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207"/>
  <workbookPr date1904="1" showInkAnnotation="0" autoCompressPictures="0"/>
  <mc:AlternateContent xmlns:mc="http://schemas.openxmlformats.org/markup-compatibility/2006">
    <mc:Choice Requires="x15">
      <x15ac:absPath xmlns:x15ac="http://schemas.microsoft.com/office/spreadsheetml/2010/11/ac" url="/Users/jfaludi/Library/CloudStorage/GoogleDrive-jer@faludidesign.com/.shortcut-targets-by-id/0B6bvXEyrBvElbkhHYzBiWHFFazA/_Jer_on_Gdrive/__TU Delft__/Class - Sustainable Impact/_Sustainable Impact course shared 2024-25/Week 2b n 3 - LCA/"/>
    </mc:Choice>
  </mc:AlternateContent>
  <xr:revisionPtr revIDLastSave="0" documentId="13_ncr:1_{FF8D71A8-4D9A-7842-9E07-E6C8088E016E}" xr6:coauthVersionLast="47" xr6:coauthVersionMax="47" xr10:uidLastSave="{00000000-0000-0000-0000-000000000000}"/>
  <bookViews>
    <workbookView xWindow="0" yWindow="500" windowWidth="34400" windowHeight="21900" tabRatio="1000" xr2:uid="{00000000-000D-0000-FFFF-FFFF00000000}"/>
  </bookViews>
  <sheets>
    <sheet name="LCA model" sheetId="11" r:id="rId1"/>
    <sheet name="Idemat2024 (simple)" sheetId="20" r:id="rId2"/>
    <sheet name="Idemat2024 (detailed)" sheetId="19" r:id="rId3"/>
    <sheet name="Explanations" sheetId="16" r:id="rId4"/>
  </sheets>
  <definedNames>
    <definedName name="_xlnm._FilterDatabase" localSheetId="2" hidden="1">'Idemat2024 (detailed)'!$B$1:$D$2512</definedName>
    <definedName name="_xlnm._FilterDatabase" localSheetId="1" hidden="1">'Idemat2024 (simple)'!$B$1:$D$1702</definedName>
    <definedName name="list" localSheetId="2">#REF!</definedName>
    <definedName name="list" localSheetId="1">#REF!</definedName>
    <definedName name="list">#REF!</definedName>
    <definedName name="list2" localSheetId="2">#REF!</definedName>
    <definedName name="list2" localSheetId="1">#REF!</definedName>
    <definedName name="list2">#REF!</definedName>
    <definedName name="newlis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2388" i="19" l="1"/>
  <c r="H2387" i="19"/>
  <c r="H2386" i="19"/>
  <c r="H2385" i="19"/>
  <c r="H2384" i="19"/>
  <c r="H2383" i="19"/>
  <c r="H2382" i="19"/>
  <c r="H2381" i="19"/>
  <c r="H2380" i="19"/>
  <c r="H2379" i="19"/>
  <c r="H2378" i="19"/>
  <c r="H2377" i="19"/>
  <c r="H2376" i="19"/>
  <c r="H2375" i="19"/>
  <c r="H2374" i="19"/>
  <c r="H2373" i="19"/>
  <c r="H2372" i="19"/>
  <c r="H2371" i="19"/>
  <c r="H2370" i="19"/>
  <c r="H2369" i="19"/>
  <c r="H2368" i="19"/>
  <c r="H2367" i="19"/>
  <c r="H2366" i="19"/>
  <c r="H2365" i="19"/>
  <c r="H2364" i="19"/>
  <c r="H2363" i="19"/>
  <c r="H2362" i="19"/>
  <c r="H2361" i="19"/>
  <c r="H2360" i="19"/>
  <c r="H2359" i="19"/>
  <c r="H2358" i="19"/>
  <c r="H2357" i="19"/>
  <c r="H2356" i="19"/>
  <c r="H2355" i="19"/>
  <c r="H2354" i="19"/>
  <c r="H2353" i="19"/>
  <c r="H2352" i="19"/>
  <c r="H2351" i="19"/>
  <c r="H2350" i="19"/>
  <c r="H2349" i="19"/>
  <c r="H2348" i="19"/>
  <c r="H2347" i="19"/>
  <c r="H2346" i="19"/>
  <c r="H2345" i="19"/>
  <c r="H2344" i="19"/>
  <c r="H2343" i="19"/>
  <c r="H2342" i="19"/>
  <c r="H2341" i="19"/>
  <c r="H2340" i="19"/>
  <c r="H2339" i="19"/>
  <c r="H2338" i="19"/>
  <c r="H2337" i="19"/>
  <c r="H2336" i="19"/>
  <c r="H2335" i="19"/>
  <c r="H2334" i="19"/>
  <c r="H2333" i="19"/>
  <c r="H2332" i="19"/>
  <c r="H2331" i="19"/>
  <c r="H2330" i="19"/>
  <c r="H2329" i="19"/>
  <c r="H2328" i="19"/>
  <c r="H2327" i="19"/>
  <c r="H2326" i="19"/>
  <c r="H2325" i="19"/>
  <c r="H2324" i="19"/>
  <c r="H2323" i="19"/>
  <c r="H2322" i="19"/>
  <c r="H2321" i="19"/>
  <c r="H2320" i="19"/>
  <c r="H2319" i="19"/>
  <c r="H2318" i="19"/>
  <c r="H2317" i="19"/>
  <c r="H2316" i="19"/>
  <c r="H2315" i="19"/>
  <c r="H2314" i="19"/>
  <c r="H2313" i="19"/>
  <c r="H2312" i="19"/>
  <c r="H2311" i="19"/>
  <c r="H2310" i="19"/>
  <c r="H2309" i="19"/>
  <c r="H2308" i="19"/>
  <c r="H2307" i="19"/>
  <c r="H2306" i="19"/>
  <c r="H2305" i="19"/>
  <c r="H2304" i="19"/>
  <c r="H2303" i="19"/>
  <c r="H2302" i="19"/>
  <c r="H2301" i="19"/>
  <c r="H2300" i="19"/>
  <c r="H2299" i="19"/>
  <c r="H2298" i="19"/>
  <c r="H2297" i="19"/>
  <c r="H2296" i="19"/>
  <c r="H2295" i="19"/>
  <c r="H2294" i="19"/>
  <c r="H2293" i="19"/>
  <c r="H2292" i="19"/>
  <c r="H2291" i="19"/>
  <c r="H2290" i="19"/>
  <c r="H2289" i="19"/>
  <c r="H2288" i="19"/>
  <c r="H2287" i="19"/>
  <c r="H2284" i="19"/>
  <c r="H2283" i="19"/>
  <c r="H2282" i="19"/>
  <c r="H2280" i="19"/>
  <c r="H2279" i="19"/>
  <c r="H2278" i="19"/>
  <c r="H2277" i="19"/>
  <c r="H2276" i="19"/>
  <c r="H2275" i="19"/>
  <c r="H2274" i="19"/>
  <c r="H2273" i="19"/>
  <c r="H2272" i="19"/>
  <c r="H2271" i="19"/>
  <c r="H2270" i="19"/>
  <c r="H2269" i="19"/>
  <c r="H2267" i="19"/>
  <c r="H2266" i="19"/>
  <c r="H2265" i="19"/>
  <c r="H2264" i="19"/>
  <c r="H2263" i="19"/>
  <c r="H2262" i="19"/>
  <c r="H2261" i="19"/>
  <c r="H2259" i="19"/>
  <c r="H2258" i="19"/>
  <c r="H2257" i="19"/>
  <c r="H2256" i="19"/>
  <c r="H2255" i="19"/>
  <c r="H2254" i="19"/>
  <c r="H2253" i="19"/>
  <c r="H2252" i="19"/>
  <c r="H2251" i="19"/>
  <c r="H2250" i="19"/>
  <c r="H2249" i="19"/>
  <c r="H2248" i="19"/>
  <c r="H2247" i="19"/>
  <c r="H2246" i="19"/>
  <c r="H2245" i="19"/>
  <c r="H2244" i="19"/>
  <c r="H2242" i="19"/>
  <c r="H2241" i="19"/>
  <c r="H2240" i="19"/>
  <c r="H2239" i="19"/>
  <c r="H2238" i="19"/>
  <c r="H2237" i="19"/>
  <c r="H2236" i="19"/>
  <c r="H2235" i="19"/>
  <c r="H2234" i="19"/>
  <c r="H2233" i="19"/>
  <c r="H2232" i="19"/>
  <c r="H2231" i="19"/>
  <c r="H2230" i="19"/>
  <c r="H2229" i="19"/>
  <c r="H2228" i="19"/>
  <c r="H2227" i="19"/>
  <c r="H2226" i="19"/>
  <c r="H2225" i="19"/>
  <c r="H2224" i="19"/>
  <c r="H2223" i="19"/>
  <c r="H2222" i="19"/>
  <c r="H2221" i="19"/>
  <c r="H2220" i="19"/>
  <c r="H2218" i="19"/>
  <c r="H2217" i="19"/>
  <c r="H2216" i="19"/>
  <c r="H2215" i="19"/>
  <c r="H2214" i="19"/>
  <c r="H2213" i="19"/>
  <c r="H2212" i="19"/>
  <c r="H2210" i="19"/>
  <c r="H2209" i="19"/>
  <c r="H2208" i="19"/>
  <c r="H2207" i="19"/>
  <c r="H2206" i="19"/>
  <c r="H2205" i="19"/>
  <c r="H2204" i="19"/>
  <c r="H2203" i="19"/>
  <c r="H2202" i="19"/>
  <c r="H2201" i="19"/>
  <c r="H2200" i="19"/>
  <c r="H2198" i="19"/>
  <c r="H2196" i="19"/>
  <c r="H2195" i="19"/>
  <c r="H2194" i="19"/>
  <c r="H2192" i="19"/>
  <c r="H2191" i="19"/>
  <c r="H2190" i="19"/>
  <c r="H2189" i="19"/>
  <c r="H2188" i="19"/>
  <c r="H2187" i="19"/>
  <c r="H2186" i="19"/>
  <c r="H2185" i="19"/>
  <c r="H2183" i="19"/>
  <c r="H2182" i="19"/>
  <c r="H2181" i="19"/>
  <c r="H2180" i="19"/>
  <c r="H2179" i="19"/>
  <c r="H2178" i="19"/>
  <c r="H2177" i="19"/>
  <c r="H2176" i="19"/>
  <c r="H2175" i="19"/>
  <c r="H2174" i="19"/>
  <c r="H2173" i="19"/>
  <c r="H2172" i="19"/>
  <c r="H2171" i="19"/>
  <c r="H2170" i="19"/>
  <c r="H2169" i="19"/>
  <c r="H2167" i="19"/>
  <c r="H2166" i="19"/>
  <c r="H2165" i="19"/>
  <c r="H2164" i="19"/>
  <c r="H2163" i="19"/>
  <c r="H2162" i="19"/>
  <c r="H2161" i="19"/>
  <c r="H2160" i="19"/>
  <c r="H2159" i="19"/>
  <c r="H2158" i="19"/>
  <c r="H2157" i="19"/>
  <c r="H2156" i="19"/>
  <c r="H2155" i="19"/>
  <c r="H2154" i="19"/>
  <c r="H2153" i="19"/>
  <c r="H2152" i="19"/>
  <c r="H2150" i="19"/>
  <c r="H2148" i="19"/>
  <c r="H2147" i="19"/>
  <c r="H2146" i="19"/>
  <c r="H2145" i="19"/>
  <c r="H2144" i="19"/>
  <c r="H2143" i="19"/>
  <c r="H2142" i="19"/>
  <c r="H2140" i="19"/>
  <c r="H2139" i="19"/>
  <c r="H2138" i="19"/>
  <c r="H2137" i="19"/>
  <c r="H2136" i="19"/>
  <c r="H2134" i="19"/>
  <c r="H2133" i="19"/>
  <c r="H2132" i="19"/>
  <c r="H2131" i="19"/>
  <c r="H2130" i="19"/>
  <c r="H2128" i="19"/>
  <c r="H2127" i="19"/>
  <c r="H2126" i="19"/>
  <c r="H2124" i="19"/>
  <c r="H2123" i="19"/>
  <c r="H2122" i="19"/>
  <c r="H2121" i="19"/>
  <c r="H2120" i="19"/>
  <c r="H2119" i="19"/>
  <c r="H2118" i="19"/>
  <c r="H2117" i="19"/>
  <c r="H2116" i="19"/>
  <c r="H2115" i="19"/>
  <c r="H2114" i="19"/>
  <c r="H2113" i="19"/>
  <c r="H2112" i="19"/>
  <c r="H2111" i="19"/>
  <c r="H2110" i="19"/>
  <c r="H2109" i="19"/>
  <c r="H2108" i="19"/>
  <c r="H2107" i="19"/>
  <c r="H2106" i="19"/>
  <c r="H2105" i="19"/>
  <c r="H2104" i="19"/>
  <c r="H2103" i="19"/>
  <c r="H2102" i="19"/>
  <c r="H2101" i="19"/>
  <c r="H2099" i="19"/>
  <c r="H2098" i="19"/>
  <c r="H2097" i="19"/>
  <c r="H2096" i="19"/>
  <c r="H2095" i="19"/>
  <c r="H2094" i="19"/>
  <c r="H2093" i="19"/>
  <c r="H2091" i="19"/>
  <c r="H2090" i="19"/>
  <c r="H2089" i="19"/>
  <c r="H2088" i="19"/>
  <c r="H2087" i="19"/>
  <c r="H2086" i="19"/>
  <c r="H2085" i="19"/>
  <c r="H2084" i="19"/>
  <c r="H2083" i="19"/>
  <c r="H2082" i="19"/>
  <c r="H2080" i="19"/>
  <c r="H2079" i="19"/>
  <c r="H2078" i="19"/>
  <c r="H2077" i="19"/>
  <c r="H2076" i="19"/>
  <c r="H2075" i="19"/>
  <c r="H2074" i="19"/>
  <c r="H2073" i="19"/>
  <c r="H2072" i="19"/>
  <c r="H2071" i="19"/>
  <c r="H2070" i="19"/>
  <c r="H2069" i="19"/>
  <c r="H2068" i="19"/>
  <c r="H2067" i="19"/>
  <c r="H2066" i="19"/>
  <c r="H2065" i="19"/>
  <c r="H2064" i="19"/>
  <c r="H2063" i="19"/>
  <c r="H2062" i="19"/>
  <c r="H2061" i="19"/>
  <c r="H2060" i="19"/>
  <c r="H2059" i="19"/>
  <c r="H2058" i="19"/>
  <c r="H2057" i="19"/>
  <c r="H2055" i="19"/>
  <c r="H2053" i="19"/>
  <c r="H2052" i="19"/>
  <c r="H2050" i="19"/>
  <c r="H2049" i="19"/>
  <c r="H2048" i="19"/>
  <c r="H2047" i="19"/>
  <c r="H2046" i="19"/>
  <c r="H2045" i="19"/>
  <c r="H2044" i="19"/>
  <c r="H2043" i="19"/>
  <c r="H2042" i="19"/>
  <c r="H2041" i="19"/>
  <c r="H2039" i="19"/>
  <c r="H2038" i="19"/>
  <c r="H2037" i="19"/>
  <c r="H2036" i="19"/>
  <c r="H2035" i="19"/>
  <c r="H2033" i="19"/>
  <c r="H2032" i="19"/>
  <c r="H2029" i="19"/>
  <c r="H2028" i="19"/>
  <c r="H2027" i="19"/>
  <c r="H2026" i="19"/>
  <c r="H2025" i="19"/>
  <c r="H2024" i="19"/>
  <c r="H2023" i="19"/>
  <c r="H2022" i="19"/>
  <c r="H2021" i="19"/>
  <c r="H2020" i="19"/>
  <c r="H2019" i="19"/>
  <c r="H2018" i="19"/>
  <c r="H2017" i="19"/>
  <c r="H2016" i="19"/>
  <c r="H2015" i="19"/>
  <c r="H2014" i="19"/>
  <c r="H2013" i="19"/>
  <c r="H2012" i="19"/>
  <c r="H2011" i="19"/>
  <c r="H2009" i="19"/>
  <c r="H2008" i="19"/>
  <c r="H2007" i="19"/>
  <c r="H2006" i="19"/>
  <c r="H2005" i="19"/>
  <c r="H2004" i="19"/>
  <c r="H2003" i="19"/>
  <c r="H2002" i="19"/>
  <c r="H2001" i="19"/>
  <c r="H2000" i="19"/>
  <c r="H1999" i="19"/>
  <c r="H1998" i="19"/>
  <c r="H1997" i="19"/>
  <c r="H1996" i="19"/>
  <c r="H1995" i="19"/>
  <c r="H1994" i="19"/>
  <c r="H1993" i="19"/>
  <c r="H1992" i="19"/>
  <c r="H1991" i="19"/>
  <c r="H1990" i="19"/>
  <c r="H1989" i="19"/>
  <c r="H1988" i="19"/>
  <c r="H1987" i="19"/>
  <c r="H1985" i="19"/>
  <c r="H1984" i="19"/>
  <c r="H1983" i="19"/>
  <c r="H1982" i="19"/>
  <c r="H1981" i="19"/>
  <c r="H1980" i="19"/>
  <c r="H1979" i="19"/>
  <c r="H1978" i="19"/>
  <c r="H1977" i="19"/>
  <c r="H1976" i="19"/>
  <c r="H1975" i="19"/>
  <c r="H1974" i="19"/>
  <c r="H1973" i="19"/>
  <c r="H1972" i="19"/>
  <c r="H1970" i="19"/>
  <c r="H1969" i="19"/>
  <c r="H1968" i="19"/>
  <c r="H1967" i="19"/>
  <c r="H1966" i="19"/>
  <c r="H1965" i="19"/>
  <c r="H1964" i="19"/>
  <c r="H1963" i="19"/>
  <c r="H1962" i="19"/>
  <c r="H1961" i="19"/>
  <c r="H1960" i="19"/>
  <c r="H1959" i="19"/>
  <c r="H1957" i="19"/>
  <c r="H1956" i="19"/>
  <c r="H1955" i="19"/>
  <c r="H1954" i="19"/>
  <c r="H1953" i="19"/>
  <c r="H1952" i="19"/>
  <c r="H1951" i="19"/>
  <c r="H1950" i="19"/>
  <c r="H1949" i="19"/>
  <c r="H1948" i="19"/>
  <c r="H1947" i="19"/>
  <c r="H1946" i="19"/>
  <c r="H1944" i="19"/>
  <c r="H1943" i="19"/>
  <c r="H1942" i="19"/>
  <c r="H1940" i="19"/>
  <c r="H1939" i="19"/>
  <c r="H1938" i="19"/>
  <c r="H1937" i="19"/>
  <c r="H1936" i="19"/>
  <c r="H1935" i="19"/>
  <c r="H1934" i="19"/>
  <c r="H1933" i="19"/>
  <c r="H1932" i="19"/>
  <c r="H1931" i="19"/>
  <c r="H1930" i="19"/>
  <c r="H1929" i="19"/>
  <c r="H1928" i="19"/>
  <c r="H1927" i="19"/>
  <c r="H1926" i="19"/>
  <c r="H1925" i="19"/>
  <c r="H1924" i="19"/>
  <c r="H1922" i="19"/>
  <c r="H1921" i="19"/>
  <c r="H1920" i="19"/>
  <c r="H1918" i="19"/>
  <c r="H1917" i="19"/>
  <c r="H1916" i="19"/>
  <c r="H1915" i="19"/>
  <c r="H1914" i="19"/>
  <c r="H1913" i="19"/>
  <c r="H1912" i="19"/>
  <c r="H1911" i="19"/>
  <c r="H1910" i="19"/>
  <c r="H1909" i="19"/>
  <c r="H1908" i="19"/>
  <c r="H1907" i="19"/>
  <c r="H1906" i="19"/>
  <c r="H1905" i="19"/>
  <c r="H1904" i="19"/>
  <c r="H1903" i="19"/>
  <c r="H1902" i="19"/>
  <c r="H1901" i="19"/>
  <c r="H1900" i="19"/>
  <c r="H1899" i="19"/>
  <c r="H1898" i="19"/>
  <c r="H1897" i="19"/>
  <c r="H1896" i="19"/>
  <c r="H1895" i="19"/>
  <c r="H1893" i="19"/>
  <c r="H1892" i="19"/>
  <c r="H1891" i="19"/>
  <c r="H1890" i="19"/>
  <c r="H1889" i="19"/>
  <c r="H1887" i="19"/>
  <c r="H1886" i="19"/>
  <c r="H1885" i="19"/>
  <c r="H1884" i="19"/>
  <c r="H1883" i="19"/>
  <c r="H1882" i="19"/>
  <c r="H1881" i="19"/>
  <c r="H1880" i="19"/>
  <c r="H1878" i="19"/>
  <c r="H1877" i="19"/>
  <c r="H1876" i="19"/>
  <c r="H1874" i="19"/>
  <c r="H1873" i="19"/>
  <c r="H1872" i="19"/>
  <c r="H1871" i="19"/>
  <c r="H1870" i="19"/>
  <c r="H1869" i="19"/>
  <c r="H1868" i="19"/>
  <c r="H1867" i="19"/>
  <c r="H1866" i="19"/>
  <c r="H1865" i="19"/>
  <c r="H1864" i="19"/>
  <c r="H1863" i="19"/>
  <c r="H1862" i="19"/>
  <c r="H1861" i="19"/>
  <c r="H1860" i="19"/>
  <c r="H1859" i="19"/>
  <c r="H1858" i="19"/>
  <c r="H1856" i="19"/>
  <c r="H1855" i="19"/>
  <c r="H1854" i="19"/>
  <c r="H1852" i="19"/>
  <c r="H1851" i="19"/>
  <c r="H1850" i="19"/>
  <c r="H1849" i="19"/>
  <c r="H1848" i="19"/>
  <c r="H1847" i="19"/>
  <c r="H1846" i="19"/>
  <c r="H1845" i="19"/>
  <c r="H1844" i="19"/>
  <c r="H1843" i="19"/>
  <c r="H1842" i="19"/>
  <c r="H1841" i="19"/>
  <c r="H1840" i="19"/>
  <c r="H1839" i="19"/>
  <c r="H1838" i="19"/>
  <c r="H1837" i="19"/>
  <c r="H1836" i="19"/>
  <c r="H1835" i="19"/>
  <c r="H1834" i="19"/>
  <c r="H1833" i="19"/>
  <c r="H1832" i="19"/>
  <c r="H1831" i="19"/>
  <c r="H1830" i="19"/>
  <c r="H1829" i="19"/>
  <c r="H1828" i="19"/>
  <c r="H1826" i="19"/>
  <c r="H1825" i="19"/>
  <c r="H1824" i="19"/>
  <c r="H1823" i="19"/>
  <c r="H1822" i="19"/>
  <c r="H1821" i="19"/>
  <c r="H1820" i="19"/>
  <c r="H1819" i="19"/>
  <c r="H1818" i="19"/>
  <c r="H1817" i="19"/>
  <c r="H1816" i="19"/>
  <c r="H1815" i="19"/>
  <c r="H1814" i="19"/>
  <c r="H1812" i="19"/>
  <c r="H1811" i="19"/>
  <c r="H1810" i="19"/>
  <c r="H1809" i="19"/>
  <c r="H1808" i="19"/>
  <c r="H1807" i="19"/>
  <c r="H1806" i="19"/>
  <c r="H1805" i="19"/>
  <c r="H1803" i="19"/>
  <c r="H1802" i="19"/>
  <c r="H1801" i="19"/>
  <c r="H1800" i="19"/>
  <c r="H1799" i="19"/>
  <c r="H1798" i="19"/>
  <c r="H1797" i="19"/>
  <c r="H1795" i="19"/>
  <c r="H1794" i="19"/>
  <c r="H1793" i="19"/>
  <c r="H1792" i="19"/>
  <c r="H1791" i="19"/>
  <c r="H1790" i="19"/>
  <c r="H1789" i="19"/>
  <c r="H1788" i="19"/>
  <c r="H1787" i="19"/>
  <c r="H1786" i="19"/>
  <c r="H1785" i="19"/>
  <c r="H1784" i="19"/>
  <c r="H1783" i="19"/>
  <c r="H1782" i="19"/>
  <c r="H1781" i="19"/>
  <c r="H1780" i="19"/>
  <c r="H1779" i="19"/>
  <c r="H1777" i="19"/>
  <c r="H1776" i="19"/>
  <c r="H1775" i="19"/>
  <c r="H1773" i="19"/>
  <c r="H1772" i="19"/>
  <c r="H1771" i="19"/>
  <c r="H1770" i="19"/>
  <c r="H1769" i="19"/>
  <c r="H1768" i="19"/>
  <c r="H1767" i="19"/>
  <c r="H1766" i="19"/>
  <c r="H1765" i="19"/>
  <c r="H1764" i="19"/>
  <c r="H1763" i="19"/>
  <c r="H1762" i="19"/>
  <c r="H1761" i="19"/>
  <c r="H1760" i="19"/>
  <c r="H1759" i="19"/>
  <c r="H1758" i="19"/>
  <c r="H1757" i="19"/>
  <c r="H1756" i="19"/>
  <c r="H1755" i="19"/>
  <c r="H1754" i="19"/>
  <c r="H1753" i="19"/>
  <c r="H1752" i="19"/>
  <c r="H1751" i="19"/>
  <c r="H1750" i="19"/>
  <c r="H1749" i="19"/>
  <c r="H1747" i="19"/>
  <c r="H1746" i="19"/>
  <c r="H1745" i="19"/>
  <c r="H1744" i="19"/>
  <c r="H1743" i="19"/>
  <c r="H1742" i="19"/>
  <c r="H1741" i="19"/>
  <c r="H1740" i="19"/>
  <c r="H1739" i="19"/>
  <c r="H1738" i="19"/>
  <c r="H1737" i="19"/>
  <c r="H1736" i="19"/>
  <c r="H1735" i="19"/>
  <c r="H1733" i="19"/>
  <c r="H1732" i="19"/>
  <c r="H1731" i="19"/>
  <c r="H1730" i="19"/>
  <c r="H1729" i="19"/>
  <c r="H1728" i="19"/>
  <c r="H1727" i="19"/>
  <c r="H1726" i="19"/>
  <c r="H1723" i="19"/>
  <c r="H1722" i="19"/>
  <c r="H1721" i="19"/>
  <c r="H1720" i="19"/>
  <c r="H1718" i="19"/>
  <c r="H1717" i="19"/>
  <c r="H1716" i="19"/>
  <c r="H1715" i="19"/>
  <c r="H1714" i="19"/>
  <c r="H1713" i="19"/>
  <c r="H1712" i="19"/>
  <c r="H1711" i="19"/>
  <c r="H1710" i="19"/>
  <c r="H1708" i="19"/>
  <c r="H1707" i="19"/>
  <c r="H1706" i="19"/>
  <c r="H1705" i="19"/>
  <c r="H1704" i="19"/>
  <c r="H1703" i="19"/>
  <c r="H1701" i="19"/>
  <c r="H1700" i="19"/>
  <c r="H1699" i="19"/>
  <c r="H1698" i="19"/>
  <c r="H1697" i="19"/>
  <c r="H1696" i="19"/>
  <c r="H1695" i="19"/>
  <c r="H1694" i="19"/>
  <c r="H1693" i="19"/>
  <c r="H1692" i="19"/>
  <c r="H1691" i="19"/>
  <c r="H1690" i="19"/>
  <c r="H1689" i="19"/>
  <c r="H1688" i="19"/>
  <c r="H1687" i="19"/>
  <c r="H1686" i="19"/>
  <c r="H1685" i="19"/>
  <c r="H1684" i="19"/>
  <c r="H1683" i="19"/>
  <c r="H1682" i="19"/>
  <c r="H1681" i="19"/>
  <c r="H1680" i="19"/>
  <c r="H1679" i="19"/>
  <c r="H1678" i="19"/>
  <c r="H1677" i="19"/>
  <c r="H1676" i="19"/>
  <c r="H1675" i="19"/>
  <c r="H1674" i="19"/>
  <c r="H1673" i="19"/>
  <c r="H1672" i="19"/>
  <c r="H1671" i="19"/>
  <c r="H1670" i="19"/>
  <c r="H1669" i="19"/>
  <c r="H1668" i="19"/>
  <c r="H1666" i="19"/>
  <c r="H1665" i="19"/>
  <c r="H1664" i="19"/>
  <c r="H1663" i="19"/>
  <c r="H1661" i="19"/>
  <c r="H1660" i="19"/>
  <c r="H1659" i="19"/>
  <c r="H1658" i="19"/>
  <c r="H1657" i="19"/>
  <c r="H1656" i="19"/>
  <c r="H1655" i="19"/>
  <c r="H1654" i="19"/>
  <c r="H1653" i="19"/>
  <c r="H1652" i="19"/>
  <c r="H1650" i="19"/>
  <c r="H1649" i="19"/>
  <c r="H1648" i="19"/>
  <c r="H1646" i="19"/>
  <c r="H1645" i="19"/>
  <c r="H1644" i="19"/>
  <c r="H1643" i="19"/>
  <c r="H1640" i="19"/>
  <c r="H1639" i="19"/>
  <c r="H1638" i="19"/>
  <c r="H1637" i="19"/>
  <c r="H1636" i="19"/>
  <c r="H1635" i="19"/>
  <c r="H1634" i="19"/>
  <c r="H1633" i="19"/>
  <c r="H1631" i="19"/>
  <c r="H1630" i="19"/>
  <c r="H1629" i="19"/>
  <c r="H1628" i="19"/>
  <c r="H1627" i="19"/>
  <c r="H1626" i="19"/>
  <c r="H1624" i="19"/>
  <c r="H1623" i="19"/>
  <c r="H1621" i="19"/>
  <c r="H1620" i="19"/>
  <c r="H1618" i="19"/>
  <c r="H1617" i="19"/>
  <c r="H1616" i="19"/>
  <c r="H1615" i="19"/>
  <c r="H1612" i="19"/>
  <c r="H1611" i="19"/>
  <c r="H1610" i="19"/>
  <c r="H1609" i="19"/>
  <c r="H1608" i="19"/>
  <c r="H1607" i="19"/>
  <c r="H1606" i="19"/>
  <c r="H1603" i="19"/>
  <c r="H1602" i="19"/>
  <c r="H1601" i="19"/>
  <c r="H1600" i="19"/>
  <c r="H1599" i="19"/>
  <c r="H1598" i="19"/>
  <c r="H1597" i="19"/>
  <c r="H1596" i="19"/>
  <c r="H1595" i="19"/>
  <c r="H1594" i="19"/>
  <c r="H1593" i="19"/>
  <c r="H1592" i="19"/>
  <c r="H1591" i="19"/>
  <c r="H1590" i="19"/>
  <c r="H1589" i="19"/>
  <c r="H1588" i="19"/>
  <c r="H1587" i="19"/>
  <c r="H1586" i="19"/>
  <c r="H1585" i="19"/>
  <c r="H1584" i="19"/>
  <c r="H1583" i="19"/>
  <c r="H1582" i="19"/>
  <c r="H1581" i="19"/>
  <c r="H1580" i="19"/>
  <c r="H1579" i="19"/>
  <c r="H1578" i="19"/>
  <c r="H1577" i="19"/>
  <c r="H1576" i="19"/>
  <c r="H1575" i="19"/>
  <c r="H1574" i="19"/>
  <c r="H1573" i="19"/>
  <c r="H1572" i="19"/>
  <c r="H1571" i="19"/>
  <c r="H1570" i="19"/>
  <c r="H1569" i="19"/>
  <c r="H1568" i="19"/>
  <c r="H1567" i="19"/>
  <c r="H1566" i="19"/>
  <c r="H1565" i="19"/>
  <c r="H1564" i="19"/>
  <c r="H1563" i="19"/>
  <c r="H1562" i="19"/>
  <c r="H1561" i="19"/>
  <c r="H1560" i="19"/>
  <c r="H1559" i="19"/>
  <c r="H1558" i="19"/>
  <c r="H1557" i="19"/>
  <c r="H1556" i="19"/>
  <c r="H1555" i="19"/>
  <c r="H1554" i="19"/>
  <c r="H1553" i="19"/>
  <c r="H1551" i="19"/>
  <c r="H1550" i="19"/>
  <c r="H1549" i="19"/>
  <c r="H1548" i="19"/>
  <c r="H1547" i="19"/>
  <c r="H1546" i="19"/>
  <c r="H1545" i="19"/>
  <c r="H1544" i="19"/>
  <c r="H1543" i="19"/>
  <c r="H1542" i="19"/>
  <c r="H1541" i="19"/>
  <c r="H1540" i="19"/>
  <c r="H1539" i="19"/>
  <c r="H1538" i="19"/>
  <c r="H1537" i="19"/>
  <c r="H1536" i="19"/>
  <c r="H1535" i="19"/>
  <c r="H1534" i="19"/>
  <c r="H1533" i="19"/>
  <c r="H1532" i="19"/>
  <c r="H1531" i="19"/>
  <c r="H1530" i="19"/>
  <c r="H1529" i="19"/>
  <c r="H1528" i="19"/>
  <c r="H1527" i="19"/>
  <c r="H1526" i="19"/>
  <c r="H1525" i="19"/>
  <c r="H1524" i="19"/>
  <c r="H1523" i="19"/>
  <c r="H1522" i="19"/>
  <c r="H1520" i="19"/>
  <c r="H1519" i="19"/>
  <c r="H1518" i="19"/>
  <c r="H1517" i="19"/>
  <c r="H1516" i="19"/>
  <c r="H1515" i="19"/>
  <c r="H1514" i="19"/>
  <c r="H1513" i="19"/>
  <c r="H1512" i="19"/>
  <c r="H1511" i="19"/>
  <c r="H1510" i="19"/>
  <c r="H1509" i="19"/>
  <c r="H1508" i="19"/>
  <c r="H1507" i="19"/>
  <c r="H1506" i="19"/>
  <c r="H1505" i="19"/>
  <c r="H1504" i="19"/>
  <c r="H1503" i="19"/>
  <c r="H1502" i="19"/>
  <c r="H1501" i="19"/>
  <c r="H1500" i="19"/>
  <c r="H1499" i="19"/>
  <c r="H1498" i="19"/>
  <c r="H1497" i="19"/>
  <c r="H1496" i="19"/>
  <c r="H1495" i="19"/>
  <c r="H1494" i="19"/>
  <c r="H1493" i="19"/>
  <c r="H1492" i="19"/>
  <c r="H1491" i="19"/>
  <c r="H1490" i="19"/>
  <c r="H1489" i="19"/>
  <c r="H1487" i="19"/>
  <c r="H1486" i="19"/>
  <c r="H1485" i="19"/>
  <c r="H1484" i="19"/>
  <c r="H1483" i="19"/>
  <c r="H1482" i="19"/>
  <c r="H1481" i="19"/>
  <c r="H1480" i="19"/>
  <c r="H1479" i="19"/>
  <c r="H1478" i="19"/>
  <c r="H1477" i="19"/>
  <c r="H1476" i="19"/>
  <c r="H1475" i="19"/>
  <c r="H1472" i="19"/>
  <c r="H1471" i="19"/>
  <c r="H1470" i="19"/>
  <c r="H1469" i="19"/>
  <c r="H1468" i="19"/>
  <c r="H1467" i="19"/>
  <c r="H1466" i="19"/>
  <c r="H1465" i="19"/>
  <c r="H1464" i="19"/>
  <c r="H1463" i="19"/>
  <c r="H1462" i="19"/>
  <c r="H1461" i="19"/>
  <c r="H1460" i="19"/>
  <c r="H1459" i="19"/>
  <c r="H1458" i="19"/>
  <c r="H1457" i="19"/>
  <c r="H1456" i="19"/>
  <c r="H1455" i="19"/>
  <c r="H1454" i="19"/>
  <c r="H1453" i="19"/>
  <c r="H1452" i="19"/>
  <c r="H1451" i="19"/>
  <c r="H1450" i="19"/>
  <c r="H1449" i="19"/>
  <c r="H1448" i="19"/>
  <c r="H1447" i="19"/>
  <c r="H1446" i="19"/>
  <c r="H1445" i="19"/>
  <c r="H1444" i="19"/>
  <c r="H1443" i="19"/>
  <c r="H1442" i="19"/>
  <c r="H1441" i="19"/>
  <c r="H1440" i="19"/>
  <c r="H1439" i="19"/>
  <c r="H1438" i="19"/>
  <c r="H1437" i="19"/>
  <c r="H1436" i="19"/>
  <c r="H1435" i="19"/>
  <c r="H1434" i="19"/>
  <c r="H1433" i="19"/>
  <c r="H1432" i="19"/>
  <c r="H1431" i="19"/>
  <c r="H1430" i="19"/>
  <c r="H1429" i="19"/>
  <c r="H1428" i="19"/>
  <c r="H1427" i="19"/>
  <c r="H1426" i="19"/>
  <c r="H1425" i="19"/>
  <c r="H1424" i="19"/>
  <c r="H1423" i="19"/>
  <c r="H1422" i="19"/>
  <c r="H1421" i="19"/>
  <c r="H1420" i="19"/>
  <c r="H1419" i="19"/>
  <c r="H1418" i="19"/>
  <c r="H1417" i="19"/>
  <c r="H1416" i="19"/>
  <c r="H1415" i="19"/>
  <c r="H1414" i="19"/>
  <c r="H1413" i="19"/>
  <c r="H1412" i="19"/>
  <c r="H1411" i="19"/>
  <c r="H1410" i="19"/>
  <c r="H1409" i="19"/>
  <c r="H1408" i="19"/>
  <c r="H1407" i="19"/>
  <c r="H1406" i="19"/>
  <c r="H1405" i="19"/>
  <c r="H1404" i="19"/>
  <c r="H1403" i="19"/>
  <c r="H1402" i="19"/>
  <c r="H1401" i="19"/>
  <c r="H1400" i="19"/>
  <c r="H1399" i="19"/>
  <c r="H1398" i="19"/>
  <c r="H1397" i="19"/>
  <c r="H1396" i="19"/>
  <c r="H1395" i="19"/>
  <c r="H1394" i="19"/>
  <c r="H1393" i="19"/>
  <c r="H1392" i="19"/>
  <c r="H1391" i="19"/>
  <c r="H1390" i="19"/>
  <c r="H1389" i="19"/>
  <c r="H1388" i="19"/>
  <c r="H1387" i="19"/>
  <c r="H1386" i="19"/>
  <c r="H1385" i="19"/>
  <c r="H1384" i="19"/>
  <c r="H1383" i="19"/>
  <c r="H1382" i="19"/>
  <c r="H1381" i="19"/>
  <c r="H1380" i="19"/>
  <c r="H1379" i="19"/>
  <c r="H1378" i="19"/>
  <c r="H1377" i="19"/>
  <c r="H1376" i="19"/>
  <c r="H1375" i="19"/>
  <c r="H1374" i="19"/>
  <c r="H1373" i="19"/>
  <c r="H1372" i="19"/>
  <c r="H1371" i="19"/>
  <c r="H1370" i="19"/>
  <c r="H1369" i="19"/>
  <c r="H1368" i="19"/>
  <c r="H1367" i="19"/>
  <c r="H1366" i="19"/>
  <c r="H1365" i="19"/>
  <c r="H1364" i="19"/>
  <c r="H1363" i="19"/>
  <c r="H1362" i="19"/>
  <c r="H1361" i="19"/>
  <c r="H1360" i="19"/>
  <c r="H1359" i="19"/>
  <c r="H1358" i="19"/>
  <c r="H1357" i="19"/>
  <c r="H1356" i="19"/>
  <c r="H1355" i="19"/>
  <c r="H1354" i="19"/>
  <c r="H1353" i="19"/>
  <c r="H1352" i="19"/>
  <c r="H1351" i="19"/>
  <c r="H1350" i="19"/>
  <c r="H1349" i="19"/>
  <c r="H1348" i="19"/>
  <c r="H1347" i="19"/>
  <c r="H1346" i="19"/>
  <c r="H1345" i="19"/>
  <c r="H1344" i="19"/>
  <c r="H1343" i="19"/>
  <c r="H1342" i="19"/>
  <c r="H1341" i="19"/>
  <c r="H1340" i="19"/>
  <c r="H1339" i="19"/>
  <c r="H1338" i="19"/>
  <c r="H1337" i="19"/>
  <c r="H1336" i="19"/>
  <c r="H1335" i="19"/>
  <c r="H1334" i="19"/>
  <c r="H1333" i="19"/>
  <c r="H1332" i="19"/>
  <c r="H1331" i="19"/>
  <c r="H1330" i="19"/>
  <c r="H1329" i="19"/>
  <c r="H1328" i="19"/>
  <c r="H1327" i="19"/>
  <c r="H1326" i="19"/>
  <c r="H1325" i="19"/>
  <c r="H1324" i="19"/>
  <c r="H1323" i="19"/>
  <c r="H1322" i="19"/>
  <c r="H1321" i="19"/>
  <c r="H1320" i="19"/>
  <c r="H1319" i="19"/>
  <c r="H1318" i="19"/>
  <c r="H1317" i="19"/>
  <c r="H1316" i="19"/>
  <c r="H1315" i="19"/>
  <c r="H1314" i="19"/>
  <c r="H1313" i="19"/>
  <c r="H1312" i="19"/>
  <c r="H1311" i="19"/>
  <c r="H1310" i="19"/>
  <c r="H1309" i="19"/>
  <c r="H1308" i="19"/>
  <c r="H1307" i="19"/>
  <c r="H1306" i="19"/>
  <c r="H1305" i="19"/>
  <c r="H1304" i="19"/>
  <c r="H1303" i="19"/>
  <c r="H1302" i="19"/>
  <c r="H1301" i="19"/>
  <c r="H1300" i="19"/>
  <c r="H1299" i="19"/>
  <c r="H1298" i="19"/>
  <c r="H1297" i="19"/>
  <c r="H1296" i="19"/>
  <c r="H1295" i="19"/>
  <c r="H1294" i="19"/>
  <c r="H1293" i="19"/>
  <c r="H1292" i="19"/>
  <c r="H1291" i="19"/>
  <c r="H1290" i="19"/>
  <c r="H1289" i="19"/>
  <c r="H1288" i="19"/>
  <c r="H1287" i="19"/>
  <c r="H1286" i="19"/>
  <c r="H1285" i="19"/>
  <c r="H1284" i="19"/>
  <c r="H1283" i="19"/>
  <c r="H1282" i="19"/>
  <c r="H1281" i="19"/>
  <c r="H1278" i="19"/>
  <c r="H1277" i="19"/>
  <c r="H1276" i="19"/>
  <c r="H1275" i="19"/>
  <c r="H1274" i="19"/>
  <c r="H1273" i="19"/>
  <c r="H1272" i="19"/>
  <c r="H1271" i="19"/>
  <c r="H1270" i="19"/>
  <c r="H1269" i="19"/>
  <c r="H1268" i="19"/>
  <c r="H1267" i="19"/>
  <c r="H1266" i="19"/>
  <c r="H1265" i="19"/>
  <c r="H1264" i="19"/>
  <c r="H1263" i="19"/>
  <c r="H1262" i="19"/>
  <c r="H1261" i="19"/>
  <c r="H1260" i="19"/>
  <c r="H1259" i="19"/>
  <c r="H1258" i="19"/>
  <c r="H1257" i="19"/>
  <c r="H1256" i="19"/>
  <c r="H1255" i="19"/>
  <c r="H1254" i="19"/>
  <c r="H1253" i="19"/>
  <c r="H1252" i="19"/>
  <c r="H1251" i="19"/>
  <c r="H1250" i="19"/>
  <c r="H1249" i="19"/>
  <c r="H1248" i="19"/>
  <c r="H1246" i="19"/>
  <c r="H1245" i="19"/>
  <c r="H1244" i="19"/>
  <c r="H1243" i="19"/>
  <c r="H1242" i="19"/>
  <c r="H1241" i="19"/>
  <c r="H1240" i="19"/>
  <c r="H1239" i="19"/>
  <c r="H1238" i="19"/>
  <c r="H1237" i="19"/>
  <c r="H1236" i="19"/>
  <c r="H1235" i="19"/>
  <c r="H1234" i="19"/>
  <c r="H1233" i="19"/>
  <c r="H1232" i="19"/>
  <c r="H1231" i="19"/>
  <c r="H1230" i="19"/>
  <c r="H1229" i="19"/>
  <c r="H1228" i="19"/>
  <c r="H1227" i="19"/>
  <c r="H1226" i="19"/>
  <c r="H1225" i="19"/>
  <c r="H1224" i="19"/>
  <c r="H1223" i="19"/>
  <c r="H1222" i="19"/>
  <c r="H1221" i="19"/>
  <c r="H1220" i="19"/>
  <c r="H1219" i="19"/>
  <c r="H1218" i="19"/>
  <c r="H1217" i="19"/>
  <c r="H1216" i="19"/>
  <c r="H1214" i="19"/>
  <c r="H1213" i="19"/>
  <c r="H1211" i="19"/>
  <c r="H1210" i="19"/>
  <c r="H1209" i="19"/>
  <c r="H1208" i="19"/>
  <c r="H1207" i="19"/>
  <c r="H1206" i="19"/>
  <c r="H1205" i="19"/>
  <c r="H1202" i="19"/>
  <c r="H1201" i="19"/>
  <c r="H1200" i="19"/>
  <c r="H1199" i="19"/>
  <c r="H1198" i="19"/>
  <c r="H1197" i="19"/>
  <c r="H1196" i="19"/>
  <c r="H1195" i="19"/>
  <c r="H1194" i="19"/>
  <c r="H1193" i="19"/>
  <c r="H1192" i="19"/>
  <c r="H1191" i="19"/>
  <c r="H1190" i="19"/>
  <c r="H1189" i="19"/>
  <c r="H1188" i="19"/>
  <c r="H1187" i="19"/>
  <c r="H1185" i="19"/>
  <c r="H1184" i="19"/>
  <c r="H1183" i="19"/>
  <c r="H1182" i="19"/>
  <c r="H1181" i="19"/>
  <c r="H1180" i="19"/>
  <c r="H1179" i="19"/>
  <c r="H1178" i="19"/>
  <c r="H1177" i="19"/>
  <c r="H1176" i="19"/>
  <c r="H1174" i="19"/>
  <c r="H1173" i="19"/>
  <c r="H1172" i="19"/>
  <c r="H1171" i="19"/>
  <c r="H1170" i="19"/>
  <c r="H1169" i="19"/>
  <c r="H1168" i="19"/>
  <c r="H1167" i="19"/>
  <c r="H1166" i="19"/>
  <c r="H1165" i="19"/>
  <c r="H1164" i="19"/>
  <c r="H1163" i="19"/>
  <c r="H1162" i="19"/>
  <c r="H1161" i="19"/>
  <c r="H1160" i="19"/>
  <c r="H1159" i="19"/>
  <c r="H1158" i="19"/>
  <c r="H1157" i="19"/>
  <c r="H1156" i="19"/>
  <c r="H1155" i="19"/>
  <c r="H1154" i="19"/>
  <c r="H1153" i="19"/>
  <c r="H1152" i="19"/>
  <c r="H1151" i="19"/>
  <c r="H1150" i="19"/>
  <c r="H1149" i="19"/>
  <c r="H1148" i="19"/>
  <c r="H1147" i="19"/>
  <c r="H1146" i="19"/>
  <c r="H1145" i="19"/>
  <c r="H1143" i="19"/>
  <c r="H1142" i="19"/>
  <c r="H1141" i="19"/>
  <c r="H1140" i="19"/>
  <c r="H1139" i="19"/>
  <c r="H1138" i="19"/>
  <c r="H1137" i="19"/>
  <c r="H1136" i="19"/>
  <c r="H1135" i="19"/>
  <c r="H1134" i="19"/>
  <c r="H1133" i="19"/>
  <c r="H1132" i="19"/>
  <c r="H1131" i="19"/>
  <c r="H1130" i="19"/>
  <c r="H1129" i="19"/>
  <c r="H1128" i="19"/>
  <c r="H1127" i="19"/>
  <c r="H1126" i="19"/>
  <c r="H1125" i="19"/>
  <c r="H1124" i="19"/>
  <c r="H1123" i="19"/>
  <c r="H1122" i="19"/>
  <c r="H1121" i="19"/>
  <c r="H1120" i="19"/>
  <c r="H1119" i="19"/>
  <c r="H1118" i="19"/>
  <c r="H1117" i="19"/>
  <c r="H1116" i="19"/>
  <c r="H1115" i="19"/>
  <c r="H1114" i="19"/>
  <c r="H1113" i="19"/>
  <c r="H1111" i="19"/>
  <c r="H1110" i="19"/>
  <c r="H1109" i="19"/>
  <c r="H1108" i="19"/>
  <c r="H1107" i="19"/>
  <c r="H1106" i="19"/>
  <c r="H1105" i="19"/>
  <c r="H1104" i="19"/>
  <c r="H1103" i="19"/>
  <c r="H1102" i="19"/>
  <c r="H1101" i="19"/>
  <c r="H1100" i="19"/>
  <c r="H1099" i="19"/>
  <c r="H1098" i="19"/>
  <c r="H1097" i="19"/>
  <c r="H1096" i="19"/>
  <c r="H1095" i="19"/>
  <c r="H1094" i="19"/>
  <c r="H1093" i="19"/>
  <c r="H1092" i="19"/>
  <c r="H1091" i="19"/>
  <c r="H1090" i="19"/>
  <c r="H1089" i="19"/>
  <c r="H1088" i="19"/>
  <c r="H1087" i="19"/>
  <c r="H1086" i="19"/>
  <c r="H1085" i="19"/>
  <c r="H1083" i="19"/>
  <c r="H1082" i="19"/>
  <c r="H1081" i="19"/>
  <c r="H1080" i="19"/>
  <c r="H1079" i="19"/>
  <c r="H1078" i="19"/>
  <c r="H1077" i="19"/>
  <c r="H1076" i="19"/>
  <c r="H1075" i="19"/>
  <c r="H1074" i="19"/>
  <c r="H1073" i="19"/>
  <c r="H1072" i="19"/>
  <c r="H1071" i="19"/>
  <c r="H1070" i="19"/>
  <c r="H1069" i="19"/>
  <c r="H1068" i="19"/>
  <c r="H1067" i="19"/>
  <c r="H1066" i="19"/>
  <c r="H1065" i="19"/>
  <c r="H1064" i="19"/>
  <c r="H1063" i="19"/>
  <c r="H1062" i="19"/>
  <c r="H1061" i="19"/>
  <c r="H1060" i="19"/>
  <c r="H1059" i="19"/>
  <c r="H1058" i="19"/>
  <c r="H1057" i="19"/>
  <c r="H1056" i="19"/>
  <c r="H1055" i="19"/>
  <c r="H1054" i="19"/>
  <c r="H1053" i="19"/>
  <c r="H1052" i="19"/>
  <c r="H1051" i="19"/>
  <c r="H1050" i="19"/>
  <c r="H1049" i="19"/>
  <c r="H1047" i="19"/>
  <c r="H1046" i="19"/>
  <c r="H1045" i="19"/>
  <c r="H1044" i="19"/>
  <c r="H1043" i="19"/>
  <c r="H1042" i="19"/>
  <c r="H1041" i="19"/>
  <c r="H1040" i="19"/>
  <c r="H1039" i="19"/>
  <c r="H1038" i="19"/>
  <c r="H1037" i="19"/>
  <c r="H1036" i="19"/>
  <c r="H1035" i="19"/>
  <c r="H1034" i="19"/>
  <c r="H1033" i="19"/>
  <c r="H1032" i="19"/>
  <c r="H1031" i="19"/>
  <c r="H1030" i="19"/>
  <c r="H1029" i="19"/>
  <c r="H1028" i="19"/>
  <c r="H1027" i="19"/>
  <c r="H1026" i="19"/>
  <c r="H1025" i="19"/>
  <c r="H1024" i="19"/>
  <c r="H1023" i="19"/>
  <c r="H1022" i="19"/>
  <c r="H1021" i="19"/>
  <c r="H1020" i="19"/>
  <c r="H1019" i="19"/>
  <c r="H1018" i="19"/>
  <c r="H1017" i="19"/>
  <c r="H1015" i="19"/>
  <c r="H1014" i="19"/>
  <c r="H1013" i="19"/>
  <c r="H1012" i="19"/>
  <c r="H1011" i="19"/>
  <c r="H1010" i="19"/>
  <c r="H1009" i="19"/>
  <c r="H1008" i="19"/>
  <c r="H1007" i="19"/>
  <c r="H1006" i="19"/>
  <c r="H1005" i="19"/>
  <c r="H1004" i="19"/>
  <c r="H1003" i="19"/>
  <c r="H1002" i="19"/>
  <c r="H1001" i="19"/>
  <c r="H1000" i="19"/>
  <c r="H999" i="19"/>
  <c r="H998" i="19"/>
  <c r="H997" i="19"/>
  <c r="H996" i="19"/>
  <c r="H995" i="19"/>
  <c r="H992" i="19"/>
  <c r="H991" i="19"/>
  <c r="H988" i="19"/>
  <c r="H987" i="19"/>
  <c r="H986" i="19"/>
  <c r="H985" i="19"/>
  <c r="H984" i="19"/>
  <c r="H983" i="19"/>
  <c r="H982" i="19"/>
  <c r="H981" i="19"/>
  <c r="H980" i="19"/>
  <c r="H979" i="19"/>
  <c r="H978" i="19"/>
  <c r="H977" i="19"/>
  <c r="H976" i="19"/>
  <c r="H975" i="19"/>
  <c r="H974" i="19"/>
  <c r="H973" i="19"/>
  <c r="H972" i="19"/>
  <c r="H971" i="19"/>
  <c r="H970" i="19"/>
  <c r="H969" i="19"/>
  <c r="H968" i="19"/>
  <c r="H967" i="19"/>
  <c r="H966" i="19"/>
  <c r="H965" i="19"/>
  <c r="H964" i="19"/>
  <c r="H963" i="19"/>
  <c r="H962" i="19"/>
  <c r="H961" i="19"/>
  <c r="H960" i="19"/>
  <c r="H958" i="19"/>
  <c r="H957" i="19"/>
  <c r="H956" i="19"/>
  <c r="H955" i="19"/>
  <c r="H954" i="19"/>
  <c r="H953" i="19"/>
  <c r="H952" i="19"/>
  <c r="H951" i="19"/>
  <c r="H950" i="19"/>
  <c r="H949" i="19"/>
  <c r="H948" i="19"/>
  <c r="H947" i="19"/>
  <c r="H946" i="19"/>
  <c r="H945" i="19"/>
  <c r="H944" i="19"/>
  <c r="H943" i="19"/>
  <c r="H942" i="19"/>
  <c r="H941" i="19"/>
  <c r="H940" i="19"/>
  <c r="H939" i="19"/>
  <c r="H938" i="19"/>
  <c r="H935" i="19"/>
  <c r="H934" i="19"/>
  <c r="H933" i="19"/>
  <c r="H932" i="19"/>
  <c r="H931" i="19"/>
  <c r="H930" i="19"/>
  <c r="H929" i="19"/>
  <c r="H928" i="19"/>
  <c r="H927" i="19"/>
  <c r="H926" i="19"/>
  <c r="H925" i="19"/>
  <c r="H924" i="19"/>
  <c r="H923" i="19"/>
  <c r="H922" i="19"/>
  <c r="H921" i="19"/>
  <c r="H920" i="19"/>
  <c r="H918" i="19"/>
  <c r="H917" i="19"/>
  <c r="H916" i="19"/>
  <c r="H915" i="19"/>
  <c r="H914" i="19"/>
  <c r="H913" i="19"/>
  <c r="H912" i="19"/>
  <c r="H911" i="19"/>
  <c r="H910" i="19"/>
  <c r="H909" i="19"/>
  <c r="H908" i="19"/>
  <c r="H907" i="19"/>
  <c r="H906" i="19"/>
  <c r="H905" i="19"/>
  <c r="H903" i="19"/>
  <c r="H902" i="19"/>
  <c r="H901" i="19"/>
  <c r="H900" i="19"/>
  <c r="H899" i="19"/>
  <c r="H898" i="19"/>
  <c r="H897" i="19"/>
  <c r="H896" i="19"/>
  <c r="H895" i="19"/>
  <c r="H894" i="19"/>
  <c r="H893" i="19"/>
  <c r="H892" i="19"/>
  <c r="H891" i="19"/>
  <c r="H890" i="19"/>
  <c r="H889" i="19"/>
  <c r="H888" i="19"/>
  <c r="H887" i="19"/>
  <c r="H886" i="19"/>
  <c r="H885" i="19"/>
  <c r="H884" i="19"/>
  <c r="H883" i="19"/>
  <c r="H882" i="19"/>
  <c r="H881" i="19"/>
  <c r="H880" i="19"/>
  <c r="H879" i="19"/>
  <c r="H878" i="19"/>
  <c r="H877" i="19"/>
  <c r="H876" i="19"/>
  <c r="H875" i="19"/>
  <c r="H874" i="19"/>
  <c r="H873" i="19"/>
  <c r="H872" i="19"/>
  <c r="H870" i="19"/>
  <c r="H869" i="19"/>
  <c r="H868" i="19"/>
  <c r="H867" i="19"/>
  <c r="H866" i="19"/>
  <c r="H865" i="19"/>
  <c r="H864" i="19"/>
  <c r="H863" i="19"/>
  <c r="H862" i="19"/>
  <c r="H861" i="19"/>
  <c r="H860" i="19"/>
  <c r="H859" i="19"/>
  <c r="H857" i="19"/>
  <c r="H856" i="19"/>
  <c r="H855" i="19"/>
  <c r="H854" i="19"/>
  <c r="H853" i="19"/>
  <c r="H852" i="19"/>
  <c r="H851" i="19"/>
  <c r="H850" i="19"/>
  <c r="H849" i="19"/>
  <c r="H848" i="19"/>
  <c r="H847" i="19"/>
  <c r="H846" i="19"/>
  <c r="H845" i="19"/>
  <c r="H844" i="19"/>
  <c r="H843" i="19"/>
  <c r="H842" i="19"/>
  <c r="H841" i="19"/>
  <c r="H840" i="19"/>
  <c r="H839" i="19"/>
  <c r="H838" i="19"/>
  <c r="H837" i="19"/>
  <c r="H836" i="19"/>
  <c r="H835" i="19"/>
  <c r="H834" i="19"/>
  <c r="H833" i="19"/>
  <c r="H831" i="19"/>
  <c r="H830" i="19"/>
  <c r="H829" i="19"/>
  <c r="H828" i="19"/>
  <c r="H827" i="19"/>
  <c r="H826" i="19"/>
  <c r="H825" i="19"/>
  <c r="H824" i="19"/>
  <c r="H823" i="19"/>
  <c r="H820" i="19"/>
  <c r="H819" i="19"/>
  <c r="H817" i="19"/>
  <c r="H816" i="19"/>
  <c r="H815" i="19"/>
  <c r="H813" i="19"/>
  <c r="H812" i="19"/>
  <c r="H811" i="19"/>
  <c r="H810" i="19"/>
  <c r="H809" i="19"/>
  <c r="H808" i="19"/>
  <c r="H807" i="19"/>
  <c r="H806" i="19"/>
  <c r="H805" i="19"/>
  <c r="H804" i="19"/>
  <c r="H803" i="19"/>
  <c r="H802" i="19"/>
  <c r="H801" i="19"/>
  <c r="H799" i="19"/>
  <c r="H798" i="19"/>
  <c r="H797" i="19"/>
  <c r="H796" i="19"/>
  <c r="H795" i="19"/>
  <c r="H794" i="19"/>
  <c r="H793" i="19"/>
  <c r="H792" i="19"/>
  <c r="H791" i="19"/>
  <c r="H790" i="19"/>
  <c r="H789" i="19"/>
  <c r="H788" i="19"/>
  <c r="H785" i="19"/>
  <c r="H784" i="19"/>
  <c r="H783" i="19"/>
  <c r="H782" i="19"/>
  <c r="H781" i="19"/>
  <c r="H780" i="19"/>
  <c r="H779" i="19"/>
  <c r="H777" i="19"/>
  <c r="H776" i="19"/>
  <c r="H775" i="19"/>
  <c r="H774" i="19"/>
  <c r="H773" i="19"/>
  <c r="H771" i="19"/>
  <c r="H770" i="19"/>
  <c r="H769" i="19"/>
  <c r="H767" i="19"/>
  <c r="H766" i="19"/>
  <c r="H765" i="19"/>
  <c r="H764" i="19"/>
  <c r="H763" i="19"/>
  <c r="H762" i="19"/>
  <c r="H761" i="19"/>
  <c r="H760" i="19"/>
  <c r="H759" i="19"/>
  <c r="H758" i="19"/>
  <c r="H757" i="19"/>
  <c r="H756" i="19"/>
  <c r="H755" i="19"/>
  <c r="H753" i="19"/>
  <c r="H752" i="19"/>
  <c r="H751" i="19"/>
  <c r="H750" i="19"/>
  <c r="H749" i="19"/>
  <c r="H748" i="19"/>
  <c r="H747" i="19"/>
  <c r="H746" i="19"/>
  <c r="H745" i="19"/>
  <c r="H744" i="19"/>
  <c r="H742" i="19"/>
  <c r="H741" i="19"/>
  <c r="H740" i="19"/>
  <c r="H739" i="19"/>
  <c r="H738" i="19"/>
  <c r="H737" i="19"/>
  <c r="H736" i="19"/>
  <c r="H735" i="19"/>
  <c r="H734" i="19"/>
  <c r="H733" i="19"/>
  <c r="H732" i="19"/>
  <c r="H731" i="19"/>
  <c r="H730" i="19"/>
  <c r="H729" i="19"/>
  <c r="H728" i="19"/>
  <c r="H727" i="19"/>
  <c r="H726" i="19"/>
  <c r="H725" i="19"/>
  <c r="H724" i="19"/>
  <c r="H723" i="19"/>
  <c r="H722" i="19"/>
  <c r="H721" i="19"/>
  <c r="H720" i="19"/>
  <c r="H719" i="19"/>
  <c r="H717" i="19"/>
  <c r="H716" i="19"/>
  <c r="H715" i="19"/>
  <c r="H714" i="19"/>
  <c r="H713" i="19"/>
  <c r="H712" i="19"/>
  <c r="H711" i="19"/>
  <c r="H710" i="19"/>
  <c r="H709" i="19"/>
  <c r="H708" i="19"/>
  <c r="H707" i="19"/>
  <c r="H706" i="19"/>
  <c r="H705" i="19"/>
  <c r="H704" i="19"/>
  <c r="H703" i="19"/>
  <c r="H702" i="19"/>
  <c r="H701" i="19"/>
  <c r="H700" i="19"/>
  <c r="H699" i="19"/>
  <c r="H698" i="19"/>
  <c r="H697" i="19"/>
  <c r="H695" i="19"/>
  <c r="H694" i="19"/>
  <c r="H693" i="19"/>
  <c r="H692" i="19"/>
  <c r="H691" i="19"/>
  <c r="H690" i="19"/>
  <c r="H689" i="19"/>
  <c r="H688" i="19"/>
  <c r="H687" i="19"/>
  <c r="H686" i="19"/>
  <c r="H685" i="19"/>
  <c r="H684" i="19"/>
  <c r="H683" i="19"/>
  <c r="H682" i="19"/>
  <c r="H680" i="19"/>
  <c r="H679" i="19"/>
  <c r="H678" i="19"/>
  <c r="H677" i="19"/>
  <c r="H676" i="19"/>
  <c r="H675" i="19"/>
  <c r="H674" i="19"/>
  <c r="H673" i="19"/>
  <c r="H672" i="19"/>
  <c r="H671" i="19"/>
  <c r="H670" i="19"/>
  <c r="H668" i="19"/>
  <c r="H667" i="19"/>
  <c r="H666" i="19"/>
  <c r="H665" i="19"/>
  <c r="H664" i="19"/>
  <c r="H663" i="19"/>
  <c r="H662" i="19"/>
  <c r="H661" i="19"/>
  <c r="H660" i="19"/>
  <c r="H659" i="19"/>
  <c r="H658" i="19"/>
  <c r="H657" i="19"/>
  <c r="H656" i="19"/>
  <c r="H655" i="19"/>
  <c r="H654" i="19"/>
  <c r="H653" i="19"/>
  <c r="H652" i="19"/>
  <c r="H651" i="19"/>
  <c r="H650" i="19"/>
  <c r="H649" i="19"/>
  <c r="H648" i="19"/>
  <c r="H647" i="19"/>
  <c r="H646" i="19"/>
  <c r="H645" i="19"/>
  <c r="H644" i="19"/>
  <c r="H643" i="19"/>
  <c r="H642" i="19"/>
  <c r="H641" i="19"/>
  <c r="H640" i="19"/>
  <c r="H639" i="19"/>
  <c r="H638" i="19"/>
  <c r="H637" i="19"/>
  <c r="H636" i="19"/>
  <c r="H635" i="19"/>
  <c r="H634" i="19"/>
  <c r="H633" i="19"/>
  <c r="H632" i="19"/>
  <c r="H631" i="19"/>
  <c r="H630" i="19"/>
  <c r="H629" i="19"/>
  <c r="H628" i="19"/>
  <c r="H627" i="19"/>
  <c r="H626" i="19"/>
  <c r="H625" i="19"/>
  <c r="H624" i="19"/>
  <c r="H623" i="19"/>
  <c r="H622" i="19"/>
  <c r="H621" i="19"/>
  <c r="H620" i="19"/>
  <c r="H619" i="19"/>
  <c r="H618" i="19"/>
  <c r="H617" i="19"/>
  <c r="H616" i="19"/>
  <c r="H615" i="19"/>
  <c r="H614" i="19"/>
  <c r="H611" i="19"/>
  <c r="H610" i="19"/>
  <c r="H609" i="19"/>
  <c r="H608" i="19"/>
  <c r="H606" i="19"/>
  <c r="H605" i="19"/>
  <c r="H604" i="19"/>
  <c r="H603" i="19"/>
  <c r="H602" i="19"/>
  <c r="H601" i="19"/>
  <c r="H599" i="19"/>
  <c r="H598" i="19"/>
  <c r="H597" i="19"/>
  <c r="H596" i="19"/>
  <c r="H594" i="19"/>
  <c r="H593" i="19"/>
  <c r="H592" i="19"/>
  <c r="H591" i="19"/>
  <c r="H590" i="19"/>
  <c r="H589" i="19"/>
  <c r="H588" i="19"/>
  <c r="H587" i="19"/>
  <c r="H586" i="19"/>
  <c r="H585" i="19"/>
  <c r="H584" i="19"/>
  <c r="H583" i="19"/>
  <c r="H582" i="19"/>
  <c r="H581" i="19"/>
  <c r="H580" i="19"/>
  <c r="H579" i="19"/>
  <c r="H578" i="19"/>
  <c r="H576" i="19"/>
  <c r="H575" i="19"/>
  <c r="H574" i="19"/>
  <c r="H573" i="19"/>
  <c r="H571" i="19"/>
  <c r="H570" i="19"/>
  <c r="H569" i="19"/>
  <c r="H568" i="19"/>
  <c r="H566" i="19"/>
  <c r="H565" i="19"/>
  <c r="H564" i="19"/>
  <c r="H563" i="19"/>
  <c r="H562" i="19"/>
  <c r="H561" i="19"/>
  <c r="H560" i="19"/>
  <c r="H559" i="19"/>
  <c r="H557" i="19"/>
  <c r="H556" i="19"/>
  <c r="H555" i="19"/>
  <c r="H554" i="19"/>
  <c r="H552" i="19"/>
  <c r="H551" i="19"/>
  <c r="H550" i="19"/>
  <c r="H549" i="19"/>
  <c r="H548" i="19"/>
  <c r="H547" i="19"/>
  <c r="H546" i="19"/>
  <c r="H545" i="19"/>
  <c r="H544" i="19"/>
  <c r="H543" i="19"/>
  <c r="H542" i="19"/>
  <c r="H541" i="19"/>
  <c r="H540" i="19"/>
  <c r="H539" i="19"/>
  <c r="H538" i="19"/>
  <c r="H537" i="19"/>
  <c r="H536" i="19"/>
  <c r="H535" i="19"/>
  <c r="H534" i="19"/>
  <c r="H533" i="19"/>
  <c r="H532" i="19"/>
  <c r="H531" i="19"/>
  <c r="H530" i="19"/>
  <c r="H529" i="19"/>
  <c r="H528" i="19"/>
  <c r="H527" i="19"/>
  <c r="H526" i="19"/>
  <c r="H525" i="19"/>
  <c r="H524" i="19"/>
  <c r="H523" i="19"/>
  <c r="H522" i="19"/>
  <c r="H521" i="19"/>
  <c r="H520" i="19"/>
  <c r="H519" i="19"/>
  <c r="H518" i="19"/>
  <c r="H517" i="19"/>
  <c r="H516" i="19"/>
  <c r="H515" i="19"/>
  <c r="H514" i="19"/>
  <c r="H513" i="19"/>
  <c r="H512" i="19"/>
  <c r="H511" i="19"/>
  <c r="H510" i="19"/>
  <c r="H509" i="19"/>
  <c r="H508" i="19"/>
  <c r="H507" i="19"/>
  <c r="H506" i="19"/>
  <c r="H505" i="19"/>
  <c r="H504" i="19"/>
  <c r="H503" i="19"/>
  <c r="H502" i="19"/>
  <c r="H501" i="19"/>
  <c r="H500" i="19"/>
  <c r="H499" i="19"/>
  <c r="H498" i="19"/>
  <c r="H497" i="19"/>
  <c r="H496" i="19"/>
  <c r="H495" i="19"/>
  <c r="H493" i="19"/>
  <c r="H492" i="19"/>
  <c r="H491" i="19"/>
  <c r="H490" i="19"/>
  <c r="H489" i="19"/>
  <c r="H488" i="19"/>
  <c r="H487" i="19"/>
  <c r="H486" i="19"/>
  <c r="H484" i="19"/>
  <c r="H483" i="19"/>
  <c r="H482" i="19"/>
  <c r="H481" i="19"/>
  <c r="H478" i="19"/>
  <c r="H477" i="19"/>
  <c r="H476" i="19"/>
  <c r="H475" i="19"/>
  <c r="H474" i="19"/>
  <c r="H471" i="19"/>
  <c r="H470" i="19"/>
  <c r="H469" i="19"/>
  <c r="H468" i="19"/>
  <c r="H467" i="19"/>
  <c r="H466" i="19"/>
  <c r="H465" i="19"/>
  <c r="H463" i="19"/>
  <c r="H462" i="19"/>
  <c r="H461" i="19"/>
  <c r="H460" i="19"/>
  <c r="H459" i="19"/>
  <c r="H457" i="19"/>
  <c r="H454" i="19"/>
  <c r="H453" i="19"/>
  <c r="H452" i="19"/>
  <c r="H450" i="19"/>
  <c r="H448" i="19"/>
  <c r="H447" i="19"/>
  <c r="H446" i="19"/>
  <c r="H445" i="19"/>
  <c r="H444" i="19"/>
  <c r="H443" i="19"/>
  <c r="H442" i="19"/>
  <c r="H441" i="19"/>
  <c r="H440" i="19"/>
  <c r="H439" i="19"/>
  <c r="H438" i="19"/>
  <c r="H436" i="19"/>
  <c r="H435" i="19"/>
  <c r="H434" i="19"/>
  <c r="H433" i="19"/>
  <c r="H432" i="19"/>
  <c r="H431" i="19"/>
  <c r="H430" i="19"/>
  <c r="H429" i="19"/>
  <c r="H427" i="19"/>
  <c r="H426" i="19"/>
  <c r="H425" i="19"/>
  <c r="H423" i="19"/>
  <c r="H421" i="19"/>
  <c r="H420" i="19"/>
  <c r="H419" i="19"/>
  <c r="H418" i="19"/>
  <c r="H416" i="19"/>
  <c r="H415" i="19"/>
  <c r="H414" i="19"/>
  <c r="H413" i="19"/>
  <c r="H412" i="19"/>
  <c r="H411" i="19"/>
  <c r="H410" i="19"/>
  <c r="H409" i="19"/>
  <c r="H408" i="19"/>
  <c r="H407" i="19"/>
  <c r="H405" i="19"/>
  <c r="H404" i="19"/>
  <c r="H403" i="19"/>
  <c r="H402" i="19"/>
  <c r="H401" i="19"/>
  <c r="H400" i="19"/>
  <c r="H399" i="19"/>
  <c r="H398" i="19"/>
  <c r="H397" i="19"/>
  <c r="H396" i="19"/>
  <c r="H395" i="19"/>
  <c r="H394" i="19"/>
  <c r="H393" i="19"/>
  <c r="H392" i="19"/>
  <c r="H390" i="19"/>
  <c r="H389" i="19"/>
  <c r="H388" i="19"/>
  <c r="H387" i="19"/>
  <c r="H386" i="19"/>
  <c r="H385" i="19"/>
  <c r="H384" i="19"/>
  <c r="H383" i="19"/>
  <c r="H382" i="19"/>
  <c r="H381" i="19"/>
  <c r="H380" i="19"/>
  <c r="H377" i="19"/>
  <c r="H376" i="19"/>
  <c r="H375" i="19"/>
  <c r="H372" i="19"/>
  <c r="H371" i="19"/>
  <c r="H370" i="19"/>
  <c r="H369" i="19"/>
  <c r="H368" i="19"/>
  <c r="H367" i="19"/>
  <c r="H366" i="19"/>
  <c r="H365" i="19"/>
  <c r="H364" i="19"/>
  <c r="H363" i="19"/>
  <c r="H362" i="19"/>
  <c r="H361" i="19"/>
  <c r="H360" i="19"/>
  <c r="H359" i="19"/>
  <c r="H358" i="19"/>
  <c r="H357" i="19"/>
  <c r="H356" i="19"/>
  <c r="H355" i="19"/>
  <c r="H354" i="19"/>
  <c r="H353" i="19"/>
  <c r="H352" i="19"/>
  <c r="H351" i="19"/>
  <c r="H350" i="19"/>
  <c r="H347" i="19"/>
  <c r="H346" i="19"/>
  <c r="H345" i="19"/>
  <c r="H344" i="19"/>
  <c r="H342" i="19"/>
  <c r="H341" i="19"/>
  <c r="H340" i="19"/>
  <c r="H339" i="19"/>
  <c r="H338" i="19"/>
  <c r="H337" i="19"/>
  <c r="H336" i="19"/>
  <c r="H335" i="19"/>
  <c r="H333" i="19"/>
  <c r="H332" i="19"/>
  <c r="H331" i="19"/>
  <c r="H329" i="19"/>
  <c r="H328" i="19"/>
  <c r="H326" i="19"/>
  <c r="H325" i="19"/>
  <c r="H324" i="19"/>
  <c r="H323" i="19"/>
  <c r="H321" i="19"/>
  <c r="H320" i="19"/>
  <c r="H318" i="19"/>
  <c r="H317" i="19"/>
  <c r="H316" i="19"/>
  <c r="H313" i="19"/>
  <c r="H312" i="19"/>
  <c r="H311" i="19"/>
  <c r="H310" i="19"/>
  <c r="H309" i="19"/>
  <c r="H308" i="19"/>
  <c r="H307" i="19"/>
  <c r="H306" i="19"/>
  <c r="H305" i="19"/>
  <c r="H304" i="19"/>
  <c r="H303" i="19"/>
  <c r="H302" i="19"/>
  <c r="H301" i="19"/>
  <c r="H300" i="19"/>
  <c r="H299" i="19"/>
  <c r="H297" i="19"/>
  <c r="H296" i="19"/>
  <c r="H295" i="19"/>
  <c r="H294" i="19"/>
  <c r="H293" i="19"/>
  <c r="H292" i="19"/>
  <c r="H291" i="19"/>
  <c r="H290" i="19"/>
  <c r="H289" i="19"/>
  <c r="H288" i="19"/>
  <c r="H287" i="19"/>
  <c r="H286" i="19"/>
  <c r="H285" i="19"/>
  <c r="H284" i="19"/>
  <c r="H283" i="19"/>
  <c r="H282" i="19"/>
  <c r="H280" i="19"/>
  <c r="H279" i="19"/>
  <c r="H278" i="19"/>
  <c r="H277" i="19"/>
  <c r="H275" i="19"/>
  <c r="H274" i="19"/>
  <c r="H273" i="19"/>
  <c r="H271" i="19"/>
  <c r="H270" i="19"/>
  <c r="H269" i="19"/>
  <c r="H268" i="19"/>
  <c r="H267" i="19"/>
  <c r="H266" i="19"/>
  <c r="H264" i="19"/>
  <c r="H263" i="19"/>
  <c r="H262" i="19"/>
  <c r="H261" i="19"/>
  <c r="H260" i="19"/>
  <c r="H259" i="19"/>
  <c r="H258" i="19"/>
  <c r="H257" i="19"/>
  <c r="H256" i="19"/>
  <c r="H255" i="19"/>
  <c r="H254" i="19"/>
  <c r="H252" i="19"/>
  <c r="H251" i="19"/>
  <c r="H250" i="19"/>
  <c r="H249" i="19"/>
  <c r="H248" i="19"/>
  <c r="H247" i="19"/>
  <c r="H246" i="19"/>
  <c r="H245" i="19"/>
  <c r="H244" i="19"/>
  <c r="H243" i="19"/>
  <c r="H242" i="19"/>
  <c r="H241" i="19"/>
  <c r="H240" i="19"/>
  <c r="H239" i="19"/>
  <c r="H238" i="19"/>
  <c r="H237" i="19"/>
  <c r="H236" i="19"/>
  <c r="H235" i="19"/>
  <c r="H234" i="19"/>
  <c r="H233" i="19"/>
  <c r="H232" i="19"/>
  <c r="H231" i="19"/>
  <c r="H230" i="19"/>
  <c r="H228" i="19"/>
  <c r="H227" i="19"/>
  <c r="H226" i="19"/>
  <c r="H225" i="19"/>
  <c r="H223" i="19"/>
  <c r="H221" i="19"/>
  <c r="H220" i="19"/>
  <c r="H219" i="19"/>
  <c r="H218" i="19"/>
  <c r="H217" i="19"/>
  <c r="H216" i="19"/>
  <c r="H215" i="19"/>
  <c r="H214" i="19"/>
  <c r="H213" i="19"/>
  <c r="H212" i="19"/>
  <c r="H211" i="19"/>
  <c r="H210" i="19"/>
  <c r="H209" i="19"/>
  <c r="H208" i="19"/>
  <c r="H207" i="19"/>
  <c r="H206" i="19"/>
  <c r="H205" i="19"/>
  <c r="H204" i="19"/>
  <c r="H203" i="19"/>
  <c r="H202" i="19"/>
  <c r="H201" i="19"/>
  <c r="H200" i="19"/>
  <c r="H199" i="19"/>
  <c r="H198" i="19"/>
  <c r="H197" i="19"/>
  <c r="H196" i="19"/>
  <c r="H195" i="19"/>
  <c r="H194" i="19"/>
  <c r="H193" i="19"/>
  <c r="H192" i="19"/>
  <c r="H191" i="19"/>
  <c r="H190" i="19"/>
  <c r="H189" i="19"/>
  <c r="H188" i="19"/>
  <c r="H187" i="19"/>
  <c r="H186" i="19"/>
  <c r="H185" i="19"/>
  <c r="H184" i="19"/>
  <c r="H183" i="19"/>
  <c r="H182" i="19"/>
  <c r="H181" i="19"/>
  <c r="H180" i="19"/>
  <c r="H179" i="19"/>
  <c r="H178" i="19"/>
  <c r="H177" i="19"/>
  <c r="H176" i="19"/>
  <c r="H175" i="19"/>
  <c r="H174" i="19"/>
  <c r="H173" i="19"/>
  <c r="H172" i="19"/>
  <c r="H171" i="19"/>
  <c r="H170" i="19"/>
  <c r="H169" i="19"/>
  <c r="H168" i="19"/>
  <c r="H167" i="19"/>
  <c r="H166" i="19"/>
  <c r="H165" i="19"/>
  <c r="H164" i="19"/>
  <c r="H163" i="19"/>
  <c r="H162" i="19"/>
  <c r="H160" i="19"/>
  <c r="H159" i="19"/>
  <c r="H158" i="19"/>
  <c r="H157" i="19"/>
  <c r="H156" i="19"/>
  <c r="H155" i="19"/>
  <c r="H154" i="19"/>
  <c r="H153" i="19"/>
  <c r="H152" i="19"/>
  <c r="H151" i="19"/>
  <c r="H150" i="19"/>
  <c r="H149" i="19"/>
  <c r="H148" i="19"/>
  <c r="H147" i="19"/>
  <c r="H146" i="19"/>
  <c r="H145" i="19"/>
  <c r="H144" i="19"/>
  <c r="H143" i="19"/>
  <c r="H142" i="19"/>
  <c r="H141" i="19"/>
  <c r="H140" i="19"/>
  <c r="H139" i="19"/>
  <c r="H138" i="19"/>
  <c r="H137" i="19"/>
  <c r="H136" i="19"/>
  <c r="H135" i="19"/>
  <c r="H134" i="19"/>
  <c r="H133" i="19"/>
  <c r="H132" i="19"/>
  <c r="H131" i="19"/>
  <c r="H130" i="19"/>
  <c r="H129" i="19"/>
  <c r="H128" i="19"/>
  <c r="H127" i="19"/>
  <c r="H125" i="19"/>
  <c r="H124" i="19"/>
  <c r="H123" i="19"/>
  <c r="H122" i="19"/>
  <c r="H121" i="19"/>
  <c r="H120" i="19"/>
  <c r="H119" i="19"/>
  <c r="H118" i="19"/>
  <c r="H117" i="19"/>
  <c r="H116" i="19"/>
  <c r="H115" i="19"/>
  <c r="H114" i="19"/>
  <c r="H113" i="19"/>
  <c r="H112" i="19"/>
  <c r="H111" i="19"/>
  <c r="H110" i="19"/>
  <c r="H109" i="19"/>
  <c r="H108" i="19"/>
  <c r="H107" i="19"/>
  <c r="H106" i="19"/>
  <c r="H105" i="19"/>
  <c r="H104" i="19"/>
  <c r="H103" i="19"/>
  <c r="H102" i="19"/>
  <c r="H101" i="19"/>
  <c r="H100" i="19"/>
  <c r="H99" i="19"/>
  <c r="H98" i="19"/>
  <c r="H97" i="19"/>
  <c r="H96" i="19"/>
  <c r="H95" i="19"/>
  <c r="H94" i="19"/>
  <c r="H93" i="19"/>
  <c r="H92" i="19"/>
  <c r="H90" i="19"/>
  <c r="H89" i="19"/>
  <c r="H88" i="19"/>
  <c r="H87" i="19"/>
  <c r="H86" i="19"/>
  <c r="H85" i="19"/>
  <c r="H84" i="19"/>
  <c r="H83" i="19"/>
  <c r="H82" i="19"/>
  <c r="H81" i="19"/>
  <c r="H79" i="19"/>
  <c r="H78" i="19"/>
  <c r="H77" i="19"/>
  <c r="H75" i="19"/>
  <c r="H74" i="19"/>
  <c r="H73" i="19"/>
  <c r="H72" i="19"/>
  <c r="H71" i="19"/>
  <c r="H70" i="19"/>
  <c r="H69" i="19"/>
  <c r="H67" i="19"/>
  <c r="H66" i="19"/>
  <c r="H65" i="19"/>
  <c r="H64" i="19"/>
  <c r="H63" i="19"/>
  <c r="H60" i="19"/>
  <c r="H59" i="19"/>
  <c r="H58" i="19"/>
  <c r="H57" i="19"/>
  <c r="H56" i="19"/>
  <c r="H55" i="19"/>
  <c r="H54" i="19"/>
  <c r="H53" i="19"/>
  <c r="H52" i="19"/>
  <c r="H51" i="19"/>
  <c r="H50" i="19"/>
  <c r="H49" i="19"/>
  <c r="H48" i="19"/>
  <c r="H45" i="19"/>
  <c r="H44" i="19"/>
  <c r="H43" i="19"/>
  <c r="H42" i="19"/>
  <c r="H41" i="19"/>
  <c r="H40" i="19"/>
  <c r="H39" i="19"/>
  <c r="H38" i="19"/>
  <c r="H37" i="19"/>
  <c r="H36" i="19"/>
  <c r="H35" i="19"/>
  <c r="H34" i="19"/>
  <c r="H33" i="19"/>
  <c r="H32" i="19"/>
  <c r="H31" i="19"/>
  <c r="H30" i="19"/>
  <c r="H28" i="19"/>
  <c r="H27" i="19"/>
  <c r="H26" i="19"/>
  <c r="H25" i="19"/>
  <c r="H23" i="19"/>
  <c r="H22" i="19"/>
  <c r="H21" i="19"/>
  <c r="H20" i="19"/>
  <c r="H19" i="19"/>
  <c r="H18" i="19"/>
  <c r="H17" i="19"/>
  <c r="H16" i="19"/>
  <c r="H15" i="19"/>
  <c r="H14" i="19"/>
  <c r="H13" i="19"/>
  <c r="H12" i="19"/>
  <c r="H11" i="19"/>
  <c r="G8" i="19"/>
  <c r="H9" i="19"/>
  <c r="H8" i="19"/>
  <c r="H7" i="19"/>
  <c r="H6" i="19"/>
  <c r="AC221" i="19"/>
  <c r="AC220" i="19"/>
  <c r="AC219" i="19"/>
  <c r="AC218" i="19"/>
  <c r="AC217" i="19"/>
  <c r="AC216" i="19"/>
  <c r="AC215" i="19"/>
  <c r="AC214" i="19"/>
  <c r="AC213" i="19"/>
  <c r="AC212" i="19"/>
  <c r="AC211" i="19"/>
  <c r="AC210" i="19"/>
  <c r="AC209" i="19"/>
  <c r="AC208" i="19"/>
  <c r="AC207" i="19"/>
  <c r="AC206" i="19"/>
  <c r="AC205" i="19"/>
  <c r="AC204" i="19"/>
  <c r="AC203" i="19"/>
  <c r="AC202" i="19"/>
  <c r="AC201" i="19"/>
  <c r="AC200" i="19"/>
  <c r="AC199" i="19"/>
  <c r="AC198" i="19"/>
  <c r="AC197" i="19"/>
  <c r="AC196" i="19"/>
  <c r="AC195" i="19"/>
  <c r="AC194" i="19"/>
  <c r="AC193" i="19"/>
  <c r="AC192" i="19"/>
  <c r="AC191" i="19"/>
  <c r="AC190" i="19"/>
  <c r="AC189" i="19"/>
  <c r="AC188" i="19"/>
  <c r="AC187" i="19"/>
  <c r="AC186" i="19"/>
  <c r="AC185" i="19"/>
  <c r="AC184" i="19"/>
  <c r="AC183" i="19"/>
  <c r="AC182" i="19"/>
  <c r="AC181" i="19"/>
  <c r="AC180" i="19"/>
  <c r="AC179" i="19"/>
  <c r="AC178" i="19"/>
  <c r="AC177" i="19"/>
  <c r="AC176" i="19"/>
  <c r="AC175" i="19"/>
  <c r="AC174" i="19"/>
  <c r="AC173" i="19"/>
  <c r="AC172" i="19"/>
  <c r="AC171" i="19"/>
  <c r="AC170" i="19"/>
  <c r="AC169" i="19"/>
  <c r="AC168" i="19"/>
  <c r="AC167" i="19"/>
  <c r="AC166" i="19"/>
  <c r="AC165" i="19"/>
  <c r="AC164" i="19"/>
  <c r="AC163" i="19"/>
  <c r="AC162" i="19"/>
  <c r="AC160" i="19"/>
  <c r="AC159" i="19"/>
  <c r="AC158" i="19"/>
  <c r="AC157" i="19"/>
  <c r="AC156" i="19"/>
  <c r="AC155" i="19"/>
  <c r="AC154" i="19"/>
  <c r="AC153" i="19"/>
  <c r="AC152" i="19"/>
  <c r="AC151" i="19"/>
  <c r="AC150" i="19"/>
  <c r="AC149" i="19"/>
  <c r="AC148" i="19"/>
  <c r="AC147" i="19"/>
  <c r="AC146" i="19"/>
  <c r="AC145" i="19"/>
  <c r="AC144" i="19"/>
  <c r="AC143" i="19"/>
  <c r="AC142" i="19"/>
  <c r="AC141" i="19"/>
  <c r="AC140" i="19"/>
  <c r="AC139" i="19"/>
  <c r="AC138" i="19"/>
  <c r="AC137" i="19"/>
  <c r="AC136" i="19"/>
  <c r="AC135" i="19"/>
  <c r="AC134" i="19"/>
  <c r="AC133" i="19"/>
  <c r="AC132" i="19"/>
  <c r="AC131" i="19"/>
  <c r="AC130" i="19"/>
  <c r="AC129" i="19"/>
  <c r="AC128" i="19"/>
  <c r="AC127" i="19"/>
  <c r="AN2388" i="19"/>
  <c r="AN2387" i="19"/>
  <c r="AN2386" i="19"/>
  <c r="AN2385" i="19"/>
  <c r="AN2384" i="19"/>
  <c r="AN2383" i="19"/>
  <c r="AN2382" i="19"/>
  <c r="AN2381" i="19"/>
  <c r="AN2380" i="19"/>
  <c r="AN2379" i="19"/>
  <c r="AN2378" i="19"/>
  <c r="AN2377" i="19"/>
  <c r="AN2376" i="19"/>
  <c r="AN2375" i="19"/>
  <c r="AN2374" i="19"/>
  <c r="AN2373" i="19"/>
  <c r="AN2372" i="19"/>
  <c r="AN2371" i="19"/>
  <c r="AN2370" i="19"/>
  <c r="AN2369" i="19"/>
  <c r="AN2368" i="19"/>
  <c r="AN2367" i="19"/>
  <c r="AN2366" i="19"/>
  <c r="AN2365" i="19"/>
  <c r="AN2364" i="19"/>
  <c r="AN2363" i="19"/>
  <c r="AN2362" i="19"/>
  <c r="AN2361" i="19"/>
  <c r="AN2360" i="19"/>
  <c r="AN2359" i="19"/>
  <c r="AN2358" i="19"/>
  <c r="AN2357" i="19"/>
  <c r="AN2356" i="19"/>
  <c r="AN2355" i="19"/>
  <c r="AN2354" i="19"/>
  <c r="AN2353" i="19"/>
  <c r="AN2352" i="19"/>
  <c r="AN2351" i="19"/>
  <c r="AN2350" i="19"/>
  <c r="AN2349" i="19"/>
  <c r="AN2348" i="19"/>
  <c r="AN2347" i="19"/>
  <c r="AN2346" i="19"/>
  <c r="AN2345" i="19"/>
  <c r="AN2344" i="19"/>
  <c r="AN2343" i="19"/>
  <c r="AN2342" i="19"/>
  <c r="AN2341" i="19"/>
  <c r="AN2340" i="19"/>
  <c r="AN2339" i="19"/>
  <c r="AN2338" i="19"/>
  <c r="AN2337" i="19"/>
  <c r="AN2336" i="19"/>
  <c r="AN2335" i="19"/>
  <c r="AN2334" i="19"/>
  <c r="AN2333" i="19"/>
  <c r="AN2332" i="19"/>
  <c r="AN2331" i="19"/>
  <c r="AN2330" i="19"/>
  <c r="AN2329" i="19"/>
  <c r="AN2328" i="19"/>
  <c r="AN2327" i="19"/>
  <c r="AN2326" i="19"/>
  <c r="AN2325" i="19"/>
  <c r="AN2324" i="19"/>
  <c r="AN2323" i="19"/>
  <c r="AN2322" i="19"/>
  <c r="AN2321" i="19"/>
  <c r="AN2320" i="19"/>
  <c r="AN2319" i="19"/>
  <c r="AN2318" i="19"/>
  <c r="AN2317" i="19"/>
  <c r="AN2316" i="19"/>
  <c r="AN2315" i="19"/>
  <c r="AN2314" i="19"/>
  <c r="AN2313" i="19"/>
  <c r="AN2312" i="19"/>
  <c r="AN2311" i="19"/>
  <c r="AN2310" i="19"/>
  <c r="AN2309" i="19"/>
  <c r="AN2308" i="19"/>
  <c r="AN2307" i="19"/>
  <c r="AN2306" i="19"/>
  <c r="AN2305" i="19"/>
  <c r="AN2304" i="19"/>
  <c r="AN2303" i="19"/>
  <c r="AN2302" i="19"/>
  <c r="AN2301" i="19"/>
  <c r="AN2300" i="19"/>
  <c r="AN2299" i="19"/>
  <c r="AN2298" i="19"/>
  <c r="AN2297" i="19"/>
  <c r="AN2296" i="19"/>
  <c r="AN2295" i="19"/>
  <c r="AN2294" i="19"/>
  <c r="AN2293" i="19"/>
  <c r="AN2292" i="19"/>
  <c r="AN2291" i="19"/>
  <c r="AN2290" i="19"/>
  <c r="AN2289" i="19"/>
  <c r="AN2288" i="19"/>
  <c r="AN2287" i="19"/>
  <c r="AN2284" i="19"/>
  <c r="AN2283" i="19"/>
  <c r="AN2282" i="19"/>
  <c r="AN2280" i="19"/>
  <c r="AN2279" i="19"/>
  <c r="AN2278" i="19"/>
  <c r="AN2277" i="19"/>
  <c r="AN2276" i="19"/>
  <c r="AN2275" i="19"/>
  <c r="AN2274" i="19"/>
  <c r="AN2273" i="19"/>
  <c r="AN2272" i="19"/>
  <c r="AN2271" i="19"/>
  <c r="AN2270" i="19"/>
  <c r="AN2269" i="19"/>
  <c r="AN2267" i="19"/>
  <c r="AN2266" i="19"/>
  <c r="AN2265" i="19"/>
  <c r="AN2264" i="19"/>
  <c r="AN2263" i="19"/>
  <c r="AN2262" i="19"/>
  <c r="AN2261" i="19"/>
  <c r="AN2259" i="19"/>
  <c r="AN2258" i="19"/>
  <c r="AN2257" i="19"/>
  <c r="AN2256" i="19"/>
  <c r="AN2255" i="19"/>
  <c r="AN2254" i="19"/>
  <c r="AN2253" i="19"/>
  <c r="AN2252" i="19"/>
  <c r="AN2251" i="19"/>
  <c r="AN2250" i="19"/>
  <c r="AN2249" i="19"/>
  <c r="AN2248" i="19"/>
  <c r="AN2247" i="19"/>
  <c r="AN2246" i="19"/>
  <c r="AN2245" i="19"/>
  <c r="AN2244" i="19"/>
  <c r="AN2242" i="19"/>
  <c r="AN2241" i="19"/>
  <c r="AN2240" i="19"/>
  <c r="AN2239" i="19"/>
  <c r="AN2238" i="19"/>
  <c r="AN2237" i="19"/>
  <c r="AN2236" i="19"/>
  <c r="AN2235" i="19"/>
  <c r="AN2234" i="19"/>
  <c r="AN2233" i="19"/>
  <c r="AN2232" i="19"/>
  <c r="AN2231" i="19"/>
  <c r="AN2230" i="19"/>
  <c r="AN2229" i="19"/>
  <c r="AN2228" i="19"/>
  <c r="AN2227" i="19"/>
  <c r="AN2226" i="19"/>
  <c r="AN2225" i="19"/>
  <c r="AN2224" i="19"/>
  <c r="AN2223" i="19"/>
  <c r="AN2222" i="19"/>
  <c r="AN2221" i="19"/>
  <c r="AN2220" i="19"/>
  <c r="AN2218" i="19"/>
  <c r="AN2217" i="19"/>
  <c r="AN2216" i="19"/>
  <c r="AN2215" i="19"/>
  <c r="AN2214" i="19"/>
  <c r="AN2213" i="19"/>
  <c r="AN2212" i="19"/>
  <c r="AN2210" i="19"/>
  <c r="AN2209" i="19"/>
  <c r="AN2208" i="19"/>
  <c r="AN2207" i="19"/>
  <c r="AN2206" i="19"/>
  <c r="AN2205" i="19"/>
  <c r="AN2204" i="19"/>
  <c r="AN2203" i="19"/>
  <c r="AN2202" i="19"/>
  <c r="AN2201" i="19"/>
  <c r="AN2200" i="19"/>
  <c r="AN2198" i="19"/>
  <c r="AN2196" i="19"/>
  <c r="AN2195" i="19"/>
  <c r="AN2194" i="19"/>
  <c r="AN2192" i="19"/>
  <c r="AN2191" i="19"/>
  <c r="AN2190" i="19"/>
  <c r="AN2189" i="19"/>
  <c r="AN2188" i="19"/>
  <c r="AN2187" i="19"/>
  <c r="AN2186" i="19"/>
  <c r="AN2185" i="19"/>
  <c r="AN2183" i="19"/>
  <c r="AN2182" i="19"/>
  <c r="AN2181" i="19"/>
  <c r="AN2180" i="19"/>
  <c r="AN2179" i="19"/>
  <c r="AN2178" i="19"/>
  <c r="AN2177" i="19"/>
  <c r="AN2176" i="19"/>
  <c r="AN2175" i="19"/>
  <c r="AN2174" i="19"/>
  <c r="AN2173" i="19"/>
  <c r="AN2172" i="19"/>
  <c r="AN2171" i="19"/>
  <c r="AN2170" i="19"/>
  <c r="AN2169" i="19"/>
  <c r="AN2167" i="19"/>
  <c r="AN2166" i="19"/>
  <c r="AN2165" i="19"/>
  <c r="AN2164" i="19"/>
  <c r="AN2163" i="19"/>
  <c r="AN2162" i="19"/>
  <c r="AN2161" i="19"/>
  <c r="AN2160" i="19"/>
  <c r="AN2159" i="19"/>
  <c r="AN2158" i="19"/>
  <c r="AN2157" i="19"/>
  <c r="AN2156" i="19"/>
  <c r="AN2155" i="19"/>
  <c r="AN2154" i="19"/>
  <c r="AN2153" i="19"/>
  <c r="AN2152" i="19"/>
  <c r="AN2150" i="19"/>
  <c r="AN2148" i="19"/>
  <c r="AN2147" i="19"/>
  <c r="AN2146" i="19"/>
  <c r="AN2145" i="19"/>
  <c r="AN2144" i="19"/>
  <c r="AN2143" i="19"/>
  <c r="AN2142" i="19"/>
  <c r="AN2140" i="19"/>
  <c r="AN2139" i="19"/>
  <c r="AN2138" i="19"/>
  <c r="AN2137" i="19"/>
  <c r="AN2136" i="19"/>
  <c r="AN2134" i="19"/>
  <c r="AN2133" i="19"/>
  <c r="AN2132" i="19"/>
  <c r="AN2131" i="19"/>
  <c r="AN2130" i="19"/>
  <c r="AN2128" i="19"/>
  <c r="AN2127" i="19"/>
  <c r="AN2126" i="19"/>
  <c r="AN2124" i="19"/>
  <c r="AN2123" i="19"/>
  <c r="AN2122" i="19"/>
  <c r="AN2121" i="19"/>
  <c r="AN2120" i="19"/>
  <c r="AN2119" i="19"/>
  <c r="AN2118" i="19"/>
  <c r="AN2117" i="19"/>
  <c r="AN2116" i="19"/>
  <c r="AN2115" i="19"/>
  <c r="AN2114" i="19"/>
  <c r="AN2113" i="19"/>
  <c r="AN2112" i="19"/>
  <c r="AN2111" i="19"/>
  <c r="AN2110" i="19"/>
  <c r="AN2109" i="19"/>
  <c r="AN2108" i="19"/>
  <c r="AN2107" i="19"/>
  <c r="AN2106" i="19"/>
  <c r="AN2105" i="19"/>
  <c r="AN2104" i="19"/>
  <c r="AN2103" i="19"/>
  <c r="AN2102" i="19"/>
  <c r="AN2101" i="19"/>
  <c r="AN2099" i="19"/>
  <c r="AN2098" i="19"/>
  <c r="AN2097" i="19"/>
  <c r="AN2096" i="19"/>
  <c r="AN2095" i="19"/>
  <c r="AN2094" i="19"/>
  <c r="AN2093" i="19"/>
  <c r="AN2091" i="19"/>
  <c r="AN2090" i="19"/>
  <c r="AN2089" i="19"/>
  <c r="AN2088" i="19"/>
  <c r="AN2087" i="19"/>
  <c r="AN2086" i="19"/>
  <c r="AN2085" i="19"/>
  <c r="AN2084" i="19"/>
  <c r="AN2083" i="19"/>
  <c r="AN2082" i="19"/>
  <c r="AN2080" i="19"/>
  <c r="AN2079" i="19"/>
  <c r="AN2078" i="19"/>
  <c r="AN2077" i="19"/>
  <c r="AN2076" i="19"/>
  <c r="AN2075" i="19"/>
  <c r="AN2074" i="19"/>
  <c r="AN2073" i="19"/>
  <c r="AN2072" i="19"/>
  <c r="AN2071" i="19"/>
  <c r="AN2070" i="19"/>
  <c r="AN2069" i="19"/>
  <c r="AN2068" i="19"/>
  <c r="AN2067" i="19"/>
  <c r="AN2066" i="19"/>
  <c r="AN2065" i="19"/>
  <c r="AN2064" i="19"/>
  <c r="AN2063" i="19"/>
  <c r="AN2062" i="19"/>
  <c r="AN2061" i="19"/>
  <c r="AN2060" i="19"/>
  <c r="AN2059" i="19"/>
  <c r="AN2058" i="19"/>
  <c r="AN2057" i="19"/>
  <c r="AN2055" i="19"/>
  <c r="AN2053" i="19"/>
  <c r="AN2052" i="19"/>
  <c r="AN2050" i="19"/>
  <c r="AN2049" i="19"/>
  <c r="AN2048" i="19"/>
  <c r="AN2047" i="19"/>
  <c r="AN2046" i="19"/>
  <c r="AN2045" i="19"/>
  <c r="AN2044" i="19"/>
  <c r="AN2043" i="19"/>
  <c r="AN2042" i="19"/>
  <c r="AN2041" i="19"/>
  <c r="AN2039" i="19"/>
  <c r="AN2038" i="19"/>
  <c r="AN2037" i="19"/>
  <c r="AN2036" i="19"/>
  <c r="AN2035" i="19"/>
  <c r="AN2033" i="19"/>
  <c r="AN2032" i="19"/>
  <c r="AN2029" i="19"/>
  <c r="AN2028" i="19"/>
  <c r="AN2027" i="19"/>
  <c r="AN2026" i="19"/>
  <c r="AN2025" i="19"/>
  <c r="AN2024" i="19"/>
  <c r="AN2023" i="19"/>
  <c r="AN2022" i="19"/>
  <c r="AN2021" i="19"/>
  <c r="AN2020" i="19"/>
  <c r="AN2019" i="19"/>
  <c r="AN2018" i="19"/>
  <c r="AN2017" i="19"/>
  <c r="AN2016" i="19"/>
  <c r="AN2015" i="19"/>
  <c r="AN2014" i="19"/>
  <c r="AN2013" i="19"/>
  <c r="AN2012" i="19"/>
  <c r="AN2011" i="19"/>
  <c r="AN2009" i="19"/>
  <c r="AN2008" i="19"/>
  <c r="AN2007" i="19"/>
  <c r="AN2006" i="19"/>
  <c r="AN2005" i="19"/>
  <c r="AN2004" i="19"/>
  <c r="AN2003" i="19"/>
  <c r="AN2002" i="19"/>
  <c r="AN2001" i="19"/>
  <c r="AN2000" i="19"/>
  <c r="AN1999" i="19"/>
  <c r="AN1998" i="19"/>
  <c r="AN1997" i="19"/>
  <c r="AN1996" i="19"/>
  <c r="AN1995" i="19"/>
  <c r="AN1994" i="19"/>
  <c r="AN1993" i="19"/>
  <c r="AN1992" i="19"/>
  <c r="AN1991" i="19"/>
  <c r="AN1990" i="19"/>
  <c r="AN1989" i="19"/>
  <c r="AN1988" i="19"/>
  <c r="AN1987" i="19"/>
  <c r="AN1985" i="19"/>
  <c r="AN1984" i="19"/>
  <c r="AN1983" i="19"/>
  <c r="AN1982" i="19"/>
  <c r="AN1981" i="19"/>
  <c r="AN1980" i="19"/>
  <c r="AN1979" i="19"/>
  <c r="AN1978" i="19"/>
  <c r="AN1977" i="19"/>
  <c r="AN1976" i="19"/>
  <c r="AN1975" i="19"/>
  <c r="AN1974" i="19"/>
  <c r="AN1973" i="19"/>
  <c r="AN1972" i="19"/>
  <c r="AN1970" i="19"/>
  <c r="AN1969" i="19"/>
  <c r="AN1968" i="19"/>
  <c r="AN1967" i="19"/>
  <c r="AN1966" i="19"/>
  <c r="AN1965" i="19"/>
  <c r="AN1964" i="19"/>
  <c r="AN1963" i="19"/>
  <c r="AN1962" i="19"/>
  <c r="AN1961" i="19"/>
  <c r="AN1960" i="19"/>
  <c r="AN1959" i="19"/>
  <c r="AN1957" i="19"/>
  <c r="AN1956" i="19"/>
  <c r="AN1955" i="19"/>
  <c r="AN1954" i="19"/>
  <c r="AN1953" i="19"/>
  <c r="AN1952" i="19"/>
  <c r="AN1951" i="19"/>
  <c r="AN1950" i="19"/>
  <c r="AN1949" i="19"/>
  <c r="AN1948" i="19"/>
  <c r="AN1947" i="19"/>
  <c r="AN1946" i="19"/>
  <c r="AN1944" i="19"/>
  <c r="AN1943" i="19"/>
  <c r="AN1942" i="19"/>
  <c r="AN1940" i="19"/>
  <c r="AN1939" i="19"/>
  <c r="AN1938" i="19"/>
  <c r="AN1937" i="19"/>
  <c r="AN1936" i="19"/>
  <c r="AN1935" i="19"/>
  <c r="AN1934" i="19"/>
  <c r="AN1933" i="19"/>
  <c r="AN1932" i="19"/>
  <c r="AN1931" i="19"/>
  <c r="AN1930" i="19"/>
  <c r="AN1929" i="19"/>
  <c r="AN1928" i="19"/>
  <c r="AN1927" i="19"/>
  <c r="AN1926" i="19"/>
  <c r="AN1925" i="19"/>
  <c r="AN1924" i="19"/>
  <c r="AN1922" i="19"/>
  <c r="AN1921" i="19"/>
  <c r="AN1920" i="19"/>
  <c r="AN1918" i="19"/>
  <c r="AN1917" i="19"/>
  <c r="AN1916" i="19"/>
  <c r="AN1915" i="19"/>
  <c r="AN1914" i="19"/>
  <c r="AN1913" i="19"/>
  <c r="AN1912" i="19"/>
  <c r="AN1911" i="19"/>
  <c r="AN1910" i="19"/>
  <c r="AN1909" i="19"/>
  <c r="AN1908" i="19"/>
  <c r="AN1907" i="19"/>
  <c r="AN1906" i="19"/>
  <c r="AN1905" i="19"/>
  <c r="AN1904" i="19"/>
  <c r="AN1903" i="19"/>
  <c r="AN1902" i="19"/>
  <c r="AN1901" i="19"/>
  <c r="AN1900" i="19"/>
  <c r="AN1899" i="19"/>
  <c r="AN1898" i="19"/>
  <c r="AN1897" i="19"/>
  <c r="AN1896" i="19"/>
  <c r="AN1895" i="19"/>
  <c r="AN1893" i="19"/>
  <c r="AN1892" i="19"/>
  <c r="AN1891" i="19"/>
  <c r="AN1890" i="19"/>
  <c r="AN1889" i="19"/>
  <c r="AN1887" i="19"/>
  <c r="AN1886" i="19"/>
  <c r="AN1885" i="19"/>
  <c r="AN1884" i="19"/>
  <c r="AN1883" i="19"/>
  <c r="AN1882" i="19"/>
  <c r="AN1881" i="19"/>
  <c r="AN1880" i="19"/>
  <c r="AN1878" i="19"/>
  <c r="AN1877" i="19"/>
  <c r="AN1876" i="19"/>
  <c r="AN1874" i="19"/>
  <c r="AN1873" i="19"/>
  <c r="AN1872" i="19"/>
  <c r="AN1871" i="19"/>
  <c r="AN1870" i="19"/>
  <c r="AN1869" i="19"/>
  <c r="AN1868" i="19"/>
  <c r="AN1867" i="19"/>
  <c r="AN1866" i="19"/>
  <c r="AN1865" i="19"/>
  <c r="AN1864" i="19"/>
  <c r="AN1863" i="19"/>
  <c r="AN1862" i="19"/>
  <c r="AN1861" i="19"/>
  <c r="AN1860" i="19"/>
  <c r="AN1859" i="19"/>
  <c r="AN1858" i="19"/>
  <c r="AN1856" i="19"/>
  <c r="AN1855" i="19"/>
  <c r="AN1854" i="19"/>
  <c r="AN1852" i="19"/>
  <c r="AN1851" i="19"/>
  <c r="AN1850" i="19"/>
  <c r="AN1849" i="19"/>
  <c r="AN1848" i="19"/>
  <c r="AN1847" i="19"/>
  <c r="AN1846" i="19"/>
  <c r="AN1845" i="19"/>
  <c r="AN1844" i="19"/>
  <c r="AN1843" i="19"/>
  <c r="AN1842" i="19"/>
  <c r="AN1841" i="19"/>
  <c r="AN1840" i="19"/>
  <c r="AN1839" i="19"/>
  <c r="AN1838" i="19"/>
  <c r="AN1837" i="19"/>
  <c r="AN1836" i="19"/>
  <c r="AN1835" i="19"/>
  <c r="AN1834" i="19"/>
  <c r="AN1833" i="19"/>
  <c r="AN1832" i="19"/>
  <c r="AN1831" i="19"/>
  <c r="AN1830" i="19"/>
  <c r="AN1829" i="19"/>
  <c r="AN1828" i="19"/>
  <c r="AN1826" i="19"/>
  <c r="AN1825" i="19"/>
  <c r="AN1824" i="19"/>
  <c r="AN1823" i="19"/>
  <c r="AN1822" i="19"/>
  <c r="AN1821" i="19"/>
  <c r="AN1820" i="19"/>
  <c r="AN1819" i="19"/>
  <c r="AN1818" i="19"/>
  <c r="AN1817" i="19"/>
  <c r="AN1816" i="19"/>
  <c r="AN1815" i="19"/>
  <c r="AN1814" i="19"/>
  <c r="AN1812" i="19"/>
  <c r="AN1811" i="19"/>
  <c r="AN1810" i="19"/>
  <c r="AN1809" i="19"/>
  <c r="AN1808" i="19"/>
  <c r="AN1807" i="19"/>
  <c r="AN1806" i="19"/>
  <c r="AN1805" i="19"/>
  <c r="AN1803" i="19"/>
  <c r="AN1802" i="19"/>
  <c r="AN1801" i="19"/>
  <c r="AN1800" i="19"/>
  <c r="AN1799" i="19"/>
  <c r="AN1798" i="19"/>
  <c r="AN1797" i="19"/>
  <c r="AN1795" i="19"/>
  <c r="AN1794" i="19"/>
  <c r="AN1793" i="19"/>
  <c r="AN1792" i="19"/>
  <c r="AN1791" i="19"/>
  <c r="AN1790" i="19"/>
  <c r="AN1789" i="19"/>
  <c r="AN1788" i="19"/>
  <c r="AN1787" i="19"/>
  <c r="AN1786" i="19"/>
  <c r="AN1785" i="19"/>
  <c r="AN1784" i="19"/>
  <c r="AN1783" i="19"/>
  <c r="AN1782" i="19"/>
  <c r="AN1781" i="19"/>
  <c r="AN1780" i="19"/>
  <c r="AN1779" i="19"/>
  <c r="AN1777" i="19"/>
  <c r="AN1776" i="19"/>
  <c r="AN1775" i="19"/>
  <c r="AN1773" i="19"/>
  <c r="AN1772" i="19"/>
  <c r="AN1771" i="19"/>
  <c r="AN1770" i="19"/>
  <c r="AN1769" i="19"/>
  <c r="AN1768" i="19"/>
  <c r="AN1767" i="19"/>
  <c r="AN1766" i="19"/>
  <c r="AN1765" i="19"/>
  <c r="AN1764" i="19"/>
  <c r="AN1763" i="19"/>
  <c r="AN1762" i="19"/>
  <c r="AN1761" i="19"/>
  <c r="AN1760" i="19"/>
  <c r="AN1759" i="19"/>
  <c r="AN1758" i="19"/>
  <c r="AN1757" i="19"/>
  <c r="AN1756" i="19"/>
  <c r="AN1755" i="19"/>
  <c r="AN1754" i="19"/>
  <c r="AN1753" i="19"/>
  <c r="AN1752" i="19"/>
  <c r="AN1751" i="19"/>
  <c r="AN1750" i="19"/>
  <c r="AN1749" i="19"/>
  <c r="AN1747" i="19"/>
  <c r="AN1746" i="19"/>
  <c r="AN1745" i="19"/>
  <c r="AN1744" i="19"/>
  <c r="AN1743" i="19"/>
  <c r="AN1742" i="19"/>
  <c r="AN1741" i="19"/>
  <c r="AN1740" i="19"/>
  <c r="AN1739" i="19"/>
  <c r="AN1738" i="19"/>
  <c r="AN1737" i="19"/>
  <c r="AN1736" i="19"/>
  <c r="AN1735" i="19"/>
  <c r="AN1733" i="19"/>
  <c r="AN1732" i="19"/>
  <c r="AN1731" i="19"/>
  <c r="AN1730" i="19"/>
  <c r="AN1729" i="19"/>
  <c r="AN1728" i="19"/>
  <c r="AN1727" i="19"/>
  <c r="AN1726" i="19"/>
  <c r="AN1723" i="19"/>
  <c r="AN1722" i="19"/>
  <c r="AN1721" i="19"/>
  <c r="AN1720" i="19"/>
  <c r="AN1718" i="19"/>
  <c r="AN1717" i="19"/>
  <c r="AN1716" i="19"/>
  <c r="AN1715" i="19"/>
  <c r="AN1714" i="19"/>
  <c r="AN1713" i="19"/>
  <c r="AN1712" i="19"/>
  <c r="AN1711" i="19"/>
  <c r="AN1710" i="19"/>
  <c r="AN1708" i="19"/>
  <c r="AN1707" i="19"/>
  <c r="AN1706" i="19"/>
  <c r="AN1705" i="19"/>
  <c r="AN1704" i="19"/>
  <c r="AN1703" i="19"/>
  <c r="AN1701" i="19"/>
  <c r="AN1700" i="19"/>
  <c r="AN1699" i="19"/>
  <c r="AN1698" i="19"/>
  <c r="AN1697" i="19"/>
  <c r="AN1696" i="19"/>
  <c r="AN1695" i="19"/>
  <c r="AN1694" i="19"/>
  <c r="AN1693" i="19"/>
  <c r="AN1692" i="19"/>
  <c r="AN1691" i="19"/>
  <c r="AN1690" i="19"/>
  <c r="AN1689" i="19"/>
  <c r="AN1688" i="19"/>
  <c r="AN1687" i="19"/>
  <c r="AN1686" i="19"/>
  <c r="AN1685" i="19"/>
  <c r="AN1684" i="19"/>
  <c r="AN1683" i="19"/>
  <c r="AN1682" i="19"/>
  <c r="AN1681" i="19"/>
  <c r="AN1680" i="19"/>
  <c r="AN1679" i="19"/>
  <c r="AN1678" i="19"/>
  <c r="AN1677" i="19"/>
  <c r="AN1676" i="19"/>
  <c r="AN1675" i="19"/>
  <c r="AN1674" i="19"/>
  <c r="AN1673" i="19"/>
  <c r="AN1672" i="19"/>
  <c r="AN1671" i="19"/>
  <c r="AN1670" i="19"/>
  <c r="AN1669" i="19"/>
  <c r="AN1668" i="19"/>
  <c r="AN1666" i="19"/>
  <c r="AN1665" i="19"/>
  <c r="AN1664" i="19"/>
  <c r="AN1663" i="19"/>
  <c r="AN1661" i="19"/>
  <c r="AN1660" i="19"/>
  <c r="AN1659" i="19"/>
  <c r="AN1658" i="19"/>
  <c r="AN1657" i="19"/>
  <c r="AN1656" i="19"/>
  <c r="AN1655" i="19"/>
  <c r="AN1654" i="19"/>
  <c r="AN1653" i="19"/>
  <c r="AN1652" i="19"/>
  <c r="AN1650" i="19"/>
  <c r="AN1649" i="19"/>
  <c r="AN1648" i="19"/>
  <c r="AN1646" i="19"/>
  <c r="AN1645" i="19"/>
  <c r="AN1644" i="19"/>
  <c r="AN1643" i="19"/>
  <c r="AN1640" i="19"/>
  <c r="AN1639" i="19"/>
  <c r="AN1638" i="19"/>
  <c r="AN1637" i="19"/>
  <c r="AN1636" i="19"/>
  <c r="AN1635" i="19"/>
  <c r="AN1634" i="19"/>
  <c r="AN1633" i="19"/>
  <c r="AN1631" i="19"/>
  <c r="AN1630" i="19"/>
  <c r="AN1629" i="19"/>
  <c r="AN1628" i="19"/>
  <c r="AN1627" i="19"/>
  <c r="AN1626" i="19"/>
  <c r="AN1624" i="19"/>
  <c r="AN1623" i="19"/>
  <c r="AN1621" i="19"/>
  <c r="AN1620" i="19"/>
  <c r="AN1618" i="19"/>
  <c r="AN1617" i="19"/>
  <c r="AN1616" i="19"/>
  <c r="AN1615" i="19"/>
  <c r="AN1612" i="19"/>
  <c r="AN1611" i="19"/>
  <c r="AN1610" i="19"/>
  <c r="AN1609" i="19"/>
  <c r="AN1608" i="19"/>
  <c r="AN1607" i="19"/>
  <c r="AN1606" i="19"/>
  <c r="AN1603" i="19"/>
  <c r="AN1602" i="19"/>
  <c r="AN1601" i="19"/>
  <c r="AN1600" i="19"/>
  <c r="AN1599" i="19"/>
  <c r="AN1598" i="19"/>
  <c r="AN1597" i="19"/>
  <c r="AN1596" i="19"/>
  <c r="AN1595" i="19"/>
  <c r="AN1594" i="19"/>
  <c r="AN1593" i="19"/>
  <c r="AN1592" i="19"/>
  <c r="AN1591" i="19"/>
  <c r="AN1590" i="19"/>
  <c r="AN1589" i="19"/>
  <c r="AN1588" i="19"/>
  <c r="AN1587" i="19"/>
  <c r="AN1586" i="19"/>
  <c r="AN1585" i="19"/>
  <c r="AN1584" i="19"/>
  <c r="AN1583" i="19"/>
  <c r="AN1582" i="19"/>
  <c r="AN1581" i="19"/>
  <c r="AN1580" i="19"/>
  <c r="AN1579" i="19"/>
  <c r="AN1578" i="19"/>
  <c r="AN1577" i="19"/>
  <c r="AN1576" i="19"/>
  <c r="AN1575" i="19"/>
  <c r="AN1574" i="19"/>
  <c r="AN1573" i="19"/>
  <c r="AN1572" i="19"/>
  <c r="AN1571" i="19"/>
  <c r="AN1570" i="19"/>
  <c r="AN1569" i="19"/>
  <c r="AN1568" i="19"/>
  <c r="AN1567" i="19"/>
  <c r="AN1566" i="19"/>
  <c r="AN1565" i="19"/>
  <c r="AN1564" i="19"/>
  <c r="AN1563" i="19"/>
  <c r="AN1562" i="19"/>
  <c r="AN1561" i="19"/>
  <c r="AN1560" i="19"/>
  <c r="AN1559" i="19"/>
  <c r="AN1558" i="19"/>
  <c r="AN1557" i="19"/>
  <c r="AN1556" i="19"/>
  <c r="AN1555" i="19"/>
  <c r="AN1554" i="19"/>
  <c r="AN1553" i="19"/>
  <c r="AN1551" i="19"/>
  <c r="AN1550" i="19"/>
  <c r="AN1549" i="19"/>
  <c r="AN1548" i="19"/>
  <c r="AN1547" i="19"/>
  <c r="AN1546" i="19"/>
  <c r="AN1545" i="19"/>
  <c r="AN1544" i="19"/>
  <c r="AN1543" i="19"/>
  <c r="AN1542" i="19"/>
  <c r="AN1541" i="19"/>
  <c r="AN1540" i="19"/>
  <c r="AN1539" i="19"/>
  <c r="AN1538" i="19"/>
  <c r="AN1537" i="19"/>
  <c r="AN1536" i="19"/>
  <c r="AN1535" i="19"/>
  <c r="AN1534" i="19"/>
  <c r="AN1533" i="19"/>
  <c r="AN1532" i="19"/>
  <c r="AN1531" i="19"/>
  <c r="AN1530" i="19"/>
  <c r="AN1529" i="19"/>
  <c r="AN1528" i="19"/>
  <c r="AN1527" i="19"/>
  <c r="AN1526" i="19"/>
  <c r="AN1525" i="19"/>
  <c r="AN1524" i="19"/>
  <c r="AN1523" i="19"/>
  <c r="AN1522" i="19"/>
  <c r="AN1520" i="19"/>
  <c r="AN1519" i="19"/>
  <c r="AN1518" i="19"/>
  <c r="AN1517" i="19"/>
  <c r="AN1516" i="19"/>
  <c r="AN1515" i="19"/>
  <c r="AN1514" i="19"/>
  <c r="AN1513" i="19"/>
  <c r="AN1512" i="19"/>
  <c r="AN1511" i="19"/>
  <c r="AN1510" i="19"/>
  <c r="AN1509" i="19"/>
  <c r="AN1508" i="19"/>
  <c r="AN1507" i="19"/>
  <c r="AN1506" i="19"/>
  <c r="AN1505" i="19"/>
  <c r="AN1504" i="19"/>
  <c r="AN1503" i="19"/>
  <c r="AN1502" i="19"/>
  <c r="AN1501" i="19"/>
  <c r="AN1500" i="19"/>
  <c r="AN1499" i="19"/>
  <c r="AN1498" i="19"/>
  <c r="AN1497" i="19"/>
  <c r="AN1496" i="19"/>
  <c r="AN1495" i="19"/>
  <c r="AN1494" i="19"/>
  <c r="AN1493" i="19"/>
  <c r="AN1492" i="19"/>
  <c r="AN1491" i="19"/>
  <c r="AN1490" i="19"/>
  <c r="AN1489" i="19"/>
  <c r="AN1487" i="19"/>
  <c r="AN1486" i="19"/>
  <c r="AN1485" i="19"/>
  <c r="AN1484" i="19"/>
  <c r="AN1483" i="19"/>
  <c r="AN1482" i="19"/>
  <c r="AN1481" i="19"/>
  <c r="AN1480" i="19"/>
  <c r="AN1479" i="19"/>
  <c r="AN1478" i="19"/>
  <c r="AN1477" i="19"/>
  <c r="AN1476" i="19"/>
  <c r="AN1475" i="19"/>
  <c r="AN1472" i="19"/>
  <c r="AN1471" i="19"/>
  <c r="AN1470" i="19"/>
  <c r="AN1469" i="19"/>
  <c r="AN1468" i="19"/>
  <c r="AN1467" i="19"/>
  <c r="AN1466" i="19"/>
  <c r="AN1465" i="19"/>
  <c r="AN1464" i="19"/>
  <c r="AN1463" i="19"/>
  <c r="AN1462" i="19"/>
  <c r="AN1461" i="19"/>
  <c r="AN1460" i="19"/>
  <c r="AN1459" i="19"/>
  <c r="AN1458" i="19"/>
  <c r="AN1457" i="19"/>
  <c r="AN1456" i="19"/>
  <c r="AN1455" i="19"/>
  <c r="AN1454" i="19"/>
  <c r="AN1453" i="19"/>
  <c r="AN1452" i="19"/>
  <c r="AN1451" i="19"/>
  <c r="AN1450" i="19"/>
  <c r="AN1449" i="19"/>
  <c r="AN1448" i="19"/>
  <c r="AN1447" i="19"/>
  <c r="AN1446" i="19"/>
  <c r="AN1445" i="19"/>
  <c r="AN1444" i="19"/>
  <c r="AN1443" i="19"/>
  <c r="AN1442" i="19"/>
  <c r="AN1441" i="19"/>
  <c r="AN1440" i="19"/>
  <c r="AN1439" i="19"/>
  <c r="AN1438" i="19"/>
  <c r="AN1437" i="19"/>
  <c r="AN1436" i="19"/>
  <c r="AN1435" i="19"/>
  <c r="AN1434" i="19"/>
  <c r="AN1433" i="19"/>
  <c r="AN1432" i="19"/>
  <c r="AN1431" i="19"/>
  <c r="AN1430" i="19"/>
  <c r="AN1429" i="19"/>
  <c r="AN1428" i="19"/>
  <c r="AN1427" i="19"/>
  <c r="AN1426" i="19"/>
  <c r="AN1425" i="19"/>
  <c r="AN1424" i="19"/>
  <c r="AN1423" i="19"/>
  <c r="AN1422" i="19"/>
  <c r="AN1421" i="19"/>
  <c r="AN1420" i="19"/>
  <c r="AN1419" i="19"/>
  <c r="AN1418" i="19"/>
  <c r="AN1417" i="19"/>
  <c r="AN1416" i="19"/>
  <c r="AN1415" i="19"/>
  <c r="AN1414" i="19"/>
  <c r="AN1413" i="19"/>
  <c r="AN1412" i="19"/>
  <c r="AN1411" i="19"/>
  <c r="AN1410" i="19"/>
  <c r="AN1409" i="19"/>
  <c r="AN1408" i="19"/>
  <c r="AN1407" i="19"/>
  <c r="AN1406" i="19"/>
  <c r="AN1405" i="19"/>
  <c r="AN1404" i="19"/>
  <c r="AN1403" i="19"/>
  <c r="AN1402" i="19"/>
  <c r="AN1401" i="19"/>
  <c r="AN1400" i="19"/>
  <c r="AN1399" i="19"/>
  <c r="AN1398" i="19"/>
  <c r="AN1397" i="19"/>
  <c r="AN1396" i="19"/>
  <c r="AN1395" i="19"/>
  <c r="AN1394" i="19"/>
  <c r="AN1393" i="19"/>
  <c r="AN1392" i="19"/>
  <c r="AN1391" i="19"/>
  <c r="AN1390" i="19"/>
  <c r="AN1389" i="19"/>
  <c r="AN1388" i="19"/>
  <c r="AN1387" i="19"/>
  <c r="AN1386" i="19"/>
  <c r="AN1385" i="19"/>
  <c r="AN1384" i="19"/>
  <c r="AN1383" i="19"/>
  <c r="AN1382" i="19"/>
  <c r="AN1381" i="19"/>
  <c r="AN1380" i="19"/>
  <c r="AN1379" i="19"/>
  <c r="AN1378" i="19"/>
  <c r="AN1377" i="19"/>
  <c r="AN1376" i="19"/>
  <c r="AN1375" i="19"/>
  <c r="AN1374" i="19"/>
  <c r="AN1373" i="19"/>
  <c r="AN1372" i="19"/>
  <c r="AN1371" i="19"/>
  <c r="AN1370" i="19"/>
  <c r="AN1369" i="19"/>
  <c r="AN1368" i="19"/>
  <c r="AN1367" i="19"/>
  <c r="AN1366" i="19"/>
  <c r="AN1365" i="19"/>
  <c r="AN1364" i="19"/>
  <c r="AN1363" i="19"/>
  <c r="AN1362" i="19"/>
  <c r="AN1361" i="19"/>
  <c r="AN1360" i="19"/>
  <c r="AN1359" i="19"/>
  <c r="AN1358" i="19"/>
  <c r="AN1357" i="19"/>
  <c r="AN1356" i="19"/>
  <c r="AN1355" i="19"/>
  <c r="AN1354" i="19"/>
  <c r="AN1353" i="19"/>
  <c r="AN1352" i="19"/>
  <c r="AN1351" i="19"/>
  <c r="AN1350" i="19"/>
  <c r="AN1349" i="19"/>
  <c r="AN1348" i="19"/>
  <c r="AN1347" i="19"/>
  <c r="AN1346" i="19"/>
  <c r="AN1345" i="19"/>
  <c r="AN1344" i="19"/>
  <c r="AN1343" i="19"/>
  <c r="AN1342" i="19"/>
  <c r="AN1341" i="19"/>
  <c r="AN1340" i="19"/>
  <c r="AN1339" i="19"/>
  <c r="AN1338" i="19"/>
  <c r="AN1337" i="19"/>
  <c r="AN1336" i="19"/>
  <c r="AN1335" i="19"/>
  <c r="AN1334" i="19"/>
  <c r="AN1333" i="19"/>
  <c r="AN1332" i="19"/>
  <c r="AN1331" i="19"/>
  <c r="AN1330" i="19"/>
  <c r="AN1329" i="19"/>
  <c r="AN1328" i="19"/>
  <c r="AN1327" i="19"/>
  <c r="AN1326" i="19"/>
  <c r="AN1325" i="19"/>
  <c r="AN1324" i="19"/>
  <c r="AN1323" i="19"/>
  <c r="AN1322" i="19"/>
  <c r="AN1321" i="19"/>
  <c r="AN1320" i="19"/>
  <c r="AN1319" i="19"/>
  <c r="AN1318" i="19"/>
  <c r="AN1317" i="19"/>
  <c r="AN1316" i="19"/>
  <c r="AN1315" i="19"/>
  <c r="AN1314" i="19"/>
  <c r="AN1313" i="19"/>
  <c r="AN1312" i="19"/>
  <c r="AN1311" i="19"/>
  <c r="AN1310" i="19"/>
  <c r="AN1308" i="19"/>
  <c r="AN1307" i="19"/>
  <c r="AN1306" i="19"/>
  <c r="AN1305" i="19"/>
  <c r="AN1304" i="19"/>
  <c r="AN1303" i="19"/>
  <c r="AN1302" i="19"/>
  <c r="AN1301" i="19"/>
  <c r="AN1300" i="19"/>
  <c r="AN1299" i="19"/>
  <c r="AN1298" i="19"/>
  <c r="AN1297" i="19"/>
  <c r="AN1296" i="19"/>
  <c r="AN1295" i="19"/>
  <c r="AN1294" i="19"/>
  <c r="AN1293" i="19"/>
  <c r="AN1292" i="19"/>
  <c r="AN1291" i="19"/>
  <c r="AN1290" i="19"/>
  <c r="AN1289" i="19"/>
  <c r="AN1288" i="19"/>
  <c r="AN1287" i="19"/>
  <c r="AN1286" i="19"/>
  <c r="AN1285" i="19"/>
  <c r="AN1284" i="19"/>
  <c r="AN1283" i="19"/>
  <c r="AN1282" i="19"/>
  <c r="AN1281" i="19"/>
  <c r="AN1278" i="19"/>
  <c r="AN1277" i="19"/>
  <c r="AN1276" i="19"/>
  <c r="AN1275" i="19"/>
  <c r="AN1274" i="19"/>
  <c r="AN1273" i="19"/>
  <c r="AN1272" i="19"/>
  <c r="AN1271" i="19"/>
  <c r="AN1270" i="19"/>
  <c r="AN1269" i="19"/>
  <c r="AN1268" i="19"/>
  <c r="AN1267" i="19"/>
  <c r="AN1266" i="19"/>
  <c r="AN1265" i="19"/>
  <c r="AN1264" i="19"/>
  <c r="AN1263" i="19"/>
  <c r="AN1262" i="19"/>
  <c r="AN1261" i="19"/>
  <c r="AN1260" i="19"/>
  <c r="AN1259" i="19"/>
  <c r="AN1258" i="19"/>
  <c r="AN1257" i="19"/>
  <c r="AN1256" i="19"/>
  <c r="AN1255" i="19"/>
  <c r="AN1254" i="19"/>
  <c r="AN1253" i="19"/>
  <c r="AN1252" i="19"/>
  <c r="AN1251" i="19"/>
  <c r="AN1250" i="19"/>
  <c r="AN1249" i="19"/>
  <c r="AN1248" i="19"/>
  <c r="AN1246" i="19"/>
  <c r="AN1245" i="19"/>
  <c r="AN1244" i="19"/>
  <c r="AN1243" i="19"/>
  <c r="AN1242" i="19"/>
  <c r="AN1241" i="19"/>
  <c r="AN1240" i="19"/>
  <c r="AN1239" i="19"/>
  <c r="AN1238" i="19"/>
  <c r="AN1237" i="19"/>
  <c r="AN1236" i="19"/>
  <c r="AN1235" i="19"/>
  <c r="AN1234" i="19"/>
  <c r="AN1233" i="19"/>
  <c r="AN1232" i="19"/>
  <c r="AN1231" i="19"/>
  <c r="AN1230" i="19"/>
  <c r="AN1229" i="19"/>
  <c r="AN1228" i="19"/>
  <c r="AN1227" i="19"/>
  <c r="AN1226" i="19"/>
  <c r="AN1225" i="19"/>
  <c r="AN1224" i="19"/>
  <c r="AN1223" i="19"/>
  <c r="AN1222" i="19"/>
  <c r="AN1221" i="19"/>
  <c r="AN1220" i="19"/>
  <c r="AN1219" i="19"/>
  <c r="AN1218" i="19"/>
  <c r="AN1217" i="19"/>
  <c r="AN1216" i="19"/>
  <c r="AN1214" i="19"/>
  <c r="AN1213" i="19"/>
  <c r="AN1211" i="19"/>
  <c r="AN1210" i="19"/>
  <c r="AN1209" i="19"/>
  <c r="AN1208" i="19"/>
  <c r="AN1207" i="19"/>
  <c r="AN1206" i="19"/>
  <c r="AN1205" i="19"/>
  <c r="AN1202" i="19"/>
  <c r="AN1201" i="19"/>
  <c r="AN1200" i="19"/>
  <c r="AN1199" i="19"/>
  <c r="AN1198" i="19"/>
  <c r="AN1197" i="19"/>
  <c r="AN1196" i="19"/>
  <c r="AN1195" i="19"/>
  <c r="AN1194" i="19"/>
  <c r="AN1193" i="19"/>
  <c r="AN1192" i="19"/>
  <c r="AN1191" i="19"/>
  <c r="AN1190" i="19"/>
  <c r="AN1189" i="19"/>
  <c r="AN1188" i="19"/>
  <c r="AN1187" i="19"/>
  <c r="AN1185" i="19"/>
  <c r="AN1184" i="19"/>
  <c r="AN1183" i="19"/>
  <c r="AN1182" i="19"/>
  <c r="AN1181" i="19"/>
  <c r="AN1180" i="19"/>
  <c r="AN1179" i="19"/>
  <c r="AN1178" i="19"/>
  <c r="AN1177" i="19"/>
  <c r="AN1176" i="19"/>
  <c r="AN1174" i="19"/>
  <c r="AN1173" i="19"/>
  <c r="AN1172" i="19"/>
  <c r="AN1171" i="19"/>
  <c r="AN1170" i="19"/>
  <c r="AN1169" i="19"/>
  <c r="AN1168" i="19"/>
  <c r="AN1167" i="19"/>
  <c r="AN1166" i="19"/>
  <c r="AN1165" i="19"/>
  <c r="AN1164" i="19"/>
  <c r="AN1163" i="19"/>
  <c r="AN1162" i="19"/>
  <c r="AN1161" i="19"/>
  <c r="AN1160" i="19"/>
  <c r="AN1159" i="19"/>
  <c r="AN1158" i="19"/>
  <c r="AN1157" i="19"/>
  <c r="AN1156" i="19"/>
  <c r="AN1155" i="19"/>
  <c r="AN1154" i="19"/>
  <c r="AN1153" i="19"/>
  <c r="AN1152" i="19"/>
  <c r="AN1151" i="19"/>
  <c r="AN1150" i="19"/>
  <c r="AN1149" i="19"/>
  <c r="AN1148" i="19"/>
  <c r="AN1147" i="19"/>
  <c r="AN1146" i="19"/>
  <c r="AN1145" i="19"/>
  <c r="AN1143" i="19"/>
  <c r="AN1142" i="19"/>
  <c r="AN1141" i="19"/>
  <c r="AN1140" i="19"/>
  <c r="AN1139" i="19"/>
  <c r="AN1138" i="19"/>
  <c r="AN1137" i="19"/>
  <c r="AN1136" i="19"/>
  <c r="AN1135" i="19"/>
  <c r="AN1134" i="19"/>
  <c r="AN1133" i="19"/>
  <c r="AN1132" i="19"/>
  <c r="AN1131" i="19"/>
  <c r="AN1130" i="19"/>
  <c r="AN1129" i="19"/>
  <c r="AN1128" i="19"/>
  <c r="AN1127" i="19"/>
  <c r="AN1126" i="19"/>
  <c r="AN1125" i="19"/>
  <c r="AN1124" i="19"/>
  <c r="AN1123" i="19"/>
  <c r="AN1122" i="19"/>
  <c r="AN1121" i="19"/>
  <c r="AN1120" i="19"/>
  <c r="AN1119" i="19"/>
  <c r="AN1118" i="19"/>
  <c r="AN1117" i="19"/>
  <c r="AN1116" i="19"/>
  <c r="AN1115" i="19"/>
  <c r="AN1114" i="19"/>
  <c r="AN1113" i="19"/>
  <c r="AN1111" i="19"/>
  <c r="AN1110" i="19"/>
  <c r="AN1109" i="19"/>
  <c r="AN1108" i="19"/>
  <c r="AN1107" i="19"/>
  <c r="AN1106" i="19"/>
  <c r="AN1105" i="19"/>
  <c r="AN1104" i="19"/>
  <c r="AN1103" i="19"/>
  <c r="AN1102" i="19"/>
  <c r="AN1101" i="19"/>
  <c r="AN1100" i="19"/>
  <c r="AN1099" i="19"/>
  <c r="AN1098" i="19"/>
  <c r="AN1097" i="19"/>
  <c r="AN1096" i="19"/>
  <c r="AN1095" i="19"/>
  <c r="AN1094" i="19"/>
  <c r="AN1093" i="19"/>
  <c r="AN1092" i="19"/>
  <c r="AN1091" i="19"/>
  <c r="AN1090" i="19"/>
  <c r="AN1089" i="19"/>
  <c r="AN1088" i="19"/>
  <c r="AN1087" i="19"/>
  <c r="AN1086" i="19"/>
  <c r="AN1085" i="19"/>
  <c r="AN1083" i="19"/>
  <c r="AN1082" i="19"/>
  <c r="AN1081" i="19"/>
  <c r="AN1080" i="19"/>
  <c r="AN1079" i="19"/>
  <c r="AN1078" i="19"/>
  <c r="AN1077" i="19"/>
  <c r="AN1076" i="19"/>
  <c r="AN1075" i="19"/>
  <c r="AN1074" i="19"/>
  <c r="AN1073" i="19"/>
  <c r="AN1072" i="19"/>
  <c r="AN1071" i="19"/>
  <c r="AN1070" i="19"/>
  <c r="AN1069" i="19"/>
  <c r="AN1068" i="19"/>
  <c r="AN1067" i="19"/>
  <c r="AN1066" i="19"/>
  <c r="AN1065" i="19"/>
  <c r="AN1064" i="19"/>
  <c r="AN1063" i="19"/>
  <c r="AN1062" i="19"/>
  <c r="AN1061" i="19"/>
  <c r="AN1060" i="19"/>
  <c r="AN1059" i="19"/>
  <c r="AN1058" i="19"/>
  <c r="AN1057" i="19"/>
  <c r="AN1056" i="19"/>
  <c r="AN1055" i="19"/>
  <c r="AN1054" i="19"/>
  <c r="AN1053" i="19"/>
  <c r="AN1052" i="19"/>
  <c r="AN1051" i="19"/>
  <c r="AN1050" i="19"/>
  <c r="AN1049" i="19"/>
  <c r="AN1047" i="19"/>
  <c r="AN1046" i="19"/>
  <c r="AN1045" i="19"/>
  <c r="AN1044" i="19"/>
  <c r="AN1043" i="19"/>
  <c r="AN1042" i="19"/>
  <c r="AN1041" i="19"/>
  <c r="AN1040" i="19"/>
  <c r="AN1039" i="19"/>
  <c r="AN1038" i="19"/>
  <c r="AN1037" i="19"/>
  <c r="AN1036" i="19"/>
  <c r="AN1035" i="19"/>
  <c r="AN1034" i="19"/>
  <c r="AN1033" i="19"/>
  <c r="AN1032" i="19"/>
  <c r="AN1031" i="19"/>
  <c r="AN1030" i="19"/>
  <c r="AN1029" i="19"/>
  <c r="AN1028" i="19"/>
  <c r="AN1027" i="19"/>
  <c r="AN1026" i="19"/>
  <c r="AN1025" i="19"/>
  <c r="AN1024" i="19"/>
  <c r="AN1023" i="19"/>
  <c r="AN1022" i="19"/>
  <c r="AN1021" i="19"/>
  <c r="AN1020" i="19"/>
  <c r="AN1019" i="19"/>
  <c r="AN1018" i="19"/>
  <c r="AN1017" i="19"/>
  <c r="AN1015" i="19"/>
  <c r="AN1014" i="19"/>
  <c r="AN1013" i="19"/>
  <c r="AN1012" i="19"/>
  <c r="AN1011" i="19"/>
  <c r="AN1010" i="19"/>
  <c r="AN1009" i="19"/>
  <c r="AN1008" i="19"/>
  <c r="AN1007" i="19"/>
  <c r="AN1006" i="19"/>
  <c r="AN1005" i="19"/>
  <c r="AN1004" i="19"/>
  <c r="AN1003" i="19"/>
  <c r="AN1002" i="19"/>
  <c r="AN1001" i="19"/>
  <c r="AN1000" i="19"/>
  <c r="AN999" i="19"/>
  <c r="AN998" i="19"/>
  <c r="AN997" i="19"/>
  <c r="AN996" i="19"/>
  <c r="AN995" i="19"/>
  <c r="AN992" i="19"/>
  <c r="AN991" i="19"/>
  <c r="AN988" i="19"/>
  <c r="AN987" i="19"/>
  <c r="AN986" i="19"/>
  <c r="AN985" i="19"/>
  <c r="AN984" i="19"/>
  <c r="AN983" i="19"/>
  <c r="AN982" i="19"/>
  <c r="AN981" i="19"/>
  <c r="AN980" i="19"/>
  <c r="AN979" i="19"/>
  <c r="AN978" i="19"/>
  <c r="AN977" i="19"/>
  <c r="AN976" i="19"/>
  <c r="AN975" i="19"/>
  <c r="AN974" i="19"/>
  <c r="AN973" i="19"/>
  <c r="AN972" i="19"/>
  <c r="AN971" i="19"/>
  <c r="AN970" i="19"/>
  <c r="AN969" i="19"/>
  <c r="AN968" i="19"/>
  <c r="AN967" i="19"/>
  <c r="AN966" i="19"/>
  <c r="AN965" i="19"/>
  <c r="AN964" i="19"/>
  <c r="AN963" i="19"/>
  <c r="AN962" i="19"/>
  <c r="AN961" i="19"/>
  <c r="AN960" i="19"/>
  <c r="AN958" i="19"/>
  <c r="AN957" i="19"/>
  <c r="AN956" i="19"/>
  <c r="AN955" i="19"/>
  <c r="AN954" i="19"/>
  <c r="AN953" i="19"/>
  <c r="AN952" i="19"/>
  <c r="AN951" i="19"/>
  <c r="AN950" i="19"/>
  <c r="AN949" i="19"/>
  <c r="AN948" i="19"/>
  <c r="AN947" i="19"/>
  <c r="AN946" i="19"/>
  <c r="AN945" i="19"/>
  <c r="AN944" i="19"/>
  <c r="AN943" i="19"/>
  <c r="AN942" i="19"/>
  <c r="AN941" i="19"/>
  <c r="AN940" i="19"/>
  <c r="AN939" i="19"/>
  <c r="AN938" i="19"/>
  <c r="AN935" i="19"/>
  <c r="AN934" i="19"/>
  <c r="AN933" i="19"/>
  <c r="AN932" i="19"/>
  <c r="AN931" i="19"/>
  <c r="AN930" i="19"/>
  <c r="AN929" i="19"/>
  <c r="AN928" i="19"/>
  <c r="AN927" i="19"/>
  <c r="AN926" i="19"/>
  <c r="AN925" i="19"/>
  <c r="AN924" i="19"/>
  <c r="AN923" i="19"/>
  <c r="AN922" i="19"/>
  <c r="AN921" i="19"/>
  <c r="AN920" i="19"/>
  <c r="AN918" i="19"/>
  <c r="AN917" i="19"/>
  <c r="AN916" i="19"/>
  <c r="AN915" i="19"/>
  <c r="AN914" i="19"/>
  <c r="AN913" i="19"/>
  <c r="AN912" i="19"/>
  <c r="AN911" i="19"/>
  <c r="AN910" i="19"/>
  <c r="AN909" i="19"/>
  <c r="AN908" i="19"/>
  <c r="AN907" i="19"/>
  <c r="AN906" i="19"/>
  <c r="AN905" i="19"/>
  <c r="AN903" i="19"/>
  <c r="AN902" i="19"/>
  <c r="AN901" i="19"/>
  <c r="AN900" i="19"/>
  <c r="AN899" i="19"/>
  <c r="AN898" i="19"/>
  <c r="AN897" i="19"/>
  <c r="AN896" i="19"/>
  <c r="AN895" i="19"/>
  <c r="AN894" i="19"/>
  <c r="AN893" i="19"/>
  <c r="AN892" i="19"/>
  <c r="AN891" i="19"/>
  <c r="AN890" i="19"/>
  <c r="AN889" i="19"/>
  <c r="AN888" i="19"/>
  <c r="AN887" i="19"/>
  <c r="AN886" i="19"/>
  <c r="AN885" i="19"/>
  <c r="AN884" i="19"/>
  <c r="AN883" i="19"/>
  <c r="AN882" i="19"/>
  <c r="AN881" i="19"/>
  <c r="AN880" i="19"/>
  <c r="AN879" i="19"/>
  <c r="AN878" i="19"/>
  <c r="AN877" i="19"/>
  <c r="AN876" i="19"/>
  <c r="AN875" i="19"/>
  <c r="AN874" i="19"/>
  <c r="AN873" i="19"/>
  <c r="AN872" i="19"/>
  <c r="AN870" i="19"/>
  <c r="AN869" i="19"/>
  <c r="AN868" i="19"/>
  <c r="AN867" i="19"/>
  <c r="AN866" i="19"/>
  <c r="AN865" i="19"/>
  <c r="AN864" i="19"/>
  <c r="AN863" i="19"/>
  <c r="AN862" i="19"/>
  <c r="AN861" i="19"/>
  <c r="AN860" i="19"/>
  <c r="AN859" i="19"/>
  <c r="AN857" i="19"/>
  <c r="AN856" i="19"/>
  <c r="AN855" i="19"/>
  <c r="AN854" i="19"/>
  <c r="AN853" i="19"/>
  <c r="AN852" i="19"/>
  <c r="AN851" i="19"/>
  <c r="AN850" i="19"/>
  <c r="AN849" i="19"/>
  <c r="AN848" i="19"/>
  <c r="AN847" i="19"/>
  <c r="AN846" i="19"/>
  <c r="AN845" i="19"/>
  <c r="AN844" i="19"/>
  <c r="AN843" i="19"/>
  <c r="AN842" i="19"/>
  <c r="AN841" i="19"/>
  <c r="AN840" i="19"/>
  <c r="AN839" i="19"/>
  <c r="AN838" i="19"/>
  <c r="AN837" i="19"/>
  <c r="AN836" i="19"/>
  <c r="AN835" i="19"/>
  <c r="AN834" i="19"/>
  <c r="AN833" i="19"/>
  <c r="AN831" i="19"/>
  <c r="AN830" i="19"/>
  <c r="AN829" i="19"/>
  <c r="AN828" i="19"/>
  <c r="AN827" i="19"/>
  <c r="AN826" i="19"/>
  <c r="AN825" i="19"/>
  <c r="AN824" i="19"/>
  <c r="AN823" i="19"/>
  <c r="AN820" i="19"/>
  <c r="AN819" i="19"/>
  <c r="AN817" i="19"/>
  <c r="AN816" i="19"/>
  <c r="AN815" i="19"/>
  <c r="AN813" i="19"/>
  <c r="AN812" i="19"/>
  <c r="AN811" i="19"/>
  <c r="AN810" i="19"/>
  <c r="AN809" i="19"/>
  <c r="AN808" i="19"/>
  <c r="AN807" i="19"/>
  <c r="AN806" i="19"/>
  <c r="AN805" i="19"/>
  <c r="AN804" i="19"/>
  <c r="AN803" i="19"/>
  <c r="AN802" i="19"/>
  <c r="AN801" i="19"/>
  <c r="AN799" i="19"/>
  <c r="AN798" i="19"/>
  <c r="AN797" i="19"/>
  <c r="AN796" i="19"/>
  <c r="AN795" i="19"/>
  <c r="AN794" i="19"/>
  <c r="AN793" i="19"/>
  <c r="AN792" i="19"/>
  <c r="AN791" i="19"/>
  <c r="AN790" i="19"/>
  <c r="AN789" i="19"/>
  <c r="AN788" i="19"/>
  <c r="AN785" i="19"/>
  <c r="AN784" i="19"/>
  <c r="AN783" i="19"/>
  <c r="AN782" i="19"/>
  <c r="AN781" i="19"/>
  <c r="AN780" i="19"/>
  <c r="AN779" i="19"/>
  <c r="AN777" i="19"/>
  <c r="AN776" i="19"/>
  <c r="AN775" i="19"/>
  <c r="AN774" i="19"/>
  <c r="AN773" i="19"/>
  <c r="AN771" i="19"/>
  <c r="AN770" i="19"/>
  <c r="AN769" i="19"/>
  <c r="AN767" i="19"/>
  <c r="AN766" i="19"/>
  <c r="AN765" i="19"/>
  <c r="AN764" i="19"/>
  <c r="AN763" i="19"/>
  <c r="AN762" i="19"/>
  <c r="AN761" i="19"/>
  <c r="AN760" i="19"/>
  <c r="AN759" i="19"/>
  <c r="AN758" i="19"/>
  <c r="AN757" i="19"/>
  <c r="AN756" i="19"/>
  <c r="AN755" i="19"/>
  <c r="AN753" i="19"/>
  <c r="AN752" i="19"/>
  <c r="AN751" i="19"/>
  <c r="AN750" i="19"/>
  <c r="AN749" i="19"/>
  <c r="AN748" i="19"/>
  <c r="AN747" i="19"/>
  <c r="AN746" i="19"/>
  <c r="AN745" i="19"/>
  <c r="AN744" i="19"/>
  <c r="AN742" i="19"/>
  <c r="AN741" i="19"/>
  <c r="AN740" i="19"/>
  <c r="AN739" i="19"/>
  <c r="AN738" i="19"/>
  <c r="AN737" i="19"/>
  <c r="AN736" i="19"/>
  <c r="AN735" i="19"/>
  <c r="AN734" i="19"/>
  <c r="AN733" i="19"/>
  <c r="AN732" i="19"/>
  <c r="AN731" i="19"/>
  <c r="AN730" i="19"/>
  <c r="AN729" i="19"/>
  <c r="AN728" i="19"/>
  <c r="AN727" i="19"/>
  <c r="AN726" i="19"/>
  <c r="AN725" i="19"/>
  <c r="AN724" i="19"/>
  <c r="AN723" i="19"/>
  <c r="AN722" i="19"/>
  <c r="AN721" i="19"/>
  <c r="AN720" i="19"/>
  <c r="AN719" i="19"/>
  <c r="AN717" i="19"/>
  <c r="AN716" i="19"/>
  <c r="AN715" i="19"/>
  <c r="AN714" i="19"/>
  <c r="AN713" i="19"/>
  <c r="AN712" i="19"/>
  <c r="AN711" i="19"/>
  <c r="AN710" i="19"/>
  <c r="AN709" i="19"/>
  <c r="AN708" i="19"/>
  <c r="AN707" i="19"/>
  <c r="AN706" i="19"/>
  <c r="AN705" i="19"/>
  <c r="AN704" i="19"/>
  <c r="AN703" i="19"/>
  <c r="AN702" i="19"/>
  <c r="AN701" i="19"/>
  <c r="AN700" i="19"/>
  <c r="AN699" i="19"/>
  <c r="AN698" i="19"/>
  <c r="AN697" i="19"/>
  <c r="AN695" i="19"/>
  <c r="AN694" i="19"/>
  <c r="AN693" i="19"/>
  <c r="AN692" i="19"/>
  <c r="AN691" i="19"/>
  <c r="AN690" i="19"/>
  <c r="AN689" i="19"/>
  <c r="AN688" i="19"/>
  <c r="AN687" i="19"/>
  <c r="AN686" i="19"/>
  <c r="AN685" i="19"/>
  <c r="AN684" i="19"/>
  <c r="AN683" i="19"/>
  <c r="AN682" i="19"/>
  <c r="AN680" i="19"/>
  <c r="AN679" i="19"/>
  <c r="AN678" i="19"/>
  <c r="AN677" i="19"/>
  <c r="AN676" i="19"/>
  <c r="AN675" i="19"/>
  <c r="AN674" i="19"/>
  <c r="AN673" i="19"/>
  <c r="AN672" i="19"/>
  <c r="AN671" i="19"/>
  <c r="AN670" i="19"/>
  <c r="AN668" i="19"/>
  <c r="AN667" i="19"/>
  <c r="AN666" i="19"/>
  <c r="AN665" i="19"/>
  <c r="AN664" i="19"/>
  <c r="AN663" i="19"/>
  <c r="AN662" i="19"/>
  <c r="AN661" i="19"/>
  <c r="AN660" i="19"/>
  <c r="AN659" i="19"/>
  <c r="AN658" i="19"/>
  <c r="AN657" i="19"/>
  <c r="AN656" i="19"/>
  <c r="AN655" i="19"/>
  <c r="AN654" i="19"/>
  <c r="AN653" i="19"/>
  <c r="AN652" i="19"/>
  <c r="AN651" i="19"/>
  <c r="AN650" i="19"/>
  <c r="AN649" i="19"/>
  <c r="AN648" i="19"/>
  <c r="AN647" i="19"/>
  <c r="AN646" i="19"/>
  <c r="AN645" i="19"/>
  <c r="AN644" i="19"/>
  <c r="AN643" i="19"/>
  <c r="AN642" i="19"/>
  <c r="AN641" i="19"/>
  <c r="AN640" i="19"/>
  <c r="AN639" i="19"/>
  <c r="AN638" i="19"/>
  <c r="AN637" i="19"/>
  <c r="AN636" i="19"/>
  <c r="AN635" i="19"/>
  <c r="AN634" i="19"/>
  <c r="AN633" i="19"/>
  <c r="AN632" i="19"/>
  <c r="AN631" i="19"/>
  <c r="AN630" i="19"/>
  <c r="AN629" i="19"/>
  <c r="AN628" i="19"/>
  <c r="AN627" i="19"/>
  <c r="AN626" i="19"/>
  <c r="AN625" i="19"/>
  <c r="AN624" i="19"/>
  <c r="AN623" i="19"/>
  <c r="AN622" i="19"/>
  <c r="AN621" i="19"/>
  <c r="AN620" i="19"/>
  <c r="AN619" i="19"/>
  <c r="AN618" i="19"/>
  <c r="AN617" i="19"/>
  <c r="AN616" i="19"/>
  <c r="AN615" i="19"/>
  <c r="AN614" i="19"/>
  <c r="AN611" i="19"/>
  <c r="AN610" i="19"/>
  <c r="AN609" i="19"/>
  <c r="AN608" i="19"/>
  <c r="AN606" i="19"/>
  <c r="AN605" i="19"/>
  <c r="AN604" i="19"/>
  <c r="AN603" i="19"/>
  <c r="AN602" i="19"/>
  <c r="AN601" i="19"/>
  <c r="AN599" i="19"/>
  <c r="AN598" i="19"/>
  <c r="AN597" i="19"/>
  <c r="AN596" i="19"/>
  <c r="AN594" i="19"/>
  <c r="AN593" i="19"/>
  <c r="AN592" i="19"/>
  <c r="AN591" i="19"/>
  <c r="AN590" i="19"/>
  <c r="AN589" i="19"/>
  <c r="AN588" i="19"/>
  <c r="AN587" i="19"/>
  <c r="AN586" i="19"/>
  <c r="AN585" i="19"/>
  <c r="AN584" i="19"/>
  <c r="AN583" i="19"/>
  <c r="AN582" i="19"/>
  <c r="AN581" i="19"/>
  <c r="AN580" i="19"/>
  <c r="AN579" i="19"/>
  <c r="AN578" i="19"/>
  <c r="AN576" i="19"/>
  <c r="AN575" i="19"/>
  <c r="AN574" i="19"/>
  <c r="AN573" i="19"/>
  <c r="AN571" i="19"/>
  <c r="AN570" i="19"/>
  <c r="AN569" i="19"/>
  <c r="AN568" i="19"/>
  <c r="AN566" i="19"/>
  <c r="AN565" i="19"/>
  <c r="AN564" i="19"/>
  <c r="AN563" i="19"/>
  <c r="AN562" i="19"/>
  <c r="AN561" i="19"/>
  <c r="AN560" i="19"/>
  <c r="AN559" i="19"/>
  <c r="AN557" i="19"/>
  <c r="AN556" i="19"/>
  <c r="AN555" i="19"/>
  <c r="AN554" i="19"/>
  <c r="AN552" i="19"/>
  <c r="AN551" i="19"/>
  <c r="AN550" i="19"/>
  <c r="AN549" i="19"/>
  <c r="AN548" i="19"/>
  <c r="AN547" i="19"/>
  <c r="AN546" i="19"/>
  <c r="AN545" i="19"/>
  <c r="AN544" i="19"/>
  <c r="AN543" i="19"/>
  <c r="AN542" i="19"/>
  <c r="AN541" i="19"/>
  <c r="AN540" i="19"/>
  <c r="AN539" i="19"/>
  <c r="AN538" i="19"/>
  <c r="AN537" i="19"/>
  <c r="AN536" i="19"/>
  <c r="AN535" i="19"/>
  <c r="AN534" i="19"/>
  <c r="AN533" i="19"/>
  <c r="AN532" i="19"/>
  <c r="AN531" i="19"/>
  <c r="AN530" i="19"/>
  <c r="AN529" i="19"/>
  <c r="AN528" i="19"/>
  <c r="AN527" i="19"/>
  <c r="AN526" i="19"/>
  <c r="AN525" i="19"/>
  <c r="AN524" i="19"/>
  <c r="AN523" i="19"/>
  <c r="AN522" i="19"/>
  <c r="AN521" i="19"/>
  <c r="AN520" i="19"/>
  <c r="AN519" i="19"/>
  <c r="AN518" i="19"/>
  <c r="AN517" i="19"/>
  <c r="AN516" i="19"/>
  <c r="AN515" i="19"/>
  <c r="AN514" i="19"/>
  <c r="AN513" i="19"/>
  <c r="AN512" i="19"/>
  <c r="AN511" i="19"/>
  <c r="AN510" i="19"/>
  <c r="AN509" i="19"/>
  <c r="AN508" i="19"/>
  <c r="AN507" i="19"/>
  <c r="AN506" i="19"/>
  <c r="AN505" i="19"/>
  <c r="AN504" i="19"/>
  <c r="AN503" i="19"/>
  <c r="AN502" i="19"/>
  <c r="AN501" i="19"/>
  <c r="AN500" i="19"/>
  <c r="AN499" i="19"/>
  <c r="AN498" i="19"/>
  <c r="AN497" i="19"/>
  <c r="AN496" i="19"/>
  <c r="AN495" i="19"/>
  <c r="AN493" i="19"/>
  <c r="AN492" i="19"/>
  <c r="AN491" i="19"/>
  <c r="AN490" i="19"/>
  <c r="AN489" i="19"/>
  <c r="AN488" i="19"/>
  <c r="AN487" i="19"/>
  <c r="AN486" i="19"/>
  <c r="AN484" i="19"/>
  <c r="AN483" i="19"/>
  <c r="AN482" i="19"/>
  <c r="AN481" i="19"/>
  <c r="AN478" i="19"/>
  <c r="AN477" i="19"/>
  <c r="AN476" i="19"/>
  <c r="AN475" i="19"/>
  <c r="AN474" i="19"/>
  <c r="AN471" i="19"/>
  <c r="AN470" i="19"/>
  <c r="AN469" i="19"/>
  <c r="AN468" i="19"/>
  <c r="AN467" i="19"/>
  <c r="AN466" i="19"/>
  <c r="AN465" i="19"/>
  <c r="AN463" i="19"/>
  <c r="AN462" i="19"/>
  <c r="AN461" i="19"/>
  <c r="AN460" i="19"/>
  <c r="AN459" i="19"/>
  <c r="AN457" i="19"/>
  <c r="AN454" i="19"/>
  <c r="AN453" i="19"/>
  <c r="AN452" i="19"/>
  <c r="AN450" i="19"/>
  <c r="AN448" i="19"/>
  <c r="AN447" i="19"/>
  <c r="AN446" i="19"/>
  <c r="AN445" i="19"/>
  <c r="AN444" i="19"/>
  <c r="AN443" i="19"/>
  <c r="AN442" i="19"/>
  <c r="AN441" i="19"/>
  <c r="AN440" i="19"/>
  <c r="AN439" i="19"/>
  <c r="AN438" i="19"/>
  <c r="AN436" i="19"/>
  <c r="AN435" i="19"/>
  <c r="AN434" i="19"/>
  <c r="AN433" i="19"/>
  <c r="AN432" i="19"/>
  <c r="AN431" i="19"/>
  <c r="AN430" i="19"/>
  <c r="AN429" i="19"/>
  <c r="AN427" i="19"/>
  <c r="AN426" i="19"/>
  <c r="AN425" i="19"/>
  <c r="AN423" i="19"/>
  <c r="AN421" i="19"/>
  <c r="AN420" i="19"/>
  <c r="AN419" i="19"/>
  <c r="AN418" i="19"/>
  <c r="AN416" i="19"/>
  <c r="AN415" i="19"/>
  <c r="AN414" i="19"/>
  <c r="AN413" i="19"/>
  <c r="AN412" i="19"/>
  <c r="AN411" i="19"/>
  <c r="AN410" i="19"/>
  <c r="AN409" i="19"/>
  <c r="AN408" i="19"/>
  <c r="AN407" i="19"/>
  <c r="AN405" i="19"/>
  <c r="AN404" i="19"/>
  <c r="AN403" i="19"/>
  <c r="AN402" i="19"/>
  <c r="AN401" i="19"/>
  <c r="AN400" i="19"/>
  <c r="AN399" i="19"/>
  <c r="AN398" i="19"/>
  <c r="AN397" i="19"/>
  <c r="AN396" i="19"/>
  <c r="AN395" i="19"/>
  <c r="AN394" i="19"/>
  <c r="AN393" i="19"/>
  <c r="AN392" i="19"/>
  <c r="AN390" i="19"/>
  <c r="AN389" i="19"/>
  <c r="AN388" i="19"/>
  <c r="AN387" i="19"/>
  <c r="AN386" i="19"/>
  <c r="AN385" i="19"/>
  <c r="AN384" i="19"/>
  <c r="AN383" i="19"/>
  <c r="AN382" i="19"/>
  <c r="AN381" i="19"/>
  <c r="AN380" i="19"/>
  <c r="AN377" i="19"/>
  <c r="AN376" i="19"/>
  <c r="AN375" i="19"/>
  <c r="AN372" i="19"/>
  <c r="AN371" i="19"/>
  <c r="AN370" i="19"/>
  <c r="AN369" i="19"/>
  <c r="AN368" i="19"/>
  <c r="AN367" i="19"/>
  <c r="AN366" i="19"/>
  <c r="AN365" i="19"/>
  <c r="AN364" i="19"/>
  <c r="AN363" i="19"/>
  <c r="AN362" i="19"/>
  <c r="AN361" i="19"/>
  <c r="AN360" i="19"/>
  <c r="AN359" i="19"/>
  <c r="AN358" i="19"/>
  <c r="AN357" i="19"/>
  <c r="AN356" i="19"/>
  <c r="AN355" i="19"/>
  <c r="AN354" i="19"/>
  <c r="AN353" i="19"/>
  <c r="AN352" i="19"/>
  <c r="AN351" i="19"/>
  <c r="AN350" i="19"/>
  <c r="AN347" i="19"/>
  <c r="AN346" i="19"/>
  <c r="AN345" i="19"/>
  <c r="AN344" i="19"/>
  <c r="AN342" i="19"/>
  <c r="AN341" i="19"/>
  <c r="AN340" i="19"/>
  <c r="AN339" i="19"/>
  <c r="AN338" i="19"/>
  <c r="AN337" i="19"/>
  <c r="AN336" i="19"/>
  <c r="AN335" i="19"/>
  <c r="AN333" i="19"/>
  <c r="AN332" i="19"/>
  <c r="AN331" i="19"/>
  <c r="AN329" i="19"/>
  <c r="AN328" i="19"/>
  <c r="AN326" i="19"/>
  <c r="AN325" i="19"/>
  <c r="AN324" i="19"/>
  <c r="AN323" i="19"/>
  <c r="AN321" i="19"/>
  <c r="AN320" i="19"/>
  <c r="AN318" i="19"/>
  <c r="AN317" i="19"/>
  <c r="AN316" i="19"/>
  <c r="AN313" i="19"/>
  <c r="AN312" i="19"/>
  <c r="AN311" i="19"/>
  <c r="AN310" i="19"/>
  <c r="AN309" i="19"/>
  <c r="AN308" i="19"/>
  <c r="AN307" i="19"/>
  <c r="AN306" i="19"/>
  <c r="AN305" i="19"/>
  <c r="AN304" i="19"/>
  <c r="AN303" i="19"/>
  <c r="AN302" i="19"/>
  <c r="AN301" i="19"/>
  <c r="AN300" i="19"/>
  <c r="AN299" i="19"/>
  <c r="AN297" i="19"/>
  <c r="AN296" i="19"/>
  <c r="AN295" i="19"/>
  <c r="AN294" i="19"/>
  <c r="AN293" i="19"/>
  <c r="AN292" i="19"/>
  <c r="AN291" i="19"/>
  <c r="AN290" i="19"/>
  <c r="AN289" i="19"/>
  <c r="AN288" i="19"/>
  <c r="AN287" i="19"/>
  <c r="AN286" i="19"/>
  <c r="AN285" i="19"/>
  <c r="AN284" i="19"/>
  <c r="AN283" i="19"/>
  <c r="AN282" i="19"/>
  <c r="AN280" i="19"/>
  <c r="AN279" i="19"/>
  <c r="AN278" i="19"/>
  <c r="AN277" i="19"/>
  <c r="AN275" i="19"/>
  <c r="AN274" i="19"/>
  <c r="AN273" i="19"/>
  <c r="AN271" i="19"/>
  <c r="AN270" i="19"/>
  <c r="AN269" i="19"/>
  <c r="AN268" i="19"/>
  <c r="AN267" i="19"/>
  <c r="AN266" i="19"/>
  <c r="AN264" i="19"/>
  <c r="AN263" i="19"/>
  <c r="AN262" i="19"/>
  <c r="AN261" i="19"/>
  <c r="AN260" i="19"/>
  <c r="AN259" i="19"/>
  <c r="AN258" i="19"/>
  <c r="AN257" i="19"/>
  <c r="AN256" i="19"/>
  <c r="AN255" i="19"/>
  <c r="AN254" i="19"/>
  <c r="AN252" i="19"/>
  <c r="AN251" i="19"/>
  <c r="AN250" i="19"/>
  <c r="AN249" i="19"/>
  <c r="AN248" i="19"/>
  <c r="AN247" i="19"/>
  <c r="AN246" i="19"/>
  <c r="AN245" i="19"/>
  <c r="AN244" i="19"/>
  <c r="AN243" i="19"/>
  <c r="AN242" i="19"/>
  <c r="AN241" i="19"/>
  <c r="AN240" i="19"/>
  <c r="AN239" i="19"/>
  <c r="AN238" i="19"/>
  <c r="AN237" i="19"/>
  <c r="AN236" i="19"/>
  <c r="AN235" i="19"/>
  <c r="AN234" i="19"/>
  <c r="AN233" i="19"/>
  <c r="AN232" i="19"/>
  <c r="AN231" i="19"/>
  <c r="AN230" i="19"/>
  <c r="AN228" i="19"/>
  <c r="AN227" i="19"/>
  <c r="AN226" i="19"/>
  <c r="AN225" i="19"/>
  <c r="AN223" i="19"/>
  <c r="AN221" i="19"/>
  <c r="AN220" i="19"/>
  <c r="AN219" i="19"/>
  <c r="AN218" i="19"/>
  <c r="AN217" i="19"/>
  <c r="AN216" i="19"/>
  <c r="AN215" i="19"/>
  <c r="AN214" i="19"/>
  <c r="AN213" i="19"/>
  <c r="AN212" i="19"/>
  <c r="AN211" i="19"/>
  <c r="AN210" i="19"/>
  <c r="AN209" i="19"/>
  <c r="AN208" i="19"/>
  <c r="AN207" i="19"/>
  <c r="AN206" i="19"/>
  <c r="AN205" i="19"/>
  <c r="AN204" i="19"/>
  <c r="AN203" i="19"/>
  <c r="AN202" i="19"/>
  <c r="AN201" i="19"/>
  <c r="AN200" i="19"/>
  <c r="AN199" i="19"/>
  <c r="AN198" i="19"/>
  <c r="AN197" i="19"/>
  <c r="AN196" i="19"/>
  <c r="AN195" i="19"/>
  <c r="AN194" i="19"/>
  <c r="AN193" i="19"/>
  <c r="AN192" i="19"/>
  <c r="AN191" i="19"/>
  <c r="AN190" i="19"/>
  <c r="AN189" i="19"/>
  <c r="AN188" i="19"/>
  <c r="AN187" i="19"/>
  <c r="AN186" i="19"/>
  <c r="AN185" i="19"/>
  <c r="AN184" i="19"/>
  <c r="AN183" i="19"/>
  <c r="AN182" i="19"/>
  <c r="AN181" i="19"/>
  <c r="AN180" i="19"/>
  <c r="AN179" i="19"/>
  <c r="AN178" i="19"/>
  <c r="AN177" i="19"/>
  <c r="AN176" i="19"/>
  <c r="AN175" i="19"/>
  <c r="AN174" i="19"/>
  <c r="AN173" i="19"/>
  <c r="AN172" i="19"/>
  <c r="AN171" i="19"/>
  <c r="AN170" i="19"/>
  <c r="AN169" i="19"/>
  <c r="AN168" i="19"/>
  <c r="AN167" i="19"/>
  <c r="AN166" i="19"/>
  <c r="AN165" i="19"/>
  <c r="AN164" i="19"/>
  <c r="AN163" i="19"/>
  <c r="AN162" i="19"/>
  <c r="AN160" i="19"/>
  <c r="AN159" i="19"/>
  <c r="AN158" i="19"/>
  <c r="AN157" i="19"/>
  <c r="AN156" i="19"/>
  <c r="AN155" i="19"/>
  <c r="AN154" i="19"/>
  <c r="AN153" i="19"/>
  <c r="AN152" i="19"/>
  <c r="AN151" i="19"/>
  <c r="AN150" i="19"/>
  <c r="AN149" i="19"/>
  <c r="AN148" i="19"/>
  <c r="AN147" i="19"/>
  <c r="AN146" i="19"/>
  <c r="AN145" i="19"/>
  <c r="AN144" i="19"/>
  <c r="AN143" i="19"/>
  <c r="AN142" i="19"/>
  <c r="AN141" i="19"/>
  <c r="AN140" i="19"/>
  <c r="AN139" i="19"/>
  <c r="AN138" i="19"/>
  <c r="AN137" i="19"/>
  <c r="AN136" i="19"/>
  <c r="AN135" i="19"/>
  <c r="AN134" i="19"/>
  <c r="AN133" i="19"/>
  <c r="AN132" i="19"/>
  <c r="AN131" i="19"/>
  <c r="AN130" i="19"/>
  <c r="AN129" i="19"/>
  <c r="AN128" i="19"/>
  <c r="AN127" i="19"/>
  <c r="AN125" i="19"/>
  <c r="AN124" i="19"/>
  <c r="AN123" i="19"/>
  <c r="AN122" i="19"/>
  <c r="AN121" i="19"/>
  <c r="AN120" i="19"/>
  <c r="AN119" i="19"/>
  <c r="AN118" i="19"/>
  <c r="AN117" i="19"/>
  <c r="AN116" i="19"/>
  <c r="AN115" i="19"/>
  <c r="AN114" i="19"/>
  <c r="AN113" i="19"/>
  <c r="AN112" i="19"/>
  <c r="AN111" i="19"/>
  <c r="AN110" i="19"/>
  <c r="AN109" i="19"/>
  <c r="AN108" i="19"/>
  <c r="AN107" i="19"/>
  <c r="AN106" i="19"/>
  <c r="AN105" i="19"/>
  <c r="AN104" i="19"/>
  <c r="AN103" i="19"/>
  <c r="AN102" i="19"/>
  <c r="AN101" i="19"/>
  <c r="AN100" i="19"/>
  <c r="AN99" i="19"/>
  <c r="AN98" i="19"/>
  <c r="AN97" i="19"/>
  <c r="AN96" i="19"/>
  <c r="AN95" i="19"/>
  <c r="AN94" i="19"/>
  <c r="AN93" i="19"/>
  <c r="AN92" i="19"/>
  <c r="AN90" i="19"/>
  <c r="AN89" i="19"/>
  <c r="AN88" i="19"/>
  <c r="AN87" i="19"/>
  <c r="AN86" i="19"/>
  <c r="AN85" i="19"/>
  <c r="AN84" i="19"/>
  <c r="AN83" i="19"/>
  <c r="AN82" i="19"/>
  <c r="AN81" i="19"/>
  <c r="AN79" i="19"/>
  <c r="AN78" i="19"/>
  <c r="AN77" i="19"/>
  <c r="AN75" i="19"/>
  <c r="AN74" i="19"/>
  <c r="AN73" i="19"/>
  <c r="AN72" i="19"/>
  <c r="AN71" i="19"/>
  <c r="AN70" i="19"/>
  <c r="AN69" i="19"/>
  <c r="AN67" i="19"/>
  <c r="AN66" i="19"/>
  <c r="AN65" i="19"/>
  <c r="AN64" i="19"/>
  <c r="AN63" i="19"/>
  <c r="AN60" i="19"/>
  <c r="AN59" i="19"/>
  <c r="AN58" i="19"/>
  <c r="AN57" i="19"/>
  <c r="AN56" i="19"/>
  <c r="AN55" i="19"/>
  <c r="AN54" i="19"/>
  <c r="AN53" i="19"/>
  <c r="AN52" i="19"/>
  <c r="AN51" i="19"/>
  <c r="AN50" i="19"/>
  <c r="AN49" i="19"/>
  <c r="AN48" i="19"/>
  <c r="AN45" i="19"/>
  <c r="AN44" i="19"/>
  <c r="AN43" i="19"/>
  <c r="AN42" i="19"/>
  <c r="AN41" i="19"/>
  <c r="AN40" i="19"/>
  <c r="AN39" i="19"/>
  <c r="AN38" i="19"/>
  <c r="AN37" i="19"/>
  <c r="AN36" i="19"/>
  <c r="AN35" i="19"/>
  <c r="AN34" i="19"/>
  <c r="AN33" i="19"/>
  <c r="AN32" i="19"/>
  <c r="AN31" i="19"/>
  <c r="AN30" i="19"/>
  <c r="AN28" i="19"/>
  <c r="AN27" i="19"/>
  <c r="AN26" i="19"/>
  <c r="AN25" i="19"/>
  <c r="AN23" i="19"/>
  <c r="AN22" i="19"/>
  <c r="AN21" i="19"/>
  <c r="AN20" i="19"/>
  <c r="AN19" i="19"/>
  <c r="AN18" i="19"/>
  <c r="AN17" i="19"/>
  <c r="AN16" i="19"/>
  <c r="AN15" i="19"/>
  <c r="AN14" i="19"/>
  <c r="AN13" i="19"/>
  <c r="AN12" i="19"/>
  <c r="AN11" i="19"/>
  <c r="AN9" i="19"/>
  <c r="AN8" i="19"/>
  <c r="AN7" i="19"/>
  <c r="AN6" i="19"/>
  <c r="AC2029" i="19"/>
  <c r="AC2028" i="19"/>
  <c r="AC2027" i="19"/>
  <c r="AC2026" i="19"/>
  <c r="AC2025" i="19"/>
  <c r="AC2024" i="19"/>
  <c r="AC2023" i="19"/>
  <c r="AC2022" i="19"/>
  <c r="AC2021" i="19"/>
  <c r="AC2020" i="19"/>
  <c r="AC2019" i="19"/>
  <c r="AC2018" i="19"/>
  <c r="AC2017" i="19"/>
  <c r="AC2016" i="19"/>
  <c r="AC2015" i="19"/>
  <c r="AC2014" i="19"/>
  <c r="AC2013" i="19"/>
  <c r="AC2012" i="19"/>
  <c r="AC2011" i="19"/>
  <c r="AC2009" i="19"/>
  <c r="AC2008" i="19"/>
  <c r="AC2007" i="19"/>
  <c r="AC2006" i="19"/>
  <c r="AC2005" i="19"/>
  <c r="AC2004" i="19"/>
  <c r="AC2003" i="19"/>
  <c r="AC2002" i="19"/>
  <c r="AC2001" i="19"/>
  <c r="AC2000" i="19"/>
  <c r="AC1999" i="19"/>
  <c r="AC1998" i="19"/>
  <c r="AC1997" i="19"/>
  <c r="AC1996" i="19"/>
  <c r="AC1995" i="19"/>
  <c r="AC1994" i="19"/>
  <c r="AC1993" i="19"/>
  <c r="AC1992" i="19"/>
  <c r="AC1991" i="19"/>
  <c r="AC1990" i="19"/>
  <c r="AC1989" i="19"/>
  <c r="AC1988" i="19"/>
  <c r="AC1987" i="19"/>
  <c r="AC1985" i="19"/>
  <c r="AC1984" i="19"/>
  <c r="AC1983" i="19"/>
  <c r="AC1982" i="19"/>
  <c r="AC1981" i="19"/>
  <c r="AC1980" i="19"/>
  <c r="AC1979" i="19"/>
  <c r="AC1978" i="19"/>
  <c r="AC1977" i="19"/>
  <c r="AC1976" i="19"/>
  <c r="AC1975" i="19"/>
  <c r="AC1974" i="19"/>
  <c r="AC1973" i="19"/>
  <c r="AC1972" i="19"/>
  <c r="AC1970" i="19"/>
  <c r="AC1969" i="19"/>
  <c r="AC1968" i="19"/>
  <c r="AC1967" i="19"/>
  <c r="AC1966" i="19"/>
  <c r="AC1965" i="19"/>
  <c r="AC1964" i="19"/>
  <c r="AC1963" i="19"/>
  <c r="AC1962" i="19"/>
  <c r="AC1961" i="19"/>
  <c r="AC1960" i="19"/>
  <c r="AC1959" i="19"/>
  <c r="AC1957" i="19"/>
  <c r="AC1956" i="19"/>
  <c r="AC1955" i="19"/>
  <c r="AC1954" i="19"/>
  <c r="AC1953" i="19"/>
  <c r="AC1952" i="19"/>
  <c r="AC1951" i="19"/>
  <c r="AC1950" i="19"/>
  <c r="AC1949" i="19"/>
  <c r="AC1948" i="19"/>
  <c r="AC1947" i="19"/>
  <c r="AC1946" i="19"/>
  <c r="AC1944" i="19"/>
  <c r="AC1943" i="19"/>
  <c r="AC1942" i="19"/>
  <c r="AC1940" i="19"/>
  <c r="AC1939" i="19"/>
  <c r="AC1938" i="19"/>
  <c r="AC1937" i="19"/>
  <c r="AC1936" i="19"/>
  <c r="AC1935" i="19"/>
  <c r="AC1934" i="19"/>
  <c r="AC1933" i="19"/>
  <c r="AC1932" i="19"/>
  <c r="AC1931" i="19"/>
  <c r="AC1930" i="19"/>
  <c r="AC1929" i="19"/>
  <c r="AC1928" i="19"/>
  <c r="AC1927" i="19"/>
  <c r="AC1926" i="19"/>
  <c r="AC1925" i="19"/>
  <c r="AC1924" i="19"/>
  <c r="AC1922" i="19"/>
  <c r="AC1921" i="19"/>
  <c r="AC1920" i="19"/>
  <c r="AC1918" i="19"/>
  <c r="AC1917" i="19"/>
  <c r="AC1916" i="19"/>
  <c r="AC1915" i="19"/>
  <c r="AC1914" i="19"/>
  <c r="AC1913" i="19"/>
  <c r="AC1912" i="19"/>
  <c r="AC1911" i="19"/>
  <c r="AC1910" i="19"/>
  <c r="AC1909" i="19"/>
  <c r="AC1908" i="19"/>
  <c r="AC1907" i="19"/>
  <c r="AC1906" i="19"/>
  <c r="AC1905" i="19"/>
  <c r="AC1904" i="19"/>
  <c r="AC1903" i="19"/>
  <c r="AC1902" i="19"/>
  <c r="AC1901" i="19"/>
  <c r="AC1900" i="19"/>
  <c r="AC1899" i="19"/>
  <c r="AC1898" i="19"/>
  <c r="AC1897" i="19"/>
  <c r="AC1896" i="19"/>
  <c r="AC1895" i="19"/>
  <c r="AC1893" i="19"/>
  <c r="AC1892" i="19"/>
  <c r="AC1891" i="19"/>
  <c r="AC1890" i="19"/>
  <c r="AC1889" i="19"/>
  <c r="AC1887" i="19"/>
  <c r="AC1886" i="19"/>
  <c r="AC1885" i="19"/>
  <c r="AC1884" i="19"/>
  <c r="AC1883" i="19"/>
  <c r="AC1882" i="19"/>
  <c r="AC1881" i="19"/>
  <c r="AC1880" i="19"/>
  <c r="AC1878" i="19"/>
  <c r="AC1877" i="19"/>
  <c r="AC1876" i="19"/>
  <c r="AC1874" i="19"/>
  <c r="AC1873" i="19"/>
  <c r="AC1872" i="19"/>
  <c r="AC1871" i="19"/>
  <c r="AC1870" i="19"/>
  <c r="AC1869" i="19"/>
  <c r="AC1868" i="19"/>
  <c r="AC1867" i="19"/>
  <c r="AC1866" i="19"/>
  <c r="AC1865" i="19"/>
  <c r="AC1864" i="19"/>
  <c r="AC1863" i="19"/>
  <c r="AC1862" i="19"/>
  <c r="AC1861" i="19"/>
  <c r="AC1860" i="19"/>
  <c r="AC1859" i="19"/>
  <c r="AC1858" i="19"/>
  <c r="AC1856" i="19"/>
  <c r="AC1855" i="19"/>
  <c r="AC1854" i="19"/>
  <c r="AC1852" i="19"/>
  <c r="AC1851" i="19"/>
  <c r="AC1850" i="19"/>
  <c r="AC1849" i="19"/>
  <c r="AC1848" i="19"/>
  <c r="AC1847" i="19"/>
  <c r="AC1846" i="19"/>
  <c r="AC1845" i="19"/>
  <c r="AC1844" i="19"/>
  <c r="AC1843" i="19"/>
  <c r="AC1842" i="19"/>
  <c r="AC1841" i="19"/>
  <c r="AC1840" i="19"/>
  <c r="AC1839" i="19"/>
  <c r="AC1838" i="19"/>
  <c r="AC1837" i="19"/>
  <c r="AC1836" i="19"/>
  <c r="AC1835" i="19"/>
  <c r="AC1834" i="19"/>
  <c r="AC1833" i="19"/>
  <c r="AC1832" i="19"/>
  <c r="AC1831" i="19"/>
  <c r="AC1830" i="19"/>
  <c r="AC1829" i="19"/>
  <c r="AC1828" i="19"/>
  <c r="AC1826" i="19"/>
  <c r="AC1825" i="19"/>
  <c r="AC1824" i="19"/>
  <c r="AC1823" i="19"/>
  <c r="AC1822" i="19"/>
  <c r="AC1821" i="19"/>
  <c r="AC1820" i="19"/>
  <c r="AC1819" i="19"/>
  <c r="AC1818" i="19"/>
  <c r="AC1817" i="19"/>
  <c r="AC1816" i="19"/>
  <c r="AC1815" i="19"/>
  <c r="AC1814" i="19"/>
  <c r="AC1812" i="19"/>
  <c r="AC1811" i="19"/>
  <c r="AC1810" i="19"/>
  <c r="AC1809" i="19"/>
  <c r="AC1808" i="19"/>
  <c r="AC1807" i="19"/>
  <c r="AC1806" i="19"/>
  <c r="AC1805" i="19"/>
  <c r="AC1803" i="19"/>
  <c r="AC1802" i="19"/>
  <c r="AC1801" i="19"/>
  <c r="AC1800" i="19"/>
  <c r="AC1799" i="19"/>
  <c r="AC1798" i="19"/>
  <c r="AC1797" i="19"/>
  <c r="AC1795" i="19"/>
  <c r="AC1794" i="19"/>
  <c r="AC1793" i="19"/>
  <c r="AC1792" i="19"/>
  <c r="AC1791" i="19"/>
  <c r="AC1790" i="19"/>
  <c r="AC1789" i="19"/>
  <c r="AC1788" i="19"/>
  <c r="AC1787" i="19"/>
  <c r="AC1786" i="19"/>
  <c r="AC1785" i="19"/>
  <c r="AC1784" i="19"/>
  <c r="AC1783" i="19"/>
  <c r="AC1782" i="19"/>
  <c r="AC1781" i="19"/>
  <c r="AC1780" i="19"/>
  <c r="AC1779" i="19"/>
  <c r="AC1777" i="19"/>
  <c r="AC1776" i="19"/>
  <c r="AC1775" i="19"/>
  <c r="AC1773" i="19"/>
  <c r="AC1772" i="19"/>
  <c r="AC1771" i="19"/>
  <c r="AC1770" i="19"/>
  <c r="AC1769" i="19"/>
  <c r="AC1768" i="19"/>
  <c r="AC1767" i="19"/>
  <c r="AC1766" i="19"/>
  <c r="AC1765" i="19"/>
  <c r="AC1764" i="19"/>
  <c r="AC1763" i="19"/>
  <c r="AC1762" i="19"/>
  <c r="AC1761" i="19"/>
  <c r="AC1760" i="19"/>
  <c r="AC1759" i="19"/>
  <c r="AC1758" i="19"/>
  <c r="AC1757" i="19"/>
  <c r="AC1756" i="19"/>
  <c r="AC1755" i="19"/>
  <c r="AC1754" i="19"/>
  <c r="AC1753" i="19"/>
  <c r="AC1752" i="19"/>
  <c r="AC1751" i="19"/>
  <c r="AC1750" i="19"/>
  <c r="AC1749" i="19"/>
  <c r="AC1747" i="19"/>
  <c r="AC1746" i="19"/>
  <c r="AC1745" i="19"/>
  <c r="AC1744" i="19"/>
  <c r="AC1743" i="19"/>
  <c r="AC1742" i="19"/>
  <c r="AC1741" i="19"/>
  <c r="AC1740" i="19"/>
  <c r="AC1739" i="19"/>
  <c r="AC1738" i="19"/>
  <c r="AC1737" i="19"/>
  <c r="AC1736" i="19"/>
  <c r="AC1735" i="19"/>
  <c r="AC1733" i="19"/>
  <c r="AC1732" i="19"/>
  <c r="AC1731" i="19"/>
  <c r="AC1730" i="19"/>
  <c r="AC1729" i="19"/>
  <c r="AC1728" i="19"/>
  <c r="AC1727" i="19"/>
  <c r="AC1726" i="19"/>
  <c r="AC1661" i="19"/>
  <c r="AC1660" i="19"/>
  <c r="AC1659" i="19"/>
  <c r="AC1658" i="19"/>
  <c r="AC1657" i="19"/>
  <c r="AC1656" i="19"/>
  <c r="AC1655" i="19"/>
  <c r="AC1654" i="19"/>
  <c r="AC1653" i="19"/>
  <c r="AC1652" i="19"/>
  <c r="AC1640" i="19"/>
  <c r="AC819" i="19"/>
  <c r="N2388" i="20"/>
  <c r="N2387" i="20"/>
  <c r="N2386" i="20"/>
  <c r="N2385" i="20"/>
  <c r="N2384" i="20"/>
  <c r="N2383" i="20"/>
  <c r="N2382" i="20"/>
  <c r="N2381" i="20"/>
  <c r="N2380" i="20"/>
  <c r="N2379" i="20"/>
  <c r="N2378" i="20"/>
  <c r="N2377" i="20"/>
  <c r="N2376" i="20"/>
  <c r="N2375" i="20"/>
  <c r="N2374" i="20"/>
  <c r="N2373" i="20"/>
  <c r="N2372" i="20"/>
  <c r="N2371" i="20"/>
  <c r="N2370" i="20"/>
  <c r="N2369" i="20"/>
  <c r="N2368" i="20"/>
  <c r="N2367" i="20"/>
  <c r="N2366" i="20"/>
  <c r="N2365" i="20"/>
  <c r="N2364" i="20"/>
  <c r="N2363" i="20"/>
  <c r="N2362" i="20"/>
  <c r="N2361" i="20"/>
  <c r="N2360" i="20"/>
  <c r="N2359" i="20"/>
  <c r="N2358" i="20"/>
  <c r="N2357" i="20"/>
  <c r="N2356" i="20"/>
  <c r="N2355" i="20"/>
  <c r="N2354" i="20"/>
  <c r="N2353" i="20"/>
  <c r="N2352" i="20"/>
  <c r="N2351" i="20"/>
  <c r="N2350" i="20"/>
  <c r="N2349" i="20"/>
  <c r="N2348" i="20"/>
  <c r="N2347" i="20"/>
  <c r="N2346" i="20"/>
  <c r="N2345" i="20"/>
  <c r="N2344" i="20"/>
  <c r="N2343" i="20"/>
  <c r="N2342" i="20"/>
  <c r="N2341" i="20"/>
  <c r="N2340" i="20"/>
  <c r="N2339" i="20"/>
  <c r="N2338" i="20"/>
  <c r="N2337" i="20"/>
  <c r="N2336" i="20"/>
  <c r="N2335" i="20"/>
  <c r="N2334" i="20"/>
  <c r="N2333" i="20"/>
  <c r="N2332" i="20"/>
  <c r="N2331" i="20"/>
  <c r="N2330" i="20"/>
  <c r="N2329" i="20"/>
  <c r="N2328" i="20"/>
  <c r="N2327" i="20"/>
  <c r="N2326" i="20"/>
  <c r="N2325" i="20"/>
  <c r="N2324" i="20"/>
  <c r="N2323" i="20"/>
  <c r="N2322" i="20"/>
  <c r="N2321" i="20"/>
  <c r="N2320" i="20"/>
  <c r="N2319" i="20"/>
  <c r="N2318" i="20"/>
  <c r="N2317" i="20"/>
  <c r="N2316" i="20"/>
  <c r="N2315" i="20"/>
  <c r="N2314" i="20"/>
  <c r="N2313" i="20"/>
  <c r="N2312" i="20"/>
  <c r="N2311" i="20"/>
  <c r="N2310" i="20"/>
  <c r="N2309" i="20"/>
  <c r="N2308" i="20"/>
  <c r="N2307" i="20"/>
  <c r="N2306" i="20"/>
  <c r="N2305" i="20"/>
  <c r="N2304" i="20"/>
  <c r="N2303" i="20"/>
  <c r="N2302" i="20"/>
  <c r="N2301" i="20"/>
  <c r="N2300" i="20"/>
  <c r="N2299" i="20"/>
  <c r="N2298" i="20"/>
  <c r="N2297" i="20"/>
  <c r="N2296" i="20"/>
  <c r="N2295" i="20"/>
  <c r="N2294" i="20"/>
  <c r="N2293" i="20"/>
  <c r="N2292" i="20"/>
  <c r="N2291" i="20"/>
  <c r="N2290" i="20"/>
  <c r="N2289" i="20"/>
  <c r="N2288" i="20"/>
  <c r="N2287" i="20"/>
  <c r="N2284" i="20"/>
  <c r="N2283" i="20"/>
  <c r="N2282" i="20"/>
  <c r="N2280" i="20"/>
  <c r="N2279" i="20"/>
  <c r="N2278" i="20"/>
  <c r="N2277" i="20"/>
  <c r="N2276" i="20"/>
  <c r="N2275" i="20"/>
  <c r="N2274" i="20"/>
  <c r="N2273" i="20"/>
  <c r="N2272" i="20"/>
  <c r="N2271" i="20"/>
  <c r="N2270" i="20"/>
  <c r="N2269" i="20"/>
  <c r="N2267" i="20"/>
  <c r="N2266" i="20"/>
  <c r="N2265" i="20"/>
  <c r="N2264" i="20"/>
  <c r="N2263" i="20"/>
  <c r="N2262" i="20"/>
  <c r="N2261" i="20"/>
  <c r="N2259" i="20"/>
  <c r="N2258" i="20"/>
  <c r="N2257" i="20"/>
  <c r="N2256" i="20"/>
  <c r="N2255" i="20"/>
  <c r="N2254" i="20"/>
  <c r="N2253" i="20"/>
  <c r="N2252" i="20"/>
  <c r="N2251" i="20"/>
  <c r="N2250" i="20"/>
  <c r="N2249" i="20"/>
  <c r="N2248" i="20"/>
  <c r="N2247" i="20"/>
  <c r="N2246" i="20"/>
  <c r="N2245" i="20"/>
  <c r="N2244" i="20"/>
  <c r="N2242" i="20"/>
  <c r="N2241" i="20"/>
  <c r="N2240" i="20"/>
  <c r="N2239" i="20"/>
  <c r="N2238" i="20"/>
  <c r="N2237" i="20"/>
  <c r="N2236" i="20"/>
  <c r="N2235" i="20"/>
  <c r="N2234" i="20"/>
  <c r="N2233" i="20"/>
  <c r="N2232" i="20"/>
  <c r="N2231" i="20"/>
  <c r="N2230" i="20"/>
  <c r="N2229" i="20"/>
  <c r="N2228" i="20"/>
  <c r="N2227" i="20"/>
  <c r="N2226" i="20"/>
  <c r="N2225" i="20"/>
  <c r="N2224" i="20"/>
  <c r="N2223" i="20"/>
  <c r="N2222" i="20"/>
  <c r="N2221" i="20"/>
  <c r="N2220" i="20"/>
  <c r="N2218" i="20"/>
  <c r="N2217" i="20"/>
  <c r="N2216" i="20"/>
  <c r="N2215" i="20"/>
  <c r="N2214" i="20"/>
  <c r="N2213" i="20"/>
  <c r="N2212" i="20"/>
  <c r="N2210" i="20"/>
  <c r="N2209" i="20"/>
  <c r="N2208" i="20"/>
  <c r="N2207" i="20"/>
  <c r="N2206" i="20"/>
  <c r="N2205" i="20"/>
  <c r="N2204" i="20"/>
  <c r="N2203" i="20"/>
  <c r="N2202" i="20"/>
  <c r="N2201" i="20"/>
  <c r="N2200" i="20"/>
  <c r="N2198" i="20"/>
  <c r="N2196" i="20"/>
  <c r="N2195" i="20"/>
  <c r="N2194" i="20"/>
  <c r="N2192" i="20"/>
  <c r="N2191" i="20"/>
  <c r="N2190" i="20"/>
  <c r="N2189" i="20"/>
  <c r="N2188" i="20"/>
  <c r="N2187" i="20"/>
  <c r="N2186" i="20"/>
  <c r="N2185" i="20"/>
  <c r="N2183" i="20"/>
  <c r="N2182" i="20"/>
  <c r="N2181" i="20"/>
  <c r="N2180" i="20"/>
  <c r="N2179" i="20"/>
  <c r="N2178" i="20"/>
  <c r="N2177" i="20"/>
  <c r="N2176" i="20"/>
  <c r="N2175" i="20"/>
  <c r="N2174" i="20"/>
  <c r="N2173" i="20"/>
  <c r="N2172" i="20"/>
  <c r="N2171" i="20"/>
  <c r="N2170" i="20"/>
  <c r="N2169" i="20"/>
  <c r="N2167" i="20"/>
  <c r="N2166" i="20"/>
  <c r="N2165" i="20"/>
  <c r="N2164" i="20"/>
  <c r="N2163" i="20"/>
  <c r="N2162" i="20"/>
  <c r="N2161" i="20"/>
  <c r="N2160" i="20"/>
  <c r="N2159" i="20"/>
  <c r="N2158" i="20"/>
  <c r="N2157" i="20"/>
  <c r="N2156" i="20"/>
  <c r="N2155" i="20"/>
  <c r="N2154" i="20"/>
  <c r="N2153" i="20"/>
  <c r="N2152" i="20"/>
  <c r="N2150" i="20"/>
  <c r="N2148" i="20"/>
  <c r="N2147" i="20"/>
  <c r="N2146" i="20"/>
  <c r="N2145" i="20"/>
  <c r="N2144" i="20"/>
  <c r="N2143" i="20"/>
  <c r="N2142" i="20"/>
  <c r="N2140" i="20"/>
  <c r="N2139" i="20"/>
  <c r="N2138" i="20"/>
  <c r="N2137" i="20"/>
  <c r="N2136" i="20"/>
  <c r="N2134" i="20"/>
  <c r="N2133" i="20"/>
  <c r="N2132" i="20"/>
  <c r="N2131" i="20"/>
  <c r="N2130" i="20"/>
  <c r="N2128" i="20"/>
  <c r="N2127" i="20"/>
  <c r="N2126" i="20"/>
  <c r="N2124" i="20"/>
  <c r="N2123" i="20"/>
  <c r="N2122" i="20"/>
  <c r="N2121" i="20"/>
  <c r="N2120" i="20"/>
  <c r="N2119" i="20"/>
  <c r="N2118" i="20"/>
  <c r="N2117" i="20"/>
  <c r="N2116" i="20"/>
  <c r="N2115" i="20"/>
  <c r="N2114" i="20"/>
  <c r="N2113" i="20"/>
  <c r="N2112" i="20"/>
  <c r="N2111" i="20"/>
  <c r="N2110" i="20"/>
  <c r="N2109" i="20"/>
  <c r="N2108" i="20"/>
  <c r="N2107" i="20"/>
  <c r="N2106" i="20"/>
  <c r="N2105" i="20"/>
  <c r="N2104" i="20"/>
  <c r="N2103" i="20"/>
  <c r="N2102" i="20"/>
  <c r="N2101" i="20"/>
  <c r="N2099" i="20"/>
  <c r="N2098" i="20"/>
  <c r="N2097" i="20"/>
  <c r="N2096" i="20"/>
  <c r="N2095" i="20"/>
  <c r="N2094" i="20"/>
  <c r="N2093" i="20"/>
  <c r="N2091" i="20"/>
  <c r="N2090" i="20"/>
  <c r="N2089" i="20"/>
  <c r="N2088" i="20"/>
  <c r="N2087" i="20"/>
  <c r="N2086" i="20"/>
  <c r="N2085" i="20"/>
  <c r="N2084" i="20"/>
  <c r="N2083" i="20"/>
  <c r="N2082" i="20"/>
  <c r="N2080" i="20"/>
  <c r="N2079" i="20"/>
  <c r="N2078" i="20"/>
  <c r="N2077" i="20"/>
  <c r="N2076" i="20"/>
  <c r="N2075" i="20"/>
  <c r="N2074" i="20"/>
  <c r="N2073" i="20"/>
  <c r="N2072" i="20"/>
  <c r="N2071" i="20"/>
  <c r="N2070" i="20"/>
  <c r="N2069" i="20"/>
  <c r="N2068" i="20"/>
  <c r="N2067" i="20"/>
  <c r="N2066" i="20"/>
  <c r="N2065" i="20"/>
  <c r="N2064" i="20"/>
  <c r="N2063" i="20"/>
  <c r="N2062" i="20"/>
  <c r="N2061" i="20"/>
  <c r="N2060" i="20"/>
  <c r="N2059" i="20"/>
  <c r="N2058" i="20"/>
  <c r="N2057" i="20"/>
  <c r="N2055" i="20"/>
  <c r="N2053" i="20"/>
  <c r="N2052" i="20"/>
  <c r="N2050" i="20"/>
  <c r="N2049" i="20"/>
  <c r="N2048" i="20"/>
  <c r="N2047" i="20"/>
  <c r="N2046" i="20"/>
  <c r="N2045" i="20"/>
  <c r="N2044" i="20"/>
  <c r="N2043" i="20"/>
  <c r="N2042" i="20"/>
  <c r="N2041" i="20"/>
  <c r="N2039" i="20"/>
  <c r="N2038" i="20"/>
  <c r="N2037" i="20"/>
  <c r="N2036" i="20"/>
  <c r="N2035" i="20"/>
  <c r="N2033" i="20"/>
  <c r="N2032" i="20"/>
  <c r="N2029" i="20"/>
  <c r="N2028" i="20"/>
  <c r="N2027" i="20"/>
  <c r="N2026" i="20"/>
  <c r="N2025" i="20"/>
  <c r="N2024" i="20"/>
  <c r="N2023" i="20"/>
  <c r="N2022" i="20"/>
  <c r="N2021" i="20"/>
  <c r="N2020" i="20"/>
  <c r="N2019" i="20"/>
  <c r="N2018" i="20"/>
  <c r="N2017" i="20"/>
  <c r="N2016" i="20"/>
  <c r="N2015" i="20"/>
  <c r="N2014" i="20"/>
  <c r="N2013" i="20"/>
  <c r="N2012" i="20"/>
  <c r="N2011" i="20"/>
  <c r="N2009" i="20"/>
  <c r="N2008" i="20"/>
  <c r="N2007" i="20"/>
  <c r="N2006" i="20"/>
  <c r="N2005" i="20"/>
  <c r="N2004" i="20"/>
  <c r="N2003" i="20"/>
  <c r="N2002" i="20"/>
  <c r="N2001" i="20"/>
  <c r="N2000" i="20"/>
  <c r="N1999" i="20"/>
  <c r="N1998" i="20"/>
  <c r="N1997" i="20"/>
  <c r="N1996" i="20"/>
  <c r="N1995" i="20"/>
  <c r="N1994" i="20"/>
  <c r="N1993" i="20"/>
  <c r="N1992" i="20"/>
  <c r="N1991" i="20"/>
  <c r="N1990" i="20"/>
  <c r="N1989" i="20"/>
  <c r="N1988" i="20"/>
  <c r="N1987" i="20"/>
  <c r="N1985" i="20"/>
  <c r="N1984" i="20"/>
  <c r="N1983" i="20"/>
  <c r="N1982" i="20"/>
  <c r="N1981" i="20"/>
  <c r="N1980" i="20"/>
  <c r="N1979" i="20"/>
  <c r="N1978" i="20"/>
  <c r="N1977" i="20"/>
  <c r="N1976" i="20"/>
  <c r="N1975" i="20"/>
  <c r="N1974" i="20"/>
  <c r="N1973" i="20"/>
  <c r="N1972" i="20"/>
  <c r="N1970" i="20"/>
  <c r="N1969" i="20"/>
  <c r="N1968" i="20"/>
  <c r="N1967" i="20"/>
  <c r="N1966" i="20"/>
  <c r="N1965" i="20"/>
  <c r="N1964" i="20"/>
  <c r="N1963" i="20"/>
  <c r="N1962" i="20"/>
  <c r="N1961" i="20"/>
  <c r="N1960" i="20"/>
  <c r="N1959" i="20"/>
  <c r="N1957" i="20"/>
  <c r="N1956" i="20"/>
  <c r="N1955" i="20"/>
  <c r="N1954" i="20"/>
  <c r="N1953" i="20"/>
  <c r="N1952" i="20"/>
  <c r="N1951" i="20"/>
  <c r="N1950" i="20"/>
  <c r="N1949" i="20"/>
  <c r="N1948" i="20"/>
  <c r="N1947" i="20"/>
  <c r="N1946" i="20"/>
  <c r="N1944" i="20"/>
  <c r="N1943" i="20"/>
  <c r="N1942" i="20"/>
  <c r="N1940" i="20"/>
  <c r="N1939" i="20"/>
  <c r="N1938" i="20"/>
  <c r="N1937" i="20"/>
  <c r="N1936" i="20"/>
  <c r="N1935" i="20"/>
  <c r="N1934" i="20"/>
  <c r="N1933" i="20"/>
  <c r="N1932" i="20"/>
  <c r="N1931" i="20"/>
  <c r="N1930" i="20"/>
  <c r="N1929" i="20"/>
  <c r="N1928" i="20"/>
  <c r="N1927" i="20"/>
  <c r="N1926" i="20"/>
  <c r="N1925" i="20"/>
  <c r="N1924" i="20"/>
  <c r="N1922" i="20"/>
  <c r="N1921" i="20"/>
  <c r="N1920" i="20"/>
  <c r="N1918" i="20"/>
  <c r="N1917" i="20"/>
  <c r="N1916" i="20"/>
  <c r="N1915" i="20"/>
  <c r="N1914" i="20"/>
  <c r="N1913" i="20"/>
  <c r="N1912" i="20"/>
  <c r="N1911" i="20"/>
  <c r="N1910" i="20"/>
  <c r="N1909" i="20"/>
  <c r="N1908" i="20"/>
  <c r="N1907" i="20"/>
  <c r="N1906" i="20"/>
  <c r="N1905" i="20"/>
  <c r="N1904" i="20"/>
  <c r="N1903" i="20"/>
  <c r="N1902" i="20"/>
  <c r="N1901" i="20"/>
  <c r="N1900" i="20"/>
  <c r="N1899" i="20"/>
  <c r="N1898" i="20"/>
  <c r="N1897" i="20"/>
  <c r="N1896" i="20"/>
  <c r="N1895" i="20"/>
  <c r="N1893" i="20"/>
  <c r="N1892" i="20"/>
  <c r="N1891" i="20"/>
  <c r="N1890" i="20"/>
  <c r="N1889" i="20"/>
  <c r="N1887" i="20"/>
  <c r="N1886" i="20"/>
  <c r="N1885" i="20"/>
  <c r="N1884" i="20"/>
  <c r="N1883" i="20"/>
  <c r="N1882" i="20"/>
  <c r="N1881" i="20"/>
  <c r="N1880" i="20"/>
  <c r="N1878" i="20"/>
  <c r="N1877" i="20"/>
  <c r="N1876" i="20"/>
  <c r="N1874" i="20"/>
  <c r="N1873" i="20"/>
  <c r="N1872" i="20"/>
  <c r="N1871" i="20"/>
  <c r="N1870" i="20"/>
  <c r="N1869" i="20"/>
  <c r="N1868" i="20"/>
  <c r="N1867" i="20"/>
  <c r="N1866" i="20"/>
  <c r="N1865" i="20"/>
  <c r="N1864" i="20"/>
  <c r="N1863" i="20"/>
  <c r="N1862" i="20"/>
  <c r="N1861" i="20"/>
  <c r="N1860" i="20"/>
  <c r="N1859" i="20"/>
  <c r="N1858" i="20"/>
  <c r="N1856" i="20"/>
  <c r="N1855" i="20"/>
  <c r="N1854" i="20"/>
  <c r="N1852" i="20"/>
  <c r="N1851" i="20"/>
  <c r="N1850" i="20"/>
  <c r="N1849" i="20"/>
  <c r="N1848" i="20"/>
  <c r="N1847" i="20"/>
  <c r="N1846" i="20"/>
  <c r="N1845" i="20"/>
  <c r="N1844" i="20"/>
  <c r="N1843" i="20"/>
  <c r="N1842" i="20"/>
  <c r="N1841" i="20"/>
  <c r="N1840" i="20"/>
  <c r="N1839" i="20"/>
  <c r="N1838" i="20"/>
  <c r="N1837" i="20"/>
  <c r="N1836" i="20"/>
  <c r="N1835" i="20"/>
  <c r="N1834" i="20"/>
  <c r="N1833" i="20"/>
  <c r="N1832" i="20"/>
  <c r="N1831" i="20"/>
  <c r="N1830" i="20"/>
  <c r="N1829" i="20"/>
  <c r="N1828" i="20"/>
  <c r="N1826" i="20"/>
  <c r="N1825" i="20"/>
  <c r="N1824" i="20"/>
  <c r="N1823" i="20"/>
  <c r="N1822" i="20"/>
  <c r="N1821" i="20"/>
  <c r="N1820" i="20"/>
  <c r="N1819" i="20"/>
  <c r="N1818" i="20"/>
  <c r="N1817" i="20"/>
  <c r="N1816" i="20"/>
  <c r="N1815" i="20"/>
  <c r="N1814" i="20"/>
  <c r="N1812" i="20"/>
  <c r="N1811" i="20"/>
  <c r="N1810" i="20"/>
  <c r="N1809" i="20"/>
  <c r="N1808" i="20"/>
  <c r="N1807" i="20"/>
  <c r="N1806" i="20"/>
  <c r="N1805" i="20"/>
  <c r="N1803" i="20"/>
  <c r="N1802" i="20"/>
  <c r="N1801" i="20"/>
  <c r="N1800" i="20"/>
  <c r="N1799" i="20"/>
  <c r="N1798" i="20"/>
  <c r="N1797" i="20"/>
  <c r="N1795" i="20"/>
  <c r="N1794" i="20"/>
  <c r="N1793" i="20"/>
  <c r="N1792" i="20"/>
  <c r="N1791" i="20"/>
  <c r="N1790" i="20"/>
  <c r="N1789" i="20"/>
  <c r="N1788" i="20"/>
  <c r="N1787" i="20"/>
  <c r="N1786" i="20"/>
  <c r="N1785" i="20"/>
  <c r="N1784" i="20"/>
  <c r="N1783" i="20"/>
  <c r="N1782" i="20"/>
  <c r="N1781" i="20"/>
  <c r="N1780" i="20"/>
  <c r="N1779" i="20"/>
  <c r="N1777" i="20"/>
  <c r="N1776" i="20"/>
  <c r="N1775" i="20"/>
  <c r="N1773" i="20"/>
  <c r="N1772" i="20"/>
  <c r="N1771" i="20"/>
  <c r="N1770" i="20"/>
  <c r="N1769" i="20"/>
  <c r="N1768" i="20"/>
  <c r="N1767" i="20"/>
  <c r="N1766" i="20"/>
  <c r="N1765" i="20"/>
  <c r="N1764" i="20"/>
  <c r="N1763" i="20"/>
  <c r="N1762" i="20"/>
  <c r="N1761" i="20"/>
  <c r="N1760" i="20"/>
  <c r="N1759" i="20"/>
  <c r="N1758" i="20"/>
  <c r="N1757" i="20"/>
  <c r="N1756" i="20"/>
  <c r="N1755" i="20"/>
  <c r="N1754" i="20"/>
  <c r="N1753" i="20"/>
  <c r="N1752" i="20"/>
  <c r="N1751" i="20"/>
  <c r="N1750" i="20"/>
  <c r="N1749" i="20"/>
  <c r="N1747" i="20"/>
  <c r="N1746" i="20"/>
  <c r="N1745" i="20"/>
  <c r="N1744" i="20"/>
  <c r="N1743" i="20"/>
  <c r="N1742" i="20"/>
  <c r="N1741" i="20"/>
  <c r="N1740" i="20"/>
  <c r="N1739" i="20"/>
  <c r="N1738" i="20"/>
  <c r="N1737" i="20"/>
  <c r="N1736" i="20"/>
  <c r="N1735" i="20"/>
  <c r="N1733" i="20"/>
  <c r="N1732" i="20"/>
  <c r="N1731" i="20"/>
  <c r="N1730" i="20"/>
  <c r="N1729" i="20"/>
  <c r="N1728" i="20"/>
  <c r="N1727" i="20"/>
  <c r="N1726" i="20"/>
  <c r="N1723" i="20"/>
  <c r="N1722" i="20"/>
  <c r="N1721" i="20"/>
  <c r="N1720" i="20"/>
  <c r="N1718" i="20"/>
  <c r="N1717" i="20"/>
  <c r="N1716" i="20"/>
  <c r="N1715" i="20"/>
  <c r="N1714" i="20"/>
  <c r="N1713" i="20"/>
  <c r="N1712" i="20"/>
  <c r="N1711" i="20"/>
  <c r="N1710" i="20"/>
  <c r="N1708" i="20"/>
  <c r="N1707" i="20"/>
  <c r="N1706" i="20"/>
  <c r="N1705" i="20"/>
  <c r="N1704" i="20"/>
  <c r="N1703" i="20"/>
  <c r="N1701" i="20"/>
  <c r="N1700" i="20"/>
  <c r="N1699" i="20"/>
  <c r="N1698" i="20"/>
  <c r="N1697" i="20"/>
  <c r="N1696" i="20"/>
  <c r="N1695" i="20"/>
  <c r="N1694" i="20"/>
  <c r="N1693" i="20"/>
  <c r="N1692" i="20"/>
  <c r="N1691" i="20"/>
  <c r="N1690" i="20"/>
  <c r="N1689" i="20"/>
  <c r="N1688" i="20"/>
  <c r="N1687" i="20"/>
  <c r="N1686" i="20"/>
  <c r="N1685" i="20"/>
  <c r="N1684" i="20"/>
  <c r="N1683" i="20"/>
  <c r="N1682" i="20"/>
  <c r="N1681" i="20"/>
  <c r="N1680" i="20"/>
  <c r="N1679" i="20"/>
  <c r="N1678" i="20"/>
  <c r="N1677" i="20"/>
  <c r="N1676" i="20"/>
  <c r="N1675" i="20"/>
  <c r="N1674" i="20"/>
  <c r="N1673" i="20"/>
  <c r="N1672" i="20"/>
  <c r="N1671" i="20"/>
  <c r="N1670" i="20"/>
  <c r="N1669" i="20"/>
  <c r="N1668" i="20"/>
  <c r="N1666" i="20"/>
  <c r="N1665" i="20"/>
  <c r="N1664" i="20"/>
  <c r="N1663" i="20"/>
  <c r="N1661" i="20"/>
  <c r="N1660" i="20"/>
  <c r="N1659" i="20"/>
  <c r="N1658" i="20"/>
  <c r="N1657" i="20"/>
  <c r="N1656" i="20"/>
  <c r="N1655" i="20"/>
  <c r="N1654" i="20"/>
  <c r="N1653" i="20"/>
  <c r="N1652" i="20"/>
  <c r="N1650" i="20"/>
  <c r="N1649" i="20"/>
  <c r="N1648" i="20"/>
  <c r="N1646" i="20"/>
  <c r="N1645" i="20"/>
  <c r="N1644" i="20"/>
  <c r="N1643" i="20"/>
  <c r="N1640" i="20"/>
  <c r="N1639" i="20"/>
  <c r="N1638" i="20"/>
  <c r="N1637" i="20"/>
  <c r="N1636" i="20"/>
  <c r="N1635" i="20"/>
  <c r="N1634" i="20"/>
  <c r="N1633" i="20"/>
  <c r="N1631" i="20"/>
  <c r="N1630" i="20"/>
  <c r="N1629" i="20"/>
  <c r="N1628" i="20"/>
  <c r="N1627" i="20"/>
  <c r="N1626" i="20"/>
  <c r="N1624" i="20"/>
  <c r="N1623" i="20"/>
  <c r="N1621" i="20"/>
  <c r="N1620" i="20"/>
  <c r="N1618" i="20"/>
  <c r="N1617" i="20"/>
  <c r="N1616" i="20"/>
  <c r="N1615" i="20"/>
  <c r="N1612" i="20"/>
  <c r="N1611" i="20"/>
  <c r="N1610" i="20"/>
  <c r="N1609" i="20"/>
  <c r="N1608" i="20"/>
  <c r="N1607" i="20"/>
  <c r="N1606" i="20"/>
  <c r="N1603" i="20"/>
  <c r="N1602" i="20"/>
  <c r="N1601" i="20"/>
  <c r="N1600" i="20"/>
  <c r="N1599" i="20"/>
  <c r="N1598" i="20"/>
  <c r="N1597" i="20"/>
  <c r="N1596" i="20"/>
  <c r="N1595" i="20"/>
  <c r="N1594" i="20"/>
  <c r="N1593" i="20"/>
  <c r="N1592" i="20"/>
  <c r="N1591" i="20"/>
  <c r="N1590" i="20"/>
  <c r="N1589" i="20"/>
  <c r="N1588" i="20"/>
  <c r="N1587" i="20"/>
  <c r="N1586" i="20"/>
  <c r="N1585" i="20"/>
  <c r="N1584" i="20"/>
  <c r="N1583" i="20"/>
  <c r="N1582" i="20"/>
  <c r="N1581" i="20"/>
  <c r="N1580" i="20"/>
  <c r="N1579" i="20"/>
  <c r="N1578" i="20"/>
  <c r="N1577" i="20"/>
  <c r="N1576" i="20"/>
  <c r="N1575" i="20"/>
  <c r="N1574" i="20"/>
  <c r="N1573" i="20"/>
  <c r="N1572" i="20"/>
  <c r="N1571" i="20"/>
  <c r="N1570" i="20"/>
  <c r="N1569" i="20"/>
  <c r="N1568" i="20"/>
  <c r="N1567" i="20"/>
  <c r="N1566" i="20"/>
  <c r="N1565" i="20"/>
  <c r="N1564" i="20"/>
  <c r="N1563" i="20"/>
  <c r="N1562" i="20"/>
  <c r="N1561" i="20"/>
  <c r="N1560" i="20"/>
  <c r="N1559" i="20"/>
  <c r="N1558" i="20"/>
  <c r="N1557" i="20"/>
  <c r="N1556" i="20"/>
  <c r="N1555" i="20"/>
  <c r="N1554" i="20"/>
  <c r="N1553" i="20"/>
  <c r="N1551" i="20"/>
  <c r="N1550" i="20"/>
  <c r="N1549" i="20"/>
  <c r="N1548" i="20"/>
  <c r="N1547" i="20"/>
  <c r="N1546" i="20"/>
  <c r="N1545" i="20"/>
  <c r="N1544" i="20"/>
  <c r="N1543" i="20"/>
  <c r="N1542" i="20"/>
  <c r="N1541" i="20"/>
  <c r="N1540" i="20"/>
  <c r="N1539" i="20"/>
  <c r="N1538" i="20"/>
  <c r="N1537" i="20"/>
  <c r="N1536" i="20"/>
  <c r="N1535" i="20"/>
  <c r="N1534" i="20"/>
  <c r="N1533" i="20"/>
  <c r="N1532" i="20"/>
  <c r="N1531" i="20"/>
  <c r="N1530" i="20"/>
  <c r="N1529" i="20"/>
  <c r="N1528" i="20"/>
  <c r="N1527" i="20"/>
  <c r="N1526" i="20"/>
  <c r="N1525" i="20"/>
  <c r="N1524" i="20"/>
  <c r="N1523" i="20"/>
  <c r="N1522" i="20"/>
  <c r="N1520" i="20"/>
  <c r="N1519" i="20"/>
  <c r="N1518" i="20"/>
  <c r="N1517" i="20"/>
  <c r="N1516" i="20"/>
  <c r="N1515" i="20"/>
  <c r="N1514" i="20"/>
  <c r="N1513" i="20"/>
  <c r="N1512" i="20"/>
  <c r="N1511" i="20"/>
  <c r="N1510" i="20"/>
  <c r="N1509" i="20"/>
  <c r="N1508" i="20"/>
  <c r="N1507" i="20"/>
  <c r="N1506" i="20"/>
  <c r="N1505" i="20"/>
  <c r="N1504" i="20"/>
  <c r="N1503" i="20"/>
  <c r="N1502" i="20"/>
  <c r="N1501" i="20"/>
  <c r="N1500" i="20"/>
  <c r="N1499" i="20"/>
  <c r="N1498" i="20"/>
  <c r="N1497" i="20"/>
  <c r="N1496" i="20"/>
  <c r="N1495" i="20"/>
  <c r="N1494" i="20"/>
  <c r="N1493" i="20"/>
  <c r="N1492" i="20"/>
  <c r="N1491" i="20"/>
  <c r="N1490" i="20"/>
  <c r="N1489" i="20"/>
  <c r="N1487" i="20"/>
  <c r="N1486" i="20"/>
  <c r="N1485" i="20"/>
  <c r="N1484" i="20"/>
  <c r="N1483" i="20"/>
  <c r="N1482" i="20"/>
  <c r="N1481" i="20"/>
  <c r="N1480" i="20"/>
  <c r="N1479" i="20"/>
  <c r="N1478" i="20"/>
  <c r="N1477" i="20"/>
  <c r="N1476" i="20"/>
  <c r="N1475" i="20"/>
  <c r="N1472" i="20"/>
  <c r="N1471" i="20"/>
  <c r="N1470" i="20"/>
  <c r="N1469" i="20"/>
  <c r="N1468" i="20"/>
  <c r="N1467" i="20"/>
  <c r="N1466" i="20"/>
  <c r="N1465" i="20"/>
  <c r="N1464" i="20"/>
  <c r="N1463" i="20"/>
  <c r="N1462" i="20"/>
  <c r="N1461" i="20"/>
  <c r="N1460" i="20"/>
  <c r="N1459" i="20"/>
  <c r="N1458" i="20"/>
  <c r="N1457" i="20"/>
  <c r="N1456" i="20"/>
  <c r="N1455" i="20"/>
  <c r="N1454" i="20"/>
  <c r="N1453" i="20"/>
  <c r="N1452" i="20"/>
  <c r="N1451" i="20"/>
  <c r="N1450" i="20"/>
  <c r="N1449" i="20"/>
  <c r="N1448" i="20"/>
  <c r="N1447" i="20"/>
  <c r="N1446" i="20"/>
  <c r="N1445" i="20"/>
  <c r="N1444" i="20"/>
  <c r="N1443" i="20"/>
  <c r="N1442" i="20"/>
  <c r="N1441" i="20"/>
  <c r="N1440" i="20"/>
  <c r="N1439" i="20"/>
  <c r="N1438" i="20"/>
  <c r="N1437" i="20"/>
  <c r="N1436" i="20"/>
  <c r="N1435" i="20"/>
  <c r="N1434" i="20"/>
  <c r="N1433" i="20"/>
  <c r="N1432" i="20"/>
  <c r="N1431" i="20"/>
  <c r="N1430" i="20"/>
  <c r="N1429" i="20"/>
  <c r="N1428" i="20"/>
  <c r="N1427" i="20"/>
  <c r="N1426" i="20"/>
  <c r="N1425" i="20"/>
  <c r="N1424" i="20"/>
  <c r="N1423" i="20"/>
  <c r="N1422" i="20"/>
  <c r="N1421" i="20"/>
  <c r="N1420" i="20"/>
  <c r="N1419" i="20"/>
  <c r="N1418" i="20"/>
  <c r="N1417" i="20"/>
  <c r="N1416" i="20"/>
  <c r="N1415" i="20"/>
  <c r="N1414" i="20"/>
  <c r="N1413" i="20"/>
  <c r="N1412" i="20"/>
  <c r="N1411" i="20"/>
  <c r="N1410" i="20"/>
  <c r="N1409" i="20"/>
  <c r="N1408" i="20"/>
  <c r="N1407" i="20"/>
  <c r="N1406" i="20"/>
  <c r="N1405" i="20"/>
  <c r="N1404" i="20"/>
  <c r="N1403" i="20"/>
  <c r="N1402" i="20"/>
  <c r="N1401" i="20"/>
  <c r="N1400" i="20"/>
  <c r="N1399" i="20"/>
  <c r="N1398" i="20"/>
  <c r="N1397" i="20"/>
  <c r="N1396" i="20"/>
  <c r="N1395" i="20"/>
  <c r="N1394" i="20"/>
  <c r="N1393" i="20"/>
  <c r="N1392" i="20"/>
  <c r="N1391" i="20"/>
  <c r="N1390" i="20"/>
  <c r="N1389" i="20"/>
  <c r="N1388" i="20"/>
  <c r="N1387" i="20"/>
  <c r="N1386" i="20"/>
  <c r="N1385" i="20"/>
  <c r="N1384" i="20"/>
  <c r="N1383" i="20"/>
  <c r="N1382" i="20"/>
  <c r="N1381" i="20"/>
  <c r="N1380" i="20"/>
  <c r="N1379" i="20"/>
  <c r="N1378" i="20"/>
  <c r="N1377" i="20"/>
  <c r="N1376" i="20"/>
  <c r="N1375" i="20"/>
  <c r="N1374" i="20"/>
  <c r="N1373" i="20"/>
  <c r="N1372" i="20"/>
  <c r="N1371" i="20"/>
  <c r="N1370" i="20"/>
  <c r="N1369" i="20"/>
  <c r="N1368" i="20"/>
  <c r="N1367" i="20"/>
  <c r="N1366" i="20"/>
  <c r="N1365" i="20"/>
  <c r="N1364" i="20"/>
  <c r="N1363" i="20"/>
  <c r="N1362" i="20"/>
  <c r="N1361" i="20"/>
  <c r="N1360" i="20"/>
  <c r="N1359" i="20"/>
  <c r="N1358" i="20"/>
  <c r="N1357" i="20"/>
  <c r="N1356" i="20"/>
  <c r="N1355" i="20"/>
  <c r="N1354" i="20"/>
  <c r="N1353" i="20"/>
  <c r="N1352" i="20"/>
  <c r="N1351" i="20"/>
  <c r="N1350" i="20"/>
  <c r="N1349" i="20"/>
  <c r="N1348" i="20"/>
  <c r="N1347" i="20"/>
  <c r="N1346" i="20"/>
  <c r="N1345" i="20"/>
  <c r="N1344" i="20"/>
  <c r="N1343" i="20"/>
  <c r="N1342" i="20"/>
  <c r="N1341" i="20"/>
  <c r="N1340" i="20"/>
  <c r="N1339" i="20"/>
  <c r="N1338" i="20"/>
  <c r="N1337" i="20"/>
  <c r="N1336" i="20"/>
  <c r="N1335" i="20"/>
  <c r="N1334" i="20"/>
  <c r="N1333" i="20"/>
  <c r="N1332" i="20"/>
  <c r="N1331" i="20"/>
  <c r="N1330" i="20"/>
  <c r="N1329" i="20"/>
  <c r="N1328" i="20"/>
  <c r="N1327" i="20"/>
  <c r="N1326" i="20"/>
  <c r="N1325" i="20"/>
  <c r="N1324" i="20"/>
  <c r="N1323" i="20"/>
  <c r="N1322" i="20"/>
  <c r="N1321" i="20"/>
  <c r="N1320" i="20"/>
  <c r="N1319" i="20"/>
  <c r="N1318" i="20"/>
  <c r="N1317" i="20"/>
  <c r="N1316" i="20"/>
  <c r="N1315" i="20"/>
  <c r="N1314" i="20"/>
  <c r="N1313" i="20"/>
  <c r="N1312" i="20"/>
  <c r="N1311" i="20"/>
  <c r="N1310" i="20"/>
  <c r="N1308" i="20"/>
  <c r="N1307" i="20"/>
  <c r="N1306" i="20"/>
  <c r="N1305" i="20"/>
  <c r="N1304" i="20"/>
  <c r="N1303" i="20"/>
  <c r="N1302" i="20"/>
  <c r="N1301" i="20"/>
  <c r="N1300" i="20"/>
  <c r="N1299" i="20"/>
  <c r="N1298" i="20"/>
  <c r="N1297" i="20"/>
  <c r="N1296" i="20"/>
  <c r="N1295" i="20"/>
  <c r="N1294" i="20"/>
  <c r="N1293" i="20"/>
  <c r="N1292" i="20"/>
  <c r="N1291" i="20"/>
  <c r="N1290" i="20"/>
  <c r="N1289" i="20"/>
  <c r="N1288" i="20"/>
  <c r="N1287" i="20"/>
  <c r="N1286" i="20"/>
  <c r="N1285" i="20"/>
  <c r="N1284" i="20"/>
  <c r="N1283" i="20"/>
  <c r="N1282" i="20"/>
  <c r="N1281" i="20"/>
  <c r="N1278" i="20"/>
  <c r="N1277" i="20"/>
  <c r="N1276" i="20"/>
  <c r="N1275" i="20"/>
  <c r="N1274" i="20"/>
  <c r="N1273" i="20"/>
  <c r="N1272" i="20"/>
  <c r="N1271" i="20"/>
  <c r="N1270" i="20"/>
  <c r="N1269" i="20"/>
  <c r="N1268" i="20"/>
  <c r="N1267" i="20"/>
  <c r="N1266" i="20"/>
  <c r="N1265" i="20"/>
  <c r="N1264" i="20"/>
  <c r="N1263" i="20"/>
  <c r="N1262" i="20"/>
  <c r="N1261" i="20"/>
  <c r="N1260" i="20"/>
  <c r="N1259" i="20"/>
  <c r="N1258" i="20"/>
  <c r="N1257" i="20"/>
  <c r="N1256" i="20"/>
  <c r="N1255" i="20"/>
  <c r="N1254" i="20"/>
  <c r="N1253" i="20"/>
  <c r="N1252" i="20"/>
  <c r="N1251" i="20"/>
  <c r="N1250" i="20"/>
  <c r="N1249" i="20"/>
  <c r="N1248" i="20"/>
  <c r="N1246" i="20"/>
  <c r="N1245" i="20"/>
  <c r="N1244" i="20"/>
  <c r="N1243" i="20"/>
  <c r="N1242" i="20"/>
  <c r="N1241" i="20"/>
  <c r="N1240" i="20"/>
  <c r="N1239" i="20"/>
  <c r="N1238" i="20"/>
  <c r="N1237" i="20"/>
  <c r="N1236" i="20"/>
  <c r="N1235" i="20"/>
  <c r="N1234" i="20"/>
  <c r="N1233" i="20"/>
  <c r="N1232" i="20"/>
  <c r="N1231" i="20"/>
  <c r="N1230" i="20"/>
  <c r="N1229" i="20"/>
  <c r="N1228" i="20"/>
  <c r="N1227" i="20"/>
  <c r="N1226" i="20"/>
  <c r="N1225" i="20"/>
  <c r="N1224" i="20"/>
  <c r="N1223" i="20"/>
  <c r="N1222" i="20"/>
  <c r="N1221" i="20"/>
  <c r="N1220" i="20"/>
  <c r="N1219" i="20"/>
  <c r="N1218" i="20"/>
  <c r="N1217" i="20"/>
  <c r="N1216" i="20"/>
  <c r="N1214" i="20"/>
  <c r="N1213" i="20"/>
  <c r="N1211" i="20"/>
  <c r="N1210" i="20"/>
  <c r="N1209" i="20"/>
  <c r="N1208" i="20"/>
  <c r="N1207" i="20"/>
  <c r="N1206" i="20"/>
  <c r="N1205" i="20"/>
  <c r="N1202" i="20"/>
  <c r="N1201" i="20"/>
  <c r="N1200" i="20"/>
  <c r="N1199" i="20"/>
  <c r="N1198" i="20"/>
  <c r="N1197" i="20"/>
  <c r="N1196" i="20"/>
  <c r="N1195" i="20"/>
  <c r="N1194" i="20"/>
  <c r="N1193" i="20"/>
  <c r="N1192" i="20"/>
  <c r="N1191" i="20"/>
  <c r="N1190" i="20"/>
  <c r="N1189" i="20"/>
  <c r="N1188" i="20"/>
  <c r="N1187" i="20"/>
  <c r="N1185" i="20"/>
  <c r="N1184" i="20"/>
  <c r="N1183" i="20"/>
  <c r="N1182" i="20"/>
  <c r="N1181" i="20"/>
  <c r="N1180" i="20"/>
  <c r="N1179" i="20"/>
  <c r="N1178" i="20"/>
  <c r="N1177" i="20"/>
  <c r="N1176" i="20"/>
  <c r="N1174" i="20"/>
  <c r="N1173" i="20"/>
  <c r="N1172" i="20"/>
  <c r="N1171" i="20"/>
  <c r="N1170" i="20"/>
  <c r="N1169" i="20"/>
  <c r="N1168" i="20"/>
  <c r="N1167" i="20"/>
  <c r="N1166" i="20"/>
  <c r="N1165" i="20"/>
  <c r="N1164" i="20"/>
  <c r="N1163" i="20"/>
  <c r="N1162" i="20"/>
  <c r="N1161" i="20"/>
  <c r="N1160" i="20"/>
  <c r="N1159" i="20"/>
  <c r="N1158" i="20"/>
  <c r="N1157" i="20"/>
  <c r="N1156" i="20"/>
  <c r="N1155" i="20"/>
  <c r="N1154" i="20"/>
  <c r="N1153" i="20"/>
  <c r="N1152" i="20"/>
  <c r="N1151" i="20"/>
  <c r="N1150" i="20"/>
  <c r="N1149" i="20"/>
  <c r="N1148" i="20"/>
  <c r="N1147" i="20"/>
  <c r="N1146" i="20"/>
  <c r="N1145" i="20"/>
  <c r="N1143" i="20"/>
  <c r="N1142" i="20"/>
  <c r="N1141" i="20"/>
  <c r="N1140" i="20"/>
  <c r="N1139" i="20"/>
  <c r="N1138" i="20"/>
  <c r="N1137" i="20"/>
  <c r="N1136" i="20"/>
  <c r="N1135" i="20"/>
  <c r="N1134" i="20"/>
  <c r="N1133" i="20"/>
  <c r="N1132" i="20"/>
  <c r="N1131" i="20"/>
  <c r="N1130" i="20"/>
  <c r="N1129" i="20"/>
  <c r="N1128" i="20"/>
  <c r="N1127" i="20"/>
  <c r="N1126" i="20"/>
  <c r="N1125" i="20"/>
  <c r="N1124" i="20"/>
  <c r="N1123" i="20"/>
  <c r="N1122" i="20"/>
  <c r="N1121" i="20"/>
  <c r="N1120" i="20"/>
  <c r="N1119" i="20"/>
  <c r="N1118" i="20"/>
  <c r="N1117" i="20"/>
  <c r="N1116" i="20"/>
  <c r="N1115" i="20"/>
  <c r="N1114" i="20"/>
  <c r="N1113" i="20"/>
  <c r="N1111" i="20"/>
  <c r="N1110" i="20"/>
  <c r="N1109" i="20"/>
  <c r="N1108" i="20"/>
  <c r="N1107" i="20"/>
  <c r="N1106" i="20"/>
  <c r="N1105" i="20"/>
  <c r="N1104" i="20"/>
  <c r="N1103" i="20"/>
  <c r="N1102" i="20"/>
  <c r="N1101" i="20"/>
  <c r="N1100" i="20"/>
  <c r="N1099" i="20"/>
  <c r="N1098" i="20"/>
  <c r="N1097" i="20"/>
  <c r="N1096" i="20"/>
  <c r="N1095" i="20"/>
  <c r="N1094" i="20"/>
  <c r="N1093" i="20"/>
  <c r="N1092" i="20"/>
  <c r="N1091" i="20"/>
  <c r="N1090" i="20"/>
  <c r="N1089" i="20"/>
  <c r="N1088" i="20"/>
  <c r="N1087" i="20"/>
  <c r="N1086" i="20"/>
  <c r="N1085" i="20"/>
  <c r="N1083" i="20"/>
  <c r="N1082" i="20"/>
  <c r="N1081" i="20"/>
  <c r="N1080" i="20"/>
  <c r="N1079" i="20"/>
  <c r="N1078" i="20"/>
  <c r="N1077" i="20"/>
  <c r="N1076" i="20"/>
  <c r="N1075" i="20"/>
  <c r="N1074" i="20"/>
  <c r="N1073" i="20"/>
  <c r="N1072" i="20"/>
  <c r="N1071" i="20"/>
  <c r="N1070" i="20"/>
  <c r="N1069" i="20"/>
  <c r="N1068" i="20"/>
  <c r="N1067" i="20"/>
  <c r="N1066" i="20"/>
  <c r="N1065" i="20"/>
  <c r="N1064" i="20"/>
  <c r="N1063" i="20"/>
  <c r="N1062" i="20"/>
  <c r="N1061" i="20"/>
  <c r="N1060" i="20"/>
  <c r="N1059" i="20"/>
  <c r="N1058" i="20"/>
  <c r="N1057" i="20"/>
  <c r="N1056" i="20"/>
  <c r="N1055" i="20"/>
  <c r="N1054" i="20"/>
  <c r="N1053" i="20"/>
  <c r="N1052" i="20"/>
  <c r="N1051" i="20"/>
  <c r="N1050" i="20"/>
  <c r="N1049" i="20"/>
  <c r="N1047" i="20"/>
  <c r="N1046" i="20"/>
  <c r="N1045" i="20"/>
  <c r="N1044" i="20"/>
  <c r="N1043" i="20"/>
  <c r="N1042" i="20"/>
  <c r="N1041" i="20"/>
  <c r="N1040" i="20"/>
  <c r="N1039" i="20"/>
  <c r="N1038" i="20"/>
  <c r="N1037" i="20"/>
  <c r="N1036" i="20"/>
  <c r="N1035" i="20"/>
  <c r="N1034" i="20"/>
  <c r="N1033" i="20"/>
  <c r="N1032" i="20"/>
  <c r="N1031" i="20"/>
  <c r="N1030" i="20"/>
  <c r="N1029" i="20"/>
  <c r="N1028" i="20"/>
  <c r="N1027" i="20"/>
  <c r="N1026" i="20"/>
  <c r="N1025" i="20"/>
  <c r="N1024" i="20"/>
  <c r="N1023" i="20"/>
  <c r="N1022" i="20"/>
  <c r="N1021" i="20"/>
  <c r="N1020" i="20"/>
  <c r="N1019" i="20"/>
  <c r="N1018" i="20"/>
  <c r="N1017" i="20"/>
  <c r="N1015" i="20"/>
  <c r="N1014" i="20"/>
  <c r="N1013" i="20"/>
  <c r="N1012" i="20"/>
  <c r="N1011" i="20"/>
  <c r="N1010" i="20"/>
  <c r="N1009" i="20"/>
  <c r="N1008" i="20"/>
  <c r="N1007" i="20"/>
  <c r="N1006" i="20"/>
  <c r="N1005" i="20"/>
  <c r="N1004" i="20"/>
  <c r="N1003" i="20"/>
  <c r="N1002" i="20"/>
  <c r="N1001" i="20"/>
  <c r="N1000" i="20"/>
  <c r="N999" i="20"/>
  <c r="N998" i="20"/>
  <c r="N997" i="20"/>
  <c r="N996" i="20"/>
  <c r="N995" i="20"/>
  <c r="N992" i="20"/>
  <c r="N991" i="20"/>
  <c r="N988" i="20"/>
  <c r="N987" i="20"/>
  <c r="N986" i="20"/>
  <c r="N985" i="20"/>
  <c r="N984" i="20"/>
  <c r="N983" i="20"/>
  <c r="N982" i="20"/>
  <c r="N981" i="20"/>
  <c r="N980" i="20"/>
  <c r="N979" i="20"/>
  <c r="N978" i="20"/>
  <c r="N977" i="20"/>
  <c r="N976" i="20"/>
  <c r="N975" i="20"/>
  <c r="N974" i="20"/>
  <c r="N973" i="20"/>
  <c r="N972" i="20"/>
  <c r="N971" i="20"/>
  <c r="N970" i="20"/>
  <c r="N969" i="20"/>
  <c r="N968" i="20"/>
  <c r="N967" i="20"/>
  <c r="N966" i="20"/>
  <c r="N965" i="20"/>
  <c r="N964" i="20"/>
  <c r="N963" i="20"/>
  <c r="N962" i="20"/>
  <c r="N961" i="20"/>
  <c r="N960" i="20"/>
  <c r="N958" i="20"/>
  <c r="N957" i="20"/>
  <c r="N956" i="20"/>
  <c r="N955" i="20"/>
  <c r="N954" i="20"/>
  <c r="N953" i="20"/>
  <c r="N952" i="20"/>
  <c r="N951" i="20"/>
  <c r="N950" i="20"/>
  <c r="N949" i="20"/>
  <c r="N948" i="20"/>
  <c r="N947" i="20"/>
  <c r="N946" i="20"/>
  <c r="N945" i="20"/>
  <c r="N944" i="20"/>
  <c r="N943" i="20"/>
  <c r="N942" i="20"/>
  <c r="N941" i="20"/>
  <c r="N940" i="20"/>
  <c r="N939" i="20"/>
  <c r="N938" i="20"/>
  <c r="N935" i="20"/>
  <c r="N934" i="20"/>
  <c r="N933" i="20"/>
  <c r="N932" i="20"/>
  <c r="N931" i="20"/>
  <c r="N930" i="20"/>
  <c r="N929" i="20"/>
  <c r="N928" i="20"/>
  <c r="N927" i="20"/>
  <c r="N926" i="20"/>
  <c r="N925" i="20"/>
  <c r="N924" i="20"/>
  <c r="N923" i="20"/>
  <c r="N922" i="20"/>
  <c r="N921" i="20"/>
  <c r="N920" i="20"/>
  <c r="N918" i="20"/>
  <c r="N917" i="20"/>
  <c r="N916" i="20"/>
  <c r="N915" i="20"/>
  <c r="N914" i="20"/>
  <c r="N913" i="20"/>
  <c r="N912" i="20"/>
  <c r="N911" i="20"/>
  <c r="N910" i="20"/>
  <c r="N909" i="20"/>
  <c r="N908" i="20"/>
  <c r="N907" i="20"/>
  <c r="N906" i="20"/>
  <c r="N905" i="20"/>
  <c r="N903" i="20"/>
  <c r="N902" i="20"/>
  <c r="N901" i="20"/>
  <c r="N900" i="20"/>
  <c r="N899" i="20"/>
  <c r="N898" i="20"/>
  <c r="N897" i="20"/>
  <c r="N896" i="20"/>
  <c r="N895" i="20"/>
  <c r="N894" i="20"/>
  <c r="N893" i="20"/>
  <c r="N892" i="20"/>
  <c r="N891" i="20"/>
  <c r="N890" i="20"/>
  <c r="N889" i="20"/>
  <c r="N888" i="20"/>
  <c r="N887" i="20"/>
  <c r="N886" i="20"/>
  <c r="N885" i="20"/>
  <c r="N884" i="20"/>
  <c r="N883" i="20"/>
  <c r="N882" i="20"/>
  <c r="N881" i="20"/>
  <c r="N880" i="20"/>
  <c r="N879" i="20"/>
  <c r="N878" i="20"/>
  <c r="N877" i="20"/>
  <c r="N876" i="20"/>
  <c r="N875" i="20"/>
  <c r="N874" i="20"/>
  <c r="N873" i="20"/>
  <c r="N872" i="20"/>
  <c r="N870" i="20"/>
  <c r="N869" i="20"/>
  <c r="N868" i="20"/>
  <c r="N867" i="20"/>
  <c r="N866" i="20"/>
  <c r="N865" i="20"/>
  <c r="N864" i="20"/>
  <c r="N863" i="20"/>
  <c r="N862" i="20"/>
  <c r="N861" i="20"/>
  <c r="N860" i="20"/>
  <c r="N859" i="20"/>
  <c r="N857" i="20"/>
  <c r="N856" i="20"/>
  <c r="N855" i="20"/>
  <c r="N854" i="20"/>
  <c r="N853" i="20"/>
  <c r="N852" i="20"/>
  <c r="N851" i="20"/>
  <c r="N850" i="20"/>
  <c r="N849" i="20"/>
  <c r="N848" i="20"/>
  <c r="N847" i="20"/>
  <c r="N846" i="20"/>
  <c r="N845" i="20"/>
  <c r="N844" i="20"/>
  <c r="N843" i="20"/>
  <c r="N842" i="20"/>
  <c r="N841" i="20"/>
  <c r="N840" i="20"/>
  <c r="N839" i="20"/>
  <c r="N838" i="20"/>
  <c r="N837" i="20"/>
  <c r="N836" i="20"/>
  <c r="N835" i="20"/>
  <c r="N834" i="20"/>
  <c r="N833" i="20"/>
  <c r="N831" i="20"/>
  <c r="N830" i="20"/>
  <c r="N829" i="20"/>
  <c r="N828" i="20"/>
  <c r="N827" i="20"/>
  <c r="N826" i="20"/>
  <c r="N825" i="20"/>
  <c r="N824" i="20"/>
  <c r="N823" i="20"/>
  <c r="N820" i="20"/>
  <c r="N819" i="20"/>
  <c r="N817" i="20"/>
  <c r="N816" i="20"/>
  <c r="N815" i="20"/>
  <c r="N813" i="20"/>
  <c r="N812" i="20"/>
  <c r="N811" i="20"/>
  <c r="N810" i="20"/>
  <c r="N809" i="20"/>
  <c r="N808" i="20"/>
  <c r="N807" i="20"/>
  <c r="N806" i="20"/>
  <c r="N805" i="20"/>
  <c r="N804" i="20"/>
  <c r="N803" i="20"/>
  <c r="N802" i="20"/>
  <c r="N801" i="20"/>
  <c r="N799" i="20"/>
  <c r="N798" i="20"/>
  <c r="N797" i="20"/>
  <c r="N796" i="20"/>
  <c r="N795" i="20"/>
  <c r="N794" i="20"/>
  <c r="N793" i="20"/>
  <c r="N792" i="20"/>
  <c r="N791" i="20"/>
  <c r="N790" i="20"/>
  <c r="N789" i="20"/>
  <c r="N788" i="20"/>
  <c r="N785" i="20"/>
  <c r="N784" i="20"/>
  <c r="N783" i="20"/>
  <c r="N782" i="20"/>
  <c r="N781" i="20"/>
  <c r="N780" i="20"/>
  <c r="N779" i="20"/>
  <c r="N777" i="20"/>
  <c r="N776" i="20"/>
  <c r="N775" i="20"/>
  <c r="N774" i="20"/>
  <c r="N773" i="20"/>
  <c r="N771" i="20"/>
  <c r="N770" i="20"/>
  <c r="N769" i="20"/>
  <c r="N767" i="20"/>
  <c r="N766" i="20"/>
  <c r="N765" i="20"/>
  <c r="N764" i="20"/>
  <c r="N763" i="20"/>
  <c r="N762" i="20"/>
  <c r="N761" i="20"/>
  <c r="N760" i="20"/>
  <c r="N759" i="20"/>
  <c r="N758" i="20"/>
  <c r="N757" i="20"/>
  <c r="N756" i="20"/>
  <c r="N755" i="20"/>
  <c r="N753" i="20"/>
  <c r="N752" i="20"/>
  <c r="N751" i="20"/>
  <c r="N750" i="20"/>
  <c r="N749" i="20"/>
  <c r="N748" i="20"/>
  <c r="N747" i="20"/>
  <c r="N746" i="20"/>
  <c r="N745" i="20"/>
  <c r="N744" i="20"/>
  <c r="N742" i="20"/>
  <c r="N741" i="20"/>
  <c r="N740" i="20"/>
  <c r="N739" i="20"/>
  <c r="N738" i="20"/>
  <c r="N737" i="20"/>
  <c r="N736" i="20"/>
  <c r="N735" i="20"/>
  <c r="N734" i="20"/>
  <c r="N733" i="20"/>
  <c r="N732" i="20"/>
  <c r="N731" i="20"/>
  <c r="N730" i="20"/>
  <c r="N729" i="20"/>
  <c r="N728" i="20"/>
  <c r="N727" i="20"/>
  <c r="N726" i="20"/>
  <c r="N725" i="20"/>
  <c r="N724" i="20"/>
  <c r="N723" i="20"/>
  <c r="N722" i="20"/>
  <c r="N721" i="20"/>
  <c r="N720" i="20"/>
  <c r="N719" i="20"/>
  <c r="N717" i="20"/>
  <c r="N716" i="20"/>
  <c r="N715" i="20"/>
  <c r="N714" i="20"/>
  <c r="N713" i="20"/>
  <c r="N712" i="20"/>
  <c r="N711" i="20"/>
  <c r="N710" i="20"/>
  <c r="N709" i="20"/>
  <c r="N708" i="20"/>
  <c r="N707" i="20"/>
  <c r="N706" i="20"/>
  <c r="N705" i="20"/>
  <c r="N704" i="20"/>
  <c r="N703" i="20"/>
  <c r="N702" i="20"/>
  <c r="N701" i="20"/>
  <c r="N700" i="20"/>
  <c r="N699" i="20"/>
  <c r="N698" i="20"/>
  <c r="N697" i="20"/>
  <c r="N695" i="20"/>
  <c r="N694" i="20"/>
  <c r="N693" i="20"/>
  <c r="N692" i="20"/>
  <c r="N691" i="20"/>
  <c r="N690" i="20"/>
  <c r="N689" i="20"/>
  <c r="N688" i="20"/>
  <c r="N687" i="20"/>
  <c r="N686" i="20"/>
  <c r="N685" i="20"/>
  <c r="N684" i="20"/>
  <c r="N683" i="20"/>
  <c r="N682" i="20"/>
  <c r="N680" i="20"/>
  <c r="N679" i="20"/>
  <c r="N678" i="20"/>
  <c r="N677" i="20"/>
  <c r="N676" i="20"/>
  <c r="N675" i="20"/>
  <c r="N674" i="20"/>
  <c r="N673" i="20"/>
  <c r="N672" i="20"/>
  <c r="N671" i="20"/>
  <c r="N670" i="20"/>
  <c r="N668" i="20"/>
  <c r="N667" i="20"/>
  <c r="N666" i="20"/>
  <c r="N665" i="20"/>
  <c r="N664" i="20"/>
  <c r="N663" i="20"/>
  <c r="N662" i="20"/>
  <c r="N661" i="20"/>
  <c r="N660" i="20"/>
  <c r="N659" i="20"/>
  <c r="N658" i="20"/>
  <c r="N657" i="20"/>
  <c r="N656" i="20"/>
  <c r="N655" i="20"/>
  <c r="N654" i="20"/>
  <c r="N653" i="20"/>
  <c r="N652" i="20"/>
  <c r="N651" i="20"/>
  <c r="N650" i="20"/>
  <c r="N649" i="20"/>
  <c r="N648" i="20"/>
  <c r="N647" i="20"/>
  <c r="N646" i="20"/>
  <c r="N645" i="20"/>
  <c r="N644" i="20"/>
  <c r="N643" i="20"/>
  <c r="N642" i="20"/>
  <c r="N641" i="20"/>
  <c r="N640" i="20"/>
  <c r="N639" i="20"/>
  <c r="N638" i="20"/>
  <c r="N637" i="20"/>
  <c r="N636" i="20"/>
  <c r="N635" i="20"/>
  <c r="N634" i="20"/>
  <c r="N633" i="20"/>
  <c r="N632" i="20"/>
  <c r="N631" i="20"/>
  <c r="N630" i="20"/>
  <c r="N629" i="20"/>
  <c r="N628" i="20"/>
  <c r="N627" i="20"/>
  <c r="N626" i="20"/>
  <c r="N625" i="20"/>
  <c r="N624" i="20"/>
  <c r="N623" i="20"/>
  <c r="N622" i="20"/>
  <c r="N621" i="20"/>
  <c r="N620" i="20"/>
  <c r="N619" i="20"/>
  <c r="N618" i="20"/>
  <c r="N617" i="20"/>
  <c r="N616" i="20"/>
  <c r="N615" i="20"/>
  <c r="N614" i="20"/>
  <c r="N611" i="20"/>
  <c r="N610" i="20"/>
  <c r="N609" i="20"/>
  <c r="N608" i="20"/>
  <c r="N606" i="20"/>
  <c r="N605" i="20"/>
  <c r="N604" i="20"/>
  <c r="N603" i="20"/>
  <c r="N602" i="20"/>
  <c r="N601" i="20"/>
  <c r="N599" i="20"/>
  <c r="N598" i="20"/>
  <c r="N597" i="20"/>
  <c r="N596" i="20"/>
  <c r="N594" i="20"/>
  <c r="N593" i="20"/>
  <c r="N592" i="20"/>
  <c r="N591" i="20"/>
  <c r="N590" i="20"/>
  <c r="N589" i="20"/>
  <c r="N588" i="20"/>
  <c r="N587" i="20"/>
  <c r="N586" i="20"/>
  <c r="N585" i="20"/>
  <c r="N584" i="20"/>
  <c r="N583" i="20"/>
  <c r="N582" i="20"/>
  <c r="N581" i="20"/>
  <c r="N580" i="20"/>
  <c r="N579" i="20"/>
  <c r="N578" i="20"/>
  <c r="N576" i="20"/>
  <c r="N575" i="20"/>
  <c r="N574" i="20"/>
  <c r="N573" i="20"/>
  <c r="N571" i="20"/>
  <c r="N570" i="20"/>
  <c r="N569" i="20"/>
  <c r="N568" i="20"/>
  <c r="N566" i="20"/>
  <c r="N565" i="20"/>
  <c r="N564" i="20"/>
  <c r="N563" i="20"/>
  <c r="N562" i="20"/>
  <c r="N561" i="20"/>
  <c r="N560" i="20"/>
  <c r="N559" i="20"/>
  <c r="N557" i="20"/>
  <c r="N556" i="20"/>
  <c r="N555" i="20"/>
  <c r="N554" i="20"/>
  <c r="N552" i="20"/>
  <c r="N551" i="20"/>
  <c r="N550" i="20"/>
  <c r="N549" i="20"/>
  <c r="N548" i="20"/>
  <c r="N547" i="20"/>
  <c r="N546" i="20"/>
  <c r="N545" i="20"/>
  <c r="N544" i="20"/>
  <c r="N543" i="20"/>
  <c r="N542" i="20"/>
  <c r="N541" i="20"/>
  <c r="N540" i="20"/>
  <c r="N539" i="20"/>
  <c r="N538" i="20"/>
  <c r="N537" i="20"/>
  <c r="N536" i="20"/>
  <c r="N535" i="20"/>
  <c r="N534" i="20"/>
  <c r="N533" i="20"/>
  <c r="N532" i="20"/>
  <c r="N531" i="20"/>
  <c r="N530" i="20"/>
  <c r="N529" i="20"/>
  <c r="N528" i="20"/>
  <c r="N527" i="20"/>
  <c r="N526" i="20"/>
  <c r="N525" i="20"/>
  <c r="N524" i="20"/>
  <c r="N523" i="20"/>
  <c r="N522" i="20"/>
  <c r="N521" i="20"/>
  <c r="N520" i="20"/>
  <c r="N519" i="20"/>
  <c r="N518" i="20"/>
  <c r="N517" i="20"/>
  <c r="N516" i="20"/>
  <c r="N515" i="20"/>
  <c r="N514" i="20"/>
  <c r="N513" i="20"/>
  <c r="N512" i="20"/>
  <c r="N511" i="20"/>
  <c r="N510" i="20"/>
  <c r="N509" i="20"/>
  <c r="N508" i="20"/>
  <c r="N507" i="20"/>
  <c r="N506" i="20"/>
  <c r="N505" i="20"/>
  <c r="N504" i="20"/>
  <c r="N503" i="20"/>
  <c r="N502" i="20"/>
  <c r="N501" i="20"/>
  <c r="N500" i="20"/>
  <c r="N499" i="20"/>
  <c r="N498" i="20"/>
  <c r="N497" i="20"/>
  <c r="N496" i="20"/>
  <c r="N495" i="20"/>
  <c r="N493" i="20"/>
  <c r="N492" i="20"/>
  <c r="N491" i="20"/>
  <c r="N490" i="20"/>
  <c r="N489" i="20"/>
  <c r="N488" i="20"/>
  <c r="N487" i="20"/>
  <c r="N486" i="20"/>
  <c r="N484" i="20"/>
  <c r="N483" i="20"/>
  <c r="N482" i="20"/>
  <c r="N481" i="20"/>
  <c r="N478" i="20"/>
  <c r="N477" i="20"/>
  <c r="N476" i="20"/>
  <c r="N475" i="20"/>
  <c r="N474" i="20"/>
  <c r="N471" i="20"/>
  <c r="N470" i="20"/>
  <c r="N469" i="20"/>
  <c r="N468" i="20"/>
  <c r="N467" i="20"/>
  <c r="N466" i="20"/>
  <c r="N465" i="20"/>
  <c r="N463" i="20"/>
  <c r="N462" i="20"/>
  <c r="N461" i="20"/>
  <c r="N460" i="20"/>
  <c r="N459" i="20"/>
  <c r="N457" i="20"/>
  <c r="N454" i="20"/>
  <c r="N453" i="20"/>
  <c r="N452" i="20"/>
  <c r="N450" i="20"/>
  <c r="N448" i="20"/>
  <c r="N447" i="20"/>
  <c r="N446" i="20"/>
  <c r="N445" i="20"/>
  <c r="N444" i="20"/>
  <c r="N443" i="20"/>
  <c r="N442" i="20"/>
  <c r="N441" i="20"/>
  <c r="N440" i="20"/>
  <c r="N439" i="20"/>
  <c r="N438" i="20"/>
  <c r="N436" i="20"/>
  <c r="N435" i="20"/>
  <c r="N434" i="20"/>
  <c r="N433" i="20"/>
  <c r="N432" i="20"/>
  <c r="N431" i="20"/>
  <c r="N430" i="20"/>
  <c r="N429" i="20"/>
  <c r="N427" i="20"/>
  <c r="N426" i="20"/>
  <c r="N425" i="20"/>
  <c r="N423" i="20"/>
  <c r="N421" i="20"/>
  <c r="N420" i="20"/>
  <c r="N419" i="20"/>
  <c r="N418" i="20"/>
  <c r="N416" i="20"/>
  <c r="N415" i="20"/>
  <c r="N414" i="20"/>
  <c r="N413" i="20"/>
  <c r="N412" i="20"/>
  <c r="N411" i="20"/>
  <c r="N410" i="20"/>
  <c r="N409" i="20"/>
  <c r="N408" i="20"/>
  <c r="N407" i="20"/>
  <c r="N405" i="20"/>
  <c r="N404" i="20"/>
  <c r="N403" i="20"/>
  <c r="N402" i="20"/>
  <c r="N401" i="20"/>
  <c r="N400" i="20"/>
  <c r="N399" i="20"/>
  <c r="N398" i="20"/>
  <c r="N397" i="20"/>
  <c r="N396" i="20"/>
  <c r="N395" i="20"/>
  <c r="N394" i="20"/>
  <c r="N393" i="20"/>
  <c r="N392" i="20"/>
  <c r="N390" i="20"/>
  <c r="N389" i="20"/>
  <c r="N388" i="20"/>
  <c r="N387" i="20"/>
  <c r="N386" i="20"/>
  <c r="N385" i="20"/>
  <c r="N384" i="20"/>
  <c r="N383" i="20"/>
  <c r="N382" i="20"/>
  <c r="N381" i="20"/>
  <c r="N380" i="20"/>
  <c r="N377" i="20"/>
  <c r="N376" i="20"/>
  <c r="N375" i="20"/>
  <c r="N372" i="20"/>
  <c r="N371" i="20"/>
  <c r="N370" i="20"/>
  <c r="N369" i="20"/>
  <c r="N368" i="20"/>
  <c r="N367" i="20"/>
  <c r="N366" i="20"/>
  <c r="N365" i="20"/>
  <c r="N364" i="20"/>
  <c r="N363" i="20"/>
  <c r="N362" i="20"/>
  <c r="N361" i="20"/>
  <c r="N360" i="20"/>
  <c r="N359" i="20"/>
  <c r="N358" i="20"/>
  <c r="N357" i="20"/>
  <c r="N356" i="20"/>
  <c r="N355" i="20"/>
  <c r="N354" i="20"/>
  <c r="N353" i="20"/>
  <c r="N352" i="20"/>
  <c r="N351" i="20"/>
  <c r="N350" i="20"/>
  <c r="N347" i="20"/>
  <c r="N346" i="20"/>
  <c r="N345" i="20"/>
  <c r="N344" i="20"/>
  <c r="N342" i="20"/>
  <c r="N341" i="20"/>
  <c r="N340" i="20"/>
  <c r="N339" i="20"/>
  <c r="N338" i="20"/>
  <c r="N337" i="20"/>
  <c r="N336" i="20"/>
  <c r="N335" i="20"/>
  <c r="N333" i="20"/>
  <c r="N332" i="20"/>
  <c r="N331" i="20"/>
  <c r="N329" i="20"/>
  <c r="N328" i="20"/>
  <c r="N326" i="20"/>
  <c r="N325" i="20"/>
  <c r="N324" i="20"/>
  <c r="N323" i="20"/>
  <c r="N321" i="20"/>
  <c r="N320" i="20"/>
  <c r="N318" i="20"/>
  <c r="N317" i="20"/>
  <c r="N316" i="20"/>
  <c r="N313" i="20"/>
  <c r="N312" i="20"/>
  <c r="N311" i="20"/>
  <c r="N310" i="20"/>
  <c r="N309" i="20"/>
  <c r="N308" i="20"/>
  <c r="N307" i="20"/>
  <c r="N306" i="20"/>
  <c r="N305" i="20"/>
  <c r="N304" i="20"/>
  <c r="N303" i="20"/>
  <c r="N302" i="20"/>
  <c r="N301" i="20"/>
  <c r="N300" i="20"/>
  <c r="N299" i="20"/>
  <c r="N297" i="20"/>
  <c r="N296" i="20"/>
  <c r="N295" i="20"/>
  <c r="N294" i="20"/>
  <c r="N293" i="20"/>
  <c r="N292" i="20"/>
  <c r="N291" i="20"/>
  <c r="N290" i="20"/>
  <c r="N289" i="20"/>
  <c r="N288" i="20"/>
  <c r="N287" i="20"/>
  <c r="N286" i="20"/>
  <c r="N285" i="20"/>
  <c r="N284" i="20"/>
  <c r="N283" i="20"/>
  <c r="N282" i="20"/>
  <c r="N280" i="20"/>
  <c r="N279" i="20"/>
  <c r="N278" i="20"/>
  <c r="N277" i="20"/>
  <c r="N275" i="20"/>
  <c r="N274" i="20"/>
  <c r="N273" i="20"/>
  <c r="N271" i="20"/>
  <c r="N270" i="20"/>
  <c r="N269" i="20"/>
  <c r="N268" i="20"/>
  <c r="N267" i="20"/>
  <c r="N266" i="20"/>
  <c r="N264" i="20"/>
  <c r="N263" i="20"/>
  <c r="N262" i="20"/>
  <c r="N261" i="20"/>
  <c r="N260" i="20"/>
  <c r="N259" i="20"/>
  <c r="N258" i="20"/>
  <c r="N257" i="20"/>
  <c r="N256" i="20"/>
  <c r="N255" i="20"/>
  <c r="N254" i="20"/>
  <c r="N252" i="20"/>
  <c r="N251" i="20"/>
  <c r="N250" i="20"/>
  <c r="N249" i="20"/>
  <c r="N248" i="20"/>
  <c r="N247" i="20"/>
  <c r="N246" i="20"/>
  <c r="N245" i="20"/>
  <c r="N244" i="20"/>
  <c r="N243" i="20"/>
  <c r="N242" i="20"/>
  <c r="N241" i="20"/>
  <c r="N240" i="20"/>
  <c r="N239" i="20"/>
  <c r="N238" i="20"/>
  <c r="N237" i="20"/>
  <c r="N236" i="20"/>
  <c r="N235" i="20"/>
  <c r="N234" i="20"/>
  <c r="N233" i="20"/>
  <c r="N232" i="20"/>
  <c r="N231" i="20"/>
  <c r="N230" i="20"/>
  <c r="N228" i="20"/>
  <c r="N227" i="20"/>
  <c r="N226" i="20"/>
  <c r="N225" i="20"/>
  <c r="N223" i="20"/>
  <c r="N221" i="20"/>
  <c r="N220" i="20"/>
  <c r="N219" i="20"/>
  <c r="N218" i="20"/>
  <c r="N217" i="20"/>
  <c r="N216" i="20"/>
  <c r="N215" i="20"/>
  <c r="N214" i="20"/>
  <c r="N213" i="20"/>
  <c r="N212" i="20"/>
  <c r="N211" i="20"/>
  <c r="N210" i="20"/>
  <c r="N209" i="20"/>
  <c r="N208" i="20"/>
  <c r="N207" i="20"/>
  <c r="N206" i="20"/>
  <c r="N205" i="20"/>
  <c r="N204" i="20"/>
  <c r="N203" i="20"/>
  <c r="N202" i="20"/>
  <c r="N201" i="20"/>
  <c r="N200" i="20"/>
  <c r="N199" i="20"/>
  <c r="N198" i="20"/>
  <c r="N197" i="20"/>
  <c r="N196" i="20"/>
  <c r="N195" i="20"/>
  <c r="N194" i="20"/>
  <c r="N193" i="20"/>
  <c r="N192" i="20"/>
  <c r="N191" i="20"/>
  <c r="N190" i="20"/>
  <c r="N189" i="20"/>
  <c r="N188" i="20"/>
  <c r="N187" i="20"/>
  <c r="N186" i="20"/>
  <c r="N185" i="20"/>
  <c r="N184" i="20"/>
  <c r="N183" i="20"/>
  <c r="N182" i="20"/>
  <c r="N181" i="20"/>
  <c r="N180" i="20"/>
  <c r="N179" i="20"/>
  <c r="N178" i="20"/>
  <c r="N177" i="20"/>
  <c r="N176" i="20"/>
  <c r="N175" i="20"/>
  <c r="N174" i="20"/>
  <c r="N173" i="20"/>
  <c r="N172" i="20"/>
  <c r="N171" i="20"/>
  <c r="N170" i="20"/>
  <c r="N169" i="20"/>
  <c r="N168" i="20"/>
  <c r="N167" i="20"/>
  <c r="N166" i="20"/>
  <c r="N165" i="20"/>
  <c r="N164" i="20"/>
  <c r="N163" i="20"/>
  <c r="N162" i="20"/>
  <c r="N160" i="20"/>
  <c r="N159" i="20"/>
  <c r="N158" i="20"/>
  <c r="N157" i="20"/>
  <c r="N156" i="20"/>
  <c r="N155" i="20"/>
  <c r="N154" i="20"/>
  <c r="N153" i="20"/>
  <c r="N152" i="20"/>
  <c r="N151" i="20"/>
  <c r="N150" i="20"/>
  <c r="N149" i="20"/>
  <c r="N148" i="20"/>
  <c r="N147" i="20"/>
  <c r="N146" i="20"/>
  <c r="N145" i="20"/>
  <c r="N144" i="20"/>
  <c r="N143" i="20"/>
  <c r="N142" i="20"/>
  <c r="N141" i="20"/>
  <c r="N140" i="20"/>
  <c r="N139" i="20"/>
  <c r="N138" i="20"/>
  <c r="N137" i="20"/>
  <c r="N136" i="20"/>
  <c r="N135" i="20"/>
  <c r="N134" i="20"/>
  <c r="N133" i="20"/>
  <c r="N132" i="20"/>
  <c r="N131" i="20"/>
  <c r="N130" i="20"/>
  <c r="N129" i="20"/>
  <c r="N128" i="20"/>
  <c r="N127" i="20"/>
  <c r="N125" i="20"/>
  <c r="N124" i="20"/>
  <c r="N123" i="20"/>
  <c r="N122" i="20"/>
  <c r="N121" i="20"/>
  <c r="N120" i="20"/>
  <c r="N119" i="20"/>
  <c r="N118" i="20"/>
  <c r="N117" i="20"/>
  <c r="N116" i="20"/>
  <c r="N115" i="20"/>
  <c r="N114" i="20"/>
  <c r="N113" i="20"/>
  <c r="N112" i="20"/>
  <c r="N111" i="20"/>
  <c r="N110" i="20"/>
  <c r="N109" i="20"/>
  <c r="N108" i="20"/>
  <c r="N107" i="20"/>
  <c r="N106" i="20"/>
  <c r="N105" i="20"/>
  <c r="N104" i="20"/>
  <c r="N103" i="20"/>
  <c r="N102" i="20"/>
  <c r="N101" i="20"/>
  <c r="N100" i="20"/>
  <c r="N99" i="20"/>
  <c r="N98" i="20"/>
  <c r="N97" i="20"/>
  <c r="N96" i="20"/>
  <c r="N95" i="20"/>
  <c r="N94" i="20"/>
  <c r="N93" i="20"/>
  <c r="N92" i="20"/>
  <c r="N90" i="20"/>
  <c r="N89" i="20"/>
  <c r="N88" i="20"/>
  <c r="N87" i="20"/>
  <c r="N86" i="20"/>
  <c r="N85" i="20"/>
  <c r="N84" i="20"/>
  <c r="N83" i="20"/>
  <c r="N82" i="20"/>
  <c r="N81" i="20"/>
  <c r="N79" i="20"/>
  <c r="N78" i="20"/>
  <c r="N77" i="20"/>
  <c r="N75" i="20"/>
  <c r="N74" i="20"/>
  <c r="N73" i="20"/>
  <c r="N72" i="20"/>
  <c r="N71" i="20"/>
  <c r="N70" i="20"/>
  <c r="N69" i="20"/>
  <c r="N67" i="20"/>
  <c r="N66" i="20"/>
  <c r="N65" i="20"/>
  <c r="N64" i="20"/>
  <c r="N63" i="20"/>
  <c r="N60" i="20"/>
  <c r="N59" i="20"/>
  <c r="N58" i="20"/>
  <c r="N57" i="20"/>
  <c r="N56" i="20"/>
  <c r="N55" i="20"/>
  <c r="N54" i="20"/>
  <c r="N53" i="20"/>
  <c r="N52" i="20"/>
  <c r="N51" i="20"/>
  <c r="N50" i="20"/>
  <c r="N49" i="20"/>
  <c r="N48" i="20"/>
  <c r="N45" i="20"/>
  <c r="N44" i="20"/>
  <c r="N43" i="20"/>
  <c r="N42" i="20"/>
  <c r="N41" i="20"/>
  <c r="N40" i="20"/>
  <c r="N39" i="20"/>
  <c r="N38" i="20"/>
  <c r="N37" i="20"/>
  <c r="N36" i="20"/>
  <c r="N35" i="20"/>
  <c r="N34" i="20"/>
  <c r="N33" i="20"/>
  <c r="N32" i="20"/>
  <c r="N31" i="20"/>
  <c r="N30" i="20"/>
  <c r="N28" i="20"/>
  <c r="N27" i="20"/>
  <c r="N26" i="20"/>
  <c r="N25" i="20"/>
  <c r="N23" i="20"/>
  <c r="N22" i="20"/>
  <c r="N21" i="20"/>
  <c r="N20" i="20"/>
  <c r="N19" i="20"/>
  <c r="N18" i="20"/>
  <c r="N17" i="20"/>
  <c r="N16" i="20"/>
  <c r="N15" i="20"/>
  <c r="N14" i="20"/>
  <c r="N13" i="20"/>
  <c r="N12" i="20"/>
  <c r="N11" i="20"/>
  <c r="N9" i="20"/>
  <c r="N8" i="20"/>
  <c r="N7" i="20"/>
  <c r="N6" i="20"/>
  <c r="AU2388" i="19"/>
  <c r="AT2388" i="19"/>
  <c r="AS2388" i="19"/>
  <c r="AB2388" i="19"/>
  <c r="AC2388" i="19" s="1"/>
  <c r="L2388" i="19"/>
  <c r="K2388" i="19"/>
  <c r="J2388" i="19"/>
  <c r="C2388" i="19"/>
  <c r="AU2387" i="19"/>
  <c r="AT2387" i="19"/>
  <c r="AS2387" i="19"/>
  <c r="AB2387" i="19"/>
  <c r="AC2387" i="19" s="1"/>
  <c r="L2387" i="19"/>
  <c r="K2387" i="19"/>
  <c r="J2387" i="19"/>
  <c r="C2387" i="19"/>
  <c r="AU2386" i="19"/>
  <c r="AT2386" i="19"/>
  <c r="AS2386" i="19"/>
  <c r="AB2386" i="19"/>
  <c r="AC2386" i="19" s="1"/>
  <c r="L2386" i="19"/>
  <c r="K2386" i="19"/>
  <c r="J2386" i="19"/>
  <c r="C2386" i="19"/>
  <c r="AU2385" i="19"/>
  <c r="AT2385" i="19"/>
  <c r="AS2385" i="19"/>
  <c r="AB2385" i="19"/>
  <c r="AC2385" i="19" s="1"/>
  <c r="L2385" i="19"/>
  <c r="K2385" i="19"/>
  <c r="J2385" i="19"/>
  <c r="C2385" i="19"/>
  <c r="AU2384" i="19"/>
  <c r="AT2384" i="19"/>
  <c r="AS2384" i="19"/>
  <c r="AB2384" i="19"/>
  <c r="AC2384" i="19" s="1"/>
  <c r="L2384" i="19"/>
  <c r="K2384" i="19"/>
  <c r="J2384" i="19"/>
  <c r="C2384" i="19"/>
  <c r="AU2383" i="19"/>
  <c r="AT2383" i="19"/>
  <c r="AS2383" i="19"/>
  <c r="AB2383" i="19"/>
  <c r="AC2383" i="19" s="1"/>
  <c r="L2383" i="19"/>
  <c r="K2383" i="19"/>
  <c r="J2383" i="19"/>
  <c r="C2383" i="19"/>
  <c r="AU2382" i="19"/>
  <c r="AT2382" i="19"/>
  <c r="AS2382" i="19"/>
  <c r="AB2382" i="19"/>
  <c r="AC2382" i="19" s="1"/>
  <c r="L2382" i="19"/>
  <c r="K2382" i="19"/>
  <c r="J2382" i="19"/>
  <c r="C2382" i="19"/>
  <c r="AU2381" i="19"/>
  <c r="AT2381" i="19"/>
  <c r="AS2381" i="19"/>
  <c r="AB2381" i="19"/>
  <c r="AC2381" i="19" s="1"/>
  <c r="L2381" i="19"/>
  <c r="K2381" i="19"/>
  <c r="J2381" i="19"/>
  <c r="C2381" i="19"/>
  <c r="AU2380" i="19"/>
  <c r="AT2380" i="19"/>
  <c r="AS2380" i="19"/>
  <c r="AB2380" i="19"/>
  <c r="AC2380" i="19" s="1"/>
  <c r="L2380" i="19"/>
  <c r="K2380" i="19"/>
  <c r="J2380" i="19"/>
  <c r="C2380" i="19"/>
  <c r="AU2379" i="19"/>
  <c r="AT2379" i="19"/>
  <c r="AS2379" i="19"/>
  <c r="AB2379" i="19"/>
  <c r="AC2379" i="19" s="1"/>
  <c r="L2379" i="19"/>
  <c r="K2379" i="19"/>
  <c r="J2379" i="19"/>
  <c r="C2379" i="19"/>
  <c r="AU2378" i="19"/>
  <c r="AT2378" i="19"/>
  <c r="AS2378" i="19"/>
  <c r="AB2378" i="19"/>
  <c r="AC2378" i="19" s="1"/>
  <c r="L2378" i="19"/>
  <c r="K2378" i="19"/>
  <c r="J2378" i="19"/>
  <c r="C2378" i="19"/>
  <c r="AU2377" i="19"/>
  <c r="AT2377" i="19"/>
  <c r="AS2377" i="19"/>
  <c r="AB2377" i="19"/>
  <c r="AC2377" i="19" s="1"/>
  <c r="L2377" i="19"/>
  <c r="K2377" i="19"/>
  <c r="J2377" i="19"/>
  <c r="C2377" i="19"/>
  <c r="AU2376" i="19"/>
  <c r="AT2376" i="19"/>
  <c r="AS2376" i="19"/>
  <c r="AB2376" i="19"/>
  <c r="AC2376" i="19" s="1"/>
  <c r="L2376" i="19"/>
  <c r="K2376" i="19"/>
  <c r="J2376" i="19"/>
  <c r="C2376" i="19"/>
  <c r="AU2375" i="19"/>
  <c r="AT2375" i="19"/>
  <c r="AS2375" i="19"/>
  <c r="AB2375" i="19"/>
  <c r="AC2375" i="19" s="1"/>
  <c r="L2375" i="19"/>
  <c r="K2375" i="19"/>
  <c r="J2375" i="19"/>
  <c r="C2375" i="19"/>
  <c r="AU2374" i="19"/>
  <c r="AT2374" i="19"/>
  <c r="AS2374" i="19"/>
  <c r="AB2374" i="19"/>
  <c r="AC2374" i="19" s="1"/>
  <c r="L2374" i="19"/>
  <c r="K2374" i="19"/>
  <c r="J2374" i="19"/>
  <c r="C2374" i="19"/>
  <c r="AU2373" i="19"/>
  <c r="AT2373" i="19"/>
  <c r="AS2373" i="19"/>
  <c r="AB2373" i="19"/>
  <c r="AC2373" i="19" s="1"/>
  <c r="L2373" i="19"/>
  <c r="K2373" i="19"/>
  <c r="J2373" i="19"/>
  <c r="C2373" i="19"/>
  <c r="AU2372" i="19"/>
  <c r="AT2372" i="19"/>
  <c r="AS2372" i="19"/>
  <c r="AB2372" i="19"/>
  <c r="AC2372" i="19" s="1"/>
  <c r="L2372" i="19"/>
  <c r="K2372" i="19"/>
  <c r="J2372" i="19"/>
  <c r="C2372" i="19"/>
  <c r="AU2371" i="19"/>
  <c r="AT2371" i="19"/>
  <c r="AS2371" i="19"/>
  <c r="AB2371" i="19"/>
  <c r="AC2371" i="19" s="1"/>
  <c r="L2371" i="19"/>
  <c r="K2371" i="19"/>
  <c r="J2371" i="19"/>
  <c r="C2371" i="19"/>
  <c r="AU2370" i="19"/>
  <c r="AT2370" i="19"/>
  <c r="AS2370" i="19"/>
  <c r="AB2370" i="19"/>
  <c r="AC2370" i="19" s="1"/>
  <c r="L2370" i="19"/>
  <c r="K2370" i="19"/>
  <c r="J2370" i="19"/>
  <c r="C2370" i="19"/>
  <c r="AU2369" i="19"/>
  <c r="AT2369" i="19"/>
  <c r="AS2369" i="19"/>
  <c r="AB2369" i="19"/>
  <c r="AC2369" i="19" s="1"/>
  <c r="L2369" i="19"/>
  <c r="K2369" i="19"/>
  <c r="J2369" i="19"/>
  <c r="C2369" i="19"/>
  <c r="AU2368" i="19"/>
  <c r="AT2368" i="19"/>
  <c r="AS2368" i="19"/>
  <c r="AB2368" i="19"/>
  <c r="AC2368" i="19" s="1"/>
  <c r="L2368" i="19"/>
  <c r="K2368" i="19"/>
  <c r="J2368" i="19"/>
  <c r="C2368" i="19"/>
  <c r="AU2367" i="19"/>
  <c r="AT2367" i="19"/>
  <c r="AS2367" i="19"/>
  <c r="AB2367" i="19"/>
  <c r="AC2367" i="19" s="1"/>
  <c r="L2367" i="19"/>
  <c r="K2367" i="19"/>
  <c r="J2367" i="19"/>
  <c r="C2367" i="19"/>
  <c r="AU2366" i="19"/>
  <c r="AT2366" i="19"/>
  <c r="AS2366" i="19"/>
  <c r="AB2366" i="19"/>
  <c r="AC2366" i="19" s="1"/>
  <c r="L2366" i="19"/>
  <c r="K2366" i="19"/>
  <c r="J2366" i="19"/>
  <c r="C2366" i="19"/>
  <c r="AU2365" i="19"/>
  <c r="AT2365" i="19"/>
  <c r="AS2365" i="19"/>
  <c r="AB2365" i="19"/>
  <c r="AC2365" i="19" s="1"/>
  <c r="L2365" i="19"/>
  <c r="K2365" i="19"/>
  <c r="J2365" i="19"/>
  <c r="G2365" i="19" s="1"/>
  <c r="C2365" i="19"/>
  <c r="AU2364" i="19"/>
  <c r="AT2364" i="19"/>
  <c r="AS2364" i="19"/>
  <c r="AB2364" i="19"/>
  <c r="AC2364" i="19" s="1"/>
  <c r="L2364" i="19"/>
  <c r="K2364" i="19"/>
  <c r="J2364" i="19"/>
  <c r="C2364" i="19"/>
  <c r="AU2363" i="19"/>
  <c r="AT2363" i="19"/>
  <c r="AS2363" i="19"/>
  <c r="AB2363" i="19"/>
  <c r="AC2363" i="19" s="1"/>
  <c r="L2363" i="19"/>
  <c r="K2363" i="19"/>
  <c r="J2363" i="19"/>
  <c r="C2363" i="19"/>
  <c r="AU2362" i="19"/>
  <c r="AT2362" i="19"/>
  <c r="AS2362" i="19"/>
  <c r="AB2362" i="19"/>
  <c r="AC2362" i="19" s="1"/>
  <c r="L2362" i="19"/>
  <c r="K2362" i="19"/>
  <c r="J2362" i="19"/>
  <c r="C2362" i="19"/>
  <c r="AU2361" i="19"/>
  <c r="AT2361" i="19"/>
  <c r="AS2361" i="19"/>
  <c r="AB2361" i="19"/>
  <c r="AC2361" i="19" s="1"/>
  <c r="L2361" i="19"/>
  <c r="K2361" i="19"/>
  <c r="J2361" i="19"/>
  <c r="C2361" i="19"/>
  <c r="AU2360" i="19"/>
  <c r="AT2360" i="19"/>
  <c r="AS2360" i="19"/>
  <c r="AB2360" i="19"/>
  <c r="AC2360" i="19" s="1"/>
  <c r="L2360" i="19"/>
  <c r="K2360" i="19"/>
  <c r="J2360" i="19"/>
  <c r="C2360" i="19"/>
  <c r="AU2359" i="19"/>
  <c r="AT2359" i="19"/>
  <c r="AS2359" i="19"/>
  <c r="AB2359" i="19"/>
  <c r="AC2359" i="19" s="1"/>
  <c r="L2359" i="19"/>
  <c r="K2359" i="19"/>
  <c r="J2359" i="19"/>
  <c r="C2359" i="19"/>
  <c r="AU2358" i="19"/>
  <c r="AT2358" i="19"/>
  <c r="AS2358" i="19"/>
  <c r="AB2358" i="19"/>
  <c r="AC2358" i="19" s="1"/>
  <c r="L2358" i="19"/>
  <c r="K2358" i="19"/>
  <c r="J2358" i="19"/>
  <c r="C2358" i="19"/>
  <c r="AU2357" i="19"/>
  <c r="AT2357" i="19"/>
  <c r="AS2357" i="19"/>
  <c r="AB2357" i="19"/>
  <c r="AC2357" i="19" s="1"/>
  <c r="L2357" i="19"/>
  <c r="K2357" i="19"/>
  <c r="J2357" i="19"/>
  <c r="C2357" i="19"/>
  <c r="AU2356" i="19"/>
  <c r="AT2356" i="19"/>
  <c r="AS2356" i="19"/>
  <c r="AB2356" i="19"/>
  <c r="AC2356" i="19" s="1"/>
  <c r="L2356" i="19"/>
  <c r="K2356" i="19"/>
  <c r="J2356" i="19"/>
  <c r="C2356" i="19"/>
  <c r="AU2355" i="19"/>
  <c r="AT2355" i="19"/>
  <c r="AS2355" i="19"/>
  <c r="AB2355" i="19"/>
  <c r="AC2355" i="19" s="1"/>
  <c r="L2355" i="19"/>
  <c r="K2355" i="19"/>
  <c r="J2355" i="19"/>
  <c r="C2355" i="19"/>
  <c r="AU2354" i="19"/>
  <c r="AT2354" i="19"/>
  <c r="AS2354" i="19"/>
  <c r="AB2354" i="19"/>
  <c r="AC2354" i="19" s="1"/>
  <c r="L2354" i="19"/>
  <c r="K2354" i="19"/>
  <c r="J2354" i="19"/>
  <c r="C2354" i="19"/>
  <c r="AU2353" i="19"/>
  <c r="AT2353" i="19"/>
  <c r="AS2353" i="19"/>
  <c r="AB2353" i="19"/>
  <c r="AC2353" i="19" s="1"/>
  <c r="L2353" i="19"/>
  <c r="K2353" i="19"/>
  <c r="J2353" i="19"/>
  <c r="C2353" i="19"/>
  <c r="AU2352" i="19"/>
  <c r="AT2352" i="19"/>
  <c r="AS2352" i="19"/>
  <c r="AB2352" i="19"/>
  <c r="AC2352" i="19" s="1"/>
  <c r="L2352" i="19"/>
  <c r="K2352" i="19"/>
  <c r="J2352" i="19"/>
  <c r="C2352" i="19"/>
  <c r="AU2351" i="19"/>
  <c r="AT2351" i="19"/>
  <c r="AS2351" i="19"/>
  <c r="AB2351" i="19"/>
  <c r="AC2351" i="19" s="1"/>
  <c r="L2351" i="19"/>
  <c r="K2351" i="19"/>
  <c r="J2351" i="19"/>
  <c r="C2351" i="19"/>
  <c r="AU2350" i="19"/>
  <c r="AT2350" i="19"/>
  <c r="AS2350" i="19"/>
  <c r="AB2350" i="19"/>
  <c r="AC2350" i="19" s="1"/>
  <c r="L2350" i="19"/>
  <c r="K2350" i="19"/>
  <c r="J2350" i="19"/>
  <c r="C2350" i="19"/>
  <c r="AU2349" i="19"/>
  <c r="AT2349" i="19"/>
  <c r="AS2349" i="19"/>
  <c r="AB2349" i="19"/>
  <c r="AC2349" i="19" s="1"/>
  <c r="L2349" i="19"/>
  <c r="K2349" i="19"/>
  <c r="J2349" i="19"/>
  <c r="G2349" i="19" s="1"/>
  <c r="C2349" i="19"/>
  <c r="AU2348" i="19"/>
  <c r="AT2348" i="19"/>
  <c r="AS2348" i="19"/>
  <c r="AB2348" i="19"/>
  <c r="AC2348" i="19" s="1"/>
  <c r="L2348" i="19"/>
  <c r="K2348" i="19"/>
  <c r="J2348" i="19"/>
  <c r="C2348" i="19"/>
  <c r="AU2347" i="19"/>
  <c r="AT2347" i="19"/>
  <c r="AS2347" i="19"/>
  <c r="AB2347" i="19"/>
  <c r="AC2347" i="19" s="1"/>
  <c r="L2347" i="19"/>
  <c r="K2347" i="19"/>
  <c r="J2347" i="19"/>
  <c r="C2347" i="19"/>
  <c r="AU2346" i="19"/>
  <c r="AT2346" i="19"/>
  <c r="AS2346" i="19"/>
  <c r="AB2346" i="19"/>
  <c r="AC2346" i="19" s="1"/>
  <c r="L2346" i="19"/>
  <c r="K2346" i="19"/>
  <c r="J2346" i="19"/>
  <c r="C2346" i="19"/>
  <c r="AU2345" i="19"/>
  <c r="AT2345" i="19"/>
  <c r="AS2345" i="19"/>
  <c r="AB2345" i="19"/>
  <c r="AC2345" i="19" s="1"/>
  <c r="L2345" i="19"/>
  <c r="K2345" i="19"/>
  <c r="J2345" i="19"/>
  <c r="C2345" i="19"/>
  <c r="AU2344" i="19"/>
  <c r="AT2344" i="19"/>
  <c r="AS2344" i="19"/>
  <c r="AB2344" i="19"/>
  <c r="AC2344" i="19" s="1"/>
  <c r="L2344" i="19"/>
  <c r="K2344" i="19"/>
  <c r="J2344" i="19"/>
  <c r="C2344" i="19"/>
  <c r="AU2343" i="19"/>
  <c r="AT2343" i="19"/>
  <c r="AS2343" i="19"/>
  <c r="AB2343" i="19"/>
  <c r="AC2343" i="19" s="1"/>
  <c r="L2343" i="19"/>
  <c r="K2343" i="19"/>
  <c r="J2343" i="19"/>
  <c r="C2343" i="19"/>
  <c r="AU2342" i="19"/>
  <c r="AT2342" i="19"/>
  <c r="AS2342" i="19"/>
  <c r="AB2342" i="19"/>
  <c r="AC2342" i="19" s="1"/>
  <c r="L2342" i="19"/>
  <c r="K2342" i="19"/>
  <c r="J2342" i="19"/>
  <c r="C2342" i="19"/>
  <c r="AU2341" i="19"/>
  <c r="AT2341" i="19"/>
  <c r="AS2341" i="19"/>
  <c r="AB2341" i="19"/>
  <c r="AC2341" i="19" s="1"/>
  <c r="L2341" i="19"/>
  <c r="K2341" i="19"/>
  <c r="J2341" i="19"/>
  <c r="C2341" i="19"/>
  <c r="AU2340" i="19"/>
  <c r="AT2340" i="19"/>
  <c r="AS2340" i="19"/>
  <c r="AB2340" i="19"/>
  <c r="AC2340" i="19" s="1"/>
  <c r="L2340" i="19"/>
  <c r="K2340" i="19"/>
  <c r="J2340" i="19"/>
  <c r="C2340" i="19"/>
  <c r="AU2339" i="19"/>
  <c r="AT2339" i="19"/>
  <c r="AS2339" i="19"/>
  <c r="AB2339" i="19"/>
  <c r="AC2339" i="19" s="1"/>
  <c r="L2339" i="19"/>
  <c r="K2339" i="19"/>
  <c r="J2339" i="19"/>
  <c r="C2339" i="19"/>
  <c r="AU2338" i="19"/>
  <c r="AT2338" i="19"/>
  <c r="AS2338" i="19"/>
  <c r="AB2338" i="19"/>
  <c r="AC2338" i="19" s="1"/>
  <c r="L2338" i="19"/>
  <c r="K2338" i="19"/>
  <c r="J2338" i="19"/>
  <c r="C2338" i="19"/>
  <c r="AU2337" i="19"/>
  <c r="AT2337" i="19"/>
  <c r="AS2337" i="19"/>
  <c r="AB2337" i="19"/>
  <c r="AC2337" i="19" s="1"/>
  <c r="L2337" i="19"/>
  <c r="K2337" i="19"/>
  <c r="J2337" i="19"/>
  <c r="C2337" i="19"/>
  <c r="AU2336" i="19"/>
  <c r="AT2336" i="19"/>
  <c r="AS2336" i="19"/>
  <c r="AB2336" i="19"/>
  <c r="AC2336" i="19" s="1"/>
  <c r="L2336" i="19"/>
  <c r="K2336" i="19"/>
  <c r="J2336" i="19"/>
  <c r="C2336" i="19"/>
  <c r="AU2335" i="19"/>
  <c r="AT2335" i="19"/>
  <c r="AS2335" i="19"/>
  <c r="AB2335" i="19"/>
  <c r="AC2335" i="19" s="1"/>
  <c r="L2335" i="19"/>
  <c r="K2335" i="19"/>
  <c r="J2335" i="19"/>
  <c r="C2335" i="19"/>
  <c r="AU2334" i="19"/>
  <c r="AT2334" i="19"/>
  <c r="AS2334" i="19"/>
  <c r="AB2334" i="19"/>
  <c r="AC2334" i="19" s="1"/>
  <c r="L2334" i="19"/>
  <c r="K2334" i="19"/>
  <c r="J2334" i="19"/>
  <c r="C2334" i="19"/>
  <c r="AU2333" i="19"/>
  <c r="AT2333" i="19"/>
  <c r="AS2333" i="19"/>
  <c r="AB2333" i="19"/>
  <c r="AC2333" i="19" s="1"/>
  <c r="L2333" i="19"/>
  <c r="K2333" i="19"/>
  <c r="J2333" i="19"/>
  <c r="C2333" i="19"/>
  <c r="AU2332" i="19"/>
  <c r="AT2332" i="19"/>
  <c r="AS2332" i="19"/>
  <c r="AB2332" i="19"/>
  <c r="AC2332" i="19" s="1"/>
  <c r="L2332" i="19"/>
  <c r="K2332" i="19"/>
  <c r="J2332" i="19"/>
  <c r="C2332" i="19"/>
  <c r="AU2331" i="19"/>
  <c r="AT2331" i="19"/>
  <c r="AS2331" i="19"/>
  <c r="AB2331" i="19"/>
  <c r="AC2331" i="19" s="1"/>
  <c r="L2331" i="19"/>
  <c r="K2331" i="19"/>
  <c r="J2331" i="19"/>
  <c r="C2331" i="19"/>
  <c r="AU2330" i="19"/>
  <c r="AT2330" i="19"/>
  <c r="AS2330" i="19"/>
  <c r="AB2330" i="19"/>
  <c r="AC2330" i="19" s="1"/>
  <c r="L2330" i="19"/>
  <c r="K2330" i="19"/>
  <c r="J2330" i="19"/>
  <c r="C2330" i="19"/>
  <c r="AU2329" i="19"/>
  <c r="AT2329" i="19"/>
  <c r="AS2329" i="19"/>
  <c r="AB2329" i="19"/>
  <c r="AC2329" i="19" s="1"/>
  <c r="L2329" i="19"/>
  <c r="K2329" i="19"/>
  <c r="J2329" i="19"/>
  <c r="C2329" i="19"/>
  <c r="AU2328" i="19"/>
  <c r="AT2328" i="19"/>
  <c r="AS2328" i="19"/>
  <c r="AB2328" i="19"/>
  <c r="AC2328" i="19" s="1"/>
  <c r="L2328" i="19"/>
  <c r="K2328" i="19"/>
  <c r="J2328" i="19"/>
  <c r="C2328" i="19"/>
  <c r="AU2327" i="19"/>
  <c r="AT2327" i="19"/>
  <c r="AS2327" i="19"/>
  <c r="AB2327" i="19"/>
  <c r="AC2327" i="19" s="1"/>
  <c r="L2327" i="19"/>
  <c r="K2327" i="19"/>
  <c r="J2327" i="19"/>
  <c r="C2327" i="19"/>
  <c r="AU2326" i="19"/>
  <c r="AT2326" i="19"/>
  <c r="AS2326" i="19"/>
  <c r="AB2326" i="19"/>
  <c r="AC2326" i="19" s="1"/>
  <c r="L2326" i="19"/>
  <c r="K2326" i="19"/>
  <c r="J2326" i="19"/>
  <c r="C2326" i="19"/>
  <c r="AU2325" i="19"/>
  <c r="AT2325" i="19"/>
  <c r="AS2325" i="19"/>
  <c r="AB2325" i="19"/>
  <c r="AC2325" i="19" s="1"/>
  <c r="L2325" i="19"/>
  <c r="K2325" i="19"/>
  <c r="J2325" i="19"/>
  <c r="C2325" i="19"/>
  <c r="AU2324" i="19"/>
  <c r="AT2324" i="19"/>
  <c r="AS2324" i="19"/>
  <c r="AB2324" i="19"/>
  <c r="AC2324" i="19" s="1"/>
  <c r="L2324" i="19"/>
  <c r="K2324" i="19"/>
  <c r="J2324" i="19"/>
  <c r="C2324" i="19"/>
  <c r="AU2323" i="19"/>
  <c r="AT2323" i="19"/>
  <c r="AS2323" i="19"/>
  <c r="AB2323" i="19"/>
  <c r="AC2323" i="19" s="1"/>
  <c r="L2323" i="19"/>
  <c r="K2323" i="19"/>
  <c r="J2323" i="19"/>
  <c r="C2323" i="19"/>
  <c r="AU2322" i="19"/>
  <c r="AT2322" i="19"/>
  <c r="AS2322" i="19"/>
  <c r="AB2322" i="19"/>
  <c r="AC2322" i="19" s="1"/>
  <c r="L2322" i="19"/>
  <c r="K2322" i="19"/>
  <c r="J2322" i="19"/>
  <c r="C2322" i="19"/>
  <c r="AU2321" i="19"/>
  <c r="AT2321" i="19"/>
  <c r="AS2321" i="19"/>
  <c r="AB2321" i="19"/>
  <c r="AC2321" i="19" s="1"/>
  <c r="L2321" i="19"/>
  <c r="K2321" i="19"/>
  <c r="J2321" i="19"/>
  <c r="C2321" i="19"/>
  <c r="AU2320" i="19"/>
  <c r="AT2320" i="19"/>
  <c r="AS2320" i="19"/>
  <c r="AB2320" i="19"/>
  <c r="AC2320" i="19" s="1"/>
  <c r="L2320" i="19"/>
  <c r="K2320" i="19"/>
  <c r="J2320" i="19"/>
  <c r="C2320" i="19"/>
  <c r="AU2319" i="19"/>
  <c r="AT2319" i="19"/>
  <c r="AS2319" i="19"/>
  <c r="AB2319" i="19"/>
  <c r="AC2319" i="19" s="1"/>
  <c r="L2319" i="19"/>
  <c r="K2319" i="19"/>
  <c r="J2319" i="19"/>
  <c r="C2319" i="19"/>
  <c r="AU2318" i="19"/>
  <c r="AT2318" i="19"/>
  <c r="AS2318" i="19"/>
  <c r="AB2318" i="19"/>
  <c r="AC2318" i="19" s="1"/>
  <c r="L2318" i="19"/>
  <c r="K2318" i="19"/>
  <c r="J2318" i="19"/>
  <c r="C2318" i="19"/>
  <c r="AU2317" i="19"/>
  <c r="AT2317" i="19"/>
  <c r="AS2317" i="19"/>
  <c r="AB2317" i="19"/>
  <c r="AC2317" i="19" s="1"/>
  <c r="L2317" i="19"/>
  <c r="K2317" i="19"/>
  <c r="J2317" i="19"/>
  <c r="C2317" i="19"/>
  <c r="AU2316" i="19"/>
  <c r="AT2316" i="19"/>
  <c r="AS2316" i="19"/>
  <c r="AB2316" i="19"/>
  <c r="AC2316" i="19" s="1"/>
  <c r="L2316" i="19"/>
  <c r="K2316" i="19"/>
  <c r="J2316" i="19"/>
  <c r="C2316" i="19"/>
  <c r="AU2315" i="19"/>
  <c r="AT2315" i="19"/>
  <c r="AS2315" i="19"/>
  <c r="AB2315" i="19"/>
  <c r="AC2315" i="19" s="1"/>
  <c r="L2315" i="19"/>
  <c r="K2315" i="19"/>
  <c r="J2315" i="19"/>
  <c r="C2315" i="19"/>
  <c r="AU2314" i="19"/>
  <c r="AT2314" i="19"/>
  <c r="AS2314" i="19"/>
  <c r="AB2314" i="19"/>
  <c r="AC2314" i="19" s="1"/>
  <c r="L2314" i="19"/>
  <c r="K2314" i="19"/>
  <c r="J2314" i="19"/>
  <c r="C2314" i="19"/>
  <c r="AU2313" i="19"/>
  <c r="AT2313" i="19"/>
  <c r="AS2313" i="19"/>
  <c r="AB2313" i="19"/>
  <c r="AC2313" i="19" s="1"/>
  <c r="L2313" i="19"/>
  <c r="K2313" i="19"/>
  <c r="J2313" i="19"/>
  <c r="C2313" i="19"/>
  <c r="AU2312" i="19"/>
  <c r="AT2312" i="19"/>
  <c r="AS2312" i="19"/>
  <c r="AB2312" i="19"/>
  <c r="AC2312" i="19" s="1"/>
  <c r="L2312" i="19"/>
  <c r="K2312" i="19"/>
  <c r="J2312" i="19"/>
  <c r="C2312" i="19"/>
  <c r="AU2311" i="19"/>
  <c r="AT2311" i="19"/>
  <c r="AS2311" i="19"/>
  <c r="AB2311" i="19"/>
  <c r="AC2311" i="19" s="1"/>
  <c r="L2311" i="19"/>
  <c r="K2311" i="19"/>
  <c r="J2311" i="19"/>
  <c r="C2311" i="19"/>
  <c r="AU2310" i="19"/>
  <c r="AT2310" i="19"/>
  <c r="AS2310" i="19"/>
  <c r="AB2310" i="19"/>
  <c r="AC2310" i="19" s="1"/>
  <c r="L2310" i="19"/>
  <c r="K2310" i="19"/>
  <c r="J2310" i="19"/>
  <c r="C2310" i="19"/>
  <c r="AU2309" i="19"/>
  <c r="AT2309" i="19"/>
  <c r="AS2309" i="19"/>
  <c r="AB2309" i="19"/>
  <c r="AC2309" i="19" s="1"/>
  <c r="L2309" i="19"/>
  <c r="K2309" i="19"/>
  <c r="J2309" i="19"/>
  <c r="C2309" i="19"/>
  <c r="AU2308" i="19"/>
  <c r="AT2308" i="19"/>
  <c r="AS2308" i="19"/>
  <c r="AB2308" i="19"/>
  <c r="AC2308" i="19" s="1"/>
  <c r="L2308" i="19"/>
  <c r="K2308" i="19"/>
  <c r="J2308" i="19"/>
  <c r="C2308" i="19"/>
  <c r="AU2307" i="19"/>
  <c r="AT2307" i="19"/>
  <c r="AS2307" i="19"/>
  <c r="AB2307" i="19"/>
  <c r="AC2307" i="19" s="1"/>
  <c r="L2307" i="19"/>
  <c r="K2307" i="19"/>
  <c r="J2307" i="19"/>
  <c r="C2307" i="19"/>
  <c r="AU2306" i="19"/>
  <c r="AT2306" i="19"/>
  <c r="AS2306" i="19"/>
  <c r="AB2306" i="19"/>
  <c r="AC2306" i="19" s="1"/>
  <c r="L2306" i="19"/>
  <c r="K2306" i="19"/>
  <c r="J2306" i="19"/>
  <c r="C2306" i="19"/>
  <c r="AU2305" i="19"/>
  <c r="AT2305" i="19"/>
  <c r="AS2305" i="19"/>
  <c r="AB2305" i="19"/>
  <c r="AC2305" i="19" s="1"/>
  <c r="L2305" i="19"/>
  <c r="K2305" i="19"/>
  <c r="J2305" i="19"/>
  <c r="C2305" i="19"/>
  <c r="AU2304" i="19"/>
  <c r="AT2304" i="19"/>
  <c r="AS2304" i="19"/>
  <c r="AB2304" i="19"/>
  <c r="AC2304" i="19" s="1"/>
  <c r="L2304" i="19"/>
  <c r="K2304" i="19"/>
  <c r="J2304" i="19"/>
  <c r="C2304" i="19"/>
  <c r="AU2303" i="19"/>
  <c r="AT2303" i="19"/>
  <c r="AS2303" i="19"/>
  <c r="AB2303" i="19"/>
  <c r="AC2303" i="19" s="1"/>
  <c r="L2303" i="19"/>
  <c r="K2303" i="19"/>
  <c r="J2303" i="19"/>
  <c r="C2303" i="19"/>
  <c r="AU2302" i="19"/>
  <c r="AT2302" i="19"/>
  <c r="AS2302" i="19"/>
  <c r="AB2302" i="19"/>
  <c r="AC2302" i="19" s="1"/>
  <c r="L2302" i="19"/>
  <c r="K2302" i="19"/>
  <c r="J2302" i="19"/>
  <c r="C2302" i="19"/>
  <c r="AU2301" i="19"/>
  <c r="AT2301" i="19"/>
  <c r="AS2301" i="19"/>
  <c r="AB2301" i="19"/>
  <c r="AC2301" i="19" s="1"/>
  <c r="L2301" i="19"/>
  <c r="K2301" i="19"/>
  <c r="J2301" i="19"/>
  <c r="C2301" i="19"/>
  <c r="AU2300" i="19"/>
  <c r="AT2300" i="19"/>
  <c r="AS2300" i="19"/>
  <c r="AB2300" i="19"/>
  <c r="AC2300" i="19" s="1"/>
  <c r="L2300" i="19"/>
  <c r="K2300" i="19"/>
  <c r="J2300" i="19"/>
  <c r="C2300" i="19"/>
  <c r="AU2299" i="19"/>
  <c r="AT2299" i="19"/>
  <c r="AS2299" i="19"/>
  <c r="AB2299" i="19"/>
  <c r="AC2299" i="19" s="1"/>
  <c r="L2299" i="19"/>
  <c r="K2299" i="19"/>
  <c r="J2299" i="19"/>
  <c r="C2299" i="19"/>
  <c r="AU2298" i="19"/>
  <c r="AT2298" i="19"/>
  <c r="AS2298" i="19"/>
  <c r="AB2298" i="19"/>
  <c r="AC2298" i="19" s="1"/>
  <c r="L2298" i="19"/>
  <c r="K2298" i="19"/>
  <c r="J2298" i="19"/>
  <c r="C2298" i="19"/>
  <c r="AU2297" i="19"/>
  <c r="AT2297" i="19"/>
  <c r="AS2297" i="19"/>
  <c r="AB2297" i="19"/>
  <c r="AC2297" i="19" s="1"/>
  <c r="L2297" i="19"/>
  <c r="K2297" i="19"/>
  <c r="J2297" i="19"/>
  <c r="C2297" i="19"/>
  <c r="AU2296" i="19"/>
  <c r="AT2296" i="19"/>
  <c r="AS2296" i="19"/>
  <c r="AB2296" i="19"/>
  <c r="AC2296" i="19" s="1"/>
  <c r="L2296" i="19"/>
  <c r="K2296" i="19"/>
  <c r="J2296" i="19"/>
  <c r="C2296" i="19"/>
  <c r="AU2295" i="19"/>
  <c r="AT2295" i="19"/>
  <c r="AS2295" i="19"/>
  <c r="AB2295" i="19"/>
  <c r="AC2295" i="19" s="1"/>
  <c r="L2295" i="19"/>
  <c r="K2295" i="19"/>
  <c r="J2295" i="19"/>
  <c r="C2295" i="19"/>
  <c r="AU2294" i="19"/>
  <c r="AT2294" i="19"/>
  <c r="AS2294" i="19"/>
  <c r="AB2294" i="19"/>
  <c r="AC2294" i="19" s="1"/>
  <c r="L2294" i="19"/>
  <c r="K2294" i="19"/>
  <c r="J2294" i="19"/>
  <c r="C2294" i="19"/>
  <c r="AU2293" i="19"/>
  <c r="AT2293" i="19"/>
  <c r="AS2293" i="19"/>
  <c r="AB2293" i="19"/>
  <c r="AC2293" i="19" s="1"/>
  <c r="L2293" i="19"/>
  <c r="K2293" i="19"/>
  <c r="J2293" i="19"/>
  <c r="C2293" i="19"/>
  <c r="AU2292" i="19"/>
  <c r="AT2292" i="19"/>
  <c r="AS2292" i="19"/>
  <c r="AB2292" i="19"/>
  <c r="AC2292" i="19" s="1"/>
  <c r="L2292" i="19"/>
  <c r="K2292" i="19"/>
  <c r="J2292" i="19"/>
  <c r="C2292" i="19"/>
  <c r="AU2291" i="19"/>
  <c r="AT2291" i="19"/>
  <c r="AS2291" i="19"/>
  <c r="AB2291" i="19"/>
  <c r="AC2291" i="19" s="1"/>
  <c r="L2291" i="19"/>
  <c r="K2291" i="19"/>
  <c r="J2291" i="19"/>
  <c r="C2291" i="19"/>
  <c r="AU2290" i="19"/>
  <c r="AT2290" i="19"/>
  <c r="AS2290" i="19"/>
  <c r="AB2290" i="19"/>
  <c r="AC2290" i="19" s="1"/>
  <c r="L2290" i="19"/>
  <c r="K2290" i="19"/>
  <c r="J2290" i="19"/>
  <c r="C2290" i="19"/>
  <c r="AU2289" i="19"/>
  <c r="AT2289" i="19"/>
  <c r="AS2289" i="19"/>
  <c r="AB2289" i="19"/>
  <c r="AC2289" i="19" s="1"/>
  <c r="L2289" i="19"/>
  <c r="K2289" i="19"/>
  <c r="J2289" i="19"/>
  <c r="C2289" i="19"/>
  <c r="AU2288" i="19"/>
  <c r="AT2288" i="19"/>
  <c r="AS2288" i="19"/>
  <c r="AB2288" i="19"/>
  <c r="AC2288" i="19" s="1"/>
  <c r="L2288" i="19"/>
  <c r="K2288" i="19"/>
  <c r="J2288" i="19"/>
  <c r="C2288" i="19"/>
  <c r="AU2287" i="19"/>
  <c r="AT2287" i="19"/>
  <c r="AS2287" i="19"/>
  <c r="AB2287" i="19"/>
  <c r="AC2287" i="19" s="1"/>
  <c r="L2287" i="19"/>
  <c r="K2287" i="19"/>
  <c r="J2287" i="19"/>
  <c r="C2287" i="19"/>
  <c r="AU2284" i="19"/>
  <c r="AT2284" i="19"/>
  <c r="AS2284" i="19"/>
  <c r="AB2284" i="19"/>
  <c r="AC2284" i="19" s="1"/>
  <c r="L2284" i="19"/>
  <c r="K2284" i="19"/>
  <c r="J2284" i="19"/>
  <c r="C2284" i="19"/>
  <c r="AU2283" i="19"/>
  <c r="AT2283" i="19"/>
  <c r="AS2283" i="19"/>
  <c r="AB2283" i="19"/>
  <c r="AC2283" i="19" s="1"/>
  <c r="L2283" i="19"/>
  <c r="K2283" i="19"/>
  <c r="J2283" i="19"/>
  <c r="C2283" i="19"/>
  <c r="AU2282" i="19"/>
  <c r="AT2282" i="19"/>
  <c r="AS2282" i="19"/>
  <c r="AB2282" i="19"/>
  <c r="AC2282" i="19" s="1"/>
  <c r="L2282" i="19"/>
  <c r="K2282" i="19"/>
  <c r="J2282" i="19"/>
  <c r="C2282" i="19"/>
  <c r="AU2280" i="19"/>
  <c r="AT2280" i="19"/>
  <c r="AS2280" i="19"/>
  <c r="AB2280" i="19"/>
  <c r="AC2280" i="19" s="1"/>
  <c r="L2280" i="19"/>
  <c r="K2280" i="19"/>
  <c r="J2280" i="19"/>
  <c r="C2280" i="19"/>
  <c r="AU2279" i="19"/>
  <c r="AT2279" i="19"/>
  <c r="AS2279" i="19"/>
  <c r="AB2279" i="19"/>
  <c r="AC2279" i="19" s="1"/>
  <c r="L2279" i="19"/>
  <c r="K2279" i="19"/>
  <c r="J2279" i="19"/>
  <c r="C2279" i="19"/>
  <c r="AU2278" i="19"/>
  <c r="AT2278" i="19"/>
  <c r="AS2278" i="19"/>
  <c r="AB2278" i="19"/>
  <c r="AC2278" i="19" s="1"/>
  <c r="L2278" i="19"/>
  <c r="K2278" i="19"/>
  <c r="J2278" i="19"/>
  <c r="C2278" i="19"/>
  <c r="AU2277" i="19"/>
  <c r="AT2277" i="19"/>
  <c r="AS2277" i="19"/>
  <c r="AB2277" i="19"/>
  <c r="AC2277" i="19" s="1"/>
  <c r="L2277" i="19"/>
  <c r="K2277" i="19"/>
  <c r="J2277" i="19"/>
  <c r="C2277" i="19"/>
  <c r="AU2276" i="19"/>
  <c r="AT2276" i="19"/>
  <c r="AS2276" i="19"/>
  <c r="AB2276" i="19"/>
  <c r="AC2276" i="19" s="1"/>
  <c r="L2276" i="19"/>
  <c r="K2276" i="19"/>
  <c r="J2276" i="19"/>
  <c r="C2276" i="19"/>
  <c r="AU2275" i="19"/>
  <c r="AT2275" i="19"/>
  <c r="AS2275" i="19"/>
  <c r="AB2275" i="19"/>
  <c r="AC2275" i="19" s="1"/>
  <c r="L2275" i="19"/>
  <c r="K2275" i="19"/>
  <c r="J2275" i="19"/>
  <c r="C2275" i="19"/>
  <c r="AU2274" i="19"/>
  <c r="AT2274" i="19"/>
  <c r="AS2274" i="19"/>
  <c r="AB2274" i="19"/>
  <c r="AC2274" i="19" s="1"/>
  <c r="L2274" i="19"/>
  <c r="K2274" i="19"/>
  <c r="J2274" i="19"/>
  <c r="C2274" i="19"/>
  <c r="AU2273" i="19"/>
  <c r="AT2273" i="19"/>
  <c r="AS2273" i="19"/>
  <c r="AB2273" i="19"/>
  <c r="AC2273" i="19" s="1"/>
  <c r="L2273" i="19"/>
  <c r="K2273" i="19"/>
  <c r="J2273" i="19"/>
  <c r="C2273" i="19"/>
  <c r="AU2272" i="19"/>
  <c r="AT2272" i="19"/>
  <c r="AS2272" i="19"/>
  <c r="AB2272" i="19"/>
  <c r="AC2272" i="19" s="1"/>
  <c r="L2272" i="19"/>
  <c r="K2272" i="19"/>
  <c r="J2272" i="19"/>
  <c r="C2272" i="19"/>
  <c r="AU2271" i="19"/>
  <c r="AT2271" i="19"/>
  <c r="AS2271" i="19"/>
  <c r="AB2271" i="19"/>
  <c r="AC2271" i="19" s="1"/>
  <c r="L2271" i="19"/>
  <c r="K2271" i="19"/>
  <c r="J2271" i="19"/>
  <c r="C2271" i="19"/>
  <c r="AU2270" i="19"/>
  <c r="AT2270" i="19"/>
  <c r="AS2270" i="19"/>
  <c r="AB2270" i="19"/>
  <c r="AC2270" i="19" s="1"/>
  <c r="L2270" i="19"/>
  <c r="K2270" i="19"/>
  <c r="J2270" i="19"/>
  <c r="C2270" i="19"/>
  <c r="AU2269" i="19"/>
  <c r="AT2269" i="19"/>
  <c r="AS2269" i="19"/>
  <c r="AB2269" i="19"/>
  <c r="AC2269" i="19" s="1"/>
  <c r="L2269" i="19"/>
  <c r="K2269" i="19"/>
  <c r="J2269" i="19"/>
  <c r="C2269" i="19"/>
  <c r="AU2267" i="19"/>
  <c r="AT2267" i="19"/>
  <c r="AS2267" i="19"/>
  <c r="AB2267" i="19"/>
  <c r="AC2267" i="19" s="1"/>
  <c r="L2267" i="19"/>
  <c r="K2267" i="19"/>
  <c r="J2267" i="19"/>
  <c r="C2267" i="19"/>
  <c r="AU2266" i="19"/>
  <c r="AT2266" i="19"/>
  <c r="AS2266" i="19"/>
  <c r="AB2266" i="19"/>
  <c r="AC2266" i="19" s="1"/>
  <c r="L2266" i="19"/>
  <c r="K2266" i="19"/>
  <c r="J2266" i="19"/>
  <c r="C2266" i="19"/>
  <c r="AU2265" i="19"/>
  <c r="AT2265" i="19"/>
  <c r="AS2265" i="19"/>
  <c r="AB2265" i="19"/>
  <c r="AC2265" i="19" s="1"/>
  <c r="L2265" i="19"/>
  <c r="K2265" i="19"/>
  <c r="J2265" i="19"/>
  <c r="C2265" i="19"/>
  <c r="AU2264" i="19"/>
  <c r="AT2264" i="19"/>
  <c r="AS2264" i="19"/>
  <c r="AB2264" i="19"/>
  <c r="AC2264" i="19" s="1"/>
  <c r="L2264" i="19"/>
  <c r="K2264" i="19"/>
  <c r="J2264" i="19"/>
  <c r="C2264" i="19"/>
  <c r="AU2263" i="19"/>
  <c r="AT2263" i="19"/>
  <c r="AS2263" i="19"/>
  <c r="AB2263" i="19"/>
  <c r="AC2263" i="19" s="1"/>
  <c r="L2263" i="19"/>
  <c r="K2263" i="19"/>
  <c r="J2263" i="19"/>
  <c r="C2263" i="19"/>
  <c r="AU2262" i="19"/>
  <c r="AT2262" i="19"/>
  <c r="AS2262" i="19"/>
  <c r="AB2262" i="19"/>
  <c r="AC2262" i="19" s="1"/>
  <c r="L2262" i="19"/>
  <c r="K2262" i="19"/>
  <c r="J2262" i="19"/>
  <c r="C2262" i="19"/>
  <c r="AU2261" i="19"/>
  <c r="AT2261" i="19"/>
  <c r="AS2261" i="19"/>
  <c r="AB2261" i="19"/>
  <c r="AC2261" i="19" s="1"/>
  <c r="L2261" i="19"/>
  <c r="K2261" i="19"/>
  <c r="J2261" i="19"/>
  <c r="C2261" i="19"/>
  <c r="AU2259" i="19"/>
  <c r="AT2259" i="19"/>
  <c r="AS2259" i="19"/>
  <c r="AB2259" i="19"/>
  <c r="AC2259" i="19" s="1"/>
  <c r="L2259" i="19"/>
  <c r="K2259" i="19"/>
  <c r="J2259" i="19"/>
  <c r="C2259" i="19"/>
  <c r="AU2258" i="19"/>
  <c r="AT2258" i="19"/>
  <c r="AS2258" i="19"/>
  <c r="AB2258" i="19"/>
  <c r="AC2258" i="19" s="1"/>
  <c r="L2258" i="19"/>
  <c r="K2258" i="19"/>
  <c r="J2258" i="19"/>
  <c r="C2258" i="19"/>
  <c r="AU2257" i="19"/>
  <c r="AT2257" i="19"/>
  <c r="AS2257" i="19"/>
  <c r="AB2257" i="19"/>
  <c r="AC2257" i="19" s="1"/>
  <c r="L2257" i="19"/>
  <c r="K2257" i="19"/>
  <c r="J2257" i="19"/>
  <c r="C2257" i="19"/>
  <c r="AU2256" i="19"/>
  <c r="AT2256" i="19"/>
  <c r="AS2256" i="19"/>
  <c r="AB2256" i="19"/>
  <c r="AC2256" i="19" s="1"/>
  <c r="L2256" i="19"/>
  <c r="K2256" i="19"/>
  <c r="J2256" i="19"/>
  <c r="C2256" i="19"/>
  <c r="AU2255" i="19"/>
  <c r="AT2255" i="19"/>
  <c r="AS2255" i="19"/>
  <c r="AB2255" i="19"/>
  <c r="AC2255" i="19" s="1"/>
  <c r="L2255" i="19"/>
  <c r="K2255" i="19"/>
  <c r="J2255" i="19"/>
  <c r="C2255" i="19"/>
  <c r="AU2254" i="19"/>
  <c r="AT2254" i="19"/>
  <c r="AS2254" i="19"/>
  <c r="AB2254" i="19"/>
  <c r="AC2254" i="19" s="1"/>
  <c r="L2254" i="19"/>
  <c r="K2254" i="19"/>
  <c r="J2254" i="19"/>
  <c r="C2254" i="19"/>
  <c r="AU2253" i="19"/>
  <c r="AT2253" i="19"/>
  <c r="AS2253" i="19"/>
  <c r="AB2253" i="19"/>
  <c r="AC2253" i="19" s="1"/>
  <c r="L2253" i="19"/>
  <c r="K2253" i="19"/>
  <c r="J2253" i="19"/>
  <c r="C2253" i="19"/>
  <c r="AU2252" i="19"/>
  <c r="AT2252" i="19"/>
  <c r="AS2252" i="19"/>
  <c r="AB2252" i="19"/>
  <c r="AC2252" i="19" s="1"/>
  <c r="L2252" i="19"/>
  <c r="K2252" i="19"/>
  <c r="J2252" i="19"/>
  <c r="C2252" i="19"/>
  <c r="AU2251" i="19"/>
  <c r="AT2251" i="19"/>
  <c r="AS2251" i="19"/>
  <c r="AB2251" i="19"/>
  <c r="AC2251" i="19" s="1"/>
  <c r="L2251" i="19"/>
  <c r="K2251" i="19"/>
  <c r="J2251" i="19"/>
  <c r="C2251" i="19"/>
  <c r="AU2250" i="19"/>
  <c r="AT2250" i="19"/>
  <c r="AS2250" i="19"/>
  <c r="AB2250" i="19"/>
  <c r="AC2250" i="19" s="1"/>
  <c r="L2250" i="19"/>
  <c r="K2250" i="19"/>
  <c r="J2250" i="19"/>
  <c r="C2250" i="19"/>
  <c r="AU2249" i="19"/>
  <c r="AT2249" i="19"/>
  <c r="AS2249" i="19"/>
  <c r="AB2249" i="19"/>
  <c r="AC2249" i="19" s="1"/>
  <c r="L2249" i="19"/>
  <c r="K2249" i="19"/>
  <c r="J2249" i="19"/>
  <c r="C2249" i="19"/>
  <c r="AU2248" i="19"/>
  <c r="AT2248" i="19"/>
  <c r="AS2248" i="19"/>
  <c r="AB2248" i="19"/>
  <c r="AC2248" i="19" s="1"/>
  <c r="L2248" i="19"/>
  <c r="K2248" i="19"/>
  <c r="J2248" i="19"/>
  <c r="C2248" i="19"/>
  <c r="AU2247" i="19"/>
  <c r="AT2247" i="19"/>
  <c r="AS2247" i="19"/>
  <c r="AB2247" i="19"/>
  <c r="AC2247" i="19" s="1"/>
  <c r="L2247" i="19"/>
  <c r="K2247" i="19"/>
  <c r="J2247" i="19"/>
  <c r="C2247" i="19"/>
  <c r="AU2246" i="19"/>
  <c r="AT2246" i="19"/>
  <c r="AS2246" i="19"/>
  <c r="AB2246" i="19"/>
  <c r="AC2246" i="19" s="1"/>
  <c r="L2246" i="19"/>
  <c r="K2246" i="19"/>
  <c r="J2246" i="19"/>
  <c r="C2246" i="19"/>
  <c r="AU2245" i="19"/>
  <c r="AT2245" i="19"/>
  <c r="AS2245" i="19"/>
  <c r="AB2245" i="19"/>
  <c r="AC2245" i="19" s="1"/>
  <c r="L2245" i="19"/>
  <c r="K2245" i="19"/>
  <c r="J2245" i="19"/>
  <c r="C2245" i="19"/>
  <c r="AU2244" i="19"/>
  <c r="AT2244" i="19"/>
  <c r="AS2244" i="19"/>
  <c r="AB2244" i="19"/>
  <c r="AC2244" i="19" s="1"/>
  <c r="L2244" i="19"/>
  <c r="K2244" i="19"/>
  <c r="J2244" i="19"/>
  <c r="C2244" i="19"/>
  <c r="AU2242" i="19"/>
  <c r="AT2242" i="19"/>
  <c r="AS2242" i="19"/>
  <c r="AB2242" i="19"/>
  <c r="AC2242" i="19" s="1"/>
  <c r="L2242" i="19"/>
  <c r="K2242" i="19"/>
  <c r="J2242" i="19"/>
  <c r="C2242" i="19"/>
  <c r="AU2241" i="19"/>
  <c r="AT2241" i="19"/>
  <c r="AS2241" i="19"/>
  <c r="AB2241" i="19"/>
  <c r="AC2241" i="19" s="1"/>
  <c r="L2241" i="19"/>
  <c r="K2241" i="19"/>
  <c r="J2241" i="19"/>
  <c r="C2241" i="19"/>
  <c r="AU2240" i="19"/>
  <c r="AT2240" i="19"/>
  <c r="AS2240" i="19"/>
  <c r="AB2240" i="19"/>
  <c r="AC2240" i="19" s="1"/>
  <c r="L2240" i="19"/>
  <c r="K2240" i="19"/>
  <c r="J2240" i="19"/>
  <c r="C2240" i="19"/>
  <c r="AU2239" i="19"/>
  <c r="AT2239" i="19"/>
  <c r="AS2239" i="19"/>
  <c r="AB2239" i="19"/>
  <c r="AC2239" i="19" s="1"/>
  <c r="L2239" i="19"/>
  <c r="K2239" i="19"/>
  <c r="J2239" i="19"/>
  <c r="C2239" i="19"/>
  <c r="AU2238" i="19"/>
  <c r="AT2238" i="19"/>
  <c r="AS2238" i="19"/>
  <c r="AB2238" i="19"/>
  <c r="AC2238" i="19" s="1"/>
  <c r="L2238" i="19"/>
  <c r="K2238" i="19"/>
  <c r="J2238" i="19"/>
  <c r="C2238" i="19"/>
  <c r="AU2237" i="19"/>
  <c r="AT2237" i="19"/>
  <c r="AS2237" i="19"/>
  <c r="AB2237" i="19"/>
  <c r="AC2237" i="19" s="1"/>
  <c r="L2237" i="19"/>
  <c r="K2237" i="19"/>
  <c r="J2237" i="19"/>
  <c r="C2237" i="19"/>
  <c r="AU2236" i="19"/>
  <c r="AT2236" i="19"/>
  <c r="AS2236" i="19"/>
  <c r="AB2236" i="19"/>
  <c r="AC2236" i="19" s="1"/>
  <c r="L2236" i="19"/>
  <c r="K2236" i="19"/>
  <c r="J2236" i="19"/>
  <c r="C2236" i="19"/>
  <c r="AU2235" i="19"/>
  <c r="AT2235" i="19"/>
  <c r="AS2235" i="19"/>
  <c r="AB2235" i="19"/>
  <c r="AC2235" i="19" s="1"/>
  <c r="L2235" i="19"/>
  <c r="K2235" i="19"/>
  <c r="J2235" i="19"/>
  <c r="C2235" i="19"/>
  <c r="AU2234" i="19"/>
  <c r="AT2234" i="19"/>
  <c r="AS2234" i="19"/>
  <c r="AB2234" i="19"/>
  <c r="AC2234" i="19" s="1"/>
  <c r="L2234" i="19"/>
  <c r="K2234" i="19"/>
  <c r="J2234" i="19"/>
  <c r="C2234" i="19"/>
  <c r="AU2233" i="19"/>
  <c r="AT2233" i="19"/>
  <c r="AS2233" i="19"/>
  <c r="AB2233" i="19"/>
  <c r="AC2233" i="19" s="1"/>
  <c r="L2233" i="19"/>
  <c r="K2233" i="19"/>
  <c r="J2233" i="19"/>
  <c r="C2233" i="19"/>
  <c r="AU2232" i="19"/>
  <c r="AT2232" i="19"/>
  <c r="AS2232" i="19"/>
  <c r="AB2232" i="19"/>
  <c r="AC2232" i="19" s="1"/>
  <c r="L2232" i="19"/>
  <c r="K2232" i="19"/>
  <c r="J2232" i="19"/>
  <c r="C2232" i="19"/>
  <c r="AU2231" i="19"/>
  <c r="AT2231" i="19"/>
  <c r="AS2231" i="19"/>
  <c r="AB2231" i="19"/>
  <c r="AC2231" i="19" s="1"/>
  <c r="L2231" i="19"/>
  <c r="K2231" i="19"/>
  <c r="J2231" i="19"/>
  <c r="C2231" i="19"/>
  <c r="AU2230" i="19"/>
  <c r="AT2230" i="19"/>
  <c r="AS2230" i="19"/>
  <c r="AB2230" i="19"/>
  <c r="AC2230" i="19" s="1"/>
  <c r="L2230" i="19"/>
  <c r="K2230" i="19"/>
  <c r="J2230" i="19"/>
  <c r="C2230" i="19"/>
  <c r="AU2229" i="19"/>
  <c r="AT2229" i="19"/>
  <c r="AS2229" i="19"/>
  <c r="AB2229" i="19"/>
  <c r="AC2229" i="19" s="1"/>
  <c r="L2229" i="19"/>
  <c r="K2229" i="19"/>
  <c r="J2229" i="19"/>
  <c r="C2229" i="19"/>
  <c r="AU2228" i="19"/>
  <c r="AT2228" i="19"/>
  <c r="AS2228" i="19"/>
  <c r="AB2228" i="19"/>
  <c r="AC2228" i="19" s="1"/>
  <c r="L2228" i="19"/>
  <c r="K2228" i="19"/>
  <c r="J2228" i="19"/>
  <c r="C2228" i="19"/>
  <c r="AU2227" i="19"/>
  <c r="AT2227" i="19"/>
  <c r="AS2227" i="19"/>
  <c r="AB2227" i="19"/>
  <c r="AC2227" i="19" s="1"/>
  <c r="L2227" i="19"/>
  <c r="K2227" i="19"/>
  <c r="J2227" i="19"/>
  <c r="C2227" i="19"/>
  <c r="AU2226" i="19"/>
  <c r="AT2226" i="19"/>
  <c r="AS2226" i="19"/>
  <c r="AB2226" i="19"/>
  <c r="AC2226" i="19" s="1"/>
  <c r="L2226" i="19"/>
  <c r="K2226" i="19"/>
  <c r="J2226" i="19"/>
  <c r="C2226" i="19"/>
  <c r="AU2225" i="19"/>
  <c r="AT2225" i="19"/>
  <c r="AS2225" i="19"/>
  <c r="AB2225" i="19"/>
  <c r="AC2225" i="19" s="1"/>
  <c r="L2225" i="19"/>
  <c r="K2225" i="19"/>
  <c r="J2225" i="19"/>
  <c r="C2225" i="19"/>
  <c r="AU2224" i="19"/>
  <c r="AT2224" i="19"/>
  <c r="AS2224" i="19"/>
  <c r="AB2224" i="19"/>
  <c r="AC2224" i="19" s="1"/>
  <c r="L2224" i="19"/>
  <c r="K2224" i="19"/>
  <c r="J2224" i="19"/>
  <c r="C2224" i="19"/>
  <c r="AU2223" i="19"/>
  <c r="AT2223" i="19"/>
  <c r="AS2223" i="19"/>
  <c r="AB2223" i="19"/>
  <c r="AC2223" i="19" s="1"/>
  <c r="L2223" i="19"/>
  <c r="K2223" i="19"/>
  <c r="J2223" i="19"/>
  <c r="C2223" i="19"/>
  <c r="AU2222" i="19"/>
  <c r="AT2222" i="19"/>
  <c r="AS2222" i="19"/>
  <c r="AB2222" i="19"/>
  <c r="AC2222" i="19" s="1"/>
  <c r="L2222" i="19"/>
  <c r="K2222" i="19"/>
  <c r="J2222" i="19"/>
  <c r="C2222" i="19"/>
  <c r="AU2221" i="19"/>
  <c r="AT2221" i="19"/>
  <c r="AS2221" i="19"/>
  <c r="AB2221" i="19"/>
  <c r="AC2221" i="19" s="1"/>
  <c r="L2221" i="19"/>
  <c r="K2221" i="19"/>
  <c r="J2221" i="19"/>
  <c r="C2221" i="19"/>
  <c r="AU2220" i="19"/>
  <c r="AT2220" i="19"/>
  <c r="AS2220" i="19"/>
  <c r="AB2220" i="19"/>
  <c r="AC2220" i="19" s="1"/>
  <c r="L2220" i="19"/>
  <c r="K2220" i="19"/>
  <c r="J2220" i="19"/>
  <c r="C2220" i="19"/>
  <c r="AU2218" i="19"/>
  <c r="AT2218" i="19"/>
  <c r="AS2218" i="19"/>
  <c r="AB2218" i="19"/>
  <c r="AC2218" i="19" s="1"/>
  <c r="L2218" i="19"/>
  <c r="K2218" i="19"/>
  <c r="J2218" i="19"/>
  <c r="C2218" i="19"/>
  <c r="AU2217" i="19"/>
  <c r="AT2217" i="19"/>
  <c r="AS2217" i="19"/>
  <c r="AB2217" i="19"/>
  <c r="AC2217" i="19" s="1"/>
  <c r="L2217" i="19"/>
  <c r="K2217" i="19"/>
  <c r="J2217" i="19"/>
  <c r="C2217" i="19"/>
  <c r="AU2216" i="19"/>
  <c r="AT2216" i="19"/>
  <c r="AS2216" i="19"/>
  <c r="AB2216" i="19"/>
  <c r="AC2216" i="19" s="1"/>
  <c r="L2216" i="19"/>
  <c r="K2216" i="19"/>
  <c r="J2216" i="19"/>
  <c r="C2216" i="19"/>
  <c r="AU2215" i="19"/>
  <c r="AT2215" i="19"/>
  <c r="AS2215" i="19"/>
  <c r="AB2215" i="19"/>
  <c r="AC2215" i="19" s="1"/>
  <c r="L2215" i="19"/>
  <c r="K2215" i="19"/>
  <c r="J2215" i="19"/>
  <c r="C2215" i="19"/>
  <c r="AU2214" i="19"/>
  <c r="AT2214" i="19"/>
  <c r="AS2214" i="19"/>
  <c r="AB2214" i="19"/>
  <c r="AC2214" i="19" s="1"/>
  <c r="L2214" i="19"/>
  <c r="K2214" i="19"/>
  <c r="J2214" i="19"/>
  <c r="C2214" i="19"/>
  <c r="AU2213" i="19"/>
  <c r="AT2213" i="19"/>
  <c r="AS2213" i="19"/>
  <c r="AB2213" i="19"/>
  <c r="AC2213" i="19" s="1"/>
  <c r="L2213" i="19"/>
  <c r="K2213" i="19"/>
  <c r="J2213" i="19"/>
  <c r="C2213" i="19"/>
  <c r="AU2212" i="19"/>
  <c r="AT2212" i="19"/>
  <c r="AS2212" i="19"/>
  <c r="AB2212" i="19"/>
  <c r="AC2212" i="19" s="1"/>
  <c r="L2212" i="19"/>
  <c r="K2212" i="19"/>
  <c r="J2212" i="19"/>
  <c r="C2212" i="19"/>
  <c r="AU2210" i="19"/>
  <c r="AT2210" i="19"/>
  <c r="AS2210" i="19"/>
  <c r="AB2210" i="19"/>
  <c r="AC2210" i="19" s="1"/>
  <c r="L2210" i="19"/>
  <c r="K2210" i="19"/>
  <c r="J2210" i="19"/>
  <c r="C2210" i="19"/>
  <c r="AU2209" i="19"/>
  <c r="AT2209" i="19"/>
  <c r="AS2209" i="19"/>
  <c r="AB2209" i="19"/>
  <c r="AC2209" i="19" s="1"/>
  <c r="L2209" i="19"/>
  <c r="K2209" i="19"/>
  <c r="J2209" i="19"/>
  <c r="C2209" i="19"/>
  <c r="AU2208" i="19"/>
  <c r="AT2208" i="19"/>
  <c r="AS2208" i="19"/>
  <c r="AB2208" i="19"/>
  <c r="AC2208" i="19" s="1"/>
  <c r="L2208" i="19"/>
  <c r="K2208" i="19"/>
  <c r="J2208" i="19"/>
  <c r="C2208" i="19"/>
  <c r="AU2207" i="19"/>
  <c r="AT2207" i="19"/>
  <c r="AS2207" i="19"/>
  <c r="AB2207" i="19"/>
  <c r="AC2207" i="19" s="1"/>
  <c r="L2207" i="19"/>
  <c r="K2207" i="19"/>
  <c r="J2207" i="19"/>
  <c r="C2207" i="19"/>
  <c r="AU2206" i="19"/>
  <c r="AT2206" i="19"/>
  <c r="AS2206" i="19"/>
  <c r="AB2206" i="19"/>
  <c r="AC2206" i="19" s="1"/>
  <c r="L2206" i="19"/>
  <c r="K2206" i="19"/>
  <c r="J2206" i="19"/>
  <c r="C2206" i="19"/>
  <c r="AU2205" i="19"/>
  <c r="AT2205" i="19"/>
  <c r="AS2205" i="19"/>
  <c r="AB2205" i="19"/>
  <c r="AC2205" i="19" s="1"/>
  <c r="L2205" i="19"/>
  <c r="K2205" i="19"/>
  <c r="J2205" i="19"/>
  <c r="C2205" i="19"/>
  <c r="AU2204" i="19"/>
  <c r="AT2204" i="19"/>
  <c r="AS2204" i="19"/>
  <c r="AB2204" i="19"/>
  <c r="AC2204" i="19" s="1"/>
  <c r="L2204" i="19"/>
  <c r="K2204" i="19"/>
  <c r="J2204" i="19"/>
  <c r="C2204" i="19"/>
  <c r="AU2203" i="19"/>
  <c r="AT2203" i="19"/>
  <c r="AS2203" i="19"/>
  <c r="AB2203" i="19"/>
  <c r="AC2203" i="19" s="1"/>
  <c r="L2203" i="19"/>
  <c r="K2203" i="19"/>
  <c r="J2203" i="19"/>
  <c r="C2203" i="19"/>
  <c r="AU2202" i="19"/>
  <c r="AT2202" i="19"/>
  <c r="AS2202" i="19"/>
  <c r="AB2202" i="19"/>
  <c r="AC2202" i="19" s="1"/>
  <c r="L2202" i="19"/>
  <c r="K2202" i="19"/>
  <c r="J2202" i="19"/>
  <c r="C2202" i="19"/>
  <c r="AU2201" i="19"/>
  <c r="AT2201" i="19"/>
  <c r="AS2201" i="19"/>
  <c r="AB2201" i="19"/>
  <c r="AC2201" i="19" s="1"/>
  <c r="L2201" i="19"/>
  <c r="K2201" i="19"/>
  <c r="J2201" i="19"/>
  <c r="C2201" i="19"/>
  <c r="AU2200" i="19"/>
  <c r="AT2200" i="19"/>
  <c r="AS2200" i="19"/>
  <c r="AB2200" i="19"/>
  <c r="AC2200" i="19" s="1"/>
  <c r="L2200" i="19"/>
  <c r="K2200" i="19"/>
  <c r="J2200" i="19"/>
  <c r="C2200" i="19"/>
  <c r="AU2198" i="19"/>
  <c r="AT2198" i="19"/>
  <c r="AS2198" i="19"/>
  <c r="AB2198" i="19"/>
  <c r="AC2198" i="19" s="1"/>
  <c r="L2198" i="19"/>
  <c r="K2198" i="19"/>
  <c r="J2198" i="19"/>
  <c r="C2198" i="19"/>
  <c r="AU2196" i="19"/>
  <c r="AT2196" i="19"/>
  <c r="AS2196" i="19"/>
  <c r="AB2196" i="19"/>
  <c r="AC2196" i="19" s="1"/>
  <c r="L2196" i="19"/>
  <c r="K2196" i="19"/>
  <c r="J2196" i="19"/>
  <c r="C2196" i="19"/>
  <c r="AU2195" i="19"/>
  <c r="AT2195" i="19"/>
  <c r="AS2195" i="19"/>
  <c r="AB2195" i="19"/>
  <c r="AC2195" i="19" s="1"/>
  <c r="L2195" i="19"/>
  <c r="K2195" i="19"/>
  <c r="J2195" i="19"/>
  <c r="C2195" i="19"/>
  <c r="AU2194" i="19"/>
  <c r="AT2194" i="19"/>
  <c r="AS2194" i="19"/>
  <c r="AB2194" i="19"/>
  <c r="AC2194" i="19" s="1"/>
  <c r="L2194" i="19"/>
  <c r="K2194" i="19"/>
  <c r="J2194" i="19"/>
  <c r="C2194" i="19"/>
  <c r="AU2192" i="19"/>
  <c r="AT2192" i="19"/>
  <c r="AS2192" i="19"/>
  <c r="AB2192" i="19"/>
  <c r="AC2192" i="19" s="1"/>
  <c r="L2192" i="19"/>
  <c r="K2192" i="19"/>
  <c r="J2192" i="19"/>
  <c r="C2192" i="19"/>
  <c r="AU2191" i="19"/>
  <c r="AT2191" i="19"/>
  <c r="AS2191" i="19"/>
  <c r="AB2191" i="19"/>
  <c r="AC2191" i="19" s="1"/>
  <c r="L2191" i="19"/>
  <c r="K2191" i="19"/>
  <c r="J2191" i="19"/>
  <c r="C2191" i="19"/>
  <c r="AU2190" i="19"/>
  <c r="AT2190" i="19"/>
  <c r="AS2190" i="19"/>
  <c r="AB2190" i="19"/>
  <c r="AC2190" i="19" s="1"/>
  <c r="L2190" i="19"/>
  <c r="K2190" i="19"/>
  <c r="J2190" i="19"/>
  <c r="C2190" i="19"/>
  <c r="AU2189" i="19"/>
  <c r="AT2189" i="19"/>
  <c r="AS2189" i="19"/>
  <c r="AB2189" i="19"/>
  <c r="AC2189" i="19" s="1"/>
  <c r="L2189" i="19"/>
  <c r="K2189" i="19"/>
  <c r="J2189" i="19"/>
  <c r="C2189" i="19"/>
  <c r="AU2188" i="19"/>
  <c r="AT2188" i="19"/>
  <c r="AS2188" i="19"/>
  <c r="AB2188" i="19"/>
  <c r="AC2188" i="19" s="1"/>
  <c r="L2188" i="19"/>
  <c r="K2188" i="19"/>
  <c r="J2188" i="19"/>
  <c r="C2188" i="19"/>
  <c r="AU2187" i="19"/>
  <c r="AT2187" i="19"/>
  <c r="AS2187" i="19"/>
  <c r="AB2187" i="19"/>
  <c r="AC2187" i="19" s="1"/>
  <c r="L2187" i="19"/>
  <c r="K2187" i="19"/>
  <c r="J2187" i="19"/>
  <c r="C2187" i="19"/>
  <c r="AU2186" i="19"/>
  <c r="AT2186" i="19"/>
  <c r="AS2186" i="19"/>
  <c r="AB2186" i="19"/>
  <c r="AC2186" i="19" s="1"/>
  <c r="L2186" i="19"/>
  <c r="K2186" i="19"/>
  <c r="J2186" i="19"/>
  <c r="C2186" i="19"/>
  <c r="AU2185" i="19"/>
  <c r="AT2185" i="19"/>
  <c r="AS2185" i="19"/>
  <c r="AB2185" i="19"/>
  <c r="AC2185" i="19" s="1"/>
  <c r="L2185" i="19"/>
  <c r="K2185" i="19"/>
  <c r="J2185" i="19"/>
  <c r="C2185" i="19"/>
  <c r="AU2183" i="19"/>
  <c r="AT2183" i="19"/>
  <c r="AS2183" i="19"/>
  <c r="AB2183" i="19"/>
  <c r="AC2183" i="19" s="1"/>
  <c r="L2183" i="19"/>
  <c r="K2183" i="19"/>
  <c r="J2183" i="19"/>
  <c r="C2183" i="19"/>
  <c r="AU2182" i="19"/>
  <c r="AT2182" i="19"/>
  <c r="AS2182" i="19"/>
  <c r="AB2182" i="19"/>
  <c r="AC2182" i="19" s="1"/>
  <c r="L2182" i="19"/>
  <c r="K2182" i="19"/>
  <c r="J2182" i="19"/>
  <c r="C2182" i="19"/>
  <c r="AU2181" i="19"/>
  <c r="AT2181" i="19"/>
  <c r="AS2181" i="19"/>
  <c r="AB2181" i="19"/>
  <c r="AC2181" i="19" s="1"/>
  <c r="L2181" i="19"/>
  <c r="K2181" i="19"/>
  <c r="J2181" i="19"/>
  <c r="C2181" i="19"/>
  <c r="AU2180" i="19"/>
  <c r="AT2180" i="19"/>
  <c r="AS2180" i="19"/>
  <c r="AB2180" i="19"/>
  <c r="AC2180" i="19" s="1"/>
  <c r="L2180" i="19"/>
  <c r="K2180" i="19"/>
  <c r="J2180" i="19"/>
  <c r="C2180" i="19"/>
  <c r="AU2179" i="19"/>
  <c r="AT2179" i="19"/>
  <c r="AS2179" i="19"/>
  <c r="AB2179" i="19"/>
  <c r="AC2179" i="19" s="1"/>
  <c r="L2179" i="19"/>
  <c r="K2179" i="19"/>
  <c r="J2179" i="19"/>
  <c r="C2179" i="19"/>
  <c r="AU2178" i="19"/>
  <c r="AT2178" i="19"/>
  <c r="AS2178" i="19"/>
  <c r="AB2178" i="19"/>
  <c r="AC2178" i="19" s="1"/>
  <c r="L2178" i="19"/>
  <c r="K2178" i="19"/>
  <c r="J2178" i="19"/>
  <c r="C2178" i="19"/>
  <c r="AU2177" i="19"/>
  <c r="AT2177" i="19"/>
  <c r="AS2177" i="19"/>
  <c r="AB2177" i="19"/>
  <c r="AC2177" i="19" s="1"/>
  <c r="L2177" i="19"/>
  <c r="K2177" i="19"/>
  <c r="J2177" i="19"/>
  <c r="C2177" i="19"/>
  <c r="AU2176" i="19"/>
  <c r="AT2176" i="19"/>
  <c r="AS2176" i="19"/>
  <c r="AB2176" i="19"/>
  <c r="AC2176" i="19" s="1"/>
  <c r="L2176" i="19"/>
  <c r="K2176" i="19"/>
  <c r="J2176" i="19"/>
  <c r="C2176" i="19"/>
  <c r="AU2175" i="19"/>
  <c r="AT2175" i="19"/>
  <c r="AS2175" i="19"/>
  <c r="AB2175" i="19"/>
  <c r="AC2175" i="19" s="1"/>
  <c r="L2175" i="19"/>
  <c r="K2175" i="19"/>
  <c r="J2175" i="19"/>
  <c r="C2175" i="19"/>
  <c r="AU2174" i="19"/>
  <c r="AT2174" i="19"/>
  <c r="AS2174" i="19"/>
  <c r="AB2174" i="19"/>
  <c r="AC2174" i="19" s="1"/>
  <c r="L2174" i="19"/>
  <c r="K2174" i="19"/>
  <c r="J2174" i="19"/>
  <c r="C2174" i="19"/>
  <c r="AU2173" i="19"/>
  <c r="AT2173" i="19"/>
  <c r="AS2173" i="19"/>
  <c r="AB2173" i="19"/>
  <c r="AC2173" i="19" s="1"/>
  <c r="L2173" i="19"/>
  <c r="K2173" i="19"/>
  <c r="J2173" i="19"/>
  <c r="C2173" i="19"/>
  <c r="AU2172" i="19"/>
  <c r="AT2172" i="19"/>
  <c r="AS2172" i="19"/>
  <c r="AB2172" i="19"/>
  <c r="AC2172" i="19" s="1"/>
  <c r="L2172" i="19"/>
  <c r="K2172" i="19"/>
  <c r="J2172" i="19"/>
  <c r="C2172" i="19"/>
  <c r="AU2171" i="19"/>
  <c r="AT2171" i="19"/>
  <c r="AS2171" i="19"/>
  <c r="AB2171" i="19"/>
  <c r="AC2171" i="19" s="1"/>
  <c r="L2171" i="19"/>
  <c r="K2171" i="19"/>
  <c r="J2171" i="19"/>
  <c r="C2171" i="19"/>
  <c r="AU2170" i="19"/>
  <c r="AT2170" i="19"/>
  <c r="AS2170" i="19"/>
  <c r="AB2170" i="19"/>
  <c r="AC2170" i="19" s="1"/>
  <c r="L2170" i="19"/>
  <c r="K2170" i="19"/>
  <c r="J2170" i="19"/>
  <c r="C2170" i="19"/>
  <c r="AU2169" i="19"/>
  <c r="AT2169" i="19"/>
  <c r="AS2169" i="19"/>
  <c r="AB2169" i="19"/>
  <c r="AC2169" i="19" s="1"/>
  <c r="L2169" i="19"/>
  <c r="K2169" i="19"/>
  <c r="J2169" i="19"/>
  <c r="C2169" i="19"/>
  <c r="AU2167" i="19"/>
  <c r="AT2167" i="19"/>
  <c r="AS2167" i="19"/>
  <c r="AB2167" i="19"/>
  <c r="AC2167" i="19" s="1"/>
  <c r="L2167" i="19"/>
  <c r="K2167" i="19"/>
  <c r="J2167" i="19"/>
  <c r="C2167" i="19"/>
  <c r="AU2166" i="19"/>
  <c r="AT2166" i="19"/>
  <c r="AS2166" i="19"/>
  <c r="AB2166" i="19"/>
  <c r="AC2166" i="19" s="1"/>
  <c r="L2166" i="19"/>
  <c r="K2166" i="19"/>
  <c r="J2166" i="19"/>
  <c r="C2166" i="19"/>
  <c r="AU2165" i="19"/>
  <c r="AT2165" i="19"/>
  <c r="AS2165" i="19"/>
  <c r="AB2165" i="19"/>
  <c r="AC2165" i="19" s="1"/>
  <c r="L2165" i="19"/>
  <c r="K2165" i="19"/>
  <c r="J2165" i="19"/>
  <c r="C2165" i="19"/>
  <c r="AU2164" i="19"/>
  <c r="AT2164" i="19"/>
  <c r="AS2164" i="19"/>
  <c r="AB2164" i="19"/>
  <c r="AC2164" i="19" s="1"/>
  <c r="L2164" i="19"/>
  <c r="K2164" i="19"/>
  <c r="J2164" i="19"/>
  <c r="C2164" i="19"/>
  <c r="AU2163" i="19"/>
  <c r="AT2163" i="19"/>
  <c r="AS2163" i="19"/>
  <c r="AB2163" i="19"/>
  <c r="AC2163" i="19" s="1"/>
  <c r="L2163" i="19"/>
  <c r="K2163" i="19"/>
  <c r="J2163" i="19"/>
  <c r="C2163" i="19"/>
  <c r="AU2162" i="19"/>
  <c r="AT2162" i="19"/>
  <c r="AS2162" i="19"/>
  <c r="AB2162" i="19"/>
  <c r="AC2162" i="19" s="1"/>
  <c r="L2162" i="19"/>
  <c r="K2162" i="19"/>
  <c r="J2162" i="19"/>
  <c r="C2162" i="19"/>
  <c r="AU2161" i="19"/>
  <c r="AT2161" i="19"/>
  <c r="AS2161" i="19"/>
  <c r="AB2161" i="19"/>
  <c r="AC2161" i="19" s="1"/>
  <c r="L2161" i="19"/>
  <c r="K2161" i="19"/>
  <c r="J2161" i="19"/>
  <c r="C2161" i="19"/>
  <c r="AU2160" i="19"/>
  <c r="AT2160" i="19"/>
  <c r="AS2160" i="19"/>
  <c r="AB2160" i="19"/>
  <c r="AC2160" i="19" s="1"/>
  <c r="L2160" i="19"/>
  <c r="K2160" i="19"/>
  <c r="J2160" i="19"/>
  <c r="G2160" i="19" s="1"/>
  <c r="C2160" i="19"/>
  <c r="AU2159" i="19"/>
  <c r="AT2159" i="19"/>
  <c r="AS2159" i="19"/>
  <c r="AB2159" i="19"/>
  <c r="AC2159" i="19" s="1"/>
  <c r="L2159" i="19"/>
  <c r="K2159" i="19"/>
  <c r="J2159" i="19"/>
  <c r="C2159" i="19"/>
  <c r="AU2158" i="19"/>
  <c r="AT2158" i="19"/>
  <c r="AS2158" i="19"/>
  <c r="AB2158" i="19"/>
  <c r="AC2158" i="19" s="1"/>
  <c r="L2158" i="19"/>
  <c r="K2158" i="19"/>
  <c r="J2158" i="19"/>
  <c r="C2158" i="19"/>
  <c r="AU2157" i="19"/>
  <c r="AT2157" i="19"/>
  <c r="AS2157" i="19"/>
  <c r="AB2157" i="19"/>
  <c r="AC2157" i="19" s="1"/>
  <c r="L2157" i="19"/>
  <c r="K2157" i="19"/>
  <c r="J2157" i="19"/>
  <c r="C2157" i="19"/>
  <c r="AU2156" i="19"/>
  <c r="AT2156" i="19"/>
  <c r="AS2156" i="19"/>
  <c r="AB2156" i="19"/>
  <c r="AC2156" i="19" s="1"/>
  <c r="L2156" i="19"/>
  <c r="K2156" i="19"/>
  <c r="J2156" i="19"/>
  <c r="C2156" i="19"/>
  <c r="AU2155" i="19"/>
  <c r="AT2155" i="19"/>
  <c r="AS2155" i="19"/>
  <c r="AB2155" i="19"/>
  <c r="AC2155" i="19" s="1"/>
  <c r="L2155" i="19"/>
  <c r="K2155" i="19"/>
  <c r="J2155" i="19"/>
  <c r="C2155" i="19"/>
  <c r="AU2154" i="19"/>
  <c r="AT2154" i="19"/>
  <c r="AS2154" i="19"/>
  <c r="AB2154" i="19"/>
  <c r="AC2154" i="19" s="1"/>
  <c r="L2154" i="19"/>
  <c r="K2154" i="19"/>
  <c r="J2154" i="19"/>
  <c r="C2154" i="19"/>
  <c r="AU2153" i="19"/>
  <c r="AT2153" i="19"/>
  <c r="AS2153" i="19"/>
  <c r="AB2153" i="19"/>
  <c r="AC2153" i="19" s="1"/>
  <c r="L2153" i="19"/>
  <c r="K2153" i="19"/>
  <c r="J2153" i="19"/>
  <c r="C2153" i="19"/>
  <c r="AU2152" i="19"/>
  <c r="AT2152" i="19"/>
  <c r="AS2152" i="19"/>
  <c r="AB2152" i="19"/>
  <c r="AC2152" i="19" s="1"/>
  <c r="L2152" i="19"/>
  <c r="K2152" i="19"/>
  <c r="J2152" i="19"/>
  <c r="C2152" i="19"/>
  <c r="AU2150" i="19"/>
  <c r="AT2150" i="19"/>
  <c r="AS2150" i="19"/>
  <c r="AB2150" i="19"/>
  <c r="AC2150" i="19" s="1"/>
  <c r="L2150" i="19"/>
  <c r="K2150" i="19"/>
  <c r="J2150" i="19"/>
  <c r="C2150" i="19"/>
  <c r="AU2148" i="19"/>
  <c r="AT2148" i="19"/>
  <c r="AS2148" i="19"/>
  <c r="AB2148" i="19"/>
  <c r="AC2148" i="19" s="1"/>
  <c r="L2148" i="19"/>
  <c r="K2148" i="19"/>
  <c r="J2148" i="19"/>
  <c r="C2148" i="19"/>
  <c r="AU2147" i="19"/>
  <c r="AT2147" i="19"/>
  <c r="AS2147" i="19"/>
  <c r="AB2147" i="19"/>
  <c r="AC2147" i="19" s="1"/>
  <c r="L2147" i="19"/>
  <c r="K2147" i="19"/>
  <c r="J2147" i="19"/>
  <c r="C2147" i="19"/>
  <c r="AU2146" i="19"/>
  <c r="AT2146" i="19"/>
  <c r="AS2146" i="19"/>
  <c r="AB2146" i="19"/>
  <c r="AC2146" i="19" s="1"/>
  <c r="L2146" i="19"/>
  <c r="K2146" i="19"/>
  <c r="J2146" i="19"/>
  <c r="C2146" i="19"/>
  <c r="AU2145" i="19"/>
  <c r="AT2145" i="19"/>
  <c r="AS2145" i="19"/>
  <c r="AB2145" i="19"/>
  <c r="AC2145" i="19" s="1"/>
  <c r="L2145" i="19"/>
  <c r="K2145" i="19"/>
  <c r="J2145" i="19"/>
  <c r="C2145" i="19"/>
  <c r="AU2144" i="19"/>
  <c r="AT2144" i="19"/>
  <c r="AS2144" i="19"/>
  <c r="AB2144" i="19"/>
  <c r="AC2144" i="19" s="1"/>
  <c r="L2144" i="19"/>
  <c r="K2144" i="19"/>
  <c r="J2144" i="19"/>
  <c r="C2144" i="19"/>
  <c r="AU2143" i="19"/>
  <c r="AT2143" i="19"/>
  <c r="AS2143" i="19"/>
  <c r="AB2143" i="19"/>
  <c r="AC2143" i="19" s="1"/>
  <c r="L2143" i="19"/>
  <c r="K2143" i="19"/>
  <c r="J2143" i="19"/>
  <c r="C2143" i="19"/>
  <c r="AU2142" i="19"/>
  <c r="AT2142" i="19"/>
  <c r="AS2142" i="19"/>
  <c r="AB2142" i="19"/>
  <c r="AC2142" i="19" s="1"/>
  <c r="L2142" i="19"/>
  <c r="K2142" i="19"/>
  <c r="J2142" i="19"/>
  <c r="C2142" i="19"/>
  <c r="AU2140" i="19"/>
  <c r="AT2140" i="19"/>
  <c r="AS2140" i="19"/>
  <c r="AB2140" i="19"/>
  <c r="AC2140" i="19" s="1"/>
  <c r="L2140" i="19"/>
  <c r="K2140" i="19"/>
  <c r="J2140" i="19"/>
  <c r="C2140" i="19"/>
  <c r="AU2139" i="19"/>
  <c r="AT2139" i="19"/>
  <c r="AS2139" i="19"/>
  <c r="AB2139" i="19"/>
  <c r="AC2139" i="19" s="1"/>
  <c r="L2139" i="19"/>
  <c r="K2139" i="19"/>
  <c r="J2139" i="19"/>
  <c r="C2139" i="19"/>
  <c r="AU2138" i="19"/>
  <c r="AT2138" i="19"/>
  <c r="AS2138" i="19"/>
  <c r="AB2138" i="19"/>
  <c r="AC2138" i="19" s="1"/>
  <c r="L2138" i="19"/>
  <c r="K2138" i="19"/>
  <c r="J2138" i="19"/>
  <c r="C2138" i="19"/>
  <c r="AU2137" i="19"/>
  <c r="AT2137" i="19"/>
  <c r="AS2137" i="19"/>
  <c r="AB2137" i="19"/>
  <c r="AC2137" i="19" s="1"/>
  <c r="L2137" i="19"/>
  <c r="K2137" i="19"/>
  <c r="J2137" i="19"/>
  <c r="C2137" i="19"/>
  <c r="AU2136" i="19"/>
  <c r="AT2136" i="19"/>
  <c r="AS2136" i="19"/>
  <c r="AB2136" i="19"/>
  <c r="AC2136" i="19" s="1"/>
  <c r="L2136" i="19"/>
  <c r="K2136" i="19"/>
  <c r="J2136" i="19"/>
  <c r="C2136" i="19"/>
  <c r="AU2134" i="19"/>
  <c r="AT2134" i="19"/>
  <c r="AS2134" i="19"/>
  <c r="AB2134" i="19"/>
  <c r="AC2134" i="19" s="1"/>
  <c r="L2134" i="19"/>
  <c r="K2134" i="19"/>
  <c r="J2134" i="19"/>
  <c r="C2134" i="19"/>
  <c r="AU2133" i="19"/>
  <c r="AT2133" i="19"/>
  <c r="AS2133" i="19"/>
  <c r="AB2133" i="19"/>
  <c r="AC2133" i="19" s="1"/>
  <c r="L2133" i="19"/>
  <c r="K2133" i="19"/>
  <c r="J2133" i="19"/>
  <c r="C2133" i="19"/>
  <c r="AU2132" i="19"/>
  <c r="AT2132" i="19"/>
  <c r="AS2132" i="19"/>
  <c r="AB2132" i="19"/>
  <c r="AC2132" i="19" s="1"/>
  <c r="L2132" i="19"/>
  <c r="K2132" i="19"/>
  <c r="J2132" i="19"/>
  <c r="C2132" i="19"/>
  <c r="AU2131" i="19"/>
  <c r="AT2131" i="19"/>
  <c r="AS2131" i="19"/>
  <c r="AB2131" i="19"/>
  <c r="AC2131" i="19" s="1"/>
  <c r="L2131" i="19"/>
  <c r="K2131" i="19"/>
  <c r="J2131" i="19"/>
  <c r="C2131" i="19"/>
  <c r="AU2130" i="19"/>
  <c r="AT2130" i="19"/>
  <c r="AS2130" i="19"/>
  <c r="AB2130" i="19"/>
  <c r="AC2130" i="19" s="1"/>
  <c r="L2130" i="19"/>
  <c r="K2130" i="19"/>
  <c r="J2130" i="19"/>
  <c r="C2130" i="19"/>
  <c r="AU2128" i="19"/>
  <c r="AT2128" i="19"/>
  <c r="AS2128" i="19"/>
  <c r="AB2128" i="19"/>
  <c r="AC2128" i="19" s="1"/>
  <c r="L2128" i="19"/>
  <c r="K2128" i="19"/>
  <c r="J2128" i="19"/>
  <c r="C2128" i="19"/>
  <c r="AU2127" i="19"/>
  <c r="AT2127" i="19"/>
  <c r="AS2127" i="19"/>
  <c r="AB2127" i="19"/>
  <c r="AC2127" i="19" s="1"/>
  <c r="L2127" i="19"/>
  <c r="K2127" i="19"/>
  <c r="J2127" i="19"/>
  <c r="C2127" i="19"/>
  <c r="AU2126" i="19"/>
  <c r="AT2126" i="19"/>
  <c r="AS2126" i="19"/>
  <c r="AB2126" i="19"/>
  <c r="AC2126" i="19" s="1"/>
  <c r="L2126" i="19"/>
  <c r="K2126" i="19"/>
  <c r="J2126" i="19"/>
  <c r="C2126" i="19"/>
  <c r="AU2124" i="19"/>
  <c r="AT2124" i="19"/>
  <c r="AS2124" i="19"/>
  <c r="AB2124" i="19"/>
  <c r="AC2124" i="19" s="1"/>
  <c r="L2124" i="19"/>
  <c r="K2124" i="19"/>
  <c r="J2124" i="19"/>
  <c r="C2124" i="19"/>
  <c r="AU2123" i="19"/>
  <c r="AT2123" i="19"/>
  <c r="AS2123" i="19"/>
  <c r="AB2123" i="19"/>
  <c r="AC2123" i="19" s="1"/>
  <c r="L2123" i="19"/>
  <c r="K2123" i="19"/>
  <c r="J2123" i="19"/>
  <c r="C2123" i="19"/>
  <c r="AU2122" i="19"/>
  <c r="AT2122" i="19"/>
  <c r="AS2122" i="19"/>
  <c r="AB2122" i="19"/>
  <c r="AC2122" i="19" s="1"/>
  <c r="L2122" i="19"/>
  <c r="K2122" i="19"/>
  <c r="J2122" i="19"/>
  <c r="G2122" i="19" s="1"/>
  <c r="C2122" i="19"/>
  <c r="AU2121" i="19"/>
  <c r="AT2121" i="19"/>
  <c r="AS2121" i="19"/>
  <c r="AB2121" i="19"/>
  <c r="AC2121" i="19" s="1"/>
  <c r="L2121" i="19"/>
  <c r="K2121" i="19"/>
  <c r="J2121" i="19"/>
  <c r="C2121" i="19"/>
  <c r="AU2120" i="19"/>
  <c r="AT2120" i="19"/>
  <c r="AS2120" i="19"/>
  <c r="AB2120" i="19"/>
  <c r="AC2120" i="19" s="1"/>
  <c r="L2120" i="19"/>
  <c r="K2120" i="19"/>
  <c r="J2120" i="19"/>
  <c r="C2120" i="19"/>
  <c r="AU2119" i="19"/>
  <c r="AT2119" i="19"/>
  <c r="AS2119" i="19"/>
  <c r="AB2119" i="19"/>
  <c r="AC2119" i="19" s="1"/>
  <c r="L2119" i="19"/>
  <c r="K2119" i="19"/>
  <c r="J2119" i="19"/>
  <c r="C2119" i="19"/>
  <c r="AU2118" i="19"/>
  <c r="AT2118" i="19"/>
  <c r="AS2118" i="19"/>
  <c r="AB2118" i="19"/>
  <c r="AC2118" i="19" s="1"/>
  <c r="L2118" i="19"/>
  <c r="K2118" i="19"/>
  <c r="J2118" i="19"/>
  <c r="C2118" i="19"/>
  <c r="AU2117" i="19"/>
  <c r="AT2117" i="19"/>
  <c r="AS2117" i="19"/>
  <c r="AB2117" i="19"/>
  <c r="AC2117" i="19" s="1"/>
  <c r="L2117" i="19"/>
  <c r="K2117" i="19"/>
  <c r="J2117" i="19"/>
  <c r="C2117" i="19"/>
  <c r="AU2116" i="19"/>
  <c r="AT2116" i="19"/>
  <c r="AS2116" i="19"/>
  <c r="AB2116" i="19"/>
  <c r="AC2116" i="19" s="1"/>
  <c r="L2116" i="19"/>
  <c r="K2116" i="19"/>
  <c r="J2116" i="19"/>
  <c r="C2116" i="19"/>
  <c r="AU2115" i="19"/>
  <c r="AT2115" i="19"/>
  <c r="AS2115" i="19"/>
  <c r="AB2115" i="19"/>
  <c r="AC2115" i="19" s="1"/>
  <c r="L2115" i="19"/>
  <c r="K2115" i="19"/>
  <c r="J2115" i="19"/>
  <c r="C2115" i="19"/>
  <c r="AU2114" i="19"/>
  <c r="AT2114" i="19"/>
  <c r="AS2114" i="19"/>
  <c r="AB2114" i="19"/>
  <c r="AC2114" i="19" s="1"/>
  <c r="L2114" i="19"/>
  <c r="K2114" i="19"/>
  <c r="J2114" i="19"/>
  <c r="C2114" i="19"/>
  <c r="AU2113" i="19"/>
  <c r="AT2113" i="19"/>
  <c r="AS2113" i="19"/>
  <c r="AB2113" i="19"/>
  <c r="AC2113" i="19" s="1"/>
  <c r="L2113" i="19"/>
  <c r="K2113" i="19"/>
  <c r="J2113" i="19"/>
  <c r="C2113" i="19"/>
  <c r="AU2112" i="19"/>
  <c r="AT2112" i="19"/>
  <c r="AS2112" i="19"/>
  <c r="AB2112" i="19"/>
  <c r="AC2112" i="19" s="1"/>
  <c r="L2112" i="19"/>
  <c r="K2112" i="19"/>
  <c r="J2112" i="19"/>
  <c r="C2112" i="19"/>
  <c r="AU2111" i="19"/>
  <c r="AT2111" i="19"/>
  <c r="AS2111" i="19"/>
  <c r="AB2111" i="19"/>
  <c r="AC2111" i="19" s="1"/>
  <c r="L2111" i="19"/>
  <c r="K2111" i="19"/>
  <c r="J2111" i="19"/>
  <c r="C2111" i="19"/>
  <c r="AU2110" i="19"/>
  <c r="AT2110" i="19"/>
  <c r="AS2110" i="19"/>
  <c r="AB2110" i="19"/>
  <c r="AC2110" i="19" s="1"/>
  <c r="L2110" i="19"/>
  <c r="K2110" i="19"/>
  <c r="J2110" i="19"/>
  <c r="C2110" i="19"/>
  <c r="AU2109" i="19"/>
  <c r="AT2109" i="19"/>
  <c r="AS2109" i="19"/>
  <c r="AB2109" i="19"/>
  <c r="AC2109" i="19" s="1"/>
  <c r="L2109" i="19"/>
  <c r="K2109" i="19"/>
  <c r="J2109" i="19"/>
  <c r="C2109" i="19"/>
  <c r="AU2108" i="19"/>
  <c r="AT2108" i="19"/>
  <c r="AS2108" i="19"/>
  <c r="AB2108" i="19"/>
  <c r="AC2108" i="19" s="1"/>
  <c r="L2108" i="19"/>
  <c r="K2108" i="19"/>
  <c r="J2108" i="19"/>
  <c r="C2108" i="19"/>
  <c r="AU2107" i="19"/>
  <c r="AT2107" i="19"/>
  <c r="AS2107" i="19"/>
  <c r="AB2107" i="19"/>
  <c r="AC2107" i="19" s="1"/>
  <c r="L2107" i="19"/>
  <c r="K2107" i="19"/>
  <c r="J2107" i="19"/>
  <c r="C2107" i="19"/>
  <c r="AU2106" i="19"/>
  <c r="AT2106" i="19"/>
  <c r="AS2106" i="19"/>
  <c r="AB2106" i="19"/>
  <c r="AC2106" i="19" s="1"/>
  <c r="L2106" i="19"/>
  <c r="K2106" i="19"/>
  <c r="J2106" i="19"/>
  <c r="C2106" i="19"/>
  <c r="AU2105" i="19"/>
  <c r="AT2105" i="19"/>
  <c r="AS2105" i="19"/>
  <c r="AB2105" i="19"/>
  <c r="AC2105" i="19" s="1"/>
  <c r="L2105" i="19"/>
  <c r="K2105" i="19"/>
  <c r="J2105" i="19"/>
  <c r="C2105" i="19"/>
  <c r="AU2104" i="19"/>
  <c r="AT2104" i="19"/>
  <c r="AS2104" i="19"/>
  <c r="AB2104" i="19"/>
  <c r="AC2104" i="19" s="1"/>
  <c r="L2104" i="19"/>
  <c r="K2104" i="19"/>
  <c r="J2104" i="19"/>
  <c r="C2104" i="19"/>
  <c r="AU2103" i="19"/>
  <c r="AT2103" i="19"/>
  <c r="AS2103" i="19"/>
  <c r="AB2103" i="19"/>
  <c r="AC2103" i="19" s="1"/>
  <c r="L2103" i="19"/>
  <c r="K2103" i="19"/>
  <c r="J2103" i="19"/>
  <c r="C2103" i="19"/>
  <c r="AU2102" i="19"/>
  <c r="AT2102" i="19"/>
  <c r="AS2102" i="19"/>
  <c r="AB2102" i="19"/>
  <c r="AC2102" i="19" s="1"/>
  <c r="L2102" i="19"/>
  <c r="K2102" i="19"/>
  <c r="J2102" i="19"/>
  <c r="C2102" i="19"/>
  <c r="AU2101" i="19"/>
  <c r="AT2101" i="19"/>
  <c r="AS2101" i="19"/>
  <c r="AB2101" i="19"/>
  <c r="AC2101" i="19" s="1"/>
  <c r="L2101" i="19"/>
  <c r="K2101" i="19"/>
  <c r="J2101" i="19"/>
  <c r="C2101" i="19"/>
  <c r="AU2099" i="19"/>
  <c r="AT2099" i="19"/>
  <c r="AS2099" i="19"/>
  <c r="AB2099" i="19"/>
  <c r="AC2099" i="19" s="1"/>
  <c r="L2099" i="19"/>
  <c r="K2099" i="19"/>
  <c r="J2099" i="19"/>
  <c r="C2099" i="19"/>
  <c r="AU2098" i="19"/>
  <c r="AT2098" i="19"/>
  <c r="AS2098" i="19"/>
  <c r="AB2098" i="19"/>
  <c r="AC2098" i="19" s="1"/>
  <c r="L2098" i="19"/>
  <c r="K2098" i="19"/>
  <c r="J2098" i="19"/>
  <c r="C2098" i="19"/>
  <c r="AU2097" i="19"/>
  <c r="AT2097" i="19"/>
  <c r="AS2097" i="19"/>
  <c r="AB2097" i="19"/>
  <c r="AC2097" i="19" s="1"/>
  <c r="L2097" i="19"/>
  <c r="K2097" i="19"/>
  <c r="J2097" i="19"/>
  <c r="C2097" i="19"/>
  <c r="AU2096" i="19"/>
  <c r="AT2096" i="19"/>
  <c r="AS2096" i="19"/>
  <c r="AB2096" i="19"/>
  <c r="AC2096" i="19" s="1"/>
  <c r="L2096" i="19"/>
  <c r="K2096" i="19"/>
  <c r="J2096" i="19"/>
  <c r="C2096" i="19"/>
  <c r="AU2095" i="19"/>
  <c r="AT2095" i="19"/>
  <c r="AS2095" i="19"/>
  <c r="AB2095" i="19"/>
  <c r="AC2095" i="19" s="1"/>
  <c r="L2095" i="19"/>
  <c r="K2095" i="19"/>
  <c r="J2095" i="19"/>
  <c r="C2095" i="19"/>
  <c r="AU2094" i="19"/>
  <c r="AT2094" i="19"/>
  <c r="AS2094" i="19"/>
  <c r="AB2094" i="19"/>
  <c r="AC2094" i="19" s="1"/>
  <c r="L2094" i="19"/>
  <c r="K2094" i="19"/>
  <c r="J2094" i="19"/>
  <c r="C2094" i="19"/>
  <c r="AU2093" i="19"/>
  <c r="AT2093" i="19"/>
  <c r="AS2093" i="19"/>
  <c r="AB2093" i="19"/>
  <c r="AC2093" i="19" s="1"/>
  <c r="L2093" i="19"/>
  <c r="K2093" i="19"/>
  <c r="J2093" i="19"/>
  <c r="C2093" i="19"/>
  <c r="AU2091" i="19"/>
  <c r="AT2091" i="19"/>
  <c r="AS2091" i="19"/>
  <c r="AB2091" i="19"/>
  <c r="AC2091" i="19" s="1"/>
  <c r="L2091" i="19"/>
  <c r="K2091" i="19"/>
  <c r="J2091" i="19"/>
  <c r="C2091" i="19"/>
  <c r="AU2090" i="19"/>
  <c r="AT2090" i="19"/>
  <c r="AS2090" i="19"/>
  <c r="AB2090" i="19"/>
  <c r="AC2090" i="19" s="1"/>
  <c r="L2090" i="19"/>
  <c r="K2090" i="19"/>
  <c r="J2090" i="19"/>
  <c r="C2090" i="19"/>
  <c r="AU2089" i="19"/>
  <c r="AT2089" i="19"/>
  <c r="AS2089" i="19"/>
  <c r="AB2089" i="19"/>
  <c r="AC2089" i="19" s="1"/>
  <c r="L2089" i="19"/>
  <c r="K2089" i="19"/>
  <c r="J2089" i="19"/>
  <c r="C2089" i="19"/>
  <c r="AU2088" i="19"/>
  <c r="AT2088" i="19"/>
  <c r="AS2088" i="19"/>
  <c r="AB2088" i="19"/>
  <c r="AC2088" i="19" s="1"/>
  <c r="L2088" i="19"/>
  <c r="K2088" i="19"/>
  <c r="J2088" i="19"/>
  <c r="C2088" i="19"/>
  <c r="AU2087" i="19"/>
  <c r="AT2087" i="19"/>
  <c r="AS2087" i="19"/>
  <c r="AB2087" i="19"/>
  <c r="AC2087" i="19" s="1"/>
  <c r="L2087" i="19"/>
  <c r="K2087" i="19"/>
  <c r="J2087" i="19"/>
  <c r="C2087" i="19"/>
  <c r="AU2086" i="19"/>
  <c r="AT2086" i="19"/>
  <c r="AS2086" i="19"/>
  <c r="AB2086" i="19"/>
  <c r="AC2086" i="19" s="1"/>
  <c r="L2086" i="19"/>
  <c r="K2086" i="19"/>
  <c r="J2086" i="19"/>
  <c r="C2086" i="19"/>
  <c r="AU2085" i="19"/>
  <c r="AT2085" i="19"/>
  <c r="AS2085" i="19"/>
  <c r="AB2085" i="19"/>
  <c r="AC2085" i="19" s="1"/>
  <c r="L2085" i="19"/>
  <c r="K2085" i="19"/>
  <c r="J2085" i="19"/>
  <c r="C2085" i="19"/>
  <c r="AU2084" i="19"/>
  <c r="AT2084" i="19"/>
  <c r="AS2084" i="19"/>
  <c r="AB2084" i="19"/>
  <c r="AC2084" i="19" s="1"/>
  <c r="L2084" i="19"/>
  <c r="K2084" i="19"/>
  <c r="J2084" i="19"/>
  <c r="C2084" i="19"/>
  <c r="AU2083" i="19"/>
  <c r="AT2083" i="19"/>
  <c r="AS2083" i="19"/>
  <c r="AB2083" i="19"/>
  <c r="AC2083" i="19" s="1"/>
  <c r="L2083" i="19"/>
  <c r="K2083" i="19"/>
  <c r="J2083" i="19"/>
  <c r="C2083" i="19"/>
  <c r="AU2082" i="19"/>
  <c r="AT2082" i="19"/>
  <c r="AS2082" i="19"/>
  <c r="AB2082" i="19"/>
  <c r="AC2082" i="19" s="1"/>
  <c r="L2082" i="19"/>
  <c r="K2082" i="19"/>
  <c r="J2082" i="19"/>
  <c r="C2082" i="19"/>
  <c r="AU2080" i="19"/>
  <c r="AT2080" i="19"/>
  <c r="AS2080" i="19"/>
  <c r="AB2080" i="19"/>
  <c r="AC2080" i="19" s="1"/>
  <c r="L2080" i="19"/>
  <c r="K2080" i="19"/>
  <c r="J2080" i="19"/>
  <c r="C2080" i="19"/>
  <c r="AU2079" i="19"/>
  <c r="AT2079" i="19"/>
  <c r="AS2079" i="19"/>
  <c r="AB2079" i="19"/>
  <c r="AC2079" i="19" s="1"/>
  <c r="L2079" i="19"/>
  <c r="K2079" i="19"/>
  <c r="J2079" i="19"/>
  <c r="C2079" i="19"/>
  <c r="AU2078" i="19"/>
  <c r="AT2078" i="19"/>
  <c r="AS2078" i="19"/>
  <c r="AB2078" i="19"/>
  <c r="AC2078" i="19" s="1"/>
  <c r="L2078" i="19"/>
  <c r="K2078" i="19"/>
  <c r="J2078" i="19"/>
  <c r="C2078" i="19"/>
  <c r="AU2077" i="19"/>
  <c r="AT2077" i="19"/>
  <c r="AS2077" i="19"/>
  <c r="AB2077" i="19"/>
  <c r="AC2077" i="19" s="1"/>
  <c r="L2077" i="19"/>
  <c r="K2077" i="19"/>
  <c r="J2077" i="19"/>
  <c r="C2077" i="19"/>
  <c r="AU2076" i="19"/>
  <c r="AT2076" i="19"/>
  <c r="AS2076" i="19"/>
  <c r="AB2076" i="19"/>
  <c r="AC2076" i="19" s="1"/>
  <c r="L2076" i="19"/>
  <c r="K2076" i="19"/>
  <c r="J2076" i="19"/>
  <c r="C2076" i="19"/>
  <c r="AU2075" i="19"/>
  <c r="AT2075" i="19"/>
  <c r="AS2075" i="19"/>
  <c r="AB2075" i="19"/>
  <c r="AC2075" i="19" s="1"/>
  <c r="L2075" i="19"/>
  <c r="K2075" i="19"/>
  <c r="J2075" i="19"/>
  <c r="C2075" i="19"/>
  <c r="AU2074" i="19"/>
  <c r="AT2074" i="19"/>
  <c r="AS2074" i="19"/>
  <c r="AB2074" i="19"/>
  <c r="AC2074" i="19" s="1"/>
  <c r="L2074" i="19"/>
  <c r="K2074" i="19"/>
  <c r="J2074" i="19"/>
  <c r="C2074" i="19"/>
  <c r="AU2073" i="19"/>
  <c r="AT2073" i="19"/>
  <c r="AS2073" i="19"/>
  <c r="AB2073" i="19"/>
  <c r="AC2073" i="19" s="1"/>
  <c r="L2073" i="19"/>
  <c r="K2073" i="19"/>
  <c r="J2073" i="19"/>
  <c r="C2073" i="19"/>
  <c r="AU2072" i="19"/>
  <c r="AT2072" i="19"/>
  <c r="AS2072" i="19"/>
  <c r="AB2072" i="19"/>
  <c r="AC2072" i="19" s="1"/>
  <c r="L2072" i="19"/>
  <c r="K2072" i="19"/>
  <c r="J2072" i="19"/>
  <c r="C2072" i="19"/>
  <c r="AU2071" i="19"/>
  <c r="AT2071" i="19"/>
  <c r="AS2071" i="19"/>
  <c r="AB2071" i="19"/>
  <c r="AC2071" i="19" s="1"/>
  <c r="L2071" i="19"/>
  <c r="K2071" i="19"/>
  <c r="J2071" i="19"/>
  <c r="C2071" i="19"/>
  <c r="AU2070" i="19"/>
  <c r="AT2070" i="19"/>
  <c r="AS2070" i="19"/>
  <c r="AB2070" i="19"/>
  <c r="AC2070" i="19" s="1"/>
  <c r="L2070" i="19"/>
  <c r="K2070" i="19"/>
  <c r="J2070" i="19"/>
  <c r="C2070" i="19"/>
  <c r="AU2069" i="19"/>
  <c r="AT2069" i="19"/>
  <c r="AS2069" i="19"/>
  <c r="AB2069" i="19"/>
  <c r="AC2069" i="19" s="1"/>
  <c r="L2069" i="19"/>
  <c r="K2069" i="19"/>
  <c r="J2069" i="19"/>
  <c r="C2069" i="19"/>
  <c r="AU2068" i="19"/>
  <c r="AT2068" i="19"/>
  <c r="AS2068" i="19"/>
  <c r="AB2068" i="19"/>
  <c r="AC2068" i="19" s="1"/>
  <c r="L2068" i="19"/>
  <c r="K2068" i="19"/>
  <c r="J2068" i="19"/>
  <c r="C2068" i="19"/>
  <c r="AU2067" i="19"/>
  <c r="AT2067" i="19"/>
  <c r="AS2067" i="19"/>
  <c r="AB2067" i="19"/>
  <c r="AC2067" i="19" s="1"/>
  <c r="L2067" i="19"/>
  <c r="K2067" i="19"/>
  <c r="J2067" i="19"/>
  <c r="C2067" i="19"/>
  <c r="AU2066" i="19"/>
  <c r="AT2066" i="19"/>
  <c r="AS2066" i="19"/>
  <c r="AB2066" i="19"/>
  <c r="AC2066" i="19" s="1"/>
  <c r="L2066" i="19"/>
  <c r="K2066" i="19"/>
  <c r="J2066" i="19"/>
  <c r="C2066" i="19"/>
  <c r="AU2065" i="19"/>
  <c r="AT2065" i="19"/>
  <c r="AS2065" i="19"/>
  <c r="AB2065" i="19"/>
  <c r="AC2065" i="19" s="1"/>
  <c r="L2065" i="19"/>
  <c r="K2065" i="19"/>
  <c r="J2065" i="19"/>
  <c r="C2065" i="19"/>
  <c r="AU2064" i="19"/>
  <c r="AT2064" i="19"/>
  <c r="AS2064" i="19"/>
  <c r="AB2064" i="19"/>
  <c r="AC2064" i="19" s="1"/>
  <c r="L2064" i="19"/>
  <c r="K2064" i="19"/>
  <c r="J2064" i="19"/>
  <c r="C2064" i="19"/>
  <c r="AU2063" i="19"/>
  <c r="AT2063" i="19"/>
  <c r="AS2063" i="19"/>
  <c r="AB2063" i="19"/>
  <c r="AC2063" i="19" s="1"/>
  <c r="L2063" i="19"/>
  <c r="K2063" i="19"/>
  <c r="J2063" i="19"/>
  <c r="C2063" i="19"/>
  <c r="AU2062" i="19"/>
  <c r="AT2062" i="19"/>
  <c r="AS2062" i="19"/>
  <c r="AB2062" i="19"/>
  <c r="AC2062" i="19" s="1"/>
  <c r="L2062" i="19"/>
  <c r="K2062" i="19"/>
  <c r="J2062" i="19"/>
  <c r="C2062" i="19"/>
  <c r="AU2061" i="19"/>
  <c r="AT2061" i="19"/>
  <c r="AS2061" i="19"/>
  <c r="AB2061" i="19"/>
  <c r="AC2061" i="19" s="1"/>
  <c r="L2061" i="19"/>
  <c r="K2061" i="19"/>
  <c r="J2061" i="19"/>
  <c r="C2061" i="19"/>
  <c r="AU2060" i="19"/>
  <c r="AT2060" i="19"/>
  <c r="AS2060" i="19"/>
  <c r="AB2060" i="19"/>
  <c r="AC2060" i="19" s="1"/>
  <c r="L2060" i="19"/>
  <c r="K2060" i="19"/>
  <c r="J2060" i="19"/>
  <c r="C2060" i="19"/>
  <c r="AU2059" i="19"/>
  <c r="AT2059" i="19"/>
  <c r="AS2059" i="19"/>
  <c r="AB2059" i="19"/>
  <c r="AC2059" i="19" s="1"/>
  <c r="L2059" i="19"/>
  <c r="K2059" i="19"/>
  <c r="J2059" i="19"/>
  <c r="C2059" i="19"/>
  <c r="AU2058" i="19"/>
  <c r="AT2058" i="19"/>
  <c r="AS2058" i="19"/>
  <c r="AB2058" i="19"/>
  <c r="AC2058" i="19" s="1"/>
  <c r="L2058" i="19"/>
  <c r="K2058" i="19"/>
  <c r="J2058" i="19"/>
  <c r="C2058" i="19"/>
  <c r="AU2057" i="19"/>
  <c r="AT2057" i="19"/>
  <c r="AS2057" i="19"/>
  <c r="AB2057" i="19"/>
  <c r="AC2057" i="19" s="1"/>
  <c r="L2057" i="19"/>
  <c r="K2057" i="19"/>
  <c r="J2057" i="19"/>
  <c r="C2057" i="19"/>
  <c r="AU2055" i="19"/>
  <c r="AT2055" i="19"/>
  <c r="AS2055" i="19"/>
  <c r="AB2055" i="19"/>
  <c r="AC2055" i="19" s="1"/>
  <c r="L2055" i="19"/>
  <c r="K2055" i="19"/>
  <c r="J2055" i="19"/>
  <c r="C2055" i="19"/>
  <c r="AU2053" i="19"/>
  <c r="AT2053" i="19"/>
  <c r="AS2053" i="19"/>
  <c r="AB2053" i="19"/>
  <c r="AC2053" i="19" s="1"/>
  <c r="L2053" i="19"/>
  <c r="K2053" i="19"/>
  <c r="J2053" i="19"/>
  <c r="C2053" i="19"/>
  <c r="AU2052" i="19"/>
  <c r="AT2052" i="19"/>
  <c r="AS2052" i="19"/>
  <c r="AB2052" i="19"/>
  <c r="AC2052" i="19" s="1"/>
  <c r="L2052" i="19"/>
  <c r="K2052" i="19"/>
  <c r="J2052" i="19"/>
  <c r="C2052" i="19"/>
  <c r="AU2050" i="19"/>
  <c r="AT2050" i="19"/>
  <c r="AS2050" i="19"/>
  <c r="AB2050" i="19"/>
  <c r="AC2050" i="19" s="1"/>
  <c r="L2050" i="19"/>
  <c r="K2050" i="19"/>
  <c r="J2050" i="19"/>
  <c r="C2050" i="19"/>
  <c r="AU2049" i="19"/>
  <c r="AT2049" i="19"/>
  <c r="AS2049" i="19"/>
  <c r="AB2049" i="19"/>
  <c r="AC2049" i="19" s="1"/>
  <c r="L2049" i="19"/>
  <c r="K2049" i="19"/>
  <c r="J2049" i="19"/>
  <c r="C2049" i="19"/>
  <c r="AU2048" i="19"/>
  <c r="AT2048" i="19"/>
  <c r="AS2048" i="19"/>
  <c r="AB2048" i="19"/>
  <c r="AC2048" i="19" s="1"/>
  <c r="L2048" i="19"/>
  <c r="K2048" i="19"/>
  <c r="J2048" i="19"/>
  <c r="C2048" i="19"/>
  <c r="AU2047" i="19"/>
  <c r="AT2047" i="19"/>
  <c r="AS2047" i="19"/>
  <c r="AB2047" i="19"/>
  <c r="AC2047" i="19" s="1"/>
  <c r="L2047" i="19"/>
  <c r="K2047" i="19"/>
  <c r="J2047" i="19"/>
  <c r="C2047" i="19"/>
  <c r="AU2046" i="19"/>
  <c r="AT2046" i="19"/>
  <c r="AS2046" i="19"/>
  <c r="AB2046" i="19"/>
  <c r="AC2046" i="19" s="1"/>
  <c r="L2046" i="19"/>
  <c r="K2046" i="19"/>
  <c r="J2046" i="19"/>
  <c r="C2046" i="19"/>
  <c r="AU2045" i="19"/>
  <c r="AT2045" i="19"/>
  <c r="AS2045" i="19"/>
  <c r="AB2045" i="19"/>
  <c r="AC2045" i="19" s="1"/>
  <c r="L2045" i="19"/>
  <c r="K2045" i="19"/>
  <c r="J2045" i="19"/>
  <c r="C2045" i="19"/>
  <c r="AU2044" i="19"/>
  <c r="AT2044" i="19"/>
  <c r="AS2044" i="19"/>
  <c r="AB2044" i="19"/>
  <c r="AC2044" i="19" s="1"/>
  <c r="L2044" i="19"/>
  <c r="K2044" i="19"/>
  <c r="J2044" i="19"/>
  <c r="C2044" i="19"/>
  <c r="AU2043" i="19"/>
  <c r="AT2043" i="19"/>
  <c r="AS2043" i="19"/>
  <c r="AB2043" i="19"/>
  <c r="AC2043" i="19" s="1"/>
  <c r="L2043" i="19"/>
  <c r="K2043" i="19"/>
  <c r="J2043" i="19"/>
  <c r="C2043" i="19"/>
  <c r="AU2042" i="19"/>
  <c r="AT2042" i="19"/>
  <c r="AS2042" i="19"/>
  <c r="AB2042" i="19"/>
  <c r="AC2042" i="19" s="1"/>
  <c r="L2042" i="19"/>
  <c r="K2042" i="19"/>
  <c r="J2042" i="19"/>
  <c r="C2042" i="19"/>
  <c r="AU2041" i="19"/>
  <c r="AT2041" i="19"/>
  <c r="AS2041" i="19"/>
  <c r="AB2041" i="19"/>
  <c r="AC2041" i="19" s="1"/>
  <c r="L2041" i="19"/>
  <c r="K2041" i="19"/>
  <c r="J2041" i="19"/>
  <c r="C2041" i="19"/>
  <c r="AU2039" i="19"/>
  <c r="AT2039" i="19"/>
  <c r="AS2039" i="19"/>
  <c r="AB2039" i="19"/>
  <c r="AC2039" i="19" s="1"/>
  <c r="L2039" i="19"/>
  <c r="K2039" i="19"/>
  <c r="J2039" i="19"/>
  <c r="C2039" i="19"/>
  <c r="AU2038" i="19"/>
  <c r="AT2038" i="19"/>
  <c r="AS2038" i="19"/>
  <c r="AB2038" i="19"/>
  <c r="AC2038" i="19" s="1"/>
  <c r="L2038" i="19"/>
  <c r="K2038" i="19"/>
  <c r="J2038" i="19"/>
  <c r="C2038" i="19"/>
  <c r="AU2037" i="19"/>
  <c r="AT2037" i="19"/>
  <c r="AS2037" i="19"/>
  <c r="AB2037" i="19"/>
  <c r="AC2037" i="19" s="1"/>
  <c r="L2037" i="19"/>
  <c r="K2037" i="19"/>
  <c r="J2037" i="19"/>
  <c r="C2037" i="19"/>
  <c r="AU2036" i="19"/>
  <c r="AT2036" i="19"/>
  <c r="AS2036" i="19"/>
  <c r="AB2036" i="19"/>
  <c r="AC2036" i="19" s="1"/>
  <c r="L2036" i="19"/>
  <c r="K2036" i="19"/>
  <c r="J2036" i="19"/>
  <c r="C2036" i="19"/>
  <c r="AU2035" i="19"/>
  <c r="AT2035" i="19"/>
  <c r="AS2035" i="19"/>
  <c r="AB2035" i="19"/>
  <c r="AC2035" i="19" s="1"/>
  <c r="L2035" i="19"/>
  <c r="K2035" i="19"/>
  <c r="J2035" i="19"/>
  <c r="C2035" i="19"/>
  <c r="AU2033" i="19"/>
  <c r="AT2033" i="19"/>
  <c r="AS2033" i="19"/>
  <c r="AB2033" i="19"/>
  <c r="AC2033" i="19" s="1"/>
  <c r="L2033" i="19"/>
  <c r="K2033" i="19"/>
  <c r="J2033" i="19"/>
  <c r="C2033" i="19"/>
  <c r="AU2032" i="19"/>
  <c r="AT2032" i="19"/>
  <c r="AS2032" i="19"/>
  <c r="AB2032" i="19"/>
  <c r="AC2032" i="19" s="1"/>
  <c r="L2032" i="19"/>
  <c r="K2032" i="19"/>
  <c r="J2032" i="19"/>
  <c r="C2032" i="19"/>
  <c r="C2029" i="19"/>
  <c r="C2028" i="19"/>
  <c r="C2027" i="19"/>
  <c r="C2026" i="19"/>
  <c r="C2025" i="19"/>
  <c r="C2024" i="19"/>
  <c r="C2023" i="19"/>
  <c r="C2022" i="19"/>
  <c r="C2021" i="19"/>
  <c r="C2020" i="19"/>
  <c r="C2019" i="19"/>
  <c r="C2018" i="19"/>
  <c r="C2017" i="19"/>
  <c r="C2016" i="19"/>
  <c r="C2015" i="19"/>
  <c r="C2014" i="19"/>
  <c r="C2013" i="19"/>
  <c r="C2012" i="19"/>
  <c r="C2011" i="19"/>
  <c r="C2009" i="19"/>
  <c r="C2008" i="19"/>
  <c r="C2007" i="19"/>
  <c r="C2006" i="19"/>
  <c r="C2005" i="19"/>
  <c r="C2004" i="19"/>
  <c r="C2003" i="19"/>
  <c r="C2002" i="19"/>
  <c r="C2001" i="19"/>
  <c r="C2000" i="19"/>
  <c r="C1999" i="19"/>
  <c r="C1998" i="19"/>
  <c r="C1997" i="19"/>
  <c r="C1996" i="19"/>
  <c r="C1995" i="19"/>
  <c r="C1994" i="19"/>
  <c r="C1993" i="19"/>
  <c r="C1992" i="19"/>
  <c r="C1991" i="19"/>
  <c r="C1990" i="19"/>
  <c r="C1989" i="19"/>
  <c r="C1988" i="19"/>
  <c r="C1987" i="19"/>
  <c r="C1985" i="19"/>
  <c r="C1984" i="19"/>
  <c r="C1983" i="19"/>
  <c r="C1982" i="19"/>
  <c r="C1981" i="19"/>
  <c r="C1980" i="19"/>
  <c r="C1979" i="19"/>
  <c r="C1978" i="19"/>
  <c r="C1977" i="19"/>
  <c r="C1976" i="19"/>
  <c r="C1975" i="19"/>
  <c r="C1974" i="19"/>
  <c r="C1973" i="19"/>
  <c r="C1972" i="19"/>
  <c r="C1970" i="19"/>
  <c r="C1969" i="19"/>
  <c r="C1968" i="19"/>
  <c r="C1967" i="19"/>
  <c r="C1966" i="19"/>
  <c r="C1965" i="19"/>
  <c r="C1964" i="19"/>
  <c r="C1963" i="19"/>
  <c r="C1962" i="19"/>
  <c r="C1961" i="19"/>
  <c r="C1960" i="19"/>
  <c r="C1959" i="19"/>
  <c r="C1957" i="19"/>
  <c r="C1956" i="19"/>
  <c r="C1955" i="19"/>
  <c r="C1954" i="19"/>
  <c r="C1953" i="19"/>
  <c r="C1952" i="19"/>
  <c r="C1951" i="19"/>
  <c r="C1950" i="19"/>
  <c r="C1949" i="19"/>
  <c r="C1948" i="19"/>
  <c r="C1947" i="19"/>
  <c r="C1946" i="19"/>
  <c r="C1944" i="19"/>
  <c r="C1943" i="19"/>
  <c r="C1942" i="19"/>
  <c r="C1940" i="19"/>
  <c r="C1939" i="19"/>
  <c r="C1938" i="19"/>
  <c r="C1937" i="19"/>
  <c r="C1936" i="19"/>
  <c r="C1935" i="19"/>
  <c r="C1934" i="19"/>
  <c r="C1933" i="19"/>
  <c r="C1932" i="19"/>
  <c r="C1931" i="19"/>
  <c r="C1930" i="19"/>
  <c r="C1929" i="19"/>
  <c r="C1928" i="19"/>
  <c r="C1927" i="19"/>
  <c r="C1926" i="19"/>
  <c r="C1925" i="19"/>
  <c r="C1924" i="19"/>
  <c r="C1922" i="19"/>
  <c r="C1921" i="19"/>
  <c r="C1920" i="19"/>
  <c r="C1918" i="19"/>
  <c r="C1917" i="19"/>
  <c r="C1916" i="19"/>
  <c r="C1915" i="19"/>
  <c r="C1914" i="19"/>
  <c r="C1913" i="19"/>
  <c r="C1912" i="19"/>
  <c r="C1911" i="19"/>
  <c r="C1910" i="19"/>
  <c r="C1909" i="19"/>
  <c r="C1908" i="19"/>
  <c r="C1907" i="19"/>
  <c r="C1906" i="19"/>
  <c r="C1905" i="19"/>
  <c r="C1904" i="19"/>
  <c r="C1903" i="19"/>
  <c r="C1902" i="19"/>
  <c r="C1901" i="19"/>
  <c r="C1900" i="19"/>
  <c r="C1899" i="19"/>
  <c r="C1898" i="19"/>
  <c r="C1897" i="19"/>
  <c r="C1896" i="19"/>
  <c r="C1895" i="19"/>
  <c r="C1893" i="19"/>
  <c r="C1892" i="19"/>
  <c r="C1891" i="19"/>
  <c r="C1890" i="19"/>
  <c r="C1889" i="19"/>
  <c r="C1887" i="19"/>
  <c r="C1886" i="19"/>
  <c r="C1885" i="19"/>
  <c r="C1884" i="19"/>
  <c r="C1883" i="19"/>
  <c r="C1882" i="19"/>
  <c r="C1881" i="19"/>
  <c r="C1880" i="19"/>
  <c r="C1878" i="19"/>
  <c r="C1877" i="19"/>
  <c r="C1876" i="19"/>
  <c r="C1874" i="19"/>
  <c r="C1873" i="19"/>
  <c r="C1872" i="19"/>
  <c r="C1871" i="19"/>
  <c r="C1870" i="19"/>
  <c r="C1869" i="19"/>
  <c r="C1868" i="19"/>
  <c r="C1867" i="19"/>
  <c r="C1866" i="19"/>
  <c r="C1865" i="19"/>
  <c r="C1864" i="19"/>
  <c r="C1863" i="19"/>
  <c r="C1862" i="19"/>
  <c r="C1861" i="19"/>
  <c r="C1860" i="19"/>
  <c r="C1859" i="19"/>
  <c r="C1858" i="19"/>
  <c r="C1856" i="19"/>
  <c r="C1855" i="19"/>
  <c r="C1854" i="19"/>
  <c r="C1852" i="19"/>
  <c r="C1851" i="19"/>
  <c r="C1850" i="19"/>
  <c r="C1849" i="19"/>
  <c r="C1848" i="19"/>
  <c r="C1847" i="19"/>
  <c r="C1846" i="19"/>
  <c r="C1845" i="19"/>
  <c r="C1844" i="19"/>
  <c r="C1843" i="19"/>
  <c r="C1842" i="19"/>
  <c r="C1841" i="19"/>
  <c r="C1840" i="19"/>
  <c r="C1839" i="19"/>
  <c r="C1838" i="19"/>
  <c r="C1837" i="19"/>
  <c r="C1836" i="19"/>
  <c r="C1835" i="19"/>
  <c r="C1834" i="19"/>
  <c r="C1833" i="19"/>
  <c r="C1832" i="19"/>
  <c r="C1831" i="19"/>
  <c r="C1830" i="19"/>
  <c r="C1829" i="19"/>
  <c r="C1828" i="19"/>
  <c r="C1826" i="19"/>
  <c r="C1825" i="19"/>
  <c r="C1824" i="19"/>
  <c r="C1823" i="19"/>
  <c r="C1822" i="19"/>
  <c r="C1821" i="19"/>
  <c r="C1820" i="19"/>
  <c r="C1819" i="19"/>
  <c r="C1818" i="19"/>
  <c r="C1817" i="19"/>
  <c r="C1816" i="19"/>
  <c r="C1815" i="19"/>
  <c r="C1814" i="19"/>
  <c r="C1812" i="19"/>
  <c r="C1811" i="19"/>
  <c r="C1810" i="19"/>
  <c r="C1809" i="19"/>
  <c r="C1808" i="19"/>
  <c r="C1807" i="19"/>
  <c r="C1806" i="19"/>
  <c r="C1805" i="19"/>
  <c r="C1803" i="19"/>
  <c r="C1802" i="19"/>
  <c r="C1801" i="19"/>
  <c r="C1800" i="19"/>
  <c r="C1799" i="19"/>
  <c r="C1798" i="19"/>
  <c r="C1797" i="19"/>
  <c r="C1795" i="19"/>
  <c r="C1794" i="19"/>
  <c r="C1793" i="19"/>
  <c r="C1792" i="19"/>
  <c r="C1791" i="19"/>
  <c r="C1790" i="19"/>
  <c r="C1789" i="19"/>
  <c r="C1788" i="19"/>
  <c r="C1787" i="19"/>
  <c r="C1786" i="19"/>
  <c r="C1785" i="19"/>
  <c r="C1784" i="19"/>
  <c r="C1783" i="19"/>
  <c r="C1782" i="19"/>
  <c r="C1781" i="19"/>
  <c r="C1780" i="19"/>
  <c r="C1779" i="19"/>
  <c r="C1777" i="19"/>
  <c r="C1776" i="19"/>
  <c r="C1775" i="19"/>
  <c r="C1773" i="19"/>
  <c r="C1772" i="19"/>
  <c r="C1771" i="19"/>
  <c r="C1770" i="19"/>
  <c r="C1769" i="19"/>
  <c r="C1768" i="19"/>
  <c r="C1767" i="19"/>
  <c r="C1766" i="19"/>
  <c r="C1765" i="19"/>
  <c r="C1764" i="19"/>
  <c r="C1763" i="19"/>
  <c r="C1762" i="19"/>
  <c r="C1761" i="19"/>
  <c r="C1760" i="19"/>
  <c r="C1759" i="19"/>
  <c r="C1758" i="19"/>
  <c r="C1757" i="19"/>
  <c r="C1756" i="19"/>
  <c r="C1755" i="19"/>
  <c r="C1754" i="19"/>
  <c r="C1753" i="19"/>
  <c r="C1752" i="19"/>
  <c r="C1751" i="19"/>
  <c r="C1750" i="19"/>
  <c r="C1749" i="19"/>
  <c r="C1747" i="19"/>
  <c r="C1746" i="19"/>
  <c r="C1745" i="19"/>
  <c r="C1744" i="19"/>
  <c r="C1743" i="19"/>
  <c r="C1742" i="19"/>
  <c r="C1741" i="19"/>
  <c r="C1740" i="19"/>
  <c r="C1739" i="19"/>
  <c r="C1738" i="19"/>
  <c r="C1737" i="19"/>
  <c r="C1736" i="19"/>
  <c r="C1735" i="19"/>
  <c r="C1733" i="19"/>
  <c r="C1732" i="19"/>
  <c r="C1731" i="19"/>
  <c r="C1730" i="19"/>
  <c r="C1729" i="19"/>
  <c r="C1728" i="19"/>
  <c r="C1727" i="19"/>
  <c r="C1726" i="19"/>
  <c r="AU1723" i="19"/>
  <c r="AT1723" i="19"/>
  <c r="AS1723" i="19"/>
  <c r="AB1723" i="19"/>
  <c r="AC1723" i="19" s="1"/>
  <c r="L1723" i="19"/>
  <c r="K1723" i="19"/>
  <c r="J1723" i="19"/>
  <c r="C1723" i="19"/>
  <c r="AU1722" i="19"/>
  <c r="AT1722" i="19"/>
  <c r="AS1722" i="19"/>
  <c r="AB1722" i="19"/>
  <c r="AC1722" i="19" s="1"/>
  <c r="L1722" i="19"/>
  <c r="K1722" i="19"/>
  <c r="J1722" i="19"/>
  <c r="C1722" i="19"/>
  <c r="AU1721" i="19"/>
  <c r="AT1721" i="19"/>
  <c r="AS1721" i="19"/>
  <c r="AB1721" i="19"/>
  <c r="AC1721" i="19" s="1"/>
  <c r="L1721" i="19"/>
  <c r="K1721" i="19"/>
  <c r="J1721" i="19"/>
  <c r="C1721" i="19"/>
  <c r="AU1720" i="19"/>
  <c r="AT1720" i="19"/>
  <c r="AS1720" i="19"/>
  <c r="AB1720" i="19"/>
  <c r="AC1720" i="19" s="1"/>
  <c r="L1720" i="19"/>
  <c r="K1720" i="19"/>
  <c r="J1720" i="19"/>
  <c r="C1720" i="19"/>
  <c r="AU1718" i="19"/>
  <c r="AT1718" i="19"/>
  <c r="AS1718" i="19"/>
  <c r="AB1718" i="19"/>
  <c r="AC1718" i="19" s="1"/>
  <c r="L1718" i="19"/>
  <c r="K1718" i="19"/>
  <c r="J1718" i="19"/>
  <c r="C1718" i="19"/>
  <c r="AU1717" i="19"/>
  <c r="AT1717" i="19"/>
  <c r="AS1717" i="19"/>
  <c r="AB1717" i="19"/>
  <c r="AC1717" i="19" s="1"/>
  <c r="L1717" i="19"/>
  <c r="K1717" i="19"/>
  <c r="J1717" i="19"/>
  <c r="C1717" i="19"/>
  <c r="AU1716" i="19"/>
  <c r="AT1716" i="19"/>
  <c r="AS1716" i="19"/>
  <c r="AB1716" i="19"/>
  <c r="AC1716" i="19" s="1"/>
  <c r="L1716" i="19"/>
  <c r="K1716" i="19"/>
  <c r="J1716" i="19"/>
  <c r="C1716" i="19"/>
  <c r="AU1715" i="19"/>
  <c r="AT1715" i="19"/>
  <c r="AS1715" i="19"/>
  <c r="AB1715" i="19"/>
  <c r="AC1715" i="19" s="1"/>
  <c r="L1715" i="19"/>
  <c r="K1715" i="19"/>
  <c r="J1715" i="19"/>
  <c r="C1715" i="19"/>
  <c r="AU1714" i="19"/>
  <c r="AT1714" i="19"/>
  <c r="AS1714" i="19"/>
  <c r="AB1714" i="19"/>
  <c r="AC1714" i="19" s="1"/>
  <c r="L1714" i="19"/>
  <c r="K1714" i="19"/>
  <c r="J1714" i="19"/>
  <c r="C1714" i="19"/>
  <c r="AU1713" i="19"/>
  <c r="AT1713" i="19"/>
  <c r="AS1713" i="19"/>
  <c r="AB1713" i="19"/>
  <c r="AC1713" i="19" s="1"/>
  <c r="L1713" i="19"/>
  <c r="K1713" i="19"/>
  <c r="J1713" i="19"/>
  <c r="C1713" i="19"/>
  <c r="AU1712" i="19"/>
  <c r="AT1712" i="19"/>
  <c r="AS1712" i="19"/>
  <c r="AB1712" i="19"/>
  <c r="AC1712" i="19" s="1"/>
  <c r="L1712" i="19"/>
  <c r="K1712" i="19"/>
  <c r="J1712" i="19"/>
  <c r="C1712" i="19"/>
  <c r="AU1711" i="19"/>
  <c r="AT1711" i="19"/>
  <c r="AS1711" i="19"/>
  <c r="AB1711" i="19"/>
  <c r="AC1711" i="19" s="1"/>
  <c r="L1711" i="19"/>
  <c r="K1711" i="19"/>
  <c r="J1711" i="19"/>
  <c r="C1711" i="19"/>
  <c r="AU1710" i="19"/>
  <c r="AT1710" i="19"/>
  <c r="AS1710" i="19"/>
  <c r="AB1710" i="19"/>
  <c r="AC1710" i="19" s="1"/>
  <c r="L1710" i="19"/>
  <c r="K1710" i="19"/>
  <c r="J1710" i="19"/>
  <c r="C1710" i="19"/>
  <c r="AU1708" i="19"/>
  <c r="AT1708" i="19"/>
  <c r="AS1708" i="19"/>
  <c r="AB1708" i="19"/>
  <c r="AC1708" i="19" s="1"/>
  <c r="L1708" i="19"/>
  <c r="K1708" i="19"/>
  <c r="J1708" i="19"/>
  <c r="C1708" i="19"/>
  <c r="AU1707" i="19"/>
  <c r="AT1707" i="19"/>
  <c r="AS1707" i="19"/>
  <c r="AB1707" i="19"/>
  <c r="AC1707" i="19" s="1"/>
  <c r="L1707" i="19"/>
  <c r="K1707" i="19"/>
  <c r="J1707" i="19"/>
  <c r="C1707" i="19"/>
  <c r="AU1706" i="19"/>
  <c r="AT1706" i="19"/>
  <c r="AS1706" i="19"/>
  <c r="AB1706" i="19"/>
  <c r="AC1706" i="19" s="1"/>
  <c r="L1706" i="19"/>
  <c r="K1706" i="19"/>
  <c r="J1706" i="19"/>
  <c r="C1706" i="19"/>
  <c r="AU1705" i="19"/>
  <c r="AT1705" i="19"/>
  <c r="AS1705" i="19"/>
  <c r="AB1705" i="19"/>
  <c r="AC1705" i="19" s="1"/>
  <c r="L1705" i="19"/>
  <c r="K1705" i="19"/>
  <c r="J1705" i="19"/>
  <c r="C1705" i="19"/>
  <c r="AU1704" i="19"/>
  <c r="AT1704" i="19"/>
  <c r="AS1704" i="19"/>
  <c r="AB1704" i="19"/>
  <c r="AC1704" i="19" s="1"/>
  <c r="L1704" i="19"/>
  <c r="K1704" i="19"/>
  <c r="J1704" i="19"/>
  <c r="C1704" i="19"/>
  <c r="AU1703" i="19"/>
  <c r="AT1703" i="19"/>
  <c r="AS1703" i="19"/>
  <c r="AB1703" i="19"/>
  <c r="AC1703" i="19" s="1"/>
  <c r="L1703" i="19"/>
  <c r="K1703" i="19"/>
  <c r="J1703" i="19"/>
  <c r="C1703" i="19"/>
  <c r="AU1701" i="19"/>
  <c r="AT1701" i="19"/>
  <c r="AS1701" i="19"/>
  <c r="AB1701" i="19"/>
  <c r="AC1701" i="19" s="1"/>
  <c r="L1701" i="19"/>
  <c r="K1701" i="19"/>
  <c r="J1701" i="19"/>
  <c r="C1701" i="19"/>
  <c r="AU1700" i="19"/>
  <c r="AT1700" i="19"/>
  <c r="AS1700" i="19"/>
  <c r="AB1700" i="19"/>
  <c r="AC1700" i="19" s="1"/>
  <c r="L1700" i="19"/>
  <c r="K1700" i="19"/>
  <c r="J1700" i="19"/>
  <c r="C1700" i="19"/>
  <c r="AU1699" i="19"/>
  <c r="AT1699" i="19"/>
  <c r="AS1699" i="19"/>
  <c r="AB1699" i="19"/>
  <c r="AC1699" i="19" s="1"/>
  <c r="L1699" i="19"/>
  <c r="K1699" i="19"/>
  <c r="J1699" i="19"/>
  <c r="C1699" i="19"/>
  <c r="AU1698" i="19"/>
  <c r="AT1698" i="19"/>
  <c r="AS1698" i="19"/>
  <c r="AB1698" i="19"/>
  <c r="AC1698" i="19" s="1"/>
  <c r="L1698" i="19"/>
  <c r="K1698" i="19"/>
  <c r="J1698" i="19"/>
  <c r="C1698" i="19"/>
  <c r="AU1697" i="19"/>
  <c r="AT1697" i="19"/>
  <c r="AS1697" i="19"/>
  <c r="AB1697" i="19"/>
  <c r="AC1697" i="19" s="1"/>
  <c r="L1697" i="19"/>
  <c r="K1697" i="19"/>
  <c r="J1697" i="19"/>
  <c r="C1697" i="19"/>
  <c r="AU1696" i="19"/>
  <c r="AT1696" i="19"/>
  <c r="AS1696" i="19"/>
  <c r="AB1696" i="19"/>
  <c r="AC1696" i="19" s="1"/>
  <c r="L1696" i="19"/>
  <c r="K1696" i="19"/>
  <c r="J1696" i="19"/>
  <c r="C1696" i="19"/>
  <c r="AU1695" i="19"/>
  <c r="AT1695" i="19"/>
  <c r="AS1695" i="19"/>
  <c r="AB1695" i="19"/>
  <c r="AC1695" i="19" s="1"/>
  <c r="L1695" i="19"/>
  <c r="K1695" i="19"/>
  <c r="J1695" i="19"/>
  <c r="C1695" i="19"/>
  <c r="AU1694" i="19"/>
  <c r="AT1694" i="19"/>
  <c r="AS1694" i="19"/>
  <c r="AB1694" i="19"/>
  <c r="AC1694" i="19" s="1"/>
  <c r="L1694" i="19"/>
  <c r="K1694" i="19"/>
  <c r="J1694" i="19"/>
  <c r="C1694" i="19"/>
  <c r="AU1693" i="19"/>
  <c r="AT1693" i="19"/>
  <c r="AS1693" i="19"/>
  <c r="AB1693" i="19"/>
  <c r="AC1693" i="19" s="1"/>
  <c r="L1693" i="19"/>
  <c r="K1693" i="19"/>
  <c r="J1693" i="19"/>
  <c r="C1693" i="19"/>
  <c r="AU1692" i="19"/>
  <c r="AT1692" i="19"/>
  <c r="AS1692" i="19"/>
  <c r="AB1692" i="19"/>
  <c r="AC1692" i="19" s="1"/>
  <c r="L1692" i="19"/>
  <c r="K1692" i="19"/>
  <c r="J1692" i="19"/>
  <c r="C1692" i="19"/>
  <c r="AU1691" i="19"/>
  <c r="AT1691" i="19"/>
  <c r="AS1691" i="19"/>
  <c r="AB1691" i="19"/>
  <c r="AC1691" i="19" s="1"/>
  <c r="L1691" i="19"/>
  <c r="K1691" i="19"/>
  <c r="J1691" i="19"/>
  <c r="C1691" i="19"/>
  <c r="AU1690" i="19"/>
  <c r="AT1690" i="19"/>
  <c r="AS1690" i="19"/>
  <c r="AB1690" i="19"/>
  <c r="AC1690" i="19" s="1"/>
  <c r="L1690" i="19"/>
  <c r="K1690" i="19"/>
  <c r="J1690" i="19"/>
  <c r="C1690" i="19"/>
  <c r="AU1689" i="19"/>
  <c r="AT1689" i="19"/>
  <c r="AS1689" i="19"/>
  <c r="AB1689" i="19"/>
  <c r="AC1689" i="19" s="1"/>
  <c r="L1689" i="19"/>
  <c r="K1689" i="19"/>
  <c r="J1689" i="19"/>
  <c r="C1689" i="19"/>
  <c r="AU1688" i="19"/>
  <c r="AT1688" i="19"/>
  <c r="AS1688" i="19"/>
  <c r="AB1688" i="19"/>
  <c r="AC1688" i="19" s="1"/>
  <c r="L1688" i="19"/>
  <c r="K1688" i="19"/>
  <c r="J1688" i="19"/>
  <c r="C1688" i="19"/>
  <c r="AU1687" i="19"/>
  <c r="AT1687" i="19"/>
  <c r="AS1687" i="19"/>
  <c r="AB1687" i="19"/>
  <c r="AC1687" i="19" s="1"/>
  <c r="L1687" i="19"/>
  <c r="K1687" i="19"/>
  <c r="J1687" i="19"/>
  <c r="C1687" i="19"/>
  <c r="AU1686" i="19"/>
  <c r="AT1686" i="19"/>
  <c r="AS1686" i="19"/>
  <c r="AB1686" i="19"/>
  <c r="AC1686" i="19" s="1"/>
  <c r="L1686" i="19"/>
  <c r="K1686" i="19"/>
  <c r="J1686" i="19"/>
  <c r="C1686" i="19"/>
  <c r="AU1685" i="19"/>
  <c r="AT1685" i="19"/>
  <c r="AS1685" i="19"/>
  <c r="AB1685" i="19"/>
  <c r="AC1685" i="19" s="1"/>
  <c r="L1685" i="19"/>
  <c r="K1685" i="19"/>
  <c r="J1685" i="19"/>
  <c r="C1685" i="19"/>
  <c r="AU1684" i="19"/>
  <c r="AT1684" i="19"/>
  <c r="AS1684" i="19"/>
  <c r="AB1684" i="19"/>
  <c r="AC1684" i="19" s="1"/>
  <c r="L1684" i="19"/>
  <c r="K1684" i="19"/>
  <c r="J1684" i="19"/>
  <c r="C1684" i="19"/>
  <c r="AU1683" i="19"/>
  <c r="AT1683" i="19"/>
  <c r="AS1683" i="19"/>
  <c r="AB1683" i="19"/>
  <c r="AC1683" i="19" s="1"/>
  <c r="L1683" i="19"/>
  <c r="K1683" i="19"/>
  <c r="J1683" i="19"/>
  <c r="C1683" i="19"/>
  <c r="AU1682" i="19"/>
  <c r="AT1682" i="19"/>
  <c r="AS1682" i="19"/>
  <c r="AB1682" i="19"/>
  <c r="AC1682" i="19" s="1"/>
  <c r="L1682" i="19"/>
  <c r="K1682" i="19"/>
  <c r="J1682" i="19"/>
  <c r="C1682" i="19"/>
  <c r="AU1681" i="19"/>
  <c r="AT1681" i="19"/>
  <c r="AS1681" i="19"/>
  <c r="AB1681" i="19"/>
  <c r="AC1681" i="19" s="1"/>
  <c r="L1681" i="19"/>
  <c r="K1681" i="19"/>
  <c r="J1681" i="19"/>
  <c r="C1681" i="19"/>
  <c r="AU1680" i="19"/>
  <c r="AT1680" i="19"/>
  <c r="AS1680" i="19"/>
  <c r="AB1680" i="19"/>
  <c r="AC1680" i="19" s="1"/>
  <c r="L1680" i="19"/>
  <c r="K1680" i="19"/>
  <c r="J1680" i="19"/>
  <c r="C1680" i="19"/>
  <c r="AU1679" i="19"/>
  <c r="AT1679" i="19"/>
  <c r="AS1679" i="19"/>
  <c r="AB1679" i="19"/>
  <c r="AC1679" i="19" s="1"/>
  <c r="L1679" i="19"/>
  <c r="K1679" i="19"/>
  <c r="J1679" i="19"/>
  <c r="C1679" i="19"/>
  <c r="AU1678" i="19"/>
  <c r="AT1678" i="19"/>
  <c r="AS1678" i="19"/>
  <c r="AB1678" i="19"/>
  <c r="AC1678" i="19" s="1"/>
  <c r="L1678" i="19"/>
  <c r="K1678" i="19"/>
  <c r="J1678" i="19"/>
  <c r="C1678" i="19"/>
  <c r="AU1677" i="19"/>
  <c r="AT1677" i="19"/>
  <c r="AS1677" i="19"/>
  <c r="AB1677" i="19"/>
  <c r="AC1677" i="19" s="1"/>
  <c r="L1677" i="19"/>
  <c r="K1677" i="19"/>
  <c r="J1677" i="19"/>
  <c r="C1677" i="19"/>
  <c r="AU1676" i="19"/>
  <c r="AT1676" i="19"/>
  <c r="AS1676" i="19"/>
  <c r="AB1676" i="19"/>
  <c r="AC1676" i="19" s="1"/>
  <c r="L1676" i="19"/>
  <c r="K1676" i="19"/>
  <c r="J1676" i="19"/>
  <c r="C1676" i="19"/>
  <c r="AU1675" i="19"/>
  <c r="AT1675" i="19"/>
  <c r="AS1675" i="19"/>
  <c r="AB1675" i="19"/>
  <c r="AC1675" i="19" s="1"/>
  <c r="L1675" i="19"/>
  <c r="K1675" i="19"/>
  <c r="J1675" i="19"/>
  <c r="C1675" i="19"/>
  <c r="AU1674" i="19"/>
  <c r="AT1674" i="19"/>
  <c r="AS1674" i="19"/>
  <c r="AB1674" i="19"/>
  <c r="AC1674" i="19" s="1"/>
  <c r="L1674" i="19"/>
  <c r="K1674" i="19"/>
  <c r="J1674" i="19"/>
  <c r="C1674" i="19"/>
  <c r="AU1673" i="19"/>
  <c r="AT1673" i="19"/>
  <c r="AS1673" i="19"/>
  <c r="AB1673" i="19"/>
  <c r="AC1673" i="19" s="1"/>
  <c r="L1673" i="19"/>
  <c r="K1673" i="19"/>
  <c r="J1673" i="19"/>
  <c r="C1673" i="19"/>
  <c r="AU1672" i="19"/>
  <c r="AT1672" i="19"/>
  <c r="AS1672" i="19"/>
  <c r="AB1672" i="19"/>
  <c r="AC1672" i="19" s="1"/>
  <c r="L1672" i="19"/>
  <c r="K1672" i="19"/>
  <c r="J1672" i="19"/>
  <c r="C1672" i="19"/>
  <c r="AU1671" i="19"/>
  <c r="AT1671" i="19"/>
  <c r="AS1671" i="19"/>
  <c r="AB1671" i="19"/>
  <c r="AC1671" i="19" s="1"/>
  <c r="L1671" i="19"/>
  <c r="K1671" i="19"/>
  <c r="J1671" i="19"/>
  <c r="C1671" i="19"/>
  <c r="AU1670" i="19"/>
  <c r="AT1670" i="19"/>
  <c r="AS1670" i="19"/>
  <c r="AB1670" i="19"/>
  <c r="AC1670" i="19" s="1"/>
  <c r="L1670" i="19"/>
  <c r="K1670" i="19"/>
  <c r="J1670" i="19"/>
  <c r="C1670" i="19"/>
  <c r="AU1669" i="19"/>
  <c r="AT1669" i="19"/>
  <c r="AS1669" i="19"/>
  <c r="AB1669" i="19"/>
  <c r="AC1669" i="19" s="1"/>
  <c r="L1669" i="19"/>
  <c r="K1669" i="19"/>
  <c r="J1669" i="19"/>
  <c r="C1669" i="19"/>
  <c r="AU1668" i="19"/>
  <c r="AT1668" i="19"/>
  <c r="AS1668" i="19"/>
  <c r="AB1668" i="19"/>
  <c r="AC1668" i="19" s="1"/>
  <c r="L1668" i="19"/>
  <c r="K1668" i="19"/>
  <c r="J1668" i="19"/>
  <c r="C1668" i="19"/>
  <c r="AU1666" i="19"/>
  <c r="AT1666" i="19"/>
  <c r="AS1666" i="19"/>
  <c r="AB1666" i="19"/>
  <c r="AC1666" i="19" s="1"/>
  <c r="L1666" i="19"/>
  <c r="K1666" i="19"/>
  <c r="J1666" i="19"/>
  <c r="C1666" i="19"/>
  <c r="AU1665" i="19"/>
  <c r="AT1665" i="19"/>
  <c r="AS1665" i="19"/>
  <c r="AB1665" i="19"/>
  <c r="AC1665" i="19" s="1"/>
  <c r="L1665" i="19"/>
  <c r="K1665" i="19"/>
  <c r="J1665" i="19"/>
  <c r="C1665" i="19"/>
  <c r="AU1664" i="19"/>
  <c r="AT1664" i="19"/>
  <c r="AS1664" i="19"/>
  <c r="AB1664" i="19"/>
  <c r="AC1664" i="19" s="1"/>
  <c r="L1664" i="19"/>
  <c r="K1664" i="19"/>
  <c r="J1664" i="19"/>
  <c r="C1664" i="19"/>
  <c r="AU1663" i="19"/>
  <c r="AT1663" i="19"/>
  <c r="AS1663" i="19"/>
  <c r="AB1663" i="19"/>
  <c r="AC1663" i="19" s="1"/>
  <c r="L1663" i="19"/>
  <c r="K1663" i="19"/>
  <c r="J1663" i="19"/>
  <c r="C1663" i="19"/>
  <c r="C1661" i="19"/>
  <c r="C1660" i="19"/>
  <c r="C1659" i="19"/>
  <c r="C1658" i="19"/>
  <c r="C1657" i="19"/>
  <c r="C1656" i="19"/>
  <c r="C1655" i="19"/>
  <c r="C1654" i="19"/>
  <c r="C1653" i="19"/>
  <c r="C1652" i="19"/>
  <c r="AU1650" i="19"/>
  <c r="AT1650" i="19"/>
  <c r="AS1650" i="19"/>
  <c r="AB1650" i="19"/>
  <c r="AC1650" i="19" s="1"/>
  <c r="L1650" i="19"/>
  <c r="K1650" i="19"/>
  <c r="J1650" i="19"/>
  <c r="C1650" i="19"/>
  <c r="AU1649" i="19"/>
  <c r="AT1649" i="19"/>
  <c r="AS1649" i="19"/>
  <c r="AB1649" i="19"/>
  <c r="AC1649" i="19" s="1"/>
  <c r="L1649" i="19"/>
  <c r="K1649" i="19"/>
  <c r="J1649" i="19"/>
  <c r="C1649" i="19"/>
  <c r="AU1648" i="19"/>
  <c r="AT1648" i="19"/>
  <c r="AS1648" i="19"/>
  <c r="AB1648" i="19"/>
  <c r="AC1648" i="19" s="1"/>
  <c r="L1648" i="19"/>
  <c r="K1648" i="19"/>
  <c r="J1648" i="19"/>
  <c r="C1648" i="19"/>
  <c r="AU1646" i="19"/>
  <c r="AT1646" i="19"/>
  <c r="AS1646" i="19"/>
  <c r="AB1646" i="19"/>
  <c r="AC1646" i="19" s="1"/>
  <c r="L1646" i="19"/>
  <c r="K1646" i="19"/>
  <c r="J1646" i="19"/>
  <c r="C1646" i="19"/>
  <c r="AU1645" i="19"/>
  <c r="AT1645" i="19"/>
  <c r="AS1645" i="19"/>
  <c r="AB1645" i="19"/>
  <c r="AC1645" i="19" s="1"/>
  <c r="L1645" i="19"/>
  <c r="K1645" i="19"/>
  <c r="J1645" i="19"/>
  <c r="C1645" i="19"/>
  <c r="AU1644" i="19"/>
  <c r="AT1644" i="19"/>
  <c r="AS1644" i="19"/>
  <c r="AB1644" i="19"/>
  <c r="AC1644" i="19" s="1"/>
  <c r="L1644" i="19"/>
  <c r="K1644" i="19"/>
  <c r="J1644" i="19"/>
  <c r="C1644" i="19"/>
  <c r="AU1643" i="19"/>
  <c r="AT1643" i="19"/>
  <c r="AS1643" i="19"/>
  <c r="AB1643" i="19"/>
  <c r="AC1643" i="19" s="1"/>
  <c r="L1643" i="19"/>
  <c r="K1643" i="19"/>
  <c r="J1643" i="19"/>
  <c r="C1643" i="19"/>
  <c r="C1640" i="19"/>
  <c r="AU1639" i="19"/>
  <c r="AT1639" i="19"/>
  <c r="AS1639" i="19"/>
  <c r="AB1639" i="19"/>
  <c r="AC1639" i="19" s="1"/>
  <c r="L1639" i="19"/>
  <c r="K1639" i="19"/>
  <c r="J1639" i="19"/>
  <c r="C1639" i="19"/>
  <c r="AU1638" i="19"/>
  <c r="AT1638" i="19"/>
  <c r="AS1638" i="19"/>
  <c r="AB1638" i="19"/>
  <c r="AC1638" i="19" s="1"/>
  <c r="L1638" i="19"/>
  <c r="K1638" i="19"/>
  <c r="J1638" i="19"/>
  <c r="C1638" i="19"/>
  <c r="AU1637" i="19"/>
  <c r="AT1637" i="19"/>
  <c r="AS1637" i="19"/>
  <c r="AB1637" i="19"/>
  <c r="AC1637" i="19" s="1"/>
  <c r="L1637" i="19"/>
  <c r="K1637" i="19"/>
  <c r="J1637" i="19"/>
  <c r="C1637" i="19"/>
  <c r="AU1636" i="19"/>
  <c r="AT1636" i="19"/>
  <c r="AS1636" i="19"/>
  <c r="AB1636" i="19"/>
  <c r="AC1636" i="19" s="1"/>
  <c r="L1636" i="19"/>
  <c r="K1636" i="19"/>
  <c r="J1636" i="19"/>
  <c r="C1636" i="19"/>
  <c r="AU1635" i="19"/>
  <c r="AT1635" i="19"/>
  <c r="AS1635" i="19"/>
  <c r="AB1635" i="19"/>
  <c r="AC1635" i="19" s="1"/>
  <c r="L1635" i="19"/>
  <c r="K1635" i="19"/>
  <c r="J1635" i="19"/>
  <c r="C1635" i="19"/>
  <c r="AU1634" i="19"/>
  <c r="AT1634" i="19"/>
  <c r="AS1634" i="19"/>
  <c r="AB1634" i="19"/>
  <c r="AC1634" i="19" s="1"/>
  <c r="L1634" i="19"/>
  <c r="K1634" i="19"/>
  <c r="J1634" i="19"/>
  <c r="C1634" i="19"/>
  <c r="AU1633" i="19"/>
  <c r="AT1633" i="19"/>
  <c r="AS1633" i="19"/>
  <c r="AB1633" i="19"/>
  <c r="AC1633" i="19" s="1"/>
  <c r="L1633" i="19"/>
  <c r="K1633" i="19"/>
  <c r="J1633" i="19"/>
  <c r="C1633" i="19"/>
  <c r="AU1631" i="19"/>
  <c r="AT1631" i="19"/>
  <c r="AS1631" i="19"/>
  <c r="AB1631" i="19"/>
  <c r="AC1631" i="19" s="1"/>
  <c r="L1631" i="19"/>
  <c r="K1631" i="19"/>
  <c r="J1631" i="19"/>
  <c r="C1631" i="19"/>
  <c r="AU1630" i="19"/>
  <c r="AT1630" i="19"/>
  <c r="AS1630" i="19"/>
  <c r="AB1630" i="19"/>
  <c r="AC1630" i="19" s="1"/>
  <c r="L1630" i="19"/>
  <c r="K1630" i="19"/>
  <c r="J1630" i="19"/>
  <c r="C1630" i="19"/>
  <c r="AU1629" i="19"/>
  <c r="AT1629" i="19"/>
  <c r="AS1629" i="19"/>
  <c r="AB1629" i="19"/>
  <c r="AC1629" i="19" s="1"/>
  <c r="L1629" i="19"/>
  <c r="K1629" i="19"/>
  <c r="J1629" i="19"/>
  <c r="C1629" i="19"/>
  <c r="AU1628" i="19"/>
  <c r="AT1628" i="19"/>
  <c r="AS1628" i="19"/>
  <c r="AB1628" i="19"/>
  <c r="AC1628" i="19" s="1"/>
  <c r="L1628" i="19"/>
  <c r="K1628" i="19"/>
  <c r="J1628" i="19"/>
  <c r="C1628" i="19"/>
  <c r="AU1627" i="19"/>
  <c r="AT1627" i="19"/>
  <c r="AS1627" i="19"/>
  <c r="AB1627" i="19"/>
  <c r="AC1627" i="19" s="1"/>
  <c r="L1627" i="19"/>
  <c r="K1627" i="19"/>
  <c r="J1627" i="19"/>
  <c r="C1627" i="19"/>
  <c r="AU1626" i="19"/>
  <c r="AT1626" i="19"/>
  <c r="AS1626" i="19"/>
  <c r="AB1626" i="19"/>
  <c r="AC1626" i="19" s="1"/>
  <c r="L1626" i="19"/>
  <c r="K1626" i="19"/>
  <c r="J1626" i="19"/>
  <c r="C1626" i="19"/>
  <c r="AU1624" i="19"/>
  <c r="AT1624" i="19"/>
  <c r="AS1624" i="19"/>
  <c r="AB1624" i="19"/>
  <c r="AC1624" i="19" s="1"/>
  <c r="L1624" i="19"/>
  <c r="K1624" i="19"/>
  <c r="J1624" i="19"/>
  <c r="C1624" i="19"/>
  <c r="AU1623" i="19"/>
  <c r="AT1623" i="19"/>
  <c r="AS1623" i="19"/>
  <c r="AB1623" i="19"/>
  <c r="AC1623" i="19" s="1"/>
  <c r="L1623" i="19"/>
  <c r="K1623" i="19"/>
  <c r="J1623" i="19"/>
  <c r="C1623" i="19"/>
  <c r="AU1621" i="19"/>
  <c r="AT1621" i="19"/>
  <c r="AS1621" i="19"/>
  <c r="AB1621" i="19"/>
  <c r="AC1621" i="19" s="1"/>
  <c r="L1621" i="19"/>
  <c r="K1621" i="19"/>
  <c r="J1621" i="19"/>
  <c r="C1621" i="19"/>
  <c r="AU1620" i="19"/>
  <c r="AT1620" i="19"/>
  <c r="AS1620" i="19"/>
  <c r="AB1620" i="19"/>
  <c r="AC1620" i="19" s="1"/>
  <c r="L1620" i="19"/>
  <c r="K1620" i="19"/>
  <c r="J1620" i="19"/>
  <c r="C1620" i="19"/>
  <c r="AU1618" i="19"/>
  <c r="AT1618" i="19"/>
  <c r="AS1618" i="19"/>
  <c r="AB1618" i="19"/>
  <c r="AC1618" i="19" s="1"/>
  <c r="L1618" i="19"/>
  <c r="K1618" i="19"/>
  <c r="J1618" i="19"/>
  <c r="C1618" i="19"/>
  <c r="AU1617" i="19"/>
  <c r="AT1617" i="19"/>
  <c r="AS1617" i="19"/>
  <c r="AB1617" i="19"/>
  <c r="AC1617" i="19" s="1"/>
  <c r="L1617" i="19"/>
  <c r="K1617" i="19"/>
  <c r="J1617" i="19"/>
  <c r="C1617" i="19"/>
  <c r="AU1616" i="19"/>
  <c r="AT1616" i="19"/>
  <c r="AS1616" i="19"/>
  <c r="AB1616" i="19"/>
  <c r="AC1616" i="19" s="1"/>
  <c r="L1616" i="19"/>
  <c r="K1616" i="19"/>
  <c r="J1616" i="19"/>
  <c r="C1616" i="19"/>
  <c r="AU1615" i="19"/>
  <c r="AT1615" i="19"/>
  <c r="AS1615" i="19"/>
  <c r="AB1615" i="19"/>
  <c r="AC1615" i="19" s="1"/>
  <c r="L1615" i="19"/>
  <c r="K1615" i="19"/>
  <c r="J1615" i="19"/>
  <c r="C1615" i="19"/>
  <c r="AU1612" i="19"/>
  <c r="AT1612" i="19"/>
  <c r="AS1612" i="19"/>
  <c r="AB1612" i="19"/>
  <c r="AC1612" i="19" s="1"/>
  <c r="L1612" i="19"/>
  <c r="K1612" i="19"/>
  <c r="J1612" i="19"/>
  <c r="C1612" i="19"/>
  <c r="AU1611" i="19"/>
  <c r="AT1611" i="19"/>
  <c r="AS1611" i="19"/>
  <c r="AB1611" i="19"/>
  <c r="AC1611" i="19" s="1"/>
  <c r="L1611" i="19"/>
  <c r="K1611" i="19"/>
  <c r="J1611" i="19"/>
  <c r="C1611" i="19"/>
  <c r="AU1610" i="19"/>
  <c r="AT1610" i="19"/>
  <c r="AS1610" i="19"/>
  <c r="AB1610" i="19"/>
  <c r="AC1610" i="19" s="1"/>
  <c r="L1610" i="19"/>
  <c r="K1610" i="19"/>
  <c r="J1610" i="19"/>
  <c r="C1610" i="19"/>
  <c r="AU1609" i="19"/>
  <c r="AT1609" i="19"/>
  <c r="AS1609" i="19"/>
  <c r="AB1609" i="19"/>
  <c r="AC1609" i="19" s="1"/>
  <c r="L1609" i="19"/>
  <c r="K1609" i="19"/>
  <c r="J1609" i="19"/>
  <c r="C1609" i="19"/>
  <c r="AU1608" i="19"/>
  <c r="AT1608" i="19"/>
  <c r="AS1608" i="19"/>
  <c r="AB1608" i="19"/>
  <c r="AC1608" i="19" s="1"/>
  <c r="L1608" i="19"/>
  <c r="K1608" i="19"/>
  <c r="J1608" i="19"/>
  <c r="C1608" i="19"/>
  <c r="AU1607" i="19"/>
  <c r="AT1607" i="19"/>
  <c r="AS1607" i="19"/>
  <c r="AB1607" i="19"/>
  <c r="AC1607" i="19" s="1"/>
  <c r="L1607" i="19"/>
  <c r="K1607" i="19"/>
  <c r="J1607" i="19"/>
  <c r="C1607" i="19"/>
  <c r="AU1606" i="19"/>
  <c r="AT1606" i="19"/>
  <c r="AS1606" i="19"/>
  <c r="AB1606" i="19"/>
  <c r="AC1606" i="19" s="1"/>
  <c r="L1606" i="19"/>
  <c r="K1606" i="19"/>
  <c r="J1606" i="19"/>
  <c r="C1606" i="19"/>
  <c r="AU1603" i="19"/>
  <c r="AT1603" i="19"/>
  <c r="AS1603" i="19"/>
  <c r="AB1603" i="19"/>
  <c r="AC1603" i="19" s="1"/>
  <c r="L1603" i="19"/>
  <c r="K1603" i="19"/>
  <c r="J1603" i="19"/>
  <c r="C1603" i="19"/>
  <c r="AU1602" i="19"/>
  <c r="AT1602" i="19"/>
  <c r="AS1602" i="19"/>
  <c r="AB1602" i="19"/>
  <c r="AC1602" i="19" s="1"/>
  <c r="L1602" i="19"/>
  <c r="K1602" i="19"/>
  <c r="J1602" i="19"/>
  <c r="C1602" i="19"/>
  <c r="AU1601" i="19"/>
  <c r="AT1601" i="19"/>
  <c r="AS1601" i="19"/>
  <c r="AB1601" i="19"/>
  <c r="AC1601" i="19" s="1"/>
  <c r="L1601" i="19"/>
  <c r="K1601" i="19"/>
  <c r="J1601" i="19"/>
  <c r="C1601" i="19"/>
  <c r="AU1600" i="19"/>
  <c r="AT1600" i="19"/>
  <c r="AS1600" i="19"/>
  <c r="AB1600" i="19"/>
  <c r="AC1600" i="19" s="1"/>
  <c r="L1600" i="19"/>
  <c r="K1600" i="19"/>
  <c r="J1600" i="19"/>
  <c r="C1600" i="19"/>
  <c r="AU1599" i="19"/>
  <c r="AT1599" i="19"/>
  <c r="AS1599" i="19"/>
  <c r="AB1599" i="19"/>
  <c r="AC1599" i="19" s="1"/>
  <c r="L1599" i="19"/>
  <c r="K1599" i="19"/>
  <c r="J1599" i="19"/>
  <c r="C1599" i="19"/>
  <c r="AU1598" i="19"/>
  <c r="AT1598" i="19"/>
  <c r="AS1598" i="19"/>
  <c r="AB1598" i="19"/>
  <c r="AC1598" i="19" s="1"/>
  <c r="L1598" i="19"/>
  <c r="K1598" i="19"/>
  <c r="J1598" i="19"/>
  <c r="C1598" i="19"/>
  <c r="AU1597" i="19"/>
  <c r="AT1597" i="19"/>
  <c r="AS1597" i="19"/>
  <c r="AB1597" i="19"/>
  <c r="AC1597" i="19" s="1"/>
  <c r="L1597" i="19"/>
  <c r="K1597" i="19"/>
  <c r="J1597" i="19"/>
  <c r="C1597" i="19"/>
  <c r="AU1596" i="19"/>
  <c r="AT1596" i="19"/>
  <c r="AS1596" i="19"/>
  <c r="AB1596" i="19"/>
  <c r="AC1596" i="19" s="1"/>
  <c r="L1596" i="19"/>
  <c r="K1596" i="19"/>
  <c r="J1596" i="19"/>
  <c r="C1596" i="19"/>
  <c r="AU1595" i="19"/>
  <c r="AT1595" i="19"/>
  <c r="AS1595" i="19"/>
  <c r="AB1595" i="19"/>
  <c r="AC1595" i="19" s="1"/>
  <c r="L1595" i="19"/>
  <c r="K1595" i="19"/>
  <c r="J1595" i="19"/>
  <c r="C1595" i="19"/>
  <c r="AU1594" i="19"/>
  <c r="AT1594" i="19"/>
  <c r="AS1594" i="19"/>
  <c r="AB1594" i="19"/>
  <c r="AC1594" i="19" s="1"/>
  <c r="L1594" i="19"/>
  <c r="K1594" i="19"/>
  <c r="J1594" i="19"/>
  <c r="C1594" i="19"/>
  <c r="AU1593" i="19"/>
  <c r="AT1593" i="19"/>
  <c r="AS1593" i="19"/>
  <c r="AB1593" i="19"/>
  <c r="AC1593" i="19" s="1"/>
  <c r="L1593" i="19"/>
  <c r="K1593" i="19"/>
  <c r="J1593" i="19"/>
  <c r="C1593" i="19"/>
  <c r="AU1592" i="19"/>
  <c r="AT1592" i="19"/>
  <c r="AS1592" i="19"/>
  <c r="AB1592" i="19"/>
  <c r="AC1592" i="19" s="1"/>
  <c r="L1592" i="19"/>
  <c r="K1592" i="19"/>
  <c r="J1592" i="19"/>
  <c r="C1592" i="19"/>
  <c r="AU1591" i="19"/>
  <c r="AT1591" i="19"/>
  <c r="AS1591" i="19"/>
  <c r="AB1591" i="19"/>
  <c r="AC1591" i="19" s="1"/>
  <c r="L1591" i="19"/>
  <c r="K1591" i="19"/>
  <c r="J1591" i="19"/>
  <c r="C1591" i="19"/>
  <c r="AU1590" i="19"/>
  <c r="AT1590" i="19"/>
  <c r="AS1590" i="19"/>
  <c r="AB1590" i="19"/>
  <c r="AC1590" i="19" s="1"/>
  <c r="L1590" i="19"/>
  <c r="K1590" i="19"/>
  <c r="J1590" i="19"/>
  <c r="C1590" i="19"/>
  <c r="AU1589" i="19"/>
  <c r="AT1589" i="19"/>
  <c r="AS1589" i="19"/>
  <c r="AB1589" i="19"/>
  <c r="AC1589" i="19" s="1"/>
  <c r="L1589" i="19"/>
  <c r="K1589" i="19"/>
  <c r="J1589" i="19"/>
  <c r="C1589" i="19"/>
  <c r="AU1588" i="19"/>
  <c r="AT1588" i="19"/>
  <c r="AS1588" i="19"/>
  <c r="AB1588" i="19"/>
  <c r="AC1588" i="19" s="1"/>
  <c r="L1588" i="19"/>
  <c r="K1588" i="19"/>
  <c r="J1588" i="19"/>
  <c r="C1588" i="19"/>
  <c r="AU1587" i="19"/>
  <c r="AT1587" i="19"/>
  <c r="AS1587" i="19"/>
  <c r="AB1587" i="19"/>
  <c r="AC1587" i="19" s="1"/>
  <c r="L1587" i="19"/>
  <c r="K1587" i="19"/>
  <c r="J1587" i="19"/>
  <c r="C1587" i="19"/>
  <c r="AU1586" i="19"/>
  <c r="AT1586" i="19"/>
  <c r="AS1586" i="19"/>
  <c r="AB1586" i="19"/>
  <c r="AC1586" i="19" s="1"/>
  <c r="L1586" i="19"/>
  <c r="K1586" i="19"/>
  <c r="J1586" i="19"/>
  <c r="C1586" i="19"/>
  <c r="AU1585" i="19"/>
  <c r="AT1585" i="19"/>
  <c r="AS1585" i="19"/>
  <c r="AB1585" i="19"/>
  <c r="AC1585" i="19" s="1"/>
  <c r="L1585" i="19"/>
  <c r="K1585" i="19"/>
  <c r="J1585" i="19"/>
  <c r="C1585" i="19"/>
  <c r="AU1584" i="19"/>
  <c r="AT1584" i="19"/>
  <c r="AS1584" i="19"/>
  <c r="AB1584" i="19"/>
  <c r="AC1584" i="19" s="1"/>
  <c r="L1584" i="19"/>
  <c r="K1584" i="19"/>
  <c r="J1584" i="19"/>
  <c r="C1584" i="19"/>
  <c r="AU1583" i="19"/>
  <c r="AT1583" i="19"/>
  <c r="AS1583" i="19"/>
  <c r="AB1583" i="19"/>
  <c r="AC1583" i="19" s="1"/>
  <c r="L1583" i="19"/>
  <c r="K1583" i="19"/>
  <c r="J1583" i="19"/>
  <c r="C1583" i="19"/>
  <c r="AU1582" i="19"/>
  <c r="AT1582" i="19"/>
  <c r="AS1582" i="19"/>
  <c r="AB1582" i="19"/>
  <c r="AC1582" i="19" s="1"/>
  <c r="L1582" i="19"/>
  <c r="K1582" i="19"/>
  <c r="J1582" i="19"/>
  <c r="C1582" i="19"/>
  <c r="AU1581" i="19"/>
  <c r="AT1581" i="19"/>
  <c r="AS1581" i="19"/>
  <c r="AB1581" i="19"/>
  <c r="AC1581" i="19" s="1"/>
  <c r="L1581" i="19"/>
  <c r="K1581" i="19"/>
  <c r="J1581" i="19"/>
  <c r="C1581" i="19"/>
  <c r="AU1580" i="19"/>
  <c r="AT1580" i="19"/>
  <c r="AS1580" i="19"/>
  <c r="AB1580" i="19"/>
  <c r="AC1580" i="19" s="1"/>
  <c r="L1580" i="19"/>
  <c r="K1580" i="19"/>
  <c r="J1580" i="19"/>
  <c r="C1580" i="19"/>
  <c r="AU1579" i="19"/>
  <c r="AT1579" i="19"/>
  <c r="AS1579" i="19"/>
  <c r="AB1579" i="19"/>
  <c r="AC1579" i="19" s="1"/>
  <c r="L1579" i="19"/>
  <c r="K1579" i="19"/>
  <c r="J1579" i="19"/>
  <c r="C1579" i="19"/>
  <c r="AU1578" i="19"/>
  <c r="AT1578" i="19"/>
  <c r="AS1578" i="19"/>
  <c r="AB1578" i="19"/>
  <c r="AC1578" i="19" s="1"/>
  <c r="L1578" i="19"/>
  <c r="K1578" i="19"/>
  <c r="J1578" i="19"/>
  <c r="C1578" i="19"/>
  <c r="AU1577" i="19"/>
  <c r="AT1577" i="19"/>
  <c r="AS1577" i="19"/>
  <c r="AB1577" i="19"/>
  <c r="AC1577" i="19" s="1"/>
  <c r="L1577" i="19"/>
  <c r="K1577" i="19"/>
  <c r="J1577" i="19"/>
  <c r="C1577" i="19"/>
  <c r="AU1576" i="19"/>
  <c r="AT1576" i="19"/>
  <c r="AS1576" i="19"/>
  <c r="AB1576" i="19"/>
  <c r="AC1576" i="19" s="1"/>
  <c r="L1576" i="19"/>
  <c r="K1576" i="19"/>
  <c r="J1576" i="19"/>
  <c r="C1576" i="19"/>
  <c r="AU1575" i="19"/>
  <c r="AT1575" i="19"/>
  <c r="AS1575" i="19"/>
  <c r="AB1575" i="19"/>
  <c r="AC1575" i="19" s="1"/>
  <c r="L1575" i="19"/>
  <c r="K1575" i="19"/>
  <c r="J1575" i="19"/>
  <c r="C1575" i="19"/>
  <c r="AU1574" i="19"/>
  <c r="AT1574" i="19"/>
  <c r="AS1574" i="19"/>
  <c r="AB1574" i="19"/>
  <c r="AC1574" i="19" s="1"/>
  <c r="L1574" i="19"/>
  <c r="K1574" i="19"/>
  <c r="J1574" i="19"/>
  <c r="C1574" i="19"/>
  <c r="AU1573" i="19"/>
  <c r="AT1573" i="19"/>
  <c r="AS1573" i="19"/>
  <c r="AB1573" i="19"/>
  <c r="AC1573" i="19" s="1"/>
  <c r="L1573" i="19"/>
  <c r="K1573" i="19"/>
  <c r="J1573" i="19"/>
  <c r="C1573" i="19"/>
  <c r="AU1572" i="19"/>
  <c r="AT1572" i="19"/>
  <c r="AS1572" i="19"/>
  <c r="AB1572" i="19"/>
  <c r="AC1572" i="19" s="1"/>
  <c r="L1572" i="19"/>
  <c r="K1572" i="19"/>
  <c r="J1572" i="19"/>
  <c r="C1572" i="19"/>
  <c r="AU1571" i="19"/>
  <c r="AT1571" i="19"/>
  <c r="AS1571" i="19"/>
  <c r="AB1571" i="19"/>
  <c r="AC1571" i="19" s="1"/>
  <c r="L1571" i="19"/>
  <c r="K1571" i="19"/>
  <c r="J1571" i="19"/>
  <c r="C1571" i="19"/>
  <c r="AU1570" i="19"/>
  <c r="AT1570" i="19"/>
  <c r="AS1570" i="19"/>
  <c r="AB1570" i="19"/>
  <c r="AC1570" i="19" s="1"/>
  <c r="L1570" i="19"/>
  <c r="K1570" i="19"/>
  <c r="J1570" i="19"/>
  <c r="C1570" i="19"/>
  <c r="AU1569" i="19"/>
  <c r="AT1569" i="19"/>
  <c r="AS1569" i="19"/>
  <c r="AB1569" i="19"/>
  <c r="AC1569" i="19" s="1"/>
  <c r="L1569" i="19"/>
  <c r="K1569" i="19"/>
  <c r="J1569" i="19"/>
  <c r="C1569" i="19"/>
  <c r="AU1568" i="19"/>
  <c r="AT1568" i="19"/>
  <c r="AS1568" i="19"/>
  <c r="AB1568" i="19"/>
  <c r="AC1568" i="19" s="1"/>
  <c r="L1568" i="19"/>
  <c r="K1568" i="19"/>
  <c r="J1568" i="19"/>
  <c r="C1568" i="19"/>
  <c r="AU1567" i="19"/>
  <c r="AT1567" i="19"/>
  <c r="AS1567" i="19"/>
  <c r="AB1567" i="19"/>
  <c r="AC1567" i="19" s="1"/>
  <c r="L1567" i="19"/>
  <c r="K1567" i="19"/>
  <c r="J1567" i="19"/>
  <c r="C1567" i="19"/>
  <c r="AU1566" i="19"/>
  <c r="AT1566" i="19"/>
  <c r="AS1566" i="19"/>
  <c r="AB1566" i="19"/>
  <c r="AC1566" i="19" s="1"/>
  <c r="L1566" i="19"/>
  <c r="K1566" i="19"/>
  <c r="J1566" i="19"/>
  <c r="C1566" i="19"/>
  <c r="AU1565" i="19"/>
  <c r="AT1565" i="19"/>
  <c r="AS1565" i="19"/>
  <c r="AB1565" i="19"/>
  <c r="AC1565" i="19" s="1"/>
  <c r="L1565" i="19"/>
  <c r="K1565" i="19"/>
  <c r="J1565" i="19"/>
  <c r="C1565" i="19"/>
  <c r="AU1564" i="19"/>
  <c r="AT1564" i="19"/>
  <c r="AS1564" i="19"/>
  <c r="AB1564" i="19"/>
  <c r="AC1564" i="19" s="1"/>
  <c r="L1564" i="19"/>
  <c r="K1564" i="19"/>
  <c r="J1564" i="19"/>
  <c r="C1564" i="19"/>
  <c r="AU1563" i="19"/>
  <c r="AT1563" i="19"/>
  <c r="AS1563" i="19"/>
  <c r="AB1563" i="19"/>
  <c r="AC1563" i="19" s="1"/>
  <c r="L1563" i="19"/>
  <c r="K1563" i="19"/>
  <c r="J1563" i="19"/>
  <c r="C1563" i="19"/>
  <c r="AU1562" i="19"/>
  <c r="AT1562" i="19"/>
  <c r="AS1562" i="19"/>
  <c r="AB1562" i="19"/>
  <c r="AC1562" i="19" s="1"/>
  <c r="L1562" i="19"/>
  <c r="K1562" i="19"/>
  <c r="J1562" i="19"/>
  <c r="C1562" i="19"/>
  <c r="AU1561" i="19"/>
  <c r="AT1561" i="19"/>
  <c r="AS1561" i="19"/>
  <c r="AB1561" i="19"/>
  <c r="AC1561" i="19" s="1"/>
  <c r="L1561" i="19"/>
  <c r="K1561" i="19"/>
  <c r="J1561" i="19"/>
  <c r="C1561" i="19"/>
  <c r="AU1560" i="19"/>
  <c r="AT1560" i="19"/>
  <c r="AS1560" i="19"/>
  <c r="AB1560" i="19"/>
  <c r="AC1560" i="19" s="1"/>
  <c r="L1560" i="19"/>
  <c r="K1560" i="19"/>
  <c r="J1560" i="19"/>
  <c r="C1560" i="19"/>
  <c r="AU1559" i="19"/>
  <c r="AT1559" i="19"/>
  <c r="AS1559" i="19"/>
  <c r="AB1559" i="19"/>
  <c r="AC1559" i="19" s="1"/>
  <c r="L1559" i="19"/>
  <c r="K1559" i="19"/>
  <c r="J1559" i="19"/>
  <c r="C1559" i="19"/>
  <c r="AU1558" i="19"/>
  <c r="AT1558" i="19"/>
  <c r="AS1558" i="19"/>
  <c r="AB1558" i="19"/>
  <c r="AC1558" i="19" s="1"/>
  <c r="L1558" i="19"/>
  <c r="K1558" i="19"/>
  <c r="J1558" i="19"/>
  <c r="C1558" i="19"/>
  <c r="AU1557" i="19"/>
  <c r="AT1557" i="19"/>
  <c r="AS1557" i="19"/>
  <c r="AB1557" i="19"/>
  <c r="AC1557" i="19" s="1"/>
  <c r="L1557" i="19"/>
  <c r="K1557" i="19"/>
  <c r="J1557" i="19"/>
  <c r="C1557" i="19"/>
  <c r="AU1556" i="19"/>
  <c r="AT1556" i="19"/>
  <c r="AS1556" i="19"/>
  <c r="AB1556" i="19"/>
  <c r="AC1556" i="19" s="1"/>
  <c r="L1556" i="19"/>
  <c r="K1556" i="19"/>
  <c r="J1556" i="19"/>
  <c r="C1556" i="19"/>
  <c r="AU1555" i="19"/>
  <c r="AT1555" i="19"/>
  <c r="AS1555" i="19"/>
  <c r="AB1555" i="19"/>
  <c r="AC1555" i="19" s="1"/>
  <c r="L1555" i="19"/>
  <c r="K1555" i="19"/>
  <c r="J1555" i="19"/>
  <c r="C1555" i="19"/>
  <c r="AU1554" i="19"/>
  <c r="AT1554" i="19"/>
  <c r="AS1554" i="19"/>
  <c r="AB1554" i="19"/>
  <c r="AC1554" i="19" s="1"/>
  <c r="L1554" i="19"/>
  <c r="K1554" i="19"/>
  <c r="J1554" i="19"/>
  <c r="C1554" i="19"/>
  <c r="AU1553" i="19"/>
  <c r="AT1553" i="19"/>
  <c r="AS1553" i="19"/>
  <c r="AB1553" i="19"/>
  <c r="AC1553" i="19" s="1"/>
  <c r="L1553" i="19"/>
  <c r="K1553" i="19"/>
  <c r="J1553" i="19"/>
  <c r="C1553" i="19"/>
  <c r="AU1551" i="19"/>
  <c r="AT1551" i="19"/>
  <c r="AS1551" i="19"/>
  <c r="AB1551" i="19"/>
  <c r="AC1551" i="19" s="1"/>
  <c r="L1551" i="19"/>
  <c r="K1551" i="19"/>
  <c r="J1551" i="19"/>
  <c r="C1551" i="19"/>
  <c r="AU1550" i="19"/>
  <c r="AT1550" i="19"/>
  <c r="AS1550" i="19"/>
  <c r="AB1550" i="19"/>
  <c r="AC1550" i="19" s="1"/>
  <c r="L1550" i="19"/>
  <c r="K1550" i="19"/>
  <c r="J1550" i="19"/>
  <c r="C1550" i="19"/>
  <c r="AU1549" i="19"/>
  <c r="AT1549" i="19"/>
  <c r="AS1549" i="19"/>
  <c r="AB1549" i="19"/>
  <c r="AC1549" i="19" s="1"/>
  <c r="L1549" i="19"/>
  <c r="K1549" i="19"/>
  <c r="J1549" i="19"/>
  <c r="C1549" i="19"/>
  <c r="AU1548" i="19"/>
  <c r="AT1548" i="19"/>
  <c r="AS1548" i="19"/>
  <c r="AB1548" i="19"/>
  <c r="AC1548" i="19" s="1"/>
  <c r="L1548" i="19"/>
  <c r="K1548" i="19"/>
  <c r="J1548" i="19"/>
  <c r="C1548" i="19"/>
  <c r="AU1547" i="19"/>
  <c r="AT1547" i="19"/>
  <c r="AS1547" i="19"/>
  <c r="AB1547" i="19"/>
  <c r="AC1547" i="19" s="1"/>
  <c r="L1547" i="19"/>
  <c r="K1547" i="19"/>
  <c r="J1547" i="19"/>
  <c r="C1547" i="19"/>
  <c r="AU1546" i="19"/>
  <c r="AT1546" i="19"/>
  <c r="AS1546" i="19"/>
  <c r="AB1546" i="19"/>
  <c r="AC1546" i="19" s="1"/>
  <c r="L1546" i="19"/>
  <c r="K1546" i="19"/>
  <c r="J1546" i="19"/>
  <c r="C1546" i="19"/>
  <c r="AU1545" i="19"/>
  <c r="AT1545" i="19"/>
  <c r="AS1545" i="19"/>
  <c r="AB1545" i="19"/>
  <c r="AC1545" i="19" s="1"/>
  <c r="L1545" i="19"/>
  <c r="K1545" i="19"/>
  <c r="J1545" i="19"/>
  <c r="C1545" i="19"/>
  <c r="AU1544" i="19"/>
  <c r="AT1544" i="19"/>
  <c r="AS1544" i="19"/>
  <c r="AB1544" i="19"/>
  <c r="AC1544" i="19" s="1"/>
  <c r="L1544" i="19"/>
  <c r="K1544" i="19"/>
  <c r="J1544" i="19"/>
  <c r="C1544" i="19"/>
  <c r="AU1543" i="19"/>
  <c r="AT1543" i="19"/>
  <c r="AS1543" i="19"/>
  <c r="AB1543" i="19"/>
  <c r="AC1543" i="19" s="1"/>
  <c r="L1543" i="19"/>
  <c r="K1543" i="19"/>
  <c r="J1543" i="19"/>
  <c r="C1543" i="19"/>
  <c r="AU1542" i="19"/>
  <c r="AT1542" i="19"/>
  <c r="AS1542" i="19"/>
  <c r="AB1542" i="19"/>
  <c r="AC1542" i="19" s="1"/>
  <c r="L1542" i="19"/>
  <c r="K1542" i="19"/>
  <c r="J1542" i="19"/>
  <c r="C1542" i="19"/>
  <c r="AU1541" i="19"/>
  <c r="AT1541" i="19"/>
  <c r="AS1541" i="19"/>
  <c r="AB1541" i="19"/>
  <c r="AC1541" i="19" s="1"/>
  <c r="L1541" i="19"/>
  <c r="K1541" i="19"/>
  <c r="J1541" i="19"/>
  <c r="C1541" i="19"/>
  <c r="AU1540" i="19"/>
  <c r="AT1540" i="19"/>
  <c r="AS1540" i="19"/>
  <c r="AB1540" i="19"/>
  <c r="AC1540" i="19" s="1"/>
  <c r="L1540" i="19"/>
  <c r="K1540" i="19"/>
  <c r="J1540" i="19"/>
  <c r="C1540" i="19"/>
  <c r="AU1539" i="19"/>
  <c r="AT1539" i="19"/>
  <c r="AS1539" i="19"/>
  <c r="AB1539" i="19"/>
  <c r="AC1539" i="19" s="1"/>
  <c r="L1539" i="19"/>
  <c r="K1539" i="19"/>
  <c r="J1539" i="19"/>
  <c r="C1539" i="19"/>
  <c r="AU1538" i="19"/>
  <c r="AT1538" i="19"/>
  <c r="AS1538" i="19"/>
  <c r="AB1538" i="19"/>
  <c r="AC1538" i="19" s="1"/>
  <c r="L1538" i="19"/>
  <c r="K1538" i="19"/>
  <c r="J1538" i="19"/>
  <c r="C1538" i="19"/>
  <c r="AU1537" i="19"/>
  <c r="AT1537" i="19"/>
  <c r="AS1537" i="19"/>
  <c r="AB1537" i="19"/>
  <c r="AC1537" i="19" s="1"/>
  <c r="L1537" i="19"/>
  <c r="K1537" i="19"/>
  <c r="J1537" i="19"/>
  <c r="C1537" i="19"/>
  <c r="AU1536" i="19"/>
  <c r="AT1536" i="19"/>
  <c r="AS1536" i="19"/>
  <c r="AB1536" i="19"/>
  <c r="AC1536" i="19" s="1"/>
  <c r="L1536" i="19"/>
  <c r="K1536" i="19"/>
  <c r="J1536" i="19"/>
  <c r="C1536" i="19"/>
  <c r="AU1535" i="19"/>
  <c r="AT1535" i="19"/>
  <c r="AS1535" i="19"/>
  <c r="AB1535" i="19"/>
  <c r="AC1535" i="19" s="1"/>
  <c r="L1535" i="19"/>
  <c r="K1535" i="19"/>
  <c r="J1535" i="19"/>
  <c r="C1535" i="19"/>
  <c r="AU1534" i="19"/>
  <c r="AT1534" i="19"/>
  <c r="AS1534" i="19"/>
  <c r="AB1534" i="19"/>
  <c r="AC1534" i="19" s="1"/>
  <c r="L1534" i="19"/>
  <c r="K1534" i="19"/>
  <c r="J1534" i="19"/>
  <c r="C1534" i="19"/>
  <c r="AU1533" i="19"/>
  <c r="AT1533" i="19"/>
  <c r="AS1533" i="19"/>
  <c r="AB1533" i="19"/>
  <c r="AC1533" i="19" s="1"/>
  <c r="L1533" i="19"/>
  <c r="K1533" i="19"/>
  <c r="J1533" i="19"/>
  <c r="C1533" i="19"/>
  <c r="AU1532" i="19"/>
  <c r="AT1532" i="19"/>
  <c r="AS1532" i="19"/>
  <c r="AB1532" i="19"/>
  <c r="AC1532" i="19" s="1"/>
  <c r="L1532" i="19"/>
  <c r="K1532" i="19"/>
  <c r="J1532" i="19"/>
  <c r="C1532" i="19"/>
  <c r="AU1531" i="19"/>
  <c r="AT1531" i="19"/>
  <c r="AS1531" i="19"/>
  <c r="AB1531" i="19"/>
  <c r="AC1531" i="19" s="1"/>
  <c r="L1531" i="19"/>
  <c r="K1531" i="19"/>
  <c r="J1531" i="19"/>
  <c r="C1531" i="19"/>
  <c r="AU1530" i="19"/>
  <c r="AT1530" i="19"/>
  <c r="AS1530" i="19"/>
  <c r="AB1530" i="19"/>
  <c r="AC1530" i="19" s="1"/>
  <c r="L1530" i="19"/>
  <c r="K1530" i="19"/>
  <c r="J1530" i="19"/>
  <c r="C1530" i="19"/>
  <c r="AU1529" i="19"/>
  <c r="AT1529" i="19"/>
  <c r="AS1529" i="19"/>
  <c r="AB1529" i="19"/>
  <c r="AC1529" i="19" s="1"/>
  <c r="L1529" i="19"/>
  <c r="K1529" i="19"/>
  <c r="J1529" i="19"/>
  <c r="C1529" i="19"/>
  <c r="AU1528" i="19"/>
  <c r="AT1528" i="19"/>
  <c r="AS1528" i="19"/>
  <c r="AB1528" i="19"/>
  <c r="AC1528" i="19" s="1"/>
  <c r="L1528" i="19"/>
  <c r="K1528" i="19"/>
  <c r="J1528" i="19"/>
  <c r="C1528" i="19"/>
  <c r="AU1527" i="19"/>
  <c r="AT1527" i="19"/>
  <c r="AS1527" i="19"/>
  <c r="AB1527" i="19"/>
  <c r="AC1527" i="19" s="1"/>
  <c r="L1527" i="19"/>
  <c r="K1527" i="19"/>
  <c r="J1527" i="19"/>
  <c r="C1527" i="19"/>
  <c r="AU1526" i="19"/>
  <c r="AT1526" i="19"/>
  <c r="AS1526" i="19"/>
  <c r="AB1526" i="19"/>
  <c r="AC1526" i="19" s="1"/>
  <c r="L1526" i="19"/>
  <c r="K1526" i="19"/>
  <c r="J1526" i="19"/>
  <c r="C1526" i="19"/>
  <c r="AU1525" i="19"/>
  <c r="AT1525" i="19"/>
  <c r="AS1525" i="19"/>
  <c r="AB1525" i="19"/>
  <c r="AC1525" i="19" s="1"/>
  <c r="L1525" i="19"/>
  <c r="K1525" i="19"/>
  <c r="J1525" i="19"/>
  <c r="C1525" i="19"/>
  <c r="AU1524" i="19"/>
  <c r="AT1524" i="19"/>
  <c r="AS1524" i="19"/>
  <c r="AB1524" i="19"/>
  <c r="AC1524" i="19" s="1"/>
  <c r="L1524" i="19"/>
  <c r="K1524" i="19"/>
  <c r="J1524" i="19"/>
  <c r="C1524" i="19"/>
  <c r="AU1523" i="19"/>
  <c r="AT1523" i="19"/>
  <c r="AS1523" i="19"/>
  <c r="AB1523" i="19"/>
  <c r="AC1523" i="19" s="1"/>
  <c r="L1523" i="19"/>
  <c r="K1523" i="19"/>
  <c r="J1523" i="19"/>
  <c r="C1523" i="19"/>
  <c r="AU1522" i="19"/>
  <c r="AT1522" i="19"/>
  <c r="AS1522" i="19"/>
  <c r="AB1522" i="19"/>
  <c r="AC1522" i="19" s="1"/>
  <c r="L1522" i="19"/>
  <c r="K1522" i="19"/>
  <c r="J1522" i="19"/>
  <c r="C1522" i="19"/>
  <c r="AU1520" i="19"/>
  <c r="AT1520" i="19"/>
  <c r="AS1520" i="19"/>
  <c r="AB1520" i="19"/>
  <c r="AC1520" i="19" s="1"/>
  <c r="L1520" i="19"/>
  <c r="K1520" i="19"/>
  <c r="J1520" i="19"/>
  <c r="C1520" i="19"/>
  <c r="AU1519" i="19"/>
  <c r="AT1519" i="19"/>
  <c r="AS1519" i="19"/>
  <c r="AB1519" i="19"/>
  <c r="AC1519" i="19" s="1"/>
  <c r="L1519" i="19"/>
  <c r="K1519" i="19"/>
  <c r="J1519" i="19"/>
  <c r="C1519" i="19"/>
  <c r="AU1518" i="19"/>
  <c r="AT1518" i="19"/>
  <c r="AS1518" i="19"/>
  <c r="AB1518" i="19"/>
  <c r="AC1518" i="19" s="1"/>
  <c r="L1518" i="19"/>
  <c r="K1518" i="19"/>
  <c r="J1518" i="19"/>
  <c r="C1518" i="19"/>
  <c r="AU1517" i="19"/>
  <c r="AT1517" i="19"/>
  <c r="AS1517" i="19"/>
  <c r="AB1517" i="19"/>
  <c r="AC1517" i="19" s="1"/>
  <c r="L1517" i="19"/>
  <c r="K1517" i="19"/>
  <c r="J1517" i="19"/>
  <c r="C1517" i="19"/>
  <c r="AU1516" i="19"/>
  <c r="AT1516" i="19"/>
  <c r="AS1516" i="19"/>
  <c r="AB1516" i="19"/>
  <c r="AC1516" i="19" s="1"/>
  <c r="L1516" i="19"/>
  <c r="K1516" i="19"/>
  <c r="J1516" i="19"/>
  <c r="C1516" i="19"/>
  <c r="AU1515" i="19"/>
  <c r="AT1515" i="19"/>
  <c r="AS1515" i="19"/>
  <c r="AB1515" i="19"/>
  <c r="AC1515" i="19" s="1"/>
  <c r="L1515" i="19"/>
  <c r="K1515" i="19"/>
  <c r="J1515" i="19"/>
  <c r="C1515" i="19"/>
  <c r="AU1514" i="19"/>
  <c r="AT1514" i="19"/>
  <c r="AS1514" i="19"/>
  <c r="AB1514" i="19"/>
  <c r="AC1514" i="19" s="1"/>
  <c r="L1514" i="19"/>
  <c r="K1514" i="19"/>
  <c r="J1514" i="19"/>
  <c r="C1514" i="19"/>
  <c r="AU1513" i="19"/>
  <c r="AT1513" i="19"/>
  <c r="AS1513" i="19"/>
  <c r="AB1513" i="19"/>
  <c r="AC1513" i="19" s="1"/>
  <c r="L1513" i="19"/>
  <c r="K1513" i="19"/>
  <c r="J1513" i="19"/>
  <c r="C1513" i="19"/>
  <c r="AU1512" i="19"/>
  <c r="AT1512" i="19"/>
  <c r="AS1512" i="19"/>
  <c r="AB1512" i="19"/>
  <c r="AC1512" i="19" s="1"/>
  <c r="L1512" i="19"/>
  <c r="K1512" i="19"/>
  <c r="J1512" i="19"/>
  <c r="C1512" i="19"/>
  <c r="AU1511" i="19"/>
  <c r="AT1511" i="19"/>
  <c r="AS1511" i="19"/>
  <c r="AB1511" i="19"/>
  <c r="AC1511" i="19" s="1"/>
  <c r="L1511" i="19"/>
  <c r="K1511" i="19"/>
  <c r="J1511" i="19"/>
  <c r="C1511" i="19"/>
  <c r="AU1510" i="19"/>
  <c r="AT1510" i="19"/>
  <c r="AS1510" i="19"/>
  <c r="AB1510" i="19"/>
  <c r="AC1510" i="19" s="1"/>
  <c r="L1510" i="19"/>
  <c r="K1510" i="19"/>
  <c r="J1510" i="19"/>
  <c r="C1510" i="19"/>
  <c r="AU1509" i="19"/>
  <c r="AT1509" i="19"/>
  <c r="AS1509" i="19"/>
  <c r="AB1509" i="19"/>
  <c r="AC1509" i="19" s="1"/>
  <c r="L1509" i="19"/>
  <c r="K1509" i="19"/>
  <c r="J1509" i="19"/>
  <c r="C1509" i="19"/>
  <c r="AU1508" i="19"/>
  <c r="AT1508" i="19"/>
  <c r="AS1508" i="19"/>
  <c r="AB1508" i="19"/>
  <c r="AC1508" i="19" s="1"/>
  <c r="L1508" i="19"/>
  <c r="K1508" i="19"/>
  <c r="J1508" i="19"/>
  <c r="C1508" i="19"/>
  <c r="AU1507" i="19"/>
  <c r="AT1507" i="19"/>
  <c r="AS1507" i="19"/>
  <c r="AB1507" i="19"/>
  <c r="AC1507" i="19" s="1"/>
  <c r="L1507" i="19"/>
  <c r="K1507" i="19"/>
  <c r="J1507" i="19"/>
  <c r="C1507" i="19"/>
  <c r="AU1506" i="19"/>
  <c r="AT1506" i="19"/>
  <c r="AS1506" i="19"/>
  <c r="AB1506" i="19"/>
  <c r="AC1506" i="19" s="1"/>
  <c r="L1506" i="19"/>
  <c r="K1506" i="19"/>
  <c r="J1506" i="19"/>
  <c r="C1506" i="19"/>
  <c r="AU1505" i="19"/>
  <c r="AT1505" i="19"/>
  <c r="AS1505" i="19"/>
  <c r="AB1505" i="19"/>
  <c r="AC1505" i="19" s="1"/>
  <c r="L1505" i="19"/>
  <c r="K1505" i="19"/>
  <c r="J1505" i="19"/>
  <c r="C1505" i="19"/>
  <c r="AU1504" i="19"/>
  <c r="AT1504" i="19"/>
  <c r="AS1504" i="19"/>
  <c r="AB1504" i="19"/>
  <c r="AC1504" i="19" s="1"/>
  <c r="L1504" i="19"/>
  <c r="K1504" i="19"/>
  <c r="J1504" i="19"/>
  <c r="C1504" i="19"/>
  <c r="AU1503" i="19"/>
  <c r="AT1503" i="19"/>
  <c r="AS1503" i="19"/>
  <c r="AB1503" i="19"/>
  <c r="AC1503" i="19" s="1"/>
  <c r="L1503" i="19"/>
  <c r="K1503" i="19"/>
  <c r="J1503" i="19"/>
  <c r="C1503" i="19"/>
  <c r="AU1502" i="19"/>
  <c r="AT1502" i="19"/>
  <c r="AS1502" i="19"/>
  <c r="AB1502" i="19"/>
  <c r="AC1502" i="19" s="1"/>
  <c r="L1502" i="19"/>
  <c r="K1502" i="19"/>
  <c r="J1502" i="19"/>
  <c r="C1502" i="19"/>
  <c r="AU1501" i="19"/>
  <c r="AT1501" i="19"/>
  <c r="AS1501" i="19"/>
  <c r="AB1501" i="19"/>
  <c r="AC1501" i="19" s="1"/>
  <c r="L1501" i="19"/>
  <c r="K1501" i="19"/>
  <c r="J1501" i="19"/>
  <c r="C1501" i="19"/>
  <c r="AU1500" i="19"/>
  <c r="AT1500" i="19"/>
  <c r="AS1500" i="19"/>
  <c r="AB1500" i="19"/>
  <c r="AC1500" i="19" s="1"/>
  <c r="L1500" i="19"/>
  <c r="K1500" i="19"/>
  <c r="J1500" i="19"/>
  <c r="C1500" i="19"/>
  <c r="AU1499" i="19"/>
  <c r="AT1499" i="19"/>
  <c r="AS1499" i="19"/>
  <c r="AB1499" i="19"/>
  <c r="AC1499" i="19" s="1"/>
  <c r="L1499" i="19"/>
  <c r="K1499" i="19"/>
  <c r="J1499" i="19"/>
  <c r="C1499" i="19"/>
  <c r="AU1498" i="19"/>
  <c r="AT1498" i="19"/>
  <c r="AS1498" i="19"/>
  <c r="AB1498" i="19"/>
  <c r="AC1498" i="19" s="1"/>
  <c r="L1498" i="19"/>
  <c r="K1498" i="19"/>
  <c r="J1498" i="19"/>
  <c r="C1498" i="19"/>
  <c r="AU1497" i="19"/>
  <c r="AT1497" i="19"/>
  <c r="AS1497" i="19"/>
  <c r="AB1497" i="19"/>
  <c r="AC1497" i="19" s="1"/>
  <c r="L1497" i="19"/>
  <c r="K1497" i="19"/>
  <c r="J1497" i="19"/>
  <c r="C1497" i="19"/>
  <c r="AU1496" i="19"/>
  <c r="AT1496" i="19"/>
  <c r="AS1496" i="19"/>
  <c r="AB1496" i="19"/>
  <c r="AC1496" i="19" s="1"/>
  <c r="L1496" i="19"/>
  <c r="K1496" i="19"/>
  <c r="J1496" i="19"/>
  <c r="C1496" i="19"/>
  <c r="AU1495" i="19"/>
  <c r="AT1495" i="19"/>
  <c r="AS1495" i="19"/>
  <c r="AB1495" i="19"/>
  <c r="AC1495" i="19" s="1"/>
  <c r="L1495" i="19"/>
  <c r="K1495" i="19"/>
  <c r="J1495" i="19"/>
  <c r="C1495" i="19"/>
  <c r="AU1494" i="19"/>
  <c r="AT1494" i="19"/>
  <c r="AS1494" i="19"/>
  <c r="AB1494" i="19"/>
  <c r="AC1494" i="19" s="1"/>
  <c r="L1494" i="19"/>
  <c r="K1494" i="19"/>
  <c r="J1494" i="19"/>
  <c r="C1494" i="19"/>
  <c r="AU1493" i="19"/>
  <c r="AT1493" i="19"/>
  <c r="AS1493" i="19"/>
  <c r="AB1493" i="19"/>
  <c r="AC1493" i="19" s="1"/>
  <c r="L1493" i="19"/>
  <c r="K1493" i="19"/>
  <c r="J1493" i="19"/>
  <c r="C1493" i="19"/>
  <c r="AU1492" i="19"/>
  <c r="AT1492" i="19"/>
  <c r="AS1492" i="19"/>
  <c r="AB1492" i="19"/>
  <c r="AC1492" i="19" s="1"/>
  <c r="L1492" i="19"/>
  <c r="K1492" i="19"/>
  <c r="J1492" i="19"/>
  <c r="C1492" i="19"/>
  <c r="AU1491" i="19"/>
  <c r="AT1491" i="19"/>
  <c r="AS1491" i="19"/>
  <c r="AB1491" i="19"/>
  <c r="AC1491" i="19" s="1"/>
  <c r="L1491" i="19"/>
  <c r="K1491" i="19"/>
  <c r="J1491" i="19"/>
  <c r="C1491" i="19"/>
  <c r="AU1490" i="19"/>
  <c r="AT1490" i="19"/>
  <c r="AS1490" i="19"/>
  <c r="AB1490" i="19"/>
  <c r="AC1490" i="19" s="1"/>
  <c r="L1490" i="19"/>
  <c r="K1490" i="19"/>
  <c r="J1490" i="19"/>
  <c r="C1490" i="19"/>
  <c r="AU1489" i="19"/>
  <c r="AT1489" i="19"/>
  <c r="AS1489" i="19"/>
  <c r="AB1489" i="19"/>
  <c r="AC1489" i="19" s="1"/>
  <c r="L1489" i="19"/>
  <c r="K1489" i="19"/>
  <c r="J1489" i="19"/>
  <c r="C1489" i="19"/>
  <c r="AU1487" i="19"/>
  <c r="AT1487" i="19"/>
  <c r="AS1487" i="19"/>
  <c r="AB1487" i="19"/>
  <c r="AC1487" i="19" s="1"/>
  <c r="L1487" i="19"/>
  <c r="K1487" i="19"/>
  <c r="J1487" i="19"/>
  <c r="C1487" i="19"/>
  <c r="AU1486" i="19"/>
  <c r="AT1486" i="19"/>
  <c r="AS1486" i="19"/>
  <c r="AB1486" i="19"/>
  <c r="AC1486" i="19" s="1"/>
  <c r="L1486" i="19"/>
  <c r="K1486" i="19"/>
  <c r="J1486" i="19"/>
  <c r="C1486" i="19"/>
  <c r="AU1485" i="19"/>
  <c r="AT1485" i="19"/>
  <c r="AS1485" i="19"/>
  <c r="AB1485" i="19"/>
  <c r="AC1485" i="19" s="1"/>
  <c r="L1485" i="19"/>
  <c r="K1485" i="19"/>
  <c r="J1485" i="19"/>
  <c r="C1485" i="19"/>
  <c r="AU1484" i="19"/>
  <c r="AT1484" i="19"/>
  <c r="AS1484" i="19"/>
  <c r="AB1484" i="19"/>
  <c r="AC1484" i="19" s="1"/>
  <c r="L1484" i="19"/>
  <c r="K1484" i="19"/>
  <c r="J1484" i="19"/>
  <c r="C1484" i="19"/>
  <c r="AU1483" i="19"/>
  <c r="AT1483" i="19"/>
  <c r="AS1483" i="19"/>
  <c r="AB1483" i="19"/>
  <c r="AC1483" i="19" s="1"/>
  <c r="L1483" i="19"/>
  <c r="K1483" i="19"/>
  <c r="J1483" i="19"/>
  <c r="C1483" i="19"/>
  <c r="AU1482" i="19"/>
  <c r="AT1482" i="19"/>
  <c r="AS1482" i="19"/>
  <c r="AB1482" i="19"/>
  <c r="AC1482" i="19" s="1"/>
  <c r="L1482" i="19"/>
  <c r="K1482" i="19"/>
  <c r="J1482" i="19"/>
  <c r="C1482" i="19"/>
  <c r="AU1481" i="19"/>
  <c r="AT1481" i="19"/>
  <c r="AS1481" i="19"/>
  <c r="AB1481" i="19"/>
  <c r="AC1481" i="19" s="1"/>
  <c r="L1481" i="19"/>
  <c r="K1481" i="19"/>
  <c r="J1481" i="19"/>
  <c r="C1481" i="19"/>
  <c r="AU1480" i="19"/>
  <c r="AT1480" i="19"/>
  <c r="AS1480" i="19"/>
  <c r="AB1480" i="19"/>
  <c r="AC1480" i="19" s="1"/>
  <c r="L1480" i="19"/>
  <c r="K1480" i="19"/>
  <c r="J1480" i="19"/>
  <c r="C1480" i="19"/>
  <c r="AU1479" i="19"/>
  <c r="AT1479" i="19"/>
  <c r="AS1479" i="19"/>
  <c r="AB1479" i="19"/>
  <c r="AC1479" i="19" s="1"/>
  <c r="L1479" i="19"/>
  <c r="K1479" i="19"/>
  <c r="J1479" i="19"/>
  <c r="C1479" i="19"/>
  <c r="AU1478" i="19"/>
  <c r="AT1478" i="19"/>
  <c r="AS1478" i="19"/>
  <c r="AB1478" i="19"/>
  <c r="AC1478" i="19" s="1"/>
  <c r="L1478" i="19"/>
  <c r="K1478" i="19"/>
  <c r="J1478" i="19"/>
  <c r="C1478" i="19"/>
  <c r="AU1477" i="19"/>
  <c r="AT1477" i="19"/>
  <c r="AS1477" i="19"/>
  <c r="AB1477" i="19"/>
  <c r="AC1477" i="19" s="1"/>
  <c r="L1477" i="19"/>
  <c r="K1477" i="19"/>
  <c r="J1477" i="19"/>
  <c r="C1477" i="19"/>
  <c r="AU1476" i="19"/>
  <c r="AT1476" i="19"/>
  <c r="AS1476" i="19"/>
  <c r="AB1476" i="19"/>
  <c r="AC1476" i="19" s="1"/>
  <c r="L1476" i="19"/>
  <c r="K1476" i="19"/>
  <c r="J1476" i="19"/>
  <c r="C1476" i="19"/>
  <c r="AU1475" i="19"/>
  <c r="AT1475" i="19"/>
  <c r="AS1475" i="19"/>
  <c r="AB1475" i="19"/>
  <c r="AC1475" i="19" s="1"/>
  <c r="L1475" i="19"/>
  <c r="K1475" i="19"/>
  <c r="J1475" i="19"/>
  <c r="C1475" i="19"/>
  <c r="AU1472" i="19"/>
  <c r="AT1472" i="19"/>
  <c r="AS1472" i="19"/>
  <c r="AB1472" i="19"/>
  <c r="AC1472" i="19" s="1"/>
  <c r="L1472" i="19"/>
  <c r="K1472" i="19"/>
  <c r="J1472" i="19"/>
  <c r="C1472" i="19"/>
  <c r="AU1471" i="19"/>
  <c r="AT1471" i="19"/>
  <c r="AS1471" i="19"/>
  <c r="AB1471" i="19"/>
  <c r="AC1471" i="19" s="1"/>
  <c r="L1471" i="19"/>
  <c r="K1471" i="19"/>
  <c r="J1471" i="19"/>
  <c r="C1471" i="19"/>
  <c r="AU1470" i="19"/>
  <c r="AT1470" i="19"/>
  <c r="AS1470" i="19"/>
  <c r="AB1470" i="19"/>
  <c r="AC1470" i="19" s="1"/>
  <c r="L1470" i="19"/>
  <c r="K1470" i="19"/>
  <c r="J1470" i="19"/>
  <c r="C1470" i="19"/>
  <c r="AU1469" i="19"/>
  <c r="AT1469" i="19"/>
  <c r="AS1469" i="19"/>
  <c r="AB1469" i="19"/>
  <c r="AC1469" i="19" s="1"/>
  <c r="L1469" i="19"/>
  <c r="K1469" i="19"/>
  <c r="J1469" i="19"/>
  <c r="C1469" i="19"/>
  <c r="AU1468" i="19"/>
  <c r="AT1468" i="19"/>
  <c r="AS1468" i="19"/>
  <c r="AB1468" i="19"/>
  <c r="AC1468" i="19" s="1"/>
  <c r="L1468" i="19"/>
  <c r="K1468" i="19"/>
  <c r="J1468" i="19"/>
  <c r="C1468" i="19"/>
  <c r="AU1467" i="19"/>
  <c r="AT1467" i="19"/>
  <c r="AS1467" i="19"/>
  <c r="AB1467" i="19"/>
  <c r="AC1467" i="19" s="1"/>
  <c r="L1467" i="19"/>
  <c r="K1467" i="19"/>
  <c r="J1467" i="19"/>
  <c r="C1467" i="19"/>
  <c r="AU1466" i="19"/>
  <c r="AT1466" i="19"/>
  <c r="AS1466" i="19"/>
  <c r="AB1466" i="19"/>
  <c r="AC1466" i="19" s="1"/>
  <c r="L1466" i="19"/>
  <c r="K1466" i="19"/>
  <c r="J1466" i="19"/>
  <c r="C1466" i="19"/>
  <c r="AU1465" i="19"/>
  <c r="AT1465" i="19"/>
  <c r="AS1465" i="19"/>
  <c r="AB1465" i="19"/>
  <c r="AC1465" i="19" s="1"/>
  <c r="L1465" i="19"/>
  <c r="K1465" i="19"/>
  <c r="J1465" i="19"/>
  <c r="C1465" i="19"/>
  <c r="AU1464" i="19"/>
  <c r="AT1464" i="19"/>
  <c r="AS1464" i="19"/>
  <c r="AB1464" i="19"/>
  <c r="AC1464" i="19" s="1"/>
  <c r="L1464" i="19"/>
  <c r="K1464" i="19"/>
  <c r="J1464" i="19"/>
  <c r="C1464" i="19"/>
  <c r="AU1463" i="19"/>
  <c r="AT1463" i="19"/>
  <c r="AS1463" i="19"/>
  <c r="AB1463" i="19"/>
  <c r="AC1463" i="19" s="1"/>
  <c r="L1463" i="19"/>
  <c r="K1463" i="19"/>
  <c r="J1463" i="19"/>
  <c r="C1463" i="19"/>
  <c r="AU1462" i="19"/>
  <c r="AT1462" i="19"/>
  <c r="AS1462" i="19"/>
  <c r="AB1462" i="19"/>
  <c r="AC1462" i="19" s="1"/>
  <c r="L1462" i="19"/>
  <c r="K1462" i="19"/>
  <c r="J1462" i="19"/>
  <c r="C1462" i="19"/>
  <c r="AU1461" i="19"/>
  <c r="AT1461" i="19"/>
  <c r="AS1461" i="19"/>
  <c r="AB1461" i="19"/>
  <c r="AC1461" i="19" s="1"/>
  <c r="L1461" i="19"/>
  <c r="K1461" i="19"/>
  <c r="J1461" i="19"/>
  <c r="C1461" i="19"/>
  <c r="AU1460" i="19"/>
  <c r="AT1460" i="19"/>
  <c r="AS1460" i="19"/>
  <c r="AB1460" i="19"/>
  <c r="AC1460" i="19" s="1"/>
  <c r="L1460" i="19"/>
  <c r="K1460" i="19"/>
  <c r="J1460" i="19"/>
  <c r="C1460" i="19"/>
  <c r="AU1459" i="19"/>
  <c r="AT1459" i="19"/>
  <c r="AS1459" i="19"/>
  <c r="AB1459" i="19"/>
  <c r="L1459" i="19"/>
  <c r="K1459" i="19"/>
  <c r="J1459" i="19"/>
  <c r="C1459" i="19"/>
  <c r="AU1458" i="19"/>
  <c r="AT1458" i="19"/>
  <c r="AS1458" i="19"/>
  <c r="AB1458" i="19"/>
  <c r="AC1458" i="19" s="1"/>
  <c r="L1458" i="19"/>
  <c r="K1458" i="19"/>
  <c r="J1458" i="19"/>
  <c r="C1458" i="19"/>
  <c r="AU1457" i="19"/>
  <c r="AT1457" i="19"/>
  <c r="AS1457" i="19"/>
  <c r="AB1457" i="19"/>
  <c r="AC1457" i="19" s="1"/>
  <c r="L1457" i="19"/>
  <c r="K1457" i="19"/>
  <c r="J1457" i="19"/>
  <c r="C1457" i="19"/>
  <c r="AU1456" i="19"/>
  <c r="AT1456" i="19"/>
  <c r="AS1456" i="19"/>
  <c r="AB1456" i="19"/>
  <c r="AC1456" i="19" s="1"/>
  <c r="L1456" i="19"/>
  <c r="K1456" i="19"/>
  <c r="J1456" i="19"/>
  <c r="C1456" i="19"/>
  <c r="AU1455" i="19"/>
  <c r="AT1455" i="19"/>
  <c r="AS1455" i="19"/>
  <c r="AB1455" i="19"/>
  <c r="AC1455" i="19" s="1"/>
  <c r="L1455" i="19"/>
  <c r="K1455" i="19"/>
  <c r="J1455" i="19"/>
  <c r="C1455" i="19"/>
  <c r="AU1454" i="19"/>
  <c r="AT1454" i="19"/>
  <c r="AS1454" i="19"/>
  <c r="AB1454" i="19"/>
  <c r="AC1454" i="19" s="1"/>
  <c r="L1454" i="19"/>
  <c r="K1454" i="19"/>
  <c r="J1454" i="19"/>
  <c r="C1454" i="19"/>
  <c r="AU1453" i="19"/>
  <c r="AT1453" i="19"/>
  <c r="AS1453" i="19"/>
  <c r="AB1453" i="19"/>
  <c r="AC1453" i="19" s="1"/>
  <c r="L1453" i="19"/>
  <c r="K1453" i="19"/>
  <c r="J1453" i="19"/>
  <c r="C1453" i="19"/>
  <c r="AU1452" i="19"/>
  <c r="AT1452" i="19"/>
  <c r="AS1452" i="19"/>
  <c r="AB1452" i="19"/>
  <c r="AC1452" i="19" s="1"/>
  <c r="L1452" i="19"/>
  <c r="K1452" i="19"/>
  <c r="J1452" i="19"/>
  <c r="C1452" i="19"/>
  <c r="AU1451" i="19"/>
  <c r="AT1451" i="19"/>
  <c r="AS1451" i="19"/>
  <c r="AB1451" i="19"/>
  <c r="AC1451" i="19" s="1"/>
  <c r="L1451" i="19"/>
  <c r="K1451" i="19"/>
  <c r="J1451" i="19"/>
  <c r="C1451" i="19"/>
  <c r="AU1450" i="19"/>
  <c r="AT1450" i="19"/>
  <c r="AS1450" i="19"/>
  <c r="AB1450" i="19"/>
  <c r="AC1450" i="19" s="1"/>
  <c r="L1450" i="19"/>
  <c r="K1450" i="19"/>
  <c r="J1450" i="19"/>
  <c r="C1450" i="19"/>
  <c r="AU1449" i="19"/>
  <c r="AT1449" i="19"/>
  <c r="AS1449" i="19"/>
  <c r="AB1449" i="19"/>
  <c r="AC1449" i="19" s="1"/>
  <c r="L1449" i="19"/>
  <c r="K1449" i="19"/>
  <c r="J1449" i="19"/>
  <c r="C1449" i="19"/>
  <c r="AU1448" i="19"/>
  <c r="AT1448" i="19"/>
  <c r="AS1448" i="19"/>
  <c r="AB1448" i="19"/>
  <c r="AC1448" i="19" s="1"/>
  <c r="L1448" i="19"/>
  <c r="K1448" i="19"/>
  <c r="J1448" i="19"/>
  <c r="C1448" i="19"/>
  <c r="AU1447" i="19"/>
  <c r="AT1447" i="19"/>
  <c r="AS1447" i="19"/>
  <c r="AB1447" i="19"/>
  <c r="AC1447" i="19" s="1"/>
  <c r="L1447" i="19"/>
  <c r="K1447" i="19"/>
  <c r="J1447" i="19"/>
  <c r="C1447" i="19"/>
  <c r="AU1446" i="19"/>
  <c r="AT1446" i="19"/>
  <c r="AS1446" i="19"/>
  <c r="AB1446" i="19"/>
  <c r="AC1446" i="19" s="1"/>
  <c r="L1446" i="19"/>
  <c r="K1446" i="19"/>
  <c r="J1446" i="19"/>
  <c r="C1446" i="19"/>
  <c r="AU1445" i="19"/>
  <c r="AT1445" i="19"/>
  <c r="AS1445" i="19"/>
  <c r="AB1445" i="19"/>
  <c r="AC1445" i="19" s="1"/>
  <c r="L1445" i="19"/>
  <c r="K1445" i="19"/>
  <c r="J1445" i="19"/>
  <c r="C1445" i="19"/>
  <c r="AU1444" i="19"/>
  <c r="AT1444" i="19"/>
  <c r="AS1444" i="19"/>
  <c r="AB1444" i="19"/>
  <c r="AC1444" i="19" s="1"/>
  <c r="L1444" i="19"/>
  <c r="K1444" i="19"/>
  <c r="J1444" i="19"/>
  <c r="C1444" i="19"/>
  <c r="AU1443" i="19"/>
  <c r="AT1443" i="19"/>
  <c r="AS1443" i="19"/>
  <c r="AB1443" i="19"/>
  <c r="AC1443" i="19" s="1"/>
  <c r="L1443" i="19"/>
  <c r="K1443" i="19"/>
  <c r="J1443" i="19"/>
  <c r="C1443" i="19"/>
  <c r="AU1442" i="19"/>
  <c r="AT1442" i="19"/>
  <c r="AS1442" i="19"/>
  <c r="AB1442" i="19"/>
  <c r="AC1442" i="19" s="1"/>
  <c r="L1442" i="19"/>
  <c r="K1442" i="19"/>
  <c r="J1442" i="19"/>
  <c r="C1442" i="19"/>
  <c r="AU1441" i="19"/>
  <c r="AT1441" i="19"/>
  <c r="AS1441" i="19"/>
  <c r="AB1441" i="19"/>
  <c r="AC1441" i="19" s="1"/>
  <c r="L1441" i="19"/>
  <c r="K1441" i="19"/>
  <c r="J1441" i="19"/>
  <c r="C1441" i="19"/>
  <c r="AU1440" i="19"/>
  <c r="AT1440" i="19"/>
  <c r="AS1440" i="19"/>
  <c r="AB1440" i="19"/>
  <c r="AC1440" i="19" s="1"/>
  <c r="L1440" i="19"/>
  <c r="K1440" i="19"/>
  <c r="J1440" i="19"/>
  <c r="C1440" i="19"/>
  <c r="AU1439" i="19"/>
  <c r="AT1439" i="19"/>
  <c r="AS1439" i="19"/>
  <c r="AB1439" i="19"/>
  <c r="AC1439" i="19" s="1"/>
  <c r="L1439" i="19"/>
  <c r="K1439" i="19"/>
  <c r="J1439" i="19"/>
  <c r="C1439" i="19"/>
  <c r="AU1438" i="19"/>
  <c r="AT1438" i="19"/>
  <c r="AS1438" i="19"/>
  <c r="AB1438" i="19"/>
  <c r="AC1438" i="19" s="1"/>
  <c r="L1438" i="19"/>
  <c r="K1438" i="19"/>
  <c r="J1438" i="19"/>
  <c r="C1438" i="19"/>
  <c r="AU1437" i="19"/>
  <c r="AT1437" i="19"/>
  <c r="AS1437" i="19"/>
  <c r="AB1437" i="19"/>
  <c r="AC1437" i="19" s="1"/>
  <c r="L1437" i="19"/>
  <c r="K1437" i="19"/>
  <c r="J1437" i="19"/>
  <c r="C1437" i="19"/>
  <c r="AU1436" i="19"/>
  <c r="AT1436" i="19"/>
  <c r="AS1436" i="19"/>
  <c r="AB1436" i="19"/>
  <c r="AC1436" i="19" s="1"/>
  <c r="L1436" i="19"/>
  <c r="K1436" i="19"/>
  <c r="J1436" i="19"/>
  <c r="C1436" i="19"/>
  <c r="AU1435" i="19"/>
  <c r="AT1435" i="19"/>
  <c r="AS1435" i="19"/>
  <c r="AB1435" i="19"/>
  <c r="AC1435" i="19" s="1"/>
  <c r="L1435" i="19"/>
  <c r="K1435" i="19"/>
  <c r="J1435" i="19"/>
  <c r="C1435" i="19"/>
  <c r="AU1434" i="19"/>
  <c r="AT1434" i="19"/>
  <c r="AS1434" i="19"/>
  <c r="AB1434" i="19"/>
  <c r="AC1434" i="19" s="1"/>
  <c r="L1434" i="19"/>
  <c r="K1434" i="19"/>
  <c r="J1434" i="19"/>
  <c r="C1434" i="19"/>
  <c r="AU1433" i="19"/>
  <c r="AT1433" i="19"/>
  <c r="AS1433" i="19"/>
  <c r="AB1433" i="19"/>
  <c r="AC1433" i="19" s="1"/>
  <c r="L1433" i="19"/>
  <c r="K1433" i="19"/>
  <c r="J1433" i="19"/>
  <c r="C1433" i="19"/>
  <c r="AU1432" i="19"/>
  <c r="AT1432" i="19"/>
  <c r="AS1432" i="19"/>
  <c r="AB1432" i="19"/>
  <c r="AC1432" i="19" s="1"/>
  <c r="L1432" i="19"/>
  <c r="K1432" i="19"/>
  <c r="J1432" i="19"/>
  <c r="C1432" i="19"/>
  <c r="AU1431" i="19"/>
  <c r="AT1431" i="19"/>
  <c r="AS1431" i="19"/>
  <c r="AB1431" i="19"/>
  <c r="AC1431" i="19" s="1"/>
  <c r="L1431" i="19"/>
  <c r="K1431" i="19"/>
  <c r="J1431" i="19"/>
  <c r="C1431" i="19"/>
  <c r="AU1430" i="19"/>
  <c r="AT1430" i="19"/>
  <c r="AS1430" i="19"/>
  <c r="AB1430" i="19"/>
  <c r="AC1430" i="19" s="1"/>
  <c r="L1430" i="19"/>
  <c r="K1430" i="19"/>
  <c r="J1430" i="19"/>
  <c r="C1430" i="19"/>
  <c r="AU1429" i="19"/>
  <c r="AT1429" i="19"/>
  <c r="AS1429" i="19"/>
  <c r="AB1429" i="19"/>
  <c r="AC1429" i="19" s="1"/>
  <c r="L1429" i="19"/>
  <c r="K1429" i="19"/>
  <c r="J1429" i="19"/>
  <c r="C1429" i="19"/>
  <c r="AU1428" i="19"/>
  <c r="AT1428" i="19"/>
  <c r="AS1428" i="19"/>
  <c r="AB1428" i="19"/>
  <c r="AC1428" i="19" s="1"/>
  <c r="L1428" i="19"/>
  <c r="K1428" i="19"/>
  <c r="J1428" i="19"/>
  <c r="C1428" i="19"/>
  <c r="AU1427" i="19"/>
  <c r="AT1427" i="19"/>
  <c r="AS1427" i="19"/>
  <c r="AB1427" i="19"/>
  <c r="AC1427" i="19" s="1"/>
  <c r="L1427" i="19"/>
  <c r="K1427" i="19"/>
  <c r="J1427" i="19"/>
  <c r="C1427" i="19"/>
  <c r="AU1426" i="19"/>
  <c r="AT1426" i="19"/>
  <c r="AS1426" i="19"/>
  <c r="AB1426" i="19"/>
  <c r="AC1426" i="19" s="1"/>
  <c r="L1426" i="19"/>
  <c r="K1426" i="19"/>
  <c r="J1426" i="19"/>
  <c r="C1426" i="19"/>
  <c r="AU1425" i="19"/>
  <c r="AT1425" i="19"/>
  <c r="AS1425" i="19"/>
  <c r="AB1425" i="19"/>
  <c r="AC1425" i="19" s="1"/>
  <c r="L1425" i="19"/>
  <c r="K1425" i="19"/>
  <c r="J1425" i="19"/>
  <c r="C1425" i="19"/>
  <c r="AU1424" i="19"/>
  <c r="AT1424" i="19"/>
  <c r="AS1424" i="19"/>
  <c r="AB1424" i="19"/>
  <c r="AC1424" i="19" s="1"/>
  <c r="L1424" i="19"/>
  <c r="K1424" i="19"/>
  <c r="J1424" i="19"/>
  <c r="C1424" i="19"/>
  <c r="AU1423" i="19"/>
  <c r="AT1423" i="19"/>
  <c r="AS1423" i="19"/>
  <c r="AB1423" i="19"/>
  <c r="AC1423" i="19" s="1"/>
  <c r="L1423" i="19"/>
  <c r="K1423" i="19"/>
  <c r="J1423" i="19"/>
  <c r="C1423" i="19"/>
  <c r="AU1422" i="19"/>
  <c r="AT1422" i="19"/>
  <c r="AS1422" i="19"/>
  <c r="AB1422" i="19"/>
  <c r="AC1422" i="19" s="1"/>
  <c r="L1422" i="19"/>
  <c r="K1422" i="19"/>
  <c r="J1422" i="19"/>
  <c r="C1422" i="19"/>
  <c r="AU1421" i="19"/>
  <c r="AT1421" i="19"/>
  <c r="AS1421" i="19"/>
  <c r="AB1421" i="19"/>
  <c r="AC1421" i="19" s="1"/>
  <c r="L1421" i="19"/>
  <c r="K1421" i="19"/>
  <c r="J1421" i="19"/>
  <c r="C1421" i="19"/>
  <c r="AU1420" i="19"/>
  <c r="AT1420" i="19"/>
  <c r="AS1420" i="19"/>
  <c r="AB1420" i="19"/>
  <c r="AC1420" i="19" s="1"/>
  <c r="L1420" i="19"/>
  <c r="K1420" i="19"/>
  <c r="J1420" i="19"/>
  <c r="C1420" i="19"/>
  <c r="AU1419" i="19"/>
  <c r="AT1419" i="19"/>
  <c r="AS1419" i="19"/>
  <c r="AB1419" i="19"/>
  <c r="AC1419" i="19" s="1"/>
  <c r="L1419" i="19"/>
  <c r="K1419" i="19"/>
  <c r="J1419" i="19"/>
  <c r="C1419" i="19"/>
  <c r="AU1418" i="19"/>
  <c r="AT1418" i="19"/>
  <c r="AS1418" i="19"/>
  <c r="AB1418" i="19"/>
  <c r="AC1418" i="19" s="1"/>
  <c r="L1418" i="19"/>
  <c r="K1418" i="19"/>
  <c r="J1418" i="19"/>
  <c r="C1418" i="19"/>
  <c r="AU1417" i="19"/>
  <c r="AT1417" i="19"/>
  <c r="AS1417" i="19"/>
  <c r="AB1417" i="19"/>
  <c r="AC1417" i="19" s="1"/>
  <c r="L1417" i="19"/>
  <c r="K1417" i="19"/>
  <c r="J1417" i="19"/>
  <c r="C1417" i="19"/>
  <c r="AU1416" i="19"/>
  <c r="AT1416" i="19"/>
  <c r="AS1416" i="19"/>
  <c r="AB1416" i="19"/>
  <c r="AC1416" i="19" s="1"/>
  <c r="L1416" i="19"/>
  <c r="K1416" i="19"/>
  <c r="J1416" i="19"/>
  <c r="C1416" i="19"/>
  <c r="AU1415" i="19"/>
  <c r="AT1415" i="19"/>
  <c r="AS1415" i="19"/>
  <c r="AB1415" i="19"/>
  <c r="AC1415" i="19" s="1"/>
  <c r="L1415" i="19"/>
  <c r="K1415" i="19"/>
  <c r="J1415" i="19"/>
  <c r="C1415" i="19"/>
  <c r="AU1414" i="19"/>
  <c r="AT1414" i="19"/>
  <c r="AS1414" i="19"/>
  <c r="AB1414" i="19"/>
  <c r="AC1414" i="19" s="1"/>
  <c r="L1414" i="19"/>
  <c r="K1414" i="19"/>
  <c r="J1414" i="19"/>
  <c r="C1414" i="19"/>
  <c r="AU1413" i="19"/>
  <c r="AT1413" i="19"/>
  <c r="AS1413" i="19"/>
  <c r="AB1413" i="19"/>
  <c r="AC1413" i="19" s="1"/>
  <c r="L1413" i="19"/>
  <c r="K1413" i="19"/>
  <c r="J1413" i="19"/>
  <c r="C1413" i="19"/>
  <c r="AU1412" i="19"/>
  <c r="AT1412" i="19"/>
  <c r="AS1412" i="19"/>
  <c r="AB1412" i="19"/>
  <c r="AC1412" i="19" s="1"/>
  <c r="L1412" i="19"/>
  <c r="K1412" i="19"/>
  <c r="J1412" i="19"/>
  <c r="C1412" i="19"/>
  <c r="AU1411" i="19"/>
  <c r="AT1411" i="19"/>
  <c r="AS1411" i="19"/>
  <c r="AB1411" i="19"/>
  <c r="AC1411" i="19" s="1"/>
  <c r="L1411" i="19"/>
  <c r="K1411" i="19"/>
  <c r="J1411" i="19"/>
  <c r="C1411" i="19"/>
  <c r="AU1410" i="19"/>
  <c r="AT1410" i="19"/>
  <c r="AS1410" i="19"/>
  <c r="AB1410" i="19"/>
  <c r="AC1410" i="19" s="1"/>
  <c r="L1410" i="19"/>
  <c r="K1410" i="19"/>
  <c r="J1410" i="19"/>
  <c r="C1410" i="19"/>
  <c r="AU1409" i="19"/>
  <c r="AT1409" i="19"/>
  <c r="AS1409" i="19"/>
  <c r="AB1409" i="19"/>
  <c r="AC1409" i="19" s="1"/>
  <c r="L1409" i="19"/>
  <c r="K1409" i="19"/>
  <c r="J1409" i="19"/>
  <c r="C1409" i="19"/>
  <c r="AU1408" i="19"/>
  <c r="AT1408" i="19"/>
  <c r="AS1408" i="19"/>
  <c r="AB1408" i="19"/>
  <c r="AC1408" i="19" s="1"/>
  <c r="L1408" i="19"/>
  <c r="K1408" i="19"/>
  <c r="J1408" i="19"/>
  <c r="C1408" i="19"/>
  <c r="AU1407" i="19"/>
  <c r="AT1407" i="19"/>
  <c r="AS1407" i="19"/>
  <c r="AB1407" i="19"/>
  <c r="AC1407" i="19" s="1"/>
  <c r="L1407" i="19"/>
  <c r="K1407" i="19"/>
  <c r="J1407" i="19"/>
  <c r="C1407" i="19"/>
  <c r="AU1406" i="19"/>
  <c r="AT1406" i="19"/>
  <c r="AS1406" i="19"/>
  <c r="AB1406" i="19"/>
  <c r="AC1406" i="19" s="1"/>
  <c r="L1406" i="19"/>
  <c r="K1406" i="19"/>
  <c r="J1406" i="19"/>
  <c r="C1406" i="19"/>
  <c r="AU1405" i="19"/>
  <c r="AT1405" i="19"/>
  <c r="AS1405" i="19"/>
  <c r="AB1405" i="19"/>
  <c r="AC1405" i="19" s="1"/>
  <c r="L1405" i="19"/>
  <c r="K1405" i="19"/>
  <c r="J1405" i="19"/>
  <c r="C1405" i="19"/>
  <c r="AU1404" i="19"/>
  <c r="AT1404" i="19"/>
  <c r="AS1404" i="19"/>
  <c r="AB1404" i="19"/>
  <c r="AC1404" i="19" s="1"/>
  <c r="L1404" i="19"/>
  <c r="K1404" i="19"/>
  <c r="J1404" i="19"/>
  <c r="C1404" i="19"/>
  <c r="AU1403" i="19"/>
  <c r="AT1403" i="19"/>
  <c r="AS1403" i="19"/>
  <c r="AB1403" i="19"/>
  <c r="AC1403" i="19" s="1"/>
  <c r="L1403" i="19"/>
  <c r="K1403" i="19"/>
  <c r="J1403" i="19"/>
  <c r="C1403" i="19"/>
  <c r="AU1402" i="19"/>
  <c r="AT1402" i="19"/>
  <c r="AS1402" i="19"/>
  <c r="AB1402" i="19"/>
  <c r="AC1402" i="19" s="1"/>
  <c r="L1402" i="19"/>
  <c r="K1402" i="19"/>
  <c r="J1402" i="19"/>
  <c r="C1402" i="19"/>
  <c r="AU1401" i="19"/>
  <c r="AT1401" i="19"/>
  <c r="AS1401" i="19"/>
  <c r="AB1401" i="19"/>
  <c r="AC1401" i="19" s="1"/>
  <c r="L1401" i="19"/>
  <c r="K1401" i="19"/>
  <c r="J1401" i="19"/>
  <c r="C1401" i="19"/>
  <c r="AU1400" i="19"/>
  <c r="AT1400" i="19"/>
  <c r="AS1400" i="19"/>
  <c r="AB1400" i="19"/>
  <c r="AC1400" i="19" s="1"/>
  <c r="L1400" i="19"/>
  <c r="K1400" i="19"/>
  <c r="J1400" i="19"/>
  <c r="C1400" i="19"/>
  <c r="AU1399" i="19"/>
  <c r="AT1399" i="19"/>
  <c r="AS1399" i="19"/>
  <c r="AB1399" i="19"/>
  <c r="AC1399" i="19" s="1"/>
  <c r="L1399" i="19"/>
  <c r="K1399" i="19"/>
  <c r="J1399" i="19"/>
  <c r="C1399" i="19"/>
  <c r="AU1398" i="19"/>
  <c r="AT1398" i="19"/>
  <c r="AS1398" i="19"/>
  <c r="AB1398" i="19"/>
  <c r="AC1398" i="19" s="1"/>
  <c r="L1398" i="19"/>
  <c r="K1398" i="19"/>
  <c r="J1398" i="19"/>
  <c r="C1398" i="19"/>
  <c r="AU1397" i="19"/>
  <c r="AT1397" i="19"/>
  <c r="AS1397" i="19"/>
  <c r="AB1397" i="19"/>
  <c r="AC1397" i="19" s="1"/>
  <c r="L1397" i="19"/>
  <c r="K1397" i="19"/>
  <c r="J1397" i="19"/>
  <c r="C1397" i="19"/>
  <c r="AU1396" i="19"/>
  <c r="AT1396" i="19"/>
  <c r="AS1396" i="19"/>
  <c r="AB1396" i="19"/>
  <c r="AC1396" i="19" s="1"/>
  <c r="L1396" i="19"/>
  <c r="K1396" i="19"/>
  <c r="J1396" i="19"/>
  <c r="C1396" i="19"/>
  <c r="AU1395" i="19"/>
  <c r="AT1395" i="19"/>
  <c r="AS1395" i="19"/>
  <c r="AB1395" i="19"/>
  <c r="AC1395" i="19" s="1"/>
  <c r="L1395" i="19"/>
  <c r="K1395" i="19"/>
  <c r="J1395" i="19"/>
  <c r="C1395" i="19"/>
  <c r="AU1394" i="19"/>
  <c r="AT1394" i="19"/>
  <c r="AS1394" i="19"/>
  <c r="AB1394" i="19"/>
  <c r="AC1394" i="19" s="1"/>
  <c r="L1394" i="19"/>
  <c r="K1394" i="19"/>
  <c r="J1394" i="19"/>
  <c r="C1394" i="19"/>
  <c r="AU1393" i="19"/>
  <c r="AT1393" i="19"/>
  <c r="AS1393" i="19"/>
  <c r="AB1393" i="19"/>
  <c r="AC1393" i="19" s="1"/>
  <c r="L1393" i="19"/>
  <c r="K1393" i="19"/>
  <c r="J1393" i="19"/>
  <c r="C1393" i="19"/>
  <c r="AU1392" i="19"/>
  <c r="AT1392" i="19"/>
  <c r="AS1392" i="19"/>
  <c r="AB1392" i="19"/>
  <c r="AC1392" i="19" s="1"/>
  <c r="L1392" i="19"/>
  <c r="K1392" i="19"/>
  <c r="J1392" i="19"/>
  <c r="C1392" i="19"/>
  <c r="AU1391" i="19"/>
  <c r="AT1391" i="19"/>
  <c r="AS1391" i="19"/>
  <c r="AB1391" i="19"/>
  <c r="AC1391" i="19" s="1"/>
  <c r="L1391" i="19"/>
  <c r="K1391" i="19"/>
  <c r="J1391" i="19"/>
  <c r="C1391" i="19"/>
  <c r="AU1390" i="19"/>
  <c r="AT1390" i="19"/>
  <c r="AS1390" i="19"/>
  <c r="AB1390" i="19"/>
  <c r="AC1390" i="19" s="1"/>
  <c r="L1390" i="19"/>
  <c r="K1390" i="19"/>
  <c r="J1390" i="19"/>
  <c r="C1390" i="19"/>
  <c r="AU1389" i="19"/>
  <c r="AT1389" i="19"/>
  <c r="AS1389" i="19"/>
  <c r="AB1389" i="19"/>
  <c r="AC1389" i="19" s="1"/>
  <c r="L1389" i="19"/>
  <c r="K1389" i="19"/>
  <c r="J1389" i="19"/>
  <c r="C1389" i="19"/>
  <c r="AU1388" i="19"/>
  <c r="AT1388" i="19"/>
  <c r="AS1388" i="19"/>
  <c r="AB1388" i="19"/>
  <c r="AC1388" i="19" s="1"/>
  <c r="L1388" i="19"/>
  <c r="K1388" i="19"/>
  <c r="J1388" i="19"/>
  <c r="C1388" i="19"/>
  <c r="AU1387" i="19"/>
  <c r="AT1387" i="19"/>
  <c r="AS1387" i="19"/>
  <c r="AB1387" i="19"/>
  <c r="AC1387" i="19" s="1"/>
  <c r="L1387" i="19"/>
  <c r="K1387" i="19"/>
  <c r="J1387" i="19"/>
  <c r="C1387" i="19"/>
  <c r="AU1386" i="19"/>
  <c r="AT1386" i="19"/>
  <c r="AS1386" i="19"/>
  <c r="AB1386" i="19"/>
  <c r="AC1386" i="19" s="1"/>
  <c r="L1386" i="19"/>
  <c r="K1386" i="19"/>
  <c r="J1386" i="19"/>
  <c r="C1386" i="19"/>
  <c r="AU1385" i="19"/>
  <c r="AT1385" i="19"/>
  <c r="AS1385" i="19"/>
  <c r="AB1385" i="19"/>
  <c r="AC1385" i="19" s="1"/>
  <c r="L1385" i="19"/>
  <c r="K1385" i="19"/>
  <c r="J1385" i="19"/>
  <c r="C1385" i="19"/>
  <c r="AU1384" i="19"/>
  <c r="AT1384" i="19"/>
  <c r="AS1384" i="19"/>
  <c r="AB1384" i="19"/>
  <c r="AC1384" i="19" s="1"/>
  <c r="L1384" i="19"/>
  <c r="K1384" i="19"/>
  <c r="J1384" i="19"/>
  <c r="C1384" i="19"/>
  <c r="AU1383" i="19"/>
  <c r="AT1383" i="19"/>
  <c r="AS1383" i="19"/>
  <c r="AB1383" i="19"/>
  <c r="AC1383" i="19" s="1"/>
  <c r="L1383" i="19"/>
  <c r="K1383" i="19"/>
  <c r="J1383" i="19"/>
  <c r="C1383" i="19"/>
  <c r="AU1382" i="19"/>
  <c r="AT1382" i="19"/>
  <c r="AS1382" i="19"/>
  <c r="AB1382" i="19"/>
  <c r="AC1382" i="19" s="1"/>
  <c r="L1382" i="19"/>
  <c r="K1382" i="19"/>
  <c r="J1382" i="19"/>
  <c r="C1382" i="19"/>
  <c r="AU1381" i="19"/>
  <c r="AT1381" i="19"/>
  <c r="AS1381" i="19"/>
  <c r="AB1381" i="19"/>
  <c r="AC1381" i="19" s="1"/>
  <c r="L1381" i="19"/>
  <c r="K1381" i="19"/>
  <c r="J1381" i="19"/>
  <c r="C1381" i="19"/>
  <c r="AU1380" i="19"/>
  <c r="AT1380" i="19"/>
  <c r="AS1380" i="19"/>
  <c r="AB1380" i="19"/>
  <c r="AC1380" i="19" s="1"/>
  <c r="L1380" i="19"/>
  <c r="K1380" i="19"/>
  <c r="J1380" i="19"/>
  <c r="C1380" i="19"/>
  <c r="AU1379" i="19"/>
  <c r="AT1379" i="19"/>
  <c r="AS1379" i="19"/>
  <c r="AB1379" i="19"/>
  <c r="AC1379" i="19" s="1"/>
  <c r="L1379" i="19"/>
  <c r="K1379" i="19"/>
  <c r="J1379" i="19"/>
  <c r="C1379" i="19"/>
  <c r="AU1378" i="19"/>
  <c r="AT1378" i="19"/>
  <c r="AS1378" i="19"/>
  <c r="AB1378" i="19"/>
  <c r="AC1378" i="19" s="1"/>
  <c r="L1378" i="19"/>
  <c r="K1378" i="19"/>
  <c r="J1378" i="19"/>
  <c r="C1378" i="19"/>
  <c r="AU1377" i="19"/>
  <c r="AT1377" i="19"/>
  <c r="AS1377" i="19"/>
  <c r="AB1377" i="19"/>
  <c r="AC1377" i="19" s="1"/>
  <c r="L1377" i="19"/>
  <c r="K1377" i="19"/>
  <c r="J1377" i="19"/>
  <c r="C1377" i="19"/>
  <c r="AU1376" i="19"/>
  <c r="AT1376" i="19"/>
  <c r="AS1376" i="19"/>
  <c r="AB1376" i="19"/>
  <c r="AC1376" i="19" s="1"/>
  <c r="L1376" i="19"/>
  <c r="K1376" i="19"/>
  <c r="J1376" i="19"/>
  <c r="C1376" i="19"/>
  <c r="AU1375" i="19"/>
  <c r="AT1375" i="19"/>
  <c r="AS1375" i="19"/>
  <c r="AB1375" i="19"/>
  <c r="AC1375" i="19" s="1"/>
  <c r="L1375" i="19"/>
  <c r="K1375" i="19"/>
  <c r="J1375" i="19"/>
  <c r="C1375" i="19"/>
  <c r="AU1374" i="19"/>
  <c r="AT1374" i="19"/>
  <c r="AS1374" i="19"/>
  <c r="AB1374" i="19"/>
  <c r="AC1374" i="19" s="1"/>
  <c r="L1374" i="19"/>
  <c r="K1374" i="19"/>
  <c r="J1374" i="19"/>
  <c r="C1374" i="19"/>
  <c r="AU1373" i="19"/>
  <c r="AT1373" i="19"/>
  <c r="AS1373" i="19"/>
  <c r="AB1373" i="19"/>
  <c r="AC1373" i="19" s="1"/>
  <c r="L1373" i="19"/>
  <c r="K1373" i="19"/>
  <c r="J1373" i="19"/>
  <c r="C1373" i="19"/>
  <c r="AU1372" i="19"/>
  <c r="AT1372" i="19"/>
  <c r="AS1372" i="19"/>
  <c r="AB1372" i="19"/>
  <c r="AC1372" i="19" s="1"/>
  <c r="L1372" i="19"/>
  <c r="K1372" i="19"/>
  <c r="J1372" i="19"/>
  <c r="C1372" i="19"/>
  <c r="AU1371" i="19"/>
  <c r="AT1371" i="19"/>
  <c r="AS1371" i="19"/>
  <c r="AB1371" i="19"/>
  <c r="AC1371" i="19" s="1"/>
  <c r="L1371" i="19"/>
  <c r="K1371" i="19"/>
  <c r="J1371" i="19"/>
  <c r="C1371" i="19"/>
  <c r="AU1370" i="19"/>
  <c r="AT1370" i="19"/>
  <c r="AS1370" i="19"/>
  <c r="AB1370" i="19"/>
  <c r="AC1370" i="19" s="1"/>
  <c r="L1370" i="19"/>
  <c r="K1370" i="19"/>
  <c r="J1370" i="19"/>
  <c r="C1370" i="19"/>
  <c r="AU1369" i="19"/>
  <c r="AT1369" i="19"/>
  <c r="AS1369" i="19"/>
  <c r="AB1369" i="19"/>
  <c r="AC1369" i="19" s="1"/>
  <c r="L1369" i="19"/>
  <c r="K1369" i="19"/>
  <c r="J1369" i="19"/>
  <c r="C1369" i="19"/>
  <c r="AU1368" i="19"/>
  <c r="AT1368" i="19"/>
  <c r="AS1368" i="19"/>
  <c r="AB1368" i="19"/>
  <c r="AC1368" i="19" s="1"/>
  <c r="L1368" i="19"/>
  <c r="K1368" i="19"/>
  <c r="J1368" i="19"/>
  <c r="C1368" i="19"/>
  <c r="AU1367" i="19"/>
  <c r="AT1367" i="19"/>
  <c r="AS1367" i="19"/>
  <c r="AB1367" i="19"/>
  <c r="AC1367" i="19" s="1"/>
  <c r="L1367" i="19"/>
  <c r="K1367" i="19"/>
  <c r="J1367" i="19"/>
  <c r="C1367" i="19"/>
  <c r="AU1366" i="19"/>
  <c r="AT1366" i="19"/>
  <c r="AS1366" i="19"/>
  <c r="AB1366" i="19"/>
  <c r="AC1366" i="19" s="1"/>
  <c r="L1366" i="19"/>
  <c r="K1366" i="19"/>
  <c r="J1366" i="19"/>
  <c r="C1366" i="19"/>
  <c r="AU1365" i="19"/>
  <c r="AT1365" i="19"/>
  <c r="AS1365" i="19"/>
  <c r="AB1365" i="19"/>
  <c r="AC1365" i="19" s="1"/>
  <c r="L1365" i="19"/>
  <c r="K1365" i="19"/>
  <c r="J1365" i="19"/>
  <c r="C1365" i="19"/>
  <c r="AU1364" i="19"/>
  <c r="AT1364" i="19"/>
  <c r="AS1364" i="19"/>
  <c r="AB1364" i="19"/>
  <c r="AC1364" i="19" s="1"/>
  <c r="L1364" i="19"/>
  <c r="K1364" i="19"/>
  <c r="J1364" i="19"/>
  <c r="C1364" i="19"/>
  <c r="AU1363" i="19"/>
  <c r="AT1363" i="19"/>
  <c r="AS1363" i="19"/>
  <c r="AB1363" i="19"/>
  <c r="AC1363" i="19" s="1"/>
  <c r="L1363" i="19"/>
  <c r="K1363" i="19"/>
  <c r="J1363" i="19"/>
  <c r="C1363" i="19"/>
  <c r="AU1362" i="19"/>
  <c r="AT1362" i="19"/>
  <c r="AS1362" i="19"/>
  <c r="AB1362" i="19"/>
  <c r="AC1362" i="19" s="1"/>
  <c r="L1362" i="19"/>
  <c r="K1362" i="19"/>
  <c r="J1362" i="19"/>
  <c r="C1362" i="19"/>
  <c r="AU1361" i="19"/>
  <c r="AT1361" i="19"/>
  <c r="AS1361" i="19"/>
  <c r="AB1361" i="19"/>
  <c r="AC1361" i="19" s="1"/>
  <c r="L1361" i="19"/>
  <c r="K1361" i="19"/>
  <c r="J1361" i="19"/>
  <c r="C1361" i="19"/>
  <c r="AU1360" i="19"/>
  <c r="AT1360" i="19"/>
  <c r="AS1360" i="19"/>
  <c r="AB1360" i="19"/>
  <c r="AC1360" i="19" s="1"/>
  <c r="L1360" i="19"/>
  <c r="K1360" i="19"/>
  <c r="J1360" i="19"/>
  <c r="C1360" i="19"/>
  <c r="AU1359" i="19"/>
  <c r="AT1359" i="19"/>
  <c r="AS1359" i="19"/>
  <c r="AB1359" i="19"/>
  <c r="AC1359" i="19" s="1"/>
  <c r="L1359" i="19"/>
  <c r="K1359" i="19"/>
  <c r="J1359" i="19"/>
  <c r="C1359" i="19"/>
  <c r="AU1358" i="19"/>
  <c r="AT1358" i="19"/>
  <c r="AS1358" i="19"/>
  <c r="AB1358" i="19"/>
  <c r="AC1358" i="19" s="1"/>
  <c r="L1358" i="19"/>
  <c r="K1358" i="19"/>
  <c r="J1358" i="19"/>
  <c r="C1358" i="19"/>
  <c r="AU1357" i="19"/>
  <c r="AT1357" i="19"/>
  <c r="AS1357" i="19"/>
  <c r="AB1357" i="19"/>
  <c r="AC1357" i="19" s="1"/>
  <c r="L1357" i="19"/>
  <c r="K1357" i="19"/>
  <c r="J1357" i="19"/>
  <c r="C1357" i="19"/>
  <c r="AU1356" i="19"/>
  <c r="AT1356" i="19"/>
  <c r="AS1356" i="19"/>
  <c r="AB1356" i="19"/>
  <c r="AC1356" i="19" s="1"/>
  <c r="L1356" i="19"/>
  <c r="K1356" i="19"/>
  <c r="J1356" i="19"/>
  <c r="C1356" i="19"/>
  <c r="AU1355" i="19"/>
  <c r="AT1355" i="19"/>
  <c r="AS1355" i="19"/>
  <c r="AB1355" i="19"/>
  <c r="AC1355" i="19" s="1"/>
  <c r="L1355" i="19"/>
  <c r="K1355" i="19"/>
  <c r="J1355" i="19"/>
  <c r="C1355" i="19"/>
  <c r="AU1354" i="19"/>
  <c r="AT1354" i="19"/>
  <c r="AS1354" i="19"/>
  <c r="AB1354" i="19"/>
  <c r="AC1354" i="19" s="1"/>
  <c r="L1354" i="19"/>
  <c r="K1354" i="19"/>
  <c r="J1354" i="19"/>
  <c r="C1354" i="19"/>
  <c r="AU1353" i="19"/>
  <c r="AT1353" i="19"/>
  <c r="AS1353" i="19"/>
  <c r="AB1353" i="19"/>
  <c r="AC1353" i="19" s="1"/>
  <c r="L1353" i="19"/>
  <c r="K1353" i="19"/>
  <c r="J1353" i="19"/>
  <c r="C1353" i="19"/>
  <c r="AU1352" i="19"/>
  <c r="AT1352" i="19"/>
  <c r="AS1352" i="19"/>
  <c r="AB1352" i="19"/>
  <c r="AC1352" i="19" s="1"/>
  <c r="L1352" i="19"/>
  <c r="K1352" i="19"/>
  <c r="J1352" i="19"/>
  <c r="C1352" i="19"/>
  <c r="AU1351" i="19"/>
  <c r="AT1351" i="19"/>
  <c r="AS1351" i="19"/>
  <c r="AB1351" i="19"/>
  <c r="AC1351" i="19" s="1"/>
  <c r="L1351" i="19"/>
  <c r="K1351" i="19"/>
  <c r="J1351" i="19"/>
  <c r="C1351" i="19"/>
  <c r="AU1350" i="19"/>
  <c r="AT1350" i="19"/>
  <c r="AS1350" i="19"/>
  <c r="AB1350" i="19"/>
  <c r="AC1350" i="19" s="1"/>
  <c r="L1350" i="19"/>
  <c r="K1350" i="19"/>
  <c r="J1350" i="19"/>
  <c r="C1350" i="19"/>
  <c r="AU1349" i="19"/>
  <c r="AT1349" i="19"/>
  <c r="AS1349" i="19"/>
  <c r="AB1349" i="19"/>
  <c r="AC1349" i="19" s="1"/>
  <c r="L1349" i="19"/>
  <c r="K1349" i="19"/>
  <c r="J1349" i="19"/>
  <c r="C1349" i="19"/>
  <c r="AU1348" i="19"/>
  <c r="AT1348" i="19"/>
  <c r="AS1348" i="19"/>
  <c r="AB1348" i="19"/>
  <c r="AC1348" i="19" s="1"/>
  <c r="L1348" i="19"/>
  <c r="K1348" i="19"/>
  <c r="J1348" i="19"/>
  <c r="C1348" i="19"/>
  <c r="AU1347" i="19"/>
  <c r="AT1347" i="19"/>
  <c r="AS1347" i="19"/>
  <c r="AB1347" i="19"/>
  <c r="AC1347" i="19" s="1"/>
  <c r="L1347" i="19"/>
  <c r="K1347" i="19"/>
  <c r="J1347" i="19"/>
  <c r="C1347" i="19"/>
  <c r="AU1346" i="19"/>
  <c r="AT1346" i="19"/>
  <c r="AS1346" i="19"/>
  <c r="AB1346" i="19"/>
  <c r="AC1346" i="19" s="1"/>
  <c r="L1346" i="19"/>
  <c r="K1346" i="19"/>
  <c r="J1346" i="19"/>
  <c r="C1346" i="19"/>
  <c r="AU1345" i="19"/>
  <c r="AT1345" i="19"/>
  <c r="AS1345" i="19"/>
  <c r="AB1345" i="19"/>
  <c r="AC1345" i="19" s="1"/>
  <c r="L1345" i="19"/>
  <c r="K1345" i="19"/>
  <c r="J1345" i="19"/>
  <c r="C1345" i="19"/>
  <c r="AU1344" i="19"/>
  <c r="AT1344" i="19"/>
  <c r="AS1344" i="19"/>
  <c r="AB1344" i="19"/>
  <c r="AC1344" i="19" s="1"/>
  <c r="L1344" i="19"/>
  <c r="K1344" i="19"/>
  <c r="J1344" i="19"/>
  <c r="C1344" i="19"/>
  <c r="AU1343" i="19"/>
  <c r="AT1343" i="19"/>
  <c r="AS1343" i="19"/>
  <c r="AB1343" i="19"/>
  <c r="AC1343" i="19" s="1"/>
  <c r="L1343" i="19"/>
  <c r="K1343" i="19"/>
  <c r="J1343" i="19"/>
  <c r="C1343" i="19"/>
  <c r="AU1342" i="19"/>
  <c r="AT1342" i="19"/>
  <c r="AS1342" i="19"/>
  <c r="AB1342" i="19"/>
  <c r="AC1342" i="19" s="1"/>
  <c r="L1342" i="19"/>
  <c r="K1342" i="19"/>
  <c r="J1342" i="19"/>
  <c r="C1342" i="19"/>
  <c r="AU1341" i="19"/>
  <c r="AT1341" i="19"/>
  <c r="AS1341" i="19"/>
  <c r="AB1341" i="19"/>
  <c r="AC1341" i="19" s="1"/>
  <c r="L1341" i="19"/>
  <c r="K1341" i="19"/>
  <c r="J1341" i="19"/>
  <c r="C1341" i="19"/>
  <c r="AU1340" i="19"/>
  <c r="AT1340" i="19"/>
  <c r="AS1340" i="19"/>
  <c r="AB1340" i="19"/>
  <c r="AC1340" i="19" s="1"/>
  <c r="L1340" i="19"/>
  <c r="K1340" i="19"/>
  <c r="J1340" i="19"/>
  <c r="C1340" i="19"/>
  <c r="AU1339" i="19"/>
  <c r="AT1339" i="19"/>
  <c r="AS1339" i="19"/>
  <c r="AB1339" i="19"/>
  <c r="AC1339" i="19" s="1"/>
  <c r="L1339" i="19"/>
  <c r="K1339" i="19"/>
  <c r="J1339" i="19"/>
  <c r="C1339" i="19"/>
  <c r="AU1338" i="19"/>
  <c r="AT1338" i="19"/>
  <c r="AS1338" i="19"/>
  <c r="AB1338" i="19"/>
  <c r="AC1338" i="19" s="1"/>
  <c r="L1338" i="19"/>
  <c r="K1338" i="19"/>
  <c r="J1338" i="19"/>
  <c r="C1338" i="19"/>
  <c r="AU1337" i="19"/>
  <c r="AT1337" i="19"/>
  <c r="AS1337" i="19"/>
  <c r="AB1337" i="19"/>
  <c r="AC1337" i="19" s="1"/>
  <c r="L1337" i="19"/>
  <c r="K1337" i="19"/>
  <c r="J1337" i="19"/>
  <c r="C1337" i="19"/>
  <c r="AU1336" i="19"/>
  <c r="AT1336" i="19"/>
  <c r="AS1336" i="19"/>
  <c r="AB1336" i="19"/>
  <c r="AC1336" i="19" s="1"/>
  <c r="L1336" i="19"/>
  <c r="K1336" i="19"/>
  <c r="J1336" i="19"/>
  <c r="C1336" i="19"/>
  <c r="AU1335" i="19"/>
  <c r="AT1335" i="19"/>
  <c r="AS1335" i="19"/>
  <c r="AB1335" i="19"/>
  <c r="AC1335" i="19" s="1"/>
  <c r="L1335" i="19"/>
  <c r="K1335" i="19"/>
  <c r="J1335" i="19"/>
  <c r="C1335" i="19"/>
  <c r="AU1334" i="19"/>
  <c r="AT1334" i="19"/>
  <c r="AS1334" i="19"/>
  <c r="AB1334" i="19"/>
  <c r="AC1334" i="19" s="1"/>
  <c r="L1334" i="19"/>
  <c r="K1334" i="19"/>
  <c r="J1334" i="19"/>
  <c r="C1334" i="19"/>
  <c r="AU1333" i="19"/>
  <c r="AT1333" i="19"/>
  <c r="AS1333" i="19"/>
  <c r="AB1333" i="19"/>
  <c r="AC1333" i="19" s="1"/>
  <c r="L1333" i="19"/>
  <c r="K1333" i="19"/>
  <c r="J1333" i="19"/>
  <c r="C1333" i="19"/>
  <c r="AU1332" i="19"/>
  <c r="AT1332" i="19"/>
  <c r="AS1332" i="19"/>
  <c r="AB1332" i="19"/>
  <c r="AC1332" i="19" s="1"/>
  <c r="L1332" i="19"/>
  <c r="K1332" i="19"/>
  <c r="J1332" i="19"/>
  <c r="C1332" i="19"/>
  <c r="AU1331" i="19"/>
  <c r="AT1331" i="19"/>
  <c r="AS1331" i="19"/>
  <c r="AB1331" i="19"/>
  <c r="AC1331" i="19" s="1"/>
  <c r="L1331" i="19"/>
  <c r="K1331" i="19"/>
  <c r="J1331" i="19"/>
  <c r="C1331" i="19"/>
  <c r="AU1330" i="19"/>
  <c r="AT1330" i="19"/>
  <c r="AS1330" i="19"/>
  <c r="AB1330" i="19"/>
  <c r="AC1330" i="19" s="1"/>
  <c r="L1330" i="19"/>
  <c r="K1330" i="19"/>
  <c r="J1330" i="19"/>
  <c r="C1330" i="19"/>
  <c r="AU1329" i="19"/>
  <c r="AT1329" i="19"/>
  <c r="AS1329" i="19"/>
  <c r="AB1329" i="19"/>
  <c r="AC1329" i="19" s="1"/>
  <c r="L1329" i="19"/>
  <c r="K1329" i="19"/>
  <c r="J1329" i="19"/>
  <c r="C1329" i="19"/>
  <c r="AU1328" i="19"/>
  <c r="AT1328" i="19"/>
  <c r="AS1328" i="19"/>
  <c r="AB1328" i="19"/>
  <c r="AC1328" i="19" s="1"/>
  <c r="L1328" i="19"/>
  <c r="K1328" i="19"/>
  <c r="J1328" i="19"/>
  <c r="C1328" i="19"/>
  <c r="AU1327" i="19"/>
  <c r="AT1327" i="19"/>
  <c r="AS1327" i="19"/>
  <c r="AB1327" i="19"/>
  <c r="AC1327" i="19" s="1"/>
  <c r="L1327" i="19"/>
  <c r="K1327" i="19"/>
  <c r="J1327" i="19"/>
  <c r="C1327" i="19"/>
  <c r="AU1326" i="19"/>
  <c r="AT1326" i="19"/>
  <c r="AS1326" i="19"/>
  <c r="AB1326" i="19"/>
  <c r="AC1326" i="19" s="1"/>
  <c r="L1326" i="19"/>
  <c r="K1326" i="19"/>
  <c r="J1326" i="19"/>
  <c r="C1326" i="19"/>
  <c r="AU1325" i="19"/>
  <c r="AT1325" i="19"/>
  <c r="AS1325" i="19"/>
  <c r="AB1325" i="19"/>
  <c r="AC1325" i="19" s="1"/>
  <c r="L1325" i="19"/>
  <c r="K1325" i="19"/>
  <c r="J1325" i="19"/>
  <c r="C1325" i="19"/>
  <c r="AU1324" i="19"/>
  <c r="AT1324" i="19"/>
  <c r="AS1324" i="19"/>
  <c r="AB1324" i="19"/>
  <c r="AC1324" i="19" s="1"/>
  <c r="L1324" i="19"/>
  <c r="K1324" i="19"/>
  <c r="J1324" i="19"/>
  <c r="C1324" i="19"/>
  <c r="AU1323" i="19"/>
  <c r="AT1323" i="19"/>
  <c r="AS1323" i="19"/>
  <c r="AB1323" i="19"/>
  <c r="AC1323" i="19" s="1"/>
  <c r="L1323" i="19"/>
  <c r="K1323" i="19"/>
  <c r="J1323" i="19"/>
  <c r="C1323" i="19"/>
  <c r="AU1322" i="19"/>
  <c r="AT1322" i="19"/>
  <c r="AS1322" i="19"/>
  <c r="AB1322" i="19"/>
  <c r="AC1322" i="19" s="1"/>
  <c r="L1322" i="19"/>
  <c r="K1322" i="19"/>
  <c r="J1322" i="19"/>
  <c r="C1322" i="19"/>
  <c r="AU1321" i="19"/>
  <c r="AT1321" i="19"/>
  <c r="AS1321" i="19"/>
  <c r="AB1321" i="19"/>
  <c r="AC1321" i="19" s="1"/>
  <c r="L1321" i="19"/>
  <c r="K1321" i="19"/>
  <c r="J1321" i="19"/>
  <c r="C1321" i="19"/>
  <c r="AU1320" i="19"/>
  <c r="AT1320" i="19"/>
  <c r="AS1320" i="19"/>
  <c r="AB1320" i="19"/>
  <c r="AC1320" i="19" s="1"/>
  <c r="L1320" i="19"/>
  <c r="K1320" i="19"/>
  <c r="J1320" i="19"/>
  <c r="C1320" i="19"/>
  <c r="AU1319" i="19"/>
  <c r="AT1319" i="19"/>
  <c r="AS1319" i="19"/>
  <c r="AB1319" i="19"/>
  <c r="AC1319" i="19" s="1"/>
  <c r="L1319" i="19"/>
  <c r="K1319" i="19"/>
  <c r="J1319" i="19"/>
  <c r="C1319" i="19"/>
  <c r="AU1318" i="19"/>
  <c r="AT1318" i="19"/>
  <c r="AS1318" i="19"/>
  <c r="AB1318" i="19"/>
  <c r="AC1318" i="19" s="1"/>
  <c r="L1318" i="19"/>
  <c r="K1318" i="19"/>
  <c r="J1318" i="19"/>
  <c r="C1318" i="19"/>
  <c r="AU1317" i="19"/>
  <c r="AT1317" i="19"/>
  <c r="AS1317" i="19"/>
  <c r="AB1317" i="19"/>
  <c r="AC1317" i="19" s="1"/>
  <c r="L1317" i="19"/>
  <c r="K1317" i="19"/>
  <c r="J1317" i="19"/>
  <c r="C1317" i="19"/>
  <c r="AU1316" i="19"/>
  <c r="AT1316" i="19"/>
  <c r="AS1316" i="19"/>
  <c r="AB1316" i="19"/>
  <c r="AC1316" i="19" s="1"/>
  <c r="L1316" i="19"/>
  <c r="K1316" i="19"/>
  <c r="J1316" i="19"/>
  <c r="C1316" i="19"/>
  <c r="AU1315" i="19"/>
  <c r="AT1315" i="19"/>
  <c r="AS1315" i="19"/>
  <c r="AB1315" i="19"/>
  <c r="AC1315" i="19" s="1"/>
  <c r="L1315" i="19"/>
  <c r="K1315" i="19"/>
  <c r="J1315" i="19"/>
  <c r="C1315" i="19"/>
  <c r="AU1314" i="19"/>
  <c r="AT1314" i="19"/>
  <c r="AS1314" i="19"/>
  <c r="AB1314" i="19"/>
  <c r="AC1314" i="19" s="1"/>
  <c r="L1314" i="19"/>
  <c r="K1314" i="19"/>
  <c r="J1314" i="19"/>
  <c r="C1314" i="19"/>
  <c r="AU1313" i="19"/>
  <c r="AT1313" i="19"/>
  <c r="AS1313" i="19"/>
  <c r="AB1313" i="19"/>
  <c r="AC1313" i="19" s="1"/>
  <c r="L1313" i="19"/>
  <c r="K1313" i="19"/>
  <c r="J1313" i="19"/>
  <c r="C1313" i="19"/>
  <c r="AU1312" i="19"/>
  <c r="AT1312" i="19"/>
  <c r="AS1312" i="19"/>
  <c r="AB1312" i="19"/>
  <c r="AC1312" i="19" s="1"/>
  <c r="L1312" i="19"/>
  <c r="K1312" i="19"/>
  <c r="J1312" i="19"/>
  <c r="C1312" i="19"/>
  <c r="AU1311" i="19"/>
  <c r="AT1311" i="19"/>
  <c r="AS1311" i="19"/>
  <c r="AB1311" i="19"/>
  <c r="AC1311" i="19" s="1"/>
  <c r="L1311" i="19"/>
  <c r="K1311" i="19"/>
  <c r="J1311" i="19"/>
  <c r="C1311" i="19"/>
  <c r="AU1310" i="19"/>
  <c r="AT1310" i="19"/>
  <c r="AS1310" i="19"/>
  <c r="AB1310" i="19"/>
  <c r="AC1310" i="19" s="1"/>
  <c r="L1310" i="19"/>
  <c r="K1310" i="19"/>
  <c r="G1310" i="19" s="1"/>
  <c r="J1310" i="19"/>
  <c r="C1310" i="19"/>
  <c r="AU1309" i="19"/>
  <c r="AT1309" i="19"/>
  <c r="AS1309" i="19"/>
  <c r="AB1309" i="19"/>
  <c r="L1309" i="19"/>
  <c r="K1309" i="19"/>
  <c r="J1309" i="19"/>
  <c r="C1309" i="19"/>
  <c r="AU1308" i="19"/>
  <c r="AT1308" i="19"/>
  <c r="AS1308" i="19"/>
  <c r="AB1308" i="19"/>
  <c r="AC1308" i="19" s="1"/>
  <c r="L1308" i="19"/>
  <c r="K1308" i="19"/>
  <c r="J1308" i="19"/>
  <c r="C1308" i="19"/>
  <c r="AU1307" i="19"/>
  <c r="AT1307" i="19"/>
  <c r="AS1307" i="19"/>
  <c r="AB1307" i="19"/>
  <c r="AC1307" i="19" s="1"/>
  <c r="L1307" i="19"/>
  <c r="K1307" i="19"/>
  <c r="J1307" i="19"/>
  <c r="C1307" i="19"/>
  <c r="AU1306" i="19"/>
  <c r="AT1306" i="19"/>
  <c r="AS1306" i="19"/>
  <c r="AB1306" i="19"/>
  <c r="AC1306" i="19" s="1"/>
  <c r="L1306" i="19"/>
  <c r="K1306" i="19"/>
  <c r="J1306" i="19"/>
  <c r="C1306" i="19"/>
  <c r="AU1305" i="19"/>
  <c r="AT1305" i="19"/>
  <c r="AS1305" i="19"/>
  <c r="AB1305" i="19"/>
  <c r="AC1305" i="19" s="1"/>
  <c r="L1305" i="19"/>
  <c r="K1305" i="19"/>
  <c r="J1305" i="19"/>
  <c r="C1305" i="19"/>
  <c r="AU1304" i="19"/>
  <c r="AT1304" i="19"/>
  <c r="AS1304" i="19"/>
  <c r="AB1304" i="19"/>
  <c r="AC1304" i="19" s="1"/>
  <c r="L1304" i="19"/>
  <c r="K1304" i="19"/>
  <c r="J1304" i="19"/>
  <c r="C1304" i="19"/>
  <c r="AU1303" i="19"/>
  <c r="AT1303" i="19"/>
  <c r="AS1303" i="19"/>
  <c r="AB1303" i="19"/>
  <c r="AC1303" i="19" s="1"/>
  <c r="L1303" i="19"/>
  <c r="K1303" i="19"/>
  <c r="J1303" i="19"/>
  <c r="C1303" i="19"/>
  <c r="AU1302" i="19"/>
  <c r="AT1302" i="19"/>
  <c r="AS1302" i="19"/>
  <c r="AB1302" i="19"/>
  <c r="AC1302" i="19" s="1"/>
  <c r="L1302" i="19"/>
  <c r="K1302" i="19"/>
  <c r="J1302" i="19"/>
  <c r="C1302" i="19"/>
  <c r="AU1301" i="19"/>
  <c r="AT1301" i="19"/>
  <c r="AS1301" i="19"/>
  <c r="AB1301" i="19"/>
  <c r="AC1301" i="19" s="1"/>
  <c r="L1301" i="19"/>
  <c r="K1301" i="19"/>
  <c r="J1301" i="19"/>
  <c r="C1301" i="19"/>
  <c r="AU1300" i="19"/>
  <c r="AT1300" i="19"/>
  <c r="AS1300" i="19"/>
  <c r="AB1300" i="19"/>
  <c r="AC1300" i="19" s="1"/>
  <c r="L1300" i="19"/>
  <c r="K1300" i="19"/>
  <c r="J1300" i="19"/>
  <c r="C1300" i="19"/>
  <c r="AU1299" i="19"/>
  <c r="AT1299" i="19"/>
  <c r="AS1299" i="19"/>
  <c r="AB1299" i="19"/>
  <c r="AC1299" i="19" s="1"/>
  <c r="L1299" i="19"/>
  <c r="K1299" i="19"/>
  <c r="J1299" i="19"/>
  <c r="C1299" i="19"/>
  <c r="AU1298" i="19"/>
  <c r="AT1298" i="19"/>
  <c r="AS1298" i="19"/>
  <c r="AB1298" i="19"/>
  <c r="AC1298" i="19" s="1"/>
  <c r="L1298" i="19"/>
  <c r="K1298" i="19"/>
  <c r="J1298" i="19"/>
  <c r="C1298" i="19"/>
  <c r="AU1297" i="19"/>
  <c r="AT1297" i="19"/>
  <c r="AS1297" i="19"/>
  <c r="AB1297" i="19"/>
  <c r="AC1297" i="19" s="1"/>
  <c r="L1297" i="19"/>
  <c r="K1297" i="19"/>
  <c r="J1297" i="19"/>
  <c r="C1297" i="19"/>
  <c r="AU1296" i="19"/>
  <c r="AT1296" i="19"/>
  <c r="AS1296" i="19"/>
  <c r="AB1296" i="19"/>
  <c r="AC1296" i="19" s="1"/>
  <c r="L1296" i="19"/>
  <c r="K1296" i="19"/>
  <c r="J1296" i="19"/>
  <c r="C1296" i="19"/>
  <c r="AU1295" i="19"/>
  <c r="AT1295" i="19"/>
  <c r="AS1295" i="19"/>
  <c r="AB1295" i="19"/>
  <c r="AC1295" i="19" s="1"/>
  <c r="L1295" i="19"/>
  <c r="K1295" i="19"/>
  <c r="J1295" i="19"/>
  <c r="C1295" i="19"/>
  <c r="AU1294" i="19"/>
  <c r="AT1294" i="19"/>
  <c r="AS1294" i="19"/>
  <c r="AB1294" i="19"/>
  <c r="AC1294" i="19" s="1"/>
  <c r="L1294" i="19"/>
  <c r="K1294" i="19"/>
  <c r="J1294" i="19"/>
  <c r="C1294" i="19"/>
  <c r="AU1293" i="19"/>
  <c r="AT1293" i="19"/>
  <c r="AS1293" i="19"/>
  <c r="AB1293" i="19"/>
  <c r="AC1293" i="19" s="1"/>
  <c r="L1293" i="19"/>
  <c r="K1293" i="19"/>
  <c r="J1293" i="19"/>
  <c r="C1293" i="19"/>
  <c r="AU1292" i="19"/>
  <c r="AT1292" i="19"/>
  <c r="AS1292" i="19"/>
  <c r="AB1292" i="19"/>
  <c r="AC1292" i="19" s="1"/>
  <c r="L1292" i="19"/>
  <c r="K1292" i="19"/>
  <c r="J1292" i="19"/>
  <c r="C1292" i="19"/>
  <c r="AU1291" i="19"/>
  <c r="AT1291" i="19"/>
  <c r="AS1291" i="19"/>
  <c r="AB1291" i="19"/>
  <c r="AC1291" i="19" s="1"/>
  <c r="L1291" i="19"/>
  <c r="K1291" i="19"/>
  <c r="J1291" i="19"/>
  <c r="C1291" i="19"/>
  <c r="AU1290" i="19"/>
  <c r="AT1290" i="19"/>
  <c r="AS1290" i="19"/>
  <c r="AB1290" i="19"/>
  <c r="AC1290" i="19" s="1"/>
  <c r="L1290" i="19"/>
  <c r="K1290" i="19"/>
  <c r="J1290" i="19"/>
  <c r="C1290" i="19"/>
  <c r="AU1289" i="19"/>
  <c r="AT1289" i="19"/>
  <c r="AS1289" i="19"/>
  <c r="AB1289" i="19"/>
  <c r="AC1289" i="19" s="1"/>
  <c r="L1289" i="19"/>
  <c r="K1289" i="19"/>
  <c r="J1289" i="19"/>
  <c r="C1289" i="19"/>
  <c r="AU1288" i="19"/>
  <c r="AT1288" i="19"/>
  <c r="AS1288" i="19"/>
  <c r="AB1288" i="19"/>
  <c r="AC1288" i="19" s="1"/>
  <c r="L1288" i="19"/>
  <c r="K1288" i="19"/>
  <c r="J1288" i="19"/>
  <c r="C1288" i="19"/>
  <c r="AU1287" i="19"/>
  <c r="AT1287" i="19"/>
  <c r="AS1287" i="19"/>
  <c r="AB1287" i="19"/>
  <c r="AC1287" i="19" s="1"/>
  <c r="L1287" i="19"/>
  <c r="K1287" i="19"/>
  <c r="J1287" i="19"/>
  <c r="C1287" i="19"/>
  <c r="AU1286" i="19"/>
  <c r="AT1286" i="19"/>
  <c r="AS1286" i="19"/>
  <c r="AB1286" i="19"/>
  <c r="AC1286" i="19" s="1"/>
  <c r="L1286" i="19"/>
  <c r="K1286" i="19"/>
  <c r="J1286" i="19"/>
  <c r="C1286" i="19"/>
  <c r="AU1285" i="19"/>
  <c r="AT1285" i="19"/>
  <c r="AS1285" i="19"/>
  <c r="AB1285" i="19"/>
  <c r="AC1285" i="19" s="1"/>
  <c r="L1285" i="19"/>
  <c r="K1285" i="19"/>
  <c r="J1285" i="19"/>
  <c r="C1285" i="19"/>
  <c r="AU1284" i="19"/>
  <c r="AT1284" i="19"/>
  <c r="AS1284" i="19"/>
  <c r="AB1284" i="19"/>
  <c r="AC1284" i="19" s="1"/>
  <c r="L1284" i="19"/>
  <c r="K1284" i="19"/>
  <c r="J1284" i="19"/>
  <c r="C1284" i="19"/>
  <c r="AU1283" i="19"/>
  <c r="AT1283" i="19"/>
  <c r="AS1283" i="19"/>
  <c r="AB1283" i="19"/>
  <c r="AC1283" i="19" s="1"/>
  <c r="L1283" i="19"/>
  <c r="K1283" i="19"/>
  <c r="J1283" i="19"/>
  <c r="C1283" i="19"/>
  <c r="AU1282" i="19"/>
  <c r="AT1282" i="19"/>
  <c r="AS1282" i="19"/>
  <c r="AB1282" i="19"/>
  <c r="AC1282" i="19" s="1"/>
  <c r="L1282" i="19"/>
  <c r="K1282" i="19"/>
  <c r="J1282" i="19"/>
  <c r="C1282" i="19"/>
  <c r="AU1281" i="19"/>
  <c r="AT1281" i="19"/>
  <c r="AS1281" i="19"/>
  <c r="AB1281" i="19"/>
  <c r="AC1281" i="19" s="1"/>
  <c r="L1281" i="19"/>
  <c r="K1281" i="19"/>
  <c r="J1281" i="19"/>
  <c r="C1281" i="19"/>
  <c r="AU1278" i="19"/>
  <c r="AT1278" i="19"/>
  <c r="AS1278" i="19"/>
  <c r="AB1278" i="19"/>
  <c r="AC1278" i="19" s="1"/>
  <c r="L1278" i="19"/>
  <c r="K1278" i="19"/>
  <c r="J1278" i="19"/>
  <c r="C1278" i="19"/>
  <c r="AU1277" i="19"/>
  <c r="AT1277" i="19"/>
  <c r="AS1277" i="19"/>
  <c r="AB1277" i="19"/>
  <c r="AC1277" i="19" s="1"/>
  <c r="L1277" i="19"/>
  <c r="K1277" i="19"/>
  <c r="J1277" i="19"/>
  <c r="C1277" i="19"/>
  <c r="AU1276" i="19"/>
  <c r="AT1276" i="19"/>
  <c r="AS1276" i="19"/>
  <c r="AB1276" i="19"/>
  <c r="AC1276" i="19" s="1"/>
  <c r="L1276" i="19"/>
  <c r="K1276" i="19"/>
  <c r="J1276" i="19"/>
  <c r="C1276" i="19"/>
  <c r="AU1275" i="19"/>
  <c r="AT1275" i="19"/>
  <c r="AS1275" i="19"/>
  <c r="AB1275" i="19"/>
  <c r="AC1275" i="19" s="1"/>
  <c r="L1275" i="19"/>
  <c r="K1275" i="19"/>
  <c r="J1275" i="19"/>
  <c r="C1275" i="19"/>
  <c r="AU1274" i="19"/>
  <c r="AT1274" i="19"/>
  <c r="AS1274" i="19"/>
  <c r="AB1274" i="19"/>
  <c r="AC1274" i="19" s="1"/>
  <c r="L1274" i="19"/>
  <c r="K1274" i="19"/>
  <c r="J1274" i="19"/>
  <c r="C1274" i="19"/>
  <c r="AU1273" i="19"/>
  <c r="AT1273" i="19"/>
  <c r="AS1273" i="19"/>
  <c r="AB1273" i="19"/>
  <c r="AC1273" i="19" s="1"/>
  <c r="L1273" i="19"/>
  <c r="K1273" i="19"/>
  <c r="J1273" i="19"/>
  <c r="C1273" i="19"/>
  <c r="AU1272" i="19"/>
  <c r="AT1272" i="19"/>
  <c r="AS1272" i="19"/>
  <c r="AB1272" i="19"/>
  <c r="AC1272" i="19" s="1"/>
  <c r="L1272" i="19"/>
  <c r="K1272" i="19"/>
  <c r="J1272" i="19"/>
  <c r="C1272" i="19"/>
  <c r="AU1271" i="19"/>
  <c r="AT1271" i="19"/>
  <c r="AS1271" i="19"/>
  <c r="AB1271" i="19"/>
  <c r="AC1271" i="19" s="1"/>
  <c r="L1271" i="19"/>
  <c r="K1271" i="19"/>
  <c r="J1271" i="19"/>
  <c r="C1271" i="19"/>
  <c r="AU1270" i="19"/>
  <c r="AT1270" i="19"/>
  <c r="AS1270" i="19"/>
  <c r="AB1270" i="19"/>
  <c r="AC1270" i="19" s="1"/>
  <c r="L1270" i="19"/>
  <c r="K1270" i="19"/>
  <c r="J1270" i="19"/>
  <c r="C1270" i="19"/>
  <c r="AU1269" i="19"/>
  <c r="AT1269" i="19"/>
  <c r="AS1269" i="19"/>
  <c r="AB1269" i="19"/>
  <c r="AC1269" i="19" s="1"/>
  <c r="L1269" i="19"/>
  <c r="K1269" i="19"/>
  <c r="J1269" i="19"/>
  <c r="C1269" i="19"/>
  <c r="AU1268" i="19"/>
  <c r="AT1268" i="19"/>
  <c r="AS1268" i="19"/>
  <c r="AB1268" i="19"/>
  <c r="AC1268" i="19" s="1"/>
  <c r="L1268" i="19"/>
  <c r="K1268" i="19"/>
  <c r="J1268" i="19"/>
  <c r="C1268" i="19"/>
  <c r="AU1267" i="19"/>
  <c r="AT1267" i="19"/>
  <c r="AS1267" i="19"/>
  <c r="AB1267" i="19"/>
  <c r="AC1267" i="19" s="1"/>
  <c r="L1267" i="19"/>
  <c r="K1267" i="19"/>
  <c r="J1267" i="19"/>
  <c r="C1267" i="19"/>
  <c r="AU1266" i="19"/>
  <c r="AT1266" i="19"/>
  <c r="AS1266" i="19"/>
  <c r="AB1266" i="19"/>
  <c r="AC1266" i="19" s="1"/>
  <c r="L1266" i="19"/>
  <c r="K1266" i="19"/>
  <c r="J1266" i="19"/>
  <c r="C1266" i="19"/>
  <c r="AU1265" i="19"/>
  <c r="AT1265" i="19"/>
  <c r="AS1265" i="19"/>
  <c r="AB1265" i="19"/>
  <c r="AC1265" i="19" s="1"/>
  <c r="L1265" i="19"/>
  <c r="K1265" i="19"/>
  <c r="J1265" i="19"/>
  <c r="C1265" i="19"/>
  <c r="AU1264" i="19"/>
  <c r="AT1264" i="19"/>
  <c r="AS1264" i="19"/>
  <c r="AB1264" i="19"/>
  <c r="AC1264" i="19" s="1"/>
  <c r="L1264" i="19"/>
  <c r="K1264" i="19"/>
  <c r="J1264" i="19"/>
  <c r="C1264" i="19"/>
  <c r="AU1263" i="19"/>
  <c r="AT1263" i="19"/>
  <c r="AS1263" i="19"/>
  <c r="AB1263" i="19"/>
  <c r="AC1263" i="19" s="1"/>
  <c r="L1263" i="19"/>
  <c r="K1263" i="19"/>
  <c r="J1263" i="19"/>
  <c r="C1263" i="19"/>
  <c r="AU1262" i="19"/>
  <c r="AT1262" i="19"/>
  <c r="AS1262" i="19"/>
  <c r="AB1262" i="19"/>
  <c r="AC1262" i="19" s="1"/>
  <c r="L1262" i="19"/>
  <c r="K1262" i="19"/>
  <c r="J1262" i="19"/>
  <c r="C1262" i="19"/>
  <c r="AU1261" i="19"/>
  <c r="AT1261" i="19"/>
  <c r="AS1261" i="19"/>
  <c r="AB1261" i="19"/>
  <c r="AC1261" i="19" s="1"/>
  <c r="L1261" i="19"/>
  <c r="K1261" i="19"/>
  <c r="J1261" i="19"/>
  <c r="C1261" i="19"/>
  <c r="AU1260" i="19"/>
  <c r="AT1260" i="19"/>
  <c r="AS1260" i="19"/>
  <c r="AB1260" i="19"/>
  <c r="AC1260" i="19" s="1"/>
  <c r="L1260" i="19"/>
  <c r="K1260" i="19"/>
  <c r="J1260" i="19"/>
  <c r="C1260" i="19"/>
  <c r="AU1259" i="19"/>
  <c r="AT1259" i="19"/>
  <c r="AS1259" i="19"/>
  <c r="AB1259" i="19"/>
  <c r="AC1259" i="19" s="1"/>
  <c r="L1259" i="19"/>
  <c r="K1259" i="19"/>
  <c r="J1259" i="19"/>
  <c r="C1259" i="19"/>
  <c r="AU1258" i="19"/>
  <c r="AT1258" i="19"/>
  <c r="AS1258" i="19"/>
  <c r="AB1258" i="19"/>
  <c r="AC1258" i="19" s="1"/>
  <c r="L1258" i="19"/>
  <c r="K1258" i="19"/>
  <c r="J1258" i="19"/>
  <c r="C1258" i="19"/>
  <c r="AU1257" i="19"/>
  <c r="AT1257" i="19"/>
  <c r="AS1257" i="19"/>
  <c r="AB1257" i="19"/>
  <c r="AC1257" i="19" s="1"/>
  <c r="L1257" i="19"/>
  <c r="K1257" i="19"/>
  <c r="J1257" i="19"/>
  <c r="C1257" i="19"/>
  <c r="AU1256" i="19"/>
  <c r="AT1256" i="19"/>
  <c r="AS1256" i="19"/>
  <c r="AB1256" i="19"/>
  <c r="AC1256" i="19" s="1"/>
  <c r="L1256" i="19"/>
  <c r="K1256" i="19"/>
  <c r="J1256" i="19"/>
  <c r="C1256" i="19"/>
  <c r="AU1255" i="19"/>
  <c r="AT1255" i="19"/>
  <c r="AS1255" i="19"/>
  <c r="AB1255" i="19"/>
  <c r="AC1255" i="19" s="1"/>
  <c r="L1255" i="19"/>
  <c r="K1255" i="19"/>
  <c r="J1255" i="19"/>
  <c r="C1255" i="19"/>
  <c r="AU1254" i="19"/>
  <c r="AT1254" i="19"/>
  <c r="AS1254" i="19"/>
  <c r="AB1254" i="19"/>
  <c r="AC1254" i="19" s="1"/>
  <c r="L1254" i="19"/>
  <c r="K1254" i="19"/>
  <c r="J1254" i="19"/>
  <c r="C1254" i="19"/>
  <c r="AU1253" i="19"/>
  <c r="AT1253" i="19"/>
  <c r="AS1253" i="19"/>
  <c r="AB1253" i="19"/>
  <c r="AC1253" i="19" s="1"/>
  <c r="L1253" i="19"/>
  <c r="K1253" i="19"/>
  <c r="J1253" i="19"/>
  <c r="C1253" i="19"/>
  <c r="AU1252" i="19"/>
  <c r="AT1252" i="19"/>
  <c r="AS1252" i="19"/>
  <c r="AB1252" i="19"/>
  <c r="AC1252" i="19" s="1"/>
  <c r="L1252" i="19"/>
  <c r="K1252" i="19"/>
  <c r="J1252" i="19"/>
  <c r="C1252" i="19"/>
  <c r="AU1251" i="19"/>
  <c r="AT1251" i="19"/>
  <c r="AS1251" i="19"/>
  <c r="AB1251" i="19"/>
  <c r="AC1251" i="19" s="1"/>
  <c r="L1251" i="19"/>
  <c r="K1251" i="19"/>
  <c r="J1251" i="19"/>
  <c r="C1251" i="19"/>
  <c r="AU1250" i="19"/>
  <c r="AT1250" i="19"/>
  <c r="AS1250" i="19"/>
  <c r="AB1250" i="19"/>
  <c r="AC1250" i="19" s="1"/>
  <c r="L1250" i="19"/>
  <c r="K1250" i="19"/>
  <c r="J1250" i="19"/>
  <c r="C1250" i="19"/>
  <c r="AU1249" i="19"/>
  <c r="AT1249" i="19"/>
  <c r="AS1249" i="19"/>
  <c r="AB1249" i="19"/>
  <c r="AC1249" i="19" s="1"/>
  <c r="L1249" i="19"/>
  <c r="K1249" i="19"/>
  <c r="J1249" i="19"/>
  <c r="C1249" i="19"/>
  <c r="AU1248" i="19"/>
  <c r="AT1248" i="19"/>
  <c r="AS1248" i="19"/>
  <c r="AB1248" i="19"/>
  <c r="AC1248" i="19" s="1"/>
  <c r="L1248" i="19"/>
  <c r="K1248" i="19"/>
  <c r="J1248" i="19"/>
  <c r="C1248" i="19"/>
  <c r="AU1246" i="19"/>
  <c r="AT1246" i="19"/>
  <c r="AS1246" i="19"/>
  <c r="AB1246" i="19"/>
  <c r="AC1246" i="19" s="1"/>
  <c r="L1246" i="19"/>
  <c r="K1246" i="19"/>
  <c r="J1246" i="19"/>
  <c r="C1246" i="19"/>
  <c r="AU1245" i="19"/>
  <c r="AT1245" i="19"/>
  <c r="AS1245" i="19"/>
  <c r="AB1245" i="19"/>
  <c r="AC1245" i="19" s="1"/>
  <c r="L1245" i="19"/>
  <c r="K1245" i="19"/>
  <c r="J1245" i="19"/>
  <c r="C1245" i="19"/>
  <c r="AU1244" i="19"/>
  <c r="AT1244" i="19"/>
  <c r="AS1244" i="19"/>
  <c r="AB1244" i="19"/>
  <c r="AC1244" i="19" s="1"/>
  <c r="L1244" i="19"/>
  <c r="K1244" i="19"/>
  <c r="J1244" i="19"/>
  <c r="C1244" i="19"/>
  <c r="AU1243" i="19"/>
  <c r="AT1243" i="19"/>
  <c r="AS1243" i="19"/>
  <c r="AB1243" i="19"/>
  <c r="AC1243" i="19" s="1"/>
  <c r="L1243" i="19"/>
  <c r="K1243" i="19"/>
  <c r="J1243" i="19"/>
  <c r="C1243" i="19"/>
  <c r="AU1242" i="19"/>
  <c r="AT1242" i="19"/>
  <c r="AS1242" i="19"/>
  <c r="AB1242" i="19"/>
  <c r="AC1242" i="19" s="1"/>
  <c r="L1242" i="19"/>
  <c r="K1242" i="19"/>
  <c r="J1242" i="19"/>
  <c r="C1242" i="19"/>
  <c r="AU1241" i="19"/>
  <c r="AT1241" i="19"/>
  <c r="AS1241" i="19"/>
  <c r="AB1241" i="19"/>
  <c r="AC1241" i="19" s="1"/>
  <c r="L1241" i="19"/>
  <c r="K1241" i="19"/>
  <c r="J1241" i="19"/>
  <c r="C1241" i="19"/>
  <c r="AU1240" i="19"/>
  <c r="AT1240" i="19"/>
  <c r="AS1240" i="19"/>
  <c r="AB1240" i="19"/>
  <c r="AC1240" i="19" s="1"/>
  <c r="L1240" i="19"/>
  <c r="K1240" i="19"/>
  <c r="J1240" i="19"/>
  <c r="C1240" i="19"/>
  <c r="AU1239" i="19"/>
  <c r="AT1239" i="19"/>
  <c r="AS1239" i="19"/>
  <c r="AB1239" i="19"/>
  <c r="AC1239" i="19" s="1"/>
  <c r="L1239" i="19"/>
  <c r="K1239" i="19"/>
  <c r="J1239" i="19"/>
  <c r="C1239" i="19"/>
  <c r="AU1238" i="19"/>
  <c r="AT1238" i="19"/>
  <c r="AS1238" i="19"/>
  <c r="AB1238" i="19"/>
  <c r="AC1238" i="19" s="1"/>
  <c r="L1238" i="19"/>
  <c r="K1238" i="19"/>
  <c r="J1238" i="19"/>
  <c r="C1238" i="19"/>
  <c r="AU1237" i="19"/>
  <c r="AT1237" i="19"/>
  <c r="AS1237" i="19"/>
  <c r="AB1237" i="19"/>
  <c r="AC1237" i="19" s="1"/>
  <c r="L1237" i="19"/>
  <c r="K1237" i="19"/>
  <c r="J1237" i="19"/>
  <c r="C1237" i="19"/>
  <c r="AU1236" i="19"/>
  <c r="AT1236" i="19"/>
  <c r="AS1236" i="19"/>
  <c r="AB1236" i="19"/>
  <c r="AC1236" i="19" s="1"/>
  <c r="L1236" i="19"/>
  <c r="K1236" i="19"/>
  <c r="J1236" i="19"/>
  <c r="C1236" i="19"/>
  <c r="AU1235" i="19"/>
  <c r="AT1235" i="19"/>
  <c r="AS1235" i="19"/>
  <c r="AB1235" i="19"/>
  <c r="AC1235" i="19" s="1"/>
  <c r="L1235" i="19"/>
  <c r="K1235" i="19"/>
  <c r="J1235" i="19"/>
  <c r="C1235" i="19"/>
  <c r="AU1234" i="19"/>
  <c r="AT1234" i="19"/>
  <c r="AS1234" i="19"/>
  <c r="AB1234" i="19"/>
  <c r="AC1234" i="19" s="1"/>
  <c r="L1234" i="19"/>
  <c r="K1234" i="19"/>
  <c r="J1234" i="19"/>
  <c r="C1234" i="19"/>
  <c r="AU1233" i="19"/>
  <c r="AT1233" i="19"/>
  <c r="AS1233" i="19"/>
  <c r="AB1233" i="19"/>
  <c r="AC1233" i="19" s="1"/>
  <c r="L1233" i="19"/>
  <c r="K1233" i="19"/>
  <c r="J1233" i="19"/>
  <c r="C1233" i="19"/>
  <c r="AU1232" i="19"/>
  <c r="AT1232" i="19"/>
  <c r="AS1232" i="19"/>
  <c r="AB1232" i="19"/>
  <c r="AC1232" i="19" s="1"/>
  <c r="L1232" i="19"/>
  <c r="K1232" i="19"/>
  <c r="J1232" i="19"/>
  <c r="C1232" i="19"/>
  <c r="AU1231" i="19"/>
  <c r="AT1231" i="19"/>
  <c r="AS1231" i="19"/>
  <c r="AB1231" i="19"/>
  <c r="AC1231" i="19" s="1"/>
  <c r="L1231" i="19"/>
  <c r="K1231" i="19"/>
  <c r="J1231" i="19"/>
  <c r="C1231" i="19"/>
  <c r="AU1230" i="19"/>
  <c r="AT1230" i="19"/>
  <c r="AS1230" i="19"/>
  <c r="AB1230" i="19"/>
  <c r="AC1230" i="19" s="1"/>
  <c r="L1230" i="19"/>
  <c r="K1230" i="19"/>
  <c r="J1230" i="19"/>
  <c r="C1230" i="19"/>
  <c r="AU1229" i="19"/>
  <c r="AT1229" i="19"/>
  <c r="AS1229" i="19"/>
  <c r="AB1229" i="19"/>
  <c r="AC1229" i="19" s="1"/>
  <c r="L1229" i="19"/>
  <c r="K1229" i="19"/>
  <c r="J1229" i="19"/>
  <c r="C1229" i="19"/>
  <c r="AU1228" i="19"/>
  <c r="AT1228" i="19"/>
  <c r="AS1228" i="19"/>
  <c r="AB1228" i="19"/>
  <c r="AC1228" i="19" s="1"/>
  <c r="L1228" i="19"/>
  <c r="K1228" i="19"/>
  <c r="J1228" i="19"/>
  <c r="C1228" i="19"/>
  <c r="AU1227" i="19"/>
  <c r="AT1227" i="19"/>
  <c r="AS1227" i="19"/>
  <c r="AB1227" i="19"/>
  <c r="AC1227" i="19" s="1"/>
  <c r="L1227" i="19"/>
  <c r="K1227" i="19"/>
  <c r="J1227" i="19"/>
  <c r="C1227" i="19"/>
  <c r="AU1226" i="19"/>
  <c r="AT1226" i="19"/>
  <c r="AS1226" i="19"/>
  <c r="AB1226" i="19"/>
  <c r="AC1226" i="19" s="1"/>
  <c r="L1226" i="19"/>
  <c r="K1226" i="19"/>
  <c r="J1226" i="19"/>
  <c r="C1226" i="19"/>
  <c r="AU1225" i="19"/>
  <c r="AT1225" i="19"/>
  <c r="AS1225" i="19"/>
  <c r="AB1225" i="19"/>
  <c r="AC1225" i="19" s="1"/>
  <c r="L1225" i="19"/>
  <c r="K1225" i="19"/>
  <c r="J1225" i="19"/>
  <c r="C1225" i="19"/>
  <c r="AU1224" i="19"/>
  <c r="AT1224" i="19"/>
  <c r="AS1224" i="19"/>
  <c r="AB1224" i="19"/>
  <c r="AC1224" i="19" s="1"/>
  <c r="L1224" i="19"/>
  <c r="K1224" i="19"/>
  <c r="J1224" i="19"/>
  <c r="C1224" i="19"/>
  <c r="AU1223" i="19"/>
  <c r="AT1223" i="19"/>
  <c r="AS1223" i="19"/>
  <c r="AB1223" i="19"/>
  <c r="AC1223" i="19" s="1"/>
  <c r="L1223" i="19"/>
  <c r="K1223" i="19"/>
  <c r="J1223" i="19"/>
  <c r="C1223" i="19"/>
  <c r="AU1222" i="19"/>
  <c r="AT1222" i="19"/>
  <c r="AS1222" i="19"/>
  <c r="AB1222" i="19"/>
  <c r="AC1222" i="19" s="1"/>
  <c r="L1222" i="19"/>
  <c r="K1222" i="19"/>
  <c r="J1222" i="19"/>
  <c r="C1222" i="19"/>
  <c r="AU1221" i="19"/>
  <c r="AT1221" i="19"/>
  <c r="AS1221" i="19"/>
  <c r="AB1221" i="19"/>
  <c r="AC1221" i="19" s="1"/>
  <c r="L1221" i="19"/>
  <c r="K1221" i="19"/>
  <c r="J1221" i="19"/>
  <c r="C1221" i="19"/>
  <c r="AU1220" i="19"/>
  <c r="AT1220" i="19"/>
  <c r="AS1220" i="19"/>
  <c r="AB1220" i="19"/>
  <c r="AC1220" i="19" s="1"/>
  <c r="L1220" i="19"/>
  <c r="K1220" i="19"/>
  <c r="J1220" i="19"/>
  <c r="C1220" i="19"/>
  <c r="AU1219" i="19"/>
  <c r="AT1219" i="19"/>
  <c r="AS1219" i="19"/>
  <c r="AB1219" i="19"/>
  <c r="AC1219" i="19" s="1"/>
  <c r="L1219" i="19"/>
  <c r="K1219" i="19"/>
  <c r="J1219" i="19"/>
  <c r="C1219" i="19"/>
  <c r="AU1218" i="19"/>
  <c r="AT1218" i="19"/>
  <c r="AS1218" i="19"/>
  <c r="AB1218" i="19"/>
  <c r="AC1218" i="19" s="1"/>
  <c r="L1218" i="19"/>
  <c r="K1218" i="19"/>
  <c r="J1218" i="19"/>
  <c r="C1218" i="19"/>
  <c r="AU1217" i="19"/>
  <c r="AT1217" i="19"/>
  <c r="AS1217" i="19"/>
  <c r="AB1217" i="19"/>
  <c r="AC1217" i="19" s="1"/>
  <c r="L1217" i="19"/>
  <c r="K1217" i="19"/>
  <c r="J1217" i="19"/>
  <c r="C1217" i="19"/>
  <c r="AU1216" i="19"/>
  <c r="AT1216" i="19"/>
  <c r="AS1216" i="19"/>
  <c r="AB1216" i="19"/>
  <c r="AC1216" i="19" s="1"/>
  <c r="L1216" i="19"/>
  <c r="K1216" i="19"/>
  <c r="J1216" i="19"/>
  <c r="C1216" i="19"/>
  <c r="AU1214" i="19"/>
  <c r="AT1214" i="19"/>
  <c r="AS1214" i="19"/>
  <c r="AB1214" i="19"/>
  <c r="AC1214" i="19" s="1"/>
  <c r="L1214" i="19"/>
  <c r="K1214" i="19"/>
  <c r="J1214" i="19"/>
  <c r="C1214" i="19"/>
  <c r="AU1213" i="19"/>
  <c r="AT1213" i="19"/>
  <c r="AS1213" i="19"/>
  <c r="AB1213" i="19"/>
  <c r="AC1213" i="19" s="1"/>
  <c r="L1213" i="19"/>
  <c r="K1213" i="19"/>
  <c r="J1213" i="19"/>
  <c r="C1213" i="19"/>
  <c r="AU1211" i="19"/>
  <c r="AT1211" i="19"/>
  <c r="AS1211" i="19"/>
  <c r="AB1211" i="19"/>
  <c r="AC1211" i="19" s="1"/>
  <c r="L1211" i="19"/>
  <c r="K1211" i="19"/>
  <c r="J1211" i="19"/>
  <c r="C1211" i="19"/>
  <c r="AU1210" i="19"/>
  <c r="AT1210" i="19"/>
  <c r="AS1210" i="19"/>
  <c r="AB1210" i="19"/>
  <c r="AC1210" i="19" s="1"/>
  <c r="L1210" i="19"/>
  <c r="K1210" i="19"/>
  <c r="J1210" i="19"/>
  <c r="C1210" i="19"/>
  <c r="AU1209" i="19"/>
  <c r="AT1209" i="19"/>
  <c r="AS1209" i="19"/>
  <c r="AB1209" i="19"/>
  <c r="AC1209" i="19" s="1"/>
  <c r="L1209" i="19"/>
  <c r="K1209" i="19"/>
  <c r="J1209" i="19"/>
  <c r="C1209" i="19"/>
  <c r="AU1208" i="19"/>
  <c r="AT1208" i="19"/>
  <c r="AS1208" i="19"/>
  <c r="AB1208" i="19"/>
  <c r="AC1208" i="19" s="1"/>
  <c r="L1208" i="19"/>
  <c r="K1208" i="19"/>
  <c r="J1208" i="19"/>
  <c r="C1208" i="19"/>
  <c r="AU1207" i="19"/>
  <c r="AT1207" i="19"/>
  <c r="AS1207" i="19"/>
  <c r="AB1207" i="19"/>
  <c r="AC1207" i="19" s="1"/>
  <c r="L1207" i="19"/>
  <c r="K1207" i="19"/>
  <c r="J1207" i="19"/>
  <c r="C1207" i="19"/>
  <c r="AU1206" i="19"/>
  <c r="AT1206" i="19"/>
  <c r="AS1206" i="19"/>
  <c r="AB1206" i="19"/>
  <c r="AC1206" i="19" s="1"/>
  <c r="L1206" i="19"/>
  <c r="K1206" i="19"/>
  <c r="J1206" i="19"/>
  <c r="C1206" i="19"/>
  <c r="AU1205" i="19"/>
  <c r="AT1205" i="19"/>
  <c r="AS1205" i="19"/>
  <c r="AB1205" i="19"/>
  <c r="AC1205" i="19" s="1"/>
  <c r="L1205" i="19"/>
  <c r="K1205" i="19"/>
  <c r="J1205" i="19"/>
  <c r="C1205" i="19"/>
  <c r="AU1202" i="19"/>
  <c r="AT1202" i="19"/>
  <c r="AS1202" i="19"/>
  <c r="AB1202" i="19"/>
  <c r="AC1202" i="19" s="1"/>
  <c r="L1202" i="19"/>
  <c r="K1202" i="19"/>
  <c r="J1202" i="19"/>
  <c r="C1202" i="19"/>
  <c r="AU1201" i="19"/>
  <c r="AT1201" i="19"/>
  <c r="AS1201" i="19"/>
  <c r="AB1201" i="19"/>
  <c r="AC1201" i="19" s="1"/>
  <c r="L1201" i="19"/>
  <c r="K1201" i="19"/>
  <c r="J1201" i="19"/>
  <c r="C1201" i="19"/>
  <c r="AU1200" i="19"/>
  <c r="AT1200" i="19"/>
  <c r="AS1200" i="19"/>
  <c r="AB1200" i="19"/>
  <c r="AC1200" i="19" s="1"/>
  <c r="L1200" i="19"/>
  <c r="K1200" i="19"/>
  <c r="J1200" i="19"/>
  <c r="C1200" i="19"/>
  <c r="AU1199" i="19"/>
  <c r="AT1199" i="19"/>
  <c r="AS1199" i="19"/>
  <c r="AB1199" i="19"/>
  <c r="AC1199" i="19" s="1"/>
  <c r="L1199" i="19"/>
  <c r="K1199" i="19"/>
  <c r="J1199" i="19"/>
  <c r="C1199" i="19"/>
  <c r="AU1198" i="19"/>
  <c r="AT1198" i="19"/>
  <c r="AS1198" i="19"/>
  <c r="AB1198" i="19"/>
  <c r="AC1198" i="19" s="1"/>
  <c r="L1198" i="19"/>
  <c r="K1198" i="19"/>
  <c r="J1198" i="19"/>
  <c r="C1198" i="19"/>
  <c r="AU1197" i="19"/>
  <c r="AT1197" i="19"/>
  <c r="AS1197" i="19"/>
  <c r="AB1197" i="19"/>
  <c r="AC1197" i="19" s="1"/>
  <c r="L1197" i="19"/>
  <c r="K1197" i="19"/>
  <c r="J1197" i="19"/>
  <c r="C1197" i="19"/>
  <c r="AU1196" i="19"/>
  <c r="AT1196" i="19"/>
  <c r="AS1196" i="19"/>
  <c r="AB1196" i="19"/>
  <c r="AC1196" i="19" s="1"/>
  <c r="L1196" i="19"/>
  <c r="K1196" i="19"/>
  <c r="J1196" i="19"/>
  <c r="C1196" i="19"/>
  <c r="AU1195" i="19"/>
  <c r="AT1195" i="19"/>
  <c r="AS1195" i="19"/>
  <c r="AB1195" i="19"/>
  <c r="AC1195" i="19" s="1"/>
  <c r="L1195" i="19"/>
  <c r="K1195" i="19"/>
  <c r="J1195" i="19"/>
  <c r="C1195" i="19"/>
  <c r="AU1194" i="19"/>
  <c r="AT1194" i="19"/>
  <c r="AS1194" i="19"/>
  <c r="AB1194" i="19"/>
  <c r="AC1194" i="19" s="1"/>
  <c r="L1194" i="19"/>
  <c r="K1194" i="19"/>
  <c r="J1194" i="19"/>
  <c r="C1194" i="19"/>
  <c r="AU1193" i="19"/>
  <c r="AT1193" i="19"/>
  <c r="AS1193" i="19"/>
  <c r="AB1193" i="19"/>
  <c r="AC1193" i="19" s="1"/>
  <c r="L1193" i="19"/>
  <c r="K1193" i="19"/>
  <c r="J1193" i="19"/>
  <c r="C1193" i="19"/>
  <c r="AU1192" i="19"/>
  <c r="AT1192" i="19"/>
  <c r="AS1192" i="19"/>
  <c r="AB1192" i="19"/>
  <c r="AC1192" i="19" s="1"/>
  <c r="L1192" i="19"/>
  <c r="K1192" i="19"/>
  <c r="J1192" i="19"/>
  <c r="C1192" i="19"/>
  <c r="AU1191" i="19"/>
  <c r="AT1191" i="19"/>
  <c r="AS1191" i="19"/>
  <c r="AB1191" i="19"/>
  <c r="AC1191" i="19" s="1"/>
  <c r="L1191" i="19"/>
  <c r="K1191" i="19"/>
  <c r="J1191" i="19"/>
  <c r="C1191" i="19"/>
  <c r="AU1190" i="19"/>
  <c r="AT1190" i="19"/>
  <c r="AS1190" i="19"/>
  <c r="AB1190" i="19"/>
  <c r="AC1190" i="19" s="1"/>
  <c r="L1190" i="19"/>
  <c r="K1190" i="19"/>
  <c r="J1190" i="19"/>
  <c r="C1190" i="19"/>
  <c r="AU1189" i="19"/>
  <c r="AT1189" i="19"/>
  <c r="AS1189" i="19"/>
  <c r="AB1189" i="19"/>
  <c r="AC1189" i="19" s="1"/>
  <c r="L1189" i="19"/>
  <c r="K1189" i="19"/>
  <c r="J1189" i="19"/>
  <c r="C1189" i="19"/>
  <c r="AU1188" i="19"/>
  <c r="AT1188" i="19"/>
  <c r="AS1188" i="19"/>
  <c r="AB1188" i="19"/>
  <c r="AC1188" i="19" s="1"/>
  <c r="L1188" i="19"/>
  <c r="K1188" i="19"/>
  <c r="J1188" i="19"/>
  <c r="C1188" i="19"/>
  <c r="AU1187" i="19"/>
  <c r="AT1187" i="19"/>
  <c r="AS1187" i="19"/>
  <c r="AB1187" i="19"/>
  <c r="AC1187" i="19" s="1"/>
  <c r="L1187" i="19"/>
  <c r="K1187" i="19"/>
  <c r="J1187" i="19"/>
  <c r="C1187" i="19"/>
  <c r="AU1185" i="19"/>
  <c r="AT1185" i="19"/>
  <c r="AS1185" i="19"/>
  <c r="AB1185" i="19"/>
  <c r="AC1185" i="19" s="1"/>
  <c r="L1185" i="19"/>
  <c r="K1185" i="19"/>
  <c r="J1185" i="19"/>
  <c r="C1185" i="19"/>
  <c r="AU1184" i="19"/>
  <c r="AT1184" i="19"/>
  <c r="AS1184" i="19"/>
  <c r="AB1184" i="19"/>
  <c r="AC1184" i="19" s="1"/>
  <c r="L1184" i="19"/>
  <c r="K1184" i="19"/>
  <c r="J1184" i="19"/>
  <c r="C1184" i="19"/>
  <c r="AU1183" i="19"/>
  <c r="AT1183" i="19"/>
  <c r="AS1183" i="19"/>
  <c r="AB1183" i="19"/>
  <c r="AC1183" i="19" s="1"/>
  <c r="L1183" i="19"/>
  <c r="K1183" i="19"/>
  <c r="J1183" i="19"/>
  <c r="C1183" i="19"/>
  <c r="AU1182" i="19"/>
  <c r="AT1182" i="19"/>
  <c r="AS1182" i="19"/>
  <c r="AB1182" i="19"/>
  <c r="AC1182" i="19" s="1"/>
  <c r="L1182" i="19"/>
  <c r="K1182" i="19"/>
  <c r="J1182" i="19"/>
  <c r="C1182" i="19"/>
  <c r="AU1181" i="19"/>
  <c r="AT1181" i="19"/>
  <c r="AS1181" i="19"/>
  <c r="AB1181" i="19"/>
  <c r="AC1181" i="19" s="1"/>
  <c r="L1181" i="19"/>
  <c r="K1181" i="19"/>
  <c r="J1181" i="19"/>
  <c r="C1181" i="19"/>
  <c r="AU1180" i="19"/>
  <c r="AT1180" i="19"/>
  <c r="AS1180" i="19"/>
  <c r="AB1180" i="19"/>
  <c r="AC1180" i="19" s="1"/>
  <c r="L1180" i="19"/>
  <c r="K1180" i="19"/>
  <c r="J1180" i="19"/>
  <c r="C1180" i="19"/>
  <c r="AU1179" i="19"/>
  <c r="AT1179" i="19"/>
  <c r="AS1179" i="19"/>
  <c r="AB1179" i="19"/>
  <c r="AC1179" i="19" s="1"/>
  <c r="L1179" i="19"/>
  <c r="K1179" i="19"/>
  <c r="J1179" i="19"/>
  <c r="C1179" i="19"/>
  <c r="AU1178" i="19"/>
  <c r="AT1178" i="19"/>
  <c r="AS1178" i="19"/>
  <c r="AB1178" i="19"/>
  <c r="AC1178" i="19" s="1"/>
  <c r="L1178" i="19"/>
  <c r="K1178" i="19"/>
  <c r="J1178" i="19"/>
  <c r="C1178" i="19"/>
  <c r="AU1177" i="19"/>
  <c r="AT1177" i="19"/>
  <c r="AS1177" i="19"/>
  <c r="AB1177" i="19"/>
  <c r="AC1177" i="19" s="1"/>
  <c r="L1177" i="19"/>
  <c r="K1177" i="19"/>
  <c r="J1177" i="19"/>
  <c r="C1177" i="19"/>
  <c r="AU1176" i="19"/>
  <c r="AT1176" i="19"/>
  <c r="AS1176" i="19"/>
  <c r="AB1176" i="19"/>
  <c r="AC1176" i="19" s="1"/>
  <c r="L1176" i="19"/>
  <c r="K1176" i="19"/>
  <c r="J1176" i="19"/>
  <c r="C1176" i="19"/>
  <c r="AU1174" i="19"/>
  <c r="AT1174" i="19"/>
  <c r="AS1174" i="19"/>
  <c r="AB1174" i="19"/>
  <c r="AC1174" i="19" s="1"/>
  <c r="L1174" i="19"/>
  <c r="K1174" i="19"/>
  <c r="J1174" i="19"/>
  <c r="C1174" i="19"/>
  <c r="AU1173" i="19"/>
  <c r="AT1173" i="19"/>
  <c r="AS1173" i="19"/>
  <c r="AB1173" i="19"/>
  <c r="AC1173" i="19" s="1"/>
  <c r="L1173" i="19"/>
  <c r="K1173" i="19"/>
  <c r="J1173" i="19"/>
  <c r="C1173" i="19"/>
  <c r="AU1172" i="19"/>
  <c r="AT1172" i="19"/>
  <c r="AS1172" i="19"/>
  <c r="AB1172" i="19"/>
  <c r="AC1172" i="19" s="1"/>
  <c r="L1172" i="19"/>
  <c r="K1172" i="19"/>
  <c r="J1172" i="19"/>
  <c r="C1172" i="19"/>
  <c r="AU1171" i="19"/>
  <c r="AT1171" i="19"/>
  <c r="AS1171" i="19"/>
  <c r="AB1171" i="19"/>
  <c r="AC1171" i="19" s="1"/>
  <c r="L1171" i="19"/>
  <c r="K1171" i="19"/>
  <c r="J1171" i="19"/>
  <c r="C1171" i="19"/>
  <c r="AU1170" i="19"/>
  <c r="AT1170" i="19"/>
  <c r="AS1170" i="19"/>
  <c r="AB1170" i="19"/>
  <c r="AC1170" i="19" s="1"/>
  <c r="L1170" i="19"/>
  <c r="K1170" i="19"/>
  <c r="J1170" i="19"/>
  <c r="C1170" i="19"/>
  <c r="AU1169" i="19"/>
  <c r="AT1169" i="19"/>
  <c r="AS1169" i="19"/>
  <c r="AB1169" i="19"/>
  <c r="AC1169" i="19" s="1"/>
  <c r="L1169" i="19"/>
  <c r="K1169" i="19"/>
  <c r="J1169" i="19"/>
  <c r="C1169" i="19"/>
  <c r="AU1168" i="19"/>
  <c r="AT1168" i="19"/>
  <c r="AS1168" i="19"/>
  <c r="AB1168" i="19"/>
  <c r="AC1168" i="19" s="1"/>
  <c r="L1168" i="19"/>
  <c r="K1168" i="19"/>
  <c r="J1168" i="19"/>
  <c r="C1168" i="19"/>
  <c r="AU1167" i="19"/>
  <c r="AT1167" i="19"/>
  <c r="AS1167" i="19"/>
  <c r="AB1167" i="19"/>
  <c r="AC1167" i="19" s="1"/>
  <c r="L1167" i="19"/>
  <c r="K1167" i="19"/>
  <c r="J1167" i="19"/>
  <c r="C1167" i="19"/>
  <c r="AU1166" i="19"/>
  <c r="AT1166" i="19"/>
  <c r="AS1166" i="19"/>
  <c r="AB1166" i="19"/>
  <c r="AC1166" i="19" s="1"/>
  <c r="L1166" i="19"/>
  <c r="K1166" i="19"/>
  <c r="J1166" i="19"/>
  <c r="C1166" i="19"/>
  <c r="AU1165" i="19"/>
  <c r="AT1165" i="19"/>
  <c r="AS1165" i="19"/>
  <c r="AB1165" i="19"/>
  <c r="AC1165" i="19" s="1"/>
  <c r="L1165" i="19"/>
  <c r="K1165" i="19"/>
  <c r="J1165" i="19"/>
  <c r="C1165" i="19"/>
  <c r="AU1164" i="19"/>
  <c r="AT1164" i="19"/>
  <c r="AS1164" i="19"/>
  <c r="AB1164" i="19"/>
  <c r="AC1164" i="19" s="1"/>
  <c r="L1164" i="19"/>
  <c r="K1164" i="19"/>
  <c r="J1164" i="19"/>
  <c r="C1164" i="19"/>
  <c r="AU1163" i="19"/>
  <c r="AT1163" i="19"/>
  <c r="AS1163" i="19"/>
  <c r="AB1163" i="19"/>
  <c r="AC1163" i="19" s="1"/>
  <c r="L1163" i="19"/>
  <c r="K1163" i="19"/>
  <c r="J1163" i="19"/>
  <c r="C1163" i="19"/>
  <c r="AU1162" i="19"/>
  <c r="AT1162" i="19"/>
  <c r="AS1162" i="19"/>
  <c r="AB1162" i="19"/>
  <c r="AC1162" i="19" s="1"/>
  <c r="L1162" i="19"/>
  <c r="K1162" i="19"/>
  <c r="J1162" i="19"/>
  <c r="C1162" i="19"/>
  <c r="AU1161" i="19"/>
  <c r="AT1161" i="19"/>
  <c r="AS1161" i="19"/>
  <c r="AB1161" i="19"/>
  <c r="AC1161" i="19" s="1"/>
  <c r="L1161" i="19"/>
  <c r="K1161" i="19"/>
  <c r="J1161" i="19"/>
  <c r="C1161" i="19"/>
  <c r="AU1160" i="19"/>
  <c r="AT1160" i="19"/>
  <c r="AS1160" i="19"/>
  <c r="AB1160" i="19"/>
  <c r="AC1160" i="19" s="1"/>
  <c r="L1160" i="19"/>
  <c r="K1160" i="19"/>
  <c r="J1160" i="19"/>
  <c r="C1160" i="19"/>
  <c r="AU1159" i="19"/>
  <c r="AT1159" i="19"/>
  <c r="AS1159" i="19"/>
  <c r="AB1159" i="19"/>
  <c r="AC1159" i="19" s="1"/>
  <c r="L1159" i="19"/>
  <c r="K1159" i="19"/>
  <c r="J1159" i="19"/>
  <c r="C1159" i="19"/>
  <c r="AU1158" i="19"/>
  <c r="AT1158" i="19"/>
  <c r="AS1158" i="19"/>
  <c r="AB1158" i="19"/>
  <c r="AC1158" i="19" s="1"/>
  <c r="L1158" i="19"/>
  <c r="K1158" i="19"/>
  <c r="J1158" i="19"/>
  <c r="C1158" i="19"/>
  <c r="AU1157" i="19"/>
  <c r="AT1157" i="19"/>
  <c r="AS1157" i="19"/>
  <c r="AB1157" i="19"/>
  <c r="AC1157" i="19" s="1"/>
  <c r="L1157" i="19"/>
  <c r="K1157" i="19"/>
  <c r="J1157" i="19"/>
  <c r="C1157" i="19"/>
  <c r="AU1156" i="19"/>
  <c r="AT1156" i="19"/>
  <c r="AS1156" i="19"/>
  <c r="AB1156" i="19"/>
  <c r="AC1156" i="19" s="1"/>
  <c r="L1156" i="19"/>
  <c r="K1156" i="19"/>
  <c r="J1156" i="19"/>
  <c r="C1156" i="19"/>
  <c r="AU1155" i="19"/>
  <c r="AT1155" i="19"/>
  <c r="AS1155" i="19"/>
  <c r="AB1155" i="19"/>
  <c r="AC1155" i="19" s="1"/>
  <c r="L1155" i="19"/>
  <c r="K1155" i="19"/>
  <c r="J1155" i="19"/>
  <c r="C1155" i="19"/>
  <c r="AU1154" i="19"/>
  <c r="AT1154" i="19"/>
  <c r="AS1154" i="19"/>
  <c r="AB1154" i="19"/>
  <c r="AC1154" i="19" s="1"/>
  <c r="L1154" i="19"/>
  <c r="K1154" i="19"/>
  <c r="J1154" i="19"/>
  <c r="C1154" i="19"/>
  <c r="AU1153" i="19"/>
  <c r="AT1153" i="19"/>
  <c r="AS1153" i="19"/>
  <c r="AB1153" i="19"/>
  <c r="AC1153" i="19" s="1"/>
  <c r="L1153" i="19"/>
  <c r="K1153" i="19"/>
  <c r="J1153" i="19"/>
  <c r="C1153" i="19"/>
  <c r="AU1152" i="19"/>
  <c r="AT1152" i="19"/>
  <c r="AS1152" i="19"/>
  <c r="AB1152" i="19"/>
  <c r="AC1152" i="19" s="1"/>
  <c r="L1152" i="19"/>
  <c r="K1152" i="19"/>
  <c r="J1152" i="19"/>
  <c r="C1152" i="19"/>
  <c r="AU1151" i="19"/>
  <c r="AT1151" i="19"/>
  <c r="AS1151" i="19"/>
  <c r="AB1151" i="19"/>
  <c r="AC1151" i="19" s="1"/>
  <c r="L1151" i="19"/>
  <c r="K1151" i="19"/>
  <c r="J1151" i="19"/>
  <c r="C1151" i="19"/>
  <c r="AU1150" i="19"/>
  <c r="AT1150" i="19"/>
  <c r="AS1150" i="19"/>
  <c r="AB1150" i="19"/>
  <c r="AC1150" i="19" s="1"/>
  <c r="L1150" i="19"/>
  <c r="K1150" i="19"/>
  <c r="J1150" i="19"/>
  <c r="C1150" i="19"/>
  <c r="AU1149" i="19"/>
  <c r="AT1149" i="19"/>
  <c r="AS1149" i="19"/>
  <c r="AB1149" i="19"/>
  <c r="AC1149" i="19" s="1"/>
  <c r="L1149" i="19"/>
  <c r="K1149" i="19"/>
  <c r="J1149" i="19"/>
  <c r="C1149" i="19"/>
  <c r="AU1148" i="19"/>
  <c r="AT1148" i="19"/>
  <c r="AS1148" i="19"/>
  <c r="AB1148" i="19"/>
  <c r="AC1148" i="19" s="1"/>
  <c r="L1148" i="19"/>
  <c r="K1148" i="19"/>
  <c r="J1148" i="19"/>
  <c r="C1148" i="19"/>
  <c r="AU1147" i="19"/>
  <c r="AT1147" i="19"/>
  <c r="AS1147" i="19"/>
  <c r="AB1147" i="19"/>
  <c r="AC1147" i="19" s="1"/>
  <c r="L1147" i="19"/>
  <c r="K1147" i="19"/>
  <c r="J1147" i="19"/>
  <c r="C1147" i="19"/>
  <c r="AU1146" i="19"/>
  <c r="AT1146" i="19"/>
  <c r="AS1146" i="19"/>
  <c r="AB1146" i="19"/>
  <c r="AC1146" i="19" s="1"/>
  <c r="L1146" i="19"/>
  <c r="K1146" i="19"/>
  <c r="J1146" i="19"/>
  <c r="C1146" i="19"/>
  <c r="AU1145" i="19"/>
  <c r="AT1145" i="19"/>
  <c r="AS1145" i="19"/>
  <c r="AB1145" i="19"/>
  <c r="AC1145" i="19" s="1"/>
  <c r="L1145" i="19"/>
  <c r="K1145" i="19"/>
  <c r="J1145" i="19"/>
  <c r="C1145" i="19"/>
  <c r="AU1143" i="19"/>
  <c r="AT1143" i="19"/>
  <c r="AS1143" i="19"/>
  <c r="AB1143" i="19"/>
  <c r="AC1143" i="19" s="1"/>
  <c r="L1143" i="19"/>
  <c r="K1143" i="19"/>
  <c r="J1143" i="19"/>
  <c r="C1143" i="19"/>
  <c r="AU1142" i="19"/>
  <c r="AT1142" i="19"/>
  <c r="AS1142" i="19"/>
  <c r="AB1142" i="19"/>
  <c r="AC1142" i="19" s="1"/>
  <c r="L1142" i="19"/>
  <c r="K1142" i="19"/>
  <c r="J1142" i="19"/>
  <c r="C1142" i="19"/>
  <c r="AU1141" i="19"/>
  <c r="AT1141" i="19"/>
  <c r="AS1141" i="19"/>
  <c r="AB1141" i="19"/>
  <c r="AC1141" i="19" s="1"/>
  <c r="L1141" i="19"/>
  <c r="K1141" i="19"/>
  <c r="J1141" i="19"/>
  <c r="C1141" i="19"/>
  <c r="AU1140" i="19"/>
  <c r="AT1140" i="19"/>
  <c r="AS1140" i="19"/>
  <c r="AB1140" i="19"/>
  <c r="AC1140" i="19" s="1"/>
  <c r="L1140" i="19"/>
  <c r="K1140" i="19"/>
  <c r="J1140" i="19"/>
  <c r="C1140" i="19"/>
  <c r="AU1139" i="19"/>
  <c r="AT1139" i="19"/>
  <c r="AS1139" i="19"/>
  <c r="AB1139" i="19"/>
  <c r="AC1139" i="19" s="1"/>
  <c r="L1139" i="19"/>
  <c r="K1139" i="19"/>
  <c r="J1139" i="19"/>
  <c r="C1139" i="19"/>
  <c r="AU1138" i="19"/>
  <c r="AT1138" i="19"/>
  <c r="AS1138" i="19"/>
  <c r="AB1138" i="19"/>
  <c r="AC1138" i="19" s="1"/>
  <c r="L1138" i="19"/>
  <c r="K1138" i="19"/>
  <c r="J1138" i="19"/>
  <c r="C1138" i="19"/>
  <c r="AU1137" i="19"/>
  <c r="AT1137" i="19"/>
  <c r="AS1137" i="19"/>
  <c r="AB1137" i="19"/>
  <c r="AC1137" i="19" s="1"/>
  <c r="L1137" i="19"/>
  <c r="K1137" i="19"/>
  <c r="J1137" i="19"/>
  <c r="C1137" i="19"/>
  <c r="AU1136" i="19"/>
  <c r="AT1136" i="19"/>
  <c r="AS1136" i="19"/>
  <c r="AB1136" i="19"/>
  <c r="AC1136" i="19" s="1"/>
  <c r="L1136" i="19"/>
  <c r="K1136" i="19"/>
  <c r="J1136" i="19"/>
  <c r="C1136" i="19"/>
  <c r="AU1135" i="19"/>
  <c r="AT1135" i="19"/>
  <c r="AS1135" i="19"/>
  <c r="AB1135" i="19"/>
  <c r="AC1135" i="19" s="1"/>
  <c r="L1135" i="19"/>
  <c r="K1135" i="19"/>
  <c r="J1135" i="19"/>
  <c r="C1135" i="19"/>
  <c r="AU1134" i="19"/>
  <c r="AT1134" i="19"/>
  <c r="AS1134" i="19"/>
  <c r="AB1134" i="19"/>
  <c r="AC1134" i="19" s="1"/>
  <c r="L1134" i="19"/>
  <c r="K1134" i="19"/>
  <c r="J1134" i="19"/>
  <c r="C1134" i="19"/>
  <c r="AU1133" i="19"/>
  <c r="AT1133" i="19"/>
  <c r="AS1133" i="19"/>
  <c r="AB1133" i="19"/>
  <c r="AC1133" i="19" s="1"/>
  <c r="L1133" i="19"/>
  <c r="K1133" i="19"/>
  <c r="J1133" i="19"/>
  <c r="C1133" i="19"/>
  <c r="AU1132" i="19"/>
  <c r="AT1132" i="19"/>
  <c r="AS1132" i="19"/>
  <c r="AB1132" i="19"/>
  <c r="AC1132" i="19" s="1"/>
  <c r="L1132" i="19"/>
  <c r="K1132" i="19"/>
  <c r="J1132" i="19"/>
  <c r="C1132" i="19"/>
  <c r="AU1131" i="19"/>
  <c r="AT1131" i="19"/>
  <c r="AS1131" i="19"/>
  <c r="AB1131" i="19"/>
  <c r="AC1131" i="19" s="1"/>
  <c r="L1131" i="19"/>
  <c r="K1131" i="19"/>
  <c r="J1131" i="19"/>
  <c r="C1131" i="19"/>
  <c r="AU1130" i="19"/>
  <c r="AT1130" i="19"/>
  <c r="AS1130" i="19"/>
  <c r="AB1130" i="19"/>
  <c r="AC1130" i="19" s="1"/>
  <c r="L1130" i="19"/>
  <c r="K1130" i="19"/>
  <c r="J1130" i="19"/>
  <c r="C1130" i="19"/>
  <c r="AU1129" i="19"/>
  <c r="AT1129" i="19"/>
  <c r="AS1129" i="19"/>
  <c r="AB1129" i="19"/>
  <c r="AC1129" i="19" s="1"/>
  <c r="L1129" i="19"/>
  <c r="K1129" i="19"/>
  <c r="J1129" i="19"/>
  <c r="C1129" i="19"/>
  <c r="AU1128" i="19"/>
  <c r="AT1128" i="19"/>
  <c r="AS1128" i="19"/>
  <c r="AB1128" i="19"/>
  <c r="AC1128" i="19" s="1"/>
  <c r="L1128" i="19"/>
  <c r="K1128" i="19"/>
  <c r="J1128" i="19"/>
  <c r="C1128" i="19"/>
  <c r="AU1127" i="19"/>
  <c r="AT1127" i="19"/>
  <c r="AS1127" i="19"/>
  <c r="AB1127" i="19"/>
  <c r="AC1127" i="19" s="1"/>
  <c r="L1127" i="19"/>
  <c r="K1127" i="19"/>
  <c r="J1127" i="19"/>
  <c r="C1127" i="19"/>
  <c r="AU1126" i="19"/>
  <c r="AT1126" i="19"/>
  <c r="AS1126" i="19"/>
  <c r="AB1126" i="19"/>
  <c r="AC1126" i="19" s="1"/>
  <c r="L1126" i="19"/>
  <c r="K1126" i="19"/>
  <c r="J1126" i="19"/>
  <c r="C1126" i="19"/>
  <c r="AU1125" i="19"/>
  <c r="AT1125" i="19"/>
  <c r="AS1125" i="19"/>
  <c r="AB1125" i="19"/>
  <c r="AC1125" i="19" s="1"/>
  <c r="L1125" i="19"/>
  <c r="K1125" i="19"/>
  <c r="J1125" i="19"/>
  <c r="C1125" i="19"/>
  <c r="AU1124" i="19"/>
  <c r="AT1124" i="19"/>
  <c r="AS1124" i="19"/>
  <c r="AB1124" i="19"/>
  <c r="AC1124" i="19" s="1"/>
  <c r="L1124" i="19"/>
  <c r="K1124" i="19"/>
  <c r="J1124" i="19"/>
  <c r="C1124" i="19"/>
  <c r="AU1123" i="19"/>
  <c r="AT1123" i="19"/>
  <c r="AS1123" i="19"/>
  <c r="AB1123" i="19"/>
  <c r="AC1123" i="19" s="1"/>
  <c r="L1123" i="19"/>
  <c r="K1123" i="19"/>
  <c r="J1123" i="19"/>
  <c r="C1123" i="19"/>
  <c r="AU1122" i="19"/>
  <c r="AT1122" i="19"/>
  <c r="AS1122" i="19"/>
  <c r="AB1122" i="19"/>
  <c r="AC1122" i="19" s="1"/>
  <c r="L1122" i="19"/>
  <c r="K1122" i="19"/>
  <c r="J1122" i="19"/>
  <c r="C1122" i="19"/>
  <c r="AU1121" i="19"/>
  <c r="AT1121" i="19"/>
  <c r="AS1121" i="19"/>
  <c r="AB1121" i="19"/>
  <c r="AC1121" i="19" s="1"/>
  <c r="L1121" i="19"/>
  <c r="K1121" i="19"/>
  <c r="J1121" i="19"/>
  <c r="C1121" i="19"/>
  <c r="AU1120" i="19"/>
  <c r="AT1120" i="19"/>
  <c r="AS1120" i="19"/>
  <c r="AB1120" i="19"/>
  <c r="AC1120" i="19" s="1"/>
  <c r="L1120" i="19"/>
  <c r="K1120" i="19"/>
  <c r="J1120" i="19"/>
  <c r="C1120" i="19"/>
  <c r="AU1119" i="19"/>
  <c r="AT1119" i="19"/>
  <c r="AS1119" i="19"/>
  <c r="AB1119" i="19"/>
  <c r="AC1119" i="19" s="1"/>
  <c r="L1119" i="19"/>
  <c r="K1119" i="19"/>
  <c r="J1119" i="19"/>
  <c r="C1119" i="19"/>
  <c r="AU1118" i="19"/>
  <c r="AT1118" i="19"/>
  <c r="AS1118" i="19"/>
  <c r="AB1118" i="19"/>
  <c r="AC1118" i="19" s="1"/>
  <c r="L1118" i="19"/>
  <c r="K1118" i="19"/>
  <c r="J1118" i="19"/>
  <c r="C1118" i="19"/>
  <c r="AU1117" i="19"/>
  <c r="AT1117" i="19"/>
  <c r="AS1117" i="19"/>
  <c r="AB1117" i="19"/>
  <c r="AC1117" i="19" s="1"/>
  <c r="L1117" i="19"/>
  <c r="K1117" i="19"/>
  <c r="J1117" i="19"/>
  <c r="C1117" i="19"/>
  <c r="AU1116" i="19"/>
  <c r="AT1116" i="19"/>
  <c r="AS1116" i="19"/>
  <c r="AB1116" i="19"/>
  <c r="AC1116" i="19" s="1"/>
  <c r="L1116" i="19"/>
  <c r="K1116" i="19"/>
  <c r="J1116" i="19"/>
  <c r="C1116" i="19"/>
  <c r="AU1115" i="19"/>
  <c r="AT1115" i="19"/>
  <c r="AS1115" i="19"/>
  <c r="AB1115" i="19"/>
  <c r="AC1115" i="19" s="1"/>
  <c r="L1115" i="19"/>
  <c r="K1115" i="19"/>
  <c r="J1115" i="19"/>
  <c r="C1115" i="19"/>
  <c r="AU1114" i="19"/>
  <c r="AT1114" i="19"/>
  <c r="AS1114" i="19"/>
  <c r="AB1114" i="19"/>
  <c r="AC1114" i="19" s="1"/>
  <c r="L1114" i="19"/>
  <c r="K1114" i="19"/>
  <c r="J1114" i="19"/>
  <c r="C1114" i="19"/>
  <c r="AU1113" i="19"/>
  <c r="AT1113" i="19"/>
  <c r="AS1113" i="19"/>
  <c r="AB1113" i="19"/>
  <c r="AC1113" i="19" s="1"/>
  <c r="L1113" i="19"/>
  <c r="K1113" i="19"/>
  <c r="J1113" i="19"/>
  <c r="C1113" i="19"/>
  <c r="AU1111" i="19"/>
  <c r="AT1111" i="19"/>
  <c r="AS1111" i="19"/>
  <c r="AB1111" i="19"/>
  <c r="AC1111" i="19" s="1"/>
  <c r="L1111" i="19"/>
  <c r="K1111" i="19"/>
  <c r="J1111" i="19"/>
  <c r="C1111" i="19"/>
  <c r="AU1110" i="19"/>
  <c r="AT1110" i="19"/>
  <c r="AS1110" i="19"/>
  <c r="AB1110" i="19"/>
  <c r="AC1110" i="19" s="1"/>
  <c r="L1110" i="19"/>
  <c r="K1110" i="19"/>
  <c r="J1110" i="19"/>
  <c r="C1110" i="19"/>
  <c r="AU1109" i="19"/>
  <c r="AT1109" i="19"/>
  <c r="AS1109" i="19"/>
  <c r="AB1109" i="19"/>
  <c r="AC1109" i="19" s="1"/>
  <c r="L1109" i="19"/>
  <c r="K1109" i="19"/>
  <c r="J1109" i="19"/>
  <c r="C1109" i="19"/>
  <c r="AU1108" i="19"/>
  <c r="AT1108" i="19"/>
  <c r="AS1108" i="19"/>
  <c r="AB1108" i="19"/>
  <c r="AC1108" i="19" s="1"/>
  <c r="L1108" i="19"/>
  <c r="K1108" i="19"/>
  <c r="J1108" i="19"/>
  <c r="C1108" i="19"/>
  <c r="AU1107" i="19"/>
  <c r="AT1107" i="19"/>
  <c r="AS1107" i="19"/>
  <c r="AB1107" i="19"/>
  <c r="AC1107" i="19" s="1"/>
  <c r="L1107" i="19"/>
  <c r="K1107" i="19"/>
  <c r="J1107" i="19"/>
  <c r="C1107" i="19"/>
  <c r="AU1106" i="19"/>
  <c r="AT1106" i="19"/>
  <c r="AS1106" i="19"/>
  <c r="AB1106" i="19"/>
  <c r="AC1106" i="19" s="1"/>
  <c r="L1106" i="19"/>
  <c r="K1106" i="19"/>
  <c r="J1106" i="19"/>
  <c r="C1106" i="19"/>
  <c r="AU1105" i="19"/>
  <c r="AT1105" i="19"/>
  <c r="AS1105" i="19"/>
  <c r="AB1105" i="19"/>
  <c r="AC1105" i="19" s="1"/>
  <c r="L1105" i="19"/>
  <c r="K1105" i="19"/>
  <c r="J1105" i="19"/>
  <c r="C1105" i="19"/>
  <c r="AU1104" i="19"/>
  <c r="AT1104" i="19"/>
  <c r="AS1104" i="19"/>
  <c r="AB1104" i="19"/>
  <c r="AC1104" i="19" s="1"/>
  <c r="L1104" i="19"/>
  <c r="K1104" i="19"/>
  <c r="J1104" i="19"/>
  <c r="C1104" i="19"/>
  <c r="AU1103" i="19"/>
  <c r="AT1103" i="19"/>
  <c r="AS1103" i="19"/>
  <c r="AB1103" i="19"/>
  <c r="AC1103" i="19" s="1"/>
  <c r="L1103" i="19"/>
  <c r="K1103" i="19"/>
  <c r="J1103" i="19"/>
  <c r="C1103" i="19"/>
  <c r="AU1102" i="19"/>
  <c r="AT1102" i="19"/>
  <c r="AS1102" i="19"/>
  <c r="AB1102" i="19"/>
  <c r="AC1102" i="19" s="1"/>
  <c r="L1102" i="19"/>
  <c r="K1102" i="19"/>
  <c r="J1102" i="19"/>
  <c r="C1102" i="19"/>
  <c r="AU1101" i="19"/>
  <c r="AT1101" i="19"/>
  <c r="AS1101" i="19"/>
  <c r="AB1101" i="19"/>
  <c r="AC1101" i="19" s="1"/>
  <c r="L1101" i="19"/>
  <c r="K1101" i="19"/>
  <c r="J1101" i="19"/>
  <c r="C1101" i="19"/>
  <c r="AU1100" i="19"/>
  <c r="AT1100" i="19"/>
  <c r="AS1100" i="19"/>
  <c r="AB1100" i="19"/>
  <c r="AC1100" i="19" s="1"/>
  <c r="L1100" i="19"/>
  <c r="K1100" i="19"/>
  <c r="J1100" i="19"/>
  <c r="C1100" i="19"/>
  <c r="AU1099" i="19"/>
  <c r="AT1099" i="19"/>
  <c r="AS1099" i="19"/>
  <c r="AB1099" i="19"/>
  <c r="AC1099" i="19" s="1"/>
  <c r="L1099" i="19"/>
  <c r="K1099" i="19"/>
  <c r="J1099" i="19"/>
  <c r="C1099" i="19"/>
  <c r="AU1098" i="19"/>
  <c r="AT1098" i="19"/>
  <c r="AS1098" i="19"/>
  <c r="AB1098" i="19"/>
  <c r="AC1098" i="19" s="1"/>
  <c r="L1098" i="19"/>
  <c r="K1098" i="19"/>
  <c r="J1098" i="19"/>
  <c r="C1098" i="19"/>
  <c r="AU1097" i="19"/>
  <c r="AT1097" i="19"/>
  <c r="AS1097" i="19"/>
  <c r="AB1097" i="19"/>
  <c r="AC1097" i="19" s="1"/>
  <c r="L1097" i="19"/>
  <c r="K1097" i="19"/>
  <c r="J1097" i="19"/>
  <c r="C1097" i="19"/>
  <c r="AU1096" i="19"/>
  <c r="AT1096" i="19"/>
  <c r="AS1096" i="19"/>
  <c r="AB1096" i="19"/>
  <c r="AC1096" i="19" s="1"/>
  <c r="L1096" i="19"/>
  <c r="K1096" i="19"/>
  <c r="J1096" i="19"/>
  <c r="C1096" i="19"/>
  <c r="AU1095" i="19"/>
  <c r="AT1095" i="19"/>
  <c r="AS1095" i="19"/>
  <c r="AB1095" i="19"/>
  <c r="AC1095" i="19" s="1"/>
  <c r="L1095" i="19"/>
  <c r="K1095" i="19"/>
  <c r="J1095" i="19"/>
  <c r="C1095" i="19"/>
  <c r="AU1094" i="19"/>
  <c r="AT1094" i="19"/>
  <c r="AS1094" i="19"/>
  <c r="AB1094" i="19"/>
  <c r="AC1094" i="19" s="1"/>
  <c r="L1094" i="19"/>
  <c r="K1094" i="19"/>
  <c r="J1094" i="19"/>
  <c r="C1094" i="19"/>
  <c r="AU1093" i="19"/>
  <c r="AT1093" i="19"/>
  <c r="AS1093" i="19"/>
  <c r="AB1093" i="19"/>
  <c r="AC1093" i="19" s="1"/>
  <c r="L1093" i="19"/>
  <c r="K1093" i="19"/>
  <c r="J1093" i="19"/>
  <c r="C1093" i="19"/>
  <c r="AU1092" i="19"/>
  <c r="AT1092" i="19"/>
  <c r="AS1092" i="19"/>
  <c r="AB1092" i="19"/>
  <c r="AC1092" i="19" s="1"/>
  <c r="L1092" i="19"/>
  <c r="K1092" i="19"/>
  <c r="J1092" i="19"/>
  <c r="C1092" i="19"/>
  <c r="AU1091" i="19"/>
  <c r="AT1091" i="19"/>
  <c r="AS1091" i="19"/>
  <c r="AB1091" i="19"/>
  <c r="AC1091" i="19" s="1"/>
  <c r="L1091" i="19"/>
  <c r="K1091" i="19"/>
  <c r="J1091" i="19"/>
  <c r="C1091" i="19"/>
  <c r="AU1090" i="19"/>
  <c r="AT1090" i="19"/>
  <c r="AS1090" i="19"/>
  <c r="AB1090" i="19"/>
  <c r="AC1090" i="19" s="1"/>
  <c r="L1090" i="19"/>
  <c r="K1090" i="19"/>
  <c r="J1090" i="19"/>
  <c r="C1090" i="19"/>
  <c r="AU1089" i="19"/>
  <c r="AT1089" i="19"/>
  <c r="AS1089" i="19"/>
  <c r="AB1089" i="19"/>
  <c r="AC1089" i="19" s="1"/>
  <c r="L1089" i="19"/>
  <c r="K1089" i="19"/>
  <c r="J1089" i="19"/>
  <c r="C1089" i="19"/>
  <c r="AU1088" i="19"/>
  <c r="AT1088" i="19"/>
  <c r="AS1088" i="19"/>
  <c r="AB1088" i="19"/>
  <c r="AC1088" i="19" s="1"/>
  <c r="L1088" i="19"/>
  <c r="K1088" i="19"/>
  <c r="J1088" i="19"/>
  <c r="C1088" i="19"/>
  <c r="AU1087" i="19"/>
  <c r="AT1087" i="19"/>
  <c r="AS1087" i="19"/>
  <c r="AB1087" i="19"/>
  <c r="AC1087" i="19" s="1"/>
  <c r="L1087" i="19"/>
  <c r="K1087" i="19"/>
  <c r="J1087" i="19"/>
  <c r="C1087" i="19"/>
  <c r="AU1086" i="19"/>
  <c r="AT1086" i="19"/>
  <c r="AS1086" i="19"/>
  <c r="AB1086" i="19"/>
  <c r="AC1086" i="19" s="1"/>
  <c r="L1086" i="19"/>
  <c r="K1086" i="19"/>
  <c r="J1086" i="19"/>
  <c r="C1086" i="19"/>
  <c r="AU1085" i="19"/>
  <c r="AT1085" i="19"/>
  <c r="AS1085" i="19"/>
  <c r="AB1085" i="19"/>
  <c r="AC1085" i="19" s="1"/>
  <c r="L1085" i="19"/>
  <c r="K1085" i="19"/>
  <c r="J1085" i="19"/>
  <c r="C1085" i="19"/>
  <c r="AU1083" i="19"/>
  <c r="AT1083" i="19"/>
  <c r="AS1083" i="19"/>
  <c r="AB1083" i="19"/>
  <c r="AC1083" i="19" s="1"/>
  <c r="L1083" i="19"/>
  <c r="K1083" i="19"/>
  <c r="J1083" i="19"/>
  <c r="C1083" i="19"/>
  <c r="AU1082" i="19"/>
  <c r="AT1082" i="19"/>
  <c r="AS1082" i="19"/>
  <c r="AB1082" i="19"/>
  <c r="AC1082" i="19" s="1"/>
  <c r="L1082" i="19"/>
  <c r="K1082" i="19"/>
  <c r="J1082" i="19"/>
  <c r="C1082" i="19"/>
  <c r="AU1081" i="19"/>
  <c r="AT1081" i="19"/>
  <c r="AS1081" i="19"/>
  <c r="AB1081" i="19"/>
  <c r="AC1081" i="19" s="1"/>
  <c r="L1081" i="19"/>
  <c r="K1081" i="19"/>
  <c r="J1081" i="19"/>
  <c r="C1081" i="19"/>
  <c r="AU1080" i="19"/>
  <c r="AT1080" i="19"/>
  <c r="AS1080" i="19"/>
  <c r="AB1080" i="19"/>
  <c r="AC1080" i="19" s="1"/>
  <c r="L1080" i="19"/>
  <c r="K1080" i="19"/>
  <c r="J1080" i="19"/>
  <c r="C1080" i="19"/>
  <c r="AU1079" i="19"/>
  <c r="AT1079" i="19"/>
  <c r="AS1079" i="19"/>
  <c r="AB1079" i="19"/>
  <c r="AC1079" i="19" s="1"/>
  <c r="L1079" i="19"/>
  <c r="K1079" i="19"/>
  <c r="J1079" i="19"/>
  <c r="C1079" i="19"/>
  <c r="AU1078" i="19"/>
  <c r="AT1078" i="19"/>
  <c r="AS1078" i="19"/>
  <c r="AB1078" i="19"/>
  <c r="AC1078" i="19" s="1"/>
  <c r="L1078" i="19"/>
  <c r="K1078" i="19"/>
  <c r="J1078" i="19"/>
  <c r="C1078" i="19"/>
  <c r="AU1077" i="19"/>
  <c r="AT1077" i="19"/>
  <c r="AS1077" i="19"/>
  <c r="AB1077" i="19"/>
  <c r="AC1077" i="19" s="1"/>
  <c r="L1077" i="19"/>
  <c r="K1077" i="19"/>
  <c r="J1077" i="19"/>
  <c r="C1077" i="19"/>
  <c r="AU1076" i="19"/>
  <c r="AT1076" i="19"/>
  <c r="AS1076" i="19"/>
  <c r="AB1076" i="19"/>
  <c r="AC1076" i="19" s="1"/>
  <c r="L1076" i="19"/>
  <c r="K1076" i="19"/>
  <c r="J1076" i="19"/>
  <c r="C1076" i="19"/>
  <c r="AU1075" i="19"/>
  <c r="AT1075" i="19"/>
  <c r="AS1075" i="19"/>
  <c r="AB1075" i="19"/>
  <c r="AC1075" i="19" s="1"/>
  <c r="L1075" i="19"/>
  <c r="K1075" i="19"/>
  <c r="J1075" i="19"/>
  <c r="C1075" i="19"/>
  <c r="AU1074" i="19"/>
  <c r="AT1074" i="19"/>
  <c r="AS1074" i="19"/>
  <c r="AB1074" i="19"/>
  <c r="AC1074" i="19" s="1"/>
  <c r="L1074" i="19"/>
  <c r="K1074" i="19"/>
  <c r="J1074" i="19"/>
  <c r="C1074" i="19"/>
  <c r="AU1073" i="19"/>
  <c r="AT1073" i="19"/>
  <c r="AS1073" i="19"/>
  <c r="AB1073" i="19"/>
  <c r="AC1073" i="19" s="1"/>
  <c r="L1073" i="19"/>
  <c r="K1073" i="19"/>
  <c r="J1073" i="19"/>
  <c r="C1073" i="19"/>
  <c r="AU1072" i="19"/>
  <c r="AT1072" i="19"/>
  <c r="AS1072" i="19"/>
  <c r="AB1072" i="19"/>
  <c r="AC1072" i="19" s="1"/>
  <c r="L1072" i="19"/>
  <c r="K1072" i="19"/>
  <c r="J1072" i="19"/>
  <c r="C1072" i="19"/>
  <c r="AU1071" i="19"/>
  <c r="AT1071" i="19"/>
  <c r="AS1071" i="19"/>
  <c r="AB1071" i="19"/>
  <c r="AC1071" i="19" s="1"/>
  <c r="L1071" i="19"/>
  <c r="K1071" i="19"/>
  <c r="J1071" i="19"/>
  <c r="C1071" i="19"/>
  <c r="AU1070" i="19"/>
  <c r="AT1070" i="19"/>
  <c r="AS1070" i="19"/>
  <c r="AB1070" i="19"/>
  <c r="AC1070" i="19" s="1"/>
  <c r="L1070" i="19"/>
  <c r="K1070" i="19"/>
  <c r="J1070" i="19"/>
  <c r="C1070" i="19"/>
  <c r="AU1069" i="19"/>
  <c r="AT1069" i="19"/>
  <c r="AS1069" i="19"/>
  <c r="AB1069" i="19"/>
  <c r="AC1069" i="19" s="1"/>
  <c r="L1069" i="19"/>
  <c r="K1069" i="19"/>
  <c r="J1069" i="19"/>
  <c r="C1069" i="19"/>
  <c r="AU1068" i="19"/>
  <c r="AT1068" i="19"/>
  <c r="AS1068" i="19"/>
  <c r="AB1068" i="19"/>
  <c r="AC1068" i="19" s="1"/>
  <c r="L1068" i="19"/>
  <c r="K1068" i="19"/>
  <c r="J1068" i="19"/>
  <c r="C1068" i="19"/>
  <c r="AU1067" i="19"/>
  <c r="AT1067" i="19"/>
  <c r="AS1067" i="19"/>
  <c r="AB1067" i="19"/>
  <c r="AC1067" i="19" s="1"/>
  <c r="L1067" i="19"/>
  <c r="K1067" i="19"/>
  <c r="J1067" i="19"/>
  <c r="C1067" i="19"/>
  <c r="AU1066" i="19"/>
  <c r="AT1066" i="19"/>
  <c r="AS1066" i="19"/>
  <c r="AB1066" i="19"/>
  <c r="AC1066" i="19" s="1"/>
  <c r="L1066" i="19"/>
  <c r="K1066" i="19"/>
  <c r="J1066" i="19"/>
  <c r="C1066" i="19"/>
  <c r="AU1065" i="19"/>
  <c r="AT1065" i="19"/>
  <c r="AS1065" i="19"/>
  <c r="AB1065" i="19"/>
  <c r="AC1065" i="19" s="1"/>
  <c r="L1065" i="19"/>
  <c r="K1065" i="19"/>
  <c r="J1065" i="19"/>
  <c r="C1065" i="19"/>
  <c r="AU1064" i="19"/>
  <c r="AT1064" i="19"/>
  <c r="AS1064" i="19"/>
  <c r="AB1064" i="19"/>
  <c r="AC1064" i="19" s="1"/>
  <c r="L1064" i="19"/>
  <c r="K1064" i="19"/>
  <c r="J1064" i="19"/>
  <c r="C1064" i="19"/>
  <c r="AU1063" i="19"/>
  <c r="AT1063" i="19"/>
  <c r="AS1063" i="19"/>
  <c r="AB1063" i="19"/>
  <c r="AC1063" i="19" s="1"/>
  <c r="L1063" i="19"/>
  <c r="K1063" i="19"/>
  <c r="J1063" i="19"/>
  <c r="C1063" i="19"/>
  <c r="AU1062" i="19"/>
  <c r="AT1062" i="19"/>
  <c r="AS1062" i="19"/>
  <c r="AB1062" i="19"/>
  <c r="AC1062" i="19" s="1"/>
  <c r="L1062" i="19"/>
  <c r="K1062" i="19"/>
  <c r="J1062" i="19"/>
  <c r="C1062" i="19"/>
  <c r="AU1061" i="19"/>
  <c r="AT1061" i="19"/>
  <c r="AS1061" i="19"/>
  <c r="AB1061" i="19"/>
  <c r="AC1061" i="19" s="1"/>
  <c r="L1061" i="19"/>
  <c r="K1061" i="19"/>
  <c r="J1061" i="19"/>
  <c r="C1061" i="19"/>
  <c r="AU1060" i="19"/>
  <c r="AT1060" i="19"/>
  <c r="AS1060" i="19"/>
  <c r="AB1060" i="19"/>
  <c r="AC1060" i="19" s="1"/>
  <c r="L1060" i="19"/>
  <c r="K1060" i="19"/>
  <c r="J1060" i="19"/>
  <c r="C1060" i="19"/>
  <c r="AU1059" i="19"/>
  <c r="AT1059" i="19"/>
  <c r="AS1059" i="19"/>
  <c r="AB1059" i="19"/>
  <c r="AC1059" i="19" s="1"/>
  <c r="L1059" i="19"/>
  <c r="K1059" i="19"/>
  <c r="J1059" i="19"/>
  <c r="C1059" i="19"/>
  <c r="AU1058" i="19"/>
  <c r="AT1058" i="19"/>
  <c r="AS1058" i="19"/>
  <c r="AB1058" i="19"/>
  <c r="AC1058" i="19" s="1"/>
  <c r="L1058" i="19"/>
  <c r="K1058" i="19"/>
  <c r="J1058" i="19"/>
  <c r="C1058" i="19"/>
  <c r="AU1057" i="19"/>
  <c r="AT1057" i="19"/>
  <c r="AS1057" i="19"/>
  <c r="AB1057" i="19"/>
  <c r="AC1057" i="19" s="1"/>
  <c r="L1057" i="19"/>
  <c r="K1057" i="19"/>
  <c r="J1057" i="19"/>
  <c r="C1057" i="19"/>
  <c r="AU1056" i="19"/>
  <c r="AT1056" i="19"/>
  <c r="AS1056" i="19"/>
  <c r="AB1056" i="19"/>
  <c r="AC1056" i="19" s="1"/>
  <c r="L1056" i="19"/>
  <c r="K1056" i="19"/>
  <c r="J1056" i="19"/>
  <c r="C1056" i="19"/>
  <c r="AU1055" i="19"/>
  <c r="AT1055" i="19"/>
  <c r="AS1055" i="19"/>
  <c r="AB1055" i="19"/>
  <c r="AC1055" i="19" s="1"/>
  <c r="L1055" i="19"/>
  <c r="K1055" i="19"/>
  <c r="J1055" i="19"/>
  <c r="C1055" i="19"/>
  <c r="AU1054" i="19"/>
  <c r="AT1054" i="19"/>
  <c r="AS1054" i="19"/>
  <c r="AB1054" i="19"/>
  <c r="AC1054" i="19" s="1"/>
  <c r="L1054" i="19"/>
  <c r="K1054" i="19"/>
  <c r="J1054" i="19"/>
  <c r="C1054" i="19"/>
  <c r="AU1053" i="19"/>
  <c r="AT1053" i="19"/>
  <c r="AS1053" i="19"/>
  <c r="AB1053" i="19"/>
  <c r="AC1053" i="19" s="1"/>
  <c r="L1053" i="19"/>
  <c r="K1053" i="19"/>
  <c r="J1053" i="19"/>
  <c r="C1053" i="19"/>
  <c r="AU1052" i="19"/>
  <c r="AT1052" i="19"/>
  <c r="AS1052" i="19"/>
  <c r="AB1052" i="19"/>
  <c r="AC1052" i="19" s="1"/>
  <c r="L1052" i="19"/>
  <c r="K1052" i="19"/>
  <c r="J1052" i="19"/>
  <c r="C1052" i="19"/>
  <c r="AU1051" i="19"/>
  <c r="AT1051" i="19"/>
  <c r="AS1051" i="19"/>
  <c r="AB1051" i="19"/>
  <c r="AC1051" i="19" s="1"/>
  <c r="L1051" i="19"/>
  <c r="K1051" i="19"/>
  <c r="J1051" i="19"/>
  <c r="C1051" i="19"/>
  <c r="AU1050" i="19"/>
  <c r="AT1050" i="19"/>
  <c r="AS1050" i="19"/>
  <c r="AB1050" i="19"/>
  <c r="AC1050" i="19" s="1"/>
  <c r="L1050" i="19"/>
  <c r="K1050" i="19"/>
  <c r="J1050" i="19"/>
  <c r="C1050" i="19"/>
  <c r="AU1049" i="19"/>
  <c r="AT1049" i="19"/>
  <c r="AS1049" i="19"/>
  <c r="AB1049" i="19"/>
  <c r="AC1049" i="19" s="1"/>
  <c r="L1049" i="19"/>
  <c r="K1049" i="19"/>
  <c r="J1049" i="19"/>
  <c r="C1049" i="19"/>
  <c r="AU1047" i="19"/>
  <c r="AT1047" i="19"/>
  <c r="AS1047" i="19"/>
  <c r="AB1047" i="19"/>
  <c r="AC1047" i="19" s="1"/>
  <c r="L1047" i="19"/>
  <c r="K1047" i="19"/>
  <c r="J1047" i="19"/>
  <c r="C1047" i="19"/>
  <c r="AU1046" i="19"/>
  <c r="AT1046" i="19"/>
  <c r="AS1046" i="19"/>
  <c r="AB1046" i="19"/>
  <c r="AC1046" i="19" s="1"/>
  <c r="L1046" i="19"/>
  <c r="K1046" i="19"/>
  <c r="J1046" i="19"/>
  <c r="C1046" i="19"/>
  <c r="AU1045" i="19"/>
  <c r="AT1045" i="19"/>
  <c r="AS1045" i="19"/>
  <c r="AB1045" i="19"/>
  <c r="AC1045" i="19" s="1"/>
  <c r="L1045" i="19"/>
  <c r="K1045" i="19"/>
  <c r="J1045" i="19"/>
  <c r="C1045" i="19"/>
  <c r="AU1044" i="19"/>
  <c r="AT1044" i="19"/>
  <c r="AS1044" i="19"/>
  <c r="AB1044" i="19"/>
  <c r="AC1044" i="19" s="1"/>
  <c r="L1044" i="19"/>
  <c r="K1044" i="19"/>
  <c r="J1044" i="19"/>
  <c r="C1044" i="19"/>
  <c r="AU1043" i="19"/>
  <c r="AT1043" i="19"/>
  <c r="AS1043" i="19"/>
  <c r="AB1043" i="19"/>
  <c r="AC1043" i="19" s="1"/>
  <c r="L1043" i="19"/>
  <c r="K1043" i="19"/>
  <c r="J1043" i="19"/>
  <c r="C1043" i="19"/>
  <c r="AU1042" i="19"/>
  <c r="AT1042" i="19"/>
  <c r="AS1042" i="19"/>
  <c r="AB1042" i="19"/>
  <c r="AC1042" i="19" s="1"/>
  <c r="L1042" i="19"/>
  <c r="K1042" i="19"/>
  <c r="J1042" i="19"/>
  <c r="C1042" i="19"/>
  <c r="AU1041" i="19"/>
  <c r="AT1041" i="19"/>
  <c r="AS1041" i="19"/>
  <c r="AB1041" i="19"/>
  <c r="AC1041" i="19" s="1"/>
  <c r="L1041" i="19"/>
  <c r="K1041" i="19"/>
  <c r="J1041" i="19"/>
  <c r="C1041" i="19"/>
  <c r="AU1040" i="19"/>
  <c r="AT1040" i="19"/>
  <c r="AS1040" i="19"/>
  <c r="AB1040" i="19"/>
  <c r="AC1040" i="19" s="1"/>
  <c r="L1040" i="19"/>
  <c r="K1040" i="19"/>
  <c r="J1040" i="19"/>
  <c r="C1040" i="19"/>
  <c r="AU1039" i="19"/>
  <c r="AT1039" i="19"/>
  <c r="AS1039" i="19"/>
  <c r="AB1039" i="19"/>
  <c r="AC1039" i="19" s="1"/>
  <c r="L1039" i="19"/>
  <c r="K1039" i="19"/>
  <c r="J1039" i="19"/>
  <c r="C1039" i="19"/>
  <c r="AU1038" i="19"/>
  <c r="AT1038" i="19"/>
  <c r="AS1038" i="19"/>
  <c r="AB1038" i="19"/>
  <c r="AC1038" i="19" s="1"/>
  <c r="L1038" i="19"/>
  <c r="K1038" i="19"/>
  <c r="J1038" i="19"/>
  <c r="C1038" i="19"/>
  <c r="AU1037" i="19"/>
  <c r="AT1037" i="19"/>
  <c r="AS1037" i="19"/>
  <c r="AB1037" i="19"/>
  <c r="AC1037" i="19" s="1"/>
  <c r="L1037" i="19"/>
  <c r="K1037" i="19"/>
  <c r="J1037" i="19"/>
  <c r="C1037" i="19"/>
  <c r="AU1036" i="19"/>
  <c r="AT1036" i="19"/>
  <c r="AS1036" i="19"/>
  <c r="AB1036" i="19"/>
  <c r="AC1036" i="19" s="1"/>
  <c r="L1036" i="19"/>
  <c r="K1036" i="19"/>
  <c r="J1036" i="19"/>
  <c r="C1036" i="19"/>
  <c r="AU1035" i="19"/>
  <c r="AT1035" i="19"/>
  <c r="AS1035" i="19"/>
  <c r="AB1035" i="19"/>
  <c r="AC1035" i="19" s="1"/>
  <c r="L1035" i="19"/>
  <c r="K1035" i="19"/>
  <c r="J1035" i="19"/>
  <c r="C1035" i="19"/>
  <c r="AU1034" i="19"/>
  <c r="AT1034" i="19"/>
  <c r="AS1034" i="19"/>
  <c r="AB1034" i="19"/>
  <c r="AC1034" i="19" s="1"/>
  <c r="L1034" i="19"/>
  <c r="K1034" i="19"/>
  <c r="J1034" i="19"/>
  <c r="C1034" i="19"/>
  <c r="AU1033" i="19"/>
  <c r="AT1033" i="19"/>
  <c r="AS1033" i="19"/>
  <c r="AB1033" i="19"/>
  <c r="AC1033" i="19" s="1"/>
  <c r="L1033" i="19"/>
  <c r="K1033" i="19"/>
  <c r="J1033" i="19"/>
  <c r="C1033" i="19"/>
  <c r="AU1032" i="19"/>
  <c r="AT1032" i="19"/>
  <c r="AS1032" i="19"/>
  <c r="AB1032" i="19"/>
  <c r="AC1032" i="19" s="1"/>
  <c r="L1032" i="19"/>
  <c r="K1032" i="19"/>
  <c r="J1032" i="19"/>
  <c r="C1032" i="19"/>
  <c r="AU1031" i="19"/>
  <c r="AT1031" i="19"/>
  <c r="AS1031" i="19"/>
  <c r="AB1031" i="19"/>
  <c r="AC1031" i="19" s="1"/>
  <c r="L1031" i="19"/>
  <c r="K1031" i="19"/>
  <c r="J1031" i="19"/>
  <c r="C1031" i="19"/>
  <c r="AU1030" i="19"/>
  <c r="AT1030" i="19"/>
  <c r="AS1030" i="19"/>
  <c r="AB1030" i="19"/>
  <c r="AC1030" i="19" s="1"/>
  <c r="L1030" i="19"/>
  <c r="K1030" i="19"/>
  <c r="J1030" i="19"/>
  <c r="C1030" i="19"/>
  <c r="AU1029" i="19"/>
  <c r="AT1029" i="19"/>
  <c r="AS1029" i="19"/>
  <c r="AB1029" i="19"/>
  <c r="AC1029" i="19" s="1"/>
  <c r="L1029" i="19"/>
  <c r="K1029" i="19"/>
  <c r="J1029" i="19"/>
  <c r="C1029" i="19"/>
  <c r="AU1028" i="19"/>
  <c r="AT1028" i="19"/>
  <c r="AS1028" i="19"/>
  <c r="AB1028" i="19"/>
  <c r="AC1028" i="19" s="1"/>
  <c r="L1028" i="19"/>
  <c r="K1028" i="19"/>
  <c r="J1028" i="19"/>
  <c r="C1028" i="19"/>
  <c r="AU1027" i="19"/>
  <c r="AT1027" i="19"/>
  <c r="AS1027" i="19"/>
  <c r="AB1027" i="19"/>
  <c r="AC1027" i="19" s="1"/>
  <c r="L1027" i="19"/>
  <c r="K1027" i="19"/>
  <c r="J1027" i="19"/>
  <c r="C1027" i="19"/>
  <c r="AU1026" i="19"/>
  <c r="AT1026" i="19"/>
  <c r="AS1026" i="19"/>
  <c r="AB1026" i="19"/>
  <c r="AC1026" i="19" s="1"/>
  <c r="L1026" i="19"/>
  <c r="K1026" i="19"/>
  <c r="J1026" i="19"/>
  <c r="C1026" i="19"/>
  <c r="AU1025" i="19"/>
  <c r="AT1025" i="19"/>
  <c r="AS1025" i="19"/>
  <c r="AB1025" i="19"/>
  <c r="AC1025" i="19" s="1"/>
  <c r="L1025" i="19"/>
  <c r="K1025" i="19"/>
  <c r="J1025" i="19"/>
  <c r="C1025" i="19"/>
  <c r="AU1024" i="19"/>
  <c r="AT1024" i="19"/>
  <c r="AS1024" i="19"/>
  <c r="AB1024" i="19"/>
  <c r="AC1024" i="19" s="1"/>
  <c r="L1024" i="19"/>
  <c r="K1024" i="19"/>
  <c r="J1024" i="19"/>
  <c r="C1024" i="19"/>
  <c r="AU1023" i="19"/>
  <c r="AT1023" i="19"/>
  <c r="AS1023" i="19"/>
  <c r="AB1023" i="19"/>
  <c r="AC1023" i="19" s="1"/>
  <c r="L1023" i="19"/>
  <c r="K1023" i="19"/>
  <c r="J1023" i="19"/>
  <c r="C1023" i="19"/>
  <c r="AU1022" i="19"/>
  <c r="AT1022" i="19"/>
  <c r="AS1022" i="19"/>
  <c r="AB1022" i="19"/>
  <c r="AC1022" i="19" s="1"/>
  <c r="L1022" i="19"/>
  <c r="K1022" i="19"/>
  <c r="J1022" i="19"/>
  <c r="C1022" i="19"/>
  <c r="AU1021" i="19"/>
  <c r="AT1021" i="19"/>
  <c r="AS1021" i="19"/>
  <c r="AB1021" i="19"/>
  <c r="AC1021" i="19" s="1"/>
  <c r="L1021" i="19"/>
  <c r="K1021" i="19"/>
  <c r="J1021" i="19"/>
  <c r="C1021" i="19"/>
  <c r="AU1020" i="19"/>
  <c r="AT1020" i="19"/>
  <c r="AS1020" i="19"/>
  <c r="AB1020" i="19"/>
  <c r="AC1020" i="19" s="1"/>
  <c r="L1020" i="19"/>
  <c r="K1020" i="19"/>
  <c r="J1020" i="19"/>
  <c r="C1020" i="19"/>
  <c r="AU1019" i="19"/>
  <c r="AT1019" i="19"/>
  <c r="AS1019" i="19"/>
  <c r="AB1019" i="19"/>
  <c r="AC1019" i="19" s="1"/>
  <c r="L1019" i="19"/>
  <c r="K1019" i="19"/>
  <c r="J1019" i="19"/>
  <c r="C1019" i="19"/>
  <c r="AU1018" i="19"/>
  <c r="AT1018" i="19"/>
  <c r="AS1018" i="19"/>
  <c r="AB1018" i="19"/>
  <c r="AC1018" i="19" s="1"/>
  <c r="L1018" i="19"/>
  <c r="K1018" i="19"/>
  <c r="J1018" i="19"/>
  <c r="C1018" i="19"/>
  <c r="AU1017" i="19"/>
  <c r="AT1017" i="19"/>
  <c r="AS1017" i="19"/>
  <c r="AB1017" i="19"/>
  <c r="AC1017" i="19" s="1"/>
  <c r="L1017" i="19"/>
  <c r="K1017" i="19"/>
  <c r="J1017" i="19"/>
  <c r="C1017" i="19"/>
  <c r="AU1015" i="19"/>
  <c r="AT1015" i="19"/>
  <c r="AS1015" i="19"/>
  <c r="AB1015" i="19"/>
  <c r="AC1015" i="19" s="1"/>
  <c r="L1015" i="19"/>
  <c r="K1015" i="19"/>
  <c r="J1015" i="19"/>
  <c r="C1015" i="19"/>
  <c r="AU1014" i="19"/>
  <c r="AT1014" i="19"/>
  <c r="AS1014" i="19"/>
  <c r="AB1014" i="19"/>
  <c r="AC1014" i="19" s="1"/>
  <c r="L1014" i="19"/>
  <c r="K1014" i="19"/>
  <c r="J1014" i="19"/>
  <c r="C1014" i="19"/>
  <c r="AU1013" i="19"/>
  <c r="AT1013" i="19"/>
  <c r="AS1013" i="19"/>
  <c r="AB1013" i="19"/>
  <c r="AC1013" i="19" s="1"/>
  <c r="L1013" i="19"/>
  <c r="K1013" i="19"/>
  <c r="J1013" i="19"/>
  <c r="C1013" i="19"/>
  <c r="AU1012" i="19"/>
  <c r="AT1012" i="19"/>
  <c r="AS1012" i="19"/>
  <c r="AB1012" i="19"/>
  <c r="AC1012" i="19" s="1"/>
  <c r="L1012" i="19"/>
  <c r="K1012" i="19"/>
  <c r="J1012" i="19"/>
  <c r="C1012" i="19"/>
  <c r="AU1011" i="19"/>
  <c r="AT1011" i="19"/>
  <c r="AS1011" i="19"/>
  <c r="AB1011" i="19"/>
  <c r="AC1011" i="19" s="1"/>
  <c r="L1011" i="19"/>
  <c r="K1011" i="19"/>
  <c r="J1011" i="19"/>
  <c r="C1011" i="19"/>
  <c r="AU1010" i="19"/>
  <c r="AT1010" i="19"/>
  <c r="AS1010" i="19"/>
  <c r="AB1010" i="19"/>
  <c r="AC1010" i="19" s="1"/>
  <c r="L1010" i="19"/>
  <c r="K1010" i="19"/>
  <c r="J1010" i="19"/>
  <c r="C1010" i="19"/>
  <c r="AU1009" i="19"/>
  <c r="AT1009" i="19"/>
  <c r="AS1009" i="19"/>
  <c r="AB1009" i="19"/>
  <c r="AC1009" i="19" s="1"/>
  <c r="L1009" i="19"/>
  <c r="K1009" i="19"/>
  <c r="J1009" i="19"/>
  <c r="C1009" i="19"/>
  <c r="AU1008" i="19"/>
  <c r="AT1008" i="19"/>
  <c r="AS1008" i="19"/>
  <c r="AB1008" i="19"/>
  <c r="AC1008" i="19" s="1"/>
  <c r="L1008" i="19"/>
  <c r="K1008" i="19"/>
  <c r="J1008" i="19"/>
  <c r="C1008" i="19"/>
  <c r="AU1007" i="19"/>
  <c r="AT1007" i="19"/>
  <c r="AS1007" i="19"/>
  <c r="AB1007" i="19"/>
  <c r="AC1007" i="19" s="1"/>
  <c r="L1007" i="19"/>
  <c r="K1007" i="19"/>
  <c r="J1007" i="19"/>
  <c r="C1007" i="19"/>
  <c r="AU1006" i="19"/>
  <c r="AT1006" i="19"/>
  <c r="AS1006" i="19"/>
  <c r="AB1006" i="19"/>
  <c r="AC1006" i="19" s="1"/>
  <c r="L1006" i="19"/>
  <c r="K1006" i="19"/>
  <c r="J1006" i="19"/>
  <c r="C1006" i="19"/>
  <c r="AU1005" i="19"/>
  <c r="AT1005" i="19"/>
  <c r="AS1005" i="19"/>
  <c r="AB1005" i="19"/>
  <c r="AC1005" i="19" s="1"/>
  <c r="L1005" i="19"/>
  <c r="K1005" i="19"/>
  <c r="J1005" i="19"/>
  <c r="C1005" i="19"/>
  <c r="AU1004" i="19"/>
  <c r="AT1004" i="19"/>
  <c r="AS1004" i="19"/>
  <c r="AB1004" i="19"/>
  <c r="AC1004" i="19" s="1"/>
  <c r="L1004" i="19"/>
  <c r="K1004" i="19"/>
  <c r="J1004" i="19"/>
  <c r="C1004" i="19"/>
  <c r="AU1003" i="19"/>
  <c r="AT1003" i="19"/>
  <c r="AS1003" i="19"/>
  <c r="AB1003" i="19"/>
  <c r="AC1003" i="19" s="1"/>
  <c r="L1003" i="19"/>
  <c r="K1003" i="19"/>
  <c r="J1003" i="19"/>
  <c r="C1003" i="19"/>
  <c r="AU1002" i="19"/>
  <c r="AT1002" i="19"/>
  <c r="AS1002" i="19"/>
  <c r="AB1002" i="19"/>
  <c r="AC1002" i="19" s="1"/>
  <c r="L1002" i="19"/>
  <c r="K1002" i="19"/>
  <c r="J1002" i="19"/>
  <c r="C1002" i="19"/>
  <c r="AU1001" i="19"/>
  <c r="AT1001" i="19"/>
  <c r="AS1001" i="19"/>
  <c r="AB1001" i="19"/>
  <c r="AC1001" i="19" s="1"/>
  <c r="L1001" i="19"/>
  <c r="K1001" i="19"/>
  <c r="J1001" i="19"/>
  <c r="C1001" i="19"/>
  <c r="AU1000" i="19"/>
  <c r="AT1000" i="19"/>
  <c r="AS1000" i="19"/>
  <c r="AB1000" i="19"/>
  <c r="AC1000" i="19" s="1"/>
  <c r="L1000" i="19"/>
  <c r="K1000" i="19"/>
  <c r="J1000" i="19"/>
  <c r="C1000" i="19"/>
  <c r="AU999" i="19"/>
  <c r="AT999" i="19"/>
  <c r="AS999" i="19"/>
  <c r="AB999" i="19"/>
  <c r="AC999" i="19" s="1"/>
  <c r="L999" i="19"/>
  <c r="K999" i="19"/>
  <c r="J999" i="19"/>
  <c r="C999" i="19"/>
  <c r="AU998" i="19"/>
  <c r="AT998" i="19"/>
  <c r="AS998" i="19"/>
  <c r="AB998" i="19"/>
  <c r="AC998" i="19" s="1"/>
  <c r="L998" i="19"/>
  <c r="K998" i="19"/>
  <c r="J998" i="19"/>
  <c r="C998" i="19"/>
  <c r="AU997" i="19"/>
  <c r="AT997" i="19"/>
  <c r="AS997" i="19"/>
  <c r="AB997" i="19"/>
  <c r="AC997" i="19" s="1"/>
  <c r="L997" i="19"/>
  <c r="K997" i="19"/>
  <c r="J997" i="19"/>
  <c r="C997" i="19"/>
  <c r="AU996" i="19"/>
  <c r="AT996" i="19"/>
  <c r="AS996" i="19"/>
  <c r="AB996" i="19"/>
  <c r="AC996" i="19" s="1"/>
  <c r="L996" i="19"/>
  <c r="K996" i="19"/>
  <c r="J996" i="19"/>
  <c r="C996" i="19"/>
  <c r="AU995" i="19"/>
  <c r="AT995" i="19"/>
  <c r="AS995" i="19"/>
  <c r="AB995" i="19"/>
  <c r="AC995" i="19" s="1"/>
  <c r="L995" i="19"/>
  <c r="K995" i="19"/>
  <c r="J995" i="19"/>
  <c r="C995" i="19"/>
  <c r="AU992" i="19"/>
  <c r="AT992" i="19"/>
  <c r="AS992" i="19"/>
  <c r="AB992" i="19"/>
  <c r="AC992" i="19" s="1"/>
  <c r="L992" i="19"/>
  <c r="K992" i="19"/>
  <c r="J992" i="19"/>
  <c r="C992" i="19"/>
  <c r="AU991" i="19"/>
  <c r="AT991" i="19"/>
  <c r="AS991" i="19"/>
  <c r="AB991" i="19"/>
  <c r="AC991" i="19" s="1"/>
  <c r="L991" i="19"/>
  <c r="K991" i="19"/>
  <c r="J991" i="19"/>
  <c r="C991" i="19"/>
  <c r="AU988" i="19"/>
  <c r="AT988" i="19"/>
  <c r="AS988" i="19"/>
  <c r="AB988" i="19"/>
  <c r="AC988" i="19" s="1"/>
  <c r="L988" i="19"/>
  <c r="K988" i="19"/>
  <c r="J988" i="19"/>
  <c r="C988" i="19"/>
  <c r="AU987" i="19"/>
  <c r="AT987" i="19"/>
  <c r="AS987" i="19"/>
  <c r="AB987" i="19"/>
  <c r="AC987" i="19" s="1"/>
  <c r="L987" i="19"/>
  <c r="K987" i="19"/>
  <c r="J987" i="19"/>
  <c r="C987" i="19"/>
  <c r="AU986" i="19"/>
  <c r="AT986" i="19"/>
  <c r="AS986" i="19"/>
  <c r="AB986" i="19"/>
  <c r="AC986" i="19" s="1"/>
  <c r="L986" i="19"/>
  <c r="K986" i="19"/>
  <c r="J986" i="19"/>
  <c r="C986" i="19"/>
  <c r="AU985" i="19"/>
  <c r="AT985" i="19"/>
  <c r="AS985" i="19"/>
  <c r="AB985" i="19"/>
  <c r="AC985" i="19" s="1"/>
  <c r="L985" i="19"/>
  <c r="K985" i="19"/>
  <c r="J985" i="19"/>
  <c r="C985" i="19"/>
  <c r="AU984" i="19"/>
  <c r="AT984" i="19"/>
  <c r="AS984" i="19"/>
  <c r="AB984" i="19"/>
  <c r="AC984" i="19" s="1"/>
  <c r="L984" i="19"/>
  <c r="K984" i="19"/>
  <c r="J984" i="19"/>
  <c r="C984" i="19"/>
  <c r="AU983" i="19"/>
  <c r="AT983" i="19"/>
  <c r="AS983" i="19"/>
  <c r="AB983" i="19"/>
  <c r="AC983" i="19" s="1"/>
  <c r="L983" i="19"/>
  <c r="K983" i="19"/>
  <c r="J983" i="19"/>
  <c r="C983" i="19"/>
  <c r="AU982" i="19"/>
  <c r="AT982" i="19"/>
  <c r="AS982" i="19"/>
  <c r="AB982" i="19"/>
  <c r="AC982" i="19" s="1"/>
  <c r="L982" i="19"/>
  <c r="K982" i="19"/>
  <c r="J982" i="19"/>
  <c r="C982" i="19"/>
  <c r="AU981" i="19"/>
  <c r="AT981" i="19"/>
  <c r="AS981" i="19"/>
  <c r="AB981" i="19"/>
  <c r="AC981" i="19" s="1"/>
  <c r="L981" i="19"/>
  <c r="K981" i="19"/>
  <c r="J981" i="19"/>
  <c r="C981" i="19"/>
  <c r="AU980" i="19"/>
  <c r="AT980" i="19"/>
  <c r="AS980" i="19"/>
  <c r="AB980" i="19"/>
  <c r="AC980" i="19" s="1"/>
  <c r="L980" i="19"/>
  <c r="K980" i="19"/>
  <c r="J980" i="19"/>
  <c r="C980" i="19"/>
  <c r="AU979" i="19"/>
  <c r="AT979" i="19"/>
  <c r="AS979" i="19"/>
  <c r="AB979" i="19"/>
  <c r="AC979" i="19" s="1"/>
  <c r="L979" i="19"/>
  <c r="K979" i="19"/>
  <c r="J979" i="19"/>
  <c r="C979" i="19"/>
  <c r="AU978" i="19"/>
  <c r="AT978" i="19"/>
  <c r="AS978" i="19"/>
  <c r="AB978" i="19"/>
  <c r="AC978" i="19" s="1"/>
  <c r="L978" i="19"/>
  <c r="K978" i="19"/>
  <c r="J978" i="19"/>
  <c r="C978" i="19"/>
  <c r="AU977" i="19"/>
  <c r="AT977" i="19"/>
  <c r="AS977" i="19"/>
  <c r="AB977" i="19"/>
  <c r="AC977" i="19" s="1"/>
  <c r="L977" i="19"/>
  <c r="K977" i="19"/>
  <c r="J977" i="19"/>
  <c r="C977" i="19"/>
  <c r="AU976" i="19"/>
  <c r="AT976" i="19"/>
  <c r="AS976" i="19"/>
  <c r="AB976" i="19"/>
  <c r="AC976" i="19" s="1"/>
  <c r="L976" i="19"/>
  <c r="K976" i="19"/>
  <c r="J976" i="19"/>
  <c r="C976" i="19"/>
  <c r="AU975" i="19"/>
  <c r="AT975" i="19"/>
  <c r="AS975" i="19"/>
  <c r="AB975" i="19"/>
  <c r="AC975" i="19" s="1"/>
  <c r="L975" i="19"/>
  <c r="K975" i="19"/>
  <c r="J975" i="19"/>
  <c r="C975" i="19"/>
  <c r="AU974" i="19"/>
  <c r="AT974" i="19"/>
  <c r="AS974" i="19"/>
  <c r="AB974" i="19"/>
  <c r="AC974" i="19" s="1"/>
  <c r="L974" i="19"/>
  <c r="K974" i="19"/>
  <c r="J974" i="19"/>
  <c r="C974" i="19"/>
  <c r="AU973" i="19"/>
  <c r="AT973" i="19"/>
  <c r="AS973" i="19"/>
  <c r="AB973" i="19"/>
  <c r="AC973" i="19" s="1"/>
  <c r="L973" i="19"/>
  <c r="K973" i="19"/>
  <c r="J973" i="19"/>
  <c r="C973" i="19"/>
  <c r="AU972" i="19"/>
  <c r="AT972" i="19"/>
  <c r="AS972" i="19"/>
  <c r="AB972" i="19"/>
  <c r="AC972" i="19" s="1"/>
  <c r="L972" i="19"/>
  <c r="K972" i="19"/>
  <c r="J972" i="19"/>
  <c r="C972" i="19"/>
  <c r="AU971" i="19"/>
  <c r="AT971" i="19"/>
  <c r="AS971" i="19"/>
  <c r="AB971" i="19"/>
  <c r="AC971" i="19" s="1"/>
  <c r="L971" i="19"/>
  <c r="K971" i="19"/>
  <c r="J971" i="19"/>
  <c r="C971" i="19"/>
  <c r="AU970" i="19"/>
  <c r="AT970" i="19"/>
  <c r="AS970" i="19"/>
  <c r="AB970" i="19"/>
  <c r="AC970" i="19" s="1"/>
  <c r="L970" i="19"/>
  <c r="K970" i="19"/>
  <c r="J970" i="19"/>
  <c r="C970" i="19"/>
  <c r="AU969" i="19"/>
  <c r="AT969" i="19"/>
  <c r="AS969" i="19"/>
  <c r="AB969" i="19"/>
  <c r="AC969" i="19" s="1"/>
  <c r="L969" i="19"/>
  <c r="K969" i="19"/>
  <c r="J969" i="19"/>
  <c r="C969" i="19"/>
  <c r="AU968" i="19"/>
  <c r="AT968" i="19"/>
  <c r="AS968" i="19"/>
  <c r="AB968" i="19"/>
  <c r="AC968" i="19" s="1"/>
  <c r="L968" i="19"/>
  <c r="K968" i="19"/>
  <c r="J968" i="19"/>
  <c r="C968" i="19"/>
  <c r="AU967" i="19"/>
  <c r="AT967" i="19"/>
  <c r="AS967" i="19"/>
  <c r="AB967" i="19"/>
  <c r="AC967" i="19" s="1"/>
  <c r="L967" i="19"/>
  <c r="K967" i="19"/>
  <c r="J967" i="19"/>
  <c r="C967" i="19"/>
  <c r="AU966" i="19"/>
  <c r="AT966" i="19"/>
  <c r="AS966" i="19"/>
  <c r="AB966" i="19"/>
  <c r="AC966" i="19" s="1"/>
  <c r="L966" i="19"/>
  <c r="K966" i="19"/>
  <c r="J966" i="19"/>
  <c r="C966" i="19"/>
  <c r="AU965" i="19"/>
  <c r="AT965" i="19"/>
  <c r="AS965" i="19"/>
  <c r="AB965" i="19"/>
  <c r="AC965" i="19" s="1"/>
  <c r="L965" i="19"/>
  <c r="K965" i="19"/>
  <c r="J965" i="19"/>
  <c r="C965" i="19"/>
  <c r="AU964" i="19"/>
  <c r="AT964" i="19"/>
  <c r="AS964" i="19"/>
  <c r="AB964" i="19"/>
  <c r="AC964" i="19" s="1"/>
  <c r="L964" i="19"/>
  <c r="K964" i="19"/>
  <c r="J964" i="19"/>
  <c r="C964" i="19"/>
  <c r="AU963" i="19"/>
  <c r="AT963" i="19"/>
  <c r="AS963" i="19"/>
  <c r="AB963" i="19"/>
  <c r="AC963" i="19" s="1"/>
  <c r="L963" i="19"/>
  <c r="K963" i="19"/>
  <c r="J963" i="19"/>
  <c r="C963" i="19"/>
  <c r="AU962" i="19"/>
  <c r="AT962" i="19"/>
  <c r="AS962" i="19"/>
  <c r="AB962" i="19"/>
  <c r="AC962" i="19" s="1"/>
  <c r="L962" i="19"/>
  <c r="K962" i="19"/>
  <c r="J962" i="19"/>
  <c r="C962" i="19"/>
  <c r="AU961" i="19"/>
  <c r="AT961" i="19"/>
  <c r="AS961" i="19"/>
  <c r="AB961" i="19"/>
  <c r="AC961" i="19" s="1"/>
  <c r="L961" i="19"/>
  <c r="K961" i="19"/>
  <c r="J961" i="19"/>
  <c r="C961" i="19"/>
  <c r="AU960" i="19"/>
  <c r="AT960" i="19"/>
  <c r="AS960" i="19"/>
  <c r="AB960" i="19"/>
  <c r="AC960" i="19" s="1"/>
  <c r="L960" i="19"/>
  <c r="K960" i="19"/>
  <c r="J960" i="19"/>
  <c r="C960" i="19"/>
  <c r="AU958" i="19"/>
  <c r="AT958" i="19"/>
  <c r="AS958" i="19"/>
  <c r="AB958" i="19"/>
  <c r="AC958" i="19" s="1"/>
  <c r="L958" i="19"/>
  <c r="K958" i="19"/>
  <c r="J958" i="19"/>
  <c r="C958" i="19"/>
  <c r="AU957" i="19"/>
  <c r="AT957" i="19"/>
  <c r="AS957" i="19"/>
  <c r="AB957" i="19"/>
  <c r="AC957" i="19" s="1"/>
  <c r="L957" i="19"/>
  <c r="K957" i="19"/>
  <c r="J957" i="19"/>
  <c r="C957" i="19"/>
  <c r="AU956" i="19"/>
  <c r="AT956" i="19"/>
  <c r="AS956" i="19"/>
  <c r="AB956" i="19"/>
  <c r="AC956" i="19" s="1"/>
  <c r="L956" i="19"/>
  <c r="K956" i="19"/>
  <c r="J956" i="19"/>
  <c r="C956" i="19"/>
  <c r="AU955" i="19"/>
  <c r="AT955" i="19"/>
  <c r="AS955" i="19"/>
  <c r="AB955" i="19"/>
  <c r="AC955" i="19" s="1"/>
  <c r="L955" i="19"/>
  <c r="K955" i="19"/>
  <c r="J955" i="19"/>
  <c r="C955" i="19"/>
  <c r="AU954" i="19"/>
  <c r="AT954" i="19"/>
  <c r="AS954" i="19"/>
  <c r="AB954" i="19"/>
  <c r="AC954" i="19" s="1"/>
  <c r="L954" i="19"/>
  <c r="K954" i="19"/>
  <c r="J954" i="19"/>
  <c r="C954" i="19"/>
  <c r="AU953" i="19"/>
  <c r="AT953" i="19"/>
  <c r="AS953" i="19"/>
  <c r="AB953" i="19"/>
  <c r="AC953" i="19" s="1"/>
  <c r="L953" i="19"/>
  <c r="K953" i="19"/>
  <c r="J953" i="19"/>
  <c r="C953" i="19"/>
  <c r="AU952" i="19"/>
  <c r="AT952" i="19"/>
  <c r="AS952" i="19"/>
  <c r="AB952" i="19"/>
  <c r="AC952" i="19" s="1"/>
  <c r="L952" i="19"/>
  <c r="K952" i="19"/>
  <c r="J952" i="19"/>
  <c r="C952" i="19"/>
  <c r="AU951" i="19"/>
  <c r="AT951" i="19"/>
  <c r="AS951" i="19"/>
  <c r="AB951" i="19"/>
  <c r="AC951" i="19" s="1"/>
  <c r="L951" i="19"/>
  <c r="K951" i="19"/>
  <c r="J951" i="19"/>
  <c r="C951" i="19"/>
  <c r="AU950" i="19"/>
  <c r="AT950" i="19"/>
  <c r="AS950" i="19"/>
  <c r="AB950" i="19"/>
  <c r="AC950" i="19" s="1"/>
  <c r="L950" i="19"/>
  <c r="K950" i="19"/>
  <c r="J950" i="19"/>
  <c r="C950" i="19"/>
  <c r="AU949" i="19"/>
  <c r="AT949" i="19"/>
  <c r="AS949" i="19"/>
  <c r="AB949" i="19"/>
  <c r="AC949" i="19" s="1"/>
  <c r="L949" i="19"/>
  <c r="K949" i="19"/>
  <c r="J949" i="19"/>
  <c r="C949" i="19"/>
  <c r="AU948" i="19"/>
  <c r="AT948" i="19"/>
  <c r="AS948" i="19"/>
  <c r="AB948" i="19"/>
  <c r="AC948" i="19" s="1"/>
  <c r="L948" i="19"/>
  <c r="K948" i="19"/>
  <c r="J948" i="19"/>
  <c r="C948" i="19"/>
  <c r="AU947" i="19"/>
  <c r="AT947" i="19"/>
  <c r="AS947" i="19"/>
  <c r="AB947" i="19"/>
  <c r="AC947" i="19" s="1"/>
  <c r="L947" i="19"/>
  <c r="K947" i="19"/>
  <c r="J947" i="19"/>
  <c r="C947" i="19"/>
  <c r="AU946" i="19"/>
  <c r="AT946" i="19"/>
  <c r="AS946" i="19"/>
  <c r="AB946" i="19"/>
  <c r="AC946" i="19" s="1"/>
  <c r="L946" i="19"/>
  <c r="K946" i="19"/>
  <c r="J946" i="19"/>
  <c r="C946" i="19"/>
  <c r="AU945" i="19"/>
  <c r="AT945" i="19"/>
  <c r="AS945" i="19"/>
  <c r="AB945" i="19"/>
  <c r="AC945" i="19" s="1"/>
  <c r="L945" i="19"/>
  <c r="K945" i="19"/>
  <c r="J945" i="19"/>
  <c r="C945" i="19"/>
  <c r="AU944" i="19"/>
  <c r="AT944" i="19"/>
  <c r="AS944" i="19"/>
  <c r="AB944" i="19"/>
  <c r="AC944" i="19" s="1"/>
  <c r="L944" i="19"/>
  <c r="K944" i="19"/>
  <c r="J944" i="19"/>
  <c r="C944" i="19"/>
  <c r="AU943" i="19"/>
  <c r="AT943" i="19"/>
  <c r="AS943" i="19"/>
  <c r="AB943" i="19"/>
  <c r="AC943" i="19" s="1"/>
  <c r="L943" i="19"/>
  <c r="K943" i="19"/>
  <c r="J943" i="19"/>
  <c r="C943" i="19"/>
  <c r="AU942" i="19"/>
  <c r="AT942" i="19"/>
  <c r="AS942" i="19"/>
  <c r="AB942" i="19"/>
  <c r="AC942" i="19" s="1"/>
  <c r="L942" i="19"/>
  <c r="K942" i="19"/>
  <c r="J942" i="19"/>
  <c r="C942" i="19"/>
  <c r="AU941" i="19"/>
  <c r="AT941" i="19"/>
  <c r="AS941" i="19"/>
  <c r="AB941" i="19"/>
  <c r="AC941" i="19" s="1"/>
  <c r="L941" i="19"/>
  <c r="K941" i="19"/>
  <c r="J941" i="19"/>
  <c r="C941" i="19"/>
  <c r="AU940" i="19"/>
  <c r="AT940" i="19"/>
  <c r="AS940" i="19"/>
  <c r="AB940" i="19"/>
  <c r="AC940" i="19" s="1"/>
  <c r="L940" i="19"/>
  <c r="K940" i="19"/>
  <c r="J940" i="19"/>
  <c r="C940" i="19"/>
  <c r="AU939" i="19"/>
  <c r="AT939" i="19"/>
  <c r="AS939" i="19"/>
  <c r="AB939" i="19"/>
  <c r="AC939" i="19" s="1"/>
  <c r="L939" i="19"/>
  <c r="K939" i="19"/>
  <c r="J939" i="19"/>
  <c r="C939" i="19"/>
  <c r="AU938" i="19"/>
  <c r="AT938" i="19"/>
  <c r="AS938" i="19"/>
  <c r="AB938" i="19"/>
  <c r="AC938" i="19" s="1"/>
  <c r="L938" i="19"/>
  <c r="K938" i="19"/>
  <c r="J938" i="19"/>
  <c r="C938" i="19"/>
  <c r="AU935" i="19"/>
  <c r="AT935" i="19"/>
  <c r="AS935" i="19"/>
  <c r="AB935" i="19"/>
  <c r="AC935" i="19" s="1"/>
  <c r="L935" i="19"/>
  <c r="K935" i="19"/>
  <c r="J935" i="19"/>
  <c r="C935" i="19"/>
  <c r="AU934" i="19"/>
  <c r="AT934" i="19"/>
  <c r="AS934" i="19"/>
  <c r="AB934" i="19"/>
  <c r="AC934" i="19" s="1"/>
  <c r="L934" i="19"/>
  <c r="K934" i="19"/>
  <c r="J934" i="19"/>
  <c r="C934" i="19"/>
  <c r="AU933" i="19"/>
  <c r="AT933" i="19"/>
  <c r="AS933" i="19"/>
  <c r="AB933" i="19"/>
  <c r="AC933" i="19" s="1"/>
  <c r="L933" i="19"/>
  <c r="K933" i="19"/>
  <c r="J933" i="19"/>
  <c r="C933" i="19"/>
  <c r="AU932" i="19"/>
  <c r="AT932" i="19"/>
  <c r="AS932" i="19"/>
  <c r="AB932" i="19"/>
  <c r="AC932" i="19" s="1"/>
  <c r="L932" i="19"/>
  <c r="K932" i="19"/>
  <c r="J932" i="19"/>
  <c r="C932" i="19"/>
  <c r="AU931" i="19"/>
  <c r="AT931" i="19"/>
  <c r="AS931" i="19"/>
  <c r="AB931" i="19"/>
  <c r="AC931" i="19" s="1"/>
  <c r="L931" i="19"/>
  <c r="K931" i="19"/>
  <c r="J931" i="19"/>
  <c r="C931" i="19"/>
  <c r="AU930" i="19"/>
  <c r="AT930" i="19"/>
  <c r="AS930" i="19"/>
  <c r="AB930" i="19"/>
  <c r="AC930" i="19" s="1"/>
  <c r="L930" i="19"/>
  <c r="K930" i="19"/>
  <c r="J930" i="19"/>
  <c r="C930" i="19"/>
  <c r="AU929" i="19"/>
  <c r="AT929" i="19"/>
  <c r="AS929" i="19"/>
  <c r="AB929" i="19"/>
  <c r="AC929" i="19" s="1"/>
  <c r="L929" i="19"/>
  <c r="K929" i="19"/>
  <c r="J929" i="19"/>
  <c r="C929" i="19"/>
  <c r="AU928" i="19"/>
  <c r="AT928" i="19"/>
  <c r="AS928" i="19"/>
  <c r="AB928" i="19"/>
  <c r="AC928" i="19" s="1"/>
  <c r="L928" i="19"/>
  <c r="K928" i="19"/>
  <c r="J928" i="19"/>
  <c r="C928" i="19"/>
  <c r="AU927" i="19"/>
  <c r="AT927" i="19"/>
  <c r="AS927" i="19"/>
  <c r="AB927" i="19"/>
  <c r="AC927" i="19" s="1"/>
  <c r="L927" i="19"/>
  <c r="K927" i="19"/>
  <c r="J927" i="19"/>
  <c r="C927" i="19"/>
  <c r="AU926" i="19"/>
  <c r="AT926" i="19"/>
  <c r="AS926" i="19"/>
  <c r="AB926" i="19"/>
  <c r="AC926" i="19" s="1"/>
  <c r="L926" i="19"/>
  <c r="K926" i="19"/>
  <c r="J926" i="19"/>
  <c r="C926" i="19"/>
  <c r="AU925" i="19"/>
  <c r="AT925" i="19"/>
  <c r="AS925" i="19"/>
  <c r="AB925" i="19"/>
  <c r="AC925" i="19" s="1"/>
  <c r="L925" i="19"/>
  <c r="K925" i="19"/>
  <c r="J925" i="19"/>
  <c r="C925" i="19"/>
  <c r="AU924" i="19"/>
  <c r="AT924" i="19"/>
  <c r="AS924" i="19"/>
  <c r="AB924" i="19"/>
  <c r="AC924" i="19" s="1"/>
  <c r="L924" i="19"/>
  <c r="K924" i="19"/>
  <c r="J924" i="19"/>
  <c r="C924" i="19"/>
  <c r="AU923" i="19"/>
  <c r="AT923" i="19"/>
  <c r="AS923" i="19"/>
  <c r="AB923" i="19"/>
  <c r="AC923" i="19" s="1"/>
  <c r="L923" i="19"/>
  <c r="K923" i="19"/>
  <c r="J923" i="19"/>
  <c r="C923" i="19"/>
  <c r="AU922" i="19"/>
  <c r="AT922" i="19"/>
  <c r="AS922" i="19"/>
  <c r="AB922" i="19"/>
  <c r="AC922" i="19" s="1"/>
  <c r="L922" i="19"/>
  <c r="K922" i="19"/>
  <c r="J922" i="19"/>
  <c r="C922" i="19"/>
  <c r="AU921" i="19"/>
  <c r="AT921" i="19"/>
  <c r="AS921" i="19"/>
  <c r="AB921" i="19"/>
  <c r="AC921" i="19" s="1"/>
  <c r="L921" i="19"/>
  <c r="K921" i="19"/>
  <c r="J921" i="19"/>
  <c r="C921" i="19"/>
  <c r="AU920" i="19"/>
  <c r="AT920" i="19"/>
  <c r="AS920" i="19"/>
  <c r="AB920" i="19"/>
  <c r="AC920" i="19" s="1"/>
  <c r="L920" i="19"/>
  <c r="K920" i="19"/>
  <c r="J920" i="19"/>
  <c r="C920" i="19"/>
  <c r="AU918" i="19"/>
  <c r="AT918" i="19"/>
  <c r="AS918" i="19"/>
  <c r="AB918" i="19"/>
  <c r="AC918" i="19" s="1"/>
  <c r="L918" i="19"/>
  <c r="K918" i="19"/>
  <c r="J918" i="19"/>
  <c r="C918" i="19"/>
  <c r="AU917" i="19"/>
  <c r="AT917" i="19"/>
  <c r="AS917" i="19"/>
  <c r="AB917" i="19"/>
  <c r="AC917" i="19" s="1"/>
  <c r="L917" i="19"/>
  <c r="K917" i="19"/>
  <c r="J917" i="19"/>
  <c r="C917" i="19"/>
  <c r="AU916" i="19"/>
  <c r="AT916" i="19"/>
  <c r="AS916" i="19"/>
  <c r="AB916" i="19"/>
  <c r="AC916" i="19" s="1"/>
  <c r="L916" i="19"/>
  <c r="K916" i="19"/>
  <c r="J916" i="19"/>
  <c r="C916" i="19"/>
  <c r="AU915" i="19"/>
  <c r="AT915" i="19"/>
  <c r="AS915" i="19"/>
  <c r="AB915" i="19"/>
  <c r="AC915" i="19" s="1"/>
  <c r="L915" i="19"/>
  <c r="K915" i="19"/>
  <c r="J915" i="19"/>
  <c r="C915" i="19"/>
  <c r="AU914" i="19"/>
  <c r="AT914" i="19"/>
  <c r="AS914" i="19"/>
  <c r="AB914" i="19"/>
  <c r="AC914" i="19" s="1"/>
  <c r="L914" i="19"/>
  <c r="K914" i="19"/>
  <c r="J914" i="19"/>
  <c r="C914" i="19"/>
  <c r="AU913" i="19"/>
  <c r="AT913" i="19"/>
  <c r="AS913" i="19"/>
  <c r="AB913" i="19"/>
  <c r="AC913" i="19" s="1"/>
  <c r="L913" i="19"/>
  <c r="K913" i="19"/>
  <c r="J913" i="19"/>
  <c r="C913" i="19"/>
  <c r="AU912" i="19"/>
  <c r="AT912" i="19"/>
  <c r="AS912" i="19"/>
  <c r="AB912" i="19"/>
  <c r="AC912" i="19" s="1"/>
  <c r="L912" i="19"/>
  <c r="K912" i="19"/>
  <c r="J912" i="19"/>
  <c r="C912" i="19"/>
  <c r="AU911" i="19"/>
  <c r="AT911" i="19"/>
  <c r="AS911" i="19"/>
  <c r="AB911" i="19"/>
  <c r="AC911" i="19" s="1"/>
  <c r="L911" i="19"/>
  <c r="K911" i="19"/>
  <c r="J911" i="19"/>
  <c r="C911" i="19"/>
  <c r="AU910" i="19"/>
  <c r="AT910" i="19"/>
  <c r="AS910" i="19"/>
  <c r="AB910" i="19"/>
  <c r="AC910" i="19" s="1"/>
  <c r="L910" i="19"/>
  <c r="K910" i="19"/>
  <c r="J910" i="19"/>
  <c r="C910" i="19"/>
  <c r="AU909" i="19"/>
  <c r="AT909" i="19"/>
  <c r="AS909" i="19"/>
  <c r="AB909" i="19"/>
  <c r="AC909" i="19" s="1"/>
  <c r="L909" i="19"/>
  <c r="K909" i="19"/>
  <c r="J909" i="19"/>
  <c r="C909" i="19"/>
  <c r="AU908" i="19"/>
  <c r="AT908" i="19"/>
  <c r="AS908" i="19"/>
  <c r="AB908" i="19"/>
  <c r="AC908" i="19" s="1"/>
  <c r="L908" i="19"/>
  <c r="K908" i="19"/>
  <c r="J908" i="19"/>
  <c r="C908" i="19"/>
  <c r="AU907" i="19"/>
  <c r="AT907" i="19"/>
  <c r="AS907" i="19"/>
  <c r="AB907" i="19"/>
  <c r="AC907" i="19" s="1"/>
  <c r="L907" i="19"/>
  <c r="K907" i="19"/>
  <c r="J907" i="19"/>
  <c r="C907" i="19"/>
  <c r="AU906" i="19"/>
  <c r="AT906" i="19"/>
  <c r="AS906" i="19"/>
  <c r="AB906" i="19"/>
  <c r="AC906" i="19" s="1"/>
  <c r="L906" i="19"/>
  <c r="K906" i="19"/>
  <c r="J906" i="19"/>
  <c r="C906" i="19"/>
  <c r="AU905" i="19"/>
  <c r="AT905" i="19"/>
  <c r="AS905" i="19"/>
  <c r="AB905" i="19"/>
  <c r="AC905" i="19" s="1"/>
  <c r="L905" i="19"/>
  <c r="K905" i="19"/>
  <c r="J905" i="19"/>
  <c r="C905" i="19"/>
  <c r="AU903" i="19"/>
  <c r="AT903" i="19"/>
  <c r="AS903" i="19"/>
  <c r="AB903" i="19"/>
  <c r="AC903" i="19" s="1"/>
  <c r="L903" i="19"/>
  <c r="K903" i="19"/>
  <c r="J903" i="19"/>
  <c r="C903" i="19"/>
  <c r="AU902" i="19"/>
  <c r="AT902" i="19"/>
  <c r="AS902" i="19"/>
  <c r="AB902" i="19"/>
  <c r="AC902" i="19" s="1"/>
  <c r="L902" i="19"/>
  <c r="K902" i="19"/>
  <c r="J902" i="19"/>
  <c r="C902" i="19"/>
  <c r="AU901" i="19"/>
  <c r="AT901" i="19"/>
  <c r="AS901" i="19"/>
  <c r="AB901" i="19"/>
  <c r="AC901" i="19" s="1"/>
  <c r="L901" i="19"/>
  <c r="K901" i="19"/>
  <c r="J901" i="19"/>
  <c r="C901" i="19"/>
  <c r="AU900" i="19"/>
  <c r="AT900" i="19"/>
  <c r="AS900" i="19"/>
  <c r="AB900" i="19"/>
  <c r="AC900" i="19" s="1"/>
  <c r="L900" i="19"/>
  <c r="K900" i="19"/>
  <c r="J900" i="19"/>
  <c r="C900" i="19"/>
  <c r="AU899" i="19"/>
  <c r="AT899" i="19"/>
  <c r="AS899" i="19"/>
  <c r="AB899" i="19"/>
  <c r="AC899" i="19" s="1"/>
  <c r="L899" i="19"/>
  <c r="K899" i="19"/>
  <c r="J899" i="19"/>
  <c r="C899" i="19"/>
  <c r="AU898" i="19"/>
  <c r="AT898" i="19"/>
  <c r="AS898" i="19"/>
  <c r="AB898" i="19"/>
  <c r="AC898" i="19" s="1"/>
  <c r="L898" i="19"/>
  <c r="K898" i="19"/>
  <c r="J898" i="19"/>
  <c r="C898" i="19"/>
  <c r="AU897" i="19"/>
  <c r="AT897" i="19"/>
  <c r="AS897" i="19"/>
  <c r="AB897" i="19"/>
  <c r="AC897" i="19" s="1"/>
  <c r="L897" i="19"/>
  <c r="K897" i="19"/>
  <c r="J897" i="19"/>
  <c r="C897" i="19"/>
  <c r="AU896" i="19"/>
  <c r="AT896" i="19"/>
  <c r="AS896" i="19"/>
  <c r="AB896" i="19"/>
  <c r="AC896" i="19" s="1"/>
  <c r="L896" i="19"/>
  <c r="K896" i="19"/>
  <c r="J896" i="19"/>
  <c r="C896" i="19"/>
  <c r="AU895" i="19"/>
  <c r="AT895" i="19"/>
  <c r="AS895" i="19"/>
  <c r="AB895" i="19"/>
  <c r="AC895" i="19" s="1"/>
  <c r="L895" i="19"/>
  <c r="K895" i="19"/>
  <c r="J895" i="19"/>
  <c r="C895" i="19"/>
  <c r="AU894" i="19"/>
  <c r="AT894" i="19"/>
  <c r="AS894" i="19"/>
  <c r="AB894" i="19"/>
  <c r="AC894" i="19" s="1"/>
  <c r="L894" i="19"/>
  <c r="K894" i="19"/>
  <c r="J894" i="19"/>
  <c r="C894" i="19"/>
  <c r="AU893" i="19"/>
  <c r="AT893" i="19"/>
  <c r="AS893" i="19"/>
  <c r="AB893" i="19"/>
  <c r="AC893" i="19" s="1"/>
  <c r="L893" i="19"/>
  <c r="K893" i="19"/>
  <c r="J893" i="19"/>
  <c r="C893" i="19"/>
  <c r="AU892" i="19"/>
  <c r="AT892" i="19"/>
  <c r="AS892" i="19"/>
  <c r="AB892" i="19"/>
  <c r="AC892" i="19" s="1"/>
  <c r="L892" i="19"/>
  <c r="K892" i="19"/>
  <c r="J892" i="19"/>
  <c r="C892" i="19"/>
  <c r="AU891" i="19"/>
  <c r="AT891" i="19"/>
  <c r="AS891" i="19"/>
  <c r="AB891" i="19"/>
  <c r="AC891" i="19" s="1"/>
  <c r="L891" i="19"/>
  <c r="K891" i="19"/>
  <c r="J891" i="19"/>
  <c r="C891" i="19"/>
  <c r="AU890" i="19"/>
  <c r="AT890" i="19"/>
  <c r="AS890" i="19"/>
  <c r="AB890" i="19"/>
  <c r="AC890" i="19" s="1"/>
  <c r="L890" i="19"/>
  <c r="K890" i="19"/>
  <c r="J890" i="19"/>
  <c r="C890" i="19"/>
  <c r="AU889" i="19"/>
  <c r="AT889" i="19"/>
  <c r="AS889" i="19"/>
  <c r="AB889" i="19"/>
  <c r="AC889" i="19" s="1"/>
  <c r="L889" i="19"/>
  <c r="K889" i="19"/>
  <c r="J889" i="19"/>
  <c r="C889" i="19"/>
  <c r="AU888" i="19"/>
  <c r="AT888" i="19"/>
  <c r="AS888" i="19"/>
  <c r="AB888" i="19"/>
  <c r="AC888" i="19" s="1"/>
  <c r="L888" i="19"/>
  <c r="K888" i="19"/>
  <c r="J888" i="19"/>
  <c r="C888" i="19"/>
  <c r="AU887" i="19"/>
  <c r="AT887" i="19"/>
  <c r="AS887" i="19"/>
  <c r="AB887" i="19"/>
  <c r="AC887" i="19" s="1"/>
  <c r="L887" i="19"/>
  <c r="K887" i="19"/>
  <c r="J887" i="19"/>
  <c r="C887" i="19"/>
  <c r="AU886" i="19"/>
  <c r="AT886" i="19"/>
  <c r="AS886" i="19"/>
  <c r="AB886" i="19"/>
  <c r="AC886" i="19" s="1"/>
  <c r="L886" i="19"/>
  <c r="K886" i="19"/>
  <c r="J886" i="19"/>
  <c r="C886" i="19"/>
  <c r="AU885" i="19"/>
  <c r="AT885" i="19"/>
  <c r="AS885" i="19"/>
  <c r="AB885" i="19"/>
  <c r="AC885" i="19" s="1"/>
  <c r="L885" i="19"/>
  <c r="K885" i="19"/>
  <c r="J885" i="19"/>
  <c r="C885" i="19"/>
  <c r="AU884" i="19"/>
  <c r="AT884" i="19"/>
  <c r="AS884" i="19"/>
  <c r="AB884" i="19"/>
  <c r="AC884" i="19" s="1"/>
  <c r="L884" i="19"/>
  <c r="K884" i="19"/>
  <c r="J884" i="19"/>
  <c r="C884" i="19"/>
  <c r="AU883" i="19"/>
  <c r="AT883" i="19"/>
  <c r="AS883" i="19"/>
  <c r="AB883" i="19"/>
  <c r="AC883" i="19" s="1"/>
  <c r="L883" i="19"/>
  <c r="K883" i="19"/>
  <c r="J883" i="19"/>
  <c r="C883" i="19"/>
  <c r="AU882" i="19"/>
  <c r="AT882" i="19"/>
  <c r="AS882" i="19"/>
  <c r="AB882" i="19"/>
  <c r="AC882" i="19" s="1"/>
  <c r="L882" i="19"/>
  <c r="K882" i="19"/>
  <c r="J882" i="19"/>
  <c r="C882" i="19"/>
  <c r="AU881" i="19"/>
  <c r="AT881" i="19"/>
  <c r="AS881" i="19"/>
  <c r="AB881" i="19"/>
  <c r="AC881" i="19" s="1"/>
  <c r="L881" i="19"/>
  <c r="K881" i="19"/>
  <c r="J881" i="19"/>
  <c r="C881" i="19"/>
  <c r="AU880" i="19"/>
  <c r="AT880" i="19"/>
  <c r="AS880" i="19"/>
  <c r="AB880" i="19"/>
  <c r="AC880" i="19" s="1"/>
  <c r="L880" i="19"/>
  <c r="K880" i="19"/>
  <c r="J880" i="19"/>
  <c r="C880" i="19"/>
  <c r="AU879" i="19"/>
  <c r="AT879" i="19"/>
  <c r="AS879" i="19"/>
  <c r="AB879" i="19"/>
  <c r="AC879" i="19" s="1"/>
  <c r="L879" i="19"/>
  <c r="K879" i="19"/>
  <c r="J879" i="19"/>
  <c r="C879" i="19"/>
  <c r="AU878" i="19"/>
  <c r="AT878" i="19"/>
  <c r="AS878" i="19"/>
  <c r="AB878" i="19"/>
  <c r="AC878" i="19" s="1"/>
  <c r="L878" i="19"/>
  <c r="K878" i="19"/>
  <c r="J878" i="19"/>
  <c r="C878" i="19"/>
  <c r="AU877" i="19"/>
  <c r="AT877" i="19"/>
  <c r="AS877" i="19"/>
  <c r="AB877" i="19"/>
  <c r="AC877" i="19" s="1"/>
  <c r="L877" i="19"/>
  <c r="K877" i="19"/>
  <c r="J877" i="19"/>
  <c r="C877" i="19"/>
  <c r="AU876" i="19"/>
  <c r="AT876" i="19"/>
  <c r="AS876" i="19"/>
  <c r="AB876" i="19"/>
  <c r="AC876" i="19" s="1"/>
  <c r="L876" i="19"/>
  <c r="K876" i="19"/>
  <c r="J876" i="19"/>
  <c r="C876" i="19"/>
  <c r="AU875" i="19"/>
  <c r="AT875" i="19"/>
  <c r="AS875" i="19"/>
  <c r="AB875" i="19"/>
  <c r="AC875" i="19" s="1"/>
  <c r="L875" i="19"/>
  <c r="K875" i="19"/>
  <c r="J875" i="19"/>
  <c r="C875" i="19"/>
  <c r="AU874" i="19"/>
  <c r="AT874" i="19"/>
  <c r="AS874" i="19"/>
  <c r="AB874" i="19"/>
  <c r="AC874" i="19" s="1"/>
  <c r="L874" i="19"/>
  <c r="K874" i="19"/>
  <c r="J874" i="19"/>
  <c r="C874" i="19"/>
  <c r="AU873" i="19"/>
  <c r="AT873" i="19"/>
  <c r="AS873" i="19"/>
  <c r="AB873" i="19"/>
  <c r="AC873" i="19" s="1"/>
  <c r="L873" i="19"/>
  <c r="K873" i="19"/>
  <c r="J873" i="19"/>
  <c r="C873" i="19"/>
  <c r="AU872" i="19"/>
  <c r="AT872" i="19"/>
  <c r="AS872" i="19"/>
  <c r="AB872" i="19"/>
  <c r="AC872" i="19" s="1"/>
  <c r="L872" i="19"/>
  <c r="K872" i="19"/>
  <c r="J872" i="19"/>
  <c r="C872" i="19"/>
  <c r="AU870" i="19"/>
  <c r="AT870" i="19"/>
  <c r="AS870" i="19"/>
  <c r="AB870" i="19"/>
  <c r="AC870" i="19" s="1"/>
  <c r="L870" i="19"/>
  <c r="K870" i="19"/>
  <c r="J870" i="19"/>
  <c r="C870" i="19"/>
  <c r="AU869" i="19"/>
  <c r="AT869" i="19"/>
  <c r="AS869" i="19"/>
  <c r="AB869" i="19"/>
  <c r="AC869" i="19" s="1"/>
  <c r="L869" i="19"/>
  <c r="K869" i="19"/>
  <c r="J869" i="19"/>
  <c r="C869" i="19"/>
  <c r="AU868" i="19"/>
  <c r="AT868" i="19"/>
  <c r="AS868" i="19"/>
  <c r="AB868" i="19"/>
  <c r="AC868" i="19" s="1"/>
  <c r="L868" i="19"/>
  <c r="K868" i="19"/>
  <c r="J868" i="19"/>
  <c r="C868" i="19"/>
  <c r="AU867" i="19"/>
  <c r="AT867" i="19"/>
  <c r="AS867" i="19"/>
  <c r="AB867" i="19"/>
  <c r="AC867" i="19" s="1"/>
  <c r="L867" i="19"/>
  <c r="K867" i="19"/>
  <c r="J867" i="19"/>
  <c r="C867" i="19"/>
  <c r="AU866" i="19"/>
  <c r="AT866" i="19"/>
  <c r="AS866" i="19"/>
  <c r="AB866" i="19"/>
  <c r="AC866" i="19" s="1"/>
  <c r="L866" i="19"/>
  <c r="K866" i="19"/>
  <c r="J866" i="19"/>
  <c r="C866" i="19"/>
  <c r="AU865" i="19"/>
  <c r="AT865" i="19"/>
  <c r="AS865" i="19"/>
  <c r="AB865" i="19"/>
  <c r="AC865" i="19" s="1"/>
  <c r="L865" i="19"/>
  <c r="K865" i="19"/>
  <c r="J865" i="19"/>
  <c r="C865" i="19"/>
  <c r="AU864" i="19"/>
  <c r="AT864" i="19"/>
  <c r="AS864" i="19"/>
  <c r="AB864" i="19"/>
  <c r="AC864" i="19" s="1"/>
  <c r="L864" i="19"/>
  <c r="K864" i="19"/>
  <c r="J864" i="19"/>
  <c r="C864" i="19"/>
  <c r="AU863" i="19"/>
  <c r="AT863" i="19"/>
  <c r="AS863" i="19"/>
  <c r="AB863" i="19"/>
  <c r="AC863" i="19" s="1"/>
  <c r="L863" i="19"/>
  <c r="K863" i="19"/>
  <c r="J863" i="19"/>
  <c r="C863" i="19"/>
  <c r="AU862" i="19"/>
  <c r="AT862" i="19"/>
  <c r="AS862" i="19"/>
  <c r="AB862" i="19"/>
  <c r="AC862" i="19" s="1"/>
  <c r="L862" i="19"/>
  <c r="K862" i="19"/>
  <c r="J862" i="19"/>
  <c r="C862" i="19"/>
  <c r="AU861" i="19"/>
  <c r="AT861" i="19"/>
  <c r="AS861" i="19"/>
  <c r="AB861" i="19"/>
  <c r="AC861" i="19" s="1"/>
  <c r="L861" i="19"/>
  <c r="K861" i="19"/>
  <c r="J861" i="19"/>
  <c r="C861" i="19"/>
  <c r="AU860" i="19"/>
  <c r="AT860" i="19"/>
  <c r="AS860" i="19"/>
  <c r="AB860" i="19"/>
  <c r="AC860" i="19" s="1"/>
  <c r="L860" i="19"/>
  <c r="K860" i="19"/>
  <c r="J860" i="19"/>
  <c r="C860" i="19"/>
  <c r="AU859" i="19"/>
  <c r="AT859" i="19"/>
  <c r="AS859" i="19"/>
  <c r="AB859" i="19"/>
  <c r="AC859" i="19" s="1"/>
  <c r="L859" i="19"/>
  <c r="K859" i="19"/>
  <c r="J859" i="19"/>
  <c r="C859" i="19"/>
  <c r="AU857" i="19"/>
  <c r="AT857" i="19"/>
  <c r="AS857" i="19"/>
  <c r="AB857" i="19"/>
  <c r="AC857" i="19" s="1"/>
  <c r="L857" i="19"/>
  <c r="K857" i="19"/>
  <c r="J857" i="19"/>
  <c r="C857" i="19"/>
  <c r="AU856" i="19"/>
  <c r="AT856" i="19"/>
  <c r="AS856" i="19"/>
  <c r="AB856" i="19"/>
  <c r="AC856" i="19" s="1"/>
  <c r="L856" i="19"/>
  <c r="K856" i="19"/>
  <c r="J856" i="19"/>
  <c r="C856" i="19"/>
  <c r="AU855" i="19"/>
  <c r="AT855" i="19"/>
  <c r="AS855" i="19"/>
  <c r="AB855" i="19"/>
  <c r="AC855" i="19" s="1"/>
  <c r="L855" i="19"/>
  <c r="K855" i="19"/>
  <c r="J855" i="19"/>
  <c r="C855" i="19"/>
  <c r="AU854" i="19"/>
  <c r="AT854" i="19"/>
  <c r="AS854" i="19"/>
  <c r="AB854" i="19"/>
  <c r="AC854" i="19" s="1"/>
  <c r="L854" i="19"/>
  <c r="K854" i="19"/>
  <c r="J854" i="19"/>
  <c r="C854" i="19"/>
  <c r="AU853" i="19"/>
  <c r="AT853" i="19"/>
  <c r="AS853" i="19"/>
  <c r="AB853" i="19"/>
  <c r="AC853" i="19" s="1"/>
  <c r="L853" i="19"/>
  <c r="K853" i="19"/>
  <c r="J853" i="19"/>
  <c r="C853" i="19"/>
  <c r="AU852" i="19"/>
  <c r="AT852" i="19"/>
  <c r="AS852" i="19"/>
  <c r="AB852" i="19"/>
  <c r="AC852" i="19" s="1"/>
  <c r="L852" i="19"/>
  <c r="K852" i="19"/>
  <c r="J852" i="19"/>
  <c r="C852" i="19"/>
  <c r="AU851" i="19"/>
  <c r="AT851" i="19"/>
  <c r="AS851" i="19"/>
  <c r="AB851" i="19"/>
  <c r="AC851" i="19" s="1"/>
  <c r="L851" i="19"/>
  <c r="K851" i="19"/>
  <c r="J851" i="19"/>
  <c r="C851" i="19"/>
  <c r="AU850" i="19"/>
  <c r="AT850" i="19"/>
  <c r="AS850" i="19"/>
  <c r="AB850" i="19"/>
  <c r="AC850" i="19" s="1"/>
  <c r="L850" i="19"/>
  <c r="K850" i="19"/>
  <c r="J850" i="19"/>
  <c r="C850" i="19"/>
  <c r="AU849" i="19"/>
  <c r="AT849" i="19"/>
  <c r="AS849" i="19"/>
  <c r="AB849" i="19"/>
  <c r="AC849" i="19" s="1"/>
  <c r="L849" i="19"/>
  <c r="K849" i="19"/>
  <c r="J849" i="19"/>
  <c r="C849" i="19"/>
  <c r="AU848" i="19"/>
  <c r="AT848" i="19"/>
  <c r="AS848" i="19"/>
  <c r="AB848" i="19"/>
  <c r="AC848" i="19" s="1"/>
  <c r="L848" i="19"/>
  <c r="K848" i="19"/>
  <c r="J848" i="19"/>
  <c r="C848" i="19"/>
  <c r="AU847" i="19"/>
  <c r="AT847" i="19"/>
  <c r="AS847" i="19"/>
  <c r="AB847" i="19"/>
  <c r="AC847" i="19" s="1"/>
  <c r="L847" i="19"/>
  <c r="K847" i="19"/>
  <c r="J847" i="19"/>
  <c r="C847" i="19"/>
  <c r="AU846" i="19"/>
  <c r="AT846" i="19"/>
  <c r="AS846" i="19"/>
  <c r="AB846" i="19"/>
  <c r="AC846" i="19" s="1"/>
  <c r="L846" i="19"/>
  <c r="K846" i="19"/>
  <c r="J846" i="19"/>
  <c r="C846" i="19"/>
  <c r="AU845" i="19"/>
  <c r="AT845" i="19"/>
  <c r="AS845" i="19"/>
  <c r="AB845" i="19"/>
  <c r="AC845" i="19" s="1"/>
  <c r="L845" i="19"/>
  <c r="K845" i="19"/>
  <c r="J845" i="19"/>
  <c r="C845" i="19"/>
  <c r="AU844" i="19"/>
  <c r="AT844" i="19"/>
  <c r="AS844" i="19"/>
  <c r="AB844" i="19"/>
  <c r="AC844" i="19" s="1"/>
  <c r="L844" i="19"/>
  <c r="K844" i="19"/>
  <c r="J844" i="19"/>
  <c r="C844" i="19"/>
  <c r="AU843" i="19"/>
  <c r="AT843" i="19"/>
  <c r="AS843" i="19"/>
  <c r="AB843" i="19"/>
  <c r="AC843" i="19" s="1"/>
  <c r="L843" i="19"/>
  <c r="K843" i="19"/>
  <c r="J843" i="19"/>
  <c r="C843" i="19"/>
  <c r="AU842" i="19"/>
  <c r="AT842" i="19"/>
  <c r="AS842" i="19"/>
  <c r="AB842" i="19"/>
  <c r="AC842" i="19" s="1"/>
  <c r="L842" i="19"/>
  <c r="K842" i="19"/>
  <c r="J842" i="19"/>
  <c r="C842" i="19"/>
  <c r="AU841" i="19"/>
  <c r="AT841" i="19"/>
  <c r="AS841" i="19"/>
  <c r="AB841" i="19"/>
  <c r="AC841" i="19" s="1"/>
  <c r="L841" i="19"/>
  <c r="K841" i="19"/>
  <c r="J841" i="19"/>
  <c r="C841" i="19"/>
  <c r="AU840" i="19"/>
  <c r="AT840" i="19"/>
  <c r="AS840" i="19"/>
  <c r="AB840" i="19"/>
  <c r="AC840" i="19" s="1"/>
  <c r="L840" i="19"/>
  <c r="K840" i="19"/>
  <c r="J840" i="19"/>
  <c r="C840" i="19"/>
  <c r="AU839" i="19"/>
  <c r="AT839" i="19"/>
  <c r="AS839" i="19"/>
  <c r="AB839" i="19"/>
  <c r="AC839" i="19" s="1"/>
  <c r="L839" i="19"/>
  <c r="K839" i="19"/>
  <c r="J839" i="19"/>
  <c r="C839" i="19"/>
  <c r="AU838" i="19"/>
  <c r="AT838" i="19"/>
  <c r="AS838" i="19"/>
  <c r="AB838" i="19"/>
  <c r="AC838" i="19" s="1"/>
  <c r="L838" i="19"/>
  <c r="K838" i="19"/>
  <c r="J838" i="19"/>
  <c r="C838" i="19"/>
  <c r="AU837" i="19"/>
  <c r="AT837" i="19"/>
  <c r="AS837" i="19"/>
  <c r="AB837" i="19"/>
  <c r="AC837" i="19" s="1"/>
  <c r="L837" i="19"/>
  <c r="K837" i="19"/>
  <c r="J837" i="19"/>
  <c r="C837" i="19"/>
  <c r="AU836" i="19"/>
  <c r="AT836" i="19"/>
  <c r="AS836" i="19"/>
  <c r="AB836" i="19"/>
  <c r="AC836" i="19" s="1"/>
  <c r="L836" i="19"/>
  <c r="K836" i="19"/>
  <c r="J836" i="19"/>
  <c r="C836" i="19"/>
  <c r="AU835" i="19"/>
  <c r="AT835" i="19"/>
  <c r="AS835" i="19"/>
  <c r="AB835" i="19"/>
  <c r="AC835" i="19" s="1"/>
  <c r="L835" i="19"/>
  <c r="K835" i="19"/>
  <c r="J835" i="19"/>
  <c r="C835" i="19"/>
  <c r="AU834" i="19"/>
  <c r="AT834" i="19"/>
  <c r="AS834" i="19"/>
  <c r="AB834" i="19"/>
  <c r="AC834" i="19" s="1"/>
  <c r="L834" i="19"/>
  <c r="K834" i="19"/>
  <c r="J834" i="19"/>
  <c r="C834" i="19"/>
  <c r="AU833" i="19"/>
  <c r="AT833" i="19"/>
  <c r="AS833" i="19"/>
  <c r="AB833" i="19"/>
  <c r="AC833" i="19" s="1"/>
  <c r="L833" i="19"/>
  <c r="K833" i="19"/>
  <c r="J833" i="19"/>
  <c r="C833" i="19"/>
  <c r="AU831" i="19"/>
  <c r="AT831" i="19"/>
  <c r="AS831" i="19"/>
  <c r="AB831" i="19"/>
  <c r="AC831" i="19" s="1"/>
  <c r="L831" i="19"/>
  <c r="K831" i="19"/>
  <c r="J831" i="19"/>
  <c r="C831" i="19"/>
  <c r="AU830" i="19"/>
  <c r="AT830" i="19"/>
  <c r="AS830" i="19"/>
  <c r="AB830" i="19"/>
  <c r="AC830" i="19" s="1"/>
  <c r="L830" i="19"/>
  <c r="K830" i="19"/>
  <c r="J830" i="19"/>
  <c r="C830" i="19"/>
  <c r="AU829" i="19"/>
  <c r="AT829" i="19"/>
  <c r="AS829" i="19"/>
  <c r="AB829" i="19"/>
  <c r="AC829" i="19" s="1"/>
  <c r="L829" i="19"/>
  <c r="K829" i="19"/>
  <c r="J829" i="19"/>
  <c r="C829" i="19"/>
  <c r="AU828" i="19"/>
  <c r="AT828" i="19"/>
  <c r="AS828" i="19"/>
  <c r="AB828" i="19"/>
  <c r="AC828" i="19" s="1"/>
  <c r="L828" i="19"/>
  <c r="K828" i="19"/>
  <c r="J828" i="19"/>
  <c r="C828" i="19"/>
  <c r="AU827" i="19"/>
  <c r="AT827" i="19"/>
  <c r="AS827" i="19"/>
  <c r="AB827" i="19"/>
  <c r="AC827" i="19" s="1"/>
  <c r="L827" i="19"/>
  <c r="K827" i="19"/>
  <c r="J827" i="19"/>
  <c r="C827" i="19"/>
  <c r="AU826" i="19"/>
  <c r="AT826" i="19"/>
  <c r="AS826" i="19"/>
  <c r="AB826" i="19"/>
  <c r="AC826" i="19" s="1"/>
  <c r="L826" i="19"/>
  <c r="K826" i="19"/>
  <c r="J826" i="19"/>
  <c r="C826" i="19"/>
  <c r="AU825" i="19"/>
  <c r="AT825" i="19"/>
  <c r="AS825" i="19"/>
  <c r="AB825" i="19"/>
  <c r="AC825" i="19" s="1"/>
  <c r="L825" i="19"/>
  <c r="K825" i="19"/>
  <c r="J825" i="19"/>
  <c r="C825" i="19"/>
  <c r="AU824" i="19"/>
  <c r="AT824" i="19"/>
  <c r="AS824" i="19"/>
  <c r="AB824" i="19"/>
  <c r="AC824" i="19" s="1"/>
  <c r="L824" i="19"/>
  <c r="K824" i="19"/>
  <c r="J824" i="19"/>
  <c r="C824" i="19"/>
  <c r="AU823" i="19"/>
  <c r="AT823" i="19"/>
  <c r="AS823" i="19"/>
  <c r="AB823" i="19"/>
  <c r="AC823" i="19" s="1"/>
  <c r="L823" i="19"/>
  <c r="K823" i="19"/>
  <c r="J823" i="19"/>
  <c r="C823" i="19"/>
  <c r="AU820" i="19"/>
  <c r="AT820" i="19"/>
  <c r="AS820" i="19"/>
  <c r="AB820" i="19"/>
  <c r="AC820" i="19" s="1"/>
  <c r="L820" i="19"/>
  <c r="K820" i="19"/>
  <c r="J820" i="19"/>
  <c r="C820" i="19"/>
  <c r="AU819" i="19"/>
  <c r="AT819" i="19"/>
  <c r="AS819" i="19"/>
  <c r="C819" i="19"/>
  <c r="AU817" i="19"/>
  <c r="AT817" i="19"/>
  <c r="AS817" i="19"/>
  <c r="AB817" i="19"/>
  <c r="AC817" i="19" s="1"/>
  <c r="L817" i="19"/>
  <c r="K817" i="19"/>
  <c r="J817" i="19"/>
  <c r="C817" i="19"/>
  <c r="AU816" i="19"/>
  <c r="AT816" i="19"/>
  <c r="AS816" i="19"/>
  <c r="AB816" i="19"/>
  <c r="AC816" i="19" s="1"/>
  <c r="L816" i="19"/>
  <c r="K816" i="19"/>
  <c r="J816" i="19"/>
  <c r="C816" i="19"/>
  <c r="AU815" i="19"/>
  <c r="AT815" i="19"/>
  <c r="AS815" i="19"/>
  <c r="AB815" i="19"/>
  <c r="AC815" i="19" s="1"/>
  <c r="L815" i="19"/>
  <c r="K815" i="19"/>
  <c r="J815" i="19"/>
  <c r="C815" i="19"/>
  <c r="AU813" i="19"/>
  <c r="AT813" i="19"/>
  <c r="AS813" i="19"/>
  <c r="AB813" i="19"/>
  <c r="AC813" i="19" s="1"/>
  <c r="L813" i="19"/>
  <c r="K813" i="19"/>
  <c r="J813" i="19"/>
  <c r="C813" i="19"/>
  <c r="AU812" i="19"/>
  <c r="AT812" i="19"/>
  <c r="AS812" i="19"/>
  <c r="AB812" i="19"/>
  <c r="AC812" i="19" s="1"/>
  <c r="L812" i="19"/>
  <c r="K812" i="19"/>
  <c r="J812" i="19"/>
  <c r="C812" i="19"/>
  <c r="AU811" i="19"/>
  <c r="AT811" i="19"/>
  <c r="AS811" i="19"/>
  <c r="AB811" i="19"/>
  <c r="AC811" i="19" s="1"/>
  <c r="L811" i="19"/>
  <c r="K811" i="19"/>
  <c r="J811" i="19"/>
  <c r="C811" i="19"/>
  <c r="AU810" i="19"/>
  <c r="AT810" i="19"/>
  <c r="AS810" i="19"/>
  <c r="AB810" i="19"/>
  <c r="AC810" i="19" s="1"/>
  <c r="L810" i="19"/>
  <c r="K810" i="19"/>
  <c r="J810" i="19"/>
  <c r="C810" i="19"/>
  <c r="AU809" i="19"/>
  <c r="AT809" i="19"/>
  <c r="AS809" i="19"/>
  <c r="AB809" i="19"/>
  <c r="AC809" i="19" s="1"/>
  <c r="L809" i="19"/>
  <c r="K809" i="19"/>
  <c r="J809" i="19"/>
  <c r="C809" i="19"/>
  <c r="AU808" i="19"/>
  <c r="AT808" i="19"/>
  <c r="AS808" i="19"/>
  <c r="AB808" i="19"/>
  <c r="AC808" i="19" s="1"/>
  <c r="L808" i="19"/>
  <c r="K808" i="19"/>
  <c r="J808" i="19"/>
  <c r="C808" i="19"/>
  <c r="AU807" i="19"/>
  <c r="AT807" i="19"/>
  <c r="AS807" i="19"/>
  <c r="AB807" i="19"/>
  <c r="AC807" i="19" s="1"/>
  <c r="L807" i="19"/>
  <c r="K807" i="19"/>
  <c r="J807" i="19"/>
  <c r="C807" i="19"/>
  <c r="AU806" i="19"/>
  <c r="AT806" i="19"/>
  <c r="AS806" i="19"/>
  <c r="AB806" i="19"/>
  <c r="AC806" i="19" s="1"/>
  <c r="L806" i="19"/>
  <c r="K806" i="19"/>
  <c r="J806" i="19"/>
  <c r="C806" i="19"/>
  <c r="AU805" i="19"/>
  <c r="AT805" i="19"/>
  <c r="AS805" i="19"/>
  <c r="AB805" i="19"/>
  <c r="AC805" i="19" s="1"/>
  <c r="L805" i="19"/>
  <c r="K805" i="19"/>
  <c r="J805" i="19"/>
  <c r="C805" i="19"/>
  <c r="AU804" i="19"/>
  <c r="AT804" i="19"/>
  <c r="AS804" i="19"/>
  <c r="AB804" i="19"/>
  <c r="AC804" i="19" s="1"/>
  <c r="L804" i="19"/>
  <c r="K804" i="19"/>
  <c r="J804" i="19"/>
  <c r="C804" i="19"/>
  <c r="AU803" i="19"/>
  <c r="AT803" i="19"/>
  <c r="AS803" i="19"/>
  <c r="AB803" i="19"/>
  <c r="AC803" i="19" s="1"/>
  <c r="L803" i="19"/>
  <c r="K803" i="19"/>
  <c r="J803" i="19"/>
  <c r="C803" i="19"/>
  <c r="AU802" i="19"/>
  <c r="AT802" i="19"/>
  <c r="AS802" i="19"/>
  <c r="AB802" i="19"/>
  <c r="AC802" i="19" s="1"/>
  <c r="L802" i="19"/>
  <c r="K802" i="19"/>
  <c r="J802" i="19"/>
  <c r="C802" i="19"/>
  <c r="AU801" i="19"/>
  <c r="AT801" i="19"/>
  <c r="AS801" i="19"/>
  <c r="AB801" i="19"/>
  <c r="AC801" i="19" s="1"/>
  <c r="L801" i="19"/>
  <c r="K801" i="19"/>
  <c r="J801" i="19"/>
  <c r="C801" i="19"/>
  <c r="AU799" i="19"/>
  <c r="AT799" i="19"/>
  <c r="AS799" i="19"/>
  <c r="AB799" i="19"/>
  <c r="AC799" i="19" s="1"/>
  <c r="L799" i="19"/>
  <c r="K799" i="19"/>
  <c r="J799" i="19"/>
  <c r="C799" i="19"/>
  <c r="AU798" i="19"/>
  <c r="AT798" i="19"/>
  <c r="AS798" i="19"/>
  <c r="AB798" i="19"/>
  <c r="AC798" i="19" s="1"/>
  <c r="L798" i="19"/>
  <c r="K798" i="19"/>
  <c r="J798" i="19"/>
  <c r="C798" i="19"/>
  <c r="AU797" i="19"/>
  <c r="AT797" i="19"/>
  <c r="AS797" i="19"/>
  <c r="AB797" i="19"/>
  <c r="AC797" i="19" s="1"/>
  <c r="L797" i="19"/>
  <c r="K797" i="19"/>
  <c r="J797" i="19"/>
  <c r="C797" i="19"/>
  <c r="AU796" i="19"/>
  <c r="AT796" i="19"/>
  <c r="AS796" i="19"/>
  <c r="AB796" i="19"/>
  <c r="AC796" i="19" s="1"/>
  <c r="L796" i="19"/>
  <c r="K796" i="19"/>
  <c r="J796" i="19"/>
  <c r="C796" i="19"/>
  <c r="AU795" i="19"/>
  <c r="AT795" i="19"/>
  <c r="AS795" i="19"/>
  <c r="AB795" i="19"/>
  <c r="AC795" i="19" s="1"/>
  <c r="L795" i="19"/>
  <c r="K795" i="19"/>
  <c r="J795" i="19"/>
  <c r="C795" i="19"/>
  <c r="AU794" i="19"/>
  <c r="AT794" i="19"/>
  <c r="AS794" i="19"/>
  <c r="AB794" i="19"/>
  <c r="AC794" i="19" s="1"/>
  <c r="L794" i="19"/>
  <c r="K794" i="19"/>
  <c r="J794" i="19"/>
  <c r="C794" i="19"/>
  <c r="AU793" i="19"/>
  <c r="AT793" i="19"/>
  <c r="AS793" i="19"/>
  <c r="AB793" i="19"/>
  <c r="AC793" i="19" s="1"/>
  <c r="L793" i="19"/>
  <c r="K793" i="19"/>
  <c r="J793" i="19"/>
  <c r="C793" i="19"/>
  <c r="AU792" i="19"/>
  <c r="AT792" i="19"/>
  <c r="AS792" i="19"/>
  <c r="AB792" i="19"/>
  <c r="AC792" i="19" s="1"/>
  <c r="L792" i="19"/>
  <c r="K792" i="19"/>
  <c r="J792" i="19"/>
  <c r="C792" i="19"/>
  <c r="AU791" i="19"/>
  <c r="AT791" i="19"/>
  <c r="AS791" i="19"/>
  <c r="AB791" i="19"/>
  <c r="AC791" i="19" s="1"/>
  <c r="L791" i="19"/>
  <c r="K791" i="19"/>
  <c r="J791" i="19"/>
  <c r="C791" i="19"/>
  <c r="AU790" i="19"/>
  <c r="AT790" i="19"/>
  <c r="AS790" i="19"/>
  <c r="AB790" i="19"/>
  <c r="AC790" i="19" s="1"/>
  <c r="L790" i="19"/>
  <c r="K790" i="19"/>
  <c r="J790" i="19"/>
  <c r="C790" i="19"/>
  <c r="AU789" i="19"/>
  <c r="AT789" i="19"/>
  <c r="AS789" i="19"/>
  <c r="AB789" i="19"/>
  <c r="AC789" i="19" s="1"/>
  <c r="L789" i="19"/>
  <c r="K789" i="19"/>
  <c r="J789" i="19"/>
  <c r="C789" i="19"/>
  <c r="AU788" i="19"/>
  <c r="AT788" i="19"/>
  <c r="AS788" i="19"/>
  <c r="AB788" i="19"/>
  <c r="AC788" i="19" s="1"/>
  <c r="L788" i="19"/>
  <c r="K788" i="19"/>
  <c r="J788" i="19"/>
  <c r="C788" i="19"/>
  <c r="AU785" i="19"/>
  <c r="AT785" i="19"/>
  <c r="AS785" i="19"/>
  <c r="AB785" i="19"/>
  <c r="AC785" i="19" s="1"/>
  <c r="L785" i="19"/>
  <c r="K785" i="19"/>
  <c r="J785" i="19"/>
  <c r="C785" i="19"/>
  <c r="AU784" i="19"/>
  <c r="AT784" i="19"/>
  <c r="AS784" i="19"/>
  <c r="AB784" i="19"/>
  <c r="AC784" i="19" s="1"/>
  <c r="L784" i="19"/>
  <c r="K784" i="19"/>
  <c r="J784" i="19"/>
  <c r="C784" i="19"/>
  <c r="AU783" i="19"/>
  <c r="AT783" i="19"/>
  <c r="AS783" i="19"/>
  <c r="AB783" i="19"/>
  <c r="AC783" i="19" s="1"/>
  <c r="L783" i="19"/>
  <c r="K783" i="19"/>
  <c r="J783" i="19"/>
  <c r="C783" i="19"/>
  <c r="AU782" i="19"/>
  <c r="AT782" i="19"/>
  <c r="AS782" i="19"/>
  <c r="AB782" i="19"/>
  <c r="AC782" i="19" s="1"/>
  <c r="L782" i="19"/>
  <c r="K782" i="19"/>
  <c r="J782" i="19"/>
  <c r="C782" i="19"/>
  <c r="AU781" i="19"/>
  <c r="AT781" i="19"/>
  <c r="AS781" i="19"/>
  <c r="AB781" i="19"/>
  <c r="AC781" i="19" s="1"/>
  <c r="L781" i="19"/>
  <c r="K781" i="19"/>
  <c r="J781" i="19"/>
  <c r="C781" i="19"/>
  <c r="AU780" i="19"/>
  <c r="AT780" i="19"/>
  <c r="AS780" i="19"/>
  <c r="AB780" i="19"/>
  <c r="AC780" i="19" s="1"/>
  <c r="L780" i="19"/>
  <c r="K780" i="19"/>
  <c r="J780" i="19"/>
  <c r="C780" i="19"/>
  <c r="AU779" i="19"/>
  <c r="AT779" i="19"/>
  <c r="AS779" i="19"/>
  <c r="AB779" i="19"/>
  <c r="AC779" i="19" s="1"/>
  <c r="L779" i="19"/>
  <c r="K779" i="19"/>
  <c r="J779" i="19"/>
  <c r="C779" i="19"/>
  <c r="AU777" i="19"/>
  <c r="AT777" i="19"/>
  <c r="AS777" i="19"/>
  <c r="AB777" i="19"/>
  <c r="AC777" i="19" s="1"/>
  <c r="L777" i="19"/>
  <c r="K777" i="19"/>
  <c r="J777" i="19"/>
  <c r="C777" i="19"/>
  <c r="AU776" i="19"/>
  <c r="AT776" i="19"/>
  <c r="AS776" i="19"/>
  <c r="AB776" i="19"/>
  <c r="AC776" i="19" s="1"/>
  <c r="L776" i="19"/>
  <c r="K776" i="19"/>
  <c r="J776" i="19"/>
  <c r="C776" i="19"/>
  <c r="AU775" i="19"/>
  <c r="AT775" i="19"/>
  <c r="AS775" i="19"/>
  <c r="AB775" i="19"/>
  <c r="AC775" i="19" s="1"/>
  <c r="L775" i="19"/>
  <c r="K775" i="19"/>
  <c r="J775" i="19"/>
  <c r="C775" i="19"/>
  <c r="AU774" i="19"/>
  <c r="AT774" i="19"/>
  <c r="AS774" i="19"/>
  <c r="AB774" i="19"/>
  <c r="AC774" i="19" s="1"/>
  <c r="L774" i="19"/>
  <c r="K774" i="19"/>
  <c r="J774" i="19"/>
  <c r="C774" i="19"/>
  <c r="AU773" i="19"/>
  <c r="AT773" i="19"/>
  <c r="AS773" i="19"/>
  <c r="AB773" i="19"/>
  <c r="AC773" i="19" s="1"/>
  <c r="L773" i="19"/>
  <c r="K773" i="19"/>
  <c r="J773" i="19"/>
  <c r="C773" i="19"/>
  <c r="AU771" i="19"/>
  <c r="AT771" i="19"/>
  <c r="AS771" i="19"/>
  <c r="AB771" i="19"/>
  <c r="AC771" i="19" s="1"/>
  <c r="L771" i="19"/>
  <c r="K771" i="19"/>
  <c r="J771" i="19"/>
  <c r="C771" i="19"/>
  <c r="AU770" i="19"/>
  <c r="AT770" i="19"/>
  <c r="AS770" i="19"/>
  <c r="AB770" i="19"/>
  <c r="AC770" i="19" s="1"/>
  <c r="L770" i="19"/>
  <c r="K770" i="19"/>
  <c r="J770" i="19"/>
  <c r="C770" i="19"/>
  <c r="AU769" i="19"/>
  <c r="AT769" i="19"/>
  <c r="AS769" i="19"/>
  <c r="AB769" i="19"/>
  <c r="AC769" i="19" s="1"/>
  <c r="L769" i="19"/>
  <c r="K769" i="19"/>
  <c r="J769" i="19"/>
  <c r="C769" i="19"/>
  <c r="AU767" i="19"/>
  <c r="AT767" i="19"/>
  <c r="AS767" i="19"/>
  <c r="AB767" i="19"/>
  <c r="AC767" i="19" s="1"/>
  <c r="L767" i="19"/>
  <c r="K767" i="19"/>
  <c r="J767" i="19"/>
  <c r="C767" i="19"/>
  <c r="AU766" i="19"/>
  <c r="AT766" i="19"/>
  <c r="AS766" i="19"/>
  <c r="AB766" i="19"/>
  <c r="AC766" i="19" s="1"/>
  <c r="L766" i="19"/>
  <c r="K766" i="19"/>
  <c r="J766" i="19"/>
  <c r="C766" i="19"/>
  <c r="AU765" i="19"/>
  <c r="AT765" i="19"/>
  <c r="AS765" i="19"/>
  <c r="AB765" i="19"/>
  <c r="AC765" i="19" s="1"/>
  <c r="L765" i="19"/>
  <c r="K765" i="19"/>
  <c r="J765" i="19"/>
  <c r="C765" i="19"/>
  <c r="AU764" i="19"/>
  <c r="AT764" i="19"/>
  <c r="AS764" i="19"/>
  <c r="AB764" i="19"/>
  <c r="AC764" i="19" s="1"/>
  <c r="L764" i="19"/>
  <c r="K764" i="19"/>
  <c r="J764" i="19"/>
  <c r="C764" i="19"/>
  <c r="AU763" i="19"/>
  <c r="AT763" i="19"/>
  <c r="AS763" i="19"/>
  <c r="AB763" i="19"/>
  <c r="AC763" i="19" s="1"/>
  <c r="L763" i="19"/>
  <c r="K763" i="19"/>
  <c r="J763" i="19"/>
  <c r="C763" i="19"/>
  <c r="AU762" i="19"/>
  <c r="AT762" i="19"/>
  <c r="AS762" i="19"/>
  <c r="AB762" i="19"/>
  <c r="AC762" i="19" s="1"/>
  <c r="L762" i="19"/>
  <c r="K762" i="19"/>
  <c r="J762" i="19"/>
  <c r="C762" i="19"/>
  <c r="AU761" i="19"/>
  <c r="AT761" i="19"/>
  <c r="AS761" i="19"/>
  <c r="AB761" i="19"/>
  <c r="AC761" i="19" s="1"/>
  <c r="L761" i="19"/>
  <c r="K761" i="19"/>
  <c r="J761" i="19"/>
  <c r="C761" i="19"/>
  <c r="AU760" i="19"/>
  <c r="AT760" i="19"/>
  <c r="AS760" i="19"/>
  <c r="AB760" i="19"/>
  <c r="AC760" i="19" s="1"/>
  <c r="L760" i="19"/>
  <c r="K760" i="19"/>
  <c r="J760" i="19"/>
  <c r="C760" i="19"/>
  <c r="AU759" i="19"/>
  <c r="AT759" i="19"/>
  <c r="AS759" i="19"/>
  <c r="AB759" i="19"/>
  <c r="AC759" i="19" s="1"/>
  <c r="L759" i="19"/>
  <c r="K759" i="19"/>
  <c r="J759" i="19"/>
  <c r="C759" i="19"/>
  <c r="AU758" i="19"/>
  <c r="AT758" i="19"/>
  <c r="AS758" i="19"/>
  <c r="AB758" i="19"/>
  <c r="AC758" i="19" s="1"/>
  <c r="L758" i="19"/>
  <c r="K758" i="19"/>
  <c r="J758" i="19"/>
  <c r="C758" i="19"/>
  <c r="AU757" i="19"/>
  <c r="AT757" i="19"/>
  <c r="AS757" i="19"/>
  <c r="AB757" i="19"/>
  <c r="AC757" i="19" s="1"/>
  <c r="L757" i="19"/>
  <c r="K757" i="19"/>
  <c r="J757" i="19"/>
  <c r="C757" i="19"/>
  <c r="AU756" i="19"/>
  <c r="AT756" i="19"/>
  <c r="AS756" i="19"/>
  <c r="AB756" i="19"/>
  <c r="AC756" i="19" s="1"/>
  <c r="L756" i="19"/>
  <c r="K756" i="19"/>
  <c r="J756" i="19"/>
  <c r="C756" i="19"/>
  <c r="AU755" i="19"/>
  <c r="AT755" i="19"/>
  <c r="AS755" i="19"/>
  <c r="AB755" i="19"/>
  <c r="AC755" i="19" s="1"/>
  <c r="L755" i="19"/>
  <c r="K755" i="19"/>
  <c r="J755" i="19"/>
  <c r="C755" i="19"/>
  <c r="AU753" i="19"/>
  <c r="AT753" i="19"/>
  <c r="AS753" i="19"/>
  <c r="AB753" i="19"/>
  <c r="AC753" i="19" s="1"/>
  <c r="L753" i="19"/>
  <c r="K753" i="19"/>
  <c r="J753" i="19"/>
  <c r="C753" i="19"/>
  <c r="AU752" i="19"/>
  <c r="AT752" i="19"/>
  <c r="AS752" i="19"/>
  <c r="AB752" i="19"/>
  <c r="AC752" i="19" s="1"/>
  <c r="L752" i="19"/>
  <c r="K752" i="19"/>
  <c r="J752" i="19"/>
  <c r="C752" i="19"/>
  <c r="AU751" i="19"/>
  <c r="AT751" i="19"/>
  <c r="AS751" i="19"/>
  <c r="AB751" i="19"/>
  <c r="AC751" i="19" s="1"/>
  <c r="L751" i="19"/>
  <c r="K751" i="19"/>
  <c r="J751" i="19"/>
  <c r="C751" i="19"/>
  <c r="AU750" i="19"/>
  <c r="AT750" i="19"/>
  <c r="AS750" i="19"/>
  <c r="AB750" i="19"/>
  <c r="AC750" i="19" s="1"/>
  <c r="L750" i="19"/>
  <c r="K750" i="19"/>
  <c r="J750" i="19"/>
  <c r="C750" i="19"/>
  <c r="AU749" i="19"/>
  <c r="AT749" i="19"/>
  <c r="AS749" i="19"/>
  <c r="AB749" i="19"/>
  <c r="AC749" i="19" s="1"/>
  <c r="L749" i="19"/>
  <c r="K749" i="19"/>
  <c r="J749" i="19"/>
  <c r="C749" i="19"/>
  <c r="AU748" i="19"/>
  <c r="AT748" i="19"/>
  <c r="AS748" i="19"/>
  <c r="AB748" i="19"/>
  <c r="AC748" i="19" s="1"/>
  <c r="L748" i="19"/>
  <c r="K748" i="19"/>
  <c r="J748" i="19"/>
  <c r="C748" i="19"/>
  <c r="AU747" i="19"/>
  <c r="AT747" i="19"/>
  <c r="AS747" i="19"/>
  <c r="AB747" i="19"/>
  <c r="AC747" i="19" s="1"/>
  <c r="L747" i="19"/>
  <c r="K747" i="19"/>
  <c r="J747" i="19"/>
  <c r="C747" i="19"/>
  <c r="AU746" i="19"/>
  <c r="AT746" i="19"/>
  <c r="AS746" i="19"/>
  <c r="AB746" i="19"/>
  <c r="AC746" i="19" s="1"/>
  <c r="L746" i="19"/>
  <c r="K746" i="19"/>
  <c r="J746" i="19"/>
  <c r="C746" i="19"/>
  <c r="AU745" i="19"/>
  <c r="AT745" i="19"/>
  <c r="AS745" i="19"/>
  <c r="AB745" i="19"/>
  <c r="AC745" i="19" s="1"/>
  <c r="L745" i="19"/>
  <c r="K745" i="19"/>
  <c r="J745" i="19"/>
  <c r="C745" i="19"/>
  <c r="AU744" i="19"/>
  <c r="AT744" i="19"/>
  <c r="AS744" i="19"/>
  <c r="AB744" i="19"/>
  <c r="AC744" i="19" s="1"/>
  <c r="L744" i="19"/>
  <c r="K744" i="19"/>
  <c r="J744" i="19"/>
  <c r="C744" i="19"/>
  <c r="AU742" i="19"/>
  <c r="AT742" i="19"/>
  <c r="AS742" i="19"/>
  <c r="AB742" i="19"/>
  <c r="AC742" i="19" s="1"/>
  <c r="L742" i="19"/>
  <c r="K742" i="19"/>
  <c r="J742" i="19"/>
  <c r="C742" i="19"/>
  <c r="AU741" i="19"/>
  <c r="AT741" i="19"/>
  <c r="AS741" i="19"/>
  <c r="AB741" i="19"/>
  <c r="AC741" i="19" s="1"/>
  <c r="L741" i="19"/>
  <c r="K741" i="19"/>
  <c r="J741" i="19"/>
  <c r="C741" i="19"/>
  <c r="AU740" i="19"/>
  <c r="AT740" i="19"/>
  <c r="AS740" i="19"/>
  <c r="AB740" i="19"/>
  <c r="AC740" i="19" s="1"/>
  <c r="L740" i="19"/>
  <c r="K740" i="19"/>
  <c r="J740" i="19"/>
  <c r="C740" i="19"/>
  <c r="AU739" i="19"/>
  <c r="AT739" i="19"/>
  <c r="AS739" i="19"/>
  <c r="AB739" i="19"/>
  <c r="AC739" i="19" s="1"/>
  <c r="L739" i="19"/>
  <c r="K739" i="19"/>
  <c r="J739" i="19"/>
  <c r="C739" i="19"/>
  <c r="AU738" i="19"/>
  <c r="AT738" i="19"/>
  <c r="AS738" i="19"/>
  <c r="AB738" i="19"/>
  <c r="AC738" i="19" s="1"/>
  <c r="L738" i="19"/>
  <c r="K738" i="19"/>
  <c r="J738" i="19"/>
  <c r="C738" i="19"/>
  <c r="AU737" i="19"/>
  <c r="AT737" i="19"/>
  <c r="AS737" i="19"/>
  <c r="AB737" i="19"/>
  <c r="AC737" i="19" s="1"/>
  <c r="L737" i="19"/>
  <c r="K737" i="19"/>
  <c r="J737" i="19"/>
  <c r="C737" i="19"/>
  <c r="AU736" i="19"/>
  <c r="AT736" i="19"/>
  <c r="AS736" i="19"/>
  <c r="AB736" i="19"/>
  <c r="AC736" i="19" s="1"/>
  <c r="L736" i="19"/>
  <c r="K736" i="19"/>
  <c r="J736" i="19"/>
  <c r="C736" i="19"/>
  <c r="AU735" i="19"/>
  <c r="AT735" i="19"/>
  <c r="AS735" i="19"/>
  <c r="AB735" i="19"/>
  <c r="AC735" i="19" s="1"/>
  <c r="L735" i="19"/>
  <c r="K735" i="19"/>
  <c r="J735" i="19"/>
  <c r="C735" i="19"/>
  <c r="AU734" i="19"/>
  <c r="AT734" i="19"/>
  <c r="AS734" i="19"/>
  <c r="AB734" i="19"/>
  <c r="AC734" i="19" s="1"/>
  <c r="L734" i="19"/>
  <c r="K734" i="19"/>
  <c r="J734" i="19"/>
  <c r="C734" i="19"/>
  <c r="AU733" i="19"/>
  <c r="AT733" i="19"/>
  <c r="AS733" i="19"/>
  <c r="AB733" i="19"/>
  <c r="AC733" i="19" s="1"/>
  <c r="L733" i="19"/>
  <c r="K733" i="19"/>
  <c r="J733" i="19"/>
  <c r="C733" i="19"/>
  <c r="AU732" i="19"/>
  <c r="AT732" i="19"/>
  <c r="AS732" i="19"/>
  <c r="AB732" i="19"/>
  <c r="AC732" i="19" s="1"/>
  <c r="L732" i="19"/>
  <c r="K732" i="19"/>
  <c r="J732" i="19"/>
  <c r="C732" i="19"/>
  <c r="AU731" i="19"/>
  <c r="AT731" i="19"/>
  <c r="AS731" i="19"/>
  <c r="AB731" i="19"/>
  <c r="AC731" i="19" s="1"/>
  <c r="L731" i="19"/>
  <c r="K731" i="19"/>
  <c r="J731" i="19"/>
  <c r="C731" i="19"/>
  <c r="AU730" i="19"/>
  <c r="AT730" i="19"/>
  <c r="AS730" i="19"/>
  <c r="AB730" i="19"/>
  <c r="AC730" i="19" s="1"/>
  <c r="L730" i="19"/>
  <c r="K730" i="19"/>
  <c r="J730" i="19"/>
  <c r="C730" i="19"/>
  <c r="AU729" i="19"/>
  <c r="AT729" i="19"/>
  <c r="AS729" i="19"/>
  <c r="AB729" i="19"/>
  <c r="AC729" i="19" s="1"/>
  <c r="L729" i="19"/>
  <c r="K729" i="19"/>
  <c r="J729" i="19"/>
  <c r="C729" i="19"/>
  <c r="AU728" i="19"/>
  <c r="AT728" i="19"/>
  <c r="AS728" i="19"/>
  <c r="AB728" i="19"/>
  <c r="AC728" i="19" s="1"/>
  <c r="L728" i="19"/>
  <c r="K728" i="19"/>
  <c r="J728" i="19"/>
  <c r="C728" i="19"/>
  <c r="AU727" i="19"/>
  <c r="AT727" i="19"/>
  <c r="AS727" i="19"/>
  <c r="AB727" i="19"/>
  <c r="AC727" i="19" s="1"/>
  <c r="L727" i="19"/>
  <c r="K727" i="19"/>
  <c r="J727" i="19"/>
  <c r="C727" i="19"/>
  <c r="AU726" i="19"/>
  <c r="AT726" i="19"/>
  <c r="AS726" i="19"/>
  <c r="AB726" i="19"/>
  <c r="AC726" i="19" s="1"/>
  <c r="L726" i="19"/>
  <c r="K726" i="19"/>
  <c r="J726" i="19"/>
  <c r="C726" i="19"/>
  <c r="AU725" i="19"/>
  <c r="AT725" i="19"/>
  <c r="AS725" i="19"/>
  <c r="AB725" i="19"/>
  <c r="AC725" i="19" s="1"/>
  <c r="L725" i="19"/>
  <c r="K725" i="19"/>
  <c r="J725" i="19"/>
  <c r="C725" i="19"/>
  <c r="AU724" i="19"/>
  <c r="AT724" i="19"/>
  <c r="AS724" i="19"/>
  <c r="AB724" i="19"/>
  <c r="AC724" i="19" s="1"/>
  <c r="L724" i="19"/>
  <c r="K724" i="19"/>
  <c r="J724" i="19"/>
  <c r="C724" i="19"/>
  <c r="AU723" i="19"/>
  <c r="AT723" i="19"/>
  <c r="AS723" i="19"/>
  <c r="AB723" i="19"/>
  <c r="AC723" i="19" s="1"/>
  <c r="L723" i="19"/>
  <c r="K723" i="19"/>
  <c r="J723" i="19"/>
  <c r="C723" i="19"/>
  <c r="AU722" i="19"/>
  <c r="AT722" i="19"/>
  <c r="AS722" i="19"/>
  <c r="AB722" i="19"/>
  <c r="AC722" i="19" s="1"/>
  <c r="L722" i="19"/>
  <c r="K722" i="19"/>
  <c r="J722" i="19"/>
  <c r="C722" i="19"/>
  <c r="AU721" i="19"/>
  <c r="AT721" i="19"/>
  <c r="AS721" i="19"/>
  <c r="AB721" i="19"/>
  <c r="AC721" i="19" s="1"/>
  <c r="L721" i="19"/>
  <c r="K721" i="19"/>
  <c r="J721" i="19"/>
  <c r="C721" i="19"/>
  <c r="AU720" i="19"/>
  <c r="AT720" i="19"/>
  <c r="AS720" i="19"/>
  <c r="AB720" i="19"/>
  <c r="AC720" i="19" s="1"/>
  <c r="L720" i="19"/>
  <c r="K720" i="19"/>
  <c r="J720" i="19"/>
  <c r="C720" i="19"/>
  <c r="AU719" i="19"/>
  <c r="AT719" i="19"/>
  <c r="AS719" i="19"/>
  <c r="AB719" i="19"/>
  <c r="AC719" i="19" s="1"/>
  <c r="L719" i="19"/>
  <c r="K719" i="19"/>
  <c r="J719" i="19"/>
  <c r="C719" i="19"/>
  <c r="AU717" i="19"/>
  <c r="AT717" i="19"/>
  <c r="AS717" i="19"/>
  <c r="AB717" i="19"/>
  <c r="AC717" i="19" s="1"/>
  <c r="L717" i="19"/>
  <c r="K717" i="19"/>
  <c r="J717" i="19"/>
  <c r="C717" i="19"/>
  <c r="AU716" i="19"/>
  <c r="AT716" i="19"/>
  <c r="AS716" i="19"/>
  <c r="AB716" i="19"/>
  <c r="AC716" i="19" s="1"/>
  <c r="L716" i="19"/>
  <c r="K716" i="19"/>
  <c r="J716" i="19"/>
  <c r="C716" i="19"/>
  <c r="AU715" i="19"/>
  <c r="AT715" i="19"/>
  <c r="AS715" i="19"/>
  <c r="AB715" i="19"/>
  <c r="AC715" i="19" s="1"/>
  <c r="L715" i="19"/>
  <c r="K715" i="19"/>
  <c r="J715" i="19"/>
  <c r="C715" i="19"/>
  <c r="AU714" i="19"/>
  <c r="AT714" i="19"/>
  <c r="AS714" i="19"/>
  <c r="AB714" i="19"/>
  <c r="AC714" i="19" s="1"/>
  <c r="L714" i="19"/>
  <c r="K714" i="19"/>
  <c r="J714" i="19"/>
  <c r="C714" i="19"/>
  <c r="AU713" i="19"/>
  <c r="AT713" i="19"/>
  <c r="AS713" i="19"/>
  <c r="AB713" i="19"/>
  <c r="AC713" i="19" s="1"/>
  <c r="L713" i="19"/>
  <c r="K713" i="19"/>
  <c r="J713" i="19"/>
  <c r="C713" i="19"/>
  <c r="AU712" i="19"/>
  <c r="AT712" i="19"/>
  <c r="AS712" i="19"/>
  <c r="AB712" i="19"/>
  <c r="AC712" i="19" s="1"/>
  <c r="L712" i="19"/>
  <c r="K712" i="19"/>
  <c r="J712" i="19"/>
  <c r="C712" i="19"/>
  <c r="AU711" i="19"/>
  <c r="AT711" i="19"/>
  <c r="AS711" i="19"/>
  <c r="AB711" i="19"/>
  <c r="AC711" i="19" s="1"/>
  <c r="L711" i="19"/>
  <c r="K711" i="19"/>
  <c r="J711" i="19"/>
  <c r="C711" i="19"/>
  <c r="AU710" i="19"/>
  <c r="AT710" i="19"/>
  <c r="AS710" i="19"/>
  <c r="AB710" i="19"/>
  <c r="AC710" i="19" s="1"/>
  <c r="L710" i="19"/>
  <c r="K710" i="19"/>
  <c r="J710" i="19"/>
  <c r="C710" i="19"/>
  <c r="AU709" i="19"/>
  <c r="AT709" i="19"/>
  <c r="AS709" i="19"/>
  <c r="AB709" i="19"/>
  <c r="AC709" i="19" s="1"/>
  <c r="L709" i="19"/>
  <c r="K709" i="19"/>
  <c r="J709" i="19"/>
  <c r="C709" i="19"/>
  <c r="AU708" i="19"/>
  <c r="AT708" i="19"/>
  <c r="AS708" i="19"/>
  <c r="AB708" i="19"/>
  <c r="AC708" i="19" s="1"/>
  <c r="L708" i="19"/>
  <c r="K708" i="19"/>
  <c r="J708" i="19"/>
  <c r="C708" i="19"/>
  <c r="AU707" i="19"/>
  <c r="AT707" i="19"/>
  <c r="AS707" i="19"/>
  <c r="AB707" i="19"/>
  <c r="AC707" i="19" s="1"/>
  <c r="L707" i="19"/>
  <c r="K707" i="19"/>
  <c r="J707" i="19"/>
  <c r="C707" i="19"/>
  <c r="AU706" i="19"/>
  <c r="AT706" i="19"/>
  <c r="AS706" i="19"/>
  <c r="AB706" i="19"/>
  <c r="AC706" i="19" s="1"/>
  <c r="L706" i="19"/>
  <c r="K706" i="19"/>
  <c r="J706" i="19"/>
  <c r="C706" i="19"/>
  <c r="AU705" i="19"/>
  <c r="AT705" i="19"/>
  <c r="AS705" i="19"/>
  <c r="AB705" i="19"/>
  <c r="AC705" i="19" s="1"/>
  <c r="L705" i="19"/>
  <c r="K705" i="19"/>
  <c r="J705" i="19"/>
  <c r="C705" i="19"/>
  <c r="AU704" i="19"/>
  <c r="AT704" i="19"/>
  <c r="AS704" i="19"/>
  <c r="AB704" i="19"/>
  <c r="AC704" i="19" s="1"/>
  <c r="L704" i="19"/>
  <c r="K704" i="19"/>
  <c r="J704" i="19"/>
  <c r="C704" i="19"/>
  <c r="AU703" i="19"/>
  <c r="AT703" i="19"/>
  <c r="AS703" i="19"/>
  <c r="AB703" i="19"/>
  <c r="AC703" i="19" s="1"/>
  <c r="L703" i="19"/>
  <c r="K703" i="19"/>
  <c r="J703" i="19"/>
  <c r="C703" i="19"/>
  <c r="AU702" i="19"/>
  <c r="AT702" i="19"/>
  <c r="AS702" i="19"/>
  <c r="AB702" i="19"/>
  <c r="AC702" i="19" s="1"/>
  <c r="L702" i="19"/>
  <c r="K702" i="19"/>
  <c r="J702" i="19"/>
  <c r="C702" i="19"/>
  <c r="AU701" i="19"/>
  <c r="AT701" i="19"/>
  <c r="AS701" i="19"/>
  <c r="AB701" i="19"/>
  <c r="AC701" i="19" s="1"/>
  <c r="L701" i="19"/>
  <c r="K701" i="19"/>
  <c r="J701" i="19"/>
  <c r="C701" i="19"/>
  <c r="AU700" i="19"/>
  <c r="AT700" i="19"/>
  <c r="AS700" i="19"/>
  <c r="AB700" i="19"/>
  <c r="AC700" i="19" s="1"/>
  <c r="L700" i="19"/>
  <c r="K700" i="19"/>
  <c r="J700" i="19"/>
  <c r="C700" i="19"/>
  <c r="AU699" i="19"/>
  <c r="AT699" i="19"/>
  <c r="AS699" i="19"/>
  <c r="AB699" i="19"/>
  <c r="AC699" i="19" s="1"/>
  <c r="L699" i="19"/>
  <c r="K699" i="19"/>
  <c r="J699" i="19"/>
  <c r="C699" i="19"/>
  <c r="AU698" i="19"/>
  <c r="AT698" i="19"/>
  <c r="AS698" i="19"/>
  <c r="AB698" i="19"/>
  <c r="AC698" i="19" s="1"/>
  <c r="L698" i="19"/>
  <c r="K698" i="19"/>
  <c r="J698" i="19"/>
  <c r="C698" i="19"/>
  <c r="AU697" i="19"/>
  <c r="AT697" i="19"/>
  <c r="AS697" i="19"/>
  <c r="AB697" i="19"/>
  <c r="AC697" i="19" s="1"/>
  <c r="L697" i="19"/>
  <c r="K697" i="19"/>
  <c r="J697" i="19"/>
  <c r="C697" i="19"/>
  <c r="AU695" i="19"/>
  <c r="AT695" i="19"/>
  <c r="AS695" i="19"/>
  <c r="AB695" i="19"/>
  <c r="AC695" i="19" s="1"/>
  <c r="L695" i="19"/>
  <c r="K695" i="19"/>
  <c r="J695" i="19"/>
  <c r="C695" i="19"/>
  <c r="AU694" i="19"/>
  <c r="AT694" i="19"/>
  <c r="AS694" i="19"/>
  <c r="AB694" i="19"/>
  <c r="AC694" i="19" s="1"/>
  <c r="L694" i="19"/>
  <c r="K694" i="19"/>
  <c r="J694" i="19"/>
  <c r="C694" i="19"/>
  <c r="AU693" i="19"/>
  <c r="AT693" i="19"/>
  <c r="AS693" i="19"/>
  <c r="AB693" i="19"/>
  <c r="AC693" i="19" s="1"/>
  <c r="L693" i="19"/>
  <c r="K693" i="19"/>
  <c r="J693" i="19"/>
  <c r="C693" i="19"/>
  <c r="AU692" i="19"/>
  <c r="AT692" i="19"/>
  <c r="AS692" i="19"/>
  <c r="AB692" i="19"/>
  <c r="AC692" i="19" s="1"/>
  <c r="L692" i="19"/>
  <c r="K692" i="19"/>
  <c r="J692" i="19"/>
  <c r="C692" i="19"/>
  <c r="AU691" i="19"/>
  <c r="AT691" i="19"/>
  <c r="AS691" i="19"/>
  <c r="AB691" i="19"/>
  <c r="AC691" i="19" s="1"/>
  <c r="L691" i="19"/>
  <c r="K691" i="19"/>
  <c r="J691" i="19"/>
  <c r="C691" i="19"/>
  <c r="AU690" i="19"/>
  <c r="AT690" i="19"/>
  <c r="AS690" i="19"/>
  <c r="AB690" i="19"/>
  <c r="AC690" i="19" s="1"/>
  <c r="L690" i="19"/>
  <c r="K690" i="19"/>
  <c r="J690" i="19"/>
  <c r="C690" i="19"/>
  <c r="AU689" i="19"/>
  <c r="AT689" i="19"/>
  <c r="AS689" i="19"/>
  <c r="AB689" i="19"/>
  <c r="AC689" i="19" s="1"/>
  <c r="L689" i="19"/>
  <c r="K689" i="19"/>
  <c r="J689" i="19"/>
  <c r="C689" i="19"/>
  <c r="AU688" i="19"/>
  <c r="AT688" i="19"/>
  <c r="AS688" i="19"/>
  <c r="AB688" i="19"/>
  <c r="AC688" i="19" s="1"/>
  <c r="L688" i="19"/>
  <c r="K688" i="19"/>
  <c r="J688" i="19"/>
  <c r="C688" i="19"/>
  <c r="AU687" i="19"/>
  <c r="AT687" i="19"/>
  <c r="AS687" i="19"/>
  <c r="AB687" i="19"/>
  <c r="AC687" i="19" s="1"/>
  <c r="L687" i="19"/>
  <c r="K687" i="19"/>
  <c r="J687" i="19"/>
  <c r="C687" i="19"/>
  <c r="AU686" i="19"/>
  <c r="AT686" i="19"/>
  <c r="AS686" i="19"/>
  <c r="AB686" i="19"/>
  <c r="AC686" i="19" s="1"/>
  <c r="L686" i="19"/>
  <c r="K686" i="19"/>
  <c r="J686" i="19"/>
  <c r="C686" i="19"/>
  <c r="AU685" i="19"/>
  <c r="AT685" i="19"/>
  <c r="AS685" i="19"/>
  <c r="AB685" i="19"/>
  <c r="AC685" i="19" s="1"/>
  <c r="L685" i="19"/>
  <c r="K685" i="19"/>
  <c r="J685" i="19"/>
  <c r="C685" i="19"/>
  <c r="AU684" i="19"/>
  <c r="AT684" i="19"/>
  <c r="AS684" i="19"/>
  <c r="AB684" i="19"/>
  <c r="AC684" i="19" s="1"/>
  <c r="L684" i="19"/>
  <c r="K684" i="19"/>
  <c r="J684" i="19"/>
  <c r="C684" i="19"/>
  <c r="AU683" i="19"/>
  <c r="AT683" i="19"/>
  <c r="AS683" i="19"/>
  <c r="AB683" i="19"/>
  <c r="AC683" i="19" s="1"/>
  <c r="L683" i="19"/>
  <c r="K683" i="19"/>
  <c r="J683" i="19"/>
  <c r="C683" i="19"/>
  <c r="AU682" i="19"/>
  <c r="AT682" i="19"/>
  <c r="AS682" i="19"/>
  <c r="AB682" i="19"/>
  <c r="AC682" i="19" s="1"/>
  <c r="L682" i="19"/>
  <c r="K682" i="19"/>
  <c r="J682" i="19"/>
  <c r="C682" i="19"/>
  <c r="AU680" i="19"/>
  <c r="AT680" i="19"/>
  <c r="AS680" i="19"/>
  <c r="AB680" i="19"/>
  <c r="AC680" i="19" s="1"/>
  <c r="L680" i="19"/>
  <c r="K680" i="19"/>
  <c r="J680" i="19"/>
  <c r="C680" i="19"/>
  <c r="AU679" i="19"/>
  <c r="AT679" i="19"/>
  <c r="AS679" i="19"/>
  <c r="AB679" i="19"/>
  <c r="AC679" i="19" s="1"/>
  <c r="L679" i="19"/>
  <c r="K679" i="19"/>
  <c r="J679" i="19"/>
  <c r="C679" i="19"/>
  <c r="AU678" i="19"/>
  <c r="AT678" i="19"/>
  <c r="AS678" i="19"/>
  <c r="AB678" i="19"/>
  <c r="AC678" i="19" s="1"/>
  <c r="L678" i="19"/>
  <c r="K678" i="19"/>
  <c r="J678" i="19"/>
  <c r="C678" i="19"/>
  <c r="AU677" i="19"/>
  <c r="AT677" i="19"/>
  <c r="AS677" i="19"/>
  <c r="AB677" i="19"/>
  <c r="AC677" i="19" s="1"/>
  <c r="L677" i="19"/>
  <c r="K677" i="19"/>
  <c r="J677" i="19"/>
  <c r="C677" i="19"/>
  <c r="AU676" i="19"/>
  <c r="AT676" i="19"/>
  <c r="AS676" i="19"/>
  <c r="AB676" i="19"/>
  <c r="AC676" i="19" s="1"/>
  <c r="L676" i="19"/>
  <c r="K676" i="19"/>
  <c r="J676" i="19"/>
  <c r="C676" i="19"/>
  <c r="AU675" i="19"/>
  <c r="AT675" i="19"/>
  <c r="AS675" i="19"/>
  <c r="AB675" i="19"/>
  <c r="AC675" i="19" s="1"/>
  <c r="L675" i="19"/>
  <c r="K675" i="19"/>
  <c r="J675" i="19"/>
  <c r="C675" i="19"/>
  <c r="AU674" i="19"/>
  <c r="AT674" i="19"/>
  <c r="AS674" i="19"/>
  <c r="AB674" i="19"/>
  <c r="AC674" i="19" s="1"/>
  <c r="L674" i="19"/>
  <c r="K674" i="19"/>
  <c r="J674" i="19"/>
  <c r="C674" i="19"/>
  <c r="AU673" i="19"/>
  <c r="AT673" i="19"/>
  <c r="AS673" i="19"/>
  <c r="AB673" i="19"/>
  <c r="AC673" i="19" s="1"/>
  <c r="L673" i="19"/>
  <c r="K673" i="19"/>
  <c r="J673" i="19"/>
  <c r="C673" i="19"/>
  <c r="AU672" i="19"/>
  <c r="AT672" i="19"/>
  <c r="AS672" i="19"/>
  <c r="AB672" i="19"/>
  <c r="AC672" i="19" s="1"/>
  <c r="L672" i="19"/>
  <c r="K672" i="19"/>
  <c r="J672" i="19"/>
  <c r="C672" i="19"/>
  <c r="AU671" i="19"/>
  <c r="AT671" i="19"/>
  <c r="AS671" i="19"/>
  <c r="AB671" i="19"/>
  <c r="AC671" i="19" s="1"/>
  <c r="L671" i="19"/>
  <c r="K671" i="19"/>
  <c r="J671" i="19"/>
  <c r="C671" i="19"/>
  <c r="AU670" i="19"/>
  <c r="AT670" i="19"/>
  <c r="AS670" i="19"/>
  <c r="AB670" i="19"/>
  <c r="AC670" i="19" s="1"/>
  <c r="L670" i="19"/>
  <c r="K670" i="19"/>
  <c r="J670" i="19"/>
  <c r="C670" i="19"/>
  <c r="AU668" i="19"/>
  <c r="AT668" i="19"/>
  <c r="AS668" i="19"/>
  <c r="AB668" i="19"/>
  <c r="AC668" i="19" s="1"/>
  <c r="L668" i="19"/>
  <c r="K668" i="19"/>
  <c r="J668" i="19"/>
  <c r="C668" i="19"/>
  <c r="AU667" i="19"/>
  <c r="AT667" i="19"/>
  <c r="AS667" i="19"/>
  <c r="AB667" i="19"/>
  <c r="AC667" i="19" s="1"/>
  <c r="L667" i="19"/>
  <c r="K667" i="19"/>
  <c r="J667" i="19"/>
  <c r="C667" i="19"/>
  <c r="AU666" i="19"/>
  <c r="AT666" i="19"/>
  <c r="AS666" i="19"/>
  <c r="AB666" i="19"/>
  <c r="AC666" i="19" s="1"/>
  <c r="L666" i="19"/>
  <c r="K666" i="19"/>
  <c r="J666" i="19"/>
  <c r="C666" i="19"/>
  <c r="AU665" i="19"/>
  <c r="AT665" i="19"/>
  <c r="AS665" i="19"/>
  <c r="AB665" i="19"/>
  <c r="AC665" i="19" s="1"/>
  <c r="L665" i="19"/>
  <c r="K665" i="19"/>
  <c r="J665" i="19"/>
  <c r="C665" i="19"/>
  <c r="AU664" i="19"/>
  <c r="AT664" i="19"/>
  <c r="AS664" i="19"/>
  <c r="AB664" i="19"/>
  <c r="AC664" i="19" s="1"/>
  <c r="L664" i="19"/>
  <c r="K664" i="19"/>
  <c r="J664" i="19"/>
  <c r="C664" i="19"/>
  <c r="AU663" i="19"/>
  <c r="AT663" i="19"/>
  <c r="AS663" i="19"/>
  <c r="AB663" i="19"/>
  <c r="AC663" i="19" s="1"/>
  <c r="L663" i="19"/>
  <c r="K663" i="19"/>
  <c r="J663" i="19"/>
  <c r="C663" i="19"/>
  <c r="AU662" i="19"/>
  <c r="AT662" i="19"/>
  <c r="AS662" i="19"/>
  <c r="AB662" i="19"/>
  <c r="AC662" i="19" s="1"/>
  <c r="L662" i="19"/>
  <c r="K662" i="19"/>
  <c r="J662" i="19"/>
  <c r="C662" i="19"/>
  <c r="AU661" i="19"/>
  <c r="AT661" i="19"/>
  <c r="AS661" i="19"/>
  <c r="AB661" i="19"/>
  <c r="AC661" i="19" s="1"/>
  <c r="L661" i="19"/>
  <c r="K661" i="19"/>
  <c r="J661" i="19"/>
  <c r="C661" i="19"/>
  <c r="AU660" i="19"/>
  <c r="AT660" i="19"/>
  <c r="AS660" i="19"/>
  <c r="AB660" i="19"/>
  <c r="AC660" i="19" s="1"/>
  <c r="L660" i="19"/>
  <c r="K660" i="19"/>
  <c r="J660" i="19"/>
  <c r="C660" i="19"/>
  <c r="AU659" i="19"/>
  <c r="AT659" i="19"/>
  <c r="AS659" i="19"/>
  <c r="AB659" i="19"/>
  <c r="AC659" i="19" s="1"/>
  <c r="L659" i="19"/>
  <c r="K659" i="19"/>
  <c r="J659" i="19"/>
  <c r="C659" i="19"/>
  <c r="AU658" i="19"/>
  <c r="AT658" i="19"/>
  <c r="AS658" i="19"/>
  <c r="AB658" i="19"/>
  <c r="AC658" i="19" s="1"/>
  <c r="L658" i="19"/>
  <c r="K658" i="19"/>
  <c r="J658" i="19"/>
  <c r="G658" i="19" s="1"/>
  <c r="C658" i="19"/>
  <c r="AU657" i="19"/>
  <c r="AT657" i="19"/>
  <c r="AS657" i="19"/>
  <c r="AB657" i="19"/>
  <c r="AC657" i="19" s="1"/>
  <c r="L657" i="19"/>
  <c r="K657" i="19"/>
  <c r="J657" i="19"/>
  <c r="C657" i="19"/>
  <c r="AU656" i="19"/>
  <c r="AT656" i="19"/>
  <c r="AS656" i="19"/>
  <c r="AB656" i="19"/>
  <c r="AC656" i="19" s="1"/>
  <c r="L656" i="19"/>
  <c r="K656" i="19"/>
  <c r="J656" i="19"/>
  <c r="C656" i="19"/>
  <c r="AU655" i="19"/>
  <c r="AT655" i="19"/>
  <c r="AS655" i="19"/>
  <c r="AB655" i="19"/>
  <c r="AC655" i="19" s="1"/>
  <c r="L655" i="19"/>
  <c r="K655" i="19"/>
  <c r="J655" i="19"/>
  <c r="C655" i="19"/>
  <c r="AU654" i="19"/>
  <c r="AT654" i="19"/>
  <c r="AS654" i="19"/>
  <c r="AB654" i="19"/>
  <c r="AC654" i="19" s="1"/>
  <c r="L654" i="19"/>
  <c r="K654" i="19"/>
  <c r="J654" i="19"/>
  <c r="C654" i="19"/>
  <c r="AU653" i="19"/>
  <c r="AT653" i="19"/>
  <c r="AS653" i="19"/>
  <c r="AB653" i="19"/>
  <c r="AC653" i="19" s="1"/>
  <c r="L653" i="19"/>
  <c r="K653" i="19"/>
  <c r="J653" i="19"/>
  <c r="C653" i="19"/>
  <c r="AU652" i="19"/>
  <c r="AT652" i="19"/>
  <c r="AS652" i="19"/>
  <c r="AB652" i="19"/>
  <c r="AC652" i="19" s="1"/>
  <c r="L652" i="19"/>
  <c r="K652" i="19"/>
  <c r="J652" i="19"/>
  <c r="C652" i="19"/>
  <c r="AU651" i="19"/>
  <c r="AT651" i="19"/>
  <c r="AS651" i="19"/>
  <c r="AB651" i="19"/>
  <c r="AC651" i="19" s="1"/>
  <c r="L651" i="19"/>
  <c r="K651" i="19"/>
  <c r="J651" i="19"/>
  <c r="C651" i="19"/>
  <c r="AU650" i="19"/>
  <c r="AT650" i="19"/>
  <c r="AS650" i="19"/>
  <c r="AB650" i="19"/>
  <c r="AC650" i="19" s="1"/>
  <c r="L650" i="19"/>
  <c r="K650" i="19"/>
  <c r="J650" i="19"/>
  <c r="C650" i="19"/>
  <c r="AU649" i="19"/>
  <c r="AT649" i="19"/>
  <c r="AS649" i="19"/>
  <c r="AB649" i="19"/>
  <c r="AC649" i="19" s="1"/>
  <c r="L649" i="19"/>
  <c r="K649" i="19"/>
  <c r="J649" i="19"/>
  <c r="C649" i="19"/>
  <c r="AU648" i="19"/>
  <c r="AT648" i="19"/>
  <c r="AS648" i="19"/>
  <c r="AB648" i="19"/>
  <c r="AC648" i="19" s="1"/>
  <c r="L648" i="19"/>
  <c r="K648" i="19"/>
  <c r="J648" i="19"/>
  <c r="C648" i="19"/>
  <c r="AU647" i="19"/>
  <c r="AT647" i="19"/>
  <c r="AS647" i="19"/>
  <c r="AB647" i="19"/>
  <c r="AC647" i="19" s="1"/>
  <c r="L647" i="19"/>
  <c r="K647" i="19"/>
  <c r="J647" i="19"/>
  <c r="C647" i="19"/>
  <c r="AU646" i="19"/>
  <c r="AT646" i="19"/>
  <c r="AS646" i="19"/>
  <c r="AB646" i="19"/>
  <c r="AC646" i="19" s="1"/>
  <c r="L646" i="19"/>
  <c r="K646" i="19"/>
  <c r="J646" i="19"/>
  <c r="C646" i="19"/>
  <c r="AU645" i="19"/>
  <c r="AT645" i="19"/>
  <c r="AS645" i="19"/>
  <c r="AB645" i="19"/>
  <c r="AC645" i="19" s="1"/>
  <c r="L645" i="19"/>
  <c r="K645" i="19"/>
  <c r="J645" i="19"/>
  <c r="C645" i="19"/>
  <c r="AU644" i="19"/>
  <c r="AT644" i="19"/>
  <c r="AS644" i="19"/>
  <c r="AB644" i="19"/>
  <c r="AC644" i="19" s="1"/>
  <c r="L644" i="19"/>
  <c r="K644" i="19"/>
  <c r="J644" i="19"/>
  <c r="C644" i="19"/>
  <c r="AU643" i="19"/>
  <c r="AT643" i="19"/>
  <c r="AS643" i="19"/>
  <c r="AB643" i="19"/>
  <c r="AC643" i="19" s="1"/>
  <c r="L643" i="19"/>
  <c r="K643" i="19"/>
  <c r="J643" i="19"/>
  <c r="C643" i="19"/>
  <c r="AU642" i="19"/>
  <c r="AT642" i="19"/>
  <c r="AS642" i="19"/>
  <c r="AB642" i="19"/>
  <c r="AC642" i="19" s="1"/>
  <c r="L642" i="19"/>
  <c r="K642" i="19"/>
  <c r="J642" i="19"/>
  <c r="C642" i="19"/>
  <c r="AU641" i="19"/>
  <c r="AT641" i="19"/>
  <c r="AS641" i="19"/>
  <c r="AB641" i="19"/>
  <c r="AC641" i="19" s="1"/>
  <c r="L641" i="19"/>
  <c r="K641" i="19"/>
  <c r="J641" i="19"/>
  <c r="C641" i="19"/>
  <c r="AU640" i="19"/>
  <c r="AT640" i="19"/>
  <c r="AS640" i="19"/>
  <c r="AB640" i="19"/>
  <c r="AC640" i="19" s="1"/>
  <c r="L640" i="19"/>
  <c r="K640" i="19"/>
  <c r="J640" i="19"/>
  <c r="C640" i="19"/>
  <c r="AU639" i="19"/>
  <c r="AT639" i="19"/>
  <c r="AS639" i="19"/>
  <c r="AB639" i="19"/>
  <c r="AC639" i="19" s="1"/>
  <c r="L639" i="19"/>
  <c r="K639" i="19"/>
  <c r="J639" i="19"/>
  <c r="C639" i="19"/>
  <c r="AU638" i="19"/>
  <c r="AT638" i="19"/>
  <c r="AS638" i="19"/>
  <c r="AB638" i="19"/>
  <c r="AC638" i="19" s="1"/>
  <c r="L638" i="19"/>
  <c r="K638" i="19"/>
  <c r="J638" i="19"/>
  <c r="C638" i="19"/>
  <c r="AU637" i="19"/>
  <c r="AT637" i="19"/>
  <c r="AS637" i="19"/>
  <c r="AB637" i="19"/>
  <c r="AC637" i="19" s="1"/>
  <c r="L637" i="19"/>
  <c r="K637" i="19"/>
  <c r="J637" i="19"/>
  <c r="C637" i="19"/>
  <c r="AU636" i="19"/>
  <c r="AT636" i="19"/>
  <c r="AS636" i="19"/>
  <c r="AB636" i="19"/>
  <c r="AC636" i="19" s="1"/>
  <c r="L636" i="19"/>
  <c r="K636" i="19"/>
  <c r="J636" i="19"/>
  <c r="C636" i="19"/>
  <c r="AU635" i="19"/>
  <c r="AT635" i="19"/>
  <c r="AS635" i="19"/>
  <c r="AB635" i="19"/>
  <c r="AC635" i="19" s="1"/>
  <c r="L635" i="19"/>
  <c r="K635" i="19"/>
  <c r="J635" i="19"/>
  <c r="C635" i="19"/>
  <c r="AU634" i="19"/>
  <c r="AT634" i="19"/>
  <c r="AS634" i="19"/>
  <c r="AB634" i="19"/>
  <c r="AC634" i="19" s="1"/>
  <c r="L634" i="19"/>
  <c r="K634" i="19"/>
  <c r="J634" i="19"/>
  <c r="C634" i="19"/>
  <c r="AU633" i="19"/>
  <c r="AT633" i="19"/>
  <c r="AS633" i="19"/>
  <c r="AB633" i="19"/>
  <c r="AC633" i="19" s="1"/>
  <c r="L633" i="19"/>
  <c r="K633" i="19"/>
  <c r="J633" i="19"/>
  <c r="C633" i="19"/>
  <c r="AU632" i="19"/>
  <c r="AT632" i="19"/>
  <c r="AS632" i="19"/>
  <c r="AB632" i="19"/>
  <c r="AC632" i="19" s="1"/>
  <c r="L632" i="19"/>
  <c r="K632" i="19"/>
  <c r="J632" i="19"/>
  <c r="C632" i="19"/>
  <c r="AU631" i="19"/>
  <c r="AT631" i="19"/>
  <c r="AS631" i="19"/>
  <c r="AB631" i="19"/>
  <c r="AC631" i="19" s="1"/>
  <c r="L631" i="19"/>
  <c r="K631" i="19"/>
  <c r="J631" i="19"/>
  <c r="C631" i="19"/>
  <c r="AU630" i="19"/>
  <c r="AT630" i="19"/>
  <c r="AS630" i="19"/>
  <c r="AB630" i="19"/>
  <c r="AC630" i="19" s="1"/>
  <c r="L630" i="19"/>
  <c r="K630" i="19"/>
  <c r="J630" i="19"/>
  <c r="C630" i="19"/>
  <c r="AU629" i="19"/>
  <c r="AT629" i="19"/>
  <c r="AS629" i="19"/>
  <c r="AB629" i="19"/>
  <c r="AC629" i="19" s="1"/>
  <c r="L629" i="19"/>
  <c r="K629" i="19"/>
  <c r="J629" i="19"/>
  <c r="C629" i="19"/>
  <c r="AU628" i="19"/>
  <c r="AT628" i="19"/>
  <c r="AS628" i="19"/>
  <c r="AB628" i="19"/>
  <c r="AC628" i="19" s="1"/>
  <c r="L628" i="19"/>
  <c r="K628" i="19"/>
  <c r="J628" i="19"/>
  <c r="C628" i="19"/>
  <c r="AU627" i="19"/>
  <c r="AT627" i="19"/>
  <c r="AS627" i="19"/>
  <c r="AB627" i="19"/>
  <c r="AC627" i="19" s="1"/>
  <c r="L627" i="19"/>
  <c r="K627" i="19"/>
  <c r="J627" i="19"/>
  <c r="C627" i="19"/>
  <c r="AU626" i="19"/>
  <c r="AT626" i="19"/>
  <c r="AS626" i="19"/>
  <c r="AB626" i="19"/>
  <c r="AC626" i="19" s="1"/>
  <c r="L626" i="19"/>
  <c r="K626" i="19"/>
  <c r="J626" i="19"/>
  <c r="C626" i="19"/>
  <c r="AU625" i="19"/>
  <c r="AT625" i="19"/>
  <c r="AS625" i="19"/>
  <c r="AB625" i="19"/>
  <c r="AC625" i="19" s="1"/>
  <c r="L625" i="19"/>
  <c r="K625" i="19"/>
  <c r="J625" i="19"/>
  <c r="C625" i="19"/>
  <c r="AU624" i="19"/>
  <c r="AT624" i="19"/>
  <c r="AS624" i="19"/>
  <c r="AB624" i="19"/>
  <c r="AC624" i="19" s="1"/>
  <c r="L624" i="19"/>
  <c r="K624" i="19"/>
  <c r="J624" i="19"/>
  <c r="C624" i="19"/>
  <c r="AU623" i="19"/>
  <c r="AT623" i="19"/>
  <c r="AS623" i="19"/>
  <c r="AB623" i="19"/>
  <c r="AC623" i="19" s="1"/>
  <c r="L623" i="19"/>
  <c r="K623" i="19"/>
  <c r="J623" i="19"/>
  <c r="C623" i="19"/>
  <c r="AU622" i="19"/>
  <c r="AT622" i="19"/>
  <c r="AS622" i="19"/>
  <c r="AB622" i="19"/>
  <c r="AC622" i="19" s="1"/>
  <c r="L622" i="19"/>
  <c r="K622" i="19"/>
  <c r="J622" i="19"/>
  <c r="C622" i="19"/>
  <c r="AU621" i="19"/>
  <c r="AT621" i="19"/>
  <c r="AS621" i="19"/>
  <c r="AB621" i="19"/>
  <c r="AC621" i="19" s="1"/>
  <c r="L621" i="19"/>
  <c r="K621" i="19"/>
  <c r="J621" i="19"/>
  <c r="C621" i="19"/>
  <c r="AU620" i="19"/>
  <c r="AT620" i="19"/>
  <c r="AS620" i="19"/>
  <c r="AB620" i="19"/>
  <c r="AC620" i="19" s="1"/>
  <c r="L620" i="19"/>
  <c r="K620" i="19"/>
  <c r="J620" i="19"/>
  <c r="G620" i="19" s="1"/>
  <c r="C620" i="19"/>
  <c r="AU619" i="19"/>
  <c r="AT619" i="19"/>
  <c r="AS619" i="19"/>
  <c r="AB619" i="19"/>
  <c r="AC619" i="19" s="1"/>
  <c r="L619" i="19"/>
  <c r="K619" i="19"/>
  <c r="J619" i="19"/>
  <c r="G619" i="19" s="1"/>
  <c r="C619" i="19"/>
  <c r="AU618" i="19"/>
  <c r="AT618" i="19"/>
  <c r="AS618" i="19"/>
  <c r="AB618" i="19"/>
  <c r="AC618" i="19" s="1"/>
  <c r="L618" i="19"/>
  <c r="K618" i="19"/>
  <c r="J618" i="19"/>
  <c r="C618" i="19"/>
  <c r="AU617" i="19"/>
  <c r="AT617" i="19"/>
  <c r="AS617" i="19"/>
  <c r="AB617" i="19"/>
  <c r="AC617" i="19" s="1"/>
  <c r="L617" i="19"/>
  <c r="K617" i="19"/>
  <c r="J617" i="19"/>
  <c r="C617" i="19"/>
  <c r="AU616" i="19"/>
  <c r="AT616" i="19"/>
  <c r="AS616" i="19"/>
  <c r="AB616" i="19"/>
  <c r="AC616" i="19" s="1"/>
  <c r="L616" i="19"/>
  <c r="K616" i="19"/>
  <c r="J616" i="19"/>
  <c r="C616" i="19"/>
  <c r="AU615" i="19"/>
  <c r="AT615" i="19"/>
  <c r="AS615" i="19"/>
  <c r="AB615" i="19"/>
  <c r="AC615" i="19" s="1"/>
  <c r="L615" i="19"/>
  <c r="K615" i="19"/>
  <c r="J615" i="19"/>
  <c r="C615" i="19"/>
  <c r="AU614" i="19"/>
  <c r="AT614" i="19"/>
  <c r="AS614" i="19"/>
  <c r="AB614" i="19"/>
  <c r="AC614" i="19" s="1"/>
  <c r="L614" i="19"/>
  <c r="K614" i="19"/>
  <c r="J614" i="19"/>
  <c r="C614" i="19"/>
  <c r="AU611" i="19"/>
  <c r="AT611" i="19"/>
  <c r="AS611" i="19"/>
  <c r="AB611" i="19"/>
  <c r="AC611" i="19" s="1"/>
  <c r="L611" i="19"/>
  <c r="K611" i="19"/>
  <c r="J611" i="19"/>
  <c r="C611" i="19"/>
  <c r="AU610" i="19"/>
  <c r="AT610" i="19"/>
  <c r="AS610" i="19"/>
  <c r="AB610" i="19"/>
  <c r="AC610" i="19" s="1"/>
  <c r="L610" i="19"/>
  <c r="K610" i="19"/>
  <c r="J610" i="19"/>
  <c r="C610" i="19"/>
  <c r="AU609" i="19"/>
  <c r="AT609" i="19"/>
  <c r="AS609" i="19"/>
  <c r="AB609" i="19"/>
  <c r="AC609" i="19" s="1"/>
  <c r="L609" i="19"/>
  <c r="K609" i="19"/>
  <c r="J609" i="19"/>
  <c r="C609" i="19"/>
  <c r="AU608" i="19"/>
  <c r="AT608" i="19"/>
  <c r="AS608" i="19"/>
  <c r="AB608" i="19"/>
  <c r="AC608" i="19" s="1"/>
  <c r="L608" i="19"/>
  <c r="K608" i="19"/>
  <c r="J608" i="19"/>
  <c r="C608" i="19"/>
  <c r="AU606" i="19"/>
  <c r="AT606" i="19"/>
  <c r="AS606" i="19"/>
  <c r="AB606" i="19"/>
  <c r="AC606" i="19" s="1"/>
  <c r="L606" i="19"/>
  <c r="K606" i="19"/>
  <c r="J606" i="19"/>
  <c r="C606" i="19"/>
  <c r="AU605" i="19"/>
  <c r="AT605" i="19"/>
  <c r="AS605" i="19"/>
  <c r="AB605" i="19"/>
  <c r="AC605" i="19" s="1"/>
  <c r="L605" i="19"/>
  <c r="K605" i="19"/>
  <c r="J605" i="19"/>
  <c r="C605" i="19"/>
  <c r="AU604" i="19"/>
  <c r="AT604" i="19"/>
  <c r="AS604" i="19"/>
  <c r="AB604" i="19"/>
  <c r="AC604" i="19" s="1"/>
  <c r="L604" i="19"/>
  <c r="K604" i="19"/>
  <c r="J604" i="19"/>
  <c r="C604" i="19"/>
  <c r="AU603" i="19"/>
  <c r="AT603" i="19"/>
  <c r="AS603" i="19"/>
  <c r="AB603" i="19"/>
  <c r="AC603" i="19" s="1"/>
  <c r="L603" i="19"/>
  <c r="K603" i="19"/>
  <c r="J603" i="19"/>
  <c r="C603" i="19"/>
  <c r="AU602" i="19"/>
  <c r="AT602" i="19"/>
  <c r="AS602" i="19"/>
  <c r="AB602" i="19"/>
  <c r="AC602" i="19" s="1"/>
  <c r="L602" i="19"/>
  <c r="K602" i="19"/>
  <c r="J602" i="19"/>
  <c r="C602" i="19"/>
  <c r="AU601" i="19"/>
  <c r="AT601" i="19"/>
  <c r="AS601" i="19"/>
  <c r="AB601" i="19"/>
  <c r="AC601" i="19" s="1"/>
  <c r="L601" i="19"/>
  <c r="K601" i="19"/>
  <c r="J601" i="19"/>
  <c r="C601" i="19"/>
  <c r="AU599" i="19"/>
  <c r="AT599" i="19"/>
  <c r="AS599" i="19"/>
  <c r="AB599" i="19"/>
  <c r="AC599" i="19" s="1"/>
  <c r="L599" i="19"/>
  <c r="K599" i="19"/>
  <c r="J599" i="19"/>
  <c r="C599" i="19"/>
  <c r="AU598" i="19"/>
  <c r="AT598" i="19"/>
  <c r="AS598" i="19"/>
  <c r="AB598" i="19"/>
  <c r="AC598" i="19" s="1"/>
  <c r="L598" i="19"/>
  <c r="K598" i="19"/>
  <c r="J598" i="19"/>
  <c r="C598" i="19"/>
  <c r="AU597" i="19"/>
  <c r="AT597" i="19"/>
  <c r="AS597" i="19"/>
  <c r="AB597" i="19"/>
  <c r="AC597" i="19" s="1"/>
  <c r="L597" i="19"/>
  <c r="K597" i="19"/>
  <c r="J597" i="19"/>
  <c r="C597" i="19"/>
  <c r="AU596" i="19"/>
  <c r="AT596" i="19"/>
  <c r="AS596" i="19"/>
  <c r="AB596" i="19"/>
  <c r="AC596" i="19" s="1"/>
  <c r="L596" i="19"/>
  <c r="K596" i="19"/>
  <c r="J596" i="19"/>
  <c r="C596" i="19"/>
  <c r="AU594" i="19"/>
  <c r="AT594" i="19"/>
  <c r="AS594" i="19"/>
  <c r="AB594" i="19"/>
  <c r="AC594" i="19" s="1"/>
  <c r="L594" i="19"/>
  <c r="K594" i="19"/>
  <c r="J594" i="19"/>
  <c r="C594" i="19"/>
  <c r="AU593" i="19"/>
  <c r="AT593" i="19"/>
  <c r="AS593" i="19"/>
  <c r="AB593" i="19"/>
  <c r="AC593" i="19" s="1"/>
  <c r="L593" i="19"/>
  <c r="K593" i="19"/>
  <c r="J593" i="19"/>
  <c r="C593" i="19"/>
  <c r="AU592" i="19"/>
  <c r="AT592" i="19"/>
  <c r="AS592" i="19"/>
  <c r="AB592" i="19"/>
  <c r="AC592" i="19" s="1"/>
  <c r="L592" i="19"/>
  <c r="K592" i="19"/>
  <c r="J592" i="19"/>
  <c r="C592" i="19"/>
  <c r="AU591" i="19"/>
  <c r="AT591" i="19"/>
  <c r="AS591" i="19"/>
  <c r="AB591" i="19"/>
  <c r="AC591" i="19" s="1"/>
  <c r="L591" i="19"/>
  <c r="K591" i="19"/>
  <c r="J591" i="19"/>
  <c r="C591" i="19"/>
  <c r="AU590" i="19"/>
  <c r="AT590" i="19"/>
  <c r="AS590" i="19"/>
  <c r="AB590" i="19"/>
  <c r="AC590" i="19" s="1"/>
  <c r="L590" i="19"/>
  <c r="K590" i="19"/>
  <c r="J590" i="19"/>
  <c r="C590" i="19"/>
  <c r="AU589" i="19"/>
  <c r="AT589" i="19"/>
  <c r="AS589" i="19"/>
  <c r="AB589" i="19"/>
  <c r="AC589" i="19" s="1"/>
  <c r="L589" i="19"/>
  <c r="K589" i="19"/>
  <c r="J589" i="19"/>
  <c r="C589" i="19"/>
  <c r="AU588" i="19"/>
  <c r="AT588" i="19"/>
  <c r="AS588" i="19"/>
  <c r="AB588" i="19"/>
  <c r="AC588" i="19" s="1"/>
  <c r="L588" i="19"/>
  <c r="K588" i="19"/>
  <c r="J588" i="19"/>
  <c r="C588" i="19"/>
  <c r="AU587" i="19"/>
  <c r="AT587" i="19"/>
  <c r="AS587" i="19"/>
  <c r="AB587" i="19"/>
  <c r="AC587" i="19" s="1"/>
  <c r="L587" i="19"/>
  <c r="K587" i="19"/>
  <c r="J587" i="19"/>
  <c r="C587" i="19"/>
  <c r="AU586" i="19"/>
  <c r="AT586" i="19"/>
  <c r="AS586" i="19"/>
  <c r="AB586" i="19"/>
  <c r="AC586" i="19" s="1"/>
  <c r="L586" i="19"/>
  <c r="K586" i="19"/>
  <c r="J586" i="19"/>
  <c r="C586" i="19"/>
  <c r="AU585" i="19"/>
  <c r="AT585" i="19"/>
  <c r="AS585" i="19"/>
  <c r="AB585" i="19"/>
  <c r="AC585" i="19" s="1"/>
  <c r="L585" i="19"/>
  <c r="K585" i="19"/>
  <c r="J585" i="19"/>
  <c r="C585" i="19"/>
  <c r="AU584" i="19"/>
  <c r="AT584" i="19"/>
  <c r="AS584" i="19"/>
  <c r="AB584" i="19"/>
  <c r="AC584" i="19" s="1"/>
  <c r="L584" i="19"/>
  <c r="K584" i="19"/>
  <c r="J584" i="19"/>
  <c r="C584" i="19"/>
  <c r="AU583" i="19"/>
  <c r="AT583" i="19"/>
  <c r="AS583" i="19"/>
  <c r="AB583" i="19"/>
  <c r="AC583" i="19" s="1"/>
  <c r="L583" i="19"/>
  <c r="K583" i="19"/>
  <c r="J583" i="19"/>
  <c r="C583" i="19"/>
  <c r="AU582" i="19"/>
  <c r="AT582" i="19"/>
  <c r="AS582" i="19"/>
  <c r="AB582" i="19"/>
  <c r="AC582" i="19" s="1"/>
  <c r="L582" i="19"/>
  <c r="K582" i="19"/>
  <c r="J582" i="19"/>
  <c r="C582" i="19"/>
  <c r="AU581" i="19"/>
  <c r="AT581" i="19"/>
  <c r="AS581" i="19"/>
  <c r="AB581" i="19"/>
  <c r="AC581" i="19" s="1"/>
  <c r="L581" i="19"/>
  <c r="K581" i="19"/>
  <c r="J581" i="19"/>
  <c r="C581" i="19"/>
  <c r="AU580" i="19"/>
  <c r="AT580" i="19"/>
  <c r="AS580" i="19"/>
  <c r="AB580" i="19"/>
  <c r="AC580" i="19" s="1"/>
  <c r="L580" i="19"/>
  <c r="K580" i="19"/>
  <c r="J580" i="19"/>
  <c r="C580" i="19"/>
  <c r="AU579" i="19"/>
  <c r="AT579" i="19"/>
  <c r="AS579" i="19"/>
  <c r="AB579" i="19"/>
  <c r="AC579" i="19" s="1"/>
  <c r="L579" i="19"/>
  <c r="K579" i="19"/>
  <c r="J579" i="19"/>
  <c r="C579" i="19"/>
  <c r="AU578" i="19"/>
  <c r="AT578" i="19"/>
  <c r="AS578" i="19"/>
  <c r="AB578" i="19"/>
  <c r="AC578" i="19" s="1"/>
  <c r="L578" i="19"/>
  <c r="K578" i="19"/>
  <c r="J578" i="19"/>
  <c r="C578" i="19"/>
  <c r="AU576" i="19"/>
  <c r="AT576" i="19"/>
  <c r="AS576" i="19"/>
  <c r="AB576" i="19"/>
  <c r="AC576" i="19" s="1"/>
  <c r="L576" i="19"/>
  <c r="K576" i="19"/>
  <c r="J576" i="19"/>
  <c r="C576" i="19"/>
  <c r="AU575" i="19"/>
  <c r="AT575" i="19"/>
  <c r="AS575" i="19"/>
  <c r="AB575" i="19"/>
  <c r="AC575" i="19" s="1"/>
  <c r="L575" i="19"/>
  <c r="K575" i="19"/>
  <c r="J575" i="19"/>
  <c r="C575" i="19"/>
  <c r="AU574" i="19"/>
  <c r="AT574" i="19"/>
  <c r="AS574" i="19"/>
  <c r="AB574" i="19"/>
  <c r="AC574" i="19" s="1"/>
  <c r="L574" i="19"/>
  <c r="K574" i="19"/>
  <c r="J574" i="19"/>
  <c r="C574" i="19"/>
  <c r="AU573" i="19"/>
  <c r="AT573" i="19"/>
  <c r="AS573" i="19"/>
  <c r="AB573" i="19"/>
  <c r="AC573" i="19" s="1"/>
  <c r="L573" i="19"/>
  <c r="K573" i="19"/>
  <c r="J573" i="19"/>
  <c r="C573" i="19"/>
  <c r="AU571" i="19"/>
  <c r="AT571" i="19"/>
  <c r="AS571" i="19"/>
  <c r="AB571" i="19"/>
  <c r="AC571" i="19" s="1"/>
  <c r="L571" i="19"/>
  <c r="K571" i="19"/>
  <c r="J571" i="19"/>
  <c r="C571" i="19"/>
  <c r="AU570" i="19"/>
  <c r="AT570" i="19"/>
  <c r="AS570" i="19"/>
  <c r="AB570" i="19"/>
  <c r="AC570" i="19" s="1"/>
  <c r="L570" i="19"/>
  <c r="K570" i="19"/>
  <c r="J570" i="19"/>
  <c r="C570" i="19"/>
  <c r="AU569" i="19"/>
  <c r="AT569" i="19"/>
  <c r="AS569" i="19"/>
  <c r="AB569" i="19"/>
  <c r="AC569" i="19" s="1"/>
  <c r="L569" i="19"/>
  <c r="K569" i="19"/>
  <c r="J569" i="19"/>
  <c r="C569" i="19"/>
  <c r="AU568" i="19"/>
  <c r="AT568" i="19"/>
  <c r="AS568" i="19"/>
  <c r="AB568" i="19"/>
  <c r="AC568" i="19" s="1"/>
  <c r="L568" i="19"/>
  <c r="K568" i="19"/>
  <c r="J568" i="19"/>
  <c r="C568" i="19"/>
  <c r="AU566" i="19"/>
  <c r="AT566" i="19"/>
  <c r="AS566" i="19"/>
  <c r="AB566" i="19"/>
  <c r="AC566" i="19" s="1"/>
  <c r="L566" i="19"/>
  <c r="K566" i="19"/>
  <c r="J566" i="19"/>
  <c r="C566" i="19"/>
  <c r="AU565" i="19"/>
  <c r="AT565" i="19"/>
  <c r="AS565" i="19"/>
  <c r="AB565" i="19"/>
  <c r="AC565" i="19" s="1"/>
  <c r="L565" i="19"/>
  <c r="K565" i="19"/>
  <c r="J565" i="19"/>
  <c r="C565" i="19"/>
  <c r="AU564" i="19"/>
  <c r="AT564" i="19"/>
  <c r="AS564" i="19"/>
  <c r="AB564" i="19"/>
  <c r="AC564" i="19" s="1"/>
  <c r="L564" i="19"/>
  <c r="K564" i="19"/>
  <c r="J564" i="19"/>
  <c r="C564" i="19"/>
  <c r="AU563" i="19"/>
  <c r="AT563" i="19"/>
  <c r="AS563" i="19"/>
  <c r="AB563" i="19"/>
  <c r="AC563" i="19" s="1"/>
  <c r="L563" i="19"/>
  <c r="K563" i="19"/>
  <c r="J563" i="19"/>
  <c r="C563" i="19"/>
  <c r="AU562" i="19"/>
  <c r="AT562" i="19"/>
  <c r="AS562" i="19"/>
  <c r="AB562" i="19"/>
  <c r="AC562" i="19" s="1"/>
  <c r="L562" i="19"/>
  <c r="K562" i="19"/>
  <c r="J562" i="19"/>
  <c r="C562" i="19"/>
  <c r="AU561" i="19"/>
  <c r="AT561" i="19"/>
  <c r="AS561" i="19"/>
  <c r="AB561" i="19"/>
  <c r="AC561" i="19" s="1"/>
  <c r="L561" i="19"/>
  <c r="K561" i="19"/>
  <c r="J561" i="19"/>
  <c r="C561" i="19"/>
  <c r="AU560" i="19"/>
  <c r="AT560" i="19"/>
  <c r="AS560" i="19"/>
  <c r="AB560" i="19"/>
  <c r="AC560" i="19" s="1"/>
  <c r="L560" i="19"/>
  <c r="K560" i="19"/>
  <c r="J560" i="19"/>
  <c r="C560" i="19"/>
  <c r="AU559" i="19"/>
  <c r="AT559" i="19"/>
  <c r="AS559" i="19"/>
  <c r="AB559" i="19"/>
  <c r="AC559" i="19" s="1"/>
  <c r="L559" i="19"/>
  <c r="K559" i="19"/>
  <c r="J559" i="19"/>
  <c r="C559" i="19"/>
  <c r="AU557" i="19"/>
  <c r="AT557" i="19"/>
  <c r="AS557" i="19"/>
  <c r="AB557" i="19"/>
  <c r="AC557" i="19" s="1"/>
  <c r="L557" i="19"/>
  <c r="K557" i="19"/>
  <c r="J557" i="19"/>
  <c r="C557" i="19"/>
  <c r="AU556" i="19"/>
  <c r="AT556" i="19"/>
  <c r="AS556" i="19"/>
  <c r="AB556" i="19"/>
  <c r="AC556" i="19" s="1"/>
  <c r="L556" i="19"/>
  <c r="K556" i="19"/>
  <c r="J556" i="19"/>
  <c r="C556" i="19"/>
  <c r="AU555" i="19"/>
  <c r="AT555" i="19"/>
  <c r="AS555" i="19"/>
  <c r="AB555" i="19"/>
  <c r="AC555" i="19" s="1"/>
  <c r="L555" i="19"/>
  <c r="K555" i="19"/>
  <c r="J555" i="19"/>
  <c r="C555" i="19"/>
  <c r="AU554" i="19"/>
  <c r="AT554" i="19"/>
  <c r="AS554" i="19"/>
  <c r="AB554" i="19"/>
  <c r="AC554" i="19" s="1"/>
  <c r="L554" i="19"/>
  <c r="K554" i="19"/>
  <c r="J554" i="19"/>
  <c r="C554" i="19"/>
  <c r="AU552" i="19"/>
  <c r="AT552" i="19"/>
  <c r="AS552" i="19"/>
  <c r="AB552" i="19"/>
  <c r="AC552" i="19" s="1"/>
  <c r="L552" i="19"/>
  <c r="K552" i="19"/>
  <c r="J552" i="19"/>
  <c r="C552" i="19"/>
  <c r="AU551" i="19"/>
  <c r="AT551" i="19"/>
  <c r="AS551" i="19"/>
  <c r="AB551" i="19"/>
  <c r="AC551" i="19" s="1"/>
  <c r="L551" i="19"/>
  <c r="K551" i="19"/>
  <c r="J551" i="19"/>
  <c r="C551" i="19"/>
  <c r="AU550" i="19"/>
  <c r="AT550" i="19"/>
  <c r="AS550" i="19"/>
  <c r="AB550" i="19"/>
  <c r="AC550" i="19" s="1"/>
  <c r="L550" i="19"/>
  <c r="K550" i="19"/>
  <c r="J550" i="19"/>
  <c r="C550" i="19"/>
  <c r="AU549" i="19"/>
  <c r="AT549" i="19"/>
  <c r="AS549" i="19"/>
  <c r="AB549" i="19"/>
  <c r="AC549" i="19" s="1"/>
  <c r="L549" i="19"/>
  <c r="K549" i="19"/>
  <c r="J549" i="19"/>
  <c r="C549" i="19"/>
  <c r="AU548" i="19"/>
  <c r="AT548" i="19"/>
  <c r="AS548" i="19"/>
  <c r="AB548" i="19"/>
  <c r="AC548" i="19" s="1"/>
  <c r="L548" i="19"/>
  <c r="K548" i="19"/>
  <c r="J548" i="19"/>
  <c r="C548" i="19"/>
  <c r="AU547" i="19"/>
  <c r="AT547" i="19"/>
  <c r="AS547" i="19"/>
  <c r="AB547" i="19"/>
  <c r="AC547" i="19" s="1"/>
  <c r="L547" i="19"/>
  <c r="K547" i="19"/>
  <c r="J547" i="19"/>
  <c r="C547" i="19"/>
  <c r="AU546" i="19"/>
  <c r="AT546" i="19"/>
  <c r="AS546" i="19"/>
  <c r="AB546" i="19"/>
  <c r="AC546" i="19" s="1"/>
  <c r="L546" i="19"/>
  <c r="K546" i="19"/>
  <c r="J546" i="19"/>
  <c r="C546" i="19"/>
  <c r="AU545" i="19"/>
  <c r="AT545" i="19"/>
  <c r="AS545" i="19"/>
  <c r="AB545" i="19"/>
  <c r="AC545" i="19" s="1"/>
  <c r="L545" i="19"/>
  <c r="K545" i="19"/>
  <c r="J545" i="19"/>
  <c r="C545" i="19"/>
  <c r="AU544" i="19"/>
  <c r="AT544" i="19"/>
  <c r="AS544" i="19"/>
  <c r="AB544" i="19"/>
  <c r="AC544" i="19" s="1"/>
  <c r="L544" i="19"/>
  <c r="K544" i="19"/>
  <c r="J544" i="19"/>
  <c r="C544" i="19"/>
  <c r="AU543" i="19"/>
  <c r="AT543" i="19"/>
  <c r="AS543" i="19"/>
  <c r="AB543" i="19"/>
  <c r="AC543" i="19" s="1"/>
  <c r="L543" i="19"/>
  <c r="K543" i="19"/>
  <c r="J543" i="19"/>
  <c r="C543" i="19"/>
  <c r="AU542" i="19"/>
  <c r="AT542" i="19"/>
  <c r="AS542" i="19"/>
  <c r="AB542" i="19"/>
  <c r="AC542" i="19" s="1"/>
  <c r="L542" i="19"/>
  <c r="K542" i="19"/>
  <c r="J542" i="19"/>
  <c r="C542" i="19"/>
  <c r="AU541" i="19"/>
  <c r="AT541" i="19"/>
  <c r="AS541" i="19"/>
  <c r="AB541" i="19"/>
  <c r="AC541" i="19" s="1"/>
  <c r="L541" i="19"/>
  <c r="K541" i="19"/>
  <c r="J541" i="19"/>
  <c r="C541" i="19"/>
  <c r="AU540" i="19"/>
  <c r="AT540" i="19"/>
  <c r="AS540" i="19"/>
  <c r="AB540" i="19"/>
  <c r="AC540" i="19" s="1"/>
  <c r="L540" i="19"/>
  <c r="K540" i="19"/>
  <c r="J540" i="19"/>
  <c r="C540" i="19"/>
  <c r="AU539" i="19"/>
  <c r="AT539" i="19"/>
  <c r="AS539" i="19"/>
  <c r="AB539" i="19"/>
  <c r="AC539" i="19" s="1"/>
  <c r="L539" i="19"/>
  <c r="K539" i="19"/>
  <c r="J539" i="19"/>
  <c r="C539" i="19"/>
  <c r="AU538" i="19"/>
  <c r="AT538" i="19"/>
  <c r="AS538" i="19"/>
  <c r="AB538" i="19"/>
  <c r="AC538" i="19" s="1"/>
  <c r="L538" i="19"/>
  <c r="K538" i="19"/>
  <c r="J538" i="19"/>
  <c r="C538" i="19"/>
  <c r="AU537" i="19"/>
  <c r="AT537" i="19"/>
  <c r="AS537" i="19"/>
  <c r="AB537" i="19"/>
  <c r="AC537" i="19" s="1"/>
  <c r="L537" i="19"/>
  <c r="K537" i="19"/>
  <c r="J537" i="19"/>
  <c r="C537" i="19"/>
  <c r="AU536" i="19"/>
  <c r="AT536" i="19"/>
  <c r="AS536" i="19"/>
  <c r="AB536" i="19"/>
  <c r="AC536" i="19" s="1"/>
  <c r="L536" i="19"/>
  <c r="K536" i="19"/>
  <c r="J536" i="19"/>
  <c r="C536" i="19"/>
  <c r="AU535" i="19"/>
  <c r="AT535" i="19"/>
  <c r="AS535" i="19"/>
  <c r="AB535" i="19"/>
  <c r="AC535" i="19" s="1"/>
  <c r="L535" i="19"/>
  <c r="K535" i="19"/>
  <c r="J535" i="19"/>
  <c r="C535" i="19"/>
  <c r="AU534" i="19"/>
  <c r="AT534" i="19"/>
  <c r="AS534" i="19"/>
  <c r="AB534" i="19"/>
  <c r="AC534" i="19" s="1"/>
  <c r="L534" i="19"/>
  <c r="K534" i="19"/>
  <c r="J534" i="19"/>
  <c r="C534" i="19"/>
  <c r="AU533" i="19"/>
  <c r="AT533" i="19"/>
  <c r="AS533" i="19"/>
  <c r="AB533" i="19"/>
  <c r="AC533" i="19" s="1"/>
  <c r="L533" i="19"/>
  <c r="K533" i="19"/>
  <c r="J533" i="19"/>
  <c r="C533" i="19"/>
  <c r="AU532" i="19"/>
  <c r="AT532" i="19"/>
  <c r="AS532" i="19"/>
  <c r="AB532" i="19"/>
  <c r="AC532" i="19" s="1"/>
  <c r="L532" i="19"/>
  <c r="K532" i="19"/>
  <c r="J532" i="19"/>
  <c r="C532" i="19"/>
  <c r="AU531" i="19"/>
  <c r="AT531" i="19"/>
  <c r="AS531" i="19"/>
  <c r="AB531" i="19"/>
  <c r="AC531" i="19" s="1"/>
  <c r="L531" i="19"/>
  <c r="K531" i="19"/>
  <c r="J531" i="19"/>
  <c r="C531" i="19"/>
  <c r="AU530" i="19"/>
  <c r="AT530" i="19"/>
  <c r="AS530" i="19"/>
  <c r="AB530" i="19"/>
  <c r="AC530" i="19" s="1"/>
  <c r="L530" i="19"/>
  <c r="K530" i="19"/>
  <c r="J530" i="19"/>
  <c r="C530" i="19"/>
  <c r="AU529" i="19"/>
  <c r="AT529" i="19"/>
  <c r="AS529" i="19"/>
  <c r="AB529" i="19"/>
  <c r="AC529" i="19" s="1"/>
  <c r="L529" i="19"/>
  <c r="K529" i="19"/>
  <c r="J529" i="19"/>
  <c r="C529" i="19"/>
  <c r="AU528" i="19"/>
  <c r="AT528" i="19"/>
  <c r="AS528" i="19"/>
  <c r="AB528" i="19"/>
  <c r="AC528" i="19" s="1"/>
  <c r="L528" i="19"/>
  <c r="K528" i="19"/>
  <c r="J528" i="19"/>
  <c r="C528" i="19"/>
  <c r="AU527" i="19"/>
  <c r="AT527" i="19"/>
  <c r="AS527" i="19"/>
  <c r="AB527" i="19"/>
  <c r="AC527" i="19" s="1"/>
  <c r="L527" i="19"/>
  <c r="K527" i="19"/>
  <c r="J527" i="19"/>
  <c r="C527" i="19"/>
  <c r="AU526" i="19"/>
  <c r="AT526" i="19"/>
  <c r="AS526" i="19"/>
  <c r="AB526" i="19"/>
  <c r="AC526" i="19" s="1"/>
  <c r="L526" i="19"/>
  <c r="K526" i="19"/>
  <c r="J526" i="19"/>
  <c r="C526" i="19"/>
  <c r="AU525" i="19"/>
  <c r="AT525" i="19"/>
  <c r="AS525" i="19"/>
  <c r="AB525" i="19"/>
  <c r="AC525" i="19" s="1"/>
  <c r="L525" i="19"/>
  <c r="K525" i="19"/>
  <c r="J525" i="19"/>
  <c r="C525" i="19"/>
  <c r="AU524" i="19"/>
  <c r="AT524" i="19"/>
  <c r="AS524" i="19"/>
  <c r="AB524" i="19"/>
  <c r="AC524" i="19" s="1"/>
  <c r="L524" i="19"/>
  <c r="K524" i="19"/>
  <c r="J524" i="19"/>
  <c r="C524" i="19"/>
  <c r="AU523" i="19"/>
  <c r="AT523" i="19"/>
  <c r="AS523" i="19"/>
  <c r="AB523" i="19"/>
  <c r="AC523" i="19" s="1"/>
  <c r="L523" i="19"/>
  <c r="K523" i="19"/>
  <c r="J523" i="19"/>
  <c r="C523" i="19"/>
  <c r="AU522" i="19"/>
  <c r="AT522" i="19"/>
  <c r="AS522" i="19"/>
  <c r="AB522" i="19"/>
  <c r="AC522" i="19" s="1"/>
  <c r="L522" i="19"/>
  <c r="K522" i="19"/>
  <c r="J522" i="19"/>
  <c r="C522" i="19"/>
  <c r="AU521" i="19"/>
  <c r="AT521" i="19"/>
  <c r="AS521" i="19"/>
  <c r="AB521" i="19"/>
  <c r="AC521" i="19" s="1"/>
  <c r="L521" i="19"/>
  <c r="K521" i="19"/>
  <c r="J521" i="19"/>
  <c r="C521" i="19"/>
  <c r="AU520" i="19"/>
  <c r="AT520" i="19"/>
  <c r="AS520" i="19"/>
  <c r="AB520" i="19"/>
  <c r="AC520" i="19" s="1"/>
  <c r="L520" i="19"/>
  <c r="K520" i="19"/>
  <c r="J520" i="19"/>
  <c r="C520" i="19"/>
  <c r="AU519" i="19"/>
  <c r="AT519" i="19"/>
  <c r="AS519" i="19"/>
  <c r="AB519" i="19"/>
  <c r="AC519" i="19" s="1"/>
  <c r="L519" i="19"/>
  <c r="K519" i="19"/>
  <c r="J519" i="19"/>
  <c r="C519" i="19"/>
  <c r="AU518" i="19"/>
  <c r="AT518" i="19"/>
  <c r="AS518" i="19"/>
  <c r="AB518" i="19"/>
  <c r="AC518" i="19" s="1"/>
  <c r="L518" i="19"/>
  <c r="K518" i="19"/>
  <c r="J518" i="19"/>
  <c r="C518" i="19"/>
  <c r="AU517" i="19"/>
  <c r="AT517" i="19"/>
  <c r="AS517" i="19"/>
  <c r="AB517" i="19"/>
  <c r="AC517" i="19" s="1"/>
  <c r="L517" i="19"/>
  <c r="K517" i="19"/>
  <c r="J517" i="19"/>
  <c r="C517" i="19"/>
  <c r="AU516" i="19"/>
  <c r="AT516" i="19"/>
  <c r="AS516" i="19"/>
  <c r="AB516" i="19"/>
  <c r="AC516" i="19" s="1"/>
  <c r="L516" i="19"/>
  <c r="K516" i="19"/>
  <c r="J516" i="19"/>
  <c r="C516" i="19"/>
  <c r="AU515" i="19"/>
  <c r="AT515" i="19"/>
  <c r="AS515" i="19"/>
  <c r="AB515" i="19"/>
  <c r="AC515" i="19" s="1"/>
  <c r="L515" i="19"/>
  <c r="K515" i="19"/>
  <c r="J515" i="19"/>
  <c r="C515" i="19"/>
  <c r="AU514" i="19"/>
  <c r="AT514" i="19"/>
  <c r="AS514" i="19"/>
  <c r="AB514" i="19"/>
  <c r="AC514" i="19" s="1"/>
  <c r="L514" i="19"/>
  <c r="K514" i="19"/>
  <c r="J514" i="19"/>
  <c r="C514" i="19"/>
  <c r="AU513" i="19"/>
  <c r="AT513" i="19"/>
  <c r="AS513" i="19"/>
  <c r="AB513" i="19"/>
  <c r="AC513" i="19" s="1"/>
  <c r="L513" i="19"/>
  <c r="K513" i="19"/>
  <c r="J513" i="19"/>
  <c r="C513" i="19"/>
  <c r="AU512" i="19"/>
  <c r="AT512" i="19"/>
  <c r="AS512" i="19"/>
  <c r="AB512" i="19"/>
  <c r="AC512" i="19" s="1"/>
  <c r="L512" i="19"/>
  <c r="K512" i="19"/>
  <c r="J512" i="19"/>
  <c r="C512" i="19"/>
  <c r="AU511" i="19"/>
  <c r="AT511" i="19"/>
  <c r="AS511" i="19"/>
  <c r="AB511" i="19"/>
  <c r="AC511" i="19" s="1"/>
  <c r="L511" i="19"/>
  <c r="K511" i="19"/>
  <c r="J511" i="19"/>
  <c r="C511" i="19"/>
  <c r="AU510" i="19"/>
  <c r="AT510" i="19"/>
  <c r="AS510" i="19"/>
  <c r="AB510" i="19"/>
  <c r="AC510" i="19" s="1"/>
  <c r="L510" i="19"/>
  <c r="K510" i="19"/>
  <c r="J510" i="19"/>
  <c r="C510" i="19"/>
  <c r="AU509" i="19"/>
  <c r="AT509" i="19"/>
  <c r="AS509" i="19"/>
  <c r="AB509" i="19"/>
  <c r="AC509" i="19" s="1"/>
  <c r="L509" i="19"/>
  <c r="K509" i="19"/>
  <c r="J509" i="19"/>
  <c r="C509" i="19"/>
  <c r="AU508" i="19"/>
  <c r="AT508" i="19"/>
  <c r="AS508" i="19"/>
  <c r="AB508" i="19"/>
  <c r="AC508" i="19" s="1"/>
  <c r="L508" i="19"/>
  <c r="K508" i="19"/>
  <c r="J508" i="19"/>
  <c r="C508" i="19"/>
  <c r="AU507" i="19"/>
  <c r="AT507" i="19"/>
  <c r="AS507" i="19"/>
  <c r="AB507" i="19"/>
  <c r="AC507" i="19" s="1"/>
  <c r="L507" i="19"/>
  <c r="K507" i="19"/>
  <c r="J507" i="19"/>
  <c r="C507" i="19"/>
  <c r="AU506" i="19"/>
  <c r="AT506" i="19"/>
  <c r="AS506" i="19"/>
  <c r="AB506" i="19"/>
  <c r="AC506" i="19" s="1"/>
  <c r="L506" i="19"/>
  <c r="K506" i="19"/>
  <c r="J506" i="19"/>
  <c r="C506" i="19"/>
  <c r="AU505" i="19"/>
  <c r="AT505" i="19"/>
  <c r="AS505" i="19"/>
  <c r="AB505" i="19"/>
  <c r="AC505" i="19" s="1"/>
  <c r="L505" i="19"/>
  <c r="K505" i="19"/>
  <c r="J505" i="19"/>
  <c r="C505" i="19"/>
  <c r="AU504" i="19"/>
  <c r="AT504" i="19"/>
  <c r="AS504" i="19"/>
  <c r="AB504" i="19"/>
  <c r="AC504" i="19" s="1"/>
  <c r="L504" i="19"/>
  <c r="K504" i="19"/>
  <c r="J504" i="19"/>
  <c r="C504" i="19"/>
  <c r="AU503" i="19"/>
  <c r="AT503" i="19"/>
  <c r="AS503" i="19"/>
  <c r="AB503" i="19"/>
  <c r="AC503" i="19" s="1"/>
  <c r="L503" i="19"/>
  <c r="K503" i="19"/>
  <c r="J503" i="19"/>
  <c r="C503" i="19"/>
  <c r="AU502" i="19"/>
  <c r="AT502" i="19"/>
  <c r="AS502" i="19"/>
  <c r="AB502" i="19"/>
  <c r="AC502" i="19" s="1"/>
  <c r="L502" i="19"/>
  <c r="K502" i="19"/>
  <c r="J502" i="19"/>
  <c r="C502" i="19"/>
  <c r="AU501" i="19"/>
  <c r="AT501" i="19"/>
  <c r="AS501" i="19"/>
  <c r="AB501" i="19"/>
  <c r="AC501" i="19" s="1"/>
  <c r="L501" i="19"/>
  <c r="K501" i="19"/>
  <c r="J501" i="19"/>
  <c r="C501" i="19"/>
  <c r="AU500" i="19"/>
  <c r="AT500" i="19"/>
  <c r="AS500" i="19"/>
  <c r="AB500" i="19"/>
  <c r="AC500" i="19" s="1"/>
  <c r="L500" i="19"/>
  <c r="K500" i="19"/>
  <c r="J500" i="19"/>
  <c r="C500" i="19"/>
  <c r="AU499" i="19"/>
  <c r="AT499" i="19"/>
  <c r="AS499" i="19"/>
  <c r="AB499" i="19"/>
  <c r="AC499" i="19" s="1"/>
  <c r="L499" i="19"/>
  <c r="K499" i="19"/>
  <c r="J499" i="19"/>
  <c r="C499" i="19"/>
  <c r="AU498" i="19"/>
  <c r="AT498" i="19"/>
  <c r="AS498" i="19"/>
  <c r="AB498" i="19"/>
  <c r="AC498" i="19" s="1"/>
  <c r="L498" i="19"/>
  <c r="K498" i="19"/>
  <c r="J498" i="19"/>
  <c r="C498" i="19"/>
  <c r="AU497" i="19"/>
  <c r="AT497" i="19"/>
  <c r="AS497" i="19"/>
  <c r="AB497" i="19"/>
  <c r="AC497" i="19" s="1"/>
  <c r="L497" i="19"/>
  <c r="K497" i="19"/>
  <c r="J497" i="19"/>
  <c r="C497" i="19"/>
  <c r="AU496" i="19"/>
  <c r="AT496" i="19"/>
  <c r="AS496" i="19"/>
  <c r="AB496" i="19"/>
  <c r="AC496" i="19" s="1"/>
  <c r="L496" i="19"/>
  <c r="K496" i="19"/>
  <c r="J496" i="19"/>
  <c r="C496" i="19"/>
  <c r="AU495" i="19"/>
  <c r="AT495" i="19"/>
  <c r="AS495" i="19"/>
  <c r="AB495" i="19"/>
  <c r="AC495" i="19" s="1"/>
  <c r="L495" i="19"/>
  <c r="K495" i="19"/>
  <c r="J495" i="19"/>
  <c r="C495" i="19"/>
  <c r="AU493" i="19"/>
  <c r="AT493" i="19"/>
  <c r="AS493" i="19"/>
  <c r="AB493" i="19"/>
  <c r="AC493" i="19" s="1"/>
  <c r="L493" i="19"/>
  <c r="K493" i="19"/>
  <c r="J493" i="19"/>
  <c r="C493" i="19"/>
  <c r="AU492" i="19"/>
  <c r="AT492" i="19"/>
  <c r="AS492" i="19"/>
  <c r="AB492" i="19"/>
  <c r="AC492" i="19" s="1"/>
  <c r="L492" i="19"/>
  <c r="K492" i="19"/>
  <c r="J492" i="19"/>
  <c r="C492" i="19"/>
  <c r="AU491" i="19"/>
  <c r="AT491" i="19"/>
  <c r="AS491" i="19"/>
  <c r="AB491" i="19"/>
  <c r="AC491" i="19" s="1"/>
  <c r="L491" i="19"/>
  <c r="K491" i="19"/>
  <c r="J491" i="19"/>
  <c r="C491" i="19"/>
  <c r="AU490" i="19"/>
  <c r="AT490" i="19"/>
  <c r="AS490" i="19"/>
  <c r="AB490" i="19"/>
  <c r="AC490" i="19" s="1"/>
  <c r="L490" i="19"/>
  <c r="K490" i="19"/>
  <c r="J490" i="19"/>
  <c r="C490" i="19"/>
  <c r="AU489" i="19"/>
  <c r="AT489" i="19"/>
  <c r="AS489" i="19"/>
  <c r="AB489" i="19"/>
  <c r="AC489" i="19" s="1"/>
  <c r="L489" i="19"/>
  <c r="K489" i="19"/>
  <c r="J489" i="19"/>
  <c r="C489" i="19"/>
  <c r="AU488" i="19"/>
  <c r="AT488" i="19"/>
  <c r="AS488" i="19"/>
  <c r="AB488" i="19"/>
  <c r="AC488" i="19" s="1"/>
  <c r="L488" i="19"/>
  <c r="K488" i="19"/>
  <c r="J488" i="19"/>
  <c r="C488" i="19"/>
  <c r="AU487" i="19"/>
  <c r="AT487" i="19"/>
  <c r="AS487" i="19"/>
  <c r="AB487" i="19"/>
  <c r="AC487" i="19" s="1"/>
  <c r="L487" i="19"/>
  <c r="K487" i="19"/>
  <c r="J487" i="19"/>
  <c r="C487" i="19"/>
  <c r="AU486" i="19"/>
  <c r="AT486" i="19"/>
  <c r="AS486" i="19"/>
  <c r="AB486" i="19"/>
  <c r="AC486" i="19" s="1"/>
  <c r="L486" i="19"/>
  <c r="K486" i="19"/>
  <c r="J486" i="19"/>
  <c r="C486" i="19"/>
  <c r="AU484" i="19"/>
  <c r="AT484" i="19"/>
  <c r="AS484" i="19"/>
  <c r="AB484" i="19"/>
  <c r="AC484" i="19" s="1"/>
  <c r="L484" i="19"/>
  <c r="K484" i="19"/>
  <c r="J484" i="19"/>
  <c r="C484" i="19"/>
  <c r="AU483" i="19"/>
  <c r="AT483" i="19"/>
  <c r="AS483" i="19"/>
  <c r="AB483" i="19"/>
  <c r="AC483" i="19" s="1"/>
  <c r="L483" i="19"/>
  <c r="K483" i="19"/>
  <c r="J483" i="19"/>
  <c r="C483" i="19"/>
  <c r="AU482" i="19"/>
  <c r="AT482" i="19"/>
  <c r="AS482" i="19"/>
  <c r="AB482" i="19"/>
  <c r="AC482" i="19" s="1"/>
  <c r="L482" i="19"/>
  <c r="K482" i="19"/>
  <c r="J482" i="19"/>
  <c r="C482" i="19"/>
  <c r="AU481" i="19"/>
  <c r="AT481" i="19"/>
  <c r="AS481" i="19"/>
  <c r="AB481" i="19"/>
  <c r="AC481" i="19" s="1"/>
  <c r="L481" i="19"/>
  <c r="K481" i="19"/>
  <c r="J481" i="19"/>
  <c r="C481" i="19"/>
  <c r="AU478" i="19"/>
  <c r="AT478" i="19"/>
  <c r="AS478" i="19"/>
  <c r="AB478" i="19"/>
  <c r="AC478" i="19" s="1"/>
  <c r="L478" i="19"/>
  <c r="K478" i="19"/>
  <c r="J478" i="19"/>
  <c r="C478" i="19"/>
  <c r="AU477" i="19"/>
  <c r="AT477" i="19"/>
  <c r="AS477" i="19"/>
  <c r="AB477" i="19"/>
  <c r="AC477" i="19" s="1"/>
  <c r="L477" i="19"/>
  <c r="K477" i="19"/>
  <c r="J477" i="19"/>
  <c r="C477" i="19"/>
  <c r="AU476" i="19"/>
  <c r="AT476" i="19"/>
  <c r="AS476" i="19"/>
  <c r="AB476" i="19"/>
  <c r="AC476" i="19" s="1"/>
  <c r="L476" i="19"/>
  <c r="K476" i="19"/>
  <c r="J476" i="19"/>
  <c r="C476" i="19"/>
  <c r="AU475" i="19"/>
  <c r="AT475" i="19"/>
  <c r="AS475" i="19"/>
  <c r="AB475" i="19"/>
  <c r="AC475" i="19" s="1"/>
  <c r="L475" i="19"/>
  <c r="K475" i="19"/>
  <c r="J475" i="19"/>
  <c r="C475" i="19"/>
  <c r="AU474" i="19"/>
  <c r="AT474" i="19"/>
  <c r="AS474" i="19"/>
  <c r="AB474" i="19"/>
  <c r="AC474" i="19" s="1"/>
  <c r="L474" i="19"/>
  <c r="K474" i="19"/>
  <c r="J474" i="19"/>
  <c r="C474" i="19"/>
  <c r="AU471" i="19"/>
  <c r="AT471" i="19"/>
  <c r="AS471" i="19"/>
  <c r="AB471" i="19"/>
  <c r="AC471" i="19" s="1"/>
  <c r="L471" i="19"/>
  <c r="K471" i="19"/>
  <c r="J471" i="19"/>
  <c r="C471" i="19"/>
  <c r="AU470" i="19"/>
  <c r="AT470" i="19"/>
  <c r="AS470" i="19"/>
  <c r="AB470" i="19"/>
  <c r="AC470" i="19" s="1"/>
  <c r="L470" i="19"/>
  <c r="K470" i="19"/>
  <c r="J470" i="19"/>
  <c r="C470" i="19"/>
  <c r="AU469" i="19"/>
  <c r="AT469" i="19"/>
  <c r="AS469" i="19"/>
  <c r="AB469" i="19"/>
  <c r="AC469" i="19" s="1"/>
  <c r="L469" i="19"/>
  <c r="K469" i="19"/>
  <c r="J469" i="19"/>
  <c r="C469" i="19"/>
  <c r="AU468" i="19"/>
  <c r="AT468" i="19"/>
  <c r="AS468" i="19"/>
  <c r="AB468" i="19"/>
  <c r="AC468" i="19" s="1"/>
  <c r="L468" i="19"/>
  <c r="K468" i="19"/>
  <c r="J468" i="19"/>
  <c r="C468" i="19"/>
  <c r="AU467" i="19"/>
  <c r="AT467" i="19"/>
  <c r="AS467" i="19"/>
  <c r="AB467" i="19"/>
  <c r="AC467" i="19" s="1"/>
  <c r="L467" i="19"/>
  <c r="K467" i="19"/>
  <c r="J467" i="19"/>
  <c r="C467" i="19"/>
  <c r="AU466" i="19"/>
  <c r="AT466" i="19"/>
  <c r="AS466" i="19"/>
  <c r="AB466" i="19"/>
  <c r="AC466" i="19" s="1"/>
  <c r="L466" i="19"/>
  <c r="K466" i="19"/>
  <c r="J466" i="19"/>
  <c r="C466" i="19"/>
  <c r="AU465" i="19"/>
  <c r="AT465" i="19"/>
  <c r="AS465" i="19"/>
  <c r="AB465" i="19"/>
  <c r="AC465" i="19" s="1"/>
  <c r="L465" i="19"/>
  <c r="K465" i="19"/>
  <c r="J465" i="19"/>
  <c r="C465" i="19"/>
  <c r="AU463" i="19"/>
  <c r="AT463" i="19"/>
  <c r="AS463" i="19"/>
  <c r="AB463" i="19"/>
  <c r="AC463" i="19" s="1"/>
  <c r="L463" i="19"/>
  <c r="K463" i="19"/>
  <c r="J463" i="19"/>
  <c r="C463" i="19"/>
  <c r="AU462" i="19"/>
  <c r="AT462" i="19"/>
  <c r="AS462" i="19"/>
  <c r="AB462" i="19"/>
  <c r="AC462" i="19" s="1"/>
  <c r="L462" i="19"/>
  <c r="K462" i="19"/>
  <c r="J462" i="19"/>
  <c r="C462" i="19"/>
  <c r="AU461" i="19"/>
  <c r="AT461" i="19"/>
  <c r="AS461" i="19"/>
  <c r="AB461" i="19"/>
  <c r="AC461" i="19" s="1"/>
  <c r="L461" i="19"/>
  <c r="K461" i="19"/>
  <c r="J461" i="19"/>
  <c r="C461" i="19"/>
  <c r="AU460" i="19"/>
  <c r="AT460" i="19"/>
  <c r="AS460" i="19"/>
  <c r="AB460" i="19"/>
  <c r="AC460" i="19" s="1"/>
  <c r="L460" i="19"/>
  <c r="K460" i="19"/>
  <c r="J460" i="19"/>
  <c r="C460" i="19"/>
  <c r="AU459" i="19"/>
  <c r="AT459" i="19"/>
  <c r="AS459" i="19"/>
  <c r="AB459" i="19"/>
  <c r="AC459" i="19" s="1"/>
  <c r="L459" i="19"/>
  <c r="K459" i="19"/>
  <c r="J459" i="19"/>
  <c r="C459" i="19"/>
  <c r="AU457" i="19"/>
  <c r="AT457" i="19"/>
  <c r="AS457" i="19"/>
  <c r="AB457" i="19"/>
  <c r="AC457" i="19" s="1"/>
  <c r="L457" i="19"/>
  <c r="K457" i="19"/>
  <c r="J457" i="19"/>
  <c r="C457" i="19"/>
  <c r="AU454" i="19"/>
  <c r="AT454" i="19"/>
  <c r="AS454" i="19"/>
  <c r="AB454" i="19"/>
  <c r="AC454" i="19" s="1"/>
  <c r="L454" i="19"/>
  <c r="K454" i="19"/>
  <c r="J454" i="19"/>
  <c r="C454" i="19"/>
  <c r="AU453" i="19"/>
  <c r="AT453" i="19"/>
  <c r="AS453" i="19"/>
  <c r="AB453" i="19"/>
  <c r="AC453" i="19" s="1"/>
  <c r="L453" i="19"/>
  <c r="K453" i="19"/>
  <c r="J453" i="19"/>
  <c r="C453" i="19"/>
  <c r="AU452" i="19"/>
  <c r="AT452" i="19"/>
  <c r="AS452" i="19"/>
  <c r="AB452" i="19"/>
  <c r="AC452" i="19" s="1"/>
  <c r="L452" i="19"/>
  <c r="K452" i="19"/>
  <c r="J452" i="19"/>
  <c r="C452" i="19"/>
  <c r="AU450" i="19"/>
  <c r="AT450" i="19"/>
  <c r="AS450" i="19"/>
  <c r="AB450" i="19"/>
  <c r="AC450" i="19" s="1"/>
  <c r="L450" i="19"/>
  <c r="K450" i="19"/>
  <c r="J450" i="19"/>
  <c r="C450" i="19"/>
  <c r="AU448" i="19"/>
  <c r="AT448" i="19"/>
  <c r="AS448" i="19"/>
  <c r="AB448" i="19"/>
  <c r="AC448" i="19" s="1"/>
  <c r="L448" i="19"/>
  <c r="K448" i="19"/>
  <c r="J448" i="19"/>
  <c r="C448" i="19"/>
  <c r="AU447" i="19"/>
  <c r="AT447" i="19"/>
  <c r="AS447" i="19"/>
  <c r="AB447" i="19"/>
  <c r="AC447" i="19" s="1"/>
  <c r="L447" i="19"/>
  <c r="K447" i="19"/>
  <c r="J447" i="19"/>
  <c r="C447" i="19"/>
  <c r="AU446" i="19"/>
  <c r="AT446" i="19"/>
  <c r="AS446" i="19"/>
  <c r="AB446" i="19"/>
  <c r="AC446" i="19" s="1"/>
  <c r="L446" i="19"/>
  <c r="K446" i="19"/>
  <c r="J446" i="19"/>
  <c r="C446" i="19"/>
  <c r="AU445" i="19"/>
  <c r="AT445" i="19"/>
  <c r="AS445" i="19"/>
  <c r="AB445" i="19"/>
  <c r="AC445" i="19" s="1"/>
  <c r="L445" i="19"/>
  <c r="K445" i="19"/>
  <c r="J445" i="19"/>
  <c r="C445" i="19"/>
  <c r="AU444" i="19"/>
  <c r="AT444" i="19"/>
  <c r="AS444" i="19"/>
  <c r="AB444" i="19"/>
  <c r="AC444" i="19" s="1"/>
  <c r="L444" i="19"/>
  <c r="K444" i="19"/>
  <c r="J444" i="19"/>
  <c r="C444" i="19"/>
  <c r="AU443" i="19"/>
  <c r="AT443" i="19"/>
  <c r="AS443" i="19"/>
  <c r="AB443" i="19"/>
  <c r="AC443" i="19" s="1"/>
  <c r="L443" i="19"/>
  <c r="K443" i="19"/>
  <c r="J443" i="19"/>
  <c r="C443" i="19"/>
  <c r="AU442" i="19"/>
  <c r="AT442" i="19"/>
  <c r="AS442" i="19"/>
  <c r="AB442" i="19"/>
  <c r="AC442" i="19" s="1"/>
  <c r="L442" i="19"/>
  <c r="K442" i="19"/>
  <c r="J442" i="19"/>
  <c r="C442" i="19"/>
  <c r="AU441" i="19"/>
  <c r="AT441" i="19"/>
  <c r="AS441" i="19"/>
  <c r="AB441" i="19"/>
  <c r="AC441" i="19" s="1"/>
  <c r="L441" i="19"/>
  <c r="K441" i="19"/>
  <c r="J441" i="19"/>
  <c r="C441" i="19"/>
  <c r="AU440" i="19"/>
  <c r="AT440" i="19"/>
  <c r="AS440" i="19"/>
  <c r="AB440" i="19"/>
  <c r="AC440" i="19" s="1"/>
  <c r="L440" i="19"/>
  <c r="K440" i="19"/>
  <c r="J440" i="19"/>
  <c r="C440" i="19"/>
  <c r="AU439" i="19"/>
  <c r="AT439" i="19"/>
  <c r="AS439" i="19"/>
  <c r="AB439" i="19"/>
  <c r="AC439" i="19" s="1"/>
  <c r="L439" i="19"/>
  <c r="K439" i="19"/>
  <c r="J439" i="19"/>
  <c r="C439" i="19"/>
  <c r="AU438" i="19"/>
  <c r="AT438" i="19"/>
  <c r="AS438" i="19"/>
  <c r="AB438" i="19"/>
  <c r="AC438" i="19" s="1"/>
  <c r="L438" i="19"/>
  <c r="K438" i="19"/>
  <c r="J438" i="19"/>
  <c r="C438" i="19"/>
  <c r="AU436" i="19"/>
  <c r="AT436" i="19"/>
  <c r="AS436" i="19"/>
  <c r="AB436" i="19"/>
  <c r="AC436" i="19" s="1"/>
  <c r="L436" i="19"/>
  <c r="K436" i="19"/>
  <c r="J436" i="19"/>
  <c r="C436" i="19"/>
  <c r="AU435" i="19"/>
  <c r="AT435" i="19"/>
  <c r="AS435" i="19"/>
  <c r="AB435" i="19"/>
  <c r="AC435" i="19" s="1"/>
  <c r="L435" i="19"/>
  <c r="K435" i="19"/>
  <c r="J435" i="19"/>
  <c r="C435" i="19"/>
  <c r="AU434" i="19"/>
  <c r="AT434" i="19"/>
  <c r="AS434" i="19"/>
  <c r="AB434" i="19"/>
  <c r="AC434" i="19" s="1"/>
  <c r="L434" i="19"/>
  <c r="K434" i="19"/>
  <c r="J434" i="19"/>
  <c r="C434" i="19"/>
  <c r="AU433" i="19"/>
  <c r="AT433" i="19"/>
  <c r="AS433" i="19"/>
  <c r="AB433" i="19"/>
  <c r="AC433" i="19" s="1"/>
  <c r="L433" i="19"/>
  <c r="K433" i="19"/>
  <c r="J433" i="19"/>
  <c r="C433" i="19"/>
  <c r="AU432" i="19"/>
  <c r="AT432" i="19"/>
  <c r="AS432" i="19"/>
  <c r="AB432" i="19"/>
  <c r="AC432" i="19" s="1"/>
  <c r="L432" i="19"/>
  <c r="K432" i="19"/>
  <c r="J432" i="19"/>
  <c r="C432" i="19"/>
  <c r="AU431" i="19"/>
  <c r="AT431" i="19"/>
  <c r="AS431" i="19"/>
  <c r="AB431" i="19"/>
  <c r="AC431" i="19" s="1"/>
  <c r="L431" i="19"/>
  <c r="K431" i="19"/>
  <c r="J431" i="19"/>
  <c r="C431" i="19"/>
  <c r="AU430" i="19"/>
  <c r="AT430" i="19"/>
  <c r="AS430" i="19"/>
  <c r="AB430" i="19"/>
  <c r="AC430" i="19" s="1"/>
  <c r="L430" i="19"/>
  <c r="K430" i="19"/>
  <c r="J430" i="19"/>
  <c r="C430" i="19"/>
  <c r="AU429" i="19"/>
  <c r="AT429" i="19"/>
  <c r="AS429" i="19"/>
  <c r="AB429" i="19"/>
  <c r="AC429" i="19" s="1"/>
  <c r="L429" i="19"/>
  <c r="K429" i="19"/>
  <c r="J429" i="19"/>
  <c r="C429" i="19"/>
  <c r="AU427" i="19"/>
  <c r="AT427" i="19"/>
  <c r="AS427" i="19"/>
  <c r="AB427" i="19"/>
  <c r="AC427" i="19" s="1"/>
  <c r="L427" i="19"/>
  <c r="K427" i="19"/>
  <c r="J427" i="19"/>
  <c r="C427" i="19"/>
  <c r="AU426" i="19"/>
  <c r="AT426" i="19"/>
  <c r="AS426" i="19"/>
  <c r="AB426" i="19"/>
  <c r="AC426" i="19" s="1"/>
  <c r="L426" i="19"/>
  <c r="K426" i="19"/>
  <c r="J426" i="19"/>
  <c r="C426" i="19"/>
  <c r="AU425" i="19"/>
  <c r="AT425" i="19"/>
  <c r="AS425" i="19"/>
  <c r="AB425" i="19"/>
  <c r="AC425" i="19" s="1"/>
  <c r="L425" i="19"/>
  <c r="K425" i="19"/>
  <c r="J425" i="19"/>
  <c r="C425" i="19"/>
  <c r="AU423" i="19"/>
  <c r="AT423" i="19"/>
  <c r="AS423" i="19"/>
  <c r="AB423" i="19"/>
  <c r="AC423" i="19" s="1"/>
  <c r="L423" i="19"/>
  <c r="K423" i="19"/>
  <c r="J423" i="19"/>
  <c r="C423" i="19"/>
  <c r="AU421" i="19"/>
  <c r="AT421" i="19"/>
  <c r="AS421" i="19"/>
  <c r="AB421" i="19"/>
  <c r="AC421" i="19" s="1"/>
  <c r="L421" i="19"/>
  <c r="K421" i="19"/>
  <c r="J421" i="19"/>
  <c r="C421" i="19"/>
  <c r="AU420" i="19"/>
  <c r="AT420" i="19"/>
  <c r="AS420" i="19"/>
  <c r="AB420" i="19"/>
  <c r="AC420" i="19" s="1"/>
  <c r="L420" i="19"/>
  <c r="K420" i="19"/>
  <c r="J420" i="19"/>
  <c r="C420" i="19"/>
  <c r="AU419" i="19"/>
  <c r="AT419" i="19"/>
  <c r="AS419" i="19"/>
  <c r="AB419" i="19"/>
  <c r="AC419" i="19" s="1"/>
  <c r="L419" i="19"/>
  <c r="K419" i="19"/>
  <c r="J419" i="19"/>
  <c r="C419" i="19"/>
  <c r="AU418" i="19"/>
  <c r="AT418" i="19"/>
  <c r="AS418" i="19"/>
  <c r="AB418" i="19"/>
  <c r="AC418" i="19" s="1"/>
  <c r="L418" i="19"/>
  <c r="K418" i="19"/>
  <c r="J418" i="19"/>
  <c r="C418" i="19"/>
  <c r="AU416" i="19"/>
  <c r="AT416" i="19"/>
  <c r="AS416" i="19"/>
  <c r="AB416" i="19"/>
  <c r="AC416" i="19" s="1"/>
  <c r="L416" i="19"/>
  <c r="K416" i="19"/>
  <c r="J416" i="19"/>
  <c r="C416" i="19"/>
  <c r="AU415" i="19"/>
  <c r="AT415" i="19"/>
  <c r="AS415" i="19"/>
  <c r="AB415" i="19"/>
  <c r="AC415" i="19" s="1"/>
  <c r="L415" i="19"/>
  <c r="K415" i="19"/>
  <c r="J415" i="19"/>
  <c r="C415" i="19"/>
  <c r="AU414" i="19"/>
  <c r="AT414" i="19"/>
  <c r="AS414" i="19"/>
  <c r="AB414" i="19"/>
  <c r="AC414" i="19" s="1"/>
  <c r="L414" i="19"/>
  <c r="K414" i="19"/>
  <c r="J414" i="19"/>
  <c r="C414" i="19"/>
  <c r="AU413" i="19"/>
  <c r="AT413" i="19"/>
  <c r="AS413" i="19"/>
  <c r="AB413" i="19"/>
  <c r="AC413" i="19" s="1"/>
  <c r="L413" i="19"/>
  <c r="K413" i="19"/>
  <c r="J413" i="19"/>
  <c r="C413" i="19"/>
  <c r="AU412" i="19"/>
  <c r="AT412" i="19"/>
  <c r="AS412" i="19"/>
  <c r="AB412" i="19"/>
  <c r="AC412" i="19" s="1"/>
  <c r="L412" i="19"/>
  <c r="K412" i="19"/>
  <c r="J412" i="19"/>
  <c r="C412" i="19"/>
  <c r="AU411" i="19"/>
  <c r="AT411" i="19"/>
  <c r="AS411" i="19"/>
  <c r="AB411" i="19"/>
  <c r="AC411" i="19" s="1"/>
  <c r="L411" i="19"/>
  <c r="K411" i="19"/>
  <c r="J411" i="19"/>
  <c r="C411" i="19"/>
  <c r="AU410" i="19"/>
  <c r="AT410" i="19"/>
  <c r="AS410" i="19"/>
  <c r="AB410" i="19"/>
  <c r="AC410" i="19" s="1"/>
  <c r="L410" i="19"/>
  <c r="K410" i="19"/>
  <c r="J410" i="19"/>
  <c r="C410" i="19"/>
  <c r="AU409" i="19"/>
  <c r="AT409" i="19"/>
  <c r="AS409" i="19"/>
  <c r="AB409" i="19"/>
  <c r="AC409" i="19" s="1"/>
  <c r="L409" i="19"/>
  <c r="K409" i="19"/>
  <c r="J409" i="19"/>
  <c r="C409" i="19"/>
  <c r="AU408" i="19"/>
  <c r="AT408" i="19"/>
  <c r="AS408" i="19"/>
  <c r="AB408" i="19"/>
  <c r="AC408" i="19" s="1"/>
  <c r="L408" i="19"/>
  <c r="K408" i="19"/>
  <c r="J408" i="19"/>
  <c r="C408" i="19"/>
  <c r="AU407" i="19"/>
  <c r="AT407" i="19"/>
  <c r="AS407" i="19"/>
  <c r="AB407" i="19"/>
  <c r="AC407" i="19" s="1"/>
  <c r="L407" i="19"/>
  <c r="K407" i="19"/>
  <c r="J407" i="19"/>
  <c r="C407" i="19"/>
  <c r="AU405" i="19"/>
  <c r="AT405" i="19"/>
  <c r="AS405" i="19"/>
  <c r="AB405" i="19"/>
  <c r="AC405" i="19" s="1"/>
  <c r="L405" i="19"/>
  <c r="K405" i="19"/>
  <c r="J405" i="19"/>
  <c r="C405" i="19"/>
  <c r="AU404" i="19"/>
  <c r="AT404" i="19"/>
  <c r="AS404" i="19"/>
  <c r="AB404" i="19"/>
  <c r="AC404" i="19" s="1"/>
  <c r="L404" i="19"/>
  <c r="K404" i="19"/>
  <c r="J404" i="19"/>
  <c r="C404" i="19"/>
  <c r="AU403" i="19"/>
  <c r="AT403" i="19"/>
  <c r="AS403" i="19"/>
  <c r="AB403" i="19"/>
  <c r="AC403" i="19" s="1"/>
  <c r="L403" i="19"/>
  <c r="K403" i="19"/>
  <c r="J403" i="19"/>
  <c r="C403" i="19"/>
  <c r="AU402" i="19"/>
  <c r="AT402" i="19"/>
  <c r="AS402" i="19"/>
  <c r="AB402" i="19"/>
  <c r="AC402" i="19" s="1"/>
  <c r="L402" i="19"/>
  <c r="K402" i="19"/>
  <c r="J402" i="19"/>
  <c r="C402" i="19"/>
  <c r="AU401" i="19"/>
  <c r="AT401" i="19"/>
  <c r="AS401" i="19"/>
  <c r="AB401" i="19"/>
  <c r="AC401" i="19" s="1"/>
  <c r="L401" i="19"/>
  <c r="K401" i="19"/>
  <c r="J401" i="19"/>
  <c r="C401" i="19"/>
  <c r="AU400" i="19"/>
  <c r="AT400" i="19"/>
  <c r="AS400" i="19"/>
  <c r="AB400" i="19"/>
  <c r="AC400" i="19" s="1"/>
  <c r="L400" i="19"/>
  <c r="K400" i="19"/>
  <c r="J400" i="19"/>
  <c r="C400" i="19"/>
  <c r="AU399" i="19"/>
  <c r="AT399" i="19"/>
  <c r="AS399" i="19"/>
  <c r="AB399" i="19"/>
  <c r="AC399" i="19" s="1"/>
  <c r="L399" i="19"/>
  <c r="K399" i="19"/>
  <c r="J399" i="19"/>
  <c r="C399" i="19"/>
  <c r="AU398" i="19"/>
  <c r="AT398" i="19"/>
  <c r="AS398" i="19"/>
  <c r="AB398" i="19"/>
  <c r="AC398" i="19" s="1"/>
  <c r="L398" i="19"/>
  <c r="K398" i="19"/>
  <c r="J398" i="19"/>
  <c r="C398" i="19"/>
  <c r="AU397" i="19"/>
  <c r="AT397" i="19"/>
  <c r="AS397" i="19"/>
  <c r="AB397" i="19"/>
  <c r="AC397" i="19" s="1"/>
  <c r="L397" i="19"/>
  <c r="K397" i="19"/>
  <c r="J397" i="19"/>
  <c r="C397" i="19"/>
  <c r="AU396" i="19"/>
  <c r="AT396" i="19"/>
  <c r="AS396" i="19"/>
  <c r="AB396" i="19"/>
  <c r="AC396" i="19" s="1"/>
  <c r="L396" i="19"/>
  <c r="K396" i="19"/>
  <c r="J396" i="19"/>
  <c r="C396" i="19"/>
  <c r="AU395" i="19"/>
  <c r="AT395" i="19"/>
  <c r="AS395" i="19"/>
  <c r="AB395" i="19"/>
  <c r="AC395" i="19" s="1"/>
  <c r="L395" i="19"/>
  <c r="K395" i="19"/>
  <c r="J395" i="19"/>
  <c r="C395" i="19"/>
  <c r="AU394" i="19"/>
  <c r="AT394" i="19"/>
  <c r="AS394" i="19"/>
  <c r="AB394" i="19"/>
  <c r="AC394" i="19" s="1"/>
  <c r="L394" i="19"/>
  <c r="K394" i="19"/>
  <c r="J394" i="19"/>
  <c r="C394" i="19"/>
  <c r="AU393" i="19"/>
  <c r="AT393" i="19"/>
  <c r="AS393" i="19"/>
  <c r="AB393" i="19"/>
  <c r="AC393" i="19" s="1"/>
  <c r="L393" i="19"/>
  <c r="K393" i="19"/>
  <c r="J393" i="19"/>
  <c r="C393" i="19"/>
  <c r="AU392" i="19"/>
  <c r="AT392" i="19"/>
  <c r="AS392" i="19"/>
  <c r="AB392" i="19"/>
  <c r="AC392" i="19" s="1"/>
  <c r="L392" i="19"/>
  <c r="K392" i="19"/>
  <c r="J392" i="19"/>
  <c r="C392" i="19"/>
  <c r="AU390" i="19"/>
  <c r="AT390" i="19"/>
  <c r="AS390" i="19"/>
  <c r="AB390" i="19"/>
  <c r="AC390" i="19" s="1"/>
  <c r="L390" i="19"/>
  <c r="K390" i="19"/>
  <c r="J390" i="19"/>
  <c r="C390" i="19"/>
  <c r="AU389" i="19"/>
  <c r="AT389" i="19"/>
  <c r="AS389" i="19"/>
  <c r="AB389" i="19"/>
  <c r="AC389" i="19" s="1"/>
  <c r="L389" i="19"/>
  <c r="K389" i="19"/>
  <c r="J389" i="19"/>
  <c r="C389" i="19"/>
  <c r="AU388" i="19"/>
  <c r="AT388" i="19"/>
  <c r="AS388" i="19"/>
  <c r="AB388" i="19"/>
  <c r="AC388" i="19" s="1"/>
  <c r="L388" i="19"/>
  <c r="K388" i="19"/>
  <c r="J388" i="19"/>
  <c r="C388" i="19"/>
  <c r="AU387" i="19"/>
  <c r="AT387" i="19"/>
  <c r="AS387" i="19"/>
  <c r="AB387" i="19"/>
  <c r="AC387" i="19" s="1"/>
  <c r="L387" i="19"/>
  <c r="K387" i="19"/>
  <c r="J387" i="19"/>
  <c r="C387" i="19"/>
  <c r="AU386" i="19"/>
  <c r="AT386" i="19"/>
  <c r="AS386" i="19"/>
  <c r="AB386" i="19"/>
  <c r="AC386" i="19" s="1"/>
  <c r="L386" i="19"/>
  <c r="K386" i="19"/>
  <c r="J386" i="19"/>
  <c r="C386" i="19"/>
  <c r="AU385" i="19"/>
  <c r="AT385" i="19"/>
  <c r="AS385" i="19"/>
  <c r="AB385" i="19"/>
  <c r="AC385" i="19" s="1"/>
  <c r="L385" i="19"/>
  <c r="K385" i="19"/>
  <c r="J385" i="19"/>
  <c r="C385" i="19"/>
  <c r="AU384" i="19"/>
  <c r="AT384" i="19"/>
  <c r="AS384" i="19"/>
  <c r="AB384" i="19"/>
  <c r="AC384" i="19" s="1"/>
  <c r="L384" i="19"/>
  <c r="K384" i="19"/>
  <c r="J384" i="19"/>
  <c r="C384" i="19"/>
  <c r="AU383" i="19"/>
  <c r="AT383" i="19"/>
  <c r="AS383" i="19"/>
  <c r="AB383" i="19"/>
  <c r="AC383" i="19" s="1"/>
  <c r="L383" i="19"/>
  <c r="K383" i="19"/>
  <c r="J383" i="19"/>
  <c r="C383" i="19"/>
  <c r="AU382" i="19"/>
  <c r="AT382" i="19"/>
  <c r="AS382" i="19"/>
  <c r="AB382" i="19"/>
  <c r="AC382" i="19" s="1"/>
  <c r="L382" i="19"/>
  <c r="K382" i="19"/>
  <c r="J382" i="19"/>
  <c r="C382" i="19"/>
  <c r="AU381" i="19"/>
  <c r="AT381" i="19"/>
  <c r="AS381" i="19"/>
  <c r="AB381" i="19"/>
  <c r="AC381" i="19" s="1"/>
  <c r="L381" i="19"/>
  <c r="K381" i="19"/>
  <c r="J381" i="19"/>
  <c r="C381" i="19"/>
  <c r="AU380" i="19"/>
  <c r="AT380" i="19"/>
  <c r="AS380" i="19"/>
  <c r="AB380" i="19"/>
  <c r="AC380" i="19" s="1"/>
  <c r="L380" i="19"/>
  <c r="K380" i="19"/>
  <c r="J380" i="19"/>
  <c r="C380" i="19"/>
  <c r="AU377" i="19"/>
  <c r="AT377" i="19"/>
  <c r="AS377" i="19"/>
  <c r="AB377" i="19"/>
  <c r="AC377" i="19" s="1"/>
  <c r="L377" i="19"/>
  <c r="K377" i="19"/>
  <c r="J377" i="19"/>
  <c r="C377" i="19"/>
  <c r="AU376" i="19"/>
  <c r="AT376" i="19"/>
  <c r="AS376" i="19"/>
  <c r="AB376" i="19"/>
  <c r="AC376" i="19" s="1"/>
  <c r="L376" i="19"/>
  <c r="K376" i="19"/>
  <c r="J376" i="19"/>
  <c r="C376" i="19"/>
  <c r="AU375" i="19"/>
  <c r="AT375" i="19"/>
  <c r="AS375" i="19"/>
  <c r="AB375" i="19"/>
  <c r="AC375" i="19" s="1"/>
  <c r="L375" i="19"/>
  <c r="K375" i="19"/>
  <c r="J375" i="19"/>
  <c r="C375" i="19"/>
  <c r="AU372" i="19"/>
  <c r="AT372" i="19"/>
  <c r="AS372" i="19"/>
  <c r="AB372" i="19"/>
  <c r="AC372" i="19" s="1"/>
  <c r="L372" i="19"/>
  <c r="K372" i="19"/>
  <c r="J372" i="19"/>
  <c r="C372" i="19"/>
  <c r="AU371" i="19"/>
  <c r="AT371" i="19"/>
  <c r="AS371" i="19"/>
  <c r="AB371" i="19"/>
  <c r="AC371" i="19" s="1"/>
  <c r="L371" i="19"/>
  <c r="K371" i="19"/>
  <c r="J371" i="19"/>
  <c r="C371" i="19"/>
  <c r="AU370" i="19"/>
  <c r="AT370" i="19"/>
  <c r="AS370" i="19"/>
  <c r="AB370" i="19"/>
  <c r="AC370" i="19" s="1"/>
  <c r="L370" i="19"/>
  <c r="K370" i="19"/>
  <c r="J370" i="19"/>
  <c r="C370" i="19"/>
  <c r="AU369" i="19"/>
  <c r="AT369" i="19"/>
  <c r="AS369" i="19"/>
  <c r="AB369" i="19"/>
  <c r="AC369" i="19" s="1"/>
  <c r="L369" i="19"/>
  <c r="K369" i="19"/>
  <c r="J369" i="19"/>
  <c r="C369" i="19"/>
  <c r="AU368" i="19"/>
  <c r="AT368" i="19"/>
  <c r="AS368" i="19"/>
  <c r="AB368" i="19"/>
  <c r="AC368" i="19" s="1"/>
  <c r="L368" i="19"/>
  <c r="K368" i="19"/>
  <c r="J368" i="19"/>
  <c r="C368" i="19"/>
  <c r="AU367" i="19"/>
  <c r="AT367" i="19"/>
  <c r="AS367" i="19"/>
  <c r="AB367" i="19"/>
  <c r="AC367" i="19" s="1"/>
  <c r="L367" i="19"/>
  <c r="K367" i="19"/>
  <c r="J367" i="19"/>
  <c r="C367" i="19"/>
  <c r="AU366" i="19"/>
  <c r="AT366" i="19"/>
  <c r="AS366" i="19"/>
  <c r="AB366" i="19"/>
  <c r="AC366" i="19" s="1"/>
  <c r="L366" i="19"/>
  <c r="K366" i="19"/>
  <c r="J366" i="19"/>
  <c r="C366" i="19"/>
  <c r="AU365" i="19"/>
  <c r="AT365" i="19"/>
  <c r="AS365" i="19"/>
  <c r="AB365" i="19"/>
  <c r="AC365" i="19" s="1"/>
  <c r="L365" i="19"/>
  <c r="K365" i="19"/>
  <c r="J365" i="19"/>
  <c r="C365" i="19"/>
  <c r="AU364" i="19"/>
  <c r="AT364" i="19"/>
  <c r="AS364" i="19"/>
  <c r="AB364" i="19"/>
  <c r="AC364" i="19" s="1"/>
  <c r="L364" i="19"/>
  <c r="K364" i="19"/>
  <c r="J364" i="19"/>
  <c r="C364" i="19"/>
  <c r="AU363" i="19"/>
  <c r="AT363" i="19"/>
  <c r="AS363" i="19"/>
  <c r="AB363" i="19"/>
  <c r="AC363" i="19" s="1"/>
  <c r="L363" i="19"/>
  <c r="K363" i="19"/>
  <c r="J363" i="19"/>
  <c r="C363" i="19"/>
  <c r="AU362" i="19"/>
  <c r="AT362" i="19"/>
  <c r="AS362" i="19"/>
  <c r="AB362" i="19"/>
  <c r="AC362" i="19" s="1"/>
  <c r="L362" i="19"/>
  <c r="K362" i="19"/>
  <c r="J362" i="19"/>
  <c r="C362" i="19"/>
  <c r="AU361" i="19"/>
  <c r="AT361" i="19"/>
  <c r="AS361" i="19"/>
  <c r="AB361" i="19"/>
  <c r="AC361" i="19" s="1"/>
  <c r="L361" i="19"/>
  <c r="K361" i="19"/>
  <c r="J361" i="19"/>
  <c r="C361" i="19"/>
  <c r="AU360" i="19"/>
  <c r="AT360" i="19"/>
  <c r="AS360" i="19"/>
  <c r="AB360" i="19"/>
  <c r="AC360" i="19" s="1"/>
  <c r="L360" i="19"/>
  <c r="K360" i="19"/>
  <c r="J360" i="19"/>
  <c r="C360" i="19"/>
  <c r="AU359" i="19"/>
  <c r="AT359" i="19"/>
  <c r="AS359" i="19"/>
  <c r="AB359" i="19"/>
  <c r="AC359" i="19" s="1"/>
  <c r="L359" i="19"/>
  <c r="K359" i="19"/>
  <c r="J359" i="19"/>
  <c r="C359" i="19"/>
  <c r="AU358" i="19"/>
  <c r="AT358" i="19"/>
  <c r="AS358" i="19"/>
  <c r="AB358" i="19"/>
  <c r="AC358" i="19" s="1"/>
  <c r="L358" i="19"/>
  <c r="K358" i="19"/>
  <c r="J358" i="19"/>
  <c r="C358" i="19"/>
  <c r="AU357" i="19"/>
  <c r="AT357" i="19"/>
  <c r="AS357" i="19"/>
  <c r="AB357" i="19"/>
  <c r="AC357" i="19" s="1"/>
  <c r="L357" i="19"/>
  <c r="K357" i="19"/>
  <c r="J357" i="19"/>
  <c r="G357" i="19" s="1"/>
  <c r="C357" i="19"/>
  <c r="AU356" i="19"/>
  <c r="AT356" i="19"/>
  <c r="AS356" i="19"/>
  <c r="AB356" i="19"/>
  <c r="AC356" i="19" s="1"/>
  <c r="L356" i="19"/>
  <c r="K356" i="19"/>
  <c r="J356" i="19"/>
  <c r="C356" i="19"/>
  <c r="AU355" i="19"/>
  <c r="AT355" i="19"/>
  <c r="AS355" i="19"/>
  <c r="AB355" i="19"/>
  <c r="AC355" i="19" s="1"/>
  <c r="L355" i="19"/>
  <c r="K355" i="19"/>
  <c r="J355" i="19"/>
  <c r="C355" i="19"/>
  <c r="AU354" i="19"/>
  <c r="AT354" i="19"/>
  <c r="AS354" i="19"/>
  <c r="AB354" i="19"/>
  <c r="AC354" i="19" s="1"/>
  <c r="L354" i="19"/>
  <c r="K354" i="19"/>
  <c r="J354" i="19"/>
  <c r="C354" i="19"/>
  <c r="AU353" i="19"/>
  <c r="AT353" i="19"/>
  <c r="AS353" i="19"/>
  <c r="AB353" i="19"/>
  <c r="AC353" i="19" s="1"/>
  <c r="L353" i="19"/>
  <c r="K353" i="19"/>
  <c r="J353" i="19"/>
  <c r="C353" i="19"/>
  <c r="AU352" i="19"/>
  <c r="AT352" i="19"/>
  <c r="AS352" i="19"/>
  <c r="AB352" i="19"/>
  <c r="AC352" i="19" s="1"/>
  <c r="L352" i="19"/>
  <c r="K352" i="19"/>
  <c r="J352" i="19"/>
  <c r="C352" i="19"/>
  <c r="AU351" i="19"/>
  <c r="AT351" i="19"/>
  <c r="AS351" i="19"/>
  <c r="AB351" i="19"/>
  <c r="AC351" i="19" s="1"/>
  <c r="L351" i="19"/>
  <c r="K351" i="19"/>
  <c r="J351" i="19"/>
  <c r="C351" i="19"/>
  <c r="AU350" i="19"/>
  <c r="AT350" i="19"/>
  <c r="AS350" i="19"/>
  <c r="AB350" i="19"/>
  <c r="AC350" i="19" s="1"/>
  <c r="L350" i="19"/>
  <c r="K350" i="19"/>
  <c r="J350" i="19"/>
  <c r="C350" i="19"/>
  <c r="AU347" i="19"/>
  <c r="AT347" i="19"/>
  <c r="AS347" i="19"/>
  <c r="AB347" i="19"/>
  <c r="AC347" i="19" s="1"/>
  <c r="L347" i="19"/>
  <c r="K347" i="19"/>
  <c r="J347" i="19"/>
  <c r="C347" i="19"/>
  <c r="AU346" i="19"/>
  <c r="AT346" i="19"/>
  <c r="AS346" i="19"/>
  <c r="AB346" i="19"/>
  <c r="AC346" i="19" s="1"/>
  <c r="L346" i="19"/>
  <c r="K346" i="19"/>
  <c r="J346" i="19"/>
  <c r="C346" i="19"/>
  <c r="AU345" i="19"/>
  <c r="AT345" i="19"/>
  <c r="AS345" i="19"/>
  <c r="AB345" i="19"/>
  <c r="AC345" i="19" s="1"/>
  <c r="L345" i="19"/>
  <c r="K345" i="19"/>
  <c r="J345" i="19"/>
  <c r="C345" i="19"/>
  <c r="AU344" i="19"/>
  <c r="AT344" i="19"/>
  <c r="AS344" i="19"/>
  <c r="AB344" i="19"/>
  <c r="AC344" i="19" s="1"/>
  <c r="L344" i="19"/>
  <c r="K344" i="19"/>
  <c r="J344" i="19"/>
  <c r="C344" i="19"/>
  <c r="AU342" i="19"/>
  <c r="AT342" i="19"/>
  <c r="AS342" i="19"/>
  <c r="AB342" i="19"/>
  <c r="AC342" i="19" s="1"/>
  <c r="L342" i="19"/>
  <c r="K342" i="19"/>
  <c r="J342" i="19"/>
  <c r="C342" i="19"/>
  <c r="AU341" i="19"/>
  <c r="AT341" i="19"/>
  <c r="AS341" i="19"/>
  <c r="AB341" i="19"/>
  <c r="AC341" i="19" s="1"/>
  <c r="L341" i="19"/>
  <c r="K341" i="19"/>
  <c r="J341" i="19"/>
  <c r="C341" i="19"/>
  <c r="AU340" i="19"/>
  <c r="AT340" i="19"/>
  <c r="AS340" i="19"/>
  <c r="AB340" i="19"/>
  <c r="AC340" i="19" s="1"/>
  <c r="L340" i="19"/>
  <c r="K340" i="19"/>
  <c r="J340" i="19"/>
  <c r="C340" i="19"/>
  <c r="AU339" i="19"/>
  <c r="AT339" i="19"/>
  <c r="AS339" i="19"/>
  <c r="AB339" i="19"/>
  <c r="AC339" i="19" s="1"/>
  <c r="L339" i="19"/>
  <c r="K339" i="19"/>
  <c r="J339" i="19"/>
  <c r="C339" i="19"/>
  <c r="AU338" i="19"/>
  <c r="AT338" i="19"/>
  <c r="AS338" i="19"/>
  <c r="AB338" i="19"/>
  <c r="AC338" i="19" s="1"/>
  <c r="L338" i="19"/>
  <c r="K338" i="19"/>
  <c r="J338" i="19"/>
  <c r="C338" i="19"/>
  <c r="AU337" i="19"/>
  <c r="AT337" i="19"/>
  <c r="AS337" i="19"/>
  <c r="AB337" i="19"/>
  <c r="AC337" i="19" s="1"/>
  <c r="L337" i="19"/>
  <c r="K337" i="19"/>
  <c r="J337" i="19"/>
  <c r="C337" i="19"/>
  <c r="AU336" i="19"/>
  <c r="AT336" i="19"/>
  <c r="AS336" i="19"/>
  <c r="AB336" i="19"/>
  <c r="AC336" i="19" s="1"/>
  <c r="L336" i="19"/>
  <c r="K336" i="19"/>
  <c r="J336" i="19"/>
  <c r="C336" i="19"/>
  <c r="AU335" i="19"/>
  <c r="AT335" i="19"/>
  <c r="AS335" i="19"/>
  <c r="AB335" i="19"/>
  <c r="AC335" i="19" s="1"/>
  <c r="L335" i="19"/>
  <c r="K335" i="19"/>
  <c r="J335" i="19"/>
  <c r="C335" i="19"/>
  <c r="AU333" i="19"/>
  <c r="AT333" i="19"/>
  <c r="AS333" i="19"/>
  <c r="AB333" i="19"/>
  <c r="AC333" i="19" s="1"/>
  <c r="L333" i="19"/>
  <c r="K333" i="19"/>
  <c r="J333" i="19"/>
  <c r="C333" i="19"/>
  <c r="AU332" i="19"/>
  <c r="AT332" i="19"/>
  <c r="AS332" i="19"/>
  <c r="AB332" i="19"/>
  <c r="AC332" i="19" s="1"/>
  <c r="L332" i="19"/>
  <c r="K332" i="19"/>
  <c r="J332" i="19"/>
  <c r="C332" i="19"/>
  <c r="AU331" i="19"/>
  <c r="AT331" i="19"/>
  <c r="AS331" i="19"/>
  <c r="AB331" i="19"/>
  <c r="AC331" i="19" s="1"/>
  <c r="L331" i="19"/>
  <c r="K331" i="19"/>
  <c r="J331" i="19"/>
  <c r="C331" i="19"/>
  <c r="AU329" i="19"/>
  <c r="AT329" i="19"/>
  <c r="AS329" i="19"/>
  <c r="AB329" i="19"/>
  <c r="AC329" i="19" s="1"/>
  <c r="L329" i="19"/>
  <c r="K329" i="19"/>
  <c r="J329" i="19"/>
  <c r="C329" i="19"/>
  <c r="AU328" i="19"/>
  <c r="AT328" i="19"/>
  <c r="AS328" i="19"/>
  <c r="AB328" i="19"/>
  <c r="AC328" i="19" s="1"/>
  <c r="L328" i="19"/>
  <c r="K328" i="19"/>
  <c r="J328" i="19"/>
  <c r="C328" i="19"/>
  <c r="AU326" i="19"/>
  <c r="AT326" i="19"/>
  <c r="AS326" i="19"/>
  <c r="AB326" i="19"/>
  <c r="AC326" i="19" s="1"/>
  <c r="L326" i="19"/>
  <c r="K326" i="19"/>
  <c r="J326" i="19"/>
  <c r="C326" i="19"/>
  <c r="AU325" i="19"/>
  <c r="AT325" i="19"/>
  <c r="AS325" i="19"/>
  <c r="AB325" i="19"/>
  <c r="AC325" i="19" s="1"/>
  <c r="L325" i="19"/>
  <c r="K325" i="19"/>
  <c r="J325" i="19"/>
  <c r="C325" i="19"/>
  <c r="AU324" i="19"/>
  <c r="AT324" i="19"/>
  <c r="AS324" i="19"/>
  <c r="AB324" i="19"/>
  <c r="AC324" i="19" s="1"/>
  <c r="L324" i="19"/>
  <c r="K324" i="19"/>
  <c r="J324" i="19"/>
  <c r="C324" i="19"/>
  <c r="AU323" i="19"/>
  <c r="AT323" i="19"/>
  <c r="AS323" i="19"/>
  <c r="AB323" i="19"/>
  <c r="AC323" i="19" s="1"/>
  <c r="L323" i="19"/>
  <c r="K323" i="19"/>
  <c r="J323" i="19"/>
  <c r="C323" i="19"/>
  <c r="AU321" i="19"/>
  <c r="AT321" i="19"/>
  <c r="AS321" i="19"/>
  <c r="AB321" i="19"/>
  <c r="AC321" i="19" s="1"/>
  <c r="L321" i="19"/>
  <c r="K321" i="19"/>
  <c r="J321" i="19"/>
  <c r="C321" i="19"/>
  <c r="AU320" i="19"/>
  <c r="AT320" i="19"/>
  <c r="AS320" i="19"/>
  <c r="AB320" i="19"/>
  <c r="AC320" i="19" s="1"/>
  <c r="L320" i="19"/>
  <c r="K320" i="19"/>
  <c r="J320" i="19"/>
  <c r="C320" i="19"/>
  <c r="AU318" i="19"/>
  <c r="AT318" i="19"/>
  <c r="AS318" i="19"/>
  <c r="AB318" i="19"/>
  <c r="AC318" i="19" s="1"/>
  <c r="L318" i="19"/>
  <c r="K318" i="19"/>
  <c r="J318" i="19"/>
  <c r="C318" i="19"/>
  <c r="AU317" i="19"/>
  <c r="AT317" i="19"/>
  <c r="AS317" i="19"/>
  <c r="AB317" i="19"/>
  <c r="AC317" i="19" s="1"/>
  <c r="L317" i="19"/>
  <c r="K317" i="19"/>
  <c r="J317" i="19"/>
  <c r="C317" i="19"/>
  <c r="AU316" i="19"/>
  <c r="AT316" i="19"/>
  <c r="AS316" i="19"/>
  <c r="AB316" i="19"/>
  <c r="AC316" i="19" s="1"/>
  <c r="L316" i="19"/>
  <c r="K316" i="19"/>
  <c r="J316" i="19"/>
  <c r="C316" i="19"/>
  <c r="AU313" i="19"/>
  <c r="AT313" i="19"/>
  <c r="AS313" i="19"/>
  <c r="AB313" i="19"/>
  <c r="AC313" i="19" s="1"/>
  <c r="L313" i="19"/>
  <c r="K313" i="19"/>
  <c r="J313" i="19"/>
  <c r="C313" i="19"/>
  <c r="AU312" i="19"/>
  <c r="AT312" i="19"/>
  <c r="AS312" i="19"/>
  <c r="AB312" i="19"/>
  <c r="AC312" i="19" s="1"/>
  <c r="L312" i="19"/>
  <c r="K312" i="19"/>
  <c r="J312" i="19"/>
  <c r="C312" i="19"/>
  <c r="AU311" i="19"/>
  <c r="AT311" i="19"/>
  <c r="AS311" i="19"/>
  <c r="AB311" i="19"/>
  <c r="AC311" i="19" s="1"/>
  <c r="L311" i="19"/>
  <c r="K311" i="19"/>
  <c r="J311" i="19"/>
  <c r="C311" i="19"/>
  <c r="AU310" i="19"/>
  <c r="AT310" i="19"/>
  <c r="AS310" i="19"/>
  <c r="AB310" i="19"/>
  <c r="AC310" i="19" s="1"/>
  <c r="L310" i="19"/>
  <c r="K310" i="19"/>
  <c r="J310" i="19"/>
  <c r="C310" i="19"/>
  <c r="AU309" i="19"/>
  <c r="AT309" i="19"/>
  <c r="AS309" i="19"/>
  <c r="AB309" i="19"/>
  <c r="AC309" i="19" s="1"/>
  <c r="L309" i="19"/>
  <c r="K309" i="19"/>
  <c r="J309" i="19"/>
  <c r="C309" i="19"/>
  <c r="AU308" i="19"/>
  <c r="AT308" i="19"/>
  <c r="AS308" i="19"/>
  <c r="AB308" i="19"/>
  <c r="AC308" i="19" s="1"/>
  <c r="L308" i="19"/>
  <c r="K308" i="19"/>
  <c r="J308" i="19"/>
  <c r="C308" i="19"/>
  <c r="AU307" i="19"/>
  <c r="AT307" i="19"/>
  <c r="AS307" i="19"/>
  <c r="AB307" i="19"/>
  <c r="AC307" i="19" s="1"/>
  <c r="L307" i="19"/>
  <c r="K307" i="19"/>
  <c r="J307" i="19"/>
  <c r="C307" i="19"/>
  <c r="AU306" i="19"/>
  <c r="AT306" i="19"/>
  <c r="AS306" i="19"/>
  <c r="AB306" i="19"/>
  <c r="AC306" i="19" s="1"/>
  <c r="L306" i="19"/>
  <c r="K306" i="19"/>
  <c r="J306" i="19"/>
  <c r="C306" i="19"/>
  <c r="AU305" i="19"/>
  <c r="AT305" i="19"/>
  <c r="AS305" i="19"/>
  <c r="AB305" i="19"/>
  <c r="AC305" i="19" s="1"/>
  <c r="L305" i="19"/>
  <c r="K305" i="19"/>
  <c r="J305" i="19"/>
  <c r="C305" i="19"/>
  <c r="AU304" i="19"/>
  <c r="AT304" i="19"/>
  <c r="AS304" i="19"/>
  <c r="AB304" i="19"/>
  <c r="AC304" i="19" s="1"/>
  <c r="L304" i="19"/>
  <c r="K304" i="19"/>
  <c r="J304" i="19"/>
  <c r="C304" i="19"/>
  <c r="AU303" i="19"/>
  <c r="AT303" i="19"/>
  <c r="AS303" i="19"/>
  <c r="AB303" i="19"/>
  <c r="AC303" i="19" s="1"/>
  <c r="L303" i="19"/>
  <c r="K303" i="19"/>
  <c r="J303" i="19"/>
  <c r="C303" i="19"/>
  <c r="AU302" i="19"/>
  <c r="AT302" i="19"/>
  <c r="AS302" i="19"/>
  <c r="AB302" i="19"/>
  <c r="AC302" i="19" s="1"/>
  <c r="L302" i="19"/>
  <c r="K302" i="19"/>
  <c r="J302" i="19"/>
  <c r="C302" i="19"/>
  <c r="AU301" i="19"/>
  <c r="AT301" i="19"/>
  <c r="AS301" i="19"/>
  <c r="AB301" i="19"/>
  <c r="AC301" i="19" s="1"/>
  <c r="L301" i="19"/>
  <c r="K301" i="19"/>
  <c r="J301" i="19"/>
  <c r="C301" i="19"/>
  <c r="AU300" i="19"/>
  <c r="AT300" i="19"/>
  <c r="AS300" i="19"/>
  <c r="AB300" i="19"/>
  <c r="AC300" i="19" s="1"/>
  <c r="L300" i="19"/>
  <c r="K300" i="19"/>
  <c r="J300" i="19"/>
  <c r="C300" i="19"/>
  <c r="AU299" i="19"/>
  <c r="AT299" i="19"/>
  <c r="AS299" i="19"/>
  <c r="AB299" i="19"/>
  <c r="AC299" i="19" s="1"/>
  <c r="L299" i="19"/>
  <c r="K299" i="19"/>
  <c r="J299" i="19"/>
  <c r="C299" i="19"/>
  <c r="AU297" i="19"/>
  <c r="AT297" i="19"/>
  <c r="AS297" i="19"/>
  <c r="AB297" i="19"/>
  <c r="AC297" i="19" s="1"/>
  <c r="L297" i="19"/>
  <c r="K297" i="19"/>
  <c r="J297" i="19"/>
  <c r="C297" i="19"/>
  <c r="AU296" i="19"/>
  <c r="AT296" i="19"/>
  <c r="AS296" i="19"/>
  <c r="AB296" i="19"/>
  <c r="AC296" i="19" s="1"/>
  <c r="L296" i="19"/>
  <c r="K296" i="19"/>
  <c r="J296" i="19"/>
  <c r="C296" i="19"/>
  <c r="AU295" i="19"/>
  <c r="AT295" i="19"/>
  <c r="AS295" i="19"/>
  <c r="AB295" i="19"/>
  <c r="AC295" i="19" s="1"/>
  <c r="L295" i="19"/>
  <c r="K295" i="19"/>
  <c r="J295" i="19"/>
  <c r="C295" i="19"/>
  <c r="AU294" i="19"/>
  <c r="AT294" i="19"/>
  <c r="AS294" i="19"/>
  <c r="AB294" i="19"/>
  <c r="AC294" i="19" s="1"/>
  <c r="L294" i="19"/>
  <c r="K294" i="19"/>
  <c r="J294" i="19"/>
  <c r="C294" i="19"/>
  <c r="AU293" i="19"/>
  <c r="AT293" i="19"/>
  <c r="AS293" i="19"/>
  <c r="AB293" i="19"/>
  <c r="AC293" i="19" s="1"/>
  <c r="L293" i="19"/>
  <c r="K293" i="19"/>
  <c r="J293" i="19"/>
  <c r="C293" i="19"/>
  <c r="AU292" i="19"/>
  <c r="AT292" i="19"/>
  <c r="AS292" i="19"/>
  <c r="AB292" i="19"/>
  <c r="AC292" i="19" s="1"/>
  <c r="L292" i="19"/>
  <c r="K292" i="19"/>
  <c r="J292" i="19"/>
  <c r="C292" i="19"/>
  <c r="AU291" i="19"/>
  <c r="AT291" i="19"/>
  <c r="AS291" i="19"/>
  <c r="AB291" i="19"/>
  <c r="AC291" i="19" s="1"/>
  <c r="L291" i="19"/>
  <c r="K291" i="19"/>
  <c r="J291" i="19"/>
  <c r="C291" i="19"/>
  <c r="AU290" i="19"/>
  <c r="AT290" i="19"/>
  <c r="AS290" i="19"/>
  <c r="AB290" i="19"/>
  <c r="AC290" i="19" s="1"/>
  <c r="L290" i="19"/>
  <c r="K290" i="19"/>
  <c r="J290" i="19"/>
  <c r="C290" i="19"/>
  <c r="AU289" i="19"/>
  <c r="AT289" i="19"/>
  <c r="AS289" i="19"/>
  <c r="AB289" i="19"/>
  <c r="AC289" i="19" s="1"/>
  <c r="L289" i="19"/>
  <c r="K289" i="19"/>
  <c r="J289" i="19"/>
  <c r="C289" i="19"/>
  <c r="AU288" i="19"/>
  <c r="AT288" i="19"/>
  <c r="AS288" i="19"/>
  <c r="AB288" i="19"/>
  <c r="AC288" i="19" s="1"/>
  <c r="L288" i="19"/>
  <c r="K288" i="19"/>
  <c r="J288" i="19"/>
  <c r="G288" i="19" s="1"/>
  <c r="C288" i="19"/>
  <c r="AU287" i="19"/>
  <c r="AT287" i="19"/>
  <c r="AS287" i="19"/>
  <c r="AB287" i="19"/>
  <c r="AC287" i="19" s="1"/>
  <c r="L287" i="19"/>
  <c r="K287" i="19"/>
  <c r="J287" i="19"/>
  <c r="C287" i="19"/>
  <c r="AU286" i="19"/>
  <c r="AT286" i="19"/>
  <c r="AS286" i="19"/>
  <c r="AB286" i="19"/>
  <c r="AC286" i="19" s="1"/>
  <c r="L286" i="19"/>
  <c r="K286" i="19"/>
  <c r="J286" i="19"/>
  <c r="C286" i="19"/>
  <c r="AU285" i="19"/>
  <c r="AT285" i="19"/>
  <c r="AS285" i="19"/>
  <c r="AB285" i="19"/>
  <c r="AC285" i="19" s="1"/>
  <c r="L285" i="19"/>
  <c r="K285" i="19"/>
  <c r="J285" i="19"/>
  <c r="C285" i="19"/>
  <c r="AU284" i="19"/>
  <c r="AT284" i="19"/>
  <c r="AS284" i="19"/>
  <c r="AB284" i="19"/>
  <c r="AC284" i="19" s="1"/>
  <c r="L284" i="19"/>
  <c r="K284" i="19"/>
  <c r="J284" i="19"/>
  <c r="C284" i="19"/>
  <c r="AU283" i="19"/>
  <c r="AT283" i="19"/>
  <c r="AS283" i="19"/>
  <c r="AB283" i="19"/>
  <c r="AC283" i="19" s="1"/>
  <c r="L283" i="19"/>
  <c r="K283" i="19"/>
  <c r="J283" i="19"/>
  <c r="C283" i="19"/>
  <c r="AU282" i="19"/>
  <c r="AT282" i="19"/>
  <c r="AS282" i="19"/>
  <c r="AB282" i="19"/>
  <c r="AC282" i="19" s="1"/>
  <c r="L282" i="19"/>
  <c r="K282" i="19"/>
  <c r="J282" i="19"/>
  <c r="C282" i="19"/>
  <c r="AU280" i="19"/>
  <c r="AT280" i="19"/>
  <c r="AS280" i="19"/>
  <c r="AB280" i="19"/>
  <c r="AC280" i="19" s="1"/>
  <c r="L280" i="19"/>
  <c r="K280" i="19"/>
  <c r="J280" i="19"/>
  <c r="C280" i="19"/>
  <c r="AU279" i="19"/>
  <c r="AT279" i="19"/>
  <c r="AS279" i="19"/>
  <c r="AB279" i="19"/>
  <c r="AC279" i="19" s="1"/>
  <c r="L279" i="19"/>
  <c r="K279" i="19"/>
  <c r="J279" i="19"/>
  <c r="C279" i="19"/>
  <c r="AU278" i="19"/>
  <c r="AT278" i="19"/>
  <c r="AS278" i="19"/>
  <c r="AB278" i="19"/>
  <c r="AC278" i="19" s="1"/>
  <c r="L278" i="19"/>
  <c r="K278" i="19"/>
  <c r="J278" i="19"/>
  <c r="C278" i="19"/>
  <c r="AU277" i="19"/>
  <c r="AT277" i="19"/>
  <c r="AS277" i="19"/>
  <c r="AB277" i="19"/>
  <c r="AC277" i="19" s="1"/>
  <c r="L277" i="19"/>
  <c r="K277" i="19"/>
  <c r="J277" i="19"/>
  <c r="C277" i="19"/>
  <c r="AU275" i="19"/>
  <c r="AT275" i="19"/>
  <c r="AS275" i="19"/>
  <c r="AB275" i="19"/>
  <c r="AC275" i="19" s="1"/>
  <c r="L275" i="19"/>
  <c r="K275" i="19"/>
  <c r="J275" i="19"/>
  <c r="C275" i="19"/>
  <c r="AU274" i="19"/>
  <c r="AT274" i="19"/>
  <c r="AS274" i="19"/>
  <c r="AB274" i="19"/>
  <c r="AC274" i="19" s="1"/>
  <c r="L274" i="19"/>
  <c r="K274" i="19"/>
  <c r="J274" i="19"/>
  <c r="C274" i="19"/>
  <c r="AU273" i="19"/>
  <c r="AT273" i="19"/>
  <c r="AS273" i="19"/>
  <c r="AB273" i="19"/>
  <c r="AC273" i="19" s="1"/>
  <c r="L273" i="19"/>
  <c r="K273" i="19"/>
  <c r="J273" i="19"/>
  <c r="C273" i="19"/>
  <c r="AU271" i="19"/>
  <c r="AT271" i="19"/>
  <c r="AS271" i="19"/>
  <c r="AB271" i="19"/>
  <c r="AC271" i="19" s="1"/>
  <c r="L271" i="19"/>
  <c r="K271" i="19"/>
  <c r="J271" i="19"/>
  <c r="C271" i="19"/>
  <c r="AU270" i="19"/>
  <c r="AT270" i="19"/>
  <c r="AS270" i="19"/>
  <c r="AB270" i="19"/>
  <c r="AC270" i="19" s="1"/>
  <c r="L270" i="19"/>
  <c r="K270" i="19"/>
  <c r="J270" i="19"/>
  <c r="C270" i="19"/>
  <c r="AU269" i="19"/>
  <c r="AT269" i="19"/>
  <c r="AS269" i="19"/>
  <c r="AB269" i="19"/>
  <c r="AC269" i="19" s="1"/>
  <c r="L269" i="19"/>
  <c r="K269" i="19"/>
  <c r="J269" i="19"/>
  <c r="C269" i="19"/>
  <c r="AU268" i="19"/>
  <c r="AT268" i="19"/>
  <c r="AS268" i="19"/>
  <c r="AB268" i="19"/>
  <c r="AC268" i="19" s="1"/>
  <c r="L268" i="19"/>
  <c r="K268" i="19"/>
  <c r="J268" i="19"/>
  <c r="C268" i="19"/>
  <c r="AU267" i="19"/>
  <c r="AT267" i="19"/>
  <c r="AS267" i="19"/>
  <c r="AB267" i="19"/>
  <c r="AC267" i="19" s="1"/>
  <c r="L267" i="19"/>
  <c r="K267" i="19"/>
  <c r="J267" i="19"/>
  <c r="C267" i="19"/>
  <c r="AU266" i="19"/>
  <c r="AT266" i="19"/>
  <c r="AS266" i="19"/>
  <c r="AB266" i="19"/>
  <c r="AC266" i="19" s="1"/>
  <c r="L266" i="19"/>
  <c r="K266" i="19"/>
  <c r="J266" i="19"/>
  <c r="C266" i="19"/>
  <c r="AU264" i="19"/>
  <c r="AT264" i="19"/>
  <c r="AS264" i="19"/>
  <c r="AB264" i="19"/>
  <c r="AC264" i="19" s="1"/>
  <c r="L264" i="19"/>
  <c r="K264" i="19"/>
  <c r="J264" i="19"/>
  <c r="C264" i="19"/>
  <c r="AU263" i="19"/>
  <c r="AT263" i="19"/>
  <c r="AS263" i="19"/>
  <c r="AB263" i="19"/>
  <c r="AC263" i="19" s="1"/>
  <c r="L263" i="19"/>
  <c r="K263" i="19"/>
  <c r="J263" i="19"/>
  <c r="C263" i="19"/>
  <c r="AU262" i="19"/>
  <c r="AT262" i="19"/>
  <c r="AS262" i="19"/>
  <c r="AB262" i="19"/>
  <c r="AC262" i="19" s="1"/>
  <c r="L262" i="19"/>
  <c r="K262" i="19"/>
  <c r="J262" i="19"/>
  <c r="C262" i="19"/>
  <c r="AU261" i="19"/>
  <c r="AT261" i="19"/>
  <c r="AS261" i="19"/>
  <c r="AB261" i="19"/>
  <c r="AC261" i="19" s="1"/>
  <c r="L261" i="19"/>
  <c r="K261" i="19"/>
  <c r="J261" i="19"/>
  <c r="C261" i="19"/>
  <c r="AU260" i="19"/>
  <c r="AT260" i="19"/>
  <c r="AS260" i="19"/>
  <c r="AB260" i="19"/>
  <c r="AC260" i="19" s="1"/>
  <c r="L260" i="19"/>
  <c r="K260" i="19"/>
  <c r="J260" i="19"/>
  <c r="C260" i="19"/>
  <c r="AU259" i="19"/>
  <c r="AT259" i="19"/>
  <c r="AS259" i="19"/>
  <c r="AB259" i="19"/>
  <c r="AC259" i="19" s="1"/>
  <c r="L259" i="19"/>
  <c r="K259" i="19"/>
  <c r="J259" i="19"/>
  <c r="C259" i="19"/>
  <c r="AU258" i="19"/>
  <c r="AT258" i="19"/>
  <c r="AS258" i="19"/>
  <c r="AB258" i="19"/>
  <c r="AC258" i="19" s="1"/>
  <c r="L258" i="19"/>
  <c r="K258" i="19"/>
  <c r="J258" i="19"/>
  <c r="C258" i="19"/>
  <c r="AU257" i="19"/>
  <c r="AT257" i="19"/>
  <c r="AS257" i="19"/>
  <c r="AB257" i="19"/>
  <c r="AC257" i="19" s="1"/>
  <c r="L257" i="19"/>
  <c r="K257" i="19"/>
  <c r="J257" i="19"/>
  <c r="C257" i="19"/>
  <c r="AU256" i="19"/>
  <c r="AT256" i="19"/>
  <c r="AS256" i="19"/>
  <c r="AB256" i="19"/>
  <c r="AC256" i="19" s="1"/>
  <c r="L256" i="19"/>
  <c r="K256" i="19"/>
  <c r="J256" i="19"/>
  <c r="C256" i="19"/>
  <c r="AU255" i="19"/>
  <c r="AT255" i="19"/>
  <c r="AS255" i="19"/>
  <c r="AB255" i="19"/>
  <c r="AC255" i="19" s="1"/>
  <c r="L255" i="19"/>
  <c r="K255" i="19"/>
  <c r="J255" i="19"/>
  <c r="C255" i="19"/>
  <c r="AU254" i="19"/>
  <c r="AT254" i="19"/>
  <c r="AS254" i="19"/>
  <c r="AB254" i="19"/>
  <c r="AC254" i="19" s="1"/>
  <c r="L254" i="19"/>
  <c r="K254" i="19"/>
  <c r="J254" i="19"/>
  <c r="C254" i="19"/>
  <c r="AU252" i="19"/>
  <c r="AT252" i="19"/>
  <c r="AS252" i="19"/>
  <c r="AB252" i="19"/>
  <c r="AC252" i="19" s="1"/>
  <c r="L252" i="19"/>
  <c r="K252" i="19"/>
  <c r="J252" i="19"/>
  <c r="C252" i="19"/>
  <c r="AU251" i="19"/>
  <c r="AT251" i="19"/>
  <c r="AS251" i="19"/>
  <c r="AB251" i="19"/>
  <c r="AC251" i="19" s="1"/>
  <c r="L251" i="19"/>
  <c r="K251" i="19"/>
  <c r="J251" i="19"/>
  <c r="C251" i="19"/>
  <c r="AU250" i="19"/>
  <c r="AT250" i="19"/>
  <c r="AS250" i="19"/>
  <c r="AB250" i="19"/>
  <c r="AC250" i="19" s="1"/>
  <c r="L250" i="19"/>
  <c r="K250" i="19"/>
  <c r="J250" i="19"/>
  <c r="C250" i="19"/>
  <c r="AU249" i="19"/>
  <c r="AT249" i="19"/>
  <c r="AS249" i="19"/>
  <c r="AB249" i="19"/>
  <c r="AC249" i="19" s="1"/>
  <c r="L249" i="19"/>
  <c r="K249" i="19"/>
  <c r="J249" i="19"/>
  <c r="C249" i="19"/>
  <c r="AU248" i="19"/>
  <c r="AT248" i="19"/>
  <c r="AS248" i="19"/>
  <c r="AB248" i="19"/>
  <c r="AC248" i="19" s="1"/>
  <c r="L248" i="19"/>
  <c r="K248" i="19"/>
  <c r="J248" i="19"/>
  <c r="C248" i="19"/>
  <c r="AU247" i="19"/>
  <c r="AT247" i="19"/>
  <c r="AS247" i="19"/>
  <c r="AB247" i="19"/>
  <c r="AC247" i="19" s="1"/>
  <c r="L247" i="19"/>
  <c r="K247" i="19"/>
  <c r="J247" i="19"/>
  <c r="C247" i="19"/>
  <c r="AU246" i="19"/>
  <c r="AT246" i="19"/>
  <c r="AS246" i="19"/>
  <c r="AB246" i="19"/>
  <c r="AC246" i="19" s="1"/>
  <c r="L246" i="19"/>
  <c r="K246" i="19"/>
  <c r="J246" i="19"/>
  <c r="C246" i="19"/>
  <c r="AU245" i="19"/>
  <c r="AT245" i="19"/>
  <c r="AS245" i="19"/>
  <c r="AB245" i="19"/>
  <c r="AC245" i="19" s="1"/>
  <c r="L245" i="19"/>
  <c r="K245" i="19"/>
  <c r="J245" i="19"/>
  <c r="C245" i="19"/>
  <c r="AU244" i="19"/>
  <c r="AT244" i="19"/>
  <c r="AS244" i="19"/>
  <c r="AB244" i="19"/>
  <c r="AC244" i="19" s="1"/>
  <c r="L244" i="19"/>
  <c r="K244" i="19"/>
  <c r="J244" i="19"/>
  <c r="C244" i="19"/>
  <c r="AU243" i="19"/>
  <c r="AT243" i="19"/>
  <c r="AS243" i="19"/>
  <c r="AB243" i="19"/>
  <c r="AC243" i="19" s="1"/>
  <c r="L243" i="19"/>
  <c r="K243" i="19"/>
  <c r="J243" i="19"/>
  <c r="C243" i="19"/>
  <c r="AU242" i="19"/>
  <c r="AT242" i="19"/>
  <c r="AS242" i="19"/>
  <c r="AB242" i="19"/>
  <c r="AC242" i="19" s="1"/>
  <c r="L242" i="19"/>
  <c r="K242" i="19"/>
  <c r="J242" i="19"/>
  <c r="C242" i="19"/>
  <c r="AU241" i="19"/>
  <c r="AT241" i="19"/>
  <c r="AS241" i="19"/>
  <c r="AB241" i="19"/>
  <c r="AC241" i="19" s="1"/>
  <c r="L241" i="19"/>
  <c r="K241" i="19"/>
  <c r="J241" i="19"/>
  <c r="C241" i="19"/>
  <c r="AU240" i="19"/>
  <c r="AT240" i="19"/>
  <c r="AS240" i="19"/>
  <c r="AB240" i="19"/>
  <c r="AC240" i="19" s="1"/>
  <c r="L240" i="19"/>
  <c r="K240" i="19"/>
  <c r="J240" i="19"/>
  <c r="C240" i="19"/>
  <c r="AU239" i="19"/>
  <c r="AT239" i="19"/>
  <c r="AS239" i="19"/>
  <c r="AB239" i="19"/>
  <c r="AC239" i="19" s="1"/>
  <c r="L239" i="19"/>
  <c r="K239" i="19"/>
  <c r="J239" i="19"/>
  <c r="C239" i="19"/>
  <c r="AU238" i="19"/>
  <c r="AT238" i="19"/>
  <c r="AS238" i="19"/>
  <c r="AB238" i="19"/>
  <c r="AC238" i="19" s="1"/>
  <c r="L238" i="19"/>
  <c r="K238" i="19"/>
  <c r="J238" i="19"/>
  <c r="C238" i="19"/>
  <c r="AU237" i="19"/>
  <c r="AT237" i="19"/>
  <c r="AS237" i="19"/>
  <c r="AB237" i="19"/>
  <c r="AC237" i="19" s="1"/>
  <c r="L237" i="19"/>
  <c r="K237" i="19"/>
  <c r="J237" i="19"/>
  <c r="C237" i="19"/>
  <c r="AU236" i="19"/>
  <c r="AT236" i="19"/>
  <c r="AS236" i="19"/>
  <c r="AB236" i="19"/>
  <c r="AC236" i="19" s="1"/>
  <c r="L236" i="19"/>
  <c r="K236" i="19"/>
  <c r="J236" i="19"/>
  <c r="C236" i="19"/>
  <c r="AU235" i="19"/>
  <c r="AT235" i="19"/>
  <c r="AS235" i="19"/>
  <c r="AB235" i="19"/>
  <c r="AC235" i="19" s="1"/>
  <c r="L235" i="19"/>
  <c r="K235" i="19"/>
  <c r="J235" i="19"/>
  <c r="C235" i="19"/>
  <c r="AU234" i="19"/>
  <c r="AT234" i="19"/>
  <c r="AS234" i="19"/>
  <c r="AB234" i="19"/>
  <c r="AC234" i="19" s="1"/>
  <c r="L234" i="19"/>
  <c r="K234" i="19"/>
  <c r="J234" i="19"/>
  <c r="C234" i="19"/>
  <c r="AU233" i="19"/>
  <c r="AT233" i="19"/>
  <c r="AS233" i="19"/>
  <c r="AB233" i="19"/>
  <c r="AC233" i="19" s="1"/>
  <c r="L233" i="19"/>
  <c r="K233" i="19"/>
  <c r="J233" i="19"/>
  <c r="C233" i="19"/>
  <c r="AU232" i="19"/>
  <c r="AT232" i="19"/>
  <c r="AS232" i="19"/>
  <c r="AB232" i="19"/>
  <c r="AC232" i="19" s="1"/>
  <c r="L232" i="19"/>
  <c r="K232" i="19"/>
  <c r="J232" i="19"/>
  <c r="C232" i="19"/>
  <c r="AU231" i="19"/>
  <c r="AT231" i="19"/>
  <c r="AS231" i="19"/>
  <c r="AB231" i="19"/>
  <c r="AC231" i="19" s="1"/>
  <c r="L231" i="19"/>
  <c r="K231" i="19"/>
  <c r="J231" i="19"/>
  <c r="C231" i="19"/>
  <c r="AU230" i="19"/>
  <c r="AT230" i="19"/>
  <c r="AS230" i="19"/>
  <c r="AB230" i="19"/>
  <c r="AC230" i="19" s="1"/>
  <c r="L230" i="19"/>
  <c r="K230" i="19"/>
  <c r="J230" i="19"/>
  <c r="C230" i="19"/>
  <c r="AU228" i="19"/>
  <c r="AT228" i="19"/>
  <c r="AS228" i="19"/>
  <c r="AB228" i="19"/>
  <c r="AC228" i="19" s="1"/>
  <c r="L228" i="19"/>
  <c r="K228" i="19"/>
  <c r="J228" i="19"/>
  <c r="C228" i="19"/>
  <c r="AU227" i="19"/>
  <c r="AT227" i="19"/>
  <c r="AS227" i="19"/>
  <c r="AB227" i="19"/>
  <c r="AC227" i="19" s="1"/>
  <c r="L227" i="19"/>
  <c r="K227" i="19"/>
  <c r="J227" i="19"/>
  <c r="C227" i="19"/>
  <c r="AU226" i="19"/>
  <c r="AT226" i="19"/>
  <c r="AS226" i="19"/>
  <c r="AB226" i="19"/>
  <c r="AC226" i="19" s="1"/>
  <c r="L226" i="19"/>
  <c r="K226" i="19"/>
  <c r="J226" i="19"/>
  <c r="C226" i="19"/>
  <c r="AU225" i="19"/>
  <c r="AT225" i="19"/>
  <c r="AS225" i="19"/>
  <c r="AB225" i="19"/>
  <c r="AC225" i="19" s="1"/>
  <c r="L225" i="19"/>
  <c r="K225" i="19"/>
  <c r="J225" i="19"/>
  <c r="C225" i="19"/>
  <c r="AU223" i="19"/>
  <c r="AT223" i="19"/>
  <c r="AS223" i="19"/>
  <c r="AB223" i="19"/>
  <c r="AC223" i="19" s="1"/>
  <c r="L223" i="19"/>
  <c r="K223" i="19"/>
  <c r="J223" i="19"/>
  <c r="C223" i="19"/>
  <c r="AU221" i="19"/>
  <c r="AT221" i="19"/>
  <c r="AS221" i="19"/>
  <c r="AB221" i="19"/>
  <c r="L221" i="19"/>
  <c r="K221" i="19"/>
  <c r="J221" i="19"/>
  <c r="C221" i="19"/>
  <c r="AU220" i="19"/>
  <c r="AT220" i="19"/>
  <c r="AS220" i="19"/>
  <c r="AB220" i="19"/>
  <c r="L220" i="19"/>
  <c r="K220" i="19"/>
  <c r="J220" i="19"/>
  <c r="C220" i="19"/>
  <c r="AU219" i="19"/>
  <c r="AT219" i="19"/>
  <c r="AS219" i="19"/>
  <c r="AB219" i="19"/>
  <c r="L219" i="19"/>
  <c r="K219" i="19"/>
  <c r="J219" i="19"/>
  <c r="C219" i="19"/>
  <c r="AU218" i="19"/>
  <c r="AT218" i="19"/>
  <c r="AS218" i="19"/>
  <c r="AB218" i="19"/>
  <c r="L218" i="19"/>
  <c r="K218" i="19"/>
  <c r="J218" i="19"/>
  <c r="C218" i="19"/>
  <c r="AU217" i="19"/>
  <c r="AT217" i="19"/>
  <c r="AS217" i="19"/>
  <c r="AB217" i="19"/>
  <c r="L217" i="19"/>
  <c r="K217" i="19"/>
  <c r="J217" i="19"/>
  <c r="C217" i="19"/>
  <c r="AU216" i="19"/>
  <c r="AT216" i="19"/>
  <c r="AS216" i="19"/>
  <c r="AB216" i="19"/>
  <c r="L216" i="19"/>
  <c r="K216" i="19"/>
  <c r="J216" i="19"/>
  <c r="C216" i="19"/>
  <c r="AU215" i="19"/>
  <c r="AT215" i="19"/>
  <c r="AS215" i="19"/>
  <c r="AB215" i="19"/>
  <c r="L215" i="19"/>
  <c r="K215" i="19"/>
  <c r="J215" i="19"/>
  <c r="C215" i="19"/>
  <c r="AU214" i="19"/>
  <c r="AT214" i="19"/>
  <c r="AS214" i="19"/>
  <c r="AB214" i="19"/>
  <c r="L214" i="19"/>
  <c r="K214" i="19"/>
  <c r="J214" i="19"/>
  <c r="C214" i="19"/>
  <c r="AU213" i="19"/>
  <c r="AT213" i="19"/>
  <c r="AS213" i="19"/>
  <c r="AB213" i="19"/>
  <c r="L213" i="19"/>
  <c r="K213" i="19"/>
  <c r="J213" i="19"/>
  <c r="C213" i="19"/>
  <c r="AU212" i="19"/>
  <c r="AT212" i="19"/>
  <c r="AS212" i="19"/>
  <c r="AB212" i="19"/>
  <c r="L212" i="19"/>
  <c r="K212" i="19"/>
  <c r="J212" i="19"/>
  <c r="C212" i="19"/>
  <c r="AU211" i="19"/>
  <c r="AT211" i="19"/>
  <c r="AS211" i="19"/>
  <c r="AB211" i="19"/>
  <c r="L211" i="19"/>
  <c r="K211" i="19"/>
  <c r="J211" i="19"/>
  <c r="C211" i="19"/>
  <c r="AU210" i="19"/>
  <c r="AT210" i="19"/>
  <c r="AS210" i="19"/>
  <c r="AB210" i="19"/>
  <c r="L210" i="19"/>
  <c r="K210" i="19"/>
  <c r="J210" i="19"/>
  <c r="G210" i="19" s="1"/>
  <c r="C210" i="19"/>
  <c r="AU209" i="19"/>
  <c r="AT209" i="19"/>
  <c r="AS209" i="19"/>
  <c r="AB209" i="19"/>
  <c r="L209" i="19"/>
  <c r="K209" i="19"/>
  <c r="J209" i="19"/>
  <c r="C209" i="19"/>
  <c r="AU208" i="19"/>
  <c r="AT208" i="19"/>
  <c r="AS208" i="19"/>
  <c r="AB208" i="19"/>
  <c r="L208" i="19"/>
  <c r="K208" i="19"/>
  <c r="J208" i="19"/>
  <c r="C208" i="19"/>
  <c r="AU207" i="19"/>
  <c r="AT207" i="19"/>
  <c r="AS207" i="19"/>
  <c r="AB207" i="19"/>
  <c r="L207" i="19"/>
  <c r="K207" i="19"/>
  <c r="J207" i="19"/>
  <c r="C207" i="19"/>
  <c r="AU206" i="19"/>
  <c r="AT206" i="19"/>
  <c r="AS206" i="19"/>
  <c r="AB206" i="19"/>
  <c r="L206" i="19"/>
  <c r="K206" i="19"/>
  <c r="J206" i="19"/>
  <c r="C206" i="19"/>
  <c r="AU205" i="19"/>
  <c r="AT205" i="19"/>
  <c r="AS205" i="19"/>
  <c r="AB205" i="19"/>
  <c r="L205" i="19"/>
  <c r="K205" i="19"/>
  <c r="J205" i="19"/>
  <c r="C205" i="19"/>
  <c r="AU204" i="19"/>
  <c r="AT204" i="19"/>
  <c r="AS204" i="19"/>
  <c r="AB204" i="19"/>
  <c r="L204" i="19"/>
  <c r="K204" i="19"/>
  <c r="J204" i="19"/>
  <c r="C204" i="19"/>
  <c r="AU203" i="19"/>
  <c r="AT203" i="19"/>
  <c r="AS203" i="19"/>
  <c r="AB203" i="19"/>
  <c r="L203" i="19"/>
  <c r="K203" i="19"/>
  <c r="J203" i="19"/>
  <c r="G203" i="19" s="1"/>
  <c r="C203" i="19"/>
  <c r="AU202" i="19"/>
  <c r="AT202" i="19"/>
  <c r="AS202" i="19"/>
  <c r="AB202" i="19"/>
  <c r="L202" i="19"/>
  <c r="K202" i="19"/>
  <c r="J202" i="19"/>
  <c r="C202" i="19"/>
  <c r="AU201" i="19"/>
  <c r="AT201" i="19"/>
  <c r="AS201" i="19"/>
  <c r="AB201" i="19"/>
  <c r="L201" i="19"/>
  <c r="K201" i="19"/>
  <c r="J201" i="19"/>
  <c r="C201" i="19"/>
  <c r="AU200" i="19"/>
  <c r="AT200" i="19"/>
  <c r="AS200" i="19"/>
  <c r="AB200" i="19"/>
  <c r="L200" i="19"/>
  <c r="K200" i="19"/>
  <c r="J200" i="19"/>
  <c r="C200" i="19"/>
  <c r="AU199" i="19"/>
  <c r="AT199" i="19"/>
  <c r="AS199" i="19"/>
  <c r="AB199" i="19"/>
  <c r="L199" i="19"/>
  <c r="K199" i="19"/>
  <c r="J199" i="19"/>
  <c r="C199" i="19"/>
  <c r="AU198" i="19"/>
  <c r="AT198" i="19"/>
  <c r="AS198" i="19"/>
  <c r="AB198" i="19"/>
  <c r="L198" i="19"/>
  <c r="K198" i="19"/>
  <c r="J198" i="19"/>
  <c r="C198" i="19"/>
  <c r="AU197" i="19"/>
  <c r="AT197" i="19"/>
  <c r="AS197" i="19"/>
  <c r="AB197" i="19"/>
  <c r="L197" i="19"/>
  <c r="K197" i="19"/>
  <c r="J197" i="19"/>
  <c r="C197" i="19"/>
  <c r="AU196" i="19"/>
  <c r="AT196" i="19"/>
  <c r="AS196" i="19"/>
  <c r="AB196" i="19"/>
  <c r="L196" i="19"/>
  <c r="K196" i="19"/>
  <c r="J196" i="19"/>
  <c r="C196" i="19"/>
  <c r="AU195" i="19"/>
  <c r="AT195" i="19"/>
  <c r="AS195" i="19"/>
  <c r="AB195" i="19"/>
  <c r="L195" i="19"/>
  <c r="K195" i="19"/>
  <c r="J195" i="19"/>
  <c r="C195" i="19"/>
  <c r="AU194" i="19"/>
  <c r="AT194" i="19"/>
  <c r="AS194" i="19"/>
  <c r="AB194" i="19"/>
  <c r="L194" i="19"/>
  <c r="K194" i="19"/>
  <c r="J194" i="19"/>
  <c r="G194" i="19" s="1"/>
  <c r="C194" i="19"/>
  <c r="AU193" i="19"/>
  <c r="AT193" i="19"/>
  <c r="AS193" i="19"/>
  <c r="AB193" i="19"/>
  <c r="L193" i="19"/>
  <c r="K193" i="19"/>
  <c r="J193" i="19"/>
  <c r="C193" i="19"/>
  <c r="AU192" i="19"/>
  <c r="AT192" i="19"/>
  <c r="AS192" i="19"/>
  <c r="AB192" i="19"/>
  <c r="L192" i="19"/>
  <c r="K192" i="19"/>
  <c r="J192" i="19"/>
  <c r="C192" i="19"/>
  <c r="AU191" i="19"/>
  <c r="AT191" i="19"/>
  <c r="AS191" i="19"/>
  <c r="AB191" i="19"/>
  <c r="L191" i="19"/>
  <c r="K191" i="19"/>
  <c r="J191" i="19"/>
  <c r="C191" i="19"/>
  <c r="AU190" i="19"/>
  <c r="AT190" i="19"/>
  <c r="AS190" i="19"/>
  <c r="AB190" i="19"/>
  <c r="L190" i="19"/>
  <c r="K190" i="19"/>
  <c r="J190" i="19"/>
  <c r="C190" i="19"/>
  <c r="AU189" i="19"/>
  <c r="AT189" i="19"/>
  <c r="AS189" i="19"/>
  <c r="AB189" i="19"/>
  <c r="L189" i="19"/>
  <c r="K189" i="19"/>
  <c r="J189" i="19"/>
  <c r="C189" i="19"/>
  <c r="AU188" i="19"/>
  <c r="AT188" i="19"/>
  <c r="AS188" i="19"/>
  <c r="AB188" i="19"/>
  <c r="L188" i="19"/>
  <c r="K188" i="19"/>
  <c r="J188" i="19"/>
  <c r="C188" i="19"/>
  <c r="AU187" i="19"/>
  <c r="AT187" i="19"/>
  <c r="AS187" i="19"/>
  <c r="AB187" i="19"/>
  <c r="L187" i="19"/>
  <c r="K187" i="19"/>
  <c r="J187" i="19"/>
  <c r="C187" i="19"/>
  <c r="AU186" i="19"/>
  <c r="AT186" i="19"/>
  <c r="AS186" i="19"/>
  <c r="AB186" i="19"/>
  <c r="L186" i="19"/>
  <c r="K186" i="19"/>
  <c r="J186" i="19"/>
  <c r="C186" i="19"/>
  <c r="AU185" i="19"/>
  <c r="AT185" i="19"/>
  <c r="AS185" i="19"/>
  <c r="AB185" i="19"/>
  <c r="L185" i="19"/>
  <c r="K185" i="19"/>
  <c r="J185" i="19"/>
  <c r="C185" i="19"/>
  <c r="AU184" i="19"/>
  <c r="AT184" i="19"/>
  <c r="AS184" i="19"/>
  <c r="AB184" i="19"/>
  <c r="L184" i="19"/>
  <c r="K184" i="19"/>
  <c r="J184" i="19"/>
  <c r="C184" i="19"/>
  <c r="AU183" i="19"/>
  <c r="AT183" i="19"/>
  <c r="AS183" i="19"/>
  <c r="AB183" i="19"/>
  <c r="L183" i="19"/>
  <c r="K183" i="19"/>
  <c r="J183" i="19"/>
  <c r="C183" i="19"/>
  <c r="AU182" i="19"/>
  <c r="AT182" i="19"/>
  <c r="AS182" i="19"/>
  <c r="AB182" i="19"/>
  <c r="L182" i="19"/>
  <c r="K182" i="19"/>
  <c r="J182" i="19"/>
  <c r="C182" i="19"/>
  <c r="AU181" i="19"/>
  <c r="AT181" i="19"/>
  <c r="AS181" i="19"/>
  <c r="AB181" i="19"/>
  <c r="L181" i="19"/>
  <c r="K181" i="19"/>
  <c r="J181" i="19"/>
  <c r="C181" i="19"/>
  <c r="AU180" i="19"/>
  <c r="AT180" i="19"/>
  <c r="AS180" i="19"/>
  <c r="AB180" i="19"/>
  <c r="L180" i="19"/>
  <c r="K180" i="19"/>
  <c r="J180" i="19"/>
  <c r="C180" i="19"/>
  <c r="AU179" i="19"/>
  <c r="AT179" i="19"/>
  <c r="AS179" i="19"/>
  <c r="AB179" i="19"/>
  <c r="L179" i="19"/>
  <c r="K179" i="19"/>
  <c r="J179" i="19"/>
  <c r="C179" i="19"/>
  <c r="AU178" i="19"/>
  <c r="AT178" i="19"/>
  <c r="AS178" i="19"/>
  <c r="AB178" i="19"/>
  <c r="L178" i="19"/>
  <c r="K178" i="19"/>
  <c r="J178" i="19"/>
  <c r="C178" i="19"/>
  <c r="AU177" i="19"/>
  <c r="AT177" i="19"/>
  <c r="AS177" i="19"/>
  <c r="AB177" i="19"/>
  <c r="L177" i="19"/>
  <c r="K177" i="19"/>
  <c r="J177" i="19"/>
  <c r="C177" i="19"/>
  <c r="AU176" i="19"/>
  <c r="AT176" i="19"/>
  <c r="AS176" i="19"/>
  <c r="AB176" i="19"/>
  <c r="L176" i="19"/>
  <c r="K176" i="19"/>
  <c r="J176" i="19"/>
  <c r="C176" i="19"/>
  <c r="AU175" i="19"/>
  <c r="AT175" i="19"/>
  <c r="AS175" i="19"/>
  <c r="AB175" i="19"/>
  <c r="L175" i="19"/>
  <c r="K175" i="19"/>
  <c r="J175" i="19"/>
  <c r="C175" i="19"/>
  <c r="AU174" i="19"/>
  <c r="AT174" i="19"/>
  <c r="AS174" i="19"/>
  <c r="AB174" i="19"/>
  <c r="L174" i="19"/>
  <c r="K174" i="19"/>
  <c r="J174" i="19"/>
  <c r="C174" i="19"/>
  <c r="AU173" i="19"/>
  <c r="AT173" i="19"/>
  <c r="AS173" i="19"/>
  <c r="AB173" i="19"/>
  <c r="L173" i="19"/>
  <c r="K173" i="19"/>
  <c r="J173" i="19"/>
  <c r="C173" i="19"/>
  <c r="AU172" i="19"/>
  <c r="AT172" i="19"/>
  <c r="AS172" i="19"/>
  <c r="AB172" i="19"/>
  <c r="L172" i="19"/>
  <c r="K172" i="19"/>
  <c r="J172" i="19"/>
  <c r="C172" i="19"/>
  <c r="AU171" i="19"/>
  <c r="AT171" i="19"/>
  <c r="AS171" i="19"/>
  <c r="AB171" i="19"/>
  <c r="L171" i="19"/>
  <c r="K171" i="19"/>
  <c r="J171" i="19"/>
  <c r="C171" i="19"/>
  <c r="AU170" i="19"/>
  <c r="AT170" i="19"/>
  <c r="AS170" i="19"/>
  <c r="AB170" i="19"/>
  <c r="L170" i="19"/>
  <c r="K170" i="19"/>
  <c r="J170" i="19"/>
  <c r="C170" i="19"/>
  <c r="AU169" i="19"/>
  <c r="AT169" i="19"/>
  <c r="AS169" i="19"/>
  <c r="AB169" i="19"/>
  <c r="L169" i="19"/>
  <c r="K169" i="19"/>
  <c r="J169" i="19"/>
  <c r="C169" i="19"/>
  <c r="AU168" i="19"/>
  <c r="AT168" i="19"/>
  <c r="AS168" i="19"/>
  <c r="AB168" i="19"/>
  <c r="L168" i="19"/>
  <c r="K168" i="19"/>
  <c r="J168" i="19"/>
  <c r="C168" i="19"/>
  <c r="AU167" i="19"/>
  <c r="AT167" i="19"/>
  <c r="AS167" i="19"/>
  <c r="AB167" i="19"/>
  <c r="L167" i="19"/>
  <c r="K167" i="19"/>
  <c r="J167" i="19"/>
  <c r="C167" i="19"/>
  <c r="AU166" i="19"/>
  <c r="AT166" i="19"/>
  <c r="AS166" i="19"/>
  <c r="AB166" i="19"/>
  <c r="L166" i="19"/>
  <c r="K166" i="19"/>
  <c r="J166" i="19"/>
  <c r="C166" i="19"/>
  <c r="AU165" i="19"/>
  <c r="AT165" i="19"/>
  <c r="AS165" i="19"/>
  <c r="AB165" i="19"/>
  <c r="L165" i="19"/>
  <c r="K165" i="19"/>
  <c r="J165" i="19"/>
  <c r="C165" i="19"/>
  <c r="AU164" i="19"/>
  <c r="AT164" i="19"/>
  <c r="AS164" i="19"/>
  <c r="AB164" i="19"/>
  <c r="L164" i="19"/>
  <c r="K164" i="19"/>
  <c r="J164" i="19"/>
  <c r="G164" i="19" s="1"/>
  <c r="C164" i="19"/>
  <c r="AU163" i="19"/>
  <c r="AT163" i="19"/>
  <c r="AS163" i="19"/>
  <c r="AB163" i="19"/>
  <c r="L163" i="19"/>
  <c r="K163" i="19"/>
  <c r="J163" i="19"/>
  <c r="C163" i="19"/>
  <c r="AU162" i="19"/>
  <c r="AT162" i="19"/>
  <c r="AS162" i="19"/>
  <c r="AB162" i="19"/>
  <c r="L162" i="19"/>
  <c r="K162" i="19"/>
  <c r="J162" i="19"/>
  <c r="C162" i="19"/>
  <c r="AU160" i="19"/>
  <c r="AT160" i="19"/>
  <c r="AS160" i="19"/>
  <c r="AB160" i="19"/>
  <c r="L160" i="19"/>
  <c r="K160" i="19"/>
  <c r="J160" i="19"/>
  <c r="AU159" i="19"/>
  <c r="AT159" i="19"/>
  <c r="AS159" i="19"/>
  <c r="AB159" i="19"/>
  <c r="L159" i="19"/>
  <c r="K159" i="19"/>
  <c r="J159" i="19"/>
  <c r="AU158" i="19"/>
  <c r="AT158" i="19"/>
  <c r="AS158" i="19"/>
  <c r="AB158" i="19"/>
  <c r="L158" i="19"/>
  <c r="K158" i="19"/>
  <c r="J158" i="19"/>
  <c r="C158" i="19"/>
  <c r="AU157" i="19"/>
  <c r="AT157" i="19"/>
  <c r="AS157" i="19"/>
  <c r="AB157" i="19"/>
  <c r="L157" i="19"/>
  <c r="K157" i="19"/>
  <c r="J157" i="19"/>
  <c r="C157" i="19"/>
  <c r="AU156" i="19"/>
  <c r="AT156" i="19"/>
  <c r="AS156" i="19"/>
  <c r="AB156" i="19"/>
  <c r="L156" i="19"/>
  <c r="K156" i="19"/>
  <c r="J156" i="19"/>
  <c r="C156" i="19"/>
  <c r="AU155" i="19"/>
  <c r="AT155" i="19"/>
  <c r="AS155" i="19"/>
  <c r="AB155" i="19"/>
  <c r="L155" i="19"/>
  <c r="K155" i="19"/>
  <c r="J155" i="19"/>
  <c r="C155" i="19"/>
  <c r="AU154" i="19"/>
  <c r="AT154" i="19"/>
  <c r="AS154" i="19"/>
  <c r="AB154" i="19"/>
  <c r="L154" i="19"/>
  <c r="K154" i="19"/>
  <c r="J154" i="19"/>
  <c r="C154" i="19"/>
  <c r="AU153" i="19"/>
  <c r="AT153" i="19"/>
  <c r="AS153" i="19"/>
  <c r="AB153" i="19"/>
  <c r="L153" i="19"/>
  <c r="K153" i="19"/>
  <c r="J153" i="19"/>
  <c r="C153" i="19"/>
  <c r="AU152" i="19"/>
  <c r="AT152" i="19"/>
  <c r="AS152" i="19"/>
  <c r="AB152" i="19"/>
  <c r="L152" i="19"/>
  <c r="K152" i="19"/>
  <c r="J152" i="19"/>
  <c r="C152" i="19"/>
  <c r="AU151" i="19"/>
  <c r="AT151" i="19"/>
  <c r="AS151" i="19"/>
  <c r="AB151" i="19"/>
  <c r="L151" i="19"/>
  <c r="K151" i="19"/>
  <c r="J151" i="19"/>
  <c r="C151" i="19"/>
  <c r="AU150" i="19"/>
  <c r="AT150" i="19"/>
  <c r="AS150" i="19"/>
  <c r="AB150" i="19"/>
  <c r="L150" i="19"/>
  <c r="K150" i="19"/>
  <c r="J150" i="19"/>
  <c r="C150" i="19"/>
  <c r="AU149" i="19"/>
  <c r="AT149" i="19"/>
  <c r="AS149" i="19"/>
  <c r="AB149" i="19"/>
  <c r="L149" i="19"/>
  <c r="K149" i="19"/>
  <c r="J149" i="19"/>
  <c r="C149" i="19"/>
  <c r="AU148" i="19"/>
  <c r="AT148" i="19"/>
  <c r="AS148" i="19"/>
  <c r="AB148" i="19"/>
  <c r="L148" i="19"/>
  <c r="K148" i="19"/>
  <c r="J148" i="19"/>
  <c r="C148" i="19"/>
  <c r="AU147" i="19"/>
  <c r="AT147" i="19"/>
  <c r="AS147" i="19"/>
  <c r="AB147" i="19"/>
  <c r="L147" i="19"/>
  <c r="K147" i="19"/>
  <c r="J147" i="19"/>
  <c r="C147" i="19"/>
  <c r="AU146" i="19"/>
  <c r="AT146" i="19"/>
  <c r="AS146" i="19"/>
  <c r="AB146" i="19"/>
  <c r="L146" i="19"/>
  <c r="K146" i="19"/>
  <c r="J146" i="19"/>
  <c r="C146" i="19"/>
  <c r="AU145" i="19"/>
  <c r="AT145" i="19"/>
  <c r="AS145" i="19"/>
  <c r="AB145" i="19"/>
  <c r="L145" i="19"/>
  <c r="K145" i="19"/>
  <c r="J145" i="19"/>
  <c r="C145" i="19"/>
  <c r="AU144" i="19"/>
  <c r="AT144" i="19"/>
  <c r="AS144" i="19"/>
  <c r="AB144" i="19"/>
  <c r="L144" i="19"/>
  <c r="K144" i="19"/>
  <c r="J144" i="19"/>
  <c r="C144" i="19"/>
  <c r="AU143" i="19"/>
  <c r="AT143" i="19"/>
  <c r="AS143" i="19"/>
  <c r="AB143" i="19"/>
  <c r="L143" i="19"/>
  <c r="K143" i="19"/>
  <c r="J143" i="19"/>
  <c r="C143" i="19"/>
  <c r="AU142" i="19"/>
  <c r="AT142" i="19"/>
  <c r="AS142" i="19"/>
  <c r="AB142" i="19"/>
  <c r="L142" i="19"/>
  <c r="K142" i="19"/>
  <c r="J142" i="19"/>
  <c r="C142" i="19"/>
  <c r="AU141" i="19"/>
  <c r="AT141" i="19"/>
  <c r="AS141" i="19"/>
  <c r="AB141" i="19"/>
  <c r="L141" i="19"/>
  <c r="K141" i="19"/>
  <c r="J141" i="19"/>
  <c r="C141" i="19"/>
  <c r="AU140" i="19"/>
  <c r="AT140" i="19"/>
  <c r="AS140" i="19"/>
  <c r="AB140" i="19"/>
  <c r="L140" i="19"/>
  <c r="K140" i="19"/>
  <c r="J140" i="19"/>
  <c r="C140" i="19"/>
  <c r="AU139" i="19"/>
  <c r="AT139" i="19"/>
  <c r="AS139" i="19"/>
  <c r="AB139" i="19"/>
  <c r="L139" i="19"/>
  <c r="K139" i="19"/>
  <c r="J139" i="19"/>
  <c r="C139" i="19"/>
  <c r="AU138" i="19"/>
  <c r="AT138" i="19"/>
  <c r="AS138" i="19"/>
  <c r="AB138" i="19"/>
  <c r="L138" i="19"/>
  <c r="K138" i="19"/>
  <c r="J138" i="19"/>
  <c r="C138" i="19"/>
  <c r="AU137" i="19"/>
  <c r="AT137" i="19"/>
  <c r="AS137" i="19"/>
  <c r="AB137" i="19"/>
  <c r="L137" i="19"/>
  <c r="K137" i="19"/>
  <c r="J137" i="19"/>
  <c r="C137" i="19"/>
  <c r="AU136" i="19"/>
  <c r="AT136" i="19"/>
  <c r="AS136" i="19"/>
  <c r="AB136" i="19"/>
  <c r="L136" i="19"/>
  <c r="K136" i="19"/>
  <c r="J136" i="19"/>
  <c r="C136" i="19"/>
  <c r="AU135" i="19"/>
  <c r="AT135" i="19"/>
  <c r="AS135" i="19"/>
  <c r="AB135" i="19"/>
  <c r="L135" i="19"/>
  <c r="K135" i="19"/>
  <c r="J135" i="19"/>
  <c r="C135" i="19"/>
  <c r="AU134" i="19"/>
  <c r="AT134" i="19"/>
  <c r="AS134" i="19"/>
  <c r="AB134" i="19"/>
  <c r="L134" i="19"/>
  <c r="K134" i="19"/>
  <c r="J134" i="19"/>
  <c r="C134" i="19"/>
  <c r="AU133" i="19"/>
  <c r="AT133" i="19"/>
  <c r="AS133" i="19"/>
  <c r="AB133" i="19"/>
  <c r="L133" i="19"/>
  <c r="K133" i="19"/>
  <c r="J133" i="19"/>
  <c r="C133" i="19"/>
  <c r="AU132" i="19"/>
  <c r="AT132" i="19"/>
  <c r="AS132" i="19"/>
  <c r="AB132" i="19"/>
  <c r="L132" i="19"/>
  <c r="K132" i="19"/>
  <c r="J132" i="19"/>
  <c r="C132" i="19"/>
  <c r="AU131" i="19"/>
  <c r="AT131" i="19"/>
  <c r="AS131" i="19"/>
  <c r="AB131" i="19"/>
  <c r="L131" i="19"/>
  <c r="K131" i="19"/>
  <c r="J131" i="19"/>
  <c r="C131" i="19"/>
  <c r="AU130" i="19"/>
  <c r="AT130" i="19"/>
  <c r="AS130" i="19"/>
  <c r="AB130" i="19"/>
  <c r="L130" i="19"/>
  <c r="K130" i="19"/>
  <c r="J130" i="19"/>
  <c r="C130" i="19"/>
  <c r="AU129" i="19"/>
  <c r="AT129" i="19"/>
  <c r="AS129" i="19"/>
  <c r="AB129" i="19"/>
  <c r="L129" i="19"/>
  <c r="K129" i="19"/>
  <c r="J129" i="19"/>
  <c r="C129" i="19"/>
  <c r="AU128" i="19"/>
  <c r="AT128" i="19"/>
  <c r="AS128" i="19"/>
  <c r="AB128" i="19"/>
  <c r="L128" i="19"/>
  <c r="K128" i="19"/>
  <c r="J128" i="19"/>
  <c r="C128" i="19"/>
  <c r="AU127" i="19"/>
  <c r="AT127" i="19"/>
  <c r="AS127" i="19"/>
  <c r="AB127" i="19"/>
  <c r="L127" i="19"/>
  <c r="K127" i="19"/>
  <c r="J127" i="19"/>
  <c r="C127" i="19"/>
  <c r="AU125" i="19"/>
  <c r="AT125" i="19"/>
  <c r="AS125" i="19"/>
  <c r="AB125" i="19"/>
  <c r="AC125" i="19" s="1"/>
  <c r="L125" i="19"/>
  <c r="K125" i="19"/>
  <c r="J125" i="19"/>
  <c r="C125" i="19"/>
  <c r="AU124" i="19"/>
  <c r="AT124" i="19"/>
  <c r="AS124" i="19"/>
  <c r="AB124" i="19"/>
  <c r="AC124" i="19" s="1"/>
  <c r="L124" i="19"/>
  <c r="K124" i="19"/>
  <c r="J124" i="19"/>
  <c r="C124" i="19"/>
  <c r="AU123" i="19"/>
  <c r="AT123" i="19"/>
  <c r="AS123" i="19"/>
  <c r="AB123" i="19"/>
  <c r="AC123" i="19" s="1"/>
  <c r="L123" i="19"/>
  <c r="K123" i="19"/>
  <c r="J123" i="19"/>
  <c r="C123" i="19"/>
  <c r="AU122" i="19"/>
  <c r="AT122" i="19"/>
  <c r="AS122" i="19"/>
  <c r="AB122" i="19"/>
  <c r="AC122" i="19" s="1"/>
  <c r="L122" i="19"/>
  <c r="K122" i="19"/>
  <c r="J122" i="19"/>
  <c r="C122" i="19"/>
  <c r="AU121" i="19"/>
  <c r="AT121" i="19"/>
  <c r="AS121" i="19"/>
  <c r="AB121" i="19"/>
  <c r="AC121" i="19" s="1"/>
  <c r="L121" i="19"/>
  <c r="K121" i="19"/>
  <c r="J121" i="19"/>
  <c r="C121" i="19"/>
  <c r="AU120" i="19"/>
  <c r="AT120" i="19"/>
  <c r="AS120" i="19"/>
  <c r="AB120" i="19"/>
  <c r="AC120" i="19" s="1"/>
  <c r="L120" i="19"/>
  <c r="K120" i="19"/>
  <c r="J120" i="19"/>
  <c r="C120" i="19"/>
  <c r="AU119" i="19"/>
  <c r="AT119" i="19"/>
  <c r="AS119" i="19"/>
  <c r="AB119" i="19"/>
  <c r="AC119" i="19" s="1"/>
  <c r="L119" i="19"/>
  <c r="K119" i="19"/>
  <c r="J119" i="19"/>
  <c r="C119" i="19"/>
  <c r="AU118" i="19"/>
  <c r="AT118" i="19"/>
  <c r="AS118" i="19"/>
  <c r="AB118" i="19"/>
  <c r="AC118" i="19" s="1"/>
  <c r="L118" i="19"/>
  <c r="K118" i="19"/>
  <c r="J118" i="19"/>
  <c r="C118" i="19"/>
  <c r="AU117" i="19"/>
  <c r="AT117" i="19"/>
  <c r="AS117" i="19"/>
  <c r="AB117" i="19"/>
  <c r="AC117" i="19" s="1"/>
  <c r="L117" i="19"/>
  <c r="K117" i="19"/>
  <c r="J117" i="19"/>
  <c r="C117" i="19"/>
  <c r="AU116" i="19"/>
  <c r="AT116" i="19"/>
  <c r="AS116" i="19"/>
  <c r="AB116" i="19"/>
  <c r="AC116" i="19" s="1"/>
  <c r="L116" i="19"/>
  <c r="K116" i="19"/>
  <c r="J116" i="19"/>
  <c r="C116" i="19"/>
  <c r="AU115" i="19"/>
  <c r="AT115" i="19"/>
  <c r="AS115" i="19"/>
  <c r="AB115" i="19"/>
  <c r="AC115" i="19" s="1"/>
  <c r="L115" i="19"/>
  <c r="K115" i="19"/>
  <c r="J115" i="19"/>
  <c r="C115" i="19"/>
  <c r="AU114" i="19"/>
  <c r="AT114" i="19"/>
  <c r="AS114" i="19"/>
  <c r="AB114" i="19"/>
  <c r="AC114" i="19" s="1"/>
  <c r="L114" i="19"/>
  <c r="K114" i="19"/>
  <c r="J114" i="19"/>
  <c r="C114" i="19"/>
  <c r="AU113" i="19"/>
  <c r="AT113" i="19"/>
  <c r="AS113" i="19"/>
  <c r="AB113" i="19"/>
  <c r="AC113" i="19" s="1"/>
  <c r="L113" i="19"/>
  <c r="K113" i="19"/>
  <c r="J113" i="19"/>
  <c r="C113" i="19"/>
  <c r="AU112" i="19"/>
  <c r="AT112" i="19"/>
  <c r="AS112" i="19"/>
  <c r="AB112" i="19"/>
  <c r="AC112" i="19" s="1"/>
  <c r="L112" i="19"/>
  <c r="K112" i="19"/>
  <c r="J112" i="19"/>
  <c r="C112" i="19"/>
  <c r="AU111" i="19"/>
  <c r="AT111" i="19"/>
  <c r="AS111" i="19"/>
  <c r="AB111" i="19"/>
  <c r="AC111" i="19" s="1"/>
  <c r="L111" i="19"/>
  <c r="K111" i="19"/>
  <c r="J111" i="19"/>
  <c r="C111" i="19"/>
  <c r="AU110" i="19"/>
  <c r="AT110" i="19"/>
  <c r="AS110" i="19"/>
  <c r="AB110" i="19"/>
  <c r="AC110" i="19" s="1"/>
  <c r="L110" i="19"/>
  <c r="K110" i="19"/>
  <c r="J110" i="19"/>
  <c r="C110" i="19"/>
  <c r="AU109" i="19"/>
  <c r="AT109" i="19"/>
  <c r="AS109" i="19"/>
  <c r="AB109" i="19"/>
  <c r="AC109" i="19" s="1"/>
  <c r="L109" i="19"/>
  <c r="K109" i="19"/>
  <c r="J109" i="19"/>
  <c r="C109" i="19"/>
  <c r="AU108" i="19"/>
  <c r="AT108" i="19"/>
  <c r="AS108" i="19"/>
  <c r="AB108" i="19"/>
  <c r="AC108" i="19" s="1"/>
  <c r="L108" i="19"/>
  <c r="K108" i="19"/>
  <c r="J108" i="19"/>
  <c r="C108" i="19"/>
  <c r="AU107" i="19"/>
  <c r="AT107" i="19"/>
  <c r="AS107" i="19"/>
  <c r="AB107" i="19"/>
  <c r="AC107" i="19" s="1"/>
  <c r="L107" i="19"/>
  <c r="K107" i="19"/>
  <c r="J107" i="19"/>
  <c r="C107" i="19"/>
  <c r="AU106" i="19"/>
  <c r="AT106" i="19"/>
  <c r="AS106" i="19"/>
  <c r="AB106" i="19"/>
  <c r="AC106" i="19" s="1"/>
  <c r="L106" i="19"/>
  <c r="K106" i="19"/>
  <c r="J106" i="19"/>
  <c r="C106" i="19"/>
  <c r="AU105" i="19"/>
  <c r="AT105" i="19"/>
  <c r="AS105" i="19"/>
  <c r="AB105" i="19"/>
  <c r="AC105" i="19" s="1"/>
  <c r="L105" i="19"/>
  <c r="K105" i="19"/>
  <c r="J105" i="19"/>
  <c r="C105" i="19"/>
  <c r="AU104" i="19"/>
  <c r="AT104" i="19"/>
  <c r="AS104" i="19"/>
  <c r="AB104" i="19"/>
  <c r="AC104" i="19" s="1"/>
  <c r="L104" i="19"/>
  <c r="K104" i="19"/>
  <c r="J104" i="19"/>
  <c r="C104" i="19"/>
  <c r="AU103" i="19"/>
  <c r="AT103" i="19"/>
  <c r="AS103" i="19"/>
  <c r="AB103" i="19"/>
  <c r="AC103" i="19" s="1"/>
  <c r="L103" i="19"/>
  <c r="K103" i="19"/>
  <c r="J103" i="19"/>
  <c r="C103" i="19"/>
  <c r="AU102" i="19"/>
  <c r="AT102" i="19"/>
  <c r="AS102" i="19"/>
  <c r="AB102" i="19"/>
  <c r="AC102" i="19" s="1"/>
  <c r="L102" i="19"/>
  <c r="K102" i="19"/>
  <c r="J102" i="19"/>
  <c r="C102" i="19"/>
  <c r="AU101" i="19"/>
  <c r="AT101" i="19"/>
  <c r="AS101" i="19"/>
  <c r="AB101" i="19"/>
  <c r="AC101" i="19" s="1"/>
  <c r="L101" i="19"/>
  <c r="K101" i="19"/>
  <c r="J101" i="19"/>
  <c r="C101" i="19"/>
  <c r="AU100" i="19"/>
  <c r="AT100" i="19"/>
  <c r="AS100" i="19"/>
  <c r="AB100" i="19"/>
  <c r="AC100" i="19" s="1"/>
  <c r="L100" i="19"/>
  <c r="K100" i="19"/>
  <c r="J100" i="19"/>
  <c r="C100" i="19"/>
  <c r="AU99" i="19"/>
  <c r="AT99" i="19"/>
  <c r="AS99" i="19"/>
  <c r="AB99" i="19"/>
  <c r="AC99" i="19" s="1"/>
  <c r="L99" i="19"/>
  <c r="K99" i="19"/>
  <c r="J99" i="19"/>
  <c r="C99" i="19"/>
  <c r="AU98" i="19"/>
  <c r="AT98" i="19"/>
  <c r="AS98" i="19"/>
  <c r="AB98" i="19"/>
  <c r="AC98" i="19" s="1"/>
  <c r="L98" i="19"/>
  <c r="K98" i="19"/>
  <c r="J98" i="19"/>
  <c r="C98" i="19"/>
  <c r="AU97" i="19"/>
  <c r="AT97" i="19"/>
  <c r="AS97" i="19"/>
  <c r="AB97" i="19"/>
  <c r="AC97" i="19" s="1"/>
  <c r="L97" i="19"/>
  <c r="K97" i="19"/>
  <c r="J97" i="19"/>
  <c r="G97" i="19" s="1"/>
  <c r="C97" i="19"/>
  <c r="AU96" i="19"/>
  <c r="AT96" i="19"/>
  <c r="AS96" i="19"/>
  <c r="AB96" i="19"/>
  <c r="AC96" i="19" s="1"/>
  <c r="L96" i="19"/>
  <c r="K96" i="19"/>
  <c r="J96" i="19"/>
  <c r="G96" i="19" s="1"/>
  <c r="C96" i="19"/>
  <c r="AU95" i="19"/>
  <c r="AT95" i="19"/>
  <c r="AS95" i="19"/>
  <c r="AB95" i="19"/>
  <c r="AC95" i="19" s="1"/>
  <c r="L95" i="19"/>
  <c r="K95" i="19"/>
  <c r="J95" i="19"/>
  <c r="C95" i="19"/>
  <c r="AU94" i="19"/>
  <c r="AT94" i="19"/>
  <c r="AS94" i="19"/>
  <c r="AB94" i="19"/>
  <c r="AC94" i="19" s="1"/>
  <c r="L94" i="19"/>
  <c r="K94" i="19"/>
  <c r="J94" i="19"/>
  <c r="C94" i="19"/>
  <c r="AU93" i="19"/>
  <c r="AT93" i="19"/>
  <c r="AS93" i="19"/>
  <c r="AB93" i="19"/>
  <c r="AC93" i="19" s="1"/>
  <c r="L93" i="19"/>
  <c r="K93" i="19"/>
  <c r="J93" i="19"/>
  <c r="C93" i="19"/>
  <c r="AU92" i="19"/>
  <c r="AT92" i="19"/>
  <c r="AS92" i="19"/>
  <c r="AB92" i="19"/>
  <c r="AC92" i="19" s="1"/>
  <c r="L92" i="19"/>
  <c r="K92" i="19"/>
  <c r="J92" i="19"/>
  <c r="C92" i="19"/>
  <c r="AU90" i="19"/>
  <c r="AT90" i="19"/>
  <c r="AS90" i="19"/>
  <c r="AB90" i="19"/>
  <c r="AC90" i="19" s="1"/>
  <c r="L90" i="19"/>
  <c r="K90" i="19"/>
  <c r="J90" i="19"/>
  <c r="C90" i="19"/>
  <c r="AU89" i="19"/>
  <c r="AT89" i="19"/>
  <c r="AS89" i="19"/>
  <c r="AB89" i="19"/>
  <c r="AC89" i="19" s="1"/>
  <c r="L89" i="19"/>
  <c r="G89" i="19" s="1"/>
  <c r="K89" i="19"/>
  <c r="J89" i="19"/>
  <c r="C89" i="19"/>
  <c r="AU88" i="19"/>
  <c r="AT88" i="19"/>
  <c r="AS88" i="19"/>
  <c r="AB88" i="19"/>
  <c r="AC88" i="19" s="1"/>
  <c r="L88" i="19"/>
  <c r="K88" i="19"/>
  <c r="J88" i="19"/>
  <c r="G88" i="19" s="1"/>
  <c r="C88" i="19"/>
  <c r="AU87" i="19"/>
  <c r="AT87" i="19"/>
  <c r="AS87" i="19"/>
  <c r="AB87" i="19"/>
  <c r="AC87" i="19" s="1"/>
  <c r="L87" i="19"/>
  <c r="K87" i="19"/>
  <c r="J87" i="19"/>
  <c r="C87" i="19"/>
  <c r="AU86" i="19"/>
  <c r="AT86" i="19"/>
  <c r="AS86" i="19"/>
  <c r="AB86" i="19"/>
  <c r="AC86" i="19" s="1"/>
  <c r="L86" i="19"/>
  <c r="K86" i="19"/>
  <c r="J86" i="19"/>
  <c r="C86" i="19"/>
  <c r="AU85" i="19"/>
  <c r="AT85" i="19"/>
  <c r="AS85" i="19"/>
  <c r="AB85" i="19"/>
  <c r="AC85" i="19" s="1"/>
  <c r="L85" i="19"/>
  <c r="K85" i="19"/>
  <c r="J85" i="19"/>
  <c r="C85" i="19"/>
  <c r="AU84" i="19"/>
  <c r="AT84" i="19"/>
  <c r="AS84" i="19"/>
  <c r="AB84" i="19"/>
  <c r="AC84" i="19" s="1"/>
  <c r="L84" i="19"/>
  <c r="K84" i="19"/>
  <c r="J84" i="19"/>
  <c r="C84" i="19"/>
  <c r="AU83" i="19"/>
  <c r="AT83" i="19"/>
  <c r="AS83" i="19"/>
  <c r="AB83" i="19"/>
  <c r="AC83" i="19" s="1"/>
  <c r="L83" i="19"/>
  <c r="K83" i="19"/>
  <c r="J83" i="19"/>
  <c r="C83" i="19"/>
  <c r="AU82" i="19"/>
  <c r="AT82" i="19"/>
  <c r="AS82" i="19"/>
  <c r="AB82" i="19"/>
  <c r="AC82" i="19" s="1"/>
  <c r="L82" i="19"/>
  <c r="K82" i="19"/>
  <c r="J82" i="19"/>
  <c r="C82" i="19"/>
  <c r="AU81" i="19"/>
  <c r="AT81" i="19"/>
  <c r="AS81" i="19"/>
  <c r="AB81" i="19"/>
  <c r="AC81" i="19" s="1"/>
  <c r="L81" i="19"/>
  <c r="K81" i="19"/>
  <c r="J81" i="19"/>
  <c r="C81" i="19"/>
  <c r="AU79" i="19"/>
  <c r="AT79" i="19"/>
  <c r="AS79" i="19"/>
  <c r="AB79" i="19"/>
  <c r="AC79" i="19" s="1"/>
  <c r="L79" i="19"/>
  <c r="K79" i="19"/>
  <c r="J79" i="19"/>
  <c r="C79" i="19"/>
  <c r="AU78" i="19"/>
  <c r="AT78" i="19"/>
  <c r="AS78" i="19"/>
  <c r="AB78" i="19"/>
  <c r="AC78" i="19" s="1"/>
  <c r="L78" i="19"/>
  <c r="K78" i="19"/>
  <c r="J78" i="19"/>
  <c r="C78" i="19"/>
  <c r="AU77" i="19"/>
  <c r="AT77" i="19"/>
  <c r="AS77" i="19"/>
  <c r="AB77" i="19"/>
  <c r="AC77" i="19" s="1"/>
  <c r="L77" i="19"/>
  <c r="K77" i="19"/>
  <c r="J77" i="19"/>
  <c r="C77" i="19"/>
  <c r="AU75" i="19"/>
  <c r="AT75" i="19"/>
  <c r="AS75" i="19"/>
  <c r="AB75" i="19"/>
  <c r="AC75" i="19" s="1"/>
  <c r="L75" i="19"/>
  <c r="K75" i="19"/>
  <c r="J75" i="19"/>
  <c r="C75" i="19"/>
  <c r="AU74" i="19"/>
  <c r="AT74" i="19"/>
  <c r="AS74" i="19"/>
  <c r="AB74" i="19"/>
  <c r="AC74" i="19" s="1"/>
  <c r="L74" i="19"/>
  <c r="K74" i="19"/>
  <c r="J74" i="19"/>
  <c r="C74" i="19"/>
  <c r="AU73" i="19"/>
  <c r="AT73" i="19"/>
  <c r="AS73" i="19"/>
  <c r="AB73" i="19"/>
  <c r="AC73" i="19" s="1"/>
  <c r="L73" i="19"/>
  <c r="K73" i="19"/>
  <c r="J73" i="19"/>
  <c r="C73" i="19"/>
  <c r="AU72" i="19"/>
  <c r="AT72" i="19"/>
  <c r="AS72" i="19"/>
  <c r="AB72" i="19"/>
  <c r="AC72" i="19" s="1"/>
  <c r="L72" i="19"/>
  <c r="K72" i="19"/>
  <c r="J72" i="19"/>
  <c r="C72" i="19"/>
  <c r="AU71" i="19"/>
  <c r="AT71" i="19"/>
  <c r="AS71" i="19"/>
  <c r="AB71" i="19"/>
  <c r="AC71" i="19" s="1"/>
  <c r="L71" i="19"/>
  <c r="K71" i="19"/>
  <c r="J71" i="19"/>
  <c r="C71" i="19"/>
  <c r="AU70" i="19"/>
  <c r="AT70" i="19"/>
  <c r="AS70" i="19"/>
  <c r="AB70" i="19"/>
  <c r="AC70" i="19" s="1"/>
  <c r="L70" i="19"/>
  <c r="K70" i="19"/>
  <c r="J70" i="19"/>
  <c r="C70" i="19"/>
  <c r="AU69" i="19"/>
  <c r="AT69" i="19"/>
  <c r="AS69" i="19"/>
  <c r="AB69" i="19"/>
  <c r="AC69" i="19" s="1"/>
  <c r="L69" i="19"/>
  <c r="K69" i="19"/>
  <c r="J69" i="19"/>
  <c r="C69" i="19"/>
  <c r="AU67" i="19"/>
  <c r="AT67" i="19"/>
  <c r="AS67" i="19"/>
  <c r="AB67" i="19"/>
  <c r="AC67" i="19" s="1"/>
  <c r="L67" i="19"/>
  <c r="K67" i="19"/>
  <c r="J67" i="19"/>
  <c r="C67" i="19"/>
  <c r="AU66" i="19"/>
  <c r="AT66" i="19"/>
  <c r="AS66" i="19"/>
  <c r="AB66" i="19"/>
  <c r="AC66" i="19" s="1"/>
  <c r="L66" i="19"/>
  <c r="C66" i="19"/>
  <c r="AU65" i="19"/>
  <c r="AT65" i="19"/>
  <c r="AS65" i="19"/>
  <c r="AB65" i="19"/>
  <c r="AC65" i="19" s="1"/>
  <c r="L65" i="19"/>
  <c r="K65" i="19"/>
  <c r="J65" i="19"/>
  <c r="C65" i="19"/>
  <c r="AU64" i="19"/>
  <c r="AT64" i="19"/>
  <c r="AS64" i="19"/>
  <c r="AB64" i="19"/>
  <c r="AC64" i="19" s="1"/>
  <c r="L64" i="19"/>
  <c r="K64" i="19"/>
  <c r="J64" i="19"/>
  <c r="C64" i="19"/>
  <c r="AU63" i="19"/>
  <c r="AT63" i="19"/>
  <c r="AS63" i="19"/>
  <c r="AB63" i="19"/>
  <c r="AC63" i="19" s="1"/>
  <c r="L63" i="19"/>
  <c r="K63" i="19"/>
  <c r="J63" i="19"/>
  <c r="C63" i="19"/>
  <c r="AU60" i="19"/>
  <c r="AT60" i="19"/>
  <c r="AS60" i="19"/>
  <c r="AB60" i="19"/>
  <c r="AC60" i="19" s="1"/>
  <c r="L60" i="19"/>
  <c r="K60" i="19"/>
  <c r="J60" i="19"/>
  <c r="C60" i="19"/>
  <c r="AU59" i="19"/>
  <c r="AT59" i="19"/>
  <c r="AS59" i="19"/>
  <c r="AB59" i="19"/>
  <c r="AC59" i="19" s="1"/>
  <c r="L59" i="19"/>
  <c r="K59" i="19"/>
  <c r="J59" i="19"/>
  <c r="C59" i="19"/>
  <c r="AU58" i="19"/>
  <c r="AT58" i="19"/>
  <c r="AS58" i="19"/>
  <c r="AB58" i="19"/>
  <c r="AC58" i="19" s="1"/>
  <c r="L58" i="19"/>
  <c r="K58" i="19"/>
  <c r="J58" i="19"/>
  <c r="G58" i="19" s="1"/>
  <c r="C58" i="19"/>
  <c r="AU57" i="19"/>
  <c r="AT57" i="19"/>
  <c r="AS57" i="19"/>
  <c r="AB57" i="19"/>
  <c r="AC57" i="19" s="1"/>
  <c r="L57" i="19"/>
  <c r="K57" i="19"/>
  <c r="J57" i="19"/>
  <c r="C57" i="19"/>
  <c r="AU56" i="19"/>
  <c r="AT56" i="19"/>
  <c r="AS56" i="19"/>
  <c r="AB56" i="19"/>
  <c r="AC56" i="19" s="1"/>
  <c r="L56" i="19"/>
  <c r="K56" i="19"/>
  <c r="J56" i="19"/>
  <c r="C56" i="19"/>
  <c r="AU55" i="19"/>
  <c r="AT55" i="19"/>
  <c r="AS55" i="19"/>
  <c r="AB55" i="19"/>
  <c r="AC55" i="19" s="1"/>
  <c r="L55" i="19"/>
  <c r="K55" i="19"/>
  <c r="J55" i="19"/>
  <c r="C55" i="19"/>
  <c r="AU54" i="19"/>
  <c r="AT54" i="19"/>
  <c r="AS54" i="19"/>
  <c r="AB54" i="19"/>
  <c r="AC54" i="19" s="1"/>
  <c r="L54" i="19"/>
  <c r="K54" i="19"/>
  <c r="J54" i="19"/>
  <c r="C54" i="19"/>
  <c r="AU53" i="19"/>
  <c r="AT53" i="19"/>
  <c r="AS53" i="19"/>
  <c r="AB53" i="19"/>
  <c r="AC53" i="19" s="1"/>
  <c r="L53" i="19"/>
  <c r="K53" i="19"/>
  <c r="J53" i="19"/>
  <c r="C53" i="19"/>
  <c r="AU52" i="19"/>
  <c r="AT52" i="19"/>
  <c r="AS52" i="19"/>
  <c r="AB52" i="19"/>
  <c r="AC52" i="19" s="1"/>
  <c r="L52" i="19"/>
  <c r="K52" i="19"/>
  <c r="J52" i="19"/>
  <c r="C52" i="19"/>
  <c r="AU51" i="19"/>
  <c r="AT51" i="19"/>
  <c r="AS51" i="19"/>
  <c r="AB51" i="19"/>
  <c r="AC51" i="19" s="1"/>
  <c r="L51" i="19"/>
  <c r="K51" i="19"/>
  <c r="J51" i="19"/>
  <c r="C51" i="19"/>
  <c r="AU50" i="19"/>
  <c r="AT50" i="19"/>
  <c r="AS50" i="19"/>
  <c r="AB50" i="19"/>
  <c r="AC50" i="19" s="1"/>
  <c r="L50" i="19"/>
  <c r="K50" i="19"/>
  <c r="J50" i="19"/>
  <c r="C50" i="19"/>
  <c r="AU49" i="19"/>
  <c r="AT49" i="19"/>
  <c r="AS49" i="19"/>
  <c r="AB49" i="19"/>
  <c r="AC49" i="19" s="1"/>
  <c r="L49" i="19"/>
  <c r="K49" i="19"/>
  <c r="J49" i="19"/>
  <c r="C49" i="19"/>
  <c r="AU48" i="19"/>
  <c r="AT48" i="19"/>
  <c r="AS48" i="19"/>
  <c r="AB48" i="19"/>
  <c r="AC48" i="19" s="1"/>
  <c r="L48" i="19"/>
  <c r="K48" i="19"/>
  <c r="J48" i="19"/>
  <c r="C48" i="19"/>
  <c r="AU45" i="19"/>
  <c r="AT45" i="19"/>
  <c r="AS45" i="19"/>
  <c r="AB45" i="19"/>
  <c r="AC45" i="19" s="1"/>
  <c r="L45" i="19"/>
  <c r="K45" i="19"/>
  <c r="J45" i="19"/>
  <c r="C45" i="19"/>
  <c r="AU44" i="19"/>
  <c r="AT44" i="19"/>
  <c r="AS44" i="19"/>
  <c r="AB44" i="19"/>
  <c r="AC44" i="19" s="1"/>
  <c r="L44" i="19"/>
  <c r="K44" i="19"/>
  <c r="J44" i="19"/>
  <c r="C44" i="19"/>
  <c r="AU43" i="19"/>
  <c r="AT43" i="19"/>
  <c r="AS43" i="19"/>
  <c r="AB43" i="19"/>
  <c r="AC43" i="19" s="1"/>
  <c r="L43" i="19"/>
  <c r="K43" i="19"/>
  <c r="J43" i="19"/>
  <c r="C43" i="19"/>
  <c r="AU42" i="19"/>
  <c r="AT42" i="19"/>
  <c r="AS42" i="19"/>
  <c r="AB42" i="19"/>
  <c r="AC42" i="19" s="1"/>
  <c r="L42" i="19"/>
  <c r="K42" i="19"/>
  <c r="J42" i="19"/>
  <c r="C42" i="19"/>
  <c r="AU41" i="19"/>
  <c r="AT41" i="19"/>
  <c r="AS41" i="19"/>
  <c r="AB41" i="19"/>
  <c r="AC41" i="19" s="1"/>
  <c r="L41" i="19"/>
  <c r="K41" i="19"/>
  <c r="J41" i="19"/>
  <c r="C41" i="19"/>
  <c r="AU40" i="19"/>
  <c r="AT40" i="19"/>
  <c r="AS40" i="19"/>
  <c r="AB40" i="19"/>
  <c r="AC40" i="19" s="1"/>
  <c r="L40" i="19"/>
  <c r="K40" i="19"/>
  <c r="J40" i="19"/>
  <c r="G40" i="19" s="1"/>
  <c r="C40" i="19"/>
  <c r="AU39" i="19"/>
  <c r="AT39" i="19"/>
  <c r="AS39" i="19"/>
  <c r="AB39" i="19"/>
  <c r="AC39" i="19" s="1"/>
  <c r="L39" i="19"/>
  <c r="K39" i="19"/>
  <c r="J39" i="19"/>
  <c r="C39" i="19"/>
  <c r="AU38" i="19"/>
  <c r="AT38" i="19"/>
  <c r="AS38" i="19"/>
  <c r="AB38" i="19"/>
  <c r="AC38" i="19" s="1"/>
  <c r="L38" i="19"/>
  <c r="K38" i="19"/>
  <c r="J38" i="19"/>
  <c r="C38" i="19"/>
  <c r="AU37" i="19"/>
  <c r="AT37" i="19"/>
  <c r="AS37" i="19"/>
  <c r="AB37" i="19"/>
  <c r="AC37" i="19" s="1"/>
  <c r="L37" i="19"/>
  <c r="K37" i="19"/>
  <c r="J37" i="19"/>
  <c r="C37" i="19"/>
  <c r="AU36" i="19"/>
  <c r="AT36" i="19"/>
  <c r="AS36" i="19"/>
  <c r="AB36" i="19"/>
  <c r="AC36" i="19" s="1"/>
  <c r="L36" i="19"/>
  <c r="K36" i="19"/>
  <c r="J36" i="19"/>
  <c r="C36" i="19"/>
  <c r="AU35" i="19"/>
  <c r="AT35" i="19"/>
  <c r="AS35" i="19"/>
  <c r="AB35" i="19"/>
  <c r="AC35" i="19" s="1"/>
  <c r="L35" i="19"/>
  <c r="K35" i="19"/>
  <c r="J35" i="19"/>
  <c r="C35" i="19"/>
  <c r="AU34" i="19"/>
  <c r="AT34" i="19"/>
  <c r="AS34" i="19"/>
  <c r="AB34" i="19"/>
  <c r="AC34" i="19" s="1"/>
  <c r="L34" i="19"/>
  <c r="K34" i="19"/>
  <c r="J34" i="19"/>
  <c r="C34" i="19"/>
  <c r="AU33" i="19"/>
  <c r="AT33" i="19"/>
  <c r="AS33" i="19"/>
  <c r="AB33" i="19"/>
  <c r="AC33" i="19" s="1"/>
  <c r="L33" i="19"/>
  <c r="K33" i="19"/>
  <c r="J33" i="19"/>
  <c r="C33" i="19"/>
  <c r="AU32" i="19"/>
  <c r="AT32" i="19"/>
  <c r="AS32" i="19"/>
  <c r="AB32" i="19"/>
  <c r="AC32" i="19" s="1"/>
  <c r="L32" i="19"/>
  <c r="K32" i="19"/>
  <c r="J32" i="19"/>
  <c r="C32" i="19"/>
  <c r="AU31" i="19"/>
  <c r="AT31" i="19"/>
  <c r="AS31" i="19"/>
  <c r="AB31" i="19"/>
  <c r="AC31" i="19" s="1"/>
  <c r="L31" i="19"/>
  <c r="K31" i="19"/>
  <c r="J31" i="19"/>
  <c r="C31" i="19"/>
  <c r="AU30" i="19"/>
  <c r="AT30" i="19"/>
  <c r="AS30" i="19"/>
  <c r="AB30" i="19"/>
  <c r="AC30" i="19" s="1"/>
  <c r="L30" i="19"/>
  <c r="K30" i="19"/>
  <c r="J30" i="19"/>
  <c r="C30" i="19"/>
  <c r="AU28" i="19"/>
  <c r="AT28" i="19"/>
  <c r="AS28" i="19"/>
  <c r="AB28" i="19"/>
  <c r="AC28" i="19" s="1"/>
  <c r="L28" i="19"/>
  <c r="K28" i="19"/>
  <c r="J28" i="19"/>
  <c r="C28" i="19"/>
  <c r="AU27" i="19"/>
  <c r="AT27" i="19"/>
  <c r="AS27" i="19"/>
  <c r="AB27" i="19"/>
  <c r="AC27" i="19" s="1"/>
  <c r="L27" i="19"/>
  <c r="K27" i="19"/>
  <c r="J27" i="19"/>
  <c r="C27" i="19"/>
  <c r="AU26" i="19"/>
  <c r="AT26" i="19"/>
  <c r="AS26" i="19"/>
  <c r="AB26" i="19"/>
  <c r="AC26" i="19" s="1"/>
  <c r="L26" i="19"/>
  <c r="K26" i="19"/>
  <c r="J26" i="19"/>
  <c r="C26" i="19"/>
  <c r="AU25" i="19"/>
  <c r="AT25" i="19"/>
  <c r="AS25" i="19"/>
  <c r="AB25" i="19"/>
  <c r="AC25" i="19" s="1"/>
  <c r="L25" i="19"/>
  <c r="K25" i="19"/>
  <c r="J25" i="19"/>
  <c r="C25" i="19"/>
  <c r="AU23" i="19"/>
  <c r="AT23" i="19"/>
  <c r="AS23" i="19"/>
  <c r="AB23" i="19"/>
  <c r="AC23" i="19" s="1"/>
  <c r="L23" i="19"/>
  <c r="K23" i="19"/>
  <c r="J23" i="19"/>
  <c r="C23" i="19"/>
  <c r="AU22" i="19"/>
  <c r="AT22" i="19"/>
  <c r="AS22" i="19"/>
  <c r="AB22" i="19"/>
  <c r="AC22" i="19" s="1"/>
  <c r="L22" i="19"/>
  <c r="K22" i="19"/>
  <c r="J22" i="19"/>
  <c r="G22" i="19" s="1"/>
  <c r="C22" i="19"/>
  <c r="AU21" i="19"/>
  <c r="AT21" i="19"/>
  <c r="AS21" i="19"/>
  <c r="AB21" i="19"/>
  <c r="AC21" i="19" s="1"/>
  <c r="L21" i="19"/>
  <c r="K21" i="19"/>
  <c r="J21" i="19"/>
  <c r="C21" i="19"/>
  <c r="AU20" i="19"/>
  <c r="AT20" i="19"/>
  <c r="AS20" i="19"/>
  <c r="AB20" i="19"/>
  <c r="AC20" i="19" s="1"/>
  <c r="L20" i="19"/>
  <c r="K20" i="19"/>
  <c r="J20" i="19"/>
  <c r="C20" i="19"/>
  <c r="AU19" i="19"/>
  <c r="AT19" i="19"/>
  <c r="AS19" i="19"/>
  <c r="AB19" i="19"/>
  <c r="AC19" i="19" s="1"/>
  <c r="L19" i="19"/>
  <c r="K19" i="19"/>
  <c r="J19" i="19"/>
  <c r="C19" i="19"/>
  <c r="AU18" i="19"/>
  <c r="AT18" i="19"/>
  <c r="AS18" i="19"/>
  <c r="AB18" i="19"/>
  <c r="AC18" i="19" s="1"/>
  <c r="L18" i="19"/>
  <c r="K18" i="19"/>
  <c r="J18" i="19"/>
  <c r="C18" i="19"/>
  <c r="AU17" i="19"/>
  <c r="AT17" i="19"/>
  <c r="AS17" i="19"/>
  <c r="AB17" i="19"/>
  <c r="AC17" i="19" s="1"/>
  <c r="L17" i="19"/>
  <c r="K17" i="19"/>
  <c r="J17" i="19"/>
  <c r="C17" i="19"/>
  <c r="AU16" i="19"/>
  <c r="AT16" i="19"/>
  <c r="AS16" i="19"/>
  <c r="AB16" i="19"/>
  <c r="AC16" i="19" s="1"/>
  <c r="L16" i="19"/>
  <c r="K16" i="19"/>
  <c r="J16" i="19"/>
  <c r="C16" i="19"/>
  <c r="AU15" i="19"/>
  <c r="AT15" i="19"/>
  <c r="AS15" i="19"/>
  <c r="AB15" i="19"/>
  <c r="AC15" i="19" s="1"/>
  <c r="L15" i="19"/>
  <c r="K15" i="19"/>
  <c r="J15" i="19"/>
  <c r="C15" i="19"/>
  <c r="AU14" i="19"/>
  <c r="AT14" i="19"/>
  <c r="AS14" i="19"/>
  <c r="AB14" i="19"/>
  <c r="AC14" i="19" s="1"/>
  <c r="L14" i="19"/>
  <c r="K14" i="19"/>
  <c r="J14" i="19"/>
  <c r="C14" i="19"/>
  <c r="AU13" i="19"/>
  <c r="AT13" i="19"/>
  <c r="AS13" i="19"/>
  <c r="AB13" i="19"/>
  <c r="AC13" i="19" s="1"/>
  <c r="L13" i="19"/>
  <c r="K13" i="19"/>
  <c r="J13" i="19"/>
  <c r="C13" i="19"/>
  <c r="AU12" i="19"/>
  <c r="AT12" i="19"/>
  <c r="AS12" i="19"/>
  <c r="AB12" i="19"/>
  <c r="AC12" i="19" s="1"/>
  <c r="L12" i="19"/>
  <c r="K12" i="19"/>
  <c r="J12" i="19"/>
  <c r="C12" i="19"/>
  <c r="AU11" i="19"/>
  <c r="AT11" i="19"/>
  <c r="AS11" i="19"/>
  <c r="AB11" i="19"/>
  <c r="AC11" i="19" s="1"/>
  <c r="L11" i="19"/>
  <c r="K11" i="19"/>
  <c r="J11" i="19"/>
  <c r="C11" i="19"/>
  <c r="AU9" i="19"/>
  <c r="AT9" i="19"/>
  <c r="AS9" i="19"/>
  <c r="AB9" i="19"/>
  <c r="AC9" i="19" s="1"/>
  <c r="L9" i="19"/>
  <c r="K9" i="19"/>
  <c r="J9" i="19"/>
  <c r="C9" i="19"/>
  <c r="AU8" i="19"/>
  <c r="AT8" i="19"/>
  <c r="AS8" i="19"/>
  <c r="AB8" i="19"/>
  <c r="AC8" i="19" s="1"/>
  <c r="L8" i="19"/>
  <c r="K8" i="19"/>
  <c r="J8" i="19"/>
  <c r="C8" i="19"/>
  <c r="AU7" i="19"/>
  <c r="AT7" i="19"/>
  <c r="AS7" i="19"/>
  <c r="AB7" i="19"/>
  <c r="AC7" i="19" s="1"/>
  <c r="L7" i="19"/>
  <c r="K7" i="19"/>
  <c r="J7" i="19"/>
  <c r="C7" i="19"/>
  <c r="AU6" i="19"/>
  <c r="AT6" i="19"/>
  <c r="AS6" i="19"/>
  <c r="AB6" i="19"/>
  <c r="AC6" i="19" s="1"/>
  <c r="L6" i="19"/>
  <c r="K6" i="19"/>
  <c r="J6" i="19"/>
  <c r="C6" i="19"/>
  <c r="G1676" i="19" l="1"/>
  <c r="G898" i="19"/>
  <c r="G915" i="19"/>
  <c r="G2357" i="19"/>
  <c r="G14" i="19"/>
  <c r="G398" i="19"/>
  <c r="G650" i="19"/>
  <c r="G907" i="19"/>
  <c r="G1710" i="19"/>
  <c r="G2317" i="19"/>
  <c r="G1315" i="19"/>
  <c r="G102" i="19"/>
  <c r="G151" i="19"/>
  <c r="G202" i="19"/>
  <c r="G1704" i="19"/>
  <c r="G111" i="19"/>
  <c r="G188" i="19"/>
  <c r="G218" i="19"/>
  <c r="G137" i="19"/>
  <c r="G153" i="19"/>
  <c r="G82" i="19"/>
  <c r="G692" i="19"/>
  <c r="G117" i="19"/>
  <c r="G260" i="19"/>
  <c r="G591" i="19"/>
  <c r="G143" i="19"/>
  <c r="G171" i="19"/>
  <c r="G1705" i="19"/>
  <c r="G18" i="19"/>
  <c r="G27" i="19"/>
  <c r="G54" i="19"/>
  <c r="G75" i="19"/>
  <c r="G303" i="19"/>
  <c r="G311" i="19"/>
  <c r="G333" i="19"/>
  <c r="G361" i="19"/>
  <c r="G369" i="19"/>
  <c r="G965" i="19"/>
  <c r="G1295" i="19"/>
  <c r="G94" i="19"/>
  <c r="G141" i="19"/>
  <c r="G225" i="19"/>
  <c r="G295" i="19"/>
  <c r="G426" i="19"/>
  <c r="G520" i="19"/>
  <c r="G571" i="19"/>
  <c r="G626" i="19"/>
  <c r="G634" i="19"/>
  <c r="G642" i="19"/>
  <c r="G664" i="19"/>
  <c r="G690" i="19"/>
  <c r="G699" i="19"/>
  <c r="G812" i="19"/>
  <c r="G941" i="19"/>
  <c r="G1167" i="19"/>
  <c r="G1184" i="19"/>
  <c r="G1193" i="19"/>
  <c r="G1201" i="19"/>
  <c r="G1211" i="19"/>
  <c r="G1368" i="19"/>
  <c r="G1683" i="19"/>
  <c r="G2042" i="19"/>
  <c r="G2050" i="19"/>
  <c r="G2061" i="19"/>
  <c r="G777" i="19"/>
  <c r="G2105" i="19"/>
  <c r="G2213" i="19"/>
  <c r="G684" i="19"/>
  <c r="G951" i="19"/>
  <c r="G1021" i="19"/>
  <c r="G42" i="19"/>
  <c r="G60" i="19"/>
  <c r="G83" i="19"/>
  <c r="G979" i="19"/>
  <c r="G987" i="19"/>
  <c r="G1057" i="19"/>
  <c r="G1081" i="19"/>
  <c r="G1090" i="19"/>
  <c r="G1098" i="19"/>
  <c r="G1115" i="19"/>
  <c r="G1123" i="19"/>
  <c r="G1131" i="19"/>
  <c r="G1139" i="19"/>
  <c r="G1148" i="19"/>
  <c r="G1672" i="19"/>
  <c r="G35" i="19"/>
  <c r="G53" i="19"/>
  <c r="G63" i="19"/>
  <c r="G74" i="19"/>
  <c r="G84" i="19"/>
  <c r="G433" i="19"/>
  <c r="G526" i="19"/>
  <c r="G550" i="19"/>
  <c r="G764" i="19"/>
  <c r="G774" i="19"/>
  <c r="G837" i="19"/>
  <c r="G1350" i="19"/>
  <c r="G1446" i="19"/>
  <c r="G1587" i="19"/>
  <c r="G1595" i="19"/>
  <c r="G13" i="19"/>
  <c r="G21" i="19"/>
  <c r="G31" i="19"/>
  <c r="G39" i="19"/>
  <c r="G49" i="19"/>
  <c r="G223" i="19"/>
  <c r="G233" i="19"/>
  <c r="G241" i="19"/>
  <c r="G249" i="19"/>
  <c r="G267" i="19"/>
  <c r="G294" i="19"/>
  <c r="G397" i="19"/>
  <c r="G404" i="19"/>
  <c r="G413" i="19"/>
  <c r="G483" i="19"/>
  <c r="G578" i="19"/>
  <c r="G654" i="19"/>
  <c r="G670" i="19"/>
  <c r="G678" i="19"/>
  <c r="G799" i="19"/>
  <c r="G843" i="19"/>
  <c r="G1675" i="19"/>
  <c r="G2102" i="19"/>
  <c r="G2118" i="19"/>
  <c r="G2353" i="19"/>
  <c r="G2361" i="19"/>
  <c r="G2369" i="19"/>
  <c r="G2377" i="19"/>
  <c r="G2385" i="19"/>
  <c r="G697" i="19"/>
  <c r="G705" i="19"/>
  <c r="G713" i="19"/>
  <c r="G722" i="19"/>
  <c r="G730" i="19"/>
  <c r="G738" i="19"/>
  <c r="G747" i="19"/>
  <c r="G756" i="19"/>
  <c r="G773" i="19"/>
  <c r="G792" i="19"/>
  <c r="G844" i="19"/>
  <c r="G861" i="19"/>
  <c r="G894" i="19"/>
  <c r="G911" i="19"/>
  <c r="G927" i="19"/>
  <c r="G1064" i="19"/>
  <c r="G1105" i="19"/>
  <c r="G1114" i="19"/>
  <c r="G1122" i="19"/>
  <c r="G1130" i="19"/>
  <c r="G1138" i="19"/>
  <c r="G1147" i="19"/>
  <c r="G1197" i="19"/>
  <c r="G1217" i="19"/>
  <c r="G1225" i="19"/>
  <c r="G1308" i="19"/>
  <c r="G1418" i="19"/>
  <c r="G1426" i="19"/>
  <c r="G1434" i="19"/>
  <c r="G1442" i="19"/>
  <c r="G1500" i="19"/>
  <c r="G1501" i="19"/>
  <c r="G1508" i="19"/>
  <c r="G1509" i="19"/>
  <c r="G1516" i="19"/>
  <c r="G1517" i="19"/>
  <c r="G1550" i="19"/>
  <c r="G1559" i="19"/>
  <c r="G1567" i="19"/>
  <c r="G1575" i="19"/>
  <c r="G1699" i="19"/>
  <c r="G724" i="19"/>
  <c r="G732" i="19"/>
  <c r="G972" i="19"/>
  <c r="G1396" i="19"/>
  <c r="G2174" i="19"/>
  <c r="G2191" i="19"/>
  <c r="G2279" i="19"/>
  <c r="G853" i="19"/>
  <c r="G313" i="19"/>
  <c r="G504" i="19"/>
  <c r="G666" i="19"/>
  <c r="G675" i="19"/>
  <c r="G765" i="19"/>
  <c r="G949" i="19"/>
  <c r="G1132" i="19"/>
  <c r="G1140" i="19"/>
  <c r="G1176" i="19"/>
  <c r="G1182" i="19"/>
  <c r="G1191" i="19"/>
  <c r="G1586" i="19"/>
  <c r="G2231" i="19"/>
  <c r="G2333" i="19"/>
  <c r="G64" i="19"/>
  <c r="G90" i="19"/>
  <c r="G106" i="19"/>
  <c r="G130" i="19"/>
  <c r="G182" i="19"/>
  <c r="G469" i="19"/>
  <c r="G481" i="19"/>
  <c r="G490" i="19"/>
  <c r="G499" i="19"/>
  <c r="G539" i="19"/>
  <c r="G556" i="19"/>
  <c r="G726" i="19"/>
  <c r="G769" i="19"/>
  <c r="G779" i="19"/>
  <c r="G857" i="19"/>
  <c r="G875" i="19"/>
  <c r="G899" i="19"/>
  <c r="G942" i="19"/>
  <c r="G1028" i="19"/>
  <c r="G1069" i="19"/>
  <c r="G1077" i="19"/>
  <c r="G1086" i="19"/>
  <c r="G1336" i="19"/>
  <c r="G1360" i="19"/>
  <c r="G1375" i="19"/>
  <c r="G1383" i="19"/>
  <c r="G2319" i="19"/>
  <c r="G2327" i="19"/>
  <c r="G12" i="19"/>
  <c r="G30" i="19"/>
  <c r="G48" i="19"/>
  <c r="G147" i="19"/>
  <c r="G377" i="19"/>
  <c r="G440" i="19"/>
  <c r="G461" i="19"/>
  <c r="G470" i="19"/>
  <c r="G482" i="19"/>
  <c r="G557" i="19"/>
  <c r="G798" i="19"/>
  <c r="G1012" i="19"/>
  <c r="G1161" i="19"/>
  <c r="G1376" i="19"/>
  <c r="G1673" i="19"/>
  <c r="G2366" i="19"/>
  <c r="G284" i="19"/>
  <c r="G1311" i="19"/>
  <c r="G1318" i="19"/>
  <c r="G2073" i="19"/>
  <c r="G2082" i="19"/>
  <c r="G2195" i="19"/>
  <c r="G2205" i="19"/>
  <c r="G2223" i="19"/>
  <c r="G385" i="19"/>
  <c r="G446" i="19"/>
  <c r="G36" i="19"/>
  <c r="G79" i="19"/>
  <c r="G81" i="19"/>
  <c r="G95" i="19"/>
  <c r="G110" i="19"/>
  <c r="G125" i="19"/>
  <c r="G134" i="19"/>
  <c r="G206" i="19"/>
  <c r="G309" i="19"/>
  <c r="G320" i="19"/>
  <c r="G331" i="19"/>
  <c r="G351" i="19"/>
  <c r="G411" i="19"/>
  <c r="G439" i="19"/>
  <c r="G447" i="19"/>
  <c r="G512" i="19"/>
  <c r="G527" i="19"/>
  <c r="G717" i="19"/>
  <c r="G862" i="19"/>
  <c r="G887" i="19"/>
  <c r="G935" i="19"/>
  <c r="G963" i="19"/>
  <c r="G971" i="19"/>
  <c r="G1005" i="19"/>
  <c r="G1029" i="19"/>
  <c r="G1054" i="19"/>
  <c r="G1070" i="19"/>
  <c r="G1078" i="19"/>
  <c r="G1153" i="19"/>
  <c r="G1168" i="19"/>
  <c r="G1177" i="19"/>
  <c r="G1185" i="19"/>
  <c r="G1194" i="19"/>
  <c r="G1312" i="19"/>
  <c r="G1335" i="19"/>
  <c r="G1403" i="19"/>
  <c r="G1411" i="19"/>
  <c r="G1467" i="19"/>
  <c r="G1494" i="19"/>
  <c r="G1502" i="19"/>
  <c r="G1510" i="19"/>
  <c r="G1518" i="19"/>
  <c r="G1527" i="19"/>
  <c r="G1535" i="19"/>
  <c r="G1543" i="19"/>
  <c r="G1714" i="19"/>
  <c r="G1723" i="19"/>
  <c r="G2144" i="19"/>
  <c r="G2248" i="19"/>
  <c r="G2256" i="19"/>
  <c r="G2265" i="19"/>
  <c r="G2274" i="19"/>
  <c r="G2282" i="19"/>
  <c r="G2293" i="19"/>
  <c r="G2301" i="19"/>
  <c r="G2309" i="19"/>
  <c r="G2316" i="19"/>
  <c r="G2339" i="19"/>
  <c r="G528" i="19"/>
  <c r="G544" i="19"/>
  <c r="G552" i="19"/>
  <c r="G647" i="19"/>
  <c r="G702" i="19"/>
  <c r="G737" i="19"/>
  <c r="G746" i="19"/>
  <c r="G771" i="19"/>
  <c r="G823" i="19"/>
  <c r="G831" i="19"/>
  <c r="G947" i="19"/>
  <c r="G964" i="19"/>
  <c r="G986" i="19"/>
  <c r="G998" i="19"/>
  <c r="G1129" i="19"/>
  <c r="G1137" i="19"/>
  <c r="G1146" i="19"/>
  <c r="G1178" i="19"/>
  <c r="G1231" i="19"/>
  <c r="G1248" i="19"/>
  <c r="G1256" i="19"/>
  <c r="G1272" i="19"/>
  <c r="G1282" i="19"/>
  <c r="G1290" i="19"/>
  <c r="G1305" i="19"/>
  <c r="G1320" i="19"/>
  <c r="G1343" i="19"/>
  <c r="G1460" i="19"/>
  <c r="G1468" i="19"/>
  <c r="G1478" i="19"/>
  <c r="G1486" i="19"/>
  <c r="G1495" i="19"/>
  <c r="G1601" i="19"/>
  <c r="G1643" i="19"/>
  <c r="G1692" i="19"/>
  <c r="G2067" i="19"/>
  <c r="G2075" i="19"/>
  <c r="G2084" i="19"/>
  <c r="G2325" i="19"/>
  <c r="G2355" i="19"/>
  <c r="G2363" i="19"/>
  <c r="G2371" i="19"/>
  <c r="G1195" i="19"/>
  <c r="G1224" i="19"/>
  <c r="G1232" i="19"/>
  <c r="G1291" i="19"/>
  <c r="G1298" i="19"/>
  <c r="G1314" i="19"/>
  <c r="G1329" i="19"/>
  <c r="G1412" i="19"/>
  <c r="G1453" i="19"/>
  <c r="G1544" i="19"/>
  <c r="G1602" i="19"/>
  <c r="G1624" i="19"/>
  <c r="G1634" i="19"/>
  <c r="G1671" i="19"/>
  <c r="G1678" i="19"/>
  <c r="G1708" i="19"/>
  <c r="G2250" i="19"/>
  <c r="G2258" i="19"/>
  <c r="G2110" i="19"/>
  <c r="G2232" i="19"/>
  <c r="G589" i="19"/>
  <c r="G67" i="19"/>
  <c r="G407" i="19"/>
  <c r="G889" i="19"/>
  <c r="G1384" i="19"/>
  <c r="G1644" i="19"/>
  <c r="G1663" i="19"/>
  <c r="G1664" i="19"/>
  <c r="G1665" i="19"/>
  <c r="G2103" i="19"/>
  <c r="G2119" i="19"/>
  <c r="G2244" i="19"/>
  <c r="G2261" i="19"/>
  <c r="G2270" i="19"/>
  <c r="G2278" i="19"/>
  <c r="G2289" i="19"/>
  <c r="G2297" i="19"/>
  <c r="G2305" i="19"/>
  <c r="G2313" i="19"/>
  <c r="G15" i="19"/>
  <c r="G17" i="19"/>
  <c r="G25" i="19"/>
  <c r="G107" i="19"/>
  <c r="G139" i="19"/>
  <c r="G154" i="19"/>
  <c r="G196" i="19"/>
  <c r="G204" i="19"/>
  <c r="G237" i="19"/>
  <c r="G254" i="19"/>
  <c r="G271" i="19"/>
  <c r="G290" i="19"/>
  <c r="G363" i="19"/>
  <c r="G435" i="19"/>
  <c r="G444" i="19"/>
  <c r="G491" i="19"/>
  <c r="G540" i="19"/>
  <c r="G548" i="19"/>
  <c r="G584" i="19"/>
  <c r="G611" i="19"/>
  <c r="G645" i="19"/>
  <c r="G652" i="19"/>
  <c r="G784" i="19"/>
  <c r="G801" i="19"/>
  <c r="G916" i="19"/>
  <c r="G1227" i="19"/>
  <c r="G1292" i="19"/>
  <c r="G1309" i="19"/>
  <c r="G1339" i="19"/>
  <c r="G1347" i="19"/>
  <c r="G1448" i="19"/>
  <c r="G1464" i="19"/>
  <c r="G1491" i="19"/>
  <c r="G1637" i="19"/>
  <c r="G1688" i="19"/>
  <c r="G1696" i="19"/>
  <c r="G2035" i="19"/>
  <c r="G2053" i="19"/>
  <c r="G2088" i="19"/>
  <c r="G2097" i="19"/>
  <c r="G2114" i="19"/>
  <c r="G2121" i="19"/>
  <c r="G2138" i="19"/>
  <c r="G2157" i="19"/>
  <c r="G2203" i="19"/>
  <c r="G2221" i="19"/>
  <c r="G323" i="19"/>
  <c r="G618" i="19"/>
  <c r="G26" i="19"/>
  <c r="G50" i="19"/>
  <c r="G57" i="19"/>
  <c r="G70" i="19"/>
  <c r="G101" i="19"/>
  <c r="G108" i="19"/>
  <c r="G123" i="19"/>
  <c r="G140" i="19"/>
  <c r="G155" i="19"/>
  <c r="G190" i="19"/>
  <c r="G197" i="19"/>
  <c r="G328" i="19"/>
  <c r="G338" i="19"/>
  <c r="G347" i="19"/>
  <c r="G384" i="19"/>
  <c r="G510" i="19"/>
  <c r="G533" i="19"/>
  <c r="G549" i="19"/>
  <c r="G576" i="19"/>
  <c r="G585" i="19"/>
  <c r="G603" i="19"/>
  <c r="G614" i="19"/>
  <c r="G622" i="19"/>
  <c r="G630" i="19"/>
  <c r="G638" i="19"/>
  <c r="G646" i="19"/>
  <c r="G701" i="19"/>
  <c r="G709" i="19"/>
  <c r="G751" i="19"/>
  <c r="G804" i="19"/>
  <c r="G852" i="19"/>
  <c r="G893" i="19"/>
  <c r="G934" i="19"/>
  <c r="G958" i="19"/>
  <c r="G1025" i="19"/>
  <c r="G1457" i="19"/>
  <c r="G1573" i="19"/>
  <c r="G1582" i="19"/>
  <c r="G1590" i="19"/>
  <c r="G1598" i="19"/>
  <c r="G1629" i="19"/>
  <c r="G1666" i="19"/>
  <c r="G2071" i="19"/>
  <c r="G2132" i="19"/>
  <c r="G2152" i="19"/>
  <c r="G2159" i="19"/>
  <c r="G2254" i="19"/>
  <c r="G519" i="19"/>
  <c r="G565" i="19"/>
  <c r="G714" i="19"/>
  <c r="G32" i="19"/>
  <c r="G71" i="19"/>
  <c r="G114" i="19"/>
  <c r="G121" i="19"/>
  <c r="G136" i="19"/>
  <c r="G170" i="19"/>
  <c r="G178" i="19"/>
  <c r="G185" i="19"/>
  <c r="G200" i="19"/>
  <c r="G264" i="19"/>
  <c r="G326" i="19"/>
  <c r="G356" i="19"/>
  <c r="G396" i="19"/>
  <c r="G420" i="19"/>
  <c r="G476" i="19"/>
  <c r="G487" i="19"/>
  <c r="G532" i="19"/>
  <c r="G547" i="19"/>
  <c r="G588" i="19"/>
  <c r="G656" i="19"/>
  <c r="G688" i="19"/>
  <c r="G693" i="19"/>
  <c r="G704" i="19"/>
  <c r="G712" i="19"/>
  <c r="G760" i="19"/>
  <c r="G785" i="19"/>
  <c r="G795" i="19"/>
  <c r="G826" i="19"/>
  <c r="G842" i="19"/>
  <c r="G849" i="19"/>
  <c r="G874" i="19"/>
  <c r="G890" i="19"/>
  <c r="G897" i="19"/>
  <c r="G946" i="19"/>
  <c r="G1035" i="19"/>
  <c r="G1067" i="19"/>
  <c r="G1068" i="19"/>
  <c r="G1076" i="19"/>
  <c r="G1085" i="19"/>
  <c r="G1093" i="19"/>
  <c r="G1200" i="19"/>
  <c r="G1210" i="19"/>
  <c r="G1220" i="19"/>
  <c r="G1260" i="19"/>
  <c r="G1276" i="19"/>
  <c r="G1286" i="19"/>
  <c r="G1294" i="19"/>
  <c r="G1356" i="19"/>
  <c r="G1364" i="19"/>
  <c r="G1371" i="19"/>
  <c r="G1379" i="19"/>
  <c r="G1387" i="19"/>
  <c r="G1395" i="19"/>
  <c r="G1402" i="19"/>
  <c r="G1410" i="19"/>
  <c r="G1417" i="19"/>
  <c r="G1425" i="19"/>
  <c r="G1456" i="19"/>
  <c r="G1471" i="19"/>
  <c r="G1481" i="19"/>
  <c r="G1490" i="19"/>
  <c r="G1537" i="19"/>
  <c r="G1554" i="19"/>
  <c r="G1611" i="19"/>
  <c r="G1682" i="19"/>
  <c r="G1715" i="19"/>
  <c r="G2037" i="19"/>
  <c r="G2070" i="19"/>
  <c r="G2079" i="19"/>
  <c r="G2087" i="19"/>
  <c r="G2130" i="19"/>
  <c r="G2201" i="19"/>
  <c r="G2209" i="19"/>
  <c r="G2218" i="19"/>
  <c r="G2227" i="19"/>
  <c r="G2376" i="19"/>
  <c r="G2166" i="19"/>
  <c r="G2183" i="19"/>
  <c r="G2235" i="19"/>
  <c r="G2242" i="19"/>
  <c r="G307" i="19"/>
  <c r="G598" i="19"/>
  <c r="G672" i="19"/>
  <c r="G680" i="19"/>
  <c r="G727" i="19"/>
  <c r="G735" i="19"/>
  <c r="G882" i="19"/>
  <c r="G929" i="19"/>
  <c r="G976" i="19"/>
  <c r="G1288" i="19"/>
  <c r="G1303" i="19"/>
  <c r="G1322" i="19"/>
  <c r="G1330" i="19"/>
  <c r="G1344" i="19"/>
  <c r="G1404" i="19"/>
  <c r="G1419" i="19"/>
  <c r="G1427" i="19"/>
  <c r="G1435" i="19"/>
  <c r="G1443" i="19"/>
  <c r="G1458" i="19"/>
  <c r="G1615" i="19"/>
  <c r="G1626" i="19"/>
  <c r="G1635" i="19"/>
  <c r="G1669" i="19"/>
  <c r="G2055" i="19"/>
  <c r="G2064" i="19"/>
  <c r="G2140" i="19"/>
  <c r="G2346" i="19"/>
  <c r="G517" i="19"/>
  <c r="G180" i="19"/>
  <c r="G883" i="19"/>
  <c r="G1223" i="19"/>
  <c r="G1230" i="19"/>
  <c r="G1238" i="19"/>
  <c r="G1246" i="19"/>
  <c r="G1255" i="19"/>
  <c r="G1263" i="19"/>
  <c r="G1271" i="19"/>
  <c r="G1281" i="19"/>
  <c r="G1296" i="19"/>
  <c r="G1323" i="19"/>
  <c r="G1331" i="19"/>
  <c r="G1380" i="19"/>
  <c r="G1390" i="19"/>
  <c r="G1420" i="19"/>
  <c r="G1475" i="19"/>
  <c r="G1589" i="19"/>
  <c r="G1597" i="19"/>
  <c r="G1606" i="19"/>
  <c r="G1616" i="19"/>
  <c r="G1689" i="19"/>
  <c r="G1711" i="19"/>
  <c r="G2059" i="19"/>
  <c r="G2066" i="19"/>
  <c r="G2106" i="19"/>
  <c r="G2108" i="19"/>
  <c r="G2169" i="19"/>
  <c r="G2176" i="19"/>
  <c r="G2186" i="19"/>
  <c r="G2194" i="19"/>
  <c r="G2210" i="19"/>
  <c r="G2228" i="19"/>
  <c r="G2237" i="19"/>
  <c r="G2252" i="19"/>
  <c r="G2283" i="19"/>
  <c r="G2287" i="19"/>
  <c r="G2341" i="19"/>
  <c r="G2348" i="19"/>
  <c r="G2362" i="19"/>
  <c r="G258" i="19"/>
  <c r="G761" i="19"/>
  <c r="G643" i="19"/>
  <c r="G1062" i="19"/>
  <c r="G1113" i="19"/>
  <c r="G1697" i="19"/>
  <c r="G2039" i="19"/>
  <c r="G2089" i="19"/>
  <c r="G2107" i="19"/>
  <c r="G2142" i="19"/>
  <c r="G2266" i="19"/>
  <c r="G2284" i="19"/>
  <c r="G2302" i="19"/>
  <c r="G432" i="19"/>
  <c r="G706" i="19"/>
  <c r="G7" i="19"/>
  <c r="G55" i="19"/>
  <c r="G69" i="19"/>
  <c r="G127" i="19"/>
  <c r="G174" i="19"/>
  <c r="G245" i="19"/>
  <c r="G452" i="19"/>
  <c r="G830" i="19"/>
  <c r="G868" i="19"/>
  <c r="G1196" i="19"/>
  <c r="G1207" i="19"/>
  <c r="G1214" i="19"/>
  <c r="G1316" i="19"/>
  <c r="G1583" i="19"/>
  <c r="G1648" i="19"/>
  <c r="G1679" i="19"/>
  <c r="G1691" i="19"/>
  <c r="G1713" i="19"/>
  <c r="G1721" i="19"/>
  <c r="G2033" i="19"/>
  <c r="G2093" i="19"/>
  <c r="G2123" i="19"/>
  <c r="G2133" i="19"/>
  <c r="G2143" i="19"/>
  <c r="G2177" i="19"/>
  <c r="G2179" i="19"/>
  <c r="G2188" i="19"/>
  <c r="G2381" i="19"/>
  <c r="G317" i="19"/>
  <c r="G33" i="19"/>
  <c r="G788" i="19"/>
  <c r="G109" i="19"/>
  <c r="G592" i="19"/>
  <c r="G1037" i="19"/>
  <c r="G1045" i="19"/>
  <c r="G43" i="19"/>
  <c r="G77" i="19"/>
  <c r="G105" i="19"/>
  <c r="G112" i="19"/>
  <c r="G128" i="19"/>
  <c r="G176" i="19"/>
  <c r="G198" i="19"/>
  <c r="G212" i="19"/>
  <c r="G262" i="19"/>
  <c r="G335" i="19"/>
  <c r="G368" i="19"/>
  <c r="G394" i="19"/>
  <c r="G410" i="19"/>
  <c r="G418" i="19"/>
  <c r="G429" i="19"/>
  <c r="G443" i="19"/>
  <c r="G453" i="19"/>
  <c r="G484" i="19"/>
  <c r="G505" i="19"/>
  <c r="G515" i="19"/>
  <c r="G538" i="19"/>
  <c r="G579" i="19"/>
  <c r="G596" i="19"/>
  <c r="G659" i="19"/>
  <c r="G667" i="19"/>
  <c r="G739" i="19"/>
  <c r="G748" i="19"/>
  <c r="G758" i="19"/>
  <c r="G782" i="19"/>
  <c r="G813" i="19"/>
  <c r="G833" i="19"/>
  <c r="G847" i="19"/>
  <c r="G903" i="19"/>
  <c r="G912" i="19"/>
  <c r="G920" i="19"/>
  <c r="G967" i="19"/>
  <c r="G1033" i="19"/>
  <c r="G1041" i="19"/>
  <c r="G1099" i="19"/>
  <c r="G1124" i="19"/>
  <c r="G1226" i="19"/>
  <c r="G1233" i="19"/>
  <c r="G1240" i="19"/>
  <c r="G1241" i="19"/>
  <c r="G1250" i="19"/>
  <c r="G1257" i="19"/>
  <c r="G1258" i="19"/>
  <c r="G1265" i="19"/>
  <c r="G1266" i="19"/>
  <c r="G1273" i="19"/>
  <c r="G1274" i="19"/>
  <c r="G1283" i="19"/>
  <c r="G1284" i="19"/>
  <c r="G1307" i="19"/>
  <c r="G1319" i="19"/>
  <c r="G1340" i="19"/>
  <c r="G1354" i="19"/>
  <c r="G1362" i="19"/>
  <c r="G1408" i="19"/>
  <c r="G1415" i="19"/>
  <c r="G1423" i="19"/>
  <c r="G1511" i="19"/>
  <c r="G1519" i="19"/>
  <c r="G1528" i="19"/>
  <c r="G1536" i="19"/>
  <c r="G1551" i="19"/>
  <c r="G1646" i="19"/>
  <c r="G1687" i="19"/>
  <c r="G1694" i="19"/>
  <c r="G2044" i="19"/>
  <c r="G2052" i="19"/>
  <c r="G2077" i="19"/>
  <c r="G2127" i="19"/>
  <c r="G2137" i="19"/>
  <c r="G2146" i="19"/>
  <c r="G2156" i="19"/>
  <c r="G2161" i="19"/>
  <c r="G2178" i="19"/>
  <c r="G2214" i="19"/>
  <c r="G2216" i="19"/>
  <c r="G2225" i="19"/>
  <c r="G2239" i="19"/>
  <c r="G2247" i="19"/>
  <c r="G2263" i="19"/>
  <c r="G186" i="19"/>
  <c r="G488" i="19"/>
  <c r="G752" i="19"/>
  <c r="G340" i="19"/>
  <c r="G635" i="19"/>
  <c r="G924" i="19"/>
  <c r="G1121" i="19"/>
  <c r="G9" i="19"/>
  <c r="G44" i="19"/>
  <c r="G51" i="19"/>
  <c r="G78" i="19"/>
  <c r="G93" i="19"/>
  <c r="G113" i="19"/>
  <c r="G120" i="19"/>
  <c r="G135" i="19"/>
  <c r="G162" i="19"/>
  <c r="G192" i="19"/>
  <c r="G247" i="19"/>
  <c r="G282" i="19"/>
  <c r="G325" i="19"/>
  <c r="G336" i="19"/>
  <c r="G345" i="19"/>
  <c r="G355" i="19"/>
  <c r="G402" i="19"/>
  <c r="G454" i="19"/>
  <c r="G508" i="19"/>
  <c r="G516" i="19"/>
  <c r="G523" i="19"/>
  <c r="G570" i="19"/>
  <c r="G597" i="19"/>
  <c r="G604" i="19"/>
  <c r="G632" i="19"/>
  <c r="G662" i="19"/>
  <c r="G671" i="19"/>
  <c r="G679" i="19"/>
  <c r="G734" i="19"/>
  <c r="G742" i="19"/>
  <c r="G776" i="19"/>
  <c r="G794" i="19"/>
  <c r="G817" i="19"/>
  <c r="G848" i="19"/>
  <c r="G873" i="19"/>
  <c r="G881" i="19"/>
  <c r="G921" i="19"/>
  <c r="G928" i="19"/>
  <c r="G968" i="19"/>
  <c r="G988" i="19"/>
  <c r="G1008" i="19"/>
  <c r="G1042" i="19"/>
  <c r="G1075" i="19"/>
  <c r="G1092" i="19"/>
  <c r="G1100" i="19"/>
  <c r="G1108" i="19"/>
  <c r="G1149" i="19"/>
  <c r="G1165" i="19"/>
  <c r="G1219" i="19"/>
  <c r="G1234" i="19"/>
  <c r="G1242" i="19"/>
  <c r="G1251" i="19"/>
  <c r="G1259" i="19"/>
  <c r="G1267" i="19"/>
  <c r="G1275" i="19"/>
  <c r="G1285" i="19"/>
  <c r="G1300" i="19"/>
  <c r="G1327" i="19"/>
  <c r="G1355" i="19"/>
  <c r="G1363" i="19"/>
  <c r="G1386" i="19"/>
  <c r="G1455" i="19"/>
  <c r="G1463" i="19"/>
  <c r="G1470" i="19"/>
  <c r="G1480" i="19"/>
  <c r="G1489" i="19"/>
  <c r="G1496" i="19"/>
  <c r="G1553" i="19"/>
  <c r="G1585" i="19"/>
  <c r="G1610" i="19"/>
  <c r="G1621" i="19"/>
  <c r="G1631" i="19"/>
  <c r="G1680" i="19"/>
  <c r="G1695" i="19"/>
  <c r="G1701" i="19"/>
  <c r="G1722" i="19"/>
  <c r="G2068" i="19"/>
  <c r="G2095" i="19"/>
  <c r="G2112" i="19"/>
  <c r="G2164" i="19"/>
  <c r="G2173" i="19"/>
  <c r="G2181" i="19"/>
  <c r="G2190" i="19"/>
  <c r="G2196" i="19"/>
  <c r="G2215" i="19"/>
  <c r="G2255" i="19"/>
  <c r="G2345" i="19"/>
  <c r="G2383" i="19"/>
  <c r="G2300" i="19"/>
  <c r="G2323" i="19"/>
  <c r="G2331" i="19"/>
  <c r="G2318" i="19"/>
  <c r="G2272" i="19"/>
  <c r="G2291" i="19"/>
  <c r="G2321" i="19"/>
  <c r="G2329" i="19"/>
  <c r="G2334" i="19"/>
  <c r="G2372" i="19"/>
  <c r="G2387" i="19"/>
  <c r="G2298" i="19"/>
  <c r="G2307" i="19"/>
  <c r="G2337" i="19"/>
  <c r="G2344" i="19"/>
  <c r="G2351" i="19"/>
  <c r="G2373" i="19"/>
  <c r="G2380" i="19"/>
  <c r="G16" i="19"/>
  <c r="G34" i="19"/>
  <c r="G52" i="19"/>
  <c r="G87" i="19"/>
  <c r="G99" i="19"/>
  <c r="G169" i="19"/>
  <c r="G175" i="19"/>
  <c r="G181" i="19"/>
  <c r="G187" i="19"/>
  <c r="G214" i="19"/>
  <c r="G231" i="19"/>
  <c r="G259" i="19"/>
  <c r="G365" i="19"/>
  <c r="G372" i="19"/>
  <c r="G383" i="19"/>
  <c r="G425" i="19"/>
  <c r="G460" i="19"/>
  <c r="G468" i="19"/>
  <c r="G502" i="19"/>
  <c r="G608" i="19"/>
  <c r="G100" i="19"/>
  <c r="G145" i="19"/>
  <c r="G208" i="19"/>
  <c r="G232" i="19"/>
  <c r="G277" i="19"/>
  <c r="G342" i="19"/>
  <c r="G359" i="19"/>
  <c r="G375" i="19"/>
  <c r="G415" i="19"/>
  <c r="G448" i="19"/>
  <c r="G531" i="19"/>
  <c r="G609" i="19"/>
  <c r="G216" i="19"/>
  <c r="G239" i="19"/>
  <c r="G286" i="19"/>
  <c r="G353" i="19"/>
  <c r="G367" i="19"/>
  <c r="G450" i="19"/>
  <c r="G496" i="19"/>
  <c r="G503" i="19"/>
  <c r="G524" i="19"/>
  <c r="G537" i="19"/>
  <c r="G602" i="19"/>
  <c r="G562" i="19"/>
  <c r="G593" i="19"/>
  <c r="G6" i="19"/>
  <c r="G23" i="19"/>
  <c r="G41" i="19"/>
  <c r="G59" i="19"/>
  <c r="G129" i="19"/>
  <c r="G166" i="19"/>
  <c r="G191" i="19"/>
  <c r="G279" i="19"/>
  <c r="G525" i="19"/>
  <c r="G581" i="19"/>
  <c r="G11" i="19"/>
  <c r="G28" i="19"/>
  <c r="G45" i="19"/>
  <c r="G65" i="19"/>
  <c r="G20" i="19"/>
  <c r="G38" i="19"/>
  <c r="G56" i="19"/>
  <c r="G72" i="19"/>
  <c r="G85" i="19"/>
  <c r="G92" i="19"/>
  <c r="G103" i="19"/>
  <c r="G115" i="19"/>
  <c r="G149" i="19"/>
  <c r="G228" i="19"/>
  <c r="G243" i="19"/>
  <c r="G381" i="19"/>
  <c r="G388" i="19"/>
  <c r="G431" i="19"/>
  <c r="G466" i="19"/>
  <c r="G475" i="19"/>
  <c r="G500" i="19"/>
  <c r="G507" i="19"/>
  <c r="G594" i="19"/>
  <c r="G19" i="19"/>
  <c r="G37" i="19"/>
  <c r="G73" i="19"/>
  <c r="G86" i="19"/>
  <c r="G98" i="19"/>
  <c r="G104" i="19"/>
  <c r="G116" i="19"/>
  <c r="G122" i="19"/>
  <c r="G157" i="19"/>
  <c r="G168" i="19"/>
  <c r="G251" i="19"/>
  <c r="G274" i="19"/>
  <c r="G299" i="19"/>
  <c r="G389" i="19"/>
  <c r="G536" i="19"/>
  <c r="G543" i="19"/>
  <c r="G566" i="19"/>
  <c r="G575" i="19"/>
  <c r="G401" i="19"/>
  <c r="G414" i="19"/>
  <c r="G430" i="19"/>
  <c r="G442" i="19"/>
  <c r="G465" i="19"/>
  <c r="G495" i="19"/>
  <c r="G518" i="19"/>
  <c r="G535" i="19"/>
  <c r="G541" i="19"/>
  <c r="G561" i="19"/>
  <c r="G648" i="19"/>
  <c r="G661" i="19"/>
  <c r="G682" i="19"/>
  <c r="G695" i="19"/>
  <c r="G715" i="19"/>
  <c r="G729" i="19"/>
  <c r="G749" i="19"/>
  <c r="G803" i="19"/>
  <c r="G925" i="19"/>
  <c r="G932" i="19"/>
  <c r="G983" i="19"/>
  <c r="G995" i="19"/>
  <c r="G1003" i="19"/>
  <c r="G1011" i="19"/>
  <c r="G1026" i="19"/>
  <c r="G1049" i="19"/>
  <c r="G1111" i="19"/>
  <c r="G1120" i="19"/>
  <c r="G1128" i="19"/>
  <c r="G1145" i="19"/>
  <c r="G1160" i="19"/>
  <c r="G1166" i="19"/>
  <c r="G1174" i="19"/>
  <c r="G1183" i="19"/>
  <c r="G1192" i="19"/>
  <c r="G301" i="19"/>
  <c r="G346" i="19"/>
  <c r="G354" i="19"/>
  <c r="G360" i="19"/>
  <c r="G395" i="19"/>
  <c r="G409" i="19"/>
  <c r="G423" i="19"/>
  <c r="G471" i="19"/>
  <c r="G474" i="19"/>
  <c r="G489" i="19"/>
  <c r="G501" i="19"/>
  <c r="G542" i="19"/>
  <c r="G555" i="19"/>
  <c r="G568" i="19"/>
  <c r="G617" i="19"/>
  <c r="G623" i="19"/>
  <c r="G636" i="19"/>
  <c r="G649" i="19"/>
  <c r="G668" i="19"/>
  <c r="G683" i="19"/>
  <c r="G703" i="19"/>
  <c r="G716" i="19"/>
  <c r="G736" i="19"/>
  <c r="G750" i="19"/>
  <c r="G811" i="19"/>
  <c r="G841" i="19"/>
  <c r="G984" i="19"/>
  <c r="G1004" i="19"/>
  <c r="G1020" i="19"/>
  <c r="G1097" i="19"/>
  <c r="G1104" i="19"/>
  <c r="G624" i="19"/>
  <c r="G637" i="19"/>
  <c r="G1136" i="19"/>
  <c r="G631" i="19"/>
  <c r="G644" i="19"/>
  <c r="G655" i="19"/>
  <c r="G657" i="19"/>
  <c r="G677" i="19"/>
  <c r="G689" i="19"/>
  <c r="G691" i="19"/>
  <c r="G711" i="19"/>
  <c r="G723" i="19"/>
  <c r="G725" i="19"/>
  <c r="G745" i="19"/>
  <c r="G791" i="19"/>
  <c r="G827" i="19"/>
  <c r="G836" i="19"/>
  <c r="G891" i="19"/>
  <c r="G914" i="19"/>
  <c r="G933" i="19"/>
  <c r="G950" i="19"/>
  <c r="G985" i="19"/>
  <c r="G996" i="19"/>
  <c r="G1066" i="19"/>
  <c r="G1074" i="19"/>
  <c r="G1082" i="19"/>
  <c r="G1106" i="19"/>
  <c r="G676" i="19"/>
  <c r="G710" i="19"/>
  <c r="G744" i="19"/>
  <c r="G124" i="19"/>
  <c r="G131" i="19"/>
  <c r="G165" i="19"/>
  <c r="G393" i="19"/>
  <c r="G405" i="19"/>
  <c r="G419" i="19"/>
  <c r="G462" i="19"/>
  <c r="G522" i="19"/>
  <c r="G633" i="19"/>
  <c r="G663" i="19"/>
  <c r="G665" i="19"/>
  <c r="G686" i="19"/>
  <c r="G698" i="19"/>
  <c r="G700" i="19"/>
  <c r="G720" i="19"/>
  <c r="G731" i="19"/>
  <c r="G733" i="19"/>
  <c r="G775" i="19"/>
  <c r="G820" i="19"/>
  <c r="G829" i="19"/>
  <c r="G878" i="19"/>
  <c r="G886" i="19"/>
  <c r="G908" i="19"/>
  <c r="G938" i="19"/>
  <c r="G945" i="19"/>
  <c r="G1000" i="19"/>
  <c r="G1083" i="19"/>
  <c r="G1091" i="19"/>
  <c r="G118" i="19"/>
  <c r="G132" i="19"/>
  <c r="G138" i="19"/>
  <c r="G144" i="19"/>
  <c r="G172" i="19"/>
  <c r="G213" i="19"/>
  <c r="G226" i="19"/>
  <c r="G235" i="19"/>
  <c r="G248" i="19"/>
  <c r="G269" i="19"/>
  <c r="G296" i="19"/>
  <c r="G305" i="19"/>
  <c r="G352" i="19"/>
  <c r="G364" i="19"/>
  <c r="G370" i="19"/>
  <c r="G380" i="19"/>
  <c r="G392" i="19"/>
  <c r="G412" i="19"/>
  <c r="G427" i="19"/>
  <c r="G434" i="19"/>
  <c r="G463" i="19"/>
  <c r="G486" i="19"/>
  <c r="G492" i="19"/>
  <c r="G509" i="19"/>
  <c r="G511" i="19"/>
  <c r="G521" i="19"/>
  <c r="G534" i="19"/>
  <c r="G551" i="19"/>
  <c r="G559" i="19"/>
  <c r="G580" i="19"/>
  <c r="G605" i="19"/>
  <c r="G621" i="19"/>
  <c r="G627" i="19"/>
  <c r="G640" i="19"/>
  <c r="G651" i="19"/>
  <c r="G673" i="19"/>
  <c r="G685" i="19"/>
  <c r="G687" i="19"/>
  <c r="G707" i="19"/>
  <c r="G719" i="19"/>
  <c r="G721" i="19"/>
  <c r="G740" i="19"/>
  <c r="G755" i="19"/>
  <c r="G762" i="19"/>
  <c r="G808" i="19"/>
  <c r="G816" i="19"/>
  <c r="G856" i="19"/>
  <c r="G864" i="19"/>
  <c r="G879" i="19"/>
  <c r="G885" i="19"/>
  <c r="G909" i="19"/>
  <c r="G939" i="19"/>
  <c r="G960" i="19"/>
  <c r="G1032" i="19"/>
  <c r="G1039" i="19"/>
  <c r="G1046" i="19"/>
  <c r="G1055" i="19"/>
  <c r="G1151" i="19"/>
  <c r="G1158" i="19"/>
  <c r="G1172" i="19"/>
  <c r="G1181" i="19"/>
  <c r="G1190" i="19"/>
  <c r="G1198" i="19"/>
  <c r="G1208" i="19"/>
  <c r="G1218" i="19"/>
  <c r="G119" i="19"/>
  <c r="G133" i="19"/>
  <c r="G150" i="19"/>
  <c r="G156" i="19"/>
  <c r="G184" i="19"/>
  <c r="G207" i="19"/>
  <c r="G220" i="19"/>
  <c r="G242" i="19"/>
  <c r="G256" i="19"/>
  <c r="G270" i="19"/>
  <c r="G278" i="19"/>
  <c r="G292" i="19"/>
  <c r="G306" i="19"/>
  <c r="G312" i="19"/>
  <c r="G321" i="19"/>
  <c r="G371" i="19"/>
  <c r="G387" i="19"/>
  <c r="G400" i="19"/>
  <c r="G441" i="19"/>
  <c r="G493" i="19"/>
  <c r="G506" i="19"/>
  <c r="G560" i="19"/>
  <c r="G574" i="19"/>
  <c r="G586" i="19"/>
  <c r="G606" i="19"/>
  <c r="G639" i="19"/>
  <c r="G641" i="19"/>
  <c r="G660" i="19"/>
  <c r="G674" i="19"/>
  <c r="G694" i="19"/>
  <c r="G708" i="19"/>
  <c r="G728" i="19"/>
  <c r="G741" i="19"/>
  <c r="G763" i="19"/>
  <c r="G845" i="19"/>
  <c r="G865" i="19"/>
  <c r="G895" i="19"/>
  <c r="G902" i="19"/>
  <c r="G975" i="19"/>
  <c r="G1002" i="19"/>
  <c r="G1009" i="19"/>
  <c r="G1010" i="19"/>
  <c r="G1018" i="19"/>
  <c r="G1040" i="19"/>
  <c r="G1047" i="19"/>
  <c r="G1056" i="19"/>
  <c r="G1063" i="19"/>
  <c r="G1095" i="19"/>
  <c r="G1135" i="19"/>
  <c r="G1143" i="19"/>
  <c r="G1152" i="19"/>
  <c r="G1159" i="19"/>
  <c r="G1173" i="19"/>
  <c r="G1199" i="19"/>
  <c r="G1299" i="19"/>
  <c r="G753" i="19"/>
  <c r="G767" i="19"/>
  <c r="G809" i="19"/>
  <c r="G835" i="19"/>
  <c r="G851" i="19"/>
  <c r="G877" i="19"/>
  <c r="G884" i="19"/>
  <c r="G931" i="19"/>
  <c r="G957" i="19"/>
  <c r="G970" i="19"/>
  <c r="G981" i="19"/>
  <c r="G982" i="19"/>
  <c r="G991" i="19"/>
  <c r="G992" i="19"/>
  <c r="G1001" i="19"/>
  <c r="G1017" i="19"/>
  <c r="G1024" i="19"/>
  <c r="G1030" i="19"/>
  <c r="G1031" i="19"/>
  <c r="G1038" i="19"/>
  <c r="G1061" i="19"/>
  <c r="G1080" i="19"/>
  <c r="G1089" i="19"/>
  <c r="G1096" i="19"/>
  <c r="G1103" i="19"/>
  <c r="G1119" i="19"/>
  <c r="G1127" i="19"/>
  <c r="G1134" i="19"/>
  <c r="G1142" i="19"/>
  <c r="G1150" i="19"/>
  <c r="G1157" i="19"/>
  <c r="G1164" i="19"/>
  <c r="G1171" i="19"/>
  <c r="G1180" i="19"/>
  <c r="G1189" i="19"/>
  <c r="G1206" i="19"/>
  <c r="G1216" i="19"/>
  <c r="G1228" i="19"/>
  <c r="G1229" i="19"/>
  <c r="G1237" i="19"/>
  <c r="G1244" i="19"/>
  <c r="G1245" i="19"/>
  <c r="G1253" i="19"/>
  <c r="G1254" i="19"/>
  <c r="G1261" i="19"/>
  <c r="G1262" i="19"/>
  <c r="G1269" i="19"/>
  <c r="G1270" i="19"/>
  <c r="G1277" i="19"/>
  <c r="G1278" i="19"/>
  <c r="G1287" i="19"/>
  <c r="G1306" i="19"/>
  <c r="G1346" i="19"/>
  <c r="G1352" i="19"/>
  <c r="G1367" i="19"/>
  <c r="G1428" i="19"/>
  <c r="G1476" i="19"/>
  <c r="G1484" i="19"/>
  <c r="G1548" i="19"/>
  <c r="G1557" i="19"/>
  <c r="G1565" i="19"/>
  <c r="G1581" i="19"/>
  <c r="G1685" i="19"/>
  <c r="G1698" i="19"/>
  <c r="G1718" i="19"/>
  <c r="G2048" i="19"/>
  <c r="G1525" i="19"/>
  <c r="G1526" i="19"/>
  <c r="G1533" i="19"/>
  <c r="G1534" i="19"/>
  <c r="G1541" i="19"/>
  <c r="G1542" i="19"/>
  <c r="G1549" i="19"/>
  <c r="G1617" i="19"/>
  <c r="G2072" i="19"/>
  <c r="G1239" i="19"/>
  <c r="G1264" i="19"/>
  <c r="G1313" i="19"/>
  <c r="G1361" i="19"/>
  <c r="G1462" i="19"/>
  <c r="G1469" i="19"/>
  <c r="G1479" i="19"/>
  <c r="G1487" i="19"/>
  <c r="G1638" i="19"/>
  <c r="G1639" i="19"/>
  <c r="G1681" i="19"/>
  <c r="G1700" i="19"/>
  <c r="G2043" i="19"/>
  <c r="G2049" i="19"/>
  <c r="G1249" i="19"/>
  <c r="G1302" i="19"/>
  <c r="G2098" i="19"/>
  <c r="G770" i="19"/>
  <c r="G780" i="19"/>
  <c r="G807" i="19"/>
  <c r="G866" i="19"/>
  <c r="G888" i="19"/>
  <c r="G910" i="19"/>
  <c r="G923" i="19"/>
  <c r="G954" i="19"/>
  <c r="G962" i="19"/>
  <c r="G999" i="19"/>
  <c r="G1034" i="19"/>
  <c r="G1058" i="19"/>
  <c r="G1065" i="19"/>
  <c r="G1071" i="19"/>
  <c r="G1094" i="19"/>
  <c r="G1116" i="19"/>
  <c r="G1209" i="19"/>
  <c r="G1342" i="19"/>
  <c r="G1348" i="19"/>
  <c r="G1400" i="19"/>
  <c r="G1684" i="19"/>
  <c r="G2063" i="19"/>
  <c r="G2101" i="19"/>
  <c r="G757" i="19"/>
  <c r="G759" i="19"/>
  <c r="G789" i="19"/>
  <c r="G834" i="19"/>
  <c r="G840" i="19"/>
  <c r="G855" i="19"/>
  <c r="G860" i="19"/>
  <c r="G869" i="19"/>
  <c r="G906" i="19"/>
  <c r="G918" i="19"/>
  <c r="G943" i="19"/>
  <c r="G955" i="19"/>
  <c r="G980" i="19"/>
  <c r="G1007" i="19"/>
  <c r="G1013" i="19"/>
  <c r="G1014" i="19"/>
  <c r="G1036" i="19"/>
  <c r="G1043" i="19"/>
  <c r="G1050" i="19"/>
  <c r="G1051" i="19"/>
  <c r="G1052" i="19"/>
  <c r="G1059" i="19"/>
  <c r="G1072" i="19"/>
  <c r="G1087" i="19"/>
  <c r="G1101" i="19"/>
  <c r="G1107" i="19"/>
  <c r="G1109" i="19"/>
  <c r="G1117" i="19"/>
  <c r="G1125" i="19"/>
  <c r="G1154" i="19"/>
  <c r="G1155" i="19"/>
  <c r="G1169" i="19"/>
  <c r="G1187" i="19"/>
  <c r="G1202" i="19"/>
  <c r="G1213" i="19"/>
  <c r="G1221" i="19"/>
  <c r="G1235" i="19"/>
  <c r="G1416" i="19"/>
  <c r="G1432" i="19"/>
  <c r="G1433" i="19"/>
  <c r="G1440" i="19"/>
  <c r="G1441" i="19"/>
  <c r="G1593" i="19"/>
  <c r="G2036" i="19"/>
  <c r="G2086" i="19"/>
  <c r="G766" i="19"/>
  <c r="G781" i="19"/>
  <c r="G790" i="19"/>
  <c r="G796" i="19"/>
  <c r="G839" i="19"/>
  <c r="G870" i="19"/>
  <c r="G901" i="19"/>
  <c r="G930" i="19"/>
  <c r="G944" i="19"/>
  <c r="G956" i="19"/>
  <c r="G969" i="19"/>
  <c r="G1015" i="19"/>
  <c r="G1022" i="19"/>
  <c r="G1023" i="19"/>
  <c r="G1044" i="19"/>
  <c r="G1053" i="19"/>
  <c r="G1060" i="19"/>
  <c r="G1073" i="19"/>
  <c r="G1079" i="19"/>
  <c r="G1088" i="19"/>
  <c r="G1102" i="19"/>
  <c r="G1110" i="19"/>
  <c r="G1118" i="19"/>
  <c r="G1126" i="19"/>
  <c r="G1133" i="19"/>
  <c r="G1141" i="19"/>
  <c r="G1156" i="19"/>
  <c r="G1162" i="19"/>
  <c r="G1163" i="19"/>
  <c r="G1170" i="19"/>
  <c r="G1179" i="19"/>
  <c r="G1188" i="19"/>
  <c r="G1205" i="19"/>
  <c r="G1222" i="19"/>
  <c r="G1236" i="19"/>
  <c r="G1243" i="19"/>
  <c r="G1252" i="19"/>
  <c r="G1268" i="19"/>
  <c r="G1304" i="19"/>
  <c r="G1351" i="19"/>
  <c r="G1366" i="19"/>
  <c r="G1492" i="19"/>
  <c r="G1499" i="19"/>
  <c r="G1507" i="19"/>
  <c r="G1515" i="19"/>
  <c r="G1532" i="19"/>
  <c r="G1540" i="19"/>
  <c r="G1547" i="19"/>
  <c r="G1556" i="19"/>
  <c r="G1564" i="19"/>
  <c r="G1572" i="19"/>
  <c r="G1580" i="19"/>
  <c r="G1588" i="19"/>
  <c r="G1596" i="19"/>
  <c r="G1603" i="19"/>
  <c r="G1612" i="19"/>
  <c r="G1668" i="19"/>
  <c r="G2078" i="19"/>
  <c r="G2085" i="19"/>
  <c r="G2148" i="19"/>
  <c r="G1328" i="19"/>
  <c r="G1341" i="19"/>
  <c r="G1359" i="19"/>
  <c r="G1365" i="19"/>
  <c r="G1372" i="19"/>
  <c r="G1401" i="19"/>
  <c r="G1409" i="19"/>
  <c r="G1424" i="19"/>
  <c r="G1431" i="19"/>
  <c r="G1439" i="19"/>
  <c r="G1447" i="19"/>
  <c r="G1452" i="19"/>
  <c r="G1454" i="19"/>
  <c r="G1461" i="19"/>
  <c r="G1477" i="19"/>
  <c r="G1485" i="19"/>
  <c r="G1493" i="19"/>
  <c r="G1524" i="19"/>
  <c r="G1555" i="19"/>
  <c r="G1562" i="19"/>
  <c r="G1563" i="19"/>
  <c r="G1570" i="19"/>
  <c r="G1571" i="19"/>
  <c r="G1578" i="19"/>
  <c r="G1579" i="19"/>
  <c r="G1594" i="19"/>
  <c r="G1618" i="19"/>
  <c r="G1620" i="19"/>
  <c r="G1628" i="19"/>
  <c r="G1630" i="19"/>
  <c r="G1670" i="19"/>
  <c r="G1686" i="19"/>
  <c r="G1703" i="19"/>
  <c r="G1720" i="19"/>
  <c r="G2041" i="19"/>
  <c r="G2058" i="19"/>
  <c r="G2065" i="19"/>
  <c r="G2076" i="19"/>
  <c r="G2091" i="19"/>
  <c r="G2099" i="19"/>
  <c r="G2111" i="19"/>
  <c r="G2126" i="19"/>
  <c r="G2134" i="19"/>
  <c r="G2147" i="19"/>
  <c r="G2163" i="19"/>
  <c r="G2171" i="19"/>
  <c r="G2182" i="19"/>
  <c r="G2200" i="19"/>
  <c r="G2207" i="19"/>
  <c r="G2220" i="19"/>
  <c r="G2234" i="19"/>
  <c r="G2241" i="19"/>
  <c r="G2253" i="19"/>
  <c r="G2269" i="19"/>
  <c r="G2276" i="19"/>
  <c r="G2290" i="19"/>
  <c r="G2304" i="19"/>
  <c r="G2311" i="19"/>
  <c r="G2322" i="19"/>
  <c r="G2336" i="19"/>
  <c r="G2343" i="19"/>
  <c r="G2354" i="19"/>
  <c r="G2368" i="19"/>
  <c r="G2375" i="19"/>
  <c r="G2386" i="19"/>
  <c r="G2388" i="19"/>
  <c r="G2113" i="19"/>
  <c r="G2120" i="19"/>
  <c r="G2150" i="19"/>
  <c r="G2158" i="19"/>
  <c r="G2170" i="19"/>
  <c r="G2185" i="19"/>
  <c r="G2192" i="19"/>
  <c r="G2206" i="19"/>
  <c r="G2222" i="19"/>
  <c r="G2229" i="19"/>
  <c r="G2240" i="19"/>
  <c r="G2275" i="19"/>
  <c r="G2292" i="19"/>
  <c r="G2299" i="19"/>
  <c r="G2310" i="19"/>
  <c r="G2324" i="19"/>
  <c r="G2342" i="19"/>
  <c r="G2356" i="19"/>
  <c r="G2374" i="19"/>
  <c r="G2136" i="19"/>
  <c r="G2172" i="19"/>
  <c r="G2208" i="19"/>
  <c r="G2262" i="19"/>
  <c r="G2277" i="19"/>
  <c r="G2312" i="19"/>
  <c r="G2330" i="19"/>
  <c r="G2230" i="19"/>
  <c r="G2249" i="19"/>
  <c r="G2264" i="19"/>
  <c r="G2332" i="19"/>
  <c r="G2350" i="19"/>
  <c r="G2364" i="19"/>
  <c r="G2382" i="19"/>
  <c r="G1324" i="19"/>
  <c r="G1332" i="19"/>
  <c r="G1338" i="19"/>
  <c r="G1388" i="19"/>
  <c r="G1389" i="19"/>
  <c r="G1397" i="19"/>
  <c r="G1449" i="19"/>
  <c r="G1450" i="19"/>
  <c r="G1503" i="19"/>
  <c r="G1558" i="19"/>
  <c r="G1566" i="19"/>
  <c r="G1574" i="19"/>
  <c r="G1623" i="19"/>
  <c r="G1633" i="19"/>
  <c r="G1650" i="19"/>
  <c r="G1712" i="19"/>
  <c r="G1717" i="19"/>
  <c r="G2038" i="19"/>
  <c r="G2046" i="19"/>
  <c r="G2060" i="19"/>
  <c r="G2074" i="19"/>
  <c r="G2094" i="19"/>
  <c r="G2109" i="19"/>
  <c r="G2116" i="19"/>
  <c r="G2128" i="19"/>
  <c r="G2145" i="19"/>
  <c r="G2154" i="19"/>
  <c r="G2165" i="19"/>
  <c r="G2180" i="19"/>
  <c r="G2202" i="19"/>
  <c r="G2217" i="19"/>
  <c r="G2236" i="19"/>
  <c r="G2251" i="19"/>
  <c r="G2271" i="19"/>
  <c r="G2288" i="19"/>
  <c r="G2295" i="19"/>
  <c r="G2306" i="19"/>
  <c r="G2320" i="19"/>
  <c r="G2338" i="19"/>
  <c r="G2352" i="19"/>
  <c r="G2359" i="19"/>
  <c r="G2370" i="19"/>
  <c r="G2384" i="19"/>
  <c r="G1377" i="19"/>
  <c r="G1391" i="19"/>
  <c r="G1398" i="19"/>
  <c r="G1436" i="19"/>
  <c r="G1451" i="19"/>
  <c r="G1459" i="19"/>
  <c r="G1465" i="19"/>
  <c r="G1472" i="19"/>
  <c r="G1482" i="19"/>
  <c r="G1497" i="19"/>
  <c r="G1504" i="19"/>
  <c r="G1505" i="19"/>
  <c r="G1512" i="19"/>
  <c r="G1513" i="19"/>
  <c r="G1520" i="19"/>
  <c r="G1522" i="19"/>
  <c r="G1529" i="19"/>
  <c r="G1530" i="19"/>
  <c r="G1538" i="19"/>
  <c r="G1560" i="19"/>
  <c r="G1568" i="19"/>
  <c r="G1576" i="19"/>
  <c r="G1584" i="19"/>
  <c r="G1591" i="19"/>
  <c r="G1599" i="19"/>
  <c r="G1608" i="19"/>
  <c r="G1627" i="19"/>
  <c r="G1636" i="19"/>
  <c r="G1649" i="19"/>
  <c r="G1677" i="19"/>
  <c r="G1693" i="19"/>
  <c r="G1706" i="19"/>
  <c r="G2032" i="19"/>
  <c r="G2045" i="19"/>
  <c r="G2062" i="19"/>
  <c r="G2069" i="19"/>
  <c r="G2080" i="19"/>
  <c r="G2096" i="19"/>
  <c r="G2104" i="19"/>
  <c r="G2115" i="19"/>
  <c r="G2131" i="19"/>
  <c r="G2139" i="19"/>
  <c r="G2153" i="19"/>
  <c r="G2167" i="19"/>
  <c r="G2175" i="19"/>
  <c r="G2187" i="19"/>
  <c r="G2204" i="19"/>
  <c r="G2212" i="19"/>
  <c r="G2224" i="19"/>
  <c r="G2238" i="19"/>
  <c r="G2246" i="19"/>
  <c r="G2257" i="19"/>
  <c r="G2273" i="19"/>
  <c r="G2280" i="19"/>
  <c r="G2294" i="19"/>
  <c r="G2308" i="19"/>
  <c r="G2315" i="19"/>
  <c r="G2326" i="19"/>
  <c r="G2340" i="19"/>
  <c r="G2347" i="19"/>
  <c r="G2358" i="19"/>
  <c r="G2379" i="19"/>
  <c r="G1326" i="19"/>
  <c r="G1334" i="19"/>
  <c r="G1378" i="19"/>
  <c r="G1385" i="19"/>
  <c r="G1392" i="19"/>
  <c r="G1399" i="19"/>
  <c r="G1407" i="19"/>
  <c r="G1429" i="19"/>
  <c r="G1437" i="19"/>
  <c r="G1444" i="19"/>
  <c r="G1445" i="19"/>
  <c r="G1466" i="19"/>
  <c r="G1483" i="19"/>
  <c r="G1498" i="19"/>
  <c r="G1506" i="19"/>
  <c r="G1514" i="19"/>
  <c r="G1523" i="19"/>
  <c r="G1531" i="19"/>
  <c r="G1539" i="19"/>
  <c r="G1545" i="19"/>
  <c r="G1546" i="19"/>
  <c r="G1561" i="19"/>
  <c r="G1569" i="19"/>
  <c r="G1577" i="19"/>
  <c r="G1592" i="19"/>
  <c r="G1600" i="19"/>
  <c r="G1607" i="19"/>
  <c r="G1609" i="19"/>
  <c r="G1645" i="19"/>
  <c r="G1674" i="19"/>
  <c r="G1690" i="19"/>
  <c r="G1707" i="19"/>
  <c r="G2047" i="19"/>
  <c r="G2057" i="19"/>
  <c r="G2083" i="19"/>
  <c r="G2090" i="19"/>
  <c r="G2117" i="19"/>
  <c r="G2124" i="19"/>
  <c r="G2155" i="19"/>
  <c r="G2162" i="19"/>
  <c r="G2189" i="19"/>
  <c r="G2198" i="19"/>
  <c r="G2226" i="19"/>
  <c r="G2233" i="19"/>
  <c r="G2245" i="19"/>
  <c r="G2259" i="19"/>
  <c r="G2267" i="19"/>
  <c r="G2296" i="19"/>
  <c r="G2303" i="19"/>
  <c r="G2314" i="19"/>
  <c r="G2328" i="19"/>
  <c r="G2335" i="19"/>
  <c r="G2360" i="19"/>
  <c r="G2367" i="19"/>
  <c r="G2378" i="19"/>
  <c r="G152" i="19"/>
  <c r="G159" i="19"/>
  <c r="G167" i="19"/>
  <c r="G183" i="19"/>
  <c r="G199" i="19"/>
  <c r="G215" i="19"/>
  <c r="G250" i="19"/>
  <c r="G268" i="19"/>
  <c r="G287" i="19"/>
  <c r="G304" i="19"/>
  <c r="G344" i="19"/>
  <c r="G362" i="19"/>
  <c r="G382" i="19"/>
  <c r="G142" i="19"/>
  <c r="G158" i="19"/>
  <c r="G173" i="19"/>
  <c r="G189" i="19"/>
  <c r="G205" i="19"/>
  <c r="G221" i="19"/>
  <c r="G234" i="19"/>
  <c r="G240" i="19"/>
  <c r="G257" i="19"/>
  <c r="G275" i="19"/>
  <c r="G293" i="19"/>
  <c r="G310" i="19"/>
  <c r="G324" i="19"/>
  <c r="G332" i="19"/>
  <c r="G399" i="19"/>
  <c r="G416" i="19"/>
  <c r="G148" i="19"/>
  <c r="G163" i="19"/>
  <c r="G179" i="19"/>
  <c r="G195" i="19"/>
  <c r="G246" i="19"/>
  <c r="G263" i="19"/>
  <c r="G283" i="19"/>
  <c r="G300" i="19"/>
  <c r="G318" i="19"/>
  <c r="G339" i="19"/>
  <c r="G358" i="19"/>
  <c r="G376" i="19"/>
  <c r="G201" i="19"/>
  <c r="G211" i="19"/>
  <c r="G217" i="19"/>
  <c r="G230" i="19"/>
  <c r="G236" i="19"/>
  <c r="G252" i="19"/>
  <c r="G289" i="19"/>
  <c r="G266" i="19"/>
  <c r="G285" i="19"/>
  <c r="G302" i="19"/>
  <c r="G341" i="19"/>
  <c r="G390" i="19"/>
  <c r="G408" i="19"/>
  <c r="G219" i="19"/>
  <c r="G238" i="19"/>
  <c r="G255" i="19"/>
  <c r="G273" i="19"/>
  <c r="G291" i="19"/>
  <c r="G308" i="19"/>
  <c r="G329" i="19"/>
  <c r="G350" i="19"/>
  <c r="G366" i="19"/>
  <c r="G146" i="19"/>
  <c r="G160" i="19"/>
  <c r="G177" i="19"/>
  <c r="G193" i="19"/>
  <c r="G209" i="19"/>
  <c r="G227" i="19"/>
  <c r="G244" i="19"/>
  <c r="G261" i="19"/>
  <c r="G280" i="19"/>
  <c r="G297" i="19"/>
  <c r="G316" i="19"/>
  <c r="G337" i="19"/>
  <c r="G386" i="19"/>
  <c r="G403" i="19"/>
  <c r="G421" i="19"/>
  <c r="G445" i="19"/>
  <c r="G467" i="19"/>
  <c r="G554" i="19"/>
  <c r="G573" i="19"/>
  <c r="G590" i="19"/>
  <c r="G610" i="19"/>
  <c r="G625" i="19"/>
  <c r="G569" i="19"/>
  <c r="G587" i="19"/>
  <c r="G653" i="19"/>
  <c r="G436" i="19"/>
  <c r="G457" i="19"/>
  <c r="G477" i="19"/>
  <c r="G497" i="19"/>
  <c r="G513" i="19"/>
  <c r="G529" i="19"/>
  <c r="G545" i="19"/>
  <c r="G563" i="19"/>
  <c r="G582" i="19"/>
  <c r="G599" i="19"/>
  <c r="G615" i="19"/>
  <c r="G628" i="19"/>
  <c r="G438" i="19"/>
  <c r="G459" i="19"/>
  <c r="G478" i="19"/>
  <c r="G498" i="19"/>
  <c r="G514" i="19"/>
  <c r="G530" i="19"/>
  <c r="G546" i="19"/>
  <c r="G564" i="19"/>
  <c r="G583" i="19"/>
  <c r="G601" i="19"/>
  <c r="G616" i="19"/>
  <c r="G629" i="19"/>
  <c r="G806" i="19"/>
  <c r="G854" i="19"/>
  <c r="G876" i="19"/>
  <c r="G896" i="19"/>
  <c r="G922" i="19"/>
  <c r="G824" i="19"/>
  <c r="G850" i="19"/>
  <c r="G892" i="19"/>
  <c r="G917" i="19"/>
  <c r="G973" i="19"/>
  <c r="G1006" i="19"/>
  <c r="G783" i="19"/>
  <c r="G802" i="19"/>
  <c r="G825" i="19"/>
  <c r="G846" i="19"/>
  <c r="G872" i="19"/>
  <c r="G913" i="19"/>
  <c r="G940" i="19"/>
  <c r="G974" i="19"/>
  <c r="G797" i="19"/>
  <c r="G815" i="19"/>
  <c r="G838" i="19"/>
  <c r="G867" i="19"/>
  <c r="G905" i="19"/>
  <c r="G952" i="19"/>
  <c r="G793" i="19"/>
  <c r="G810" i="19"/>
  <c r="G863" i="19"/>
  <c r="G880" i="19"/>
  <c r="G900" i="19"/>
  <c r="G953" i="19"/>
  <c r="G966" i="19"/>
  <c r="G977" i="19"/>
  <c r="G1019" i="19"/>
  <c r="G805" i="19"/>
  <c r="G828" i="19"/>
  <c r="G859" i="19"/>
  <c r="G926" i="19"/>
  <c r="G948" i="19"/>
  <c r="G961" i="19"/>
  <c r="G978" i="19"/>
  <c r="G997" i="19"/>
  <c r="G1027" i="19"/>
  <c r="G1297" i="19"/>
  <c r="G1333" i="19"/>
  <c r="G1337" i="19"/>
  <c r="G1370" i="19"/>
  <c r="G1430" i="19"/>
  <c r="G1438" i="19"/>
  <c r="G1349" i="19"/>
  <c r="G1289" i="19"/>
  <c r="G1293" i="19"/>
  <c r="G1345" i="19"/>
  <c r="G1325" i="19"/>
  <c r="G1373" i="19"/>
  <c r="G1374" i="19"/>
  <c r="G1405" i="19"/>
  <c r="G1301" i="19"/>
  <c r="G1321" i="19"/>
  <c r="G1357" i="19"/>
  <c r="G1381" i="19"/>
  <c r="G1393" i="19"/>
  <c r="G1406" i="19"/>
  <c r="G1413" i="19"/>
  <c r="G1421" i="19"/>
  <c r="G1317" i="19"/>
  <c r="G1353" i="19"/>
  <c r="G1358" i="19"/>
  <c r="G1369" i="19"/>
  <c r="G1382" i="19"/>
  <c r="G1394" i="19"/>
  <c r="G1414" i="19"/>
  <c r="G1422" i="19"/>
  <c r="G1716" i="19"/>
  <c r="I63" i="11" l="1"/>
  <c r="I64" i="11"/>
  <c r="I15" i="11" l="1"/>
  <c r="I33" i="11"/>
  <c r="AA33" i="11" s="1"/>
  <c r="AB33" i="11" s="1"/>
  <c r="AC33" i="11" s="1"/>
  <c r="AD33" i="11" s="1"/>
  <c r="AE33" i="11" s="1"/>
  <c r="AF33" i="11" s="1"/>
  <c r="AG33" i="11" s="1"/>
  <c r="AH33" i="11" s="1"/>
  <c r="AI33" i="11" s="1"/>
  <c r="AJ33" i="11" s="1"/>
  <c r="I47" i="11"/>
  <c r="AA47" i="11" s="1"/>
  <c r="AB47" i="11" s="1"/>
  <c r="AC47" i="11" s="1"/>
  <c r="AD47" i="11" s="1"/>
  <c r="AE47" i="11" s="1"/>
  <c r="AF47" i="11" s="1"/>
  <c r="AG47" i="11" s="1"/>
  <c r="AH47" i="11" s="1"/>
  <c r="AI47" i="11" s="1"/>
  <c r="AJ47" i="11" s="1"/>
  <c r="I45" i="11"/>
  <c r="Z45" i="11" s="1"/>
  <c r="Y25" i="11"/>
  <c r="I25" i="11"/>
  <c r="I26" i="11"/>
  <c r="Y49" i="11"/>
  <c r="Y48" i="11"/>
  <c r="Y47" i="11"/>
  <c r="Y46" i="11"/>
  <c r="Y45" i="11"/>
  <c r="Y44" i="11"/>
  <c r="Y43" i="11"/>
  <c r="Y42" i="11"/>
  <c r="Y41" i="11"/>
  <c r="Y40" i="11"/>
  <c r="Y39" i="11"/>
  <c r="Y33" i="11"/>
  <c r="Y32" i="11"/>
  <c r="Y31" i="11"/>
  <c r="Y28" i="11"/>
  <c r="Y27" i="11"/>
  <c r="Y26" i="11"/>
  <c r="Y24" i="11"/>
  <c r="Y23" i="11"/>
  <c r="Y22" i="11"/>
  <c r="Y21" i="11"/>
  <c r="Y20" i="11"/>
  <c r="Y19" i="11"/>
  <c r="Y18" i="11"/>
  <c r="Y17" i="11"/>
  <c r="Y16" i="11"/>
  <c r="Y15" i="11"/>
  <c r="Y14" i="11"/>
  <c r="I23" i="11"/>
  <c r="Z23" i="11" s="1"/>
  <c r="I22" i="11"/>
  <c r="Z22" i="11" s="1"/>
  <c r="I21" i="11"/>
  <c r="AA21" i="11" s="1"/>
  <c r="AB21" i="11" s="1"/>
  <c r="AC21" i="11" s="1"/>
  <c r="AD21" i="11" s="1"/>
  <c r="AE21" i="11" s="1"/>
  <c r="AF21" i="11" s="1"/>
  <c r="AG21" i="11" s="1"/>
  <c r="AH21" i="11" s="1"/>
  <c r="AI21" i="11" s="1"/>
  <c r="AJ21" i="11" s="1"/>
  <c r="I20" i="11"/>
  <c r="I19" i="11"/>
  <c r="AA19" i="11" s="1"/>
  <c r="AB19" i="11" s="1"/>
  <c r="AC19" i="11" s="1"/>
  <c r="AD19" i="11" s="1"/>
  <c r="AE19" i="11" s="1"/>
  <c r="AF19" i="11" s="1"/>
  <c r="AG19" i="11" s="1"/>
  <c r="AH19" i="11" s="1"/>
  <c r="AI19" i="11" s="1"/>
  <c r="AJ19" i="11" s="1"/>
  <c r="I18" i="11"/>
  <c r="I17" i="11"/>
  <c r="AA17" i="11" s="1"/>
  <c r="AB17" i="11" s="1"/>
  <c r="AC17" i="11" s="1"/>
  <c r="AD17" i="11" s="1"/>
  <c r="AE17" i="11" s="1"/>
  <c r="AF17" i="11" s="1"/>
  <c r="AG17" i="11" s="1"/>
  <c r="AH17" i="11" s="1"/>
  <c r="AI17" i="11" s="1"/>
  <c r="AJ17" i="11" s="1"/>
  <c r="I16" i="11"/>
  <c r="AA16" i="11" s="1"/>
  <c r="AB16" i="11" s="1"/>
  <c r="AC16" i="11" s="1"/>
  <c r="AD16" i="11" s="1"/>
  <c r="AE16" i="11" s="1"/>
  <c r="AF16" i="11" s="1"/>
  <c r="AG16" i="11" s="1"/>
  <c r="AH16" i="11" s="1"/>
  <c r="AI16" i="11" s="1"/>
  <c r="AJ16" i="11" s="1"/>
  <c r="I28" i="11"/>
  <c r="AA28" i="11" s="1"/>
  <c r="AB28" i="11" s="1"/>
  <c r="AC28" i="11" s="1"/>
  <c r="AD28" i="11" s="1"/>
  <c r="AE28" i="11" s="1"/>
  <c r="AF28" i="11" s="1"/>
  <c r="AG28" i="11" s="1"/>
  <c r="AH28" i="11" s="1"/>
  <c r="AI28" i="11" s="1"/>
  <c r="AJ28" i="11" s="1"/>
  <c r="I14" i="11"/>
  <c r="I13" i="11"/>
  <c r="I48" i="11"/>
  <c r="Z48" i="11" s="1"/>
  <c r="I46" i="11"/>
  <c r="AA46" i="11" s="1"/>
  <c r="AB46" i="11" s="1"/>
  <c r="AC46" i="11" s="1"/>
  <c r="AD46" i="11" s="1"/>
  <c r="AE46" i="11" s="1"/>
  <c r="AF46" i="11" s="1"/>
  <c r="AG46" i="11" s="1"/>
  <c r="AH46" i="11" s="1"/>
  <c r="AI46" i="11" s="1"/>
  <c r="AJ46" i="11" s="1"/>
  <c r="I44" i="11"/>
  <c r="AA44" i="11" s="1"/>
  <c r="AB44" i="11" s="1"/>
  <c r="AC44" i="11" s="1"/>
  <c r="AD44" i="11" s="1"/>
  <c r="AE44" i="11" s="1"/>
  <c r="AF44" i="11" s="1"/>
  <c r="AG44" i="11" s="1"/>
  <c r="AH44" i="11" s="1"/>
  <c r="AI44" i="11" s="1"/>
  <c r="AJ44" i="11" s="1"/>
  <c r="AA23" i="11" l="1"/>
  <c r="AB23" i="11" s="1"/>
  <c r="AC23" i="11" s="1"/>
  <c r="AD23" i="11" s="1"/>
  <c r="AE23" i="11" s="1"/>
  <c r="AF23" i="11" s="1"/>
  <c r="AG23" i="11" s="1"/>
  <c r="AH23" i="11" s="1"/>
  <c r="AI23" i="11" s="1"/>
  <c r="AJ23" i="11" s="1"/>
  <c r="Z19" i="11"/>
  <c r="I40" i="11"/>
  <c r="Z40" i="11" s="1"/>
  <c r="I39" i="11"/>
  <c r="Z39" i="11" s="1"/>
  <c r="I42" i="11"/>
  <c r="AA42" i="11" s="1"/>
  <c r="AB42" i="11" s="1"/>
  <c r="AC42" i="11" s="1"/>
  <c r="AD42" i="11" s="1"/>
  <c r="AE42" i="11" s="1"/>
  <c r="AF42" i="11" s="1"/>
  <c r="AG42" i="11" s="1"/>
  <c r="AH42" i="11" s="1"/>
  <c r="AI42" i="11" s="1"/>
  <c r="AJ42" i="11" s="1"/>
  <c r="I43" i="11"/>
  <c r="AA43" i="11" s="1"/>
  <c r="AB43" i="11" s="1"/>
  <c r="AC43" i="11" s="1"/>
  <c r="AD43" i="11" s="1"/>
  <c r="AE43" i="11" s="1"/>
  <c r="AF43" i="11" s="1"/>
  <c r="AG43" i="11" s="1"/>
  <c r="AH43" i="11" s="1"/>
  <c r="AI43" i="11" s="1"/>
  <c r="AJ43" i="11" s="1"/>
  <c r="I49" i="11"/>
  <c r="AA49" i="11" s="1"/>
  <c r="AB49" i="11" s="1"/>
  <c r="AC49" i="11" s="1"/>
  <c r="AD49" i="11" s="1"/>
  <c r="AE49" i="11" s="1"/>
  <c r="AF49" i="11" s="1"/>
  <c r="AG49" i="11" s="1"/>
  <c r="AH49" i="11" s="1"/>
  <c r="AI49" i="11" s="1"/>
  <c r="AJ49" i="11" s="1"/>
  <c r="I41" i="11"/>
  <c r="AA41" i="11" s="1"/>
  <c r="AB41" i="11" s="1"/>
  <c r="AC41" i="11" s="1"/>
  <c r="AD41" i="11" s="1"/>
  <c r="AE41" i="11" s="1"/>
  <c r="AF41" i="11" s="1"/>
  <c r="AG41" i="11" s="1"/>
  <c r="AH41" i="11" s="1"/>
  <c r="AI41" i="11" s="1"/>
  <c r="AJ41" i="11" s="1"/>
  <c r="Z28" i="11"/>
  <c r="Z47" i="11"/>
  <c r="AA45" i="11"/>
  <c r="AB45" i="11" s="1"/>
  <c r="AC45" i="11" s="1"/>
  <c r="AD45" i="11" s="1"/>
  <c r="AE45" i="11" s="1"/>
  <c r="AF45" i="11" s="1"/>
  <c r="AG45" i="11" s="1"/>
  <c r="AH45" i="11" s="1"/>
  <c r="AI45" i="11" s="1"/>
  <c r="AJ45" i="11" s="1"/>
  <c r="Z21" i="11"/>
  <c r="Z33" i="11"/>
  <c r="Z46" i="11"/>
  <c r="AA15" i="11"/>
  <c r="Z15" i="11"/>
  <c r="Z44" i="11"/>
  <c r="AA48" i="11"/>
  <c r="AB48" i="11" s="1"/>
  <c r="AC48" i="11" s="1"/>
  <c r="AD48" i="11" s="1"/>
  <c r="AE48" i="11" s="1"/>
  <c r="AF48" i="11" s="1"/>
  <c r="AG48" i="11" s="1"/>
  <c r="AH48" i="11" s="1"/>
  <c r="AI48" i="11" s="1"/>
  <c r="AJ48" i="11" s="1"/>
  <c r="AA20" i="11"/>
  <c r="Z20" i="11"/>
  <c r="AA14" i="11"/>
  <c r="AB14" i="11" s="1"/>
  <c r="AC14" i="11" s="1"/>
  <c r="AD14" i="11" s="1"/>
  <c r="AE14" i="11" s="1"/>
  <c r="AF14" i="11" s="1"/>
  <c r="AG14" i="11" s="1"/>
  <c r="AH14" i="11" s="1"/>
  <c r="AI14" i="11" s="1"/>
  <c r="AJ14" i="11" s="1"/>
  <c r="Z14" i="11"/>
  <c r="AA18" i="11"/>
  <c r="AB18" i="11" s="1"/>
  <c r="AC18" i="11" s="1"/>
  <c r="AD18" i="11" s="1"/>
  <c r="AE18" i="11" s="1"/>
  <c r="AF18" i="11" s="1"/>
  <c r="AG18" i="11" s="1"/>
  <c r="AH18" i="11" s="1"/>
  <c r="AI18" i="11" s="1"/>
  <c r="AJ18" i="11" s="1"/>
  <c r="Z18" i="11"/>
  <c r="AA25" i="11"/>
  <c r="Z25" i="11"/>
  <c r="Z17" i="11"/>
  <c r="Z16" i="11"/>
  <c r="AA22" i="11"/>
  <c r="AB22" i="11" s="1"/>
  <c r="AC22" i="11" s="1"/>
  <c r="AD22" i="11" s="1"/>
  <c r="AE22" i="11" s="1"/>
  <c r="AF22" i="11" s="1"/>
  <c r="AG22" i="11" s="1"/>
  <c r="AH22" i="11" s="1"/>
  <c r="AI22" i="11" s="1"/>
  <c r="AJ22" i="11" s="1"/>
  <c r="AA26" i="11"/>
  <c r="AB26" i="11" s="1"/>
  <c r="AC26" i="11" s="1"/>
  <c r="AD26" i="11" s="1"/>
  <c r="AE26" i="11" s="1"/>
  <c r="AF26" i="11" s="1"/>
  <c r="AG26" i="11" s="1"/>
  <c r="AH26" i="11" s="1"/>
  <c r="AI26" i="11" s="1"/>
  <c r="AJ26" i="11" s="1"/>
  <c r="Z26" i="11"/>
  <c r="Z42" i="11" l="1"/>
  <c r="AA40" i="11"/>
  <c r="AB40" i="11" s="1"/>
  <c r="AC40" i="11" s="1"/>
  <c r="AD40" i="11" s="1"/>
  <c r="AE40" i="11" s="1"/>
  <c r="AF40" i="11" s="1"/>
  <c r="AG40" i="11" s="1"/>
  <c r="AH40" i="11" s="1"/>
  <c r="AI40" i="11" s="1"/>
  <c r="AJ40" i="11" s="1"/>
  <c r="AA39" i="11"/>
  <c r="AB39" i="11" s="1"/>
  <c r="AC39" i="11" s="1"/>
  <c r="AD39" i="11" s="1"/>
  <c r="AE39" i="11" s="1"/>
  <c r="AF39" i="11" s="1"/>
  <c r="AG39" i="11" s="1"/>
  <c r="AH39" i="11" s="1"/>
  <c r="AI39" i="11" s="1"/>
  <c r="AJ39" i="11" s="1"/>
  <c r="Z49" i="11"/>
  <c r="Z43" i="11"/>
  <c r="Z41" i="11"/>
  <c r="AB20" i="11"/>
  <c r="AC20" i="11" s="1"/>
  <c r="AD20" i="11" s="1"/>
  <c r="AE20" i="11" s="1"/>
  <c r="AF20" i="11" s="1"/>
  <c r="AG20" i="11" s="1"/>
  <c r="AH20" i="11" s="1"/>
  <c r="AI20" i="11" s="1"/>
  <c r="AJ20" i="11" s="1"/>
  <c r="AB15" i="11"/>
  <c r="AC15" i="11" s="1"/>
  <c r="AD15" i="11" s="1"/>
  <c r="AE15" i="11" s="1"/>
  <c r="AF15" i="11" s="1"/>
  <c r="AG15" i="11" s="1"/>
  <c r="AH15" i="11" s="1"/>
  <c r="AI15" i="11" s="1"/>
  <c r="AJ15" i="11" s="1"/>
  <c r="AB25" i="11"/>
  <c r="AC25" i="11" s="1"/>
  <c r="AD25" i="11" s="1"/>
  <c r="AE25" i="11" s="1"/>
  <c r="AF25" i="11" s="1"/>
  <c r="AG25" i="11" s="1"/>
  <c r="AH25" i="11" s="1"/>
  <c r="AI25" i="11" s="1"/>
  <c r="AJ25" i="11" s="1"/>
  <c r="I27" i="11" l="1"/>
  <c r="I24" i="11"/>
  <c r="Z24" i="11" l="1"/>
  <c r="AA24" i="11"/>
  <c r="Z27" i="11"/>
  <c r="AA27" i="11"/>
  <c r="I32" i="11"/>
  <c r="I31" i="11"/>
  <c r="I30" i="11"/>
  <c r="AA30" i="11" s="1"/>
  <c r="AA13" i="11"/>
  <c r="AB13" i="11" s="1"/>
  <c r="AC13" i="11" s="1"/>
  <c r="AD13" i="11" s="1"/>
  <c r="AE13" i="11" s="1"/>
  <c r="AF13" i="11" s="1"/>
  <c r="AG13" i="11" s="1"/>
  <c r="AH13" i="11" s="1"/>
  <c r="AI13" i="11" s="1"/>
  <c r="AJ13" i="11" s="1"/>
  <c r="I38" i="11"/>
  <c r="I12" i="11"/>
  <c r="AA12" i="11" s="1"/>
  <c r="H93" i="11"/>
  <c r="Y93" i="11" s="1"/>
  <c r="H92" i="11"/>
  <c r="Y92" i="11" s="1"/>
  <c r="Y80" i="11"/>
  <c r="I80" i="11"/>
  <c r="Z80" i="11" s="1"/>
  <c r="Y79" i="11"/>
  <c r="I79" i="11"/>
  <c r="Z79" i="11" s="1"/>
  <c r="Y78" i="11"/>
  <c r="Y76" i="11"/>
  <c r="I76" i="11"/>
  <c r="AA76" i="11" s="1"/>
  <c r="AB76" i="11" s="1"/>
  <c r="AC76" i="11" s="1"/>
  <c r="AD76" i="11" s="1"/>
  <c r="AE76" i="11" s="1"/>
  <c r="AF76" i="11" s="1"/>
  <c r="AG76" i="11" s="1"/>
  <c r="AH76" i="11" s="1"/>
  <c r="AI76" i="11" s="1"/>
  <c r="AJ76" i="11" s="1"/>
  <c r="Y75" i="11"/>
  <c r="I75" i="11"/>
  <c r="AA75" i="11" s="1"/>
  <c r="AB75" i="11" s="1"/>
  <c r="AC75" i="11" s="1"/>
  <c r="AD75" i="11" s="1"/>
  <c r="AE75" i="11" s="1"/>
  <c r="AF75" i="11" s="1"/>
  <c r="AG75" i="11" s="1"/>
  <c r="AH75" i="11" s="1"/>
  <c r="AI75" i="11" s="1"/>
  <c r="AJ75" i="11" s="1"/>
  <c r="Y74" i="11"/>
  <c r="I74" i="11"/>
  <c r="AA74" i="11" s="1"/>
  <c r="Y72" i="11"/>
  <c r="I72" i="11"/>
  <c r="AA72" i="11" s="1"/>
  <c r="AB72" i="11" s="1"/>
  <c r="AC72" i="11" s="1"/>
  <c r="AD72" i="11" s="1"/>
  <c r="AE72" i="11" s="1"/>
  <c r="AF72" i="11" s="1"/>
  <c r="AG72" i="11" s="1"/>
  <c r="AH72" i="11" s="1"/>
  <c r="AI72" i="11" s="1"/>
  <c r="AJ72" i="11" s="1"/>
  <c r="Y71" i="11"/>
  <c r="I71" i="11"/>
  <c r="AA71" i="11" s="1"/>
  <c r="Y69" i="11"/>
  <c r="I69" i="11"/>
  <c r="AA69" i="11" s="1"/>
  <c r="AB69" i="11" s="1"/>
  <c r="AC69" i="11" s="1"/>
  <c r="AD69" i="11" s="1"/>
  <c r="AE69" i="11" s="1"/>
  <c r="AF69" i="11" s="1"/>
  <c r="AG69" i="11" s="1"/>
  <c r="AH69" i="11" s="1"/>
  <c r="AI69" i="11" s="1"/>
  <c r="AJ69" i="11" s="1"/>
  <c r="Y68" i="11"/>
  <c r="I68" i="11"/>
  <c r="Z68" i="11" s="1"/>
  <c r="Y67" i="11"/>
  <c r="I67" i="11"/>
  <c r="AA67" i="11" s="1"/>
  <c r="AB67" i="11" s="1"/>
  <c r="AC67" i="11" s="1"/>
  <c r="AD67" i="11" s="1"/>
  <c r="AE67" i="11" s="1"/>
  <c r="AF67" i="11" s="1"/>
  <c r="AG67" i="11" s="1"/>
  <c r="AH67" i="11" s="1"/>
  <c r="AI67" i="11" s="1"/>
  <c r="AJ67" i="11" s="1"/>
  <c r="Y66" i="11"/>
  <c r="I66" i="11"/>
  <c r="AA66" i="11" s="1"/>
  <c r="AB66" i="11" s="1"/>
  <c r="AC66" i="11" s="1"/>
  <c r="AD66" i="11" s="1"/>
  <c r="AE66" i="11" s="1"/>
  <c r="AF66" i="11" s="1"/>
  <c r="AG66" i="11" s="1"/>
  <c r="AH66" i="11" s="1"/>
  <c r="AI66" i="11" s="1"/>
  <c r="AJ66" i="11" s="1"/>
  <c r="Y65" i="11"/>
  <c r="I65" i="11"/>
  <c r="AA65" i="11" s="1"/>
  <c r="AB65" i="11" s="1"/>
  <c r="AC65" i="11" s="1"/>
  <c r="AD65" i="11" s="1"/>
  <c r="AE65" i="11" s="1"/>
  <c r="AF65" i="11" s="1"/>
  <c r="AG65" i="11" s="1"/>
  <c r="AH65" i="11" s="1"/>
  <c r="AI65" i="11" s="1"/>
  <c r="AJ65" i="11" s="1"/>
  <c r="Y64" i="11"/>
  <c r="AA64" i="11"/>
  <c r="AB64" i="11" s="1"/>
  <c r="AC64" i="11" s="1"/>
  <c r="AD64" i="11" s="1"/>
  <c r="AE64" i="11" s="1"/>
  <c r="AF64" i="11" s="1"/>
  <c r="AG64" i="11" s="1"/>
  <c r="AH64" i="11" s="1"/>
  <c r="AI64" i="11" s="1"/>
  <c r="AJ64" i="11" s="1"/>
  <c r="Y63" i="11"/>
  <c r="Y38" i="11"/>
  <c r="Y36" i="11"/>
  <c r="I36" i="11"/>
  <c r="AA36" i="11" s="1"/>
  <c r="AB36" i="11" s="1"/>
  <c r="AC36" i="11" s="1"/>
  <c r="AD36" i="11" s="1"/>
  <c r="AE36" i="11" s="1"/>
  <c r="AF36" i="11" s="1"/>
  <c r="AG36" i="11" s="1"/>
  <c r="AH36" i="11" s="1"/>
  <c r="AI36" i="11" s="1"/>
  <c r="AJ36" i="11" s="1"/>
  <c r="Y35" i="11"/>
  <c r="I35" i="11"/>
  <c r="AA35" i="11" s="1"/>
  <c r="Y30" i="11"/>
  <c r="Y13" i="11"/>
  <c r="Y12" i="11"/>
  <c r="AN14" i="11" l="1"/>
  <c r="AN12" i="11"/>
  <c r="AB27" i="11"/>
  <c r="AC27" i="11" s="1"/>
  <c r="AD27" i="11" s="1"/>
  <c r="AE27" i="11" s="1"/>
  <c r="AF27" i="11" s="1"/>
  <c r="AG27" i="11" s="1"/>
  <c r="AH27" i="11" s="1"/>
  <c r="AI27" i="11" s="1"/>
  <c r="AJ27" i="11" s="1"/>
  <c r="AB24" i="11"/>
  <c r="AC24" i="11" s="1"/>
  <c r="AD24" i="11" s="1"/>
  <c r="AE24" i="11" s="1"/>
  <c r="AF24" i="11" s="1"/>
  <c r="AG24" i="11" s="1"/>
  <c r="AH24" i="11" s="1"/>
  <c r="AI24" i="11" s="1"/>
  <c r="AJ24" i="11" s="1"/>
  <c r="Z31" i="11"/>
  <c r="AA31" i="11"/>
  <c r="AB31" i="11" s="1"/>
  <c r="AC31" i="11" s="1"/>
  <c r="AD31" i="11" s="1"/>
  <c r="AE31" i="11" s="1"/>
  <c r="AF31" i="11" s="1"/>
  <c r="AG31" i="11" s="1"/>
  <c r="AH31" i="11" s="1"/>
  <c r="AI31" i="11" s="1"/>
  <c r="AJ31" i="11" s="1"/>
  <c r="AA32" i="11"/>
  <c r="AB32" i="11" s="1"/>
  <c r="AC32" i="11" s="1"/>
  <c r="AD32" i="11" s="1"/>
  <c r="AE32" i="11" s="1"/>
  <c r="AF32" i="11" s="1"/>
  <c r="AG32" i="11" s="1"/>
  <c r="AH32" i="11" s="1"/>
  <c r="AI32" i="11" s="1"/>
  <c r="AJ32" i="11" s="1"/>
  <c r="Z32" i="11"/>
  <c r="AN64" i="11"/>
  <c r="AO64" i="11" s="1"/>
  <c r="AP64" i="11" s="1"/>
  <c r="AQ64" i="11" s="1"/>
  <c r="AR64" i="11" s="1"/>
  <c r="AS64" i="11" s="1"/>
  <c r="AT64" i="11" s="1"/>
  <c r="AU64" i="11" s="1"/>
  <c r="AV64" i="11" s="1"/>
  <c r="AW64" i="11" s="1"/>
  <c r="I78" i="11"/>
  <c r="AA78" i="11" s="1"/>
  <c r="Z71" i="11"/>
  <c r="AA68" i="11"/>
  <c r="AB68" i="11" s="1"/>
  <c r="AC68" i="11" s="1"/>
  <c r="AD68" i="11" s="1"/>
  <c r="AE68" i="11" s="1"/>
  <c r="AF68" i="11" s="1"/>
  <c r="AG68" i="11" s="1"/>
  <c r="AH68" i="11" s="1"/>
  <c r="AI68" i="11" s="1"/>
  <c r="AJ68" i="11" s="1"/>
  <c r="AA79" i="11"/>
  <c r="AB79" i="11" s="1"/>
  <c r="AC79" i="11" s="1"/>
  <c r="AD79" i="11" s="1"/>
  <c r="AE79" i="11" s="1"/>
  <c r="AF79" i="11" s="1"/>
  <c r="AG79" i="11" s="1"/>
  <c r="AH79" i="11" s="1"/>
  <c r="AI79" i="11" s="1"/>
  <c r="AJ79" i="11" s="1"/>
  <c r="AA80" i="11"/>
  <c r="AB80" i="11" s="1"/>
  <c r="AC80" i="11" s="1"/>
  <c r="AD80" i="11" s="1"/>
  <c r="AE80" i="11" s="1"/>
  <c r="AF80" i="11" s="1"/>
  <c r="AG80" i="11" s="1"/>
  <c r="AH80" i="11" s="1"/>
  <c r="AI80" i="11" s="1"/>
  <c r="AJ80" i="11" s="1"/>
  <c r="Z69" i="11"/>
  <c r="Z35" i="11"/>
  <c r="AM14" i="11" s="1"/>
  <c r="AB12" i="11"/>
  <c r="AA63" i="11"/>
  <c r="Z63" i="11"/>
  <c r="AN65" i="11"/>
  <c r="AO65" i="11" s="1"/>
  <c r="AP65" i="11" s="1"/>
  <c r="AQ65" i="11" s="1"/>
  <c r="AR65" i="11" s="1"/>
  <c r="AS65" i="11" s="1"/>
  <c r="AT65" i="11" s="1"/>
  <c r="AU65" i="11" s="1"/>
  <c r="AV65" i="11" s="1"/>
  <c r="AW65" i="11" s="1"/>
  <c r="AB74" i="11"/>
  <c r="AC74" i="11" s="1"/>
  <c r="AD74" i="11" s="1"/>
  <c r="AE74" i="11" s="1"/>
  <c r="AF74" i="11" s="1"/>
  <c r="AG74" i="11" s="1"/>
  <c r="AH74" i="11" s="1"/>
  <c r="AI74" i="11" s="1"/>
  <c r="AJ74" i="11" s="1"/>
  <c r="AB30" i="11"/>
  <c r="AA38" i="11"/>
  <c r="AN15" i="11" s="1"/>
  <c r="Z38" i="11"/>
  <c r="AM15" i="11" s="1"/>
  <c r="AB35" i="11"/>
  <c r="Z36" i="11"/>
  <c r="Z72" i="11"/>
  <c r="AB71" i="11"/>
  <c r="AC71" i="11" s="1"/>
  <c r="AD71" i="11" s="1"/>
  <c r="AE71" i="11" s="1"/>
  <c r="AF71" i="11" s="1"/>
  <c r="AG71" i="11" s="1"/>
  <c r="AH71" i="11" s="1"/>
  <c r="AI71" i="11" s="1"/>
  <c r="AJ71" i="11" s="1"/>
  <c r="Z74" i="11"/>
  <c r="Z75" i="11"/>
  <c r="Z76" i="11"/>
  <c r="Z12" i="11"/>
  <c r="Z13" i="11"/>
  <c r="Z30" i="11"/>
  <c r="Z64" i="11"/>
  <c r="Z65" i="11"/>
  <c r="Z66" i="11"/>
  <c r="Z67" i="11"/>
  <c r="AN13" i="11" l="1"/>
  <c r="AM13" i="11"/>
  <c r="AC30" i="11"/>
  <c r="AO13" i="11"/>
  <c r="AM12" i="11"/>
  <c r="AC12" i="11"/>
  <c r="AO12" i="11"/>
  <c r="AC35" i="11"/>
  <c r="AO14" i="11"/>
  <c r="AM64" i="11"/>
  <c r="Z78" i="11"/>
  <c r="AM66" i="11" s="1"/>
  <c r="Z92" i="11"/>
  <c r="AM63" i="11"/>
  <c r="AM65" i="11"/>
  <c r="AN63" i="11"/>
  <c r="AO63" i="11" s="1"/>
  <c r="AP63" i="11" s="1"/>
  <c r="AQ63" i="11" s="1"/>
  <c r="AR63" i="11" s="1"/>
  <c r="AS63" i="11" s="1"/>
  <c r="AT63" i="11" s="1"/>
  <c r="AU63" i="11" s="1"/>
  <c r="AV63" i="11" s="1"/>
  <c r="AW63" i="11" s="1"/>
  <c r="AA93" i="11"/>
  <c r="AB93" i="11" s="1"/>
  <c r="AC93" i="11" s="1"/>
  <c r="AD93" i="11" s="1"/>
  <c r="AE93" i="11" s="1"/>
  <c r="AF93" i="11" s="1"/>
  <c r="AG93" i="11" s="1"/>
  <c r="AH93" i="11" s="1"/>
  <c r="AI93" i="11" s="1"/>
  <c r="AJ93" i="11" s="1"/>
  <c r="AB63" i="11"/>
  <c r="AC63" i="11" s="1"/>
  <c r="AD63" i="11" s="1"/>
  <c r="AE63" i="11" s="1"/>
  <c r="AF63" i="11" s="1"/>
  <c r="AG63" i="11" s="1"/>
  <c r="AH63" i="11" s="1"/>
  <c r="AI63" i="11" s="1"/>
  <c r="AJ63" i="11" s="1"/>
  <c r="AB78" i="11"/>
  <c r="AC78" i="11" s="1"/>
  <c r="AD78" i="11" s="1"/>
  <c r="AE78" i="11" s="1"/>
  <c r="AF78" i="11" s="1"/>
  <c r="AG78" i="11" s="1"/>
  <c r="AH78" i="11" s="1"/>
  <c r="AI78" i="11" s="1"/>
  <c r="AJ78" i="11" s="1"/>
  <c r="AN66" i="11"/>
  <c r="AO66" i="11" s="1"/>
  <c r="AP66" i="11" s="1"/>
  <c r="AQ66" i="11" s="1"/>
  <c r="AR66" i="11" s="1"/>
  <c r="AS66" i="11" s="1"/>
  <c r="AT66" i="11" s="1"/>
  <c r="AU66" i="11" s="1"/>
  <c r="AV66" i="11" s="1"/>
  <c r="AW66" i="11" s="1"/>
  <c r="AB38" i="11"/>
  <c r="AA92" i="11"/>
  <c r="AB92" i="11" s="1"/>
  <c r="AC92" i="11" s="1"/>
  <c r="AD92" i="11" s="1"/>
  <c r="AE92" i="11" s="1"/>
  <c r="AF92" i="11" s="1"/>
  <c r="AG92" i="11" s="1"/>
  <c r="AH92" i="11" s="1"/>
  <c r="AI92" i="11" s="1"/>
  <c r="AJ92" i="11" s="1"/>
  <c r="AC38" i="11" l="1"/>
  <c r="AO15" i="11"/>
  <c r="AD30" i="11"/>
  <c r="AP13" i="11"/>
  <c r="AD12" i="11"/>
  <c r="AP12" i="11"/>
  <c r="AD35" i="11"/>
  <c r="AP14" i="11"/>
  <c r="Z93" i="11"/>
  <c r="AD38" i="11" l="1"/>
  <c r="AP15" i="11"/>
  <c r="AE30" i="11"/>
  <c r="AQ13" i="11"/>
  <c r="AE12" i="11"/>
  <c r="AQ12" i="11"/>
  <c r="AE35" i="11"/>
  <c r="AQ14" i="11"/>
  <c r="AE38" i="11" l="1"/>
  <c r="AQ15" i="11"/>
  <c r="AF30" i="11"/>
  <c r="AR13" i="11"/>
  <c r="AF12" i="11"/>
  <c r="AR12" i="11"/>
  <c r="AF35" i="11"/>
  <c r="AR14" i="11"/>
  <c r="AF38" i="11" l="1"/>
  <c r="AR15" i="11"/>
  <c r="AG30" i="11"/>
  <c r="AS13" i="11"/>
  <c r="AG12" i="11"/>
  <c r="AS12" i="11"/>
  <c r="AG35" i="11"/>
  <c r="AS14" i="11"/>
  <c r="AG38" i="11" l="1"/>
  <c r="AS15" i="11"/>
  <c r="AH30" i="11"/>
  <c r="AT13" i="11"/>
  <c r="AH12" i="11"/>
  <c r="AT12" i="11"/>
  <c r="AH35" i="11"/>
  <c r="AT14" i="11"/>
  <c r="AH38" i="11" l="1"/>
  <c r="AT15" i="11"/>
  <c r="AI30" i="11"/>
  <c r="AU13" i="11"/>
  <c r="AI12" i="11"/>
  <c r="AU12" i="11"/>
  <c r="AI35" i="11"/>
  <c r="AU14" i="11"/>
  <c r="AI38" i="11" l="1"/>
  <c r="AU15" i="11"/>
  <c r="AJ30" i="11"/>
  <c r="AW13" i="11" s="1"/>
  <c r="AV13" i="11"/>
  <c r="AJ12" i="11"/>
  <c r="AW12" i="11" s="1"/>
  <c r="AV12" i="11"/>
  <c r="AJ35" i="11"/>
  <c r="AW14" i="11" s="1"/>
  <c r="AV14" i="11"/>
  <c r="AJ38" i="11" l="1"/>
  <c r="AW15" i="11" s="1"/>
  <c r="AV15" i="11"/>
</calcChain>
</file>

<file path=xl/sharedStrings.xml><?xml version="1.0" encoding="utf-8"?>
<sst xmlns="http://schemas.openxmlformats.org/spreadsheetml/2006/main" count="30772" uniqueCount="8090">
  <si>
    <t>Manufacturing</t>
  </si>
  <si>
    <t>Transport</t>
  </si>
  <si>
    <t>Use</t>
  </si>
  <si>
    <t>End of Life</t>
  </si>
  <si>
    <t>Impact - uncertainty</t>
  </si>
  <si>
    <t>Item</t>
  </si>
  <si>
    <t>Do-It-Yourself LCA Estimation From Lookup Tables</t>
  </si>
  <si>
    <t>Notes</t>
  </si>
  <si>
    <t>Graphing - itemized</t>
  </si>
  <si>
    <t>Materials &amp; Mfg.</t>
  </si>
  <si>
    <t>Items per func.unit (#)</t>
  </si>
  <si>
    <t>Mass per item
(kg)</t>
  </si>
  <si>
    <t>Process</t>
  </si>
  <si>
    <t>Carbon</t>
  </si>
  <si>
    <t>ReCiPe</t>
  </si>
  <si>
    <t>footprint</t>
  </si>
  <si>
    <t>human health</t>
  </si>
  <si>
    <t>resources</t>
  </si>
  <si>
    <t>unit</t>
  </si>
  <si>
    <t>kg CO2 equiv.</t>
  </si>
  <si>
    <t>MJ</t>
  </si>
  <si>
    <t>A.010.02</t>
  </si>
  <si>
    <t>materials, agricultural, animal production</t>
  </si>
  <si>
    <t>A.010.02.101</t>
  </si>
  <si>
    <t>A.010.02.102</t>
  </si>
  <si>
    <t>A.010.02.103</t>
  </si>
  <si>
    <t>A.020.01</t>
  </si>
  <si>
    <t>A.020.01.101</t>
  </si>
  <si>
    <t>A.020.01.102</t>
  </si>
  <si>
    <t>A.020.01.103</t>
  </si>
  <si>
    <t>A.020.01.104</t>
  </si>
  <si>
    <t>A.020.01.105</t>
  </si>
  <si>
    <t>A.020.01.106</t>
  </si>
  <si>
    <t>A.020.01.107</t>
  </si>
  <si>
    <t>A.020.01.108</t>
  </si>
  <si>
    <t>A.020.01.109</t>
  </si>
  <si>
    <t>A.020.01.110</t>
  </si>
  <si>
    <t>A.020.01.111</t>
  </si>
  <si>
    <t>A.020.01.112</t>
  </si>
  <si>
    <t>A.020.01.113</t>
  </si>
  <si>
    <t>A.030.02</t>
  </si>
  <si>
    <t>A.030.02.101</t>
  </si>
  <si>
    <t>A.030.04</t>
  </si>
  <si>
    <t>A.030.04.103</t>
  </si>
  <si>
    <t>A.030.06</t>
  </si>
  <si>
    <t>A.030.06.101</t>
  </si>
  <si>
    <t>A.030.06.102</t>
  </si>
  <si>
    <t>A.030.06.103</t>
  </si>
  <si>
    <t>.</t>
  </si>
  <si>
    <t>A.030.08</t>
  </si>
  <si>
    <t>A.030.08.101</t>
  </si>
  <si>
    <t>A.040.01</t>
  </si>
  <si>
    <t>A.040.01.101</t>
  </si>
  <si>
    <t>A.040.01.102</t>
  </si>
  <si>
    <t>A.040.01.103</t>
  </si>
  <si>
    <t>A.040.03</t>
  </si>
  <si>
    <t>A.040.03.101</t>
  </si>
  <si>
    <t>A.040.03.102</t>
  </si>
  <si>
    <t>A.040.05</t>
  </si>
  <si>
    <t>A.040.05.101</t>
  </si>
  <si>
    <t>A.040.05.102</t>
  </si>
  <si>
    <t>A.040.09</t>
  </si>
  <si>
    <t>A.040.09.101</t>
  </si>
  <si>
    <t>A.040.09.102</t>
  </si>
  <si>
    <t>A.040.09.103</t>
  </si>
  <si>
    <t>A.050.04</t>
  </si>
  <si>
    <t>A.050.04.101</t>
  </si>
  <si>
    <t>A.050.04.102</t>
  </si>
  <si>
    <t>A.060.01</t>
  </si>
  <si>
    <t>A.060.01.101</t>
  </si>
  <si>
    <t>A.060.01.102</t>
  </si>
  <si>
    <t>A.060.01.103</t>
  </si>
  <si>
    <t>A.070.06</t>
  </si>
  <si>
    <t>A.070.06.101</t>
  </si>
  <si>
    <t>A.070.07</t>
  </si>
  <si>
    <t>A.070.07.101</t>
  </si>
  <si>
    <t>A.070.08</t>
  </si>
  <si>
    <t>A.070.09</t>
  </si>
  <si>
    <t>A.070.09.101</t>
  </si>
  <si>
    <t>A.070.09.102</t>
  </si>
  <si>
    <t>A.070.09.103</t>
  </si>
  <si>
    <t>A.070.09.104</t>
  </si>
  <si>
    <t>A.070.10</t>
  </si>
  <si>
    <t>A.070.10.101</t>
  </si>
  <si>
    <t>A.070.10.102</t>
  </si>
  <si>
    <t>A.070.10.103</t>
  </si>
  <si>
    <t>A.070.10.104</t>
  </si>
  <si>
    <t>A.070.10.105</t>
  </si>
  <si>
    <t>A.070.10.106</t>
  </si>
  <si>
    <t>A.070.10.107</t>
  </si>
  <si>
    <t>A.070.10.108</t>
  </si>
  <si>
    <t>A.070.10.109</t>
  </si>
  <si>
    <t>A.070.10.110</t>
  </si>
  <si>
    <t>A.070.10.111</t>
  </si>
  <si>
    <t>A.080.01</t>
  </si>
  <si>
    <t>A.080.01.101</t>
  </si>
  <si>
    <t>A.080.02</t>
  </si>
  <si>
    <t>A.080.02.101</t>
  </si>
  <si>
    <t>A.080.02.102</t>
  </si>
  <si>
    <t>A.080.02.103</t>
  </si>
  <si>
    <t>A.080.02.104</t>
  </si>
  <si>
    <t>A.080.02.105</t>
  </si>
  <si>
    <t>A.090.01</t>
  </si>
  <si>
    <t>A.090.01.101</t>
  </si>
  <si>
    <t>A.090.01.102</t>
  </si>
  <si>
    <t>A.090.01.103</t>
  </si>
  <si>
    <t>A.090.01.104</t>
  </si>
  <si>
    <t>A.090.01.105</t>
  </si>
  <si>
    <t>A.100.04</t>
  </si>
  <si>
    <t>A.100.04.101</t>
  </si>
  <si>
    <t>A.100.04.102</t>
  </si>
  <si>
    <t>A.100.04.103</t>
  </si>
  <si>
    <t>A.100.04.104</t>
  </si>
  <si>
    <t>A.100.04.105</t>
  </si>
  <si>
    <t>A.100.04.106</t>
  </si>
  <si>
    <t>A.100.04.107</t>
  </si>
  <si>
    <t>A.100.04.108</t>
  </si>
  <si>
    <t xml:space="preserve">Materials, metals, ferro, stainless steel </t>
  </si>
  <si>
    <t>A.100.06</t>
  </si>
  <si>
    <t xml:space="preserve">Materials, metals, ferro, steel automation </t>
  </si>
  <si>
    <t>A.100.06.101</t>
  </si>
  <si>
    <t>A.100.06.102</t>
  </si>
  <si>
    <t>A.100.06.103</t>
  </si>
  <si>
    <t>A.100.06.104</t>
  </si>
  <si>
    <t xml:space="preserve">Materials, metals, ferro, steel cast </t>
  </si>
  <si>
    <t>A.100.08</t>
  </si>
  <si>
    <t xml:space="preserve">Materials, metals, ferro, steel construction </t>
  </si>
  <si>
    <t>A.100.08.101</t>
  </si>
  <si>
    <t>A.100.08.102</t>
  </si>
  <si>
    <t>A.100.08.103</t>
  </si>
  <si>
    <t>A.100.08.104</t>
  </si>
  <si>
    <t xml:space="preserve">Materials, metals, ferro, steel draw </t>
  </si>
  <si>
    <t>A.100.10</t>
  </si>
  <si>
    <t xml:space="preserve">Materials, metals, ferro, steel high grade </t>
  </si>
  <si>
    <t>A.100.10.101</t>
  </si>
  <si>
    <t>A.100.10.102</t>
  </si>
  <si>
    <t>A.100.10.103</t>
  </si>
  <si>
    <t>A.100.10.104</t>
  </si>
  <si>
    <t>A.100.10.105</t>
  </si>
  <si>
    <t>A.100.10.106</t>
  </si>
  <si>
    <t>A.100.10.107</t>
  </si>
  <si>
    <t>A.100.10.108</t>
  </si>
  <si>
    <t xml:space="preserve">Materials, metals, ferro, steel high temperature </t>
  </si>
  <si>
    <t>A.100.12</t>
  </si>
  <si>
    <t xml:space="preserve">Materials, metals, ferro, steel low temperature </t>
  </si>
  <si>
    <t>A.100.12.101</t>
  </si>
  <si>
    <t>A.100.12.102</t>
  </si>
  <si>
    <t>A.100.12.103</t>
  </si>
  <si>
    <t>A.100.12.104</t>
  </si>
  <si>
    <t xml:space="preserve">Materials, metals, ferro, steel spring </t>
  </si>
  <si>
    <t>A.100.14</t>
  </si>
  <si>
    <t>A.100.14.101</t>
  </si>
  <si>
    <t>A.100.14.102</t>
  </si>
  <si>
    <t>A.100.14.103</t>
  </si>
  <si>
    <t>A.100.14.104</t>
  </si>
  <si>
    <t xml:space="preserve">Materials, metals, non ferro, aluminiums </t>
  </si>
  <si>
    <t>A.100.16</t>
  </si>
  <si>
    <t xml:space="preserve">Materials, metals, non ferro, coppers </t>
  </si>
  <si>
    <t>A.100.16.101</t>
  </si>
  <si>
    <t>A.100.16.102</t>
  </si>
  <si>
    <t>A.100.16.103</t>
  </si>
  <si>
    <t>A.100.16.104</t>
  </si>
  <si>
    <t>A.100.16.105</t>
  </si>
  <si>
    <t>A.100.16.106</t>
  </si>
  <si>
    <t>A.100.16.107</t>
  </si>
  <si>
    <t>A.100.16.108</t>
  </si>
  <si>
    <t>A.100.16.109</t>
  </si>
  <si>
    <t>A.100.16.110</t>
  </si>
  <si>
    <t>A.100.16.111</t>
  </si>
  <si>
    <t>A.100.16.112</t>
  </si>
  <si>
    <t>A.100.16.113</t>
  </si>
  <si>
    <t>A.100.16.114</t>
  </si>
  <si>
    <t>A.100.16.115</t>
  </si>
  <si>
    <t>A.100.16.116</t>
  </si>
  <si>
    <t>A.100.16.117</t>
  </si>
  <si>
    <t>Materials, metals, non ferro, magnesiums</t>
  </si>
  <si>
    <t>A.100.18</t>
  </si>
  <si>
    <t>Materials, metals, non ferro, nickels</t>
  </si>
  <si>
    <t>A.100.18.101</t>
  </si>
  <si>
    <t>A.100.18.102</t>
  </si>
  <si>
    <t>A.100.18.103</t>
  </si>
  <si>
    <t>A.100.18.104</t>
  </si>
  <si>
    <t>Materials, metals, non ferro, titaniums</t>
  </si>
  <si>
    <t>A.100.20</t>
  </si>
  <si>
    <t>Materials, metals, non ferro, zincs</t>
  </si>
  <si>
    <t>A.100.20.101</t>
  </si>
  <si>
    <t>A.100.20.102</t>
  </si>
  <si>
    <t>A.100.20.103</t>
  </si>
  <si>
    <t>A.100.20.104</t>
  </si>
  <si>
    <t>A.100.20.105</t>
  </si>
  <si>
    <t>Materials, metals, others</t>
  </si>
  <si>
    <t>A.120.01</t>
  </si>
  <si>
    <t>A.130.01</t>
  </si>
  <si>
    <t>A.130.01.101</t>
  </si>
  <si>
    <t>A.130.01.102</t>
  </si>
  <si>
    <t>A.130.01.103</t>
  </si>
  <si>
    <t>A.130.01.104</t>
  </si>
  <si>
    <t>A.130.01.105</t>
  </si>
  <si>
    <t>A.130.01.106</t>
  </si>
  <si>
    <t>A.130.01.107</t>
  </si>
  <si>
    <t>A.130.03</t>
  </si>
  <si>
    <t>A.130.03.101</t>
  </si>
  <si>
    <t>A.130.03.102</t>
  </si>
  <si>
    <t>A.130.03.103</t>
  </si>
  <si>
    <t>A.130.03.104</t>
  </si>
  <si>
    <t>A.130.03.105</t>
  </si>
  <si>
    <t>A.130.03.106</t>
  </si>
  <si>
    <t>A.130.03.107</t>
  </si>
  <si>
    <t>A.130.03.108</t>
  </si>
  <si>
    <t>A.130.03.109</t>
  </si>
  <si>
    <t>A.130.03.110</t>
  </si>
  <si>
    <t>A.130.03.111</t>
  </si>
  <si>
    <t xml:space="preserve">Materials, plastics, Thermoplasts                         </t>
  </si>
  <si>
    <t xml:space="preserve"> </t>
  </si>
  <si>
    <t>A.130.05</t>
  </si>
  <si>
    <t>A.130.05.101</t>
  </si>
  <si>
    <t>A.130.05.102</t>
  </si>
  <si>
    <t>A.130.05.103</t>
  </si>
  <si>
    <t>A.130.05.104</t>
  </si>
  <si>
    <t>A.130.05.105</t>
  </si>
  <si>
    <t>A.130.05.106</t>
  </si>
  <si>
    <t>A.130.05.107</t>
  </si>
  <si>
    <t>A.130.05.108</t>
  </si>
  <si>
    <t>A.130.05.109</t>
  </si>
  <si>
    <t>A.130.05.110</t>
  </si>
  <si>
    <t>A.130.05.111</t>
  </si>
  <si>
    <t>A.140.01</t>
  </si>
  <si>
    <t>A.140.01.101</t>
  </si>
  <si>
    <t>A.140.01.102</t>
  </si>
  <si>
    <t>A.140.01.103</t>
  </si>
  <si>
    <t>A.140.01.104</t>
  </si>
  <si>
    <t>A.140.01.105</t>
  </si>
  <si>
    <t>A.140.01.106</t>
  </si>
  <si>
    <t>A.140.01.107</t>
  </si>
  <si>
    <t>A.140.01.108</t>
  </si>
  <si>
    <t>A.140.01.109</t>
  </si>
  <si>
    <t>A.140.01.110</t>
  </si>
  <si>
    <t>A.140.01.111</t>
  </si>
  <si>
    <t>A.140.01.112</t>
  </si>
  <si>
    <t>A.140.01.113</t>
  </si>
  <si>
    <t>A.140.01.114</t>
  </si>
  <si>
    <t>A.140.01.115</t>
  </si>
  <si>
    <t>A.140.01.116</t>
  </si>
  <si>
    <t>A.140.01.117</t>
  </si>
  <si>
    <t>A.140.01.118</t>
  </si>
  <si>
    <t>A.150.01</t>
  </si>
  <si>
    <t>Materials, water</t>
  </si>
  <si>
    <t>A.150.01.101</t>
  </si>
  <si>
    <t>A.160.01</t>
  </si>
  <si>
    <t>Materials, wood, Class I (&gt;25y)</t>
  </si>
  <si>
    <t>A.160.01.101</t>
  </si>
  <si>
    <t>A.160.01.103</t>
  </si>
  <si>
    <t>A.160.01.104</t>
  </si>
  <si>
    <t>A.160.01.106</t>
  </si>
  <si>
    <t>A.160.01.107</t>
  </si>
  <si>
    <t>A.160.01.109</t>
  </si>
  <si>
    <t>A.160.01.110</t>
  </si>
  <si>
    <t>A.160.01.112</t>
  </si>
  <si>
    <t>A.160.01.113</t>
  </si>
  <si>
    <t>A.160.01.115</t>
  </si>
  <si>
    <t>A.160.01.116</t>
  </si>
  <si>
    <t>A.160.01.118</t>
  </si>
  <si>
    <t>A.160.01.119</t>
  </si>
  <si>
    <t>A.160.01.121</t>
  </si>
  <si>
    <t>A.160.02</t>
  </si>
  <si>
    <t>Materials, wood, Class II (15-25y)</t>
  </si>
  <si>
    <t>A.160.02.101</t>
  </si>
  <si>
    <t>A.160.02.103</t>
  </si>
  <si>
    <t>A.160.02.104</t>
  </si>
  <si>
    <t>A.160.02.106</t>
  </si>
  <si>
    <t>A.160.02.107</t>
  </si>
  <si>
    <t>A.160.02.109</t>
  </si>
  <si>
    <t>A.160.02.110</t>
  </si>
  <si>
    <t>A.160.02.112</t>
  </si>
  <si>
    <t>A.160.02.113</t>
  </si>
  <si>
    <t>A.160.02.115</t>
  </si>
  <si>
    <t>A.160.02.116</t>
  </si>
  <si>
    <t>A.160.02.118</t>
  </si>
  <si>
    <t>A.160.02.119</t>
  </si>
  <si>
    <t>A.160.02.120</t>
  </si>
  <si>
    <t>A.160.02.122</t>
  </si>
  <si>
    <t>A.160.02.123</t>
  </si>
  <si>
    <t>A.160.02.125</t>
  </si>
  <si>
    <t>A.160.02.126</t>
  </si>
  <si>
    <t>A.160.02.128</t>
  </si>
  <si>
    <t>A.160.02.129</t>
  </si>
  <si>
    <t>A.160.02.131</t>
  </si>
  <si>
    <t>A.160.03</t>
  </si>
  <si>
    <t>Materials, wood, Class III (10-15y)</t>
  </si>
  <si>
    <t>A.160.03.101</t>
  </si>
  <si>
    <t>A.160.03.103</t>
  </si>
  <si>
    <t>A.160.03.104</t>
  </si>
  <si>
    <t>A.160.03.106</t>
  </si>
  <si>
    <t>A.160.03.107</t>
  </si>
  <si>
    <t>A.160.03.109</t>
  </si>
  <si>
    <t>A.160.03.110</t>
  </si>
  <si>
    <t>A.160.03.112</t>
  </si>
  <si>
    <t>A.160.03.113</t>
  </si>
  <si>
    <t>A.160.03.114</t>
  </si>
  <si>
    <t>A.160.03.116</t>
  </si>
  <si>
    <t>A.160.03.117</t>
  </si>
  <si>
    <t>A.160.03.119</t>
  </si>
  <si>
    <t>A.160.03.120</t>
  </si>
  <si>
    <t>A.160.03.122</t>
  </si>
  <si>
    <t>A.160.03.123</t>
  </si>
  <si>
    <t>A.160.03.125</t>
  </si>
  <si>
    <t>A.160.03.126</t>
  </si>
  <si>
    <t>A.160.03.128</t>
  </si>
  <si>
    <t>A.160.03.129</t>
  </si>
  <si>
    <t>A.160.03.131</t>
  </si>
  <si>
    <t>A.160.03.132</t>
  </si>
  <si>
    <t>A.160.03.134</t>
  </si>
  <si>
    <t>A.160.03.135</t>
  </si>
  <si>
    <t>A.160.04</t>
  </si>
  <si>
    <t>Materials, wood, Class IV (5-10y)</t>
  </si>
  <si>
    <t>A.160.04.101</t>
  </si>
  <si>
    <t>A.160.04.103</t>
  </si>
  <si>
    <t>A.160.04.104</t>
  </si>
  <si>
    <t>A.160.04.106</t>
  </si>
  <si>
    <t>A.160.04.107</t>
  </si>
  <si>
    <t>A.160.04.109</t>
  </si>
  <si>
    <t>A.160.04.110</t>
  </si>
  <si>
    <t>A.160.04.111</t>
  </si>
  <si>
    <t>A.160.04.112</t>
  </si>
  <si>
    <t>A.160.04.114</t>
  </si>
  <si>
    <t>A.160.04.115</t>
  </si>
  <si>
    <t>A.160.04.116</t>
  </si>
  <si>
    <t>A.160.04.117</t>
  </si>
  <si>
    <t>A.160.04.119</t>
  </si>
  <si>
    <t>A.160.04.120</t>
  </si>
  <si>
    <t>A.160.04.122</t>
  </si>
  <si>
    <t>A.160.04.123</t>
  </si>
  <si>
    <t>A.160.04.125</t>
  </si>
  <si>
    <t>A.160.04.126</t>
  </si>
  <si>
    <t>A.160.05</t>
  </si>
  <si>
    <t>Materials, wood, Class V (&lt;5y)</t>
  </si>
  <si>
    <t>A.160.05.101</t>
  </si>
  <si>
    <t>A.160.05.103</t>
  </si>
  <si>
    <t>A.160.05.104</t>
  </si>
  <si>
    <t>A.160.05.105</t>
  </si>
  <si>
    <t>A.160.05.106</t>
  </si>
  <si>
    <t>A.160.05.108</t>
  </si>
  <si>
    <t>A.160.05.109</t>
  </si>
  <si>
    <t>A.160.05.110</t>
  </si>
  <si>
    <t>A.160.05.111</t>
  </si>
  <si>
    <t>A.160.05.113</t>
  </si>
  <si>
    <t>A.160.05.114</t>
  </si>
  <si>
    <t>A.160.05.115</t>
  </si>
  <si>
    <t>A.160.05.116</t>
  </si>
  <si>
    <t>A.160.05.118</t>
  </si>
  <si>
    <t>A.160.05.119</t>
  </si>
  <si>
    <t>A.160.05.121</t>
  </si>
  <si>
    <t>A.160.05.122</t>
  </si>
  <si>
    <t>A.160.05.124</t>
  </si>
  <si>
    <t>A.160.05.125</t>
  </si>
  <si>
    <t>A.160.05.126</t>
  </si>
  <si>
    <t>A.160.05.127</t>
  </si>
  <si>
    <t>A.160.05.129</t>
  </si>
  <si>
    <t>A.160.05.130</t>
  </si>
  <si>
    <t>A.160.05.132</t>
  </si>
  <si>
    <t>A.160.06</t>
  </si>
  <si>
    <t>Materials, wood, unknown durability</t>
  </si>
  <si>
    <t>A.160.06.101</t>
  </si>
  <si>
    <t>A.160.06.103</t>
  </si>
  <si>
    <t>A.160.06.104</t>
  </si>
  <si>
    <t>A.160.06.106</t>
  </si>
  <si>
    <t>A.160.06.107</t>
  </si>
  <si>
    <t>A.160.06.109</t>
  </si>
  <si>
    <t>A.160.06.110</t>
  </si>
  <si>
    <t>A.160.06.112</t>
  </si>
  <si>
    <t>A.160.06.113</t>
  </si>
  <si>
    <t>A.160.06.114</t>
  </si>
  <si>
    <t>A.160.06.116</t>
  </si>
  <si>
    <t>A.160.06.117</t>
  </si>
  <si>
    <t>A.160.06.118</t>
  </si>
  <si>
    <t>A.160.06.120</t>
  </si>
  <si>
    <t>A.160.06.121</t>
  </si>
  <si>
    <t>A.160.06.123</t>
  </si>
  <si>
    <t>A.160.06.124</t>
  </si>
  <si>
    <t>A.160.06.126</t>
  </si>
  <si>
    <t>A.160.06.127</t>
  </si>
  <si>
    <t>A.160.06.129</t>
  </si>
  <si>
    <t>A.160.06.130</t>
  </si>
  <si>
    <t>A.160.09</t>
  </si>
  <si>
    <t>Materials, wood, products</t>
  </si>
  <si>
    <t>A.160.09.101</t>
  </si>
  <si>
    <t>A.160.09.102</t>
  </si>
  <si>
    <t>A.160.09.103</t>
  </si>
  <si>
    <t>A.160.09.104</t>
  </si>
  <si>
    <t>A.160.09.105</t>
  </si>
  <si>
    <t>A.160.09.106</t>
  </si>
  <si>
    <t>A.160.09.107</t>
  </si>
  <si>
    <t>A.160.09.108</t>
  </si>
  <si>
    <t>A.160.09.109</t>
  </si>
  <si>
    <t>A.160.09.110</t>
  </si>
  <si>
    <t>A.160.09.111</t>
  </si>
  <si>
    <t>A.160.09.112</t>
  </si>
  <si>
    <t>A.160.09.113</t>
  </si>
  <si>
    <t>A.160.09.114</t>
  </si>
  <si>
    <t>A.160.09.115</t>
  </si>
  <si>
    <t>A.160.09.116</t>
  </si>
  <si>
    <t>B.030.01</t>
  </si>
  <si>
    <t>Energy, electricity by fuel</t>
  </si>
  <si>
    <t>B.040.01</t>
  </si>
  <si>
    <t>B.040.01.101</t>
  </si>
  <si>
    <t>B.040.01.104</t>
  </si>
  <si>
    <t>B.050.01</t>
  </si>
  <si>
    <t>Energy, heat</t>
  </si>
  <si>
    <t>B.050.01.101</t>
  </si>
  <si>
    <t>B.050.01.102</t>
  </si>
  <si>
    <t>B.050.01.103</t>
  </si>
  <si>
    <t>B.050.01.104</t>
  </si>
  <si>
    <t>B.050.01.105</t>
  </si>
  <si>
    <t>B.050.01.106</t>
  </si>
  <si>
    <t>B.050.01.107</t>
  </si>
  <si>
    <t>C.010.01</t>
  </si>
  <si>
    <t>C.010.01.101</t>
  </si>
  <si>
    <t>tkm</t>
  </si>
  <si>
    <t>C.010.01.102</t>
  </si>
  <si>
    <t>C.010.01.103</t>
  </si>
  <si>
    <t>m3km</t>
  </si>
  <si>
    <t>C.010.01.104</t>
  </si>
  <si>
    <t>C.050.01</t>
  </si>
  <si>
    <t>C.050.01.101</t>
  </si>
  <si>
    <t>C.050.01.102</t>
  </si>
  <si>
    <t>C.060.01</t>
  </si>
  <si>
    <t xml:space="preserve">Transport, road                                     </t>
  </si>
  <si>
    <t xml:space="preserve">m </t>
  </si>
  <si>
    <t>C.070.01</t>
  </si>
  <si>
    <t>C.070.01.101</t>
  </si>
  <si>
    <t>C.070.01.102</t>
  </si>
  <si>
    <t>C.070.01.103</t>
  </si>
  <si>
    <t>C.070.01.104</t>
  </si>
  <si>
    <t>C.070.01.105</t>
  </si>
  <si>
    <t>C.070.01.106</t>
  </si>
  <si>
    <t>D.050.01</t>
  </si>
  <si>
    <t>Processing, metals, chipless shaping (plus laser machining)</t>
  </si>
  <si>
    <t>D.050.01.101</t>
  </si>
  <si>
    <t>D.050.01.102</t>
  </si>
  <si>
    <t>D.060.01</t>
  </si>
  <si>
    <t>Processing, metals, chipping per kg removed, the ecoburden of the removed materials in Idemat not included, in Ecoinvent included</t>
  </si>
  <si>
    <t>D.060.01.101</t>
  </si>
  <si>
    <t>D.060.01.102</t>
  </si>
  <si>
    <t>D.060.01.103</t>
  </si>
  <si>
    <t>D.070.01</t>
  </si>
  <si>
    <t xml:space="preserve">Processing, metals, coating </t>
  </si>
  <si>
    <t>D.070.01.101</t>
  </si>
  <si>
    <t>D.070.01.102</t>
  </si>
  <si>
    <t>D.070.01.103</t>
  </si>
  <si>
    <t>D.070.01.104</t>
  </si>
  <si>
    <t>D.070.01.105</t>
  </si>
  <si>
    <t>D.070.01.106</t>
  </si>
  <si>
    <t>D.070.01.107</t>
  </si>
  <si>
    <t>D.070.01.108</t>
  </si>
  <si>
    <t>D.070.01.109</t>
  </si>
  <si>
    <t>D.070.01.110</t>
  </si>
  <si>
    <t>D.090.01</t>
  </si>
  <si>
    <t>Processing, metals, welding steel</t>
  </si>
  <si>
    <t>D.090.01.101</t>
  </si>
  <si>
    <t>D.090.01.102</t>
  </si>
  <si>
    <t>D.090.01.103</t>
  </si>
  <si>
    <t>D.100.01</t>
  </si>
  <si>
    <t>Processing, non-ferro</t>
  </si>
  <si>
    <t>D.100.01.134</t>
  </si>
  <si>
    <t>D.120.01</t>
  </si>
  <si>
    <t>Processing, plastics</t>
  </si>
  <si>
    <t>D.140.01</t>
  </si>
  <si>
    <t>D.140.01.101</t>
  </si>
  <si>
    <t>Processing, wood</t>
  </si>
  <si>
    <t>F.010.01</t>
  </si>
  <si>
    <t xml:space="preserve">waste treatment, co-firing power plant elastomers </t>
  </si>
  <si>
    <t>F.010.01.101</t>
  </si>
  <si>
    <t>F.010.01.102</t>
  </si>
  <si>
    <t>F.010.01.103</t>
  </si>
  <si>
    <t>F.010.01.104</t>
  </si>
  <si>
    <t>F.010.01.105</t>
  </si>
  <si>
    <t>F.010.01.106</t>
  </si>
  <si>
    <t>F.010.01.107</t>
  </si>
  <si>
    <t>F.010.01.108</t>
  </si>
  <si>
    <t>F.020.01</t>
  </si>
  <si>
    <t xml:space="preserve">waste treatment, co-firing power plant others </t>
  </si>
  <si>
    <t>F.020.01.101</t>
  </si>
  <si>
    <t>F.020.01.102</t>
  </si>
  <si>
    <t>F.020.01.103</t>
  </si>
  <si>
    <t>F.020.01.104</t>
  </si>
  <si>
    <t>F.020.01.105</t>
  </si>
  <si>
    <t>F.020.01.106</t>
  </si>
  <si>
    <t>F.020.01.107</t>
  </si>
  <si>
    <t>F.020.01.108</t>
  </si>
  <si>
    <t>F.020.01.109</t>
  </si>
  <si>
    <t>F.020.01.110</t>
  </si>
  <si>
    <t>F.020.01.111</t>
  </si>
  <si>
    <t>F.020.01.112</t>
  </si>
  <si>
    <t>F.020.01.113</t>
  </si>
  <si>
    <t>F.030.01</t>
  </si>
  <si>
    <t xml:space="preserve">waste treatment, co-firing power plant thermoplastics </t>
  </si>
  <si>
    <t>F.030.01.101</t>
  </si>
  <si>
    <t>F.030.01.102</t>
  </si>
  <si>
    <t>F.030.01.103</t>
  </si>
  <si>
    <t>F.030.01.104</t>
  </si>
  <si>
    <t>F.030.01.105</t>
  </si>
  <si>
    <t>F.030.01.106</t>
  </si>
  <si>
    <t>F.030.01.107</t>
  </si>
  <si>
    <t>F.030.01.108</t>
  </si>
  <si>
    <t>F.030.01.110</t>
  </si>
  <si>
    <t>F.030.01.111</t>
  </si>
  <si>
    <t>F.030.01.112</t>
  </si>
  <si>
    <t>F.030.01.113</t>
  </si>
  <si>
    <t>F.030.01.114</t>
  </si>
  <si>
    <t>F.030.01.115</t>
  </si>
  <si>
    <t>F.030.01.116</t>
  </si>
  <si>
    <t>F.030.01.117</t>
  </si>
  <si>
    <t>F.030.01.118</t>
  </si>
  <si>
    <t>F.030.01.119</t>
  </si>
  <si>
    <t>F.030.01.120</t>
  </si>
  <si>
    <t>F.030.01.121</t>
  </si>
  <si>
    <t>F.030.01.122</t>
  </si>
  <si>
    <t>F.040.01</t>
  </si>
  <si>
    <t xml:space="preserve">waste treatment, co-firing power plant thermosets </t>
  </si>
  <si>
    <t>F.040.01.101</t>
  </si>
  <si>
    <t>F.040.01.102</t>
  </si>
  <si>
    <t>F.040.01.103</t>
  </si>
  <si>
    <t>F.050.01</t>
  </si>
  <si>
    <t>waste treatment, combustion in small elec. power plant</t>
  </si>
  <si>
    <t>F.050.01.101</t>
  </si>
  <si>
    <t>F.050.01.102</t>
  </si>
  <si>
    <t>F.050.01.103</t>
  </si>
  <si>
    <t>F.050.01.104</t>
  </si>
  <si>
    <t>F.050.01.105</t>
  </si>
  <si>
    <t>F.050.01.106</t>
  </si>
  <si>
    <t>F.050.01.107</t>
  </si>
  <si>
    <t>F.070.01</t>
  </si>
  <si>
    <t xml:space="preserve">waste treatment,  municipal waste incineration with electricity, elastomers </t>
  </si>
  <si>
    <t>F.070.01.101</t>
  </si>
  <si>
    <t>F.070.01.102</t>
  </si>
  <si>
    <t>F.070.01.103</t>
  </si>
  <si>
    <t>F.070.01.104</t>
  </si>
  <si>
    <t>F.070.01.105</t>
  </si>
  <si>
    <t>F.070.01.106</t>
  </si>
  <si>
    <t>F.070.01.107</t>
  </si>
  <si>
    <t>F.070.01.108</t>
  </si>
  <si>
    <t>F.080.01</t>
  </si>
  <si>
    <t xml:space="preserve">waste treatment,  municipal waste incineration with electricity, others </t>
  </si>
  <si>
    <t>F.080.01.101</t>
  </si>
  <si>
    <t>F.080.01.102</t>
  </si>
  <si>
    <t>F.080.01.103</t>
  </si>
  <si>
    <t>F.080.01.104</t>
  </si>
  <si>
    <t>F.080.01.105</t>
  </si>
  <si>
    <t>F.080.01.106</t>
  </si>
  <si>
    <t>F.080.01.107</t>
  </si>
  <si>
    <t>F.080.01.108</t>
  </si>
  <si>
    <t>F.080.01.109</t>
  </si>
  <si>
    <t>F.080.01.110</t>
  </si>
  <si>
    <t>F.080.01.111</t>
  </si>
  <si>
    <t>F.080.01.112</t>
  </si>
  <si>
    <t>F.080.01.113</t>
  </si>
  <si>
    <t>F.090.01</t>
  </si>
  <si>
    <t xml:space="preserve">waste treatment,  municipal waste incineration with electricity, thermoplastics </t>
  </si>
  <si>
    <t>F.090.01.101</t>
  </si>
  <si>
    <t>F.090.01.102</t>
  </si>
  <si>
    <t>F.090.01.103</t>
  </si>
  <si>
    <t>F.090.01.104</t>
  </si>
  <si>
    <t>F.090.01.105</t>
  </si>
  <si>
    <t>F.090.01.106</t>
  </si>
  <si>
    <t>F.090.01.107</t>
  </si>
  <si>
    <t>F.090.01.108</t>
  </si>
  <si>
    <t>F.090.01.110</t>
  </si>
  <si>
    <t>F.090.01.111</t>
  </si>
  <si>
    <t>F.090.01.112</t>
  </si>
  <si>
    <t>F.090.01.113</t>
  </si>
  <si>
    <t>F.090.01.114</t>
  </si>
  <si>
    <t>F.090.01.115</t>
  </si>
  <si>
    <t>F.090.01.116</t>
  </si>
  <si>
    <t>F.090.01.117</t>
  </si>
  <si>
    <t>F.090.01.118</t>
  </si>
  <si>
    <t>F.090.01.119</t>
  </si>
  <si>
    <t>F.090.01.120</t>
  </si>
  <si>
    <t>F.090.01.121</t>
  </si>
  <si>
    <t>F.090.01.122</t>
  </si>
  <si>
    <t>F.100.01</t>
  </si>
  <si>
    <t xml:space="preserve">waste treatment,  municipal waste incineration with electricity, thermosets </t>
  </si>
  <si>
    <t>F.100.01.101</t>
  </si>
  <si>
    <t>F.100.01.102</t>
  </si>
  <si>
    <t>F.100.01.103</t>
  </si>
  <si>
    <t>F.110.01</t>
  </si>
  <si>
    <t>F.110.01.101</t>
  </si>
  <si>
    <t>F.110.01.102</t>
  </si>
  <si>
    <t>F.110.01.103</t>
  </si>
  <si>
    <t>F.110.01.104</t>
  </si>
  <si>
    <t>F.110.01.105</t>
  </si>
  <si>
    <t>F.110.01.106</t>
  </si>
  <si>
    <t>F.110.01.107</t>
  </si>
  <si>
    <t>F.110.01.108</t>
  </si>
  <si>
    <t>F.110.01.109</t>
  </si>
  <si>
    <t>F.110.01.110</t>
  </si>
  <si>
    <t>F.120.01</t>
  </si>
  <si>
    <t>F.120.01.101</t>
  </si>
  <si>
    <t>F.120.01.102</t>
  </si>
  <si>
    <t>F.120.01.103</t>
  </si>
  <si>
    <t>F.120.01.104</t>
  </si>
  <si>
    <t>F.120.01.105</t>
  </si>
  <si>
    <t>F.120.01.106</t>
  </si>
  <si>
    <t>F.120.01.107</t>
  </si>
  <si>
    <t>F.120.01.108</t>
  </si>
  <si>
    <t>F.120.01.109</t>
  </si>
  <si>
    <t>F.120.01.110</t>
  </si>
  <si>
    <t>F.120.01.111</t>
  </si>
  <si>
    <t>F.120.01.112</t>
  </si>
  <si>
    <t>F.120.01.113</t>
  </si>
  <si>
    <t>F.120.01.114</t>
  </si>
  <si>
    <t>F.120.01.115</t>
  </si>
  <si>
    <t>F.120.01.116</t>
  </si>
  <si>
    <t>F.120.01.117</t>
  </si>
  <si>
    <t>F.120.01.118</t>
  </si>
  <si>
    <t>F.120.01.119</t>
  </si>
  <si>
    <t>F.120.01.120</t>
  </si>
  <si>
    <t>F.120.01.121</t>
  </si>
  <si>
    <t>F.120.01.122</t>
  </si>
  <si>
    <t xml:space="preserve">Amount per item </t>
  </si>
  <si>
    <t>Total</t>
  </si>
  <si>
    <t>eco-costs of</t>
  </si>
  <si>
    <t>land-use</t>
  </si>
  <si>
    <t>eco-costs</t>
  </si>
  <si>
    <t>resource</t>
  </si>
  <si>
    <t xml:space="preserve">carbon </t>
  </si>
  <si>
    <t>ecotoxicity</t>
  </si>
  <si>
    <t>scarcity</t>
  </si>
  <si>
    <t>euro</t>
  </si>
  <si>
    <t xml:space="preserve">euro </t>
  </si>
  <si>
    <t>A.160.07</t>
  </si>
  <si>
    <t>F.130.01</t>
  </si>
  <si>
    <t xml:space="preserve">Eco-Intensity </t>
  </si>
  <si>
    <t>Mass per item
(ton)</t>
  </si>
  <si>
    <t>Distance per item
(km)</t>
  </si>
  <si>
    <t>Eco-intensity (impacts/kg)</t>
  </si>
  <si>
    <t>Eco-Intensity (impacts/
ton-km)</t>
  </si>
  <si>
    <t>Eco-Intensity (impacts/kg)</t>
  </si>
  <si>
    <t>Comparison</t>
  </si>
  <si>
    <t>Design option:</t>
  </si>
  <si>
    <t>Impact + uncertainty gradient ----------------------&gt;</t>
  </si>
  <si>
    <t>Graphing - by life cycle stage</t>
  </si>
  <si>
    <r>
      <rPr>
        <b/>
        <sz val="10"/>
        <color theme="1"/>
        <rFont val="Verdana"/>
        <family val="2"/>
      </rPr>
      <t>Impact unit:</t>
    </r>
    <r>
      <rPr>
        <sz val="10"/>
        <color theme="1"/>
        <rFont val="Verdana"/>
        <family val="2"/>
      </rPr>
      <t xml:space="preserve"> kg CO2 eq.</t>
    </r>
  </si>
  <si>
    <t>Calculated Impact</t>
  </si>
  <si>
    <t>Eco-Intensity (impacts/MJ
 or other)</t>
  </si>
  <si>
    <t>Amount per item 
(MJ or other)</t>
  </si>
  <si>
    <r>
      <rPr>
        <b/>
        <sz val="10"/>
        <color theme="1"/>
        <rFont val="Verdana"/>
        <family val="2"/>
      </rPr>
      <t>Purpose:</t>
    </r>
    <r>
      <rPr>
        <sz val="10"/>
        <color theme="1"/>
        <rFont val="Verdana"/>
        <family val="2"/>
      </rPr>
      <t xml:space="preserve"> Estimate biggest impacts to set design priorities</t>
    </r>
  </si>
  <si>
    <t>Uncertainty rubric: 10% for database perfect match, 30% for plausible substitution, 100% for wild guess</t>
  </si>
  <si>
    <t>ReCiPe2016</t>
  </si>
  <si>
    <t>Note:</t>
  </si>
  <si>
    <t>endpoint (Pt)</t>
  </si>
  <si>
    <t>Idemat data based on Ecoinvent can be found at the blackboard of the Delft University of Technology</t>
  </si>
  <si>
    <t>World(2010) H/A</t>
  </si>
  <si>
    <t>That Idemat excel file contains also calculations on Ecoinvent LCIs in ReCiPe</t>
  </si>
  <si>
    <t>Sources of LCI:</t>
  </si>
  <si>
    <t>ProBas, Umwelt Bundesambt</t>
  </si>
  <si>
    <t>A.010.06</t>
  </si>
  <si>
    <t>A.010.06.101</t>
  </si>
  <si>
    <t>A.010.06.102</t>
  </si>
  <si>
    <t>A.010.06.103</t>
  </si>
  <si>
    <t>A.010.06.104</t>
  </si>
  <si>
    <t>Rahman and Bala 2009. Ecological and environmental sustainability of jute production systems in Bangladesh: life cycle assessment</t>
  </si>
  <si>
    <t>Ardente F. et al., 2008. Energy and Buildings 40 pp 1-10</t>
  </si>
  <si>
    <t>energy from CESedupack</t>
  </si>
  <si>
    <t>Plastics Europe LCI database</t>
  </si>
  <si>
    <t>Chalmers University, SPINE</t>
  </si>
  <si>
    <t>A.030.04.101</t>
  </si>
  <si>
    <t>A.030.04.102</t>
  </si>
  <si>
    <t>A.030.04.104</t>
  </si>
  <si>
    <t>A.030.04.105</t>
  </si>
  <si>
    <t>Delft University of Technology, estimate</t>
  </si>
  <si>
    <t>EPD Akzo</t>
  </si>
  <si>
    <t>less energy than manganese</t>
  </si>
  <si>
    <t>Roes, Tabak, Shen, Nieuwlaar, Patel. August 2010. Influence of using nanoobjects as filler on functionality-based energy use of nanocomposites.  Journal of Nanoparticle Research 12(6):2011-2028</t>
  </si>
  <si>
    <t>Matthias Fawer, Martin Concannon, Wolfram Rieber. 1999. Life Cycle Inventories for the Production of Sodium Silicates. Int. J. LCA 4 (4) 207-212 (1999)</t>
  </si>
  <si>
    <t>copy ELCD</t>
  </si>
  <si>
    <t>Middlemas et al 2015 Life cycle assessment comparison of emerging and traditional Titanium dioxide manufacturing processes, Journal of Cleaner Production 89 (2015) 137e147</t>
  </si>
  <si>
    <t>A.050.04.103</t>
  </si>
  <si>
    <t>A.050.04.104</t>
  </si>
  <si>
    <t>A.050.04.105</t>
  </si>
  <si>
    <t>A.050.04.106</t>
  </si>
  <si>
    <t>A.050.04.107</t>
  </si>
  <si>
    <t>Paul Teehan, Milind Kandlikar, Life cycle assessment studies of tablet PCs, background document, University of Britisch Colombia</t>
  </si>
  <si>
    <t>A.050.04.108</t>
  </si>
  <si>
    <t>A.050.04.109</t>
  </si>
  <si>
    <t>A.050.04.110</t>
  </si>
  <si>
    <t>A.050.04.111</t>
  </si>
  <si>
    <t>osram PARATHOM CLASSIC A 345 lumen, 8 watt</t>
  </si>
  <si>
    <t>A.050.04.112</t>
  </si>
  <si>
    <t>A.050.04.113</t>
  </si>
  <si>
    <t>A.050.04.114</t>
  </si>
  <si>
    <t>A.050.04.115</t>
  </si>
  <si>
    <t>A.050.04.116</t>
  </si>
  <si>
    <t>A.050.04.117</t>
  </si>
  <si>
    <t>A.050.04.118</t>
  </si>
  <si>
    <t>A.050.04.119</t>
  </si>
  <si>
    <t>A.050.04.120</t>
  </si>
  <si>
    <t>A.050.04.121</t>
  </si>
  <si>
    <t>A.050.04.122</t>
  </si>
  <si>
    <t>A.050.04.123</t>
  </si>
  <si>
    <t>Barbara Reck, 2020, Global life cycle of stainless steels, study: Comprehensive Multilevel cycle of stainless steel in 2015; other Scrap percentages from: Eurostat; JRC report : Towards recycling indicators based on EU flows and raw materials analysis system data. 2018</t>
  </si>
  <si>
    <t>Materials, metals, non ferro        Note: when 'virgin' is added it is 100% primary, when nothing is added it is a european market mix accoding to JRC report : Towards recycling indicators based on EU flows and raw materials analysis system data. 2018</t>
  </si>
  <si>
    <t>JRC report : Towards recycling indicators based on EU flows and raw materials analysis system data. 2018</t>
  </si>
  <si>
    <r>
      <t>Nuss</t>
    </r>
    <r>
      <rPr>
        <vertAlign val="superscript"/>
        <sz val="10"/>
        <rFont val="Arial"/>
        <family val="2"/>
      </rPr>
      <t xml:space="preserve"> </t>
    </r>
    <r>
      <rPr>
        <sz val="10"/>
        <rFont val="Arial"/>
        <family val="2"/>
      </rPr>
      <t xml:space="preserve">and Eckelman, 2014, Life Cycle Assessment of Metals: A Scientific Synthesis, PLOS ONE, - supporting information- </t>
    </r>
  </si>
  <si>
    <r>
      <t>Nuss</t>
    </r>
    <r>
      <rPr>
        <vertAlign val="superscript"/>
        <sz val="10"/>
        <rFont val="Arial"/>
        <family val="2"/>
      </rPr>
      <t xml:space="preserve"> </t>
    </r>
    <r>
      <rPr>
        <sz val="10"/>
        <rFont val="Arial"/>
        <family val="2"/>
      </rPr>
      <t>and Eckelman, 2014, Life Cycle Assessment of Metals: A Scientific Synthesis, PLOS ONE, - supporting information- , 1% recycled, see JRC report : Towards recycling indicators based on EU flows and raw materials analysis system data. 2018</t>
    </r>
  </si>
  <si>
    <t>A.120.01.101</t>
  </si>
  <si>
    <t>A.120.01.102</t>
  </si>
  <si>
    <t>A.120.01.103</t>
  </si>
  <si>
    <t>A.120.01.104</t>
  </si>
  <si>
    <t>A.120.01.105</t>
  </si>
  <si>
    <t>A.120.01.106</t>
  </si>
  <si>
    <t>A.120.01.107</t>
  </si>
  <si>
    <t>A.120.01.108</t>
  </si>
  <si>
    <t>A.120.01.109</t>
  </si>
  <si>
    <t>A.120.01.110</t>
  </si>
  <si>
    <t>A.120.01.111</t>
  </si>
  <si>
    <t>A.120.10</t>
  </si>
  <si>
    <t>Materials, packaging MAP films</t>
  </si>
  <si>
    <t>A.120.10.101</t>
  </si>
  <si>
    <t>calculations Delft University of Technology</t>
  </si>
  <si>
    <t>A.120.10.102</t>
  </si>
  <si>
    <t>A.120.10.103</t>
  </si>
  <si>
    <t>A.120.10.104</t>
  </si>
  <si>
    <t>D. Kliaugaitė, J. K, Staniškis. Comparative Life Cycle Assessment of High Barrier Polymer Packaging for Selecting Resource Efficient and Environmentally Low-Impact Materials.International Journal of Environmental and Ecological Engineering Vol:7, No:11, 2013</t>
  </si>
  <si>
    <t>A.120.10.105</t>
  </si>
  <si>
    <t>A.120.10.106</t>
  </si>
  <si>
    <t>A.120.10.107</t>
  </si>
  <si>
    <t>A.120.10.108</t>
  </si>
  <si>
    <t>A.120.10.109</t>
  </si>
  <si>
    <t>A.120.10.110</t>
  </si>
  <si>
    <t>A.120.10.111</t>
  </si>
  <si>
    <t>A.120.10.112</t>
  </si>
  <si>
    <t>A.120.10.113</t>
  </si>
  <si>
    <t>A.120.20</t>
  </si>
  <si>
    <t>Materials, packaging MAP gasses</t>
  </si>
  <si>
    <t>A.120.20.101</t>
  </si>
  <si>
    <t>A.120.20.102</t>
  </si>
  <si>
    <t>A.120.20.103</t>
  </si>
  <si>
    <t xml:space="preserve">Materials, plastics, Thermosets                          </t>
  </si>
  <si>
    <t>James B. Wilson, 2010, LIFE-CYCLE INVENTORY OF FORMALDEHYDE-BASED RESINS USED IN WOOD COMPOSITES IN TERMS OF RESOURCES, EMISSIONS, ENERGY AND CARBON,  WOOD AND FIBER SCIENCE, MARCH 2010, V. 42(CORRIM SPECIAL ISSUE)</t>
  </si>
  <si>
    <t>Sandra Roos, Magdalena Szpieg (2012) Life Cycle assessment of Z-Bee ( Swerea IVF AB, Sweden )</t>
  </si>
  <si>
    <t xml:space="preserve">Materials, plastics, Special              </t>
  </si>
  <si>
    <t>Yuan Li, Master Thesis University of Pittsburg. LCA of LIFE CYCLE ASSESSMENT TO DI-2-ETHYLHEXYL PHTHALATE (DEHP), APPLICATIONS AND POTENTIAL ALTERNATIVES, 2013</t>
  </si>
  <si>
    <t>Shen L., Patel M. K. Life cycle assessment of man-made cellulose fibres. Lenzinger Berichte 88 (2010) 1-59 (viscose fibre type "Lensing Modal")</t>
  </si>
  <si>
    <t>Van der Velden, Patel, Vogtlander,2014. LCA benchmarking study on textiles, made of cotton, polyester, nylon, acryl, or ellastane. Int J of LCA Vol 19 pp 331-356</t>
  </si>
  <si>
    <t>A.150.01.102</t>
  </si>
  <si>
    <t>Materials, wood, fot wet civil engineering</t>
  </si>
  <si>
    <t>A.160.07.101</t>
  </si>
  <si>
    <t>A.160.07.102</t>
  </si>
  <si>
    <t>A.160.07.103</t>
  </si>
  <si>
    <t>A.160.07.104</t>
  </si>
  <si>
    <t>A.160.07.105</t>
  </si>
  <si>
    <t>A.160.07.106</t>
  </si>
  <si>
    <t>A.160.07.107</t>
  </si>
  <si>
    <t>A.160.07.108</t>
  </si>
  <si>
    <t>A.160.07.109</t>
  </si>
  <si>
    <t>A.160.07.110</t>
  </si>
  <si>
    <t>thesis of Rives, 2011 Environmental evaluation of the cork sector in southern europe (catalonia)</t>
  </si>
  <si>
    <t>B.030.01.101</t>
  </si>
  <si>
    <t>B.030.01.102</t>
  </si>
  <si>
    <t>B.030.01.103</t>
  </si>
  <si>
    <t>B.030.01.104</t>
  </si>
  <si>
    <t>B.030.01.105</t>
  </si>
  <si>
    <t>B.030.01.106</t>
  </si>
  <si>
    <t xml:space="preserve">Transport, air                                                                   </t>
  </si>
  <si>
    <t xml:space="preserve">Transport, rail                                         </t>
  </si>
  <si>
    <t>C.060.01.103</t>
  </si>
  <si>
    <t>C.060.01.104</t>
  </si>
  <si>
    <t>C.060.01.105</t>
  </si>
  <si>
    <t>C.060.01.106</t>
  </si>
  <si>
    <t xml:space="preserve">Transport, water                                     </t>
  </si>
  <si>
    <t>C.070.01.107</t>
  </si>
  <si>
    <t>C.070.01.108</t>
  </si>
  <si>
    <t>electricity</t>
  </si>
  <si>
    <t>D.120.01.101</t>
  </si>
  <si>
    <t>D.120.01.102</t>
  </si>
  <si>
    <t>D.120.01.103</t>
  </si>
  <si>
    <t>D.120.01.104</t>
  </si>
  <si>
    <t>D.120.01.105</t>
  </si>
  <si>
    <t>D.120.01.106</t>
  </si>
  <si>
    <t>D.120.01.107</t>
  </si>
  <si>
    <t>D.120.01.108</t>
  </si>
  <si>
    <t>D.120.01.109</t>
  </si>
  <si>
    <t>D.140.01.102</t>
  </si>
  <si>
    <t>D.140.01.103</t>
  </si>
  <si>
    <t>D.140.01.104</t>
  </si>
  <si>
    <t>calculations based on CES edupack</t>
  </si>
  <si>
    <t>HEATS OF COMBUSTION OF HIGH TEMPERATURE POLYMERS, Richard N. Walters*, Stacey M. Hackett* and Richard E. Lyon</t>
  </si>
  <si>
    <t>F.030.01.123</t>
  </si>
  <si>
    <t>F.030.01.124</t>
  </si>
  <si>
    <t>F.030.01.125</t>
  </si>
  <si>
    <t>F.030.01.126</t>
  </si>
  <si>
    <t>F.090.01.123</t>
  </si>
  <si>
    <t>F.090.01.124</t>
  </si>
  <si>
    <t>F.090.01.125</t>
  </si>
  <si>
    <t>F.090.01.126</t>
  </si>
  <si>
    <t>F.110.01.111</t>
  </si>
  <si>
    <t>F.110.01.112</t>
  </si>
  <si>
    <t>F.110.01.113</t>
  </si>
  <si>
    <t xml:space="preserve">waste treatment, upcycling credit plastics </t>
  </si>
  <si>
    <t>waste treatment, waste handling, collection &amp; sorting</t>
  </si>
  <si>
    <t>F.130.01.101</t>
  </si>
  <si>
    <t>F.130.01.102</t>
  </si>
  <si>
    <t>F.130.01.103</t>
  </si>
  <si>
    <t>F.130.01.104</t>
  </si>
  <si>
    <t>F.130.01.105</t>
  </si>
  <si>
    <t>general information internet: 5 - 10 kg N per ton in composted material (note: the issue is N, since Phosphor is in overproduction)</t>
  </si>
  <si>
    <t>F.130.01.106</t>
  </si>
  <si>
    <t>F.130.01.107</t>
  </si>
  <si>
    <t>F.130.01.108</t>
  </si>
  <si>
    <t>F.130.01.109</t>
  </si>
  <si>
    <t>F.130.01.110</t>
  </si>
  <si>
    <t>F.130.01.111</t>
  </si>
  <si>
    <t>F.130.01.112</t>
  </si>
  <si>
    <t>F.130.01.113</t>
  </si>
  <si>
    <t>F.130.01.114</t>
  </si>
  <si>
    <t>F.130.01.115</t>
  </si>
  <si>
    <t>F.130.01.116</t>
  </si>
  <si>
    <t>N.010.10.101</t>
  </si>
  <si>
    <t>N.010.10.102</t>
  </si>
  <si>
    <t>N.010.10.103</t>
  </si>
  <si>
    <t xml:space="preserve">Global warming, </t>
  </si>
  <si>
    <t xml:space="preserve">Stratospheric </t>
  </si>
  <si>
    <t xml:space="preserve">Ionizing </t>
  </si>
  <si>
    <t xml:space="preserve">Ozone formation, </t>
  </si>
  <si>
    <t xml:space="preserve">Fine particulate </t>
  </si>
  <si>
    <t>Terrestrial</t>
  </si>
  <si>
    <t>Freshwater</t>
  </si>
  <si>
    <t>Marine</t>
  </si>
  <si>
    <t xml:space="preserve">Terrestrial </t>
  </si>
  <si>
    <t xml:space="preserve">Freshwater </t>
  </si>
  <si>
    <t xml:space="preserve">Marine </t>
  </si>
  <si>
    <t xml:space="preserve">Human </t>
  </si>
  <si>
    <t>Land use</t>
  </si>
  <si>
    <t>mineral resource</t>
  </si>
  <si>
    <t xml:space="preserve">Fossil resource </t>
  </si>
  <si>
    <t>Water consumption,</t>
  </si>
  <si>
    <t xml:space="preserve">Water consumption, </t>
  </si>
  <si>
    <t>Acidification</t>
  </si>
  <si>
    <t>Eutrophication</t>
  </si>
  <si>
    <t>Photochemical</t>
  </si>
  <si>
    <t>Fine dust</t>
  </si>
  <si>
    <t xml:space="preserve">Ecotoxicity </t>
  </si>
  <si>
    <t>Metals Scarcity</t>
  </si>
  <si>
    <t>Baseline Water</t>
  </si>
  <si>
    <t>Human health</t>
  </si>
  <si>
    <t>Terrestrial ecosystems</t>
  </si>
  <si>
    <t>Freshwater ecosystems</t>
  </si>
  <si>
    <t>ozone depletion</t>
  </si>
  <si>
    <t>radiation</t>
  </si>
  <si>
    <t>matter formation</t>
  </si>
  <si>
    <t xml:space="preserve"> acidification</t>
  </si>
  <si>
    <t xml:space="preserve"> eutrophication</t>
  </si>
  <si>
    <t>carcinogenic toxicity</t>
  </si>
  <si>
    <t>non-carcinogenic toxicity</t>
  </si>
  <si>
    <t xml:space="preserve"> scarcity</t>
  </si>
  <si>
    <t xml:space="preserve"> Human health</t>
  </si>
  <si>
    <t>Terrestrial ecosystem</t>
  </si>
  <si>
    <t>Aquatic ecosystems</t>
  </si>
  <si>
    <r>
      <rPr>
        <b/>
        <sz val="10"/>
        <rFont val="Arial"/>
        <family val="2"/>
      </rPr>
      <t>scarcity</t>
    </r>
    <r>
      <rPr>
        <sz val="10"/>
        <rFont val="Arial"/>
        <family val="2"/>
      </rPr>
      <t xml:space="preserve">   euro</t>
    </r>
  </si>
  <si>
    <t xml:space="preserve">oxidants   euro </t>
  </si>
  <si>
    <t xml:space="preserve">Stress       euro </t>
  </si>
  <si>
    <t>DALY</t>
  </si>
  <si>
    <t>species.year</t>
  </si>
  <si>
    <t>USD2013</t>
  </si>
  <si>
    <t>note: name changed from Idematapp to Idemat</t>
  </si>
  <si>
    <t>Data on Eco-costs 2017 V1.8</t>
  </si>
  <si>
    <t>"Idemat2021"</t>
  </si>
  <si>
    <t>version 2022-10-15 for academic year 2022/2023</t>
  </si>
  <si>
    <t>This database provides data as well on Recipe2016, the Carbon Footprint, CED, and data for the Agrifootprint as well</t>
  </si>
  <si>
    <t>This work by Joost Vogtländer and others at TU Delft is licensed under a Creative Commons CC-BY 4.0 license.</t>
  </si>
  <si>
    <t>Industrial property Aiming Better</t>
  </si>
  <si>
    <t>The eco-costs 2020 data in this database are based on the latest midpoint tables:</t>
  </si>
  <si>
    <t>- UseTox 2 for Ecotoxicity and Human toxicity (cancer) as reccommended by the ILCD</t>
  </si>
  <si>
    <t>- IPCC 2013 GWP 100a as reccommended by the ILCD</t>
  </si>
  <si>
    <t>- ILCD recommended characterisation factors for  acidification, eutrofication, photochemical oxidant forming and fine dust</t>
  </si>
  <si>
    <t>The LCA calculation model can be depicted as follows:</t>
  </si>
  <si>
    <t>This database is for "background processes" (i.e. upstream and downstream processes)</t>
  </si>
  <si>
    <r>
      <t xml:space="preserve">These data are to be used to convert the </t>
    </r>
    <r>
      <rPr>
        <b/>
        <sz val="10"/>
        <rFont val="Arial"/>
        <family val="2"/>
      </rPr>
      <t>input</t>
    </r>
    <r>
      <rPr>
        <sz val="10"/>
        <rFont val="Arial"/>
        <family val="2"/>
      </rPr>
      <t xml:space="preserve"> tables of LCI to eco-costs.</t>
    </r>
  </si>
  <si>
    <t>This database provides data on the eco-costs on several aggregation levels:</t>
  </si>
  <si>
    <t>1.  table "Idemat 2020": practical data based on carefully selected LCIs from peer reviewed papers and scientific databases from universities</t>
  </si>
  <si>
    <t>Note: detailed calculations of ecocosts of Ecoinvent LCIs  are only available on the blackboard of the Delft University of Technology</t>
  </si>
  <si>
    <t>2.  table of the EF system of the EU for the PEF project (Product Environmental Footprint)</t>
  </si>
  <si>
    <t>3.  eco-costs data on processing of materials (from gate to gate), as used in the Cambridge Engineering Selector</t>
  </si>
  <si>
    <t>4.  table on food of 'agri-footprint'</t>
  </si>
  <si>
    <t>5.  EVR data on the production phase (from gate to gate)</t>
  </si>
  <si>
    <t>5.  EVR data for different consumption sectors for the EU25 (EIPRO study) (from cradle to gate)</t>
  </si>
  <si>
    <r>
      <t xml:space="preserve">The eco-costs data have been calculated by Simapro 9.0.0.29 applying the </t>
    </r>
    <r>
      <rPr>
        <b/>
        <sz val="10"/>
        <color rgb="FF0070C0"/>
        <rFont val="Arial"/>
        <family val="2"/>
      </rPr>
      <t xml:space="preserve">Ecocosts 2017 V1.8 data midpoint tables </t>
    </r>
    <r>
      <rPr>
        <sz val="10"/>
        <color rgb="FF0070C0"/>
        <rFont val="Arial"/>
        <family val="2"/>
      </rPr>
      <t>see www.ecocostsvalue.com tab data)</t>
    </r>
  </si>
  <si>
    <t>This excel file on emissions and resource depletion provides data on:</t>
  </si>
  <si>
    <t>- emisssion data of pure substances which are emitted: tab "emissions full lists" (the charaterisation tables)</t>
  </si>
  <si>
    <t>- material scarcity data of pure substances which are used in the life-cycle chain: table "materials depl"</t>
  </si>
  <si>
    <t>- water scarcity</t>
  </si>
  <si>
    <r>
      <t xml:space="preserve">In general, these data are to be used to convert the </t>
    </r>
    <r>
      <rPr>
        <b/>
        <sz val="10"/>
        <color rgb="FF0070C0"/>
        <rFont val="Arial"/>
        <family val="2"/>
      </rPr>
      <t>output</t>
    </r>
    <r>
      <rPr>
        <sz val="10"/>
        <color rgb="FF0070C0"/>
        <rFont val="Arial"/>
        <family val="2"/>
      </rPr>
      <t xml:space="preserve"> tables of LCI to eco-costs , to be used when "foreground processes" (also called core processes) have emissions.</t>
    </r>
  </si>
  <si>
    <t>Changes:</t>
  </si>
  <si>
    <r>
      <rPr>
        <b/>
        <sz val="10"/>
        <rFont val="Arial"/>
        <family val="2"/>
      </rPr>
      <t>first version</t>
    </r>
    <r>
      <rPr>
        <sz val="10"/>
        <rFont val="Arial"/>
        <family val="2"/>
      </rPr>
      <t xml:space="preserve"> of the Idematapp file, with new LCIs based on ELCD, own calculations (e.g. transport), specific LCIs from recent scientific peer reviewed papers, data from Probas, CESedupack, USLCI., Chalmers University, University of Bath</t>
    </r>
  </si>
  <si>
    <t>small corrections on natural fibres (extra degumming for textiles)</t>
  </si>
  <si>
    <t>midpoints of eco-costs and CED added</t>
  </si>
  <si>
    <t>small correction in thermosets</t>
  </si>
  <si>
    <t>correction of mercury (primary)</t>
  </si>
  <si>
    <t>and small corrections of other metals from ProBas</t>
  </si>
  <si>
    <t>correction wool (correction USLCI)</t>
  </si>
  <si>
    <t>recipe added, and small changes in non-ferro (sulfur oxides in ProBas)</t>
  </si>
  <si>
    <t>small changes in cotton</t>
  </si>
  <si>
    <t xml:space="preserve">version with new LCI data of the ELCD and data based on new eco-costs 2017: </t>
  </si>
  <si>
    <t>all midpoint characterisation factors have been updated, with entirely new calculations on eco-costs of resource depletion (new modelling of land-use change and metal depletion)</t>
  </si>
  <si>
    <t>agrofootprint added, and ReCiPe updated to '2016'</t>
  </si>
  <si>
    <t>small corrections in CED and Recipe</t>
  </si>
  <si>
    <t>packaging and food added plus downcycled (mechanical) plasics</t>
  </si>
  <si>
    <t>packaging film, MAP gases, and special plastics added, corrections for heat of combustion of thermoplastics</t>
  </si>
  <si>
    <t>corrections for N2 and O2</t>
  </si>
  <si>
    <t>new data on Copper; new run in Simapro v8.5 (with new LCI data of ELCD) and ecocosts 2017 v1.2 (with uranium, raw, added)</t>
  </si>
  <si>
    <t>Changed conversion carbon footprint (0.116 instead of 0.135) in tab agri-footprint</t>
  </si>
  <si>
    <t>bio-PE and bio-PET changed</t>
  </si>
  <si>
    <t>metals revised (new eco-costs of metals depletion)</t>
  </si>
  <si>
    <t>wood revised and wood for wet civil engineering added</t>
  </si>
  <si>
    <t>revision in ecocosts fine dust midpoint table</t>
  </si>
  <si>
    <t>new data rare earth scarcity</t>
  </si>
  <si>
    <t>new data metal scarcity</t>
  </si>
  <si>
    <t>tab added for EN15804</t>
  </si>
  <si>
    <t>battery data added for innomat:  Iron Nitride magnet, SmCo magnet, ceramic magnet</t>
  </si>
  <si>
    <t>carbon fibre changed and CED sustainable wind sun water corrected, estimate boron added</t>
  </si>
  <si>
    <t>innomat data added:, graphite, ZnO, MnO2, Boron</t>
  </si>
  <si>
    <t>lnadfill replaced under waste handllng F.130.01</t>
  </si>
  <si>
    <t>glass bottles changed</t>
  </si>
  <si>
    <t>waste handling lines added (digesting cow dung, digesting food waste, digesting garden waste, composting)</t>
  </si>
  <si>
    <t>tomato study added</t>
  </si>
  <si>
    <t>new calculations based on ecocosts 2017 version V1.6 (for academic year 2019/2020)</t>
  </si>
  <si>
    <t>some minor corrections</t>
  </si>
  <si>
    <t>correction vanadium</t>
  </si>
  <si>
    <t>correction particle board, paper+board, new plastics europe data (ABS,PA,PC,PE,PET,PMMA,POM,PP,PS,PUR,PVC,SAN,Polyols, MDI,TDI)</t>
  </si>
  <si>
    <t>new version for academic year 2020-2021 with Ecocosts 2017 version 1.8 and new EF version 3.0</t>
  </si>
  <si>
    <t>name changed from Idematapp to Idemat</t>
  </si>
  <si>
    <t>food revised (fish)</t>
  </si>
  <si>
    <t>stainless steel (and metals) revised, by revising EoL-RIR (recycled content); plus agri-footprint (5) updated and World Food database added (only eco-costs) in the Simapro Release 9.1.1.1</t>
  </si>
  <si>
    <t xml:space="preserve">ReCiPe and EF recalculated </t>
  </si>
  <si>
    <t>Redid user interface for calculation, added uncertainty (Jeremy Faludi)</t>
  </si>
  <si>
    <t>Added item for US low voltage eletricity, moved mechanically recycled plastics to top of upcycles plastics list, added more explanation to notes of some processes (Jeremy Faludi)</t>
  </si>
  <si>
    <t xml:space="preserve">The IDEMAT App (and the IDEMATlightLCA App) facilitates the search for sustainable materials by combining the cradle-to-gate data with end-of-life scenarios: see </t>
  </si>
  <si>
    <t xml:space="preserve">www.idematapp.com </t>
  </si>
  <si>
    <t xml:space="preserve">Available for Iphone and Ipad in the App Store, and for Android smartphones in the Google Play store </t>
  </si>
  <si>
    <t>The line numbers of a material or service in these apps correspond with the line numbers in the Idematapp tab, as well as in the Idemat tab and Ecoinvent tab (of the Idemat file at the blackboard)</t>
  </si>
  <si>
    <r>
      <rPr>
        <b/>
        <sz val="10"/>
        <color rgb="FFFF0000"/>
        <rFont val="Verdana"/>
        <family val="2"/>
      </rPr>
      <t>Boundaries:</t>
    </r>
    <r>
      <rPr>
        <sz val="10"/>
        <color rgb="FFFF0000"/>
        <rFont val="Verdana"/>
        <family val="2"/>
      </rPr>
      <t xml:space="preserve"> ___________</t>
    </r>
  </si>
  <si>
    <r>
      <rPr>
        <b/>
        <sz val="10"/>
        <color rgb="FFFF0000"/>
        <rFont val="Verdana"/>
        <family val="2"/>
      </rPr>
      <t>Functional unit:</t>
    </r>
    <r>
      <rPr>
        <sz val="10"/>
        <color rgb="FFFF0000"/>
        <rFont val="Verdana"/>
        <family val="2"/>
      </rPr>
      <t xml:space="preserve"> ________________</t>
    </r>
  </si>
  <si>
    <t>.heading</t>
  </si>
  <si>
    <t>CED</t>
  </si>
  <si>
    <t>EF 3.1</t>
  </si>
  <si>
    <t>ClassyFire</t>
  </si>
  <si>
    <t>exo-toxicity</t>
  </si>
  <si>
    <t>(Total)</t>
  </si>
  <si>
    <t>CAS</t>
  </si>
  <si>
    <t>subclass</t>
  </si>
  <si>
    <r>
      <rPr>
        <b/>
        <sz val="10"/>
        <rFont val="Arial"/>
        <family val="2"/>
      </rPr>
      <t>footprint</t>
    </r>
    <r>
      <rPr>
        <sz val="10"/>
        <rFont val="Arial"/>
        <family val="2"/>
      </rPr>
      <t xml:space="preserve"> euro</t>
    </r>
  </si>
  <si>
    <t>Pt</t>
  </si>
  <si>
    <t>numbers</t>
  </si>
  <si>
    <t>name</t>
  </si>
  <si>
    <t>A.010.02.101.240318 Leather Chrome tanning, hides from Argentia</t>
  </si>
  <si>
    <t>agriculture</t>
  </si>
  <si>
    <t>Materials, agricultural, animal production</t>
  </si>
  <si>
    <t xml:space="preserve">kg </t>
  </si>
  <si>
    <t>Leather Chrome tanning, hides from Argentia</t>
  </si>
  <si>
    <t xml:space="preserve">LCA for leather (chromium process). Hides assumed to be a byproduct  of milk and meat production without significant value. Average  data for the Netherlands. Input 989 kg food and 0.56 ha grassland per cow. </t>
  </si>
  <si>
    <t>A.010.02.102.240318 Leather Vegetable tanning, hides from Europe</t>
  </si>
  <si>
    <t>Leather Vegetable tanning, hides from Europe</t>
  </si>
  <si>
    <t>A.010.02.103.230701 Wool (Australia, transported to Rotterdam)</t>
  </si>
  <si>
    <t>Wool (Australia, transported to Rotterdam)</t>
  </si>
  <si>
    <t>Wiedemann et al.. Application of life cycle assessment to sheep production systems: investigating co-production of wool and meat using case studies from major global producers. Int J Life Cycle Assess (2015) 20:463–476. Table 1 and 3, Case 4. Merino, high quality wool. yield 50% from greasy wool. Plus transport, density 110 kg/m3.</t>
  </si>
  <si>
    <t>A.010.02.104.230701 Wool at farm Australia</t>
  </si>
  <si>
    <t>A.010.02.104</t>
  </si>
  <si>
    <t>Wool at farm Australia</t>
  </si>
  <si>
    <t>A.010.04</t>
  </si>
  <si>
    <t>Materials, agricultural, others</t>
  </si>
  <si>
    <t>A.010.04.101.230701 Crude palm kernel oil refined</t>
  </si>
  <si>
    <t>A.010.04.101</t>
  </si>
  <si>
    <t>Crude palm kernel oil refined</t>
  </si>
  <si>
    <t>recalculated from USLCI</t>
  </si>
  <si>
    <t>A.010.04.102.230701 Palm kernel oil, crude from trees</t>
  </si>
  <si>
    <t>A.010.04.102</t>
  </si>
  <si>
    <t>Palm kernel oil, crude from trees</t>
  </si>
  <si>
    <t>A.010.04.103.230701 Potatoe starch, DE</t>
  </si>
  <si>
    <t>A.010.04.103</t>
  </si>
  <si>
    <t>Potatoe starch, DE</t>
  </si>
  <si>
    <t>data from ProBas, Umwelt Bundesambt</t>
  </si>
  <si>
    <t>A.010.04.104.230701 Potatoes, DE</t>
  </si>
  <si>
    <t>A.010.04.104</t>
  </si>
  <si>
    <t>Potatoes, DE</t>
  </si>
  <si>
    <t>data from ProBas, Umwelt Bundesambt, plus pesticide proxi</t>
  </si>
  <si>
    <t>A.010.04.105.230701 Rape cake, Europe</t>
  </si>
  <si>
    <t>A.010.04.105</t>
  </si>
  <si>
    <t>Rape cake, Europe</t>
  </si>
  <si>
    <t>Anda Fridrihsone, Francesco Romagnoli and Ugis Cabulis. "Environmental Life Cycle Assessment of Rapeseed and Rapeseed Oil Produced in Northern Europe: A Latvian Case Study". case spring, 60% allocation. Sustainability 2020, 12, 5699; doi:10.3390/su12145699</t>
  </si>
  <si>
    <t>A.010.04.106.230701 Soy meal at coast Brazil</t>
  </si>
  <si>
    <t>A.010.04.106</t>
  </si>
  <si>
    <t>Soy meal at coast Brazil</t>
  </si>
  <si>
    <t>see box A.040.04</t>
  </si>
  <si>
    <t>A.010.04.107.230701 Soy meal at coast USA</t>
  </si>
  <si>
    <t>A.010.04.107</t>
  </si>
  <si>
    <t>Soy meal at coast USA</t>
  </si>
  <si>
    <t>box A.040.04</t>
  </si>
  <si>
    <t>A.010.04.108.230701 Soy oil, refined at coast Brazil</t>
  </si>
  <si>
    <t>A.010.04.108</t>
  </si>
  <si>
    <t>Soy oil, refined at coast Brazil</t>
  </si>
  <si>
    <t>Soybeen oil and meal is calculated by combining data from USLCI (background systems). ProBas (refining), Blonk (land-use change carbon footprint), Vogtlander (land-use change biodiversity).</t>
  </si>
  <si>
    <t>A.010.04.109.230701 Soy oil, refined at coast USA</t>
  </si>
  <si>
    <t>A.010.04.109</t>
  </si>
  <si>
    <t>Soy oil, refined at coast USA</t>
  </si>
  <si>
    <t xml:space="preserve">Note: freshwater eco-toxcicity is neglected because of the very high unaccuacies (factor 100) on the level of individual substances. </t>
  </si>
  <si>
    <t>A.010.04.110.230701 Soybean grain, harvested and transported to coast Brazil</t>
  </si>
  <si>
    <t>A.010.04.110</t>
  </si>
  <si>
    <t>Soybean grain, harvested and transported to coast Brazil</t>
  </si>
  <si>
    <t xml:space="preserve">See punlications: </t>
  </si>
  <si>
    <t>A.010.04.111.230701 Soybean grain, harvested and transported to coast USA</t>
  </si>
  <si>
    <t>A.010.04.111</t>
  </si>
  <si>
    <t>Soybean grain, harvested and transported to coast USA</t>
  </si>
  <si>
    <t>H Pollak, 2020. "Pesticide footprint of Brazilian soybeans. A temporal study of pesticide use and impacts in the Brazilian soybean cultivation", Chalmers University</t>
  </si>
  <si>
    <t>A.010.04.112.230701 Soybean oil, crude, degummed at coast Brazil</t>
  </si>
  <si>
    <t>A.010.04.112</t>
  </si>
  <si>
    <t>Soybean oil, crude, degummed at coast Brazil</t>
  </si>
  <si>
    <t xml:space="preserve">Rosenbaum, Bachmann, Gold, Huijbregts, Jolliet, Juraske, Koehler, Larsen, MacLeod, Margni, McKone, Payet, Schuhmacher, van de Meent, Hauschild. 2008. "USEtox—the UNEP-SETAC toxicity model: recommended characterisation factors for human toxicity and freshwater ecotoxicity in life cycle impact assessment". Int J Life Cycle Assess (2008) 13:532–546 </t>
  </si>
  <si>
    <t>A.010.04.113.230701 Soybean oil, crude, degummed at coast USA</t>
  </si>
  <si>
    <t>A.010.04.113</t>
  </si>
  <si>
    <t>Soybean oil, crude, degummed at coast USA</t>
  </si>
  <si>
    <t xml:space="preserve">Materials, agricultural, plant oils </t>
  </si>
  <si>
    <t>A.010.06.101.230701 Palm oil in Rotterdam</t>
  </si>
  <si>
    <t>Palm oil in Rotterdam</t>
  </si>
  <si>
    <t>A.010.06.102.230701 Rape oil, Europe</t>
  </si>
  <si>
    <t>Rape oil, Europe</t>
  </si>
  <si>
    <t xml:space="preserve">Fridrihsone et al. "Environmental Life Cycle Assessment of Rapeseed and Rapeseed Oil Produced in Northern Europe: A Latvian Case Study" Sustainability 2020, 12, 5699; doi:10.3390/su12145699 </t>
  </si>
  <si>
    <t>A.010.06.103.230701 Soybean oil from Brazil in Rotterdam</t>
  </si>
  <si>
    <t>Soybean oil from Brazil in Rotterdam</t>
  </si>
  <si>
    <t>A.010.06.104.230701 Soybean oil from USA in Rotterdam</t>
  </si>
  <si>
    <t>Soybean oil from USA in Rotterdam</t>
  </si>
  <si>
    <t>A.010.08</t>
  </si>
  <si>
    <t>Materials, agricultural, plant production</t>
  </si>
  <si>
    <t>A.010.08.101.230701 bio-Cotton, China</t>
  </si>
  <si>
    <t>A.010.08.101</t>
  </si>
  <si>
    <t>bio-Cotton, China</t>
  </si>
  <si>
    <t>from: LCA update of cotton fibre and fabric life cycle inventory, Cotton Incorporated, 2017, John Jewell</t>
  </si>
  <si>
    <t>A.010.08.102.230701 bio-Cotton, India</t>
  </si>
  <si>
    <t>A.010.08.102</t>
  </si>
  <si>
    <t>bio-Cotton, India</t>
  </si>
  <si>
    <t>A.010.08.103.230701 bio-Cotton, USA</t>
  </si>
  <si>
    <t>A.010.08.103</t>
  </si>
  <si>
    <t>bio-Cotton, USA</t>
  </si>
  <si>
    <t>A.010.08.104.230701 Cotton, China</t>
  </si>
  <si>
    <t>A.010.08.104</t>
  </si>
  <si>
    <t>Cotton, China</t>
  </si>
  <si>
    <t>A.010.08.105.230701 Cotton, India</t>
  </si>
  <si>
    <t>A.010.08.105</t>
  </si>
  <si>
    <t>Cotton, India</t>
  </si>
  <si>
    <t>A.010.08.106.230701 Cotton, trade mix, China, India, USA</t>
  </si>
  <si>
    <t>A.010.08.106</t>
  </si>
  <si>
    <t>Cotton, trade mix, China, India, USA</t>
  </si>
  <si>
    <t>A.010.08.107.230701 Cotton, USA</t>
  </si>
  <si>
    <t>A.010.08.107</t>
  </si>
  <si>
    <t>Cotton, USA</t>
  </si>
  <si>
    <t>A.010.08.108.230701 Jute fibres,  Bangladesh, rainfed</t>
  </si>
  <si>
    <t>A.010.08.108</t>
  </si>
  <si>
    <t>Jute fibres,  Bangladesh, rainfed</t>
  </si>
  <si>
    <t>A.010.08.109.230701 Jute fibres, trade mix</t>
  </si>
  <si>
    <t>A.010.08.109</t>
  </si>
  <si>
    <t>Jute fibres, trade mix</t>
  </si>
  <si>
    <t>A.010.08.110.230701 Jute fibres, Bangladesh</t>
  </si>
  <si>
    <t>A.010.08.110</t>
  </si>
  <si>
    <t>Jute fibres, Bangladesh</t>
  </si>
  <si>
    <t>A.010.08.111.230701 Jute fibres, India</t>
  </si>
  <si>
    <t>A.010.08.111</t>
  </si>
  <si>
    <t>Jute fibres, India</t>
  </si>
  <si>
    <t>A.010.08.112.230701 Jute fibres, India, rainfed</t>
  </si>
  <si>
    <t>A.010.08.112</t>
  </si>
  <si>
    <t>Jute fibres, India, rainfed</t>
  </si>
  <si>
    <t>A.010.08.113.230701 Kenaf fibres, Italy</t>
  </si>
  <si>
    <t>A.010.08.113</t>
  </si>
  <si>
    <t>Kenaf fibres, Italy</t>
  </si>
  <si>
    <t>A.010.08.114.230701 Kenaf fibres, India</t>
  </si>
  <si>
    <t>A.010.08.114</t>
  </si>
  <si>
    <t>Kenaf fibres, India</t>
  </si>
  <si>
    <t>A.010.08.115.230701 Linseed produced in region</t>
  </si>
  <si>
    <t>A.010.08.115</t>
  </si>
  <si>
    <t>Linseed produced in region</t>
  </si>
  <si>
    <t>Agricultural production is part of production system. Delft University of Technology based on Dutch Industry</t>
  </si>
  <si>
    <t>A.010.08.116.230701 European Flax, scutched, long fibres (12% moisture content)</t>
  </si>
  <si>
    <t>A.010.08.116</t>
  </si>
  <si>
    <t>European Flax, scutched, long fibres (12% moisture content)</t>
  </si>
  <si>
    <t>https://allianceflaxlinenhemp.eu/en/european-flax-linen-hemp-media-library/12/life-cycle-assessment-lca-of-european-flax-scutched-flax-report. Correction for pesticides</t>
  </si>
  <si>
    <t>ceramics</t>
  </si>
  <si>
    <t>A.020</t>
  </si>
  <si>
    <t xml:space="preserve">Materials, ceramics </t>
  </si>
  <si>
    <t>A.020.01.101.230701 Alumina</t>
  </si>
  <si>
    <t>Alumina</t>
  </si>
  <si>
    <t>1333-84-2</t>
  </si>
  <si>
    <t>estimate based on Aluminium content</t>
  </si>
  <si>
    <t>A.020.01.102.230701 Aluminium Nitride</t>
  </si>
  <si>
    <t>Aluminium Nitride</t>
  </si>
  <si>
    <t>24304-00-5</t>
  </si>
  <si>
    <t>A.020.01.103.230701 Boron Carbide</t>
  </si>
  <si>
    <t>Boron Carbide</t>
  </si>
  <si>
    <t>12011-54-0</t>
  </si>
  <si>
    <t>sintering process: heating by electricity is 1800 degrees x 1000J/kg = 1.8 MJ. ChuanSunYunkaiL, YunfeiWang, LingboZhu, QuanzhenJiang, YongMiao, XuebingChen. Effect of alumina addition on the densification of boron carbide ceramics prepared by spark plasma sintering technique Ceramics International. Volume 40, Issue 8, Part B, September 2014, Pages 12723-12728</t>
  </si>
  <si>
    <t>A.020.01.104.230701 Germanium</t>
  </si>
  <si>
    <t>Germanium</t>
  </si>
  <si>
    <t>7440-56-4</t>
  </si>
  <si>
    <t>852 kg CO2-eq/kg germanium, 10.7 MJgen.ind/ kgCO2,  gives 9116 MJ/kg. Van Hoof, G., Schurmans, M., Robertz, B. et al. Moving Towards Sustainable Germanium Sourcing Evaluated by Means of Life Cycle Assessment. J. Sustain. Metall. 6, 333–343 (2020). https://doi.org/10.1007/s40831-020-00277-4</t>
  </si>
  <si>
    <t>A.020.01.105.230701 Glaze (in addition to Porcelain and Stoneware)</t>
  </si>
  <si>
    <t>Glaze (in addition to Porcelain and Stoneware)</t>
  </si>
  <si>
    <t>When pottery is painted with glaze, the solvents of the glaze will evaporate. This is the calculation of the emissions only of these solvents. Wet paint contains: diacetone alcohol (concentration 25% - 10%, take 17,5%); butanone (concentration 25%-10%, take 17,5%); methanol (concentration up to 2,5%, take 2,5%)</t>
  </si>
  <si>
    <t>A.020.01.106.230701 Porcelain</t>
  </si>
  <si>
    <t>Porcelain</t>
  </si>
  <si>
    <t>Environmental assessment for the production of porcelain in the Netherlands, situation 1988. Transport of raw materials included.</t>
  </si>
  <si>
    <t>A.020.01.107.230701 PZT Piezo-electric ceramic</t>
  </si>
  <si>
    <t>PZT Piezo-electric ceramic</t>
  </si>
  <si>
    <t>Data for the production including raw materials, transport and energy production. Visits to the factory and interviews with the process engineers, the Netherlands. Material, energy and emission totals of the whole factory are allocated to the total output of finished product of the factory.</t>
  </si>
  <si>
    <t>A.020.01.108.230701 Silicon (purified) for electronics and PV cells, gross</t>
  </si>
  <si>
    <t>Silicon (purified) for electronics and PV cells, gross</t>
  </si>
  <si>
    <t>7440-21-3</t>
  </si>
  <si>
    <t>Litt. Stephen Maldonado. The Importance of New “Sand-to-Silicon” Processes for the Rapid Future Increase of Photovoltaics. ACS Energy Lett. 2020, 5, 11, 3628–3632 https://doi.org/10.1021/acsenergylett.0c02100. Also: Litt. Alejandro Calderón Díaz. Energy Life Cycle Assessment (LCA) of silicon-based photovoltaic technologies and the influence of where it is manufactured and installed. 2014. University of Barcelona. (Laremann, 2011).</t>
  </si>
  <si>
    <t>A.020.01.109.230701 Silicon carbide</t>
  </si>
  <si>
    <t>Silicon carbide</t>
  </si>
  <si>
    <t>409-21-2</t>
  </si>
  <si>
    <t>production energy from CESedupack</t>
  </si>
  <si>
    <t>A.020.01.110.230701 Silicon Nitride</t>
  </si>
  <si>
    <t>Silicon Nitride</t>
  </si>
  <si>
    <t>12033-60-2</t>
  </si>
  <si>
    <t>heating to 1400 - 1500 degrees, specific heat between 670 and 700 J/kg, use electricity (like sintering). Note that the reaction as such is exotherm</t>
  </si>
  <si>
    <t>A.020.01.111.230701 Stoneware</t>
  </si>
  <si>
    <t>Stoneware</t>
  </si>
  <si>
    <t>Environmental assessment for the production of sanitary ware in the  Netherlands, situation 2000. Transport of raw materials included.</t>
  </si>
  <si>
    <t>A.020.01.112.230701 Tungsten Carbide</t>
  </si>
  <si>
    <t>Tungsten Carbide</t>
  </si>
  <si>
    <t>12070-12-1</t>
  </si>
  <si>
    <t>WC , 94% weight W. It is heated to 2000 degrees to form WC, where the specific heat of W= 133 J/kg.K = 0.266MJ (take electricity)</t>
  </si>
  <si>
    <t>A.020.01.113.230701 Zirconia</t>
  </si>
  <si>
    <t>Zirconia</t>
  </si>
  <si>
    <t>1314-23-4</t>
  </si>
  <si>
    <t>ZrO2. Litt. Thinkstep report Life Cycle Assessment of Zircon Sand Production Applied to Ceramic Tiles (Stage 1), study for the Zircon Industry Association. See also website https://www.zircon-association.org/zirconia.html</t>
  </si>
  <si>
    <t>chemicals</t>
  </si>
  <si>
    <t>A.030</t>
  </si>
  <si>
    <t xml:space="preserve">Materials, chemicals, acids inorganic </t>
  </si>
  <si>
    <t>A.030.02.101.230701 HCL (hydrochloric acid)</t>
  </si>
  <si>
    <t>HCL (hydrochloric acid)</t>
  </si>
  <si>
    <t>7647-01-0</t>
  </si>
  <si>
    <t>Halogen hydrides</t>
  </si>
  <si>
    <t>data from Plastics Europe LCI database</t>
  </si>
  <si>
    <t>A.030.02.102.230701 Nitric acid</t>
  </si>
  <si>
    <t>A.030.02.102</t>
  </si>
  <si>
    <t>Nitric acid</t>
  </si>
  <si>
    <t>78989-43-2</t>
  </si>
  <si>
    <t>Non-metal nitrates</t>
  </si>
  <si>
    <t>own research: 0.27 kg Ammonia, 0.03 MJ electricity (assumption: good control of N20 and NOx emissions)</t>
  </si>
  <si>
    <t>A.030.02.103.230701 Phosphoric acid</t>
  </si>
  <si>
    <t>A.030.02.103</t>
  </si>
  <si>
    <t>Phosphoric acid</t>
  </si>
  <si>
    <t>7664-38-2</t>
  </si>
  <si>
    <t>Non-metal phosphates</t>
  </si>
  <si>
    <t>LCI data from SPINE project Chalmers University</t>
  </si>
  <si>
    <t>A.030.02.104.230701 Sulphuric acid</t>
  </si>
  <si>
    <t>A.030.02.104</t>
  </si>
  <si>
    <t>Sulphuric acid</t>
  </si>
  <si>
    <t>7664-93-9</t>
  </si>
  <si>
    <t>Non-metal sulfates</t>
  </si>
  <si>
    <t>Mami Marwa, Aribi Soumaya, Noureddine Hajjaji, and Mohamed Razak Jeday. AN ENVIRONMENTAL LIFE CYCLE ASSESSMENT OF AN INDUSTRIAL SYSTEM: CASE OF INDUSTRIAL SULFURIC ACID. International Journal of Energy, Environment, and Economics Volume 25, Issue 4 (2017) Note: production in Tunesia</t>
  </si>
  <si>
    <t>A.030.02.105.230701 Boric acid</t>
  </si>
  <si>
    <t>A.030.02.105</t>
  </si>
  <si>
    <t>Boric acid</t>
  </si>
  <si>
    <t xml:space="preserve">Materials, chemicals, acids organic                                                                     </t>
  </si>
  <si>
    <t>A.030.04.101.230701 Acetic acid trade mix</t>
  </si>
  <si>
    <t>Acetic acid trade mix</t>
  </si>
  <si>
    <t>77671-22-8</t>
  </si>
  <si>
    <t>Carboxylic acids</t>
  </si>
  <si>
    <t xml:space="preserve">Market mix is confidential information of a manufacturer. Monsanto process and fermentation info from Otto Hromatka and Heinrich Ebner (1959). "Vinegar by Submerged Oxidative Fermentation". Ind. Eng. Chem. 51 (10): 1279 –1280. doi:10.1021/ie50598a033.  </t>
  </si>
  <si>
    <t>A.030.04.102.230701 Acetic Anhydride trade mix</t>
  </si>
  <si>
    <t>Acetic Anhydride trade mix</t>
  </si>
  <si>
    <t>108-24-7</t>
  </si>
  <si>
    <t>Dicarboxylic acids and derivatives</t>
  </si>
  <si>
    <t>64% methyl acetate carbonylation (Halcon), 36% Ketene route; information manufacturer US and Europe</t>
  </si>
  <si>
    <t>A.030.04.103.230701 Acetic Anhydride, Halcon process</t>
  </si>
  <si>
    <t>Acetic Anhydride, Halcon process</t>
  </si>
  <si>
    <t>Information from Dr. Richard Murphy, Imperial College London, personal communication. A report made for the Dutch ministry of VROM (2002) by Hillier and Murphy of the Imperial College London. Data from the BP manufacturing plant in Hull, UK. Report only available at the Imperial College on request.</t>
  </si>
  <si>
    <t>A.030.04.104.230701 Acetic Anhydride, Ketene process</t>
  </si>
  <si>
    <t>Acetic Anhydride, Ketene process</t>
  </si>
  <si>
    <t>confidential information from supplier</t>
  </si>
  <si>
    <t>A.030.04.105.230701 Chloroacetic acid (1)</t>
  </si>
  <si>
    <t>Chloroacetic acid (1)</t>
  </si>
  <si>
    <t>79-11-8</t>
  </si>
  <si>
    <t>Alpha-halocarboxylic acids and derivatives</t>
  </si>
  <si>
    <t>A.030.04.106.230701 Maleic acid</t>
  </si>
  <si>
    <t>A.030.04.106</t>
  </si>
  <si>
    <t>Maleic acid</t>
  </si>
  <si>
    <t>110-16-7</t>
  </si>
  <si>
    <t>A.030.04.107.231020 Adipic acid</t>
  </si>
  <si>
    <t>A.030.04.107</t>
  </si>
  <si>
    <t>Adipic acid</t>
  </si>
  <si>
    <t xml:space="preserve">Cyclohexanone+3HNO3 -&gt; Adipic acid+3H2O+3NO2  </t>
  </si>
  <si>
    <t>Materials, chemicals, fertilisers inorganic and organic</t>
  </si>
  <si>
    <t>A.030.06.101.230701 Fertilizer-N</t>
  </si>
  <si>
    <t>Fertilizer-N</t>
  </si>
  <si>
    <t>A.030.06.102.230701 Fertilizer-P</t>
  </si>
  <si>
    <t>Fertilizer-P</t>
  </si>
  <si>
    <t>A.030.06.103.230701 Fertilizer-K</t>
  </si>
  <si>
    <t>Fertilizer-K</t>
  </si>
  <si>
    <t xml:space="preserve">Materials, chemicals, gases </t>
  </si>
  <si>
    <t>A.030.08.101.230701 Argon</t>
  </si>
  <si>
    <t>Argon</t>
  </si>
  <si>
    <t>7440-37-1</t>
  </si>
  <si>
    <t>Homogeneous noble gases (class)</t>
  </si>
  <si>
    <t>energy for production, based on European Industry</t>
  </si>
  <si>
    <t>A.030.08.102.230701 Carbon dioxide, liquid</t>
  </si>
  <si>
    <t>A.030.08.102</t>
  </si>
  <si>
    <t>Carbon dioxide, liquid</t>
  </si>
  <si>
    <t>124-38-9</t>
  </si>
  <si>
    <t>Other non-metal oxides</t>
  </si>
  <si>
    <t>A.030.08.103.230701 Carbon monoxide</t>
  </si>
  <si>
    <t>A.030.08.103</t>
  </si>
  <si>
    <t>Carbon monoxide</t>
  </si>
  <si>
    <t>630-08-0</t>
  </si>
  <si>
    <t>Homogeneous other non-metal compounds (class)</t>
  </si>
  <si>
    <t>copy USLCI</t>
  </si>
  <si>
    <t>A.030.08.104.230701 Chlorine (US 2011)</t>
  </si>
  <si>
    <t>A.030.08.104</t>
  </si>
  <si>
    <t>Chlorine (US 2011)</t>
  </si>
  <si>
    <t>7782-50-5</t>
  </si>
  <si>
    <t>Homogeneous halogens (class)</t>
  </si>
  <si>
    <t>A.030.08.105.230803 Chlorine (Plasticseurope 2013)</t>
  </si>
  <si>
    <t>A.030.08.105</t>
  </si>
  <si>
    <t>Chlorine (Plasticseurope 2013)</t>
  </si>
  <si>
    <t>A.030.08.106.230803 Chlorine (European Chlor-Alkali Industry 2022)</t>
  </si>
  <si>
    <t>A.030.08.106</t>
  </si>
  <si>
    <t>Chlorine (European Chlor-Alkali Industry 2022)</t>
  </si>
  <si>
    <t>A.030.08.107.230803 Chlorine (average of USLCI, Plasticseurope, EU chlor-alkali ind.)</t>
  </si>
  <si>
    <t>A.030.08.107</t>
  </si>
  <si>
    <t>Chlorine (average of USLCI, Plasticseurope, EU chlor-alkali ind.)</t>
  </si>
  <si>
    <t>A.030.08.108.230701 Hydrogen, methane to hydrogen (SMR)</t>
  </si>
  <si>
    <t>A.030.08.108</t>
  </si>
  <si>
    <t>Hydrogen, methane to hydrogen (SMR)</t>
  </si>
  <si>
    <t>1333-74-0</t>
  </si>
  <si>
    <t>-</t>
  </si>
  <si>
    <t>A.030.08.109.230701 Nitrogen, liquid</t>
  </si>
  <si>
    <t>A.030.08.109</t>
  </si>
  <si>
    <t>Nitrogen, liquid</t>
  </si>
  <si>
    <t>7727-37-9</t>
  </si>
  <si>
    <t>Other non-metal nitrides</t>
  </si>
  <si>
    <t>Energy for production. Economic allocation for to allocate the energy (4.2 MJ) to O2 and N2: 60%  to O2, 40% to N2, so 2.5 MJ per kg O2 and 1.7 MJ per kg N2 (insiders info)</t>
  </si>
  <si>
    <t>A.030.08.110.230701 Oxigen, liquid</t>
  </si>
  <si>
    <t>A.030.08.110</t>
  </si>
  <si>
    <t>Oxigen, liquid</t>
  </si>
  <si>
    <t>7782-44-7</t>
  </si>
  <si>
    <t>A.030.10</t>
  </si>
  <si>
    <t xml:space="preserve">Materials, chemicals, inorganic </t>
  </si>
  <si>
    <t>A.030.10.101.230701 Ammonia</t>
  </si>
  <si>
    <t>A.030.10.101</t>
  </si>
  <si>
    <t>Ammonia</t>
  </si>
  <si>
    <t>7664-41-7</t>
  </si>
  <si>
    <t>A.030.10.103.230701 Carbon black</t>
  </si>
  <si>
    <t>A.030.10.103</t>
  </si>
  <si>
    <t>Carbon black</t>
  </si>
  <si>
    <t>97793-37-8</t>
  </si>
  <si>
    <t>Environmental assessment for the production of carbon black in the Netherlands. Confidential company information</t>
  </si>
  <si>
    <t>A.030.10.105.230701 Cobalt oxide (CoO)</t>
  </si>
  <si>
    <t>A.030.10.105</t>
  </si>
  <si>
    <t>Cobalt oxide (CoO)</t>
  </si>
  <si>
    <t>11104-61-3</t>
  </si>
  <si>
    <t>Transition metal oxides</t>
  </si>
  <si>
    <t>A.030.10.106.230701 Graphite for batteries</t>
  </si>
  <si>
    <t>A.030.10.106</t>
  </si>
  <si>
    <t>Graphite for batteries</t>
  </si>
  <si>
    <t>7782-42-5</t>
  </si>
  <si>
    <t>mainly process energy, see Gao SW et al 2018 Energy consumption and cabon emission analysis of natural graphite anode material for lithium batteries Science Forum Vol 913 pp 985-990</t>
  </si>
  <si>
    <t>A.030.10.107.230701 H2O2, hydrogen peroxide, 70% in H2O</t>
  </si>
  <si>
    <t>A.030.10.107</t>
  </si>
  <si>
    <t>H2O2, hydrogen peroxide, 70% in H2O</t>
  </si>
  <si>
    <t>7722-84-1</t>
  </si>
  <si>
    <t>A.030.10.108.230701 Hydrogen Sulfide</t>
  </si>
  <si>
    <t>A.030.10.108</t>
  </si>
  <si>
    <t>Hydrogen Sulfide</t>
  </si>
  <si>
    <t>7783-06-4</t>
  </si>
  <si>
    <t>Other non-metal sulfides</t>
  </si>
  <si>
    <t>data Delft University of Technology</t>
  </si>
  <si>
    <t>A.030.10.109.230701 KOH, Potassium hydroxide</t>
  </si>
  <si>
    <t>A.030.10.109</t>
  </si>
  <si>
    <t>KOH, Potassium hydroxide</t>
  </si>
  <si>
    <t>1310-58-3</t>
  </si>
  <si>
    <t>Alkali metal hydroxides</t>
  </si>
  <si>
    <t>estimate on energy</t>
  </si>
  <si>
    <t>A.030.10.110.230701 Lime</t>
  </si>
  <si>
    <t>A.030.10.110</t>
  </si>
  <si>
    <t>Lime</t>
  </si>
  <si>
    <t>1305-78-8</t>
  </si>
  <si>
    <t>Alkaline earth metal oxides</t>
  </si>
  <si>
    <t>LCI data from SPINE project of Chalmers University</t>
  </si>
  <si>
    <t>A.030.10.111.230701 Manganese dioxide</t>
  </si>
  <si>
    <t>A.030.10.111</t>
  </si>
  <si>
    <t>Manganese dioxide</t>
  </si>
  <si>
    <t>1313-13-9</t>
  </si>
  <si>
    <t>Miscellaneous mixed metal/non-metals (class)</t>
  </si>
  <si>
    <t>A.030.10.112.230701 Nickel in FerroNickel (27%)</t>
  </si>
  <si>
    <t>A.030.10.112</t>
  </si>
  <si>
    <t>Nickel in FerroNickel (27%)</t>
  </si>
  <si>
    <t>7440-02-0</t>
  </si>
  <si>
    <t>Homogeneous transition metal compounds (class)</t>
  </si>
  <si>
    <t>data from LCA of Nickel Institute 2020. https://nickelinstitute.org/media/4861/lca-ferronickel-final.pdf</t>
  </si>
  <si>
    <t>A.030.10.113.230701 Nickel in Nickel Sufate (22%) for car batteries</t>
  </si>
  <si>
    <t>A.030.10.113</t>
  </si>
  <si>
    <t>Nickel in Nickel Sufate (22%) for car batteries</t>
  </si>
  <si>
    <t>data from LCA of Nickel Institute 2020 https://nickelinstitute.org/media/8d9409c7c0bdfc8/lca-nickel-sulphate-july-2021.pdf</t>
  </si>
  <si>
    <t>A.030.10.114.230701 Quicklime</t>
  </si>
  <si>
    <t>A.030.10.114</t>
  </si>
  <si>
    <t>Quicklime</t>
  </si>
  <si>
    <t>recalculated data USLCI</t>
  </si>
  <si>
    <t>A.030.10.115.230701 Silicagel</t>
  </si>
  <si>
    <t>A.030.10.115</t>
  </si>
  <si>
    <t>Silicagel</t>
  </si>
  <si>
    <t>7631-86-9</t>
  </si>
  <si>
    <t>Metalloid oxides</t>
  </si>
  <si>
    <t>A.030.10.116.230701 Sodium Carbonate  (soda, Na2CO3)</t>
  </si>
  <si>
    <t>A.030.10.116</t>
  </si>
  <si>
    <t>Sodium Carbonate  (soda, Na2CO3)</t>
  </si>
  <si>
    <t>497-19-8</t>
  </si>
  <si>
    <t>Organic carbonic acids</t>
  </si>
  <si>
    <t>data from probas (energy only)</t>
  </si>
  <si>
    <t>A.030.10.117.230701 Sodium Chloride (US)</t>
  </si>
  <si>
    <t>A.030.10.117</t>
  </si>
  <si>
    <t>Sodium Chloride (US)</t>
  </si>
  <si>
    <t>7647-14-5</t>
  </si>
  <si>
    <t>Alkali metal chlorides</t>
  </si>
  <si>
    <t>calculated via USLCI</t>
  </si>
  <si>
    <t>A.030.10.118.230803 Sodium Chloride, NaCl (plasticseurope)</t>
  </si>
  <si>
    <t>A.030.10.118</t>
  </si>
  <si>
    <t>Sodium Chloride, NaCl (plasticseurope)</t>
  </si>
  <si>
    <t>plastic europe data set https://plasticseurope.org/sustainability/circularity/life-cycle-thinking/eco-profiles-set/</t>
  </si>
  <si>
    <t>A.030.10.119.230701 Sodium Chlorite</t>
  </si>
  <si>
    <t>A.030.10.119</t>
  </si>
  <si>
    <t>Sodium Chlorite</t>
  </si>
  <si>
    <t>7758-19-2</t>
  </si>
  <si>
    <t>data plastic europe</t>
  </si>
  <si>
    <t>A.030.10.120.230701 Sodium Cumenesulphonate</t>
  </si>
  <si>
    <t>A.030.10.120</t>
  </si>
  <si>
    <t>Sodium Cumenesulphonate</t>
  </si>
  <si>
    <t>28348-53-0</t>
  </si>
  <si>
    <t>Benzenesulfonic acids and derivatives</t>
  </si>
  <si>
    <t>derived from EI data europe</t>
  </si>
  <si>
    <t>A.030.10.121.230701 Sodium Hydroxide (US 2011)</t>
  </si>
  <si>
    <t>A.030.10.121</t>
  </si>
  <si>
    <t>Sodium Hydroxide (US 2011)</t>
  </si>
  <si>
    <t>1310-73-2</t>
  </si>
  <si>
    <t>A.030.10.122.230803 Sodium Hydroxide, NaOH (European Chlor-Alkali Industry 2022)</t>
  </si>
  <si>
    <t>A.030.10.122</t>
  </si>
  <si>
    <t>Sodium Hydroxide, NaOH (European Chlor-Alkali Industry 2022)</t>
  </si>
  <si>
    <t>https://www.eurochlor.org/wp-content/uploads/2022/02/2022-Euro-Chlor-Eco-profile.pdf</t>
  </si>
  <si>
    <t>A.030.10.123.230803 Sodium Hydroxide, NaOH (Plasticseurope 2013)</t>
  </si>
  <si>
    <t>A.030.10.123</t>
  </si>
  <si>
    <t>Sodium Hydroxide, NaOH (Plasticseurope 2013)</t>
  </si>
  <si>
    <t>https://legacy.plasticseurope.org/application/files/9115/1783/7818/20140306164026-euro_chlor_eco-profile_chlorine_2014-03.zip, page 3 input parameters, output parameters</t>
  </si>
  <si>
    <t>A.030.10.124.230803 Sodium Hydroxide, NaOH (average of USLCI, Plasticseurope, EU Chlor-Alkali ind.)</t>
  </si>
  <si>
    <t>A.030.10.124</t>
  </si>
  <si>
    <t>Sodium Hydroxide, NaOH (average of USLCI, Plasticseurope, EU Chlor-Alkali ind.)</t>
  </si>
  <si>
    <t>average data</t>
  </si>
  <si>
    <t>A.030.10.125.230803 Sodium Hypochlorite, NaOCl (European Chlor-Alkali Industry 2022)</t>
  </si>
  <si>
    <t>A.030.10.125</t>
  </si>
  <si>
    <t>Sodium Hypochlorite, NaOCl (European Chlor-Alkali Industry 2022)</t>
  </si>
  <si>
    <t>7681-52-9</t>
  </si>
  <si>
    <t>Alkali metal hypochlorites</t>
  </si>
  <si>
    <t>A.030.10.126.230803 Sodium Hypochlorite, NaOCl (Plasticseurope 2013)</t>
  </si>
  <si>
    <t>A.030.10.126</t>
  </si>
  <si>
    <t>Sodium Hypochlorite, NaOCl (Plasticseurope 2013)</t>
  </si>
  <si>
    <t>A.030.10.127.230701 Sodium Silicate</t>
  </si>
  <si>
    <t>A.030.10.127</t>
  </si>
  <si>
    <t>Sodium Silicate</t>
  </si>
  <si>
    <t>15859-24-2</t>
  </si>
  <si>
    <t>Alkali metal silicates</t>
  </si>
  <si>
    <t>A.030.10.128.230701 Sodium Sulphate</t>
  </si>
  <si>
    <t>A.030.10.128</t>
  </si>
  <si>
    <t>Sodium Sulphate</t>
  </si>
  <si>
    <t>7757-82-6</t>
  </si>
  <si>
    <t>Alkali metal sulfates</t>
  </si>
  <si>
    <t>A.030.10.129.230701 Sulphur</t>
  </si>
  <si>
    <t>A.030.10.129</t>
  </si>
  <si>
    <t>Sulphur</t>
  </si>
  <si>
    <t>7704-34-9</t>
  </si>
  <si>
    <t>is waste from refineries and power plantes, so no eco-costs ("cut-off"at the waste stockpile)</t>
  </si>
  <si>
    <t>A.030.10.130.230701 Titanium dioxide</t>
  </si>
  <si>
    <t>A.030.10.130</t>
  </si>
  <si>
    <t>Titanium dioxide</t>
  </si>
  <si>
    <t>13463-67-7</t>
  </si>
  <si>
    <t>A.030.10.131.230701 Urea (AdBlue)</t>
  </si>
  <si>
    <t>A.030.10.131</t>
  </si>
  <si>
    <t>Urea (AdBlue)</t>
  </si>
  <si>
    <t>57-13-6</t>
  </si>
  <si>
    <t>Ureas</t>
  </si>
  <si>
    <t>Urea production from ammonia and carbon dioxide. A proxi is fertiliser N</t>
  </si>
  <si>
    <t>A.030.10.132.230701 V2O5, Vanadium pentoxide</t>
  </si>
  <si>
    <t>A.030.10.132</t>
  </si>
  <si>
    <t>V2O5, Vanadium pentoxide</t>
  </si>
  <si>
    <t>1314-62-1</t>
  </si>
  <si>
    <t>Selina Weber, Jens F. Peters, Manuel Baumann and Marcel Weil. Life cycle assessment of a Vanadium Redox Flow Battery. Supporting information. 2018.</t>
  </si>
  <si>
    <t>A.030.10.133.230701 Zinc Oxide</t>
  </si>
  <si>
    <t>A.030.10.133</t>
  </si>
  <si>
    <t>Zinc Oxide</t>
  </si>
  <si>
    <t>1314-13-2</t>
  </si>
  <si>
    <t xml:space="preserve">Zinc plus extra energy </t>
  </si>
  <si>
    <t>A.030.10.134.230911 LiFePO4 (lithium iron phosphate, LFP)</t>
  </si>
  <si>
    <t>A.030.10.134</t>
  </si>
  <si>
    <t>LiFePO4 (lithium iron phosphate, LFP)</t>
  </si>
  <si>
    <t>G Majeau-Bettez, TR Hawkins, AH Stomman - Environ. Sci. Technol, 2011, 45, 10, 4548-4554, Supplemtary Materials, https://pubs.acs.org/doi/abs/10.1021/es103607c Table S7.</t>
  </si>
  <si>
    <t>A.030.10.135.240318 Chromium oxide</t>
  </si>
  <si>
    <t>A.030.10.135</t>
  </si>
  <si>
    <t>Chromium oxide</t>
  </si>
  <si>
    <t>derived from EI</t>
  </si>
  <si>
    <t>A.030.10.136.240318 Magnesium oxide</t>
  </si>
  <si>
    <t>A.030.10.136</t>
  </si>
  <si>
    <t>Magnesium oxide</t>
  </si>
  <si>
    <t>A.030.14</t>
  </si>
  <si>
    <t xml:space="preserve">Materials, chemicals, organic               </t>
  </si>
  <si>
    <t>A.030.14.101.230803 Acetone (1)</t>
  </si>
  <si>
    <t>A.030.14.101</t>
  </si>
  <si>
    <t>Acetone (1)</t>
  </si>
  <si>
    <t>67-64-1</t>
  </si>
  <si>
    <t>Carbonyl compounds</t>
  </si>
  <si>
    <t>data from summary report Plastic Europe (PASG - Phenol and Acetone Sector Group). https://www.petrochemistry.eu/wp-content/uploads/2018/01/EPD-Phenol-Acetone-10-16.pdf</t>
  </si>
  <si>
    <t>A.030.14.102.230701 Acetylene (Ethyne)</t>
  </si>
  <si>
    <t>A.030.14.102</t>
  </si>
  <si>
    <t>Acetylene (Ethyne)</t>
  </si>
  <si>
    <t>74-86-2</t>
  </si>
  <si>
    <t>Acetylides (super class)</t>
  </si>
  <si>
    <t>byproduct of ethylene</t>
  </si>
  <si>
    <t>A.030.14.103.230701 Acrylonitrile</t>
  </si>
  <si>
    <t>A.030.14.103</t>
  </si>
  <si>
    <t>Acrylonitrile</t>
  </si>
  <si>
    <t>107-13-1</t>
  </si>
  <si>
    <t>Organic cyanides</t>
  </si>
  <si>
    <t>data from Plastic Europe, with small correction on ecotoxicity</t>
  </si>
  <si>
    <t>A.030.14.104.230701 Alkenyl Succinic Anhydride (ASA)</t>
  </si>
  <si>
    <t>A.030.14.104</t>
  </si>
  <si>
    <t>Alkenyl Succinic Anhydride (ASA)</t>
  </si>
  <si>
    <t>70983-53-8</t>
  </si>
  <si>
    <t xml:space="preserve">Thesis report KTH: http://kth.diva-portal.org/smash/record.jsf?dswid=3168&amp;pid=diva2%3A414527 </t>
  </si>
  <si>
    <t>A.030.14.105.230701 Alkyl Ketene Dimer (AKD)</t>
  </si>
  <si>
    <t>A.030.14.105</t>
  </si>
  <si>
    <t>Alkyl Ketene Dimer (AKD)</t>
  </si>
  <si>
    <t>144245-85-2</t>
  </si>
  <si>
    <t>A.030.14.106.230803 Benzene</t>
  </si>
  <si>
    <t>A.030.14.106</t>
  </si>
  <si>
    <t>Benzene</t>
  </si>
  <si>
    <t>71-43-2</t>
  </si>
  <si>
    <t>Benzene and substituted derivatives (class)</t>
  </si>
  <si>
    <t xml:space="preserve">Plastic Europe https://plasticseurope.org/sustainability/circularity/life-cycle-thinking/eco-profiles-set/ </t>
  </si>
  <si>
    <t>A.030.14.107.230803 Butadiene</t>
  </si>
  <si>
    <t>A.030.14.107</t>
  </si>
  <si>
    <t>Butadiene</t>
  </si>
  <si>
    <t>106-99-0</t>
  </si>
  <si>
    <t>Olefins</t>
  </si>
  <si>
    <t>A.030.14.108.230701 Butane</t>
  </si>
  <si>
    <t>A.030.14.108</t>
  </si>
  <si>
    <t>Butane</t>
  </si>
  <si>
    <t>106-97-8</t>
  </si>
  <si>
    <t>Alkanes</t>
  </si>
  <si>
    <t>Thömmes, T., Liebich A., Trojek S., Fehrenbach H., Vogt R., Lauwigi C., Reinhardt J., Giegrich J. (2013)Eco-profiles and Environmental Product Declarations of the European Plastics Manufacturers: Benzene, Toluene, and Xylenes (Aromatics, BTX). Excluding water and land-use because of inaccuracies</t>
  </si>
  <si>
    <t>A.030.14.109.230701 Cumene hydroperoxide</t>
  </si>
  <si>
    <t>A.030.14.109</t>
  </si>
  <si>
    <t>Cumene hydroperoxide</t>
  </si>
  <si>
    <t>80-15-9</t>
  </si>
  <si>
    <t>Cumenes</t>
  </si>
  <si>
    <t>data: Interim LCA and LCCA report based upon technology selection and modelled processes,  2019, Callum Hill and Andrew Norton, JCH Industrial Ecology Ltd</t>
  </si>
  <si>
    <t>A.030.14.110.230803 Diethylene glycol (DEG)</t>
  </si>
  <si>
    <t>A.030.14.110</t>
  </si>
  <si>
    <t>Diethylene glycol (DEG)</t>
  </si>
  <si>
    <t>111-46-6</t>
  </si>
  <si>
    <t>Ethers</t>
  </si>
  <si>
    <t>plastic europe https://legacy.plasticseurope.org/application/files/8315/1783/7824/20130114101708-plasticseurope_eco-profile_ethylene__others_2012-11.zip</t>
  </si>
  <si>
    <t>A.030.14.111.230701 Dipropylene glycol monomethyl ether</t>
  </si>
  <si>
    <t>A.030.14.111</t>
  </si>
  <si>
    <t>Dipropylene glycol monomethyl ether</t>
  </si>
  <si>
    <t>34590-94-8</t>
  </si>
  <si>
    <t>A.030.14.112.230701 Ethanol (alcohol), bio-based from agricultural waste</t>
  </si>
  <si>
    <t>A.030.14.112</t>
  </si>
  <si>
    <t>Ethanol (alcohol), bio-based from agricultural waste</t>
  </si>
  <si>
    <t>64-17-5</t>
  </si>
  <si>
    <t>Alcohols and polyols</t>
  </si>
  <si>
    <t>proxi for ethanol, classical off-site production from grain with natural gas</t>
  </si>
  <si>
    <t>A.030.14.113.230701 Ethanol (alcohol), synthetic</t>
  </si>
  <si>
    <t>A.030.14.113</t>
  </si>
  <si>
    <t>Ethanol (alcohol), synthetic</t>
  </si>
  <si>
    <t>Hydration of Ethylene proxi for ethanol, since heat is not exactly known, but probably negligible</t>
  </si>
  <si>
    <t>A.030.14.114.230701 Ethylbenzene</t>
  </si>
  <si>
    <t>A.030.14.114</t>
  </si>
  <si>
    <t>Ethylbenzene</t>
  </si>
  <si>
    <t>100-41-4</t>
  </si>
  <si>
    <t>produced together with styrene</t>
  </si>
  <si>
    <t>A.030.14.115.230803 Ethylene</t>
  </si>
  <si>
    <t>A.030.14.115</t>
  </si>
  <si>
    <t>Ethylene</t>
  </si>
  <si>
    <t>74-85-1</t>
  </si>
  <si>
    <t>Unsaturated aliphatic hydrocarbons</t>
  </si>
  <si>
    <t>A.030.14.116.230701 Ethylene dichloride</t>
  </si>
  <si>
    <t>A.030.14.116</t>
  </si>
  <si>
    <t>Ethylene dichloride</t>
  </si>
  <si>
    <t>107-06-2</t>
  </si>
  <si>
    <t>Organochlorides (class)</t>
  </si>
  <si>
    <t>data: IPPC Chemicals, 2002. European Commission, Directorate General, Joint Research Center, “Reference Document on Best Available Techniques in the Large Volume Organic Chemical Industry”, February 2002</t>
  </si>
  <si>
    <t>A.030.14.117.230701 Ethylene oxide (1)</t>
  </si>
  <si>
    <t>A.030.14.117</t>
  </si>
  <si>
    <t>Ethylene oxide (1)</t>
  </si>
  <si>
    <t>75-21-8</t>
  </si>
  <si>
    <t>Epoxides (class)</t>
  </si>
  <si>
    <t>data from summary report Plastic Europe (IFU Heidelberg)</t>
  </si>
  <si>
    <t>A.030.14.118.230701 Methanol</t>
  </si>
  <si>
    <t>A.030.14.118</t>
  </si>
  <si>
    <t>Methanol</t>
  </si>
  <si>
    <t>67-56-1</t>
  </si>
  <si>
    <t>Alcohols and polyols (class)</t>
  </si>
  <si>
    <t>data from Life cycle assessment of typical methanol production routes: The environmental impacts analysis and power optimization. Zhuo Chen, Qun Shen, Nannan Sun, Wei Wei. Table 3 (NTM=Natural gas To Methanol) Journal of Cleaner Production Volume 220, 20 May 2019, Pages 408-416</t>
  </si>
  <si>
    <t>A.030.14.119.230701 Methylamine</t>
  </si>
  <si>
    <t>A.030.14.119</t>
  </si>
  <si>
    <t>Methylamine</t>
  </si>
  <si>
    <t>74-89-5</t>
  </si>
  <si>
    <t>Amines</t>
  </si>
  <si>
    <t>methylamine from methanol and fertiliser-N</t>
  </si>
  <si>
    <t>A.030.14.120.230803 Monoethylene glycol (MEG)</t>
  </si>
  <si>
    <t>A.030.14.120</t>
  </si>
  <si>
    <t>Monoethylene glycol (MEG)</t>
  </si>
  <si>
    <t>107-21-1</t>
  </si>
  <si>
    <t>A.030.14.121.230701 Pentane blowing agent</t>
  </si>
  <si>
    <t>A.030.14.121</t>
  </si>
  <si>
    <t>Pentane blowing agent</t>
  </si>
  <si>
    <t>109-66-0</t>
  </si>
  <si>
    <t>Plastic Europe, with small correction on ecotoxicity</t>
  </si>
  <si>
    <t>A.030.14.122.230701 Propane</t>
  </si>
  <si>
    <t>A.030.14.122</t>
  </si>
  <si>
    <t>Propane</t>
  </si>
  <si>
    <t>74-98-6</t>
  </si>
  <si>
    <t>LPG is a mixture of butane and propane</t>
  </si>
  <si>
    <t>A.030.14.123.230803 Propylene</t>
  </si>
  <si>
    <t>A.030.14.123</t>
  </si>
  <si>
    <t>Propylene</t>
  </si>
  <si>
    <t>115-07-1</t>
  </si>
  <si>
    <t>A.030.14.124.230701 Phenol</t>
  </si>
  <si>
    <t>A.030.14.124</t>
  </si>
  <si>
    <t>Phenol</t>
  </si>
  <si>
    <t>108-95-2</t>
  </si>
  <si>
    <t>1-hydroxy-4-unsubstituted benzenoids</t>
  </si>
  <si>
    <t>Plastic Europe (PASG - Phenol and Acetone Sector Group).https://www.petrochemistry.eu/wp-content/uploads/2018/01/EPD-Phenol-Acetone-10-16.pdf</t>
  </si>
  <si>
    <t>A.030.14.125.230701 Rosin</t>
  </si>
  <si>
    <t>A.030.14.125</t>
  </si>
  <si>
    <t>Rosin</t>
  </si>
  <si>
    <t>8052-47-9</t>
  </si>
  <si>
    <t>A.030.14.126.230701 Styrene</t>
  </si>
  <si>
    <t>A.030.14.126</t>
  </si>
  <si>
    <t>Styrene</t>
  </si>
  <si>
    <t>100-42-5</t>
  </si>
  <si>
    <t>Styrenes</t>
  </si>
  <si>
    <t>summary report Plastic Europe (Gabi/Sphera)</t>
  </si>
  <si>
    <t>A.030.14.127.230803 Toluene</t>
  </si>
  <si>
    <t>A.030.14.127</t>
  </si>
  <si>
    <t>Toluene</t>
  </si>
  <si>
    <t>108-88-3</t>
  </si>
  <si>
    <t>Toluenes</t>
  </si>
  <si>
    <t>A.030.14.128.230803 Triethylene glycol (TEG)</t>
  </si>
  <si>
    <t>A.030.14.128</t>
  </si>
  <si>
    <t>Triethylene glycol (TEG)</t>
  </si>
  <si>
    <t>112-27-6</t>
  </si>
  <si>
    <t>Plastic Europe https://plasticseurope.org/sustainability/circularity/life-cycle-thinking/eco-profiles-set/</t>
  </si>
  <si>
    <t>A.030.14.129.230803 Xylene</t>
  </si>
  <si>
    <t>A.030.14.129</t>
  </si>
  <si>
    <t>Xylene</t>
  </si>
  <si>
    <t>1330-20-7</t>
  </si>
  <si>
    <t>Xylenes</t>
  </si>
  <si>
    <t>A.030.14.130.230813 Acrylonitrile from propylene ammoxidation</t>
  </si>
  <si>
    <t>A.030.14.130</t>
  </si>
  <si>
    <t>Acrylonitrile from propylene ammoxidation</t>
  </si>
  <si>
    <t>Sutter J. Life Cycle Inventories of Petrochemical Solvents. Data v2.0. Uster December 2007. Research gate. https://www.researchgate.net/publication/313054728_Life_Cycle_Inventories_of_Petrochemical_Solvents_Data_v20_Uster_2007</t>
  </si>
  <si>
    <t>A.030.14.131.230813 Acetonitrile from propylene ammoxidation</t>
  </si>
  <si>
    <t>A.030.14.131</t>
  </si>
  <si>
    <t>Acetonitrile from propylene ammoxidation</t>
  </si>
  <si>
    <t>75-05-8</t>
  </si>
  <si>
    <t>A.030.14.132.230813 Hydrogen cyanide from propylene ammoxidation</t>
  </si>
  <si>
    <t>A.030.14.132</t>
  </si>
  <si>
    <t>Hydrogen cyanide from propylene ammoxidation</t>
  </si>
  <si>
    <t>74-90-8</t>
  </si>
  <si>
    <t>A.030.14.133.240324 Grease, Lithium-based</t>
  </si>
  <si>
    <t>A.030.14.133</t>
  </si>
  <si>
    <t>Grease, Lithium-based</t>
  </si>
  <si>
    <t>Pranav Mithra, 2020.  Comparative life cycle assessment of lubricating greases for nut runners used in industrial assembly lines. KTH Royal Institute of Technology, Sweden. Table 13. Lithium-based grease from the Axel Christiernsson Group, Sweden</t>
  </si>
  <si>
    <t>A.030.14.134.240324 Grease, polymer (Polyalphaolefin + polypropylene)</t>
  </si>
  <si>
    <t>A.030.14.134</t>
  </si>
  <si>
    <t>Grease, polymer (Polyalphaolefin + polypropylene)</t>
  </si>
  <si>
    <t>A.030.18</t>
  </si>
  <si>
    <t>Materials, chemicals, organic, solvents</t>
  </si>
  <si>
    <t>A.030.18.101.230701 1-Butanol</t>
  </si>
  <si>
    <t>A.030.18.101</t>
  </si>
  <si>
    <t>1-Butanol</t>
  </si>
  <si>
    <t>71-36-3</t>
  </si>
  <si>
    <t>A.030.18.102.230701 1-Pentanol</t>
  </si>
  <si>
    <t>A.030.18.102</t>
  </si>
  <si>
    <t>1-Pentanol</t>
  </si>
  <si>
    <t>71-41-0</t>
  </si>
  <si>
    <t>A.030.18.103.230701 1,4-Dioxane</t>
  </si>
  <si>
    <t>A.030.18.103</t>
  </si>
  <si>
    <t>1,4-Dioxane</t>
  </si>
  <si>
    <t>123-91-1</t>
  </si>
  <si>
    <t>1,4-dioxanes</t>
  </si>
  <si>
    <t>A.030.18.104.230701 2-Butanol</t>
  </si>
  <si>
    <t>A.030.18.104</t>
  </si>
  <si>
    <t>2-Butanol</t>
  </si>
  <si>
    <t>78-92-2</t>
  </si>
  <si>
    <t>A.030.18.105.230701 2-Methyl-1-butanol</t>
  </si>
  <si>
    <t>A.030.18.105</t>
  </si>
  <si>
    <t>2-Methyl-1-butanol</t>
  </si>
  <si>
    <t>137-32-6</t>
  </si>
  <si>
    <t>A.030.18.106.230701 2-Methyl-1-propanol</t>
  </si>
  <si>
    <t>A.030.18.106</t>
  </si>
  <si>
    <t>2-Methyl-1-propanol</t>
  </si>
  <si>
    <t>78-83-1</t>
  </si>
  <si>
    <t>A.030.18.107.230701 2-Methyl-2-butanol</t>
  </si>
  <si>
    <t>A.030.18.107</t>
  </si>
  <si>
    <t>2-Methyl-2-butanol</t>
  </si>
  <si>
    <t>75-85-4</t>
  </si>
  <si>
    <t>A.030.18.108.230701 2-Methylpentane</t>
  </si>
  <si>
    <t>A.030.18.108</t>
  </si>
  <si>
    <t>2-Methylpentane</t>
  </si>
  <si>
    <t>107-83-5</t>
  </si>
  <si>
    <t>A.030.18.109.230701 3-Methyl-1-butanol</t>
  </si>
  <si>
    <t>A.030.18.109</t>
  </si>
  <si>
    <t>3-Methyl-1-butanol</t>
  </si>
  <si>
    <t>123-51-3</t>
  </si>
  <si>
    <t>A.030.18.110.230701 3-Methyl-1-butyl acetate</t>
  </si>
  <si>
    <t>A.030.18.110</t>
  </si>
  <si>
    <t>3-Methyl-1-butyl acetate</t>
  </si>
  <si>
    <t>123-92-2</t>
  </si>
  <si>
    <t>Carboxylic acid derivatives</t>
  </si>
  <si>
    <t>A.030.18.111.230701 4-Methyl-2-pentanone</t>
  </si>
  <si>
    <t>A.030.18.111</t>
  </si>
  <si>
    <t>4-Methyl-2-pentanone</t>
  </si>
  <si>
    <t>108-10-1</t>
  </si>
  <si>
    <t>A.030.18.112.230701 Acetic acid</t>
  </si>
  <si>
    <t>A.030.18.112</t>
  </si>
  <si>
    <t>Acetic acid</t>
  </si>
  <si>
    <t>A.030.18.113.230701 Acetic anhydride</t>
  </si>
  <si>
    <t>A.030.18.113</t>
  </si>
  <si>
    <t>Acetic anhydride</t>
  </si>
  <si>
    <t>A.030.18.114.230701 Acetone (2)</t>
  </si>
  <si>
    <t>A.030.18.114</t>
  </si>
  <si>
    <t>Acetone (2)</t>
  </si>
  <si>
    <t>A.030.18.115.230701 Benzal chloride</t>
  </si>
  <si>
    <t>A.030.18.115</t>
  </si>
  <si>
    <t>Benzal chloride</t>
  </si>
  <si>
    <t>98-87-3</t>
  </si>
  <si>
    <t>A.030.18.116.230701 Benzaldehyde</t>
  </si>
  <si>
    <t>A.030.18.116</t>
  </si>
  <si>
    <t>Benzaldehyde</t>
  </si>
  <si>
    <t>100-52-7</t>
  </si>
  <si>
    <t>Benzoyl derivatives</t>
  </si>
  <si>
    <t>A.030.18.117.230701 Benzene chlorination (per kg benzene)</t>
  </si>
  <si>
    <t>A.030.18.117</t>
  </si>
  <si>
    <t>Benzene chlorination (per kg benzene)</t>
  </si>
  <si>
    <t>A.030.18.118.230701 Benzyl alcohol</t>
  </si>
  <si>
    <t>A.030.18.118</t>
  </si>
  <si>
    <t>Benzyl alcohol</t>
  </si>
  <si>
    <t>100-51-6</t>
  </si>
  <si>
    <t>Benzyl alcohols</t>
  </si>
  <si>
    <t>A.030.18.119.230701 Benzyl chloride</t>
  </si>
  <si>
    <t>A.030.18.119</t>
  </si>
  <si>
    <t>Benzyl chloride</t>
  </si>
  <si>
    <t>100-44-7</t>
  </si>
  <si>
    <t>Benzyl halides</t>
  </si>
  <si>
    <t>A.030.18.120.230701 Butane-1,4-diol</t>
  </si>
  <si>
    <t>A.030.18.120</t>
  </si>
  <si>
    <t>Butane-1,4-diol</t>
  </si>
  <si>
    <t>110-63-4</t>
  </si>
  <si>
    <t>A.030.18.121.230701 Butane-1,4-diol dehydrogenation</t>
  </si>
  <si>
    <t>A.030.18.121</t>
  </si>
  <si>
    <t>Butane-1,4-diol dehydrogenation</t>
  </si>
  <si>
    <t>A.030.18.122.230701 Butane oxidation</t>
  </si>
  <si>
    <t>A.030.18.122</t>
  </si>
  <si>
    <t>Butane oxidation</t>
  </si>
  <si>
    <t>A.030.18.123.230701 Butanes from butene,</t>
  </si>
  <si>
    <t>A.030.18.123</t>
  </si>
  <si>
    <t>Butanes from butene,</t>
  </si>
  <si>
    <t>A.030.18.124.230701 Butene hydration</t>
  </si>
  <si>
    <t>A.030.18.124</t>
  </si>
  <si>
    <t>Butene hydration</t>
  </si>
  <si>
    <t>A.030.18.125.230701 Butene hydroformylation</t>
  </si>
  <si>
    <t>A.030.18.125</t>
  </si>
  <si>
    <t>Butene hydroformylation</t>
  </si>
  <si>
    <t>A.030.18.126.230701 Butyl acetate</t>
  </si>
  <si>
    <t>A.030.18.126</t>
  </si>
  <si>
    <t>Butyl acetate</t>
  </si>
  <si>
    <t>123-86-4</t>
  </si>
  <si>
    <t>A.030.18.127.230701 Butyrolactone</t>
  </si>
  <si>
    <t>A.030.18.127</t>
  </si>
  <si>
    <t>Butyrolactone</t>
  </si>
  <si>
    <t>96-48-0</t>
  </si>
  <si>
    <t>Gamma butyrolactones</t>
  </si>
  <si>
    <t>A.030.18.128.230701 Cyclohexane</t>
  </si>
  <si>
    <t>A.030.18.128</t>
  </si>
  <si>
    <t>Cyclohexane</t>
  </si>
  <si>
    <t>110-82-7</t>
  </si>
  <si>
    <t>Cycloalkanes</t>
  </si>
  <si>
    <t>A.030.18.129.230701 Cyclohexanone</t>
  </si>
  <si>
    <t>A.030.18.129</t>
  </si>
  <si>
    <t>Cyclohexanone</t>
  </si>
  <si>
    <t>108-94-1</t>
  </si>
  <si>
    <t>A.030.18.130.230701 Ethanol from ethylene</t>
  </si>
  <si>
    <t>A.030.18.130</t>
  </si>
  <si>
    <t>Ethanol from ethylene</t>
  </si>
  <si>
    <t>A.030.18.131.230701 Diethyl ether</t>
  </si>
  <si>
    <t>A.030.18.131</t>
  </si>
  <si>
    <t>Diethyl ether</t>
  </si>
  <si>
    <t>60-29-7</t>
  </si>
  <si>
    <t>A.030.18.132.230701 Dimethyl sulfoxide</t>
  </si>
  <si>
    <t>A.030.18.132</t>
  </si>
  <si>
    <t>Dimethyl sulfoxide</t>
  </si>
  <si>
    <t>67-68-5</t>
  </si>
  <si>
    <t>Sulfoxides (class)</t>
  </si>
  <si>
    <t>A.030.18.133.230701 Dimethylamine (1)</t>
  </si>
  <si>
    <t>A.030.18.133</t>
  </si>
  <si>
    <t>Dimethylamine (1)</t>
  </si>
  <si>
    <t>124-40-3</t>
  </si>
  <si>
    <t>A.030.18.134.230701 Ethyl acetate from ethanol and acetic acid</t>
  </si>
  <si>
    <t>A.030.18.134</t>
  </si>
  <si>
    <t>Ethyl acetate from ethanol and acetic acid</t>
  </si>
  <si>
    <t>141-78-6</t>
  </si>
  <si>
    <t>A.030.18.135.230701 Ethyl acetate, from Butane oxidation</t>
  </si>
  <si>
    <t>A.030.18.135</t>
  </si>
  <si>
    <t>Ethyl acetate, from Butane oxidation</t>
  </si>
  <si>
    <t>A.030.18.136.230701 Ethyl acetate, from Ethyl Alcohol</t>
  </si>
  <si>
    <t>A.030.18.136</t>
  </si>
  <si>
    <t>Ethyl acetate, from Ethyl Alcohol</t>
  </si>
  <si>
    <t>A.030.18.137.230701 Ethylene glycol diethyl ether</t>
  </si>
  <si>
    <t>A.030.18.137</t>
  </si>
  <si>
    <t>Ethylene glycol diethyl ether</t>
  </si>
  <si>
    <t>629-14-1</t>
  </si>
  <si>
    <t>A.030.18.138.230701 Ethylene glycol dimethyl ether</t>
  </si>
  <si>
    <t>A.030.18.138</t>
  </si>
  <si>
    <t>Ethylene glycol dimethyl ether</t>
  </si>
  <si>
    <t>110-71-4</t>
  </si>
  <si>
    <t>A.030.18.139.230701 Ethylene glycol monoethyl ether</t>
  </si>
  <si>
    <t>A.030.18.139</t>
  </si>
  <si>
    <t>Ethylene glycol monoethyl ether</t>
  </si>
  <si>
    <t>110-80-5</t>
  </si>
  <si>
    <t>A.030.18.140.230701 Ethylene hydration</t>
  </si>
  <si>
    <t>A.030.18.140</t>
  </si>
  <si>
    <t>Ethylene hydration</t>
  </si>
  <si>
    <t>A.030.18.141.230701 Formic acid by butane oxidation</t>
  </si>
  <si>
    <t>A.030.18.141</t>
  </si>
  <si>
    <t>Formic acid by butane oxidation</t>
  </si>
  <si>
    <t>64-18-6</t>
  </si>
  <si>
    <t>A.030.18.142.230701 Formic acid by methyl formate hydrolysis</t>
  </si>
  <si>
    <t>A.030.18.142</t>
  </si>
  <si>
    <t>Formic acid by methyl formate hydrolysis</t>
  </si>
  <si>
    <t>A.030.18.143.230701 Hydrochloric acid (do not use, use A.030.02.101. of plastic europe)</t>
  </si>
  <si>
    <t>A.030.18.143</t>
  </si>
  <si>
    <t>Hydrochloric acid (do not use, use A.030.02.101. of plastic europe)</t>
  </si>
  <si>
    <t>A.030.18.144.230701 Hydrogen from Reppe process</t>
  </si>
  <si>
    <t>A.030.18.144</t>
  </si>
  <si>
    <t>Hydrogen from Reppe process</t>
  </si>
  <si>
    <t>A.030.18.145.230701 Isobutyl acetate</t>
  </si>
  <si>
    <t>A.030.18.145</t>
  </si>
  <si>
    <t>Isobutyl acetate</t>
  </si>
  <si>
    <t>110-19-0</t>
  </si>
  <si>
    <t>A.030.18.146.230701 Isopropyl acetate</t>
  </si>
  <si>
    <t>A.030.18.146</t>
  </si>
  <si>
    <t>Isopropyl acetate</t>
  </si>
  <si>
    <t>108-21-4</t>
  </si>
  <si>
    <t>A.030.18.147.230701 Methyl acetate</t>
  </si>
  <si>
    <t>A.030.18.147</t>
  </si>
  <si>
    <t>Methyl acetate</t>
  </si>
  <si>
    <t>79-20-9</t>
  </si>
  <si>
    <t>A.030.18.148.230701 Methyl ethyl ketone</t>
  </si>
  <si>
    <t>A.030.18.148</t>
  </si>
  <si>
    <t>Methyl ethyl ketone</t>
  </si>
  <si>
    <t>78-93-3</t>
  </si>
  <si>
    <t>A.030.18.149.230701 Methyl formate</t>
  </si>
  <si>
    <t>A.030.18.149</t>
  </si>
  <si>
    <t>Methyl formate</t>
  </si>
  <si>
    <t>107-31-3</t>
  </si>
  <si>
    <t>A.030.18.150.230701 Methylcyclohexane</t>
  </si>
  <si>
    <t>A.030.18.150</t>
  </si>
  <si>
    <t>Methylcyclohexane</t>
  </si>
  <si>
    <t>108-87-2</t>
  </si>
  <si>
    <t>A.030.18.151.230701 Monochlorobenzene</t>
  </si>
  <si>
    <t>A.030.18.151</t>
  </si>
  <si>
    <t>Monochlorobenzene</t>
  </si>
  <si>
    <t>108-90-7</t>
  </si>
  <si>
    <t>Halobenzenes</t>
  </si>
  <si>
    <t>A.030.18.152.230701 N-Dimethyl-2-pyrrolidone</t>
  </si>
  <si>
    <t>A.030.18.152</t>
  </si>
  <si>
    <t>N-Dimethyl-2-pyrrolidone</t>
  </si>
  <si>
    <t>872-50-4;</t>
  </si>
  <si>
    <t>N-alkylpyrrolidines</t>
  </si>
  <si>
    <t>A.030.18.153.230701 N,N-Dimethylformamide</t>
  </si>
  <si>
    <t>A.030.18.153</t>
  </si>
  <si>
    <t>N,N-Dimethylformamide</t>
  </si>
  <si>
    <t>68-12-2</t>
  </si>
  <si>
    <t>A.030.18.154.230701 o-dichlorobenzene</t>
  </si>
  <si>
    <t>A.030.18.154</t>
  </si>
  <si>
    <t>o-dichlorobenzene</t>
  </si>
  <si>
    <t>95-50-1</t>
  </si>
  <si>
    <t>A.030.18.155.230701 p-dichlorobenzene</t>
  </si>
  <si>
    <t>A.030.18.155</t>
  </si>
  <si>
    <t>p-dichlorobenzene</t>
  </si>
  <si>
    <t>106-46-7</t>
  </si>
  <si>
    <t>A.030.18.156.230701 Propanal</t>
  </si>
  <si>
    <t>A.030.18.156</t>
  </si>
  <si>
    <t>Propanal</t>
  </si>
  <si>
    <t>123-38-6</t>
  </si>
  <si>
    <t>A.030.18.157.230701 Propanol</t>
  </si>
  <si>
    <t>A.030.18.157</t>
  </si>
  <si>
    <t>Propanol</t>
  </si>
  <si>
    <t>71-23-8</t>
  </si>
  <si>
    <t>A.030.18.158.230701 Propylene ammooxidation</t>
  </si>
  <si>
    <t>A.030.18.158</t>
  </si>
  <si>
    <t>Propylene ammooxidation</t>
  </si>
  <si>
    <t>A.030.18.159.230701 Propylene hydroformylation</t>
  </si>
  <si>
    <t>A.030.18.159</t>
  </si>
  <si>
    <t>Propylene hydroformylation</t>
  </si>
  <si>
    <t>A.030.18.160.230701 Tetrahydrofuran</t>
  </si>
  <si>
    <t>A.030.18.160</t>
  </si>
  <si>
    <t>Tetrahydrofuran</t>
  </si>
  <si>
    <t>109-99-9</t>
  </si>
  <si>
    <t>Tetrahydrofurans (class)</t>
  </si>
  <si>
    <t>A.030.22</t>
  </si>
  <si>
    <t xml:space="preserve">Materials, chemicals, pesticides </t>
  </si>
  <si>
    <t>A.030.22.101.230701 Pesticides (unspecified)</t>
  </si>
  <si>
    <t>A.030.22.101</t>
  </si>
  <si>
    <t>Pesticides (unspecified)</t>
  </si>
  <si>
    <t>from ProBas, Umwelt Bundesambt</t>
  </si>
  <si>
    <t>A.030.23</t>
  </si>
  <si>
    <t>Materials, chemicals, pesticides, fungicides</t>
  </si>
  <si>
    <t>A.030.23.101.230808 Benomyl (1-(Butylcarbamoyl)-1H-1,3-benzimidazol-2-yl methylcarbamate)</t>
  </si>
  <si>
    <t>A.030.23.101</t>
  </si>
  <si>
    <t>Benomyl (1-(Butylcarbamoyl)-1H-1,3-benzimidazol-2-yl methylcarbamate)</t>
  </si>
  <si>
    <t>17804-35-2</t>
  </si>
  <si>
    <t>Benzimidazoles</t>
  </si>
  <si>
    <t>data from: Stout B.A. and Helsel Z.R.. 1987 "Energy in World Agriculture, Volume 2" Chapter 7</t>
  </si>
  <si>
    <t>A.030.23.102.230808 Captan ((3aR,7aS)-2-[(Trichloromethyl)sulfanyl]-3a,4,7,7a-tetrahydro-1H-isoindole-1,3(2H)-dione)</t>
  </si>
  <si>
    <t>A.030.23.102</t>
  </si>
  <si>
    <t>Captan ((3aR,7aS)-2-[(Trichloromethyl)sulfanyl]-3a,4,7,7a-tetrahydro-1H-isoindole-1,3</t>
  </si>
  <si>
    <t>133-06-2</t>
  </si>
  <si>
    <t>Isoindolines</t>
  </si>
  <si>
    <t>A.030.23.103.230808 Ferbam (Iron(III) Dimethyldithiocarbamate)</t>
  </si>
  <si>
    <t>A.030.23.103</t>
  </si>
  <si>
    <t>Ferbam (Iron(III) Dimethyldithiocarbamate)</t>
  </si>
  <si>
    <t>14484-64-1</t>
  </si>
  <si>
    <t>Organic transition metal salts</t>
  </si>
  <si>
    <t>A.030.23.104.230808 Maneb ( [[2-[(Dithio Carboxyl)amino]ethyl]carbodithioate]](2-)-kS,kS']manganese)</t>
  </si>
  <si>
    <t>A.030.23.104</t>
  </si>
  <si>
    <t>Maneb ( [[2-[(Dithio Carboxyl)amino]ethyl]carbodithioate]](2-)-kS,kS']manganese)</t>
  </si>
  <si>
    <t>12427-38-2</t>
  </si>
  <si>
    <t>A.030.24</t>
  </si>
  <si>
    <t>Materials, chemicals, pesticides, herbicides</t>
  </si>
  <si>
    <t>A.030.24.101.230808 2,4-D (2,4-Dichlorophenoxyacetic acid)</t>
  </si>
  <si>
    <t>A.030.24.101</t>
  </si>
  <si>
    <t>2,4-D (2,4-Dichlorophenoxyacetic acid)</t>
  </si>
  <si>
    <t>94-75-7</t>
  </si>
  <si>
    <t>Phenoxyacetic acid derivatives</t>
  </si>
  <si>
    <t>A.030.24.102.230808 2,4,5-T (2,4,5-Trichlorophenoxyacetic acid)</t>
  </si>
  <si>
    <t>A.030.24.102</t>
  </si>
  <si>
    <t>2,4,5-T (2,4,5-Trichlorophenoxyacetic acid)</t>
  </si>
  <si>
    <t>93-76-5</t>
  </si>
  <si>
    <t>A.030.24.103.230808 Alachlor (2-Chloro-N-(2,6-diethylphenyl)-N-(methoxymethyl)acetamide)</t>
  </si>
  <si>
    <t>A.030.24.103</t>
  </si>
  <si>
    <t>Alachlor (2-Chloro-N-(2,6-diethylphenyl)-N-(methoxymethyl)acetamide)</t>
  </si>
  <si>
    <t>15972-60-8</t>
  </si>
  <si>
    <t>Anilides</t>
  </si>
  <si>
    <t>A.030.24.104.230808 Bentazone (3-isopropyl-2,1,3-benzothiadiazine-4-one-2,2-dioxide)</t>
  </si>
  <si>
    <t>A.030.24.104</t>
  </si>
  <si>
    <t>Bentazone (3-isopropyl-2,1,3-benzothiadiazine-4-one-2,2-dioxide)</t>
  </si>
  <si>
    <t xml:space="preserve">25057-89-0 </t>
  </si>
  <si>
    <t>Benzenoids</t>
  </si>
  <si>
    <t>A.030.24.105.230808 Butylate (Butylated hydroxytoluene, 2,6-Di-tert-butyl-4-methylphenol)</t>
  </si>
  <si>
    <t>A.030.24.105</t>
  </si>
  <si>
    <t>Butylate (Butylated hydroxytoluene, 2,6-Di-tert-butyl-4-methylphenol)</t>
  </si>
  <si>
    <t>128-37-0</t>
  </si>
  <si>
    <t>Phenylpropanes</t>
  </si>
  <si>
    <t>A.030.24.106.230808 Chloramben (3-Amino-2,5-dichlorobenzoic acid)</t>
  </si>
  <si>
    <t>A.030.24.106</t>
  </si>
  <si>
    <t>Chloramben (3-Amino-2,5-dichlorobenzoic acid)</t>
  </si>
  <si>
    <t>133-90-4</t>
  </si>
  <si>
    <t>Benzoic acids and derivatives</t>
  </si>
  <si>
    <t>A.030.24.107.230808 Chlorsulfuron (2-chloro-N-[(4-methoxy-6-methyl-1,3,5-triazin-2-yl)carbamoyl]benzene-1-sulfonamide)</t>
  </si>
  <si>
    <t>A.030.24.107</t>
  </si>
  <si>
    <t>Chlorsulfuron (2-chloro-N-[(4-methoxy-6-methyl-1,3,5-triazin-2-yl)carbamoyl]benzene-1</t>
  </si>
  <si>
    <t>64902-72-3</t>
  </si>
  <si>
    <t>Sulfonylureas</t>
  </si>
  <si>
    <t>A.030.24.108.230808 Cyanazine (2-[[4-Chloro-6-(ethylamino)-1,3,5-triazin-2-yl]amino]-2-methylpropanenitrile)</t>
  </si>
  <si>
    <t>A.030.24.108</t>
  </si>
  <si>
    <t>Cyanazine (2-[[4-Chloro-6-(ethylamino)-1,3,5-triazin-2-yl]amino]-2-methylpropanenitri</t>
  </si>
  <si>
    <t>21725-46-2</t>
  </si>
  <si>
    <t>Aminotriazines</t>
  </si>
  <si>
    <t>A.030.24.109.230808 Dicamba (3,6-Dichloro-2-methoxybenzoic acid)</t>
  </si>
  <si>
    <t>A.030.24.109</t>
  </si>
  <si>
    <t>Dicamba (3,6-Dichloro-2-methoxybenzoic acid)</t>
  </si>
  <si>
    <t>1918-00-9</t>
  </si>
  <si>
    <t>A.030.24.110.230808 Dinoseb (2-(Butan-2-yl)-4,6-dinitrophenol)</t>
  </si>
  <si>
    <t>A.030.24.110</t>
  </si>
  <si>
    <t>Dinoseb (2-(Butan-2-yl)-4,6-dinitrophenol)</t>
  </si>
  <si>
    <t>88-85-7</t>
  </si>
  <si>
    <t>Nitrophenols</t>
  </si>
  <si>
    <t>A.030.24.111.230808 Diquat (6,7-dihydrodipyrido[1,2-a:2',1'-c]pyrazine-5,8-diium dibromide)</t>
  </si>
  <si>
    <t>A.030.24.111</t>
  </si>
  <si>
    <t>Diquat (6,7-dihydrodipyrido[1,2-a:2',1'-c]pyrazine-5,8-diium dibromide)</t>
  </si>
  <si>
    <t>85-00-7</t>
  </si>
  <si>
    <t>Pyridinium derivatives</t>
  </si>
  <si>
    <t>A.030.24.112.230808 Diuron, DCMU (3-(3,4-dichlorophenyl)-1,1-dimethylurea)</t>
  </si>
  <si>
    <t>A.030.24.112</t>
  </si>
  <si>
    <t>Diuron, DCMU (3-(3,4-dichlorophenyl)-1,1-dimethylurea)</t>
  </si>
  <si>
    <t>330-54-1</t>
  </si>
  <si>
    <t>N-phenylureas</t>
  </si>
  <si>
    <t>A.030.24.113.230808 EPTC ( S-Ethyl dipropylthiocarbamate)</t>
  </si>
  <si>
    <t>A.030.24.113</t>
  </si>
  <si>
    <t>EPTC ( S-Ethyl dipropylthiocarbamate)</t>
  </si>
  <si>
    <t>759-94-4</t>
  </si>
  <si>
    <t>Thiocarbamic acid derivatives</t>
  </si>
  <si>
    <t>A.030.24.114.230808 Fluazifop-butyl ( (2R)-2-(4-([5-(trifluoromethyl)-2-pyridyl]oxy)phenoxy)propanoic acid)</t>
  </si>
  <si>
    <t>A.030.24.114</t>
  </si>
  <si>
    <t>Fluazifop-butyl ( (2R)-2-(4-([5-(trifluoromethyl)-2-pyridyl]oxy)phenoxy)propanoic aci</t>
  </si>
  <si>
    <t>69335-91-7</t>
  </si>
  <si>
    <t>Benzene and substituted derivatives</t>
  </si>
  <si>
    <t>A.030.24.115.230808 Fluometuron (N,N-Dimethyl-N'-[3-(trifluoromethyl)phenyl]urea)</t>
  </si>
  <si>
    <t>A.030.24.115</t>
  </si>
  <si>
    <t>Fluometuron (N,N-Dimethyl-N'-[3-(trifluoromethyl)phenyl]urea)</t>
  </si>
  <si>
    <t>2164-17-2</t>
  </si>
  <si>
    <t>A.030.24.116.230808 Glyphosate (N-(Phosphonomethyl)glycine)</t>
  </si>
  <si>
    <t>A.030.24.116</t>
  </si>
  <si>
    <t>Glyphosate (N-(Phosphonomethyl)glycine)</t>
  </si>
  <si>
    <t>1071-83-6</t>
  </si>
  <si>
    <t>Amino acids, peptides, and analogues</t>
  </si>
  <si>
    <t>A.030.24.117.230808 Linuron (3-(3,4-dichlorophenyl)-1-methoxy-1-methylurea)</t>
  </si>
  <si>
    <t>A.030.24.117</t>
  </si>
  <si>
    <t>Linuron (3-(3,4-dichlorophenyl)-1-methoxy-1-methylurea)</t>
  </si>
  <si>
    <t>330-55-2</t>
  </si>
  <si>
    <t>A.030.24.118.230808 MCPA (2-methyl-4-chlorophenoxyacetic acid)</t>
  </si>
  <si>
    <t>A.030.24.118</t>
  </si>
  <si>
    <t>MCPA (2-methyl-4-chlorophenoxyacetic acid)</t>
  </si>
  <si>
    <t>94-74-6</t>
  </si>
  <si>
    <t>A.030.24.119.230808 Metolachlor ((RS)-2-Chloro-N-(2-ethyl-6-methyl-phenyl)-N-(1-methoxypropan-2-yl)acetamide)</t>
  </si>
  <si>
    <t>A.030.24.119</t>
  </si>
  <si>
    <t>Metolachlor ((RS)-2-Chloro-N-(2-ethyl-6-methyl-phenyl)-N-(1-methoxypropan-2-yl)acetam</t>
  </si>
  <si>
    <t>51218-45-2</t>
  </si>
  <si>
    <t>A.030.24.120.230808 Paraquat (1,1'-Dimethyl[4,4'-bipyridine]-1,1'-diium dichloride)</t>
  </si>
  <si>
    <t>A.030.24.120</t>
  </si>
  <si>
    <t>Paraquat (1,1'-Dimethyl[4,4'-bipyridine]-1,1'-diium dichloride)</t>
  </si>
  <si>
    <t>1910-42-5</t>
  </si>
  <si>
    <t>Pyridines and derivatives</t>
  </si>
  <si>
    <t>A.030.24.121.230808 Propachlor (2-Chloro-N-phenyl-N-(propan-2-yl)acetamide)</t>
  </si>
  <si>
    <t>A.030.24.121</t>
  </si>
  <si>
    <t>Propachlor (2-Chloro-N-phenyl-N-(propan-2-yl)acetamide)</t>
  </si>
  <si>
    <t>1918-16-7</t>
  </si>
  <si>
    <t>A.030.24.122.230808 Propanil (N-(3,4-Dichlorophenyl)propanamide)</t>
  </si>
  <si>
    <t>A.030.24.122</t>
  </si>
  <si>
    <t>Propanil (N-(3,4-Dichlorophenyl)propanamide)</t>
  </si>
  <si>
    <t>709-98-8</t>
  </si>
  <si>
    <t>A.030.24.123.230808 Trifluralin (2,6-Dinitro-N,N-dipropyl-4-(trifluoromethyl)aniline)</t>
  </si>
  <si>
    <t>A.030.24.123</t>
  </si>
  <si>
    <t>Trifluralin (2,6-Dinitro-N,N-dipropyl-4-(trifluoromethyl)aniline)</t>
  </si>
  <si>
    <t xml:space="preserve">1582-09-8 </t>
  </si>
  <si>
    <t>Aniline and substituted anilines</t>
  </si>
  <si>
    <t>A.030.25</t>
  </si>
  <si>
    <t>Materials, chemicals, pesticides, insecticides</t>
  </si>
  <si>
    <t>A.030.25.101.230808 Carbaryl (Naphthalen-1-yl methylcarbamate)</t>
  </si>
  <si>
    <t>A.030.25.101</t>
  </si>
  <si>
    <t>Carbaryl (Naphthalen-1-yl methylcarbamate)</t>
  </si>
  <si>
    <t>63-25-2</t>
  </si>
  <si>
    <t>Naphthalenes</t>
  </si>
  <si>
    <t>A.030.25.102.230808 Carbofuran (2,2-Dimethyl-2,3-dihydro-1-benzofuran-7-yl methylcarbamate)</t>
  </si>
  <si>
    <t>A.030.25.102</t>
  </si>
  <si>
    <t>Carbofuran (2,2-Dimethyl-2,3-dihydro-1-benzofuran-7-yl methylcarbamate)</t>
  </si>
  <si>
    <t>1563-66-2</t>
  </si>
  <si>
    <t>Coumarans</t>
  </si>
  <si>
    <t>A.030.25.103.230808 Chlordimeform (N'-(4-chloro-2-methylphenyl)-N,N-dimethylmethanimidamide)</t>
  </si>
  <si>
    <t>A.030.25.103</t>
  </si>
  <si>
    <t>Chlordimeform (N'-(4-chloro-2-methylphenyl)-N,N-dimethylmethanimidamide)</t>
  </si>
  <si>
    <t>6164-98-3</t>
  </si>
  <si>
    <t>A.030.25.104.230808 Cypermethrin ([Cyano-(3-phenoxyphenyl)methyl]3-(2,2-dichloroethenyl)-2,2-dimethylcyclopropane-1-carboxylate)</t>
  </si>
  <si>
    <t>A.030.25.104</t>
  </si>
  <si>
    <t>Cypermethrin ([Cyano-(3-phenoxyphenyl)methyl]3-(2,2-dichloroethenyl)-2,2-dimethylcycl</t>
  </si>
  <si>
    <t>52315-07-8</t>
  </si>
  <si>
    <t>Fatty acid esters</t>
  </si>
  <si>
    <t>A.030.25.105.230808 Lindane (Hexachlorocyclohexane, or benzene hexachloride, BHC)</t>
  </si>
  <si>
    <t>A.030.25.105</t>
  </si>
  <si>
    <t>Lindane (Hexachlorocyclohexane, or benzene hexachloride, BHC)</t>
  </si>
  <si>
    <t>58-89-9</t>
  </si>
  <si>
    <t>Cyclohexyl halides</t>
  </si>
  <si>
    <t>A.030.25.106.230808 Malathion (Diethyl 2-[(dimethoxyphosphorothioyl)sulfanyl]butanedioate)</t>
  </si>
  <si>
    <t>A.030.25.106</t>
  </si>
  <si>
    <t>Malathion (Diethyl 2-[(dimethoxyphosphorothioyl)sulfanyl]butanedioate)</t>
  </si>
  <si>
    <t>121-75-5</t>
  </si>
  <si>
    <t>A.030.25.107.230808 Methoxychlor (1,1'-(2,2,2-Trichloroethane-1,1-diyl)bis(4-methoxybenzene))</t>
  </si>
  <si>
    <t>A.030.25.107</t>
  </si>
  <si>
    <t>Methoxychlor (1,1'-(2,2,2-Trichloroethane-1,1-diyl)bis(4-methoxybenzene))</t>
  </si>
  <si>
    <t>72-43-5</t>
  </si>
  <si>
    <t>Diphenylmethanes</t>
  </si>
  <si>
    <t>A.030.25.108.230808 Methyl  parathion (O,O-Dimethyl O-4-nitrophenyl phosphorothioate)</t>
  </si>
  <si>
    <t>A.030.25.108</t>
  </si>
  <si>
    <t>Methyl  parathion (O,O-Dimethyl O-4-nitrophenyl phosphorothioate)</t>
  </si>
  <si>
    <t>298-00-0</t>
  </si>
  <si>
    <t>Thiophosphoric acid esters</t>
  </si>
  <si>
    <t>A.030.25.109.230808 Parathion (O,O-Diethyl O-(4-nitrophenyl) phosphorothioate)</t>
  </si>
  <si>
    <t>A.030.25.109</t>
  </si>
  <si>
    <t>Parathion (O,O-Diethyl O-(4-nitrophenyl) phosphorothioate)</t>
  </si>
  <si>
    <t>56-38-2</t>
  </si>
  <si>
    <t>A.030.25.110.230808 Phorate (O,O-Diethyl S-[(ethylsulfanyl)methyl] phosphorodithioate)</t>
  </si>
  <si>
    <t>A.030.25.110</t>
  </si>
  <si>
    <t>Phorate (O,O-Diethyl S-[(ethylsulfanyl)methyl] phosphorodithioate)</t>
  </si>
  <si>
    <t>298-02-2</t>
  </si>
  <si>
    <t>Dithiophosphate O-esters</t>
  </si>
  <si>
    <t>A.030.25.111.230808 Toxaphene (Polychlorocamphene)</t>
  </si>
  <si>
    <t>A.030.25.111</t>
  </si>
  <si>
    <t>Toxaphene (Polychlorocamphene)</t>
  </si>
  <si>
    <t>8001-35-2</t>
  </si>
  <si>
    <t>A.030.26</t>
  </si>
  <si>
    <t>Materials, chemicals, printing ink</t>
  </si>
  <si>
    <t>A.030.26.101.230701 Printing Ink, Black, conventional</t>
  </si>
  <si>
    <t>A.030.26.101</t>
  </si>
  <si>
    <t>Printing Ink, Black, conventional</t>
  </si>
  <si>
    <t xml:space="preserve">data in https://www.proquest.com/docview/2311052374?pq-origsite=gscholar&amp;fromopenview=true </t>
  </si>
  <si>
    <t>printing study TUD (Varsha Balapa) 2022</t>
  </si>
  <si>
    <t>A.030.26.102.230701 Printing Ink, Black, UV, inkjet</t>
  </si>
  <si>
    <t>A.030.26.102</t>
  </si>
  <si>
    <t>Printing Ink, Black, UV, inkjet</t>
  </si>
  <si>
    <t>A.030.26.103.230701 Printing Ink, Magenta, conventional</t>
  </si>
  <si>
    <t>A.030.26.103</t>
  </si>
  <si>
    <t>Printing Ink, Magenta, conventional</t>
  </si>
  <si>
    <t>A.030.26.104.230701 Printing Ink, Magenta, UV, inkjet</t>
  </si>
  <si>
    <t>A.030.26.104</t>
  </si>
  <si>
    <t>Printing Ink, Magenta, UV, inkjet</t>
  </si>
  <si>
    <t>A.030.26.105.230701 Printing Ink, Varnish, conventional</t>
  </si>
  <si>
    <t>A.030.26.105</t>
  </si>
  <si>
    <t>Printing Ink, Varnish, conventional</t>
  </si>
  <si>
    <t>A.030.26.106.230701 Printing Ink, White, UV, inkjet</t>
  </si>
  <si>
    <t>A.030.26.106</t>
  </si>
  <si>
    <t>Printing Ink, White, UV, inkjet</t>
  </si>
  <si>
    <t>A.030.28</t>
  </si>
  <si>
    <t>Materials, chemicals, refrigerants</t>
  </si>
  <si>
    <t>A.030.28.101.230701 R-1234 yf</t>
  </si>
  <si>
    <t>A.030.28.101</t>
  </si>
  <si>
    <t>R-1234 yf</t>
  </si>
  <si>
    <t>754-12-1</t>
  </si>
  <si>
    <t>Vinyl fluorides</t>
  </si>
  <si>
    <t>data from: A. Baral, R. Minjares and R. A. Urban, "Upstream climate impacts from production of R-134a and R-1234yf refrigerants used in mobile air conditioning systems", The International Council on Clean Transportation, 2013.</t>
  </si>
  <si>
    <t>A.030.28.102.230701 R-134a</t>
  </si>
  <si>
    <t>A.030.28.102</t>
  </si>
  <si>
    <t>R-134a</t>
  </si>
  <si>
    <t>811-97-2</t>
  </si>
  <si>
    <t>Organofluorides (class)</t>
  </si>
  <si>
    <t>A.030.28.103.230701 R-744 (CO2)</t>
  </si>
  <si>
    <t>A.030.28.103</t>
  </si>
  <si>
    <t>R-744 (CO2)</t>
  </si>
  <si>
    <t xml:space="preserve">copy from A.030.04.102 Idemat Carbon dioxide, liquid </t>
  </si>
  <si>
    <t>A.030.30</t>
  </si>
  <si>
    <t>Materials, chemicals, washing agents, auxiliaries</t>
  </si>
  <si>
    <t>A.030.30.101.230701 Carboxymethyl cellulose</t>
  </si>
  <si>
    <t>A.030.30.101</t>
  </si>
  <si>
    <t>Carboxymethyl cellulose</t>
  </si>
  <si>
    <t>9000-11-7</t>
  </si>
  <si>
    <t>reaction from ecoinvent v2 ("copyright false")</t>
  </si>
  <si>
    <t>A.030.30.102.230701 Fluorescent whitening agent, DAS1, triazinylaminostilben type</t>
  </si>
  <si>
    <t>A.030.30.102</t>
  </si>
  <si>
    <t>Fluorescent whitening agent, DAS1, triazinylaminostilben type</t>
  </si>
  <si>
    <t>592-88-1</t>
  </si>
  <si>
    <t>A.030.30.103.230701 Fluorescent whitening agent, distyrylbiphenyl type</t>
  </si>
  <si>
    <t>A.030.30.103</t>
  </si>
  <si>
    <t>Fluorescent whitening agent, distyrylbiphenyl type</t>
  </si>
  <si>
    <t>A.030.30.104.230701 Sodium dodecylbenzenesulfonate</t>
  </si>
  <si>
    <t>A.030.30.104</t>
  </si>
  <si>
    <t>Sodium dodecylbenzenesulfonate</t>
  </si>
  <si>
    <t>25155-30-0</t>
  </si>
  <si>
    <t>is Linear alkylbenzene sulphonic acid a reasonable proxi? Litterature https://www.ams.usda.gov/sites/default/files/media/SDBSTR052617.pdf</t>
  </si>
  <si>
    <t>A.030.36</t>
  </si>
  <si>
    <t>Materials, chemicals, washing agents, precursors</t>
  </si>
  <si>
    <t>A.030.36.101.230701 3-dimethylamino-propylamine</t>
  </si>
  <si>
    <t>A.030.36.101</t>
  </si>
  <si>
    <t>3-dimethylamino-propylamine</t>
  </si>
  <si>
    <t>3179-63-3</t>
  </si>
  <si>
    <t xml:space="preserve">reference: Schowanek et al. 2015. New and updated life cycle inventories for surfactants used in European detergents: summary of the ERASM surfactant life cycle and ecofootprinting project. 2015. Int J Life Cycle Assess (2018) 23:867–886 DOI 10.1007/s11367-017-1384-x </t>
  </si>
  <si>
    <t>A.030.36.102.230701 Aminoethylethanol-amine</t>
  </si>
  <si>
    <t>A.030.36.102</t>
  </si>
  <si>
    <t>Aminoethylethanol-amine</t>
  </si>
  <si>
    <t>111-41-1</t>
  </si>
  <si>
    <t>A.030.36.103.230701 Beef tallow</t>
  </si>
  <si>
    <t>A.030.36.103</t>
  </si>
  <si>
    <t>Beef tallow</t>
  </si>
  <si>
    <t>A.030.36.104.230701 C16–C18 fatty alcohol (palm oil)</t>
  </si>
  <si>
    <t>A.030.36.104</t>
  </si>
  <si>
    <t>C16–C18 fatty alcohol (palm oil)</t>
  </si>
  <si>
    <t>938-232-8</t>
  </si>
  <si>
    <t>A.030.36.105.230701 C16–C18 fatty alcohol (tallow)</t>
  </si>
  <si>
    <t>A.030.36.105</t>
  </si>
  <si>
    <t>C16–C18 fatty alcohol (tallow)</t>
  </si>
  <si>
    <t>A.030.36.106.230701 Chloroacetic acid (2)</t>
  </si>
  <si>
    <t>A.030.36.106</t>
  </si>
  <si>
    <t>Chloroacetic acid (2)</t>
  </si>
  <si>
    <t>A.030.36.107.230701 Coconut oil methyl ester</t>
  </si>
  <si>
    <t>A.030.36.107</t>
  </si>
  <si>
    <t>Coconut oil methyl ester</t>
  </si>
  <si>
    <t>457-390-4</t>
  </si>
  <si>
    <t>A.030.36.108.230701 Cumene</t>
  </si>
  <si>
    <t>A.030.36.108</t>
  </si>
  <si>
    <t>Cumene</t>
  </si>
  <si>
    <t>98-82-8</t>
  </si>
  <si>
    <t>A.030.36.109.230701 Diethanolamine</t>
  </si>
  <si>
    <t>A.030.36.109</t>
  </si>
  <si>
    <t>Diethanolamine</t>
  </si>
  <si>
    <t>111-42-2</t>
  </si>
  <si>
    <t>A.030.36.110.230701 Dimethylamine (2)</t>
  </si>
  <si>
    <t>A.030.36.110</t>
  </si>
  <si>
    <t>Dimethylamine (2)</t>
  </si>
  <si>
    <t>A.030.36.111.230701 Dimethylsulfate</t>
  </si>
  <si>
    <t>A.030.36.111</t>
  </si>
  <si>
    <t>Dimethylsulfate</t>
  </si>
  <si>
    <t>4685-14-7</t>
  </si>
  <si>
    <t>Sulfuric acid esters</t>
  </si>
  <si>
    <t>A.030.36.112.230701 Ethylene oxide (2)</t>
  </si>
  <si>
    <t>A.030.36.112</t>
  </si>
  <si>
    <t>Ethylene oxide (2)</t>
  </si>
  <si>
    <t>A.030.36.113.230701 Hydrogen peroxide</t>
  </si>
  <si>
    <t>A.030.36.113</t>
  </si>
  <si>
    <t>Hydrogen peroxide</t>
  </si>
  <si>
    <t>A.030.36.114.230701 Palm kernel oil methyl ester</t>
  </si>
  <si>
    <t>A.030.36.114</t>
  </si>
  <si>
    <t>Palm kernel oil methyl ester</t>
  </si>
  <si>
    <t>A.030.36.115.230701 Palm oil methyl ester</t>
  </si>
  <si>
    <t>A.030.36.115</t>
  </si>
  <si>
    <t>Palm oil methyl ester</t>
  </si>
  <si>
    <t>A.030.36.116.230701 Triethanolamine</t>
  </si>
  <si>
    <t>A.030.36.116</t>
  </si>
  <si>
    <t>Triethanolamine</t>
  </si>
  <si>
    <t>102-71-6</t>
  </si>
  <si>
    <t>A.030.38</t>
  </si>
  <si>
    <t>Materials, chemicals, washing agents, surfactants</t>
  </si>
  <si>
    <t>A.030.38.101.230701 C12–C13 sodium alkyl ether sulphate. 2 EO</t>
  </si>
  <si>
    <t>A.030.38.101</t>
  </si>
  <si>
    <t>C12–C13 sodium alkyl ether sulphate. 2 EO</t>
  </si>
  <si>
    <t>161074-79-9</t>
  </si>
  <si>
    <t>A.030.38.102.230701 C12–C14 alcohol ethoxylate. 3 EO</t>
  </si>
  <si>
    <t>A.030.38.102</t>
  </si>
  <si>
    <t>C12–C14 alcohol ethoxylate. 3 EO</t>
  </si>
  <si>
    <t>84133-50-6</t>
  </si>
  <si>
    <t>A.030.38.103.230701 C12–C14 alcohol ethoxylate. 7 EO</t>
  </si>
  <si>
    <t>A.030.38.103</t>
  </si>
  <si>
    <t>C12–C14 alcohol ethoxylate. 7 EO</t>
  </si>
  <si>
    <t>A.030.38.104.230701 C12–C14 amine oxide</t>
  </si>
  <si>
    <t>A.030.38.104</t>
  </si>
  <si>
    <t>C12–C14 amine oxide</t>
  </si>
  <si>
    <t>68955-55-5</t>
  </si>
  <si>
    <t>A.030.38.105.230701 C12–C14 sodium alkyl ether sulphate. 2 EO</t>
  </si>
  <si>
    <t>A.030.38.105</t>
  </si>
  <si>
    <t>C12–C14 sodium alkyl ether sulphate. 2 EO</t>
  </si>
  <si>
    <t>A.030.38.106.230701 C12–C14 sodium alkyl sulphate</t>
  </si>
  <si>
    <t>A.030.38.106</t>
  </si>
  <si>
    <t>C12–C14 sodium alkyl sulphate</t>
  </si>
  <si>
    <t>1231880-35-5</t>
  </si>
  <si>
    <t>A.030.38.107.230701 C12–C15 alcohol ethoxylate. 3 EO</t>
  </si>
  <si>
    <t>A.030.38.107</t>
  </si>
  <si>
    <t>C12–C15 alcohol ethoxylate. 3 EO</t>
  </si>
  <si>
    <t>68131-40-8</t>
  </si>
  <si>
    <t>A.030.38.108.230701 C12–C15 alcohol ethoxylate. 7 EO</t>
  </si>
  <si>
    <t>A.030.38.108</t>
  </si>
  <si>
    <t>C12–C15 alcohol ethoxylate. 7 EO</t>
  </si>
  <si>
    <t>A.030.38.109.230701 C16–C18 alcohol ethoxylate. &gt; 20 EO</t>
  </si>
  <si>
    <t>A.030.38.109</t>
  </si>
  <si>
    <t>C16–C18 alcohol ethoxylate. &gt; 20 EO</t>
  </si>
  <si>
    <t>68439-49-6</t>
  </si>
  <si>
    <t>A.030.38.110.230701 C16–C18 triethanolamine esterquats</t>
  </si>
  <si>
    <t>A.030.38.110</t>
  </si>
  <si>
    <t>C16–C18 triethanolamine esterquats</t>
  </si>
  <si>
    <t>A.030.38.111.230701 C8–C18 alkyl amidopropyl betaine</t>
  </si>
  <si>
    <t>A.030.38.111</t>
  </si>
  <si>
    <t>C8–C18 alkyl amidopropyl betaine</t>
  </si>
  <si>
    <t>A.030.38.112.230701 Cocamide diethanolamine</t>
  </si>
  <si>
    <t>A.030.38.112</t>
  </si>
  <si>
    <t>Cocamide diethanolamine</t>
  </si>
  <si>
    <t>A.030.38.113.230701 Linear alkylbenzene sulphonic acid</t>
  </si>
  <si>
    <t>A.030.38.113</t>
  </si>
  <si>
    <t>Linear alkylbenzene sulphonic acid</t>
  </si>
  <si>
    <t>85536-14-7</t>
  </si>
  <si>
    <t>A.030.38.114.230701 Sodium cocoamphoacetate</t>
  </si>
  <si>
    <t>A.030.38.114</t>
  </si>
  <si>
    <t>Sodium cocoamphoacetate</t>
  </si>
  <si>
    <t>A.030.38.115.230701 Sodium cumene sulphonate</t>
  </si>
  <si>
    <t>A.030.38.115</t>
  </si>
  <si>
    <t>Sodium cumene sulphonate</t>
  </si>
  <si>
    <t>building materials</t>
  </si>
  <si>
    <t>A.040</t>
  </si>
  <si>
    <t xml:space="preserve">Materials, construction, binders </t>
  </si>
  <si>
    <t>A.040.01.101.230701 Cement (blastfurnace CEM III B 42.5 N)</t>
  </si>
  <si>
    <t>Cement (blastfurnace CEM III B 42.5 N)</t>
  </si>
  <si>
    <t>LCA for the production of CORUS cement in the Netherlands.  Average data.</t>
  </si>
  <si>
    <t>A.040.01.102.230701 Cement (Portland CEM I 52.5 N)</t>
  </si>
  <si>
    <t>Cement (Portland CEM I 52.5 N)</t>
  </si>
  <si>
    <t>A.040.01.103.230701 Gypsum</t>
  </si>
  <si>
    <t>Gypsum</t>
  </si>
  <si>
    <t>Waste from exhaust gas desulferization of coal power plants; transport in the region included (150 km)</t>
  </si>
  <si>
    <t xml:space="preserve">Materials, construction, bitumen </t>
  </si>
  <si>
    <t>A.040.03.101.230701 Bitumen</t>
  </si>
  <si>
    <t>Materials, construction, bitumen  and asphalt</t>
  </si>
  <si>
    <t>Bitumen</t>
  </si>
  <si>
    <t>proxi of economic allocation of refinary products: the value of bitumen is the value of heavy oil for combustion</t>
  </si>
  <si>
    <t>A.040.03.102.240310 Asphalt</t>
  </si>
  <si>
    <t>Asphalt</t>
  </si>
  <si>
    <t>reference and explanation: https://www.joostdevree.nl/bouwkunde2/asfalt.htm (Dutch). For heat: https://www.researchgate.net/publication/266087064_Warm_Mix_Asphalt, take HMA</t>
  </si>
  <si>
    <t xml:space="preserve">Materials, construction, bricks </t>
  </si>
  <si>
    <t>A.040.05.101.230701 Red Clay Brick, for housing and roads, packed</t>
  </si>
  <si>
    <t>Red Clay Brick, for housing and roads, packed</t>
  </si>
  <si>
    <t>EPD from IBU, Bricks Wienerberger AS, Bratsberg, Norway http://wpp.cobuilder.com/DocumentHandler?suppliername=wienerberger-as&amp;name=bricks&amp;params=0A85935177D4B950510500B3609B0A186E119C689058EDCDBADF62964C9D2903</t>
  </si>
  <si>
    <t>A.040.05.102.230701 Concrete blocks, light  (439 kg/m3)</t>
  </si>
  <si>
    <t>Concrete blocks, light  (439 kg/m3)</t>
  </si>
  <si>
    <t xml:space="preserve">from EPD of IBU: Leichtbetonmauersteine GISOTON Wandsysteme - Baustoffwerke Gebhart &amp; Söhne GmbH &amp; Co. KG. http://bau-umwelt.de/download/C30e51a0bX1441ae198bcXY10bc/EPD_GIS_20130174_IAC1_DE.pdf </t>
  </si>
  <si>
    <t>A.040.05.103.230701 Roof tiles</t>
  </si>
  <si>
    <t>A.040.05.103</t>
  </si>
  <si>
    <t>Roof tiles</t>
  </si>
  <si>
    <t>from EPD of IBU: "Tondachziegel" CREATON AG, Werk Dorfen/Bayern</t>
  </si>
  <si>
    <t>A.040.05.104.230701 Sand-lime bricks, light (600 kg/m3)</t>
  </si>
  <si>
    <t>A.040.05.104</t>
  </si>
  <si>
    <t>Sand-lime bricks, light (600 kg/m3)</t>
  </si>
  <si>
    <t xml:space="preserve">from EPD of IBU: Kalksandsteine Bundesverband Kalksandsteinindustrie e.V. http://bau-umwelt.de/download/CY17753788X13944544aa2XY513c/EPD_BKS_2009111_D.pdf </t>
  </si>
  <si>
    <t>A.040.07</t>
  </si>
  <si>
    <t>Materials, construction, concrete</t>
  </si>
  <si>
    <t>A.040.07.101.230701 Concrete</t>
  </si>
  <si>
    <t>A.040.07.101</t>
  </si>
  <si>
    <t xml:space="preserve">m3 </t>
  </si>
  <si>
    <t>Concrete</t>
  </si>
  <si>
    <t>general nformation ENCI brochure (portland cement manufacturer, the netherlands)</t>
  </si>
  <si>
    <t>A.040.07.102.230701 Concrete (reinforced, 40 kg steel per 1000 kg)</t>
  </si>
  <si>
    <t>A.040.07.102</t>
  </si>
  <si>
    <t>Concrete (reinforced, 40 kg steel per 1000 kg)</t>
  </si>
  <si>
    <t xml:space="preserve">LCA for the produktion of prefab concrete in the Netherlands. 140 kg cement, 320 kg sand, 460 kg gravel, 40 kg steel and 40 kg water </t>
  </si>
  <si>
    <t>Materials, construction, insulation</t>
  </si>
  <si>
    <t>A.040.09.101.230701 cork slab insulation</t>
  </si>
  <si>
    <t>cork slab insulation</t>
  </si>
  <si>
    <t>Idemat2023 Cork granulate glued = aggregate (e.g. slab for insulation) 150 kg/m3 plus transport to warehouse in europe (600 km)</t>
  </si>
  <si>
    <t>A.040.09.102.230701 glasswool</t>
  </si>
  <si>
    <t>glasswool</t>
  </si>
  <si>
    <t>from EPD of IBU: Saglan at IBU Sager AG https://www.sager.ch/de-ch/file/zertifikate-1/saglan-glaswolle-phenolharzgebunden-a1.pdf</t>
  </si>
  <si>
    <t>A.040.09.103.230701 stonewool</t>
  </si>
  <si>
    <t>stonewool</t>
  </si>
  <si>
    <t>from EPD of IBU: Rockwool (by thinkstep) 2018</t>
  </si>
  <si>
    <t>A.040.11</t>
  </si>
  <si>
    <t>Materials, construction, others</t>
  </si>
  <si>
    <t>A.040.11.101.230701 Blastfurnace slags</t>
  </si>
  <si>
    <t>A.040.11.101</t>
  </si>
  <si>
    <t>Blastfurnace slags</t>
  </si>
  <si>
    <t>A.040.11.102.230701 Clinker</t>
  </si>
  <si>
    <t>A.040.11.102</t>
  </si>
  <si>
    <t>Clinker</t>
  </si>
  <si>
    <t>LCA for the produktion of clinker for the cement industry in the  Netherlands. Average data.</t>
  </si>
  <si>
    <t>A.040.11.103.230701 Crushed concrete aggregate (recycled)</t>
  </si>
  <si>
    <t>A.040.11.103</t>
  </si>
  <si>
    <t>Crushed concrete aggregate (recycled)</t>
  </si>
  <si>
    <t>LCA for the grinding in the Netherlands of concrete aggrgate to be used for concrete. Average data. Book: LCA based assessment of sustainability: the eco-costs/value ratio (EVR) 2010 Vogtlander J. published by DAP, Delft. Section 9</t>
  </si>
  <si>
    <t>A.040.11.104.230701 Gravel</t>
  </si>
  <si>
    <t>A.040.11.104</t>
  </si>
  <si>
    <t>Gravel</t>
  </si>
  <si>
    <t>LCA for gravel for  concrete. Average data. Book: LCA based assessment of sustainability: the eco-costs/value ratio (EVR) 2010 Vogtlander J. published by DAP, Delft. Section 9</t>
  </si>
  <si>
    <t>A.040.11.105.230701 Ground (earthmoving)</t>
  </si>
  <si>
    <t>A.040.11.105</t>
  </si>
  <si>
    <t>Ground (earthmoving)</t>
  </si>
  <si>
    <t>LCA for moving ground (Dutch: grondwerken). Average data. Book: LCA based assessment of sustainability: the eco-costs/value ratio (EVR) 2010 Vogtlander J. published by DAP, Delft. Section 9</t>
  </si>
  <si>
    <t>A.040.11.106.230701 Linoleum</t>
  </si>
  <si>
    <t>A.040.11.106</t>
  </si>
  <si>
    <t>Linoleum</t>
  </si>
  <si>
    <t>Data from "Produktie van linoleum", nr 773006142, RIVM, 1993. Linoleum is made from linseedoil, natural resin and Tall oil,  still valid</t>
  </si>
  <si>
    <t>A.040.11.107.230701 Plasticizers for concrete</t>
  </si>
  <si>
    <t>A.040.11.107</t>
  </si>
  <si>
    <t>Plasticizers for concrete</t>
  </si>
  <si>
    <t>from EPD of IBU: Concrete admixtures – Plasticisers and European Federation of Concrete Admixtures Associations Ltd. (EFCA) https://www.vhb-hulpstoffen.nl/assets/files/epd-plasticisers-superplasticisers-final-2021-09-13.pdf</t>
  </si>
  <si>
    <t>A.040.11.108.230701 Sand</t>
  </si>
  <si>
    <t>A.040.11.108</t>
  </si>
  <si>
    <t>Sand</t>
  </si>
  <si>
    <t>LCA for sand in the Netherlands. Average data. Book: LCA based assessment of sustainability: the eco-costs/value ratio (EVR) 2010 Vogtlander J. published by DAP, Delft. Section 9</t>
  </si>
  <si>
    <t>A.040.13</t>
  </si>
  <si>
    <t>Materials, construction, paints</t>
  </si>
  <si>
    <t>A.040.13.101.230701 Solvent based paint, transparent, incl evaporation solvent</t>
  </si>
  <si>
    <t>A.040.13.101</t>
  </si>
  <si>
    <t>Solvent based paint, transparent, incl evaporation solvent</t>
  </si>
  <si>
    <t>data from: "Life-cycle assessment of Architectural coatings", Coatings Tech, may 2021</t>
  </si>
  <si>
    <t>A.040.13.102.230701 Solvent based paint, white, incl evaporation solvent</t>
  </si>
  <si>
    <t>A.040.13.102</t>
  </si>
  <si>
    <t>Solvent based paint, white, incl evaporation solvent</t>
  </si>
  <si>
    <t>A.040.13.103.230701 Water based paint, transparent</t>
  </si>
  <si>
    <t>A.040.13.103</t>
  </si>
  <si>
    <t>Water based paint, transparent</t>
  </si>
  <si>
    <t>A.040.13.104.230701 Water based paint, white</t>
  </si>
  <si>
    <t>A.040.13.104</t>
  </si>
  <si>
    <t>Water based paint, white</t>
  </si>
  <si>
    <t>electronics</t>
  </si>
  <si>
    <t>A.050</t>
  </si>
  <si>
    <t>Materials, electronics, others</t>
  </si>
  <si>
    <t>A.050.04.101.230701 AA cell battery (Alkaline)</t>
  </si>
  <si>
    <t xml:space="preserve">p </t>
  </si>
  <si>
    <t>AA cell battery (Alkaline)</t>
  </si>
  <si>
    <t>Handbook of Batteries, Linden. (Recycling of dry cell consumer batteries.) Compare also to: Hamade R, et al. Life Cycle analysis of AA Alkaline batteries. Science Direct Procedia Manufacturing 2020</t>
  </si>
  <si>
    <t>A.050.04.102.230701 AA cell battery (Li-ion)</t>
  </si>
  <si>
    <t>AA cell battery (Li-ion)</t>
  </si>
  <si>
    <t>A.050.04.103.230701 Computer desktop, including 27 inch display</t>
  </si>
  <si>
    <t>Computer desktop, including 27 inch display</t>
  </si>
  <si>
    <t>27-inch iMac with Retina 5K display. https://www.apple.com/environment/pdf/products/desktops/27-inch_iMac_with_Retina5KDisplay_PER_Aug2020.pdf at https://www.apple.com/environment/  , accessed 2020. see also PWB study Teehan, Univ of Brittish Colombia. Note: later reports of Apple show considerable less acrbon footprint, however by the use of "electricity certificates" (=GO's ?), but that is just an administrative trick (i.e. buying credits, but no relationship where the electrons go). See https://www.ecocostsvalue.com/lca/gos-and-recs-in-lca/</t>
  </si>
  <si>
    <t>A.050.04.104.230701 Computer laptop, 15 inch display</t>
  </si>
  <si>
    <t>Computer laptop, 15 inch display</t>
  </si>
  <si>
    <t>15 inch MacBook Pro, Retina display. https://www.apple.com/environment/pdf/products/notebooks/15inchMBP_wRetinaDisplay_PER_2016.pdf at http://www.apple.com/environment/reports/ , accessed 2016. see also PWB study Teehan, Univ of Brittish Colombia, HP. Note: later reports show considerable less acrbon footprint, however by the use of "electricity certificates" (=GO's ?), but that is just an administrative trick (i.e. buying credits, but no relationship where the electrons go). See https://www.ecocostsvalue.com/lca/gos-and-recs-in-lca/</t>
  </si>
  <si>
    <t>A.050.04.105.230701 Electric cord, 6A (1320W), 3x0.75 mm2, domestic (per m)</t>
  </si>
  <si>
    <t>Electric cord, 6A (1320W), 3x0.75 mm2, domestic (per m)</t>
  </si>
  <si>
    <t>LCA of a standard electric cord, 6A including safety ground (1320W), domestic, PVC and 3x0.75 mm2 copper</t>
  </si>
  <si>
    <t>A.050.04.106.230701 Electric motor, less than 500 W, estimate</t>
  </si>
  <si>
    <t>Electric motor, less than 500 W, estimate</t>
  </si>
  <si>
    <t>LCA of a specific electromoter, confidential data from manufacturer</t>
  </si>
  <si>
    <t>A.050.04.107.230701 IC die (not packaged), 1 mm2 = 1.8 mg (laptop 850 mg)</t>
  </si>
  <si>
    <t>IC die (not packaged), 1 mm2 = 1.8 mg (laptop 850 mg)</t>
  </si>
  <si>
    <t>A.050.04.108.230701 IC package (laptop: 21 g)</t>
  </si>
  <si>
    <t>IC package (laptop: 21 g)</t>
  </si>
  <si>
    <t>A.050.04.109.230701 LCD flat screen, 27 inch, including casing and electronics</t>
  </si>
  <si>
    <t>LCD flat screen, 27 inch, including casing and electronics</t>
  </si>
  <si>
    <t>Apple Thunderbolt Display 27". 2016. Note: later reports show considerable less acrbon footprint, however by the use of "electricity certificates" (=GO's ?), but that is just an administrative trick (i.e. buying credits, but no relationship where the electrons go). See https://www.ecocostsvalue.com/lca/gos-and-recs-in-lca/</t>
  </si>
  <si>
    <t>A.050.04.110.230701 Lead battery cars (39 Wh per kg)</t>
  </si>
  <si>
    <t>Lead battery cars (39 Wh per kg)</t>
  </si>
  <si>
    <t>1680 Wh = 44 kg. Specific battery for cars (data manufacturer)</t>
  </si>
  <si>
    <t>A.050.04.111.230701 LED light bulb 8 watt.</t>
  </si>
  <si>
    <t>LED light bulb 8 watt.</t>
  </si>
  <si>
    <t>A.050.04.112.230701 Lithium-ion LiCoO2 laptop battery (180 Wh/kg)</t>
  </si>
  <si>
    <t>Lithium-ion LiCoO2 laptop battery (180 Wh/kg)</t>
  </si>
  <si>
    <t>this is the classical battery for smartphones, extra energy required is estimated. Gao SW et al 2018 Energy consumption and cabon emission analysis of natural graphite anode material for lithium batteries Science Forum Vol 913 pp 985-990</t>
  </si>
  <si>
    <t>A.050.04.113.230911 Lithium LiFePO4 (145 Wh per kg, incl packaging, excl electronics)</t>
  </si>
  <si>
    <t>Lithium LiFePO4 (145 Wh per kg, incl packaging, excl electronics)</t>
  </si>
  <si>
    <t>Qiang Dai *, Jarod C. Kelly , Linda Gaines and Michael Wang. Life Cycle Analysis of Lithium-Ion Batteries for Automotive Applications Batteries 2019, 5, 48; doi:10.3390/batteries5020048, supplementary materials. Note: NMC 111 converted to NMC 811 (ca. 5 kg per kWh) NMC811 is 15% lighter than NMC111. see also for CO2 calculation of cell manufacturing  Chengjian Xu, ... Tukker, 2022. Future greenhouse gas emissions of automotive lithium-ion battery cell production. Resources, Conservation and Recycling.</t>
  </si>
  <si>
    <t>A.050.04.114.230701 Lithium NMC 811 (215 Wh per kg, incl packaging, excl electronics)</t>
  </si>
  <si>
    <t>Lithium NMC 811 (215 Wh per kg, incl packaging, excl electronics)</t>
  </si>
  <si>
    <t>A.050.04.115.230701 Mica (fire proof electric insulation) estimate</t>
  </si>
  <si>
    <t>Mica (fire proof electric insulation) estimate</t>
  </si>
  <si>
    <t>surrogate process is pure silica glass (very high melting point)</t>
  </si>
  <si>
    <t>A.050.04.116.230701 NiCd battery AA-cell</t>
  </si>
  <si>
    <t>NiCd battery AA-cell</t>
  </si>
  <si>
    <t>Manufacturing data (confidential). Compare also to: Hamade R, et al. Life Cycle analysis of AA Alkaline batteries. Science Direct Procedia Manufacturing 2020</t>
  </si>
  <si>
    <t>A.050.04.117.230701 NiCd battery C-cell</t>
  </si>
  <si>
    <t>NiCd battery C-cell</t>
  </si>
  <si>
    <t>Data for one C-cell of 65 gram, 1.25 volt and 1.5 Ah capacity (average Nickel content 12.3%, average Cadmium content 41.7%). Reference: Recycling of Consumer Dry Cell Batteries, Hurd D., et al, Noyes Data Corporation, New Yersey 1993</t>
  </si>
  <si>
    <t>A.050.04.118.230701 NiMH battery for laptops (54 Wh per kg)</t>
  </si>
  <si>
    <t>NiMH battery for laptops (54 Wh per kg)</t>
  </si>
  <si>
    <t>European Commission – DG ENV 2011 Comparative Life-Cycle Assessment of nickelcadmium (NiCd) batteries used in Cordless Power Tools (CPTs) vs. their alternatives nickel-metal hydride (NiMH) and lithium-ion (Li-ion) batteries. From the report: NiMH battery 3.2Ah x 18 = 57.6 Wh per pack, weight 1064 grams. Study takes 2 packs (115.2 Wh , 2128 grams)</t>
  </si>
  <si>
    <t>A.050.04.119.230701 PCB = Printed Circuit Board (including ICs)</t>
  </si>
  <si>
    <t>PCB = Printed Circuit Board (including ICs)</t>
  </si>
  <si>
    <t>Paul Teehan, Milind Kandlikar, Life cycle assessment studies of tablet PCs, background document, University of Britisch Colombia. Metal quantities from: A preliminary categorization of end-of-life electrical and electronic equipmentas secondary metal resources, Masahiro Oguchi , Shinsuke Murakami , Hirofumi Sakanakura , Akiko Kida , Takashi Kameya, Waste Management xxx (2011) xxx–xxx". http://et4407.files.wordpress.com/2011/09/oguchi_waste-manage_2011.pdf</t>
  </si>
  <si>
    <t>A.050.04.120.230701 solder Tin/Lead 63/37 solder electronic industry</t>
  </si>
  <si>
    <t>solder Tin/Lead 63/37 solder electronic industry</t>
  </si>
  <si>
    <t>LCA of components with Idemat LCIs</t>
  </si>
  <si>
    <t>A.050.04.121.230701 solder leadfree electronic industry (Ag3.9, Cu0.6)</t>
  </si>
  <si>
    <t>solder leadfree electronic industry (Ag3.9, Cu0.6)</t>
  </si>
  <si>
    <t>A.050.04.122.230701 solder Lead Tin/Lead  60/40 (normal)</t>
  </si>
  <si>
    <t>solder Lead Tin/Lead  60/40 (normal)</t>
  </si>
  <si>
    <t>A.050.04.123.230701 PV cell</t>
  </si>
  <si>
    <t xml:space="preserve">m2 </t>
  </si>
  <si>
    <t>PV cell</t>
  </si>
  <si>
    <t>fibres</t>
  </si>
  <si>
    <t>A.060</t>
  </si>
  <si>
    <t>Materials, fibers</t>
  </si>
  <si>
    <t>A.060.01.101.230701 Aramid st gr</t>
  </si>
  <si>
    <t>Aramid st gr</t>
  </si>
  <si>
    <t>Manufacturer data (confidential) of Aramid production in the Netherlands</t>
  </si>
  <si>
    <t>A.060.01.102.230701 Carbon fibre</t>
  </si>
  <si>
    <t>Carbon fibre</t>
  </si>
  <si>
    <t>Röding, Langer, Modenesi Barbosa, Mohamed Bouhrara, Gries. 2021. A review of polyethylene-based carbon fiber manufacturing. Applied Research. 2022;e202100013. wileyonlinelibrary.com/journal/appl | 1 of 32. https://doi.org/10.1002/appl.202100013</t>
  </si>
  <si>
    <t>A.060.01.103.230701 Glass fibre</t>
  </si>
  <si>
    <t>Glass fibre</t>
  </si>
  <si>
    <t xml:space="preserve">Q. Dai, J. Kelly, J. Sullivan and A. Elgowainy. Life-Cycle Analysis Update of Glass and Glass Fiber for the GREETTM Model. 2015. This paper reports the wide variety of published energy use. Therefore the IBU EPD for glass wool has been taken as proxi. </t>
  </si>
  <si>
    <t>fuels</t>
  </si>
  <si>
    <t>A.070</t>
  </si>
  <si>
    <t>A.070.02</t>
  </si>
  <si>
    <t>Materials, fuels, .EU fuel labels</t>
  </si>
  <si>
    <t>A.070.02.101.230715 Diesel B7 including combustion CO2</t>
  </si>
  <si>
    <t>A.070.02.101</t>
  </si>
  <si>
    <t>Diesel B7 including combustion CO2</t>
  </si>
  <si>
    <t>diesel blend</t>
  </si>
  <si>
    <t>A.070.02.102.230715 Diesel B10 including combustion CO2</t>
  </si>
  <si>
    <t>A.070.02.102</t>
  </si>
  <si>
    <t>Diesel B10 including combustion CO2</t>
  </si>
  <si>
    <t>A.070.02.103.230715 Diesel B100 (FAME), including combustion CO2</t>
  </si>
  <si>
    <t>A.070.02.103</t>
  </si>
  <si>
    <t>Diesel B100 (FAME), including combustion CO2</t>
  </si>
  <si>
    <t>A.070.02.104.230715 Diesel XTL (HVO) form soy USA, including combustion CO2</t>
  </si>
  <si>
    <t>A.070.02.104</t>
  </si>
  <si>
    <t>Diesel XTL (HVO) form soy USA, including combustion CO2</t>
  </si>
  <si>
    <t>A.070.02.201.230715 Gasoline E5 including combustion CO2</t>
  </si>
  <si>
    <t>A.070.02.201</t>
  </si>
  <si>
    <t>Gasoline E5 including combustion CO2</t>
  </si>
  <si>
    <t>gasoline blend</t>
  </si>
  <si>
    <t>A.070.02.202.230715 Gasoline E10 including combustion CO2</t>
  </si>
  <si>
    <t>A.070.02.202</t>
  </si>
  <si>
    <t>Gasoline E10 including combustion CO2</t>
  </si>
  <si>
    <t>A.070.02.203.230715 Gasoline E85 including combustion CO2</t>
  </si>
  <si>
    <t>A.070.02.203</t>
  </si>
  <si>
    <t>Gasoline E85 including combustion CO2</t>
  </si>
  <si>
    <t>A.070.02.301.230715 CNG including combustion CO2</t>
  </si>
  <si>
    <t>A.070.02.301</t>
  </si>
  <si>
    <t>CNG including combustion CO2</t>
  </si>
  <si>
    <t>from Idemat</t>
  </si>
  <si>
    <t>A.070.02.302.230715 LNG including combustion CO2</t>
  </si>
  <si>
    <t>A.070.02.302</t>
  </si>
  <si>
    <t>LNG including combustion CO2</t>
  </si>
  <si>
    <t>A.070.02.303.230715 LPG including combustion CO2</t>
  </si>
  <si>
    <t>A.070.02.303</t>
  </si>
  <si>
    <t>LPG including combustion CO2</t>
  </si>
  <si>
    <t>A.070.02.304.230715 Brown Hydrogen including combustion CO2</t>
  </si>
  <si>
    <t>A.070.02.304</t>
  </si>
  <si>
    <t>Brown Hydrogen including combustion CO2</t>
  </si>
  <si>
    <t>A.070.03</t>
  </si>
  <si>
    <t>Materials, fuels, .EU lease segments</t>
  </si>
  <si>
    <t>A.070.03.101.230715  Gasoline E10, lease segment A (5.14 l/100km), including combustion CO2</t>
  </si>
  <si>
    <t>A.070.03.101</t>
  </si>
  <si>
    <t xml:space="preserve"> Gasoline E10, lease segment A (5.14 l/100km), including combustion CO2</t>
  </si>
  <si>
    <t>Dutch TNO report: "Handreiking TCO-berekening voor personenauto's  Oktober 2021", page 6</t>
  </si>
  <si>
    <t>https://www.rvo.nl/sites/default/files/2021/11/TCO_Handreiking_DEF.pdf</t>
  </si>
  <si>
    <t>A.070.03.102.230715  Gasoline E10, lease segment B (6.04 l/100km), including combustion CO2</t>
  </si>
  <si>
    <t>A.070.03.102</t>
  </si>
  <si>
    <t xml:space="preserve"> Gasoline E10, lease segment B (6.04 l/100km), including combustion CO2</t>
  </si>
  <si>
    <t>A.070.03.103.230715  Gasoline E10, lease segment C (7.10 l/100km), including combustion CO2</t>
  </si>
  <si>
    <t>A.070.03.103</t>
  </si>
  <si>
    <t xml:space="preserve"> Gasoline E10, lease segment C (7.10 l/100km), including combustion CO2</t>
  </si>
  <si>
    <t>A.070.03.104.230715  Gasoline E10, lease segment D (7.20 l/100km), including combustion CO2</t>
  </si>
  <si>
    <t>A.070.03.104</t>
  </si>
  <si>
    <t xml:space="preserve"> Gasoline E10, lease segment D (7.20 l/100km), including combustion CO2</t>
  </si>
  <si>
    <t>A.070.03.105.230715  Gasoline E10, lease segment E (9.44 l/100km), including combustion CO2</t>
  </si>
  <si>
    <t>A.070.03.105</t>
  </si>
  <si>
    <t xml:space="preserve"> Gasoline E10, lease segment E (9.44 l/100km), including combustion CO2</t>
  </si>
  <si>
    <t>A.070.03.202.230715  Diesel B10, lease segment B (4.83 l/100km), including combustion CO2</t>
  </si>
  <si>
    <t>A.070.03.202</t>
  </si>
  <si>
    <t xml:space="preserve"> Diesel B10, lease segment B (4.83 l/100km), including combustion CO2</t>
  </si>
  <si>
    <t>A.070.03.203.230715  Diesel B10, lease segment C (5.03 l/100km), including combustion CO2</t>
  </si>
  <si>
    <t>A.070.03.203</t>
  </si>
  <si>
    <t xml:space="preserve"> Diesel B10, lease segment C (5.03 l/100km), including combustion CO2</t>
  </si>
  <si>
    <t>A.070.03.204.230715  Diesel B10, lease segment D (5.41 l/100km), including combustion CO2</t>
  </si>
  <si>
    <t>A.070.03.204</t>
  </si>
  <si>
    <t xml:space="preserve"> Diesel B10, lease segment D (5.41 l/100km), including combustion CO2</t>
  </si>
  <si>
    <t>A.070.03.205.230715  Diesel B10, lease segment E (10.20 l/100km), including combustion CO2</t>
  </si>
  <si>
    <t>A.070.03.205</t>
  </si>
  <si>
    <t xml:space="preserve"> Diesel B10, lease segment E (10.20 l/100km), including combustion CO2</t>
  </si>
  <si>
    <t>A.070.03.301.230715  BEV, lease segment A (14.86 kWh/100km), WTW CO2</t>
  </si>
  <si>
    <t>A.070.03.301</t>
  </si>
  <si>
    <t xml:space="preserve"> BEV, lease segment A (14.86 kWh/100km), WTW CO2</t>
  </si>
  <si>
    <t>A.070.03.302.230715  BEV, lease segment B (15.78 kWh/100km), WTW CO2</t>
  </si>
  <si>
    <t>A.070.03.302</t>
  </si>
  <si>
    <t xml:space="preserve"> BEV, lease segment B (15.78 kWh/100km), WTW CO2</t>
  </si>
  <si>
    <t>A.070.03.303.230715  BEV, lease segment C (16.98 kWh/100km), WTW CO2</t>
  </si>
  <si>
    <t>A.070.03.303</t>
  </si>
  <si>
    <t xml:space="preserve"> BEV, lease segment C (16.98 kWh/100km), WTW CO2</t>
  </si>
  <si>
    <t>A.070.03.304.230715  BEV, lease segment D (17.98 kWh/100km), WTW CO2</t>
  </si>
  <si>
    <t>A.070.03.304</t>
  </si>
  <si>
    <t xml:space="preserve"> BEV, lease segment D (17.98 kWh/100km), WTW CO2</t>
  </si>
  <si>
    <t>A.070.03.305.230715  BEV, lease segment E (23.83 kWh/100km), WTW CO2</t>
  </si>
  <si>
    <t>A.070.03.305</t>
  </si>
  <si>
    <t xml:space="preserve"> BEV, lease segment E (23.83 kWh/100km), WTW CO2</t>
  </si>
  <si>
    <t>A.070.04</t>
  </si>
  <si>
    <t>Materials, fuels, biofuels</t>
  </si>
  <si>
    <t>A.070.04.101.230701 biodiesel (palm oil methyl ester)</t>
  </si>
  <si>
    <t>A.070.04.101</t>
  </si>
  <si>
    <t>biodiesel (palm oil methyl ester)</t>
  </si>
  <si>
    <t>See palm oil. Refinery data from Probas. Including land-use norm Indonesia Sumatra (palmol is produced at Kalimantan as well, but also in less vularable areas in the world)</t>
  </si>
  <si>
    <t>A.070.04.102.230701 biodiesel (rape methyl ester)</t>
  </si>
  <si>
    <t>A.070.04.102</t>
  </si>
  <si>
    <t>biodiesel (rape methyl ester)</t>
  </si>
  <si>
    <t>Idemat2023 Rape oil, Europe plus Refinery data from Probas remodelled</t>
  </si>
  <si>
    <t>A.070.04.103.230701 biodiesel (soybean ester, 50% Brazil, 50% USA)</t>
  </si>
  <si>
    <t>A.070.04.103</t>
  </si>
  <si>
    <t>biodiesel (soybean ester, 50% Brazil, 50% USA)</t>
  </si>
  <si>
    <t>calculated from Idemat soybean oil 50% USA 50% Brazil, plus  refinery data from Probas</t>
  </si>
  <si>
    <t>A.070.04.104.230701 biodiesel (soybean ester, 100% USA)</t>
  </si>
  <si>
    <t>A.070.04.104</t>
  </si>
  <si>
    <t>biodiesel (soybean ester, 100% USA)</t>
  </si>
  <si>
    <t>A.070.04.105.230701 ethanol</t>
  </si>
  <si>
    <t>A.070.04.105</t>
  </si>
  <si>
    <t>ethanol</t>
  </si>
  <si>
    <t>Idemat2023 Ethanol (alcohol), bio-based from agricultural waste, plus a proxi for refining</t>
  </si>
  <si>
    <t>A.070.04.106.230701 petrol (85% ethanol)</t>
  </si>
  <si>
    <t>A.070.04.106</t>
  </si>
  <si>
    <t>petrol (85% ethanol)</t>
  </si>
  <si>
    <t>mix of Idemat ethanol and petrol</t>
  </si>
  <si>
    <t>A.070.04.107.230715 Diesel B100 (FAME)</t>
  </si>
  <si>
    <t>A.070.04.107</t>
  </si>
  <si>
    <t>Diesel B100 (FAME)</t>
  </si>
  <si>
    <t>A.070.04.108.231019 Diesel XTL (HVO) from rape cake Europe</t>
  </si>
  <si>
    <t>A.070.04.108</t>
  </si>
  <si>
    <t>Diesel XTL (HVO) from rape cake Europe</t>
  </si>
  <si>
    <t>A.070.04.109.231019 Diesel XTL (HVO) from agricultural waste</t>
  </si>
  <si>
    <t>A.070.04.109</t>
  </si>
  <si>
    <t>Diesel XTL (HVO) from agricultural waste</t>
  </si>
  <si>
    <t>A.070.04.110.231019 Diesel XTL (HVO) from tallow (waste)</t>
  </si>
  <si>
    <t>A.070.04.110</t>
  </si>
  <si>
    <t>Diesel XTL (HVO) from tallow (waste)</t>
  </si>
  <si>
    <t>Materials, fuels, coal</t>
  </si>
  <si>
    <t>A.070.06.101.230701 Anthracite coal  at mine</t>
  </si>
  <si>
    <t>Anthracite coal  at mine</t>
  </si>
  <si>
    <t>calculated from USLCI</t>
  </si>
  <si>
    <t>A.070.06.102.230701 Anthracite coal (33 MJ/kg), including combustion</t>
  </si>
  <si>
    <t>A.070.06.102</t>
  </si>
  <si>
    <t>Anthracite coal (33 MJ/kg), including combustion</t>
  </si>
  <si>
    <t>A.070.06.103.230701 Bituminous coal  at mine US</t>
  </si>
  <si>
    <t>A.070.06.103</t>
  </si>
  <si>
    <t>Bituminous coal  at mine US</t>
  </si>
  <si>
    <t>A.070.06.104.230701 Bituminous coal (26.4 MJ/kg), US, including combustion</t>
  </si>
  <si>
    <t>A.070.06.104</t>
  </si>
  <si>
    <t>Bituminous coal (26.4 MJ/kg), US, including combustion</t>
  </si>
  <si>
    <t>Materials, fuels, lignite</t>
  </si>
  <si>
    <t>A.070.07.101.230701 Lignite at open pit mine (excluding combustion)</t>
  </si>
  <si>
    <t>Lignite at open pit mine (excluding combustion)</t>
  </si>
  <si>
    <t xml:space="preserve">midpoints calculated from ELCD </t>
  </si>
  <si>
    <t>Materials, fuels, LPG</t>
  </si>
  <si>
    <t>A.070.08.101.230701 LPG for chemical feedstock</t>
  </si>
  <si>
    <t>A.070.08.101</t>
  </si>
  <si>
    <t>LPG for chemical feedstock</t>
  </si>
  <si>
    <t>Co-product of refinery process. Equal assumed to  the production of general refinery products (i.e. energy allocation). Own research Delft University of Technology</t>
  </si>
  <si>
    <t>A.070.08.102.230701 LPG for transport (excluding combustion)</t>
  </si>
  <si>
    <t>A.070.08.102</t>
  </si>
  <si>
    <t>LPG for transport (excluding combustion)</t>
  </si>
  <si>
    <t>A.070.08.103.230701 LPG for transport including combustion</t>
  </si>
  <si>
    <t>A.070.08.103</t>
  </si>
  <si>
    <t>LPG for transport including combustion</t>
  </si>
  <si>
    <t>Materials, fuels, natural gas</t>
  </si>
  <si>
    <t>A.070.09.101.230701 CNG (compressed natural gas) for transport, excl. combustion</t>
  </si>
  <si>
    <t>CNG (compressed natural gas) for transport, excl. combustion</t>
  </si>
  <si>
    <t>derived from ELCD: Process steam from natural gas, heat plant, consumption mix, at plant, MJ, EU-27 S copy without water</t>
  </si>
  <si>
    <t>A.070.09.102.230701 CNG (compressed natural gas) for transport, including combustion</t>
  </si>
  <si>
    <t>CNG (compressed natural gas) for transport, including combustion</t>
  </si>
  <si>
    <t>A.070.09.103.230701 Natural gas general EU for heat (excl mat depl. excl. combustion)</t>
  </si>
  <si>
    <t>Natural gas general EU for heat (excl mat depl. excl. combustion)</t>
  </si>
  <si>
    <t>A.070.09.104.230701 Natural gas general EU for heat (excl mat depl. incl. combustion)</t>
  </si>
  <si>
    <t>Natural gas general EU for heat (excl mat depl. incl. combustion)</t>
  </si>
  <si>
    <t>A.070.09.105.230701 Revap LNG (liquified natural gas) from US in EU for heat, excl. combustion</t>
  </si>
  <si>
    <t>A.070.09.105</t>
  </si>
  <si>
    <t>Revap LNG (liquified natural gas) from US in EU for heat, excl. combustion</t>
  </si>
  <si>
    <t>data Roman-White et al 2021 LNG Supply Chains: A Supplier-Specific Life-Cycle Assessment for Improved Emission Accounting. available at https://pubs.acs.org/doi/10.1021/acssuschemeng.1c03307 . Note: the emissions are fully governed by CO2 and CH4 emissions. LNG from the US delivered to the EU gas grid</t>
  </si>
  <si>
    <t>A.070.09.201.230720 Nat Gas 40 MJ/Nm3 from LNG for heat, incl. combustion</t>
  </si>
  <si>
    <t>A.070.09.201</t>
  </si>
  <si>
    <t>Nat Gas 40 MJ/Nm3 from LNG for heat, incl. combustion</t>
  </si>
  <si>
    <t xml:space="preserve">Roman-White et al 2021 LNG Supply Chains: A Supplier-Specific Life-Cycle Assessment for Improved Emission Accounting. available at https://pubs.acs.org/doi/10.1021/acssuschemeng.1c03307 </t>
  </si>
  <si>
    <t>A.070.09.202.230720 Nat Gas 40 MJ/Nm3 from Norway, Algeria, UK, for heat, incl. combustion</t>
  </si>
  <si>
    <t>A.070.09.202</t>
  </si>
  <si>
    <t>Nat Gas 40 MJ/Nm3 from Norway, Algeria, UK, for heat, incl. combustion</t>
  </si>
  <si>
    <t>conversion from kg to Nm3 for average EU gas</t>
  </si>
  <si>
    <t>A.070.09.203.230720 Nat Gas 35 MJ/Nm3 from Netherlands, for heat, incl. combustion</t>
  </si>
  <si>
    <t>A.070.09.203</t>
  </si>
  <si>
    <t>Nat Gas 35 MJ/Nm3 from Netherlands, for heat, incl. combustion</t>
  </si>
  <si>
    <t>Dutch L-gas has two corrections in comparison with the average european H-gas: its specific gravity and its 14% N2 content</t>
  </si>
  <si>
    <t xml:space="preserve">Materials, fuels, oil                                           </t>
  </si>
  <si>
    <t>A.070.10.101.230701 Crude oil EU General (for feedstock)</t>
  </si>
  <si>
    <t>Crude oil EU General (for feedstock)</t>
  </si>
  <si>
    <t>A.070.10.102.230701 Crude oil US General (for feedstock)</t>
  </si>
  <si>
    <t>Crude oil US General (for feedstock)</t>
  </si>
  <si>
    <t>calculated from USLCD data, Aluminium removed because of high uncertainties (of emissions as well as its ecotoxicity in water)</t>
  </si>
  <si>
    <t>A.070.10.103.230701 Diesel low-sulphur (excluding combustion)</t>
  </si>
  <si>
    <t>Diesel low-sulphur (excluding combustion)</t>
  </si>
  <si>
    <t>A.070.10.104.230701 Diesel low-sulphur including combustion CO2</t>
  </si>
  <si>
    <t>Diesel low-sulphur including combustion CO2</t>
  </si>
  <si>
    <t>calculated from Idemat2022 Diesel low-sulphur (excluding combustion)</t>
  </si>
  <si>
    <t>A.070.10.105.230701 Diesel low-sulphur including combustion CO2, per MJ</t>
  </si>
  <si>
    <t xml:space="preserve">MJ </t>
  </si>
  <si>
    <t>Diesel low-sulphur including combustion CO2, per MJ</t>
  </si>
  <si>
    <t>A.070.10.106.230701 Heavy fuel oil for heat including combustion CO2</t>
  </si>
  <si>
    <t>Heavy fuel oil for heat including combustion CO2</t>
  </si>
  <si>
    <t>from midpoints calculation from "ELCD with small corrections" (calculation in Open LCA)</t>
  </si>
  <si>
    <t>A.070.10.107.230701 Heavy fuel oil in transport (including combustion CO2)</t>
  </si>
  <si>
    <t>Heavy fuel oil in transport (including combustion CO2)</t>
  </si>
  <si>
    <t>A.070.10.108.230701 Kerosene (excluding combustion)</t>
  </si>
  <si>
    <t>Kerosene (excluding combustion)</t>
  </si>
  <si>
    <t>copy ELCD, but water removed because of high unaccuracies</t>
  </si>
  <si>
    <t>A.070.10.109.230701 Kerosene including combustion CO2</t>
  </si>
  <si>
    <t>Kerosene including combustion CO2</t>
  </si>
  <si>
    <t>copy Idemat2022 Kerosene (excluding combustion), CO2 added</t>
  </si>
  <si>
    <t>A.070.10.110.230701 Petrol including combustion CO2</t>
  </si>
  <si>
    <t>Petrol including combustion CO2</t>
  </si>
  <si>
    <t>copy ELCD, water removed because of unaccuracies</t>
  </si>
  <si>
    <t>A.070.10.111.230701 Petrol (excluding combustion)</t>
  </si>
  <si>
    <t>Petrol (excluding combustion)</t>
  </si>
  <si>
    <t>copy Idemat2022 Petrol (excluding combustion), CO2 added</t>
  </si>
  <si>
    <t>A.070.11</t>
  </si>
  <si>
    <t xml:space="preserve">Materials, fuels, uranium                                </t>
  </si>
  <si>
    <t>A.070.11.101.230701 Fuel grade uranium (4.52% enriched U-235; 3615 GJ/kg)</t>
  </si>
  <si>
    <t>A.070.11.101</t>
  </si>
  <si>
    <t>Fuel grade uranium (4.52% enriched U-235; 3615 GJ/kg)</t>
  </si>
  <si>
    <t>calculated from USLCI, AL removed from the emission list, since its ecotoxicity is highly uncertain.</t>
  </si>
  <si>
    <t>A.070.12</t>
  </si>
  <si>
    <t xml:space="preserve">Materials, fuels, wood, credits heat recovery                      </t>
  </si>
  <si>
    <t>A.070.12.101.230701 Wood chips and saw dust, credit per kg EoL, 0% MC</t>
  </si>
  <si>
    <t>A.070.12.101</t>
  </si>
  <si>
    <t>Wood chips and saw dust, credit per kg EoL, 0% MC</t>
  </si>
  <si>
    <t>Wood waste (chips as well as saw dust) is used for pulp, wood products and combustion. According to section 4.3.3.1 of ISO 14044, it is calculated as 100% feedstock for combustion, applying the Lower Heating Value.</t>
  </si>
  <si>
    <t>A.070.12.102.230701 Wood chips and saw dust, credit per kg EoL, 12% MC</t>
  </si>
  <si>
    <t>A.070.12.102</t>
  </si>
  <si>
    <t>Wood chips and saw dust, credit per kg EoL, 12% MC</t>
  </si>
  <si>
    <t>A.070.12.103.230701 Wood chips and saw dust, credit per kg EoL, 50% MC</t>
  </si>
  <si>
    <t>A.070.12.103</t>
  </si>
  <si>
    <t>Wood chips and saw dust, credit per kg EoL, 50% MC</t>
  </si>
  <si>
    <t>glass</t>
  </si>
  <si>
    <t>A.080</t>
  </si>
  <si>
    <t>Materials, glass, construction</t>
  </si>
  <si>
    <t>A.080.01.101.231217 Glass for windows and facades (float glass)</t>
  </si>
  <si>
    <t>Glass for windows and facades (float glass)</t>
  </si>
  <si>
    <t>from EPD of Environdec , Sisecam Float Glass, 2022, data of the year 2020, "Extra Clear Float Glass"</t>
  </si>
  <si>
    <t>Materials,  glass, other glass</t>
  </si>
  <si>
    <t>A.080.02.101.230701 Borosilicate glass (Pyrex)</t>
  </si>
  <si>
    <t>Borosilicate glass (Pyrex)</t>
  </si>
  <si>
    <t>own research Delft University of Technology: 12% B2CO3, 5% Al2O3, extra melting 1700 K x 0.83 kJ/kg.K = 1.41 MJ/kg</t>
  </si>
  <si>
    <t>A.080.02.102.230701 Ceramic glass</t>
  </si>
  <si>
    <t>Ceramic glass</t>
  </si>
  <si>
    <t xml:space="preserve">Litt. C. Dorna, R. Behrenda , D. Giannopoulosb , L. Napolanoc , V. Jamesc , A. Herrmanna, V. Uhliga, H. Krausea, M. Fountib, D. Trimisd. A systematic LCA-enhanced KPI evaluation towards sustainable manufacturing in industrial decision-making processes. A case study in glass and ceramic frits production. Procedia CIRP 48 ( 2016 ) 158 – 163 </t>
  </si>
  <si>
    <t>A.080.02.103.230701 Recycled borosilicate glass (Pyrex)</t>
  </si>
  <si>
    <t>Recycled borosilicate glass (Pyrex)</t>
  </si>
  <si>
    <t>no loss of materials and 2.5% less energy per 10% recycled (=25% less energy), see https://www.gpi.org/glass-recycling-facts, plus extra transport</t>
  </si>
  <si>
    <t>A.080.02.104.230701 Recycled silica glass</t>
  </si>
  <si>
    <t>Recycled silica glass</t>
  </si>
  <si>
    <t>A.080.02.105.230701 Silica glass</t>
  </si>
  <si>
    <t>Silica glass</t>
  </si>
  <si>
    <t>no LCA data are available. It makes sense to set the environmental data equal to the data on ceramic glass as a proxi</t>
  </si>
  <si>
    <t>A.080.03</t>
  </si>
  <si>
    <t>Materials,  glass, bottles</t>
  </si>
  <si>
    <t>A.080.03.101.231217 Glass bottles, 100% recycled</t>
  </si>
  <si>
    <t>A.080.03.101</t>
  </si>
  <si>
    <t>Glass bottles, 100% recycled</t>
  </si>
  <si>
    <t>A.080.03.102.231217 Glass bottles, recycled average EU 74%</t>
  </si>
  <si>
    <t>A.080.03.102</t>
  </si>
  <si>
    <t>Glass bottles, recycled average EU 74%</t>
  </si>
  <si>
    <t>see box A.080.03</t>
  </si>
  <si>
    <t>A.080.03.103.231217 Glass bottles, virgin</t>
  </si>
  <si>
    <t>A.080.03.103</t>
  </si>
  <si>
    <t>Glass bottles, virgin</t>
  </si>
  <si>
    <t>box A.080.03</t>
  </si>
  <si>
    <t>A.080.03.104.240310 Glass bottles, flint (=clean transparant), EoL-RIR in Europe 40%</t>
  </si>
  <si>
    <t>A.080.03.104</t>
  </si>
  <si>
    <t>Glass bottles, flint (=clean transparant), EoL-RIR in Europe 40%</t>
  </si>
  <si>
    <t>european average recycling, see https://www.statista.com/statistics/1258851/glass-recycling-rate-in-europe/</t>
  </si>
  <si>
    <t>A.080.03.105.240310 Glass bottles, brown, EoL-RIR in Europe 50%</t>
  </si>
  <si>
    <t>A.080.03.105</t>
  </si>
  <si>
    <t>Glass bottles, brown, EoL-RIR in Europe 50%</t>
  </si>
  <si>
    <t>for specific recycling rates of bottles, see https://feve.org/wp-content/uploads/2019/07/Recycled-Content-FEVE-Position-June-2019.pdf</t>
  </si>
  <si>
    <t>A.080.03.106.240310 Glass bottles, green, EoL-RIR in Europe 80%</t>
  </si>
  <si>
    <t>A.080.03.106</t>
  </si>
  <si>
    <t>Glass bottles, green, EoL-RIR in Europe 80%</t>
  </si>
  <si>
    <t>EoL-RIR data in EU: 40% flint (=clean transparant) 50% brown, 80% green, 52% unspecified colour</t>
  </si>
  <si>
    <t>A.080.03.107.240310 Glass bottles, unspecified colour, EoL-RIR in Europe 52%</t>
  </si>
  <si>
    <t>A.080.03.107</t>
  </si>
  <si>
    <t>Glass bottles, unspecified colour, EoL-RIR in Europe 52%</t>
  </si>
  <si>
    <t>laminates</t>
  </si>
  <si>
    <t>A.090</t>
  </si>
  <si>
    <t>Materials, laminates</t>
  </si>
  <si>
    <t>A.090.01.101.230701 Glare 1-3/2-0.3</t>
  </si>
  <si>
    <t>Glare 1-3/2-0.3</t>
  </si>
  <si>
    <t xml:space="preserve">LCA for the production of 1m2 Alum./glass laminate 1.4mm thickness in the USA. Delivery to Rotterdam by bulk carrier. 3 Layers 7475-T76 Alum 0.3mm and 2 layers unidirectional glass/epoxy 0.25mm. </t>
  </si>
  <si>
    <t>A.090.01.102.230701 Glare 3-3/2-0.2</t>
  </si>
  <si>
    <t>Glare 3-3/2-0.2</t>
  </si>
  <si>
    <t xml:space="preserve">LCA for the production of 1m2 Alum./glass laminate 1.1mm thickness in the US. Delivery per bulk carrier to Rotterdam.  3 layers 2024-T3 Aluminium 0.2mm and 2 layers glass/epoxy 0.25mm. </t>
  </si>
  <si>
    <t>A.090.01.103.230701 Glare 3-6/5-0.4</t>
  </si>
  <si>
    <t>Glare 3-6/5-0.4</t>
  </si>
  <si>
    <t>LCA for the production of 1m2 Alum./glass laminate 3.65mm thickness  in the US. Delivery to Rotterdam by bulk carrier.  6 layers 2024-T3 0.4mm and 5 layers cross-ply glass/epoxy 0.25mm.</t>
  </si>
  <si>
    <t>A.090.01.104.230701 Glare 4-6/5-0.4</t>
  </si>
  <si>
    <t>Glare 4-6/5-0.4</t>
  </si>
  <si>
    <t xml:space="preserve">LCA for the production of 1m2 Alum./glass laminate 4.27mm thickness in the US. Delivery per bulk carrier to Rotterdam.  6 layers 2024-T3 Aluminium 0.4mm and 5 layers 0.375mm cross ply  glass/epoxy. </t>
  </si>
  <si>
    <t>A.090.01.105.230701 Hylite (1 m2, 1.2 mm thickness, 1.8 ton/m3)</t>
  </si>
  <si>
    <t>Hylite (1 m2, 1.2 mm thickness, 1.8 ton/m3)</t>
  </si>
  <si>
    <t xml:space="preserve">LCA for the production of 1m2 Alum./PP laminate 1.2mm thickness in the Netherlands. Aluminium 0.2mm.Average weight = 1.8 kg/m2. </t>
  </si>
  <si>
    <t>metals, ferro</t>
  </si>
  <si>
    <t>A.100</t>
  </si>
  <si>
    <t>A.100.02</t>
  </si>
  <si>
    <t>Materials, metals, ferro</t>
  </si>
  <si>
    <t>A.100.02.101.230701 Steel hot rolled sheet USA</t>
  </si>
  <si>
    <t>A.100.02.101</t>
  </si>
  <si>
    <t>Steel hot rolled sheet USA</t>
  </si>
  <si>
    <t>A.100.02.102.230701 Steel (21% sec = standard mix average) EU hot rolled coil</t>
  </si>
  <si>
    <t>A.100.02.102</t>
  </si>
  <si>
    <t>Steel (21% sec = standard mix average) EU hot rolled coil</t>
  </si>
  <si>
    <t>copy from ELCD Steel hot rolled coil, blast furnace route, prod. mix, thickness 2-7 mm, width 600-2100 mm RER S</t>
  </si>
  <si>
    <t>A.100.02.103.230701 Steel (secondary), beams, sheet</t>
  </si>
  <si>
    <t>A.100.02.103</t>
  </si>
  <si>
    <t>Steel (secondary), beams, sheet</t>
  </si>
  <si>
    <t>steel beams Germany electrosteel, from EPD of IBU 2021 (by Gabi). Structural section steel CELSA Group https://epd-online.com/EmbeddedEpdList/Download/12971</t>
  </si>
  <si>
    <t>A.100.02.104.230701 Steel beams, pipes, sheet (from trade mix 44% recycled)</t>
  </si>
  <si>
    <t>A.100.02.104</t>
  </si>
  <si>
    <t>Steel beams, pipes, sheet (from trade mix 44% recycled)</t>
  </si>
  <si>
    <t>market mix in the Netherlands</t>
  </si>
  <si>
    <t>Materials, metals, ferro, cast irons</t>
  </si>
  <si>
    <t>A.100.04.101.230701 GG15</t>
  </si>
  <si>
    <t>metals, non-ferro</t>
  </si>
  <si>
    <t>GG15</t>
  </si>
  <si>
    <t>mix of the Idemat data of the basic metals</t>
  </si>
  <si>
    <t>A.100.04.102.230701 GG35</t>
  </si>
  <si>
    <t>GG35</t>
  </si>
  <si>
    <t>A.100.04.103.230701 GGG-NiCr</t>
  </si>
  <si>
    <t>GGG-NiCr</t>
  </si>
  <si>
    <t>A.100.04.104.230701 GGG-NiSiCr</t>
  </si>
  <si>
    <t>GGG-NiSiCr</t>
  </si>
  <si>
    <t>A.100.04.105.230701 GGG40</t>
  </si>
  <si>
    <t>GGG40</t>
  </si>
  <si>
    <t>A.100.04.106.230701 GGG60</t>
  </si>
  <si>
    <t>GGG60</t>
  </si>
  <si>
    <t>A.100.04.107.230701 GGG70</t>
  </si>
  <si>
    <t>GGG70</t>
  </si>
  <si>
    <t>A.100.04.108.230701 GGL-NiCuCr</t>
  </si>
  <si>
    <t>GGL-NiCuCr</t>
  </si>
  <si>
    <t>A.100.06.101.230701 Stainless Steel (secondary), average</t>
  </si>
  <si>
    <t>Stainless Steel (secondary), average</t>
  </si>
  <si>
    <t>A.100.06.102.230701 GX12Cr14 (CA15) 23% inox scrap (China)</t>
  </si>
  <si>
    <t>GX12Cr14 (CA15) 23% inox scrap (China)</t>
  </si>
  <si>
    <t>A.100.06.103.230701 GX12Cr14 (CA15) 44% inox scrap (World)</t>
  </si>
  <si>
    <t>GX12Cr14 (CA15) 44% inox scrap (World)</t>
  </si>
  <si>
    <t>A.100.06.104.230701 GX12Cr14 (CA15) 70% inox scrap (EU, USA)</t>
  </si>
  <si>
    <t>GX12Cr14 (CA15) 70% inox scrap (EU, USA)</t>
  </si>
  <si>
    <t>A.100.06.105.230701 GX5CrNi19 10 (CF8) 23% inox scrap (China)</t>
  </si>
  <si>
    <t>A.100.06.105</t>
  </si>
  <si>
    <t>GX5CrNi19 10 (CF8) 23% inox scrap (China)</t>
  </si>
  <si>
    <t>A.100.06.106.230701 GX5CrNi19 10 (CF8) 44% inox scrap (World)</t>
  </si>
  <si>
    <t>A.100.06.106</t>
  </si>
  <si>
    <t>GX5CrNi19 10 (CF8) 44% inox scrap (World)</t>
  </si>
  <si>
    <t>A.100.06.107.230701 GX5CrNi19 10 (CF8) 70% inox scrap (EU, USA)</t>
  </si>
  <si>
    <t>A.100.06.107</t>
  </si>
  <si>
    <t>GX5CrNi19 10 (CF8) 70% inox scrap (EU, USA)</t>
  </si>
  <si>
    <t>A.100.06.108.230701 X10Cr13 (mart 410) 23% inox scrap (China)</t>
  </si>
  <si>
    <t>A.100.06.108</t>
  </si>
  <si>
    <t>X10Cr13 (mart 410) 23% inox scrap (China)</t>
  </si>
  <si>
    <t>A.100.06.109.230701 X10Cr13 (mart 410) 44% inox scrap (World)</t>
  </si>
  <si>
    <t>A.100.06.109</t>
  </si>
  <si>
    <t>X10Cr13 (mart 410) 44% inox scrap (World)</t>
  </si>
  <si>
    <t>A.100.06.110.230701 X10Cr13 (mart 410) 70% inox scrap (EU, USA)</t>
  </si>
  <si>
    <t>A.100.06.110</t>
  </si>
  <si>
    <t>X10Cr13 (mart 410) 70% inox scrap (EU, USA)</t>
  </si>
  <si>
    <t>A.100.06.111.230701 X10CrNiMoNb 23% inox scrap (China)</t>
  </si>
  <si>
    <t>A.100.06.111</t>
  </si>
  <si>
    <t>X10CrNiMoNb 23% inox scrap (China)</t>
  </si>
  <si>
    <t>A.100.06.112.230701 X10CrNiMoNb 44% inox scrap (World)</t>
  </si>
  <si>
    <t>A.100.06.112</t>
  </si>
  <si>
    <t>X10CrNiMoNb 44% inox scrap (World)</t>
  </si>
  <si>
    <t>A.100.06.113.230701 X10CrNiMoNb 70% inox scrap (EU, USA)</t>
  </si>
  <si>
    <t>A.100.06.113</t>
  </si>
  <si>
    <t>X10CrNiMoNb 70% inox scrap (EU, USA)</t>
  </si>
  <si>
    <t>A.100.06.114.230701 X10CrNiS (303) 23% inox scrap (China)</t>
  </si>
  <si>
    <t>A.100.06.114</t>
  </si>
  <si>
    <t>X10CrNiS (303) 23% inox scrap (China)</t>
  </si>
  <si>
    <t>A.100.06.115.230701 X10CrNiS (303) 44% inox scrap (World)</t>
  </si>
  <si>
    <t>A.100.06.115</t>
  </si>
  <si>
    <t>X10CrNiS (303) 44% inox scrap (World)</t>
  </si>
  <si>
    <t>A.100.06.116.230701 X10CrNiS (303) 70% inox scrap (EU, USA)</t>
  </si>
  <si>
    <t>A.100.06.116</t>
  </si>
  <si>
    <t>X10CrNiS (303) 70% inox scrap (EU, USA)</t>
  </si>
  <si>
    <t>A.100.06.117.230701 X12Cr13 (416) 23% inox scrap (China)</t>
  </si>
  <si>
    <t>A.100.06.117</t>
  </si>
  <si>
    <t>X12Cr13 (416) 23% inox scrap (China)</t>
  </si>
  <si>
    <t>A.100.06.118.230701 X12Cr13 (416) 44% inox scrap (World)</t>
  </si>
  <si>
    <t>A.100.06.118</t>
  </si>
  <si>
    <t>X12Cr13 (416) 44% inox scrap (World)</t>
  </si>
  <si>
    <t>A.100.06.119.230701 X12Cr13 (416) 70% inox scrap (EU, USA)</t>
  </si>
  <si>
    <t>A.100.06.119</t>
  </si>
  <si>
    <t>X12Cr13 (416) 70% inox scrap (EU, USA)</t>
  </si>
  <si>
    <t>A.100.06.120.230701 X12CrNi17 7 (301) 23% inox scrap (China)</t>
  </si>
  <si>
    <t>A.100.06.120</t>
  </si>
  <si>
    <t>X12CrNi17 7 (301) 23% inox scrap (China)</t>
  </si>
  <si>
    <t>A.100.06.121.230701 X12CrNi17 7 (301) 44% inox scrap (World)</t>
  </si>
  <si>
    <t>A.100.06.121</t>
  </si>
  <si>
    <t>X12CrNi17 7 (301) 44% inox scrap (World)</t>
  </si>
  <si>
    <t>A.100.06.122.230701 X12CrNi17 7 (301) 70% inox scrap (EU, USA)</t>
  </si>
  <si>
    <t>A.100.06.122</t>
  </si>
  <si>
    <t>X12CrNi17 7 (301) 70% inox scrap (EU, USA)</t>
  </si>
  <si>
    <t>A.100.06.123.230701 X20Cr13 (420) 23% inox scrap (China)</t>
  </si>
  <si>
    <t>A.100.06.123</t>
  </si>
  <si>
    <t>X20Cr13 (420) 23% inox scrap (China)</t>
  </si>
  <si>
    <t>A.100.06.124.230701 X20Cr13 (420) 44% inox scrap (World)</t>
  </si>
  <si>
    <t>A.100.06.124</t>
  </si>
  <si>
    <t>X20Cr13 (420) 44% inox scrap (World)</t>
  </si>
  <si>
    <t>A.100.06.125.230701 X20Cr13 (420) 70% inox scrap (EU, USA)</t>
  </si>
  <si>
    <t>A.100.06.125</t>
  </si>
  <si>
    <t>X20Cr13 (420) 70% inox scrap (EU, USA)</t>
  </si>
  <si>
    <t>A.100.06.126.230701 X22CrNi17 (431) 23% inox scrap (China)</t>
  </si>
  <si>
    <t>A.100.06.126</t>
  </si>
  <si>
    <t>X22CrNi17 (431) 23% inox scrap (China)</t>
  </si>
  <si>
    <t>A.100.06.127.230701 X22CrNi17 (431) 44% inox scrap (World)</t>
  </si>
  <si>
    <t>A.100.06.127</t>
  </si>
  <si>
    <t>X22CrNi17 (431) 44% inox scrap (World)</t>
  </si>
  <si>
    <t>A.100.06.128.230701 X22CrNi17 (431) 70% inox scrap (EU, USA)</t>
  </si>
  <si>
    <t>A.100.06.128</t>
  </si>
  <si>
    <t>X22CrNi17 (431) 70% inox scrap (EU, USA)</t>
  </si>
  <si>
    <t>A.100.06.129.230701 X2CrNiMo1712 (316L) 23% imox scrap (China)</t>
  </si>
  <si>
    <t>A.100.06.129</t>
  </si>
  <si>
    <t>X2CrNiMo1712 (316L) 23% imox scrap (China)</t>
  </si>
  <si>
    <t>A.100.06.130.230701 X2CrNiMo1712 (316L) 44% imox scrap (World)</t>
  </si>
  <si>
    <t>A.100.06.130</t>
  </si>
  <si>
    <t>X2CrNiMo1712 (316L) 44% imox scrap (World)</t>
  </si>
  <si>
    <t>A.100.06.131.230701 X2CrNiMo1712 (316L) 70% imox scrap (EU, USA)</t>
  </si>
  <si>
    <t>A.100.06.131</t>
  </si>
  <si>
    <t>X2CrNiMo1712 (316L) 70% imox scrap (EU, USA)</t>
  </si>
  <si>
    <t>A.100.06.132.230701 X30Cr13 (~420) 23% inox scrap (China)</t>
  </si>
  <si>
    <t>A.100.06.132</t>
  </si>
  <si>
    <t>X30Cr13 (~420) 23% inox scrap (China)</t>
  </si>
  <si>
    <t>A.100.06.133.230701 X30Cr13 (~420) 44% inox scrap (World)</t>
  </si>
  <si>
    <t>A.100.06.133</t>
  </si>
  <si>
    <t>X30Cr13 (~420) 44% inox scrap (World)</t>
  </si>
  <si>
    <t>A.100.06.134.230701 X30Cr13 (~420) 70% inox scrap (EU, USA)</t>
  </si>
  <si>
    <t>A.100.06.134</t>
  </si>
  <si>
    <t>X30Cr13 (~420) 70% inox scrap (EU, USA)</t>
  </si>
  <si>
    <t>A.100.06.135.230701 X35CrMo17 23% inox scrap (China)</t>
  </si>
  <si>
    <t>A.100.06.135</t>
  </si>
  <si>
    <t>X35CrMo17 23% inox scrap (China)</t>
  </si>
  <si>
    <t>A.100.06.136.230701 X35CrMo17 44% inox scrap (World)</t>
  </si>
  <si>
    <t>A.100.06.136</t>
  </si>
  <si>
    <t>X35CrMo17 44% inox scrap (World)</t>
  </si>
  <si>
    <t>A.100.06.137.230701 X35CrMo17 70% inox scrap (EU, USA)</t>
  </si>
  <si>
    <t>A.100.06.137</t>
  </si>
  <si>
    <t>X35CrMo17 70% inox scrap (EU, USA)</t>
  </si>
  <si>
    <t>A.100.06.138.230701 X5CrNi18 (304) 23% inox scrap (China)</t>
  </si>
  <si>
    <t>A.100.06.138</t>
  </si>
  <si>
    <t>X5CrNi18 (304) 23% inox scrap (China)</t>
  </si>
  <si>
    <t>A.100.06.139.230701 X5CrNi18 (304) 44% inox scrap (World)</t>
  </si>
  <si>
    <t>A.100.06.139</t>
  </si>
  <si>
    <t>X5CrNi18 (304) 44% inox scrap (World)</t>
  </si>
  <si>
    <t>A.100.06.140.230701 X5CrNi18 (304) 70% inox scrap (EU, USA)</t>
  </si>
  <si>
    <t>A.100.06.140</t>
  </si>
  <si>
    <t>X5CrNi18 (304) 70% inox scrap (EU, USA)</t>
  </si>
  <si>
    <t>A.100.06.141.230701 X5CrNiMo18 (316) 23% inox scrap (China)</t>
  </si>
  <si>
    <t>A.100.06.141</t>
  </si>
  <si>
    <t>X5CrNiMo18 (316) 23% inox scrap (China)</t>
  </si>
  <si>
    <t>A.100.06.142.230701 X5CrNiMo18 (316) 44% inox scrap (World)</t>
  </si>
  <si>
    <t>A.100.06.142</t>
  </si>
  <si>
    <t>X5CrNiMo18 (316) 44% inox scrap (World)</t>
  </si>
  <si>
    <t>A.100.06.143.230701 X5CrNiMo18 (316) 70% inox scrap (EU, USA)</t>
  </si>
  <si>
    <t>A.100.06.143</t>
  </si>
  <si>
    <t>X5CrNiMo18 (316) 70% inox scrap (EU, USA)</t>
  </si>
  <si>
    <t>A.100.06.144.230701 X6Cr17 (430) 23% inox scrap (China)</t>
  </si>
  <si>
    <t>A.100.06.144</t>
  </si>
  <si>
    <t>X6Cr17 (430) 23% inox scrap (China)</t>
  </si>
  <si>
    <t>A.100.06.145.230701 X6Cr17 (430) 44% inox scrap (World)</t>
  </si>
  <si>
    <t>A.100.06.145</t>
  </si>
  <si>
    <t>X6Cr17 (430) 44% inox scrap (World)</t>
  </si>
  <si>
    <t>A.100.06.146.230701 X6Cr17 (430) 70% inox scrap (EU, USA)</t>
  </si>
  <si>
    <t>A.100.06.146</t>
  </si>
  <si>
    <t>X6Cr17 (430) 70% inox scrap (EU, USA)</t>
  </si>
  <si>
    <t>A.100.06.147.230701 X6CrNi18 (~304) 23% inox scrap (China)</t>
  </si>
  <si>
    <t>A.100.06.147</t>
  </si>
  <si>
    <t>X6CrNi18 (~304) 23% inox scrap (China)</t>
  </si>
  <si>
    <t>A.100.06.148.230701 X6CrNi18 (~304) 44% inox scrap (World)</t>
  </si>
  <si>
    <t>A.100.06.148</t>
  </si>
  <si>
    <t>X6CrNi18 (~304) 44% inox scrap (World)</t>
  </si>
  <si>
    <t>A.100.06.149.230701 X6CrNi18 (~304) 70% inox scrap (EU, USA)</t>
  </si>
  <si>
    <t>A.100.06.149</t>
  </si>
  <si>
    <t>X6CrNi18 (~304) 70% inox scrap (EU, USA)</t>
  </si>
  <si>
    <t>A.100.06.150.230701 X7CrAl13 (405) 23% inox scrap (China)</t>
  </si>
  <si>
    <t>A.100.06.150</t>
  </si>
  <si>
    <t>X7CrAl13 (405) 23% inox scrap (China)</t>
  </si>
  <si>
    <t>A.100.06.151.230701 X7CrAl13 (405) 44% inox scrap (World)</t>
  </si>
  <si>
    <t>A.100.06.151</t>
  </si>
  <si>
    <t>X7CrAl13 (405) 44% inox scrap (World)</t>
  </si>
  <si>
    <t>A.100.06.152.230701 X7CrAl13 (405) 70% inox scrap (EU, USA)</t>
  </si>
  <si>
    <t>A.100.06.152</t>
  </si>
  <si>
    <t>X7CrAl13 (405) 70% inox scrap (EU, USA)</t>
  </si>
  <si>
    <t>A.100.06.153.230701 X90CrCoMoV17 23% inox scrap (China)</t>
  </si>
  <si>
    <t>A.100.06.153</t>
  </si>
  <si>
    <t>X90CrCoMoV17 23% inox scrap (China)</t>
  </si>
  <si>
    <t>A.100.06.154.230701 X90CrCoMoV17 44% inox scrap (World)</t>
  </si>
  <si>
    <t>A.100.06.154</t>
  </si>
  <si>
    <t>X90CrCoMoV17 44% inox scrap (World)</t>
  </si>
  <si>
    <t>A.100.06.155.230701 X90CrCoMoV17 70% inox scrap (EU, USA)</t>
  </si>
  <si>
    <t>A.100.06.155</t>
  </si>
  <si>
    <t>X90CrCoMoV17 70% inox scrap (EU, USA)</t>
  </si>
  <si>
    <t>A.100.06.156.230701 X90CrMoV18 (440B) 23% inox scrap (China)</t>
  </si>
  <si>
    <t>A.100.06.156</t>
  </si>
  <si>
    <t>X90CrMoV18 (440B) 23% inox scrap (China)</t>
  </si>
  <si>
    <t>A.100.06.157.230701 X90CrMoV18 (440B) 44% inox scrap (World)</t>
  </si>
  <si>
    <t>A.100.06.157</t>
  </si>
  <si>
    <t>X90CrMoV18 (440B) 44% inox scrap (World)</t>
  </si>
  <si>
    <t>A.100.06.158.230701 X90CrMoV18 (440B) 70% inox scrap (EU, USA)</t>
  </si>
  <si>
    <t>A.100.06.158</t>
  </si>
  <si>
    <t>X90CrMoV18 (440B) 70% inox scrap (EU, USA)</t>
  </si>
  <si>
    <t>A.100.08.101.230701 10SPb20 (1.0721)</t>
  </si>
  <si>
    <t>10SPb20 (1.0721)</t>
  </si>
  <si>
    <t>A.100.08.102.230701 35S20 (1.0726)</t>
  </si>
  <si>
    <t>35S20 (1.0726)</t>
  </si>
  <si>
    <t>A.100.08.103.230701 9S20</t>
  </si>
  <si>
    <t>9S20</t>
  </si>
  <si>
    <t>A.100.08.104.230701 9SMnPb (1.0718)</t>
  </si>
  <si>
    <t>9SMnPb (1.0718)</t>
  </si>
  <si>
    <t>A.100.10.101.230701 GS-10Ni6</t>
  </si>
  <si>
    <t>GS-10Ni6</t>
  </si>
  <si>
    <t>A.100.10.102.230701 GS-22Mo4</t>
  </si>
  <si>
    <t>GS-22Mo4</t>
  </si>
  <si>
    <t>A.100.10.103.230701 GS-25CrMo4</t>
  </si>
  <si>
    <t>GS-25CrMo4</t>
  </si>
  <si>
    <t>A.100.10.104.230701 GS-45.3</t>
  </si>
  <si>
    <t>GS-45.3</t>
  </si>
  <si>
    <t>A.100.10.105.230701 GS-70</t>
  </si>
  <si>
    <t>GS-70</t>
  </si>
  <si>
    <t>A.100.10.106.230701 GS-X40CrNiSi 25 12</t>
  </si>
  <si>
    <t>GS-X40CrNiSi 25 12</t>
  </si>
  <si>
    <t>A.100.10.107.230701 HA</t>
  </si>
  <si>
    <t>HA</t>
  </si>
  <si>
    <t>A.100.10.108.230701 HT</t>
  </si>
  <si>
    <t>HT</t>
  </si>
  <si>
    <t>A.100.12.101.230701 Fe360</t>
  </si>
  <si>
    <t>Fe360</t>
  </si>
  <si>
    <t>A.100.12.102.230701 Fe470</t>
  </si>
  <si>
    <t>Fe470</t>
  </si>
  <si>
    <t>A.100.12.103.230701 Fe520</t>
  </si>
  <si>
    <t>Fe520</t>
  </si>
  <si>
    <t>A.100.12.104.230701 St13</t>
  </si>
  <si>
    <t>St13</t>
  </si>
  <si>
    <t>A.100.14.101.230701 A517a</t>
  </si>
  <si>
    <t>A517a</t>
  </si>
  <si>
    <t>A.100.14.102.230701 A517b</t>
  </si>
  <si>
    <t>A517b</t>
  </si>
  <si>
    <t>A.100.14.103.230701 S355J2G1W</t>
  </si>
  <si>
    <t>S355J2G1W</t>
  </si>
  <si>
    <t>A.100.14.104.230701 St14</t>
  </si>
  <si>
    <t>St14</t>
  </si>
  <si>
    <t>A.100.16.101.230701 14NiCr14</t>
  </si>
  <si>
    <t>14NiCr14</t>
  </si>
  <si>
    <t>A.100.16.102.230701 15Cr3</t>
  </si>
  <si>
    <t>15Cr3</t>
  </si>
  <si>
    <t>A.100.16.103.230701 18NiCr8</t>
  </si>
  <si>
    <t>18NiCr8</t>
  </si>
  <si>
    <t>A.100.16.104.230701 25CrMo4</t>
  </si>
  <si>
    <t>25CrMo4</t>
  </si>
  <si>
    <t>A.100.16.105.230701 30CrNiMo8</t>
  </si>
  <si>
    <t>30CrNiMo8</t>
  </si>
  <si>
    <t>A.100.16.106.230701 34Cr4</t>
  </si>
  <si>
    <t>34Cr4</t>
  </si>
  <si>
    <t>A.100.16.107.230701 34CrAl6</t>
  </si>
  <si>
    <t>34CrAl6</t>
  </si>
  <si>
    <t>A.100.16.108.230701 35NiCr18</t>
  </si>
  <si>
    <t>35NiCr18</t>
  </si>
  <si>
    <t>A.100.16.109.230701 36NiCr6</t>
  </si>
  <si>
    <t>36NiCr6</t>
  </si>
  <si>
    <t>A.100.16.110.230701 37MnSi5</t>
  </si>
  <si>
    <t>37MnSi5</t>
  </si>
  <si>
    <t>A.100.16.111.230701 42CrMo4</t>
  </si>
  <si>
    <t>42CrMo4</t>
  </si>
  <si>
    <t>A.100.16.112.230701 50 CrV4</t>
  </si>
  <si>
    <t>50 CrV4</t>
  </si>
  <si>
    <t>A.100.16.113.230701 C15</t>
  </si>
  <si>
    <t>C15</t>
  </si>
  <si>
    <t>A.100.16.114.230701 C35</t>
  </si>
  <si>
    <t>C35</t>
  </si>
  <si>
    <t>A.100.16.115.230701 C45</t>
  </si>
  <si>
    <t>C45</t>
  </si>
  <si>
    <t>A.100.16.116.230701 C55</t>
  </si>
  <si>
    <t>C55</t>
  </si>
  <si>
    <t>A.100.16.117.230701 C60</t>
  </si>
  <si>
    <t>C60</t>
  </si>
  <si>
    <t>A.100.18.101.230701 13CrMo4 5 (1.7335)</t>
  </si>
  <si>
    <t>13CrMo4 5 (1.7335)</t>
  </si>
  <si>
    <t>A.100.18.102.230701 21MoV53</t>
  </si>
  <si>
    <t>21MoV53</t>
  </si>
  <si>
    <t>A.100.18.103.230701 22Mo4</t>
  </si>
  <si>
    <t>22Mo4</t>
  </si>
  <si>
    <t>A.100.18.104.230701 28NiCrMo4</t>
  </si>
  <si>
    <t>28NiCrMo4</t>
  </si>
  <si>
    <t>A.100.20.101.230701 15NiMn6 (1.6228)</t>
  </si>
  <si>
    <t>15NiMn6 (1.6228)</t>
  </si>
  <si>
    <t>A.100.20.102.230701 A514(A)</t>
  </si>
  <si>
    <t>A514(A)</t>
  </si>
  <si>
    <t>A.100.20.103.230701 ASt35 (1.0346)</t>
  </si>
  <si>
    <t>ASt35 (1.0346)</t>
  </si>
  <si>
    <t>A.100.20.104.230701 X12CrNi 18 9</t>
  </si>
  <si>
    <t>X12CrNi 18 9</t>
  </si>
  <si>
    <t>A.100.20.105.230701 X12Ni5 (1.5680)</t>
  </si>
  <si>
    <t>X12Ni5 (1.5680)</t>
  </si>
  <si>
    <t>A.100.20.106.230701 X8Ni9</t>
  </si>
  <si>
    <t>A.100.20.106</t>
  </si>
  <si>
    <t>X8Ni9</t>
  </si>
  <si>
    <t>A.100.22</t>
  </si>
  <si>
    <t>A.100.22.101.230701 38Si6</t>
  </si>
  <si>
    <t>A.100.22.101</t>
  </si>
  <si>
    <t>38Si6</t>
  </si>
  <si>
    <t>A.100.22.102.230701 50CrV4</t>
  </si>
  <si>
    <t>A.100.22.102</t>
  </si>
  <si>
    <t>50CrV4</t>
  </si>
  <si>
    <t>A.100.22.103.230701 55Si7</t>
  </si>
  <si>
    <t>A.100.22.103</t>
  </si>
  <si>
    <t>55Si7</t>
  </si>
  <si>
    <t>A.100.22.104.230701 67SiCr5</t>
  </si>
  <si>
    <t>A.100.22.104</t>
  </si>
  <si>
    <t>67SiCr5</t>
  </si>
  <si>
    <t>A.100.24</t>
  </si>
  <si>
    <t>A.100.24.101.230701 Aluminium (primary)</t>
  </si>
  <si>
    <t>A.100.24.101</t>
  </si>
  <si>
    <t>Aluminium (primary)</t>
  </si>
  <si>
    <t>LCA update study from Intern. Aluminium Institute. LIFE CYCLE INVENTORY DATA AND ENVIRONMENTAL METRICS FOR THE PRIMARY ALUMINIUM INDUSTRY 2015 DATA</t>
  </si>
  <si>
    <t>A.100.24.102.230701 Aluminium (secondary)</t>
  </si>
  <si>
    <t>A.100.24.102</t>
  </si>
  <si>
    <t>Aluminium (secondary)</t>
  </si>
  <si>
    <t>from: Zare et al. F. 2016 LIFE CYCLE ASSESSMENT OF SECONDARY EXTRUDED ALUMINUM PRODUCTION PROCESS IN INDUSTRIAL CITY OF ARAK
APPLIED ECOLOGY AND ENVIRONMENTAL RESEARCH 14(2):125-135.</t>
  </si>
  <si>
    <t>A.100.24.103.231104 Aluminium trade mix (76% prim 24% sec)</t>
  </si>
  <si>
    <t>A.100.24.103</t>
  </si>
  <si>
    <t>Aluminium trade mix (76% prim 24% sec)</t>
  </si>
  <si>
    <t>recycle rate EoL-RIR from erostat data or report JRC, Towards Recycling Indicators based on EU flows and Raw Materials System Analysis data. 2018</t>
  </si>
  <si>
    <t>A.100.24.104.230713 Antimony, CRM (EoL-RIR = 18%)</t>
  </si>
  <si>
    <t>A.100.24.104</t>
  </si>
  <si>
    <t>Antimony, CRM (EoL-RIR = 18%)</t>
  </si>
  <si>
    <t>Nuss and Eckelman, 2014, Life Cycle Assessment of Metals: A Scientific Synthesis, PLOS ONE, - supporting information- . 28% recycled= recycle rate EoL-RIR from erostat data or report JRC, Towards Recycling Indicators based on EU flows and Raw Materials System Analysis data. 2018</t>
  </si>
  <si>
    <t>A.100.24.105.230713 Cadmium (EoL-RIR = 0%)</t>
  </si>
  <si>
    <t>A.100.24.105</t>
  </si>
  <si>
    <t>Cadmium (EoL-RIR = 0%)</t>
  </si>
  <si>
    <t>cadmium is mined together with zinc, so zinc is taken as surrogate process
recycle rate EoL-RIR from erostat data or report JRC, Towards Recycling Indicators based on EU flows and Raw Materials System Analysis data. 2018</t>
  </si>
  <si>
    <t>A.100.24.106.180324 Chromium, CRM (EoL-RIR = 21%)</t>
  </si>
  <si>
    <t>A.100.24.106</t>
  </si>
  <si>
    <t>Chromium, CRM (EoL-RIR = 21%)</t>
  </si>
  <si>
    <t>copy Probas, Umwelt Bundesambt. Recycle rate EoL-RIR from erostat data or report JRC, Towards Recycling Indicators based on EU flows and Raw Materials System Analysis data. 2018</t>
  </si>
  <si>
    <t>A.100.24.107.230713 Cobalt, CRM (EoL-RIR = 22%)</t>
  </si>
  <si>
    <t>A.100.24.107</t>
  </si>
  <si>
    <t>Cobalt, CRM (EoL-RIR = 22%)</t>
  </si>
  <si>
    <t>copy ProBas, Umwelt Bundesambt. Recycle rate EoL-RIR from erostat data or report JRC, Towards Recycling Indicators based on EU flows and Raw Materials System Analysis data. 2018</t>
  </si>
  <si>
    <t>A.100.24.108.230701 Copper (primary)</t>
  </si>
  <si>
    <t>A.100.24.108</t>
  </si>
  <si>
    <t>Copper (primary)</t>
  </si>
  <si>
    <t xml:space="preserve">33% EU, 66% US. Litt. Dr. Ladji Tikana, Dr. Henrike Sievers, Dr. Anton Klassert. Life Cycle Assessment of Copper Products. Deutches Kupfer Institute. Litt. USA: Maggie Wildnauer. life Cycle Assessment Copper Tube and Steel. Thinkstep. Copper Development Association. </t>
  </si>
  <si>
    <t>A.100.24.109.230701 Copper (secondary)</t>
  </si>
  <si>
    <t>A.100.24.109</t>
  </si>
  <si>
    <t>Copper (secondary)</t>
  </si>
  <si>
    <t>1.56 kwh per kg copper, is 5.6 MJ/ kg copper. Litt. Bravard and Portal, 1971. Energy Expenditures Associated with the Production and Recycle of Metals. Oak Ridge National Laboratories. Available at https://www.osti.gov/servlets/purl/7351678. However estimated at 10 MJ/kg by https://copperalliance.org.uk/knowledge-base/education/education-resources/copper-recycling-sustainability-2/ .Note: heating is only 0.385 kJ/kg.K x 1000 K = 0.385 MJ/kg plus 0.206 MJ/kg, so 0.591 MJ/kg</t>
  </si>
  <si>
    <t>A.100.24.110.230713 Copper wire, plate, pipe, trade mix ( 70% prim 30% sec)</t>
  </si>
  <si>
    <t>A.100.24.110</t>
  </si>
  <si>
    <t>Copper wire, plate, pipe, trade mix ( 70% prim 30% sec)</t>
  </si>
  <si>
    <t>Recycle rate EoL-RIR from erostat data. and report JRC report : Towards recycling indicators based on EU flows and raw materials analysis system data. 2018. Also recycling rate copper in EU: Simon Gloser, Marcel Soulier, and Luis A. Tercero Espinoza. Dynamic Analysis of Global Copper Flows. Global Stocks, Postconsumer Material Flows, Recycling Indicators, and Uncertainty Evaluation. Fraunhofer Institute. dx.doi.org/10.1021/es400069b | Environ. Sci. Technol. 2013, 47, 6564-6572</t>
  </si>
  <si>
    <t>A.100.24.111.230713 Gallium, CRM (EoL-RIR = 0%)</t>
  </si>
  <si>
    <t>A.100.24.111</t>
  </si>
  <si>
    <t>Gallium, CRM (EoL-RIR = 0%)</t>
  </si>
  <si>
    <t>A.100.24.112.230701 Gold (primary)</t>
  </si>
  <si>
    <t>A.100.24.112</t>
  </si>
  <si>
    <t>Gold (primary)</t>
  </si>
  <si>
    <t>A.100.24.113.230701 Gold (secondary)</t>
  </si>
  <si>
    <t>A.100.24.113</t>
  </si>
  <si>
    <t>Gold (secondary)</t>
  </si>
  <si>
    <t xml:space="preserve">Nuss and Eckelman, 2014, Life Cycle Assessment of Metals: A Scientific Synthesis, PLOS ONE, - supporting information- . </t>
  </si>
  <si>
    <t>A.100.24.114.230713 Gold trade mix (76% prim 24% sec)</t>
  </si>
  <si>
    <t>A.100.24.114</t>
  </si>
  <si>
    <t>Gold trade mix (76% prim 24% sec)</t>
  </si>
  <si>
    <t>A.100.24.115.230713 Indium, CRM (EoL-RIR= 0%)</t>
  </si>
  <si>
    <t>A.100.24.115</t>
  </si>
  <si>
    <t>Indium, CRM (EoL-RIR= 0%)</t>
  </si>
  <si>
    <t>A.100.24.116.230701 Lead (primary)</t>
  </si>
  <si>
    <t>A.100.24.116</t>
  </si>
  <si>
    <t>Lead (primary)</t>
  </si>
  <si>
    <t>copy ELCD, water deleted because of unaccuracies (for check: Litt. Alistair J. Davidson, Steve P. Binks, Johannes Gediga. Lead industry life cycle studies: environmental impact and life cycle assessment of lead battery and architectural sheet production. Int J Life Cycle Assess (2016) 21:1624–1636 DOI 10.1007/s11367-015-1021-5)</t>
  </si>
  <si>
    <t>A.100.24.117.230701 Lead (secondary)</t>
  </si>
  <si>
    <t>A.100.24.117</t>
  </si>
  <si>
    <t>Lead (secondary)</t>
  </si>
  <si>
    <t>Litt. Alistair J. Davidson, Steve P. Binks, Johannes Gediga. Lead industry life cycle studies: environmental impact and life cycle assessment of lead battery and architectural sheet production. Int J Life Cycle Assess (2016) 21:1624–1636 DOI 10.1007/s11367-015-1021-5</t>
  </si>
  <si>
    <t>A.100.24.118.230713 Lead trade mix ( 20% prim 80% sec)</t>
  </si>
  <si>
    <t>A.100.24.118</t>
  </si>
  <si>
    <t>Lead trade mix ( 20% prim 80% sec)</t>
  </si>
  <si>
    <t>A.100.24.119.230713 Lithium (EoL-RIR = 0%)</t>
  </si>
  <si>
    <t>A.100.24.119</t>
  </si>
  <si>
    <t>Lithium (EoL-RIR = 0%)</t>
  </si>
  <si>
    <t>A.100.24.120.230701 Magnesium, CRM (primary)</t>
  </si>
  <si>
    <t>A.100.24.120</t>
  </si>
  <si>
    <t>Magnesium, CRM (primary)</t>
  </si>
  <si>
    <t xml:space="preserve"> 26 kg CO2 per kg Mg at natural gas, results in 312 MJgas/kg. Simone Ehrenberger. Update  of  Life  Cycle  Assessment  of  Magnesium  Components  in Vehicle Construction. 2020. German Aerospace Center e.V. </t>
  </si>
  <si>
    <t>A.100.24.121.230701 Magnesium, CRM (secondary)</t>
  </si>
  <si>
    <t>A.100.24.121</t>
  </si>
  <si>
    <t>Magnesium, CRM (secondary)</t>
  </si>
  <si>
    <t xml:space="preserve">0.45 kg CO2 per kg Mg at natural gas, results in 5.4 MJgas/kg. Simone Ehrenberger. Update  of  Life  Cycle  Assessment  of  Magnesium  Components  in Vehicle Construction. 2020. German Aerospace Center e.V. </t>
  </si>
  <si>
    <t>A.100.24.122.230713 Magnesium, CRM, trade mix (93% prim 7% sec)</t>
  </si>
  <si>
    <t>A.100.24.122</t>
  </si>
  <si>
    <t>Magnesium, CRM, trade mix (93% prim 7% sec)</t>
  </si>
  <si>
    <t>A.100.24.123.230713 Manganese (EoL_RIR= 9%)</t>
  </si>
  <si>
    <t>A.100.24.123</t>
  </si>
  <si>
    <t>Manganese (EoL_RIR= 9%)</t>
  </si>
  <si>
    <t>data LCA from ProBas, Umwelt Bundesambt, recycle rate EoL-RIR from erostat data or report JRC, Towards Recycling Indicators based on EU flows and Raw Materials System Analysis data. 2018</t>
  </si>
  <si>
    <t>A.100.24.124.230701 Mercury (virgin)</t>
  </si>
  <si>
    <t>A.100.24.124</t>
  </si>
  <si>
    <t>Mercury (virgin)</t>
  </si>
  <si>
    <t>A.100.24.125.230713 Molybdenum (EoL-RIR = 9%)</t>
  </si>
  <si>
    <t>A.100.24.125</t>
  </si>
  <si>
    <t>Molybdenum (EoL-RIR = 9%)</t>
  </si>
  <si>
    <t>LCA data from ProBas database, 30%brecycled. Litt.  recycle rate EoL-RIR from erostat data or report JRC, Towards Recycling Indicators based on EU flows and Raw Materials System Analysis data. 2018</t>
  </si>
  <si>
    <t>A.100.24.126.230701 Nickel (primary)</t>
  </si>
  <si>
    <t>A.100.24.126</t>
  </si>
  <si>
    <t>Nickel (primary)</t>
  </si>
  <si>
    <t>data from LCA of Nickel Institute 2012. Wbesite Nickel Institute &gt; Sustainability &amp; Regulatory Compliance &gt; Life Cycle Management &gt; Life Cycle Data &gt; Executive Summary . See also the 2020 LCA at https://nickelinstitute.org/media/4809/lca-nickel-metal-final.pdf</t>
  </si>
  <si>
    <t>A.100.24.127.230701 Nickel (secondary)</t>
  </si>
  <si>
    <t>A.100.24.127</t>
  </si>
  <si>
    <t>Nickel (secondary)</t>
  </si>
  <si>
    <t>A.100.24.128.230713 Nickel trade mix (84% prim 16% sec)</t>
  </si>
  <si>
    <t>A.100.24.128</t>
  </si>
  <si>
    <t>Nickel trade mix (84% prim 16% sec)</t>
  </si>
  <si>
    <t>A.100.24.129.230701 Palladium, CRM (primary)</t>
  </si>
  <si>
    <t>A.100.24.129</t>
  </si>
  <si>
    <t>Palladium, CRM (primary)</t>
  </si>
  <si>
    <t>A.100.24.130.230701 Palladium, CRM (secondary)</t>
  </si>
  <si>
    <t>A.100.24.130</t>
  </si>
  <si>
    <t>Palladium, CRM (secondary)</t>
  </si>
  <si>
    <t>A.100.24.131.230713 Palladium, CRM, trade mix (67% prim 33% sec)</t>
  </si>
  <si>
    <t>A.100.24.131</t>
  </si>
  <si>
    <t>Palladium, CRM, trade mix (67% prim 33% sec)</t>
  </si>
  <si>
    <t>A.100.24.132.230701 Platinum, CRM (primary)</t>
  </si>
  <si>
    <t>A.100.24.132</t>
  </si>
  <si>
    <t>Platinum, CRM (primary)</t>
  </si>
  <si>
    <t>A.100.24.133.230701 Platinum, CRM (secondary)</t>
  </si>
  <si>
    <t>A.100.24.133</t>
  </si>
  <si>
    <t>Platinum, CRM (secondary)</t>
  </si>
  <si>
    <t>A.100.24.134.230713 Platinum, CRM, trade mix (75% prim 25% sec)</t>
  </si>
  <si>
    <t>A.100.24.134</t>
  </si>
  <si>
    <t>Platinum, CRM, trade mix (75% prim 25% sec)</t>
  </si>
  <si>
    <t>A.100.24.135.230701 Rhodium, CRM (primary)</t>
  </si>
  <si>
    <t>A.100.24.135</t>
  </si>
  <si>
    <t>Rhodium, CRM (primary)</t>
  </si>
  <si>
    <t>A.100.24.136.230701 Rhodium, CRM (secondary)</t>
  </si>
  <si>
    <t>A.100.24.136</t>
  </si>
  <si>
    <t>Rhodium, CRM (secondary)</t>
  </si>
  <si>
    <t>A.100.24.137.230713 Rhodium, CRM, trade mix (64% prim 36% sec)</t>
  </si>
  <si>
    <t>A.100.24.137</t>
  </si>
  <si>
    <t>Rhodium, CRM, trade mix (64% prim 36% sec)</t>
  </si>
  <si>
    <t>A.100.24.138.230701 Silicon (metallurgical) for steel</t>
  </si>
  <si>
    <t>A.100.24.138</t>
  </si>
  <si>
    <t>Silicon (metallurgical) for steel</t>
  </si>
  <si>
    <t>1st litt source: webpage https://www.crmalliance.eu/silicon-metal assessed at 31/10/2021. From the CRM Alliance (Critical Raw Materials), webpage Silicon Metals. 2nd litt source: Stephen Maldonado. The Importance of New “Sand-to-Silicon” Processes for the Rapid Future Increase of Photovoltaics. ACS Energy Lett. 2020, 5, 11, 3628–3632 https://doi.org/10.1021/acsenergylett.0c02100</t>
  </si>
  <si>
    <t>A.100.24.139.230701 Silver (primary)</t>
  </si>
  <si>
    <t>A.100.24.139</t>
  </si>
  <si>
    <t>Silver (primary)</t>
  </si>
  <si>
    <t>A.100.24.140.230701 Silver (secondary)</t>
  </si>
  <si>
    <t>A.100.24.140</t>
  </si>
  <si>
    <t>Silver (secondary)</t>
  </si>
  <si>
    <t>A.100.24.141.230713 Silver trade mix (81% prim 19% sec)</t>
  </si>
  <si>
    <t>A.100.24.141</t>
  </si>
  <si>
    <t>Silver trade mix (81% prim 19% sec)</t>
  </si>
  <si>
    <t>A.100.24.142.230713 Tantalum (EoL-RIR = 87%)</t>
  </si>
  <si>
    <t>A.100.24.142</t>
  </si>
  <si>
    <t>Tantalum (EoL-RIR = 87%)</t>
  </si>
  <si>
    <t>LCI from ProBas, Umwelt Buindesambt. 1% recycled. Litt. recycle rate EoL-RIR from erostat data or report JRC, Towards Recycling Indicators based on EU flows and Raw Materials System Analysis data. 2018</t>
  </si>
  <si>
    <t>A.100.24.143.230713 Tellurium (EoL-RIR = 1%)</t>
  </si>
  <si>
    <t>A.100.24.143</t>
  </si>
  <si>
    <t>Tellurium (EoL-RIR = 1%)</t>
  </si>
  <si>
    <t>A.100.24.144.230701 Tin (virgin)</t>
  </si>
  <si>
    <t>A.100.24.144</t>
  </si>
  <si>
    <t>Tin (virgin)</t>
  </si>
  <si>
    <t>LCI from ProBas, Umwelt Bundesambt. 32% recycled. Litt. recycle rate EoL-RIR from erostat data or report JRC, Towards Recycling Indicators based on EU flows and Raw Materials System Analysis data. 2018</t>
  </si>
  <si>
    <t>A.100.24.145.230701 Titanium (primary)</t>
  </si>
  <si>
    <t>A.100.24.145</t>
  </si>
  <si>
    <t>Titanium (primary)</t>
  </si>
  <si>
    <t>Feng Gao et al. 2018. Environmental impacts analysis of titanium sponge production using Kroll process in China. Journal of Cleaner Production 174 (2018), take Table 2: electrical power consumption 27.7 kWh/kg plus coal, oil and gas plus materials scarcity</t>
  </si>
  <si>
    <t>A.100.24.146.230701 Titanium (secondary)</t>
  </si>
  <si>
    <t>A.100.24.146</t>
  </si>
  <si>
    <t>Titanium (secondary)</t>
  </si>
  <si>
    <t>39 kWh/kg Ti. Litt. Bravard and Portal, 1971. Energy Expenditures Associated with the Production and Recycle of Metals. Oak Ridge National Laboratories. Available at https://www.osti.gov/servlets/purl/7351678</t>
  </si>
  <si>
    <t>A.100.24.147.230713 Titanium trade mix (99% prim, 1% sec)</t>
  </si>
  <si>
    <t>A.100.24.147</t>
  </si>
  <si>
    <t>Titanium trade mix (99% prim, 1% sec)</t>
  </si>
  <si>
    <t>A.100.24.148.240228 Tungsten, CRM (EoL-RIR=42%)</t>
  </si>
  <si>
    <t>A.100.24.148</t>
  </si>
  <si>
    <t>Tungsten, CRM (EoL-RIR=42%)</t>
  </si>
  <si>
    <t>LCI data from ProBas, Umwelt Bundesambt. 42% recycled. Litt. recycle rate EoL-RIR from erostat data or report JRC, Towards Recycling Indicators based on EU flows and Raw Materials System Analysis data. 2018</t>
  </si>
  <si>
    <t>A.100.24.149.230701 Vanadium (primary)</t>
  </si>
  <si>
    <t>A.100.24.149</t>
  </si>
  <si>
    <t>Vanadium (primary)</t>
  </si>
  <si>
    <t>A.100.24.150.230713 Vanadium trade mix (99% prim 1% sec)</t>
  </si>
  <si>
    <t>A.100.24.150</t>
  </si>
  <si>
    <t>Vanadium trade mix (99% prim 1% sec)</t>
  </si>
  <si>
    <t>Selina Weber, Jens F. Peters, Manuel Baumann and Marcel Weil. Life cycle assessment of a Vanadium Redox Flow Battery. Supporting information. 2018. , 44% recycled, see JRC report : Towards recycling indicators based on EU flows and raw materials analysis system data. 2018</t>
  </si>
  <si>
    <t>A.100.24.151.230701 Zinc (primary)</t>
  </si>
  <si>
    <t>A.100.24.151</t>
  </si>
  <si>
    <t>Zinc (primary)</t>
  </si>
  <si>
    <t>LCA of international zinc association, excluding water and AL, because of unaccuracies. Correction for pure sulfur.</t>
  </si>
  <si>
    <t>A.100.24.152.230701 Zinc (secondary)</t>
  </si>
  <si>
    <t>A.100.24.152</t>
  </si>
  <si>
    <t>Zinc (secondary)</t>
  </si>
  <si>
    <t>https://www.vmzinc.com/zinc-and-sustainability/advantages-of-vmzinc-solutions/production/low-grey-energy.html</t>
  </si>
  <si>
    <t>A.100.24.153.230713 Zinc trade mix (86% prim 14% sec)</t>
  </si>
  <si>
    <t>A.100.24.153</t>
  </si>
  <si>
    <t>Zinc trade mix (86% prim 14% sec)</t>
  </si>
  <si>
    <t>A.100.24.154.240228 Tungsten (primary)</t>
  </si>
  <si>
    <t>A.100.24.154</t>
  </si>
  <si>
    <t>Tungsten (primary)</t>
  </si>
  <si>
    <t>data from ProBas</t>
  </si>
  <si>
    <t>A.100.24.155.240228 Tungsten (secondary)</t>
  </si>
  <si>
    <t>A.100.24.155</t>
  </si>
  <si>
    <t>Tungsten (secondary)</t>
  </si>
  <si>
    <t>melting energy in electric arc furnace. P. Tolias 2017. Analytical expressions for thermophysical properties of solid and liquid tungsten relevant for fusion applications Nuclear Materials and Energy 13 (2017) 42–57</t>
  </si>
  <si>
    <t>A.100.25</t>
  </si>
  <si>
    <t xml:space="preserve">Materials, metals, particular  </t>
  </si>
  <si>
    <t>A.100.25.101.231218 Arsenic (as co-product of Copper)</t>
  </si>
  <si>
    <t>A.100.25.101</t>
  </si>
  <si>
    <t xml:space="preserve">Materials, metals, particular metals    </t>
  </si>
  <si>
    <t>Arsenic (as co-product of Copper)</t>
  </si>
  <si>
    <t>see box A.100.26</t>
  </si>
  <si>
    <t>A.100.25.102.231218 Barium</t>
  </si>
  <si>
    <t>A.100.25.102</t>
  </si>
  <si>
    <t>Barium</t>
  </si>
  <si>
    <t>A.100.25.103.231218 Berylium</t>
  </si>
  <si>
    <t>A.100.25.103</t>
  </si>
  <si>
    <t>Berylium</t>
  </si>
  <si>
    <t>A.100.25.104.231106 Bismuth (as co-product of Lead)</t>
  </si>
  <si>
    <t>A.100.25.104</t>
  </si>
  <si>
    <t>Bismuth (as co-product of Lead)</t>
  </si>
  <si>
    <t xml:space="preserve">Busmuth is 80% produced in China (2022 Wikipedia) perdominantly as a co-product of Tungsten, </t>
  </si>
  <si>
    <t>see Funsho K. Ojebuoboh. Bismuth—Production, properties, and applications. JOM volume 44, pages46–49 (1992). https://link.springer.com/article/10.1007/BF03222821</t>
  </si>
  <si>
    <t>A.100.25.105.231218 Boron</t>
  </si>
  <si>
    <t>A.100.25.105</t>
  </si>
  <si>
    <t>Boron</t>
  </si>
  <si>
    <t>H3BO3 has an LCA. Litt. Jun Wu, Baolan Li, Jian Lu. Life cycle assessment on boron production: is boric acid extraction from salt-lake brine environmentally friendly?</t>
  </si>
  <si>
    <t>A.100.25.107.231218 Hafnium</t>
  </si>
  <si>
    <t>A.100.25.107</t>
  </si>
  <si>
    <t>Hafnium</t>
  </si>
  <si>
    <t xml:space="preserve">Nuss and Eckelman, 2014, Life Cycle Assessment of Metals: A Scientific Synthesis, PLOS ONE, - supporting information- .Table S38  </t>
  </si>
  <si>
    <t>A.100.25.108.231106 Niobium</t>
  </si>
  <si>
    <t>A.100.25.108</t>
  </si>
  <si>
    <t>Niobium</t>
  </si>
  <si>
    <t>data ProBas</t>
  </si>
  <si>
    <t>Box A.100.26</t>
  </si>
  <si>
    <t>A.100.25.109.231218 Rhenium</t>
  </si>
  <si>
    <t>A.100.25.109</t>
  </si>
  <si>
    <t>Rhenium</t>
  </si>
  <si>
    <t xml:space="preserve">Nuss and Eckelman, 2014, Life Cycle Assessment of Metals: A Scientific Synthesis, PLOS ONE, - supporting information- . Table S38 </t>
  </si>
  <si>
    <t>A.100.25.110.231218 Strontium</t>
  </si>
  <si>
    <t>A.100.25.110</t>
  </si>
  <si>
    <t>Strontium</t>
  </si>
  <si>
    <t>hardly no recycling, no data in RMIS – Raw Materials Information System, assesed 2023-07-13</t>
  </si>
  <si>
    <t>A.100.25.111.231106 Thallium</t>
  </si>
  <si>
    <t>A.100.25.111</t>
  </si>
  <si>
    <t>Thallium</t>
  </si>
  <si>
    <t>A.100.25.112.231218 Thorium</t>
  </si>
  <si>
    <t>A.100.25.112</t>
  </si>
  <si>
    <t>Thorium</t>
  </si>
  <si>
    <t>A.100.26</t>
  </si>
  <si>
    <t xml:space="preserve">Materials, metals, rare earth    </t>
  </si>
  <si>
    <t>A.100.26.101.230701 Cerium</t>
  </si>
  <si>
    <t>A.100.26.101</t>
  </si>
  <si>
    <t>Cerium</t>
  </si>
  <si>
    <t>A.100.26.102.230701 Dysprosium</t>
  </si>
  <si>
    <t>A.100.26.102</t>
  </si>
  <si>
    <t>Dysprosium</t>
  </si>
  <si>
    <t>A.100.26.103.230701 Erbium</t>
  </si>
  <si>
    <t>A.100.26.103</t>
  </si>
  <si>
    <t>Erbium</t>
  </si>
  <si>
    <t>A.100.26.104.230701 Eutropium</t>
  </si>
  <si>
    <t>A.100.26.104</t>
  </si>
  <si>
    <t>Eutropium</t>
  </si>
  <si>
    <t>A.100.26.105.230701 Gadolinium</t>
  </si>
  <si>
    <t>A.100.26.105</t>
  </si>
  <si>
    <t>Gadolinium</t>
  </si>
  <si>
    <t>A.100.26.106.230701 Lanthanum</t>
  </si>
  <si>
    <t>A.100.26.106</t>
  </si>
  <si>
    <t>Lanthanum</t>
  </si>
  <si>
    <t>A.100.26.107.230701 Mischmetal: Cerium 67%, lanthanum 20%, Neodimium 11%, rest 2%</t>
  </si>
  <si>
    <t>A.100.26.107</t>
  </si>
  <si>
    <t>Mischmetal: Cerium 67%, lanthanum 20%, Neodimium 11%, rest 2%</t>
  </si>
  <si>
    <t>A.100.26.108.230701 Neodymium</t>
  </si>
  <si>
    <t>A.100.26.108</t>
  </si>
  <si>
    <t>Neodymium</t>
  </si>
  <si>
    <t>A.100.26.109.230701 Praseodymium</t>
  </si>
  <si>
    <t>A.100.26.109</t>
  </si>
  <si>
    <t>Praseodymium</t>
  </si>
  <si>
    <t>A.100.26.110.230701 Samarium</t>
  </si>
  <si>
    <t>A.100.26.110</t>
  </si>
  <si>
    <t>Samarium</t>
  </si>
  <si>
    <t>A.100.26.111.230701 Scandium</t>
  </si>
  <si>
    <t>A.100.26.111</t>
  </si>
  <si>
    <t>Scandium</t>
  </si>
  <si>
    <t>A.100.26.112.230701 Terbium</t>
  </si>
  <si>
    <t>A.100.26.112</t>
  </si>
  <si>
    <t>Terbium</t>
  </si>
  <si>
    <t>A.100.26.113.230701 Ytterbium</t>
  </si>
  <si>
    <t>A.100.26.113</t>
  </si>
  <si>
    <t>Ytterbium</t>
  </si>
  <si>
    <t>A.100.26.114.230701 Yttrium</t>
  </si>
  <si>
    <t>A.100.26.114</t>
  </si>
  <si>
    <t>Yttrium</t>
  </si>
  <si>
    <t>A.100.28</t>
  </si>
  <si>
    <t>A.100.28.100.230701 Al99</t>
  </si>
  <si>
    <t>A.100.28.100</t>
  </si>
  <si>
    <t>Al99</t>
  </si>
  <si>
    <t>A.100.28.101.230701 AlCuMg1 (2017)</t>
  </si>
  <si>
    <t>A.100.28.101</t>
  </si>
  <si>
    <t>AlCuMg1 (2017)</t>
  </si>
  <si>
    <t>mix of the Idemat data of the basic metals + extra melting energy</t>
  </si>
  <si>
    <t>A.100.28.102.230701 AlCuMg2 (2024)</t>
  </si>
  <si>
    <t>A.100.28.102</t>
  </si>
  <si>
    <t>AlCuMg2 (2024)</t>
  </si>
  <si>
    <t>A.100.28.103.230701 AlCuMgPb (2011)</t>
  </si>
  <si>
    <t>A.100.28.103</t>
  </si>
  <si>
    <t>AlCuMgPb (2011)</t>
  </si>
  <si>
    <t>A.100.28.104.230701 AlCuSiMg (2036)</t>
  </si>
  <si>
    <t>A.100.28.104</t>
  </si>
  <si>
    <t>AlCuSiMg (2036)</t>
  </si>
  <si>
    <t>A.100.28.105.230701 AlMg1 (5005)</t>
  </si>
  <si>
    <t>A.100.28.105</t>
  </si>
  <si>
    <t>AlMg1 (5005)</t>
  </si>
  <si>
    <t>A.100.28.106.230701 AlMg3 (5754a)</t>
  </si>
  <si>
    <t>A.100.28.106</t>
  </si>
  <si>
    <t>AlMg3 (5754a)</t>
  </si>
  <si>
    <t>A.100.28.107.230701 AlMg4.5Mn (5182)</t>
  </si>
  <si>
    <t>A.100.28.107</t>
  </si>
  <si>
    <t>AlMg4.5Mn (5182)</t>
  </si>
  <si>
    <t>A.100.28.108.230701 AlMgSi0.5 (6060)</t>
  </si>
  <si>
    <t>A.100.28.108</t>
  </si>
  <si>
    <t>AlMgSi0.5 (6060)</t>
  </si>
  <si>
    <t>A.100.28.109.230701 AlMgSi0.7 (6005)</t>
  </si>
  <si>
    <t>A.100.28.109</t>
  </si>
  <si>
    <t>AlMgSi0.7 (6005)</t>
  </si>
  <si>
    <t>A.100.28.110.230701 AlMn1 (3003)</t>
  </si>
  <si>
    <t>A.100.28.110</t>
  </si>
  <si>
    <t>AlMn1 (3003)</t>
  </si>
  <si>
    <t>A.100.28.111.230701 AlMn1.2Mg1 (3004)</t>
  </si>
  <si>
    <t>A.100.28.111</t>
  </si>
  <si>
    <t>AlMn1.2Mg1 (3004)</t>
  </si>
  <si>
    <t>A.100.28.112.230701 AlSiMgMn (6009)</t>
  </si>
  <si>
    <t>A.100.28.112</t>
  </si>
  <si>
    <t>AlSiMgMn (6009)</t>
  </si>
  <si>
    <t>A.100.28.113.230701 AlZnCuMg (7075)</t>
  </si>
  <si>
    <t>A.100.28.113</t>
  </si>
  <si>
    <t>AlZnCuMg (7075)</t>
  </si>
  <si>
    <t>A.100.28.114.230701 G-AlCu4TiMg (204)</t>
  </si>
  <si>
    <t>A.100.28.114</t>
  </si>
  <si>
    <t>G-AlCu4TiMg (204)</t>
  </si>
  <si>
    <t>A.100.28.115.230701 G-AlMg3 (242)</t>
  </si>
  <si>
    <t>A.100.28.115</t>
  </si>
  <si>
    <t>G-AlMg3 (242)</t>
  </si>
  <si>
    <t>A.100.28.116.230701 G-AlMg5 (314)</t>
  </si>
  <si>
    <t>A.100.28.116</t>
  </si>
  <si>
    <t>G-AlMg5 (314)</t>
  </si>
  <si>
    <t>A.100.28.117.230701 G-AlSi12 (230)</t>
  </si>
  <si>
    <t>A.100.28.117</t>
  </si>
  <si>
    <t>G-AlSi12 (230)</t>
  </si>
  <si>
    <t>A.100.28.118.230701 G-AlSi12Cu (231)</t>
  </si>
  <si>
    <t>A.100.28.118</t>
  </si>
  <si>
    <t>G-AlSi12Cu (231)</t>
  </si>
  <si>
    <t>A.100.28.119.230701 G-AlSi7Mg (Thixo)</t>
  </si>
  <si>
    <t>A.100.28.119</t>
  </si>
  <si>
    <t>G-AlSi7Mg (Thixo)</t>
  </si>
  <si>
    <t>A.100.28.120.230701 G-AlSi8Cu3 (380)</t>
  </si>
  <si>
    <t>A.100.28.120</t>
  </si>
  <si>
    <t>G-AlSi8Cu3 (380)</t>
  </si>
  <si>
    <t>A.100.30</t>
  </si>
  <si>
    <t>A.100.30.098.230701 Copper (European Copper Instituut)</t>
  </si>
  <si>
    <t>A.100.30.098</t>
  </si>
  <si>
    <t>Copper (European Copper Instituut)</t>
  </si>
  <si>
    <t>LCA european copper institute (copper wire): "Life Cycle Assessment of Copper Products" by Ladji Tikana, Henrike Sievers , Anton Klassert, of the Deutsches Kupferinstitut – Life Cycle Centre, 2005.</t>
  </si>
  <si>
    <t>A.100.30.099.230701 Copper (US), study Thinkstep, tubes</t>
  </si>
  <si>
    <t>A.100.30.099</t>
  </si>
  <si>
    <t>Copper (US), study Thinkstep, tubes</t>
  </si>
  <si>
    <t xml:space="preserve">Report: "Life Cycle Assessment Copper tube and sheet" for Copper Development Association Inc., Copper Alliance,  2019 (data North American production 2007) by Thinkstep, </t>
  </si>
  <si>
    <t>A.100.30.100.230701 Cu-E</t>
  </si>
  <si>
    <t>A.100.30.100</t>
  </si>
  <si>
    <t>Cu-E</t>
  </si>
  <si>
    <t>A.100.30.101.230701 CuAg-E</t>
  </si>
  <si>
    <t>A.100.30.101</t>
  </si>
  <si>
    <t>CuAg-E</t>
  </si>
  <si>
    <t>A.100.30.102.230701 CuAl5</t>
  </si>
  <si>
    <t>A.100.30.102</t>
  </si>
  <si>
    <t>CuAl5</t>
  </si>
  <si>
    <t>A.100.30.103.230701 CuNi10Fe</t>
  </si>
  <si>
    <t>A.100.30.103</t>
  </si>
  <si>
    <t>CuNi10Fe</t>
  </si>
  <si>
    <t>A.100.30.104.230701 CuNi18Zn</t>
  </si>
  <si>
    <t>A.100.30.104</t>
  </si>
  <si>
    <t>CuNi18Zn</t>
  </si>
  <si>
    <t>A.100.30.105.230701 CuNi44Mn</t>
  </si>
  <si>
    <t>A.100.30.105</t>
  </si>
  <si>
    <t>CuNi44Mn</t>
  </si>
  <si>
    <t>A.100.30.106.230701 CuSn6.7P</t>
  </si>
  <si>
    <t>A.100.30.106</t>
  </si>
  <si>
    <t>CuSn6.7P</t>
  </si>
  <si>
    <t>A.100.30.107.230701 CuSn8</t>
  </si>
  <si>
    <t>A.100.30.107</t>
  </si>
  <si>
    <t>CuSn8</t>
  </si>
  <si>
    <t>A.100.30.108.230701 CuZn15</t>
  </si>
  <si>
    <t>A.100.30.108</t>
  </si>
  <si>
    <t>CuZn15</t>
  </si>
  <si>
    <t>A.100.30.109.230701 CuZn30</t>
  </si>
  <si>
    <t>A.100.30.109</t>
  </si>
  <si>
    <t>CuZn30</t>
  </si>
  <si>
    <t>A.100.30.110.230701 CuZn37</t>
  </si>
  <si>
    <t>A.100.30.110</t>
  </si>
  <si>
    <t>CuZn37</t>
  </si>
  <si>
    <t>A.100.30.111.230701 CuZn40</t>
  </si>
  <si>
    <t>A.100.30.111</t>
  </si>
  <si>
    <t>CuZn40</t>
  </si>
  <si>
    <t>A.100.30.112.230701 CuZn40Pb (Brass, alpha-beta, machinable)</t>
  </si>
  <si>
    <t>A.100.30.112</t>
  </si>
  <si>
    <t>CuZn40Pb (Brass, alpha-beta, machinable)</t>
  </si>
  <si>
    <t>A.100.30.113.230701 G-CuAl10Fe</t>
  </si>
  <si>
    <t>A.100.30.113</t>
  </si>
  <si>
    <t>G-CuAl10Fe</t>
  </si>
  <si>
    <t>A.100.30.114.230701 G-CuAl10Ni</t>
  </si>
  <si>
    <t>A.100.30.114</t>
  </si>
  <si>
    <t>G-CuAl10Ni</t>
  </si>
  <si>
    <t>A.100.30.115.230701 G-CuNi10</t>
  </si>
  <si>
    <t>A.100.30.115</t>
  </si>
  <si>
    <t>G-CuNi10</t>
  </si>
  <si>
    <t>A.100.30.116.230701 G-CuSn10</t>
  </si>
  <si>
    <t>A.100.30.116</t>
  </si>
  <si>
    <t>G-CuSn10</t>
  </si>
  <si>
    <t>A.100.30.117.230701 G-CuSn12</t>
  </si>
  <si>
    <t>A.100.30.117</t>
  </si>
  <si>
    <t>G-CuSn12</t>
  </si>
  <si>
    <t>A.100.30.118.230701 G-CuSn5Zn5Pb5</t>
  </si>
  <si>
    <t>A.100.30.118</t>
  </si>
  <si>
    <t>G-CuSn5Zn5Pb5</t>
  </si>
  <si>
    <t>A.100.30.119.230701 G-CuZn15</t>
  </si>
  <si>
    <t>A.100.30.119</t>
  </si>
  <si>
    <t>G-CuZn15</t>
  </si>
  <si>
    <t>A.100.30.120.230701 G-CuZn37Pb</t>
  </si>
  <si>
    <t>A.100.30.120</t>
  </si>
  <si>
    <t>G-CuZn37Pb</t>
  </si>
  <si>
    <t>A.100.30.121.230701 G-CuZn40</t>
  </si>
  <si>
    <t>A.100.30.121</t>
  </si>
  <si>
    <t>G-CuZn40</t>
  </si>
  <si>
    <t>A.100.32</t>
  </si>
  <si>
    <t>A.100.32.101.230701 AM100A</t>
  </si>
  <si>
    <t>A.100.32.101</t>
  </si>
  <si>
    <t>AM100A</t>
  </si>
  <si>
    <t>A.100.32.102.230701 AM503</t>
  </si>
  <si>
    <t>A.100.32.102</t>
  </si>
  <si>
    <t>AM503</t>
  </si>
  <si>
    <t>A.100.32.103.230701 G-MgAl6Zn3</t>
  </si>
  <si>
    <t>A.100.32.103</t>
  </si>
  <si>
    <t>G-MgAl6Zn3</t>
  </si>
  <si>
    <t>A.100.32.104.230701 G-MgAl8Zn1</t>
  </si>
  <si>
    <t>A.100.32.104</t>
  </si>
  <si>
    <t>G-MgAl8Zn1</t>
  </si>
  <si>
    <t>A.100.32.105.230701 G-MgAl9Zn2</t>
  </si>
  <si>
    <t>A.100.32.105</t>
  </si>
  <si>
    <t>G-MgAl9Zn2</t>
  </si>
  <si>
    <t>A.100.32.106.230701 GD-MgAl9Zn1</t>
  </si>
  <si>
    <t>A.100.32.106</t>
  </si>
  <si>
    <t>GD-MgAl9Zn1</t>
  </si>
  <si>
    <t>A.100.32.107.230701 MgAl3Zn</t>
  </si>
  <si>
    <t>A.100.32.107</t>
  </si>
  <si>
    <t>MgAl3Zn</t>
  </si>
  <si>
    <t>A.100.32.108.230701 MgZn6Zr</t>
  </si>
  <si>
    <t>A.100.32.108</t>
  </si>
  <si>
    <t>MgZn6Zr</t>
  </si>
  <si>
    <t>A.100.32.109.230701 MgMn1.5</t>
  </si>
  <si>
    <t>A.100.32.109</t>
  </si>
  <si>
    <t>MgMn1.5</t>
  </si>
  <si>
    <t>A.100.32.110.230701 MgAl6Zn</t>
  </si>
  <si>
    <t>A.100.32.110</t>
  </si>
  <si>
    <t>MgAl6Zn</t>
  </si>
  <si>
    <t>A.100.34</t>
  </si>
  <si>
    <t>A.100.34.101.230701 Duranik</t>
  </si>
  <si>
    <t>A.100.34.101</t>
  </si>
  <si>
    <t>Duranik</t>
  </si>
  <si>
    <t>A.100.34.102.230701 Invar</t>
  </si>
  <si>
    <t>A.100.34.102</t>
  </si>
  <si>
    <t>Invar</t>
  </si>
  <si>
    <t>A.100.34.103.230701 Mumetal</t>
  </si>
  <si>
    <t>A.100.34.103</t>
  </si>
  <si>
    <t>Mumetal</t>
  </si>
  <si>
    <t>A.100.34.104.230701 Ni 99.6</t>
  </si>
  <si>
    <t>A.100.34.104</t>
  </si>
  <si>
    <t>Ni 99.6</t>
  </si>
  <si>
    <t>A.100.34.105.230701 Ni span C902</t>
  </si>
  <si>
    <t>A.100.34.105</t>
  </si>
  <si>
    <t>Ni span C902</t>
  </si>
  <si>
    <t>A.100.34.106.230701 NiCr 80 20</t>
  </si>
  <si>
    <t>A.100.34.106</t>
  </si>
  <si>
    <t>NiCr 80 20</t>
  </si>
  <si>
    <t>A.100.34.107.230701 NiCr20Co18Ti</t>
  </si>
  <si>
    <t>A.100.34.107</t>
  </si>
  <si>
    <t>NiCr20Co18Ti</t>
  </si>
  <si>
    <t>A.100.34.108.230701 NiCr20TiAl</t>
  </si>
  <si>
    <t>A.100.34.108</t>
  </si>
  <si>
    <t>NiCr20TiAl</t>
  </si>
  <si>
    <t>A.100.34.109.230701 NiCu30Al</t>
  </si>
  <si>
    <t>A.100.34.109</t>
  </si>
  <si>
    <t>NiCu30Al</t>
  </si>
  <si>
    <t>A.100.34.110.230701 NiCu30Fe</t>
  </si>
  <si>
    <t>A.100.34.110</t>
  </si>
  <si>
    <t>NiCu30Fe</t>
  </si>
  <si>
    <t>A.100.34.111.230701 NiFe 50 50</t>
  </si>
  <si>
    <t>A.100.34.111</t>
  </si>
  <si>
    <t>NiFe 50 50</t>
  </si>
  <si>
    <t>A.100.34.112.230701 NiMo30</t>
  </si>
  <si>
    <t>A.100.34.112</t>
  </si>
  <si>
    <t>NiMo30</t>
  </si>
  <si>
    <t>A.100.34.113.230701 Supermalloy</t>
  </si>
  <si>
    <t>A.100.34.113</t>
  </si>
  <si>
    <t>Supermalloy</t>
  </si>
  <si>
    <t>A.100.36</t>
  </si>
  <si>
    <t>A.100.36.101.230701 TiAl5Sn2</t>
  </si>
  <si>
    <t>A.100.36.101</t>
  </si>
  <si>
    <t>TiAl5Sn2</t>
  </si>
  <si>
    <t>A.100.36.102.230701 TiAl6V4</t>
  </si>
  <si>
    <t>A.100.36.102</t>
  </si>
  <si>
    <t>TiAl6V4</t>
  </si>
  <si>
    <t>A.100.36.103.230701 TiV15SnCrAl3</t>
  </si>
  <si>
    <t>A.100.36.103</t>
  </si>
  <si>
    <t>TiV15SnCrAl3</t>
  </si>
  <si>
    <t>A.100.38</t>
  </si>
  <si>
    <t>A.100.38.101.230701 G-ZnAlCu</t>
  </si>
  <si>
    <t>A.100.38.101</t>
  </si>
  <si>
    <t>G-ZnAlCu</t>
  </si>
  <si>
    <t>A.100.38.102.230701 Zamak3</t>
  </si>
  <si>
    <t>A.100.38.102</t>
  </si>
  <si>
    <t>Zamak3</t>
  </si>
  <si>
    <t>A.100.38.103.230701 Zamak5</t>
  </si>
  <si>
    <t>A.100.38.103</t>
  </si>
  <si>
    <t>Zamak5</t>
  </si>
  <si>
    <t>A.100.38.104.230701 ZnCuTi</t>
  </si>
  <si>
    <t>A.100.38.104</t>
  </si>
  <si>
    <t>ZnCuTi</t>
  </si>
  <si>
    <t>A.100.38.105.230701 Zinc (super plastic)</t>
  </si>
  <si>
    <t>A.100.38.105</t>
  </si>
  <si>
    <t>Zinc (super plastic)</t>
  </si>
  <si>
    <t>A.100.40</t>
  </si>
  <si>
    <t>A.100.40.101.230701 Barium Ferrite magnet, ceramic 4 MGOe</t>
  </si>
  <si>
    <t>A.100.40.101</t>
  </si>
  <si>
    <t>Materials, metals, non ferro, magnets</t>
  </si>
  <si>
    <t>Barium Ferrite magnet, ceramic 4 MGOe</t>
  </si>
  <si>
    <t>Cullit BV and Graham CD. Introducttion to magnetic materials 2nd edition, Wiley</t>
  </si>
  <si>
    <t>A.100.40.102.230701 Neodymium magnet (NdFeB) 50 MGOe</t>
  </si>
  <si>
    <t>A.100.40.102</t>
  </si>
  <si>
    <t>Neodymium magnet (NdFeB) 50 MGOe</t>
  </si>
  <si>
    <t>https://e-magnetsuk.com/introduction-to-neodymium-magnets/how-neodymium-magnets-are-made/ accessed january 2022 https://www.kjmagnetics.com/neomaginfo.asp https://www.kjmagnetics.com/faq.asp</t>
  </si>
  <si>
    <t>A.100.40.103.230701 Neodymium magnet (NdFeB) 50 MGOe recycled</t>
  </si>
  <si>
    <t>A.100.40.103</t>
  </si>
  <si>
    <t>Neodymium magnet (NdFeB) 50 MGOe recycled</t>
  </si>
  <si>
    <t>https://e-magnetsuk.com/introduction-to-neodymium-magnets/how-neodymium-magnets-are-made/ accessed january 2022 https://www.kjmagnetics.com/neomaginfo.asp https://www.kjmagnetics.com/faq.asp. Assumption yield 95% (supply 5%)</t>
  </si>
  <si>
    <t>A.100.40.104.230701 Neodymium magnet (NdFeB) corrosion resistant, 40 MGOe</t>
  </si>
  <si>
    <t>A.100.40.104</t>
  </si>
  <si>
    <t>Neodymium magnet (NdFeB) corrosion resistant, 40 MGOe</t>
  </si>
  <si>
    <t xml:space="preserve">Hongyue Jin, Peter Afiuny, Timothy McIntyre, Yuehwern Yi, John W. Sutherland. 2016. Comparative Life Cycle Assessment of NdFeB Magnets: Virgin Production versus Magnet-to-Magnet Recycling. Procedia CIRP 48 ( 2016 ) 45 – 5. Table 2 last row. Note that this is a clumsy LCA: the virgin battery does not equal the recycled battery. Take the composition of the recycled battery. </t>
  </si>
  <si>
    <t>A.100.40.105.230701 Neodymium magnet (NdFeB) corrosion resistant, 40 MGOe recycled</t>
  </si>
  <si>
    <t>A.100.40.105</t>
  </si>
  <si>
    <t>Neodymium magnet (NdFeB) corrosion resistant, 40 MGOe recycled</t>
  </si>
  <si>
    <t>Hongyue Jin, Peter Afiuny, Timothy McIntyre, Yuehwern Yi, John W. Sutherland. 2016. Comparative Life Cycle Assessment of NdFeB Magnets: Virgin Production versus Magnet-to-Magnet Recycling. Procedia CIRP 48 ( 2016 ) 45 – 5. Table 2 last row. Assumption yield 95% (supply 5%)</t>
  </si>
  <si>
    <t>A.100.40.106.230701 SmCo (1:5) magnet, 20 MGOe</t>
  </si>
  <si>
    <t>A.100.40.106</t>
  </si>
  <si>
    <t>SmCo (1:5) magnet, 20 MGOe</t>
  </si>
  <si>
    <t>A.100.40.107.230701 Nitride magnet (Fe16N2), 20-80 MGOe</t>
  </si>
  <si>
    <t>A.100.40.107</t>
  </si>
  <si>
    <t>Nitride magnet (Fe16N2), 20-80 MGOe</t>
  </si>
  <si>
    <t>information on energy: University of Minnesota Professor Jian-Ping Wang. Note: the theoretical maximum is 130 MGOe, but the max reported is 20 MGOe (current production) and 80 MGOe (Doctorate Thesis Xudong Hang, 2021, Univ. of Minnesota).</t>
  </si>
  <si>
    <t>paper &amp; packaging</t>
  </si>
  <si>
    <t>A.120</t>
  </si>
  <si>
    <t>Materials, paper and packaging, general</t>
  </si>
  <si>
    <t>A.120.01.101.230701 Board (solid) and recycled paper (test liner and fluting)</t>
  </si>
  <si>
    <t>Board (solid) and recycled paper (test liner and fluting)</t>
  </si>
  <si>
    <t>data from FEFCO 2022 database, data from 2021, https://www.fefco.org/lca Annex 1 assessed july 2022</t>
  </si>
  <si>
    <t>A.120.01.102.230701 Brown paper (kraft liner), FSC</t>
  </si>
  <si>
    <t>Brown paper (kraft liner), FSC</t>
  </si>
  <si>
    <t>A.120.01.103.230701 Brown paper (kraft liner), FSC 70 gr/m2</t>
  </si>
  <si>
    <t>Brown paper (kraft liner), FSC 70 gr/m2</t>
  </si>
  <si>
    <t>A.120.01.104.230701 Brown paper (kraft liner), wood waste based</t>
  </si>
  <si>
    <t>Brown paper (kraft liner), wood waste based</t>
  </si>
  <si>
    <t>A.120.01.105.230701 Moulded fibre products.</t>
  </si>
  <si>
    <t>Moulded fibre products.</t>
  </si>
  <si>
    <t>data from FEFCO 2022 database, data from 2021, https://www.fefco.org/lca Annex 1 assessed july 2022 plus document "VPN guidelines - LCA data for paper and board products" 2017 (stating that board has 40% higher score than molded fibre)</t>
  </si>
  <si>
    <t>A.120.01.106.230701 Paper, woodfree uncoated, bleached, FSC</t>
  </si>
  <si>
    <t>Paper, woodfree uncoated, bleached, FSC</t>
  </si>
  <si>
    <t>data from FEFCO 2022 database, data from 2021, https://www.fefco.org/lca Annex 1 assessed july 2022 plus for bleaching and finishing: 10kg/t H2O2 + 20 kg/t O2 liquid + 2.5 kg/t magnesium sulphate MgSO4, take sodium sulphate + 40 kg/t potato starch</t>
  </si>
  <si>
    <t>A.120.01.107.230701 Paper, woodfree uncoated, bleached, FSC 80 gr/m2</t>
  </si>
  <si>
    <t>Paper, woodfree uncoated, bleached, FSC 80 gr/m2</t>
  </si>
  <si>
    <t>A.120.01.108.230701 Paper, woodfree uncoated, bleached, waste wood based</t>
  </si>
  <si>
    <t>Paper, woodfree uncoated, bleached, waste wood based</t>
  </si>
  <si>
    <t>A.120.01.109.230701 Semichemical fluting, FSC</t>
  </si>
  <si>
    <t>Semichemical fluting, FSC</t>
  </si>
  <si>
    <t>A.120.01.110.230701 Semichemical fluting, wood waste based</t>
  </si>
  <si>
    <t>Semichemical fluting, wood waste based</t>
  </si>
  <si>
    <t>A.120.01.111.240310 Folding Boxboard GC1</t>
  </si>
  <si>
    <t>Folding Boxboard GC1</t>
  </si>
  <si>
    <t>combination from Idemat data</t>
  </si>
  <si>
    <t>A.120.01.112.240310 Folding Boxboard GC2 or GC3</t>
  </si>
  <si>
    <t>A.120.01.112</t>
  </si>
  <si>
    <t>Folding Boxboard GC2 or GC3</t>
  </si>
  <si>
    <t>A.120.10.101.230701 film HDPE 50 mu</t>
  </si>
  <si>
    <t>film HDPE 50 mu</t>
  </si>
  <si>
    <t>A.120.10.102.230701 film LDPE 50 mu</t>
  </si>
  <si>
    <t>film LDPE 50 mu</t>
  </si>
  <si>
    <t>A.120.10.103.230701 film PC 50 mu</t>
  </si>
  <si>
    <t>film PC 50 mu</t>
  </si>
  <si>
    <t>A.120.10.104.230701 film PET / PE+EVOH+PE 62 mu for MAP</t>
  </si>
  <si>
    <t>film PET / PE+EVOH+PE 62 mu for MAP</t>
  </si>
  <si>
    <t>A.120.10.105.230701 film PET 50 mu</t>
  </si>
  <si>
    <t>film PET 50 mu</t>
  </si>
  <si>
    <t>A.120.10.106.230701 film PET+ALOx / LDPE 62 mu for MAP</t>
  </si>
  <si>
    <t>film PET+ALOx / LDPE 62 mu for MAP</t>
  </si>
  <si>
    <t>A.120.10.107.230701 film PET+PVOH / LDPE 62 mu for MAP</t>
  </si>
  <si>
    <t>film PET+PVOH / LDPE 62 mu for MAP</t>
  </si>
  <si>
    <t>A.120.10.108.230701 film PLA (biobased) 50 mu</t>
  </si>
  <si>
    <t>film PLA (biobased) 50 mu</t>
  </si>
  <si>
    <t>A.120.10.109.230701 film PP 50 mu</t>
  </si>
  <si>
    <t>film PP 50 mu</t>
  </si>
  <si>
    <t>A.120.10.110.230701 film PP+PVDC 62 mu for MAP</t>
  </si>
  <si>
    <t>film PP+PVDC 62 mu for MAP</t>
  </si>
  <si>
    <t>A.120.10.111.230701 film PS (shrink) 50 mu</t>
  </si>
  <si>
    <t>film PS (shrink) 50 mu</t>
  </si>
  <si>
    <t>A.120.10.112.230701 film PVC (stiff, shrink) 50 mu</t>
  </si>
  <si>
    <t>film PVC (stiff, shrink) 50 mu</t>
  </si>
  <si>
    <t>A.120.10.113.230701 Printing of multilayer film, UV, Inkjet</t>
  </si>
  <si>
    <t>Printing of multilayer film, UV, Inkjet</t>
  </si>
  <si>
    <t>copy D.110.01.109 Idemat2023 Printing per m2 UV, inkjet</t>
  </si>
  <si>
    <t>A.120.20.101.230701 MAP Carbon Dioxide gas at 1 bar 0 degr C</t>
  </si>
  <si>
    <t>MAP Carbon Dioxide gas at 1 bar 0 degr C</t>
  </si>
  <si>
    <t>9002-88-4</t>
  </si>
  <si>
    <t>calculated from Idemat2023 Carbon dioxide, liquid</t>
  </si>
  <si>
    <t>A.120.20.102.230701 MAP Nitrogen gas at 1 bar 0 degr C</t>
  </si>
  <si>
    <t>MAP Nitrogen gas at 1 bar 0 degr C</t>
  </si>
  <si>
    <t>9004-35-7</t>
  </si>
  <si>
    <t>calculated from Idemat2023 Nitrogen, liquid</t>
  </si>
  <si>
    <t>A.120.20.103.230701 MAP Oxygen gas at 1 bar 0 degr C</t>
  </si>
  <si>
    <t>MAP Oxygen gas at 1 bar 0 degr C</t>
  </si>
  <si>
    <t>25718-70-1</t>
  </si>
  <si>
    <t>calculated from Idemat2023 Oxigen, liquid</t>
  </si>
  <si>
    <t>A.120.30</t>
  </si>
  <si>
    <t xml:space="preserve">Materials, packaging, miscellaneous </t>
  </si>
  <si>
    <t>A.120.30.101.240310 Mycelium composite protective packaging, Grown Bio, 121 kg/m3</t>
  </si>
  <si>
    <t>A.120.30.101</t>
  </si>
  <si>
    <t>Mycelium composite protective packaging, Grown Bio, 121 kg/m3</t>
  </si>
  <si>
    <t>confidential information manufacturer</t>
  </si>
  <si>
    <t>A.120.30.102.230701 Paperfoam</t>
  </si>
  <si>
    <t>A.120.30.102</t>
  </si>
  <si>
    <t>Paperfoam</t>
  </si>
  <si>
    <t>derived from a study of University of Utrecht (Shen and Pattel), confidential</t>
  </si>
  <si>
    <t>plastics</t>
  </si>
  <si>
    <t>A.130</t>
  </si>
  <si>
    <t>Materials, plastics, bioplastics</t>
  </si>
  <si>
    <t>A.130.01.101.230701 bio-PE (Polyethylene) not biodegradable</t>
  </si>
  <si>
    <t>bio-PE (Polyethylene) not biodegradable</t>
  </si>
  <si>
    <t>117068-64-1</t>
  </si>
  <si>
    <t>derived from Idemat2023 PE (LDPE, Low density Polyethylene)</t>
  </si>
  <si>
    <t>A.130.01.102.230701 CA (Cellulose polymers, biodegradable)</t>
  </si>
  <si>
    <t>CA (Cellulose polymers, biodegradable)</t>
  </si>
  <si>
    <t>9051-89-2</t>
  </si>
  <si>
    <t>litt. Pooja Yadav, Norafiqah Ismail, Mohamed Essalhi, Mats Tysklind b, Dimitris Athanassiadis, Naser Tavajohi. Assessment of the environmental impact of polymeric membrane production. Journal of Membrane Science 622 (2021)</t>
  </si>
  <si>
    <t>A.130.01.103.230701 PA-11 (Nylon-11), bio-based not biodegradable</t>
  </si>
  <si>
    <t>PA-11 (Nylon-11), bio-based not biodegradable</t>
  </si>
  <si>
    <t xml:space="preserve">Litt. https://cosmetotheque.com/wp-content/uploads/2020/05/A4_Orgasol_GreenTouch.pdf </t>
  </si>
  <si>
    <t>A.130.01.104.230701 PEF (not biodegradable) to replace PET</t>
  </si>
  <si>
    <t>PEF (not biodegradable) to replace PET</t>
  </si>
  <si>
    <t>Derived from PET and litt. A. J. J. E. Eerhart, A. P. C. Faaij and M. K. Patel. Replacing fossil based PET with biobased PEF; process analysis, energy and GHG balance. Energy &amp; Environmental Science, Issue 4. 2012. However, the replacement of NREU in this theoretical calculation is not so sure in practice (similar to the replacement in other bio-plastics)</t>
  </si>
  <si>
    <t>A.130.01.105.230701 PHA (Polyhydroxyalkanoates, biodegradable)</t>
  </si>
  <si>
    <t>PHA (Polyhydroxyalkanoates, biodegradable)</t>
  </si>
  <si>
    <t>litt. Luciano Vogli, Stefano Macrelli, Diego Marazza, Paola Galletti, Cristian Torri, Chiara Samorì and Serena Righi. Life Cycle Assessment and Energy Balance of a Novel Polyhydroxyalkanoates Production Process with Mixed Microbial Cultures Fed on Pyrolytic Products of Wastewater Treatment Sludge. Energies 2020, 13, 2706; doi:10.3390/en13112706. Note: the pyrolysis separated (subtracted) from the rest of the processes.</t>
  </si>
  <si>
    <t>A.130.01.106.230701 PLA (Polylactide, biodegradable)</t>
  </si>
  <si>
    <t>PLA (Polylactide, biodegradable)</t>
  </si>
  <si>
    <t>Litt. Erfan Rezvani Ghomi, Fatemeh Khosravi, Ali Saedi Ardahaei, Yunqian Dai, Rasoul Esmaeely Neisiany, Firoozeh Foroughi, Min Wu, Oisik Das and Seeram Ramakrishna. The Life Cycle Assessment for Polylactic Acid (PLA) to Make It a Low-Carbon Material. Polymers 2021, 13, 1854. https://doi.org/10.3390/polym13111854 Fig.7 (exclusive uptake and end-of-life). Note: these types of LCAs are highly uncertain (dependant on the case that has been studied). Only the non renewable energy matters.</t>
  </si>
  <si>
    <t>A.130.01.107.230701 PBS-Starch 50%-50% blend biodegradable plastic</t>
  </si>
  <si>
    <t>PBS-Starch 50%-50% blend biodegradable plastic</t>
  </si>
  <si>
    <t>Hassan Issa Moussa and Steven B. Young. POLYBUTYLENE SUCCINATE LIFE CYCLE ASSESSMENT VARIATIONS AND VARIABLES. Conference Paper · November 2012. Univ of Waterloo, Canada. Note: these types of LCAs are highly uncertain (dependant on the case that has been studied). Only the non renewable energy matters. PLUS Idemat2022 Potatoe starch, DE</t>
  </si>
  <si>
    <t>A.130.01.108.231019 PBS (Polybutylene succinate, biodegradable thermoplastic)</t>
  </si>
  <si>
    <t>A.130.01.108</t>
  </si>
  <si>
    <t>PBS (Polybutylene succinate, biodegradable thermoplastic)</t>
  </si>
  <si>
    <t>Hassan Issa Moussa and Steven B. Young. POLYBUTYLENE SUCCINATE LIFE CYCLE ASSESSMENT VARIATIONS AND VARIABLES. Conference Paper · November 2012. Univ of Waterloo, Canada. Note: these types of LCAs are highly uncertain (dependant on the case that has been studied). Only the non renewable energy matters.</t>
  </si>
  <si>
    <t>A.130.01.109.231019 PBAT (polybutylene adipate-co-terephthalate, biodegradable thermoplastic)</t>
  </si>
  <si>
    <t>A.130.01.109</t>
  </si>
  <si>
    <t>PBAT (polybutylene adipate-co-terephthalate, biodegradable thermoplastic)</t>
  </si>
  <si>
    <t>Literature. Broeren MLM, Kuling L, Worrell E, Shen Li. 2017. Environmental impact assessment of six starch plastics focusing on wastewater-derived starch and additives. Resources, Conservation &amp; Recycling 127 (2017) 246–255. URL https://dspace.library.uu.nl/handle/1874/357264</t>
  </si>
  <si>
    <t>Materials, plastics, recycled plastics</t>
  </si>
  <si>
    <t>A.130.03.101.230701 Mechanical recycled pellets (rPET, rPE, rPP, rPVC), downcycled</t>
  </si>
  <si>
    <t>Mechanical recycled pellets (rPET, rPE, rPP, rPVC), downcycled -- USE THIS FOR MOST PLASTIC RECYCLING</t>
  </si>
  <si>
    <t>drying and extruding to plastic pellets energy plus transport.  USE THIS FOR MOST RECYCLED PLASTIC, because chemical upcycling is rare.</t>
  </si>
  <si>
    <t>A.130.03.102.230701 Moulded Recycled mixed polymer (downcycled)</t>
  </si>
  <si>
    <t>Moulded Recycled mixed polymer (downcycled)</t>
  </si>
  <si>
    <t>Idemat2023 injection moulding, machine only PLUS Idemat2023 Recycling mixed polymer (collecting and sorting endconsumer plastics)</t>
  </si>
  <si>
    <t>A.130.03.103.230701 ABS (Acrylonitrile butadiene styrene) chemical upcycled</t>
  </si>
  <si>
    <t>ABS (Acrylonitrile butadiene styrene) chemical upcycled</t>
  </si>
  <si>
    <t>97048-04-9</t>
  </si>
  <si>
    <t>see box A.130.02</t>
  </si>
  <si>
    <t>A.130.03.104.230701 CA (Cellelose acetate, tetra, bio-degradable) chemical upcycled</t>
  </si>
  <si>
    <t>CA (Cellelose acetate, tetra, bio-degradable) chemical upcycled</t>
  </si>
  <si>
    <t>A.130.03.105.230701 EVA (Ethylene vinyl acetate) chemical upcycled</t>
  </si>
  <si>
    <t>EVA (Ethylene vinyl acetate) chemical upcycled</t>
  </si>
  <si>
    <t>24937-78-8</t>
  </si>
  <si>
    <t>box A.130.02 : upcycling via Pyrolyses</t>
  </si>
  <si>
    <t>A.130.03.106.230701 Flexible Polymeer Foam (PE), chemical upcycled</t>
  </si>
  <si>
    <t>Flexible Polymeer Foam (PE), chemical upcycled</t>
  </si>
  <si>
    <t xml:space="preserve">Recycled = (Idemat LCA of plastic production,virgin) - (embedded oil) + Pyrolyses. </t>
  </si>
  <si>
    <t>A.130.03.107.230701 Ionomer, chemical upcycled</t>
  </si>
  <si>
    <t>Ionomer, chemical upcycled</t>
  </si>
  <si>
    <t>28516-43-0</t>
  </si>
  <si>
    <t xml:space="preserve">Pyrolysis (incl hydrotreatment)= pollutants of 2.5 MJ/kg from heavy oil + CO2 emissions from O2 in plastics + 0.012 kg H2 feed. </t>
  </si>
  <si>
    <t>A.130.03.108.230701 PA-11 (Nylon-11), not biodegradable, chemical upcycled</t>
  </si>
  <si>
    <t>PA-11 (Nylon-11), not biodegradable, chemical upcycled</t>
  </si>
  <si>
    <t>(see also excel file: Embedded oil, heat of combustion, CO2 emissions and pyrolysis Plastics&amp;Chemicals.xls at https://www.ecocostsvalue.com/lca/eol-and-recycling/</t>
  </si>
  <si>
    <t>A.130.03.109.230701 PA (Nylons) chemical upcycled</t>
  </si>
  <si>
    <t>PA (Nylons) chemical upcycled</t>
  </si>
  <si>
    <t>24993-04-2</t>
  </si>
  <si>
    <t>A.130.03.110.230701 PC (Polycarbonate) chemical upclycled</t>
  </si>
  <si>
    <t>PC (Polycarbonate) chemical upclycled</t>
  </si>
  <si>
    <t>25037-45-0</t>
  </si>
  <si>
    <t>Litt."A.E. Schwarz, T.N. Ligthart, D. Godoi Bizarro, P. De Wild, B. Vreugdenhil, T. van Harmelen. Plastic recycling in a circular economy; determining</t>
  </si>
  <si>
    <t>A.130.03.111.230701 PE-biobased, not biodegradable, chemical upcycled</t>
  </si>
  <si>
    <t>PE-biobased, not biodegradable, chemical upcycled</t>
  </si>
  <si>
    <t xml:space="preserve"> environmentalperformance through an LCA matrix model approach. Waste Management Volume 121, 15 February 2021, Pages 331-342, </t>
  </si>
  <si>
    <t>A.130.03.112.230701 PE (HDPE, Polyethylene) chemical upcycled</t>
  </si>
  <si>
    <t>A.130.03.112</t>
  </si>
  <si>
    <t>PE (HDPE, Polyethylene) chemical upcycled</t>
  </si>
  <si>
    <t xml:space="preserve">Incl Supplementary materials (2.5 MJ/kg, other data cannot be used). </t>
  </si>
  <si>
    <t>A.130.03.113.230701 PET (Polyethylene terephthalate) chemical upcycled</t>
  </si>
  <si>
    <t>A.130.03.113</t>
  </si>
  <si>
    <t>PET (Polyethylene terephthalate) chemical upcycled</t>
  </si>
  <si>
    <t>25038-59-9</t>
  </si>
  <si>
    <t>A.130.03.114.230701 PHA (Polyhydroxyalkanoates, biodegradeble), chemical upcycled</t>
  </si>
  <si>
    <t>A.130.03.114</t>
  </si>
  <si>
    <t>PHA (Polyhydroxyalkanoates, biodegradeble), chemical upcycled</t>
  </si>
  <si>
    <t xml:space="preserve">Litt. D.N. Vienescu, J. Wang, A. Le Gresley, J.D. Nixon.A life cycle assessment of options for producing synthetic fuel via pyrolysis. </t>
  </si>
  <si>
    <t>A.130.03.115.230701 PLA (Polylactide, starch based biodegradeble plastic), chemical upcycled</t>
  </si>
  <si>
    <t>A.130.03.115</t>
  </si>
  <si>
    <t>PLA (Polylactide, starch based biodegradeble plastic), chemical upcycled</t>
  </si>
  <si>
    <t xml:space="preserve">Bioresource Technology 249 (2018) 626–634. (0.012 kg H2 from mass balance Fig 4) </t>
  </si>
  <si>
    <t>A.130.03.116.230701 PMMA (Polymethyl methacrylate) chemical upcycled</t>
  </si>
  <si>
    <t>A.130.03.116</t>
  </si>
  <si>
    <t>PMMA (Polymethyl methacrylate) chemical upcycled</t>
  </si>
  <si>
    <t>9011-14-7</t>
  </si>
  <si>
    <t>A.130.03.117.230701 POM (Polyoxymethylene) chemical upcycled</t>
  </si>
  <si>
    <t>A.130.03.117</t>
  </si>
  <si>
    <t>POM (Polyoxymethylene) chemical upcycled</t>
  </si>
  <si>
    <t>30525-89-4</t>
  </si>
  <si>
    <t>PLUS Transport scenario 2x 600km</t>
  </si>
  <si>
    <t>A.130.03.118.230701 PP (Polypropylene) chemical upcycled</t>
  </si>
  <si>
    <t>A.130.03.118</t>
  </si>
  <si>
    <t>PP (Polypropylene) chemical upcycled</t>
  </si>
  <si>
    <t>9003-07-0</t>
  </si>
  <si>
    <t>A.130.03.119.230701 PS (Polystyrene) chemical upcycled</t>
  </si>
  <si>
    <t>A.130.03.119</t>
  </si>
  <si>
    <t>PS (Polystyrene) chemical upcycled</t>
  </si>
  <si>
    <t>9003-53-6</t>
  </si>
  <si>
    <t>Exept from PET, which is recyceled by glycolysis:</t>
  </si>
  <si>
    <t>A.130.03.120.230701 PTFE (Teflon), chemical upcycled</t>
  </si>
  <si>
    <t>A.130.03.120</t>
  </si>
  <si>
    <t>PTFE (Teflon), chemical upcycled</t>
  </si>
  <si>
    <t>9002-84-0</t>
  </si>
  <si>
    <t xml:space="preserve">chemical upcycled via glycolysis (with ethylene glycol). Study Delft University of Technology, Evangelos Delikonstantis for Ioniqa (confidential). </t>
  </si>
  <si>
    <t>A.130.03.121.230701 PTT (Polyltrimethylene terephthalate), chemical upcycled</t>
  </si>
  <si>
    <t>A.130.03.121</t>
  </si>
  <si>
    <t>PTT (Polyltrimethylene terephthalate), chemical upcycled</t>
  </si>
  <si>
    <t>26590-75-0</t>
  </si>
  <si>
    <t xml:space="preserve">The energy comes from a process simulation and heat balance. </t>
  </si>
  <si>
    <t>A.130.03.122.230701 PUR (Polyurethane) chemical upcycled</t>
  </si>
  <si>
    <t>A.130.03.122</t>
  </si>
  <si>
    <t>PUR (Polyurethane) chemical upcycled</t>
  </si>
  <si>
    <t>67700-43-0</t>
  </si>
  <si>
    <t xml:space="preserve">Litt.  R. Lopez-Fonseca, Duque-Ingunza,  B. de Rivas, S. Arnaiz and J. I. Gutierrez-Ortiz. Chemical recycling of post-consumer PET wastes by glycolysis in the presence of metal salts. Polymer Degradation and Stability  95 (2010) 1022 - 1028. AND  Duque-Ingunza, R. Lopez-Fonseca, B. de Rivas and J. I. Gutierrez-Ortiz. Process optimization for catalytic glycolysis of post-consumer PET wastes. J Chem Technol Biotechnol 2014; 89: 97–103.  </t>
  </si>
  <si>
    <t>A.130.03.123.230701 PVC (Polyvinylchloride) chemical upcycled</t>
  </si>
  <si>
    <t>A.130.03.123</t>
  </si>
  <si>
    <t>PVC (Polyvinylchloride) chemical upcycled</t>
  </si>
  <si>
    <t>9002-86-2</t>
  </si>
  <si>
    <t>Transport scenario 2x 600km</t>
  </si>
  <si>
    <t>A.130.03.124.230701 Starch-PBS 50%-50% blend biodegradeble plastic chemical upcycled</t>
  </si>
  <si>
    <t>A.130.03.124</t>
  </si>
  <si>
    <t>Starch-PBS 50%-50% blend biodegradeble plastic chemical upcycled</t>
  </si>
  <si>
    <t>A.130.03.125.230701 PBS biodegradeble plastic chemical upcycled</t>
  </si>
  <si>
    <t>A.130.03.125</t>
  </si>
  <si>
    <t>PBS biodegradeble plastic chemical upcycled</t>
  </si>
  <si>
    <t xml:space="preserve">Materials, plastics, Rubbers                     </t>
  </si>
  <si>
    <t>A.130.05.100.230701 BR (butadiene rubber)</t>
  </si>
  <si>
    <t>A.130.05.100</t>
  </si>
  <si>
    <t>BR (butadiene rubber)</t>
  </si>
  <si>
    <t>9003-17-2</t>
  </si>
  <si>
    <t>A.130.05.101.230701 BR and IIR (butadiene rubber and butyl rubber) in tires</t>
  </si>
  <si>
    <t>BR and IIR (butadiene rubber and butyl rubber) in tires</t>
  </si>
  <si>
    <t>75% Idemat2023 PB (Polybutadiene) plus 25% Idemat2023 Carbon black</t>
  </si>
  <si>
    <t>A.130.05.102.230701 EPDM (ethylene propylene diene monomer rubber)</t>
  </si>
  <si>
    <t>EPDM (ethylene propylene diene monomer rubber)</t>
  </si>
  <si>
    <t>25038-36-2</t>
  </si>
  <si>
    <t>A.130.05.103.230701 EVA (ethylene vinyl acetate rubber)</t>
  </si>
  <si>
    <t>EVA (ethylene vinyl acetate rubber)</t>
  </si>
  <si>
    <t xml:space="preserve">Litt. EPDLA. Life Cycle Inventory of Polymer Dispersions, PWC 2017 </t>
  </si>
  <si>
    <t>A.130.05.104.230701 IR (polyisoprene rubber)</t>
  </si>
  <si>
    <t>IR (polyisoprene rubber)</t>
  </si>
  <si>
    <t>9003-31-0</t>
  </si>
  <si>
    <t>Litt. Batten, R.; Karanjikar, M.; Spatari, S. Bio-Based Polyisoprene Can Mitigate Climate Change and Deforestation in Expanding Rubber Production. Fermentation 2021, 7, 204. https://doi.org/10.3390/fermentation 7040204. See Table 5 and Fig. 5</t>
  </si>
  <si>
    <t>A.130.05.105.230701 Natural rubber</t>
  </si>
  <si>
    <t>Natural rubber</t>
  </si>
  <si>
    <t xml:space="preserve">Litt. Warit Jawjit, Prasert Pavasant, Carolien Kroeze &amp; Jindee Tuffey (2021) Evaluation of the potential environmental impacts of condom production in Thailand, Journal of Integrative Environmental Sciences, 18:1, 89-114, DOI: 10.1080/1943815X.2021.1949354. Data have been calculated for DRC (dry rubber content), with 2.6 ton fresh latex per 1 ton concentrated latex, and 60% dry content in concentrated latex. For production data, see Table 1 </t>
  </si>
  <si>
    <t>A.130.05.106.230701 NBR (nitrile rubber)</t>
  </si>
  <si>
    <t>NBR (nitrile rubber)</t>
  </si>
  <si>
    <t>9005-98-5</t>
  </si>
  <si>
    <t>70% Idemat2023 PB (Polybutadiene) + 24% Idemat2023 Acrylonitrile + 6% filler</t>
  </si>
  <si>
    <t>A.130.05.107.230701 Polychloroprene (Neoprene , CR) rubber</t>
  </si>
  <si>
    <t>Polychloroprene (Neoprene , CR) rubber</t>
  </si>
  <si>
    <t>37450-42-3</t>
  </si>
  <si>
    <t>A.130.05.108.230701 PU (polyurethane) rubber for shoe soles</t>
  </si>
  <si>
    <t>PU (polyurethane) rubber for shoe soles</t>
  </si>
  <si>
    <t>9009-54-5</t>
  </si>
  <si>
    <t xml:space="preserve">Idemat2023 Polyether-polyols + Idemat2023 MDI, percentages of the mix are confidential data from a Dutch shoe manufacturer: </t>
  </si>
  <si>
    <t>A.130.05.109.230701 SAN (Styrene-acrylonitrile copolymer)</t>
  </si>
  <si>
    <t>SAN (Styrene-acrylonitrile copolymer)</t>
  </si>
  <si>
    <t>A.130.05.110.230701 SBR (Styrene butadiene rubber)</t>
  </si>
  <si>
    <t>SBR (Styrene butadiene rubber)</t>
  </si>
  <si>
    <t>Idemat2023 PB (Polybutadiene) + Idemat2023 Styrene + 25% Idemat2023 Carbon black</t>
  </si>
  <si>
    <t>A.130.05.111.230701 Silicone rubber (PDMS)</t>
  </si>
  <si>
    <t>Silicone rubber (PDMS)</t>
  </si>
  <si>
    <t>Litt. Bernd Brandt, Evelin Kletzer, Harald Pilz, Dariya Hadzhiyska, Peter Seizov. Silicon-Chemistry Carbon Balance An assessment of Greenhouse GasEmissions and Reductions. Section 3, Table 2 and Fig. 2.</t>
  </si>
  <si>
    <t>A.130.07</t>
  </si>
  <si>
    <t>A.130.07.101.230701 ABS (Acrylonitrile butadiene styrene)</t>
  </si>
  <si>
    <t>A.130.07.101</t>
  </si>
  <si>
    <t>ABS (Acrylonitrile butadiene styrene)</t>
  </si>
  <si>
    <t>A.130.07.102.230701 ABS 30% glass fibre</t>
  </si>
  <si>
    <t>A.130.07.102</t>
  </si>
  <si>
    <t>ABS 30% glass fibre</t>
  </si>
  <si>
    <t>30% glass fibre from Idemat</t>
  </si>
  <si>
    <t>A.130.07.103.230701 Ionomer</t>
  </si>
  <si>
    <t>A.130.07.103</t>
  </si>
  <si>
    <t>Ionomer</t>
  </si>
  <si>
    <t>A.130.07.104.230803 PA 6 (Nylon 6, Polyamide 6)</t>
  </si>
  <si>
    <t>A.130.07.104</t>
  </si>
  <si>
    <t>PA 6 (Nylon 6, Polyamide 6)</t>
  </si>
  <si>
    <t>A.130.07.105.230701 PA 6 30% glass fibre</t>
  </si>
  <si>
    <t>A.130.07.105</t>
  </si>
  <si>
    <t>PA 6 30% glass fibre</t>
  </si>
  <si>
    <t>A.130.07.106.230803 PA 66 (Nylon 66, Polyamide 6-6)</t>
  </si>
  <si>
    <t>A.130.07.106</t>
  </si>
  <si>
    <t>PA 66 (Nylon 66, Polyamide 6-6)</t>
  </si>
  <si>
    <t>32131-17-2</t>
  </si>
  <si>
    <t>A.130.07.107.230701 PA 66 30% glass fibre</t>
  </si>
  <si>
    <t>A.130.07.107</t>
  </si>
  <si>
    <t>PA 66 30% glass fibre</t>
  </si>
  <si>
    <t>A.130.07.108.230701 PB-1 (Polybutylene)</t>
  </si>
  <si>
    <t>A.130.07.108</t>
  </si>
  <si>
    <t>PB-1 (Polybutylene)</t>
  </si>
  <si>
    <t>9003-29-6</t>
  </si>
  <si>
    <t>PP is proxi</t>
  </si>
  <si>
    <t>A.130.07.109.230701 PC (Polycarbonate)</t>
  </si>
  <si>
    <t>A.130.07.109</t>
  </si>
  <si>
    <t>PC (Polycarbonate)</t>
  </si>
  <si>
    <t>A.130.07.110.230701 PC 30% glass fibre</t>
  </si>
  <si>
    <t>A.130.07.110</t>
  </si>
  <si>
    <t>PC 30% glass fibre</t>
  </si>
  <si>
    <t>A.130.07.111.230701 PE (HDPE, High density Polyethylene)</t>
  </si>
  <si>
    <t>A.130.07.111</t>
  </si>
  <si>
    <t>PE (HDPE, High density Polyethylene)</t>
  </si>
  <si>
    <t>A.130.07.112.230701 PE (LDPE, Low density Polyethylene)</t>
  </si>
  <si>
    <t>A.130.07.112</t>
  </si>
  <si>
    <t>PE (LDPE, Low density Polyethylene)</t>
  </si>
  <si>
    <t>A.130.07.113.230701 PE (LLDPE, Linear low density Polyethylene)</t>
  </si>
  <si>
    <t>A.130.07.113</t>
  </si>
  <si>
    <t>PE (LLDPE, Linear low density Polyethylene)</t>
  </si>
  <si>
    <t>A.130.07.114.230701 PE (Polyethylene) expanded</t>
  </si>
  <si>
    <t>A.130.07.114</t>
  </si>
  <si>
    <t>PE (Polyethylene) expanded</t>
  </si>
  <si>
    <t>A.130.07.116.230701 PET 30% glass fibre</t>
  </si>
  <si>
    <t>A.130.07.116</t>
  </si>
  <si>
    <t>PET 30% glass fibre</t>
  </si>
  <si>
    <t>A.130.07.117.230701 PET amorphous</t>
  </si>
  <si>
    <t>A.130.07.117</t>
  </si>
  <si>
    <t>PET amorphous</t>
  </si>
  <si>
    <t>A.130.07.118.230701 PET bottle grade</t>
  </si>
  <si>
    <t>A.130.07.118</t>
  </si>
  <si>
    <t>PET bottle grade</t>
  </si>
  <si>
    <t>A.130.07.119.230701 PMMA (Polymethyl methacrylate)</t>
  </si>
  <si>
    <t>A.130.07.119</t>
  </si>
  <si>
    <t>PMMA (Polymethyl methacrylate)</t>
  </si>
  <si>
    <t>A.130.07.120.230701 POM (Polyoxymethyleen, polyacetaal)</t>
  </si>
  <si>
    <t>A.130.07.120</t>
  </si>
  <si>
    <t>POM (Polyoxymethyleen, polyacetaal)</t>
  </si>
  <si>
    <t>A.130.07.121.230701 PP (Polypropylene)</t>
  </si>
  <si>
    <t>A.130.07.121</t>
  </si>
  <si>
    <t>PP (Polypropylene)</t>
  </si>
  <si>
    <t>A.130.07.122.230701 PP GF30</t>
  </si>
  <si>
    <t>A.130.07.122</t>
  </si>
  <si>
    <t>PP GF30</t>
  </si>
  <si>
    <t>A.130.07.123.230803 PS (EPS, expandable polystyrene, white)</t>
  </si>
  <si>
    <t>A.130.07.123</t>
  </si>
  <si>
    <t>PS (EPS, expandable polystyrene, white)</t>
  </si>
  <si>
    <t>A.130.07.124.230803 PS (GPPS, general purpose polystyrene)</t>
  </si>
  <si>
    <t>A.130.07.124</t>
  </si>
  <si>
    <t>PS (GPPS, general purpose polystyrene)</t>
  </si>
  <si>
    <t>A.130.07.125.230803 PS (HIPS, high impact polysyrene)</t>
  </si>
  <si>
    <t>A.130.07.125</t>
  </si>
  <si>
    <t>PS (HIPS, high impact polysyrene)</t>
  </si>
  <si>
    <t>A.130.07.126.230701 PTFE (Teflon, Polytetrafluoroethylene)</t>
  </si>
  <si>
    <t>A.130.07.126</t>
  </si>
  <si>
    <t>PTFE (Teflon, Polytetrafluoroethylene)</t>
  </si>
  <si>
    <t>webpage. https://shamrocktechnologies.com/co2-emissions/ Report. G. Poszmik, HS Kim, J Choo. Estimating the Impact of Using Recycled PTFE on CO2 Emissions. Industrial Production of PTFE. 2020. Shamrock Technologies, Inc. Take care: the CO2 calculation are far from accurate, so the data for electricity and heat are applied.</t>
  </si>
  <si>
    <t>A.130.07.127.230701 PTT (Polyltrimethylene terephthalate)</t>
  </si>
  <si>
    <t>A.130.07.127</t>
  </si>
  <si>
    <t>PTT (Polyltrimethylene terephthalate)</t>
  </si>
  <si>
    <t xml:space="preserve">Energy data from Dupont study 2012 (= partly bio-based). Note that PTT not bio-based has 68 MJ/kg PPT. See conference paper 2006: Robert P. Anex and Alison L. Ogletree. Life Cycle Assessment of Energy-based. Impacts of a Biobased Process for Producing 1,3-Propanediol </t>
  </si>
  <si>
    <t>A.130.07.128.230701 PVOH (Polyvinyl alcohol) and PVA (Polyvinyl acetate, wood gluel)</t>
  </si>
  <si>
    <t>A.130.07.128</t>
  </si>
  <si>
    <t>PVOH (Polyvinyl alcohol) and PVA (Polyvinyl acetate, wood gluel)</t>
  </si>
  <si>
    <t>9003-20-7</t>
  </si>
  <si>
    <t>EPD info http://cpmdatabase.cpm.chalmers.se/Scripts/sheet.asp?AcId=ancpny0011155</t>
  </si>
  <si>
    <t>A.130.07.129.230701 PVC (Polyvinylchloride emulsion polymerised)</t>
  </si>
  <si>
    <t>A.130.07.129</t>
  </si>
  <si>
    <t>PVC (Polyvinylchloride emulsion polymerised)</t>
  </si>
  <si>
    <t>A.130.07.130.230701 PVC (Polyvinylchloride suspension polymerised)</t>
  </si>
  <si>
    <t>A.130.07.130</t>
  </si>
  <si>
    <t>PVC (Polyvinylchloride suspension polymerised)</t>
  </si>
  <si>
    <t>A.130.07.131.230701 PVC (Polyvinylchloride, trade mix)</t>
  </si>
  <si>
    <t>A.130.07.131</t>
  </si>
  <si>
    <t>PVC (Polyvinylchloride, trade mix)</t>
  </si>
  <si>
    <t>80% suspension polymerised, 20% emulsion polymerised</t>
  </si>
  <si>
    <t>A.130.07.132.230701 PVDC (Polyvinyliden chloride)</t>
  </si>
  <si>
    <t>A.130.07.132</t>
  </si>
  <si>
    <t>PVDC (Polyvinyliden chloride)</t>
  </si>
  <si>
    <t>9002-85-1</t>
  </si>
  <si>
    <t>A.130.07.133.240311 PAN, Polyacrylonitrile fibres</t>
  </si>
  <si>
    <t>A.130.07.133</t>
  </si>
  <si>
    <t>PAN, Polyacrylonitrile fibres</t>
  </si>
  <si>
    <t>copy ELCD data</t>
  </si>
  <si>
    <t>A.130.09</t>
  </si>
  <si>
    <t>A.130.09.101.230701 Carbon fiber-reinforced plastic</t>
  </si>
  <si>
    <t>A.130.09.101</t>
  </si>
  <si>
    <t>Carbon fiber-reinforced plastic</t>
  </si>
  <si>
    <t>12% Idemat2023 Polyester (unsaturated) +  13% Idemat2023 Styrene + 25% Idemat2023 Styrene + 50% Idemat2023 Sodium silicate</t>
  </si>
  <si>
    <t>A.130.09.102.230701 Epoxy resin</t>
  </si>
  <si>
    <t>A.130.09.102</t>
  </si>
  <si>
    <t>Epoxy resin</t>
  </si>
  <si>
    <t>24969-06-0</t>
  </si>
  <si>
    <t>A.130.09.103.230701 MF (melamine formaldehyde resin)</t>
  </si>
  <si>
    <t>A.130.09.103</t>
  </si>
  <si>
    <t>MF (melamine formaldehyde resin)</t>
  </si>
  <si>
    <t xml:space="preserve">	9003-08-1</t>
  </si>
  <si>
    <t>A.130.09.104.230701 PF (phenol formaldehyde resin)</t>
  </si>
  <si>
    <t>A.130.09.104</t>
  </si>
  <si>
    <t>PF (phenol formaldehyde resin)</t>
  </si>
  <si>
    <t>9003-35-4</t>
  </si>
  <si>
    <t>A.130.09.105.230701 Phenolics (Bakelite)</t>
  </si>
  <si>
    <t>A.130.09.105</t>
  </si>
  <si>
    <t>Phenolics (Bakelite)</t>
  </si>
  <si>
    <t>21% Idemat2023 Formaldehyde + 79% Idemat2023 Phenol</t>
  </si>
  <si>
    <t>A.130.09.106.230701 Polyester (unsaturated resin)</t>
  </si>
  <si>
    <t>A.130.09.106</t>
  </si>
  <si>
    <t>Polyester (unsaturated resin)</t>
  </si>
  <si>
    <t>113669-95-7</t>
  </si>
  <si>
    <t>A.130.09.107.230701 PUR flex. block foam TDI</t>
  </si>
  <si>
    <t>A.130.09.107</t>
  </si>
  <si>
    <t>PUR flex. block foam TDI</t>
  </si>
  <si>
    <t>34% Idemat2023 TDI + 68% Idemat2023 Polyether-polyols + 7.5% Idemat2023 Pentane blowing agent</t>
  </si>
  <si>
    <t>A.130.09.108.230701 PUR flex. moulded  TDI with flame retardant</t>
  </si>
  <si>
    <t>A.130.09.108</t>
  </si>
  <si>
    <t>PUR flex. moulded  TDI with flame retardant</t>
  </si>
  <si>
    <t>A.130.09.109.230701 PUR flex. moulded TDI</t>
  </si>
  <si>
    <t>A.130.09.109</t>
  </si>
  <si>
    <t>PUR flex. moulded TDI</t>
  </si>
  <si>
    <t>A.130.09.110.230701 PUR flex. moulded. MDI</t>
  </si>
  <si>
    <t>A.130.09.110</t>
  </si>
  <si>
    <t>PUR flex. moulded. MDI</t>
  </si>
  <si>
    <t>A.130.09.111.230701 PUR rigid foam MDI</t>
  </si>
  <si>
    <t>A.130.09.111</t>
  </si>
  <si>
    <t>PUR rigid foam MDI</t>
  </si>
  <si>
    <t>62% Idemat2023 MDI + 39% Idemat2023 Polyether-polyols + 6% Idemat2023 Pentane blowing agent</t>
  </si>
  <si>
    <t>A.130.09.112.230701 Sheet molding compound 25% glass fibre</t>
  </si>
  <si>
    <t>A.130.09.112</t>
  </si>
  <si>
    <t>Sheet molding compound 25% glass fibre</t>
  </si>
  <si>
    <t>Idemat data mix</t>
  </si>
  <si>
    <t>A.130.09.113.230701 Sheet molding compound 50% glass fibre</t>
  </si>
  <si>
    <t>A.130.09.113</t>
  </si>
  <si>
    <t>Sheet molding compound 50% glass fibre</t>
  </si>
  <si>
    <t>A.130.09.114.230701 UF (urea-formaldehyde resin)</t>
  </si>
  <si>
    <t>A.130.09.114</t>
  </si>
  <si>
    <t>UF (urea-formaldehyde resin)</t>
  </si>
  <si>
    <t>9011-05-6</t>
  </si>
  <si>
    <t>A.130.11</t>
  </si>
  <si>
    <t>A.130.11.101.230701 Bisphenol A</t>
  </si>
  <si>
    <t>A.130.11.101</t>
  </si>
  <si>
    <t>Bisphenol A</t>
  </si>
  <si>
    <t>80-05-7</t>
  </si>
  <si>
    <t>A.130.11.102.230701 DEHP (diisooctyl phthalate)</t>
  </si>
  <si>
    <t>A.130.11.102</t>
  </si>
  <si>
    <t>DEHP (diisooctyl phthalate)</t>
  </si>
  <si>
    <t>117-81-7</t>
  </si>
  <si>
    <t>A.130.11.103.230701 DINP (diisononyl phthalate)</t>
  </si>
  <si>
    <t>A.130.11.103</t>
  </si>
  <si>
    <t>DINP (diisononyl phthalate)</t>
  </si>
  <si>
    <t>A.130.11.104.230701 Epichlorohydrin</t>
  </si>
  <si>
    <t>A.130.11.104</t>
  </si>
  <si>
    <t>Epichlorohydrin</t>
  </si>
  <si>
    <t>28553-12-0</t>
  </si>
  <si>
    <t>EPD epichlorohydrin of Spolchemie. http://lcastudio.cz/dokumenty/epd283%20epichlorhydrin.pdf</t>
  </si>
  <si>
    <t>A.130.11.105.230701 EVOH (Ethylene vinyl alcohol), film barrier of gasses</t>
  </si>
  <si>
    <t>A.130.11.105</t>
  </si>
  <si>
    <t>EVOH (Ethylene vinyl alcohol), film barrier of gasses</t>
  </si>
  <si>
    <t>25067-34-9</t>
  </si>
  <si>
    <t>LCA of EVAL Kuraray, http://www.sustainableminds.com/showroom/kuraray/ assessed 2017</t>
  </si>
  <si>
    <t>A.130.11.106.230701 Formaldehyde</t>
  </si>
  <si>
    <t>A.130.11.106</t>
  </si>
  <si>
    <t>Formaldehyde</t>
  </si>
  <si>
    <t>50-00-0</t>
  </si>
  <si>
    <t>oxidation of methanol</t>
  </si>
  <si>
    <t>A.130.11.107.230803 MDI (Methylene diphenyl diisocyanate)</t>
  </si>
  <si>
    <t>A.130.11.107</t>
  </si>
  <si>
    <t>MDI (Methylene diphenyl diisocyanate)</t>
  </si>
  <si>
    <t>101-68-8</t>
  </si>
  <si>
    <t>Plastics Europe LCI database, waterdeleted because of inaccuracies</t>
  </si>
  <si>
    <t>A.130.11.108.230701 MMA (Methyl methacrylate)</t>
  </si>
  <si>
    <t>A.130.11.108</t>
  </si>
  <si>
    <t>MMA (Methyl methacrylate)</t>
  </si>
  <si>
    <t>80-62-6</t>
  </si>
  <si>
    <t>Plastics Europe LCI database, water and aluminium deleted because of inaccuracies</t>
  </si>
  <si>
    <t>A.130.11.109.230701 Nafion</t>
  </si>
  <si>
    <t>A.130.11.109</t>
  </si>
  <si>
    <t>Nafion</t>
  </si>
  <si>
    <t>118473-68-0</t>
  </si>
  <si>
    <t>Rok Stropnik, Andrej Lotric, Alfonso Bernad Montenegro, Mihael Sekavcnik,  Mitja Mori. Critical materials in PEMFC systems and a LCA analysis for the potential reduction of environmental impacts with EoL strategies. Energy Sci Eng. 2019;7:2519–2539</t>
  </si>
  <si>
    <t>A.130.11.111.230701 PEEK (Polyetheretherketone)</t>
  </si>
  <si>
    <t>A.130.11.111</t>
  </si>
  <si>
    <t>PEEK (Polyetheretherketone)</t>
  </si>
  <si>
    <t>27380-27-4</t>
  </si>
  <si>
    <t>conference paper. Daniel Garraín, Silvia, Yolanda Lechon. The environmental behaviour of PEEK as an innovative material in a new portable hydrogen fuel cell. May 2019. DOI: 10.13140/RG.2.2.16489.54883. Conference: SETAC Europe 29th Annual Conference, Helsinki (Finland)</t>
  </si>
  <si>
    <t>A.130.11.112.230701 PEI (PolyEther Imide)</t>
  </si>
  <si>
    <t>A.130.11.112</t>
  </si>
  <si>
    <t>PEI (PolyEther Imide)</t>
  </si>
  <si>
    <t>61128-46-9</t>
  </si>
  <si>
    <t>Calculations Delft University of Technology, based on PEF data original data Plastics Europe LCI database, corrected for eco-costs.</t>
  </si>
  <si>
    <t>A.130.11.113.230701 Phthalic anhydride</t>
  </si>
  <si>
    <t>A.130.11.113</t>
  </si>
  <si>
    <t>Phthalic anhydride</t>
  </si>
  <si>
    <t>85-44-9</t>
  </si>
  <si>
    <t>midpoints calculated from EI data</t>
  </si>
  <si>
    <t>A.130.11.114.230803 Polyether-polyols</t>
  </si>
  <si>
    <t>A.130.11.114</t>
  </si>
  <si>
    <t>Polyether-polyols</t>
  </si>
  <si>
    <t>9003-11-6</t>
  </si>
  <si>
    <t>A.130.11.115.230701 PPS (polyphenylene sulfide)</t>
  </si>
  <si>
    <t>A.130.11.115</t>
  </si>
  <si>
    <t>PPS (polyphenylene sulfide)</t>
  </si>
  <si>
    <t>25212-74-2</t>
  </si>
  <si>
    <t>A.130.11.116.230701 PVB (Polyvinyl butyral)</t>
  </si>
  <si>
    <t>A.130.11.116</t>
  </si>
  <si>
    <t>PVB (Polyvinyl butyral)</t>
  </si>
  <si>
    <t>25213-24-5</t>
  </si>
  <si>
    <t>equals Idemat2023 PVA</t>
  </si>
  <si>
    <t>A.130.11.117.230803 TDI (toluene diisocyanate)</t>
  </si>
  <si>
    <t>A.130.11.117</t>
  </si>
  <si>
    <t>TDI (toluene diisocyanate)</t>
  </si>
  <si>
    <t>26471-62-5</t>
  </si>
  <si>
    <t>textile</t>
  </si>
  <si>
    <t>A.140</t>
  </si>
  <si>
    <t>Materials, textiles, materials</t>
  </si>
  <si>
    <t>A.140.01.101.230701 Acrylic fibres</t>
  </si>
  <si>
    <t>Acrylic fibres</t>
  </si>
  <si>
    <t>copy Idemat2023 Acrylonitrile</t>
  </si>
  <si>
    <t>A.140.01.102.230701 BioCotton fibre from China/India (without global seatransport)</t>
  </si>
  <si>
    <t>BioCotton fibre from China/India (without global seatransport)</t>
  </si>
  <si>
    <t>50% Idemat2023 bio-Cotton, China + 50% Idemat2023 bio-Cotton, China</t>
  </si>
  <si>
    <t>A.140.01.103.230701 BioCotton fibre from USA (without global seatransport)</t>
  </si>
  <si>
    <t>BioCotton fibre from USA (without global seatransport)</t>
  </si>
  <si>
    <t>copy Idemat2023 bio-Cotton, USA</t>
  </si>
  <si>
    <t>A.140.01.104.230701 Cotton fibre from China/India (without global seatransport)</t>
  </si>
  <si>
    <t>Cotton fibre from China/India (without global seatransport)</t>
  </si>
  <si>
    <t>50% Idemat2023 Cotton, China + 50% Idemat2023 Cotton, India</t>
  </si>
  <si>
    <t>A.140.01.105.230701 Cotton fibre from USA (without global seatransport)</t>
  </si>
  <si>
    <t>Cotton fibre from USA (without global seatransport)</t>
  </si>
  <si>
    <t>copy Idemat2023 Cotton, USA</t>
  </si>
  <si>
    <t>A.140.01.106.230701 Cotton fibre trade mix (without global seatransport)</t>
  </si>
  <si>
    <t>Cotton fibre trade mix (without global seatransport)</t>
  </si>
  <si>
    <t>copy Idemat2023 Cotton, trade mix, China, India, USA</t>
  </si>
  <si>
    <t>A.140.01.107.230701 Elastane (polyurethane) pellets</t>
  </si>
  <si>
    <t>Elastane (polyurethane) pellets</t>
  </si>
  <si>
    <t>copy Idemat2023 PUR flex. moulded TDI</t>
  </si>
  <si>
    <t>A.140.01.108.230701 Fleece from recycled PET bottles</t>
  </si>
  <si>
    <t>Fleece from recycled PET bottles</t>
  </si>
  <si>
    <t>confidential data manufacturer</t>
  </si>
  <si>
    <t>A.140.01.109.230701 Jute fibre incl. degumming, market mix</t>
  </si>
  <si>
    <t>Jute fibre incl. degumming, market mix</t>
  </si>
  <si>
    <t>copy Idemat2023 Jute fibre trade mix (Rahman and Bala 2009), plus for degumming University of Leuven: Van Eynde, H. "Comparative Life Cycle Assement of hemp and cotton fibres use in Chineese textile manufacturing" 2015</t>
  </si>
  <si>
    <t>A.140.01.110.230701 Jute fibre incl. degumming, India, irrigation</t>
  </si>
  <si>
    <t>Jute fibre incl. degumming, India, irrigation</t>
  </si>
  <si>
    <t>copy Idemat2023 Jute fibre, India, irrigation, plus (Rahman and Bala 2009, plus for degumming University of Leuven: Van Eynde, H. "Comparative Life Cycle Assement of hemp and cotton fibres use in Chineese textile manufacturing" 2015</t>
  </si>
  <si>
    <t>A.140.01.111.230701 Jute fibre incl. degumming, India, rain fed, renewable fuel</t>
  </si>
  <si>
    <t>Jute fibre incl. degumming, India, rain fed, renewable fuel</t>
  </si>
  <si>
    <t>copy Idemat2023 Jute fibre, India, rain fed (Rahman and Bala 2009), plus for degumming University of Leuven: Van Eynde, H. "Comparative Life Cycle Assement of hemp and cotton fibres use in Chineese textile manufacturing" 2015</t>
  </si>
  <si>
    <t>A.140.01.112.230701 Kenaf fibre incl. degumming, India</t>
  </si>
  <si>
    <t>Kenaf fibre incl. degumming, India</t>
  </si>
  <si>
    <t>copy Idemat2023 Kenaf fibre, India (Ardente F. et al., 2008),  plus for degumming University of Leuven: Van Eynde, H. "Comparative Life Cycle Assement of hemp and cotton fibres use in Chineese textile manufacturing" 2015</t>
  </si>
  <si>
    <t>A.140.01.113.230701 Kenaf fibre incl. degumming, Italy, renewable fule</t>
  </si>
  <si>
    <t>Kenaf fibre incl. degumming, Italy, renewable fule</t>
  </si>
  <si>
    <t>copy Idemat203 Kenaf fibre, Italy (Ardente F. et al., 2008),  plus for degumming University of Leuven: Van Eynde, H. "Comparative Life Cycle Assement of hemp and cotton fibres use in Chineese textile manufacturing" 2015</t>
  </si>
  <si>
    <t>A.140.01.114.230701 Nylon pellets</t>
  </si>
  <si>
    <t>Nylon pellets</t>
  </si>
  <si>
    <t>copy idemat, 50% Nylon 6, 50% Nylon 66</t>
  </si>
  <si>
    <t>A.140.01.115.230701 Polyester = PET pellets</t>
  </si>
  <si>
    <t>Polyester = PET pellets</t>
  </si>
  <si>
    <t>copy Idemat2023 PET amorphous</t>
  </si>
  <si>
    <t>A.140.01.116.230701 PLA (polylactide) pellets</t>
  </si>
  <si>
    <t>PLA (polylactide) pellets</t>
  </si>
  <si>
    <t>copy Idemat2023 PLA (Polylactide, biodegradable)</t>
  </si>
  <si>
    <t>A.140.01.117.230701 Sorona (PTT) biobased pellets</t>
  </si>
  <si>
    <t>Sorona (PTT) biobased pellets</t>
  </si>
  <si>
    <t>copy Idemat2023 PTT (Polyltrimethylene terephthalate), confidential Dupont report (University of Utrecht plus De;lft University of Technology)</t>
  </si>
  <si>
    <t>A.140.01.118.230701 Viscose production</t>
  </si>
  <si>
    <t>Viscose production</t>
  </si>
  <si>
    <t>A.140.01.119.230701 Wool from Australia, transported to Rotterdam</t>
  </si>
  <si>
    <t>A.140.01.119</t>
  </si>
  <si>
    <t>Wool from Australia, transported to Rotterdam</t>
  </si>
  <si>
    <t>Idemat2023 Wool (Australia, transported to Rotterdam)</t>
  </si>
  <si>
    <t>A.140.01.120.230701 PP (Polypropylene) pellets</t>
  </si>
  <si>
    <t>A.140.01.120</t>
  </si>
  <si>
    <t>PP (Polypropylene) pellets</t>
  </si>
  <si>
    <t>Idemat data</t>
  </si>
  <si>
    <t>A.140.01.121.230701 Flax fibres for spinning linen</t>
  </si>
  <si>
    <t>A.140.01.121</t>
  </si>
  <si>
    <t>Flax fibres for spinning linen</t>
  </si>
  <si>
    <t>A.140.03</t>
  </si>
  <si>
    <t>Materials, textiles, processes</t>
  </si>
  <si>
    <t>A.140.03.101.230701 dyeing, with pollution, without materials input, India</t>
  </si>
  <si>
    <t>A.140.03.101</t>
  </si>
  <si>
    <t>dyeing, with pollution, without materials input, India</t>
  </si>
  <si>
    <t>A.140.03.102.230701 dyeing, without materials input, Europe</t>
  </si>
  <si>
    <t>A.140.03.102</t>
  </si>
  <si>
    <t>dyeing, without materials input, Europe</t>
  </si>
  <si>
    <t>A.140.03.103.230701 heat setting and washing synthetic fabrics</t>
  </si>
  <si>
    <t>A.140.03.103</t>
  </si>
  <si>
    <t>heat setting and washing synthetic fabrics</t>
  </si>
  <si>
    <t>A.140.03.104.230701 knitting  83 dtex</t>
  </si>
  <si>
    <t>A.140.03.104</t>
  </si>
  <si>
    <t>knitting  83 dtex</t>
  </si>
  <si>
    <t>A.140.03.105.230701 knitting 200 dtex</t>
  </si>
  <si>
    <t>A.140.03.105</t>
  </si>
  <si>
    <t>knitting 200 dtex</t>
  </si>
  <si>
    <t>A.140.03.106.230701 knitting 300 dtex</t>
  </si>
  <si>
    <t>A.140.03.106</t>
  </si>
  <si>
    <t>knitting 300 dtex</t>
  </si>
  <si>
    <t>A.140.03.107.230701 pretreatment of cotton</t>
  </si>
  <si>
    <t>A.140.03.107</t>
  </si>
  <si>
    <t>pretreatment of cotton</t>
  </si>
  <si>
    <t>A.140.03.108.230701 spinning cotton  45 dtex</t>
  </si>
  <si>
    <t>A.140.03.108</t>
  </si>
  <si>
    <t>spinning cotton  45 dtex</t>
  </si>
  <si>
    <t>A.140.03.109.230701 spinning cotton  70 dtex</t>
  </si>
  <si>
    <t>A.140.03.109</t>
  </si>
  <si>
    <t>spinning cotton  70 dtex</t>
  </si>
  <si>
    <t>A.140.03.110.230701 spinning cotton 100 dtex</t>
  </si>
  <si>
    <t>A.140.03.110</t>
  </si>
  <si>
    <t>spinning cotton 100 dtex</t>
  </si>
  <si>
    <t>A.140.03.111.230701 spinning cotton 150 dtex</t>
  </si>
  <si>
    <t>A.140.03.111</t>
  </si>
  <si>
    <t>spinning cotton 150 dtex</t>
  </si>
  <si>
    <t>A.140.03.112.230701 spinning cotton 200 dtex</t>
  </si>
  <si>
    <t>A.140.03.112</t>
  </si>
  <si>
    <t>spinning cotton 200 dtex</t>
  </si>
  <si>
    <t>A.140.03.113.230701 spinning cotton 300 dtex</t>
  </si>
  <si>
    <t>A.140.03.113</t>
  </si>
  <si>
    <t>spinning cotton 300 dtex</t>
  </si>
  <si>
    <t>A.140.03.114.230701 spinning cotton 400 dtex</t>
  </si>
  <si>
    <t>A.140.03.114</t>
  </si>
  <si>
    <t>spinning cotton 400 dtex</t>
  </si>
  <si>
    <t>A.140.03.115.230701 spinning cotton 500 dtex</t>
  </si>
  <si>
    <t>A.140.03.115</t>
  </si>
  <si>
    <t>spinning cotton 500 dtex</t>
  </si>
  <si>
    <t>A.140.03.116.230701 spinning extruder polymer filaments  (80 - 500 dtex)</t>
  </si>
  <si>
    <t>A.140.03.116</t>
  </si>
  <si>
    <t>spinning extruder polymer filaments  (80 - 500 dtex)</t>
  </si>
  <si>
    <t>A.140.03.117.230701 spinning viscose fibres (80-500 dtex)</t>
  </si>
  <si>
    <t>A.140.03.117</t>
  </si>
  <si>
    <t>spinning viscose fibres (80-500 dtex)</t>
  </si>
  <si>
    <t>A.140.03.118.230701 texturing polymer fibres</t>
  </si>
  <si>
    <t>A.140.03.118</t>
  </si>
  <si>
    <t>texturing polymer fibres</t>
  </si>
  <si>
    <t>A.140.03.119.230701 weaving  15 dtex</t>
  </si>
  <si>
    <t>A.140.03.119</t>
  </si>
  <si>
    <t>weaving  15 dtex</t>
  </si>
  <si>
    <t>A.140.03.120.230701 weaving  30 dtex</t>
  </si>
  <si>
    <t>A.140.03.120</t>
  </si>
  <si>
    <t>weaving  30 dtex</t>
  </si>
  <si>
    <t>A.140.03.121.230701 weaving  45 dtex</t>
  </si>
  <si>
    <t>A.140.03.121</t>
  </si>
  <si>
    <t>weaving  45 dtex</t>
  </si>
  <si>
    <t>A.140.03.122.230701 weaving  70 dtex</t>
  </si>
  <si>
    <t>A.140.03.122</t>
  </si>
  <si>
    <t>weaving  70 dtex</t>
  </si>
  <si>
    <t>A.140.03.123.230701 weaving 100 dtex</t>
  </si>
  <si>
    <t>A.140.03.123</t>
  </si>
  <si>
    <t>weaving 100 dtex</t>
  </si>
  <si>
    <t>A.140.03.124.230701 weaving 150 dtex</t>
  </si>
  <si>
    <t>A.140.03.124</t>
  </si>
  <si>
    <t>weaving 150 dtex</t>
  </si>
  <si>
    <t>A.140.03.125.230701 weaving 200 dtex</t>
  </si>
  <si>
    <t>A.140.03.125</t>
  </si>
  <si>
    <t>weaving 200 dtex</t>
  </si>
  <si>
    <t>A.140.03.126.230701 weaving 300 dtex</t>
  </si>
  <si>
    <t>A.140.03.126</t>
  </si>
  <si>
    <t>weaving 300 dtex</t>
  </si>
  <si>
    <t>A.140.03.127.230701 weaving 400 dtex</t>
  </si>
  <si>
    <t>A.140.03.127</t>
  </si>
  <si>
    <t>weaving 400 dtex</t>
  </si>
  <si>
    <t>A.140.03.128.230701 weaving 500 dtex</t>
  </si>
  <si>
    <t>A.140.03.128</t>
  </si>
  <si>
    <t>weaving 500 dtex</t>
  </si>
  <si>
    <t>A.140.03.129.230701 Geotextiles (PP, 500 dTex, woven)</t>
  </si>
  <si>
    <t>A.140.03.129</t>
  </si>
  <si>
    <t>Geotextiles (PP, 500 dTex, woven)</t>
  </si>
  <si>
    <t>calculated from: Litt. Van der Velden, N.M., Patel, M.K., Vogtländer, J.G. LCA benchmarking study on textiles made of cotton, polyester, nylon, acryl, or elastane (2013) International Journal of Life Cycle Assessment, pp. 1-26. Article in Press.</t>
  </si>
  <si>
    <t>water</t>
  </si>
  <si>
    <t>A.150</t>
  </si>
  <si>
    <t>A.150.01.101.230701 drinking water europe</t>
  </si>
  <si>
    <t>drinking water europe</t>
  </si>
  <si>
    <t>A.150.01.102.230701 industrial reverse osmosis water europe</t>
  </si>
  <si>
    <t>industrial reverse osmosis water europe</t>
  </si>
  <si>
    <t>wood</t>
  </si>
  <si>
    <t>A.160</t>
  </si>
  <si>
    <t>A.160.01.101.230701 Afrormosia FSC/PEFC 700 (kg/m3)</t>
  </si>
  <si>
    <t>Afrormosia FSC/PEFC 700 (kg/m3)</t>
  </si>
  <si>
    <t>for detailed calculations of input data for Simapro, see Ecocosts calculations wood 2022.xlsx at https://www.ecocostsvalue.com/lca/wood-lca-issues/</t>
  </si>
  <si>
    <t>A.160.01.102.230701 Afrormosia natural forest 700 (kg/m3)</t>
  </si>
  <si>
    <t>A.160.01.102</t>
  </si>
  <si>
    <t>Afrormosia natural forest 700 (kg/m3)</t>
  </si>
  <si>
    <t>A.160.01.103.230701 Afzelia FCS/PEFC 820 (kg/m3)</t>
  </si>
  <si>
    <t>Afzelia FCS/PEFC 820 (kg/m3)</t>
  </si>
  <si>
    <t>A.160.01.104.230701 Afzelia natural forest 820 (kg/m3)</t>
  </si>
  <si>
    <t>Afzelia natural forest 820 (kg/m3)</t>
  </si>
  <si>
    <t>A.160.01.105.230701 Guaiacum wood FSC/PEFC 1250 (kg/m3)</t>
  </si>
  <si>
    <t>A.160.01.105</t>
  </si>
  <si>
    <t>Guaiacum wood FSC/PEFC 1250 (kg/m3)</t>
  </si>
  <si>
    <t>A.160.01.106.230701 Guaiacum wood natural forest 1250 (kg/m3)</t>
  </si>
  <si>
    <t>Guaiacum wood natural forest 1250 (kg/m3)</t>
  </si>
  <si>
    <t>A.160.01.107.230701 Iroko FSC/PEFC 650 (kg/m3)</t>
  </si>
  <si>
    <t>Iroko FSC/PEFC 650 (kg/m3)</t>
  </si>
  <si>
    <t>A.160.01.108.230701 Iroko natural forest 650 (kg/m3)</t>
  </si>
  <si>
    <t>A.160.01.108</t>
  </si>
  <si>
    <t>Iroko natural forest 650 (kg/m3)</t>
  </si>
  <si>
    <t>A.160.01.109.230701 Makore FSC/PEFC 660 (kg/m3)</t>
  </si>
  <si>
    <t>Makore FSC/PEFC 660 (kg/m3)</t>
  </si>
  <si>
    <t>A.160.01.110.230701 Makore natural forest 660 (kg/m3)</t>
  </si>
  <si>
    <t>Makore natural forest 660 (kg/m3)</t>
  </si>
  <si>
    <t>A.160.01.111.230701 Mansonia FSC/PEFC 620 (kg/m3)</t>
  </si>
  <si>
    <t>A.160.01.111</t>
  </si>
  <si>
    <t>Mansonia FSC/PEFC 620 (kg/m3)</t>
  </si>
  <si>
    <t>A.160.01.112.230701 Mansonia natural forest 620 (kg/m3)</t>
  </si>
  <si>
    <t>Mansonia natural forest 620 (kg/m3)</t>
  </si>
  <si>
    <t>A.160.01.113.230701 Moabi FSC/PEFC 815 (kg/m3)</t>
  </si>
  <si>
    <t>Moabi FSC/PEFC 815 (kg/m3)</t>
  </si>
  <si>
    <t>A.160.01.114.230701 Moabi natural forest 815 (kg/m3)</t>
  </si>
  <si>
    <t>A.160.01.114</t>
  </si>
  <si>
    <t>Moabi natural forest 815 (kg/m3)</t>
  </si>
  <si>
    <t>A.160.01.115.230701 Padouk, African FSC/PEFC 740 (kg/m3)</t>
  </si>
  <si>
    <t>Padouk, African FSC/PEFC 740 (kg/m3)</t>
  </si>
  <si>
    <t>A.160.01.116.230701 Padouk, African natural forest 740 (kg/m3)</t>
  </si>
  <si>
    <t>Padouk, African natural forest 740 (kg/m3)</t>
  </si>
  <si>
    <t>A.160.01.117.230701 Palissander, Indisch FSC/PEFC 850 (kg/m3)</t>
  </si>
  <si>
    <t>A.160.01.117</t>
  </si>
  <si>
    <t>Palissander, Indisch FSC/PEFC 850 (kg/m3)</t>
  </si>
  <si>
    <t>A.160.01.118.230701 Palissander, Indisch natural forest 850 (kg/m3)</t>
  </si>
  <si>
    <t>Palissander, Indisch natural forest 850 (kg/m3)</t>
  </si>
  <si>
    <t>A.160.01.119.230701 Robinia FSC/PEFC 740 (kg/m3)</t>
  </si>
  <si>
    <t>Robinia FSC/PEFC 740 (kg/m3)</t>
  </si>
  <si>
    <t>A.160.01.120.230701 Teak FSC/PEFC 665 (kg/m3)</t>
  </si>
  <si>
    <t>A.160.01.120</t>
  </si>
  <si>
    <t>Teak FSC/PEFC 665 (kg/m3)</t>
  </si>
  <si>
    <t>A.160.01.121.230701 Teak natural forest 665 (kg/m3)</t>
  </si>
  <si>
    <t>Teak natural forest 665 (kg/m3)</t>
  </si>
  <si>
    <t>A.160.02.101.230701 Agba FSC/PEFC 500 (kg/m3)</t>
  </si>
  <si>
    <t>Agba FSC/PEFC 500 (kg/m3)</t>
  </si>
  <si>
    <t>for dCA880+CA903:CA923+CA880+CA903:CA923+CA903:CA925+CA880+CA903:CA923+CA903:CA924+CA903:CA925+CA903:CA927+CA903:CA925+CA903:CA926+CA903:CA925+CA903:CA923+CA903:CA903:CA923</t>
  </si>
  <si>
    <t>A.160.02.102.230701 Agba natural forest 500 (kg/m3)</t>
  </si>
  <si>
    <t>A.160.02.102</t>
  </si>
  <si>
    <t>Agba natural forest 500 (kg/m3)</t>
  </si>
  <si>
    <t>A.160.02.103.230701 Angelique FSC 735 (kg/m3)</t>
  </si>
  <si>
    <t>Angelique FSC 735 (kg/m3)</t>
  </si>
  <si>
    <t>A.160.02.104.230701 Angelique natural forest 735 (kg/m3)</t>
  </si>
  <si>
    <t>Angelique natural forest 735 (kg/m3)</t>
  </si>
  <si>
    <t>A.160.02.105.230701 Azobé FSC/PEFC 1060 (kg/m3)</t>
  </si>
  <si>
    <t>A.160.02.105</t>
  </si>
  <si>
    <t>Azobé FSC/PEFC 1060 (kg/m3)</t>
  </si>
  <si>
    <t>A.160.02.106.230701 Azobé natural forest 1060 (kg/m3)</t>
  </si>
  <si>
    <t>Azobé natural forest 1060 (kg/m3)</t>
  </si>
  <si>
    <t>A.160.02.107.230701 Bosse clair FSC/PEFC 575 (kg/m3)</t>
  </si>
  <si>
    <t>Bosse clair FSC/PEFC 575 (kg/m3)</t>
  </si>
  <si>
    <t>A.160.02.108.230701 Bosse clair natural forest 575 (kg/m3)</t>
  </si>
  <si>
    <t>A.160.02.108</t>
  </si>
  <si>
    <t>Bosse clair natural forest 575 (kg/m3)</t>
  </si>
  <si>
    <t>A.160.02.109.230701 Bubinga FSC/PEFC 830 (kg/m3)</t>
  </si>
  <si>
    <t>Bubinga FSC/PEFC 830 (kg/m3)</t>
  </si>
  <si>
    <t>A.160.02.110.230701 Bubinga natural forest 830 (kg/m3)</t>
  </si>
  <si>
    <t>Bubinga natural forest 830 (kg/m3)</t>
  </si>
  <si>
    <t>A.160.02.111.230701 Cedar, American FSC/PEFC 490 (kg/m3)</t>
  </si>
  <si>
    <t>A.160.02.111</t>
  </si>
  <si>
    <t>Cedar, American FSC/PEFC 490 (kg/m3)</t>
  </si>
  <si>
    <t>A.160.02.112.230701 Cedar, American natural forest 490 (kg/m3)</t>
  </si>
  <si>
    <t>Cedar, American natural forest 490 (kg/m3)</t>
  </si>
  <si>
    <t>A.160.02.113.230701 Chestnut FSC/PEFC 540 (kg/m3)</t>
  </si>
  <si>
    <t>Chestnut FSC/PEFC 540 (kg/m3)</t>
  </si>
  <si>
    <t>A.160.02.114.230701 Cordia FCS/PEFC 540 (kg/m3)</t>
  </si>
  <si>
    <t>A.160.02.114</t>
  </si>
  <si>
    <t>Cordia FCS/PEFC 540 (kg/m3)</t>
  </si>
  <si>
    <t>A.160.02.115.230701 Cordia natural forest 540 (kg/m3)</t>
  </si>
  <si>
    <t>Cordia natural forest 540 (kg/m3)</t>
  </si>
  <si>
    <t>A.160.02.116.230701 Idigbo FSC/PEFC 550 (kg/m3)</t>
  </si>
  <si>
    <t>Idigbo FSC/PEFC 550 (kg/m3)</t>
  </si>
  <si>
    <t>A.160.02.117.230701 Idigbo natural forest 550 (kg/m3)</t>
  </si>
  <si>
    <t>A.160.02.117</t>
  </si>
  <si>
    <t>Idigbo natural forest 550 (kg/m3)</t>
  </si>
  <si>
    <t>A.160.02.118.230701 Mahogany FSC/PEFC 1110 (kg/m3)</t>
  </si>
  <si>
    <t>Mahogany FSC/PEFC 1110 (kg/m3)</t>
  </si>
  <si>
    <t>A.160.02.119.230701 Mahogany natural forest 1110 (kg/m3)</t>
  </si>
  <si>
    <t>Mahogany natural forest 1110 (kg/m3)</t>
  </si>
  <si>
    <t>A.160.02.120.230701 Meranti FSC/PEFC 640 (kg/m3)</t>
  </si>
  <si>
    <t>Meranti FSC/PEFC 640 (kg/m3)</t>
  </si>
  <si>
    <t>A.160.02.121.230701 Meranti natural forest 640 (kg/m3)</t>
  </si>
  <si>
    <t>A.160.02.121</t>
  </si>
  <si>
    <t>Meranti natural forest 640 (kg/m3)</t>
  </si>
  <si>
    <t>A.160.02.122.230701 Merbau FSC/PEFC 800 (kg/m3)</t>
  </si>
  <si>
    <t>Merbau FSC/PEFC 800 (kg/m3)</t>
  </si>
  <si>
    <t>A.160.02.123.230701 Merbau natural forest 800 (kg/m3)</t>
  </si>
  <si>
    <t>Merbau natural forest 800 (kg/m3)</t>
  </si>
  <si>
    <t>A.160.02.124.230701 Oak, European FSC/PEFC 710 (kg/m3)</t>
  </si>
  <si>
    <t>A.160.02.124</t>
  </si>
  <si>
    <t>Oak, European FSC/PEFC 710 (kg/m3)</t>
  </si>
  <si>
    <t>A.160.02.125.230701 Purpleheart FSC/PEFC 850 (kg/m3)</t>
  </si>
  <si>
    <t>Purpleheart FSC/PEFC 850 (kg/m3)</t>
  </si>
  <si>
    <t>A.160.02.126.230701 Purpleheart natural forest 850 (kg/m3)</t>
  </si>
  <si>
    <t>Purpleheart natural forest 850 (kg/m3)</t>
  </si>
  <si>
    <t>A.160.02.127.230701 Red Cedar, Western 370 (kg/m3)</t>
  </si>
  <si>
    <t>A.160.02.127</t>
  </si>
  <si>
    <t>Red Cedar, Western 370 (kg/m3)</t>
  </si>
  <si>
    <t>A.160.02.128.230701 Utile FSC/PEFC 640 (kg/m3)</t>
  </si>
  <si>
    <t>Utile FSC/PEFC 640 (kg/m3)</t>
  </si>
  <si>
    <t>A.160.02.129.230701 Utile natural forest 640 (kg/m3)</t>
  </si>
  <si>
    <t>Utile natural forest 640 (kg/m3)</t>
  </si>
  <si>
    <t>A.160.02.130.230701 Wengé FSC/PEFC 830 (kg/m3)</t>
  </si>
  <si>
    <t>A.160.02.130</t>
  </si>
  <si>
    <t>Wengé FSC/PEFC 830 (kg/m3)</t>
  </si>
  <si>
    <t>A.160.02.131.230701 Wengé natural forest 830 (kg/m3)</t>
  </si>
  <si>
    <t>Wengé natural forest 830 (kg/m3)</t>
  </si>
  <si>
    <t>A.160.03.101.230701 Carapa FSC/PEFC 610 (kg/m3)</t>
  </si>
  <si>
    <t>Carapa FSC/PEFC 610 (kg/m3)</t>
  </si>
  <si>
    <t>A.160.03.102.230701 Carapa natural forest 610 (kg/m3)</t>
  </si>
  <si>
    <t>A.160.03.102</t>
  </si>
  <si>
    <t>Carapa natural forest 610 (kg/m3)</t>
  </si>
  <si>
    <t>A.160.03.103.230701 Dibetou FSC/PEFC550 (kg/m3)</t>
  </si>
  <si>
    <t>Dibetou FSC/PEFC550 (kg/m3)</t>
  </si>
  <si>
    <t>A.160.03.104.230701 Dibetou natural forest 550 (kg/m3)</t>
  </si>
  <si>
    <t>Dibetou natural forest 550 (kg/m3)</t>
  </si>
  <si>
    <t>A.160.03.105.230701 Kauri FSC/PEFC 485 (kg/m3)</t>
  </si>
  <si>
    <t>A.160.03.105</t>
  </si>
  <si>
    <t>Kauri FSC/PEFC 485 (kg/m3)</t>
  </si>
  <si>
    <t>A.160.03.106.230701 Kauri natural forest 485 (kg/m3)</t>
  </si>
  <si>
    <t>Kauri natural forest 485 (kg/m3)</t>
  </si>
  <si>
    <t>A.160.03.107.230701 Kotibe FSC/PEFCt 760 (kg/m3)</t>
  </si>
  <si>
    <t>Kotibe FSC/PEFCt 760 (kg/m3)</t>
  </si>
  <si>
    <t>A.160.03.108.230701 Kotibe natural forest 760 (kg/m3)</t>
  </si>
  <si>
    <t>A.160.03.108</t>
  </si>
  <si>
    <t>Kotibe natural forest 760 (kg/m3)</t>
  </si>
  <si>
    <t>A.160.03.109.230701 Larch FSC/PEFC 600 (kg/m3)</t>
  </si>
  <si>
    <t>Larch FSC/PEFC 600 (kg/m3)</t>
  </si>
  <si>
    <t>A.160.03.110.230701 Mahogany, African FSC/PEFC 640 (kg/m3)</t>
  </si>
  <si>
    <t>Mahogany, African FSC/PEFC 640 (kg/m3)</t>
  </si>
  <si>
    <t>A.160.03.111.230701 Mahogany, African natural forest 640 (kg/m3)</t>
  </si>
  <si>
    <t>A.160.03.111</t>
  </si>
  <si>
    <t>Mahogany, African natural forest 640 (kg/m3)</t>
  </si>
  <si>
    <t>A.160.03.112.230701 Movigui FSC/PEFC 710 (kg/m3)</t>
  </si>
  <si>
    <t>Movigui FSC/PEFC 710 (kg/m3)</t>
  </si>
  <si>
    <t>A.160.03.113.230701 Movigui natural forest 710 (kg/m3)</t>
  </si>
  <si>
    <t>Movigui natural forest 710 (kg/m3)</t>
  </si>
  <si>
    <t>A.160.03.114.230701 Mutenye FSC/PEFCt 820 (kg/m3)</t>
  </si>
  <si>
    <t>Mutenye FSC/PEFCt 820 (kg/m3)</t>
  </si>
  <si>
    <t>A.160.03.115.230701 Mutenye natural forest 820 (kg/m3)</t>
  </si>
  <si>
    <t>A.160.03.115</t>
  </si>
  <si>
    <t>Mutenye natural forest 820 (kg/m3)</t>
  </si>
  <si>
    <t>A.160.03.116.230701 Niangon FSC/PEFC 710 (kg/m3)</t>
  </si>
  <si>
    <t>Niangon FSC/PEFC 710 (kg/m3)</t>
  </si>
  <si>
    <t>A.160.03.117.230701 Niangon natural forest 710 (kg/m3)</t>
  </si>
  <si>
    <t>Niangon natural forest 710 (kg/m3)</t>
  </si>
  <si>
    <t>A.160.03.118.230701 Olon FSC/PEFC 485 (kg/m3)</t>
  </si>
  <si>
    <t>A.160.03.118</t>
  </si>
  <si>
    <t>Olon FSC/PEFC 485 (kg/m3)</t>
  </si>
  <si>
    <t>A.160.03.119.230701 Olon natural forest 485 (kg/m3)</t>
  </si>
  <si>
    <t>Olon natural forest 485 (kg/m3)</t>
  </si>
  <si>
    <t>A.160.03.120.230701 Oregon Pine FSC/PEFC 505 (kg/m3)</t>
  </si>
  <si>
    <t>Oregon Pine FSC/PEFC 505 (kg/m3)</t>
  </si>
  <si>
    <t>A.160.03.121.230701 Oregon Pine natural forest 505 (kg/m3)</t>
  </si>
  <si>
    <t>A.160.03.121</t>
  </si>
  <si>
    <t>Oregon Pine natural forest 505 (kg/m3)</t>
  </si>
  <si>
    <t>A.160.03.122.230701 Tchitola natural forest 630 (kg/m3)</t>
  </si>
  <si>
    <t>Tchitola natural forest 630 (kg/m3)</t>
  </si>
  <si>
    <t>A.160.03.123.230701 Peroba FSC/PEFC 750 (kg/m3)</t>
  </si>
  <si>
    <t>Peroba FSC/PEFC 750 (kg/m3)</t>
  </si>
  <si>
    <t>A.160.03.124.230701 Peroba natural forest 750 (kg/m3)</t>
  </si>
  <si>
    <t>A.160.03.124</t>
  </si>
  <si>
    <t>Peroba natural forest 750 (kg/m3)</t>
  </si>
  <si>
    <t>A.160.03.125.230701 Pitch Pine FSC/PEFC 750 (kg/m3)</t>
  </si>
  <si>
    <t>Pitch Pine FSC/PEFC 750 (kg/m3)</t>
  </si>
  <si>
    <t>A.160.03.126.230701 Pitch Pine natural forest 750 (kg/m3)</t>
  </si>
  <si>
    <t>Pitch Pine natural forest 750 (kg/m3)</t>
  </si>
  <si>
    <t>A.160.03.127.230701 Sapelli FSC/PEFC 650 (kg/m3)</t>
  </si>
  <si>
    <t>A.160.03.127</t>
  </si>
  <si>
    <t>Sapelli FSC/PEFC 650 (kg/m3)</t>
  </si>
  <si>
    <t>A.160.03.128.230701 Sapelli natural forest 650 (kg/m3)</t>
  </si>
  <si>
    <t>Sapelli natural forest 650 (kg/m3)</t>
  </si>
  <si>
    <t>A.160.03.129.230701 Scots pine FSC/PEFC 520 (kg/m3)</t>
  </si>
  <si>
    <t>Scots pine FSC/PEFC 520 (kg/m3)</t>
  </si>
  <si>
    <t>A.160.03.130.230701 Tchitola FSC/PEFC 630 (kg/m3)</t>
  </si>
  <si>
    <t>A.160.03.130</t>
  </si>
  <si>
    <t>Tchitola FSC/PEFC 630 (kg/m3)</t>
  </si>
  <si>
    <t>A.160.03.131.230701 Tiama FSC/PEFC 560 (kg/m3)</t>
  </si>
  <si>
    <t>Tiama FSC/PEFC 560 (kg/m3)</t>
  </si>
  <si>
    <t>A.160.03.132.230701 Tiama natural forest 560 (kg/m3)</t>
  </si>
  <si>
    <t>Tiama natural forest 560 (kg/m3)</t>
  </si>
  <si>
    <t>A.160.03.133.230701 Walnut FSC/PEFC 670 (kg/m3)</t>
  </si>
  <si>
    <t>A.160.03.133</t>
  </si>
  <si>
    <t>Walnut FSC/PEFC 670 (kg/m3)</t>
  </si>
  <si>
    <t>A.160.03.134.230701 Yang FSC/PEFC 750 (kg/m3)</t>
  </si>
  <si>
    <t>Yang FSC/PEFC 750 (kg/m3)</t>
  </si>
  <si>
    <t>A.160.03.135.230701 Yang natural forest 750 (kg/m3)</t>
  </si>
  <si>
    <t>Yang natural forest 750 (kg/m3)</t>
  </si>
  <si>
    <t>A.160.04.101.230701 Aningre FSC/PEFC 580 (kg/m3)</t>
  </si>
  <si>
    <t>Aningre FSC/PEFC 580 (kg/m3)</t>
  </si>
  <si>
    <t>A.160.04.102.230701 Aningre natural forest 580 (kg/m3)</t>
  </si>
  <si>
    <t>A.160.04.102</t>
  </si>
  <si>
    <t>Aningre natural forest 580 (kg/m3)</t>
  </si>
  <si>
    <t>A.160.04.103.230701 Avodire FSC/PEFC 550 (kg/m3)</t>
  </si>
  <si>
    <t>Avodire FSC/PEFC 550 (kg/m3)</t>
  </si>
  <si>
    <t>A.160.04.104.230701 Avodire natural forest 550 (kg/m3)</t>
  </si>
  <si>
    <t>Avodire natural forest 550 (kg/m3)</t>
  </si>
  <si>
    <t>A.160.04.105.230701 Balsa FSC/PEFC 150 (kg/m3)</t>
  </si>
  <si>
    <t>A.160.04.105</t>
  </si>
  <si>
    <t>Balsa FSC/PEFC 150 (kg/m3)</t>
  </si>
  <si>
    <t>A.160.04.106.230701 Balsa natural forest 150 (kg/m3)</t>
  </si>
  <si>
    <t>Balsa natural forest 150 (kg/m3)</t>
  </si>
  <si>
    <t>A.160.04.107.230701 Birch FSC/PEFC 660 (kg/m3)</t>
  </si>
  <si>
    <t>Birch FSC/PEFC 660 (kg/m3)</t>
  </si>
  <si>
    <t>A.160.04.108.230701 Elm FSC/PEFC 650 (kg/m3)</t>
  </si>
  <si>
    <t>A.160.04.108</t>
  </si>
  <si>
    <t>Elm FSC/PEFC 650 (kg/m3)</t>
  </si>
  <si>
    <t>A.160.04.109.230701 Emeri FSC/PEFC 515 (kg/m3)</t>
  </si>
  <si>
    <t>Emeri FSC/PEFC 515 (kg/m3)</t>
  </si>
  <si>
    <t>A.160.04.110.230701 Emeri natural forest 515 (kg/m3)</t>
  </si>
  <si>
    <t>Emeri natural forest 515 (kg/m3)</t>
  </si>
  <si>
    <t>A.160.04.111.230701 Hemlock FSC/PEFCt 490 (kg/m3)</t>
  </si>
  <si>
    <t>Hemlock FSC/PEFCt 490 (kg/m3)</t>
  </si>
  <si>
    <t>A.160.04.112.230701 Hickory FSC/PEFCt 800 (kg/m3)</t>
  </si>
  <si>
    <t>Hickory FSC/PEFCt 800 (kg/m3)</t>
  </si>
  <si>
    <t>A.160.04.113.230701 Limba FSC/PEFC 560 (kg/m3)</t>
  </si>
  <si>
    <t>A.160.04.113</t>
  </si>
  <si>
    <t>Limba FSC/PEFC 560 (kg/m3)</t>
  </si>
  <si>
    <t>A.160.04.114.230701 Limba natural forest 560 (kg/m3)</t>
  </si>
  <si>
    <t>Limba natural forest 560 (kg/m3)</t>
  </si>
  <si>
    <t>A.160.04.115.230701 Menkulang FSC/PEFC 710 (kg/m3)</t>
  </si>
  <si>
    <t>Menkulang FSC/PEFC 710 (kg/m3)</t>
  </si>
  <si>
    <t>A.160.04.116.230701 Menkulang natural forest 710 (kg/m3)</t>
  </si>
  <si>
    <t>Menkulang natural forest 710 (kg/m3)</t>
  </si>
  <si>
    <t>A.160.04.117.230701 Mersawa FSC/PEFC 640 (kg/m3)</t>
  </si>
  <si>
    <t>Mersawa FSC/PEFC 640 (kg/m3)</t>
  </si>
  <si>
    <t>A.160.04.118.230701 Mersawa natural forest 640 (kg/m3)</t>
  </si>
  <si>
    <t>A.160.04.118</t>
  </si>
  <si>
    <t>Mersawa natural forest 640 (kg/m3)</t>
  </si>
  <si>
    <t>A.160.04.119.230701 Okoume FSC/PEFC forest 440 (kg/m3)</t>
  </si>
  <si>
    <t>Okoume FSC/PEFC forest 440 (kg/m3)</t>
  </si>
  <si>
    <t>A.160.04.120.230701 Okoume natural forest 440 (kg/m3)</t>
  </si>
  <si>
    <t>Okoume natural forest 440 (kg/m3)</t>
  </si>
  <si>
    <t>A.160.04.121.230701 Parana Pine FSC/PEFC 540 (kg/m3)</t>
  </si>
  <si>
    <t>A.160.04.121</t>
  </si>
  <si>
    <t>Parana Pine FSC/PEFC 540 (kg/m3)</t>
  </si>
  <si>
    <t>A.160.04.122.230701 Parana Pine natural forest 540 (kg/m3)</t>
  </si>
  <si>
    <t>Parana Pine natural forest 540 (kg/m3)</t>
  </si>
  <si>
    <t>A.160.04.123.230701 Radiata Pine FSC/PEFC 450 (kg/m3)</t>
  </si>
  <si>
    <t>Radiata Pine FSC/PEFC 450 (kg/m3)</t>
  </si>
  <si>
    <t>A.160.04.124.230701 Red oak FSC/PEFC 700 (kg/m3)</t>
  </si>
  <si>
    <t>A.160.04.124</t>
  </si>
  <si>
    <t>Red oak FSC/PEFC 700 (kg/m3)</t>
  </si>
  <si>
    <t>A.160.04.125.230701 Silver fir FSC/PEFC 450 (kg/m3)</t>
  </si>
  <si>
    <t>Silver fir FSC/PEFC 450 (kg/m3)</t>
  </si>
  <si>
    <t>A.160.04.126.230701 Spruce, European FSC/PEFC 460 (kg/m3)</t>
  </si>
  <si>
    <t>Spruce, European FSC/PEFC 460 (kg/m3)</t>
  </si>
  <si>
    <t>A.160.04.127.230701 Yellow pine FSC/PEFC 540 (kg/m3)</t>
  </si>
  <si>
    <t>A.160.04.127</t>
  </si>
  <si>
    <t>Yellow pine FSC/PEFC 540 (kg/m3)</t>
  </si>
  <si>
    <t>A.160.05.101.230701 Abura FSC/PEFC 560 (kg/m3)</t>
  </si>
  <si>
    <t>Abura FSC/PEFC 560 (kg/m3)</t>
  </si>
  <si>
    <t>A.160.05.102.230701 Abura natural forest 560 (kg/m3)</t>
  </si>
  <si>
    <t>A.160.05.102</t>
  </si>
  <si>
    <t>Abura natural forest 560 (kg/m3)</t>
  </si>
  <si>
    <t>A.160.05.103.230701 Ahorn FSC/PEFC 640 (kg/m3)</t>
  </si>
  <si>
    <t>Ahorn FSC/PEFC 640 (kg/m3)</t>
  </si>
  <si>
    <t>A.160.05.104.230701 Alder FSC/PEFC 530 (kg/m3)</t>
  </si>
  <si>
    <t>Alder FSC/PEFC 530 (kg/m3)</t>
  </si>
  <si>
    <t>A.160.05.105.230701 Antiaris FSC/PEFC 445 (kg/m3)</t>
  </si>
  <si>
    <t>Antiaris FSC/PEFC 445 (kg/m3)</t>
  </si>
  <si>
    <t>A.160.05.106.230701 Antiaris natural forest 445 (kg/m3)</t>
  </si>
  <si>
    <t>Antiaris natural forest 445 (kg/m3)</t>
  </si>
  <si>
    <t>A.160.05.107.230701 Ash FSC/PEFC 700 (kg/m3)</t>
  </si>
  <si>
    <t>A.160.05.107</t>
  </si>
  <si>
    <t>Ash FSC/PEFC 700 (kg/m3)</t>
  </si>
  <si>
    <t>A.160.05.108.230701 Aspen FSC/PEFC 440 (kg/m3)</t>
  </si>
  <si>
    <t>Aspen FSC/PEFC 440 (kg/m3)</t>
  </si>
  <si>
    <t>A.160.05.109.230701 Baboen FSC/PEFC 410 (kg/m3)</t>
  </si>
  <si>
    <t>Baboen FSC/PEFC 410 (kg/m3)</t>
  </si>
  <si>
    <t>A.160.05.110.230701 Baboen natural forest 410 (kg/m3)</t>
  </si>
  <si>
    <t>Baboen natural forest 410 (kg/m3)</t>
  </si>
  <si>
    <t>A.160.05.111.230701 Beech, European FSC/PEFC 710 (kg/m3)</t>
  </si>
  <si>
    <t>Beech, European FSC/PEFC 710 (kg/m3)</t>
  </si>
  <si>
    <t>A.160.05.112.230701 Black poplar FSC/PEFC 440 (kg/m3)</t>
  </si>
  <si>
    <t>A.160.05.112</t>
  </si>
  <si>
    <t>Black poplar FSC/PEFC 440 (kg/m3)</t>
  </si>
  <si>
    <t>A.160.05.113.230701 Blue gum FSC/PEFC 900 (kg/m3)</t>
  </si>
  <si>
    <t>Blue gum FSC/PEFC 900 (kg/m3)</t>
  </si>
  <si>
    <t>A.160.05.114.230701 Blue gum natural forest 900 (kg/m3)</t>
  </si>
  <si>
    <t>Blue gum natural forest 900 (kg/m3)</t>
  </si>
  <si>
    <t>A.160.05.115.230701 Canaria FSC/PEFC 830 (kg/m3)</t>
  </si>
  <si>
    <t>Canaria FSC/PEFC 830 (kg/m3)</t>
  </si>
  <si>
    <t>A.160.05.116.230701 Canaria natural forest 830 (kg/m3)</t>
  </si>
  <si>
    <t>Canaria natural forest 830 (kg/m3)</t>
  </si>
  <si>
    <t>A.160.05.117.230701 Cottonwood FSC/PEFC 440 (kg/m3)</t>
  </si>
  <si>
    <t>A.160.05.117</t>
  </si>
  <si>
    <t>Cottonwood FSC/PEFC 440 (kg/m3)</t>
  </si>
  <si>
    <t>A.160.05.118.230701 Cottonwood natural forest 440 (kg/m3)</t>
  </si>
  <si>
    <t>Cottonwood natural forest 440 (kg/m3)</t>
  </si>
  <si>
    <t>A.160.05.119.230701 Hornbean FSC/PEFC 750 (kg/m3)</t>
  </si>
  <si>
    <t>Hornbean FSC/PEFC 750 (kg/m3)</t>
  </si>
  <si>
    <t>A.160.05.120.230701 Horse chestnut FSC/PEFC 450 (kg/m3)</t>
  </si>
  <si>
    <t>A.160.05.120</t>
  </si>
  <si>
    <t>Horse chestnut FSC/PEFC 450 (kg/m3)</t>
  </si>
  <si>
    <t>A.160.05.121.230701 Ilomba FSC/PEFC 480 (kg/m3)</t>
  </si>
  <si>
    <t>Ilomba FSC/PEFC 480 (kg/m3)</t>
  </si>
  <si>
    <t>A.160.05.122.230701 Ilomba natural forest 480 (kg/m3)</t>
  </si>
  <si>
    <t>Ilomba natural forest 480 (kg/m3)</t>
  </si>
  <si>
    <t>A.160.05.123.230701 Koto FSC/PEFC 560 (kg/m3)</t>
  </si>
  <si>
    <t>A.160.05.123</t>
  </si>
  <si>
    <t>Koto FSC/PEFC 560 (kg/m3)</t>
  </si>
  <si>
    <t>A.160.05.124.230701 Koto natural forest 560 (kg/m3)</t>
  </si>
  <si>
    <t>Koto natural forest 560 (kg/m3)</t>
  </si>
  <si>
    <t>A.160.05.125.230701 Linde FSC/PEFC 540 (kg/m3)</t>
  </si>
  <si>
    <t>Linde FSC/PEFC 540 (kg/m3)</t>
  </si>
  <si>
    <t>A.160.05.126.230701 Platan FSC/PEFC 620 (kg/m3)</t>
  </si>
  <si>
    <t>Platan FSC/PEFC 620 (kg/m3)</t>
  </si>
  <si>
    <t>A.160.05.127.230701 Poplar FSC/PEFC 440 (kg/m3)</t>
  </si>
  <si>
    <t>Poplar FSC/PEFC 440 (kg/m3)</t>
  </si>
  <si>
    <t>A.160.05.129.230701 Wawa FSC/PEFC 390 (kg/m3)</t>
  </si>
  <si>
    <t>Wawa FSC/PEFC 390 (kg/m3)</t>
  </si>
  <si>
    <t>A.160.05.130.230701 Sycamore FSCA.160.05.128/PEFC 615 (kg/m3)</t>
  </si>
  <si>
    <t>Sycamore FSCA.160.05.128/PEFC 615 (kg/m3)</t>
  </si>
  <si>
    <t>A.160.05.131.230701 Wawa natural forest 390 (kg/m3)</t>
  </si>
  <si>
    <t>A.160.05.131</t>
  </si>
  <si>
    <t>Wawa natural forest 390 (kg/m3)</t>
  </si>
  <si>
    <t>A.160.05.132.230701 Willow FSC/PEFC 450 (kg/m3)</t>
  </si>
  <si>
    <t>Willow FSC/PEFC 450 (kg/m3)</t>
  </si>
  <si>
    <t>A.160.06.101.230701 Anzala/Mukulungu FSC/PEFC 940 (kg/m3)</t>
  </si>
  <si>
    <t>Anzala/Mukulungu FSC/PEFC 940 (kg/m3)</t>
  </si>
  <si>
    <t>A.160.06.102.230701 Anzala/Mukulungu natural forest 940 (kg/m3)</t>
  </si>
  <si>
    <t>A.160.06.102</t>
  </si>
  <si>
    <t>Anzala/Mukulungu natural forest 940 (kg/m3)</t>
  </si>
  <si>
    <t>A.160.06.103.230701 Coromandel Ebony FSC/PEFC 1100 (kg/m3)</t>
  </si>
  <si>
    <t>Coromandel Ebony FSC/PEFC 1100 (kg/m3)</t>
  </si>
  <si>
    <t>A.160.06.104.230701 Coromandel Ebony natural forest 1100 (kg/m3)</t>
  </si>
  <si>
    <t>Coromandel Ebony natural forest 1100 (kg/m3)</t>
  </si>
  <si>
    <t>A.160.06.105.230701 Dabema FSC/PEFC 690 (kg/m3)</t>
  </si>
  <si>
    <t>A.160.06.105</t>
  </si>
  <si>
    <t>Dabema FSC/PEFC 690 (kg/m3)</t>
  </si>
  <si>
    <t>A.160.06.106.230701 Dabema natural forest 690 (kg/m3)</t>
  </si>
  <si>
    <t>Dabema natural forest 690 (kg/m3)</t>
  </si>
  <si>
    <t>A.160.06.107.230701 Emien FSC/PEFC 360 (kg/m3)</t>
  </si>
  <si>
    <t>Emien FSC/PEFC 360 (kg/m3)</t>
  </si>
  <si>
    <t>A.160.06.108.230701 Emien natural forest 360 (kg/m3)</t>
  </si>
  <si>
    <t>A.160.06.108</t>
  </si>
  <si>
    <t>Emien natural forest 360 (kg/m3)</t>
  </si>
  <si>
    <t>A.160.06.109.230701 Incense cedar FSC/PEFC 385 (kg/m3)</t>
  </si>
  <si>
    <t>Incense cedar FSC/PEFC 385 (kg/m3)</t>
  </si>
  <si>
    <t>A.160.06.110.230701 Missanda/Tali FSC/PEFC 900 (kg/m3)</t>
  </si>
  <si>
    <t>Missanda/Tali FSC/PEFC 900 (kg/m3)</t>
  </si>
  <si>
    <t>A.160.06.111.230701 Missanda/Tali natural forest 900 (kg/m3)</t>
  </si>
  <si>
    <t>A.160.06.111</t>
  </si>
  <si>
    <t>Missanda/Tali natural forest 900 (kg/m3)</t>
  </si>
  <si>
    <t>A.160.06.112.230701 Mountain ash, European FEC/PEFC 700 (kg/m3)</t>
  </si>
  <si>
    <t>Mountain ash, European FEC/PEFC 700 (kg/m3)</t>
  </si>
  <si>
    <t>A.160.06.113.230701 Mubura FSC/PEFC 830 (kg/m3)</t>
  </si>
  <si>
    <t>Mubura FSC/PEFC 830 (kg/m3)</t>
  </si>
  <si>
    <t>A.160.06.114.230701 Mubura natural forest 830 (kg/m3)</t>
  </si>
  <si>
    <t>Mubura natural forest 830 (kg/m3)</t>
  </si>
  <si>
    <t>A.160.06.115.230701 Niove FSC/PEFC 850 (kg/m3)</t>
  </si>
  <si>
    <t>A.160.06.115</t>
  </si>
  <si>
    <t>Niove FSC/PEFC 850 (kg/m3)</t>
  </si>
  <si>
    <t>A.160.06.116.230701 Niove natural forest 850 (kg/m3)</t>
  </si>
  <si>
    <t>Niove natural forest 850 (kg/m3)</t>
  </si>
  <si>
    <t>A.160.06.117.230701 Onzabili FSC/PEFCt 550 (kg/m3)</t>
  </si>
  <si>
    <t>Onzabili FSC/PEFCt 550 (kg/m3)</t>
  </si>
  <si>
    <t>A.160.06.118.230701 Onzabili natural forest 550 (kg/m3)</t>
  </si>
  <si>
    <t>Onzabili natural forest 550 (kg/m3)</t>
  </si>
  <si>
    <t>A.160.06.119.230701 Ozigo/Igaganga FSC/PEFC 650 (kg/m3)</t>
  </si>
  <si>
    <t>A.160.06.119</t>
  </si>
  <si>
    <t>Ozigo/Igaganga FSC/PEFC 650 (kg/m3)</t>
  </si>
  <si>
    <t>A.160.06.120.230701 Ozigo/Igaganga natural forest 650 (kg/m3)</t>
  </si>
  <si>
    <t>Ozigo/Igaganga natural forest 650 (kg/m3)</t>
  </si>
  <si>
    <t>A.160.06.121.230701 Parasolier FSC/PEFC 190 (kg/m3)</t>
  </si>
  <si>
    <t>Parasolier FSC/PEFC 190 (kg/m3)</t>
  </si>
  <si>
    <t>A.160.06.122.230701 Parasolier natural forest 190 (kg/m3)</t>
  </si>
  <si>
    <t>A.160.06.122</t>
  </si>
  <si>
    <t>Parasolier natural forest 190 (kg/m3)</t>
  </si>
  <si>
    <t>A.160.06.123.230701 Pear FSC/PEFC 680 (kg/m3)</t>
  </si>
  <si>
    <t>Pear FSC/PEFC 680 (kg/m3)</t>
  </si>
  <si>
    <t>A.160.06.124.230701 Pockwood FSC/PEFC1250 (kg/m3)</t>
  </si>
  <si>
    <t>Pockwood FSC/PEFC1250 (kg/m3)</t>
  </si>
  <si>
    <t>A.160.06.125.230701 Pockwood natural forest 1250 (kg/m3)</t>
  </si>
  <si>
    <t>A.160.06.125</t>
  </si>
  <si>
    <t>Pockwood natural forest 1250 (kg/m3)</t>
  </si>
  <si>
    <t>A.160.06.126.230701 Simmon/Persimmon FSC/PEFC 835 (kg/m3)</t>
  </si>
  <si>
    <t>Simmon/Persimmon FSC/PEFC 835 (kg/m3)</t>
  </si>
  <si>
    <t>A.160.06.127.230701 Sterculia/Niangon FSC/PEFC 700 (kg/m3)</t>
  </si>
  <si>
    <t>Sterculia/Niangon FSC/PEFC 700 (kg/m3)</t>
  </si>
  <si>
    <t>A.160.06.128.230701 Sterculia/Niangon natural forest 700 (kg/m3)</t>
  </si>
  <si>
    <t>A.160.06.128</t>
  </si>
  <si>
    <t>Sterculia/Niangon natural forest 700 (kg/m3)</t>
  </si>
  <si>
    <t>A.160.06.129.230701 Zebrano/Goncalo-alvez FSC/PEFC 900 (kg/m3)</t>
  </si>
  <si>
    <t>Zebrano/Goncalo-alvez FSC/PEFC 900 (kg/m3)</t>
  </si>
  <si>
    <t>A.160.06.130.230701 Zebrano/Goncalo-alvez natural forest 900 (kg/m3)</t>
  </si>
  <si>
    <t>Zebrano/Goncalo-alvez natural forest 900 (kg/m3)</t>
  </si>
  <si>
    <t>Materials, wood, for wet civil engineering</t>
  </si>
  <si>
    <t>A.160.07.101.230701 Angelim Vermelho FSC/PEFC 1430 (kg/m3) wet</t>
  </si>
  <si>
    <t>Angelim Vermelho FSC/PEFC 1430 (kg/m3) wet</t>
  </si>
  <si>
    <t>A.160.07.102.230701 Angelim Vermelho natural forest 1430 (kg/m3) wet</t>
  </si>
  <si>
    <t>Angelim Vermelho natural forest 1430 (kg/m3) wet</t>
  </si>
  <si>
    <t>A.160.07.103.230701 Cumaru FSC/PEFC 1200 (kg/m3) wet</t>
  </si>
  <si>
    <t>Cumaru FSC/PEFC 1200 (kg/m3) wet</t>
  </si>
  <si>
    <t>A.160.07.104.230701 Cumaru natural forest 1200 (kg/m3) wet</t>
  </si>
  <si>
    <t>Cumaru natural forest 1200 (kg/m3) wet</t>
  </si>
  <si>
    <t>A.160.07.105.230701 Massaranduba FCS/PEFC 1200 (kg/m3) wet</t>
  </si>
  <si>
    <t>Massaranduba FCS/PEFC 1200 (kg/m3) wet</t>
  </si>
  <si>
    <t>A.160.07.106.230701 Massaranduba natural forest 1200 (kg/m3) wet</t>
  </si>
  <si>
    <t>Massaranduba natural forest 1200 (kg/m3) wet</t>
  </si>
  <si>
    <t>A.160.07.107.230701 Okan FSC/PEFC 1075 (kg/m3) wet</t>
  </si>
  <si>
    <t>Okan FSC/PEFC 1075 (kg/m3) wet</t>
  </si>
  <si>
    <t>A.160.07.108.230701 Okan natural forest 1075 (kg/m3) wet</t>
  </si>
  <si>
    <t>Okan natural forest 1075 (kg/m3) wet</t>
  </si>
  <si>
    <t>A.160.07.109.230701 Sapupira FSC/PEFC 1075 (kg/m3) wet</t>
  </si>
  <si>
    <t>Sapupira FSC/PEFC 1075 (kg/m3) wet</t>
  </si>
  <si>
    <t>A.160.07.110.230701 Sapupira natural forest 1075 (kg/m3) wet</t>
  </si>
  <si>
    <t>Sapupira natural forest 1075 (kg/m3) wet</t>
  </si>
  <si>
    <t>A.160.09.101.230701 Acetylated Radiata pine = durable wood, s.g. 510 kg/m3 (Netherlands)</t>
  </si>
  <si>
    <t>Acetylated Radiata pine = durable wood, s.g. 510 kg/m3 (Netherlands)</t>
  </si>
  <si>
    <t>Norwegian EPD of Accoya, case "system expansion" https://www.accoya.com/app/uploads/2020/05/Environmental-Product-Declaration-%E2%80%93-cladding-decking-planed-timber-%E2%80%93-EN-15804.pdf</t>
  </si>
  <si>
    <t>A.160.09.102.230701 Acetylated Scots pine = durable wood, s.g. 540 kg/m3 (Netherlands)</t>
  </si>
  <si>
    <t>Acetylated Scots pine = durable wood, s.g. 540 kg/m3 (Netherlands)</t>
  </si>
  <si>
    <t>A.160.09.103.230701 Bamboo (local at forest road, China)</t>
  </si>
  <si>
    <t>Bamboo (local at forest road, China)</t>
  </si>
  <si>
    <t>Thesis Pablo van de Lugt, Delt University of Technology, available at the repository of the Delft University of Technology, and at www.ecocostsvalue.com . Carbon sequestration credit of foreste, see Vogtlander et al., Int J of LCA (2014) 19 pp 13-23, IS NOT COUNTED</t>
  </si>
  <si>
    <t>A.160.09.104.230701 CCA wood (Scots pine with Cromium, Copper and Asenic) incl EoL</t>
  </si>
  <si>
    <t>CCA wood (Scots pine with Cromium, Copper and Asenic) incl EoL</t>
  </si>
  <si>
    <t>This calculation is including the End of Life. In the end, all metals (Copper, Chromium and Arsenic) will end up, soner or later, in the environment</t>
  </si>
  <si>
    <t>A.160.09.105.230701 Cork at factory gate in Portugal 150 kg/m3</t>
  </si>
  <si>
    <t>Cork at factory gate in Portugal 150 kg/m3</t>
  </si>
  <si>
    <t>300 km transport added to "cork at forest road", overall density of the load 100 kg/m3</t>
  </si>
  <si>
    <t>A.160.09.106.230701 Cork at forest road 150 kg/m3</t>
  </si>
  <si>
    <t>Cork at forest road 150 kg/m3</t>
  </si>
  <si>
    <t>A.160.09.107.230701 Cork granulate 150 kg/m3</t>
  </si>
  <si>
    <t>Cork granulate 150 kg/m3</t>
  </si>
  <si>
    <t>According to Rives, in Resources, Conservation and Recycling 58 (2012) 132– 142, the major eco-burden (96%) is caused by electricity: 1.33 MJ per kg granulate (note that the differences between white and black granulate is negigible). Note also that the base material at the input has eco-burden=0 since the foresting and transport has to be allocated to cork stoppers, the main product of the process. The source of aglomerate is the waste stream of stoppers. The input cork flow results in 30-32 % stoppers, 68-70 % aglomerate.</t>
  </si>
  <si>
    <t>A.160.09.108.230701 Cork granulate glued = aggregate (e.g. slab for insulation) 150 kg/m3</t>
  </si>
  <si>
    <t>Cork granulate glued = aggregate (e.g. slab for insulation) 150 kg/m3</t>
  </si>
  <si>
    <t>According to Rives, in Resources, Conservation and Recycling 58 (2012) 132– 142,  1.33 MJ per kg granulate (note that the differences between white and black granulate is negigible) plus 2.2 kg oil plus 50 km transport. Note also that the base material at the input has eco-burden=0 since the foresting and transport has to be allocated to cork stoppers, the main product of the process. The source of aglomerate is the waste stream of stoppers. The input cork flow results in 30-32 % stoppers, 68-70 % aglomerate. To make cork slab (glue the granulate together) , ecoinvent assumes 140 g per kg of gue (40% MF, 40% UF, 20% PF average production) plus 0.4-1.5 kWh</t>
  </si>
  <si>
    <t>A.160.09.109.230701 MDF at factury gate</t>
  </si>
  <si>
    <t>MDF at factury gate</t>
  </si>
  <si>
    <t>Litt. Puettmann et al. 2013. Cradle to Gate Life Cycle Assessment of U.S. Medium Density Fiberboard Production.</t>
  </si>
  <si>
    <t>A.160.09.110.230701 Particle board  standard (Rotterdam)</t>
  </si>
  <si>
    <t>Particle board  standard (Rotterdam)</t>
  </si>
  <si>
    <t>MDF is proxi, see paper Puettmann et al. 2013. Cradle to Gate Life Cycle Assessment of U.S. Medium Density Fiberboard Production. Country of origin Sweden</t>
  </si>
  <si>
    <t>A.160.09.111.230701 Particle board biodegradable at factury gate</t>
  </si>
  <si>
    <t>Particle board biodegradable at factury gate</t>
  </si>
  <si>
    <t>MDF is proxi, see paper Puettmann et al. 2013. Cradle to Gate Life Cycle Assessment of U.S. Medium Density Fiberboard Production. Glue based on PLA or PBS/starch 50%</t>
  </si>
  <si>
    <t>A.160.09.112.230701 Particle board high humidity P5 (Rotterdam)</t>
  </si>
  <si>
    <t>Particle board high humidity P5 (Rotterdam)</t>
  </si>
  <si>
    <t>MDF is proxi, see paper Puettmann et al. 2013. Cradle to Gate Life Cycle Assessment of U.S. Medium Density Fiberboard Production. Country of origin  Malaysia (source Meranti)</t>
  </si>
  <si>
    <t>A.160.09.113.230701 Plato wood = thermal treated European Spruce, s.g. 420 kg/m3</t>
  </si>
  <si>
    <t>Plato wood = thermal treated European Spruce, s.g. 420 kg/m3</t>
  </si>
  <si>
    <t>based on confidential data of the manufacturer</t>
  </si>
  <si>
    <t>A.160.09.114.230701 Plywood Bamboo (density approx 700 kg/m3)</t>
  </si>
  <si>
    <t>Plywood Bamboo (density approx 700 kg/m3)</t>
  </si>
  <si>
    <t>Thesis Pablo van de Lugt, Delt University of Technology, available at the repository of the Delft University of Technology, and at www.ecocostsvalue.com . Carbon sequestration credit of foreste, see Vogtlander et al., Int J of LCA (2014) 19 pp 13-23, IS COUNTED</t>
  </si>
  <si>
    <t>A.160.09.115.230701 Plywood, indoor use (softwood 600 kg/m3)</t>
  </si>
  <si>
    <t>Plywood, indoor use (softwood 600 kg/m3)</t>
  </si>
  <si>
    <t>from Scots Pine (FSC/PEFC)</t>
  </si>
  <si>
    <t>A.160.09.116.230701 Plywood, outdoor use, Okoumei plantation (500 kg/m3)</t>
  </si>
  <si>
    <t>Plywood, outdoor use, Okoumei plantation (500 kg/m3)</t>
  </si>
  <si>
    <t>from Okoumei hardwood (FSC/PEFC)</t>
  </si>
  <si>
    <t>B.030</t>
  </si>
  <si>
    <t>B.030.01.101.230701 Electricity coal, EU, US, China, 38% efficiency</t>
  </si>
  <si>
    <t>Electricity coal, EU, US, China, 38% efficiency</t>
  </si>
  <si>
    <t xml:space="preserve">from butuminous coal, for detailed calculations see Global Market Mix excel </t>
  </si>
  <si>
    <t>B.030.01.102.230701 Electricity from offshore windmill (5MW, capacity factor 0.47)</t>
  </si>
  <si>
    <t>Electricity from offshore windmill (5MW, capacity factor 0.47)</t>
  </si>
  <si>
    <t>incl. 1 km calble per windmill, diesel for marine operations (shallow waters), foundation steel (shallow waters with piles, deep waters floating is overall 10% more steel) . Life span 20 years. Litt. Jesuina Chipindula , Venkata Sai Vamsi Botlaguduru  , Hongbo Du , Raghava Rao Kommalapati and Ziaul Huque (A&amp;M University). Life Cycle Environmental Impact of Onshore and Offshore Wind Farms in Texas. Sustainability 2018, 10, 2022; doi:10.3390/su10062022 Data in Annex. Plus Neodymium magnet weight in https://imamagnets.com/en/blog/wind-energy-how-to-obtain-electricity-through-magnets/</t>
  </si>
  <si>
    <t>B.030.01.103.230701 Electricity gas, EU, US, China, 60% efficiency</t>
  </si>
  <si>
    <t>Electricity gas, EU, US, China, 60% efficiency</t>
  </si>
  <si>
    <t xml:space="preserve">for detailed calculations see Global Market Mix excel </t>
  </si>
  <si>
    <t>B.030.01.104.230701 Electricity nuclear (US)</t>
  </si>
  <si>
    <t>Electricity nuclear (US)</t>
  </si>
  <si>
    <t>data from USLCI efficiency power plant 35%</t>
  </si>
  <si>
    <t>B.030.01.105.230701 Electricity oil, EU, US, China, 45% efficiency</t>
  </si>
  <si>
    <t>Electricity oil, EU, US, China, 45% efficiency</t>
  </si>
  <si>
    <t>B.030.01.106.230701 Hydro-electric power (Norway)</t>
  </si>
  <si>
    <t>Hydro-electric power (Norway)</t>
  </si>
  <si>
    <t>B.030.01.107.230701 PV panel (irradiation 1100 kWh per m2 ) in MJ</t>
  </si>
  <si>
    <t>B.030.01.107</t>
  </si>
  <si>
    <t>PV panel (irradiation 1100 kWh per m2 ) in MJ</t>
  </si>
  <si>
    <t>Litt. D. Yang at al. Life-cycle assessment of China's multi-crystalline silicon photovoltaic modules considering international tradeJournal of Cleaner Production 94 (2015) 35-45 (Scenario 2 and 3: data per kWp)</t>
  </si>
  <si>
    <t>Energy, electricity General</t>
  </si>
  <si>
    <t>B.040.01.101.230701 Electricity General Industry</t>
  </si>
  <si>
    <t>electricity general industry</t>
  </si>
  <si>
    <t>Energy, electricity general industry</t>
  </si>
  <si>
    <t>Electricity General Industry</t>
  </si>
  <si>
    <t>33% Idemat2023 Electricity EU-27 + 33% Idemat2023 Electricity USA + 33% Idemat2023 Electricity China. Note; such a mich should NOT be based on the electricity production mix in the World, but on the global mix of manufactuerd products. Sensitivity for changes in the mix is low.</t>
  </si>
  <si>
    <t>B.040.01.104.230701 Electricity Low Voltage, domestic use General</t>
  </si>
  <si>
    <t>Electricity Low Voltage, domestic use General</t>
  </si>
  <si>
    <t>average 5% losses for transformation and transport in comparison to Medium Voltage</t>
  </si>
  <si>
    <t>B.042.01</t>
  </si>
  <si>
    <t>Energy, electricity EU UK CH Norway, production</t>
  </si>
  <si>
    <t>B.042.01.101.231201 Electricity .EU-27 production</t>
  </si>
  <si>
    <t xml:space="preserve">electricity EU </t>
  </si>
  <si>
    <t>B.042.01.101</t>
  </si>
  <si>
    <t>Energy, electricity EU, UK, CH, Norway production</t>
  </si>
  <si>
    <t>Electricity .EU-27 production</t>
  </si>
  <si>
    <t xml:space="preserve">for detailed calculations see excel-electricity-JV </t>
  </si>
  <si>
    <t>B.042.01.102.231201 Electricity Austria production</t>
  </si>
  <si>
    <t>B.042.01.102</t>
  </si>
  <si>
    <t>Electricity Austria production</t>
  </si>
  <si>
    <t>B.042.01.103.231201 Electricity Belgium production</t>
  </si>
  <si>
    <t>B.042.01.103</t>
  </si>
  <si>
    <t>Electricity Belgium production</t>
  </si>
  <si>
    <t>B.042.01.104.231201 Electricity Bulgaria production</t>
  </si>
  <si>
    <t>B.042.01.104</t>
  </si>
  <si>
    <t>Electricity Bulgaria production</t>
  </si>
  <si>
    <t>B.042.01.105.231201 Electricity Croatia production</t>
  </si>
  <si>
    <t>B.042.01.105</t>
  </si>
  <si>
    <t>Electricity Croatia production</t>
  </si>
  <si>
    <t>B.042.01.106.231201 Electricity Cyprus production</t>
  </si>
  <si>
    <t>B.042.01.106</t>
  </si>
  <si>
    <t>Electricity Cyprus production</t>
  </si>
  <si>
    <t>B.042.01.107.231201 Electricity Czechia production</t>
  </si>
  <si>
    <t>B.042.01.107</t>
  </si>
  <si>
    <t>Electricity Czechia production</t>
  </si>
  <si>
    <t>B.042.01.108.231201 Electricity Denmark production</t>
  </si>
  <si>
    <t>B.042.01.108</t>
  </si>
  <si>
    <t>Electricity Denmark production</t>
  </si>
  <si>
    <t>B.042.01.109.231201 Electricity Estonia production</t>
  </si>
  <si>
    <t>B.042.01.109</t>
  </si>
  <si>
    <t>Electricity Estonia production</t>
  </si>
  <si>
    <t>B.042.01.110.231201 Electricity Finland production</t>
  </si>
  <si>
    <t>B.042.01.110</t>
  </si>
  <si>
    <t>Electricity Finland production</t>
  </si>
  <si>
    <t>B.042.01.111.231201 Electricity France production</t>
  </si>
  <si>
    <t>B.042.01.111</t>
  </si>
  <si>
    <t>Electricity France production</t>
  </si>
  <si>
    <t>B.042.01.112.231201 Electricity Germany production</t>
  </si>
  <si>
    <t>B.042.01.112</t>
  </si>
  <si>
    <t>Electricity Germany production</t>
  </si>
  <si>
    <t>B.042.01.113.231201 Electricity Greece production</t>
  </si>
  <si>
    <t>B.042.01.113</t>
  </si>
  <si>
    <t>Electricity Greece production</t>
  </si>
  <si>
    <t>B.042.01.114.231201 Electricity Hungary production</t>
  </si>
  <si>
    <t>B.042.01.114</t>
  </si>
  <si>
    <t>Electricity Hungary production</t>
  </si>
  <si>
    <t>B.042.01.115.231201 Electricity Ireland production</t>
  </si>
  <si>
    <t>B.042.01.115</t>
  </si>
  <si>
    <t>Electricity Ireland production</t>
  </si>
  <si>
    <t>B.042.01.116.231201 Electricity Italy production</t>
  </si>
  <si>
    <t>B.042.01.116</t>
  </si>
  <si>
    <t>Electricity Italy production</t>
  </si>
  <si>
    <t>B.042.01.117.231201 Electricity Latvia production</t>
  </si>
  <si>
    <t>B.042.01.117</t>
  </si>
  <si>
    <t>Electricity Latvia production</t>
  </si>
  <si>
    <t>B.042.01.118.231201 Electricity Lithuania production</t>
  </si>
  <si>
    <t>B.042.01.118</t>
  </si>
  <si>
    <t>Electricity Lithuania production</t>
  </si>
  <si>
    <t>B.042.01.119.231201 Electricity Luxembourg production</t>
  </si>
  <si>
    <t>B.042.01.119</t>
  </si>
  <si>
    <t>Electricity Luxembourg production</t>
  </si>
  <si>
    <t>B.042.01.120.231201 Electricity Malta production</t>
  </si>
  <si>
    <t>B.042.01.120</t>
  </si>
  <si>
    <t>Electricity Malta production</t>
  </si>
  <si>
    <t>B.042.01.121.231201 Electricity Netherlands production</t>
  </si>
  <si>
    <t>B.042.01.121</t>
  </si>
  <si>
    <t>Electricity Netherlands production</t>
  </si>
  <si>
    <t>B.042.01.122.231201 Electricity Norway production</t>
  </si>
  <si>
    <t>B.042.01.122</t>
  </si>
  <si>
    <t>Electricity Norway production</t>
  </si>
  <si>
    <t>B.042.01.123.231201 Electricity Poland production</t>
  </si>
  <si>
    <t>B.042.01.123</t>
  </si>
  <si>
    <t>Electricity Poland production</t>
  </si>
  <si>
    <t>B.042.01.124.231201 Electricity Portugal production</t>
  </si>
  <si>
    <t>B.042.01.124</t>
  </si>
  <si>
    <t>Electricity Portugal production</t>
  </si>
  <si>
    <t>B.042.01.125.231201 Electricity Romania production</t>
  </si>
  <si>
    <t>B.042.01.125</t>
  </si>
  <si>
    <t>Electricity Romania production</t>
  </si>
  <si>
    <t>B.042.01.126.231201 Electricity Slovakia production</t>
  </si>
  <si>
    <t>B.042.01.126</t>
  </si>
  <si>
    <t>Electricity Slovakia production</t>
  </si>
  <si>
    <t>B.042.01.127.231201 Electricity Slovenia production</t>
  </si>
  <si>
    <t>B.042.01.127</t>
  </si>
  <si>
    <t>Electricity Slovenia production</t>
  </si>
  <si>
    <t>B.042.01.128.231201 Electricity Spain production</t>
  </si>
  <si>
    <t>B.042.01.128</t>
  </si>
  <si>
    <t>Electricity Spain production</t>
  </si>
  <si>
    <t>B.042.01.129.231201 Electricity Sweden production</t>
  </si>
  <si>
    <t>B.042.01.129</t>
  </si>
  <si>
    <t>Electricity Sweden production</t>
  </si>
  <si>
    <t>B.042.01.130.231201 Electricity United Kingdom  production</t>
  </si>
  <si>
    <t>B.042.01.130</t>
  </si>
  <si>
    <t>Electricity United Kingdom  production</t>
  </si>
  <si>
    <t>B.042.01.131.231201 Electricity Switzerland production</t>
  </si>
  <si>
    <t>B.042.01.131</t>
  </si>
  <si>
    <t>Electricity Switzerland production</t>
  </si>
  <si>
    <t>B.042.02</t>
  </si>
  <si>
    <t>Energy, electricity EU UK CH Norway, consumption</t>
  </si>
  <si>
    <t>B.042.02.101.231201 Electricity .EU-27 consumption</t>
  </si>
  <si>
    <t>B.042.02.101</t>
  </si>
  <si>
    <t>Energy, electricity EU UK, CH, Norway consumption</t>
  </si>
  <si>
    <t>Electricity .EU-27 consumption</t>
  </si>
  <si>
    <t>B.042.02.102.231201 Electricity Austria consumption</t>
  </si>
  <si>
    <t>B.042.02.102</t>
  </si>
  <si>
    <t>Electricity Austria consumption</t>
  </si>
  <si>
    <t>B.042.02.103.231201 Electricity Belgium consumption</t>
  </si>
  <si>
    <t>B.042.02.103</t>
  </si>
  <si>
    <t>Electricity Belgium consumption</t>
  </si>
  <si>
    <t>B.042.02.104.231201 Electricity Bulgaria consumption</t>
  </si>
  <si>
    <t>B.042.02.104</t>
  </si>
  <si>
    <t>Electricity Bulgaria consumption</t>
  </si>
  <si>
    <t>B.042.02.105.231201 Electricity Croatia consumption</t>
  </si>
  <si>
    <t>B.042.02.105</t>
  </si>
  <si>
    <t>Electricity Croatia consumption</t>
  </si>
  <si>
    <t>B.042.02.106.231201 Electricity Cyprus consumption</t>
  </si>
  <si>
    <t>B.042.02.106</t>
  </si>
  <si>
    <t>Electricity Cyprus consumption</t>
  </si>
  <si>
    <t>B.042.02.107.231201 Electricity Czechia consumption</t>
  </si>
  <si>
    <t>B.042.02.107</t>
  </si>
  <si>
    <t>Electricity Czechia consumption</t>
  </si>
  <si>
    <t>B.042.02.108.231201 Electricity Denmark consumption</t>
  </si>
  <si>
    <t>B.042.02.108</t>
  </si>
  <si>
    <t>Electricity Denmark consumption</t>
  </si>
  <si>
    <t>B.042.02.109.231201 Electricity Estonia consumption</t>
  </si>
  <si>
    <t>B.042.02.109</t>
  </si>
  <si>
    <t>Electricity Estonia consumption</t>
  </si>
  <si>
    <t>B.042.02.110.231201 Electricity Finland consumption</t>
  </si>
  <si>
    <t>B.042.02.110</t>
  </si>
  <si>
    <t>Electricity Finland consumption</t>
  </si>
  <si>
    <t>B.042.02.111.231201 Electricity France consumption</t>
  </si>
  <si>
    <t>B.042.02.111</t>
  </si>
  <si>
    <t>Electricity France consumption</t>
  </si>
  <si>
    <t>B.042.02.112.231201 Electricity Germany consumption</t>
  </si>
  <si>
    <t>B.042.02.112</t>
  </si>
  <si>
    <t>Electricity Germany consumption</t>
  </si>
  <si>
    <t>B.042.02.113.231201 Electricity Greece consumption</t>
  </si>
  <si>
    <t>B.042.02.113</t>
  </si>
  <si>
    <t>Electricity Greece consumption</t>
  </si>
  <si>
    <t>B.042.02.114.231201 Electricity Hungary consumption</t>
  </si>
  <si>
    <t>B.042.02.114</t>
  </si>
  <si>
    <t>Electricity Hungary consumption</t>
  </si>
  <si>
    <t>B.042.02.115.231201 Electricity Ireland consumption</t>
  </si>
  <si>
    <t>B.042.02.115</t>
  </si>
  <si>
    <t>Electricity Ireland consumption</t>
  </si>
  <si>
    <t>B.042.02.116.231201 Electricity Italy consumption</t>
  </si>
  <si>
    <t>B.042.02.116</t>
  </si>
  <si>
    <t>Electricity Italy consumption</t>
  </si>
  <si>
    <t>B.042.02.117.231201 Electricity Latvia consumption</t>
  </si>
  <si>
    <t>B.042.02.117</t>
  </si>
  <si>
    <t>Electricity Latvia consumption</t>
  </si>
  <si>
    <t>B.042.02.118.231201 Electricity Lithuania consumption</t>
  </si>
  <si>
    <t>B.042.02.118</t>
  </si>
  <si>
    <t>Electricity Lithuania consumption</t>
  </si>
  <si>
    <t>B.042.02.119.231201 Electricity Luxembourg consumption</t>
  </si>
  <si>
    <t>B.042.02.119</t>
  </si>
  <si>
    <t>Electricity Luxembourg consumption</t>
  </si>
  <si>
    <t>B.042.02.120.231201 Electricity Malta consumption</t>
  </si>
  <si>
    <t>B.042.02.120</t>
  </si>
  <si>
    <t>Electricity Malta consumption</t>
  </si>
  <si>
    <t>B.042.02.121.231201 Electricity Netherlands consumption</t>
  </si>
  <si>
    <t>B.042.02.121</t>
  </si>
  <si>
    <t>Electricity Netherlands consumption</t>
  </si>
  <si>
    <t>B.042.02.122.231201 Electricity Norway consumption</t>
  </si>
  <si>
    <t>B.042.02.122</t>
  </si>
  <si>
    <t>Electricity Norway consumption</t>
  </si>
  <si>
    <t>B.042.02.123.231201 Electricity Poland consumption</t>
  </si>
  <si>
    <t>B.042.02.123</t>
  </si>
  <si>
    <t>Electricity Poland consumption</t>
  </si>
  <si>
    <t>B.042.02.124.231201 Electricity Portugal consumption</t>
  </si>
  <si>
    <t>B.042.02.124</t>
  </si>
  <si>
    <t>Electricity Portugal consumption</t>
  </si>
  <si>
    <t>B.042.02.125.231201 Electricity Romania consumption</t>
  </si>
  <si>
    <t>B.042.02.125</t>
  </si>
  <si>
    <t>Electricity Romania consumption</t>
  </si>
  <si>
    <t>B.042.02.126.231201 Electricity Slovakia consumption</t>
  </si>
  <si>
    <t>B.042.02.126</t>
  </si>
  <si>
    <t>Electricity Slovakia consumption</t>
  </si>
  <si>
    <t>B.042.02.127.231201 Electricity Slovenia consumption</t>
  </si>
  <si>
    <t>B.042.02.127</t>
  </si>
  <si>
    <t>Electricity Slovenia consumption</t>
  </si>
  <si>
    <t>B.042.02.128.231201 Electricity Spain consumption</t>
  </si>
  <si>
    <t>B.042.02.128</t>
  </si>
  <si>
    <t>Electricity Spain consumption</t>
  </si>
  <si>
    <t>B.042.02.129.231201 Electricity Sweden consumption</t>
  </si>
  <si>
    <t>B.042.02.129</t>
  </si>
  <si>
    <t>Electricity Sweden consumption</t>
  </si>
  <si>
    <t>B.042.02.130.231201 Electricity United Kingdom  consumption</t>
  </si>
  <si>
    <t>B.042.02.130</t>
  </si>
  <si>
    <t>Electricity United Kingdom  consumption</t>
  </si>
  <si>
    <t>B.042.02.131.231201 Electricity Switzerland consumption</t>
  </si>
  <si>
    <t>B.042.02.131</t>
  </si>
  <si>
    <t>Electricity Switzerland consumption</t>
  </si>
  <si>
    <t>B.044</t>
  </si>
  <si>
    <t>B.044.01</t>
  </si>
  <si>
    <t>Energy, electricity Rest of the World</t>
  </si>
  <si>
    <t>B.044.01.101.231201 Electricity Africa production</t>
  </si>
  <si>
    <t>electricity Rest of the World</t>
  </si>
  <si>
    <t>B.044.01.101</t>
  </si>
  <si>
    <t>Electricity Africa production</t>
  </si>
  <si>
    <t>B.044.01.102.231201 Electricity Asia Pacific production</t>
  </si>
  <si>
    <t>B.044.01.102</t>
  </si>
  <si>
    <t>Electricity Asia Pacific production</t>
  </si>
  <si>
    <t>B.044.01.103.231201 Electricity Central America production</t>
  </si>
  <si>
    <t>B.044.01.103</t>
  </si>
  <si>
    <t>Electricity Central America production</t>
  </si>
  <si>
    <t>B.044.01.104.231201 Electricity CIS production</t>
  </si>
  <si>
    <t>B.044.01.104</t>
  </si>
  <si>
    <t>Electricity CIS production</t>
  </si>
  <si>
    <t>B.044.01.105.231201 Electricity .Middle Africa production</t>
  </si>
  <si>
    <t>B.044.01.105</t>
  </si>
  <si>
    <t>Electricity .Middle Africa production</t>
  </si>
  <si>
    <t>B.044.01.106.231201 Electricity .Middle East production</t>
  </si>
  <si>
    <t>B.044.01.106</t>
  </si>
  <si>
    <t>Electricity .Middle East production</t>
  </si>
  <si>
    <t>B.044.01.107.231201 Electricity .North America production</t>
  </si>
  <si>
    <t>B.044.01.107</t>
  </si>
  <si>
    <t>Electricity .North America production</t>
  </si>
  <si>
    <t>B.044.01.108.231201 Electricity .South America production</t>
  </si>
  <si>
    <t>B.044.01.108</t>
  </si>
  <si>
    <t>Electricity .South America production</t>
  </si>
  <si>
    <t>B.044.01.109.231201 Electricity Western Africa production</t>
  </si>
  <si>
    <t>B.044.01.109</t>
  </si>
  <si>
    <t>Electricity Western Africa production</t>
  </si>
  <si>
    <t>B.044.01.110.231201 Electricity World production</t>
  </si>
  <si>
    <t>B.044.01.110</t>
  </si>
  <si>
    <t>Electricity World production</t>
  </si>
  <si>
    <t>B.044.01.111.231201 Electricity Afghanistan production</t>
  </si>
  <si>
    <t>B.044.01.111</t>
  </si>
  <si>
    <t>Electricity Afghanistan production</t>
  </si>
  <si>
    <t>B.044.01.112.231201 Electricity Albania production</t>
  </si>
  <si>
    <t>B.044.01.112</t>
  </si>
  <si>
    <t>Electricity Albania production</t>
  </si>
  <si>
    <t>B.044.01.113.231201 Electricity Algeria production</t>
  </si>
  <si>
    <t>B.044.01.113</t>
  </si>
  <si>
    <t>Electricity Algeria production</t>
  </si>
  <si>
    <t>B.044.01.114.231201 Electricity American Samoa production</t>
  </si>
  <si>
    <t>B.044.01.114</t>
  </si>
  <si>
    <t>Electricity American Samoa production</t>
  </si>
  <si>
    <t>B.044.01.115.231201 Electricity Angola production</t>
  </si>
  <si>
    <t>B.044.01.115</t>
  </si>
  <si>
    <t>Electricity Angola production</t>
  </si>
  <si>
    <t>B.044.01.116.231201 Electricity Antigua and Barbuda production</t>
  </si>
  <si>
    <t>B.044.01.116</t>
  </si>
  <si>
    <t>Electricity Antigua and Barbuda production</t>
  </si>
  <si>
    <t>B.044.01.117.231201 Electricity Argentina production</t>
  </si>
  <si>
    <t>B.044.01.117</t>
  </si>
  <si>
    <t>Electricity Argentina production</t>
  </si>
  <si>
    <t>B.044.01.118.231201 Electricity Armenia production</t>
  </si>
  <si>
    <t>B.044.01.118</t>
  </si>
  <si>
    <t>Electricity Armenia production</t>
  </si>
  <si>
    <t>B.044.01.119.231201 Electricity Aruba production</t>
  </si>
  <si>
    <t>B.044.01.119</t>
  </si>
  <si>
    <t>Electricity Aruba production</t>
  </si>
  <si>
    <t>B.044.01.120.231201 Electricity Australia production</t>
  </si>
  <si>
    <t>B.044.01.120</t>
  </si>
  <si>
    <t>Electricity Australia production</t>
  </si>
  <si>
    <t>B.044.01.121.231201 Electricity Azerbaijan production</t>
  </si>
  <si>
    <t>B.044.01.121</t>
  </si>
  <si>
    <t>Electricity Azerbaijan production</t>
  </si>
  <si>
    <t>B.044.01.122.231201 Electricity Bahamas production</t>
  </si>
  <si>
    <t>B.044.01.122</t>
  </si>
  <si>
    <t>Electricity Bahamas production</t>
  </si>
  <si>
    <t>B.044.01.123.231201 Electricity Bahrain production</t>
  </si>
  <si>
    <t>B.044.01.123</t>
  </si>
  <si>
    <t>Electricity Bahrain production</t>
  </si>
  <si>
    <t>B.044.01.124.231201 Electricity Bangladesh production</t>
  </si>
  <si>
    <t>B.044.01.124</t>
  </si>
  <si>
    <t>Electricity Bangladesh production</t>
  </si>
  <si>
    <t>B.044.01.125.231201 Electricity Barbados production</t>
  </si>
  <si>
    <t>B.044.01.125</t>
  </si>
  <si>
    <t>Electricity Barbados production</t>
  </si>
  <si>
    <t>B.044.01.126.231201 Electricity Belarus production</t>
  </si>
  <si>
    <t>B.044.01.126</t>
  </si>
  <si>
    <t>Electricity Belarus production</t>
  </si>
  <si>
    <t>B.044.01.127.231201 Electricity Belize production</t>
  </si>
  <si>
    <t>B.044.01.127</t>
  </si>
  <si>
    <t>Electricity Belize production</t>
  </si>
  <si>
    <t>B.044.01.128.231201 Electricity Benin production</t>
  </si>
  <si>
    <t>B.044.01.128</t>
  </si>
  <si>
    <t>Electricity Benin production</t>
  </si>
  <si>
    <t>B.044.01.129.231201 Electricity Bermuda production (no data)</t>
  </si>
  <si>
    <t>B.044.01.129</t>
  </si>
  <si>
    <t>Electricity Bermuda production (no data)</t>
  </si>
  <si>
    <t>B.044.01.130.231201 Electricity Bhutan production</t>
  </si>
  <si>
    <t>B.044.01.130</t>
  </si>
  <si>
    <t>Electricity Bhutan production</t>
  </si>
  <si>
    <t>B.044.01.131.231201 Electricity Bolivia production</t>
  </si>
  <si>
    <t>B.044.01.131</t>
  </si>
  <si>
    <t>Electricity Bolivia production</t>
  </si>
  <si>
    <t>B.044.01.132.231201 Electricity Bosnia and Herzegovina production</t>
  </si>
  <si>
    <t>B.044.01.132</t>
  </si>
  <si>
    <t>Electricity Bosnia and Herzegovina production</t>
  </si>
  <si>
    <t>B.044.01.133.231201 Electricity Botswana production</t>
  </si>
  <si>
    <t>B.044.01.133</t>
  </si>
  <si>
    <t>Electricity Botswana production</t>
  </si>
  <si>
    <t>B.044.01.134.231201 Electricity Brazil production</t>
  </si>
  <si>
    <t>B.044.01.134</t>
  </si>
  <si>
    <t>Electricity Brazil production</t>
  </si>
  <si>
    <t>B.044.01.135.231201 Electricity Brunei production</t>
  </si>
  <si>
    <t>B.044.01.135</t>
  </si>
  <si>
    <t>Electricity Brunei production</t>
  </si>
  <si>
    <t>B.044.01.136.231201 Electricity Burkina Faso production</t>
  </si>
  <si>
    <t>B.044.01.136</t>
  </si>
  <si>
    <t>Electricity Burkina Faso production</t>
  </si>
  <si>
    <t>B.044.01.137.231201 Electricity Burundi production</t>
  </si>
  <si>
    <t>B.044.01.137</t>
  </si>
  <si>
    <t>Electricity Burundi production</t>
  </si>
  <si>
    <t>B.044.01.138.231201 Electricity Cambodia production</t>
  </si>
  <si>
    <t>B.044.01.138</t>
  </si>
  <si>
    <t>Electricity Cambodia production</t>
  </si>
  <si>
    <t>B.044.01.139.231201 Electricity Cameroon production</t>
  </si>
  <si>
    <t>B.044.01.139</t>
  </si>
  <si>
    <t>Electricity Cameroon production</t>
  </si>
  <si>
    <t>B.044.01.140.231201 Electricity Canada production</t>
  </si>
  <si>
    <t>B.044.01.140</t>
  </si>
  <si>
    <t>Electricity Canada production</t>
  </si>
  <si>
    <t>B.044.01.141.231201 Electricity Cape Verde production</t>
  </si>
  <si>
    <t>B.044.01.141</t>
  </si>
  <si>
    <t>Electricity Cape Verde production</t>
  </si>
  <si>
    <t>B.044.01.142.231201 Electricity Cayman Islands production</t>
  </si>
  <si>
    <t>B.044.01.142</t>
  </si>
  <si>
    <t>Electricity Cayman Islands production</t>
  </si>
  <si>
    <t>B.044.01.143.231201 Electricity Central African Republic production</t>
  </si>
  <si>
    <t>B.044.01.143</t>
  </si>
  <si>
    <t>Electricity Central African Republic production</t>
  </si>
  <si>
    <t>B.044.01.144.231201 Electricity Chad production</t>
  </si>
  <si>
    <t>B.044.01.144</t>
  </si>
  <si>
    <t>Electricity Chad production</t>
  </si>
  <si>
    <t>B.044.01.145.231201 Electricity Chile production</t>
  </si>
  <si>
    <t>B.044.01.145</t>
  </si>
  <si>
    <t>Electricity Chile production</t>
  </si>
  <si>
    <t>B.044.01.146.231201 Electricity China production</t>
  </si>
  <si>
    <t>B.044.01.146</t>
  </si>
  <si>
    <t>Electricity China production</t>
  </si>
  <si>
    <t>B.044.01.147.231201 Electricity Colombia production</t>
  </si>
  <si>
    <t>B.044.01.147</t>
  </si>
  <si>
    <t>Electricity Colombia production</t>
  </si>
  <si>
    <t>B.044.01.148.231201 Electricity Comoros production</t>
  </si>
  <si>
    <t>B.044.01.148</t>
  </si>
  <si>
    <t>Electricity Comoros production</t>
  </si>
  <si>
    <t>B.044.01.149.231201 Electricity Congo production</t>
  </si>
  <si>
    <t>B.044.01.149</t>
  </si>
  <si>
    <t>Electricity Congo production</t>
  </si>
  <si>
    <t>B.044.01.150.231201 Electricity Cook Islands production</t>
  </si>
  <si>
    <t>B.044.01.150</t>
  </si>
  <si>
    <t>Electricity Cook Islands production</t>
  </si>
  <si>
    <t>B.044.01.151.231201 Electricity Costa Rica production</t>
  </si>
  <si>
    <t>B.044.01.151</t>
  </si>
  <si>
    <t>Electricity Costa Rica production</t>
  </si>
  <si>
    <t>B.044.01.152.231201 Electricity Cote d'Ivoire production</t>
  </si>
  <si>
    <t>B.044.01.152</t>
  </si>
  <si>
    <t>Electricity Cote d'Ivoire production</t>
  </si>
  <si>
    <t>B.044.01.153.231201 Electricity Cuba production</t>
  </si>
  <si>
    <t>B.044.01.153</t>
  </si>
  <si>
    <t>Electricity Cuba production</t>
  </si>
  <si>
    <t>B.044.01.154.231201 Electricity Democratic Republic of Congo production</t>
  </si>
  <si>
    <t>B.044.01.154</t>
  </si>
  <si>
    <t>Electricity Democratic Republic of Congo production</t>
  </si>
  <si>
    <t>B.044.01.155.231201 Electricity Djibouti production</t>
  </si>
  <si>
    <t>B.044.01.155</t>
  </si>
  <si>
    <t>Electricity Djibouti production</t>
  </si>
  <si>
    <t>B.044.01.156.231201 Electricity Dominica production</t>
  </si>
  <si>
    <t>B.044.01.156</t>
  </si>
  <si>
    <t>Electricity Dominica production</t>
  </si>
  <si>
    <t>B.044.01.157.231201 Electricity Dominican Republic production</t>
  </si>
  <si>
    <t>B.044.01.157</t>
  </si>
  <si>
    <t>Electricity Dominican Republic production</t>
  </si>
  <si>
    <t>B.044.01.158.231201 Electricity Eastern Africa production</t>
  </si>
  <si>
    <t>B.044.01.158</t>
  </si>
  <si>
    <t>Electricity Eastern Africa production</t>
  </si>
  <si>
    <t>B.044.01.159.231201 Electricity Ecuador production</t>
  </si>
  <si>
    <t>B.044.01.159</t>
  </si>
  <si>
    <t>Electricity Ecuador production</t>
  </si>
  <si>
    <t>B.044.01.160.231201 Electricity Egypt production</t>
  </si>
  <si>
    <t>B.044.01.160</t>
  </si>
  <si>
    <t>Electricity Egypt production</t>
  </si>
  <si>
    <t>B.044.01.161.231201 Electricity El Salvador production</t>
  </si>
  <si>
    <t>B.044.01.161</t>
  </si>
  <si>
    <t>Electricity El Salvador production</t>
  </si>
  <si>
    <t>B.044.01.162.231201 Electricity Equatorial Guinea production</t>
  </si>
  <si>
    <t>B.044.01.162</t>
  </si>
  <si>
    <t>Electricity Equatorial Guinea production</t>
  </si>
  <si>
    <t>B.044.01.163.231201 Electricity Eritrea production</t>
  </si>
  <si>
    <t>B.044.01.163</t>
  </si>
  <si>
    <t>Electricity Eritrea production</t>
  </si>
  <si>
    <t>B.044.01.164.231201 Electricity Eswatini production</t>
  </si>
  <si>
    <t>B.044.01.164</t>
  </si>
  <si>
    <t>Electricity Eswatini production</t>
  </si>
  <si>
    <t>B.044.01.165.231201 Electricity Ethiopia production</t>
  </si>
  <si>
    <t>B.044.01.165</t>
  </si>
  <si>
    <t>Electricity Ethiopia production</t>
  </si>
  <si>
    <t>B.044.01.166.231201 Electricity Falkland Islands production</t>
  </si>
  <si>
    <t>B.044.01.166</t>
  </si>
  <si>
    <t>Electricity Falkland Islands production</t>
  </si>
  <si>
    <t>B.044.01.167.231201 Electricity Faroe Islands production</t>
  </si>
  <si>
    <t>B.044.01.167</t>
  </si>
  <si>
    <t>Electricity Faroe Islands production</t>
  </si>
  <si>
    <t>B.044.01.168.231201 Electricity Fiji production</t>
  </si>
  <si>
    <t>B.044.01.168</t>
  </si>
  <si>
    <t>Electricity Fiji production</t>
  </si>
  <si>
    <t>B.044.01.169.231201 Electricity French Guiana production</t>
  </si>
  <si>
    <t>B.044.01.169</t>
  </si>
  <si>
    <t>Electricity French Guiana production</t>
  </si>
  <si>
    <t>B.044.01.170.231201 Electricity French Polynesia production</t>
  </si>
  <si>
    <t>B.044.01.170</t>
  </si>
  <si>
    <t>Electricity French Polynesia production</t>
  </si>
  <si>
    <t>B.044.01.171.231201 Electricity Gabon production</t>
  </si>
  <si>
    <t>B.044.01.171</t>
  </si>
  <si>
    <t>Electricity Gabon production</t>
  </si>
  <si>
    <t>B.044.01.172.231201 Electricity Gambia production</t>
  </si>
  <si>
    <t>B.044.01.172</t>
  </si>
  <si>
    <t>Electricity Gambia production</t>
  </si>
  <si>
    <t>B.044.01.173.231201 Electricity Georgia (country) production</t>
  </si>
  <si>
    <t>B.044.01.173</t>
  </si>
  <si>
    <t>Electricity Georgia (country) production</t>
  </si>
  <si>
    <t>B.044.01.174.231201 Electricity Ghana production</t>
  </si>
  <si>
    <t>B.044.01.174</t>
  </si>
  <si>
    <t>Electricity Ghana production</t>
  </si>
  <si>
    <t>B.044.01.175.231201 Electricity Greenland production</t>
  </si>
  <si>
    <t>B.044.01.175</t>
  </si>
  <si>
    <t>Electricity Greenland production</t>
  </si>
  <si>
    <t>B.044.01.176.231201 Electricity Grenada production</t>
  </si>
  <si>
    <t>B.044.01.176</t>
  </si>
  <si>
    <t>Electricity Grenada production</t>
  </si>
  <si>
    <t>B.044.01.177.231201 Electricity Guadeloupe production</t>
  </si>
  <si>
    <t>B.044.01.177</t>
  </si>
  <si>
    <t>Electricity Guadeloupe production</t>
  </si>
  <si>
    <t>B.044.01.178.231201 Electricity Guam production</t>
  </si>
  <si>
    <t>B.044.01.178</t>
  </si>
  <si>
    <t>Electricity Guam production</t>
  </si>
  <si>
    <t>B.044.01.179.231201 Electricity Guatemala production</t>
  </si>
  <si>
    <t>B.044.01.179</t>
  </si>
  <si>
    <t>Electricity Guatemala production</t>
  </si>
  <si>
    <t>B.044.01.180.231201 Electricity Guinea production</t>
  </si>
  <si>
    <t>B.044.01.180</t>
  </si>
  <si>
    <t>Electricity Guinea production</t>
  </si>
  <si>
    <t>B.044.01.181.231201 Electricity Guinea-Bissau production</t>
  </si>
  <si>
    <t>B.044.01.181</t>
  </si>
  <si>
    <t>Electricity Guinea-Bissau production</t>
  </si>
  <si>
    <t>B.044.01.182.231201 Electricity Guyana production</t>
  </si>
  <si>
    <t>B.044.01.182</t>
  </si>
  <si>
    <t>Electricity Guyana production</t>
  </si>
  <si>
    <t>B.044.01.183.231201 Electricity Haiti production</t>
  </si>
  <si>
    <t>B.044.01.183</t>
  </si>
  <si>
    <t>Electricity Haiti production</t>
  </si>
  <si>
    <t>B.044.01.184.231201 Electricity Honduras production</t>
  </si>
  <si>
    <t>B.044.01.184</t>
  </si>
  <si>
    <t>Electricity Honduras production</t>
  </si>
  <si>
    <t>B.044.01.185.231201 Electricity Hong Kong production</t>
  </si>
  <si>
    <t>B.044.01.185</t>
  </si>
  <si>
    <t>Electricity Hong Kong production</t>
  </si>
  <si>
    <t>B.044.01.186.231201 Electricity Iceland production</t>
  </si>
  <si>
    <t>B.044.01.186</t>
  </si>
  <si>
    <t>Electricity Iceland production</t>
  </si>
  <si>
    <t>B.044.01.187.231201 Electricity India  production</t>
  </si>
  <si>
    <t>B.044.01.187</t>
  </si>
  <si>
    <t>Electricity India  production</t>
  </si>
  <si>
    <t>B.044.01.188.231201 Electricity Indonesia production</t>
  </si>
  <si>
    <t>B.044.01.188</t>
  </si>
  <si>
    <t>Electricity Indonesia production</t>
  </si>
  <si>
    <t>B.044.01.189.231201 Electricity Iran production</t>
  </si>
  <si>
    <t>B.044.01.189</t>
  </si>
  <si>
    <t>Electricity Iran production</t>
  </si>
  <si>
    <t>B.044.01.190.231201 Electricity Iraq production</t>
  </si>
  <si>
    <t>B.044.01.190</t>
  </si>
  <si>
    <t>Electricity Iraq production</t>
  </si>
  <si>
    <t>B.044.01.191.231201 Electricity Israel production</t>
  </si>
  <si>
    <t>B.044.01.191</t>
  </si>
  <si>
    <t>Electricity Israel production</t>
  </si>
  <si>
    <t>B.044.01.192.231201 Electricity Jamaica production</t>
  </si>
  <si>
    <t>B.044.01.192</t>
  </si>
  <si>
    <t>Electricity Jamaica production</t>
  </si>
  <si>
    <t>B.044.01.193.231201 Electricity Japan production</t>
  </si>
  <si>
    <t>B.044.01.193</t>
  </si>
  <si>
    <t>Electricity Japan production</t>
  </si>
  <si>
    <t>B.044.01.194.231201 Electricity Jordan production</t>
  </si>
  <si>
    <t>B.044.01.194</t>
  </si>
  <si>
    <t>Electricity Jordan production</t>
  </si>
  <si>
    <t>B.044.01.195.231201 Electricity Kazakhstan production</t>
  </si>
  <si>
    <t>B.044.01.195</t>
  </si>
  <si>
    <t>Electricity Kazakhstan production</t>
  </si>
  <si>
    <t>B.044.01.196.231201 Electricity Kenya production</t>
  </si>
  <si>
    <t>B.044.01.196</t>
  </si>
  <si>
    <t>Electricity Kenya production</t>
  </si>
  <si>
    <t>B.044.01.197.231201 Electricity Kiribati production</t>
  </si>
  <si>
    <t>B.044.01.197</t>
  </si>
  <si>
    <t>Electricity Kiribati production</t>
  </si>
  <si>
    <t>B.044.01.198.231201 Electricity Kosovo production</t>
  </si>
  <si>
    <t>B.044.01.198</t>
  </si>
  <si>
    <t>Electricity Kosovo production</t>
  </si>
  <si>
    <t>B.044.01.199.231201 Electricity Kuwait production</t>
  </si>
  <si>
    <t>B.044.01.199</t>
  </si>
  <si>
    <t>Electricity Kuwait production</t>
  </si>
  <si>
    <t>B.044.01.200.231201 Electricity Kyrgyzstan production</t>
  </si>
  <si>
    <t>B.044.01.200</t>
  </si>
  <si>
    <t>Electricity Kyrgyzstan production</t>
  </si>
  <si>
    <t>B.044.01.201.231201 Electricity Laos production</t>
  </si>
  <si>
    <t>B.044.01.201</t>
  </si>
  <si>
    <t>Electricity Laos production</t>
  </si>
  <si>
    <t>B.044.01.202.231201 Electricity Lebanon production</t>
  </si>
  <si>
    <t>B.044.01.202</t>
  </si>
  <si>
    <t>Electricity Lebanon production</t>
  </si>
  <si>
    <t>B.044.01.203.231201 Electricity Lesotho production</t>
  </si>
  <si>
    <t>B.044.01.203</t>
  </si>
  <si>
    <t>Electricity Lesotho production</t>
  </si>
  <si>
    <t>B.044.01.204.231201 Electricity Liberia production</t>
  </si>
  <si>
    <t>B.044.01.204</t>
  </si>
  <si>
    <t>Electricity Liberia production</t>
  </si>
  <si>
    <t>B.044.01.205.231201 Electricity Libya production</t>
  </si>
  <si>
    <t>B.044.01.205</t>
  </si>
  <si>
    <t>Electricity Libya production</t>
  </si>
  <si>
    <t>B.044.01.206.231201 Electricity Macau production</t>
  </si>
  <si>
    <t>B.044.01.206</t>
  </si>
  <si>
    <t>Electricity Macau production</t>
  </si>
  <si>
    <t>B.044.01.207.231201 Electricity Madagascar production</t>
  </si>
  <si>
    <t>B.044.01.207</t>
  </si>
  <si>
    <t>Electricity Madagascar production</t>
  </si>
  <si>
    <t>B.044.01.208.231201 Electricity Malawi production</t>
  </si>
  <si>
    <t>B.044.01.208</t>
  </si>
  <si>
    <t>Electricity Malawi production</t>
  </si>
  <si>
    <t>B.044.01.209.231201 Electricity Malaysia production</t>
  </si>
  <si>
    <t>B.044.01.209</t>
  </si>
  <si>
    <t>Electricity Malaysia production</t>
  </si>
  <si>
    <t>B.044.01.210.231201 Electricity Maldives production</t>
  </si>
  <si>
    <t>B.044.01.210</t>
  </si>
  <si>
    <t>Electricity Maldives production</t>
  </si>
  <si>
    <t>B.044.01.211.231201 Electricity Mali production</t>
  </si>
  <si>
    <t>B.044.01.211</t>
  </si>
  <si>
    <t>Electricity Mali production</t>
  </si>
  <si>
    <t>B.044.01.212.231201 Electricity Mauritania production (no data)</t>
  </si>
  <si>
    <t>B.044.01.212</t>
  </si>
  <si>
    <t>Electricity Mauritania production (no data)</t>
  </si>
  <si>
    <t>B.044.01.213.231201 Electricity Mauritius production</t>
  </si>
  <si>
    <t>B.044.01.213</t>
  </si>
  <si>
    <t>Electricity Mauritius production</t>
  </si>
  <si>
    <t>B.044.01.214.231201 Electricity Mexico production</t>
  </si>
  <si>
    <t>B.044.01.214</t>
  </si>
  <si>
    <t>Electricity Mexico production</t>
  </si>
  <si>
    <t>B.044.01.215.231201 Electricity Moldova production</t>
  </si>
  <si>
    <t>B.044.01.215</t>
  </si>
  <si>
    <t>Electricity Moldova production</t>
  </si>
  <si>
    <t>B.044.01.216.231201 Electricity Mongolia production</t>
  </si>
  <si>
    <t>B.044.01.216</t>
  </si>
  <si>
    <t>Electricity Mongolia production</t>
  </si>
  <si>
    <t>B.044.01.217.231201 Electricity Montenegro production</t>
  </si>
  <si>
    <t>B.044.01.217</t>
  </si>
  <si>
    <t>Electricity Montenegro production</t>
  </si>
  <si>
    <t>B.044.01.218.231201 Electricity Montserrat production</t>
  </si>
  <si>
    <t>B.044.01.218</t>
  </si>
  <si>
    <t>Electricity Montserrat production</t>
  </si>
  <si>
    <t>B.044.01.219.231201 Electricity Morocco production</t>
  </si>
  <si>
    <t>B.044.01.219</t>
  </si>
  <si>
    <t>Electricity Morocco production</t>
  </si>
  <si>
    <t>B.044.01.220.231201 Electricity Mozambique production</t>
  </si>
  <si>
    <t>B.044.01.220</t>
  </si>
  <si>
    <t>Electricity Mozambique production</t>
  </si>
  <si>
    <t>B.044.01.221.231201 Electricity Myanmar production</t>
  </si>
  <si>
    <t>B.044.01.221</t>
  </si>
  <si>
    <t>Electricity Myanmar production</t>
  </si>
  <si>
    <t>B.044.01.222.231201 Electricity Namibia production</t>
  </si>
  <si>
    <t>B.044.01.222</t>
  </si>
  <si>
    <t>Electricity Namibia production</t>
  </si>
  <si>
    <t>B.044.01.223.231201 Electricity Nauru production</t>
  </si>
  <si>
    <t>B.044.01.223</t>
  </si>
  <si>
    <t>Electricity Nauru production</t>
  </si>
  <si>
    <t>B.044.01.224.231201 Electricity Nepal production</t>
  </si>
  <si>
    <t>B.044.01.224</t>
  </si>
  <si>
    <t>Electricity Nepal production</t>
  </si>
  <si>
    <t>B.044.01.225.231201 Electricity Netherlands Antilles production (no data)</t>
  </si>
  <si>
    <t>B.044.01.225</t>
  </si>
  <si>
    <t>Electricity Netherlands Antilles production (no data)</t>
  </si>
  <si>
    <t>B.044.01.226.231201 Electricity New Caledonia production (no data)</t>
  </si>
  <si>
    <t>B.044.01.226</t>
  </si>
  <si>
    <t>Electricity New Caledonia production (no data)</t>
  </si>
  <si>
    <t>B.044.01.227.231201 Electricity New Zealand production</t>
  </si>
  <si>
    <t>B.044.01.227</t>
  </si>
  <si>
    <t>Electricity New Zealand production</t>
  </si>
  <si>
    <t>B.044.01.228.231201 Electricity Nicaragua production</t>
  </si>
  <si>
    <t>B.044.01.228</t>
  </si>
  <si>
    <t>Electricity Nicaragua production</t>
  </si>
  <si>
    <t>B.044.01.229.231201 Electricity Niger production</t>
  </si>
  <si>
    <t>B.044.01.229</t>
  </si>
  <si>
    <t>Electricity Niger production</t>
  </si>
  <si>
    <t>B.044.01.230.231201 Electricity Nigeria production</t>
  </si>
  <si>
    <t>B.044.01.230</t>
  </si>
  <si>
    <t>Electricity Nigeria production</t>
  </si>
  <si>
    <t>B.044.01.231.231201 Electricity North Korea production</t>
  </si>
  <si>
    <t>B.044.01.231</t>
  </si>
  <si>
    <t>Electricity North Korea production</t>
  </si>
  <si>
    <t>B.044.01.232.231201 Electricity North Macedonia production</t>
  </si>
  <si>
    <t>B.044.01.232</t>
  </si>
  <si>
    <t>Electricity North Macedonia production</t>
  </si>
  <si>
    <t>B.044.01.233.231201 Electricity Oman production</t>
  </si>
  <si>
    <t>B.044.01.233</t>
  </si>
  <si>
    <t>Electricity Oman production</t>
  </si>
  <si>
    <t>B.044.01.234.231201 Electricity Pakistan production</t>
  </si>
  <si>
    <t>B.044.01.234</t>
  </si>
  <si>
    <t>Electricity Pakistan production</t>
  </si>
  <si>
    <t>B.044.01.235.231201 Electricity Palestine production</t>
  </si>
  <si>
    <t>B.044.01.235</t>
  </si>
  <si>
    <t>Electricity Palestine production</t>
  </si>
  <si>
    <t>B.044.01.236.231201 Electricity Panama production</t>
  </si>
  <si>
    <t>B.044.01.236</t>
  </si>
  <si>
    <t>Electricity Panama production</t>
  </si>
  <si>
    <t>B.044.01.237.231201 Electricity Papua New Guinea production</t>
  </si>
  <si>
    <t>B.044.01.237</t>
  </si>
  <si>
    <t>Electricity Papua New Guinea production</t>
  </si>
  <si>
    <t>B.044.01.238.231201 Electricity Paraguay production</t>
  </si>
  <si>
    <t>B.044.01.238</t>
  </si>
  <si>
    <t>Electricity Paraguay production</t>
  </si>
  <si>
    <t>B.044.01.239.231201 Electricity Peru production</t>
  </si>
  <si>
    <t>B.044.01.239</t>
  </si>
  <si>
    <t>Electricity Peru production</t>
  </si>
  <si>
    <t>B.044.01.240.231201 Electricity Philippines production</t>
  </si>
  <si>
    <t>B.044.01.240</t>
  </si>
  <si>
    <t>Electricity Philippines production</t>
  </si>
  <si>
    <t>B.044.01.241.231201 Electricity Puerto Rico production</t>
  </si>
  <si>
    <t>B.044.01.241</t>
  </si>
  <si>
    <t>Electricity Puerto Rico production</t>
  </si>
  <si>
    <t>B.044.01.242.231201 Electricity Qatar production</t>
  </si>
  <si>
    <t>B.044.01.242</t>
  </si>
  <si>
    <t>Electricity Qatar production</t>
  </si>
  <si>
    <t>B.044.01.243.231201 Electricity Reunion production</t>
  </si>
  <si>
    <t>B.044.01.243</t>
  </si>
  <si>
    <t>Electricity Reunion production</t>
  </si>
  <si>
    <t>B.044.01.244.231201 Electricity Russia production</t>
  </si>
  <si>
    <t>B.044.01.244</t>
  </si>
  <si>
    <t>Electricity Russia production</t>
  </si>
  <si>
    <t>B.044.01.245.231201 Electricity Rwanda production</t>
  </si>
  <si>
    <t>B.044.01.245</t>
  </si>
  <si>
    <t>Electricity Rwanda production</t>
  </si>
  <si>
    <t>B.044.01.246.231201 Electricity Saint Helena production (no data)</t>
  </si>
  <si>
    <t>B.044.01.246</t>
  </si>
  <si>
    <t>Electricity Saint Helena production (no data)</t>
  </si>
  <si>
    <t>B.044.01.247.231201 Electricity Saint Kitts and Nevis production</t>
  </si>
  <si>
    <t>B.044.01.247</t>
  </si>
  <si>
    <t>Electricity Saint Kitts and Nevis production</t>
  </si>
  <si>
    <t>B.044.01.248.231201 Electricity Saint Lucia production</t>
  </si>
  <si>
    <t>B.044.01.248</t>
  </si>
  <si>
    <t>Electricity Saint Lucia production</t>
  </si>
  <si>
    <t>B.044.01.249.231201 Electricity Saint Pierre and Miquelon production</t>
  </si>
  <si>
    <t>B.044.01.249</t>
  </si>
  <si>
    <t>Electricity Saint Pierre and Miquelon production</t>
  </si>
  <si>
    <t>B.044.01.250.231201 Electricity Saint Vincent and the Grenadines production</t>
  </si>
  <si>
    <t>B.044.01.250</t>
  </si>
  <si>
    <t>Electricity Saint Vincent and the Grenadines production</t>
  </si>
  <si>
    <t>B.044.01.251.231201 Electricity Samoa production</t>
  </si>
  <si>
    <t>B.044.01.251</t>
  </si>
  <si>
    <t>Electricity Samoa production</t>
  </si>
  <si>
    <t>B.044.01.252.231201 Electricity Sao Tome and Principe production</t>
  </si>
  <si>
    <t>B.044.01.252</t>
  </si>
  <si>
    <t>Electricity Sao Tome and Principe production</t>
  </si>
  <si>
    <t>B.044.01.253.231201 Electricity Saudi Arabia production</t>
  </si>
  <si>
    <t>B.044.01.253</t>
  </si>
  <si>
    <t>Electricity Saudi Arabia production</t>
  </si>
  <si>
    <t>B.044.01.254.231201 Electricity Senegal production</t>
  </si>
  <si>
    <t>B.044.01.254</t>
  </si>
  <si>
    <t>Electricity Senegal production</t>
  </si>
  <si>
    <t>B.044.01.255.231201 Electricity Serbia production</t>
  </si>
  <si>
    <t>B.044.01.255</t>
  </si>
  <si>
    <t>Electricity Serbia production</t>
  </si>
  <si>
    <t>B.044.01.256.231201 Electricity Seychelles production</t>
  </si>
  <si>
    <t>B.044.01.256</t>
  </si>
  <si>
    <t>Electricity Seychelles production</t>
  </si>
  <si>
    <t>B.044.01.257.231201 Electricity Sierra Leone production</t>
  </si>
  <si>
    <t>B.044.01.257</t>
  </si>
  <si>
    <t>Electricity Sierra Leone production</t>
  </si>
  <si>
    <t>B.044.01.258.231201 Electricity Singapore production</t>
  </si>
  <si>
    <t>B.044.01.258</t>
  </si>
  <si>
    <t>Electricity Singapore production</t>
  </si>
  <si>
    <t>B.044.01.259.231201 Electricity Solomon Islands production</t>
  </si>
  <si>
    <t>B.044.01.259</t>
  </si>
  <si>
    <t>Electricity Solomon Islands production</t>
  </si>
  <si>
    <t>B.044.01.260.231201 Electricity Somalia production</t>
  </si>
  <si>
    <t>B.044.01.260</t>
  </si>
  <si>
    <t>Electricity Somalia production</t>
  </si>
  <si>
    <t>B.044.01.261.231201 Electricity South Africa production</t>
  </si>
  <si>
    <t>B.044.01.261</t>
  </si>
  <si>
    <t>Electricity South Africa production</t>
  </si>
  <si>
    <t>B.044.01.262.231201 Electricity South Korea production</t>
  </si>
  <si>
    <t>B.044.01.262</t>
  </si>
  <si>
    <t>Electricity South Korea production</t>
  </si>
  <si>
    <t>B.044.01.263.231201 Electricity South Sudan production</t>
  </si>
  <si>
    <t>B.044.01.263</t>
  </si>
  <si>
    <t>Electricity South Sudan production</t>
  </si>
  <si>
    <t>B.044.01.264.231201 Electricity Sri Lanka production</t>
  </si>
  <si>
    <t>B.044.01.264</t>
  </si>
  <si>
    <t>Electricity Sri Lanka production</t>
  </si>
  <si>
    <t>B.044.01.265.231201 Electricity Sudan production</t>
  </si>
  <si>
    <t>B.044.01.265</t>
  </si>
  <si>
    <t>Electricity Sudan production</t>
  </si>
  <si>
    <t>B.044.01.266.231201 Electricity Suriname production</t>
  </si>
  <si>
    <t>B.044.01.266</t>
  </si>
  <si>
    <t>Electricity Suriname production</t>
  </si>
  <si>
    <t>B.044.01.267.231201 Electricity Syria production</t>
  </si>
  <si>
    <t>B.044.01.267</t>
  </si>
  <si>
    <t>Electricity Syria production</t>
  </si>
  <si>
    <t>B.044.01.268.231201 Electricity Taiwan production</t>
  </si>
  <si>
    <t>B.044.01.268</t>
  </si>
  <si>
    <t>Electricity Taiwan production</t>
  </si>
  <si>
    <t>B.044.01.269.231201 Electricity Tajikistan production</t>
  </si>
  <si>
    <t>B.044.01.269</t>
  </si>
  <si>
    <t>Electricity Tajikistan production</t>
  </si>
  <si>
    <t>B.044.01.270.231201 Electricity Tanzania production</t>
  </si>
  <si>
    <t>B.044.01.270</t>
  </si>
  <si>
    <t>Electricity Tanzania production</t>
  </si>
  <si>
    <t>B.044.01.271.231201 Electricity Thailand production</t>
  </si>
  <si>
    <t>B.044.01.271</t>
  </si>
  <si>
    <t>Electricity Thailand production</t>
  </si>
  <si>
    <t>B.044.01.272.231201 Electricity Togo production</t>
  </si>
  <si>
    <t>B.044.01.272</t>
  </si>
  <si>
    <t>Electricity Togo production</t>
  </si>
  <si>
    <t>B.044.01.273.231201 Electricity Tonga production</t>
  </si>
  <si>
    <t>B.044.01.273</t>
  </si>
  <si>
    <t>Electricity Tonga production</t>
  </si>
  <si>
    <t>B.044.01.274.231201 Electricity Trinidad and Tobago production</t>
  </si>
  <si>
    <t>B.044.01.274</t>
  </si>
  <si>
    <t>Electricity Trinidad and Tobago production</t>
  </si>
  <si>
    <t>B.044.01.275.231201 Electricity Tunisia production</t>
  </si>
  <si>
    <t>B.044.01.275</t>
  </si>
  <si>
    <t>Electricity Tunisia production</t>
  </si>
  <si>
    <t>B.044.01.276.231201 Electricity Turkey production</t>
  </si>
  <si>
    <t>B.044.01.276</t>
  </si>
  <si>
    <t>Electricity Turkey production</t>
  </si>
  <si>
    <t>B.044.01.277.231201 Electricity Turkmenistan production</t>
  </si>
  <si>
    <t>B.044.01.277</t>
  </si>
  <si>
    <t>Electricity Turkmenistan production</t>
  </si>
  <si>
    <t>B.044.01.278.231201 Electricity Turks and Caicos Islands production</t>
  </si>
  <si>
    <t>B.044.01.278</t>
  </si>
  <si>
    <t>Electricity Turks and Caicos Islands production</t>
  </si>
  <si>
    <t>B.044.01.279.231201 Electricity U.S. Pacific Islands production (no data)</t>
  </si>
  <si>
    <t>B.044.01.279</t>
  </si>
  <si>
    <t>Electricity U.S. Pacific Islands production (no data)</t>
  </si>
  <si>
    <t>B.044.01.280.231201 Electricity Uganda production</t>
  </si>
  <si>
    <t>B.044.01.280</t>
  </si>
  <si>
    <t>Electricity Uganda production</t>
  </si>
  <si>
    <t>B.044.01.281.231201 Electricity Ukraine production</t>
  </si>
  <si>
    <t>B.044.01.281</t>
  </si>
  <si>
    <t>Electricity Ukraine production</t>
  </si>
  <si>
    <t>B.044.01.282.231201 Electricity United Arab Emirates production</t>
  </si>
  <si>
    <t>B.044.01.282</t>
  </si>
  <si>
    <t>Electricity United Arab Emirates production</t>
  </si>
  <si>
    <t>B.044.01.283.231201 Electricity United States production</t>
  </si>
  <si>
    <t>B.044.01.283</t>
  </si>
  <si>
    <t>Electricity United States production</t>
  </si>
  <si>
    <t>B.044.01.284.231201 Electricity United States Virgin Islands production</t>
  </si>
  <si>
    <t>B.044.01.284</t>
  </si>
  <si>
    <t>Electricity United States Virgin Islands production</t>
  </si>
  <si>
    <t>B.044.01.285.231201 Electricity Uruguay production</t>
  </si>
  <si>
    <t>B.044.01.285</t>
  </si>
  <si>
    <t>Electricity Uruguay production</t>
  </si>
  <si>
    <t>B.044.01.286.231201 Electricity Uzbekistan production</t>
  </si>
  <si>
    <t>B.044.01.286</t>
  </si>
  <si>
    <t>Electricity Uzbekistan production</t>
  </si>
  <si>
    <t>B.044.01.287.231201 Electricity Vanuatu production</t>
  </si>
  <si>
    <t>B.044.01.287</t>
  </si>
  <si>
    <t>Electricity Vanuatu production</t>
  </si>
  <si>
    <t>B.044.01.288.231201 Electricity Venezuela production</t>
  </si>
  <si>
    <t>B.044.01.288</t>
  </si>
  <si>
    <t>Electricity Venezuela production</t>
  </si>
  <si>
    <t>B.044.01.289.231201 Electricity Vietnam production</t>
  </si>
  <si>
    <t>B.044.01.289</t>
  </si>
  <si>
    <t>Electricity Vietnam production</t>
  </si>
  <si>
    <t>B.044.01.290.231201 Electricity Yemen production</t>
  </si>
  <si>
    <t>B.044.01.290</t>
  </si>
  <si>
    <t>Electricity Yemen production</t>
  </si>
  <si>
    <t>B.044.01.291.231201 Electricity Zambia production</t>
  </si>
  <si>
    <t>B.044.01.291</t>
  </si>
  <si>
    <t>Electricity Zambia production</t>
  </si>
  <si>
    <t>B.044.01.292.231201 Electricity Zimbabwe production</t>
  </si>
  <si>
    <t>B.044.01.292</t>
  </si>
  <si>
    <t>Electricity Zimbabwe production</t>
  </si>
  <si>
    <t>B.046</t>
  </si>
  <si>
    <t>B.046.02</t>
  </si>
  <si>
    <t>Energy, electricity Canadian provinces</t>
  </si>
  <si>
    <t>B.046.02.101.231201 Electricity Alberta production</t>
  </si>
  <si>
    <t>electricity Canada</t>
  </si>
  <si>
    <t>B.046.02.101</t>
  </si>
  <si>
    <t>Energy, electricity Canada</t>
  </si>
  <si>
    <t>Electricity Alberta production</t>
  </si>
  <si>
    <t>B.046.02.102.231201 Electricity British Columbia production</t>
  </si>
  <si>
    <t>B.046.02.102</t>
  </si>
  <si>
    <t>Electricity British Columbia production</t>
  </si>
  <si>
    <t>B.046.02.103.231201 Electricity Manitoba production</t>
  </si>
  <si>
    <t>B.046.02.103</t>
  </si>
  <si>
    <t>Electricity Manitoba production</t>
  </si>
  <si>
    <t>B.046.02.104.231201 Electricity New Brunswick production</t>
  </si>
  <si>
    <t>B.046.02.104</t>
  </si>
  <si>
    <t>Electricity New Brunswick production</t>
  </si>
  <si>
    <t>B.046.02.105.231201 Electricity Newfoundland and Labrador production</t>
  </si>
  <si>
    <t>B.046.02.105</t>
  </si>
  <si>
    <t>Electricity Newfoundland and Labrador production</t>
  </si>
  <si>
    <t>B.046.02.106.231201 Electricity Northwest Territories production</t>
  </si>
  <si>
    <t>B.046.02.106</t>
  </si>
  <si>
    <t>Electricity Northwest Territories production</t>
  </si>
  <si>
    <t>B.046.02.107.231201 Electricity Nova Scotia production</t>
  </si>
  <si>
    <t>B.046.02.107</t>
  </si>
  <si>
    <t>Electricity Nova Scotia production</t>
  </si>
  <si>
    <t>B.046.02.108.231201 Electricity Nunavut production</t>
  </si>
  <si>
    <t>B.046.02.108</t>
  </si>
  <si>
    <t>Electricity Nunavut production</t>
  </si>
  <si>
    <t>B.046.02.109.231201 Electricity Ontario production</t>
  </si>
  <si>
    <t>B.046.02.109</t>
  </si>
  <si>
    <t>Electricity Ontario production</t>
  </si>
  <si>
    <t>B.046.02.110.231201 Electricity Prince Edward Island production</t>
  </si>
  <si>
    <t>B.046.02.110</t>
  </si>
  <si>
    <t>Electricity Prince Edward Island production</t>
  </si>
  <si>
    <t>B.046.02.111.231201 Electricity Quebec production</t>
  </si>
  <si>
    <t>B.046.02.111</t>
  </si>
  <si>
    <t>Electricity Quebec production</t>
  </si>
  <si>
    <t>B.046.02.112.231201 Electricity Saskatchewan production</t>
  </si>
  <si>
    <t>B.046.02.112</t>
  </si>
  <si>
    <t>Electricity Saskatchewan production</t>
  </si>
  <si>
    <t>B.046.02.113.231201 Electricity Yukon production</t>
  </si>
  <si>
    <t>B.046.02.113</t>
  </si>
  <si>
    <t>Electricity Yukon production</t>
  </si>
  <si>
    <t>B.046.04</t>
  </si>
  <si>
    <t>Energy, electricity Chinese provinces</t>
  </si>
  <si>
    <t>B.046.04.101.231201 Electricity CHN production</t>
  </si>
  <si>
    <t>electricity China</t>
  </si>
  <si>
    <t>B.046.04.101</t>
  </si>
  <si>
    <t>Energy, electricity China</t>
  </si>
  <si>
    <t>Electricity CHN production</t>
  </si>
  <si>
    <t>B.046.04.102.231201 Electricity Anhui production</t>
  </si>
  <si>
    <t>B.046.04.102</t>
  </si>
  <si>
    <t>Electricity Anhui production</t>
  </si>
  <si>
    <t>B.046.04.103.231201 Electricity Tianjin production</t>
  </si>
  <si>
    <t>B.046.04.103</t>
  </si>
  <si>
    <t>Electricity Tianjin production</t>
  </si>
  <si>
    <t>B.046.04.104.231201 Electricity Henan production</t>
  </si>
  <si>
    <t>B.046.04.104</t>
  </si>
  <si>
    <t>Electricity Henan production</t>
  </si>
  <si>
    <t>B.046.04.105.231201 Electricity Shanghai production</t>
  </si>
  <si>
    <t>B.046.04.105</t>
  </si>
  <si>
    <t>Electricity Shanghai production</t>
  </si>
  <si>
    <t>B.046.04.106.231201 Electricity Shanxi production</t>
  </si>
  <si>
    <t>B.046.04.106</t>
  </si>
  <si>
    <t>Electricity Shanxi production</t>
  </si>
  <si>
    <t>B.046.04.107.231201 Electricity Shaanxi production</t>
  </si>
  <si>
    <t>B.046.04.107</t>
  </si>
  <si>
    <t>Electricity Shaanxi production</t>
  </si>
  <si>
    <t>B.046.04.108.231201 Electricity Heilongjiang production</t>
  </si>
  <si>
    <t>B.046.04.108</t>
  </si>
  <si>
    <t>Electricity Heilongjiang production</t>
  </si>
  <si>
    <t>B.046.04.109.231201 Electricity Shandong production</t>
  </si>
  <si>
    <t>B.046.04.109</t>
  </si>
  <si>
    <t>Electricity Shandong production</t>
  </si>
  <si>
    <t>B.046.04.110.231201 Electricity Inner Mongolia production</t>
  </si>
  <si>
    <t>B.046.04.110</t>
  </si>
  <si>
    <t>Electricity Inner Mongolia production</t>
  </si>
  <si>
    <t>B.046.04.111.231201 Electricity Hebei production</t>
  </si>
  <si>
    <t>B.046.04.111</t>
  </si>
  <si>
    <t>Electricity Hebei production</t>
  </si>
  <si>
    <t>B.046.04.112.231201 Electricity Ningxia production</t>
  </si>
  <si>
    <t>B.046.04.112</t>
  </si>
  <si>
    <t>Electricity Ningxia production</t>
  </si>
  <si>
    <t>B.046.04.113.231201 Electricity Jiangxi production</t>
  </si>
  <si>
    <t>B.046.04.113</t>
  </si>
  <si>
    <t>Electricity Jiangxi production</t>
  </si>
  <si>
    <t>B.046.04.114.231201 Electricity Jiangsu production</t>
  </si>
  <si>
    <t>B.046.04.114</t>
  </si>
  <si>
    <t>Electricity Jiangsu production</t>
  </si>
  <si>
    <t>B.046.04.115.231201 Electricity Xinjiang production</t>
  </si>
  <si>
    <t>B.046.04.115</t>
  </si>
  <si>
    <t>Electricity Xinjiang production</t>
  </si>
  <si>
    <t>B.046.04.116.231201 Electricity Hainan production</t>
  </si>
  <si>
    <t>B.046.04.116</t>
  </si>
  <si>
    <t>Electricity Hainan production</t>
  </si>
  <si>
    <t>B.046.04.117.231201 Electricity Jilin production</t>
  </si>
  <si>
    <t>B.046.04.117</t>
  </si>
  <si>
    <t>Electricity Jilin production</t>
  </si>
  <si>
    <t>B.046.04.118.231201 Electricity Liaoning production</t>
  </si>
  <si>
    <t>B.046.04.118</t>
  </si>
  <si>
    <t>Electricity Liaoning production</t>
  </si>
  <si>
    <t>B.046.04.119.231201 Electricity National production</t>
  </si>
  <si>
    <t>B.046.04.119</t>
  </si>
  <si>
    <t>Electricity National production</t>
  </si>
  <si>
    <t>B.046.04.120.231201 Electricity Chongqing production</t>
  </si>
  <si>
    <t>B.046.04.120</t>
  </si>
  <si>
    <t>Electricity Chongqing production</t>
  </si>
  <si>
    <t>B.046.04.121.231201 Electricity Zhejiang production</t>
  </si>
  <si>
    <t>B.046.04.121</t>
  </si>
  <si>
    <t>Electricity Zhejiang production</t>
  </si>
  <si>
    <t>B.046.04.122.231201 Electricity Beijin production</t>
  </si>
  <si>
    <t>B.046.04.122</t>
  </si>
  <si>
    <t>Electricity Beijin production</t>
  </si>
  <si>
    <t>B.046.04.123.231201 Electricity Fujian production</t>
  </si>
  <si>
    <t>B.046.04.123</t>
  </si>
  <si>
    <t>Electricity Fujian production</t>
  </si>
  <si>
    <t>B.046.04.124.231201 Electricity Guangdong production</t>
  </si>
  <si>
    <t>B.046.04.124</t>
  </si>
  <si>
    <t>Electricity Guangdong production</t>
  </si>
  <si>
    <t>B.046.04.125.231201 Electricity Hunan production</t>
  </si>
  <si>
    <t>B.046.04.125</t>
  </si>
  <si>
    <t>Electricity Hunan production</t>
  </si>
  <si>
    <t>B.046.04.126.231201 Electricity Guizhou production</t>
  </si>
  <si>
    <t>B.046.04.126</t>
  </si>
  <si>
    <t>Electricity Guizhou production</t>
  </si>
  <si>
    <t>B.046.04.127.231201 Electricity Gansu production</t>
  </si>
  <si>
    <t>B.046.04.127</t>
  </si>
  <si>
    <t>Electricity Gansu production</t>
  </si>
  <si>
    <t>B.046.04.128.231201 Electricity Guangxi production</t>
  </si>
  <si>
    <t>B.046.04.128</t>
  </si>
  <si>
    <t>Electricity Guangxi production</t>
  </si>
  <si>
    <t>B.046.04.129.231201 Electricity Hubei production</t>
  </si>
  <si>
    <t>B.046.04.129</t>
  </si>
  <si>
    <t>Electricity Hubei production</t>
  </si>
  <si>
    <t>B.046.04.130.231201 Electricity Qinghai production</t>
  </si>
  <si>
    <t>B.046.04.130</t>
  </si>
  <si>
    <t>Electricity Qinghai production</t>
  </si>
  <si>
    <t>B.046.04.131.231201 Electricity Sichuan production</t>
  </si>
  <si>
    <t>B.046.04.131</t>
  </si>
  <si>
    <t>Electricity Sichuan production</t>
  </si>
  <si>
    <t>B.046.04.132.231201 Electricity Yunnan production</t>
  </si>
  <si>
    <t>B.046.04.132</t>
  </si>
  <si>
    <t>Electricity Yunnan production</t>
  </si>
  <si>
    <t>B.046.06</t>
  </si>
  <si>
    <t>Energy, electricity Indian provinces</t>
  </si>
  <si>
    <t>B.046.06.101.231201 Electricity Andaman  &amp; Nicobar production</t>
  </si>
  <si>
    <t>electricity India</t>
  </si>
  <si>
    <t>B.046.06.101</t>
  </si>
  <si>
    <t>Energy, electricity India</t>
  </si>
  <si>
    <t>Electricity Andaman  &amp; Nicobar production</t>
  </si>
  <si>
    <t>B.046.06.102.231201 Electricity Andhra Pradesh production</t>
  </si>
  <si>
    <t>B.046.06.102</t>
  </si>
  <si>
    <t>Electricity Andhra Pradesh production</t>
  </si>
  <si>
    <t>B.046.06.103.231201 Electricity Arunachal Pradesh production</t>
  </si>
  <si>
    <t>B.046.06.103</t>
  </si>
  <si>
    <t>Electricity Arunachal Pradesh production</t>
  </si>
  <si>
    <t>B.046.06.104.231201 Electricity Assam production</t>
  </si>
  <si>
    <t>B.046.06.104</t>
  </si>
  <si>
    <t>Electricity Assam production</t>
  </si>
  <si>
    <t>B.046.06.105.231201 Electricity Bihar production</t>
  </si>
  <si>
    <t>B.046.06.105</t>
  </si>
  <si>
    <t>Electricity Bihar production</t>
  </si>
  <si>
    <t>B.046.06.106.231201 Electricity Chandigarh production</t>
  </si>
  <si>
    <t>B.046.06.106</t>
  </si>
  <si>
    <t>Electricity Chandigarh production</t>
  </si>
  <si>
    <t>B.046.06.107.231201 Electricity Chhattisgarh production</t>
  </si>
  <si>
    <t>B.046.06.107</t>
  </si>
  <si>
    <t>Electricity Chhattisgarh production</t>
  </si>
  <si>
    <t>B.046.06.108.231201 Electricity Dadra &amp; Nagar Naveli production</t>
  </si>
  <si>
    <t>B.046.06.108</t>
  </si>
  <si>
    <t>Electricity Dadra &amp; Nagar Naveli production</t>
  </si>
  <si>
    <t>B.046.06.109.231201 Electricity Delhi production</t>
  </si>
  <si>
    <t>B.046.06.109</t>
  </si>
  <si>
    <t>Electricity Delhi production</t>
  </si>
  <si>
    <t>B.046.06.110.231201 Electricity Goa production</t>
  </si>
  <si>
    <t>B.046.06.110</t>
  </si>
  <si>
    <t>Electricity Goa production</t>
  </si>
  <si>
    <t>B.046.06.111.231201 Electricity Gujarat production</t>
  </si>
  <si>
    <t>B.046.06.111</t>
  </si>
  <si>
    <t>Electricity Gujarat production</t>
  </si>
  <si>
    <t>B.046.06.112.231201 Electricity Haryana production</t>
  </si>
  <si>
    <t>B.046.06.112</t>
  </si>
  <si>
    <t>Electricity Haryana production</t>
  </si>
  <si>
    <t>B.046.06.113.231201 Electricity Himachal Pradesh production</t>
  </si>
  <si>
    <t>B.046.06.113</t>
  </si>
  <si>
    <t>Electricity Himachal Pradesh production</t>
  </si>
  <si>
    <t>B.046.06.114.231201 Electricity Jammu &amp; Kashmir and Ladajh production</t>
  </si>
  <si>
    <t>B.046.06.114</t>
  </si>
  <si>
    <t>Electricity Jammu &amp; Kashmir and Ladajh production</t>
  </si>
  <si>
    <t>B.046.06.115.231201 Electricity Jharkhand production</t>
  </si>
  <si>
    <t>B.046.06.115</t>
  </si>
  <si>
    <t>Electricity Jharkhand production</t>
  </si>
  <si>
    <t>B.046.06.116.231201 Electricity Karnataka production</t>
  </si>
  <si>
    <t>B.046.06.116</t>
  </si>
  <si>
    <t>Electricity Karnataka production</t>
  </si>
  <si>
    <t>B.046.06.117.231201 Electricity Kerala production</t>
  </si>
  <si>
    <t>B.046.06.117</t>
  </si>
  <si>
    <t>Electricity Kerala production</t>
  </si>
  <si>
    <t>B.046.06.118.231201 Electricity Lakshadweep production</t>
  </si>
  <si>
    <t>B.046.06.118</t>
  </si>
  <si>
    <t>Electricity Lakshadweep production</t>
  </si>
  <si>
    <t>B.046.06.119.231201 Electricity Madhya Pradesh production</t>
  </si>
  <si>
    <t>B.046.06.119</t>
  </si>
  <si>
    <t>Electricity Madhya Pradesh production</t>
  </si>
  <si>
    <t>B.046.06.120.231201 Electricity Maharashtra production</t>
  </si>
  <si>
    <t>B.046.06.120</t>
  </si>
  <si>
    <t>Electricity Maharashtra production</t>
  </si>
  <si>
    <t>B.046.06.121.231201 Electricity Manipur production</t>
  </si>
  <si>
    <t>B.046.06.121</t>
  </si>
  <si>
    <t>Electricity Manipur production</t>
  </si>
  <si>
    <t>B.046.06.122.231201 Electricity Meghalaya production</t>
  </si>
  <si>
    <t>B.046.06.122</t>
  </si>
  <si>
    <t>Electricity Meghalaya production</t>
  </si>
  <si>
    <t>B.046.06.123.231201 Electricity Mizoram production</t>
  </si>
  <si>
    <t>B.046.06.123</t>
  </si>
  <si>
    <t>Electricity Mizoram production</t>
  </si>
  <si>
    <t>B.046.06.124.231201 Electricity Nagaland production</t>
  </si>
  <si>
    <t>B.046.06.124</t>
  </si>
  <si>
    <t>Electricity Nagaland production</t>
  </si>
  <si>
    <t>B.046.06.125.231201 Electricity Odisha production</t>
  </si>
  <si>
    <t>B.046.06.125</t>
  </si>
  <si>
    <t>Electricity Odisha production</t>
  </si>
  <si>
    <t>B.046.06.126.231201 Electricity Puducherry production</t>
  </si>
  <si>
    <t>B.046.06.126</t>
  </si>
  <si>
    <t>Electricity Puducherry production</t>
  </si>
  <si>
    <t>B.046.06.127.231201 Electricity Punjab production</t>
  </si>
  <si>
    <t>B.046.06.127</t>
  </si>
  <si>
    <t>Electricity Punjab production</t>
  </si>
  <si>
    <t>B.046.06.128.231201 Electricity Rajasthan production</t>
  </si>
  <si>
    <t>B.046.06.128</t>
  </si>
  <si>
    <t>Electricity Rajasthan production</t>
  </si>
  <si>
    <t>B.046.06.129.231201 Electricity Sikkim production</t>
  </si>
  <si>
    <t>B.046.06.129</t>
  </si>
  <si>
    <t>Electricity Sikkim production</t>
  </si>
  <si>
    <t>B.046.06.130.231201 Electricity Tamil Nadu production</t>
  </si>
  <si>
    <t>B.046.06.130</t>
  </si>
  <si>
    <t>Electricity Tamil Nadu production</t>
  </si>
  <si>
    <t>B.046.08</t>
  </si>
  <si>
    <t>Energy, electricity USA states</t>
  </si>
  <si>
    <t>B.046.08.101.231201 Electricity Alabama production</t>
  </si>
  <si>
    <t>electricity USA</t>
  </si>
  <si>
    <t>B.046.08.101</t>
  </si>
  <si>
    <t>Energy, electricity USA</t>
  </si>
  <si>
    <t>Electricity Alabama production</t>
  </si>
  <si>
    <t>B.046.08.102.231201 Electricity Alaska production</t>
  </si>
  <si>
    <t>B.046.08.102</t>
  </si>
  <si>
    <t>Electricity Alaska production</t>
  </si>
  <si>
    <t>B.046.08.103.231201 Electricity Arizona production</t>
  </si>
  <si>
    <t>B.046.08.103</t>
  </si>
  <si>
    <t>Electricity Arizona production</t>
  </si>
  <si>
    <t>B.046.08.104.231201 Electricity Arkansas production</t>
  </si>
  <si>
    <t>B.046.08.104</t>
  </si>
  <si>
    <t>Electricity Arkansas production</t>
  </si>
  <si>
    <t>B.046.08.105.231201 Electricity California production</t>
  </si>
  <si>
    <t>B.046.08.105</t>
  </si>
  <si>
    <t>Electricity California production</t>
  </si>
  <si>
    <t>B.046.08.106.231201 Electricity Colorado production</t>
  </si>
  <si>
    <t>B.046.08.106</t>
  </si>
  <si>
    <t>Electricity Colorado production</t>
  </si>
  <si>
    <t>B.046.08.107.231201 Electricity Connecticut production</t>
  </si>
  <si>
    <t>B.046.08.107</t>
  </si>
  <si>
    <t>Electricity Connecticut production</t>
  </si>
  <si>
    <t>B.046.08.108.231201 Electricity Delaware production</t>
  </si>
  <si>
    <t>B.046.08.108</t>
  </si>
  <si>
    <t>Electricity Delaware production</t>
  </si>
  <si>
    <t>B.046.08.109.231201 Electricity District of Columbia production</t>
  </si>
  <si>
    <t>B.046.08.109</t>
  </si>
  <si>
    <t>Electricity District of Columbia production</t>
  </si>
  <si>
    <t>B.046.08.110.231201 Electricity Florida production</t>
  </si>
  <si>
    <t>B.046.08.110</t>
  </si>
  <si>
    <t>Electricity Florida production</t>
  </si>
  <si>
    <t>B.046.08.111.231201 Electricity Georgia (USA) production</t>
  </si>
  <si>
    <t>B.046.08.111</t>
  </si>
  <si>
    <t>Electricity Georgia (USA) production</t>
  </si>
  <si>
    <t>B.046.08.112.231201 Electricity Hawaii production</t>
  </si>
  <si>
    <t>B.046.08.112</t>
  </si>
  <si>
    <t>Electricity Hawaii production</t>
  </si>
  <si>
    <t>B.046.08.113.231201 Electricity Idaho production</t>
  </si>
  <si>
    <t>B.046.08.113</t>
  </si>
  <si>
    <t>Electricity Idaho production</t>
  </si>
  <si>
    <t>B.046.08.114.231201 Electricity Illinois production</t>
  </si>
  <si>
    <t>B.046.08.114</t>
  </si>
  <si>
    <t>Electricity Illinois production</t>
  </si>
  <si>
    <t>B.046.08.115.231201 Electricity Indiana production</t>
  </si>
  <si>
    <t>B.046.08.115</t>
  </si>
  <si>
    <t>Electricity Indiana production</t>
  </si>
  <si>
    <t>B.046.08.116.231201 Electricity Iowa production</t>
  </si>
  <si>
    <t>B.046.08.116</t>
  </si>
  <si>
    <t>Electricity Iowa production</t>
  </si>
  <si>
    <t>B.046.08.117.231201 Electricity Kansas production</t>
  </si>
  <si>
    <t>B.046.08.117</t>
  </si>
  <si>
    <t>Electricity Kansas production</t>
  </si>
  <si>
    <t>B.046.08.118.231201 Electricity Kentucky production</t>
  </si>
  <si>
    <t>B.046.08.118</t>
  </si>
  <si>
    <t>Electricity Kentucky production</t>
  </si>
  <si>
    <t>B.046.08.119.231201 Electricity Louisiana production</t>
  </si>
  <si>
    <t>B.046.08.119</t>
  </si>
  <si>
    <t>Electricity Louisiana production</t>
  </si>
  <si>
    <t>B.046.08.120.231201 Electricity Maine production</t>
  </si>
  <si>
    <t>B.046.08.120</t>
  </si>
  <si>
    <t>Electricity Maine production</t>
  </si>
  <si>
    <t>B.046.08.121.231201 Electricity Maryland production</t>
  </si>
  <si>
    <t>B.046.08.121</t>
  </si>
  <si>
    <t>Electricity Maryland production</t>
  </si>
  <si>
    <t>B.046.08.122.231201 Electricity Massachusetts production</t>
  </si>
  <si>
    <t>B.046.08.122</t>
  </si>
  <si>
    <t>Electricity Massachusetts production</t>
  </si>
  <si>
    <t>B.046.08.123.231201 Electricity Michigan1 production</t>
  </si>
  <si>
    <t>B.046.08.123</t>
  </si>
  <si>
    <t>Electricity Michigan1 production</t>
  </si>
  <si>
    <t>B.046.08.124.231201 Electricity Minnesota production</t>
  </si>
  <si>
    <t>B.046.08.124</t>
  </si>
  <si>
    <t>Electricity Minnesota production</t>
  </si>
  <si>
    <t>B.046.08.125.231201 Electricity Mississippi production</t>
  </si>
  <si>
    <t>B.046.08.125</t>
  </si>
  <si>
    <t>Electricity Mississippi production</t>
  </si>
  <si>
    <t>B.046.08.126.231201 Electricity Missouri production</t>
  </si>
  <si>
    <t>B.046.08.126</t>
  </si>
  <si>
    <t>Electricity Missouri production</t>
  </si>
  <si>
    <t>B.046.08.127.231201 Electricity Montana production</t>
  </si>
  <si>
    <t>B.046.08.127</t>
  </si>
  <si>
    <t>Electricity Montana production</t>
  </si>
  <si>
    <t>B.046.08.128.231201 Electricity Nebraska production</t>
  </si>
  <si>
    <t>B.046.08.128</t>
  </si>
  <si>
    <t>Electricity Nebraska production</t>
  </si>
  <si>
    <t>B.046.08.129.231201 Electricity Nevada production</t>
  </si>
  <si>
    <t>B.046.08.129</t>
  </si>
  <si>
    <t>Electricity Nevada production</t>
  </si>
  <si>
    <t>B.046.08.130.231201 Electricity New Hampshire production</t>
  </si>
  <si>
    <t>B.046.08.130</t>
  </si>
  <si>
    <t>Electricity New Hampshire production</t>
  </si>
  <si>
    <t>B.046.08.131.231201 Electricity New Jersey production</t>
  </si>
  <si>
    <t>B.046.08.131</t>
  </si>
  <si>
    <t>Electricity New Jersey production</t>
  </si>
  <si>
    <t>B.046.08.132.231201 Electricity New Mexico production</t>
  </si>
  <si>
    <t>B.046.08.132</t>
  </si>
  <si>
    <t>Electricity New Mexico production</t>
  </si>
  <si>
    <t>B.046.08.133.231201 Electricity New York2 production</t>
  </si>
  <si>
    <t>B.046.08.133</t>
  </si>
  <si>
    <t>Electricity New York2 production</t>
  </si>
  <si>
    <t>B.046.08.134.231201 Electricity North Carolina production</t>
  </si>
  <si>
    <t>B.046.08.134</t>
  </si>
  <si>
    <t>Electricity North Carolina production</t>
  </si>
  <si>
    <t>B.046.08.135.231201 Electricity North Dakota production</t>
  </si>
  <si>
    <t>B.046.08.135</t>
  </si>
  <si>
    <t>Electricity North Dakota production</t>
  </si>
  <si>
    <t>B.046.08.136.231201 Electricity Ohio production</t>
  </si>
  <si>
    <t>B.046.08.136</t>
  </si>
  <si>
    <t>Electricity Ohio production</t>
  </si>
  <si>
    <t>B.046.08.137.231201 Electricity Oklahoma production</t>
  </si>
  <si>
    <t>B.046.08.137</t>
  </si>
  <si>
    <t>Electricity Oklahoma production</t>
  </si>
  <si>
    <t>B.046.08.138.231201 Electricity Oregon production</t>
  </si>
  <si>
    <t>B.046.08.138</t>
  </si>
  <si>
    <t>Electricity Oregon production</t>
  </si>
  <si>
    <t>B.046.08.139.231201 Electricity Pennsylvania production</t>
  </si>
  <si>
    <t>B.046.08.139</t>
  </si>
  <si>
    <t>Electricity Pennsylvania production</t>
  </si>
  <si>
    <t>B.046.08.140.231201 Electricity Rhode Island production</t>
  </si>
  <si>
    <t>B.046.08.140</t>
  </si>
  <si>
    <t>Electricity Rhode Island production</t>
  </si>
  <si>
    <t>B.046.08.141.231201 Electricity South Carolina production</t>
  </si>
  <si>
    <t>B.046.08.141</t>
  </si>
  <si>
    <t>Electricity South Carolina production</t>
  </si>
  <si>
    <t>B.046.08.142.231201 Electricity South Dakota production</t>
  </si>
  <si>
    <t>B.046.08.142</t>
  </si>
  <si>
    <t>Electricity South Dakota production</t>
  </si>
  <si>
    <t>B.046.08.143.231201 Electricity Tennessee production</t>
  </si>
  <si>
    <t>B.046.08.143</t>
  </si>
  <si>
    <t>Electricity Tennessee production</t>
  </si>
  <si>
    <t>B.046.08.144.231201 Electricity Texas production</t>
  </si>
  <si>
    <t>B.046.08.144</t>
  </si>
  <si>
    <t>Electricity Texas production</t>
  </si>
  <si>
    <t>B.046.08.145.231201 Electricity Utah production</t>
  </si>
  <si>
    <t>B.046.08.145</t>
  </si>
  <si>
    <t>Electricity Utah production</t>
  </si>
  <si>
    <t>B.046.08.146.231201 Electricity Vermont production</t>
  </si>
  <si>
    <t>B.046.08.146</t>
  </si>
  <si>
    <t>Electricity Vermont production</t>
  </si>
  <si>
    <t>B.046.08.147.231201 Electricity Virginia production</t>
  </si>
  <si>
    <t>B.046.08.147</t>
  </si>
  <si>
    <t>Electricity Virginia production</t>
  </si>
  <si>
    <t>B.046.08.148.231201 Electricity Washington production</t>
  </si>
  <si>
    <t>B.046.08.148</t>
  </si>
  <si>
    <t>Electricity Washington production</t>
  </si>
  <si>
    <t>B.046.08.149.231201 Electricity West Virginia production</t>
  </si>
  <si>
    <t>B.046.08.149</t>
  </si>
  <si>
    <t>Electricity West Virginia production</t>
  </si>
  <si>
    <t>B.046.08.150.231201 Electricity Wisconsin production</t>
  </si>
  <si>
    <t>B.046.08.150</t>
  </si>
  <si>
    <t>Electricity Wisconsin production</t>
  </si>
  <si>
    <t>B.046.08.151.231201 Electricity Wyoming production</t>
  </si>
  <si>
    <t>B.046.08.151</t>
  </si>
  <si>
    <t>Electricity Wyoming production</t>
  </si>
  <si>
    <t>heat</t>
  </si>
  <si>
    <t>B.050</t>
  </si>
  <si>
    <t>B.050.01.101.230701 Industrial Heat, General</t>
  </si>
  <si>
    <t>Industrial Heat, General</t>
  </si>
  <si>
    <t>50% Idemat2023 Heat from natural gas for chemical processes + 50% Idemat2023 Heat from heavy oil for chemical processes</t>
  </si>
  <si>
    <t>B.050.01.102.230701 Domestic Heat, General, from heat pump</t>
  </si>
  <si>
    <t>Domestic Heat, General, from heat pump</t>
  </si>
  <si>
    <t>based on heat pumps with an operational COP of 4 (MJthe/MJe), for electricity average of EU, US, and China</t>
  </si>
  <si>
    <t>B.050.01.103.230701 Energy gas, condensing, low NOx (=heat)</t>
  </si>
  <si>
    <t>Energy gas, condensing, low NOx (=heat)</t>
  </si>
  <si>
    <t>calculated from Idemat2023 Heat from natural gas for chemical processes</t>
  </si>
  <si>
    <t>B.050.01.104.230701 Heat from anthracite coal (33 MJ/kg)</t>
  </si>
  <si>
    <t>Heat from anthracite coal (33 MJ/kg)</t>
  </si>
  <si>
    <t>calculated from Idemat2023 Anthracite coal (33 MJ/kg), including combustion</t>
  </si>
  <si>
    <t>B.050.01.105.230701 Heat from coal (bituminous 26.4 MJ/kg)</t>
  </si>
  <si>
    <t>Heat from coal (bituminous 26.4 MJ/kg)</t>
  </si>
  <si>
    <t>calculated from Idemat2023 Bituminous coal (26.4 MJ/kg), US, including combustion</t>
  </si>
  <si>
    <t>B.050.01.106.230701 Heat from heavy oil for chemical processes</t>
  </si>
  <si>
    <t>Heat from heavy oil for chemical processes</t>
  </si>
  <si>
    <t>copy ELCD Process steam from Heavy fuel oil, heat plant, consumption mix, at plant, MJ, EU</t>
  </si>
  <si>
    <t>B.050.01.107.230701 Heat from natural gas for chemical processes</t>
  </si>
  <si>
    <t>Heat from natural gas for chemical processes</t>
  </si>
  <si>
    <t>copy ELCD Process steam from natural gas, heat plant, consumption mix, at plant, MJ EU-27</t>
  </si>
  <si>
    <t>transport</t>
  </si>
  <si>
    <t>C.010</t>
  </si>
  <si>
    <t>C.010.01.101.230701 Air traffic continental (min weight/volume ratio 0,167 ton/m3) (tkm)</t>
  </si>
  <si>
    <t>Air traffic continental (min weight/volume ratio 0,167 ton/m3) (tkm)</t>
  </si>
  <si>
    <t>Fokker 100, kerosine for a distance of 2000 km</t>
  </si>
  <si>
    <t>C.010.01.102.230701 Air traffic intercontinental (min weight/volume ratio 0,167 ton/m3) (tkm)</t>
  </si>
  <si>
    <t>Air traffic intercontinental (min weight/volume ratio 0,167 ton/m3) (tkm)</t>
  </si>
  <si>
    <t>Boeing 747, 400F kersonine for a distance of 9000 km</t>
  </si>
  <si>
    <t>C.010.01.103.230701 Air traffic continental (max weight/volume ratio 0,167 ton/m3) (m3km)</t>
  </si>
  <si>
    <t>Air traffic continental (max weight/volume ratio 0,167 ton/m3) (m3km)</t>
  </si>
  <si>
    <t>C.010.01.104.230701 Air traffic intercontinental (max weight/volume ratio 0,167 ton/m3) (m3km)</t>
  </si>
  <si>
    <t>Air traffic intercontinental (max weight/volume ratio 0,167 ton/m3) (m3km)</t>
  </si>
  <si>
    <t>C.030.01</t>
  </si>
  <si>
    <t xml:space="preserve">Transport, pipeline                                                        </t>
  </si>
  <si>
    <t>C.030.01.101.230701 Transport, pipeline, natural gas</t>
  </si>
  <si>
    <t>C.030.01.101</t>
  </si>
  <si>
    <t>Transport, pipeline, natural gas</t>
  </si>
  <si>
    <t>calculated from compressor energy, plus methane leakage</t>
  </si>
  <si>
    <t>C.030.01.102.230701 Transport, pipeline, petroleum</t>
  </si>
  <si>
    <t>C.030.01.102</t>
  </si>
  <si>
    <t>Transport, pipeline, petroleum</t>
  </si>
  <si>
    <t>calculated from USCLI data, transport energy only (by far the most important component)</t>
  </si>
  <si>
    <t>C.050.01.101.230701 Train, freight diesel (tkm)</t>
  </si>
  <si>
    <t>Train, freight diesel (tkm)</t>
  </si>
  <si>
    <t>calculation based on energy</t>
  </si>
  <si>
    <t>C.050.01.102.230701 Train, freight, electric (tkm)</t>
  </si>
  <si>
    <t>Train, freight, electric (tkm)</t>
  </si>
  <si>
    <t>C.060.01.103.230701 Tractor (240 pk)</t>
  </si>
  <si>
    <t>Tractor (240 pk)</t>
  </si>
  <si>
    <t>test Niedersachsen 7 tractors in 2013 https://nieuwetractorkopen.nl/wp-content/uploads/2018/07/2013-03-Doordruk-Schleppertest-Grondig.pdf</t>
  </si>
  <si>
    <t>C.060.01.104.230701 Truck +trailer  Euro 6 (meter)</t>
  </si>
  <si>
    <t>Truck +trailer  Euro 6 (meter)</t>
  </si>
  <si>
    <t>The data of the truck plus trailer itself are from the study of Brantjes, given in doctorate thesis Vogtlander and FEFCO study. For calculation basis see excel file 'truck+traler' at https://www.ecocostsvalue.com/lca/fast-track-lca/. The consumption of diesel  is from road tests: "Verbruikstest MAN TGX 18.440 XLX EfficientLine Euro 6" https://truckstar.nl/verbruikstest-man-tgx-18-440-xlx-efficientline-euro-6-2/ and "Praktijktest Mercedes-Benz Actros 1845 Euro 6" https://truckstar.nl/praktijktest-mercedes-benz-actros-1845-euro-6/</t>
  </si>
  <si>
    <t>C.060.01.105.230701 Truck+container, 28 tons net (min weight/volume ratio 0,41 ton/m3) (tkm)</t>
  </si>
  <si>
    <t>Truck+container, 28 tons net (min weight/volume ratio 0,41 ton/m3) (tkm)</t>
  </si>
  <si>
    <t>50% average payload, calculated from Idemat2023 Truck +trailer  Euro 6 (meter)</t>
  </si>
  <si>
    <t>C.060.01.106.230701 Truck+trailer 24 tons net (min weight/volume ratio 0,32 ton/m3) (tkm)</t>
  </si>
  <si>
    <t>Truck+trailer 24 tons net (min weight/volume ratio 0,32 ton/m3) (tkm)</t>
  </si>
  <si>
    <t>C.060.01.107.230701 Truck+container, 28 tons net (max weight/volume ratio 0,41 ton/m3) (m3km)</t>
  </si>
  <si>
    <t>C.060.01.107</t>
  </si>
  <si>
    <t>Truck+container, 28 tons net (max weight/volume ratio 0,41 ton/m3) (m3km)</t>
  </si>
  <si>
    <t>C.060.01.108.230701 Truck+trailer 24 tons net (max weight/volume ratio 0,32 ton/m3) (m3km)</t>
  </si>
  <si>
    <t>C.060.01.108</t>
  </si>
  <si>
    <t>Truck+trailer 24 tons net (max weight/volume ratio 0,32 ton/m3) (m3km)</t>
  </si>
  <si>
    <t>C.070.01.101.230701 Barge 1475 dwt</t>
  </si>
  <si>
    <t>Barge 1475 dwt</t>
  </si>
  <si>
    <t>information RWS the Netherlands for European inland vessels; example AVV vessel type M7</t>
  </si>
  <si>
    <t>C.070.01.102.230701 Bulk carrier Handysize dwt 16.383, 12.5 knots</t>
  </si>
  <si>
    <t>Bulk carrier Handysize dwt 16.383, 12.5 knots</t>
  </si>
  <si>
    <t>example dwt 16383, 12.5 knotslook at https://horizonship.com/</t>
  </si>
  <si>
    <t>C.070.01.103.230701 Bulk carrier Panamax</t>
  </si>
  <si>
    <t>Bulk carrier Panamax</t>
  </si>
  <si>
    <t xml:space="preserve">Litt. MILOJKA POCUCA. METHODOLOGY OF DAY-TO-DAY SHIP COSTS ASSESSMENT. Promet-Traffic&amp;Transportation, Vol.18, 2006, No. 5, 337-345. Table2 </t>
  </si>
  <si>
    <t>C.070.01.104.230701 Coaster Class A (coast US, North and Baltic sea)</t>
  </si>
  <si>
    <t>Coaster Class A (coast US, North and Baltic sea)</t>
  </si>
  <si>
    <t>calculations based on recent litterature (type of bunker oil, fuel consumption modern vessels, slow speed, and direct routing). example coaster, class A, Matermind Schipmanagement. https://www.mastermind-cyprus.com/fleet/coaster-a-class/</t>
  </si>
  <si>
    <t>C.070.01.105.230701 Container feeder Handysize 1577 TEU 13  knots</t>
  </si>
  <si>
    <t>Container feeder Handysize 1577 TEU 13  knots</t>
  </si>
  <si>
    <t>example 172m Feeder Container Ship 2007 - Japan Built 1577 TEU - DWT 21430  www.horizonship.com</t>
  </si>
  <si>
    <t>C.070.01.106.230701 Container ship (min weight/volume ratio 0,41 ton/m3)</t>
  </si>
  <si>
    <t>Container ship (min weight/volume ratio 0,41 ton/m3)</t>
  </si>
  <si>
    <t>Example Emma Maersk:  1 TEU (20 feet), 14 tons, 11.6 tons average net cargo weight, total 11.000 TUE (see company spec). Also https://en.wikipedia.org/wiki/Emma_M%C3%A6rsk . Note: Maersk reports for 2014 for the voyage only: average for the other industry 58.3 gram CO2 per 14 tons container per km, Maersk 46.7, this LCI 48 gram CO2 per 14 tons container per km. Maersk has a taget of further reduction to 2/3.</t>
  </si>
  <si>
    <t>C.070.01.107.230701 Oil Supertanker</t>
  </si>
  <si>
    <t>Oil Supertanker</t>
  </si>
  <si>
    <t>example supertanker Pierre Guillomat, see https://en.wikipedia.org/wiki/Pierre_Guillaumat_(supertanker)</t>
  </si>
  <si>
    <t>C.070.01.108.230701 Container ship (max weight/volume ratio 0,41 ton/m3) (m3km)</t>
  </si>
  <si>
    <t>Container ship (max weight/volume ratio 0,41 ton/m3) (m3km)</t>
  </si>
  <si>
    <t>processing metals</t>
  </si>
  <si>
    <t>D.050</t>
  </si>
  <si>
    <t>D.050.01.101.230701 Deep drawing steel</t>
  </si>
  <si>
    <t>Processing, metals, chipless shaping and laser cutting</t>
  </si>
  <si>
    <t>Deep drawing steel</t>
  </si>
  <si>
    <t>3500 kN press single stroke, energy 3.67 MJe per kg</t>
  </si>
  <si>
    <t>D.050.01.102.230701 Rolling steel</t>
  </si>
  <si>
    <t>Rolling steel</t>
  </si>
  <si>
    <t>electricity 9.6 MJ per kg</t>
  </si>
  <si>
    <t>D.050.01.103.240310 Fiber Laser cutting 1000 W, Steel 1mm thick, 1 meter</t>
  </si>
  <si>
    <t>D.050.01.103</t>
  </si>
  <si>
    <t>Fiber Laser cutting 1000 W, Steel 1mm thick, 1 meter</t>
  </si>
  <si>
    <t>https://artizono.com/fiber-laser-cutting-thickness-speed-chart/#fiber-laser-cutting-thickness-speed-chart-mild-steel-0</t>
  </si>
  <si>
    <t>D.050.01.104.240310 Fiber Laser cutting 6000 W, Steel 10mm thick, 1 meter</t>
  </si>
  <si>
    <t>D.050.01.104</t>
  </si>
  <si>
    <t>Fiber Laser cutting 6000 W, Steel 10mm thick, 1 meter</t>
  </si>
  <si>
    <t>D.060.01.101.230701 Drilling steel (per kg removed, the removed steel not counted)</t>
  </si>
  <si>
    <t>Drilling steel (per kg removed, the removed steel not counted)</t>
  </si>
  <si>
    <t>required electricity 0.77 MJ per kg removed</t>
  </si>
  <si>
    <t>D.060.01.102.230701 Milling steel (per kg removed, revomed steel not counted)</t>
  </si>
  <si>
    <t>Milling steel (per kg removed, revomed steel not counted)</t>
  </si>
  <si>
    <t>D.060.01.103.230701 Turrning steel (per kg removed, steel removed not counted)</t>
  </si>
  <si>
    <t>Turrning steel (per kg removed, steel removed not counted)</t>
  </si>
  <si>
    <t>D.070.01.101.230701 Electroplating Chrome</t>
  </si>
  <si>
    <t>Electroplating Chrome (single side)</t>
  </si>
  <si>
    <t>1m2 area single sided, 10 um chromium electroplating, metals  included.</t>
  </si>
  <si>
    <t>D.070.01.102.230701 Electroplating Nickel</t>
  </si>
  <si>
    <t>Electroplating Nickel (single side)</t>
  </si>
  <si>
    <t xml:space="preserve">1m2 area single sided, 6 um nickel electroplating, nickel included. </t>
  </si>
  <si>
    <t>D.070.01.103.230701 Electroplating Zinc, incl. outside use, per 10 years</t>
  </si>
  <si>
    <t>Electroplating Zinc, incl. outside use, per 10 years (10  micron, single side)</t>
  </si>
  <si>
    <t xml:space="preserve">1m2 area single sided Zinc electroplating 10 micrometer, zinc included, including emissions to water during 10 years (approx 1 micrometer per year). </t>
  </si>
  <si>
    <t>D.070.01.104.230701 Electroplating Zinc, inside use or painted (5 micron)</t>
  </si>
  <si>
    <t>Electroplating Zinc, inside use or painted (5 micron)</t>
  </si>
  <si>
    <t>1m2 area single sided Zinc electroplating 5 micrometer, zinc included</t>
  </si>
  <si>
    <t>D.070.01.105.230701 Hot-dip Zinc plating, pieces, outside use</t>
  </si>
  <si>
    <t>Hot-dip Zinc plating, pieces, outside use, single side</t>
  </si>
  <si>
    <t>65 muicro requires aprox 0.5 kg Zn per m2 surface, plus 30 MJ electricity</t>
  </si>
  <si>
    <t>D.070.01.106.230701 Phosphating (Fe s)</t>
  </si>
  <si>
    <t>Phosphating (Fe s)</t>
  </si>
  <si>
    <t>LCA for the spray process iron phosphating. Average process data for 1992 in the Netherlands. 1m2 total area.</t>
  </si>
  <si>
    <t>D.070.01.107.230701 Phosphating (Zn i)</t>
  </si>
  <si>
    <t>Phosphating (Zn i)</t>
  </si>
  <si>
    <t xml:space="preserve">LCA for the immersion process zinc phosphating. Average process data for 1992 in the Netherlands. 1m2 total area. </t>
  </si>
  <si>
    <t>D.070.01.108.230701 Phosphating (Zn s)</t>
  </si>
  <si>
    <t>Phosphating (Zn s)</t>
  </si>
  <si>
    <t>LCA for the spray process zinc phosphating. Average process data for 1992 in the Netherlands. 1m2 total area.</t>
  </si>
  <si>
    <t>D.070.01.109.230701 Powder coating aluminium</t>
  </si>
  <si>
    <t>Powder coating aluminium</t>
  </si>
  <si>
    <t>confidential manufacturing data, titanium white</t>
  </si>
  <si>
    <t>D.070.01.110.230701 Powder coating steel</t>
  </si>
  <si>
    <t>Powder coating steel</t>
  </si>
  <si>
    <t>D.090.01.101.230701 Electric MIG welding 4mm steel, 0.125 kg electrode</t>
  </si>
  <si>
    <t>Electric MIG welding 4mm steel, 0.125 kg electrode</t>
  </si>
  <si>
    <t>Average data for electric MIG welding in the Netherlands 1990. 1m Electric weld 4mm steel, MIG proces, without weld fume  filtering, 0.125 kg electrode</t>
  </si>
  <si>
    <t>D.090.01.102.230701 welding shipbuilding (FCAW) per kg electrode</t>
  </si>
  <si>
    <t>welding shipbuilding (FCAW) per kg electrode</t>
  </si>
  <si>
    <t>Derived from Master Thesis Anastasios Mountaneas "Life Cycle Assessment of pollutants from ships: the case of an Aframax tanker" Delft University of Technology Depository, faculty 3ME. Note: FCAW = flux core arc welding. https://repository.tudelft.nl/islandora/object/uuid%3Ae5c647ac-7d99-4c6f-8249-f94b9b74750c?collection=education</t>
  </si>
  <si>
    <t>D.090.01.103.230701 welding steel arc (MAG) 0.0536 kg electrode</t>
  </si>
  <si>
    <t>welding steel arc (MAG) 0.0536 kg electrode</t>
  </si>
  <si>
    <t>Average data for steel arc (MAG) welding in the Netherlands 1990. 1m steel.  0.0536 kg 14NiCr14 electrode plus 0.025 kg Argon plus 0.028 MJ electricity</t>
  </si>
  <si>
    <t>D.090.01.104.230701 welding steel, autogenious 0.0536 kg electrode</t>
  </si>
  <si>
    <t>D.090.01.104</t>
  </si>
  <si>
    <t>welding steel, autogenious 0.0536 kg electrode</t>
  </si>
  <si>
    <t>Average data for steel autogenious welding in the Netherlands 1990. 1m steel.  0.0536 kg 14NiCr14 electrode plus 0.01 kg acetylene</t>
  </si>
  <si>
    <t>Processing, non-ferro (AL)</t>
  </si>
  <si>
    <t>D.100.01.101.230701 Anodising</t>
  </si>
  <si>
    <t>D.100.01.101</t>
  </si>
  <si>
    <t>Anodising</t>
  </si>
  <si>
    <t>LCA for sulpher based anodising. Average data for the Netherlands</t>
  </si>
  <si>
    <t>D.100.01.102.230701 Autogenuous welding Al 1</t>
  </si>
  <si>
    <t>D.100.01.102</t>
  </si>
  <si>
    <t>Autogenuous welding Al 1</t>
  </si>
  <si>
    <t>Autogenuous welding process; aluminium sheet 1 mm; butt joint; energy per meter joint; no emissions available</t>
  </si>
  <si>
    <t>D.100.01.103.230701 Autogenuous welding Al 2</t>
  </si>
  <si>
    <t>D.100.01.103</t>
  </si>
  <si>
    <t>Autogenuous welding Al 2</t>
  </si>
  <si>
    <t>Autogenuous welding process; aluminium sheet 2 mm; butt joint; energy per meter joint; no emissions available</t>
  </si>
  <si>
    <t>D.100.01.104.230701 Autogenuous welding Al 3</t>
  </si>
  <si>
    <t>D.100.01.104</t>
  </si>
  <si>
    <t>Autogenuous welding Al 3</t>
  </si>
  <si>
    <t>Autogenuous welding process; aluminium sheet 3 mm; butt joint; energy per meter joint; no emissions available</t>
  </si>
  <si>
    <t>D.100.01.105.230701 Cold transforming Al</t>
  </si>
  <si>
    <t>D.100.01.105</t>
  </si>
  <si>
    <t>Cold transforming Al</t>
  </si>
  <si>
    <t>Cold transforming aluminium, bending, deep drawing etc; energy per kilogram transformed materia</t>
  </si>
  <si>
    <t>D.100.01.106.240310 Fiber Laser cutting 1000 W, Aluminium 1mm thick, 1 meter</t>
  </si>
  <si>
    <t>D.100.01.106</t>
  </si>
  <si>
    <t>Fiber Laser cutting 1000 W, Aluminium 1mm thick, 1 meter</t>
  </si>
  <si>
    <t>https://artizono.com/fiber-laser-cutting-thickness-speed-chart/#fiber-laser-cutting-thickness-speed-chart-aluminum-2</t>
  </si>
  <si>
    <t>D.100.01.107.240310 Fiber Laser cutting 6000 W, Aluminium 10mm thick, 1 meter</t>
  </si>
  <si>
    <t>D.100.01.107</t>
  </si>
  <si>
    <t>Fiber Laser cutting 6000 W, Aluminium 10mm thick, 1 meter</t>
  </si>
  <si>
    <t>D.100.01.108.230701 Drilling Al. (per kg removed, removed Al not counted)</t>
  </si>
  <si>
    <t>D.100.01.108</t>
  </si>
  <si>
    <t>Drilling Al. (per kg removed, removed Al not counted)</t>
  </si>
  <si>
    <t>required electricity 0.48 MJ per kg removed</t>
  </si>
  <si>
    <t>D.100.01.109.230701 Extruding alum</t>
  </si>
  <si>
    <t>D.100.01.109</t>
  </si>
  <si>
    <t>Extruding alum</t>
  </si>
  <si>
    <t xml:space="preserve">LCA for the extrusion of aluminum, typically used in windows and car components. </t>
  </si>
  <si>
    <t>D.100.01.110.230701 Forging aluminium</t>
  </si>
  <si>
    <t>D.100.01.110</t>
  </si>
  <si>
    <t>Forging aluminium</t>
  </si>
  <si>
    <t>Forging process aluminium; energy per kilogram transformed material</t>
  </si>
  <si>
    <t>D.100.01.111.230701 Machining aluminium</t>
  </si>
  <si>
    <t>D.100.01.111</t>
  </si>
  <si>
    <t>Machining aluminium</t>
  </si>
  <si>
    <t>Machining aluminium, milling, drilling, turning etc; energy per kilogram removed material</t>
  </si>
  <si>
    <t>D.100.01.112.230701 MIG-arc welding Al 10</t>
  </si>
  <si>
    <t>D.100.01.112</t>
  </si>
  <si>
    <t>MIG-arc welding Al 10</t>
  </si>
  <si>
    <t>MIG-arc welding process; aluminium sheet 10 mm; butt V- joint; energy per meter joint; no emissions available</t>
  </si>
  <si>
    <t>D.100.01.113.230701 MIG-arc welding Al 12</t>
  </si>
  <si>
    <t>D.100.01.113</t>
  </si>
  <si>
    <t>MIG-arc welding Al 12</t>
  </si>
  <si>
    <t>MIG-arc welding process; aluminium sheet 12 mm; butt V- joint; energy per meter joint; no emissions available</t>
  </si>
  <si>
    <t>D.100.01.114.230701 MIG-arc welding Al 4</t>
  </si>
  <si>
    <t>D.100.01.114</t>
  </si>
  <si>
    <t>MIG-arc welding Al 4</t>
  </si>
  <si>
    <t>MIG-arc welding process; aluminium sheet 4 mm; butt I-joint; energy per meter joint; no emissions available</t>
  </si>
  <si>
    <t>D.100.01.115.230701 MIG-arc welding Al 5 I-jnt</t>
  </si>
  <si>
    <t>D.100.01.115</t>
  </si>
  <si>
    <t>MIG-arc welding Al 5 I-jnt</t>
  </si>
  <si>
    <t>MIG-arc welding process; aluminium sheet 5 mm; butt I-joint; energy per meter joint; no emissions available</t>
  </si>
  <si>
    <t>D.100.01.116.230701 MIG-arc welding Al 5 V-jnt</t>
  </si>
  <si>
    <t>D.100.01.116</t>
  </si>
  <si>
    <t>MIG-arc welding Al 5 V-jnt</t>
  </si>
  <si>
    <t>MIG-arc welding process; aluminium sheet 5 mm; butt V- joint; energy per meter joint; no emissions available</t>
  </si>
  <si>
    <t>D.100.01.117.230701 MIG-arc welding Al 6 V-jnt</t>
  </si>
  <si>
    <t>D.100.01.117</t>
  </si>
  <si>
    <t>MIG-arc welding Al 6 V-jnt</t>
  </si>
  <si>
    <t>MIG-arc welding process; aluminium sheet 6 mm; butt V-joint; energy per meter joint; no emissions available</t>
  </si>
  <si>
    <t>D.100.01.118.230701 MIG-arc welding Al 8</t>
  </si>
  <si>
    <t>D.100.01.118</t>
  </si>
  <si>
    <t>MIG-arc welding Al 8</t>
  </si>
  <si>
    <t>MIG-arc welding process; aluminium sheet 8 mm; butt V- joint; energy per meter joint; no emissions available</t>
  </si>
  <si>
    <t>D.100.01.119.230701 Milling Al. (per kg removed, removed Al not counted)</t>
  </si>
  <si>
    <t>D.100.01.119</t>
  </si>
  <si>
    <t>Milling Al. (per kg removed, removed Al not counted)</t>
  </si>
  <si>
    <t>D.100.01.120.230701 Rolling aluminium foil</t>
  </si>
  <si>
    <t>D.100.01.120</t>
  </si>
  <si>
    <t>Rolling aluminium foil</t>
  </si>
  <si>
    <t xml:space="preserve">LCA for  rolling of  aluminium foil 7-12um. </t>
  </si>
  <si>
    <t>D.100.01.121.230701 Rolling aluminium sheet</t>
  </si>
  <si>
    <t>D.100.01.121</t>
  </si>
  <si>
    <t>Rolling aluminium sheet</t>
  </si>
  <si>
    <t>LCA for  rolling of sheet aluminium typically for AlMg0.4Si1.2</t>
  </si>
  <si>
    <t>D.100.01.122.230701 Rolling brass</t>
  </si>
  <si>
    <t>D.100.01.122</t>
  </si>
  <si>
    <t>Rolling brass</t>
  </si>
  <si>
    <t>LCA for the production of brass sheet. Average data for the Netherlands 1990.</t>
  </si>
  <si>
    <t>D.100.01.123.230701 Sawing Al. band saw</t>
  </si>
  <si>
    <t>D.100.01.123</t>
  </si>
  <si>
    <t>Sawing Al. band saw</t>
  </si>
  <si>
    <t>specific manufacturer: energy 2.965 MJ per m</t>
  </si>
  <si>
    <t>D.100.01.124.230701 Sawing Al. circular saw</t>
  </si>
  <si>
    <t>D.100.01.124</t>
  </si>
  <si>
    <t>Sawing Al. circular saw</t>
  </si>
  <si>
    <t>specific manufacturer: energy 5.93 MJ per m</t>
  </si>
  <si>
    <t>D.100.01.125.230701 Scouring aluminium</t>
  </si>
  <si>
    <t>D.100.01.125</t>
  </si>
  <si>
    <t>Scouring aluminium</t>
  </si>
  <si>
    <t>electricity 6.22 MJ per kilogram removed materia</t>
  </si>
  <si>
    <t>D.100.01.126.230701 Seam welding Al. 0.25</t>
  </si>
  <si>
    <t>D.100.01.126</t>
  </si>
  <si>
    <t>Seam welding Al. 0.25</t>
  </si>
  <si>
    <t>Continuous welding process, aluminium sheet  0.25 mm (x2); energy 19.765 MJ per meter joint; no emissions available</t>
  </si>
  <si>
    <t>D.100.01.127.230701 Seam welding Al. 1.5</t>
  </si>
  <si>
    <t>D.100.01.127</t>
  </si>
  <si>
    <t>Seam welding Al. 1.5</t>
  </si>
  <si>
    <t>Continuous welding process, aluminium sheet 1.5  mm (x2); energy 63.248 MJ per meter joint; no emissions available.</t>
  </si>
  <si>
    <t>D.100.01.128.230701 Seam welding Al. 2.5</t>
  </si>
  <si>
    <t>D.100.01.128</t>
  </si>
  <si>
    <t>Seam welding Al. 2.5</t>
  </si>
  <si>
    <t>Continuous welding process, aluminium sheet 2.5  mm (x2); energy 90.92 MJ per meter joint; no emissions available</t>
  </si>
  <si>
    <t>D.100.01.129.230701 Spot welding Al. 0.5</t>
  </si>
  <si>
    <t>D.100.01.129</t>
  </si>
  <si>
    <t>Spot welding Al. 0.5</t>
  </si>
  <si>
    <t>Spot  welding process, aluminium sheet 0.5  mm (x2); energy 0.198 MJ per weld; no emissions available</t>
  </si>
  <si>
    <t>D.100.01.130.230701 Spot welding Al. 1</t>
  </si>
  <si>
    <t>D.100.01.130</t>
  </si>
  <si>
    <t>Spot welding Al. 1</t>
  </si>
  <si>
    <t>Spot  welding process, aluminium sheet 1  mm (x2); energy 0.3953 MJ per weld; no emissions available</t>
  </si>
  <si>
    <t>D.100.01.131.230701 Spot welding Al. 1.5</t>
  </si>
  <si>
    <t>D.100.01.131</t>
  </si>
  <si>
    <t>Spot welding Al. 1.5</t>
  </si>
  <si>
    <t>Spot  welding process, aluminium sheet 1.5  mm (x2); energy 0.791 MJ per weld; no emissions available</t>
  </si>
  <si>
    <t>D.100.01.132.230701 Spot welding Al. 3</t>
  </si>
  <si>
    <t>D.100.01.132</t>
  </si>
  <si>
    <t>Spot welding Al. 3</t>
  </si>
  <si>
    <t>Spot  welding process, aluminium sheet 3 mm (x2); energy 1.858 MJ per weld; no emissions available</t>
  </si>
  <si>
    <t>D.100.01.133.230701 Turning Al (per kg removed, removed Al not counted)</t>
  </si>
  <si>
    <t>D.100.01.133</t>
  </si>
  <si>
    <t>Turning Al (per kg removed, removed Al not counted)</t>
  </si>
  <si>
    <t>D.100.01.134.230701 Welding aluminium arc (0.0183 kg electrode)</t>
  </si>
  <si>
    <t>Welding aluminium arc (0.0183 kg electrode)</t>
  </si>
  <si>
    <t>specific case of welding, required 0.0183 kg Aluminium, 0.004 kg Argon, 0.15 MJe</t>
  </si>
  <si>
    <t>D.110.01</t>
  </si>
  <si>
    <t>Processing, Paper and packaging</t>
  </si>
  <si>
    <t>D.110.01.101.230701 Corrugated board box making,  (excl the paper)</t>
  </si>
  <si>
    <t>D.110.01.101</t>
  </si>
  <si>
    <t>Corrugated board box making,  (excl the paper)</t>
  </si>
  <si>
    <t>D.110.01.102.230701 Printing per m2, 100%, offset, conventional</t>
  </si>
  <si>
    <t>D.110.01.102</t>
  </si>
  <si>
    <t>Printing per m2, 100%, offset, conventional</t>
  </si>
  <si>
    <t>data from printing company Vrijdag Eindhoven</t>
  </si>
  <si>
    <t>D.110.01.103.230701 Printing per m2, 100%, UV, inkjet</t>
  </si>
  <si>
    <t>D.110.01.103</t>
  </si>
  <si>
    <t>Printing per m2, 100%, UV, inkjet</t>
  </si>
  <si>
    <t>D.110.01.104.230701 Printing per m2, offset, conventional, electricity only</t>
  </si>
  <si>
    <t>D.110.01.104</t>
  </si>
  <si>
    <t>Printing per m2, offset, conventional, electricity only</t>
  </si>
  <si>
    <t>D.110.01.105.230701 Printing per m2, UV, inkjet, electricity only</t>
  </si>
  <si>
    <t>D.110.01.105</t>
  </si>
  <si>
    <t>Printing per m2, UV, inkjet, electricity only</t>
  </si>
  <si>
    <t>D.110.01.106.230701 Printing per m2, extra paint varnish layer</t>
  </si>
  <si>
    <t>D.110.01.106</t>
  </si>
  <si>
    <t>Printing per m2, extra paint varnish layer</t>
  </si>
  <si>
    <t>box D.120.01</t>
  </si>
  <si>
    <t>Litt. Otto Urbanek, Wolfgang Saal. Energy Efficiency: Plastics and Rubber Machines Well Placed, Euromap, 2011</t>
  </si>
  <si>
    <t>D.120.01.101.230701 blow moulding, machine only</t>
  </si>
  <si>
    <t>blow moulding, machine only</t>
  </si>
  <si>
    <t>see box D.120.01</t>
  </si>
  <si>
    <t xml:space="preserve"> https://www.yumpu.com/en/document/read/4670511/euromap-study </t>
  </si>
  <si>
    <t>D.120.01.102.230701 blow moulding, production site</t>
  </si>
  <si>
    <t>blow moulding, production site</t>
  </si>
  <si>
    <t>Page 106.</t>
  </si>
  <si>
    <t>D.120.01.103.230701 extrusion, machine only</t>
  </si>
  <si>
    <t>extrusion, machine only</t>
  </si>
  <si>
    <t>Note: D.120.01.101 thru 106 plus D.120.01.108 and 109 are all basaed on "Idemat2022 .Electricity General Industry, B.040.01.101"</t>
  </si>
  <si>
    <t>D.120.01.104.230701 extrusion, production site</t>
  </si>
  <si>
    <t>extrusion, production site</t>
  </si>
  <si>
    <t>When the country of production is known, use specific electricity data from file</t>
  </si>
  <si>
    <t>D.120.01.105.230701 injection moulding, machine only</t>
  </si>
  <si>
    <t>injection moulding, machine only</t>
  </si>
  <si>
    <t> Idemat 2021 Global Electricity</t>
  </si>
  <si>
    <t>D.120.01.106.230701 injection moulding, production site</t>
  </si>
  <si>
    <t>injection moulding, production site</t>
  </si>
  <si>
    <t>by multiplying with the ratio 'Electricity specific country or region' / 'Electricity General Industry'</t>
  </si>
  <si>
    <t>D.120.01.107.230701 Recycling mixed polymer</t>
  </si>
  <si>
    <t>Recycling mixed polymer</t>
  </si>
  <si>
    <t xml:space="preserve">Recycling of (soft) polymer mixtures with a contamination of 10%.  All processes from collection to granulate included. </t>
  </si>
  <si>
    <t>D.120.01.108.230701 thermo forming, machine only</t>
  </si>
  <si>
    <t>thermo forming, machine only</t>
  </si>
  <si>
    <t>D.120.01.109.230701 thermo forming, production site</t>
  </si>
  <si>
    <t>thermo forming, production site</t>
  </si>
  <si>
    <t>D.140.01.101.230701 Chain sawing</t>
  </si>
  <si>
    <t xml:space="preserve">s </t>
  </si>
  <si>
    <t>Chain sawing</t>
  </si>
  <si>
    <t xml:space="preserve">per hour 0.66 kg Petrol, plus emissions, plus lubricants </t>
  </si>
  <si>
    <t>D.140.01.102.230701 Power sawing (petrol)</t>
  </si>
  <si>
    <t>Power sawing (petrol)</t>
  </si>
  <si>
    <t>per hour 1.7 kg Petrol, plus emissions, plus lubricants</t>
  </si>
  <si>
    <t>D.140.01.103.230701 Shaving hardwood per kg dry mass removed</t>
  </si>
  <si>
    <t>Shaving hardwood per kg dry mass removed</t>
  </si>
  <si>
    <t xml:space="preserve">CES Edupack data "across the grain" </t>
  </si>
  <si>
    <t>D.140.01.104.230701 Shaving softwood per kg dry mass removed</t>
  </si>
  <si>
    <t>Shaving softwood per kg dry mass removed</t>
  </si>
  <si>
    <t>end-of-life</t>
  </si>
  <si>
    <t>F.010</t>
  </si>
  <si>
    <t>F.010.01.101.230701 BR and IIR (Butyl rubber) co-firing in electrical power plant</t>
  </si>
  <si>
    <t>BR and IIR (Butyl rubber) co-firing in electrical power plant</t>
  </si>
  <si>
    <t>energy from stoichiometric calculation, see excel file 'embedded oil, heat of combustion, CO2 emissions and pyrolysis plastics&amp;chemicals.xls' LHV, at https://www.ecocostsvalue.com/lca/eol-and-recycling/</t>
  </si>
  <si>
    <t>F.010.01.102.230701 EVA (Ethylene vinyl acetate) co-firing in electrical power plant</t>
  </si>
  <si>
    <t>EVA (Ethylene vinyl acetate) co-firing in electrical power plant</t>
  </si>
  <si>
    <t>F.010.01.103.230701 IR (Polyisoprene rubber) co-firing in electrical power plant</t>
  </si>
  <si>
    <t>IR (Polyisoprene rubber) co-firing in electrical power plant</t>
  </si>
  <si>
    <t>F.010.01.104.230701 Natural rubber co-firing in electrical power plant</t>
  </si>
  <si>
    <t>Natural rubber co-firing in electrical power plant</t>
  </si>
  <si>
    <t>Litt. R. S. Jessup and A. D, Cummings. HEATS OF COMBUSTION OF RUBBER AND OF RUBBER-SULPHUR COMPOUNDS. Journal of Research of the K[ational Bureau of Standards, Volume 13, September 1934</t>
  </si>
  <si>
    <t>F.010.01.105.230701 Polychloroprene (Neoprene, CR) co-firing in electrical power plant</t>
  </si>
  <si>
    <t>Polychloroprene (Neoprene, CR) co-firing in electrical power plant</t>
  </si>
  <si>
    <t>F.010.01.106.230701 PU (Polyurethane) co-firing in electrical power plant</t>
  </si>
  <si>
    <t>PU (Polyurethane) co-firing in electrical power plant</t>
  </si>
  <si>
    <t>Litt. Liviu Costiuc, Mircea Tierean, Liana Baltes, Silvia Patachia. EXPERIMENTAL INVESTIGATION ON THE HEAT OF COMBUSTION FOR SOLID PLASTIC WASTE MIXTURES. Environmental Engineering and Management Journal June 2015, Vol.14, No. 6, 1295-1302 . http://omicron.ch.tuiasi.ro/EEMJ/</t>
  </si>
  <si>
    <t>F.010.01.107.230701 SBR (Styrene butadiene rubber) co-firing in electrical power plant</t>
  </si>
  <si>
    <t>SBR (Styrene butadiene rubber) co-firing in electrical power plant</t>
  </si>
  <si>
    <t>F.010.01.108.230701 Silicone rubber co-firing in electrical power plant</t>
  </si>
  <si>
    <t>Silicone rubber co-firing in electrical power plant</t>
  </si>
  <si>
    <t>energy from stoichiometric calculation, see excel file 'embedded oil, heat of combustion, CO2 emissions and pyrolysis plastics&amp;chemicals.xls' at https://www.ecocostsvalue.com/lca/eol-and-recycling/</t>
  </si>
  <si>
    <t>F.020.01.101.230701 CFRP (50%) co-firing in electrical power plant</t>
  </si>
  <si>
    <t>CFRP (50%) co-firing in electrical power plant</t>
  </si>
  <si>
    <t>credits for the delivered energy of 0.5 kg epoxi = -16.4 MJth gas, plus credits for the delivered energy of 1 kg carbon (proxi antracite) ; combined with 50% of the emissions of 1 kg epoxi (1.36 kg CO2 and 0.00101 kg NO2) and 0.5 kg carbon (1.83 kg CO2)</t>
  </si>
  <si>
    <t>F.020.01.102.230701 DMC (50%) co-firing in electrical power plant</t>
  </si>
  <si>
    <t>DMC (50%) co-firing in electrical power plant</t>
  </si>
  <si>
    <t>credits for the delivered energy of 0.5 kg epoxi = -16.4 MJth gas, plus debits for the required energy of 0.5 kg glass = 0.5x2 MJ; combined with 50% of the emissions of 1 kg epoxi (1.36 kg CO2 and 0.00101 kg NO2) . Note that the CO2 emissions of heating glas is included in the energy for glas</t>
  </si>
  <si>
    <t>F.020.01.103.230701 Flexible Polymer Foam, co-firing in electrical power plant</t>
  </si>
  <si>
    <t>Flexible Polymer Foam, co-firing in electrical power plant</t>
  </si>
  <si>
    <t>CO2 emissions from combustion and credits for the delivered energy, see .230701 PUR (Polyurethane) co-firing in electrical power plant</t>
  </si>
  <si>
    <t>F.020.01.104.230701 GFRP (50%) co-firing in electrical power plant</t>
  </si>
  <si>
    <t>GFRP (50%) co-firing in electrical power plant</t>
  </si>
  <si>
    <t>credits for the delivered energy of 0.5 kg epoxi = -16.4 MJth gas, and debits for the required energy of 0.5 kg glass = 0.5x2 MJ; combined with 50% of the emissions of 1 kg epoxi (1.36 kg CO2 and 0.00101 kg NO2) . Note that the CO2 emissions of heating glas is included in the energy for glas</t>
  </si>
  <si>
    <t>F.020.01.105.230701 Hardwood 0% MC, Bamboo, Cork, co-firing in electrical power plant</t>
  </si>
  <si>
    <t>Hardwood 0% MC, Bamboo, Cork, co-firing in electrical power plant</t>
  </si>
  <si>
    <t>credits for the delivered energy for LHV (take 8% less than HHV); 17.8 MJ/kg LHV; reference for HHV: Yury Maksimuk, Zoya Antonava, Vladimir Krouk, Alina Korsakova, Vera Kursevich 2021 Prediction of higher heating value (HHV) based on the structural composition for biomass https://doi.org/10.1016/j.fuel.2021.120860 Section 3.1 for cellulose (17.36 MJ/kg) and Section 3.2 for lignin (softwood 26.8 MJ/kg, hardwood 25.3 MJ/kg); https://www.sciencedirect.com/science/article/pii/S0016236121007377?via%3Dihub</t>
  </si>
  <si>
    <t>F.020.01.106.230701 Hardwood 12% MC, Bamboo, Cork, co-firing in electrical power plant</t>
  </si>
  <si>
    <t>Hardwood 12% MC, Bamboo, Cork, co-firing in electrical power plant</t>
  </si>
  <si>
    <t>credits for the delivered energy 0.88 x 17.8 - 0.12 x 2.44= 15.37  MJ/kg LHV (see dry hardwood for LHV)</t>
  </si>
  <si>
    <t>F.020.01.107.230701 Hardwood, fresh, 50% MC, Bamboo, Cork, co-firing in electrical power plant</t>
  </si>
  <si>
    <t>Hardwood, fresh, 50% MC, Bamboo, Cork, co-firing in electrical power plant</t>
  </si>
  <si>
    <t>credits for the delivered energy 0.5 x  17.8 - 0.5 x 2.44 = 7.7  MJ/kg LHV  (see dry hardwood for LHV)</t>
  </si>
  <si>
    <t>F.020.01.108.230701 Paper, Cardboard, Leather, Cotton (12% MC) co-firing in electrical power plant</t>
  </si>
  <si>
    <t>Paper, Cardboard, Leather, Cotton (12% MC) co-firing in electrical power plant</t>
  </si>
  <si>
    <t>The LHV of dry paper and board depends on the amount of ink and ther additives, as well as the percentage of lignin. Under the assumption that it is pure cellulose the LHV is 17.36 MJ/kg (see wood). This 17.36 MJ/kg is also an average for cotton and for leather. Paper in trading has 4 - 8 % moisture content. For post-consumer paper it is assumed at 12 %. That tesults in 0.88 x  17.36 - 0.12 x 2.44 = 15 MJ/kg</t>
  </si>
  <si>
    <t>F.020.01.109.230701 Rigid Polymer Foam, co-firing in electrical power plant</t>
  </si>
  <si>
    <t>Rigid Polymer Foam, co-firing in electrical power plant</t>
  </si>
  <si>
    <t>for CO2 emmssions from combustion and credits for the delivered energy, see F.030.01.108.230701 PE (Polyethylene) co-firing in electrical power plant, LHV</t>
  </si>
  <si>
    <t>F.020.01.110.230701 SMC co-firing in electrical power plant</t>
  </si>
  <si>
    <t>SMC co-firing in electrical power plant</t>
  </si>
  <si>
    <t>take F.020.01.102.230701 DMC (50%) co-firing in electrical power plant, i.e. 16.4 MJ/kg</t>
  </si>
  <si>
    <t>F.020.01.111.230701 Softwood 0% MC, co-firing in electrical power plant</t>
  </si>
  <si>
    <t>Softwood 0% MC, co-firing in electrical power plant</t>
  </si>
  <si>
    <t>F.020.01.112.230701 Softwood 12% MC, co-firing in electrical power plant</t>
  </si>
  <si>
    <t>Softwood 12% MC, co-firing in electrical power plant</t>
  </si>
  <si>
    <t>credits for the delivered energy = 0.88 x 18.1 - 0.12 x 2.44 = 15.6 MJ/kg LHV  (see dry softwood for LHV)</t>
  </si>
  <si>
    <t>F.020.01.113.230701 Softwood, fresh, 50% MC, co-firing in electrical power plant</t>
  </si>
  <si>
    <t>Softwood, fresh, 50% MC, co-firing in electrical power plant</t>
  </si>
  <si>
    <t>credits for the delivered energy 0.5 x 18.1 - 0.5 x 2.44 = 7.8 MJ/kg LHV  (see dry softwood for LHV)</t>
  </si>
  <si>
    <t>F.030.01.101.230701 ABS (Acrylonitrile butadiene styrene) co-firing in electrical power plant</t>
  </si>
  <si>
    <t>ABS (Acrylonitrile butadiene styrene) co-firing in electrical power plant</t>
  </si>
  <si>
    <t>HEATS OF COMBUSTION OF HIGH TEMPERATURE POLYMERS. Richard N. Walters*, Stacey M. Hackett* and Richard E. Lyon</t>
  </si>
  <si>
    <t>F.030.01.102.230701 bio-PE (Polyethylene) co-firing in electrical power plant</t>
  </si>
  <si>
    <t>bio-PE (Polyethylene) co-firing in electrical power plant</t>
  </si>
  <si>
    <t>F.030.01.103.230701 CA (Cellulose polymers) co-firing in electrical power plant</t>
  </si>
  <si>
    <t>CA (Cellulose polymers) co-firing in electrical power plant</t>
  </si>
  <si>
    <t>https://pslc.ws/fire/cellulos/combans.htm</t>
  </si>
  <si>
    <t>F.030.01.104.230701 Ionomer co-firing in electrical power plant</t>
  </si>
  <si>
    <t>Ionomer co-firing in electrical power plant</t>
  </si>
  <si>
    <t>F.030.01.105.230701 PA-11 (Nylon-11) co-firing in electrical power plant</t>
  </si>
  <si>
    <t>PA-11 (Nylon-11) co-firing in electrical power plant</t>
  </si>
  <si>
    <t>F.030.01.106.230701 PA (Nylons, Polyamides) co-firing in electrical power plant</t>
  </si>
  <si>
    <t>PA (Nylons, Polyamides) co-firing in electrical power plant</t>
  </si>
  <si>
    <t>F.030.01.107.230701 PC (Polycarbonate) co-firing in electrical power plant</t>
  </si>
  <si>
    <t>PC (Polycarbonate) co-firing in electrical power plant</t>
  </si>
  <si>
    <t>F.030.01.108.230701 PE (Polyethylene) co-firing in electrical power plant</t>
  </si>
  <si>
    <t>PE (Polyethylene) co-firing in electrical power plant</t>
  </si>
  <si>
    <t>F.030.01.110.230701 PEF (Polyethylene Furanoate) waste incineration in electrical power plant</t>
  </si>
  <si>
    <t>PEF (Polyethylene Furanoate) waste incineration in electrical power plant</t>
  </si>
  <si>
    <t>F.030.01.111.230701 PET (Polyethylene terephthalate) co-firing in electrical power plant</t>
  </si>
  <si>
    <t>PET (Polyethylene terephthalate) co-firing in electrical power plant</t>
  </si>
  <si>
    <t>F.030.01.112.230701 PHA (Polyhydroxyalkanoates) co-firing in electrical power plant</t>
  </si>
  <si>
    <t>PHA (Polyhydroxyalkanoates) co-firing in electrical power plant</t>
  </si>
  <si>
    <t>F.030.01.113.230701 PLA (Polylactide) co-firing in electrical power plant</t>
  </si>
  <si>
    <t>PLA (Polylactide) co-firing in electrical power plant</t>
  </si>
  <si>
    <t xml:space="preserve">Litt. https://www.unitika.co.jp/terramac/e/how/#:~:text=The%20heat%20of%20combustion%20of,SOx)%20is%20emitted%20during%20combustion. </t>
  </si>
  <si>
    <t>F.030.01.114.230701 PMMA (Polymethyl methacrylate) co-firing in electrical power plant</t>
  </si>
  <si>
    <t>PMMA (Polymethyl methacrylate) co-firing in electrical power plant</t>
  </si>
  <si>
    <t>F.030.01.115.230701 POM (Polyoxymethylene, polyacetaal) co-firing in electrical power plant</t>
  </si>
  <si>
    <t>POM (Polyoxymethylene, polyacetaal) co-firing in electrical power plant</t>
  </si>
  <si>
    <t>F.030.01.116.230701 PP (Polypropylene) co-firing in electrical power plant</t>
  </si>
  <si>
    <t>PP (Polypropylene) co-firing in electrical power plant</t>
  </si>
  <si>
    <t>F.030.01.117.230701 PS (Polystyrene) co-firing in electrical power plant</t>
  </si>
  <si>
    <t>PS (Polystyrene) co-firing in electrical power plant</t>
  </si>
  <si>
    <t>F.030.01.118.230701 PTFE (Teflon, Polytetrafluoroethylene) co-firing in electrical power plant</t>
  </si>
  <si>
    <t>PTFE (Teflon, Polytetrafluoroethylene) co-firing in electrical power plant</t>
  </si>
  <si>
    <t>F.030.01.119.230701 PTT (Polyltrimethylene terephthalate) co-firing in electrical power plant</t>
  </si>
  <si>
    <t>PTT (Polyltrimethylene terephthalate) co-firing in electrical power plant</t>
  </si>
  <si>
    <t>F.030.01.120.230701 PUR (Polyurethane) co-firing in electrical power plant</t>
  </si>
  <si>
    <t>PUR (Polyurethane) co-firing in electrical power plant</t>
  </si>
  <si>
    <t>F.030.01.121.230701 PVC (Polyvinylchloride) co-firing in electrical power plant</t>
  </si>
  <si>
    <t>PVC (Polyvinylchloride) co-firing in electrical power plant</t>
  </si>
  <si>
    <t>F.030.01.122.230701 PVDC (Polyvinyliden chloride) co-firing in electrical power plant</t>
  </si>
  <si>
    <t>PVDC (Polyvinyliden chloride) co-firing in electrical power plant</t>
  </si>
  <si>
    <t>F.030.01.123.230701 Starch PBS 50%-50% (Polybutylene succinate) co-firing in electrical power plant</t>
  </si>
  <si>
    <t>Starch PBS 50%-50% (Polybutylene succinate) co-firing in electrical power plant</t>
  </si>
  <si>
    <t>https://en.wikipedia.org/wiki/Starch</t>
  </si>
  <si>
    <t>F.030.01.124.231020 PBS (Polybutylene succinate) co-firing in electrical power plant</t>
  </si>
  <si>
    <t>PBS (Polybutylene succinate) co-firing in electrical power plant</t>
  </si>
  <si>
    <t>F.030.01.125.231020 PBAT (Polybutylene adipate terephthalate) co-firing in electrical power plant</t>
  </si>
  <si>
    <t>PBAT (Polybutylene adipate terephthalate) co-firing in electrical power plant</t>
  </si>
  <si>
    <t>F.030.01.126.231020 PHB (Polyhydroxybutyrate) co-firing in electrical power plant</t>
  </si>
  <si>
    <t>PHB (Polyhydroxybutyrate) co-firing in electrical power plant</t>
  </si>
  <si>
    <t>F.040.01.101.230701 Epoxies co-firing in electrical power plant</t>
  </si>
  <si>
    <t>Epoxies co-firing in electrical power plant</t>
  </si>
  <si>
    <t>F.040.01.102.230701 Phenolics (Bakelite) co-firing in electrical power plant</t>
  </si>
  <si>
    <t>Phenolics (Bakelite) co-firing in electrical power plant</t>
  </si>
  <si>
    <t>F.040.01.103.230701 Polyester co-firing in electrical power plant</t>
  </si>
  <si>
    <t>Polyester co-firing in electrical power plant</t>
  </si>
  <si>
    <t>F.044.01</t>
  </si>
  <si>
    <t>waste treatment, co-firing power plant Special plastics</t>
  </si>
  <si>
    <t>F.044.01.101.230701 Bisphenol A  co-firing in electrical power plant</t>
  </si>
  <si>
    <t>F.044.01.101</t>
  </si>
  <si>
    <t>waste treatment, co-firing power plant  Special plastics</t>
  </si>
  <si>
    <t>Bisphenol A  co-firing in electrical power plant</t>
  </si>
  <si>
    <t>F.044.01.102.230701 DEHP co-firing in electrical power plant</t>
  </si>
  <si>
    <t>F.044.01.102</t>
  </si>
  <si>
    <t>DEHP co-firing in electrical power plant</t>
  </si>
  <si>
    <t>F.044.01.103.230701 DINP co-firing in electrical power plant</t>
  </si>
  <si>
    <t>F.044.01.103</t>
  </si>
  <si>
    <t>DINP co-firing in electrical power plant</t>
  </si>
  <si>
    <t>F.044.01.104.230701 Epichlorohydrin  co-firing in electrical power plant</t>
  </si>
  <si>
    <t>F.044.01.104</t>
  </si>
  <si>
    <t>Epichlorohydrin  co-firing in electrical power plant</t>
  </si>
  <si>
    <t>F.044.01.105.230701 EVOH  co-firing in electrical power plant</t>
  </si>
  <si>
    <t>F.044.01.105</t>
  </si>
  <si>
    <t>EVOH  co-firing in electrical power plant</t>
  </si>
  <si>
    <t>F.044.01.106.230701 Formaldehyde  co-firing in electrical power plant</t>
  </si>
  <si>
    <t>F.044.01.106</t>
  </si>
  <si>
    <t>Formaldehyde  co-firing in electrical power plant</t>
  </si>
  <si>
    <t>F.044.01.107.230701 MDI  co-firing in electrical power plant</t>
  </si>
  <si>
    <t>F.044.01.107</t>
  </si>
  <si>
    <t>MDI  co-firing in electrical power plant</t>
  </si>
  <si>
    <t>F.044.01.108.230701 MMA monomer  co-firing in electrical power plant</t>
  </si>
  <si>
    <t>F.044.01.108</t>
  </si>
  <si>
    <t>MMA monomer  co-firing in electrical power plant</t>
  </si>
  <si>
    <t>F.044.01.109.230701 Nafion co-firing in electrical power plant</t>
  </si>
  <si>
    <t>F.044.01.109</t>
  </si>
  <si>
    <t>Nafion co-firing in electrical power plant</t>
  </si>
  <si>
    <t>F.044.01.110.230701 Paperfoam  co-firing in electrical power plant</t>
  </si>
  <si>
    <t>F.044.01.110</t>
  </si>
  <si>
    <t>Paperfoam  co-firing in electrical power plant</t>
  </si>
  <si>
    <t>F.044.01.111.230701 PEEK (Polyetheretherketone)  co-firing in electrical power plant</t>
  </si>
  <si>
    <t>F.044.01.111</t>
  </si>
  <si>
    <t>PEEK (Polyetheretherketone)  co-firing in electrical power plant</t>
  </si>
  <si>
    <t>F.044.01.112.230701 PEI (Polyether Imide) co-firing in electrical power plant</t>
  </si>
  <si>
    <t>F.044.01.112</t>
  </si>
  <si>
    <t>PEI (Polyether Imide) co-firing in electrical power plant</t>
  </si>
  <si>
    <t>F.044.01.113.230701 Phthalic anhydride co-firing in electrical power plant</t>
  </si>
  <si>
    <t>F.044.01.113</t>
  </si>
  <si>
    <t>Phthalic anhydride co-firing in electrical power plant</t>
  </si>
  <si>
    <t>F.044.01.114.230701 Polyether-polyols co-firing in electrical power plant</t>
  </si>
  <si>
    <t>F.044.01.114</t>
  </si>
  <si>
    <t>Polyether-polyols co-firing in electrical power plant</t>
  </si>
  <si>
    <t>F.044.01.115.230701 PPS  co-firing in electrical power plant</t>
  </si>
  <si>
    <t>F.044.01.115</t>
  </si>
  <si>
    <t>PPS  co-firing in electrical power plant</t>
  </si>
  <si>
    <t>from literature: HEATS OF COMBUSTION OF HIGH TEMPERATURE POLYMERS</t>
  </si>
  <si>
    <t>F.044.01.116.230701 PVOH (PVA) co-firing in electrical power plant</t>
  </si>
  <si>
    <t>F.044.01.116</t>
  </si>
  <si>
    <t>PVOH (PVA) co-firing in electrical power plant</t>
  </si>
  <si>
    <t>F.044.01.117.230701 TDI co-firing in electrical power plant</t>
  </si>
  <si>
    <t>F.044.01.117</t>
  </si>
  <si>
    <t>TDI co-firing in electrical power plant</t>
  </si>
  <si>
    <t>F.050.01.101.230701 Hardwood 0% MC, Bamboo, Cork, combustion in small elec. power plant</t>
  </si>
  <si>
    <t>Hardwood 0% MC, Bamboo, Cork, combustion in small elec. power plant</t>
  </si>
  <si>
    <t xml:space="preserve">the efficiency of a small power plant is assumed to be 70% </t>
  </si>
  <si>
    <t>F.050.01.102.230701 Hardwood 12% MC, Bamboo, Cork, combustion in small elec. power plant</t>
  </si>
  <si>
    <t>Hardwood 12% MC, Bamboo, Cork, combustion in small elec. power plant</t>
  </si>
  <si>
    <t>F.050.01.103.230701 Hardwood, fresh, 50% MC, Bamboo, Cork, combustion in small elec. power plant</t>
  </si>
  <si>
    <t>Hardwood, fresh, 50% MC, Bamboo, Cork, combustion in small elec. power plant</t>
  </si>
  <si>
    <t>F.050.01.104.230701 Paper, Cardboard, Leather, Cotton (12% MC) combustion in small elec. power plant</t>
  </si>
  <si>
    <t>Paper, Cardboard, Leather, Cotton (12% MC) combustion in small elec. power plant</t>
  </si>
  <si>
    <t>F.050.01.105.230701 Softwood 0% MC, combustion in small elec. power plant</t>
  </si>
  <si>
    <t>Softwood 0% MC, combustion in small elec. power plant</t>
  </si>
  <si>
    <t>F.050.01.106.230701 Softwood 12% MC, combustion in small elec. power plant</t>
  </si>
  <si>
    <t>Softwood 12% MC, combustion in small elec. power plant</t>
  </si>
  <si>
    <t>F.050.01.107.230701 Softwood, fresh, 50% MC, combustion in small elec. power plant</t>
  </si>
  <si>
    <t>Softwood, fresh, 50% MC, combustion in small elec. power plant</t>
  </si>
  <si>
    <t>F.070.01.101.230701 BR and IIR (Butyl rubber) waste incineration with electricity</t>
  </si>
  <si>
    <t>BR and IIR (Butyl rubber) waste incineration with electricity</t>
  </si>
  <si>
    <t>F.070.01.102.230701 EVA (Ethylene vinyl acetate) waste incineration with electricity</t>
  </si>
  <si>
    <t>EVA (Ethylene vinyl acetate) waste incineration with electricity</t>
  </si>
  <si>
    <t>F.070.01.103.230701 IR (Polyisoprene rubber) waste incineration with electricity</t>
  </si>
  <si>
    <t>IR (Polyisoprene rubber) waste incineration with electricity</t>
  </si>
  <si>
    <t>F.070.01.104.230701 Natural rubber waste incineration with electricity</t>
  </si>
  <si>
    <t>Natural rubber waste incineration with electricity</t>
  </si>
  <si>
    <t>F.070.01.105.230701 Polychloroprene (Neoprene, CR) waste incineration with electricity</t>
  </si>
  <si>
    <t>Polychloroprene (Neoprene, CR) waste incineration with electricity</t>
  </si>
  <si>
    <t>F.070.01.106.230701 PU (Polyurethane) waste incineration with electricity</t>
  </si>
  <si>
    <t>PU (Polyurethane) waste incineration with electricity</t>
  </si>
  <si>
    <t>F.070.01.107.230701 SBR (Styrene butadiene rubber) waste incineration with electricity</t>
  </si>
  <si>
    <t>SBR (Styrene butadiene rubber) waste incineration with electricity</t>
  </si>
  <si>
    <t>F.070.01.108.230701 Silicone rubbers waste incineration with electricity</t>
  </si>
  <si>
    <t>Silicone rubbers waste incineration with electricity</t>
  </si>
  <si>
    <t>F.080.01.101.230701 CFRP (50%) waste incineration with electricity</t>
  </si>
  <si>
    <t>CFRP (50%) waste incineration with electricity</t>
  </si>
  <si>
    <t>CO2 emissions from combustion and credits for the delivered energy -8.6 MJth gas</t>
  </si>
  <si>
    <t>F.080.01.102.230701 DMC (50%) waste incineration with electricity</t>
  </si>
  <si>
    <t>DMC (50%) waste incineration with electricity</t>
  </si>
  <si>
    <t>F.080.01.103.230701 Flexible Polymer Foam, waste incineration with electricity</t>
  </si>
  <si>
    <t>Flexible Polymer Foam, waste incineration with electricity</t>
  </si>
  <si>
    <t>CO2 emissions from combustion and credits for the delivered energy, see Idemat2023 PUR (Polyurethane) waste incineration with electricity</t>
  </si>
  <si>
    <t>F.080.01.104.230701 GFRP (50%) waste incineration with electricity</t>
  </si>
  <si>
    <t>GFRP (50%) waste incineration with electricity</t>
  </si>
  <si>
    <t>F.080.01.105.230701 Hardwood 0%MC, Bamboo, Cork, waste incineration with electricity</t>
  </si>
  <si>
    <t>Hardwood 0%MC, Bamboo, Cork, waste incineration with electricity</t>
  </si>
  <si>
    <t>credits for the delivered energy -11.27 MJth gas</t>
  </si>
  <si>
    <t>F.080.01.106.230701 Hardwood 12%MC, Bamboo, Cork, waste incineration with electricity</t>
  </si>
  <si>
    <t>Hardwood 12%MC, Bamboo, Cork, waste incineration with electricity</t>
  </si>
  <si>
    <t>credits for the delivered energy -9.73 MJth gas</t>
  </si>
  <si>
    <t>F.080.01.107.230701 Hardwood, fresh, 50%MC, Bamboo, Cork, waste incineration with electricity</t>
  </si>
  <si>
    <t>Hardwood, fresh, 50%MC, Bamboo, Cork, waste incineration with electricity</t>
  </si>
  <si>
    <t>credits for the delivered energy -4.9 MJth gas</t>
  </si>
  <si>
    <t>F.080.01.108.230701 Paper, Cardboard, Leather, Cotton (12%MC) waste incineration with electricity</t>
  </si>
  <si>
    <t>Paper, Cardboard, Leather, Cotton (12%MC) waste incineration with electricity</t>
  </si>
  <si>
    <t>credits for the delivered energy -10.83 MJth gas</t>
  </si>
  <si>
    <t>F.080.01.109.230701 Rigid Polymer Foam, waste incineration with electricity</t>
  </si>
  <si>
    <t>Rigid Polymer Foam, waste incineration with electricity</t>
  </si>
  <si>
    <t>CO2 emmssions from combustion and credits for the delivered energy, see Idemat2023 PE (Polyethylene) waste incineration with electricity</t>
  </si>
  <si>
    <t>F.080.01.110.230701 SMC waste incineration with electricity</t>
  </si>
  <si>
    <t>SMC waste incineration with electricity</t>
  </si>
  <si>
    <t>F.080.01.111.230701 Softwood, 0%MC, waste incineration with electricity</t>
  </si>
  <si>
    <t>Softwood, 0%MC, waste incineration with electricity</t>
  </si>
  <si>
    <t>credits for the delivered energy -11.77 MJth gas</t>
  </si>
  <si>
    <t>F.080.01.112.230701 Softwood, 12%MC, waste incineration with electricity</t>
  </si>
  <si>
    <t>Softwood, 12%MC, waste incineration with electricity</t>
  </si>
  <si>
    <t>credits for the delivered energy -10.2 MJth gas</t>
  </si>
  <si>
    <t>F.080.01.113.230701 Softwood,fresh, 50%MC, waste incineration with electricity</t>
  </si>
  <si>
    <t>Softwood,fresh, 50%MC, waste incineration with electricity</t>
  </si>
  <si>
    <t>credits for the delivered energy -5.2 MJth gas</t>
  </si>
  <si>
    <t>F.090.01.101.230701 ABS (Acrylonitrile butadiene styrene) waste incineration with electricity</t>
  </si>
  <si>
    <t>ABS (Acrylonitrile butadiene styrene) waste incineration with electricity</t>
  </si>
  <si>
    <t>F.090.01.102.230701 bio-PE (Polyethylene) waste incineration with electricity</t>
  </si>
  <si>
    <t>bio-PE (Polyethylene) waste incineration with electricity</t>
  </si>
  <si>
    <t>F.090.01.103.230701 CA (Cellulose polymers) waste incineration with electricity</t>
  </si>
  <si>
    <t>CA (Cellulose polymers) waste incineration with electricity</t>
  </si>
  <si>
    <t>F.090.01.104.230701 Ionomer waste incineration with electricity</t>
  </si>
  <si>
    <t>Ionomer waste incineration with electricity</t>
  </si>
  <si>
    <t>F.090.01.105.230701 PA-11 (Nylon-11) waste incineration with electricity</t>
  </si>
  <si>
    <t>PA-11 (Nylon-11) waste incineration with electricity</t>
  </si>
  <si>
    <t>F.090.01.106.230701 PA (Nylons, Polyamides) waste incineration with electricity</t>
  </si>
  <si>
    <t>PA (Nylons, Polyamides) waste incineration with electricity</t>
  </si>
  <si>
    <t>F.090.01.107.230701 PC (Polycarbonate) waste incineration with electricity</t>
  </si>
  <si>
    <t>PC (Polycarbonate) waste incineration with electricity</t>
  </si>
  <si>
    <t>F.090.01.108.230701 PE (Polyethylene) waste incineration with electricity</t>
  </si>
  <si>
    <t>PE (Polyethylene) waste incineration with electricity</t>
  </si>
  <si>
    <t>F.090.01.110.230701 PEF (Polyethylene Furanoate) waste incineration with electricity</t>
  </si>
  <si>
    <t>PEF (Polyethylene Furanoate) waste incineration with electricity</t>
  </si>
  <si>
    <t>F.090.01.111.230701 PET (Polyethylene terephthalate) waste incineration with electricity</t>
  </si>
  <si>
    <t>PET (Polyethylene terephthalate) waste incineration with electricity</t>
  </si>
  <si>
    <t>F.090.01.112.230701 PHA (Polyhydroxyalkanoates) waste incineration with electricity</t>
  </si>
  <si>
    <t>PHA (Polyhydroxyalkanoates) waste incineration with electricity</t>
  </si>
  <si>
    <t>F.090.01.113.230701 PLA (Polylactide) waste incineration with electricity</t>
  </si>
  <si>
    <t>PLA (Polylactide) waste incineration with electricity</t>
  </si>
  <si>
    <t>F.090.01.114.230701 PMMA (Polymethyl methacrylate) waste incineration with electricity</t>
  </si>
  <si>
    <t>PMMA (Polymethyl methacrylate) waste incineration with electricity</t>
  </si>
  <si>
    <t>F.090.01.115.230701 POM (Polyoxymethylene, Polyacetaal) waste incineration with electricity</t>
  </si>
  <si>
    <t>POM (Polyoxymethylene, Polyacetaal) waste incineration with electricity</t>
  </si>
  <si>
    <t>F.090.01.116.230701 PP (Polypropylene) waste incineration with electricity</t>
  </si>
  <si>
    <t>PP (Polypropylene) waste incineration with electricity</t>
  </si>
  <si>
    <t>F.090.01.117.230701 PS (Polystyrene) waste incineration with electricity</t>
  </si>
  <si>
    <t>PS (Polystyrene) waste incineration with electricity</t>
  </si>
  <si>
    <t>F.090.01.118.230701 PTFE (Teflon, Polytetrafluoroethylene) waste incineration with electricity</t>
  </si>
  <si>
    <t>PTFE (Teflon, Polytetrafluoroethylene) waste incineration with electricity</t>
  </si>
  <si>
    <t>F.090.01.119.230701 PTT (Polyltrimethylene terephthalate) waste incineration with electricity</t>
  </si>
  <si>
    <t>PTT (Polyltrimethylene terephthalate) waste incineration with electricity</t>
  </si>
  <si>
    <t>F.090.01.120.230701 PUR (Polyurethane) waste incineration with electricity</t>
  </si>
  <si>
    <t>PUR (Polyurethane) waste incineration with electricity</t>
  </si>
  <si>
    <t>Liviu Costiuc, Mircea Tierean, Liana Baltes, Silvia Patachia. EXPERIMENTAL INVESTIGATION ON THE HEAT OF COMBUSTION FOR SOLID PLASTIC WASTE MIXTURES. Environmental Engineering and Management Journal June 2015, Vol.14, No. 6, 1295-1302 . http://omicron.ch.tuiasi.ro/EEMJ/</t>
  </si>
  <si>
    <t>F.090.01.121.230701 PVC (Polyvinylchloride) waste incineration with electricity</t>
  </si>
  <si>
    <t>PVC (Polyvinylchloride) waste incineration with electricity</t>
  </si>
  <si>
    <t>F.090.01.122.230701 PVDC (Polyvinyliden chloride) waste incineration with electricity</t>
  </si>
  <si>
    <t>PVDC (Polyvinyliden chloride) waste incineration with electricity</t>
  </si>
  <si>
    <t>F.090.01.123.230701 Starch PBS 50%-50% (Polybutylene succinate) waste incineration with electricity</t>
  </si>
  <si>
    <t>Starch PBS 50%-50% (Polybutylene succinate) waste incineration with electricity</t>
  </si>
  <si>
    <t>F.090.01.124.231020 PBS (Polybutylene succinate)  incineration with electricity</t>
  </si>
  <si>
    <t>PBS (Polybutylene succinate)  incineration with electricity</t>
  </si>
  <si>
    <t>F.090.01.125.231020 PBAT (Polybutylene adipate terephthalate) waste incineration with electricity</t>
  </si>
  <si>
    <t>PBAT (Polybutylene adipate terephthalate) waste incineration with electricity</t>
  </si>
  <si>
    <t>F.090.01.126.231020 PHB (Polyhydroxybutyrate) waste incineration with electricity</t>
  </si>
  <si>
    <t>PHB (Polyhydroxybutyrate) waste incineration with electricity</t>
  </si>
  <si>
    <t>F.100.01.101.230701 Epoxies waste incineration with electricity</t>
  </si>
  <si>
    <t>Epoxies waste incineration with electricity</t>
  </si>
  <si>
    <t>F.100.01.102.230701 Phenolics (Bakelite) waste incineration with electricity</t>
  </si>
  <si>
    <t>Phenolics (Bakelite) waste incineration with electricity</t>
  </si>
  <si>
    <t>F.100.01.103.230701 Polyester waste incineration with electricity</t>
  </si>
  <si>
    <t>Polyester waste incineration with electricity</t>
  </si>
  <si>
    <t>F.104.01</t>
  </si>
  <si>
    <t>waste treatment,  municipal waste incineration with electricity, Special plastics</t>
  </si>
  <si>
    <t>F.104.01.101.230701 Bisphenol A  waste incineration with electricity</t>
  </si>
  <si>
    <t>F.104.01.101</t>
  </si>
  <si>
    <t>Bisphenol A  waste incineration with electricity</t>
  </si>
  <si>
    <t>F.104.01.102.230701 DEHP  waste incineration with electricity</t>
  </si>
  <si>
    <t>F.104.01.102</t>
  </si>
  <si>
    <t>DEHP  waste incineration with electricity</t>
  </si>
  <si>
    <t>F.104.01.103.230701 DINP  waste incineration with electricity</t>
  </si>
  <si>
    <t>F.104.01.103</t>
  </si>
  <si>
    <t>DINP  waste incineration with electricity</t>
  </si>
  <si>
    <t>F.104.01.104.230701 Epichlorohydrin  waste incineration with electricity</t>
  </si>
  <si>
    <t>F.104.01.104</t>
  </si>
  <si>
    <t>Epichlorohydrin  waste incineration with electricity</t>
  </si>
  <si>
    <t>F.104.01.105.230701 EVOH  waste incineration with electricity</t>
  </si>
  <si>
    <t>F.104.01.105</t>
  </si>
  <si>
    <t>EVOH  waste incineration with electricity</t>
  </si>
  <si>
    <t>F.104.01.106.230701 Formaldehyde  waste incineration with electricity</t>
  </si>
  <si>
    <t>F.104.01.106</t>
  </si>
  <si>
    <t>Formaldehyde  waste incineration with electricity</t>
  </si>
  <si>
    <t>F.104.01.107.230701 MDI  waste incineration with electricity</t>
  </si>
  <si>
    <t>F.104.01.107</t>
  </si>
  <si>
    <t>MDI  waste incineration with electricity</t>
  </si>
  <si>
    <t>F.104.01.108.230701 MMA monomer  waste incineration with electricity</t>
  </si>
  <si>
    <t>F.104.01.108</t>
  </si>
  <si>
    <t>MMA monomer  waste incineration with electricity</t>
  </si>
  <si>
    <t>F.104.01.109.230701 Nafion  waste incineration with electricity</t>
  </si>
  <si>
    <t>F.104.01.109</t>
  </si>
  <si>
    <t>Nafion  waste incineration with electricity</t>
  </si>
  <si>
    <t>F.104.01.110.230701 Paperfoam  waste incineration with electricity</t>
  </si>
  <si>
    <t>F.104.01.110</t>
  </si>
  <si>
    <t>Paperfoam  waste incineration with electricity</t>
  </si>
  <si>
    <t>F.104.01.111.230701 PEEK (Polyetheretherketone)  waste incineration with electricity</t>
  </si>
  <si>
    <t>F.104.01.111</t>
  </si>
  <si>
    <t>PEEK (Polyetheretherketone)  waste incineration with electricity</t>
  </si>
  <si>
    <t>F.104.01.112.230701 PEI (Polyether Imide) waste incineration with electricity</t>
  </si>
  <si>
    <t>F.104.01.112</t>
  </si>
  <si>
    <t>PEI (Polyether Imide) waste incineration with electricity</t>
  </si>
  <si>
    <t>HEATS OF COMBUSTION calculated</t>
  </si>
  <si>
    <t>F.104.01.113.230701 Phthalic anhydride waste incineration with electricity</t>
  </si>
  <si>
    <t>F.104.01.113</t>
  </si>
  <si>
    <t>Phthalic anhydride waste incineration with electricity</t>
  </si>
  <si>
    <t>F.104.01.114.230701 Polyether-polyols waste incineration with electricity</t>
  </si>
  <si>
    <t>F.104.01.114</t>
  </si>
  <si>
    <t>Polyether-polyols waste incineration with electricity</t>
  </si>
  <si>
    <t>F.104.01.115.230701 PPS  waste incineration with electricity</t>
  </si>
  <si>
    <t>F.104.01.115</t>
  </si>
  <si>
    <t>PPS  waste incineration with electricity</t>
  </si>
  <si>
    <t>F.104.01.116.230701 PVOH (PVA) waste incineration with electricity</t>
  </si>
  <si>
    <t>F.104.01.116</t>
  </si>
  <si>
    <t>PVOH (PVA) waste incineration with electricity</t>
  </si>
  <si>
    <t>F.104.01.117.230701 TDI waste incineration with electricity</t>
  </si>
  <si>
    <t>F.104.01.117</t>
  </si>
  <si>
    <t>TDI waste incineration with electricity</t>
  </si>
  <si>
    <t>F.105.01</t>
  </si>
  <si>
    <t>waste treatment,  municipal waste incineration with electricity, additives</t>
  </si>
  <si>
    <t>F.105.01.101.230701 AKD (Alkyl ketene dimers) waste incineration with electricity</t>
  </si>
  <si>
    <t>F.105.01.101</t>
  </si>
  <si>
    <t>waste treatment,  municipal waste incineration with electricity, Additives</t>
  </si>
  <si>
    <t>AKD (Alkyl ketene dimers) waste incineration with electricity</t>
  </si>
  <si>
    <t>F.105.01.102.230701 ASA (Acrylonitrile styrene acrylate) waste incineration with electricity</t>
  </si>
  <si>
    <t>F.105.01.102</t>
  </si>
  <si>
    <t>ASA (Acrylonitrile styrene acrylate) waste incineration with electricity</t>
  </si>
  <si>
    <t>F.105.01.103.230701 Rosin (from wood, pine) waste incineration with electricity</t>
  </si>
  <si>
    <t>F.105.01.103</t>
  </si>
  <si>
    <t>Rosin (from wood, pine) waste incineration with electricity</t>
  </si>
  <si>
    <t>F.106.01</t>
  </si>
  <si>
    <t>waste treatment,  no heat recovery, waste combustion, elastomeres</t>
  </si>
  <si>
    <t>F.106.01.101.230701 BR and IIR (Butyl rubber) waste combustion, clean tech, without heat recovery</t>
  </si>
  <si>
    <t>F.106.01.101</t>
  </si>
  <si>
    <t>no heat recovery, waste combustion, elastomeres</t>
  </si>
  <si>
    <t>BR and IIR (Butyl rubber) waste combustion, clean tech, without heat recovery</t>
  </si>
  <si>
    <t>clean combustion: CO2 only; no heat recovery</t>
  </si>
  <si>
    <t>F.106.01.102.230701 EVA (Ethylene vinyl acetate) waste combustion, clean tech, without heat recovery</t>
  </si>
  <si>
    <t>F.106.01.102</t>
  </si>
  <si>
    <t>EVA (Ethylene vinyl acetate) waste combustion, clean tech, without heat recovery</t>
  </si>
  <si>
    <t>F.106.01.103.230701 IR (Polyisoprene rubber) waste combustion, clean tech, without heat recovery</t>
  </si>
  <si>
    <t>F.106.01.103</t>
  </si>
  <si>
    <t>IR (Polyisoprene rubber) waste combustion, clean tech, without heat recovery</t>
  </si>
  <si>
    <t>F.106.01.104.230701 Natural rubber waste combustion, clean tech, without heat recovery</t>
  </si>
  <si>
    <t>F.106.01.104</t>
  </si>
  <si>
    <t>Natural rubber waste combustion, clean tech, without heat recovery</t>
  </si>
  <si>
    <t>F.106.01.105.230701 Polychloroprene (Neoprene, CR) waste combustion, clean tech, without heat recovery</t>
  </si>
  <si>
    <t>F.106.01.105</t>
  </si>
  <si>
    <t>Polychloroprene (Neoprene, CR) waste combustion, clean tech, without heat recovery</t>
  </si>
  <si>
    <t>F.106.01.106.230701 PU (Polyurethane) waste combustion, clean tech, without heat recovery</t>
  </si>
  <si>
    <t>F.106.01.106</t>
  </si>
  <si>
    <t>PU (Polyurethane) waste combustion, clean tech, without heat recovery</t>
  </si>
  <si>
    <t>F.106.01.107.230701 SBR (Styrene butadiene rubber) waste combustion, clean tech, without heat recovery</t>
  </si>
  <si>
    <t>F.106.01.107</t>
  </si>
  <si>
    <t>SBR (Styrene butadiene rubber) waste combustion, clean tech, without heat recovery</t>
  </si>
  <si>
    <t>F.106.01.108.230701 Silicone rubbers combustion, clean tech, without heat recovery</t>
  </si>
  <si>
    <t>F.106.01.108</t>
  </si>
  <si>
    <t>Silicone rubbers combustion, clean tech, without heat recovery</t>
  </si>
  <si>
    <t>F.106.02</t>
  </si>
  <si>
    <t>waste treatment,  no heat recovery, waste combustion, others</t>
  </si>
  <si>
    <t>F.106.02.101.230701 CFRP (50%) waste combustion, clean tech, without heat recovery</t>
  </si>
  <si>
    <t>F.106.02.101</t>
  </si>
  <si>
    <t>no heat recovery, waste combustion, others</t>
  </si>
  <si>
    <t>CFRP (50%) waste combustion, clean tech, without heat recovery</t>
  </si>
  <si>
    <t>F.106.02.102.230701 DMC (50%) waste combustion, clean tech, without heat recovery</t>
  </si>
  <si>
    <t>F.106.02.102</t>
  </si>
  <si>
    <t>DMC (50%) waste combustion, clean tech, without heat recovery</t>
  </si>
  <si>
    <t>F.106.02.103.230701 Flexible Polymer Foam, waste combustion, clean tech, without heat recovery</t>
  </si>
  <si>
    <t>F.106.02.103</t>
  </si>
  <si>
    <t>Flexible Polymer Foam, waste combustion, clean tech, without heat recovery</t>
  </si>
  <si>
    <t>F.106.02.104.230701 GFRP (50%) waste combustion, clean tech, without heat recovery</t>
  </si>
  <si>
    <t>F.106.02.104</t>
  </si>
  <si>
    <t>GFRP (50%) waste combustion, clean tech, without heat recovery</t>
  </si>
  <si>
    <t>F.106.02.110.230701 SMC waste combustion, clean tech, without heat recovery</t>
  </si>
  <si>
    <t>F.106.02.110</t>
  </si>
  <si>
    <t>SMC waste combustion, clean tech, without heat recovery</t>
  </si>
  <si>
    <t>F.106.03</t>
  </si>
  <si>
    <t>waste treatment,  no heat recovery, waste combustion, thermoplasts</t>
  </si>
  <si>
    <t>F.106.03.101.230701 ABS (Acrylonitrile butadiene styrene) waste combustion, clean tech, without heat recovery</t>
  </si>
  <si>
    <t>F.106.03.101</t>
  </si>
  <si>
    <t>no heat recovery, waste combustion, thermoplasts</t>
  </si>
  <si>
    <t>ABS (Acrylonitrile butadiene styrene) waste combustion, clean tech, without heat reco</t>
  </si>
  <si>
    <t>F.106.03.102.230701 bio-PE (Polyethylene) waste combustion, clean tech, without heat recovery</t>
  </si>
  <si>
    <t>F.106.03.102</t>
  </si>
  <si>
    <t>bio-PE (Polyethylene) waste combustion, clean tech, without heat recovery</t>
  </si>
  <si>
    <t>F.106.03.103.230701 CA (Cellulose polymers) waste combustion, clean tech, without heat recovery</t>
  </si>
  <si>
    <t>F.106.03.103</t>
  </si>
  <si>
    <t>CA (Cellulose polymers) waste combustion, clean tech, without heat recovery</t>
  </si>
  <si>
    <t>F.106.03.104.230701 Ionomer waste combustion, clean tech, without heat recovery</t>
  </si>
  <si>
    <t>F.106.03.104</t>
  </si>
  <si>
    <t>Ionomer waste combustion, clean tech, without heat recovery</t>
  </si>
  <si>
    <t>F.106.03.105.230701 PA-11 (Nylon-11) waste combustion, clean tech, without heat recovery</t>
  </si>
  <si>
    <t>F.106.03.105</t>
  </si>
  <si>
    <t>PA-11 (Nylon-11) waste combustion, clean tech, without heat recovery</t>
  </si>
  <si>
    <t>F.106.03.106.230701 PA (Nylons, Polyamides) waste combustion, clean tech, without heat recovery</t>
  </si>
  <si>
    <t>F.106.03.106</t>
  </si>
  <si>
    <t>PA (Nylons, Polyamides) waste combustion, clean tech, without heat recovery</t>
  </si>
  <si>
    <t>F.106.03.107.230701 PC (Polycarbonate) waste combustion, clean tech, without heat recovery</t>
  </si>
  <si>
    <t>F.106.03.107</t>
  </si>
  <si>
    <t>PC (Polycarbonate) waste combustion, clean tech, without heat recovery</t>
  </si>
  <si>
    <t>F.106.03.108.230701 PE (Polyethylene) waste combustion, clean tech, without heat recovery</t>
  </si>
  <si>
    <t>F.106.03.108</t>
  </si>
  <si>
    <t>PE (Polyethylene) waste combustion, clean tech, without heat recovery</t>
  </si>
  <si>
    <t>F.106.03.110.230701 PEF (Polyethylene Furanoate) waste combustion, clean tech, without heat recovery</t>
  </si>
  <si>
    <t>F.106.03.110</t>
  </si>
  <si>
    <t>PEF (Polyethylene Furanoate) waste combustion, clean tech, without heat recovery</t>
  </si>
  <si>
    <t>F.106.03.111.230701 PET (Polyethylene terephthalate) waste combustion, clean tech, without heat recovery</t>
  </si>
  <si>
    <t>F.106.03.111</t>
  </si>
  <si>
    <t>PET (Polyethylene terephthalate) waste combustion, clean tech, without heat recovery</t>
  </si>
  <si>
    <t>F.106.03.112.230701 PHA (Polyhydroxyalkanoates) waste combustion, clean tech, without heat recovery</t>
  </si>
  <si>
    <t>F.106.03.112</t>
  </si>
  <si>
    <t>PHA (Polyhydroxyalkanoates) waste combustion, clean tech, without heat recovery</t>
  </si>
  <si>
    <t>F.106.03.113.230701 PLA (Polylactide) waste combustion, clean tech, without heat recovery</t>
  </si>
  <si>
    <t>F.106.03.113</t>
  </si>
  <si>
    <t>PLA (Polylactide) waste combustion, clean tech, without heat recovery</t>
  </si>
  <si>
    <t>F.106.03.114.230701 PMMA (Polymethyl methacrylate) waste combustion, clean tech, without heat recovery</t>
  </si>
  <si>
    <t>F.106.03.114</t>
  </si>
  <si>
    <t>PMMA (Polymethyl methacrylate) waste combustion, clean tech, without heat recovery</t>
  </si>
  <si>
    <t>F.106.03.115.230701 POM (Polyoxymethylene, Polyacetaal) waste combustion, clean tech, without heat recovery</t>
  </si>
  <si>
    <t>F.106.03.115</t>
  </si>
  <si>
    <t>POM (Polyoxymethylene, Polyacetaal) waste combustion, clean tech, without heat recove</t>
  </si>
  <si>
    <t>F.106.03.116.230701 PP (Polypropylene) waste combustion, clean tech, without heat recovery</t>
  </si>
  <si>
    <t>F.106.03.116</t>
  </si>
  <si>
    <t>PP (Polypropylene) waste combustion, clean tech, without heat recovery</t>
  </si>
  <si>
    <t>F.106.03.117.230701 PS (Polystyrene) waste combustion, clean tech, without heat recovery</t>
  </si>
  <si>
    <t>F.106.03.117</t>
  </si>
  <si>
    <t>PS (Polystyrene) waste combustion, clean tech, without heat recovery</t>
  </si>
  <si>
    <t>F.106.03.118.230701 PTFE (Teflon, Polytetrafluoroethylene) waste incineration with electricity</t>
  </si>
  <si>
    <t>F.106.03.118</t>
  </si>
  <si>
    <t>F.106.03.119.230701 PTT (Polyltrimethylene terephthalate) waste combustion, clean tech, without heat recovery</t>
  </si>
  <si>
    <t>F.106.03.119</t>
  </si>
  <si>
    <t>PTT (Polyltrimethylene terephthalate) waste combustion, clean tech, without heat reco</t>
  </si>
  <si>
    <t>F.106.03.120.230701 PUR (Polyurethane) waste combustion, clean tech, without heat recovery</t>
  </si>
  <si>
    <t>F.106.03.120</t>
  </si>
  <si>
    <t>PUR (Polyurethane) waste combustion, clean tech, without heat recovery</t>
  </si>
  <si>
    <t>F.106.03.122.230701 PVDC (Polyvinyliden chloride) waste combustion, clean tech, without heat recovery</t>
  </si>
  <si>
    <t>F.106.03.122</t>
  </si>
  <si>
    <t>PVDC (Polyvinyliden chloride) waste combustion, clean tech, without heat recovery</t>
  </si>
  <si>
    <t>F.106.03.123.230701 Starch PBS 50%-50% (Polybutylene succinate) waste combustion, clean tech, without heat recovery</t>
  </si>
  <si>
    <t>F.106.03.123</t>
  </si>
  <si>
    <t>Starch PBS 50%-50% (Polybutylene succinate) waste combustion, clean tech, without hea</t>
  </si>
  <si>
    <t>F.106.03.124.231020 PBS (Polybutylene succinate) waste combustion, clean tech, without heat recovery</t>
  </si>
  <si>
    <t>F.106.03.124</t>
  </si>
  <si>
    <t>PBS (Polybutylene succinate) waste combustion, clean tech, without heat recovery</t>
  </si>
  <si>
    <t>F.106.03.125.231020 PBAT (Polybutylene adipate terepht)waste comb., clean tech, without heat recov.</t>
  </si>
  <si>
    <t>F.106.03.125</t>
  </si>
  <si>
    <t>PBAT (Polybutylene adipate terepht)waste comb., clean tech, without heat recov.</t>
  </si>
  <si>
    <t>F.106.03.126.231020 PHB (Polyhydroxybutyrate) waste combustion, clean tech, without heat recovery</t>
  </si>
  <si>
    <t>F.106.03.126</t>
  </si>
  <si>
    <t>PHB (Polyhydroxybutyrate) waste combustion, clean tech, without heat recovery</t>
  </si>
  <si>
    <t>F.106.04</t>
  </si>
  <si>
    <t>waste treatment,  no heat recovery, waste combustion, thermosets</t>
  </si>
  <si>
    <t>F.106.04.101.230701 Epoxies waste combustion, clean tech, without heat recovery</t>
  </si>
  <si>
    <t>F.106.04.101</t>
  </si>
  <si>
    <t>no heat recovery, waste combustion, thermosets</t>
  </si>
  <si>
    <t>Epoxies waste combustion, clean tech, without heat recovery</t>
  </si>
  <si>
    <t>F.106.04.102.230701 Phenolics (Bakelite) waste combustion, clean tech, without heat recovery</t>
  </si>
  <si>
    <t>F.106.04.102</t>
  </si>
  <si>
    <t>Phenolics (Bakelite) waste combustion, clean tech, without heat recovery</t>
  </si>
  <si>
    <t>F.106.04.103.230701 Polyester waste combustion, clean tech, without heat recovery</t>
  </si>
  <si>
    <t>F.106.04.103</t>
  </si>
  <si>
    <t>Polyester waste combustion, clean tech, without heat recovery</t>
  </si>
  <si>
    <t>F.106.05</t>
  </si>
  <si>
    <t>waste treatment,  no heat recovery, waste combustion, Special plastics</t>
  </si>
  <si>
    <t>F.106.05.101.230701 Bisphenol A  waste combustion, clean tech, without heat recovery</t>
  </si>
  <si>
    <t>F.106.05.101</t>
  </si>
  <si>
    <t>no heat recovery, waste combustion, Special plastics</t>
  </si>
  <si>
    <t>Bisphenol A  waste combustion, clean tech, without heat recovery</t>
  </si>
  <si>
    <t>F.106.05.102.230701 DEHP  waste combustion, clean tech, without heat recovery</t>
  </si>
  <si>
    <t>F.106.05.102</t>
  </si>
  <si>
    <t>DEHP  waste combustion, clean tech, without heat recovery</t>
  </si>
  <si>
    <t>F.106.05.103.230701 DINP  waste combustion, clean tech, without heat recovery</t>
  </si>
  <si>
    <t>F.106.05.103</t>
  </si>
  <si>
    <t>DINP  waste combustion, clean tech, without heat recovery</t>
  </si>
  <si>
    <t>F.106.05.104.230701 Epichlorohydrin  waste combustion, clean tech, without heat recovery</t>
  </si>
  <si>
    <t>F.106.05.104</t>
  </si>
  <si>
    <t>Epichlorohydrin  waste combustion, clean tech, without heat recovery</t>
  </si>
  <si>
    <t>F.106.05.105.230701 EVOH  waste combustion, clean tech, without heat recovery</t>
  </si>
  <si>
    <t>F.106.05.105</t>
  </si>
  <si>
    <t>EVOH  waste combustion, clean tech, without heat recovery</t>
  </si>
  <si>
    <t>F.106.05.106.230701 Formaldehyde  waste combustion, clean tech, without heat recovery</t>
  </si>
  <si>
    <t>F.106.05.106</t>
  </si>
  <si>
    <t>Formaldehyde  waste combustion, clean tech, without heat recovery</t>
  </si>
  <si>
    <t>F.106.05.107.230701 MDI  waste combustion, clean tech, without heat recovery</t>
  </si>
  <si>
    <t>F.106.05.107</t>
  </si>
  <si>
    <t>MDI  waste combustion, clean tech, without heat recovery</t>
  </si>
  <si>
    <t>F.106.05.108.230701 MMA monomer  waste combustion, clean tech, without heat recovery</t>
  </si>
  <si>
    <t>F.106.05.108</t>
  </si>
  <si>
    <t>MMA monomer  waste combustion, clean tech, without heat recovery</t>
  </si>
  <si>
    <t>F.106.05.109.230701 Nafion  waste combustion, clean tech, without heat recovery</t>
  </si>
  <si>
    <t>F.106.05.109</t>
  </si>
  <si>
    <t>Nafion  waste combustion, clean tech, without heat recovery</t>
  </si>
  <si>
    <t>F.106.05.110.230701 Paperfoam  waste combustion, clean tech, without heat recovery</t>
  </si>
  <si>
    <t>F.106.05.110</t>
  </si>
  <si>
    <t>Paperfoam  waste combustion, clean tech, without heat recovery</t>
  </si>
  <si>
    <t>F.106.05.111.230701 PEEK (Polyetheretherketone)  waste combustion, clean tech, without heat recovery</t>
  </si>
  <si>
    <t>F.106.05.111</t>
  </si>
  <si>
    <t>PEEK (Polyetheretherketone)  waste combustion, clean tech, without heat recovery</t>
  </si>
  <si>
    <t>F.106.05.112.230701 PEI (Polyether Imide) waste combustion, clean tech, without heat recovery</t>
  </si>
  <si>
    <t>F.106.05.112</t>
  </si>
  <si>
    <t>PEI (Polyether Imide) waste combustion, clean tech, without heat recovery</t>
  </si>
  <si>
    <t>F.106.05.113.230701 Phthalic anhydride waste combustion, clean tech, without heat recovery</t>
  </si>
  <si>
    <t>F.106.05.113</t>
  </si>
  <si>
    <t>Phthalic anhydride waste combustion, clean tech, without heat recovery</t>
  </si>
  <si>
    <t>F.106.05.114.230701 Polyether-polyols waste combustion, clean tech, without heat recovery</t>
  </si>
  <si>
    <t>F.106.05.114</t>
  </si>
  <si>
    <t>Polyether-polyols waste combustion, clean tech, without heat recovery</t>
  </si>
  <si>
    <t>F.106.05.115.230701 PPS  waste combustion, clean tech, without heat recovery</t>
  </si>
  <si>
    <t>F.106.05.115</t>
  </si>
  <si>
    <t>PPS  waste combustion, clean tech, without heat recovery</t>
  </si>
  <si>
    <t>F.106.05.116.230701 PVOH (PVA) waste combustion, clean tech, without heat recovery</t>
  </si>
  <si>
    <t>F.106.05.116</t>
  </si>
  <si>
    <t>PVOH (PVA) waste combustion, clean tech, without heat recovery</t>
  </si>
  <si>
    <t>F.106.05.117.230701 TDI waste combustion, clean tech, without heat recovery</t>
  </si>
  <si>
    <t>F.106.05.117</t>
  </si>
  <si>
    <t>TDI waste combustion, clean tech, without heat recovery</t>
  </si>
  <si>
    <t>F.106.06</t>
  </si>
  <si>
    <t>waste treatment,  no heat recovery, waste combustion, additives</t>
  </si>
  <si>
    <t>F.106.06.101.230701 AKD (Alkyl ketene dimers) waste combustion, clean tech, without heat recovery</t>
  </si>
  <si>
    <t>F.106.06.101</t>
  </si>
  <si>
    <t>no heat recovery, waste combustion, Additives</t>
  </si>
  <si>
    <t>AKD (Alkyl ketene dimers) waste combustion, clean tech, without heat recovery</t>
  </si>
  <si>
    <t>F.106.06.102.230701 ASA (Acrylonitrile styrene acrylate) waste combustion, clean tech, without heat recovery</t>
  </si>
  <si>
    <t>F.106.06.102</t>
  </si>
  <si>
    <t>ASA (Acrylonitrile styrene acrylate) waste combustion, clean tech, without heat recov</t>
  </si>
  <si>
    <t>F.106.06.103.230701 Rosin (from wood, pine) waste combustion, clean tech, without heat recovery</t>
  </si>
  <si>
    <t>F.106.06.103</t>
  </si>
  <si>
    <t>Rosin (from wood, pine) waste combustion, clean tech, without heat recovery</t>
  </si>
  <si>
    <t>F.108.01</t>
  </si>
  <si>
    <t>waste treatment, packaging end-of-life (municipal waste incineration)</t>
  </si>
  <si>
    <t>F.108.01.101.230701 film HDPE 50 mu in mun waste inc</t>
  </si>
  <si>
    <t>F.108.01.101</t>
  </si>
  <si>
    <t>film HDPE 50 mu in mun waste inc</t>
  </si>
  <si>
    <t>47.5 g HDPE, -2.12 MJth gas, 0.149 kg CO2e</t>
  </si>
  <si>
    <t>F.108.01.102.230701 film LDPE 50 mu in mun waste inc</t>
  </si>
  <si>
    <t>F.108.01.102</t>
  </si>
  <si>
    <t>film LDPE 50 mu in mun waste inc</t>
  </si>
  <si>
    <t>47.5 g LDPE, -2.12 MJth gas, 0.149 kg CO2e</t>
  </si>
  <si>
    <t>F.108.01.103.230701 film PC 50 mu in mun waste inc</t>
  </si>
  <si>
    <t>F.108.01.103</t>
  </si>
  <si>
    <t>film PC 50 mu in mun waste inc</t>
  </si>
  <si>
    <t>60 g PC, -1.81 MJth gas, 0.1656 kg CO2e</t>
  </si>
  <si>
    <t>F.108.01.104.230701 film PET / PE+EVOH+PE 62 mu in mun waste inc</t>
  </si>
  <si>
    <t>F.108.01.104</t>
  </si>
  <si>
    <t>film PET / PE+EVOH+PE 62 mu in mun waste inc</t>
  </si>
  <si>
    <t>data from International Journal of Environmental and Ecological Engineering Vol:7, No:11, 2013: PET 15.7 g , -0.36 MJth gas, 0.03566 kg CO2e; PE 41.1 g, -1.83 MJth, 0.1293 kg CO2e; EVOH 4.6 g, -0.15 MJth gas, 0.01121 kg CO2e</t>
  </si>
  <si>
    <t>F.108.01.105.230701 film PET 50 mu in mun waste inc</t>
  </si>
  <si>
    <t>F.108.01.105</t>
  </si>
  <si>
    <t>film PET 50 mu in mun waste inc</t>
  </si>
  <si>
    <t>69 g PET, -1.6 MJth, 0.1579 kg CO2e</t>
  </si>
  <si>
    <t>F.108.01.106.230701 film PET+ALOx / LDPE 62 mu in mun waste inc</t>
  </si>
  <si>
    <t>F.108.01.106</t>
  </si>
  <si>
    <t>film PET+ALOx / LDPE 62 mu in mun waste inc</t>
  </si>
  <si>
    <t>data from International Journal of Environmental and Ecological Engineering Vol:7, No:11, 2013. PET 16.1 g, -0.37 MJth gas, 0.03694 kg CO2e, LDPE 44.6 g, -1.99 MJth, 0.1394 kg CO2e</t>
  </si>
  <si>
    <t>F.108.01.107.230701 film PET+PVOH / LDPE 62 mu in mun waste inc</t>
  </si>
  <si>
    <t>F.108.01.107</t>
  </si>
  <si>
    <t>film PET+PVOH / LDPE 62 mu in mun waste inc</t>
  </si>
  <si>
    <t>data from International Journal of Environmental and Ecological Engineering Vol:7, No:11, 2013. PVOH 0.67 g, -0.014 MJth, 0.001337 kg CO2e; PET 16.2 g, -0.375MJth gas, 0.06006 kg CO2e; PE 44.6 g, -1.99 MJth gas, 0.1394 kg CO2e</t>
  </si>
  <si>
    <t>F.108.01.108.230701 film PLA (biobased) 50 mu in mun waste inc</t>
  </si>
  <si>
    <t>F.108.01.108</t>
  </si>
  <si>
    <t>film PLA (biobased) 50 mu in mun waste inc</t>
  </si>
  <si>
    <t>65 g PLA. -1.25 MJ gas, 0 kg CO2e</t>
  </si>
  <si>
    <t>F.108.01.109.230701 film PP 50 mu in mun waste inc</t>
  </si>
  <si>
    <t>F.108.01.109</t>
  </si>
  <si>
    <t>film PP 50 mu in mun waste inc</t>
  </si>
  <si>
    <t>45.5 g PP, -1.94 MJth, 0.1426 kg CO2e</t>
  </si>
  <si>
    <t>F.108.01.110.230701 film PP+PVDC 62 mu in mun waste inc</t>
  </si>
  <si>
    <t>F.108.01.110</t>
  </si>
  <si>
    <t>film PP+PVDC 62 mu in mun waste inc</t>
  </si>
  <si>
    <t>data from International Journal of Environmental and Ecological Engineering Vol:7, No:11, 2013. PVCD 30 g, -0.54 MJth gas, 0.04203 kg CO2e; PP 33.7 g, -1.44 MJth gas, 0.1057 kg CO2e</t>
  </si>
  <si>
    <t>F.108.01.111.230701 film PS (shrink) 50 mu in mun waste inc</t>
  </si>
  <si>
    <t>F.108.01.111</t>
  </si>
  <si>
    <t>film PS (shrink) 50 mu in mun waste inc</t>
  </si>
  <si>
    <t>52.5 g PS, -2.2 MJth gas, 0.17707 kg CO2e</t>
  </si>
  <si>
    <t>F.108.01.112.230701 film PVC (stiff, shrink) 50 mu in mun waste inc</t>
  </si>
  <si>
    <t>F.108.01.112</t>
  </si>
  <si>
    <t>film PVC (stiff, shrink) 50 mu in mun waste inc</t>
  </si>
  <si>
    <t>70 g PVC, -1.25 MJth, 0.09809 kg CO2e</t>
  </si>
  <si>
    <t>F.108.01.113</t>
  </si>
  <si>
    <t>waste treatment, packaging end-of-life (in electrical power plant)</t>
  </si>
  <si>
    <t>F.108.01.113.230701 film HDPE 50 mu in power plant</t>
  </si>
  <si>
    <t>film HDPE 50 mu in power plant</t>
  </si>
  <si>
    <t>47.5 g HDPE, -1.166 MJth gas, 0.149 kg CO2e</t>
  </si>
  <si>
    <t>F.108.01.114.230701 film LDPE 50 mu in power plant</t>
  </si>
  <si>
    <t>F.108.01.114</t>
  </si>
  <si>
    <t>film LDPE 50 mu in power plant</t>
  </si>
  <si>
    <t>47.5 g LDPE, -1.166 MJth gas, 0.149 kg CO2e</t>
  </si>
  <si>
    <t>F.108.01.115.230701 film PC 50 mu in power plant</t>
  </si>
  <si>
    <t>F.108.01.115</t>
  </si>
  <si>
    <t>film PC 50 mu in power plant</t>
  </si>
  <si>
    <t>60 g PC, -0.995 MJth gas, 0.1656 kg CO2e</t>
  </si>
  <si>
    <t>F.108.01.116.230701 film PET / PE+EVOH+PE 62 mu in power plant</t>
  </si>
  <si>
    <t>F.108.01.116</t>
  </si>
  <si>
    <t>film PET / PE+EVOH+PE 62 mu in power plant</t>
  </si>
  <si>
    <t>data from International Journal of Environmental and Ecological Engineering Vol:7, No:11, 2013: PET 15.7 g , -0.198 MJth gas, 0.03566 kg CO2e; PE 41.1 g, -1.01 MJth, 0.1293 kg CO2e; EVOH 4.6 g, -0.0825 MJth gas, 0.01121 kg CO2e</t>
  </si>
  <si>
    <t>F.108.01.117.230701 film PET 50 mu in power plant</t>
  </si>
  <si>
    <t>F.108.01.117</t>
  </si>
  <si>
    <t>film PET 50 mu in power plant</t>
  </si>
  <si>
    <t>69 g PET, -0.88 MJth, 0.1579 kg CO2e</t>
  </si>
  <si>
    <t>F.108.01.118.230701 film PET+ALOx / LDPE 62 mu in power plant</t>
  </si>
  <si>
    <t>F.108.01.118</t>
  </si>
  <si>
    <t>film PET+ALOx / LDPE 62 mu in power plant</t>
  </si>
  <si>
    <t>data from International Journal of Environmental and Ecological Engineering Vol:7, No:11, 2013. PET 16.1 g, -0.2035 MJth gas, 0.03694 kg CO2e, LDPE 44.6 g, -1.0945 MJth, 0.1394 kg CO2e</t>
  </si>
  <si>
    <t>F.108.01.119.230701 film PET+PVOH / LDPE 62 mu in power plant</t>
  </si>
  <si>
    <t>F.108.01.119</t>
  </si>
  <si>
    <t>film PET+PVOH / LDPE 62 mu in power plant</t>
  </si>
  <si>
    <t>data from International Journal of Environmental and Ecological Engineering Vol:7, No:11, 2013. PVOH 0.67 g, -0.0077 MJth, 0.001337 kg CO2e; PET 16.2 g, -0.206 MJth gas, 0.06006 kg CO2e; PE 44.6 g, -1.09 MJth gas, 0.1394 kg CO2e</t>
  </si>
  <si>
    <t>F.108.01.120.230701 film PLA (biobased) 50 mu in power plant</t>
  </si>
  <si>
    <t>F.108.01.120</t>
  </si>
  <si>
    <t>film PLA (biobased) 50 mu in power plant</t>
  </si>
  <si>
    <t>65 g PLA. -0.688 MJ gas, 0 kg CO2e</t>
  </si>
  <si>
    <t>F.108.01.121.230701 film PP 50 mu in power plant</t>
  </si>
  <si>
    <t>F.108.01.121</t>
  </si>
  <si>
    <t>film PP 50 mu in power plant</t>
  </si>
  <si>
    <t>45.5 g PP, -1.067 MJth, 0.1426 kg CO2e</t>
  </si>
  <si>
    <t>F.108.01.122.230701 film PP+PVDC 62 mu in power plant</t>
  </si>
  <si>
    <t>F.108.01.122</t>
  </si>
  <si>
    <t>film PP+PVDC 62 mu in power plant</t>
  </si>
  <si>
    <t>data from International Journal of Environmental and Ecological Engineering Vol:7, No:11, 2013. PVCD 30 g, -0.297 MJth gas, 0.04203 kg CO2e; PP 33.7 g, -0.792 MJth gas, 0.1057 kg CO2e</t>
  </si>
  <si>
    <t>F.108.01.123.230701 film PS (shrink) 50 mu in power plant</t>
  </si>
  <si>
    <t>F.108.01.123</t>
  </si>
  <si>
    <t>film PS (shrink) 50 mu in power plant</t>
  </si>
  <si>
    <t>52.5 g PS, -1.21 MJth gas, 0.17707 kg CO2e</t>
  </si>
  <si>
    <t>F.108.01.124.230701 film PVC (stiff, shrink) 50 mu in power plant</t>
  </si>
  <si>
    <t>F.108.01.124</t>
  </si>
  <si>
    <t>film PVC (stiff, shrink) 50 mu in power plant</t>
  </si>
  <si>
    <t>70 g PVC, -0.69 MJth, 0.09809 kg CO2e</t>
  </si>
  <si>
    <t>waste treatment, recycling credit metals (note: can only be applied when the a market mix is used at the input, not for secondary metals at the input, since that would cause double counting)</t>
  </si>
  <si>
    <t>F.110.01.100.230701 Metals open loop recycling credit</t>
  </si>
  <si>
    <t>F.110.01.100</t>
  </si>
  <si>
    <r>
      <t xml:space="preserve">waste treatment, recycling credit metals </t>
    </r>
    <r>
      <rPr>
        <sz val="11"/>
        <color rgb="FFFF0000"/>
        <rFont val="Calibri"/>
        <family val="2"/>
        <scheme val="minor"/>
      </rPr>
      <t>(note: can only be applied when the a market mix is used at the input, not for secondary metals at the input, since that would cause double counting)</t>
    </r>
  </si>
  <si>
    <t>Metals open loop recycling credit</t>
  </si>
  <si>
    <t>see Box F.110.01</t>
  </si>
  <si>
    <t>F.110.01.101.230701 Aluminium, recycling credit closed loop (87.5% virgin part trade mix)</t>
  </si>
  <si>
    <t>Aluminium, recycling credit closed loop (87.5% virgin part trade mix)</t>
  </si>
  <si>
    <t>F.110.01.102.230701 Copper, recycling credit closed loop (45% virgin part in trade mix)</t>
  </si>
  <si>
    <t>Copper, recycling credit closed loop (45% virgin part in trade mix)</t>
  </si>
  <si>
    <t>Box  F.110.01</t>
  </si>
  <si>
    <t>F.110.01.103.230701 Gold, recycling credit closed loop (80% virgin part trade mix)</t>
  </si>
  <si>
    <t>Gold, recycling credit closed loop (80% virgin part trade mix)</t>
  </si>
  <si>
    <t xml:space="preserve">The "recycling credit" is the eco-burden of making secondary material minus the eco-burden of the virgin material. </t>
  </si>
  <si>
    <t>F.110.01.104.230701 Lead, recycling credit  closed loop (25% virgin part in trade mix)</t>
  </si>
  <si>
    <t>Lead, recycling credit  closed loop (25% virgin part in trade mix)</t>
  </si>
  <si>
    <t xml:space="preserve">In LCA calculations it is related to "system expansion" to cope with the "closed-loop" recycling of waste. </t>
  </si>
  <si>
    <t>F.110.01.105.230701 Magnesium, recycling credit closed loop (90% virgin part in trade mix)</t>
  </si>
  <si>
    <t>Magnesium, recycling credit closed loop (90% virgin part in trade mix)</t>
  </si>
  <si>
    <t>Note that this benefit is only for the part of the virgin material (of the market mix input), so avoid double countimg.</t>
  </si>
  <si>
    <t>F.110.01.106.230701 Nickel, recycling credit closed loop (66% virgin part in trade mix)</t>
  </si>
  <si>
    <t>Nickel, recycling credit closed loop (66% virgin part in trade mix)</t>
  </si>
  <si>
    <t>See also Chaper 5 of book Vogtlander; A practical Guide to LCA; 2010, VSSD, Delft</t>
  </si>
  <si>
    <t>F.110.01.107.230701 Palladium, recycling credit  closed loop (91% virgin part in trade mix)</t>
  </si>
  <si>
    <t>Palladium, recycling credit  closed loop (91% virgin part in trade mix)</t>
  </si>
  <si>
    <t>F.110.01.108.230701 Platinum, recycling credit  closed loop (88.5% virgin part in trade mix)</t>
  </si>
  <si>
    <t>Platinum, recycling credit  closed loop (88.5% virgin part in trade mix)</t>
  </si>
  <si>
    <t>F.110.01.109.230701 Rhodium, recycling credit  closed loop (91% virgin part in trade mix)</t>
  </si>
  <si>
    <t>Rhodium, recycling credit  closed loop (91% virgin part in trade mix)</t>
  </si>
  <si>
    <t>F.110.01.110.230701 Silver, recycling credit closed loop (45% virgin part trade mix)</t>
  </si>
  <si>
    <t>Silver, recycling credit closed loop (45% virgin part trade mix)</t>
  </si>
  <si>
    <t>F.110.01.111.230701 Steel, recycling credit closed loop (56% virgin part in trade mix)</t>
  </si>
  <si>
    <t>Steel, recycling credit closed loop (56% virgin part in trade mix)</t>
  </si>
  <si>
    <t>F.110.01.112.230701 Titanium, recycling credit  closed loop (81% virgin part in trade mix)</t>
  </si>
  <si>
    <t>Titanium, recycling credit  closed loop (81% virgin part in trade mix)</t>
  </si>
  <si>
    <t>F.110.01.113.230701 Zinc, recycling credit closed loop (69% virgin part in trade mix)</t>
  </si>
  <si>
    <t>Zinc, recycling credit closed loop (69% virgin part in trade mix)</t>
  </si>
  <si>
    <t>F.120.01.100.230701 Plastics open loop recycling credit</t>
  </si>
  <si>
    <t>F.120.01.100</t>
  </si>
  <si>
    <r>
      <t>waste treatment, upcycling credit plastics</t>
    </r>
    <r>
      <rPr>
        <sz val="11"/>
        <color rgb="FFFF0000"/>
        <rFont val="Calibri"/>
        <family val="2"/>
        <scheme val="minor"/>
      </rPr>
      <t xml:space="preserve"> </t>
    </r>
  </si>
  <si>
    <t>Plastics open loop recycling credit</t>
  </si>
  <si>
    <t>see Box F.120.01</t>
  </si>
  <si>
    <t>F.120.01.101.230701 ABS, closed loop chemical upcycling credit</t>
  </si>
  <si>
    <t>ABS, closed loop chemical upcycling credit</t>
  </si>
  <si>
    <t>F.120.01.102.230701 bio-PE (Polyethylene), closed loop chemical upcycling credit</t>
  </si>
  <si>
    <t>bio-PE (Polyethylene), closed loop chemical upcycling credit</t>
  </si>
  <si>
    <t>Box  F.120.01</t>
  </si>
  <si>
    <t>F.120.01.103.230701 CA (Cellulose polymers), closed loop chemical upcycling credit</t>
  </si>
  <si>
    <t>CA (Cellulose polymers), closed loop chemical upcycling credit</t>
  </si>
  <si>
    <t>F.120.01.104.230701 EVA (Ethylene vinyl acetate), closed loop chemical upcycling credit</t>
  </si>
  <si>
    <t>EVA (Ethylene vinyl acetate), closed loop chemical upcycling credit</t>
  </si>
  <si>
    <t>F.120.01.105.230701 Ionomer, closed loop chemical upcycling credit</t>
  </si>
  <si>
    <t>Ionomer, closed loop chemical upcycling credit</t>
  </si>
  <si>
    <t>F.120.01.106.230701 closed loop PA-11 (nylon-11), chemical upcycling credit</t>
  </si>
  <si>
    <t>closed loop PA-11 (nylon-11), chemical upcycling credit</t>
  </si>
  <si>
    <t>F.120.01.107.230701 PA (nylons, polyamides), closed loop chemical upcycling credit</t>
  </si>
  <si>
    <t>PA (nylons, polyamides), closed loop chemical upcycling credit</t>
  </si>
  <si>
    <t>F.120.01.108.230701 PC (Polycarbonate), closed loop chemical upcycling credit</t>
  </si>
  <si>
    <t>PC (Polycarbonate), closed loop chemical upcycling credit</t>
  </si>
  <si>
    <t>F.120.01.109.230701 PE (Polyethylene), closed loop chemical upcycling credit</t>
  </si>
  <si>
    <t>PE (Polyethylene), closed loop chemical upcycling credit</t>
  </si>
  <si>
    <t>F.120.01.110.230701 PEF (Polyethylene Furanoate), closed loop chemical upcycling credit</t>
  </si>
  <si>
    <t>PEF (Polyethylene Furanoate), closed loop chemical upcycling credit</t>
  </si>
  <si>
    <t>F.120.01.111.230701 PET (Polyethylene terephthalate, closed loop chemical upcycling credit</t>
  </si>
  <si>
    <t>PET (Polyethylene terephthalate, closed loop chemical upcycling credit</t>
  </si>
  <si>
    <t>F.120.01.112.230701 PHA, PHB (Polyhydroxyalkanoates), closed loop chemical upcycling credit</t>
  </si>
  <si>
    <t>PHA, PHB (Polyhydroxyalkanoates), closed loop chemical upcycling credit</t>
  </si>
  <si>
    <t>F.120.01.113.230701 PLA (Polylactide), closed loop chemical upcycling credit</t>
  </si>
  <si>
    <t>PLA (Polylactide), closed loop chemical upcycling credit</t>
  </si>
  <si>
    <t>F.120.01.114.230701 PMMA (Acrilylic Polymethyl Methacrylate), closed loop chemical upcycling credit</t>
  </si>
  <si>
    <t>PMMA (Acrilylic Polymethyl Methacrylate), closed loop chemical upcycling credit</t>
  </si>
  <si>
    <t>F.120.01.115.230701 POM, Acetal (Polyoxymethylene), closed loop chemical upcycling credit</t>
  </si>
  <si>
    <t>POM, Acetal (Polyoxymethylene), closed loop chemical upcycling credit</t>
  </si>
  <si>
    <t>F.120.01.116.230701 PP (Polypropylene), closed loop chemical upcycling credit</t>
  </si>
  <si>
    <t>PP (Polypropylene), closed loop chemical upcycling credit</t>
  </si>
  <si>
    <t>F.120.01.117.230701 PS (Polystyrene), closed loop chemical upcycle credit</t>
  </si>
  <si>
    <t>PS (Polystyrene), closed loop chemical upcycle credit</t>
  </si>
  <si>
    <t>F.120.01.118.230701 PTFE, Teflon (Polytetrafluoroethylene), closed loop chemical upcycling credit</t>
  </si>
  <si>
    <t>PTFE, Teflon (Polytetrafluoroethylene), closed loop chemical upcycling credit</t>
  </si>
  <si>
    <t>F.120.01.119.230701 PTT (Polyltrimethylene terephthalate), closed loop chemical upcycling credit</t>
  </si>
  <si>
    <t>PTT (Polyltrimethylene terephthalate), closed loop chemical upcycling credit</t>
  </si>
  <si>
    <t>F.120.01.120.230701 PUR (Polyethane), closed loop chemical upcycling credit</t>
  </si>
  <si>
    <t>PUR (Polyethane), closed loop chemical upcycling credit</t>
  </si>
  <si>
    <t>F.120.01.121.230701 PVC (Polyvinylchloride), closed loop chemical upcycling credit</t>
  </si>
  <si>
    <t>PVC (Polyvinylchloride), closed loop chemical upcycling credit</t>
  </si>
  <si>
    <t>F.120.01.122.230701 Starch-PBS 50%-50% blend biodegradeble plastic, closed loop chemical upcycling credit</t>
  </si>
  <si>
    <t>Starch-PBS 50%-50% blend biodegradeble plastic, closed loop chemical upcycling credit</t>
  </si>
  <si>
    <t>F.130.01.101.230701 anaerobic digestion (fermentation) cow dung</t>
  </si>
  <si>
    <t>anaerobic digestion (fermentation) cow dung</t>
  </si>
  <si>
    <t>from 32.64 to 40 litre methane per kg wet; per kg dry it is appox 240 litre methane https://www.researchgate.net/post/How-long-does-the-cow-dung-takes-to-produce-bio-gas</t>
  </si>
  <si>
    <t>F.130.01.102.230701 anaerobic digestion (fermentation) food waste</t>
  </si>
  <si>
    <t>anaerobic digestion (fermentation) food waste</t>
  </si>
  <si>
    <t>Keith James, Linda Ovens, Kimberley Pratt, 2011. The Scottish Carbon Metric, Zero Waste Scotland https://www.zerowastescotland.org.uk/sites/default/files/The%20Scottish%20Carbon%20Metric.pdf</t>
  </si>
  <si>
    <t>F.130.01.103.230701 anaerobic digestion (fermentation) garden waste</t>
  </si>
  <si>
    <t>anaerobic digestion (fermentation) garden waste</t>
  </si>
  <si>
    <t>F.130.01.104.230701 composting biodegradable plastics</t>
  </si>
  <si>
    <t>composting biodegradable plastics</t>
  </si>
  <si>
    <t>no fertilisers in biodegradable plastics</t>
  </si>
  <si>
    <t>F.130.01.105.230701 composting organic waste (without transport)</t>
  </si>
  <si>
    <t>composting organic waste (without transport)</t>
  </si>
  <si>
    <t>F.130.01.106.230701 landfill (inert waste, not biodegradable)</t>
  </si>
  <si>
    <t>landfill (inert waste, not biodegradable)</t>
  </si>
  <si>
    <t>see calculation of eco-costs of inert landfill (revealed preference within the EU) https://www.ecocostsvalue.com/eco-costs/eco-costs-resource-scarcity/</t>
  </si>
  <si>
    <t>F.130.01.107.230701 landfill organic waste without CH4 emission prevention</t>
  </si>
  <si>
    <t>landfill organic waste without CH4 emission prevention</t>
  </si>
  <si>
    <t xml:space="preserve">Litt. Frøiland Jensen et al. 2000. CH4 Emissions from Solid Waste Disposal from Good Practice Guidance and Uncertainty Management in National Greenhouse Gas Inventories, IPCC https://www.ipcc-nggip.iges.or.jp/public/gp/english/ plus James et al. 2011. The Scottish Carbon Metric. Zero Waste Scotland (for the 100 Nm3 methane per ton) </t>
  </si>
  <si>
    <t>F.130.01.108.230701 plastic waste, collection&amp;sorting</t>
  </si>
  <si>
    <t>plastic waste, collection&amp;sorting</t>
  </si>
  <si>
    <t>transport equivalent 1.2 tkm per kg (1200 km)</t>
  </si>
  <si>
    <t>F.130.01.109.230701 Scrap separation Mn, Fe, Cu, Ni and Zn</t>
  </si>
  <si>
    <t>Scrap separation Mn, Fe, Cu, Ni and Zn</t>
  </si>
  <si>
    <t xml:space="preserve">Automatic sorting of Mn, Fe, Cu, Ni and Zn out of scrap. Also applied to TV-tubes to separate front, screen and tube glass. Capacity 600 kg/h (200-1100) at 40-50 mm particle size </t>
  </si>
  <si>
    <t>F.130.01.110.230701 Scrap, collection&amp;sorting (alum.)</t>
  </si>
  <si>
    <t>Scrap, collection&amp;sorting (alum.)</t>
  </si>
  <si>
    <t>transport equivalent 0.6 tkm per kg (600 km)</t>
  </si>
  <si>
    <t>F.130.01.111.230701 Scrap, collection&amp;sorting (copper)</t>
  </si>
  <si>
    <t>Scrap, collection&amp;sorting (copper)</t>
  </si>
  <si>
    <t>F.130.01.112.230701 Scrap, collection&amp;sorting (iron and glass)</t>
  </si>
  <si>
    <t>Scrap, collection&amp;sorting (iron and glass)</t>
  </si>
  <si>
    <t>transport equivalent 0.4 tkm per kg (400 km)</t>
  </si>
  <si>
    <t>F.130.01.113.230701 Scrap, collection&amp;sorting (other non-ferro metals)</t>
  </si>
  <si>
    <t>Scrap, collection&amp;sorting (other non-ferro metals)</t>
  </si>
  <si>
    <t>F.130.01.114.230701 Scrap, collection&amp;sorting (Pb)</t>
  </si>
  <si>
    <t>Scrap, collection&amp;sorting (Pb)</t>
  </si>
  <si>
    <t>transport equivalent 1 tkm per kg (1000 km)</t>
  </si>
  <si>
    <t>F.130.01.115.230701 Scrap, collection&amp;sorting (Stainless st)</t>
  </si>
  <si>
    <t>Scrap, collection&amp;sorting (Stainless st)</t>
  </si>
  <si>
    <t>F.130.01.116.230701 Waste to recycling prosesses</t>
  </si>
  <si>
    <t>Waste to recycling prosesses</t>
  </si>
  <si>
    <t>Idemat</t>
  </si>
  <si>
    <t>F.130.01.117.240116 Carbon storage in wood &gt;100 years (per kg wood 12%MC)</t>
  </si>
  <si>
    <t>F.130.01.117</t>
  </si>
  <si>
    <t>Carbon storage in wood &gt;100 years (per kg wood 12%MC)</t>
  </si>
  <si>
    <t>F.130.01.118.240116 Torrefied wood excl EoL credit</t>
  </si>
  <si>
    <t>F.130.01.118</t>
  </si>
  <si>
    <t>Torrefied wood excl EoL credit</t>
  </si>
  <si>
    <t xml:space="preserve">https://studenttheses.uu.nl/bitstream/handle/20.500.12932/37976/Thesis%20Maria%20Derks%20-%20Public%20version.pdf?sequence=2&amp;isAllowed=y plus https://www.sciencedirect.com/science/article/pii/S0921344921005152?via%3Dihub </t>
  </si>
  <si>
    <t>F.130.01.119.240116 Torrefied wood incl EoL credit</t>
  </si>
  <si>
    <t>F.130.01.119</t>
  </si>
  <si>
    <t>Torrefied wood incl EoL credit</t>
  </si>
  <si>
    <t>food</t>
  </si>
  <si>
    <t>M.020</t>
  </si>
  <si>
    <t>M.020.01</t>
  </si>
  <si>
    <t>Material, Food, Potatoes and root vegetables</t>
  </si>
  <si>
    <t>M.020.01.101.240319 Pre-baked frozen fries</t>
  </si>
  <si>
    <t>M.020.01.101</t>
  </si>
  <si>
    <t>Pre-baked frozen fries</t>
  </si>
  <si>
    <t>reference, Dutch: Rijksinstituut voor Volksgezondheid en Milieu (RIVM, Bilthoven, The Netherlands) https://www.rivm.nl/voedsel-en-voeding/duurzaam-voedsel/database-milieubelasting-voedingsmiddelen</t>
  </si>
  <si>
    <t>M.020.01.102.240319 Potatoes without skin</t>
  </si>
  <si>
    <t>M.020.01.102</t>
  </si>
  <si>
    <t>Potatoes without skin</t>
  </si>
  <si>
    <t>M.020.02</t>
  </si>
  <si>
    <t>Material, Food, Alcoholic beverages</t>
  </si>
  <si>
    <t>M.020.02.101.240319 Beer (bottle)</t>
  </si>
  <si>
    <t>M.020.02.101</t>
  </si>
  <si>
    <t>Beer (bottle)</t>
  </si>
  <si>
    <t>M.020.02.102.240319 Young gin</t>
  </si>
  <si>
    <t>M.020.02.102</t>
  </si>
  <si>
    <t>Young gin</t>
  </si>
  <si>
    <t>M.020.02.103.240319 Wine, red</t>
  </si>
  <si>
    <t>M.020.02.103</t>
  </si>
  <si>
    <t>Wine, red</t>
  </si>
  <si>
    <t>M.020.02.104.240319 Wine, rose</t>
  </si>
  <si>
    <t>M.020.02.104</t>
  </si>
  <si>
    <t>Wine, rose</t>
  </si>
  <si>
    <t>M.020.02.105.240319 Wine, white dry</t>
  </si>
  <si>
    <t>M.020.02.105</t>
  </si>
  <si>
    <t>Wine, white dry</t>
  </si>
  <si>
    <t>M.020.03</t>
  </si>
  <si>
    <t>Material, Food, Bread</t>
  </si>
  <si>
    <t>M.020.03.101.240319 Baguette, white</t>
  </si>
  <si>
    <t>M.020.03.101</t>
  </si>
  <si>
    <t>Baguette, white</t>
  </si>
  <si>
    <t>M.020.03.102.240319 Bread, multigrain</t>
  </si>
  <si>
    <t>M.020.03.102</t>
  </si>
  <si>
    <t>Bread, multigrain</t>
  </si>
  <si>
    <t>M.020.03.103.240319 Bread, rye</t>
  </si>
  <si>
    <t>M.020.03.103</t>
  </si>
  <si>
    <t>Bread, rye</t>
  </si>
  <si>
    <t>M.020.03.104.240319 Bread, white water</t>
  </si>
  <si>
    <t>M.020.03.104</t>
  </si>
  <si>
    <t>Bread, white water</t>
  </si>
  <si>
    <t>M.020.03.105.240319 Bread, whole wheat</t>
  </si>
  <si>
    <t>M.020.03.105</t>
  </si>
  <si>
    <t>Bread, whole wheat</t>
  </si>
  <si>
    <t>M.020.03.106.240319 Currant Bun</t>
  </si>
  <si>
    <t>M.020.03.106</t>
  </si>
  <si>
    <t>Currant Bun</t>
  </si>
  <si>
    <t>M.020.03.107.240319 Crispbread</t>
  </si>
  <si>
    <t>M.020.03.107</t>
  </si>
  <si>
    <t>Crispbread</t>
  </si>
  <si>
    <t>M.020.03.108.240319 Croissant</t>
  </si>
  <si>
    <t>M.020.03.108</t>
  </si>
  <si>
    <t>Croissant</t>
  </si>
  <si>
    <t>M.020.03.109.240319 White bread, hard</t>
  </si>
  <si>
    <t>M.020.03.109</t>
  </si>
  <si>
    <t>White bread, hard</t>
  </si>
  <si>
    <t>M.020.03.110.240319 White bread, soft</t>
  </si>
  <si>
    <t>M.020.03.110</t>
  </si>
  <si>
    <t>White bread, soft</t>
  </si>
  <si>
    <t>M.020.04</t>
  </si>
  <si>
    <t>Material, Food, Miscellaneous</t>
  </si>
  <si>
    <t>M.020.04.101.240319 Mealworms</t>
  </si>
  <si>
    <t>M.020.04.101</t>
  </si>
  <si>
    <t>Mealworms</t>
  </si>
  <si>
    <t>M.020.04.102.240319 Seaweed kelp, raw</t>
  </si>
  <si>
    <t>M.020.04.102</t>
  </si>
  <si>
    <t>Seaweed kelp, raw</t>
  </si>
  <si>
    <t>M.020.05</t>
  </si>
  <si>
    <t>Material, Food, Eggs</t>
  </si>
  <si>
    <t>M.020.05.101.240319 Chicken egg</t>
  </si>
  <si>
    <t>M.020.05.101</t>
  </si>
  <si>
    <t>Chicken egg</t>
  </si>
  <si>
    <t>M.020.06</t>
  </si>
  <si>
    <t>Material, Food, Fruit</t>
  </si>
  <si>
    <t>M.020.06.101.240319 Applesauce (can)</t>
  </si>
  <si>
    <t>M.020.06.101</t>
  </si>
  <si>
    <t>Applesauce (can)</t>
  </si>
  <si>
    <t>M.020.06.102.240319 Applesauce (glass)</t>
  </si>
  <si>
    <t>M.020.06.102</t>
  </si>
  <si>
    <t>Applesauce (glass)</t>
  </si>
  <si>
    <t>M.020.06.103.240319 Apple</t>
  </si>
  <si>
    <t>M.020.06.103</t>
  </si>
  <si>
    <t>Apple</t>
  </si>
  <si>
    <t>M.020.06.104.240319 Apricots</t>
  </si>
  <si>
    <t>M.020.06.104</t>
  </si>
  <si>
    <t>Apricots</t>
  </si>
  <si>
    <t>M.020.06.105.240319 Avocado</t>
  </si>
  <si>
    <t>M.020.06.105</t>
  </si>
  <si>
    <t>Avocado</t>
  </si>
  <si>
    <t>M.020.06.106.240319 Banana</t>
  </si>
  <si>
    <t>M.020.06.106</t>
  </si>
  <si>
    <t>Banana</t>
  </si>
  <si>
    <t>M.020.06.107.240319 Coconut milk (can)</t>
  </si>
  <si>
    <t>M.020.06.107</t>
  </si>
  <si>
    <t>Coconut milk (can)</t>
  </si>
  <si>
    <t>M.020.06.108.240319 Coconut milk (pack)</t>
  </si>
  <si>
    <t>M.020.06.108</t>
  </si>
  <si>
    <t>Coconut milk (pack)</t>
  </si>
  <si>
    <t>M.020.06.109.240319 Dates, dried</t>
  </si>
  <si>
    <t>M.020.06.109</t>
  </si>
  <si>
    <t>Dates, dried</t>
  </si>
  <si>
    <t>M.020.06.110.240319 Figs, dried</t>
  </si>
  <si>
    <t>M.020.06.110</t>
  </si>
  <si>
    <t>Figs, dried</t>
  </si>
  <si>
    <t>M.020.06.111.240319 Figs</t>
  </si>
  <si>
    <t>M.020.06.111</t>
  </si>
  <si>
    <t>Figs</t>
  </si>
  <si>
    <t>M.020.06.112.240319 Fruit snack Krijpfruit</t>
  </si>
  <si>
    <t>M.020.06.112</t>
  </si>
  <si>
    <t>Fruit snack Krijpfruit</t>
  </si>
  <si>
    <t>M.020.06.113.240319 Grapes</t>
  </si>
  <si>
    <t>M.020.06.113</t>
  </si>
  <si>
    <t>Grapes</t>
  </si>
  <si>
    <t>M.020.06.114.240319 Kiwi</t>
  </si>
  <si>
    <t>M.020.06.114</t>
  </si>
  <si>
    <t>Kiwi</t>
  </si>
  <si>
    <t>M.020.06.115.240319 Lemon</t>
  </si>
  <si>
    <t>M.020.06.115</t>
  </si>
  <si>
    <t>Lemon</t>
  </si>
  <si>
    <t>M.020.06.116.240319 Mandarine</t>
  </si>
  <si>
    <t>M.020.06.116</t>
  </si>
  <si>
    <t>Mandarine</t>
  </si>
  <si>
    <t>M.020.06.117.240319 Mango</t>
  </si>
  <si>
    <t>M.020.06.117</t>
  </si>
  <si>
    <t>Mango</t>
  </si>
  <si>
    <t>M.020.06.118.240319 Honeydew melon</t>
  </si>
  <si>
    <t>M.020.06.118</t>
  </si>
  <si>
    <t>Honeydew melon</t>
  </si>
  <si>
    <t>M.020.06.119.240319 Olives (can)</t>
  </si>
  <si>
    <t>M.020.06.119</t>
  </si>
  <si>
    <t>Olives (can)</t>
  </si>
  <si>
    <t>M.020.06.120.240319 Olives (glass)</t>
  </si>
  <si>
    <t>M.020.06.120</t>
  </si>
  <si>
    <t>Olives (glass)</t>
  </si>
  <si>
    <t>M.020.06.121.240319 Orange</t>
  </si>
  <si>
    <t>M.020.06.121</t>
  </si>
  <si>
    <t>Orange</t>
  </si>
  <si>
    <t>M.020.06.122.240319 Peach</t>
  </si>
  <si>
    <t>M.020.06.122</t>
  </si>
  <si>
    <t>Peach</t>
  </si>
  <si>
    <t>M.020.06.123.240319 Pineapple</t>
  </si>
  <si>
    <t>M.020.06.123</t>
  </si>
  <si>
    <t>Pineapple</t>
  </si>
  <si>
    <t>M.020.06.124.240319 Strawberries</t>
  </si>
  <si>
    <t>M.020.06.124</t>
  </si>
  <si>
    <t>Strawberries</t>
  </si>
  <si>
    <t>M.020.07</t>
  </si>
  <si>
    <t>Material, Food, Pastries and cookies</t>
  </si>
  <si>
    <t>M.020.07.101.240319 Stuffed biscuit</t>
  </si>
  <si>
    <t>M.020.07.101</t>
  </si>
  <si>
    <t>Stuffed biscuit</t>
  </si>
  <si>
    <t>M.020.07.102.240319 Apple pie with butter</t>
  </si>
  <si>
    <t>M.020.07.102</t>
  </si>
  <si>
    <t>Apple pie with butter</t>
  </si>
  <si>
    <t>M.020.07.103.240319 Apple pie with margarine</t>
  </si>
  <si>
    <t>M.020.07.103</t>
  </si>
  <si>
    <t>Apple pie with margarine</t>
  </si>
  <si>
    <t>M.020.07.104.240319 Biscuit, wheat/whole wheat</t>
  </si>
  <si>
    <t>M.020.07.104</t>
  </si>
  <si>
    <t>Biscuit, wheat/whole wheat</t>
  </si>
  <si>
    <t>M.020.07.105.240319 Biscuit, fruit</t>
  </si>
  <si>
    <t>M.020.07.105</t>
  </si>
  <si>
    <t>Biscuit, fruit</t>
  </si>
  <si>
    <t>M.020.07.106.240319 Biscuit</t>
  </si>
  <si>
    <t>M.020.07.106</t>
  </si>
  <si>
    <t>Biscuit</t>
  </si>
  <si>
    <t>M.020.07.107.240319 Gingerbread</t>
  </si>
  <si>
    <t>M.020.07.107</t>
  </si>
  <si>
    <t>Gingerbread</t>
  </si>
  <si>
    <t>M.020.07.108.240319 Cake with butter</t>
  </si>
  <si>
    <t>M.020.07.108</t>
  </si>
  <si>
    <t>Cake with butter</t>
  </si>
  <si>
    <t>M.020.07.109.240319 Cake without butter</t>
  </si>
  <si>
    <t>M.020.07.109</t>
  </si>
  <si>
    <t>Cake without butter</t>
  </si>
  <si>
    <t>M.020.07.110.240319 Syrup waffle</t>
  </si>
  <si>
    <t>M.020.07.110</t>
  </si>
  <si>
    <t>Syrup waffle</t>
  </si>
  <si>
    <t>M.020.08</t>
  </si>
  <si>
    <t>Material, Food, Grain products and binders</t>
  </si>
  <si>
    <t>M.020.08.101.240319 Bread dough, pizza base/pie</t>
  </si>
  <si>
    <t>M.020.08.101</t>
  </si>
  <si>
    <t>Bread dough, pizza base/pie</t>
  </si>
  <si>
    <t>M.020.08.102.240319 Wheat flour</t>
  </si>
  <si>
    <t>M.020.08.102</t>
  </si>
  <si>
    <t>Wheat flour</t>
  </si>
  <si>
    <t>M.020.08.103.240319 Muesli, crispy with fruit</t>
  </si>
  <si>
    <t>M.020.08.103</t>
  </si>
  <si>
    <t>Muesli, crispy with fruit</t>
  </si>
  <si>
    <t>M.020.08.104.240319 Oatmeal</t>
  </si>
  <si>
    <t>M.020.08.104</t>
  </si>
  <si>
    <t>Oatmeal</t>
  </si>
  <si>
    <t>M.020.08.105.240319 Pasta</t>
  </si>
  <si>
    <t>M.020.08.105</t>
  </si>
  <si>
    <t>Pasta</t>
  </si>
  <si>
    <t>M.020.08.106.240319 Rice, pericarp</t>
  </si>
  <si>
    <t>M.020.08.106</t>
  </si>
  <si>
    <t>Rice, pericarp</t>
  </si>
  <si>
    <t>M.020.08.107.240319 Rice, white</t>
  </si>
  <si>
    <t>M.020.08.107</t>
  </si>
  <si>
    <t>Rice, white</t>
  </si>
  <si>
    <t>M.020.09</t>
  </si>
  <si>
    <t>Material, Food, Vegetable</t>
  </si>
  <si>
    <t>M.020.09.101.240319 Bean sprouts</t>
  </si>
  <si>
    <t>M.020.09.101</t>
  </si>
  <si>
    <t>Bean sprouts</t>
  </si>
  <si>
    <t>M.020.09.102.240319 Frozen green beans (plastic)</t>
  </si>
  <si>
    <t>M.020.09.102</t>
  </si>
  <si>
    <t>Frozen green beans (plastic)</t>
  </si>
  <si>
    <t>M.020.09.103.240319 Green beans (can)</t>
  </si>
  <si>
    <t>M.020.09.103</t>
  </si>
  <si>
    <t>Green beans (can)</t>
  </si>
  <si>
    <t>M.020.09.104.240319 Green beans (glass)</t>
  </si>
  <si>
    <t>M.020.09.104</t>
  </si>
  <si>
    <t>Green beans (glass)</t>
  </si>
  <si>
    <t>M.020.09.105.240319 Green beans (plastic)</t>
  </si>
  <si>
    <t>M.020.09.105</t>
  </si>
  <si>
    <t>Green beans (plastic)</t>
  </si>
  <si>
    <t>M.020.09.106.240319 Broccoli</t>
  </si>
  <si>
    <t>M.020.09.106</t>
  </si>
  <si>
    <t>Broccoli</t>
  </si>
  <si>
    <t>M.020.09.107.240319 Carrot</t>
  </si>
  <si>
    <t>M.020.09.107</t>
  </si>
  <si>
    <t>Carrot</t>
  </si>
  <si>
    <t>M.020.09.108.240319 Cauliflower</t>
  </si>
  <si>
    <t>M.020.09.108</t>
  </si>
  <si>
    <t>Cauliflower</t>
  </si>
  <si>
    <t>M.020.09.109.240319 Chicory</t>
  </si>
  <si>
    <t>M.020.09.109</t>
  </si>
  <si>
    <t>Chicory</t>
  </si>
  <si>
    <t>M.020.09.110.240319 Zucchini</t>
  </si>
  <si>
    <t>M.020.09.110</t>
  </si>
  <si>
    <t>Zucchini</t>
  </si>
  <si>
    <t>M.020.09.111.240319 Cucumber with peel</t>
  </si>
  <si>
    <t>M.020.09.111</t>
  </si>
  <si>
    <t>Cucumber with peel</t>
  </si>
  <si>
    <t>M.020.09.112.240319 Kale</t>
  </si>
  <si>
    <t>M.020.09.112</t>
  </si>
  <si>
    <t>Kale</t>
  </si>
  <si>
    <t>M.020.09.113.240319 Lettuce, medium</t>
  </si>
  <si>
    <t>M.020.09.113</t>
  </si>
  <si>
    <t>Lettuce, medium</t>
  </si>
  <si>
    <t>M.020.09.114.240319 Lettuce, lettuce</t>
  </si>
  <si>
    <t>M.020.09.114</t>
  </si>
  <si>
    <t>Lettuce, lettuce</t>
  </si>
  <si>
    <t>M.020.09.115.240319 Mushrooms</t>
  </si>
  <si>
    <t>M.020.09.115</t>
  </si>
  <si>
    <t>Mushrooms</t>
  </si>
  <si>
    <t>M.020.09.116.240319 Onion</t>
  </si>
  <si>
    <t>M.020.09.116</t>
  </si>
  <si>
    <t>Onion</t>
  </si>
  <si>
    <t>M.020.09.117.240319 Peas with carrots (canned)</t>
  </si>
  <si>
    <t>M.020.09.117</t>
  </si>
  <si>
    <t>Peas with carrots (canned)</t>
  </si>
  <si>
    <t>M.020.09.118.240319 Peas with carrots (glass)</t>
  </si>
  <si>
    <t>M.020.09.118</t>
  </si>
  <si>
    <t>Peas with carrots (glass)</t>
  </si>
  <si>
    <t>M.020.09.119.240319 Peas, frozen</t>
  </si>
  <si>
    <t>M.020.09.119</t>
  </si>
  <si>
    <t>Peas, frozen</t>
  </si>
  <si>
    <t>M.020.09.120.240319 Spinach, frozen</t>
  </si>
  <si>
    <t>M.020.09.120</t>
  </si>
  <si>
    <t>Spinach, frozen</t>
  </si>
  <si>
    <t>M.020.09.121.240319 Bell pepper</t>
  </si>
  <si>
    <t>M.020.09.121</t>
  </si>
  <si>
    <t>Bell pepper</t>
  </si>
  <si>
    <t>M.020.09.122.240319 Corn (canned)</t>
  </si>
  <si>
    <t>M.020.09.122</t>
  </si>
  <si>
    <t>Corn (canned)</t>
  </si>
  <si>
    <t>M.020.09.123.240319 Corn (glass)</t>
  </si>
  <si>
    <t>M.020.09.123</t>
  </si>
  <si>
    <t>Corn (glass)</t>
  </si>
  <si>
    <t>M.020.09.124.240319 Tomato</t>
  </si>
  <si>
    <t>M.020.09.124</t>
  </si>
  <si>
    <t>Tomato</t>
  </si>
  <si>
    <t>M.020.10</t>
  </si>
  <si>
    <t>Material, Food, Savory sandwich filling</t>
  </si>
  <si>
    <t>M.020.10.101.240319 Fish salade</t>
  </si>
  <si>
    <t>M.020.10.101</t>
  </si>
  <si>
    <t>Fish salade</t>
  </si>
  <si>
    <t>M.020.10.102.240319 Hummus natural</t>
  </si>
  <si>
    <t>M.020.10.102</t>
  </si>
  <si>
    <t>Hummus natural</t>
  </si>
  <si>
    <t>M.020.10.103.240319 Peanut butter</t>
  </si>
  <si>
    <t>M.020.10.103</t>
  </si>
  <si>
    <t>Peanut butter</t>
  </si>
  <si>
    <t>M.020.11</t>
  </si>
  <si>
    <t>Material, Food, Savory sauces</t>
  </si>
  <si>
    <t>M.020.11.101.240319 Gravy from gravy powder, 25% fat</t>
  </si>
  <si>
    <t>M.020.11.101</t>
  </si>
  <si>
    <t>Gravy from gravy powder, 25% fat</t>
  </si>
  <si>
    <t>M.020.11.102.240319 French fries sauce</t>
  </si>
  <si>
    <t>M.020.11.102</t>
  </si>
  <si>
    <t>French fries sauce</t>
  </si>
  <si>
    <t>M.020.11.103.240319 Mayonnaise</t>
  </si>
  <si>
    <t>M.020.11.103</t>
  </si>
  <si>
    <t>Mayonnaise</t>
  </si>
  <si>
    <t>M.020.11.104.240319 Oriental sauce (glass)</t>
  </si>
  <si>
    <t>M.020.11.104</t>
  </si>
  <si>
    <t>Oriental sauce (glass)</t>
  </si>
  <si>
    <t>M.020.11.105.240319 Tomato sauce (glass)</t>
  </si>
  <si>
    <t>M.020.11.105</t>
  </si>
  <si>
    <t>Tomato sauce (glass)</t>
  </si>
  <si>
    <t>M.020.12</t>
  </si>
  <si>
    <t>Material, Food, Savory snacks and pretzels</t>
  </si>
  <si>
    <t>M.020.12.101.240319 Chips, potato</t>
  </si>
  <si>
    <t>M.020.12.101</t>
  </si>
  <si>
    <t>Chips, potato</t>
  </si>
  <si>
    <t>M.020.12.102.240319 Croquette, beef</t>
  </si>
  <si>
    <t>M.020.12.102</t>
  </si>
  <si>
    <t>Croquette, beef</t>
  </si>
  <si>
    <t>M.020.12.103.240319 Popcorn</t>
  </si>
  <si>
    <t>M.020.12.103</t>
  </si>
  <si>
    <t>Popcorn</t>
  </si>
  <si>
    <t>M.020.12.104.240319 Sausage roll</t>
  </si>
  <si>
    <t>M.020.12.104</t>
  </si>
  <si>
    <t>Sausage roll</t>
  </si>
  <si>
    <t>M.020.12.105.240319 Frikandel</t>
  </si>
  <si>
    <t>M.020.12.105</t>
  </si>
  <si>
    <t>Frikandel</t>
  </si>
  <si>
    <t>M.020.13</t>
  </si>
  <si>
    <t>Material, Food, Cheese</t>
  </si>
  <si>
    <t>M.020.13.101.240319 Cheese, 20+</t>
  </si>
  <si>
    <t>M.020.13.101</t>
  </si>
  <si>
    <t>Cheese, 20+</t>
  </si>
  <si>
    <t>M.020.13.102.240319 Cheese Edam, 40+</t>
  </si>
  <si>
    <t>M.020.13.102</t>
  </si>
  <si>
    <t>Cheese Edam, 40+</t>
  </si>
  <si>
    <t>M.020.13.103.240319 Goat cheese, fresh</t>
  </si>
  <si>
    <t>M.020.13.103</t>
  </si>
  <si>
    <t>Goat cheese, fresh</t>
  </si>
  <si>
    <t>M.020.13.104.240319 Cheese Gouda,48+</t>
  </si>
  <si>
    <t>M.020.13.104</t>
  </si>
  <si>
    <t>Cheese Gouda,48+</t>
  </si>
  <si>
    <t>M.020.13.105.240319 Mozzarella</t>
  </si>
  <si>
    <t>M.020.13.105</t>
  </si>
  <si>
    <t>Mozzarella</t>
  </si>
  <si>
    <t>M.020.13.106.240319 Aged cheese, 48+</t>
  </si>
  <si>
    <t>M.020.13.106</t>
  </si>
  <si>
    <t>Aged cheese, 48+</t>
  </si>
  <si>
    <t>M.020.13.107.240319 Cheese spread, 48+</t>
  </si>
  <si>
    <t>M.020.13.107</t>
  </si>
  <si>
    <t>Cheese spread, 48+</t>
  </si>
  <si>
    <t>M.020.14</t>
  </si>
  <si>
    <t>Material, Food, Herbs and spices</t>
  </si>
  <si>
    <t>M.020.14.101.240319 Stock cube, vegetable</t>
  </si>
  <si>
    <t>M.020.14.101</t>
  </si>
  <si>
    <t>Stock cube, vegetable</t>
  </si>
  <si>
    <t>M.020.15</t>
  </si>
  <si>
    <t>Material, Food, Milk and milk products</t>
  </si>
  <si>
    <t>M.020.15.101.240319 Milk, churn</t>
  </si>
  <si>
    <t>M.020.15.101</t>
  </si>
  <si>
    <t>Milk, churn</t>
  </si>
  <si>
    <t>M.020.15.102.240319 Cream</t>
  </si>
  <si>
    <t>M.020.15.102</t>
  </si>
  <si>
    <t>Cream</t>
  </si>
  <si>
    <t>M.020.15.103.240319 Custard, full variety of flavors</t>
  </si>
  <si>
    <t>M.020.15.103</t>
  </si>
  <si>
    <t>Custard, full variety of flavors</t>
  </si>
  <si>
    <t>M.020.15.104.240319 Custard, vanilla</t>
  </si>
  <si>
    <t>M.020.15.104</t>
  </si>
  <si>
    <t>Custard, vanilla</t>
  </si>
  <si>
    <t>M.020.15.105.240319 Cottage cheese, whole</t>
  </si>
  <si>
    <t>M.020.15.105</t>
  </si>
  <si>
    <t>Cottage cheese, whole</t>
  </si>
  <si>
    <t>M.020.15.106.240319 Cream/vanilla ice cream</t>
  </si>
  <si>
    <t>M.020.15.106</t>
  </si>
  <si>
    <t>Cream/vanilla ice cream</t>
  </si>
  <si>
    <t>M.020.15.107.240319 Chocolate milk, whole</t>
  </si>
  <si>
    <t>M.020.15.107</t>
  </si>
  <si>
    <t>Chocolate milk, whole</t>
  </si>
  <si>
    <t>M.020.15.108.240319 Chocolate milk, semi-skimmed</t>
  </si>
  <si>
    <t>M.020.15.108</t>
  </si>
  <si>
    <t>Chocolate milk, semi-skimmed</t>
  </si>
  <si>
    <t>M.020.15.109.240319 Milk, semi-skimmed</t>
  </si>
  <si>
    <t>M.020.15.109</t>
  </si>
  <si>
    <t>Milk, semi-skimmed</t>
  </si>
  <si>
    <t>M.020.15.110.240319 Milk, skimmed</t>
  </si>
  <si>
    <t>M.020.15.110</t>
  </si>
  <si>
    <t>Milk, skimmed</t>
  </si>
  <si>
    <t>M.020.15.111.240319 Milk, whole</t>
  </si>
  <si>
    <t>M.020.15.111</t>
  </si>
  <si>
    <t>Milk, whole</t>
  </si>
  <si>
    <t>M.020.15.112.240319 Yogurt drink, sweetener</t>
  </si>
  <si>
    <t>M.020.15.112</t>
  </si>
  <si>
    <t>Yogurt drink, sweetener</t>
  </si>
  <si>
    <t>M.020.15.113.240319 Yogurt, whole</t>
  </si>
  <si>
    <t>M.020.15.113</t>
  </si>
  <si>
    <t>Yogurt, whole</t>
  </si>
  <si>
    <t>M.020.15.114.240319 Yogurt, semi-skimmed</t>
  </si>
  <si>
    <t>M.020.15.114</t>
  </si>
  <si>
    <t>Yogurt, semi-skimmed</t>
  </si>
  <si>
    <t>M.020.15.115.240319 Yogurt, low-fat with fruits</t>
  </si>
  <si>
    <t>M.020.15.115</t>
  </si>
  <si>
    <t>Yogurt, low-fat with fruits</t>
  </si>
  <si>
    <t>M.020.15.116.240319 Yogurt, low fat</t>
  </si>
  <si>
    <t>M.020.15.116</t>
  </si>
  <si>
    <t>Yogurt, low fat</t>
  </si>
  <si>
    <t>M.020.16</t>
  </si>
  <si>
    <t>Material, Food, Non-alcoholic drinks</t>
  </si>
  <si>
    <t>M.020.16.101.240319 Coffee</t>
  </si>
  <si>
    <t>M.020.16.101</t>
  </si>
  <si>
    <t>Coffee</t>
  </si>
  <si>
    <t>M.020.16.102.240319 Cola Light</t>
  </si>
  <si>
    <t>M.020.16.102</t>
  </si>
  <si>
    <t>Cola Light</t>
  </si>
  <si>
    <t>M.020.16.103.240319 Icetea</t>
  </si>
  <si>
    <t>M.020.16.103</t>
  </si>
  <si>
    <t>Icetea</t>
  </si>
  <si>
    <t>M.020.16.104.240319 Fruit drink, 12% fruit concentrate</t>
  </si>
  <si>
    <t>M.020.16.104</t>
  </si>
  <si>
    <t>Fruit drink, 12% fruit concentrate</t>
  </si>
  <si>
    <t>M.020.16.105.240319 Fruit drink, 8% fruit concentrate</t>
  </si>
  <si>
    <t>M.020.16.105</t>
  </si>
  <si>
    <t>Fruit drink, 8% fruit concentrate</t>
  </si>
  <si>
    <t>M.020.16.106.240319 Apple juice</t>
  </si>
  <si>
    <t>M.020.16.106</t>
  </si>
  <si>
    <t>Apple juice</t>
  </si>
  <si>
    <t>M.020.16.107.240319 Orange juice, pasteurized</t>
  </si>
  <si>
    <t>M.020.16.107</t>
  </si>
  <si>
    <t>Orange juice, pasteurized</t>
  </si>
  <si>
    <t>M.020.16.108.240319 Syrup, light</t>
  </si>
  <si>
    <t>M.020.16.108</t>
  </si>
  <si>
    <t>Syrup, light</t>
  </si>
  <si>
    <t>M.020.16.109.240319 Syrup</t>
  </si>
  <si>
    <t>M.020.16.109</t>
  </si>
  <si>
    <t>Syrup</t>
  </si>
  <si>
    <t>M.020.16.110.240319 Syrup, sweetened</t>
  </si>
  <si>
    <t>M.020.16.110</t>
  </si>
  <si>
    <t>Syrup, sweetened</t>
  </si>
  <si>
    <t>M.020.16.111.240319 Mineral water, average</t>
  </si>
  <si>
    <t>M.020.16.111</t>
  </si>
  <si>
    <t>Mineral water, average</t>
  </si>
  <si>
    <t>M.020.16.112.240319 Coke</t>
  </si>
  <si>
    <t>M.020.16.112</t>
  </si>
  <si>
    <t>Coke</t>
  </si>
  <si>
    <t>M.020.16.113.240319 Soft drink, light</t>
  </si>
  <si>
    <t>M.020.16.113</t>
  </si>
  <si>
    <t>Soft drink, light</t>
  </si>
  <si>
    <t>M.020.16.114.240319 Soda, sugar and caffeine</t>
  </si>
  <si>
    <t>M.020.16.114</t>
  </si>
  <si>
    <t>Soda, sugar and caffeine</t>
  </si>
  <si>
    <t>M.020.16.115.240319 Tea</t>
  </si>
  <si>
    <t>M.020.16.115</t>
  </si>
  <si>
    <t>Tea</t>
  </si>
  <si>
    <t>M.020.17</t>
  </si>
  <si>
    <t>Material, Food, Nuts and seeds</t>
  </si>
  <si>
    <t>M.020.17.101.240319 Almonds, without membrane</t>
  </si>
  <si>
    <t>M.020.17.101</t>
  </si>
  <si>
    <t>Almonds, without membrane</t>
  </si>
  <si>
    <t>M.020.17.102.240319 Cashew nuts, unsalted</t>
  </si>
  <si>
    <t>M.020.17.102</t>
  </si>
  <si>
    <t>Cashew nuts, unsalted</t>
  </si>
  <si>
    <t>M.020.17.103.240319 Hazelnuts, unsalted</t>
  </si>
  <si>
    <t>M.020.17.103</t>
  </si>
  <si>
    <t>Hazelnuts, unsalted</t>
  </si>
  <si>
    <t>M.020.17.104.240319 Flax seed</t>
  </si>
  <si>
    <t>M.020.17.104</t>
  </si>
  <si>
    <t>Flax seed</t>
  </si>
  <si>
    <t>M.020.17.105.240319 Peanuts, unsalted</t>
  </si>
  <si>
    <t>M.020.17.105</t>
  </si>
  <si>
    <t>Peanuts, unsalted</t>
  </si>
  <si>
    <t>M.020.17.106.240319 Pistachios, salted</t>
  </si>
  <si>
    <t>M.020.17.106</t>
  </si>
  <si>
    <t>Pistachios, salted</t>
  </si>
  <si>
    <t>M.020.17.107.240319 Pistachios, unsalted</t>
  </si>
  <si>
    <t>M.020.17.107</t>
  </si>
  <si>
    <t>Pistachios, unsalted</t>
  </si>
  <si>
    <t>M.020.17.108.240319 Walnuts, unsalted</t>
  </si>
  <si>
    <t>M.020.17.108</t>
  </si>
  <si>
    <t>Walnuts, unsalted</t>
  </si>
  <si>
    <t>M.020.18</t>
  </si>
  <si>
    <t>Material, Food, Legumes</t>
  </si>
  <si>
    <t>M.020.18.101.240319 Kidney beans (can)</t>
  </si>
  <si>
    <t>M.020.18.101</t>
  </si>
  <si>
    <t>Kidney beans (can)</t>
  </si>
  <si>
    <t>M.020.18.102.240319 Kidney beans (glass)</t>
  </si>
  <si>
    <t>M.020.18.102</t>
  </si>
  <si>
    <t>Kidney beans (glass)</t>
  </si>
  <si>
    <t>M.020.18.103.240319 Chickpeas</t>
  </si>
  <si>
    <t>M.020.18.103</t>
  </si>
  <si>
    <t>Chickpeas</t>
  </si>
  <si>
    <t>M.020.19</t>
  </si>
  <si>
    <t>Material, Food, Baby food</t>
  </si>
  <si>
    <t>M.020.19.101.240319 Infant formula, milk powder</t>
  </si>
  <si>
    <t>M.020.19.101</t>
  </si>
  <si>
    <t>Infant formula, milk powder</t>
  </si>
  <si>
    <t>M.020.20</t>
  </si>
  <si>
    <t>Material, Food, Sugar, candy, sweet toppings and sweet sauces</t>
  </si>
  <si>
    <t>M.020.20.101.240319 Sprinkles, milk</t>
  </si>
  <si>
    <t>M.020.20.101</t>
  </si>
  <si>
    <t>Sprinkles, milk</t>
  </si>
  <si>
    <t>M.020.20.102.240319 Sprinkles, pure</t>
  </si>
  <si>
    <t>M.020.20.102</t>
  </si>
  <si>
    <t>Sprinkles, pure</t>
  </si>
  <si>
    <t>M.020.20.103.240319 Chocolate, milk</t>
  </si>
  <si>
    <t>M.020.20.103</t>
  </si>
  <si>
    <t>Chocolate, milk</t>
  </si>
  <si>
    <t>M.020.20.104.240319 Chocolate spread, duo</t>
  </si>
  <si>
    <t>M.020.20.104</t>
  </si>
  <si>
    <t>Chocolate spread, duo</t>
  </si>
  <si>
    <t>M.020.20.105.240319 Chocolate spread, hazelnut</t>
  </si>
  <si>
    <t>M.020.20.105</t>
  </si>
  <si>
    <t>Chocolate spread, hazelnut</t>
  </si>
  <si>
    <t>M.020.20.106.240319 Honey (glass)</t>
  </si>
  <si>
    <t>M.020.20.106</t>
  </si>
  <si>
    <t>Honey (glass)</t>
  </si>
  <si>
    <t>M.020.20.107.240319 Honey (bottle)</t>
  </si>
  <si>
    <t>M.020.20.107</t>
  </si>
  <si>
    <t>Honey (bottle)</t>
  </si>
  <si>
    <t>M.020.20.108.240319 Water ice</t>
  </si>
  <si>
    <t>M.020.20.108</t>
  </si>
  <si>
    <t>Water ice</t>
  </si>
  <si>
    <t>M.020.20.109.240319 Jam (glass)</t>
  </si>
  <si>
    <t>M.020.20.109</t>
  </si>
  <si>
    <t>Jam (glass)</t>
  </si>
  <si>
    <t>M.020.20.110.240319 Granulated sugar</t>
  </si>
  <si>
    <t>M.020.20.110</t>
  </si>
  <si>
    <t>Granulated sugar</t>
  </si>
  <si>
    <t>M.020.20.111.240319 Apple syrup</t>
  </si>
  <si>
    <t>M.020.20.111</t>
  </si>
  <si>
    <t>Apple syrup</t>
  </si>
  <si>
    <t>M.020.21</t>
  </si>
  <si>
    <t>Material, Food, Fats and oils</t>
  </si>
  <si>
    <t>M.020.21.101.240319 Butter, salted</t>
  </si>
  <si>
    <t>M.020.21.101</t>
  </si>
  <si>
    <t>Butter, salted</t>
  </si>
  <si>
    <t>M.020.21.102.240319 Butter, unsalted</t>
  </si>
  <si>
    <t>M.020.21.102</t>
  </si>
  <si>
    <t>Butter, unsalted</t>
  </si>
  <si>
    <t>M.020.21.103.240319 Frying fat</t>
  </si>
  <si>
    <t>M.020.21.103</t>
  </si>
  <si>
    <t>Frying fat</t>
  </si>
  <si>
    <t>M.020.21.104.240319 Halvarine</t>
  </si>
  <si>
    <t>M.020.21.104</t>
  </si>
  <si>
    <t>Halvarine</t>
  </si>
  <si>
    <t>M.020.21.105.240319 Margarine</t>
  </si>
  <si>
    <t>M.020.21.105</t>
  </si>
  <si>
    <t>Margarine</t>
  </si>
  <si>
    <t>M.020.21.106.240319 Oil, olive</t>
  </si>
  <si>
    <t>M.020.21.106</t>
  </si>
  <si>
    <t>Oil, olive</t>
  </si>
  <si>
    <t>M.020.21.107.240319 Oil, sunflower</t>
  </si>
  <si>
    <t>M.020.21.107</t>
  </si>
  <si>
    <t>Oil, sunflower</t>
  </si>
  <si>
    <t>M.020.22</t>
  </si>
  <si>
    <t>Material, Food,  Fish</t>
  </si>
  <si>
    <t>M.020.22.101.240319 Catfish</t>
  </si>
  <si>
    <t>M.020.22.101</t>
  </si>
  <si>
    <t>Catfish</t>
  </si>
  <si>
    <t>M.020.22.102.240319 Fried fish</t>
  </si>
  <si>
    <t>M.020.22.102</t>
  </si>
  <si>
    <t>Fried fish</t>
  </si>
  <si>
    <t>M.020.22.103.240319 Cod fillet</t>
  </si>
  <si>
    <t>M.020.22.103</t>
  </si>
  <si>
    <t>Cod fillet</t>
  </si>
  <si>
    <t>M.020.22.104.240319 Fish sticks</t>
  </si>
  <si>
    <t>M.020.22.104</t>
  </si>
  <si>
    <t>Fish sticks</t>
  </si>
  <si>
    <t>M.020.22.105.240319 Herring in tomato sauce</t>
  </si>
  <si>
    <t>M.020.22.105</t>
  </si>
  <si>
    <t>Herring in tomato sauce</t>
  </si>
  <si>
    <t>M.020.22.106.240319 Herring, in (sweet) and sour</t>
  </si>
  <si>
    <t>M.020.22.106</t>
  </si>
  <si>
    <t>Herring, in (sweet) and sour</t>
  </si>
  <si>
    <t>M.020.22.107.240319 Herring, salted</t>
  </si>
  <si>
    <t>M.020.22.107</t>
  </si>
  <si>
    <t>Herring, salted</t>
  </si>
  <si>
    <t>M.020.22.108.240319 Lemon sole</t>
  </si>
  <si>
    <t>M.020.22.108</t>
  </si>
  <si>
    <t>Lemon sole</t>
  </si>
  <si>
    <t>M.020.22.109.240319 Mackerel fillet, smoked</t>
  </si>
  <si>
    <t>M.020.22.109</t>
  </si>
  <si>
    <t>Mackerel fillet, smoked</t>
  </si>
  <si>
    <t>M.020.22.110.240319 Pangasius</t>
  </si>
  <si>
    <t>M.020.22.110</t>
  </si>
  <si>
    <t>Pangasius</t>
  </si>
  <si>
    <t>M.020.22.111.240319 Plaice</t>
  </si>
  <si>
    <t>M.020.22.111</t>
  </si>
  <si>
    <t>Plaice</t>
  </si>
  <si>
    <t>M.020.22.112.240319 Pollock</t>
  </si>
  <si>
    <t>M.020.22.112</t>
  </si>
  <si>
    <t>Pollock</t>
  </si>
  <si>
    <t>M.020.22.113.240319 Canned salmon, farmed fish</t>
  </si>
  <si>
    <t>M.020.22.113</t>
  </si>
  <si>
    <t>Canned salmon, farmed fish</t>
  </si>
  <si>
    <t>M.020.22.114.240319 Canned salmon, wild catch</t>
  </si>
  <si>
    <t>M.020.22.114</t>
  </si>
  <si>
    <t>Canned salmon, wild catch</t>
  </si>
  <si>
    <t>M.020.22.115.240319 Salmon fillet, farmed fish</t>
  </si>
  <si>
    <t>M.020.22.115</t>
  </si>
  <si>
    <t>Salmon fillet, farmed fish</t>
  </si>
  <si>
    <t>M.020.22.116.240319 Salmon fillet, wild catch</t>
  </si>
  <si>
    <t>M.020.22.116</t>
  </si>
  <si>
    <t>Salmon fillet, wild catch</t>
  </si>
  <si>
    <t>M.020.22.117.240319 Smoked salmon, farmed fish</t>
  </si>
  <si>
    <t>M.020.22.117</t>
  </si>
  <si>
    <t>Smoked salmon, farmed fish</t>
  </si>
  <si>
    <t>M.020.22.118.240319 Smoked salmon, wild catch</t>
  </si>
  <si>
    <t>M.020.22.118</t>
  </si>
  <si>
    <t>Smoked salmon, wild catch</t>
  </si>
  <si>
    <t>M.020.22.119.240319 Dutch shrimps</t>
  </si>
  <si>
    <t>M.020.22.119</t>
  </si>
  <si>
    <t>Dutch shrimps</t>
  </si>
  <si>
    <t>M.020.22.120.240319 Tilapia</t>
  </si>
  <si>
    <t>M.020.22.120</t>
  </si>
  <si>
    <t>Tilapia</t>
  </si>
  <si>
    <t>M.020.22.121.240319 Trout</t>
  </si>
  <si>
    <t>M.020.22.121</t>
  </si>
  <si>
    <t>Trout</t>
  </si>
  <si>
    <t>M.020.22.122.240319 Canned tuna</t>
  </si>
  <si>
    <t>M.020.22.122</t>
  </si>
  <si>
    <t>Canned tuna</t>
  </si>
  <si>
    <t>M.020.22.123.240319 Gourmet</t>
  </si>
  <si>
    <t>M.020.22.123</t>
  </si>
  <si>
    <t>Gourmet</t>
  </si>
  <si>
    <t>M.020.23</t>
  </si>
  <si>
    <t>Material, Food, Meat and poultry</t>
  </si>
  <si>
    <t>M.020.23.101.240319 Beef fritters</t>
  </si>
  <si>
    <t>M.020.23.101</t>
  </si>
  <si>
    <t>Beef fritters</t>
  </si>
  <si>
    <t>M.020.23.102.240319 Beef roast</t>
  </si>
  <si>
    <t>M.020.23.102</t>
  </si>
  <si>
    <t>Beef roast</t>
  </si>
  <si>
    <t>M.020.23.103.240319 Beef steak</t>
  </si>
  <si>
    <t>M.020.23.103</t>
  </si>
  <si>
    <t>Beef steak</t>
  </si>
  <si>
    <t>M.020.23.104.240319 Chicken breast</t>
  </si>
  <si>
    <t>M.020.23.104</t>
  </si>
  <si>
    <t>Chicken breast</t>
  </si>
  <si>
    <t>M.020.23.105.240319 Chicken, with skin</t>
  </si>
  <si>
    <t>M.020.23.105</t>
  </si>
  <si>
    <t>Chicken, with skin</t>
  </si>
  <si>
    <t>M.020.23.106.240319 Hamburger</t>
  </si>
  <si>
    <t>M.020.23.106</t>
  </si>
  <si>
    <t>Hamburger</t>
  </si>
  <si>
    <t>M.020.23.108.240319 Minced meat, beef</t>
  </si>
  <si>
    <t>M.020.23.108</t>
  </si>
  <si>
    <t>Minced meat, beef</t>
  </si>
  <si>
    <t>M.020.23.109.240319 Minced meat, half-and-half</t>
  </si>
  <si>
    <t>M.020.23.109</t>
  </si>
  <si>
    <t>Minced meat, half-and-half</t>
  </si>
  <si>
    <t>M.020.23.110.240319 Pork, lean</t>
  </si>
  <si>
    <t>M.020.23.110</t>
  </si>
  <si>
    <t>Pork, lean</t>
  </si>
  <si>
    <t>M.020.23.111.240319 Pork, fat</t>
  </si>
  <si>
    <t>M.020.23.111</t>
  </si>
  <si>
    <t>Pork, fat</t>
  </si>
  <si>
    <t>M.020.23.112.240319 Pork shoulder chop</t>
  </si>
  <si>
    <t>M.020.23.112</t>
  </si>
  <si>
    <t>Pork shoulder chop</t>
  </si>
  <si>
    <t>M.020.23.113.240319 Knaksausage (can)</t>
  </si>
  <si>
    <t>M.020.23.113</t>
  </si>
  <si>
    <t>Knaksausage (can)</t>
  </si>
  <si>
    <t>M.020.23.114.240319 Knaksausage (glass)</t>
  </si>
  <si>
    <t>M.020.23.114</t>
  </si>
  <si>
    <t>Knaksausage (glass)</t>
  </si>
  <si>
    <t>M.020.23.115.240319 Pork bratwurst</t>
  </si>
  <si>
    <t>M.020.23.115</t>
  </si>
  <si>
    <t>Pork bratwurst</t>
  </si>
  <si>
    <t>M.020.23.116.240319 Beef smoked sausage</t>
  </si>
  <si>
    <t>M.020.23.116</t>
  </si>
  <si>
    <t>Beef smoked sausage</t>
  </si>
  <si>
    <t>M.020.23.117.240319 Veal</t>
  </si>
  <si>
    <t>M.020.23.117</t>
  </si>
  <si>
    <t>Veal</t>
  </si>
  <si>
    <t>M.020.24</t>
  </si>
  <si>
    <t>Material, Food, Meat substitutes and dairy substitutes</t>
  </si>
  <si>
    <t>M.020.24.101.240319 Vegetarian minced meat, based on mycoprotein</t>
  </si>
  <si>
    <t>M.020.24.101</t>
  </si>
  <si>
    <t>Vegetarian minced meat, based on mycoprotein</t>
  </si>
  <si>
    <t>M.020.24.102.240319 Vegetarian luncheon meat</t>
  </si>
  <si>
    <t>M.020.24.102</t>
  </si>
  <si>
    <t>Vegetarian luncheon meat</t>
  </si>
  <si>
    <t>M.020.24.103.240319 Soy drink, natural</t>
  </si>
  <si>
    <t>M.020.24.103</t>
  </si>
  <si>
    <t>Soy drink, natural</t>
  </si>
  <si>
    <t>M.020.24.104.240319 Tahoe</t>
  </si>
  <si>
    <t>M.020.24.104</t>
  </si>
  <si>
    <t>Tahoe</t>
  </si>
  <si>
    <t>M.020.24.105.240319 Vegetarian disc</t>
  </si>
  <si>
    <t>M.020.24.105</t>
  </si>
  <si>
    <t>Vegetarian disc</t>
  </si>
  <si>
    <t>M.020.24.106.240319 Vegetarian hamburger</t>
  </si>
  <si>
    <t>M.020.24.106</t>
  </si>
  <si>
    <t>Vegetarian hamburger</t>
  </si>
  <si>
    <t>M.020.24.107.240319 Vegetarian schnitzel</t>
  </si>
  <si>
    <t>M.020.24.107</t>
  </si>
  <si>
    <t>Vegetarian schnitzel</t>
  </si>
  <si>
    <t>M.020.25</t>
  </si>
  <si>
    <t>Material, Food, Meats</t>
  </si>
  <si>
    <t>M.020.25.101.240319 Breakfast bacon</t>
  </si>
  <si>
    <t>M.020.25.101</t>
  </si>
  <si>
    <t>Breakfast bacon</t>
  </si>
  <si>
    <t>M.020.25.102.240319 Beef smoked meat</t>
  </si>
  <si>
    <t>M.020.25.102</t>
  </si>
  <si>
    <t>Beef smoked meat</t>
  </si>
  <si>
    <t>M.020.25.103.240319 Chicken breast</t>
  </si>
  <si>
    <t>M.020.25.103</t>
  </si>
  <si>
    <t>M.020.25.104.240319 Filet Americain</t>
  </si>
  <si>
    <t>M.020.25.104</t>
  </si>
  <si>
    <t>Filet Americain</t>
  </si>
  <si>
    <t>M.020.25.105.240319 Gammon</t>
  </si>
  <si>
    <t>M.020.25.105</t>
  </si>
  <si>
    <t>Gammon</t>
  </si>
  <si>
    <t>M.020.25.106.240319 Shoulder ham</t>
  </si>
  <si>
    <t>M.020.25.106</t>
  </si>
  <si>
    <t>Shoulder ham</t>
  </si>
  <si>
    <t>M.020.25.107.240319 Spread liver sausage</t>
  </si>
  <si>
    <t>M.020.25.107</t>
  </si>
  <si>
    <t>Spread liver sausage</t>
  </si>
  <si>
    <t>M.020.25.108.240319 Roast minced meat</t>
  </si>
  <si>
    <t>M.020.25.108</t>
  </si>
  <si>
    <t>Roast minced meat</t>
  </si>
  <si>
    <t>M.020.25.109.240319 Cooked sausage</t>
  </si>
  <si>
    <t>M.020.25.109</t>
  </si>
  <si>
    <t>Cooked sausage</t>
  </si>
  <si>
    <t>M.020.25.110.240319 Sandwich sausage</t>
  </si>
  <si>
    <t>M.020.25.110</t>
  </si>
  <si>
    <t>Sandwich sausage</t>
  </si>
  <si>
    <t>M.020.25.111.240319 Beef sausage</t>
  </si>
  <si>
    <t>M.020.25.111</t>
  </si>
  <si>
    <t>Beef sausage</t>
  </si>
  <si>
    <t>M.020.25.112.240319 Saveloy</t>
  </si>
  <si>
    <t>M.020.25.112</t>
  </si>
  <si>
    <t>Saveloy</t>
  </si>
  <si>
    <t>N.010.10</t>
  </si>
  <si>
    <t>Material, Food, Processing in kitchen</t>
  </si>
  <si>
    <t>N.010.10.101.240319 Baking (1.5 MJe per kg product)</t>
  </si>
  <si>
    <t>Material, Food, 50 Processing in kitchen</t>
  </si>
  <si>
    <t>Baking (1.5 MJe per kg product)</t>
  </si>
  <si>
    <t>N.010.10.102.240319 Boiling (1.1 MJe per kg product)</t>
  </si>
  <si>
    <t>Boiling (1.1 MJe per kg product)</t>
  </si>
  <si>
    <t>N.010.10.103.240319 Roasting chicken (3 MJe per kg product)</t>
  </si>
  <si>
    <t>Roasting chicken (3 MJe per kg product)</t>
  </si>
  <si>
    <t>chem proxi</t>
  </si>
  <si>
    <t>P.030</t>
  </si>
  <si>
    <t>P.030.00</t>
  </si>
  <si>
    <t>Material, proxi data, chemicals, Classyfire</t>
  </si>
  <si>
    <t>P.030.00.100.230709 1,4-dioxanes (n=1, std= -)</t>
  </si>
  <si>
    <t>P.030.00.100</t>
  </si>
  <si>
    <t>Material, proxi data, chemicals</t>
  </si>
  <si>
    <t>1,4-dioxanes (n=1, std= -)</t>
  </si>
  <si>
    <t>see box M</t>
  </si>
  <si>
    <t>P.030.00.200.230709 1-hydroxy-4-unsubstituted benzenoids (n=1, std=-)</t>
  </si>
  <si>
    <t>P.030.00.200</t>
  </si>
  <si>
    <t>1-hydroxy-4-unsubstituted benzenoids (n=1, std=-)</t>
  </si>
  <si>
    <t>P.030.11.100.230709 Acetylides (n=1, std=-)</t>
  </si>
  <si>
    <t>P.030.11.100</t>
  </si>
  <si>
    <t>Acetylides (n=1, std=-)</t>
  </si>
  <si>
    <t>P.030.11.200.230709 Alcohols and polyols (n=14, std=0.21)</t>
  </si>
  <si>
    <t>P.030.11.200</t>
  </si>
  <si>
    <t>Alcohols and polyols (n=14, std=0.21)</t>
  </si>
  <si>
    <t>P.030.11.300.230709 Alkali metal chlorides (n=3, std=0.006)</t>
  </si>
  <si>
    <t>P.030.11.300</t>
  </si>
  <si>
    <t>Alkali metal chlorides (n=3, std=0.006)</t>
  </si>
  <si>
    <t>P.030.11.400.230709 Alkali metal hydroxides (n=4, std=0.07)</t>
  </si>
  <si>
    <t>P.030.11.400</t>
  </si>
  <si>
    <t>Alkali metal hydroxides (n=4, std=0.07)</t>
  </si>
  <si>
    <t>P.030.11.500.230709 Alkali metal hypochlorites (n=2, std=0.015)</t>
  </si>
  <si>
    <t>P.030.11.500</t>
  </si>
  <si>
    <t>Alkali metal hypochlorites (n=2, std=0.015)</t>
  </si>
  <si>
    <t>P.030.11.600.230709 Alkali metal silicates (n=2, std=0.22)</t>
  </si>
  <si>
    <t>P.030.11.600</t>
  </si>
  <si>
    <t>Alkali metal silicates (n=2, std=0.22)</t>
  </si>
  <si>
    <t>P.030.11.700.230709 Alkaline earth metal oxides (n=2, std=0.23)</t>
  </si>
  <si>
    <t>P.030.11.700</t>
  </si>
  <si>
    <t>Alkaline earth metal oxides (n=2, std=0.23)</t>
  </si>
  <si>
    <t>P.030.11.800.230709 Alkanes (n=5, std=0.2)</t>
  </si>
  <si>
    <t>P.030.11.800</t>
  </si>
  <si>
    <t>Alkanes (n=5, std=0.2)</t>
  </si>
  <si>
    <t>P.030.11.900.230709 Alpha-halocarboxylic acids and derivatives (n=2, std=0.11)</t>
  </si>
  <si>
    <t>P.030.11.900</t>
  </si>
  <si>
    <t>Alpha-halocarboxylic acids and derivatives (n=2, std=0.11)</t>
  </si>
  <si>
    <t>P.030.11.910.230709 Amines (n=7, std=0.16)</t>
  </si>
  <si>
    <t>P.030.11.910</t>
  </si>
  <si>
    <t>Amines (n=7, std=0.16)</t>
  </si>
  <si>
    <t>P.030.12.100.230709 Benzene and substituted derivatives (n=3, std=0.38)</t>
  </si>
  <si>
    <t>P.030.12.100</t>
  </si>
  <si>
    <t>Benzene and substituted derivatives (n=3, std=0.38)</t>
  </si>
  <si>
    <t>P.030.12.200.230709 Benzenesulfonic acids and derivatives (n=3, std=0.50)</t>
  </si>
  <si>
    <t>P.030.12.200</t>
  </si>
  <si>
    <t>Benzenesulfonic acids and derivatives (n=3, std=0.50)</t>
  </si>
  <si>
    <t>P.030.12.300.230709 Benzoyl derivatives (n=1, std=-)</t>
  </si>
  <si>
    <t>P.030.12.300</t>
  </si>
  <si>
    <t>Benzoyl derivatives (n=1, std=-)</t>
  </si>
  <si>
    <t>P.030.12.400.230709 Benzyl alcohols (n=1, std=-)</t>
  </si>
  <si>
    <t>P.030.12.400</t>
  </si>
  <si>
    <t>Benzyl alcohols (n=1, std=-)</t>
  </si>
  <si>
    <t>P.030.12.500.230709 Benzyl halides (n=1, std=-)</t>
  </si>
  <si>
    <t>P.030.12.500</t>
  </si>
  <si>
    <t>Benzyl halides (n=1, std=-)</t>
  </si>
  <si>
    <t>P.030.13.100.230709 Carbonyl compounds (n=6, std=0.32)</t>
  </si>
  <si>
    <t>P.030.13.100</t>
  </si>
  <si>
    <t>Carbonyl compounds (n=6, std=0.32)</t>
  </si>
  <si>
    <t>P.030.13.200.230709 Carboxylic acid derivatives (n=10, std=0.30)</t>
  </si>
  <si>
    <t>P.030.13.200</t>
  </si>
  <si>
    <t>Carboxylic acid derivatives (n=10, std=0.30)</t>
  </si>
  <si>
    <t>P.030.13.300.230709 Carboxylic acids (n=4, std=0.29)</t>
  </si>
  <si>
    <t>P.030.13.300</t>
  </si>
  <si>
    <t>Carboxylic acids (n=4, std=0.29)</t>
  </si>
  <si>
    <t>P.030.13.400.230709 Cumenes (n=2, std=0.1107)</t>
  </si>
  <si>
    <t>P.030.13.400</t>
  </si>
  <si>
    <t>Cumenes (n=2, std=0.1107)</t>
  </si>
  <si>
    <t>P.030.13.500.230709 Cycloalkanes (n=2, std=0.12)</t>
  </si>
  <si>
    <t>P.030.13.500</t>
  </si>
  <si>
    <t>Cycloalkanes (n=2, std=0.12)</t>
  </si>
  <si>
    <t>P.030.14.100.230709 Dicarboxylic acids and derivatives (n=5, std=0.35)</t>
  </si>
  <si>
    <t>P.030.14.100</t>
  </si>
  <si>
    <t>Dicarboxylic acids and derivatives (n=5, std=0.35)</t>
  </si>
  <si>
    <t>P.030.15.100.230709 Epoxides (n=2, std=0.05)</t>
  </si>
  <si>
    <t>P.030.15.100</t>
  </si>
  <si>
    <t>Epoxides (n=2, std=0.05)</t>
  </si>
  <si>
    <t>P.030.15.200.230709 Ethers (n=7, std=0.35)</t>
  </si>
  <si>
    <t>P.030.15.200</t>
  </si>
  <si>
    <t>Ethers (n=7, std=0.35)</t>
  </si>
  <si>
    <t>box M</t>
  </si>
  <si>
    <t>P.030.17.100.230709 Gamma butyrolactones (n=1, std=-)</t>
  </si>
  <si>
    <t>P.030.17.100</t>
  </si>
  <si>
    <t>Gamma butyrolactones (n=1, std=-)</t>
  </si>
  <si>
    <t>Idemat chemical data analysed via the ClassyFire system (http://classyfire.wishartlab.com/):</t>
  </si>
  <si>
    <t>P.030.18.100.230709 Halobenzenes (n=3, std=0.005)</t>
  </si>
  <si>
    <t>P.030.18.100</t>
  </si>
  <si>
    <t>Halobenzenes (n=3, std=0.005)</t>
  </si>
  <si>
    <t>chemicals put in baskets of subclasses, number count and standard deviation</t>
  </si>
  <si>
    <t>P.030.18.200.230709 Halogen hydrides (n=1, std=- )</t>
  </si>
  <si>
    <t>P.030.18.200</t>
  </si>
  <si>
    <t>Halogen hydrides (n=1, std=- )</t>
  </si>
  <si>
    <t>note: the STDEV (=STDEV.S) function in excel has been applied, not the STDEV.P function</t>
  </si>
  <si>
    <t>P.030.18.300.230709 Homogeneous halogens (n=3, std=0.0025)</t>
  </si>
  <si>
    <t>P.030.18.300</t>
  </si>
  <si>
    <t>Homogeneous halogens (n=3, std=0.0025)</t>
  </si>
  <si>
    <t>see excel 'proxi table'</t>
  </si>
  <si>
    <t>P.030.18.400.230709 Homogeneous metalloid compounds (n=1, std=-)</t>
  </si>
  <si>
    <t>P.030.18.400</t>
  </si>
  <si>
    <t>Homogeneous metalloid compounds (n=1, std=-)</t>
  </si>
  <si>
    <t>P.030.18.500.230709 Homogeneous noble gases (n=1, std=-)</t>
  </si>
  <si>
    <t>P.030.18.500</t>
  </si>
  <si>
    <t>Homogeneous noble gases (n=1, std=-)</t>
  </si>
  <si>
    <t>P.030.18.600.230709 Homogeneous other non-metal compounds (n=4, std=0.11)</t>
  </si>
  <si>
    <t>P.030.18.600</t>
  </si>
  <si>
    <t>Homogeneous other non-metal compounds (n=4, std=0.11)</t>
  </si>
  <si>
    <t>P.030.18.700.230709 Homogeneous transition metal compounds (n=2, std=12.24)</t>
  </si>
  <si>
    <t>P.030.18.700</t>
  </si>
  <si>
    <t>Homogeneous transition metal compounds (n=2, std=12.24)</t>
  </si>
  <si>
    <t>P.030.23.100.230709 Metalloid oxides (n=1, std=-)</t>
  </si>
  <si>
    <t>P.030.23.100</t>
  </si>
  <si>
    <t>Metalloid oxides (n=1, std=-)</t>
  </si>
  <si>
    <t>P.030.23.200.230709 Miscellaneous mixed metal/non-metals (n=3, std=9.43)</t>
  </si>
  <si>
    <t>P.030.23.200</t>
  </si>
  <si>
    <t>Miscellaneous mixed metal/non-metals (n=3, std=9.43)</t>
  </si>
  <si>
    <t>P.030.24.100.230709 N-alkylpyrrolidines (n=1, std=-)</t>
  </si>
  <si>
    <t>P.030.24.100</t>
  </si>
  <si>
    <t>N-alkylpyrrolidines (n=1, std=-)</t>
  </si>
  <si>
    <t>P.030.24.200.230709 Non-metal nitrates (n=1, std=-)</t>
  </si>
  <si>
    <t>P.030.24.200</t>
  </si>
  <si>
    <t>Non-metal nitrates (n=1, std=-)</t>
  </si>
  <si>
    <t>P.030.24.300.230709 Non-metal phosphates (n=1, std=-)</t>
  </si>
  <si>
    <t>P.030.24.300</t>
  </si>
  <si>
    <t>Non-metal phosphates (n=1, std=-)</t>
  </si>
  <si>
    <t>P.030.24.400.230709 Non-metal sulfates (n=1, std=-)</t>
  </si>
  <si>
    <t>P.030.24.400</t>
  </si>
  <si>
    <t>Non-metal sulfates (n=1, std=-)</t>
  </si>
  <si>
    <t>P.030.25.100.230709 Olefins (n=1, std=-)</t>
  </si>
  <si>
    <t>P.030.25.100</t>
  </si>
  <si>
    <t>Olefins (n=1, std=-)</t>
  </si>
  <si>
    <t>P.030.25.200.230709 Organic carbonic acids (n=1, std=-)</t>
  </si>
  <si>
    <t>P.030.25.200</t>
  </si>
  <si>
    <t>Organic carbonic acids (n=1, std=-)</t>
  </si>
  <si>
    <t>P.030.25.300.230709 Organic cyanides (n=1, std=-)</t>
  </si>
  <si>
    <t>P.030.25.300</t>
  </si>
  <si>
    <t>Organic cyanides (n=1, std=-)</t>
  </si>
  <si>
    <t>P.030.25.400.230709 Organochlorides (n=1, std=-)</t>
  </si>
  <si>
    <t>P.030.25.400</t>
  </si>
  <si>
    <t>Organochlorides (n=1, std=-)</t>
  </si>
  <si>
    <t>P.030.25.500.230709 Organofluorides (n=1, std=-)</t>
  </si>
  <si>
    <t>P.030.25.500</t>
  </si>
  <si>
    <t>Organofluorides (n=1, std=-)</t>
  </si>
  <si>
    <t>P.030.25.600.230709 Other non-metal nitrides (n=1, std=-)</t>
  </si>
  <si>
    <t>P.030.25.600</t>
  </si>
  <si>
    <t>Other non-metal nitrides (n=1, std=-)</t>
  </si>
  <si>
    <t>P.030.25.700.230709 Other non-metal oxides (n=2, std=0)</t>
  </si>
  <si>
    <t>P.030.25.700</t>
  </si>
  <si>
    <t>Other non-metal oxides (n=2, std=0)</t>
  </si>
  <si>
    <t>P.030.25.800.230709 Other non-metal sulfides (n=2, std=0.08)</t>
  </si>
  <si>
    <t>P.030.25.800</t>
  </si>
  <si>
    <t>Other non-metal sulfides (n=2, std=0.08)</t>
  </si>
  <si>
    <t>P.030.29.100.230709 Styrenes (n=1, std=-)</t>
  </si>
  <si>
    <t>P.030.29.100</t>
  </si>
  <si>
    <t>Styrenes (n=1, std=-)</t>
  </si>
  <si>
    <t>P.030.29.200.230709 Sulfoxides (n=1, std=-)</t>
  </si>
  <si>
    <t>P.030.29.200</t>
  </si>
  <si>
    <t>Sulfoxides (n=1, std=-)</t>
  </si>
  <si>
    <t>P.030.29.300.230709 Sulfuric acid esters (n=1, std=-)</t>
  </si>
  <si>
    <t>P.030.29.300</t>
  </si>
  <si>
    <t>Sulfuric acid esters (n=1, std=-)</t>
  </si>
  <si>
    <t>P.030.30.100.230709 Tetrahydrofurans (n=1, std=-)</t>
  </si>
  <si>
    <t>P.030.30.100</t>
  </si>
  <si>
    <t>Tetrahydrofurans (n=1, std=-)</t>
  </si>
  <si>
    <t>P.030.30.200.230709 Toluenes (n=1, std=-)</t>
  </si>
  <si>
    <t>P.030.30.200</t>
  </si>
  <si>
    <t>Toluenes (n=1, std=-)</t>
  </si>
  <si>
    <t>P.030.30.300.230709 Transition metal oxides (n=2, std=13.45)</t>
  </si>
  <si>
    <t>P.030.30.300</t>
  </si>
  <si>
    <t>Transition metal oxides (n=2, std=13.45)</t>
  </si>
  <si>
    <t>P.030.31.100.230709 Unsaturated aliphatic hydrocarbons (n=1, std=-)</t>
  </si>
  <si>
    <t>P.030.31.100</t>
  </si>
  <si>
    <t>Unsaturated aliphatic hydrocarbons (n=1, std=-)</t>
  </si>
  <si>
    <t>P.030.31.200.230709 Unsaturated aliphatic hydrocarbons (n=1, std=-)</t>
  </si>
  <si>
    <t>P.030.31.200</t>
  </si>
  <si>
    <t>P.030.31.300.230709 Ureas (n=1, std=-)</t>
  </si>
  <si>
    <t>P.030.31.300</t>
  </si>
  <si>
    <t>Ureas (n=1, std=-)</t>
  </si>
  <si>
    <t>P.030.32.100.230709 Vinyl fluorides (n=1, std=-)</t>
  </si>
  <si>
    <t>P.030.32.100</t>
  </si>
  <si>
    <t>Vinyl fluorides (n=1, std=-)</t>
  </si>
  <si>
    <t>P.030.34.100.230709 Xylenes (n=1, std=-)</t>
  </si>
  <si>
    <t>P.030.34.100</t>
  </si>
  <si>
    <t>Xylenes (n=1, std=-)</t>
  </si>
  <si>
    <t>P.030.51.100.230727 Acrylic acids and derivatives (n=2, std=0.10)</t>
  </si>
  <si>
    <t>P.030.51.100</t>
  </si>
  <si>
    <t>Acrylic acids and derivatives (n=2, std=0.10)</t>
  </si>
  <si>
    <t>P.030.52.100.230727 Benzenediols (n=2, std=1.80)</t>
  </si>
  <si>
    <t>P.030.52.100</t>
  </si>
  <si>
    <t>Benzenediols (n=2, std=1.80)</t>
  </si>
  <si>
    <t>P.030.52.200.230727 Benzoic acids and derivatives (n=2, std=0.10)</t>
  </si>
  <si>
    <t>P.030.52.200</t>
  </si>
  <si>
    <t>Benzoic acids and derivatives (n=2, std=0.10)</t>
  </si>
  <si>
    <t>P.030.53.100.230727 Carbohydrates and carbohydrate conjugates (n=2, std=0.61)</t>
  </si>
  <si>
    <t>P.030.53.100</t>
  </si>
  <si>
    <t>Carbohydrates and carbohydrate conjugates (n=2, std=0.61)</t>
  </si>
  <si>
    <t>P.030.53.200.230727 Carbonic acid diesters (n=2, std=0.12)</t>
  </si>
  <si>
    <t>P.030.53.200</t>
  </si>
  <si>
    <t>Carbonic acid diesters (n=2, std=0.12)</t>
  </si>
  <si>
    <t>P.030.54.100.230727 Diphenylmethanes (n=2, std=0.66)</t>
  </si>
  <si>
    <t>P.030.54.100</t>
  </si>
  <si>
    <t>Diphenylmethanes (n=2, std=0.66)</t>
  </si>
  <si>
    <t>P.030.58.100.230727 Halomethanes (n=6, std=3.60)</t>
  </si>
  <si>
    <t>P.030.58.100</t>
  </si>
  <si>
    <t>Halomethanes (n=6, std=3.60)</t>
  </si>
  <si>
    <t>P.030.59.100.230727 Isoindolines (n=2, std=2.69)</t>
  </si>
  <si>
    <t>P.030.59.100</t>
  </si>
  <si>
    <t>Isoindolines (n=2, std=2.69)</t>
  </si>
  <si>
    <t>P.030.63.100.230727 Methylpyridines (n=2, std=3.53)</t>
  </si>
  <si>
    <t>P.030.63.100</t>
  </si>
  <si>
    <t>Methylpyridines (n=2, std=3.53)</t>
  </si>
  <si>
    <t>P.030.64.100.230727 Nitrobenzenes (n=4, std=1.15)</t>
  </si>
  <si>
    <t>P.030.64.100</t>
  </si>
  <si>
    <t>Nitrobenzenes (n=4, std=1.15)</t>
  </si>
  <si>
    <t>P.030.65.100.230727 Organic alkali metal salts (n=3, std=0.25)</t>
  </si>
  <si>
    <t>P.030.65.100</t>
  </si>
  <si>
    <t>Organic alkali metal salts (n=3, std=0.25)</t>
  </si>
  <si>
    <t>P.030.65.200.230727 Organobromides (class) (n=2, std=0.15)</t>
  </si>
  <si>
    <t>P.030.65.200</t>
  </si>
  <si>
    <t>Organobromides (class) (n=2, std=0.15)</t>
  </si>
  <si>
    <t>P.030.65.300.230727 Organosilicon compounds (n=2, std=0.02)</t>
  </si>
  <si>
    <t>P.030.65.300</t>
  </si>
  <si>
    <t>Organosilicon compounds (n=2, std=0.02)</t>
  </si>
  <si>
    <t>P.030.66.100.230727 Phenoxy compounds (n=2, std=0.47)</t>
  </si>
  <si>
    <t>P.030.66.100</t>
  </si>
  <si>
    <t>Phenoxy compounds (n=2, std=0.47)</t>
  </si>
  <si>
    <t>P.030.66.200.230727 Phenylpropanes (n=5, std=0.69)</t>
  </si>
  <si>
    <t>P.030.66.200</t>
  </si>
  <si>
    <t>Phenylpropanes (n=5, std=0.69)</t>
  </si>
  <si>
    <t>P.030.66.300.230727 Pyrazoles (n=2, std=3.47)</t>
  </si>
  <si>
    <t>P.030.66.300</t>
  </si>
  <si>
    <t>Pyrazoles (n=2, std=3.47)</t>
  </si>
  <si>
    <t>P.030.66.400.230727 Pyridazines and derivatives (n=2, std=0.00)</t>
  </si>
  <si>
    <t>P.030.66.400</t>
  </si>
  <si>
    <t>Pyridazines and derivatives (n=2, std=0.00)</t>
  </si>
  <si>
    <t>P.030.66.500.230727 Pyridines and derivatives (class) (n=2, std=1.64)</t>
  </si>
  <si>
    <t>P.030.66.500</t>
  </si>
  <si>
    <t>Pyridines and derivatives (class) (n=2, std=1.64)</t>
  </si>
  <si>
    <t>P.030.71.100.230810 Amino acids, peptides, and analogues (n=1, std=-)</t>
  </si>
  <si>
    <t>P.030.71.100</t>
  </si>
  <si>
    <t>Amino acids, peptides, and analogues (n=1, std=-)</t>
  </si>
  <si>
    <t>P.030.71.200.230810 Aminotriazines (n=1, std=-)</t>
  </si>
  <si>
    <t>P.030.71.200</t>
  </si>
  <si>
    <t>Aminotriazines (n=1, std=-)</t>
  </si>
  <si>
    <t>P.030.71.300.230810 Anilides (n=4, std=0.20)</t>
  </si>
  <si>
    <t>P.030.71.300</t>
  </si>
  <si>
    <t>Anilides (n=4, std=0.20)</t>
  </si>
  <si>
    <t>P.030.71.400.230810 Aniline and substituted anilines (n=1, std=-)</t>
  </si>
  <si>
    <t>P.030.71.400</t>
  </si>
  <si>
    <t>Aniline and substituted anilines (n=1, std=-)</t>
  </si>
  <si>
    <t>P.030.72.100.230810 Benzene and substituted derivatives (n=1, std=-)</t>
  </si>
  <si>
    <t>P.030.72.100</t>
  </si>
  <si>
    <t>Benzene and substituted derivatives (n=1, std=-)</t>
  </si>
  <si>
    <t>P.030.72.200.230810 Benzenoids (n=1, std=-)</t>
  </si>
  <si>
    <t>P.030.72.200</t>
  </si>
  <si>
    <t>Benzenoids (n=1, std=-)</t>
  </si>
  <si>
    <t>P.030.72.300.230810 Benzimidazoles (n=1, std=-)</t>
  </si>
  <si>
    <t>P.030.72.300</t>
  </si>
  <si>
    <t>Benzimidazoles (n=1, std=-)</t>
  </si>
  <si>
    <t>P.030.72.400.230810 Benzoic acids and derivatives (n=2, std=0.70)</t>
  </si>
  <si>
    <t>P.030.72.400</t>
  </si>
  <si>
    <t>Benzoic acids and derivatives (n=2, std=0.70)</t>
  </si>
  <si>
    <t>P.030.73.100.230810 Coumarans (n=1, std=-)</t>
  </si>
  <si>
    <t>P.030.73.100</t>
  </si>
  <si>
    <t>Coumarans (n=1, std=-)</t>
  </si>
  <si>
    <t>P.030.73.200.230810 Cyclohexyl halides (n=1, std=-)</t>
  </si>
  <si>
    <t>P.030.73.200</t>
  </si>
  <si>
    <t>Cyclohexyl halides (n=1, std=-)</t>
  </si>
  <si>
    <t>P.030.74.100.230810 Diphenylmethanes (n=1, std=-)</t>
  </si>
  <si>
    <t>P.030.74.100</t>
  </si>
  <si>
    <t>Diphenylmethanes (n=1, std=-)</t>
  </si>
  <si>
    <t>P.030.74.200.230810 Dithiophosphate O-esters (n=1, std=-)</t>
  </si>
  <si>
    <t>P.030.74.200</t>
  </si>
  <si>
    <t>Dithiophosphate O-esters (n=1, std=-)</t>
  </si>
  <si>
    <t>P.030.76.100.230810 Fatty acid esters (n=2, std=2.12)</t>
  </si>
  <si>
    <t>P.030.76.100</t>
  </si>
  <si>
    <t>Fatty acid esters (n=2, std=2.12)</t>
  </si>
  <si>
    <t>P.030.78.100.230810 Halobenzenes (n=1, std=-)</t>
  </si>
  <si>
    <t>P.030.78.100</t>
  </si>
  <si>
    <t>Halobenzenes (n=1, std=-)</t>
  </si>
  <si>
    <t>P.030.79.100.230810 Isoindolines (n=1, std=-)</t>
  </si>
  <si>
    <t>P.030.79.100</t>
  </si>
  <si>
    <t>Isoindolines (n=1, std=-)</t>
  </si>
  <si>
    <t>P.030.84.100.230810 N-phenylureas (n=3, std=0.27)</t>
  </si>
  <si>
    <t>P.030.84.100</t>
  </si>
  <si>
    <t>N-phenylureas (n=3, std=0.27)</t>
  </si>
  <si>
    <t>P.030.84.200.230810 Naphthalenes (n=1, std=-)</t>
  </si>
  <si>
    <t>P.030.84.200</t>
  </si>
  <si>
    <t>Naphthalenes (n=1, std=-)</t>
  </si>
  <si>
    <t>P.030.84.300.230810 Nitrophenols (n=1, std=-)</t>
  </si>
  <si>
    <t>P.030.84.300</t>
  </si>
  <si>
    <t>Nitrophenols (n=1, std=-)</t>
  </si>
  <si>
    <t>P.030.85.100.230810 Organic transition metal salts (n=1, std=-)</t>
  </si>
  <si>
    <t>P.030.85.100</t>
  </si>
  <si>
    <t>Organic transition metal salts (n=1, std=-)</t>
  </si>
  <si>
    <t>P.030.86.100.230810 Phenoxyacetic acid derivatives (n=3, std=0.09)</t>
  </si>
  <si>
    <t>P.030.86.100</t>
  </si>
  <si>
    <t>Phenoxyacetic acid derivatives (n=3, std=0.09)</t>
  </si>
  <si>
    <t>P.030.86.200.230810 Phenylpropanes (n=1, std=-)</t>
  </si>
  <si>
    <t>P.030.86.200</t>
  </si>
  <si>
    <t>Phenylpropanes (n=1, std=-)</t>
  </si>
  <si>
    <t>P.030.86.300.230810 Pyridines and derivatives (n=1, std=-)</t>
  </si>
  <si>
    <t>P.030.86.300</t>
  </si>
  <si>
    <t>Pyridines and derivatives (n=1, std=-)</t>
  </si>
  <si>
    <t>P.030.86.400.230810 Pyridinium derivatives (n=1, std=-)</t>
  </si>
  <si>
    <t>P.030.86.400</t>
  </si>
  <si>
    <t>Pyridinium derivatives (n=1, std=-)</t>
  </si>
  <si>
    <t>P.030.88.100.230810 Sulfonylureas (n=1, std=-)</t>
  </si>
  <si>
    <t>P.030.88.100</t>
  </si>
  <si>
    <t>Sulfonylureas (n=1, std=-)</t>
  </si>
  <si>
    <t>P.030.90.100.230810 Thiocarbamic acid derivatives (n=1, std=-)</t>
  </si>
  <si>
    <t>P.030.90.100</t>
  </si>
  <si>
    <t>Thiocarbamic acid derivatives (n=1, std=-)</t>
  </si>
  <si>
    <t>P.030.90.200.230819 Thiophosphoric acid esters (n=2, std=0.11)</t>
  </si>
  <si>
    <t>P.030.90.200</t>
  </si>
  <si>
    <t>Thiophosphoric acid esters (n=2, std=0.11)</t>
  </si>
  <si>
    <t>Non-renewable</t>
  </si>
  <si>
    <t>Renewable</t>
  </si>
  <si>
    <t>Climate change</t>
  </si>
  <si>
    <t>Ecotoxicity</t>
  </si>
  <si>
    <t>Particulate</t>
  </si>
  <si>
    <t xml:space="preserve">Eutrophication, </t>
  </si>
  <si>
    <t>Eutrophication,</t>
  </si>
  <si>
    <t>Human toxicity,</t>
  </si>
  <si>
    <t>Human toxicity, non-cancer</t>
  </si>
  <si>
    <t>Ionising radiation</t>
  </si>
  <si>
    <t>Ozone depletion</t>
  </si>
  <si>
    <t>Photochemical ozone formation</t>
  </si>
  <si>
    <t>Resource use,</t>
  </si>
  <si>
    <t>Water use</t>
  </si>
  <si>
    <t>Human toxicity</t>
  </si>
  <si>
    <t>fossil products</t>
  </si>
  <si>
    <t>uranium</t>
  </si>
  <si>
    <t>Landfill</t>
  </si>
  <si>
    <t>fossil</t>
  </si>
  <si>
    <t>nuclear</t>
  </si>
  <si>
    <t>biomass</t>
  </si>
  <si>
    <t>wind, solar, geo</t>
  </si>
  <si>
    <t>freshwater</t>
  </si>
  <si>
    <t xml:space="preserve"> matter</t>
  </si>
  <si>
    <t>marine</t>
  </si>
  <si>
    <t xml:space="preserve"> terrestrial</t>
  </si>
  <si>
    <t xml:space="preserve"> cancer</t>
  </si>
  <si>
    <t>non-cancer</t>
  </si>
  <si>
    <t xml:space="preserve"> fossils</t>
  </si>
  <si>
    <t xml:space="preserve"> minerals+metals</t>
  </si>
  <si>
    <t xml:space="preserve">cancer        euro </t>
  </si>
  <si>
    <t>non-canc  euro</t>
  </si>
  <si>
    <t xml:space="preserve">freshwater euro </t>
  </si>
  <si>
    <t xml:space="preserve">              euro</t>
  </si>
  <si>
    <t xml:space="preserve"> euro </t>
  </si>
  <si>
    <t>Note: the emissions are fully governed by CO2 and CH4 emissions. LNG from the US delivered to the EU gas grid</t>
  </si>
  <si>
    <t>Energy for battery production: Sprecher, B., Xiao, Y., Walton, A., Speight, J., Harris R., Kleijn, R., Visser, G., and Kramer, G. J., Life cycle inventory of the production of rare earths and the subsequent production of NdFeB rare earth permanent magnets, Environmental Science &amp; Technology, vol. 48, no. 7, pp. 3951- 3958, 2014</t>
  </si>
  <si>
    <t>(see also excel file:</t>
  </si>
  <si>
    <t>Embedded oil, heat of combustion, CO2 emissions and pyrolysis Plastics&amp;Chemicals.xls at https://www.ecocostsvalue.com/lca/eol-and-recycling/</t>
  </si>
  <si>
    <t>Environmental</t>
  </si>
  <si>
    <t>Footprint 3.1 Total</t>
  </si>
  <si>
    <t>calculated from USLCI Hot rolled sheet, steel, at plant, RNA.  Hot rolled sheets / beams, often produced directly after steel production. Cold rolling is often in addition to hot rolling, not instead of it.</t>
  </si>
  <si>
    <t>calculated from PV panel (in Idemat sector "Electricity per fuel").  NOTE: varies widely by mfg location/time.  2020: 130 kg CO2/m2, LCI from Ecoinvent, German case from 2011, highly based on "expert judgement"
2022:  425 kg CO2/m2, LCI from China (Yang et al 2015); Note: I took a chinese PV, since at that time nearly all PV panels came from china (Quality of the LCA seemed OK, but it had a lot of electricity from coal)
2024:  57.8 kg CO2/m2, LCI from AEI (2020) based on world averages (approx 50% chinese); without doubt high quality</t>
  </si>
  <si>
    <t>Uncertainty 
(%)</t>
  </si>
  <si>
    <t>(design #1 name)</t>
  </si>
  <si>
    <t>(design #2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</si>
</sst>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0"/>
    <numFmt numFmtId="165" formatCode="#,##0.000"/>
    <numFmt numFmtId="166" formatCode="#,##0.0"/>
    <numFmt numFmtId="167" formatCode="0.0000"/>
    <numFmt numFmtId="168" formatCode="0.00000"/>
    <numFmt numFmtId="169" formatCode="#,##0.00000"/>
    <numFmt numFmtId="170" formatCode="#,##0.0000"/>
    <numFmt numFmtId="171" formatCode="#,##0.000000"/>
    <numFmt numFmtId="172" formatCode="yyyy\-mm\-dd;@"/>
    <numFmt numFmtId="173" formatCode="0.000000"/>
  </numFmts>
  <fonts count="76">
    <font>
      <sz val="10"/>
      <name val="Verdana"/>
    </font>
    <font>
      <sz val="11"/>
      <color theme="1"/>
      <name val="Calibri"/>
      <family val="2"/>
      <scheme val="minor"/>
    </font>
    <font>
      <b/>
      <sz val="10"/>
      <name val="Verdana"/>
      <family val="2"/>
    </font>
    <font>
      <u/>
      <sz val="10"/>
      <color theme="10"/>
      <name val="Verdana"/>
      <family val="2"/>
    </font>
    <font>
      <u/>
      <sz val="10"/>
      <color theme="11"/>
      <name val="Verdana"/>
      <family val="2"/>
    </font>
    <font>
      <sz val="10"/>
      <name val="Verdana"/>
      <family val="2"/>
    </font>
    <font>
      <b/>
      <sz val="8"/>
      <name val="Verdana"/>
      <family val="2"/>
    </font>
    <font>
      <sz val="10"/>
      <color theme="0" tint="-0.34998626667073579"/>
      <name val="Verdana"/>
      <family val="2"/>
    </font>
    <font>
      <b/>
      <sz val="8"/>
      <color theme="1" tint="0.499984740745262"/>
      <name val="Verdana"/>
      <family val="2"/>
    </font>
    <font>
      <sz val="10"/>
      <color theme="0" tint="-0.499984740745262"/>
      <name val="Verdana"/>
      <family val="2"/>
    </font>
    <font>
      <sz val="10"/>
      <name val="Arial"/>
      <family val="2"/>
    </font>
    <font>
      <b/>
      <sz val="10"/>
      <color rgb="FFFF0000"/>
      <name val="Arial"/>
      <family val="2"/>
    </font>
    <font>
      <sz val="10"/>
      <color rgb="FFFF0000"/>
      <name val="Arial"/>
      <family val="2"/>
    </font>
    <font>
      <b/>
      <sz val="10"/>
      <name val="Arial"/>
      <family val="2"/>
    </font>
    <font>
      <sz val="10"/>
      <color theme="1"/>
      <name val="Arial"/>
      <family val="2"/>
    </font>
    <font>
      <sz val="11"/>
      <name val="Calibri"/>
      <family val="2"/>
      <scheme val="minor"/>
    </font>
    <font>
      <sz val="10"/>
      <color theme="1"/>
      <name val="Calibri"/>
      <family val="2"/>
      <scheme val="minor"/>
    </font>
    <font>
      <sz val="8"/>
      <name val="Arial Narrow"/>
      <family val="2"/>
    </font>
    <font>
      <sz val="11"/>
      <name val="Calibri"/>
      <family val="2"/>
    </font>
    <font>
      <sz val="10"/>
      <color rgb="FF000000"/>
      <name val="Arial"/>
      <family val="2"/>
    </font>
    <font>
      <sz val="12"/>
      <color theme="1"/>
      <name val="Calibri"/>
      <family val="2"/>
      <scheme val="minor"/>
    </font>
    <font>
      <sz val="10"/>
      <color theme="1"/>
      <name val="Verdana"/>
      <family val="2"/>
    </font>
    <font>
      <b/>
      <sz val="10"/>
      <color theme="1"/>
      <name val="Verdana"/>
      <family val="2"/>
    </font>
    <font>
      <b/>
      <sz val="10"/>
      <color rgb="FF01B1F1"/>
      <name val="Verdana"/>
      <family val="2"/>
    </font>
    <font>
      <sz val="10"/>
      <color rgb="FF7F7F7F"/>
      <name val="Verdana"/>
      <family val="2"/>
    </font>
    <font>
      <sz val="12"/>
      <color rgb="FFA5A5A5"/>
      <name val="Arial"/>
      <family val="2"/>
    </font>
    <font>
      <sz val="10"/>
      <color rgb="FFA5A5A5"/>
      <name val="Verdana"/>
      <family val="2"/>
    </font>
    <font>
      <sz val="6"/>
      <color rgb="FFA5A5A5"/>
      <name val="Verdana"/>
      <family val="2"/>
    </font>
    <font>
      <sz val="10"/>
      <color theme="0" tint="-0.14999847407452621"/>
      <name val="Verdana"/>
      <family val="2"/>
    </font>
    <font>
      <sz val="10"/>
      <color theme="0" tint="-0.249977111117893"/>
      <name val="Verdana"/>
      <family val="2"/>
    </font>
    <font>
      <b/>
      <sz val="10"/>
      <color rgb="FF0070C0"/>
      <name val="Verdana"/>
      <family val="2"/>
    </font>
    <font>
      <b/>
      <sz val="8"/>
      <color rgb="FF0070C0"/>
      <name val="Verdana"/>
      <family val="2"/>
    </font>
    <font>
      <sz val="10"/>
      <color rgb="FF0070C0"/>
      <name val="Verdana"/>
      <family val="2"/>
    </font>
    <font>
      <sz val="10"/>
      <name val="Arial"/>
      <family val="2"/>
    </font>
    <font>
      <vertAlign val="superscript"/>
      <sz val="10"/>
      <name val="Arial"/>
      <family val="2"/>
    </font>
    <font>
      <sz val="7"/>
      <color rgb="FF222222"/>
      <name val="Inherit"/>
    </font>
    <font>
      <sz val="8"/>
      <name val="Arial"/>
      <family val="2"/>
    </font>
    <font>
      <sz val="7"/>
      <color rgb="FF222222"/>
      <name val="Arial"/>
      <family val="2"/>
    </font>
    <font>
      <sz val="10"/>
      <color rgb="FF0070C0"/>
      <name val="Arial"/>
      <family val="2"/>
    </font>
    <font>
      <b/>
      <sz val="10"/>
      <color rgb="FF0070C0"/>
      <name val="Arial"/>
      <family val="2"/>
    </font>
    <font>
      <u/>
      <sz val="10"/>
      <color indexed="12"/>
      <name val="Arial"/>
      <family val="2"/>
    </font>
    <font>
      <sz val="10"/>
      <color rgb="FFFF0000"/>
      <name val="Verdana"/>
      <family val="2"/>
    </font>
    <font>
      <b/>
      <sz val="10"/>
      <color rgb="FFFF0000"/>
      <name val="Verdana"/>
      <family val="2"/>
    </font>
    <font>
      <sz val="10"/>
      <color theme="0" tint="-0.14999847407452621"/>
      <name val="Arial"/>
      <family val="2"/>
    </font>
    <font>
      <b/>
      <sz val="11"/>
      <color theme="1"/>
      <name val="Calibri"/>
      <family val="2"/>
      <scheme val="minor"/>
    </font>
    <font>
      <sz val="7"/>
      <name val="Arial"/>
      <family val="2"/>
    </font>
    <font>
      <sz val="11"/>
      <color rgb="FF000000"/>
      <name val="Calibri"/>
      <family val="2"/>
    </font>
    <font>
      <sz val="10"/>
      <color rgb="FF00B050"/>
      <name val="Arial"/>
      <family val="2"/>
    </font>
    <font>
      <b/>
      <sz val="11"/>
      <color rgb="FF000000"/>
      <name val="Calibri"/>
      <family val="2"/>
    </font>
    <font>
      <b/>
      <sz val="11"/>
      <name val="Calibri"/>
      <family val="2"/>
      <scheme val="minor"/>
    </font>
    <font>
      <sz val="11"/>
      <color rgb="FF00B050"/>
      <name val="Calibri"/>
      <family val="2"/>
      <scheme val="minor"/>
    </font>
    <font>
      <sz val="11"/>
      <color theme="4"/>
      <name val="Calibri"/>
      <family val="2"/>
      <scheme val="minor"/>
    </font>
    <font>
      <b/>
      <sz val="10"/>
      <color theme="4"/>
      <name val="Arial"/>
      <family val="2"/>
    </font>
    <font>
      <sz val="10"/>
      <color theme="4"/>
      <name val="Arial"/>
      <family val="2"/>
    </font>
    <font>
      <sz val="7"/>
      <color rgb="FF212529"/>
      <name val="Verdana"/>
      <family val="2"/>
    </font>
    <font>
      <sz val="8"/>
      <color rgb="FF000000"/>
      <name val="Arial"/>
      <family val="2"/>
    </font>
    <font>
      <sz val="8"/>
      <color theme="1"/>
      <name val="Arial"/>
      <family val="2"/>
    </font>
    <font>
      <sz val="8"/>
      <color rgb="FF000000"/>
      <name val="Source Sans Pro"/>
      <family val="2"/>
    </font>
    <font>
      <sz val="8"/>
      <color rgb="FF212529"/>
      <name val="Verdana"/>
      <family val="2"/>
    </font>
    <font>
      <sz val="10"/>
      <color rgb="FF000000"/>
      <name val="Source Sans Pro"/>
      <family val="2"/>
    </font>
    <font>
      <sz val="7"/>
      <name val="Verdana"/>
      <family val="2"/>
    </font>
    <font>
      <b/>
      <sz val="7"/>
      <name val="Verdana"/>
      <family val="2"/>
    </font>
    <font>
      <sz val="8"/>
      <color theme="1"/>
      <name val="Calibri"/>
      <family val="2"/>
      <scheme val="minor"/>
    </font>
    <font>
      <sz val="8"/>
      <color rgb="FF585858"/>
      <name val="Verdana"/>
      <family val="2"/>
    </font>
    <font>
      <sz val="8"/>
      <color rgb="FF5F6368"/>
      <name val="Arial"/>
      <family val="2"/>
    </font>
    <font>
      <b/>
      <sz val="10"/>
      <color rgb="FF3366FF"/>
      <name val="Arial"/>
      <family val="2"/>
    </font>
    <font>
      <sz val="10"/>
      <color rgb="FF3366FF"/>
      <name val="Arial"/>
      <family val="2"/>
    </font>
    <font>
      <b/>
      <sz val="11"/>
      <color rgb="FF000000"/>
      <name val="Calibri"/>
      <family val="2"/>
      <scheme val="minor"/>
    </font>
    <font>
      <sz val="7"/>
      <color rgb="FF000000"/>
      <name val="Verdana"/>
      <family val="2"/>
    </font>
    <font>
      <sz val="7"/>
      <color rgb="FF000000"/>
      <name val="Arial"/>
      <family val="2"/>
    </font>
    <font>
      <sz val="7"/>
      <name val="Arial Narrow"/>
      <family val="2"/>
    </font>
    <font>
      <sz val="11"/>
      <color rgb="FFFF0000"/>
      <name val="Calibri"/>
      <family val="2"/>
      <scheme val="minor"/>
    </font>
    <font>
      <sz val="11"/>
      <color rgb="FF000000"/>
      <name val="Calibri"/>
      <family val="2"/>
      <scheme val="minor"/>
    </font>
    <font>
      <b/>
      <sz val="10"/>
      <color rgb="FF00B050"/>
      <name val="Arial"/>
      <family val="2"/>
    </font>
    <font>
      <sz val="10"/>
      <color rgb="FF00FF00"/>
      <name val="Arial"/>
      <family val="2"/>
    </font>
    <font>
      <sz val="10"/>
      <color rgb="FF33CCFF"/>
      <name val="Arial"/>
      <family val="2"/>
    </font>
  </fonts>
  <fills count="26">
    <fill>
      <patternFill patternType="none"/>
    </fill>
    <fill>
      <patternFill patternType="gray125"/>
    </fill>
    <fill>
      <patternFill patternType="solid">
        <fgColor rgb="FF00B0F0"/>
        <bgColor indexed="64"/>
      </patternFill>
    </fill>
    <fill>
      <patternFill patternType="solid">
        <fgColor rgb="FF00B0F0"/>
        <bgColor rgb="FF000000"/>
      </patternFill>
    </fill>
    <fill>
      <patternFill patternType="solid">
        <fgColor theme="0" tint="-0.14999847407452621"/>
        <bgColor indexed="64"/>
      </patternFill>
    </fill>
    <fill>
      <patternFill patternType="solid">
        <fgColor theme="8" tint="0.59999389629810485"/>
        <bgColor indexed="64"/>
      </patternFill>
    </fill>
    <fill>
      <patternFill patternType="solid">
        <fgColor indexed="43"/>
        <bgColor indexed="64"/>
      </patternFill>
    </fill>
    <fill>
      <patternFill patternType="solid">
        <fgColor indexed="11"/>
        <bgColor indexed="64"/>
      </patternFill>
    </fill>
    <fill>
      <patternFill patternType="solid">
        <fgColor rgb="FFFFCC99"/>
        <bgColor indexed="64"/>
      </patternFill>
    </fill>
    <fill>
      <patternFill patternType="solid">
        <fgColor indexed="13"/>
        <bgColor indexed="64"/>
      </patternFill>
    </fill>
    <fill>
      <patternFill patternType="solid">
        <fgColor rgb="FFFFFF66"/>
        <bgColor indexed="64"/>
      </patternFill>
    </fill>
    <fill>
      <patternFill patternType="solid">
        <fgColor rgb="FFFFFF99"/>
        <bgColor indexed="64"/>
      </patternFill>
    </fill>
    <fill>
      <patternFill patternType="solid">
        <fgColor rgb="FFD8D8D8"/>
        <bgColor rgb="FFD8D8D8"/>
      </patternFill>
    </fill>
    <fill>
      <patternFill patternType="solid">
        <fgColor rgb="FFF2F2F2"/>
        <bgColor rgb="FFF2F2F2"/>
      </patternFill>
    </fill>
    <fill>
      <patternFill patternType="solid">
        <fgColor indexed="41"/>
        <bgColor indexed="64"/>
      </patternFill>
    </fill>
    <fill>
      <patternFill patternType="solid">
        <fgColor rgb="FF99FF99"/>
        <bgColor indexed="64"/>
      </patternFill>
    </fill>
    <fill>
      <patternFill patternType="solid">
        <fgColor rgb="FF33CCFF"/>
        <bgColor rgb="FF000000"/>
      </patternFill>
    </fill>
    <fill>
      <patternFill patternType="solid">
        <fgColor rgb="FF00FFFF"/>
        <bgColor rgb="FF000000"/>
      </patternFill>
    </fill>
    <fill>
      <patternFill patternType="solid">
        <fgColor rgb="FFFFFFCC"/>
        <bgColor indexed="64"/>
      </patternFill>
    </fill>
    <fill>
      <patternFill patternType="solid">
        <fgColor rgb="FF00FF00"/>
        <bgColor indexed="64"/>
      </patternFill>
    </fill>
    <fill>
      <patternFill patternType="solid">
        <fgColor rgb="FF33CCFF"/>
        <bgColor indexed="64"/>
      </patternFill>
    </fill>
    <fill>
      <patternFill patternType="solid">
        <fgColor rgb="FF00FFFF"/>
        <bgColor indexed="64"/>
      </patternFill>
    </fill>
    <fill>
      <patternFill patternType="solid">
        <fgColor theme="0"/>
        <bgColor indexed="64"/>
      </patternFill>
    </fill>
    <fill>
      <patternFill patternType="solid">
        <fgColor rgb="FFFFFFCC"/>
        <bgColor rgb="FF000000"/>
      </patternFill>
    </fill>
    <fill>
      <patternFill patternType="solid">
        <fgColor rgb="FFCCFFFF"/>
        <bgColor indexed="64"/>
      </patternFill>
    </fill>
    <fill>
      <patternFill patternType="solid">
        <fgColor rgb="FF2CDEB6"/>
        <bgColor indexed="64"/>
      </patternFill>
    </fill>
  </fills>
  <borders count="25">
    <border>
      <left/>
      <right/>
      <top/>
      <bottom/>
      <diagonal/>
    </border>
    <border>
      <left style="thin">
        <color auto="1"/>
      </left>
      <right/>
      <top style="thin">
        <color auto="1"/>
      </top>
      <bottom/>
      <diagonal/>
    </border>
    <border>
      <left/>
      <right style="thin">
        <color auto="1"/>
      </right>
      <top/>
      <bottom style="thin">
        <color auto="1"/>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thin">
        <color indexed="64"/>
      </left>
      <right/>
      <top/>
      <bottom style="thin">
        <color indexed="64"/>
      </bottom>
      <diagonal/>
    </border>
    <border>
      <left style="medium">
        <color rgb="FFDDDDDD"/>
      </left>
      <right style="medium">
        <color rgb="FFDDDDDD"/>
      </right>
      <top style="medium">
        <color rgb="FFDDDDDD"/>
      </top>
      <bottom style="medium">
        <color rgb="FFDDDDDD"/>
      </bottom>
      <diagonal/>
    </border>
    <border>
      <left style="medium">
        <color indexed="64"/>
      </left>
      <right/>
      <top/>
      <bottom/>
      <diagonal/>
    </border>
    <border>
      <left style="medium">
        <color indexed="64"/>
      </left>
      <right/>
      <top/>
      <bottom style="medium">
        <color indexed="64"/>
      </bottom>
      <diagonal/>
    </border>
    <border>
      <left/>
      <right/>
      <top/>
      <bottom style="thin">
        <color indexed="64"/>
      </bottom>
      <diagonal/>
    </border>
    <border>
      <left style="medium">
        <color rgb="FFDDDDDD"/>
      </left>
      <right style="medium">
        <color rgb="FFDDDDDD"/>
      </right>
      <top style="medium">
        <color rgb="FFDDDDDD"/>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thin">
        <color auto="1"/>
      </right>
      <top style="thin">
        <color auto="1"/>
      </top>
      <bottom/>
      <diagonal/>
    </border>
  </borders>
  <cellStyleXfs count="104">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10" fillId="0" borderId="0"/>
    <xf numFmtId="0" fontId="20" fillId="0" borderId="0"/>
    <xf numFmtId="0" fontId="5" fillId="0" borderId="0"/>
    <xf numFmtId="0" fontId="33" fillId="0" borderId="0"/>
    <xf numFmtId="0" fontId="40" fillId="0" borderId="0" applyNumberFormat="0" applyFill="0" applyBorder="0" applyAlignment="0" applyProtection="0">
      <alignment vertical="top"/>
      <protection locked="0"/>
    </xf>
    <xf numFmtId="0" fontId="10" fillId="0" borderId="0"/>
    <xf numFmtId="0" fontId="1" fillId="0" borderId="0"/>
    <xf numFmtId="0" fontId="10" fillId="0" borderId="0"/>
    <xf numFmtId="0" fontId="10" fillId="0" borderId="0"/>
  </cellStyleXfs>
  <cellXfs count="383">
    <xf numFmtId="0" fontId="0" fillId="0" borderId="0" xfId="0"/>
    <xf numFmtId="0" fontId="0" fillId="0" borderId="0" xfId="0" applyAlignment="1">
      <alignment wrapText="1"/>
    </xf>
    <xf numFmtId="0" fontId="2" fillId="2" borderId="0" xfId="0" applyFont="1" applyFill="1" applyAlignment="1">
      <alignment wrapText="1"/>
    </xf>
    <xf numFmtId="0" fontId="2" fillId="2" borderId="0" xfId="0" applyFont="1" applyFill="1" applyAlignment="1">
      <alignment vertical="center" wrapText="1"/>
    </xf>
    <xf numFmtId="0" fontId="0" fillId="2" borderId="0" xfId="0" applyFill="1" applyAlignment="1">
      <alignment vertical="top"/>
    </xf>
    <xf numFmtId="0" fontId="0" fillId="0" borderId="0" xfId="0" applyAlignment="1">
      <alignment vertical="top"/>
    </xf>
    <xf numFmtId="0" fontId="2" fillId="3" borderId="0" xfId="0" applyFont="1" applyFill="1" applyAlignment="1">
      <alignment vertical="top" wrapText="1"/>
    </xf>
    <xf numFmtId="0" fontId="0" fillId="3" borderId="0" xfId="0" applyFill="1" applyAlignment="1">
      <alignment vertical="top"/>
    </xf>
    <xf numFmtId="0" fontId="2" fillId="0" borderId="0" xfId="0" applyFont="1"/>
    <xf numFmtId="0" fontId="2" fillId="2" borderId="0" xfId="0" applyFont="1" applyFill="1" applyAlignment="1">
      <alignment horizontal="center" vertical="center" wrapText="1"/>
    </xf>
    <xf numFmtId="0" fontId="7" fillId="0" borderId="0" xfId="0" applyFont="1"/>
    <xf numFmtId="0" fontId="2" fillId="2" borderId="0" xfId="0" applyFont="1" applyFill="1" applyAlignment="1">
      <alignment vertical="top"/>
    </xf>
    <xf numFmtId="0" fontId="2" fillId="3" borderId="0" xfId="0" applyFont="1" applyFill="1" applyAlignment="1">
      <alignment vertical="top"/>
    </xf>
    <xf numFmtId="0" fontId="8" fillId="4" borderId="0" xfId="0" applyFont="1" applyFill="1" applyAlignment="1">
      <alignment horizontal="center" vertical="center" wrapText="1"/>
    </xf>
    <xf numFmtId="9" fontId="0" fillId="0" borderId="0" xfId="0" applyNumberFormat="1"/>
    <xf numFmtId="0" fontId="5" fillId="0" borderId="0" xfId="0" applyFont="1"/>
    <xf numFmtId="9" fontId="5" fillId="0" borderId="0" xfId="0" applyNumberFormat="1" applyFont="1"/>
    <xf numFmtId="9" fontId="9" fillId="0" borderId="0" xfId="0" applyNumberFormat="1" applyFont="1"/>
    <xf numFmtId="2" fontId="0" fillId="0" borderId="0" xfId="0" applyNumberFormat="1"/>
    <xf numFmtId="0" fontId="6" fillId="2" borderId="0" xfId="0" applyFont="1" applyFill="1" applyAlignment="1">
      <alignment horizontal="center" vertical="center" wrapText="1"/>
    </xf>
    <xf numFmtId="164" fontId="0" fillId="0" borderId="0" xfId="0" applyNumberFormat="1"/>
    <xf numFmtId="0" fontId="21" fillId="0" borderId="0" xfId="0" applyFont="1"/>
    <xf numFmtId="0" fontId="0" fillId="0" borderId="0" xfId="0" applyAlignment="1">
      <alignment horizontal="right"/>
    </xf>
    <xf numFmtId="0" fontId="23" fillId="0" borderId="0" xfId="0" applyFont="1"/>
    <xf numFmtId="0" fontId="24" fillId="12" borderId="0" xfId="0" applyFont="1" applyFill="1" applyAlignment="1">
      <alignment horizontal="left" vertical="center"/>
    </xf>
    <xf numFmtId="0" fontId="26" fillId="12" borderId="0" xfId="0" applyFont="1" applyFill="1"/>
    <xf numFmtId="0" fontId="25" fillId="12" borderId="0" xfId="0" applyFont="1" applyFill="1" applyAlignment="1">
      <alignment vertical="center"/>
    </xf>
    <xf numFmtId="0" fontId="27" fillId="12" borderId="0" xfId="0" applyFont="1" applyFill="1" applyAlignment="1">
      <alignment vertical="center"/>
    </xf>
    <xf numFmtId="0" fontId="21" fillId="0" borderId="0" xfId="0" applyFont="1" applyAlignment="1">
      <alignment vertical="center"/>
    </xf>
    <xf numFmtId="0" fontId="28" fillId="13" borderId="0" xfId="0" applyFont="1" applyFill="1"/>
    <xf numFmtId="0" fontId="28" fillId="12" borderId="0" xfId="0" applyFont="1" applyFill="1" applyAlignment="1">
      <alignment horizontal="right" vertical="center"/>
    </xf>
    <xf numFmtId="0" fontId="28" fillId="13" borderId="0" xfId="0" applyFont="1" applyFill="1" applyAlignment="1">
      <alignment horizontal="right"/>
    </xf>
    <xf numFmtId="0" fontId="29" fillId="13" borderId="0" xfId="0" applyFont="1" applyFill="1" applyAlignment="1">
      <alignment horizontal="left"/>
    </xf>
    <xf numFmtId="0" fontId="29" fillId="13" borderId="0" xfId="0" applyFont="1" applyFill="1"/>
    <xf numFmtId="0" fontId="29" fillId="12" borderId="0" xfId="0" applyFont="1" applyFill="1" applyAlignment="1">
      <alignment horizontal="left" vertical="center"/>
    </xf>
    <xf numFmtId="0" fontId="29" fillId="12" borderId="0" xfId="0" applyFont="1" applyFill="1" applyAlignment="1">
      <alignment horizontal="right" vertical="center"/>
    </xf>
    <xf numFmtId="0" fontId="25" fillId="12" borderId="0" xfId="0" applyFont="1" applyFill="1" applyAlignment="1">
      <alignment vertical="center" wrapText="1"/>
    </xf>
    <xf numFmtId="2" fontId="5" fillId="0" borderId="0" xfId="0" applyNumberFormat="1" applyFont="1"/>
    <xf numFmtId="0" fontId="0" fillId="4" borderId="0" xfId="0" applyFill="1"/>
    <xf numFmtId="0" fontId="21" fillId="4" borderId="0" xfId="0" applyFont="1" applyFill="1"/>
    <xf numFmtId="0" fontId="30" fillId="2" borderId="0" xfId="0" applyFont="1" applyFill="1" applyAlignment="1">
      <alignment vertical="top"/>
    </xf>
    <xf numFmtId="0" fontId="30" fillId="2" borderId="0" xfId="0" applyFont="1" applyFill="1" applyAlignment="1">
      <alignment horizontal="center" vertical="center" wrapText="1"/>
    </xf>
    <xf numFmtId="0" fontId="31" fillId="2" borderId="0" xfId="0" applyFont="1" applyFill="1" applyAlignment="1">
      <alignment horizontal="center" vertical="center" wrapText="1"/>
    </xf>
    <xf numFmtId="0" fontId="32" fillId="2" borderId="0" xfId="0" applyFont="1" applyFill="1" applyAlignment="1">
      <alignment vertical="top"/>
    </xf>
    <xf numFmtId="0" fontId="32" fillId="0" borderId="0" xfId="0" applyFont="1"/>
    <xf numFmtId="2" fontId="32" fillId="0" borderId="0" xfId="0" applyNumberFormat="1" applyFont="1"/>
    <xf numFmtId="9" fontId="32" fillId="0" borderId="0" xfId="0" applyNumberFormat="1" applyFont="1"/>
    <xf numFmtId="0" fontId="32" fillId="0" borderId="0" xfId="0" applyFont="1" applyAlignment="1">
      <alignment vertical="top"/>
    </xf>
    <xf numFmtId="0" fontId="30" fillId="2" borderId="0" xfId="0" applyFont="1" applyFill="1" applyAlignment="1">
      <alignment vertical="center" wrapText="1"/>
    </xf>
    <xf numFmtId="164" fontId="32" fillId="0" borderId="0" xfId="0" applyNumberFormat="1" applyFont="1"/>
    <xf numFmtId="0" fontId="30" fillId="3" borderId="0" xfId="0" applyFont="1" applyFill="1" applyAlignment="1">
      <alignment vertical="top" wrapText="1"/>
    </xf>
    <xf numFmtId="0" fontId="32" fillId="3" borderId="0" xfId="0" applyFont="1" applyFill="1" applyAlignment="1">
      <alignment vertical="top"/>
    </xf>
    <xf numFmtId="0" fontId="30" fillId="3" borderId="0" xfId="0" applyFont="1" applyFill="1" applyAlignment="1">
      <alignment vertical="top"/>
    </xf>
    <xf numFmtId="0" fontId="30" fillId="2" borderId="0" xfId="0" applyFont="1" applyFill="1" applyAlignment="1">
      <alignment wrapText="1"/>
    </xf>
    <xf numFmtId="0" fontId="32" fillId="4" borderId="0" xfId="0" applyFont="1" applyFill="1"/>
    <xf numFmtId="0" fontId="32" fillId="0" borderId="0" xfId="0" applyFont="1" applyAlignment="1">
      <alignment horizontal="right"/>
    </xf>
    <xf numFmtId="168" fontId="0" fillId="0" borderId="0" xfId="0" applyNumberFormat="1"/>
    <xf numFmtId="4" fontId="0" fillId="0" borderId="0" xfId="0" applyNumberFormat="1"/>
    <xf numFmtId="0" fontId="13" fillId="0" borderId="0" xfId="95" applyFont="1"/>
    <xf numFmtId="0" fontId="10" fillId="0" borderId="0" xfId="95"/>
    <xf numFmtId="172" fontId="13" fillId="0" borderId="0" xfId="95" applyNumberFormat="1" applyFont="1"/>
    <xf numFmtId="0" fontId="10" fillId="0" borderId="10" xfId="95" applyBorder="1"/>
    <xf numFmtId="172" fontId="13" fillId="0" borderId="11" xfId="95" applyNumberFormat="1" applyFont="1" applyBorder="1"/>
    <xf numFmtId="0" fontId="10" fillId="0" borderId="12" xfId="95" applyBorder="1"/>
    <xf numFmtId="0" fontId="35" fillId="0" borderId="0" xfId="95" applyFont="1"/>
    <xf numFmtId="172" fontId="10" fillId="0" borderId="0" xfId="95" applyNumberFormat="1"/>
    <xf numFmtId="0" fontId="36" fillId="0" borderId="0" xfId="95" applyFont="1"/>
    <xf numFmtId="0" fontId="37" fillId="0" borderId="0" xfId="95" applyFont="1"/>
    <xf numFmtId="172" fontId="10" fillId="0" borderId="0" xfId="95" quotePrefix="1" applyNumberFormat="1"/>
    <xf numFmtId="0" fontId="10" fillId="0" borderId="0" xfId="95" quotePrefix="1"/>
    <xf numFmtId="172" fontId="38" fillId="0" borderId="0" xfId="95" applyNumberFormat="1" applyFont="1"/>
    <xf numFmtId="172" fontId="38" fillId="0" borderId="0" xfId="95" quotePrefix="1" applyNumberFormat="1" applyFont="1"/>
    <xf numFmtId="0" fontId="40" fillId="0" borderId="0" xfId="99" applyAlignment="1" applyProtection="1"/>
    <xf numFmtId="0" fontId="41" fillId="0" borderId="0" xfId="0" applyFont="1"/>
    <xf numFmtId="0" fontId="10" fillId="0" borderId="0" xfId="102"/>
    <xf numFmtId="0" fontId="43" fillId="0" borderId="0" xfId="102" applyFont="1"/>
    <xf numFmtId="0" fontId="10" fillId="5" borderId="0" xfId="102" applyFill="1"/>
    <xf numFmtId="0" fontId="10" fillId="0" borderId="3" xfId="102" applyBorder="1"/>
    <xf numFmtId="0" fontId="10" fillId="6" borderId="3" xfId="102" applyFill="1" applyBorder="1"/>
    <xf numFmtId="0" fontId="10" fillId="6" borderId="4" xfId="102" applyFill="1" applyBorder="1"/>
    <xf numFmtId="4" fontId="13" fillId="10" borderId="4" xfId="102" applyNumberFormat="1" applyFont="1" applyFill="1" applyBorder="1"/>
    <xf numFmtId="169" fontId="13" fillId="10" borderId="4" xfId="102" applyNumberFormat="1" applyFont="1" applyFill="1" applyBorder="1"/>
    <xf numFmtId="166" fontId="13" fillId="15" borderId="4" xfId="102" applyNumberFormat="1" applyFont="1" applyFill="1" applyBorder="1"/>
    <xf numFmtId="164" fontId="13" fillId="16" borderId="4" xfId="103" applyNumberFormat="1" applyFont="1" applyFill="1" applyBorder="1"/>
    <xf numFmtId="164" fontId="13" fillId="17" borderId="4" xfId="103" applyNumberFormat="1" applyFont="1" applyFill="1" applyBorder="1"/>
    <xf numFmtId="164" fontId="44" fillId="15" borderId="5" xfId="102" applyNumberFormat="1" applyFont="1" applyFill="1" applyBorder="1"/>
    <xf numFmtId="164" fontId="45" fillId="18" borderId="0" xfId="102" applyNumberFormat="1" applyFont="1" applyFill="1" applyAlignment="1">
      <alignment vertical="center"/>
    </xf>
    <xf numFmtId="164" fontId="44" fillId="18" borderId="0" xfId="102" applyNumberFormat="1" applyFont="1" applyFill="1"/>
    <xf numFmtId="164" fontId="13" fillId="0" borderId="13" xfId="102" applyNumberFormat="1" applyFont="1" applyBorder="1"/>
    <xf numFmtId="164" fontId="10" fillId="0" borderId="0" xfId="102" applyNumberFormat="1"/>
    <xf numFmtId="166" fontId="10" fillId="0" borderId="0" xfId="102" applyNumberFormat="1"/>
    <xf numFmtId="0" fontId="10" fillId="6" borderId="5" xfId="102" applyFill="1" applyBorder="1"/>
    <xf numFmtId="4" fontId="13" fillId="10" borderId="5" xfId="102" applyNumberFormat="1" applyFont="1" applyFill="1" applyBorder="1"/>
    <xf numFmtId="169" fontId="13" fillId="10" borderId="5" xfId="102" applyNumberFormat="1" applyFont="1" applyFill="1" applyBorder="1"/>
    <xf numFmtId="166" fontId="13" fillId="15" borderId="5" xfId="102" applyNumberFormat="1" applyFont="1" applyFill="1" applyBorder="1"/>
    <xf numFmtId="164" fontId="13" fillId="16" borderId="5" xfId="103" applyNumberFormat="1" applyFont="1" applyFill="1" applyBorder="1"/>
    <xf numFmtId="164" fontId="13" fillId="17" borderId="5" xfId="103" applyNumberFormat="1" applyFont="1" applyFill="1" applyBorder="1"/>
    <xf numFmtId="0" fontId="44" fillId="15" borderId="5" xfId="102" applyFont="1" applyFill="1" applyBorder="1"/>
    <xf numFmtId="164" fontId="45" fillId="18" borderId="0" xfId="102" applyNumberFormat="1" applyFont="1" applyFill="1" applyAlignment="1">
      <alignment horizontal="left" vertical="center"/>
    </xf>
    <xf numFmtId="0" fontId="44" fillId="18" borderId="0" xfId="102" applyFont="1" applyFill="1"/>
    <xf numFmtId="165" fontId="10" fillId="0" borderId="8" xfId="102" applyNumberFormat="1" applyBorder="1"/>
    <xf numFmtId="0" fontId="10" fillId="6" borderId="2" xfId="102" applyFill="1" applyBorder="1"/>
    <xf numFmtId="4" fontId="10" fillId="10" borderId="6" xfId="102" applyNumberFormat="1" applyFill="1" applyBorder="1" applyAlignment="1">
      <alignment horizontal="right"/>
    </xf>
    <xf numFmtId="169" fontId="10" fillId="10" borderId="6" xfId="102" applyNumberFormat="1" applyFill="1" applyBorder="1" applyAlignment="1">
      <alignment horizontal="right"/>
    </xf>
    <xf numFmtId="166" fontId="10" fillId="15" borderId="6" xfId="102" applyNumberFormat="1" applyFill="1" applyBorder="1" applyAlignment="1">
      <alignment horizontal="right"/>
    </xf>
    <xf numFmtId="164" fontId="10" fillId="16" borderId="6" xfId="103" applyNumberFormat="1" applyFill="1" applyBorder="1" applyAlignment="1">
      <alignment horizontal="right"/>
    </xf>
    <xf numFmtId="164" fontId="10" fillId="17" borderId="6" xfId="103" applyNumberFormat="1" applyFill="1" applyBorder="1" applyAlignment="1">
      <alignment horizontal="right"/>
    </xf>
    <xf numFmtId="164" fontId="44" fillId="15" borderId="6" xfId="102" applyNumberFormat="1" applyFont="1" applyFill="1" applyBorder="1" applyAlignment="1">
      <alignment horizontal="right"/>
    </xf>
    <xf numFmtId="164" fontId="44" fillId="18" borderId="0" xfId="102" applyNumberFormat="1" applyFont="1" applyFill="1" applyAlignment="1">
      <alignment horizontal="right"/>
    </xf>
    <xf numFmtId="165" fontId="10" fillId="0" borderId="9" xfId="102" applyNumberFormat="1" applyBorder="1"/>
    <xf numFmtId="165" fontId="10" fillId="0" borderId="0" xfId="102" applyNumberFormat="1"/>
    <xf numFmtId="164" fontId="10" fillId="0" borderId="0" xfId="102" applyNumberFormat="1" applyAlignment="1">
      <alignment horizontal="right"/>
    </xf>
    <xf numFmtId="0" fontId="46" fillId="0" borderId="0" xfId="102" applyFont="1" applyAlignment="1">
      <alignment horizontal="left"/>
    </xf>
    <xf numFmtId="0" fontId="47" fillId="0" borderId="0" xfId="102" applyFont="1"/>
    <xf numFmtId="0" fontId="19" fillId="0" borderId="0" xfId="102" applyFont="1" applyAlignment="1">
      <alignment horizontal="left"/>
    </xf>
    <xf numFmtId="0" fontId="13" fillId="0" borderId="0" xfId="102" applyFont="1"/>
    <xf numFmtId="0" fontId="46" fillId="0" borderId="0" xfId="102" applyFont="1"/>
    <xf numFmtId="0" fontId="10" fillId="0" borderId="0" xfId="102" applyAlignment="1">
      <alignment horizontal="left"/>
    </xf>
    <xf numFmtId="167" fontId="46" fillId="0" borderId="0" xfId="102" applyNumberFormat="1" applyFont="1" applyAlignment="1">
      <alignment horizontal="right"/>
    </xf>
    <xf numFmtId="167" fontId="18" fillId="0" borderId="0" xfId="102" applyNumberFormat="1" applyFont="1" applyAlignment="1">
      <alignment horizontal="right"/>
    </xf>
    <xf numFmtId="169" fontId="18" fillId="0" borderId="0" xfId="102" applyNumberFormat="1" applyFont="1" applyAlignment="1">
      <alignment horizontal="right"/>
    </xf>
    <xf numFmtId="4" fontId="10" fillId="0" borderId="0" xfId="103" applyNumberFormat="1" applyAlignment="1">
      <alignment horizontal="left"/>
    </xf>
    <xf numFmtId="164" fontId="10" fillId="0" borderId="0" xfId="103" applyNumberFormat="1" applyAlignment="1">
      <alignment horizontal="right"/>
    </xf>
    <xf numFmtId="164" fontId="48" fillId="0" borderId="0" xfId="103" applyNumberFormat="1" applyFont="1" applyAlignment="1">
      <alignment horizontal="right"/>
    </xf>
    <xf numFmtId="164" fontId="45" fillId="0" borderId="0" xfId="102" applyNumberFormat="1" applyFont="1" applyAlignment="1">
      <alignment vertical="center"/>
    </xf>
    <xf numFmtId="164" fontId="44" fillId="0" borderId="0" xfId="102" applyNumberFormat="1" applyFont="1" applyAlignment="1">
      <alignment horizontal="right"/>
    </xf>
    <xf numFmtId="164" fontId="13" fillId="0" borderId="0" xfId="102" applyNumberFormat="1" applyFont="1"/>
    <xf numFmtId="0" fontId="49" fillId="0" borderId="0" xfId="102" applyFont="1"/>
    <xf numFmtId="0" fontId="11" fillId="0" borderId="0" xfId="102" applyFont="1"/>
    <xf numFmtId="0" fontId="50" fillId="0" borderId="0" xfId="102" applyFont="1"/>
    <xf numFmtId="0" fontId="51" fillId="0" borderId="0" xfId="102" applyFont="1"/>
    <xf numFmtId="0" fontId="15" fillId="0" borderId="0" xfId="102" applyFont="1"/>
    <xf numFmtId="0" fontId="10" fillId="8" borderId="0" xfId="102" applyFill="1"/>
    <xf numFmtId="0" fontId="10" fillId="20" borderId="0" xfId="102" applyFill="1"/>
    <xf numFmtId="11" fontId="10" fillId="21" borderId="0" xfId="102" applyNumberFormat="1" applyFill="1"/>
    <xf numFmtId="0" fontId="10" fillId="21" borderId="0" xfId="102" applyFill="1"/>
    <xf numFmtId="0" fontId="10" fillId="15" borderId="0" xfId="102" applyFill="1"/>
    <xf numFmtId="165" fontId="45" fillId="18" borderId="0" xfId="102" applyNumberFormat="1" applyFont="1" applyFill="1" applyAlignment="1">
      <alignment vertical="center"/>
    </xf>
    <xf numFmtId="11" fontId="44" fillId="18" borderId="0" xfId="102" applyNumberFormat="1" applyFont="1" applyFill="1"/>
    <xf numFmtId="4" fontId="10" fillId="0" borderId="0" xfId="102" applyNumberFormat="1"/>
    <xf numFmtId="168" fontId="10" fillId="0" borderId="0" xfId="102" applyNumberFormat="1"/>
    <xf numFmtId="167" fontId="10" fillId="0" borderId="0" xfId="102" applyNumberFormat="1"/>
    <xf numFmtId="165" fontId="45" fillId="0" borderId="0" xfId="102" applyNumberFormat="1" applyFont="1" applyAlignment="1">
      <alignment vertical="center"/>
    </xf>
    <xf numFmtId="11" fontId="44" fillId="0" borderId="0" xfId="102" applyNumberFormat="1" applyFont="1"/>
    <xf numFmtId="11" fontId="10" fillId="15" borderId="0" xfId="102" applyNumberFormat="1" applyFill="1"/>
    <xf numFmtId="11" fontId="10" fillId="20" borderId="0" xfId="102" applyNumberFormat="1" applyFill="1"/>
    <xf numFmtId="0" fontId="52" fillId="0" borderId="1" xfId="102" applyFont="1" applyBorder="1"/>
    <xf numFmtId="4" fontId="53" fillId="0" borderId="7" xfId="102" applyNumberFormat="1" applyFont="1" applyBorder="1"/>
    <xf numFmtId="4" fontId="53" fillId="0" borderId="14" xfId="102" applyNumberFormat="1" applyFont="1" applyBorder="1"/>
    <xf numFmtId="0" fontId="45" fillId="18" borderId="0" xfId="102" applyFont="1" applyFill="1" applyAlignment="1">
      <alignment vertical="center"/>
    </xf>
    <xf numFmtId="166" fontId="13" fillId="0" borderId="0" xfId="102" applyNumberFormat="1" applyFont="1"/>
    <xf numFmtId="0" fontId="10" fillId="0" borderId="0" xfId="102" applyAlignment="1">
      <alignment horizontal="center"/>
    </xf>
    <xf numFmtId="11" fontId="10" fillId="0" borderId="0" xfId="102" applyNumberFormat="1"/>
    <xf numFmtId="0" fontId="54" fillId="18" borderId="0" xfId="102" applyFont="1" applyFill="1" applyAlignment="1">
      <alignment vertical="center"/>
    </xf>
    <xf numFmtId="0" fontId="54" fillId="18" borderId="15" xfId="102" applyFont="1" applyFill="1" applyBorder="1" applyAlignment="1">
      <alignment horizontal="left" vertical="center" wrapText="1"/>
    </xf>
    <xf numFmtId="0" fontId="55" fillId="18" borderId="0" xfId="102" applyFont="1" applyFill="1"/>
    <xf numFmtId="0" fontId="54" fillId="18" borderId="0" xfId="102" applyFont="1" applyFill="1" applyAlignment="1">
      <alignment horizontal="left" vertical="center" wrapText="1"/>
    </xf>
    <xf numFmtId="11" fontId="10" fillId="18" borderId="0" xfId="102" applyNumberFormat="1" applyFill="1"/>
    <xf numFmtId="11" fontId="10" fillId="18" borderId="0" xfId="102" quotePrefix="1" applyNumberFormat="1" applyFill="1"/>
    <xf numFmtId="11" fontId="44" fillId="18" borderId="0" xfId="102" quotePrefix="1" applyNumberFormat="1" applyFont="1" applyFill="1"/>
    <xf numFmtId="14" fontId="54" fillId="18" borderId="0" xfId="102" quotePrefix="1" applyNumberFormat="1" applyFont="1" applyFill="1" applyAlignment="1">
      <alignment vertical="center"/>
    </xf>
    <xf numFmtId="3" fontId="10" fillId="0" borderId="0" xfId="102" applyNumberFormat="1"/>
    <xf numFmtId="11" fontId="56" fillId="18" borderId="0" xfId="102" applyNumberFormat="1" applyFont="1" applyFill="1"/>
    <xf numFmtId="0" fontId="10" fillId="0" borderId="0" xfId="102" applyAlignment="1">
      <alignment horizontal="left" vertical="center"/>
    </xf>
    <xf numFmtId="11" fontId="36" fillId="18" borderId="0" xfId="102" quotePrefix="1" applyNumberFormat="1" applyFont="1" applyFill="1"/>
    <xf numFmtId="0" fontId="57" fillId="18" borderId="0" xfId="102" applyFont="1" applyFill="1"/>
    <xf numFmtId="0" fontId="18" fillId="0" borderId="0" xfId="102" applyFont="1" applyAlignment="1">
      <alignment vertical="center"/>
    </xf>
    <xf numFmtId="0" fontId="58" fillId="18" borderId="0" xfId="102" applyFont="1" applyFill="1" applyAlignment="1">
      <alignment vertical="center"/>
    </xf>
    <xf numFmtId="0" fontId="59" fillId="18" borderId="0" xfId="102" applyFont="1" applyFill="1"/>
    <xf numFmtId="173" fontId="10" fillId="19" borderId="0" xfId="102" applyNumberFormat="1" applyFill="1"/>
    <xf numFmtId="0" fontId="54" fillId="18" borderId="15" xfId="102" applyFont="1" applyFill="1" applyBorder="1" applyAlignment="1">
      <alignment horizontal="left" vertical="top" wrapText="1"/>
    </xf>
    <xf numFmtId="0" fontId="54" fillId="18" borderId="0" xfId="102" applyFont="1" applyFill="1"/>
    <xf numFmtId="0" fontId="54" fillId="18" borderId="15" xfId="102" applyFont="1" applyFill="1" applyBorder="1" applyAlignment="1">
      <alignment vertical="center" wrapText="1"/>
    </xf>
    <xf numFmtId="164" fontId="60" fillId="18" borderId="0" xfId="102" applyNumberFormat="1" applyFont="1" applyFill="1" applyAlignment="1">
      <alignment vertical="center"/>
    </xf>
    <xf numFmtId="0" fontId="54" fillId="18" borderId="15" xfId="102" applyFont="1" applyFill="1" applyBorder="1" applyAlignment="1">
      <alignment horizontal="left" wrapText="1"/>
    </xf>
    <xf numFmtId="165" fontId="60" fillId="18" borderId="0" xfId="102" applyNumberFormat="1" applyFont="1" applyFill="1" applyAlignment="1">
      <alignment vertical="center"/>
    </xf>
    <xf numFmtId="165" fontId="17" fillId="0" borderId="0" xfId="102" applyNumberFormat="1" applyFont="1"/>
    <xf numFmtId="165" fontId="60" fillId="0" borderId="0" xfId="102" applyNumberFormat="1" applyFont="1" applyAlignment="1">
      <alignment vertical="center"/>
    </xf>
    <xf numFmtId="165" fontId="61" fillId="0" borderId="0" xfId="102" applyNumberFormat="1" applyFont="1" applyAlignment="1">
      <alignment vertical="center"/>
    </xf>
    <xf numFmtId="11" fontId="44" fillId="0" borderId="0" xfId="102" quotePrefix="1" applyNumberFormat="1" applyFont="1"/>
    <xf numFmtId="165" fontId="13" fillId="0" borderId="0" xfId="102" applyNumberFormat="1" applyFont="1"/>
    <xf numFmtId="11" fontId="62" fillId="18" borderId="0" xfId="102" quotePrefix="1" applyNumberFormat="1" applyFont="1" applyFill="1"/>
    <xf numFmtId="0" fontId="63" fillId="18" borderId="0" xfId="102" applyFont="1" applyFill="1"/>
    <xf numFmtId="14" fontId="54" fillId="18" borderId="0" xfId="102" quotePrefix="1" applyNumberFormat="1" applyFont="1" applyFill="1"/>
    <xf numFmtId="0" fontId="54" fillId="0" borderId="0" xfId="102" applyFont="1" applyAlignment="1">
      <alignment vertical="center"/>
    </xf>
    <xf numFmtId="0" fontId="64" fillId="18" borderId="0" xfId="102" applyFont="1" applyFill="1"/>
    <xf numFmtId="165" fontId="45" fillId="18" borderId="0" xfId="102" quotePrefix="1" applyNumberFormat="1" applyFont="1" applyFill="1" applyAlignment="1">
      <alignment vertical="center"/>
    </xf>
    <xf numFmtId="11" fontId="45" fillId="0" borderId="0" xfId="102" applyNumberFormat="1" applyFont="1" applyAlignment="1">
      <alignment vertical="center"/>
    </xf>
    <xf numFmtId="11" fontId="45" fillId="18" borderId="0" xfId="102" applyNumberFormat="1" applyFont="1" applyFill="1" applyAlignment="1">
      <alignment vertical="center"/>
    </xf>
    <xf numFmtId="1" fontId="45" fillId="0" borderId="0" xfId="102" applyNumberFormat="1" applyFont="1" applyAlignment="1">
      <alignment vertical="center"/>
    </xf>
    <xf numFmtId="1" fontId="45" fillId="18" borderId="0" xfId="102" applyNumberFormat="1" applyFont="1" applyFill="1" applyAlignment="1">
      <alignment vertical="center"/>
    </xf>
    <xf numFmtId="164" fontId="65" fillId="0" borderId="0" xfId="102" applyNumberFormat="1" applyFont="1"/>
    <xf numFmtId="165" fontId="66" fillId="0" borderId="13" xfId="102" applyNumberFormat="1" applyFont="1" applyBorder="1"/>
    <xf numFmtId="164" fontId="66" fillId="0" borderId="16" xfId="102" applyNumberFormat="1" applyFont="1" applyBorder="1"/>
    <xf numFmtId="164" fontId="66" fillId="0" borderId="17" xfId="102" applyNumberFormat="1" applyFont="1" applyBorder="1"/>
    <xf numFmtId="165" fontId="10" fillId="22" borderId="0" xfId="102" applyNumberFormat="1" applyFill="1"/>
    <xf numFmtId="166" fontId="10" fillId="22" borderId="0" xfId="102" applyNumberFormat="1" applyFill="1"/>
    <xf numFmtId="0" fontId="67" fillId="0" borderId="0" xfId="102" applyFont="1" applyAlignment="1">
      <alignment horizontal="left"/>
    </xf>
    <xf numFmtId="164" fontId="66" fillId="0" borderId="0" xfId="102" applyNumberFormat="1" applyFont="1"/>
    <xf numFmtId="0" fontId="54" fillId="0" borderId="15" xfId="102" applyFont="1" applyBorder="1" applyAlignment="1">
      <alignment vertical="center" wrapText="1"/>
    </xf>
    <xf numFmtId="0" fontId="54" fillId="23" borderId="15" xfId="102" applyFont="1" applyFill="1" applyBorder="1" applyAlignment="1">
      <alignment vertical="center" wrapText="1"/>
    </xf>
    <xf numFmtId="11" fontId="48" fillId="23" borderId="0" xfId="102" applyNumberFormat="1" applyFont="1" applyFill="1"/>
    <xf numFmtId="11" fontId="48" fillId="0" borderId="0" xfId="102" applyNumberFormat="1" applyFont="1"/>
    <xf numFmtId="165" fontId="45" fillId="23" borderId="0" xfId="102" applyNumberFormat="1" applyFont="1" applyFill="1" applyAlignment="1">
      <alignment vertical="center"/>
    </xf>
    <xf numFmtId="0" fontId="54" fillId="23" borderId="0" xfId="102" applyFont="1" applyFill="1" applyAlignment="1">
      <alignment vertical="center"/>
    </xf>
    <xf numFmtId="164" fontId="45" fillId="23" borderId="0" xfId="102" applyNumberFormat="1" applyFont="1" applyFill="1" applyAlignment="1">
      <alignment vertical="center"/>
    </xf>
    <xf numFmtId="11" fontId="48" fillId="18" borderId="0" xfId="102" applyNumberFormat="1" applyFont="1" applyFill="1"/>
    <xf numFmtId="0" fontId="54" fillId="23" borderId="0" xfId="102" applyFont="1" applyFill="1"/>
    <xf numFmtId="165" fontId="65" fillId="0" borderId="1" xfId="102" applyNumberFormat="1" applyFont="1" applyBorder="1"/>
    <xf numFmtId="165" fontId="66" fillId="0" borderId="7" xfId="102" applyNumberFormat="1" applyFont="1" applyBorder="1"/>
    <xf numFmtId="164" fontId="10" fillId="0" borderId="7" xfId="102" applyNumberFormat="1" applyBorder="1"/>
    <xf numFmtId="11" fontId="68" fillId="23" borderId="0" xfId="102" applyNumberFormat="1" applyFont="1" applyFill="1"/>
    <xf numFmtId="164" fontId="65" fillId="0" borderId="7" xfId="102" applyNumberFormat="1" applyFont="1" applyBorder="1"/>
    <xf numFmtId="165" fontId="65" fillId="0" borderId="0" xfId="102" applyNumberFormat="1" applyFont="1"/>
    <xf numFmtId="165" fontId="66" fillId="0" borderId="14" xfId="102" applyNumberFormat="1" applyFont="1" applyBorder="1"/>
    <xf numFmtId="165" fontId="10" fillId="0" borderId="18" xfId="102" applyNumberFormat="1" applyBorder="1"/>
    <xf numFmtId="14" fontId="54" fillId="23" borderId="0" xfId="102" quotePrefix="1" applyNumberFormat="1" applyFont="1" applyFill="1" applyAlignment="1">
      <alignment vertical="center"/>
    </xf>
    <xf numFmtId="14" fontId="54" fillId="23" borderId="0" xfId="102" quotePrefix="1" applyNumberFormat="1" applyFont="1" applyFill="1"/>
    <xf numFmtId="0" fontId="63" fillId="23" borderId="0" xfId="102" applyFont="1" applyFill="1"/>
    <xf numFmtId="165" fontId="45" fillId="23" borderId="0" xfId="102" quotePrefix="1" applyNumberFormat="1" applyFont="1" applyFill="1" applyAlignment="1">
      <alignment vertical="center"/>
    </xf>
    <xf numFmtId="0" fontId="54" fillId="23" borderId="19" xfId="102" applyFont="1" applyFill="1" applyBorder="1" applyAlignment="1">
      <alignment vertical="center" wrapText="1"/>
    </xf>
    <xf numFmtId="0" fontId="54" fillId="0" borderId="0" xfId="102" applyFont="1" applyAlignment="1">
      <alignment vertical="center" wrapText="1"/>
    </xf>
    <xf numFmtId="166" fontId="17" fillId="0" borderId="0" xfId="102" applyNumberFormat="1" applyFont="1"/>
    <xf numFmtId="167" fontId="45" fillId="0" borderId="0" xfId="102" applyNumberFormat="1" applyFont="1" applyAlignment="1">
      <alignment vertical="center"/>
    </xf>
    <xf numFmtId="169" fontId="45" fillId="23" borderId="0" xfId="102" applyNumberFormat="1" applyFont="1" applyFill="1" applyAlignment="1">
      <alignment vertical="center"/>
    </xf>
    <xf numFmtId="11" fontId="45" fillId="23" borderId="0" xfId="102" applyNumberFormat="1" applyFont="1" applyFill="1" applyAlignment="1">
      <alignment vertical="center"/>
    </xf>
    <xf numFmtId="0" fontId="45" fillId="23" borderId="0" xfId="102" applyFont="1" applyFill="1" applyAlignment="1">
      <alignment vertical="center"/>
    </xf>
    <xf numFmtId="167" fontId="45" fillId="23" borderId="0" xfId="102" applyNumberFormat="1" applyFont="1" applyFill="1" applyAlignment="1">
      <alignment vertical="center"/>
    </xf>
    <xf numFmtId="170" fontId="45" fillId="23" borderId="0" xfId="102" applyNumberFormat="1" applyFont="1" applyFill="1" applyAlignment="1">
      <alignment vertical="center"/>
    </xf>
    <xf numFmtId="170" fontId="45" fillId="0" borderId="0" xfId="102" applyNumberFormat="1" applyFont="1" applyAlignment="1">
      <alignment vertical="center"/>
    </xf>
    <xf numFmtId="0" fontId="69" fillId="23" borderId="0" xfId="102" applyFont="1" applyFill="1" applyAlignment="1">
      <alignment vertical="center"/>
    </xf>
    <xf numFmtId="11" fontId="69" fillId="23" borderId="0" xfId="102" applyNumberFormat="1" applyFont="1" applyFill="1" applyAlignment="1">
      <alignment vertical="center"/>
    </xf>
    <xf numFmtId="169" fontId="45" fillId="0" borderId="0" xfId="102" applyNumberFormat="1" applyFont="1" applyAlignment="1">
      <alignment vertical="center"/>
    </xf>
    <xf numFmtId="167" fontId="10" fillId="0" borderId="0" xfId="102" applyNumberFormat="1" applyAlignment="1">
      <alignment horizontal="left"/>
    </xf>
    <xf numFmtId="167" fontId="10" fillId="0" borderId="0" xfId="102" applyNumberFormat="1" applyAlignment="1">
      <alignment horizontal="center"/>
    </xf>
    <xf numFmtId="169" fontId="10" fillId="0" borderId="0" xfId="102" applyNumberFormat="1"/>
    <xf numFmtId="1" fontId="10" fillId="0" borderId="0" xfId="102" applyNumberFormat="1"/>
    <xf numFmtId="170" fontId="10" fillId="0" borderId="0" xfId="102" applyNumberFormat="1"/>
    <xf numFmtId="169" fontId="45" fillId="18" borderId="0" xfId="102" applyNumberFormat="1" applyFont="1" applyFill="1" applyAlignment="1">
      <alignment vertical="center"/>
    </xf>
    <xf numFmtId="0" fontId="10" fillId="18" borderId="0" xfId="102" applyFill="1" applyAlignment="1">
      <alignment horizontal="center"/>
    </xf>
    <xf numFmtId="171" fontId="45" fillId="0" borderId="0" xfId="102" applyNumberFormat="1" applyFont="1" applyAlignment="1">
      <alignment vertical="center"/>
    </xf>
    <xf numFmtId="171" fontId="45" fillId="18" borderId="0" xfId="102" applyNumberFormat="1" applyFont="1" applyFill="1" applyAlignment="1">
      <alignment vertical="center"/>
    </xf>
    <xf numFmtId="165" fontId="70" fillId="18" borderId="0" xfId="102" applyNumberFormat="1" applyFont="1" applyFill="1" applyAlignment="1">
      <alignment vertical="center"/>
    </xf>
    <xf numFmtId="164" fontId="10" fillId="18" borderId="0" xfId="102" applyNumberFormat="1" applyFill="1"/>
    <xf numFmtId="11" fontId="46" fillId="18" borderId="0" xfId="102" applyNumberFormat="1" applyFont="1" applyFill="1"/>
    <xf numFmtId="11" fontId="46" fillId="0" borderId="0" xfId="102" applyNumberFormat="1" applyFont="1"/>
    <xf numFmtId="166" fontId="66" fillId="0" borderId="0" xfId="102" applyNumberFormat="1" applyFont="1"/>
    <xf numFmtId="171" fontId="45" fillId="23" borderId="0" xfId="102" applyNumberFormat="1" applyFont="1" applyFill="1" applyAlignment="1">
      <alignment vertical="center"/>
    </xf>
    <xf numFmtId="165" fontId="70" fillId="23" borderId="0" xfId="102" applyNumberFormat="1" applyFont="1" applyFill="1" applyAlignment="1">
      <alignment vertical="center"/>
    </xf>
    <xf numFmtId="169" fontId="65" fillId="0" borderId="0" xfId="102" applyNumberFormat="1" applyFont="1"/>
    <xf numFmtId="169" fontId="66" fillId="0" borderId="0" xfId="102" applyNumberFormat="1" applyFont="1"/>
    <xf numFmtId="169" fontId="19" fillId="0" borderId="0" xfId="102" applyNumberFormat="1" applyFont="1"/>
    <xf numFmtId="0" fontId="40" fillId="0" borderId="0" xfId="99" applyFill="1" applyBorder="1" applyAlignment="1" applyProtection="1"/>
    <xf numFmtId="0" fontId="48" fillId="23" borderId="0" xfId="102" applyFont="1" applyFill="1"/>
    <xf numFmtId="164" fontId="66" fillId="0" borderId="7" xfId="102" applyNumberFormat="1" applyFont="1" applyBorder="1"/>
    <xf numFmtId="164" fontId="10" fillId="23" borderId="0" xfId="102" applyNumberFormat="1" applyFill="1"/>
    <xf numFmtId="11" fontId="46" fillId="23" borderId="0" xfId="102" applyNumberFormat="1" applyFont="1" applyFill="1"/>
    <xf numFmtId="0" fontId="15" fillId="0" borderId="0" xfId="102" applyFont="1" applyAlignment="1">
      <alignment horizontal="left"/>
    </xf>
    <xf numFmtId="11" fontId="10" fillId="23" borderId="0" xfId="102" applyNumberFormat="1" applyFill="1"/>
    <xf numFmtId="0" fontId="72" fillId="0" borderId="0" xfId="102" applyFont="1"/>
    <xf numFmtId="0" fontId="67" fillId="0" borderId="0" xfId="102" applyFont="1"/>
    <xf numFmtId="164" fontId="65" fillId="0" borderId="13" xfId="102" applyNumberFormat="1" applyFont="1" applyBorder="1"/>
    <xf numFmtId="164" fontId="10" fillId="0" borderId="20" xfId="102" applyNumberFormat="1" applyBorder="1"/>
    <xf numFmtId="166" fontId="10" fillId="0" borderId="20" xfId="102" applyNumberFormat="1" applyBorder="1"/>
    <xf numFmtId="166" fontId="66" fillId="0" borderId="16" xfId="102" applyNumberFormat="1" applyFont="1" applyBorder="1"/>
    <xf numFmtId="166" fontId="66" fillId="0" borderId="17" xfId="102" applyNumberFormat="1" applyFont="1" applyBorder="1"/>
    <xf numFmtId="164" fontId="10" fillId="0" borderId="10" xfId="102" applyNumberFormat="1" applyBorder="1"/>
    <xf numFmtId="166" fontId="10" fillId="0" borderId="10" xfId="102" applyNumberFormat="1" applyBorder="1"/>
    <xf numFmtId="0" fontId="10" fillId="5" borderId="0" xfId="102" applyFill="1" applyAlignment="1">
      <alignment horizontal="left" indent="1"/>
    </xf>
    <xf numFmtId="167" fontId="10" fillId="11" borderId="4" xfId="102" applyNumberFormat="1" applyFill="1" applyBorder="1"/>
    <xf numFmtId="167" fontId="10" fillId="11" borderId="1" xfId="102" applyNumberFormat="1" applyFill="1" applyBorder="1"/>
    <xf numFmtId="4" fontId="10" fillId="11" borderId="1" xfId="102" applyNumberFormat="1" applyFill="1" applyBorder="1"/>
    <xf numFmtId="4" fontId="10" fillId="0" borderId="4" xfId="102" applyNumberFormat="1" applyBorder="1"/>
    <xf numFmtId="4" fontId="13" fillId="0" borderId="4" xfId="102" applyNumberFormat="1" applyFont="1" applyBorder="1"/>
    <xf numFmtId="0" fontId="10" fillId="15" borderId="4" xfId="102" applyFill="1" applyBorder="1"/>
    <xf numFmtId="0" fontId="10" fillId="0" borderId="4" xfId="102" applyBorder="1"/>
    <xf numFmtId="164" fontId="10" fillId="14" borderId="4" xfId="102" applyNumberFormat="1" applyFill="1" applyBorder="1"/>
    <xf numFmtId="0" fontId="10" fillId="15" borderId="5" xfId="102" applyFill="1" applyBorder="1"/>
    <xf numFmtId="167" fontId="10" fillId="11" borderId="5" xfId="102" applyNumberFormat="1" applyFill="1" applyBorder="1"/>
    <xf numFmtId="167" fontId="10" fillId="11" borderId="0" xfId="102" applyNumberFormat="1" applyFill="1"/>
    <xf numFmtId="0" fontId="10" fillId="11" borderId="0" xfId="102" applyFill="1"/>
    <xf numFmtId="0" fontId="10" fillId="0" borderId="5" xfId="102" applyBorder="1"/>
    <xf numFmtId="4" fontId="13" fillId="0" borderId="5" xfId="102" applyNumberFormat="1" applyFont="1" applyBorder="1"/>
    <xf numFmtId="166" fontId="10" fillId="15" borderId="5" xfId="102" applyNumberFormat="1" applyFill="1" applyBorder="1"/>
    <xf numFmtId="166" fontId="10" fillId="0" borderId="5" xfId="102" applyNumberFormat="1" applyBorder="1"/>
    <xf numFmtId="164" fontId="10" fillId="14" borderId="5" xfId="102" applyNumberFormat="1" applyFill="1" applyBorder="1"/>
    <xf numFmtId="167" fontId="10" fillId="11" borderId="6" xfId="102" applyNumberFormat="1" applyFill="1" applyBorder="1" applyAlignment="1">
      <alignment horizontal="right"/>
    </xf>
    <xf numFmtId="167" fontId="10" fillId="11" borderId="6" xfId="102" applyNumberFormat="1" applyFill="1" applyBorder="1" applyAlignment="1">
      <alignment horizontal="left"/>
    </xf>
    <xf numFmtId="4" fontId="10" fillId="11" borderId="6" xfId="102" applyNumberFormat="1" applyFill="1" applyBorder="1" applyAlignment="1">
      <alignment horizontal="right"/>
    </xf>
    <xf numFmtId="4" fontId="10" fillId="0" borderId="6" xfId="102" applyNumberFormat="1" applyBorder="1" applyAlignment="1">
      <alignment horizontal="left"/>
    </xf>
    <xf numFmtId="4" fontId="10" fillId="0" borderId="6" xfId="102" applyNumberFormat="1" applyBorder="1" applyAlignment="1">
      <alignment horizontal="right"/>
    </xf>
    <xf numFmtId="166" fontId="10" fillId="0" borderId="6" xfId="102" applyNumberFormat="1" applyBorder="1" applyAlignment="1">
      <alignment horizontal="right"/>
    </xf>
    <xf numFmtId="164" fontId="10" fillId="14" borderId="6" xfId="102" applyNumberFormat="1" applyFill="1" applyBorder="1" applyAlignment="1">
      <alignment horizontal="right"/>
    </xf>
    <xf numFmtId="164" fontId="10" fillId="15" borderId="6" xfId="102" applyNumberFormat="1" applyFill="1" applyBorder="1" applyAlignment="1">
      <alignment horizontal="right"/>
    </xf>
    <xf numFmtId="164" fontId="10" fillId="15" borderId="18" xfId="102" applyNumberFormat="1" applyFill="1" applyBorder="1" applyAlignment="1">
      <alignment horizontal="right"/>
    </xf>
    <xf numFmtId="166" fontId="10" fillId="0" borderId="0" xfId="102" applyNumberFormat="1" applyAlignment="1">
      <alignment horizontal="right"/>
    </xf>
    <xf numFmtId="165" fontId="11" fillId="0" borderId="0" xfId="102" applyNumberFormat="1" applyFont="1"/>
    <xf numFmtId="167" fontId="10" fillId="0" borderId="0" xfId="102" applyNumberFormat="1" applyAlignment="1">
      <alignment horizontal="right"/>
    </xf>
    <xf numFmtId="4" fontId="10" fillId="0" borderId="0" xfId="102" applyNumberFormat="1" applyAlignment="1">
      <alignment horizontal="right"/>
    </xf>
    <xf numFmtId="0" fontId="14" fillId="0" borderId="0" xfId="102" applyFont="1" applyAlignment="1">
      <alignment vertical="top" wrapText="1"/>
    </xf>
    <xf numFmtId="173" fontId="10" fillId="8" borderId="0" xfId="102" applyNumberFormat="1" applyFill="1"/>
    <xf numFmtId="0" fontId="10" fillId="19" borderId="0" xfId="102" applyFill="1"/>
    <xf numFmtId="11" fontId="10" fillId="24" borderId="0" xfId="102" applyNumberFormat="1" applyFill="1"/>
    <xf numFmtId="0" fontId="10" fillId="24" borderId="0" xfId="102" applyFill="1"/>
    <xf numFmtId="11" fontId="10" fillId="8" borderId="0" xfId="102" applyNumberFormat="1" applyFill="1"/>
    <xf numFmtId="2" fontId="10" fillId="0" borderId="0" xfId="102" applyNumberFormat="1"/>
    <xf numFmtId="0" fontId="16" fillId="0" borderId="0" xfId="102" applyFont="1" applyAlignment="1">
      <alignment vertical="top" wrapText="1"/>
    </xf>
    <xf numFmtId="11" fontId="13" fillId="0" borderId="0" xfId="102" applyNumberFormat="1" applyFont="1"/>
    <xf numFmtId="2" fontId="18" fillId="0" borderId="0" xfId="102" applyNumberFormat="1" applyFont="1"/>
    <xf numFmtId="2" fontId="12" fillId="0" borderId="0" xfId="102" applyNumberFormat="1" applyFont="1"/>
    <xf numFmtId="165" fontId="10" fillId="0" borderId="20" xfId="102" applyNumberFormat="1" applyBorder="1"/>
    <xf numFmtId="0" fontId="10" fillId="0" borderId="20" xfId="102" applyBorder="1"/>
    <xf numFmtId="0" fontId="10" fillId="0" borderId="21" xfId="102" applyBorder="1"/>
    <xf numFmtId="0" fontId="10" fillId="0" borderId="22" xfId="102" applyBorder="1"/>
    <xf numFmtId="0" fontId="10" fillId="0" borderId="10" xfId="102" applyBorder="1"/>
    <xf numFmtId="0" fontId="10" fillId="0" borderId="23" xfId="102" applyBorder="1"/>
    <xf numFmtId="0" fontId="10" fillId="22" borderId="0" xfId="102" applyFill="1"/>
    <xf numFmtId="2" fontId="10" fillId="22" borderId="0" xfId="102" applyNumberFormat="1" applyFill="1"/>
    <xf numFmtId="2" fontId="19" fillId="0" borderId="0" xfId="102" applyNumberFormat="1" applyFont="1"/>
    <xf numFmtId="173" fontId="10" fillId="0" borderId="0" xfId="102" applyNumberFormat="1"/>
    <xf numFmtId="167" fontId="19" fillId="0" borderId="0" xfId="102" applyNumberFormat="1" applyFont="1"/>
    <xf numFmtId="167" fontId="18" fillId="0" borderId="0" xfId="102" applyNumberFormat="1" applyFont="1"/>
    <xf numFmtId="166" fontId="10" fillId="0" borderId="21" xfId="102" applyNumberFormat="1" applyBorder="1"/>
    <xf numFmtId="166" fontId="10" fillId="0" borderId="22" xfId="102" applyNumberFormat="1" applyBorder="1"/>
    <xf numFmtId="166" fontId="10" fillId="0" borderId="23" xfId="102" applyNumberFormat="1" applyBorder="1"/>
    <xf numFmtId="4" fontId="13" fillId="0" borderId="24" xfId="102" applyNumberFormat="1" applyFont="1" applyBorder="1"/>
    <xf numFmtId="164" fontId="13" fillId="0" borderId="4" xfId="103" applyNumberFormat="1" applyFont="1" applyBorder="1"/>
    <xf numFmtId="164" fontId="44" fillId="25" borderId="5" xfId="102" applyNumberFormat="1" applyFont="1" applyFill="1" applyBorder="1"/>
    <xf numFmtId="4" fontId="13" fillId="0" borderId="3" xfId="102" applyNumberFormat="1" applyFont="1" applyBorder="1"/>
    <xf numFmtId="164" fontId="13" fillId="0" borderId="5" xfId="103" applyNumberFormat="1" applyFont="1" applyBorder="1"/>
    <xf numFmtId="0" fontId="44" fillId="25" borderId="5" xfId="102" applyFont="1" applyFill="1" applyBorder="1"/>
    <xf numFmtId="0" fontId="73" fillId="0" borderId="2" xfId="102" applyFont="1" applyBorder="1"/>
    <xf numFmtId="4" fontId="10" fillId="0" borderId="2" xfId="102" applyNumberFormat="1" applyBorder="1" applyAlignment="1">
      <alignment horizontal="right"/>
    </xf>
    <xf numFmtId="164" fontId="10" fillId="0" borderId="6" xfId="103" applyNumberFormat="1" applyBorder="1" applyAlignment="1">
      <alignment horizontal="right"/>
    </xf>
    <xf numFmtId="164" fontId="44" fillId="25" borderId="6" xfId="102" applyNumberFormat="1" applyFont="1" applyFill="1" applyBorder="1" applyAlignment="1">
      <alignment horizontal="right"/>
    </xf>
    <xf numFmtId="4" fontId="13" fillId="0" borderId="0" xfId="103" applyNumberFormat="1" applyFont="1" applyAlignment="1">
      <alignment horizontal="left"/>
    </xf>
    <xf numFmtId="164" fontId="13" fillId="0" borderId="0" xfId="103" applyNumberFormat="1" applyFont="1" applyAlignment="1">
      <alignment horizontal="right"/>
    </xf>
    <xf numFmtId="0" fontId="13" fillId="19" borderId="0" xfId="102" applyFont="1" applyFill="1"/>
    <xf numFmtId="0" fontId="74" fillId="19" borderId="0" xfId="102" applyFont="1" applyFill="1"/>
    <xf numFmtId="0" fontId="13" fillId="20" borderId="0" xfId="102" applyFont="1" applyFill="1"/>
    <xf numFmtId="0" fontId="75" fillId="20" borderId="0" xfId="102" applyFont="1" applyFill="1"/>
    <xf numFmtId="0" fontId="10" fillId="25" borderId="0" xfId="102" applyFill="1"/>
    <xf numFmtId="11" fontId="10" fillId="25" borderId="0" xfId="102" applyNumberFormat="1" applyFill="1"/>
    <xf numFmtId="0" fontId="75" fillId="0" borderId="0" xfId="102" applyFont="1"/>
    <xf numFmtId="173" fontId="13" fillId="19" borderId="0" xfId="102" applyNumberFormat="1" applyFont="1" applyFill="1"/>
    <xf numFmtId="11" fontId="13" fillId="20" borderId="0" xfId="102" applyNumberFormat="1" applyFont="1" applyFill="1"/>
    <xf numFmtId="0" fontId="10" fillId="0" borderId="0" xfId="102" applyAlignment="1">
      <alignment horizontal="left" indent="1"/>
    </xf>
    <xf numFmtId="4" fontId="13" fillId="0" borderId="0" xfId="102" applyNumberFormat="1" applyFont="1"/>
    <xf numFmtId="0" fontId="74" fillId="8" borderId="0" xfId="102" applyFont="1" applyFill="1"/>
    <xf numFmtId="4" fontId="13" fillId="9" borderId="1" xfId="102" applyNumberFormat="1" applyFont="1" applyFill="1" applyBorder="1" applyAlignment="1">
      <alignment horizontal="center"/>
    </xf>
    <xf numFmtId="4" fontId="13" fillId="9" borderId="24" xfId="102" applyNumberFormat="1" applyFont="1" applyFill="1" applyBorder="1" applyAlignment="1">
      <alignment horizontal="center"/>
    </xf>
    <xf numFmtId="4" fontId="13" fillId="9" borderId="7" xfId="102" applyNumberFormat="1" applyFont="1" applyFill="1" applyBorder="1" applyAlignment="1">
      <alignment horizontal="center"/>
    </xf>
    <xf numFmtId="4" fontId="13" fillId="9" borderId="3" xfId="102" applyNumberFormat="1" applyFont="1" applyFill="1" applyBorder="1" applyAlignment="1">
      <alignment horizontal="center"/>
    </xf>
    <xf numFmtId="4" fontId="10" fillId="9" borderId="14" xfId="102" applyNumberFormat="1" applyFill="1" applyBorder="1" applyAlignment="1">
      <alignment horizontal="center"/>
    </xf>
    <xf numFmtId="4" fontId="10" fillId="9" borderId="2" xfId="102" applyNumberFormat="1" applyFill="1" applyBorder="1" applyAlignment="1">
      <alignment horizontal="center"/>
    </xf>
    <xf numFmtId="4" fontId="13" fillId="9" borderId="14" xfId="102" applyNumberFormat="1" applyFont="1" applyFill="1" applyBorder="1" applyAlignment="1">
      <alignment horizontal="center"/>
    </xf>
    <xf numFmtId="0" fontId="10" fillId="0" borderId="0" xfId="102" applyAlignment="1">
      <alignment horizontal="left" wrapText="1"/>
    </xf>
    <xf numFmtId="0" fontId="6" fillId="2" borderId="0" xfId="97" applyFont="1" applyFill="1" applyAlignment="1">
      <alignment horizontal="center" vertical="center" wrapText="1"/>
    </xf>
    <xf numFmtId="0" fontId="0" fillId="0" borderId="0" xfId="0"/>
    <xf numFmtId="0" fontId="5" fillId="0" borderId="0" xfId="0" applyFont="1"/>
    <xf numFmtId="0" fontId="6" fillId="2" borderId="0" xfId="0" applyFont="1" applyFill="1" applyAlignment="1">
      <alignment horizontal="center" vertical="center" wrapText="1"/>
    </xf>
    <xf numFmtId="0" fontId="0" fillId="0" borderId="0" xfId="0" applyAlignment="1">
      <alignment horizontal="right"/>
    </xf>
    <xf numFmtId="164" fontId="32" fillId="0" borderId="0" xfId="0" applyNumberFormat="1" applyFont="1"/>
    <xf numFmtId="0" fontId="5" fillId="4" borderId="0" xfId="0" applyFont="1" applyFill="1"/>
    <xf numFmtId="0" fontId="31" fillId="2" borderId="0" xfId="0" applyFont="1" applyFill="1" applyAlignment="1">
      <alignment horizontal="center" vertical="center" wrapText="1"/>
    </xf>
    <xf numFmtId="0" fontId="32" fillId="0" borderId="0" xfId="0" applyFont="1"/>
    <xf numFmtId="0" fontId="32" fillId="4" borderId="0" xfId="0" applyFont="1" applyFill="1"/>
    <xf numFmtId="4" fontId="13" fillId="7" borderId="1" xfId="102" applyNumberFormat="1" applyFont="1" applyFill="1" applyBorder="1" applyAlignment="1">
      <alignment horizontal="center"/>
    </xf>
    <xf numFmtId="4" fontId="13" fillId="7" borderId="24" xfId="102" applyNumberFormat="1" applyFont="1" applyFill="1" applyBorder="1" applyAlignment="1">
      <alignment horizontal="center"/>
    </xf>
    <xf numFmtId="164" fontId="13" fillId="16" borderId="1" xfId="103" applyNumberFormat="1" applyFont="1" applyFill="1" applyBorder="1" applyAlignment="1">
      <alignment horizontal="center"/>
    </xf>
    <xf numFmtId="164" fontId="13" fillId="16" borderId="24" xfId="103" applyNumberFormat="1" applyFont="1" applyFill="1" applyBorder="1" applyAlignment="1">
      <alignment horizontal="center"/>
    </xf>
    <xf numFmtId="4" fontId="13" fillId="7" borderId="7" xfId="102" applyNumberFormat="1" applyFont="1" applyFill="1" applyBorder="1" applyAlignment="1">
      <alignment horizontal="center"/>
    </xf>
    <xf numFmtId="4" fontId="13" fillId="7" borderId="3" xfId="102" applyNumberFormat="1" applyFont="1" applyFill="1" applyBorder="1" applyAlignment="1">
      <alignment horizontal="center"/>
    </xf>
    <xf numFmtId="164" fontId="13" fillId="16" borderId="7" xfId="103" applyNumberFormat="1" applyFont="1" applyFill="1" applyBorder="1" applyAlignment="1">
      <alignment horizontal="center"/>
    </xf>
    <xf numFmtId="164" fontId="13" fillId="16" borderId="3" xfId="103" applyNumberFormat="1" applyFont="1" applyFill="1" applyBorder="1" applyAlignment="1">
      <alignment horizontal="center"/>
    </xf>
    <xf numFmtId="4" fontId="13" fillId="7" borderId="14" xfId="102" applyNumberFormat="1" applyFont="1" applyFill="1" applyBorder="1" applyAlignment="1">
      <alignment horizontal="center"/>
    </xf>
    <xf numFmtId="4" fontId="13" fillId="7" borderId="2" xfId="102" applyNumberFormat="1" applyFont="1" applyFill="1" applyBorder="1" applyAlignment="1">
      <alignment horizontal="center"/>
    </xf>
    <xf numFmtId="164" fontId="13" fillId="16" borderId="14" xfId="103" applyNumberFormat="1" applyFont="1" applyFill="1" applyBorder="1" applyAlignment="1">
      <alignment horizontal="center"/>
    </xf>
    <xf numFmtId="164" fontId="13" fillId="16" borderId="2" xfId="103" applyNumberFormat="1" applyFont="1" applyFill="1" applyBorder="1" applyAlignment="1">
      <alignment horizontal="center"/>
    </xf>
    <xf numFmtId="4" fontId="10" fillId="7" borderId="14" xfId="102" applyNumberFormat="1" applyFill="1" applyBorder="1" applyAlignment="1">
      <alignment horizontal="center"/>
    </xf>
    <xf numFmtId="4" fontId="10" fillId="7" borderId="2" xfId="102" applyNumberFormat="1" applyFill="1" applyBorder="1" applyAlignment="1">
      <alignment horizontal="center"/>
    </xf>
    <xf numFmtId="164" fontId="10" fillId="16" borderId="14" xfId="103" applyNumberFormat="1" applyFill="1" applyBorder="1" applyAlignment="1">
      <alignment horizontal="center"/>
    </xf>
    <xf numFmtId="164" fontId="10" fillId="16" borderId="2" xfId="103" applyNumberFormat="1" applyFill="1" applyBorder="1" applyAlignment="1">
      <alignment horizontal="center"/>
    </xf>
  </cellXfs>
  <cellStyles count="104">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2" xfId="99" xr:uid="{E9DDE1B3-EE9A-C245-9359-9A27101E6311}"/>
    <cellStyle name="Normal" xfId="0" builtinId="0"/>
    <cellStyle name="Normal 2" xfId="95" xr:uid="{00000000-0005-0000-0000-000060000000}"/>
    <cellStyle name="Normal 2 2" xfId="100" xr:uid="{E768E34B-6CC8-914F-A68C-C6392560E0DF}"/>
    <cellStyle name="Normal 3" xfId="96" xr:uid="{00000000-0005-0000-0000-000061000000}"/>
    <cellStyle name="Normal 3 2" xfId="102" xr:uid="{2D76C85B-C5BA-AF4C-8815-FFF6F92D2930}"/>
    <cellStyle name="Normal 4" xfId="97" xr:uid="{F88D176D-105C-154E-BE12-85A94631D65C}"/>
    <cellStyle name="Standaard 2" xfId="98" xr:uid="{7FA04F7F-8BA4-4F06-9AB4-9D495693615D}"/>
    <cellStyle name="Standaard 2 2" xfId="101" xr:uid="{3CF00B34-ED33-F840-879E-A02C0DEC1D50}"/>
    <cellStyle name="Standaard 3" xfId="103" xr:uid="{06A94D1C-23CC-A041-88ED-1A34CBE5945D}"/>
  </cellStyles>
  <dxfs count="0"/>
  <tableStyles count="0" defaultTableStyle="TableStyleMedium9" defaultPivotStyle="PivotStyleMedium4"/>
  <colors>
    <mruColors>
      <color rgb="FFFFCC99"/>
      <color rgb="FF01B1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142916147080471"/>
          <c:y val="7.0043728142587941E-2"/>
          <c:w val="0.42908357300104927"/>
          <c:h val="0.91169205972676326"/>
        </c:manualLayout>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F1FD-8846-B8DE-71FC46FE3A95}"/>
              </c:ext>
            </c:extLst>
          </c:dPt>
          <c:cat>
            <c:numRef>
              <c:f>'LCA model'!$Y$12:$Y$49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8">
                  <c:v>0</c:v>
                </c:pt>
                <c:pt idx="19">
                  <c:v>0</c:v>
                </c:pt>
                <c:pt idx="20">
                  <c:v>0</c:v>
                </c:pt>
                <c:pt idx="21">
                  <c:v>0</c:v>
                </c:pt>
                <c:pt idx="23">
                  <c:v>0</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cat>
          <c:val>
            <c:numRef>
              <c:f>'LCA model'!$Z$12:$Z$49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8">
                  <c:v>0</c:v>
                </c:pt>
                <c:pt idx="19">
                  <c:v>0</c:v>
                </c:pt>
                <c:pt idx="20">
                  <c:v>0</c:v>
                </c:pt>
                <c:pt idx="21">
                  <c:v>0</c:v>
                </c:pt>
                <c:pt idx="23">
                  <c:v>0</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1-F1FD-8846-B8DE-71FC46FE3A95}"/>
            </c:ext>
          </c:extLst>
        </c:ser>
        <c:ser>
          <c:idx val="1"/>
          <c:order val="1"/>
          <c:spPr>
            <a:solidFill>
              <a:srgbClr val="0070C0">
                <a:alpha val="90000"/>
              </a:srgbClr>
            </a:solidFill>
            <a:ln>
              <a:noFill/>
            </a:ln>
            <a:effectLst/>
          </c:spPr>
          <c:invertIfNegative val="0"/>
          <c:cat>
            <c:numRef>
              <c:f>'LCA model'!$Y$12:$Y$49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8">
                  <c:v>0</c:v>
                </c:pt>
                <c:pt idx="19">
                  <c:v>0</c:v>
                </c:pt>
                <c:pt idx="20">
                  <c:v>0</c:v>
                </c:pt>
                <c:pt idx="21">
                  <c:v>0</c:v>
                </c:pt>
                <c:pt idx="23">
                  <c:v>0</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cat>
          <c:val>
            <c:numRef>
              <c:f>'LCA model'!$AA$12:$AA$49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8">
                  <c:v>0</c:v>
                </c:pt>
                <c:pt idx="19">
                  <c:v>0</c:v>
                </c:pt>
                <c:pt idx="20">
                  <c:v>0</c:v>
                </c:pt>
                <c:pt idx="21">
                  <c:v>0</c:v>
                </c:pt>
                <c:pt idx="23">
                  <c:v>0</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2-F1FD-8846-B8DE-71FC46FE3A95}"/>
            </c:ext>
          </c:extLst>
        </c:ser>
        <c:ser>
          <c:idx val="2"/>
          <c:order val="2"/>
          <c:spPr>
            <a:solidFill>
              <a:srgbClr val="0070C0">
                <a:alpha val="80000"/>
              </a:srgbClr>
            </a:solidFill>
            <a:ln>
              <a:noFill/>
            </a:ln>
            <a:effectLst/>
          </c:spPr>
          <c:invertIfNegative val="0"/>
          <c:cat>
            <c:numRef>
              <c:f>'LCA model'!$Y$12:$Y$49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8">
                  <c:v>0</c:v>
                </c:pt>
                <c:pt idx="19">
                  <c:v>0</c:v>
                </c:pt>
                <c:pt idx="20">
                  <c:v>0</c:v>
                </c:pt>
                <c:pt idx="21">
                  <c:v>0</c:v>
                </c:pt>
                <c:pt idx="23">
                  <c:v>0</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cat>
          <c:val>
            <c:numRef>
              <c:f>'LCA model'!$AB$12:$AB$49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8">
                  <c:v>0</c:v>
                </c:pt>
                <c:pt idx="19">
                  <c:v>0</c:v>
                </c:pt>
                <c:pt idx="20">
                  <c:v>0</c:v>
                </c:pt>
                <c:pt idx="21">
                  <c:v>0</c:v>
                </c:pt>
                <c:pt idx="23">
                  <c:v>0</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3-F1FD-8846-B8DE-71FC46FE3A95}"/>
            </c:ext>
          </c:extLst>
        </c:ser>
        <c:ser>
          <c:idx val="3"/>
          <c:order val="3"/>
          <c:spPr>
            <a:solidFill>
              <a:srgbClr val="0070C0">
                <a:alpha val="70000"/>
              </a:srgbClr>
            </a:solidFill>
            <a:ln>
              <a:noFill/>
            </a:ln>
            <a:effectLst/>
          </c:spPr>
          <c:invertIfNegative val="0"/>
          <c:cat>
            <c:numRef>
              <c:f>'LCA model'!$Y$12:$Y$49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8">
                  <c:v>0</c:v>
                </c:pt>
                <c:pt idx="19">
                  <c:v>0</c:v>
                </c:pt>
                <c:pt idx="20">
                  <c:v>0</c:v>
                </c:pt>
                <c:pt idx="21">
                  <c:v>0</c:v>
                </c:pt>
                <c:pt idx="23">
                  <c:v>0</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cat>
          <c:val>
            <c:numRef>
              <c:f>'LCA model'!$AC$12:$AC$49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8">
                  <c:v>0</c:v>
                </c:pt>
                <c:pt idx="19">
                  <c:v>0</c:v>
                </c:pt>
                <c:pt idx="20">
                  <c:v>0</c:v>
                </c:pt>
                <c:pt idx="21">
                  <c:v>0</c:v>
                </c:pt>
                <c:pt idx="23">
                  <c:v>0</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4-F1FD-8846-B8DE-71FC46FE3A95}"/>
            </c:ext>
          </c:extLst>
        </c:ser>
        <c:ser>
          <c:idx val="4"/>
          <c:order val="4"/>
          <c:spPr>
            <a:solidFill>
              <a:srgbClr val="0070C0">
                <a:alpha val="60000"/>
              </a:srgbClr>
            </a:solidFill>
            <a:ln>
              <a:noFill/>
            </a:ln>
            <a:effectLst/>
          </c:spPr>
          <c:invertIfNegative val="0"/>
          <c:cat>
            <c:numRef>
              <c:f>'LCA model'!$Y$12:$Y$49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8">
                  <c:v>0</c:v>
                </c:pt>
                <c:pt idx="19">
                  <c:v>0</c:v>
                </c:pt>
                <c:pt idx="20">
                  <c:v>0</c:v>
                </c:pt>
                <c:pt idx="21">
                  <c:v>0</c:v>
                </c:pt>
                <c:pt idx="23">
                  <c:v>0</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cat>
          <c:val>
            <c:numRef>
              <c:f>'LCA model'!$AD$12:$AD$49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8">
                  <c:v>0</c:v>
                </c:pt>
                <c:pt idx="19">
                  <c:v>0</c:v>
                </c:pt>
                <c:pt idx="20">
                  <c:v>0</c:v>
                </c:pt>
                <c:pt idx="21">
                  <c:v>0</c:v>
                </c:pt>
                <c:pt idx="23">
                  <c:v>0</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5-F1FD-8846-B8DE-71FC46FE3A95}"/>
            </c:ext>
          </c:extLst>
        </c:ser>
        <c:ser>
          <c:idx val="5"/>
          <c:order val="5"/>
          <c:spPr>
            <a:solidFill>
              <a:srgbClr val="0070C0">
                <a:alpha val="50000"/>
              </a:srgbClr>
            </a:solidFill>
            <a:ln>
              <a:noFill/>
            </a:ln>
            <a:effectLst/>
          </c:spPr>
          <c:invertIfNegative val="0"/>
          <c:cat>
            <c:numRef>
              <c:f>'LCA model'!$Y$12:$Y$49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8">
                  <c:v>0</c:v>
                </c:pt>
                <c:pt idx="19">
                  <c:v>0</c:v>
                </c:pt>
                <c:pt idx="20">
                  <c:v>0</c:v>
                </c:pt>
                <c:pt idx="21">
                  <c:v>0</c:v>
                </c:pt>
                <c:pt idx="23">
                  <c:v>0</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cat>
          <c:val>
            <c:numRef>
              <c:f>'LCA model'!$AE$12:$AE$49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8">
                  <c:v>0</c:v>
                </c:pt>
                <c:pt idx="19">
                  <c:v>0</c:v>
                </c:pt>
                <c:pt idx="20">
                  <c:v>0</c:v>
                </c:pt>
                <c:pt idx="21">
                  <c:v>0</c:v>
                </c:pt>
                <c:pt idx="23">
                  <c:v>0</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6-F1FD-8846-B8DE-71FC46FE3A95}"/>
            </c:ext>
          </c:extLst>
        </c:ser>
        <c:ser>
          <c:idx val="6"/>
          <c:order val="6"/>
          <c:spPr>
            <a:solidFill>
              <a:srgbClr val="0070C0">
                <a:alpha val="40000"/>
              </a:srgbClr>
            </a:solidFill>
            <a:ln>
              <a:noFill/>
            </a:ln>
            <a:effectLst/>
          </c:spPr>
          <c:invertIfNegative val="0"/>
          <c:cat>
            <c:numRef>
              <c:f>'LCA model'!$Y$12:$Y$49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8">
                  <c:v>0</c:v>
                </c:pt>
                <c:pt idx="19">
                  <c:v>0</c:v>
                </c:pt>
                <c:pt idx="20">
                  <c:v>0</c:v>
                </c:pt>
                <c:pt idx="21">
                  <c:v>0</c:v>
                </c:pt>
                <c:pt idx="23">
                  <c:v>0</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cat>
          <c:val>
            <c:numRef>
              <c:f>'LCA model'!$AF$12:$AF$49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8">
                  <c:v>0</c:v>
                </c:pt>
                <c:pt idx="19">
                  <c:v>0</c:v>
                </c:pt>
                <c:pt idx="20">
                  <c:v>0</c:v>
                </c:pt>
                <c:pt idx="21">
                  <c:v>0</c:v>
                </c:pt>
                <c:pt idx="23">
                  <c:v>0</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7-F1FD-8846-B8DE-71FC46FE3A95}"/>
            </c:ext>
          </c:extLst>
        </c:ser>
        <c:ser>
          <c:idx val="7"/>
          <c:order val="7"/>
          <c:spPr>
            <a:solidFill>
              <a:srgbClr val="0070C0">
                <a:alpha val="30000"/>
              </a:srgbClr>
            </a:solidFill>
            <a:ln>
              <a:noFill/>
            </a:ln>
            <a:effectLst/>
          </c:spPr>
          <c:invertIfNegative val="0"/>
          <c:cat>
            <c:numRef>
              <c:f>'LCA model'!$Y$12:$Y$49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8">
                  <c:v>0</c:v>
                </c:pt>
                <c:pt idx="19">
                  <c:v>0</c:v>
                </c:pt>
                <c:pt idx="20">
                  <c:v>0</c:v>
                </c:pt>
                <c:pt idx="21">
                  <c:v>0</c:v>
                </c:pt>
                <c:pt idx="23">
                  <c:v>0</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cat>
          <c:val>
            <c:numRef>
              <c:f>'LCA model'!$AG$12:$AG$49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8">
                  <c:v>0</c:v>
                </c:pt>
                <c:pt idx="19">
                  <c:v>0</c:v>
                </c:pt>
                <c:pt idx="20">
                  <c:v>0</c:v>
                </c:pt>
                <c:pt idx="21">
                  <c:v>0</c:v>
                </c:pt>
                <c:pt idx="23">
                  <c:v>0</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8-F1FD-8846-B8DE-71FC46FE3A95}"/>
            </c:ext>
          </c:extLst>
        </c:ser>
        <c:ser>
          <c:idx val="8"/>
          <c:order val="8"/>
          <c:spPr>
            <a:solidFill>
              <a:srgbClr val="0070C0">
                <a:alpha val="20000"/>
              </a:srgbClr>
            </a:solidFill>
            <a:ln>
              <a:noFill/>
            </a:ln>
            <a:effectLst/>
          </c:spPr>
          <c:invertIfNegative val="0"/>
          <c:cat>
            <c:numRef>
              <c:f>'LCA model'!$Y$12:$Y$49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8">
                  <c:v>0</c:v>
                </c:pt>
                <c:pt idx="19">
                  <c:v>0</c:v>
                </c:pt>
                <c:pt idx="20">
                  <c:v>0</c:v>
                </c:pt>
                <c:pt idx="21">
                  <c:v>0</c:v>
                </c:pt>
                <c:pt idx="23">
                  <c:v>0</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cat>
          <c:val>
            <c:numRef>
              <c:f>'LCA model'!$AH$12:$AH$49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8">
                  <c:v>0</c:v>
                </c:pt>
                <c:pt idx="19">
                  <c:v>0</c:v>
                </c:pt>
                <c:pt idx="20">
                  <c:v>0</c:v>
                </c:pt>
                <c:pt idx="21">
                  <c:v>0</c:v>
                </c:pt>
                <c:pt idx="23">
                  <c:v>0</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9-F1FD-8846-B8DE-71FC46FE3A95}"/>
            </c:ext>
          </c:extLst>
        </c:ser>
        <c:ser>
          <c:idx val="9"/>
          <c:order val="9"/>
          <c:spPr>
            <a:solidFill>
              <a:srgbClr val="0070C0">
                <a:alpha val="10000"/>
              </a:srgbClr>
            </a:solidFill>
            <a:ln>
              <a:noFill/>
            </a:ln>
            <a:effectLst/>
          </c:spPr>
          <c:invertIfNegative val="0"/>
          <c:cat>
            <c:numRef>
              <c:f>'LCA model'!$Y$12:$Y$49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8">
                  <c:v>0</c:v>
                </c:pt>
                <c:pt idx="19">
                  <c:v>0</c:v>
                </c:pt>
                <c:pt idx="20">
                  <c:v>0</c:v>
                </c:pt>
                <c:pt idx="21">
                  <c:v>0</c:v>
                </c:pt>
                <c:pt idx="23">
                  <c:v>0</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cat>
          <c:val>
            <c:numRef>
              <c:f>'LCA model'!$AI$12:$AI$49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8">
                  <c:v>0</c:v>
                </c:pt>
                <c:pt idx="19">
                  <c:v>0</c:v>
                </c:pt>
                <c:pt idx="20">
                  <c:v>0</c:v>
                </c:pt>
                <c:pt idx="21">
                  <c:v>0</c:v>
                </c:pt>
                <c:pt idx="23">
                  <c:v>0</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A-F1FD-8846-B8DE-71FC46FE3A95}"/>
            </c:ext>
          </c:extLst>
        </c:ser>
        <c:ser>
          <c:idx val="10"/>
          <c:order val="10"/>
          <c:spPr>
            <a:solidFill>
              <a:srgbClr val="0070C0">
                <a:alpha val="5000"/>
              </a:srgbClr>
            </a:solidFill>
            <a:ln>
              <a:noFill/>
            </a:ln>
            <a:effectLst/>
          </c:spPr>
          <c:invertIfNegative val="0"/>
          <c:cat>
            <c:numRef>
              <c:f>'LCA model'!$Y$12:$Y$49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8">
                  <c:v>0</c:v>
                </c:pt>
                <c:pt idx="19">
                  <c:v>0</c:v>
                </c:pt>
                <c:pt idx="20">
                  <c:v>0</c:v>
                </c:pt>
                <c:pt idx="21">
                  <c:v>0</c:v>
                </c:pt>
                <c:pt idx="23">
                  <c:v>0</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cat>
          <c:val>
            <c:numRef>
              <c:f>'LCA model'!$AJ$12:$AJ$49</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8">
                  <c:v>0</c:v>
                </c:pt>
                <c:pt idx="19">
                  <c:v>0</c:v>
                </c:pt>
                <c:pt idx="20">
                  <c:v>0</c:v>
                </c:pt>
                <c:pt idx="21">
                  <c:v>0</c:v>
                </c:pt>
                <c:pt idx="23">
                  <c:v>0</c:v>
                </c:pt>
                <c:pt idx="24">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B-F1FD-8846-B8DE-71FC46FE3A95}"/>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Component</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82EF-EA41-B80D-E3E9B722183C}"/>
              </c:ext>
            </c:extLst>
          </c:dPt>
          <c:cat>
            <c:strRef>
              <c:f>'LCA model'!$AL$12:$AL$15</c:f>
              <c:strCache>
                <c:ptCount val="4"/>
                <c:pt idx="0">
                  <c:v>Materials &amp; Mfg.</c:v>
                </c:pt>
                <c:pt idx="1">
                  <c:v>Transport</c:v>
                </c:pt>
                <c:pt idx="2">
                  <c:v>Use</c:v>
                </c:pt>
                <c:pt idx="3">
                  <c:v>End of Life</c:v>
                </c:pt>
              </c:strCache>
            </c:strRef>
          </c:cat>
          <c:val>
            <c:numRef>
              <c:f>'LCA model'!$AM$12:$AM$15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82EF-EA41-B80D-E3E9B722183C}"/>
            </c:ext>
          </c:extLst>
        </c:ser>
        <c:ser>
          <c:idx val="1"/>
          <c:order val="1"/>
          <c:spPr>
            <a:solidFill>
              <a:srgbClr val="0070C0">
                <a:alpha val="90000"/>
              </a:srgbClr>
            </a:solidFill>
            <a:ln>
              <a:noFill/>
            </a:ln>
            <a:effectLst/>
          </c:spPr>
          <c:invertIfNegative val="0"/>
          <c:cat>
            <c:strRef>
              <c:f>'LCA model'!$AL$12:$AL$15</c:f>
              <c:strCache>
                <c:ptCount val="4"/>
                <c:pt idx="0">
                  <c:v>Materials &amp; Mfg.</c:v>
                </c:pt>
                <c:pt idx="1">
                  <c:v>Transport</c:v>
                </c:pt>
                <c:pt idx="2">
                  <c:v>Use</c:v>
                </c:pt>
                <c:pt idx="3">
                  <c:v>End of Life</c:v>
                </c:pt>
              </c:strCache>
            </c:strRef>
          </c:cat>
          <c:val>
            <c:numRef>
              <c:f>'LCA model'!$AN$12:$AN$15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82EF-EA41-B80D-E3E9B722183C}"/>
            </c:ext>
          </c:extLst>
        </c:ser>
        <c:ser>
          <c:idx val="2"/>
          <c:order val="2"/>
          <c:spPr>
            <a:solidFill>
              <a:srgbClr val="0070C0">
                <a:alpha val="80000"/>
              </a:srgbClr>
            </a:solidFill>
            <a:ln>
              <a:noFill/>
            </a:ln>
            <a:effectLst/>
          </c:spPr>
          <c:invertIfNegative val="0"/>
          <c:cat>
            <c:strRef>
              <c:f>'LCA model'!$AL$12:$AL$15</c:f>
              <c:strCache>
                <c:ptCount val="4"/>
                <c:pt idx="0">
                  <c:v>Materials &amp; Mfg.</c:v>
                </c:pt>
                <c:pt idx="1">
                  <c:v>Transport</c:v>
                </c:pt>
                <c:pt idx="2">
                  <c:v>Use</c:v>
                </c:pt>
                <c:pt idx="3">
                  <c:v>End of Life</c:v>
                </c:pt>
              </c:strCache>
            </c:strRef>
          </c:cat>
          <c:val>
            <c:numRef>
              <c:f>'LCA model'!$AO$12:$AO$15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82EF-EA41-B80D-E3E9B722183C}"/>
            </c:ext>
          </c:extLst>
        </c:ser>
        <c:ser>
          <c:idx val="3"/>
          <c:order val="3"/>
          <c:spPr>
            <a:solidFill>
              <a:srgbClr val="0070C0">
                <a:alpha val="70000"/>
              </a:srgbClr>
            </a:solidFill>
            <a:ln>
              <a:noFill/>
            </a:ln>
            <a:effectLst/>
          </c:spPr>
          <c:invertIfNegative val="0"/>
          <c:cat>
            <c:strRef>
              <c:f>'LCA model'!$AL$12:$AL$15</c:f>
              <c:strCache>
                <c:ptCount val="4"/>
                <c:pt idx="0">
                  <c:v>Materials &amp; Mfg.</c:v>
                </c:pt>
                <c:pt idx="1">
                  <c:v>Transport</c:v>
                </c:pt>
                <c:pt idx="2">
                  <c:v>Use</c:v>
                </c:pt>
                <c:pt idx="3">
                  <c:v>End of Life</c:v>
                </c:pt>
              </c:strCache>
            </c:strRef>
          </c:cat>
          <c:val>
            <c:numRef>
              <c:f>'LCA model'!$AP$12:$AP$15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4-82EF-EA41-B80D-E3E9B722183C}"/>
            </c:ext>
          </c:extLst>
        </c:ser>
        <c:ser>
          <c:idx val="4"/>
          <c:order val="4"/>
          <c:spPr>
            <a:solidFill>
              <a:srgbClr val="0070C0">
                <a:alpha val="60000"/>
              </a:srgbClr>
            </a:solidFill>
            <a:ln>
              <a:noFill/>
            </a:ln>
            <a:effectLst/>
          </c:spPr>
          <c:invertIfNegative val="0"/>
          <c:cat>
            <c:strRef>
              <c:f>'LCA model'!$AL$12:$AL$15</c:f>
              <c:strCache>
                <c:ptCount val="4"/>
                <c:pt idx="0">
                  <c:v>Materials &amp; Mfg.</c:v>
                </c:pt>
                <c:pt idx="1">
                  <c:v>Transport</c:v>
                </c:pt>
                <c:pt idx="2">
                  <c:v>Use</c:v>
                </c:pt>
                <c:pt idx="3">
                  <c:v>End of Life</c:v>
                </c:pt>
              </c:strCache>
            </c:strRef>
          </c:cat>
          <c:val>
            <c:numRef>
              <c:f>'LCA model'!$AQ$12:$AQ$15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5-82EF-EA41-B80D-E3E9B722183C}"/>
            </c:ext>
          </c:extLst>
        </c:ser>
        <c:ser>
          <c:idx val="5"/>
          <c:order val="5"/>
          <c:spPr>
            <a:solidFill>
              <a:srgbClr val="0070C0">
                <a:alpha val="50000"/>
              </a:srgbClr>
            </a:solidFill>
            <a:ln>
              <a:noFill/>
            </a:ln>
            <a:effectLst/>
          </c:spPr>
          <c:invertIfNegative val="0"/>
          <c:cat>
            <c:strRef>
              <c:f>'LCA model'!$AL$12:$AL$15</c:f>
              <c:strCache>
                <c:ptCount val="4"/>
                <c:pt idx="0">
                  <c:v>Materials &amp; Mfg.</c:v>
                </c:pt>
                <c:pt idx="1">
                  <c:v>Transport</c:v>
                </c:pt>
                <c:pt idx="2">
                  <c:v>Use</c:v>
                </c:pt>
                <c:pt idx="3">
                  <c:v>End of Life</c:v>
                </c:pt>
              </c:strCache>
            </c:strRef>
          </c:cat>
          <c:val>
            <c:numRef>
              <c:f>'LCA model'!$AR$12:$AR$15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6-82EF-EA41-B80D-E3E9B722183C}"/>
            </c:ext>
          </c:extLst>
        </c:ser>
        <c:ser>
          <c:idx val="6"/>
          <c:order val="6"/>
          <c:spPr>
            <a:solidFill>
              <a:srgbClr val="0070C0">
                <a:alpha val="40000"/>
              </a:srgbClr>
            </a:solidFill>
            <a:ln>
              <a:noFill/>
            </a:ln>
            <a:effectLst/>
          </c:spPr>
          <c:invertIfNegative val="0"/>
          <c:cat>
            <c:strRef>
              <c:f>'LCA model'!$AL$12:$AL$15</c:f>
              <c:strCache>
                <c:ptCount val="4"/>
                <c:pt idx="0">
                  <c:v>Materials &amp; Mfg.</c:v>
                </c:pt>
                <c:pt idx="1">
                  <c:v>Transport</c:v>
                </c:pt>
                <c:pt idx="2">
                  <c:v>Use</c:v>
                </c:pt>
                <c:pt idx="3">
                  <c:v>End of Life</c:v>
                </c:pt>
              </c:strCache>
            </c:strRef>
          </c:cat>
          <c:val>
            <c:numRef>
              <c:f>'LCA model'!$AS$12:$AS$15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7-82EF-EA41-B80D-E3E9B722183C}"/>
            </c:ext>
          </c:extLst>
        </c:ser>
        <c:ser>
          <c:idx val="7"/>
          <c:order val="7"/>
          <c:spPr>
            <a:solidFill>
              <a:srgbClr val="0070C0">
                <a:alpha val="30000"/>
              </a:srgbClr>
            </a:solidFill>
            <a:ln>
              <a:noFill/>
            </a:ln>
            <a:effectLst/>
          </c:spPr>
          <c:invertIfNegative val="0"/>
          <c:cat>
            <c:strRef>
              <c:f>'LCA model'!$AL$12:$AL$15</c:f>
              <c:strCache>
                <c:ptCount val="4"/>
                <c:pt idx="0">
                  <c:v>Materials &amp; Mfg.</c:v>
                </c:pt>
                <c:pt idx="1">
                  <c:v>Transport</c:v>
                </c:pt>
                <c:pt idx="2">
                  <c:v>Use</c:v>
                </c:pt>
                <c:pt idx="3">
                  <c:v>End of Life</c:v>
                </c:pt>
              </c:strCache>
            </c:strRef>
          </c:cat>
          <c:val>
            <c:numRef>
              <c:f>'LCA model'!$AT$12:$AT$15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82EF-EA41-B80D-E3E9B722183C}"/>
            </c:ext>
          </c:extLst>
        </c:ser>
        <c:ser>
          <c:idx val="8"/>
          <c:order val="8"/>
          <c:spPr>
            <a:solidFill>
              <a:srgbClr val="0070C0">
                <a:alpha val="20000"/>
              </a:srgbClr>
            </a:solidFill>
            <a:ln>
              <a:noFill/>
            </a:ln>
            <a:effectLst/>
          </c:spPr>
          <c:invertIfNegative val="0"/>
          <c:cat>
            <c:strRef>
              <c:f>'LCA model'!$AL$12:$AL$15</c:f>
              <c:strCache>
                <c:ptCount val="4"/>
                <c:pt idx="0">
                  <c:v>Materials &amp; Mfg.</c:v>
                </c:pt>
                <c:pt idx="1">
                  <c:v>Transport</c:v>
                </c:pt>
                <c:pt idx="2">
                  <c:v>Use</c:v>
                </c:pt>
                <c:pt idx="3">
                  <c:v>End of Life</c:v>
                </c:pt>
              </c:strCache>
            </c:strRef>
          </c:cat>
          <c:val>
            <c:numRef>
              <c:f>'LCA model'!$AU$12:$AU$15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9-82EF-EA41-B80D-E3E9B722183C}"/>
            </c:ext>
          </c:extLst>
        </c:ser>
        <c:ser>
          <c:idx val="9"/>
          <c:order val="9"/>
          <c:spPr>
            <a:solidFill>
              <a:srgbClr val="0070C0">
                <a:alpha val="10000"/>
              </a:srgbClr>
            </a:solidFill>
            <a:ln>
              <a:noFill/>
            </a:ln>
            <a:effectLst/>
          </c:spPr>
          <c:invertIfNegative val="0"/>
          <c:cat>
            <c:strRef>
              <c:f>'LCA model'!$AL$12:$AL$15</c:f>
              <c:strCache>
                <c:ptCount val="4"/>
                <c:pt idx="0">
                  <c:v>Materials &amp; Mfg.</c:v>
                </c:pt>
                <c:pt idx="1">
                  <c:v>Transport</c:v>
                </c:pt>
                <c:pt idx="2">
                  <c:v>Use</c:v>
                </c:pt>
                <c:pt idx="3">
                  <c:v>End of Life</c:v>
                </c:pt>
              </c:strCache>
            </c:strRef>
          </c:cat>
          <c:val>
            <c:numRef>
              <c:f>'LCA model'!$AV$12:$AV$15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A-82EF-EA41-B80D-E3E9B722183C}"/>
            </c:ext>
          </c:extLst>
        </c:ser>
        <c:ser>
          <c:idx val="10"/>
          <c:order val="10"/>
          <c:spPr>
            <a:solidFill>
              <a:srgbClr val="0070C0">
                <a:alpha val="5000"/>
              </a:srgbClr>
            </a:solidFill>
            <a:ln>
              <a:noFill/>
            </a:ln>
            <a:effectLst/>
          </c:spPr>
          <c:invertIfNegative val="0"/>
          <c:cat>
            <c:strRef>
              <c:f>'LCA model'!$AL$12:$AL$15</c:f>
              <c:strCache>
                <c:ptCount val="4"/>
                <c:pt idx="0">
                  <c:v>Materials &amp; Mfg.</c:v>
                </c:pt>
                <c:pt idx="1">
                  <c:v>Transport</c:v>
                </c:pt>
                <c:pt idx="2">
                  <c:v>Use</c:v>
                </c:pt>
                <c:pt idx="3">
                  <c:v>End of Life</c:v>
                </c:pt>
              </c:strCache>
            </c:strRef>
          </c:cat>
          <c:val>
            <c:numRef>
              <c:f>'LCA model'!$AW$12:$AW$15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B-82EF-EA41-B80D-E3E9B722183C}"/>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4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Life Cycle Stage</a:t>
                </a:r>
              </a:p>
            </c:rich>
          </c:tx>
          <c:layout>
            <c:manualLayout>
              <c:xMode val="edge"/>
              <c:yMode val="edge"/>
              <c:x val="0.34919765687914417"/>
              <c:y val="1.224552584591276E-2"/>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0CA3-BF42-9FD6-8685B70571DB}"/>
              </c:ext>
            </c:extLst>
          </c:dPt>
          <c:cat>
            <c:strRef>
              <c:f>'LCA model'!$Y$63:$Y$80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'LCA model'!$Z$63:$Z$80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1-0CA3-BF42-9FD6-8685B70571DB}"/>
            </c:ext>
          </c:extLst>
        </c:ser>
        <c:ser>
          <c:idx val="1"/>
          <c:order val="1"/>
          <c:spPr>
            <a:solidFill>
              <a:srgbClr val="0070C0">
                <a:alpha val="90000"/>
              </a:srgbClr>
            </a:solidFill>
            <a:ln>
              <a:noFill/>
            </a:ln>
            <a:effectLst/>
          </c:spPr>
          <c:invertIfNegative val="0"/>
          <c:cat>
            <c:strRef>
              <c:f>'LCA model'!$Y$63:$Y$80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'LCA model'!$AA$63:$AA$80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2-0CA3-BF42-9FD6-8685B70571DB}"/>
            </c:ext>
          </c:extLst>
        </c:ser>
        <c:ser>
          <c:idx val="2"/>
          <c:order val="2"/>
          <c:spPr>
            <a:solidFill>
              <a:srgbClr val="0070C0">
                <a:alpha val="80000"/>
              </a:srgbClr>
            </a:solidFill>
            <a:ln>
              <a:noFill/>
            </a:ln>
            <a:effectLst/>
          </c:spPr>
          <c:invertIfNegative val="0"/>
          <c:cat>
            <c:strRef>
              <c:f>'LCA model'!$Y$63:$Y$80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'LCA model'!$AB$63:$AB$80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3-0CA3-BF42-9FD6-8685B70571DB}"/>
            </c:ext>
          </c:extLst>
        </c:ser>
        <c:ser>
          <c:idx val="3"/>
          <c:order val="3"/>
          <c:spPr>
            <a:solidFill>
              <a:srgbClr val="0070C0">
                <a:alpha val="70000"/>
              </a:srgbClr>
            </a:solidFill>
            <a:ln>
              <a:noFill/>
            </a:ln>
            <a:effectLst/>
          </c:spPr>
          <c:invertIfNegative val="0"/>
          <c:cat>
            <c:strRef>
              <c:f>'LCA model'!$Y$63:$Y$80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'LCA model'!$AC$63:$AC$80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4-0CA3-BF42-9FD6-8685B70571DB}"/>
            </c:ext>
          </c:extLst>
        </c:ser>
        <c:ser>
          <c:idx val="4"/>
          <c:order val="4"/>
          <c:spPr>
            <a:solidFill>
              <a:srgbClr val="0070C0">
                <a:alpha val="60000"/>
              </a:srgbClr>
            </a:solidFill>
            <a:ln>
              <a:noFill/>
            </a:ln>
            <a:effectLst/>
          </c:spPr>
          <c:invertIfNegative val="0"/>
          <c:cat>
            <c:strRef>
              <c:f>'LCA model'!$Y$63:$Y$80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'LCA model'!$AD$63:$AD$80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5-0CA3-BF42-9FD6-8685B70571DB}"/>
            </c:ext>
          </c:extLst>
        </c:ser>
        <c:ser>
          <c:idx val="5"/>
          <c:order val="5"/>
          <c:spPr>
            <a:solidFill>
              <a:srgbClr val="0070C0">
                <a:alpha val="50000"/>
              </a:srgbClr>
            </a:solidFill>
            <a:ln>
              <a:noFill/>
            </a:ln>
            <a:effectLst/>
          </c:spPr>
          <c:invertIfNegative val="0"/>
          <c:cat>
            <c:strRef>
              <c:f>'LCA model'!$Y$63:$Y$80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'LCA model'!$AE$63:$AE$80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6-0CA3-BF42-9FD6-8685B70571DB}"/>
            </c:ext>
          </c:extLst>
        </c:ser>
        <c:ser>
          <c:idx val="6"/>
          <c:order val="6"/>
          <c:spPr>
            <a:solidFill>
              <a:srgbClr val="0070C0">
                <a:alpha val="40000"/>
              </a:srgbClr>
            </a:solidFill>
            <a:ln>
              <a:noFill/>
            </a:ln>
            <a:effectLst/>
          </c:spPr>
          <c:invertIfNegative val="0"/>
          <c:cat>
            <c:strRef>
              <c:f>'LCA model'!$Y$63:$Y$80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'LCA model'!$AF$63:$AF$80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7-0CA3-BF42-9FD6-8685B70571DB}"/>
            </c:ext>
          </c:extLst>
        </c:ser>
        <c:ser>
          <c:idx val="7"/>
          <c:order val="7"/>
          <c:spPr>
            <a:solidFill>
              <a:srgbClr val="0070C0">
                <a:alpha val="30000"/>
              </a:srgbClr>
            </a:solidFill>
            <a:ln>
              <a:noFill/>
            </a:ln>
            <a:effectLst/>
          </c:spPr>
          <c:invertIfNegative val="0"/>
          <c:cat>
            <c:strRef>
              <c:f>'LCA model'!$Y$63:$Y$80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'LCA model'!$AG$63:$AG$80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8-0CA3-BF42-9FD6-8685B70571DB}"/>
            </c:ext>
          </c:extLst>
        </c:ser>
        <c:ser>
          <c:idx val="8"/>
          <c:order val="8"/>
          <c:spPr>
            <a:solidFill>
              <a:srgbClr val="0070C0">
                <a:alpha val="20000"/>
              </a:srgbClr>
            </a:solidFill>
            <a:ln>
              <a:noFill/>
            </a:ln>
            <a:effectLst/>
          </c:spPr>
          <c:invertIfNegative val="0"/>
          <c:cat>
            <c:strRef>
              <c:f>'LCA model'!$Y$63:$Y$80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'LCA model'!$AH$63:$AH$80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9-0CA3-BF42-9FD6-8685B70571DB}"/>
            </c:ext>
          </c:extLst>
        </c:ser>
        <c:ser>
          <c:idx val="9"/>
          <c:order val="9"/>
          <c:spPr>
            <a:solidFill>
              <a:srgbClr val="0070C0">
                <a:alpha val="10000"/>
              </a:srgbClr>
            </a:solidFill>
            <a:ln>
              <a:noFill/>
            </a:ln>
            <a:effectLst/>
          </c:spPr>
          <c:invertIfNegative val="0"/>
          <c:cat>
            <c:strRef>
              <c:f>'LCA model'!$Y$63:$Y$80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'LCA model'!$AI$63:$AI$80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A-0CA3-BF42-9FD6-8685B70571DB}"/>
            </c:ext>
          </c:extLst>
        </c:ser>
        <c:ser>
          <c:idx val="10"/>
          <c:order val="10"/>
          <c:spPr>
            <a:solidFill>
              <a:srgbClr val="0070C0">
                <a:alpha val="5000"/>
              </a:srgbClr>
            </a:solidFill>
            <a:ln>
              <a:noFill/>
            </a:ln>
            <a:effectLst/>
          </c:spPr>
          <c:invertIfNegative val="0"/>
          <c:cat>
            <c:strRef>
              <c:f>'LCA model'!$Y$63:$Y$80</c:f>
              <c:strCach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 </c:v>
                </c:pt>
              </c:strCache>
            </c:strRef>
          </c:cat>
          <c:val>
            <c:numRef>
              <c:f>'LCA model'!$AJ$63:$AJ$80</c:f>
              <c:numCache>
                <c:formatCode>General</c:formatCode>
                <c:ptCount val="18"/>
                <c:pt idx="0">
                  <c:v>0</c:v>
                </c:pt>
                <c:pt idx="1">
                  <c:v>0</c:v>
                </c:pt>
                <c:pt idx="2">
                  <c:v>0</c:v>
                </c:pt>
                <c:pt idx="3">
                  <c:v>0</c:v>
                </c:pt>
                <c:pt idx="4">
                  <c:v>0</c:v>
                </c:pt>
                <c:pt idx="5">
                  <c:v>0</c:v>
                </c:pt>
                <c:pt idx="6">
                  <c:v>0</c:v>
                </c:pt>
                <c:pt idx="8">
                  <c:v>0</c:v>
                </c:pt>
                <c:pt idx="9">
                  <c:v>0</c:v>
                </c:pt>
                <c:pt idx="11">
                  <c:v>0</c:v>
                </c:pt>
                <c:pt idx="12">
                  <c:v>0</c:v>
                </c:pt>
                <c:pt idx="13">
                  <c:v>0</c:v>
                </c:pt>
                <c:pt idx="15">
                  <c:v>0</c:v>
                </c:pt>
                <c:pt idx="16">
                  <c:v>0</c:v>
                </c:pt>
                <c:pt idx="17">
                  <c:v>0</c:v>
                </c:pt>
              </c:numCache>
            </c:numRef>
          </c:val>
          <c:extLst>
            <c:ext xmlns:c16="http://schemas.microsoft.com/office/drawing/2014/chart" uri="{C3380CC4-5D6E-409C-BE32-E72D297353CC}">
              <c16:uniqueId val="{0000000B-0CA3-BF42-9FD6-8685B70571DB}"/>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Component</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2611-9241-B606-B378BDC1874F}"/>
              </c:ext>
            </c:extLst>
          </c:dPt>
          <c:cat>
            <c:strRef>
              <c:f>'LCA model'!$AL$63:$AL$66</c:f>
              <c:strCache>
                <c:ptCount val="4"/>
                <c:pt idx="0">
                  <c:v>Materials &amp; Mfg.</c:v>
                </c:pt>
                <c:pt idx="1">
                  <c:v>Transport</c:v>
                </c:pt>
                <c:pt idx="2">
                  <c:v>Use</c:v>
                </c:pt>
                <c:pt idx="3">
                  <c:v>End of Life</c:v>
                </c:pt>
              </c:strCache>
            </c:strRef>
          </c:cat>
          <c:val>
            <c:numRef>
              <c:f>'LCA model'!$AM$63:$AM$66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2611-9241-B606-B378BDC1874F}"/>
            </c:ext>
          </c:extLst>
        </c:ser>
        <c:ser>
          <c:idx val="1"/>
          <c:order val="1"/>
          <c:spPr>
            <a:solidFill>
              <a:srgbClr val="0070C0">
                <a:alpha val="90000"/>
              </a:srgbClr>
            </a:solidFill>
            <a:ln>
              <a:noFill/>
            </a:ln>
            <a:effectLst/>
          </c:spPr>
          <c:invertIfNegative val="0"/>
          <c:cat>
            <c:strRef>
              <c:f>'LCA model'!$AL$63:$AL$66</c:f>
              <c:strCache>
                <c:ptCount val="4"/>
                <c:pt idx="0">
                  <c:v>Materials &amp; Mfg.</c:v>
                </c:pt>
                <c:pt idx="1">
                  <c:v>Transport</c:v>
                </c:pt>
                <c:pt idx="2">
                  <c:v>Use</c:v>
                </c:pt>
                <c:pt idx="3">
                  <c:v>End of Life</c:v>
                </c:pt>
              </c:strCache>
            </c:strRef>
          </c:cat>
          <c:val>
            <c:numRef>
              <c:f>'LCA model'!$AN$63:$AN$66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2611-9241-B606-B378BDC1874F}"/>
            </c:ext>
          </c:extLst>
        </c:ser>
        <c:ser>
          <c:idx val="2"/>
          <c:order val="2"/>
          <c:spPr>
            <a:solidFill>
              <a:srgbClr val="0070C0">
                <a:alpha val="80000"/>
              </a:srgbClr>
            </a:solidFill>
            <a:ln>
              <a:noFill/>
            </a:ln>
            <a:effectLst/>
          </c:spPr>
          <c:invertIfNegative val="0"/>
          <c:cat>
            <c:strRef>
              <c:f>'LCA model'!$AL$63:$AL$66</c:f>
              <c:strCache>
                <c:ptCount val="4"/>
                <c:pt idx="0">
                  <c:v>Materials &amp; Mfg.</c:v>
                </c:pt>
                <c:pt idx="1">
                  <c:v>Transport</c:v>
                </c:pt>
                <c:pt idx="2">
                  <c:v>Use</c:v>
                </c:pt>
                <c:pt idx="3">
                  <c:v>End of Life</c:v>
                </c:pt>
              </c:strCache>
            </c:strRef>
          </c:cat>
          <c:val>
            <c:numRef>
              <c:f>'LCA model'!$AO$63:$AO$66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2611-9241-B606-B378BDC1874F}"/>
            </c:ext>
          </c:extLst>
        </c:ser>
        <c:ser>
          <c:idx val="3"/>
          <c:order val="3"/>
          <c:spPr>
            <a:solidFill>
              <a:srgbClr val="0070C0">
                <a:alpha val="70000"/>
              </a:srgbClr>
            </a:solidFill>
            <a:ln>
              <a:noFill/>
            </a:ln>
            <a:effectLst/>
          </c:spPr>
          <c:invertIfNegative val="0"/>
          <c:cat>
            <c:strRef>
              <c:f>'LCA model'!$AL$63:$AL$66</c:f>
              <c:strCache>
                <c:ptCount val="4"/>
                <c:pt idx="0">
                  <c:v>Materials &amp; Mfg.</c:v>
                </c:pt>
                <c:pt idx="1">
                  <c:v>Transport</c:v>
                </c:pt>
                <c:pt idx="2">
                  <c:v>Use</c:v>
                </c:pt>
                <c:pt idx="3">
                  <c:v>End of Life</c:v>
                </c:pt>
              </c:strCache>
            </c:strRef>
          </c:cat>
          <c:val>
            <c:numRef>
              <c:f>'LCA model'!$AP$63:$AP$66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4-2611-9241-B606-B378BDC1874F}"/>
            </c:ext>
          </c:extLst>
        </c:ser>
        <c:ser>
          <c:idx val="4"/>
          <c:order val="4"/>
          <c:spPr>
            <a:solidFill>
              <a:srgbClr val="0070C0">
                <a:alpha val="60000"/>
              </a:srgbClr>
            </a:solidFill>
            <a:ln>
              <a:noFill/>
            </a:ln>
            <a:effectLst/>
          </c:spPr>
          <c:invertIfNegative val="0"/>
          <c:cat>
            <c:strRef>
              <c:f>'LCA model'!$AL$63:$AL$66</c:f>
              <c:strCache>
                <c:ptCount val="4"/>
                <c:pt idx="0">
                  <c:v>Materials &amp; Mfg.</c:v>
                </c:pt>
                <c:pt idx="1">
                  <c:v>Transport</c:v>
                </c:pt>
                <c:pt idx="2">
                  <c:v>Use</c:v>
                </c:pt>
                <c:pt idx="3">
                  <c:v>End of Life</c:v>
                </c:pt>
              </c:strCache>
            </c:strRef>
          </c:cat>
          <c:val>
            <c:numRef>
              <c:f>'LCA model'!$AQ$63:$AQ$66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5-2611-9241-B606-B378BDC1874F}"/>
            </c:ext>
          </c:extLst>
        </c:ser>
        <c:ser>
          <c:idx val="5"/>
          <c:order val="5"/>
          <c:spPr>
            <a:solidFill>
              <a:srgbClr val="0070C0">
                <a:alpha val="50000"/>
              </a:srgbClr>
            </a:solidFill>
            <a:ln>
              <a:noFill/>
            </a:ln>
            <a:effectLst/>
          </c:spPr>
          <c:invertIfNegative val="0"/>
          <c:cat>
            <c:strRef>
              <c:f>'LCA model'!$AL$63:$AL$66</c:f>
              <c:strCache>
                <c:ptCount val="4"/>
                <c:pt idx="0">
                  <c:v>Materials &amp; Mfg.</c:v>
                </c:pt>
                <c:pt idx="1">
                  <c:v>Transport</c:v>
                </c:pt>
                <c:pt idx="2">
                  <c:v>Use</c:v>
                </c:pt>
                <c:pt idx="3">
                  <c:v>End of Life</c:v>
                </c:pt>
              </c:strCache>
            </c:strRef>
          </c:cat>
          <c:val>
            <c:numRef>
              <c:f>'LCA model'!$AR$63:$AR$66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6-2611-9241-B606-B378BDC1874F}"/>
            </c:ext>
          </c:extLst>
        </c:ser>
        <c:ser>
          <c:idx val="6"/>
          <c:order val="6"/>
          <c:spPr>
            <a:solidFill>
              <a:srgbClr val="0070C0">
                <a:alpha val="40000"/>
              </a:srgbClr>
            </a:solidFill>
            <a:ln>
              <a:noFill/>
            </a:ln>
            <a:effectLst/>
          </c:spPr>
          <c:invertIfNegative val="0"/>
          <c:cat>
            <c:strRef>
              <c:f>'LCA model'!$AL$63:$AL$66</c:f>
              <c:strCache>
                <c:ptCount val="4"/>
                <c:pt idx="0">
                  <c:v>Materials &amp; Mfg.</c:v>
                </c:pt>
                <c:pt idx="1">
                  <c:v>Transport</c:v>
                </c:pt>
                <c:pt idx="2">
                  <c:v>Use</c:v>
                </c:pt>
                <c:pt idx="3">
                  <c:v>End of Life</c:v>
                </c:pt>
              </c:strCache>
            </c:strRef>
          </c:cat>
          <c:val>
            <c:numRef>
              <c:f>'LCA model'!$AS$63:$AS$66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7-2611-9241-B606-B378BDC1874F}"/>
            </c:ext>
          </c:extLst>
        </c:ser>
        <c:ser>
          <c:idx val="7"/>
          <c:order val="7"/>
          <c:spPr>
            <a:solidFill>
              <a:srgbClr val="0070C0">
                <a:alpha val="30000"/>
              </a:srgbClr>
            </a:solidFill>
            <a:ln>
              <a:noFill/>
            </a:ln>
            <a:effectLst/>
          </c:spPr>
          <c:invertIfNegative val="0"/>
          <c:cat>
            <c:strRef>
              <c:f>'LCA model'!$AL$63:$AL$66</c:f>
              <c:strCache>
                <c:ptCount val="4"/>
                <c:pt idx="0">
                  <c:v>Materials &amp; Mfg.</c:v>
                </c:pt>
                <c:pt idx="1">
                  <c:v>Transport</c:v>
                </c:pt>
                <c:pt idx="2">
                  <c:v>Use</c:v>
                </c:pt>
                <c:pt idx="3">
                  <c:v>End of Life</c:v>
                </c:pt>
              </c:strCache>
            </c:strRef>
          </c:cat>
          <c:val>
            <c:numRef>
              <c:f>'LCA model'!$AT$63:$AT$66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2611-9241-B606-B378BDC1874F}"/>
            </c:ext>
          </c:extLst>
        </c:ser>
        <c:ser>
          <c:idx val="8"/>
          <c:order val="8"/>
          <c:spPr>
            <a:solidFill>
              <a:srgbClr val="0070C0">
                <a:alpha val="20000"/>
              </a:srgbClr>
            </a:solidFill>
            <a:ln>
              <a:noFill/>
            </a:ln>
            <a:effectLst/>
          </c:spPr>
          <c:invertIfNegative val="0"/>
          <c:cat>
            <c:strRef>
              <c:f>'LCA model'!$AL$63:$AL$66</c:f>
              <c:strCache>
                <c:ptCount val="4"/>
                <c:pt idx="0">
                  <c:v>Materials &amp; Mfg.</c:v>
                </c:pt>
                <c:pt idx="1">
                  <c:v>Transport</c:v>
                </c:pt>
                <c:pt idx="2">
                  <c:v>Use</c:v>
                </c:pt>
                <c:pt idx="3">
                  <c:v>End of Life</c:v>
                </c:pt>
              </c:strCache>
            </c:strRef>
          </c:cat>
          <c:val>
            <c:numRef>
              <c:f>'LCA model'!$AU$63:$AU$66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9-2611-9241-B606-B378BDC1874F}"/>
            </c:ext>
          </c:extLst>
        </c:ser>
        <c:ser>
          <c:idx val="9"/>
          <c:order val="9"/>
          <c:spPr>
            <a:solidFill>
              <a:srgbClr val="0070C0">
                <a:alpha val="10000"/>
              </a:srgbClr>
            </a:solidFill>
            <a:ln>
              <a:noFill/>
            </a:ln>
            <a:effectLst/>
          </c:spPr>
          <c:invertIfNegative val="0"/>
          <c:cat>
            <c:strRef>
              <c:f>'LCA model'!$AL$63:$AL$66</c:f>
              <c:strCache>
                <c:ptCount val="4"/>
                <c:pt idx="0">
                  <c:v>Materials &amp; Mfg.</c:v>
                </c:pt>
                <c:pt idx="1">
                  <c:v>Transport</c:v>
                </c:pt>
                <c:pt idx="2">
                  <c:v>Use</c:v>
                </c:pt>
                <c:pt idx="3">
                  <c:v>End of Life</c:v>
                </c:pt>
              </c:strCache>
            </c:strRef>
          </c:cat>
          <c:val>
            <c:numRef>
              <c:f>'LCA model'!$AV$63:$AV$66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A-2611-9241-B606-B378BDC1874F}"/>
            </c:ext>
          </c:extLst>
        </c:ser>
        <c:ser>
          <c:idx val="10"/>
          <c:order val="10"/>
          <c:spPr>
            <a:solidFill>
              <a:srgbClr val="0070C0">
                <a:alpha val="5000"/>
              </a:srgbClr>
            </a:solidFill>
            <a:ln>
              <a:noFill/>
            </a:ln>
            <a:effectLst/>
          </c:spPr>
          <c:invertIfNegative val="0"/>
          <c:cat>
            <c:strRef>
              <c:f>'LCA model'!$AL$63:$AL$66</c:f>
              <c:strCache>
                <c:ptCount val="4"/>
                <c:pt idx="0">
                  <c:v>Materials &amp; Mfg.</c:v>
                </c:pt>
                <c:pt idx="1">
                  <c:v>Transport</c:v>
                </c:pt>
                <c:pt idx="2">
                  <c:v>Use</c:v>
                </c:pt>
                <c:pt idx="3">
                  <c:v>End of Life</c:v>
                </c:pt>
              </c:strCache>
            </c:strRef>
          </c:cat>
          <c:val>
            <c:numRef>
              <c:f>'LCA model'!$AW$63:$AW$66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B-2611-9241-B606-B378BDC1874F}"/>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Impacts by Life Cycle Stage</a:t>
                </a:r>
              </a:p>
            </c:rich>
          </c:tx>
          <c:layout>
            <c:manualLayout>
              <c:xMode val="edge"/>
              <c:yMode val="edge"/>
              <c:x val="0.34919765687914417"/>
              <c:y val="1.224552584591276E-2"/>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spPr>
            <a:gradFill>
              <a:gsLst>
                <a:gs pos="0">
                  <a:srgbClr val="0070C0">
                    <a:lumMod val="95000"/>
                    <a:lumOff val="5000"/>
                  </a:srgbClr>
                </a:gs>
                <a:gs pos="100000">
                  <a:srgbClr val="0070C0"/>
                </a:gs>
              </a:gsLst>
              <a:lin ang="0" scaled="0"/>
            </a:gradFill>
            <a:ln>
              <a:noFill/>
            </a:ln>
            <a:effectLst/>
          </c:spPr>
          <c:invertIfNegative val="0"/>
          <c:dPt>
            <c:idx val="8"/>
            <c:invertIfNegative val="0"/>
            <c:bubble3D val="0"/>
            <c:extLst>
              <c:ext xmlns:c16="http://schemas.microsoft.com/office/drawing/2014/chart" uri="{C3380CC4-5D6E-409C-BE32-E72D297353CC}">
                <c16:uniqueId val="{00000000-197C-4547-BCEB-ADC1196A1101}"/>
              </c:ext>
            </c:extLst>
          </c:dPt>
          <c:cat>
            <c:strRef>
              <c:f>'LCA model'!$Y$92:$Y$93</c:f>
              <c:strCache>
                <c:ptCount val="2"/>
                <c:pt idx="0">
                  <c:v>(design #1 name)</c:v>
                </c:pt>
                <c:pt idx="1">
                  <c:v>(design #2 name)</c:v>
                </c:pt>
              </c:strCache>
            </c:strRef>
          </c:cat>
          <c:val>
            <c:numRef>
              <c:f>'LCA model'!$Z$92:$Z$93</c:f>
              <c:numCache>
                <c:formatCode>General</c:formatCode>
                <c:ptCount val="2"/>
                <c:pt idx="0">
                  <c:v>0</c:v>
                </c:pt>
                <c:pt idx="1">
                  <c:v>0</c:v>
                </c:pt>
              </c:numCache>
            </c:numRef>
          </c:val>
          <c:extLst>
            <c:ext xmlns:c16="http://schemas.microsoft.com/office/drawing/2014/chart" uri="{C3380CC4-5D6E-409C-BE32-E72D297353CC}">
              <c16:uniqueId val="{00000001-197C-4547-BCEB-ADC1196A1101}"/>
            </c:ext>
          </c:extLst>
        </c:ser>
        <c:ser>
          <c:idx val="1"/>
          <c:order val="1"/>
          <c:spPr>
            <a:solidFill>
              <a:srgbClr val="0070C0">
                <a:alpha val="90000"/>
              </a:srgbClr>
            </a:solidFill>
            <a:ln>
              <a:noFill/>
            </a:ln>
            <a:effectLst/>
          </c:spPr>
          <c:invertIfNegative val="0"/>
          <c:cat>
            <c:strRef>
              <c:f>'LCA model'!$Y$92:$Y$93</c:f>
              <c:strCache>
                <c:ptCount val="2"/>
                <c:pt idx="0">
                  <c:v>(design #1 name)</c:v>
                </c:pt>
                <c:pt idx="1">
                  <c:v>(design #2 name)</c:v>
                </c:pt>
              </c:strCache>
            </c:strRef>
          </c:cat>
          <c:val>
            <c:numRef>
              <c:f>'LCA model'!$AA$92:$AA$93</c:f>
              <c:numCache>
                <c:formatCode>General</c:formatCode>
                <c:ptCount val="2"/>
                <c:pt idx="0">
                  <c:v>0</c:v>
                </c:pt>
                <c:pt idx="1">
                  <c:v>0</c:v>
                </c:pt>
              </c:numCache>
            </c:numRef>
          </c:val>
          <c:extLst>
            <c:ext xmlns:c16="http://schemas.microsoft.com/office/drawing/2014/chart" uri="{C3380CC4-5D6E-409C-BE32-E72D297353CC}">
              <c16:uniqueId val="{00000002-197C-4547-BCEB-ADC1196A1101}"/>
            </c:ext>
          </c:extLst>
        </c:ser>
        <c:ser>
          <c:idx val="2"/>
          <c:order val="2"/>
          <c:spPr>
            <a:solidFill>
              <a:srgbClr val="0070C0">
                <a:alpha val="80000"/>
              </a:srgbClr>
            </a:solidFill>
            <a:ln>
              <a:noFill/>
            </a:ln>
            <a:effectLst/>
          </c:spPr>
          <c:invertIfNegative val="0"/>
          <c:cat>
            <c:strRef>
              <c:f>'LCA model'!$Y$92:$Y$93</c:f>
              <c:strCache>
                <c:ptCount val="2"/>
                <c:pt idx="0">
                  <c:v>(design #1 name)</c:v>
                </c:pt>
                <c:pt idx="1">
                  <c:v>(design #2 name)</c:v>
                </c:pt>
              </c:strCache>
            </c:strRef>
          </c:cat>
          <c:val>
            <c:numRef>
              <c:f>'LCA model'!$AB$92:$AB$93</c:f>
              <c:numCache>
                <c:formatCode>General</c:formatCode>
                <c:ptCount val="2"/>
                <c:pt idx="0">
                  <c:v>0</c:v>
                </c:pt>
                <c:pt idx="1">
                  <c:v>0</c:v>
                </c:pt>
              </c:numCache>
            </c:numRef>
          </c:val>
          <c:extLst>
            <c:ext xmlns:c16="http://schemas.microsoft.com/office/drawing/2014/chart" uri="{C3380CC4-5D6E-409C-BE32-E72D297353CC}">
              <c16:uniqueId val="{00000003-197C-4547-BCEB-ADC1196A1101}"/>
            </c:ext>
          </c:extLst>
        </c:ser>
        <c:ser>
          <c:idx val="3"/>
          <c:order val="3"/>
          <c:spPr>
            <a:solidFill>
              <a:srgbClr val="0070C0">
                <a:alpha val="70000"/>
              </a:srgbClr>
            </a:solidFill>
            <a:ln>
              <a:noFill/>
            </a:ln>
            <a:effectLst/>
          </c:spPr>
          <c:invertIfNegative val="0"/>
          <c:cat>
            <c:strRef>
              <c:f>'LCA model'!$Y$92:$Y$93</c:f>
              <c:strCache>
                <c:ptCount val="2"/>
                <c:pt idx="0">
                  <c:v>(design #1 name)</c:v>
                </c:pt>
                <c:pt idx="1">
                  <c:v>(design #2 name)</c:v>
                </c:pt>
              </c:strCache>
            </c:strRef>
          </c:cat>
          <c:val>
            <c:numRef>
              <c:f>'LCA model'!$AC$92:$AC$93</c:f>
              <c:numCache>
                <c:formatCode>General</c:formatCode>
                <c:ptCount val="2"/>
                <c:pt idx="0">
                  <c:v>0</c:v>
                </c:pt>
                <c:pt idx="1">
                  <c:v>0</c:v>
                </c:pt>
              </c:numCache>
            </c:numRef>
          </c:val>
          <c:extLst>
            <c:ext xmlns:c16="http://schemas.microsoft.com/office/drawing/2014/chart" uri="{C3380CC4-5D6E-409C-BE32-E72D297353CC}">
              <c16:uniqueId val="{00000004-197C-4547-BCEB-ADC1196A1101}"/>
            </c:ext>
          </c:extLst>
        </c:ser>
        <c:ser>
          <c:idx val="4"/>
          <c:order val="4"/>
          <c:spPr>
            <a:solidFill>
              <a:srgbClr val="0070C0">
                <a:alpha val="60000"/>
              </a:srgbClr>
            </a:solidFill>
            <a:ln>
              <a:noFill/>
            </a:ln>
            <a:effectLst/>
          </c:spPr>
          <c:invertIfNegative val="0"/>
          <c:cat>
            <c:strRef>
              <c:f>'LCA model'!$Y$92:$Y$93</c:f>
              <c:strCache>
                <c:ptCount val="2"/>
                <c:pt idx="0">
                  <c:v>(design #1 name)</c:v>
                </c:pt>
                <c:pt idx="1">
                  <c:v>(design #2 name)</c:v>
                </c:pt>
              </c:strCache>
            </c:strRef>
          </c:cat>
          <c:val>
            <c:numRef>
              <c:f>'LCA model'!$AD$92:$AD$93</c:f>
              <c:numCache>
                <c:formatCode>General</c:formatCode>
                <c:ptCount val="2"/>
                <c:pt idx="0">
                  <c:v>0</c:v>
                </c:pt>
                <c:pt idx="1">
                  <c:v>0</c:v>
                </c:pt>
              </c:numCache>
            </c:numRef>
          </c:val>
          <c:extLst>
            <c:ext xmlns:c16="http://schemas.microsoft.com/office/drawing/2014/chart" uri="{C3380CC4-5D6E-409C-BE32-E72D297353CC}">
              <c16:uniqueId val="{00000005-197C-4547-BCEB-ADC1196A1101}"/>
            </c:ext>
          </c:extLst>
        </c:ser>
        <c:ser>
          <c:idx val="5"/>
          <c:order val="5"/>
          <c:spPr>
            <a:solidFill>
              <a:srgbClr val="0070C0">
                <a:alpha val="50000"/>
              </a:srgbClr>
            </a:solidFill>
            <a:ln>
              <a:noFill/>
            </a:ln>
            <a:effectLst/>
          </c:spPr>
          <c:invertIfNegative val="0"/>
          <c:cat>
            <c:strRef>
              <c:f>'LCA model'!$Y$92:$Y$93</c:f>
              <c:strCache>
                <c:ptCount val="2"/>
                <c:pt idx="0">
                  <c:v>(design #1 name)</c:v>
                </c:pt>
                <c:pt idx="1">
                  <c:v>(design #2 name)</c:v>
                </c:pt>
              </c:strCache>
            </c:strRef>
          </c:cat>
          <c:val>
            <c:numRef>
              <c:f>'LCA model'!$AE$92:$AE$93</c:f>
              <c:numCache>
                <c:formatCode>General</c:formatCode>
                <c:ptCount val="2"/>
                <c:pt idx="0">
                  <c:v>0</c:v>
                </c:pt>
                <c:pt idx="1">
                  <c:v>0</c:v>
                </c:pt>
              </c:numCache>
            </c:numRef>
          </c:val>
          <c:extLst>
            <c:ext xmlns:c16="http://schemas.microsoft.com/office/drawing/2014/chart" uri="{C3380CC4-5D6E-409C-BE32-E72D297353CC}">
              <c16:uniqueId val="{00000006-197C-4547-BCEB-ADC1196A1101}"/>
            </c:ext>
          </c:extLst>
        </c:ser>
        <c:ser>
          <c:idx val="6"/>
          <c:order val="6"/>
          <c:spPr>
            <a:solidFill>
              <a:srgbClr val="0070C0">
                <a:alpha val="40000"/>
              </a:srgbClr>
            </a:solidFill>
            <a:ln>
              <a:noFill/>
            </a:ln>
            <a:effectLst/>
          </c:spPr>
          <c:invertIfNegative val="0"/>
          <c:cat>
            <c:strRef>
              <c:f>'LCA model'!$Y$92:$Y$93</c:f>
              <c:strCache>
                <c:ptCount val="2"/>
                <c:pt idx="0">
                  <c:v>(design #1 name)</c:v>
                </c:pt>
                <c:pt idx="1">
                  <c:v>(design #2 name)</c:v>
                </c:pt>
              </c:strCache>
            </c:strRef>
          </c:cat>
          <c:val>
            <c:numRef>
              <c:f>'LCA model'!$AF$92:$AF$93</c:f>
              <c:numCache>
                <c:formatCode>General</c:formatCode>
                <c:ptCount val="2"/>
                <c:pt idx="0">
                  <c:v>0</c:v>
                </c:pt>
                <c:pt idx="1">
                  <c:v>0</c:v>
                </c:pt>
              </c:numCache>
            </c:numRef>
          </c:val>
          <c:extLst>
            <c:ext xmlns:c16="http://schemas.microsoft.com/office/drawing/2014/chart" uri="{C3380CC4-5D6E-409C-BE32-E72D297353CC}">
              <c16:uniqueId val="{00000007-197C-4547-BCEB-ADC1196A1101}"/>
            </c:ext>
          </c:extLst>
        </c:ser>
        <c:ser>
          <c:idx val="7"/>
          <c:order val="7"/>
          <c:spPr>
            <a:solidFill>
              <a:srgbClr val="0070C0">
                <a:alpha val="30000"/>
              </a:srgbClr>
            </a:solidFill>
            <a:ln>
              <a:noFill/>
            </a:ln>
            <a:effectLst/>
          </c:spPr>
          <c:invertIfNegative val="0"/>
          <c:cat>
            <c:strRef>
              <c:f>'LCA model'!$Y$92:$Y$93</c:f>
              <c:strCache>
                <c:ptCount val="2"/>
                <c:pt idx="0">
                  <c:v>(design #1 name)</c:v>
                </c:pt>
                <c:pt idx="1">
                  <c:v>(design #2 name)</c:v>
                </c:pt>
              </c:strCache>
            </c:strRef>
          </c:cat>
          <c:val>
            <c:numRef>
              <c:f>'LCA model'!$AG$92:$AG$93</c:f>
              <c:numCache>
                <c:formatCode>General</c:formatCode>
                <c:ptCount val="2"/>
                <c:pt idx="0">
                  <c:v>0</c:v>
                </c:pt>
                <c:pt idx="1">
                  <c:v>0</c:v>
                </c:pt>
              </c:numCache>
            </c:numRef>
          </c:val>
          <c:extLst>
            <c:ext xmlns:c16="http://schemas.microsoft.com/office/drawing/2014/chart" uri="{C3380CC4-5D6E-409C-BE32-E72D297353CC}">
              <c16:uniqueId val="{00000008-197C-4547-BCEB-ADC1196A1101}"/>
            </c:ext>
          </c:extLst>
        </c:ser>
        <c:ser>
          <c:idx val="8"/>
          <c:order val="8"/>
          <c:spPr>
            <a:solidFill>
              <a:srgbClr val="0070C0">
                <a:alpha val="20000"/>
              </a:srgbClr>
            </a:solidFill>
            <a:ln>
              <a:noFill/>
            </a:ln>
            <a:effectLst/>
          </c:spPr>
          <c:invertIfNegative val="0"/>
          <c:cat>
            <c:strRef>
              <c:f>'LCA model'!$Y$92:$Y$93</c:f>
              <c:strCache>
                <c:ptCount val="2"/>
                <c:pt idx="0">
                  <c:v>(design #1 name)</c:v>
                </c:pt>
                <c:pt idx="1">
                  <c:v>(design #2 name)</c:v>
                </c:pt>
              </c:strCache>
            </c:strRef>
          </c:cat>
          <c:val>
            <c:numRef>
              <c:f>'LCA model'!$AH$92:$AH$93</c:f>
              <c:numCache>
                <c:formatCode>General</c:formatCode>
                <c:ptCount val="2"/>
                <c:pt idx="0">
                  <c:v>0</c:v>
                </c:pt>
                <c:pt idx="1">
                  <c:v>0</c:v>
                </c:pt>
              </c:numCache>
            </c:numRef>
          </c:val>
          <c:extLst>
            <c:ext xmlns:c16="http://schemas.microsoft.com/office/drawing/2014/chart" uri="{C3380CC4-5D6E-409C-BE32-E72D297353CC}">
              <c16:uniqueId val="{00000009-197C-4547-BCEB-ADC1196A1101}"/>
            </c:ext>
          </c:extLst>
        </c:ser>
        <c:ser>
          <c:idx val="9"/>
          <c:order val="9"/>
          <c:spPr>
            <a:solidFill>
              <a:srgbClr val="0070C0">
                <a:alpha val="10000"/>
              </a:srgbClr>
            </a:solidFill>
            <a:ln>
              <a:noFill/>
            </a:ln>
            <a:effectLst/>
          </c:spPr>
          <c:invertIfNegative val="0"/>
          <c:cat>
            <c:strRef>
              <c:f>'LCA model'!$Y$92:$Y$93</c:f>
              <c:strCache>
                <c:ptCount val="2"/>
                <c:pt idx="0">
                  <c:v>(design #1 name)</c:v>
                </c:pt>
                <c:pt idx="1">
                  <c:v>(design #2 name)</c:v>
                </c:pt>
              </c:strCache>
            </c:strRef>
          </c:cat>
          <c:val>
            <c:numRef>
              <c:f>'LCA model'!$AI$92:$AI$93</c:f>
              <c:numCache>
                <c:formatCode>General</c:formatCode>
                <c:ptCount val="2"/>
                <c:pt idx="0">
                  <c:v>0</c:v>
                </c:pt>
                <c:pt idx="1">
                  <c:v>0</c:v>
                </c:pt>
              </c:numCache>
            </c:numRef>
          </c:val>
          <c:extLst>
            <c:ext xmlns:c16="http://schemas.microsoft.com/office/drawing/2014/chart" uri="{C3380CC4-5D6E-409C-BE32-E72D297353CC}">
              <c16:uniqueId val="{0000000A-197C-4547-BCEB-ADC1196A1101}"/>
            </c:ext>
          </c:extLst>
        </c:ser>
        <c:ser>
          <c:idx val="10"/>
          <c:order val="10"/>
          <c:spPr>
            <a:solidFill>
              <a:srgbClr val="0070C0">
                <a:alpha val="5000"/>
              </a:srgbClr>
            </a:solidFill>
            <a:ln>
              <a:noFill/>
            </a:ln>
            <a:effectLst/>
          </c:spPr>
          <c:invertIfNegative val="0"/>
          <c:cat>
            <c:strRef>
              <c:f>'LCA model'!$Y$92:$Y$93</c:f>
              <c:strCache>
                <c:ptCount val="2"/>
                <c:pt idx="0">
                  <c:v>(design #1 name)</c:v>
                </c:pt>
                <c:pt idx="1">
                  <c:v>(design #2 name)</c:v>
                </c:pt>
              </c:strCache>
            </c:strRef>
          </c:cat>
          <c:val>
            <c:numRef>
              <c:f>'LCA model'!$AJ$92:$AJ$93</c:f>
              <c:numCache>
                <c:formatCode>General</c:formatCode>
                <c:ptCount val="2"/>
                <c:pt idx="0">
                  <c:v>0</c:v>
                </c:pt>
                <c:pt idx="1">
                  <c:v>0</c:v>
                </c:pt>
              </c:numCache>
            </c:numRef>
          </c:val>
          <c:extLst>
            <c:ext xmlns:c16="http://schemas.microsoft.com/office/drawing/2014/chart" uri="{C3380CC4-5D6E-409C-BE32-E72D297353CC}">
              <c16:uniqueId val="{0000000B-197C-4547-BCEB-ADC1196A1101}"/>
            </c:ext>
          </c:extLst>
        </c:ser>
        <c:dLbls>
          <c:showLegendKey val="0"/>
          <c:showVal val="0"/>
          <c:showCatName val="0"/>
          <c:showSerName val="0"/>
          <c:showPercent val="0"/>
          <c:showBubbleSize val="0"/>
        </c:dLbls>
        <c:gapWidth val="40"/>
        <c:overlap val="100"/>
        <c:axId val="-2078082376"/>
        <c:axId val="-2078085432"/>
      </c:barChart>
      <c:catAx>
        <c:axId val="-2078082376"/>
        <c:scaling>
          <c:orientation val="maxMin"/>
        </c:scaling>
        <c:delete val="0"/>
        <c:axPos val="l"/>
        <c:numFmt formatCode="General" sourceLinked="0"/>
        <c:majorTickMark val="out"/>
        <c:minorTickMark val="none"/>
        <c:tickLblPos val="nextTo"/>
        <c:txPr>
          <a:bodyPr/>
          <a:lstStyle/>
          <a:p>
            <a:pPr>
              <a:defRPr sz="1000" b="1">
                <a:latin typeface="Arial"/>
                <a:cs typeface="Arial"/>
              </a:defRPr>
            </a:pPr>
            <a:endParaRPr lang="en-US"/>
          </a:p>
        </c:txPr>
        <c:crossAx val="-2078085432"/>
        <c:crosses val="autoZero"/>
        <c:auto val="1"/>
        <c:lblAlgn val="ctr"/>
        <c:lblOffset val="100"/>
        <c:noMultiLvlLbl val="0"/>
      </c:catAx>
      <c:valAx>
        <c:axId val="-2078085432"/>
        <c:scaling>
          <c:orientation val="minMax"/>
        </c:scaling>
        <c:delete val="0"/>
        <c:axPos val="t"/>
        <c:majorGridlines>
          <c:spPr>
            <a:ln>
              <a:solidFill>
                <a:sysClr val="window" lastClr="FFFFFF">
                  <a:lumMod val="85000"/>
                </a:sysClr>
              </a:solidFill>
            </a:ln>
          </c:spPr>
        </c:majorGridlines>
        <c:title>
          <c:tx>
            <c:rich>
              <a:bodyPr/>
              <a:lstStyle/>
              <a:p>
                <a:pPr>
                  <a:defRPr b="0">
                    <a:latin typeface="Arial" panose="020B0604020202020204" pitchFamily="34" charset="0"/>
                    <a:cs typeface="Arial" panose="020B0604020202020204" pitchFamily="34" charset="0"/>
                  </a:defRPr>
                </a:pPr>
                <a:r>
                  <a:rPr lang="en-US" b="0">
                    <a:latin typeface="Arial" panose="020B0604020202020204" pitchFamily="34" charset="0"/>
                    <a:cs typeface="Arial" panose="020B0604020202020204" pitchFamily="34" charset="0"/>
                  </a:rPr>
                  <a:t>Total Impacts</a:t>
                </a:r>
              </a:p>
            </c:rich>
          </c:tx>
          <c:layout>
            <c:manualLayout>
              <c:xMode val="edge"/>
              <c:yMode val="edge"/>
              <c:x val="0.34616454552608644"/>
              <c:y val="9.7116761837305922E-3"/>
            </c:manualLayout>
          </c:layout>
          <c:overlay val="0"/>
        </c:title>
        <c:numFmt formatCode="General" sourceLinked="1"/>
        <c:majorTickMark val="out"/>
        <c:minorTickMark val="none"/>
        <c:tickLblPos val="nextTo"/>
        <c:crossAx val="-2078082376"/>
        <c:crosses val="autoZero"/>
        <c:crossBetween val="between"/>
      </c:valAx>
    </c:plotArea>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emf"/><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9</xdr:col>
      <xdr:colOff>56865</xdr:colOff>
      <xdr:row>10</xdr:row>
      <xdr:rowOff>37911</xdr:rowOff>
    </xdr:from>
    <xdr:to>
      <xdr:col>15</xdr:col>
      <xdr:colOff>405085</xdr:colOff>
      <xdr:row>49</xdr:row>
      <xdr:rowOff>96864</xdr:rowOff>
    </xdr:to>
    <xdr:graphicFrame macro="">
      <xdr:nvGraphicFramePr>
        <xdr:cNvPr id="2" name="Chart 1">
          <a:extLst>
            <a:ext uri="{FF2B5EF4-FFF2-40B4-BE49-F238E27FC236}">
              <a16:creationId xmlns:a16="http://schemas.microsoft.com/office/drawing/2014/main" id="{4FC35E2B-87EC-1E4F-AD12-1B39E7F455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577486</xdr:colOff>
      <xdr:row>10</xdr:row>
      <xdr:rowOff>33866</xdr:rowOff>
    </xdr:from>
    <xdr:to>
      <xdr:col>20</xdr:col>
      <xdr:colOff>700722</xdr:colOff>
      <xdr:row>49</xdr:row>
      <xdr:rowOff>92819</xdr:rowOff>
    </xdr:to>
    <xdr:graphicFrame macro="">
      <xdr:nvGraphicFramePr>
        <xdr:cNvPr id="3" name="Chart 2">
          <a:extLst>
            <a:ext uri="{FF2B5EF4-FFF2-40B4-BE49-F238E27FC236}">
              <a16:creationId xmlns:a16="http://schemas.microsoft.com/office/drawing/2014/main" id="{FB5C95AE-D632-8C49-9FAD-A2EE8CBB06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88900</xdr:colOff>
      <xdr:row>61</xdr:row>
      <xdr:rowOff>63500</xdr:rowOff>
    </xdr:from>
    <xdr:to>
      <xdr:col>14</xdr:col>
      <xdr:colOff>737069</xdr:colOff>
      <xdr:row>80</xdr:row>
      <xdr:rowOff>160553</xdr:rowOff>
    </xdr:to>
    <xdr:graphicFrame macro="">
      <xdr:nvGraphicFramePr>
        <xdr:cNvPr id="4" name="Chart 3">
          <a:extLst>
            <a:ext uri="{FF2B5EF4-FFF2-40B4-BE49-F238E27FC236}">
              <a16:creationId xmlns:a16="http://schemas.microsoft.com/office/drawing/2014/main" id="{E9E0CD92-D6CC-6944-BA71-BCA936C8C3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254000</xdr:colOff>
      <xdr:row>61</xdr:row>
      <xdr:rowOff>63500</xdr:rowOff>
    </xdr:from>
    <xdr:to>
      <xdr:col>20</xdr:col>
      <xdr:colOff>377236</xdr:colOff>
      <xdr:row>80</xdr:row>
      <xdr:rowOff>160553</xdr:rowOff>
    </xdr:to>
    <xdr:graphicFrame macro="">
      <xdr:nvGraphicFramePr>
        <xdr:cNvPr id="5" name="Chart 4">
          <a:extLst>
            <a:ext uri="{FF2B5EF4-FFF2-40B4-BE49-F238E27FC236}">
              <a16:creationId xmlns:a16="http://schemas.microsoft.com/office/drawing/2014/main" id="{04AC0E1E-85DA-D344-A675-C1ABFF8399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90</xdr:row>
      <xdr:rowOff>0</xdr:rowOff>
    </xdr:from>
    <xdr:to>
      <xdr:col>14</xdr:col>
      <xdr:colOff>648169</xdr:colOff>
      <xdr:row>98</xdr:row>
      <xdr:rowOff>130736</xdr:rowOff>
    </xdr:to>
    <xdr:graphicFrame macro="">
      <xdr:nvGraphicFramePr>
        <xdr:cNvPr id="6" name="Chart 5">
          <a:extLst>
            <a:ext uri="{FF2B5EF4-FFF2-40B4-BE49-F238E27FC236}">
              <a16:creationId xmlns:a16="http://schemas.microsoft.com/office/drawing/2014/main" id="{EEA45610-1330-3B4C-9A7F-DF0CFE6645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388620</xdr:colOff>
      <xdr:row>13</xdr:row>
      <xdr:rowOff>60960</xdr:rowOff>
    </xdr:from>
    <xdr:to>
      <xdr:col>6</xdr:col>
      <xdr:colOff>353321</xdr:colOff>
      <xdr:row>23</xdr:row>
      <xdr:rowOff>144780</xdr:rowOff>
    </xdr:to>
    <xdr:pic>
      <xdr:nvPicPr>
        <xdr:cNvPr id="2" name="Picture 1">
          <a:extLst>
            <a:ext uri="{FF2B5EF4-FFF2-40B4-BE49-F238E27FC236}">
              <a16:creationId xmlns:a16="http://schemas.microsoft.com/office/drawing/2014/main" id="{7FD824CF-EF2B-3B4D-8BDE-C0E350A8A7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32660"/>
          <a:ext cx="4219201" cy="173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xdr:row>
      <xdr:rowOff>0</xdr:rowOff>
    </xdr:from>
    <xdr:to>
      <xdr:col>14</xdr:col>
      <xdr:colOff>441960</xdr:colOff>
      <xdr:row>4</xdr:row>
      <xdr:rowOff>15240</xdr:rowOff>
    </xdr:to>
    <xdr:pic>
      <xdr:nvPicPr>
        <xdr:cNvPr id="3" name="Afbeelding 2" descr="By small.jpg">
          <a:extLst>
            <a:ext uri="{FF2B5EF4-FFF2-40B4-BE49-F238E27FC236}">
              <a16:creationId xmlns:a16="http://schemas.microsoft.com/office/drawing/2014/main" id="{51B63BB4-17DB-D841-A0E1-736F5C6D33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66200" y="330200"/>
          <a:ext cx="1115060" cy="370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419100</xdr:colOff>
      <xdr:row>9</xdr:row>
      <xdr:rowOff>21571</xdr:rowOff>
    </xdr:from>
    <xdr:to>
      <xdr:col>15</xdr:col>
      <xdr:colOff>480060</xdr:colOff>
      <xdr:row>25</xdr:row>
      <xdr:rowOff>38098</xdr:rowOff>
    </xdr:to>
    <xdr:pic>
      <xdr:nvPicPr>
        <xdr:cNvPr id="4" name="Afbeelding 4">
          <a:extLst>
            <a:ext uri="{FF2B5EF4-FFF2-40B4-BE49-F238E27FC236}">
              <a16:creationId xmlns:a16="http://schemas.microsoft.com/office/drawing/2014/main" id="{5B9C0BBF-AE28-B841-B5AE-AC6F8A28DCC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92900" y="1532871"/>
          <a:ext cx="4099560" cy="26581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6</xdr:col>
      <xdr:colOff>353321</xdr:colOff>
      <xdr:row>23</xdr:row>
      <xdr:rowOff>144780</xdr:rowOff>
    </xdr:to>
    <xdr:pic>
      <xdr:nvPicPr>
        <xdr:cNvPr id="5" name="Picture 1">
          <a:extLst>
            <a:ext uri="{FF2B5EF4-FFF2-40B4-BE49-F238E27FC236}">
              <a16:creationId xmlns:a16="http://schemas.microsoft.com/office/drawing/2014/main" id="{0CA41E0A-D634-374D-831E-709F238B91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232660"/>
          <a:ext cx="4219201" cy="173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xdr:row>
      <xdr:rowOff>0</xdr:rowOff>
    </xdr:from>
    <xdr:to>
      <xdr:col>14</xdr:col>
      <xdr:colOff>441960</xdr:colOff>
      <xdr:row>4</xdr:row>
      <xdr:rowOff>15240</xdr:rowOff>
    </xdr:to>
    <xdr:pic>
      <xdr:nvPicPr>
        <xdr:cNvPr id="6" name="Afbeelding 6" descr="By small.jpg">
          <a:extLst>
            <a:ext uri="{FF2B5EF4-FFF2-40B4-BE49-F238E27FC236}">
              <a16:creationId xmlns:a16="http://schemas.microsoft.com/office/drawing/2014/main" id="{BB23E399-B731-EC47-AE20-214F653A053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66200" y="330200"/>
          <a:ext cx="1115060" cy="370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419100</xdr:colOff>
      <xdr:row>9</xdr:row>
      <xdr:rowOff>21571</xdr:rowOff>
    </xdr:from>
    <xdr:to>
      <xdr:col>15</xdr:col>
      <xdr:colOff>480060</xdr:colOff>
      <xdr:row>25</xdr:row>
      <xdr:rowOff>38098</xdr:rowOff>
    </xdr:to>
    <xdr:pic>
      <xdr:nvPicPr>
        <xdr:cNvPr id="7" name="Afbeelding 7">
          <a:extLst>
            <a:ext uri="{FF2B5EF4-FFF2-40B4-BE49-F238E27FC236}">
              <a16:creationId xmlns:a16="http://schemas.microsoft.com/office/drawing/2014/main" id="{90EFD84E-4637-B34F-9549-2F59EFB6C1E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92900" y="1532871"/>
          <a:ext cx="4099560" cy="26581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99060</xdr:colOff>
      <xdr:row>93</xdr:row>
      <xdr:rowOff>22860</xdr:rowOff>
    </xdr:from>
    <xdr:to>
      <xdr:col>2</xdr:col>
      <xdr:colOff>495300</xdr:colOff>
      <xdr:row>99</xdr:row>
      <xdr:rowOff>160020</xdr:rowOff>
    </xdr:to>
    <xdr:pic>
      <xdr:nvPicPr>
        <xdr:cNvPr id="8" name="Afbeelding 8">
          <a:extLst>
            <a:ext uri="{FF2B5EF4-FFF2-40B4-BE49-F238E27FC236}">
              <a16:creationId xmlns:a16="http://schemas.microsoft.com/office/drawing/2014/main" id="{83C1C2E9-8060-DF46-8276-ED4FC0DD69B7}"/>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9060" y="15402560"/>
          <a:ext cx="1856740" cy="1127760"/>
        </a:xfrm>
        <a:prstGeom prst="rect">
          <a:avLst/>
        </a:prstGeom>
      </xdr:spPr>
    </xdr:pic>
    <xdr:clientData/>
  </xdr:twoCellAnchor>
  <xdr:twoCellAnchor editAs="oneCell">
    <xdr:from>
      <xdr:col>3</xdr:col>
      <xdr:colOff>38100</xdr:colOff>
      <xdr:row>93</xdr:row>
      <xdr:rowOff>0</xdr:rowOff>
    </xdr:from>
    <xdr:to>
      <xdr:col>4</xdr:col>
      <xdr:colOff>647700</xdr:colOff>
      <xdr:row>103</xdr:row>
      <xdr:rowOff>30481</xdr:rowOff>
    </xdr:to>
    <xdr:pic>
      <xdr:nvPicPr>
        <xdr:cNvPr id="9" name="Afbeelding 9">
          <a:extLst>
            <a:ext uri="{FF2B5EF4-FFF2-40B4-BE49-F238E27FC236}">
              <a16:creationId xmlns:a16="http://schemas.microsoft.com/office/drawing/2014/main" id="{FFC3CE26-7439-1344-A529-4E34AC47BED4}"/>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171700" y="15379700"/>
          <a:ext cx="1282700" cy="1681481"/>
        </a:xfrm>
        <a:prstGeom prst="rect">
          <a:avLst/>
        </a:prstGeom>
      </xdr:spPr>
    </xdr:pic>
    <xdr:clientData/>
  </xdr:twoCellAnchor>
  <xdr:twoCellAnchor editAs="oneCell">
    <xdr:from>
      <xdr:col>5</xdr:col>
      <xdr:colOff>91440</xdr:colOff>
      <xdr:row>93</xdr:row>
      <xdr:rowOff>0</xdr:rowOff>
    </xdr:from>
    <xdr:to>
      <xdr:col>7</xdr:col>
      <xdr:colOff>91440</xdr:colOff>
      <xdr:row>103</xdr:row>
      <xdr:rowOff>30481</xdr:rowOff>
    </xdr:to>
    <xdr:pic>
      <xdr:nvPicPr>
        <xdr:cNvPr id="10" name="Afbeelding 10">
          <a:extLst>
            <a:ext uri="{FF2B5EF4-FFF2-40B4-BE49-F238E27FC236}">
              <a16:creationId xmlns:a16="http://schemas.microsoft.com/office/drawing/2014/main" id="{88EFBB89-3FB2-424A-89B1-1358ADA80ABD}"/>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72840" y="15379700"/>
          <a:ext cx="1346200" cy="1681481"/>
        </a:xfrm>
        <a:prstGeom prst="rect">
          <a:avLst/>
        </a:prstGeom>
      </xdr:spPr>
    </xdr:pic>
    <xdr:clientData/>
  </xdr:twoCellAnchor>
  <xdr:twoCellAnchor editAs="oneCell">
    <xdr:from>
      <xdr:col>7</xdr:col>
      <xdr:colOff>251460</xdr:colOff>
      <xdr:row>93</xdr:row>
      <xdr:rowOff>0</xdr:rowOff>
    </xdr:from>
    <xdr:to>
      <xdr:col>9</xdr:col>
      <xdr:colOff>251460</xdr:colOff>
      <xdr:row>103</xdr:row>
      <xdr:rowOff>30481</xdr:rowOff>
    </xdr:to>
    <xdr:pic>
      <xdr:nvPicPr>
        <xdr:cNvPr id="11" name="Afbeelding 11">
          <a:extLst>
            <a:ext uri="{FF2B5EF4-FFF2-40B4-BE49-F238E27FC236}">
              <a16:creationId xmlns:a16="http://schemas.microsoft.com/office/drawing/2014/main" id="{4A6FAAAB-4E84-F24F-A0CD-C6CEC34F8B6B}"/>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179060" y="15379700"/>
          <a:ext cx="1346200" cy="1681481"/>
        </a:xfrm>
        <a:prstGeom prst="rect">
          <a:avLst/>
        </a:prstGeom>
      </xdr:spPr>
    </xdr:pic>
    <xdr:clientData/>
  </xdr:twoCellAnchor>
  <xdr:twoCellAnchor editAs="oneCell">
    <xdr:from>
      <xdr:col>9</xdr:col>
      <xdr:colOff>388620</xdr:colOff>
      <xdr:row>93</xdr:row>
      <xdr:rowOff>15240</xdr:rowOff>
    </xdr:from>
    <xdr:to>
      <xdr:col>11</xdr:col>
      <xdr:colOff>388620</xdr:colOff>
      <xdr:row>103</xdr:row>
      <xdr:rowOff>45721</xdr:rowOff>
    </xdr:to>
    <xdr:pic>
      <xdr:nvPicPr>
        <xdr:cNvPr id="12" name="Afbeelding 12">
          <a:extLst>
            <a:ext uri="{FF2B5EF4-FFF2-40B4-BE49-F238E27FC236}">
              <a16:creationId xmlns:a16="http://schemas.microsoft.com/office/drawing/2014/main" id="{2FD2C87D-5704-7B4C-B956-A5D0FCCD2BF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662420" y="15394940"/>
          <a:ext cx="1346200" cy="168148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www.idematapp.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31C7C-52A7-974A-BD73-60B7C9D21710}">
  <dimension ref="A2:AY166"/>
  <sheetViews>
    <sheetView tabSelected="1" zoomScale="106" zoomScaleNormal="125" zoomScalePageLayoutView="200" workbookViewId="0">
      <selection activeCell="A62" sqref="A62"/>
    </sheetView>
  </sheetViews>
  <sheetFormatPr baseColWidth="10" defaultColWidth="10.6640625" defaultRowHeight="13"/>
  <cols>
    <col min="1" max="1" width="5" customWidth="1"/>
    <col min="2" max="2" width="42.83203125" bestFit="1" customWidth="1"/>
    <col min="3" max="3" width="12" customWidth="1"/>
    <col min="4" max="5" width="7.6640625" customWidth="1"/>
    <col min="6" max="6" width="8.1640625" customWidth="1"/>
    <col min="7" max="7" width="10.6640625" customWidth="1"/>
    <col min="8" max="8" width="14.6640625" customWidth="1"/>
    <col min="9" max="9" width="9.6640625" customWidth="1"/>
    <col min="10" max="10" width="11.6640625" customWidth="1"/>
    <col min="11" max="12" width="6.6640625" customWidth="1"/>
    <col min="19" max="19" width="13.1640625" bestFit="1" customWidth="1"/>
    <col min="25" max="26" width="11.6640625" customWidth="1"/>
    <col min="27" max="36" width="5.6640625" customWidth="1"/>
    <col min="38" max="39" width="11.6640625" customWidth="1"/>
    <col min="40" max="49" width="5.6640625" customWidth="1"/>
  </cols>
  <sheetData>
    <row r="2" spans="1:51">
      <c r="A2" s="8" t="s">
        <v>6</v>
      </c>
    </row>
    <row r="3" spans="1:51" ht="12.75" customHeight="1">
      <c r="A3" s="21" t="s">
        <v>645</v>
      </c>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row>
    <row r="4" spans="1:51" ht="12.75" customHeight="1">
      <c r="A4" s="73" t="s">
        <v>940</v>
      </c>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row>
    <row r="5" spans="1:51" ht="12.75" customHeight="1">
      <c r="A5" s="73" t="s">
        <v>941</v>
      </c>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row>
    <row r="6" spans="1:51" ht="12.75" customHeight="1">
      <c r="A6" s="21" t="s">
        <v>641</v>
      </c>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row>
    <row r="7" spans="1:51">
      <c r="A7" s="17" t="s">
        <v>646</v>
      </c>
      <c r="G7" s="16"/>
    </row>
    <row r="8" spans="1:51">
      <c r="A8" s="17"/>
      <c r="G8" s="16"/>
    </row>
    <row r="9" spans="1:51">
      <c r="A9" s="23" t="s">
        <v>638</v>
      </c>
      <c r="G9" s="16"/>
    </row>
    <row r="10" spans="1:51">
      <c r="A10" s="23" t="s">
        <v>8088</v>
      </c>
      <c r="K10" s="15"/>
      <c r="Y10" s="24" t="s">
        <v>8</v>
      </c>
      <c r="Z10" s="25"/>
      <c r="AA10" s="25"/>
      <c r="AB10" s="25"/>
      <c r="AC10" s="25"/>
      <c r="AD10" s="25"/>
      <c r="AE10" s="25"/>
      <c r="AF10" s="25"/>
      <c r="AG10" s="25"/>
      <c r="AH10" s="25"/>
      <c r="AI10" s="25"/>
      <c r="AJ10" s="25"/>
      <c r="AK10" s="21"/>
      <c r="AL10" s="24" t="s">
        <v>640</v>
      </c>
      <c r="AM10" s="25"/>
      <c r="AN10" s="25"/>
      <c r="AO10" s="25"/>
      <c r="AP10" s="25"/>
      <c r="AQ10" s="25"/>
      <c r="AR10" s="25"/>
      <c r="AS10" s="25"/>
      <c r="AT10" s="25"/>
      <c r="AU10" s="25"/>
      <c r="AV10" s="25"/>
      <c r="AW10" s="25"/>
      <c r="AX10" s="21"/>
    </row>
    <row r="11" spans="1:51" s="1" customFormat="1" ht="48">
      <c r="A11" s="11" t="s">
        <v>0</v>
      </c>
      <c r="B11" s="9"/>
      <c r="C11" s="19" t="s">
        <v>634</v>
      </c>
      <c r="D11" s="360" t="s">
        <v>11</v>
      </c>
      <c r="E11" s="360"/>
      <c r="F11" s="19" t="s">
        <v>10</v>
      </c>
      <c r="G11" s="357" t="s">
        <v>8087</v>
      </c>
      <c r="H11" s="19" t="s">
        <v>7</v>
      </c>
      <c r="I11" s="13" t="s">
        <v>642</v>
      </c>
      <c r="Y11" s="26" t="s">
        <v>5</v>
      </c>
      <c r="Z11" s="36" t="s">
        <v>4</v>
      </c>
      <c r="AA11" s="26" t="s">
        <v>639</v>
      </c>
      <c r="AB11" s="26"/>
      <c r="AC11" s="26"/>
      <c r="AD11" s="26"/>
      <c r="AE11" s="26"/>
      <c r="AF11" s="26"/>
      <c r="AG11" s="26"/>
      <c r="AH11" s="26"/>
      <c r="AI11" s="27"/>
      <c r="AJ11" s="27"/>
      <c r="AK11" s="28"/>
      <c r="AL11" s="26" t="s">
        <v>5</v>
      </c>
      <c r="AM11" s="36" t="s">
        <v>4</v>
      </c>
      <c r="AN11" s="26" t="s">
        <v>639</v>
      </c>
      <c r="AO11" s="26"/>
      <c r="AP11" s="26"/>
      <c r="AQ11" s="27"/>
      <c r="AR11" s="27"/>
      <c r="AS11" s="27"/>
      <c r="AT11" s="27"/>
      <c r="AU11" s="27"/>
      <c r="AV11" s="27"/>
      <c r="AW11" s="27"/>
      <c r="AX11" s="21"/>
      <c r="AY11"/>
    </row>
    <row r="12" spans="1:51">
      <c r="A12" s="4"/>
      <c r="B12" s="15"/>
      <c r="C12" s="18"/>
      <c r="D12" s="358"/>
      <c r="E12" s="358"/>
      <c r="G12" s="14"/>
      <c r="H12" s="16"/>
      <c r="I12" s="10">
        <f>C12*D12*F12</f>
        <v>0</v>
      </c>
      <c r="Y12" s="32">
        <f t="shared" ref="Y12:Y30" si="0">B12</f>
        <v>0</v>
      </c>
      <c r="Z12" s="33">
        <f t="shared" ref="Z12:Z30" si="1">I12 - (I12*G12)</f>
        <v>0</v>
      </c>
      <c r="AA12" s="33">
        <f t="shared" ref="AA12:AA33" si="2">$I12*$G12*2/10</f>
        <v>0</v>
      </c>
      <c r="AB12" s="29">
        <f t="shared" ref="AB12:AJ30" si="3">AA12</f>
        <v>0</v>
      </c>
      <c r="AC12" s="29">
        <f t="shared" si="3"/>
        <v>0</v>
      </c>
      <c r="AD12" s="29">
        <f t="shared" si="3"/>
        <v>0</v>
      </c>
      <c r="AE12" s="29">
        <f t="shared" si="3"/>
        <v>0</v>
      </c>
      <c r="AF12" s="29">
        <f t="shared" si="3"/>
        <v>0</v>
      </c>
      <c r="AG12" s="29">
        <f t="shared" si="3"/>
        <v>0</v>
      </c>
      <c r="AH12" s="29">
        <f t="shared" si="3"/>
        <v>0</v>
      </c>
      <c r="AI12" s="29">
        <f t="shared" si="3"/>
        <v>0</v>
      </c>
      <c r="AJ12" s="29">
        <f t="shared" si="3"/>
        <v>0</v>
      </c>
      <c r="AK12" s="21"/>
      <c r="AL12" s="32" t="s">
        <v>9</v>
      </c>
      <c r="AM12" s="33">
        <f>SUM(Z12:Z28)</f>
        <v>0</v>
      </c>
      <c r="AN12" s="33">
        <f t="shared" ref="AN12:AW12" si="4">SUM(AA12:AA28)</f>
        <v>0</v>
      </c>
      <c r="AO12" s="29">
        <f t="shared" si="4"/>
        <v>0</v>
      </c>
      <c r="AP12" s="29">
        <f t="shared" si="4"/>
        <v>0</v>
      </c>
      <c r="AQ12" s="29">
        <f t="shared" si="4"/>
        <v>0</v>
      </c>
      <c r="AR12" s="29">
        <f t="shared" si="4"/>
        <v>0</v>
      </c>
      <c r="AS12" s="29">
        <f t="shared" si="4"/>
        <v>0</v>
      </c>
      <c r="AT12" s="29">
        <f t="shared" si="4"/>
        <v>0</v>
      </c>
      <c r="AU12" s="29">
        <f t="shared" si="4"/>
        <v>0</v>
      </c>
      <c r="AV12" s="29">
        <f t="shared" si="4"/>
        <v>0</v>
      </c>
      <c r="AW12" s="29">
        <f t="shared" si="4"/>
        <v>0</v>
      </c>
      <c r="AX12" s="21"/>
    </row>
    <row r="13" spans="1:51">
      <c r="A13" s="4"/>
      <c r="B13" s="15"/>
      <c r="C13" s="37"/>
      <c r="D13" s="359"/>
      <c r="E13" s="359"/>
      <c r="F13" s="15"/>
      <c r="G13" s="16"/>
      <c r="H13" s="16"/>
      <c r="I13" s="10">
        <f t="shared" ref="I13:I28" si="5">C13*D13*F13</f>
        <v>0</v>
      </c>
      <c r="Y13" s="32">
        <f t="shared" si="0"/>
        <v>0</v>
      </c>
      <c r="Z13" s="33">
        <f>I13 - (I13*G13)</f>
        <v>0</v>
      </c>
      <c r="AA13" s="33">
        <f t="shared" si="2"/>
        <v>0</v>
      </c>
      <c r="AB13" s="29">
        <f t="shared" si="3"/>
        <v>0</v>
      </c>
      <c r="AC13" s="29">
        <f t="shared" si="3"/>
        <v>0</v>
      </c>
      <c r="AD13" s="29">
        <f t="shared" si="3"/>
        <v>0</v>
      </c>
      <c r="AE13" s="29">
        <f t="shared" si="3"/>
        <v>0</v>
      </c>
      <c r="AF13" s="29">
        <f t="shared" si="3"/>
        <v>0</v>
      </c>
      <c r="AG13" s="29">
        <f t="shared" si="3"/>
        <v>0</v>
      </c>
      <c r="AH13" s="29">
        <f t="shared" si="3"/>
        <v>0</v>
      </c>
      <c r="AI13" s="29">
        <f t="shared" si="3"/>
        <v>0</v>
      </c>
      <c r="AJ13" s="29">
        <f t="shared" si="3"/>
        <v>0</v>
      </c>
      <c r="AK13" s="21"/>
      <c r="AL13" s="32" t="s">
        <v>1</v>
      </c>
      <c r="AM13" s="33">
        <f>SUM(Z30:Z33)</f>
        <v>0</v>
      </c>
      <c r="AN13" s="33">
        <f t="shared" ref="AN13:AW13" si="6">SUM(AA30:AA33)</f>
        <v>0</v>
      </c>
      <c r="AO13" s="29">
        <f t="shared" si="6"/>
        <v>0</v>
      </c>
      <c r="AP13" s="29">
        <f t="shared" si="6"/>
        <v>0</v>
      </c>
      <c r="AQ13" s="29">
        <f t="shared" si="6"/>
        <v>0</v>
      </c>
      <c r="AR13" s="29">
        <f t="shared" si="6"/>
        <v>0</v>
      </c>
      <c r="AS13" s="29">
        <f t="shared" si="6"/>
        <v>0</v>
      </c>
      <c r="AT13" s="29">
        <f t="shared" si="6"/>
        <v>0</v>
      </c>
      <c r="AU13" s="29">
        <f t="shared" si="6"/>
        <v>0</v>
      </c>
      <c r="AV13" s="29">
        <f t="shared" si="6"/>
        <v>0</v>
      </c>
      <c r="AW13" s="29">
        <f t="shared" si="6"/>
        <v>0</v>
      </c>
      <c r="AX13" s="21"/>
    </row>
    <row r="14" spans="1:51">
      <c r="A14" s="4"/>
      <c r="C14" s="37"/>
      <c r="D14" s="359"/>
      <c r="E14" s="359"/>
      <c r="F14" s="15"/>
      <c r="G14" s="16"/>
      <c r="H14" s="16"/>
      <c r="I14" s="10">
        <f t="shared" si="5"/>
        <v>0</v>
      </c>
      <c r="Y14" s="32">
        <f t="shared" ref="Y14:Y28" si="7">B14</f>
        <v>0</v>
      </c>
      <c r="Z14" s="33">
        <f t="shared" ref="Z14:Z28" si="8">I14 - (I14*G14)</f>
        <v>0</v>
      </c>
      <c r="AA14" s="33">
        <f t="shared" si="2"/>
        <v>0</v>
      </c>
      <c r="AB14" s="29">
        <f t="shared" ref="AB14:AB28" si="9">AA14</f>
        <v>0</v>
      </c>
      <c r="AC14" s="29">
        <f t="shared" ref="AC14:AC28" si="10">AB14</f>
        <v>0</v>
      </c>
      <c r="AD14" s="29">
        <f t="shared" ref="AD14:AD28" si="11">AC14</f>
        <v>0</v>
      </c>
      <c r="AE14" s="29">
        <f t="shared" ref="AE14:AE28" si="12">AD14</f>
        <v>0</v>
      </c>
      <c r="AF14" s="29">
        <f t="shared" ref="AF14:AF28" si="13">AE14</f>
        <v>0</v>
      </c>
      <c r="AG14" s="29">
        <f t="shared" ref="AG14:AG28" si="14">AF14</f>
        <v>0</v>
      </c>
      <c r="AH14" s="29">
        <f t="shared" ref="AH14:AH28" si="15">AG14</f>
        <v>0</v>
      </c>
      <c r="AI14" s="29">
        <f t="shared" ref="AI14:AI28" si="16">AH14</f>
        <v>0</v>
      </c>
      <c r="AJ14" s="29">
        <f t="shared" ref="AJ14:AJ28" si="17">AI14</f>
        <v>0</v>
      </c>
      <c r="AK14" s="21"/>
      <c r="AL14" s="32" t="s">
        <v>2</v>
      </c>
      <c r="AM14" s="33">
        <f>SUM(Z35:Z36)</f>
        <v>0</v>
      </c>
      <c r="AN14" s="33">
        <f t="shared" ref="AN14:AW14" si="18">SUM(AA35:AA36)</f>
        <v>0</v>
      </c>
      <c r="AO14" s="29">
        <f t="shared" si="18"/>
        <v>0</v>
      </c>
      <c r="AP14" s="29">
        <f t="shared" si="18"/>
        <v>0</v>
      </c>
      <c r="AQ14" s="29">
        <f t="shared" si="18"/>
        <v>0</v>
      </c>
      <c r="AR14" s="29">
        <f t="shared" si="18"/>
        <v>0</v>
      </c>
      <c r="AS14" s="29">
        <f t="shared" si="18"/>
        <v>0</v>
      </c>
      <c r="AT14" s="29">
        <f t="shared" si="18"/>
        <v>0</v>
      </c>
      <c r="AU14" s="29">
        <f t="shared" si="18"/>
        <v>0</v>
      </c>
      <c r="AV14" s="29">
        <f t="shared" si="18"/>
        <v>0</v>
      </c>
      <c r="AW14" s="29">
        <f t="shared" si="18"/>
        <v>0</v>
      </c>
      <c r="AX14" s="21"/>
    </row>
    <row r="15" spans="1:51">
      <c r="A15" s="4"/>
      <c r="B15" s="15"/>
      <c r="C15" s="37"/>
      <c r="D15" s="358"/>
      <c r="E15" s="358"/>
      <c r="G15" s="16"/>
      <c r="H15" s="16"/>
      <c r="I15" s="10">
        <f t="shared" si="5"/>
        <v>0</v>
      </c>
      <c r="Y15" s="32">
        <f t="shared" si="7"/>
        <v>0</v>
      </c>
      <c r="Z15" s="33">
        <f t="shared" si="8"/>
        <v>0</v>
      </c>
      <c r="AA15" s="33">
        <f t="shared" si="2"/>
        <v>0</v>
      </c>
      <c r="AB15" s="29">
        <f t="shared" si="9"/>
        <v>0</v>
      </c>
      <c r="AC15" s="29">
        <f t="shared" si="10"/>
        <v>0</v>
      </c>
      <c r="AD15" s="29">
        <f t="shared" si="11"/>
        <v>0</v>
      </c>
      <c r="AE15" s="29">
        <f t="shared" si="12"/>
        <v>0</v>
      </c>
      <c r="AF15" s="29">
        <f t="shared" si="13"/>
        <v>0</v>
      </c>
      <c r="AG15" s="29">
        <f t="shared" si="14"/>
        <v>0</v>
      </c>
      <c r="AH15" s="29">
        <f t="shared" si="15"/>
        <v>0</v>
      </c>
      <c r="AI15" s="29">
        <f t="shared" si="16"/>
        <v>0</v>
      </c>
      <c r="AJ15" s="29">
        <f t="shared" si="17"/>
        <v>0</v>
      </c>
      <c r="AK15" s="21"/>
      <c r="AL15" s="32" t="s">
        <v>3</v>
      </c>
      <c r="AM15" s="33">
        <f>SUM(Z38:Z49)</f>
        <v>0</v>
      </c>
      <c r="AN15" s="33">
        <f t="shared" ref="AN15:AW15" si="19">SUM(AA38:AA49)</f>
        <v>0</v>
      </c>
      <c r="AO15" s="29">
        <f t="shared" si="19"/>
        <v>0</v>
      </c>
      <c r="AP15" s="29">
        <f t="shared" si="19"/>
        <v>0</v>
      </c>
      <c r="AQ15" s="29">
        <f t="shared" si="19"/>
        <v>0</v>
      </c>
      <c r="AR15" s="29">
        <f t="shared" si="19"/>
        <v>0</v>
      </c>
      <c r="AS15" s="29">
        <f t="shared" si="19"/>
        <v>0</v>
      </c>
      <c r="AT15" s="29">
        <f t="shared" si="19"/>
        <v>0</v>
      </c>
      <c r="AU15" s="29">
        <f t="shared" si="19"/>
        <v>0</v>
      </c>
      <c r="AV15" s="29">
        <f t="shared" si="19"/>
        <v>0</v>
      </c>
      <c r="AW15" s="29">
        <f t="shared" si="19"/>
        <v>0</v>
      </c>
      <c r="AX15" s="21"/>
    </row>
    <row r="16" spans="1:51">
      <c r="A16" s="4"/>
      <c r="C16" s="37"/>
      <c r="D16" s="358"/>
      <c r="E16" s="358"/>
      <c r="G16" s="14"/>
      <c r="H16" s="16"/>
      <c r="I16" s="10">
        <f t="shared" si="5"/>
        <v>0</v>
      </c>
      <c r="Y16" s="32">
        <f t="shared" si="7"/>
        <v>0</v>
      </c>
      <c r="Z16" s="33">
        <f t="shared" si="8"/>
        <v>0</v>
      </c>
      <c r="AA16" s="33">
        <f t="shared" si="2"/>
        <v>0</v>
      </c>
      <c r="AB16" s="29">
        <f t="shared" si="9"/>
        <v>0</v>
      </c>
      <c r="AC16" s="29">
        <f t="shared" si="10"/>
        <v>0</v>
      </c>
      <c r="AD16" s="29">
        <f t="shared" si="11"/>
        <v>0</v>
      </c>
      <c r="AE16" s="29">
        <f t="shared" si="12"/>
        <v>0</v>
      </c>
      <c r="AF16" s="29">
        <f t="shared" si="13"/>
        <v>0</v>
      </c>
      <c r="AG16" s="29">
        <f t="shared" si="14"/>
        <v>0</v>
      </c>
      <c r="AH16" s="29">
        <f t="shared" si="15"/>
        <v>0</v>
      </c>
      <c r="AI16" s="29">
        <f t="shared" si="16"/>
        <v>0</v>
      </c>
      <c r="AJ16" s="29">
        <f t="shared" si="17"/>
        <v>0</v>
      </c>
      <c r="AK16" s="21"/>
      <c r="AL16" s="21"/>
      <c r="AM16" s="21"/>
      <c r="AN16" s="21"/>
      <c r="AO16" s="21"/>
      <c r="AP16" s="21"/>
      <c r="AQ16" s="21"/>
      <c r="AR16" s="21"/>
      <c r="AS16" s="21"/>
      <c r="AT16" s="21"/>
      <c r="AU16" s="21"/>
      <c r="AV16" s="21"/>
      <c r="AW16" s="21"/>
      <c r="AX16" s="21"/>
    </row>
    <row r="17" spans="1:50">
      <c r="A17" s="4"/>
      <c r="C17" s="37"/>
      <c r="D17" s="359"/>
      <c r="E17" s="359"/>
      <c r="F17" s="15"/>
      <c r="G17" s="16"/>
      <c r="H17" s="16"/>
      <c r="I17" s="10">
        <f t="shared" si="5"/>
        <v>0</v>
      </c>
      <c r="Y17" s="32">
        <f t="shared" si="7"/>
        <v>0</v>
      </c>
      <c r="Z17" s="33">
        <f t="shared" si="8"/>
        <v>0</v>
      </c>
      <c r="AA17" s="33">
        <f t="shared" si="2"/>
        <v>0</v>
      </c>
      <c r="AB17" s="29">
        <f t="shared" si="9"/>
        <v>0</v>
      </c>
      <c r="AC17" s="29">
        <f t="shared" si="10"/>
        <v>0</v>
      </c>
      <c r="AD17" s="29">
        <f t="shared" si="11"/>
        <v>0</v>
      </c>
      <c r="AE17" s="29">
        <f t="shared" si="12"/>
        <v>0</v>
      </c>
      <c r="AF17" s="29">
        <f t="shared" si="13"/>
        <v>0</v>
      </c>
      <c r="AG17" s="29">
        <f t="shared" si="14"/>
        <v>0</v>
      </c>
      <c r="AH17" s="29">
        <f t="shared" si="15"/>
        <v>0</v>
      </c>
      <c r="AI17" s="29">
        <f t="shared" si="16"/>
        <v>0</v>
      </c>
      <c r="AJ17" s="29">
        <f t="shared" si="17"/>
        <v>0</v>
      </c>
      <c r="AK17" s="21"/>
      <c r="AL17" s="21"/>
      <c r="AM17" s="21"/>
      <c r="AN17" s="21"/>
      <c r="AO17" s="21"/>
      <c r="AP17" s="21"/>
      <c r="AQ17" s="21"/>
      <c r="AR17" s="21"/>
      <c r="AS17" s="21"/>
      <c r="AT17" s="21"/>
      <c r="AU17" s="21"/>
      <c r="AV17" s="21"/>
      <c r="AW17" s="21"/>
      <c r="AX17" s="21"/>
    </row>
    <row r="18" spans="1:50">
      <c r="A18" s="4"/>
      <c r="C18" s="37"/>
      <c r="D18" s="359"/>
      <c r="E18" s="359"/>
      <c r="F18" s="15"/>
      <c r="G18" s="16"/>
      <c r="H18" s="16"/>
      <c r="I18" s="10">
        <f t="shared" si="5"/>
        <v>0</v>
      </c>
      <c r="Y18" s="32">
        <f t="shared" si="7"/>
        <v>0</v>
      </c>
      <c r="Z18" s="33">
        <f t="shared" si="8"/>
        <v>0</v>
      </c>
      <c r="AA18" s="33">
        <f t="shared" si="2"/>
        <v>0</v>
      </c>
      <c r="AB18" s="29">
        <f t="shared" si="9"/>
        <v>0</v>
      </c>
      <c r="AC18" s="29">
        <f t="shared" si="10"/>
        <v>0</v>
      </c>
      <c r="AD18" s="29">
        <f t="shared" si="11"/>
        <v>0</v>
      </c>
      <c r="AE18" s="29">
        <f t="shared" si="12"/>
        <v>0</v>
      </c>
      <c r="AF18" s="29">
        <f t="shared" si="13"/>
        <v>0</v>
      </c>
      <c r="AG18" s="29">
        <f t="shared" si="14"/>
        <v>0</v>
      </c>
      <c r="AH18" s="29">
        <f t="shared" si="15"/>
        <v>0</v>
      </c>
      <c r="AI18" s="29">
        <f t="shared" si="16"/>
        <v>0</v>
      </c>
      <c r="AJ18" s="29">
        <f t="shared" si="17"/>
        <v>0</v>
      </c>
      <c r="AK18" s="21"/>
      <c r="AL18" s="21"/>
      <c r="AM18" s="21"/>
      <c r="AN18" s="21"/>
      <c r="AO18" s="21"/>
      <c r="AP18" s="21"/>
      <c r="AQ18" s="21"/>
      <c r="AR18" s="21"/>
      <c r="AS18" s="21"/>
      <c r="AT18" s="21"/>
      <c r="AU18" s="21"/>
      <c r="AV18" s="21"/>
      <c r="AW18" s="21"/>
      <c r="AX18" s="21"/>
    </row>
    <row r="19" spans="1:50">
      <c r="A19" s="4"/>
      <c r="C19" s="37"/>
      <c r="D19" s="359"/>
      <c r="E19" s="359"/>
      <c r="F19" s="15"/>
      <c r="G19" s="16"/>
      <c r="H19" s="16"/>
      <c r="I19" s="10">
        <f t="shared" si="5"/>
        <v>0</v>
      </c>
      <c r="Y19" s="32">
        <f t="shared" si="7"/>
        <v>0</v>
      </c>
      <c r="Z19" s="33">
        <f t="shared" si="8"/>
        <v>0</v>
      </c>
      <c r="AA19" s="33">
        <f t="shared" si="2"/>
        <v>0</v>
      </c>
      <c r="AB19" s="29">
        <f t="shared" si="9"/>
        <v>0</v>
      </c>
      <c r="AC19" s="29">
        <f t="shared" si="10"/>
        <v>0</v>
      </c>
      <c r="AD19" s="29">
        <f t="shared" si="11"/>
        <v>0</v>
      </c>
      <c r="AE19" s="29">
        <f t="shared" si="12"/>
        <v>0</v>
      </c>
      <c r="AF19" s="29">
        <f t="shared" si="13"/>
        <v>0</v>
      </c>
      <c r="AG19" s="29">
        <f t="shared" si="14"/>
        <v>0</v>
      </c>
      <c r="AH19" s="29">
        <f t="shared" si="15"/>
        <v>0</v>
      </c>
      <c r="AI19" s="29">
        <f t="shared" si="16"/>
        <v>0</v>
      </c>
      <c r="AJ19" s="29">
        <f t="shared" si="17"/>
        <v>0</v>
      </c>
      <c r="AK19" s="21"/>
      <c r="AL19" s="21"/>
      <c r="AM19" s="21"/>
      <c r="AN19" s="21"/>
      <c r="AO19" s="21"/>
      <c r="AP19" s="21"/>
      <c r="AQ19" s="21"/>
      <c r="AR19" s="21"/>
      <c r="AS19" s="21"/>
      <c r="AT19" s="21"/>
      <c r="AU19" s="21"/>
      <c r="AV19" s="21"/>
      <c r="AW19" s="21"/>
      <c r="AX19" s="21"/>
    </row>
    <row r="20" spans="1:50">
      <c r="A20" s="4"/>
      <c r="C20" s="37"/>
      <c r="D20" s="358"/>
      <c r="E20" s="358"/>
      <c r="G20" s="16"/>
      <c r="H20" s="16"/>
      <c r="I20" s="10">
        <f t="shared" si="5"/>
        <v>0</v>
      </c>
      <c r="Y20" s="32">
        <f t="shared" si="7"/>
        <v>0</v>
      </c>
      <c r="Z20" s="33">
        <f t="shared" si="8"/>
        <v>0</v>
      </c>
      <c r="AA20" s="33">
        <f t="shared" si="2"/>
        <v>0</v>
      </c>
      <c r="AB20" s="29">
        <f t="shared" si="9"/>
        <v>0</v>
      </c>
      <c r="AC20" s="29">
        <f t="shared" si="10"/>
        <v>0</v>
      </c>
      <c r="AD20" s="29">
        <f t="shared" si="11"/>
        <v>0</v>
      </c>
      <c r="AE20" s="29">
        <f t="shared" si="12"/>
        <v>0</v>
      </c>
      <c r="AF20" s="29">
        <f t="shared" si="13"/>
        <v>0</v>
      </c>
      <c r="AG20" s="29">
        <f t="shared" si="14"/>
        <v>0</v>
      </c>
      <c r="AH20" s="29">
        <f t="shared" si="15"/>
        <v>0</v>
      </c>
      <c r="AI20" s="29">
        <f t="shared" si="16"/>
        <v>0</v>
      </c>
      <c r="AJ20" s="29">
        <f t="shared" si="17"/>
        <v>0</v>
      </c>
      <c r="AK20" s="21"/>
      <c r="AL20" s="21"/>
      <c r="AM20" s="21"/>
      <c r="AN20" s="21"/>
      <c r="AO20" s="21"/>
      <c r="AP20" s="21"/>
      <c r="AQ20" s="21"/>
      <c r="AR20" s="21"/>
      <c r="AS20" s="21"/>
      <c r="AT20" s="21"/>
      <c r="AU20" s="21"/>
      <c r="AV20" s="21"/>
      <c r="AW20" s="21"/>
      <c r="AX20" s="21"/>
    </row>
    <row r="21" spans="1:50">
      <c r="A21" s="4"/>
      <c r="C21" s="37"/>
      <c r="D21" s="358"/>
      <c r="E21" s="358"/>
      <c r="G21" s="14"/>
      <c r="H21" s="16"/>
      <c r="I21" s="10">
        <f t="shared" si="5"/>
        <v>0</v>
      </c>
      <c r="Y21" s="32">
        <f t="shared" si="7"/>
        <v>0</v>
      </c>
      <c r="Z21" s="33">
        <f t="shared" si="8"/>
        <v>0</v>
      </c>
      <c r="AA21" s="33">
        <f t="shared" si="2"/>
        <v>0</v>
      </c>
      <c r="AB21" s="29">
        <f t="shared" si="9"/>
        <v>0</v>
      </c>
      <c r="AC21" s="29">
        <f t="shared" si="10"/>
        <v>0</v>
      </c>
      <c r="AD21" s="29">
        <f t="shared" si="11"/>
        <v>0</v>
      </c>
      <c r="AE21" s="29">
        <f t="shared" si="12"/>
        <v>0</v>
      </c>
      <c r="AF21" s="29">
        <f t="shared" si="13"/>
        <v>0</v>
      </c>
      <c r="AG21" s="29">
        <f t="shared" si="14"/>
        <v>0</v>
      </c>
      <c r="AH21" s="29">
        <f t="shared" si="15"/>
        <v>0</v>
      </c>
      <c r="AI21" s="29">
        <f t="shared" si="16"/>
        <v>0</v>
      </c>
      <c r="AJ21" s="29">
        <f t="shared" si="17"/>
        <v>0</v>
      </c>
      <c r="AK21" s="21"/>
      <c r="AL21" s="21"/>
      <c r="AM21" s="21"/>
      <c r="AN21" s="21"/>
      <c r="AO21" s="21"/>
      <c r="AP21" s="21"/>
      <c r="AQ21" s="21"/>
      <c r="AR21" s="21"/>
      <c r="AS21" s="21"/>
      <c r="AT21" s="21"/>
      <c r="AU21" s="21"/>
      <c r="AV21" s="21"/>
      <c r="AW21" s="21"/>
      <c r="AX21" s="21"/>
    </row>
    <row r="22" spans="1:50">
      <c r="A22" s="4"/>
      <c r="C22" s="37"/>
      <c r="D22" s="358"/>
      <c r="E22" s="358"/>
      <c r="G22" s="14"/>
      <c r="H22" s="16"/>
      <c r="I22" s="10">
        <f t="shared" si="5"/>
        <v>0</v>
      </c>
      <c r="Y22" s="32">
        <f t="shared" si="7"/>
        <v>0</v>
      </c>
      <c r="Z22" s="33">
        <f t="shared" si="8"/>
        <v>0</v>
      </c>
      <c r="AA22" s="33">
        <f t="shared" si="2"/>
        <v>0</v>
      </c>
      <c r="AB22" s="29">
        <f t="shared" si="9"/>
        <v>0</v>
      </c>
      <c r="AC22" s="29">
        <f t="shared" si="10"/>
        <v>0</v>
      </c>
      <c r="AD22" s="29">
        <f t="shared" si="11"/>
        <v>0</v>
      </c>
      <c r="AE22" s="29">
        <f t="shared" si="12"/>
        <v>0</v>
      </c>
      <c r="AF22" s="29">
        <f t="shared" si="13"/>
        <v>0</v>
      </c>
      <c r="AG22" s="29">
        <f t="shared" si="14"/>
        <v>0</v>
      </c>
      <c r="AH22" s="29">
        <f t="shared" si="15"/>
        <v>0</v>
      </c>
      <c r="AI22" s="29">
        <f t="shared" si="16"/>
        <v>0</v>
      </c>
      <c r="AJ22" s="29">
        <f t="shared" si="17"/>
        <v>0</v>
      </c>
      <c r="AK22" s="21"/>
      <c r="AL22" s="21"/>
      <c r="AM22" s="21"/>
      <c r="AN22" s="21"/>
      <c r="AO22" s="21"/>
      <c r="AP22" s="21"/>
      <c r="AQ22" s="21"/>
      <c r="AR22" s="21"/>
      <c r="AS22" s="21"/>
      <c r="AT22" s="21"/>
      <c r="AU22" s="21"/>
      <c r="AV22" s="21"/>
      <c r="AW22" s="21"/>
      <c r="AX22" s="21"/>
    </row>
    <row r="23" spans="1:50">
      <c r="A23" s="4"/>
      <c r="C23" s="37"/>
      <c r="D23" s="359"/>
      <c r="E23" s="359"/>
      <c r="F23" s="15"/>
      <c r="G23" s="16"/>
      <c r="H23" s="15"/>
      <c r="I23" s="10">
        <f t="shared" si="5"/>
        <v>0</v>
      </c>
      <c r="Y23" s="32">
        <f t="shared" si="7"/>
        <v>0</v>
      </c>
      <c r="Z23" s="33">
        <f t="shared" si="8"/>
        <v>0</v>
      </c>
      <c r="AA23" s="33">
        <f t="shared" si="2"/>
        <v>0</v>
      </c>
      <c r="AB23" s="29">
        <f t="shared" si="9"/>
        <v>0</v>
      </c>
      <c r="AC23" s="29">
        <f t="shared" si="10"/>
        <v>0</v>
      </c>
      <c r="AD23" s="29">
        <f t="shared" si="11"/>
        <v>0</v>
      </c>
      <c r="AE23" s="29">
        <f t="shared" si="12"/>
        <v>0</v>
      </c>
      <c r="AF23" s="29">
        <f t="shared" si="13"/>
        <v>0</v>
      </c>
      <c r="AG23" s="29">
        <f t="shared" si="14"/>
        <v>0</v>
      </c>
      <c r="AH23" s="29">
        <f t="shared" si="15"/>
        <v>0</v>
      </c>
      <c r="AI23" s="29">
        <f t="shared" si="16"/>
        <v>0</v>
      </c>
      <c r="AJ23" s="29">
        <f t="shared" si="17"/>
        <v>0</v>
      </c>
      <c r="AK23" s="21"/>
      <c r="AL23" s="21"/>
      <c r="AM23" s="21"/>
      <c r="AN23" s="21"/>
      <c r="AO23" s="21"/>
      <c r="AP23" s="21"/>
      <c r="AQ23" s="21"/>
      <c r="AR23" s="21"/>
      <c r="AS23" s="21"/>
      <c r="AT23" s="21"/>
      <c r="AU23" s="21"/>
      <c r="AV23" s="21"/>
      <c r="AW23" s="21"/>
      <c r="AX23" s="21"/>
    </row>
    <row r="24" spans="1:50">
      <c r="A24" s="4"/>
      <c r="B24" s="15"/>
      <c r="C24" s="37"/>
      <c r="D24" s="358"/>
      <c r="E24" s="358"/>
      <c r="G24" s="14"/>
      <c r="H24" s="16"/>
      <c r="I24" s="10">
        <f t="shared" si="5"/>
        <v>0</v>
      </c>
      <c r="Y24" s="32">
        <f t="shared" si="7"/>
        <v>0</v>
      </c>
      <c r="Z24" s="33">
        <f t="shared" si="8"/>
        <v>0</v>
      </c>
      <c r="AA24" s="33">
        <f t="shared" si="2"/>
        <v>0</v>
      </c>
      <c r="AB24" s="29">
        <f t="shared" si="9"/>
        <v>0</v>
      </c>
      <c r="AC24" s="29">
        <f t="shared" si="10"/>
        <v>0</v>
      </c>
      <c r="AD24" s="29">
        <f t="shared" si="11"/>
        <v>0</v>
      </c>
      <c r="AE24" s="29">
        <f t="shared" si="12"/>
        <v>0</v>
      </c>
      <c r="AF24" s="29">
        <f t="shared" si="13"/>
        <v>0</v>
      </c>
      <c r="AG24" s="29">
        <f t="shared" si="14"/>
        <v>0</v>
      </c>
      <c r="AH24" s="29">
        <f t="shared" si="15"/>
        <v>0</v>
      </c>
      <c r="AI24" s="29">
        <f t="shared" si="16"/>
        <v>0</v>
      </c>
      <c r="AJ24" s="29">
        <f t="shared" si="17"/>
        <v>0</v>
      </c>
      <c r="AK24" s="21"/>
      <c r="AL24" s="21"/>
      <c r="AM24" s="21"/>
      <c r="AN24" s="21"/>
      <c r="AO24" s="21"/>
      <c r="AP24" s="21"/>
      <c r="AQ24" s="21"/>
      <c r="AR24" s="21"/>
      <c r="AS24" s="21"/>
      <c r="AT24" s="21"/>
      <c r="AU24" s="21"/>
      <c r="AV24" s="21"/>
      <c r="AW24" s="21"/>
      <c r="AX24" s="21"/>
    </row>
    <row r="25" spans="1:50">
      <c r="A25" s="4"/>
      <c r="B25" s="15"/>
      <c r="C25" s="37"/>
      <c r="D25" s="358"/>
      <c r="E25" s="358"/>
      <c r="G25" s="14"/>
      <c r="H25" s="16"/>
      <c r="I25" s="10">
        <f t="shared" ref="I25" si="20">C25*D25*F25</f>
        <v>0</v>
      </c>
      <c r="Y25" s="32">
        <f t="shared" ref="Y25" si="21">B25</f>
        <v>0</v>
      </c>
      <c r="Z25" s="33">
        <f t="shared" ref="Z25" si="22">I25 - (I25*G25)</f>
        <v>0</v>
      </c>
      <c r="AA25" s="33">
        <f t="shared" si="2"/>
        <v>0</v>
      </c>
      <c r="AB25" s="29">
        <f t="shared" ref="AB25" si="23">AA25</f>
        <v>0</v>
      </c>
      <c r="AC25" s="29">
        <f t="shared" ref="AC25" si="24">AB25</f>
        <v>0</v>
      </c>
      <c r="AD25" s="29">
        <f t="shared" ref="AD25" si="25">AC25</f>
        <v>0</v>
      </c>
      <c r="AE25" s="29">
        <f t="shared" ref="AE25" si="26">AD25</f>
        <v>0</v>
      </c>
      <c r="AF25" s="29">
        <f t="shared" ref="AF25" si="27">AE25</f>
        <v>0</v>
      </c>
      <c r="AG25" s="29">
        <f t="shared" ref="AG25" si="28">AF25</f>
        <v>0</v>
      </c>
      <c r="AH25" s="29">
        <f t="shared" ref="AH25" si="29">AG25</f>
        <v>0</v>
      </c>
      <c r="AI25" s="29">
        <f t="shared" ref="AI25" si="30">AH25</f>
        <v>0</v>
      </c>
      <c r="AJ25" s="29">
        <f t="shared" ref="AJ25" si="31">AI25</f>
        <v>0</v>
      </c>
      <c r="AK25" s="21"/>
      <c r="AL25" s="21"/>
      <c r="AM25" s="21"/>
      <c r="AN25" s="21"/>
      <c r="AO25" s="21"/>
      <c r="AP25" s="21"/>
      <c r="AQ25" s="21"/>
      <c r="AR25" s="21"/>
      <c r="AS25" s="21"/>
      <c r="AT25" s="21"/>
      <c r="AU25" s="21"/>
      <c r="AV25" s="21"/>
      <c r="AW25" s="21"/>
      <c r="AX25" s="21"/>
    </row>
    <row r="26" spans="1:50">
      <c r="A26" s="4"/>
      <c r="B26" s="15"/>
      <c r="C26" s="37"/>
      <c r="D26" s="358"/>
      <c r="E26" s="358"/>
      <c r="G26" s="14"/>
      <c r="H26" s="16"/>
      <c r="I26" s="10">
        <f t="shared" si="5"/>
        <v>0</v>
      </c>
      <c r="Y26" s="32">
        <f t="shared" si="7"/>
        <v>0</v>
      </c>
      <c r="Z26" s="33">
        <f t="shared" si="8"/>
        <v>0</v>
      </c>
      <c r="AA26" s="33">
        <f t="shared" si="2"/>
        <v>0</v>
      </c>
      <c r="AB26" s="29">
        <f t="shared" si="9"/>
        <v>0</v>
      </c>
      <c r="AC26" s="29">
        <f t="shared" si="10"/>
        <v>0</v>
      </c>
      <c r="AD26" s="29">
        <f t="shared" si="11"/>
        <v>0</v>
      </c>
      <c r="AE26" s="29">
        <f t="shared" si="12"/>
        <v>0</v>
      </c>
      <c r="AF26" s="29">
        <f t="shared" si="13"/>
        <v>0</v>
      </c>
      <c r="AG26" s="29">
        <f t="shared" si="14"/>
        <v>0</v>
      </c>
      <c r="AH26" s="29">
        <f t="shared" si="15"/>
        <v>0</v>
      </c>
      <c r="AI26" s="29">
        <f t="shared" si="16"/>
        <v>0</v>
      </c>
      <c r="AJ26" s="29">
        <f t="shared" si="17"/>
        <v>0</v>
      </c>
      <c r="AK26" s="21"/>
      <c r="AL26" s="21"/>
      <c r="AM26" s="21"/>
      <c r="AN26" s="21"/>
      <c r="AO26" s="21"/>
      <c r="AP26" s="21"/>
      <c r="AQ26" s="21"/>
      <c r="AR26" s="21"/>
      <c r="AS26" s="21"/>
      <c r="AT26" s="21"/>
      <c r="AU26" s="21"/>
      <c r="AV26" s="21"/>
      <c r="AW26" s="21"/>
      <c r="AX26" s="21"/>
    </row>
    <row r="27" spans="1:50">
      <c r="A27" s="4"/>
      <c r="B27" s="15"/>
      <c r="C27" s="37"/>
      <c r="D27" s="358"/>
      <c r="E27" s="358"/>
      <c r="G27" s="14"/>
      <c r="H27" s="16"/>
      <c r="I27" s="10">
        <f t="shared" si="5"/>
        <v>0</v>
      </c>
      <c r="Y27" s="32">
        <f t="shared" si="7"/>
        <v>0</v>
      </c>
      <c r="Z27" s="33">
        <f t="shared" si="8"/>
        <v>0</v>
      </c>
      <c r="AA27" s="33">
        <f t="shared" si="2"/>
        <v>0</v>
      </c>
      <c r="AB27" s="29">
        <f t="shared" si="9"/>
        <v>0</v>
      </c>
      <c r="AC27" s="29">
        <f t="shared" si="10"/>
        <v>0</v>
      </c>
      <c r="AD27" s="29">
        <f t="shared" si="11"/>
        <v>0</v>
      </c>
      <c r="AE27" s="29">
        <f t="shared" si="12"/>
        <v>0</v>
      </c>
      <c r="AF27" s="29">
        <f t="shared" si="13"/>
        <v>0</v>
      </c>
      <c r="AG27" s="29">
        <f t="shared" si="14"/>
        <v>0</v>
      </c>
      <c r="AH27" s="29">
        <f t="shared" si="15"/>
        <v>0</v>
      </c>
      <c r="AI27" s="29">
        <f t="shared" si="16"/>
        <v>0</v>
      </c>
      <c r="AJ27" s="29">
        <f t="shared" si="17"/>
        <v>0</v>
      </c>
      <c r="AK27" s="21"/>
      <c r="AL27" s="21"/>
      <c r="AM27" s="21"/>
      <c r="AN27" s="21"/>
      <c r="AO27" s="21"/>
      <c r="AP27" s="21"/>
      <c r="AQ27" s="21"/>
      <c r="AR27" s="21"/>
      <c r="AS27" s="21"/>
      <c r="AT27" s="21"/>
      <c r="AU27" s="21"/>
      <c r="AV27" s="21"/>
      <c r="AW27" s="21"/>
      <c r="AX27" s="21"/>
    </row>
    <row r="28" spans="1:50">
      <c r="A28" s="5"/>
      <c r="C28" s="57"/>
      <c r="D28" s="358"/>
      <c r="E28" s="358"/>
      <c r="I28" s="10">
        <f t="shared" si="5"/>
        <v>0</v>
      </c>
      <c r="Y28" s="32">
        <f t="shared" si="7"/>
        <v>0</v>
      </c>
      <c r="Z28" s="33">
        <f t="shared" si="8"/>
        <v>0</v>
      </c>
      <c r="AA28" s="33">
        <f t="shared" si="2"/>
        <v>0</v>
      </c>
      <c r="AB28" s="29">
        <f t="shared" si="9"/>
        <v>0</v>
      </c>
      <c r="AC28" s="29">
        <f t="shared" si="10"/>
        <v>0</v>
      </c>
      <c r="AD28" s="29">
        <f t="shared" si="11"/>
        <v>0</v>
      </c>
      <c r="AE28" s="29">
        <f t="shared" si="12"/>
        <v>0</v>
      </c>
      <c r="AF28" s="29">
        <f t="shared" si="13"/>
        <v>0</v>
      </c>
      <c r="AG28" s="29">
        <f t="shared" si="14"/>
        <v>0</v>
      </c>
      <c r="AH28" s="29">
        <f t="shared" si="15"/>
        <v>0</v>
      </c>
      <c r="AI28" s="29">
        <f t="shared" si="16"/>
        <v>0</v>
      </c>
      <c r="AJ28" s="29">
        <f t="shared" si="17"/>
        <v>0</v>
      </c>
      <c r="AK28" s="21"/>
      <c r="AL28" s="21"/>
      <c r="AM28" s="21"/>
      <c r="AN28" s="21"/>
      <c r="AO28" s="21"/>
      <c r="AP28" s="21"/>
      <c r="AQ28" s="21"/>
      <c r="AR28" s="21"/>
      <c r="AS28" s="21"/>
      <c r="AT28" s="21"/>
      <c r="AU28" s="21"/>
      <c r="AV28" s="21"/>
      <c r="AW28" s="21"/>
      <c r="AX28" s="21"/>
    </row>
    <row r="29" spans="1:50" ht="48">
      <c r="A29" s="11" t="s">
        <v>1</v>
      </c>
      <c r="B29" s="3"/>
      <c r="C29" s="19" t="s">
        <v>635</v>
      </c>
      <c r="D29" s="19" t="s">
        <v>632</v>
      </c>
      <c r="E29" s="19" t="s">
        <v>633</v>
      </c>
      <c r="F29" s="19" t="s">
        <v>10</v>
      </c>
      <c r="G29" s="357" t="s">
        <v>8087</v>
      </c>
      <c r="H29" s="19" t="s">
        <v>7</v>
      </c>
      <c r="I29" s="13" t="s">
        <v>642</v>
      </c>
      <c r="Y29" s="34"/>
      <c r="Z29" s="35"/>
      <c r="AA29" s="35"/>
      <c r="AB29" s="30"/>
      <c r="AC29" s="30"/>
      <c r="AD29" s="30"/>
      <c r="AE29" s="30"/>
      <c r="AF29" s="30"/>
      <c r="AG29" s="30"/>
      <c r="AH29" s="30"/>
      <c r="AI29" s="30"/>
      <c r="AJ29" s="30"/>
      <c r="AK29" s="21"/>
      <c r="AL29" s="21"/>
      <c r="AM29" s="21"/>
      <c r="AN29" s="21"/>
      <c r="AO29" s="21"/>
      <c r="AP29" s="21"/>
      <c r="AQ29" s="21"/>
      <c r="AR29" s="21"/>
      <c r="AS29" s="21"/>
      <c r="AT29" s="21"/>
      <c r="AU29" s="21"/>
      <c r="AV29" s="21"/>
      <c r="AW29" s="21"/>
      <c r="AX29" s="21"/>
    </row>
    <row r="30" spans="1:50">
      <c r="A30" s="4"/>
      <c r="B30" s="15"/>
      <c r="C30" s="37"/>
      <c r="D30" s="15"/>
      <c r="G30" s="14"/>
      <c r="H30" s="16"/>
      <c r="I30" s="10">
        <f>C30*D30*E30*F30</f>
        <v>0</v>
      </c>
      <c r="Y30" s="32">
        <f t="shared" si="0"/>
        <v>0</v>
      </c>
      <c r="Z30" s="33">
        <f t="shared" si="1"/>
        <v>0</v>
      </c>
      <c r="AA30" s="33">
        <f t="shared" si="2"/>
        <v>0</v>
      </c>
      <c r="AB30" s="29">
        <f t="shared" si="3"/>
        <v>0</v>
      </c>
      <c r="AC30" s="29">
        <f t="shared" si="3"/>
        <v>0</v>
      </c>
      <c r="AD30" s="29">
        <f t="shared" si="3"/>
        <v>0</v>
      </c>
      <c r="AE30" s="29">
        <f t="shared" si="3"/>
        <v>0</v>
      </c>
      <c r="AF30" s="29">
        <f t="shared" si="3"/>
        <v>0</v>
      </c>
      <c r="AG30" s="29">
        <f t="shared" si="3"/>
        <v>0</v>
      </c>
      <c r="AH30" s="29">
        <f t="shared" si="3"/>
        <v>0</v>
      </c>
      <c r="AI30" s="29">
        <f t="shared" si="3"/>
        <v>0</v>
      </c>
      <c r="AJ30" s="29">
        <f t="shared" si="3"/>
        <v>0</v>
      </c>
      <c r="AK30" s="21"/>
      <c r="AL30" s="21"/>
      <c r="AM30" s="21"/>
      <c r="AN30" s="21"/>
      <c r="AO30" s="21"/>
      <c r="AP30" s="21"/>
      <c r="AQ30" s="21"/>
      <c r="AR30" s="21"/>
      <c r="AS30" s="21"/>
      <c r="AT30" s="21"/>
      <c r="AU30" s="21"/>
      <c r="AV30" s="21"/>
      <c r="AW30" s="21"/>
      <c r="AX30" s="21"/>
    </row>
    <row r="31" spans="1:50">
      <c r="A31" s="4"/>
      <c r="B31" s="15"/>
      <c r="C31" s="37"/>
      <c r="D31" s="15"/>
      <c r="G31" s="14"/>
      <c r="H31" s="16"/>
      <c r="I31" s="10">
        <f t="shared" ref="I31:I33" si="32">C31*D31*E31*F31</f>
        <v>0</v>
      </c>
      <c r="Y31" s="32">
        <f t="shared" ref="Y31:Y33" si="33">B31</f>
        <v>0</v>
      </c>
      <c r="Z31" s="33">
        <f t="shared" ref="Z31:Z33" si="34">I31 - (I31*G31)</f>
        <v>0</v>
      </c>
      <c r="AA31" s="33">
        <f t="shared" si="2"/>
        <v>0</v>
      </c>
      <c r="AB31" s="29">
        <f t="shared" ref="AB31:AB33" si="35">AA31</f>
        <v>0</v>
      </c>
      <c r="AC31" s="29">
        <f t="shared" ref="AC31:AC33" si="36">AB31</f>
        <v>0</v>
      </c>
      <c r="AD31" s="29">
        <f t="shared" ref="AD31:AD33" si="37">AC31</f>
        <v>0</v>
      </c>
      <c r="AE31" s="29">
        <f t="shared" ref="AE31:AE33" si="38">AD31</f>
        <v>0</v>
      </c>
      <c r="AF31" s="29">
        <f t="shared" ref="AF31:AF33" si="39">AE31</f>
        <v>0</v>
      </c>
      <c r="AG31" s="29">
        <f t="shared" ref="AG31:AG33" si="40">AF31</f>
        <v>0</v>
      </c>
      <c r="AH31" s="29">
        <f t="shared" ref="AH31:AH33" si="41">AG31</f>
        <v>0</v>
      </c>
      <c r="AI31" s="29">
        <f t="shared" ref="AI31:AI33" si="42">AH31</f>
        <v>0</v>
      </c>
      <c r="AJ31" s="29">
        <f t="shared" ref="AJ31:AJ33" si="43">AI31</f>
        <v>0</v>
      </c>
      <c r="AK31" s="21"/>
      <c r="AL31" s="21"/>
      <c r="AM31" s="21"/>
      <c r="AN31" s="21"/>
      <c r="AO31" s="21"/>
      <c r="AP31" s="21"/>
      <c r="AQ31" s="21"/>
      <c r="AR31" s="21"/>
      <c r="AS31" s="21"/>
      <c r="AT31" s="21"/>
      <c r="AU31" s="21"/>
      <c r="AV31" s="21"/>
      <c r="AW31" s="21"/>
      <c r="AX31" s="21"/>
    </row>
    <row r="32" spans="1:50">
      <c r="A32" s="4"/>
      <c r="B32" s="15"/>
      <c r="C32" s="37"/>
      <c r="D32" s="15"/>
      <c r="G32" s="14"/>
      <c r="H32" s="16"/>
      <c r="I32" s="10">
        <f t="shared" si="32"/>
        <v>0</v>
      </c>
      <c r="Y32" s="32">
        <f t="shared" si="33"/>
        <v>0</v>
      </c>
      <c r="Z32" s="33">
        <f t="shared" si="34"/>
        <v>0</v>
      </c>
      <c r="AA32" s="33">
        <f t="shared" si="2"/>
        <v>0</v>
      </c>
      <c r="AB32" s="29">
        <f t="shared" si="35"/>
        <v>0</v>
      </c>
      <c r="AC32" s="29">
        <f t="shared" si="36"/>
        <v>0</v>
      </c>
      <c r="AD32" s="29">
        <f t="shared" si="37"/>
        <v>0</v>
      </c>
      <c r="AE32" s="29">
        <f t="shared" si="38"/>
        <v>0</v>
      </c>
      <c r="AF32" s="29">
        <f t="shared" si="39"/>
        <v>0</v>
      </c>
      <c r="AG32" s="29">
        <f t="shared" si="40"/>
        <v>0</v>
      </c>
      <c r="AH32" s="29">
        <f t="shared" si="41"/>
        <v>0</v>
      </c>
      <c r="AI32" s="29">
        <f t="shared" si="42"/>
        <v>0</v>
      </c>
      <c r="AJ32" s="29">
        <f t="shared" si="43"/>
        <v>0</v>
      </c>
      <c r="AK32" s="21"/>
      <c r="AL32" s="21"/>
      <c r="AM32" s="21"/>
      <c r="AN32" s="21"/>
      <c r="AO32" s="21"/>
      <c r="AP32" s="21"/>
      <c r="AQ32" s="21"/>
      <c r="AR32" s="21"/>
      <c r="AS32" s="21"/>
      <c r="AT32" s="21"/>
      <c r="AU32" s="21"/>
      <c r="AV32" s="21"/>
      <c r="AW32" s="21"/>
      <c r="AX32" s="21"/>
    </row>
    <row r="33" spans="1:50">
      <c r="A33" s="5"/>
      <c r="D33" s="20"/>
      <c r="E33" s="20"/>
      <c r="I33" s="10">
        <f t="shared" si="32"/>
        <v>0</v>
      </c>
      <c r="Y33" s="32">
        <f t="shared" si="33"/>
        <v>0</v>
      </c>
      <c r="Z33" s="33">
        <f t="shared" si="34"/>
        <v>0</v>
      </c>
      <c r="AA33" s="33">
        <f t="shared" si="2"/>
        <v>0</v>
      </c>
      <c r="AB33" s="29">
        <f t="shared" si="35"/>
        <v>0</v>
      </c>
      <c r="AC33" s="29">
        <f t="shared" si="36"/>
        <v>0</v>
      </c>
      <c r="AD33" s="29">
        <f t="shared" si="37"/>
        <v>0</v>
      </c>
      <c r="AE33" s="29">
        <f t="shared" si="38"/>
        <v>0</v>
      </c>
      <c r="AF33" s="29">
        <f t="shared" si="39"/>
        <v>0</v>
      </c>
      <c r="AG33" s="29">
        <f t="shared" si="40"/>
        <v>0</v>
      </c>
      <c r="AH33" s="29">
        <f t="shared" si="41"/>
        <v>0</v>
      </c>
      <c r="AI33" s="29">
        <f t="shared" si="42"/>
        <v>0</v>
      </c>
      <c r="AJ33" s="29">
        <f t="shared" si="43"/>
        <v>0</v>
      </c>
      <c r="AK33" s="21"/>
      <c r="AL33" s="21"/>
      <c r="AM33" s="21"/>
      <c r="AN33" s="21"/>
      <c r="AO33" s="21"/>
      <c r="AP33" s="21"/>
      <c r="AQ33" s="21"/>
      <c r="AR33" s="21"/>
      <c r="AS33" s="21"/>
      <c r="AT33" s="21"/>
      <c r="AU33" s="21"/>
      <c r="AV33" s="21"/>
      <c r="AW33" s="21"/>
      <c r="AX33" s="21"/>
    </row>
    <row r="34" spans="1:50" ht="48">
      <c r="A34" s="6" t="s">
        <v>2</v>
      </c>
      <c r="B34" s="3"/>
      <c r="C34" s="19" t="s">
        <v>643</v>
      </c>
      <c r="D34" s="360" t="s">
        <v>644</v>
      </c>
      <c r="E34" s="360"/>
      <c r="F34" s="19" t="s">
        <v>10</v>
      </c>
      <c r="G34" s="357" t="s">
        <v>8087</v>
      </c>
      <c r="H34" s="19" t="s">
        <v>7</v>
      </c>
      <c r="I34" s="13" t="s">
        <v>642</v>
      </c>
      <c r="Y34" s="34"/>
      <c r="Z34" s="35"/>
      <c r="AA34" s="35"/>
      <c r="AB34" s="30"/>
      <c r="AC34" s="30"/>
      <c r="AD34" s="30"/>
      <c r="AE34" s="30"/>
      <c r="AF34" s="30"/>
      <c r="AG34" s="30"/>
      <c r="AH34" s="30"/>
      <c r="AI34" s="30"/>
      <c r="AJ34" s="30"/>
      <c r="AK34" s="21"/>
      <c r="AL34" s="21"/>
      <c r="AM34" s="21"/>
      <c r="AN34" s="21"/>
      <c r="AO34" s="21"/>
      <c r="AP34" s="21"/>
      <c r="AQ34" s="21"/>
      <c r="AR34" s="21"/>
      <c r="AS34" s="21"/>
      <c r="AT34" s="21"/>
      <c r="AU34" s="21"/>
      <c r="AV34" s="21"/>
      <c r="AW34" s="21"/>
      <c r="AX34" s="21"/>
    </row>
    <row r="35" spans="1:50">
      <c r="A35" s="7"/>
      <c r="C35" s="37"/>
      <c r="D35" s="361"/>
      <c r="E35" s="361"/>
      <c r="G35" s="14"/>
      <c r="H35" s="16"/>
      <c r="I35" s="10">
        <f>C35*D35*F35</f>
        <v>0</v>
      </c>
      <c r="Y35" s="32">
        <f>B35</f>
        <v>0</v>
      </c>
      <c r="Z35" s="33">
        <f>I35 - (I35*G35)</f>
        <v>0</v>
      </c>
      <c r="AA35" s="33">
        <f>$I35*$G35*2/10</f>
        <v>0</v>
      </c>
      <c r="AB35" s="31">
        <f t="shared" ref="AB35:AJ36" si="44">AA35</f>
        <v>0</v>
      </c>
      <c r="AC35" s="31">
        <f t="shared" si="44"/>
        <v>0</v>
      </c>
      <c r="AD35" s="31">
        <f t="shared" si="44"/>
        <v>0</v>
      </c>
      <c r="AE35" s="31">
        <f t="shared" si="44"/>
        <v>0</v>
      </c>
      <c r="AF35" s="31">
        <f t="shared" si="44"/>
        <v>0</v>
      </c>
      <c r="AG35" s="31">
        <f t="shared" si="44"/>
        <v>0</v>
      </c>
      <c r="AH35" s="31">
        <f t="shared" si="44"/>
        <v>0</v>
      </c>
      <c r="AI35" s="31">
        <f t="shared" si="44"/>
        <v>0</v>
      </c>
      <c r="AJ35" s="31">
        <f t="shared" si="44"/>
        <v>0</v>
      </c>
      <c r="AK35" s="21"/>
      <c r="AL35" s="21"/>
      <c r="AM35" s="21"/>
      <c r="AN35" s="21"/>
      <c r="AO35" s="21"/>
      <c r="AP35" s="21"/>
      <c r="AQ35" s="21"/>
      <c r="AR35" s="21"/>
      <c r="AS35" s="21"/>
      <c r="AT35" s="21"/>
      <c r="AU35" s="21"/>
      <c r="AV35" s="21"/>
      <c r="AW35" s="21"/>
      <c r="AX35" s="21"/>
    </row>
    <row r="36" spans="1:50">
      <c r="A36" s="5"/>
      <c r="D36" s="358"/>
      <c r="E36" s="358"/>
      <c r="I36" s="10">
        <f>C36*D36*F36</f>
        <v>0</v>
      </c>
      <c r="Y36" s="32">
        <f>B36</f>
        <v>0</v>
      </c>
      <c r="Z36" s="33">
        <f>I36 - (I36*G36)</f>
        <v>0</v>
      </c>
      <c r="AA36" s="33">
        <f>$I36*$G36*2/10</f>
        <v>0</v>
      </c>
      <c r="AB36" s="29">
        <f t="shared" si="44"/>
        <v>0</v>
      </c>
      <c r="AC36" s="29">
        <f t="shared" si="44"/>
        <v>0</v>
      </c>
      <c r="AD36" s="29">
        <f t="shared" si="44"/>
        <v>0</v>
      </c>
      <c r="AE36" s="29">
        <f t="shared" si="44"/>
        <v>0</v>
      </c>
      <c r="AF36" s="29">
        <f t="shared" si="44"/>
        <v>0</v>
      </c>
      <c r="AG36" s="29">
        <f t="shared" si="44"/>
        <v>0</v>
      </c>
      <c r="AH36" s="29">
        <f t="shared" si="44"/>
        <v>0</v>
      </c>
      <c r="AI36" s="29">
        <f t="shared" si="44"/>
        <v>0</v>
      </c>
      <c r="AJ36" s="29">
        <f t="shared" si="44"/>
        <v>0</v>
      </c>
      <c r="AK36" s="21"/>
      <c r="AL36" s="21"/>
      <c r="AM36" s="21"/>
      <c r="AN36" s="21"/>
      <c r="AO36" s="21"/>
      <c r="AP36" s="21"/>
      <c r="AQ36" s="21"/>
      <c r="AR36" s="21"/>
      <c r="AS36" s="21"/>
      <c r="AT36" s="21"/>
      <c r="AU36" s="21"/>
      <c r="AV36" s="21"/>
      <c r="AW36" s="21"/>
      <c r="AX36" s="21"/>
    </row>
    <row r="37" spans="1:50" ht="48">
      <c r="A37" s="12" t="s">
        <v>3</v>
      </c>
      <c r="B37" s="2"/>
      <c r="C37" s="19" t="s">
        <v>636</v>
      </c>
      <c r="D37" s="360" t="s">
        <v>11</v>
      </c>
      <c r="E37" s="360"/>
      <c r="F37" s="19" t="s">
        <v>10</v>
      </c>
      <c r="G37" s="357" t="s">
        <v>8087</v>
      </c>
      <c r="H37" s="19" t="s">
        <v>7</v>
      </c>
      <c r="I37" s="13" t="s">
        <v>642</v>
      </c>
      <c r="Y37" s="34"/>
      <c r="Z37" s="35"/>
      <c r="AA37" s="35"/>
      <c r="AB37" s="30"/>
      <c r="AC37" s="30"/>
      <c r="AD37" s="30"/>
      <c r="AE37" s="30"/>
      <c r="AF37" s="30"/>
      <c r="AG37" s="30"/>
      <c r="AH37" s="30"/>
      <c r="AI37" s="30"/>
      <c r="AJ37" s="30"/>
      <c r="AK37" s="21"/>
      <c r="AL37" s="21"/>
      <c r="AM37" s="21"/>
      <c r="AN37" s="21"/>
      <c r="AO37" s="21"/>
      <c r="AP37" s="21"/>
      <c r="AQ37" s="21"/>
      <c r="AR37" s="21"/>
      <c r="AS37" s="21"/>
      <c r="AT37" s="21"/>
      <c r="AU37" s="21"/>
      <c r="AV37" s="21"/>
      <c r="AW37" s="21"/>
      <c r="AX37" s="21"/>
    </row>
    <row r="38" spans="1:50">
      <c r="A38" s="7"/>
      <c r="B38" s="15"/>
      <c r="C38" s="37"/>
      <c r="D38" s="358"/>
      <c r="E38" s="358"/>
      <c r="G38" s="16"/>
      <c r="H38" s="15"/>
      <c r="I38" s="10">
        <f t="shared" ref="I38:I49" si="45">C38*D38*F38</f>
        <v>0</v>
      </c>
      <c r="Y38" s="32">
        <f>B38</f>
        <v>0</v>
      </c>
      <c r="Z38" s="33">
        <f>I38 - (I38*G38)</f>
        <v>0</v>
      </c>
      <c r="AA38" s="33">
        <f>$I38*$G38*2/10</f>
        <v>0</v>
      </c>
      <c r="AB38" s="29">
        <f t="shared" ref="AB38:AJ38" si="46">AA38</f>
        <v>0</v>
      </c>
      <c r="AC38" s="29">
        <f t="shared" si="46"/>
        <v>0</v>
      </c>
      <c r="AD38" s="29">
        <f t="shared" si="46"/>
        <v>0</v>
      </c>
      <c r="AE38" s="29">
        <f t="shared" si="46"/>
        <v>0</v>
      </c>
      <c r="AF38" s="29">
        <f t="shared" si="46"/>
        <v>0</v>
      </c>
      <c r="AG38" s="29">
        <f t="shared" si="46"/>
        <v>0</v>
      </c>
      <c r="AH38" s="29">
        <f t="shared" si="46"/>
        <v>0</v>
      </c>
      <c r="AI38" s="29">
        <f t="shared" si="46"/>
        <v>0</v>
      </c>
      <c r="AJ38" s="29">
        <f t="shared" si="46"/>
        <v>0</v>
      </c>
      <c r="AK38" s="21"/>
      <c r="AL38" s="21"/>
      <c r="AM38" s="21"/>
      <c r="AN38" s="21"/>
      <c r="AO38" s="21"/>
      <c r="AP38" s="21"/>
      <c r="AQ38" s="21"/>
      <c r="AR38" s="21"/>
      <c r="AS38" s="21"/>
      <c r="AT38" s="21"/>
      <c r="AU38" s="21"/>
      <c r="AV38" s="21"/>
      <c r="AW38" s="21"/>
      <c r="AX38" s="21"/>
    </row>
    <row r="39" spans="1:50">
      <c r="A39" s="7"/>
      <c r="B39" s="15"/>
      <c r="C39" s="37"/>
      <c r="D39" s="358"/>
      <c r="E39" s="358"/>
      <c r="G39" s="16"/>
      <c r="H39" s="15"/>
      <c r="I39" s="10">
        <f t="shared" si="45"/>
        <v>0</v>
      </c>
      <c r="Y39" s="32">
        <f t="shared" ref="Y39:Y49" si="47">B39</f>
        <v>0</v>
      </c>
      <c r="Z39" s="33">
        <f t="shared" ref="Z39:Z49" si="48">I39 - (I39*G39)</f>
        <v>0</v>
      </c>
      <c r="AA39" s="33">
        <f t="shared" ref="AA39:AA49" si="49">$I39*$G39*2/10</f>
        <v>0</v>
      </c>
      <c r="AB39" s="29">
        <f t="shared" ref="AB39:AB49" si="50">AA39</f>
        <v>0</v>
      </c>
      <c r="AC39" s="29">
        <f t="shared" ref="AC39:AC49" si="51">AB39</f>
        <v>0</v>
      </c>
      <c r="AD39" s="29">
        <f t="shared" ref="AD39:AD49" si="52">AC39</f>
        <v>0</v>
      </c>
      <c r="AE39" s="29">
        <f t="shared" ref="AE39:AE49" si="53">AD39</f>
        <v>0</v>
      </c>
      <c r="AF39" s="29">
        <f t="shared" ref="AF39:AF49" si="54">AE39</f>
        <v>0</v>
      </c>
      <c r="AG39" s="29">
        <f t="shared" ref="AG39:AG49" si="55">AF39</f>
        <v>0</v>
      </c>
      <c r="AH39" s="29">
        <f t="shared" ref="AH39:AH49" si="56">AG39</f>
        <v>0</v>
      </c>
      <c r="AI39" s="29">
        <f t="shared" ref="AI39:AI49" si="57">AH39</f>
        <v>0</v>
      </c>
      <c r="AJ39" s="29">
        <f t="shared" ref="AJ39:AJ49" si="58">AI39</f>
        <v>0</v>
      </c>
      <c r="AK39" s="21"/>
      <c r="AL39" s="21"/>
      <c r="AM39" s="21"/>
      <c r="AN39" s="21"/>
      <c r="AO39" s="21"/>
      <c r="AP39" s="21"/>
      <c r="AQ39" s="21"/>
      <c r="AR39" s="21"/>
      <c r="AS39" s="21"/>
      <c r="AT39" s="21"/>
      <c r="AU39" s="21"/>
      <c r="AV39" s="21"/>
      <c r="AW39" s="21"/>
      <c r="AX39" s="21"/>
    </row>
    <row r="40" spans="1:50">
      <c r="A40" s="7"/>
      <c r="C40" s="37"/>
      <c r="D40" s="358"/>
      <c r="E40" s="358"/>
      <c r="G40" s="16"/>
      <c r="H40" s="15"/>
      <c r="I40" s="10">
        <f t="shared" si="45"/>
        <v>0</v>
      </c>
      <c r="Y40" s="32">
        <f t="shared" si="47"/>
        <v>0</v>
      </c>
      <c r="Z40" s="33">
        <f t="shared" si="48"/>
        <v>0</v>
      </c>
      <c r="AA40" s="33">
        <f t="shared" si="49"/>
        <v>0</v>
      </c>
      <c r="AB40" s="29">
        <f t="shared" si="50"/>
        <v>0</v>
      </c>
      <c r="AC40" s="29">
        <f t="shared" si="51"/>
        <v>0</v>
      </c>
      <c r="AD40" s="29">
        <f t="shared" si="52"/>
        <v>0</v>
      </c>
      <c r="AE40" s="29">
        <f t="shared" si="53"/>
        <v>0</v>
      </c>
      <c r="AF40" s="29">
        <f t="shared" si="54"/>
        <v>0</v>
      </c>
      <c r="AG40" s="29">
        <f t="shared" si="55"/>
        <v>0</v>
      </c>
      <c r="AH40" s="29">
        <f t="shared" si="56"/>
        <v>0</v>
      </c>
      <c r="AI40" s="29">
        <f t="shared" si="57"/>
        <v>0</v>
      </c>
      <c r="AJ40" s="29">
        <f t="shared" si="58"/>
        <v>0</v>
      </c>
      <c r="AK40" s="21"/>
      <c r="AL40" s="21"/>
      <c r="AM40" s="21"/>
      <c r="AN40" s="21"/>
      <c r="AO40" s="21"/>
      <c r="AP40" s="21"/>
      <c r="AQ40" s="21"/>
      <c r="AR40" s="21"/>
      <c r="AS40" s="21"/>
      <c r="AT40" s="21"/>
      <c r="AU40" s="21"/>
      <c r="AV40" s="21"/>
      <c r="AW40" s="21"/>
      <c r="AX40" s="21"/>
    </row>
    <row r="41" spans="1:50">
      <c r="A41" s="7"/>
      <c r="C41" s="37"/>
      <c r="D41" s="358"/>
      <c r="E41" s="358"/>
      <c r="G41" s="16"/>
      <c r="H41" s="15"/>
      <c r="I41" s="10">
        <f t="shared" si="45"/>
        <v>0</v>
      </c>
      <c r="Y41" s="32">
        <f t="shared" si="47"/>
        <v>0</v>
      </c>
      <c r="Z41" s="33">
        <f t="shared" si="48"/>
        <v>0</v>
      </c>
      <c r="AA41" s="33">
        <f t="shared" si="49"/>
        <v>0</v>
      </c>
      <c r="AB41" s="29">
        <f t="shared" si="50"/>
        <v>0</v>
      </c>
      <c r="AC41" s="29">
        <f t="shared" si="51"/>
        <v>0</v>
      </c>
      <c r="AD41" s="29">
        <f t="shared" si="52"/>
        <v>0</v>
      </c>
      <c r="AE41" s="29">
        <f t="shared" si="53"/>
        <v>0</v>
      </c>
      <c r="AF41" s="29">
        <f t="shared" si="54"/>
        <v>0</v>
      </c>
      <c r="AG41" s="29">
        <f t="shared" si="55"/>
        <v>0</v>
      </c>
      <c r="AH41" s="29">
        <f t="shared" si="56"/>
        <v>0</v>
      </c>
      <c r="AI41" s="29">
        <f t="shared" si="57"/>
        <v>0</v>
      </c>
      <c r="AJ41" s="29">
        <f t="shared" si="58"/>
        <v>0</v>
      </c>
      <c r="AK41" s="21"/>
      <c r="AL41" s="21"/>
      <c r="AM41" s="21"/>
      <c r="AN41" s="21"/>
      <c r="AO41" s="21"/>
      <c r="AP41" s="21"/>
      <c r="AQ41" s="21"/>
      <c r="AR41" s="21"/>
      <c r="AS41" s="21"/>
      <c r="AT41" s="21"/>
      <c r="AU41" s="21"/>
      <c r="AV41" s="21"/>
      <c r="AW41" s="21"/>
      <c r="AX41" s="21"/>
    </row>
    <row r="42" spans="1:50">
      <c r="A42" s="7"/>
      <c r="C42" s="37"/>
      <c r="D42" s="358"/>
      <c r="E42" s="358"/>
      <c r="G42" s="16"/>
      <c r="H42" s="15"/>
      <c r="I42" s="10">
        <f t="shared" si="45"/>
        <v>0</v>
      </c>
      <c r="Y42" s="32">
        <f t="shared" si="47"/>
        <v>0</v>
      </c>
      <c r="Z42" s="33">
        <f t="shared" si="48"/>
        <v>0</v>
      </c>
      <c r="AA42" s="33">
        <f t="shared" si="49"/>
        <v>0</v>
      </c>
      <c r="AB42" s="29">
        <f t="shared" si="50"/>
        <v>0</v>
      </c>
      <c r="AC42" s="29">
        <f t="shared" si="51"/>
        <v>0</v>
      </c>
      <c r="AD42" s="29">
        <f t="shared" si="52"/>
        <v>0</v>
      </c>
      <c r="AE42" s="29">
        <f t="shared" si="53"/>
        <v>0</v>
      </c>
      <c r="AF42" s="29">
        <f t="shared" si="54"/>
        <v>0</v>
      </c>
      <c r="AG42" s="29">
        <f t="shared" si="55"/>
        <v>0</v>
      </c>
      <c r="AH42" s="29">
        <f t="shared" si="56"/>
        <v>0</v>
      </c>
      <c r="AI42" s="29">
        <f t="shared" si="57"/>
        <v>0</v>
      </c>
      <c r="AJ42" s="29">
        <f t="shared" si="58"/>
        <v>0</v>
      </c>
      <c r="AK42" s="21"/>
      <c r="AL42" s="21"/>
      <c r="AM42" s="21"/>
      <c r="AN42" s="21"/>
      <c r="AO42" s="21"/>
      <c r="AP42" s="21"/>
      <c r="AQ42" s="21"/>
      <c r="AR42" s="21"/>
      <c r="AS42" s="21"/>
      <c r="AT42" s="21"/>
      <c r="AU42" s="21"/>
      <c r="AV42" s="21"/>
      <c r="AW42" s="21"/>
      <c r="AX42" s="21"/>
    </row>
    <row r="43" spans="1:50">
      <c r="A43" s="7"/>
      <c r="C43" s="37"/>
      <c r="D43" s="358"/>
      <c r="E43" s="358"/>
      <c r="G43" s="16"/>
      <c r="H43" s="15"/>
      <c r="I43" s="10">
        <f t="shared" si="45"/>
        <v>0</v>
      </c>
      <c r="Y43" s="32">
        <f t="shared" si="47"/>
        <v>0</v>
      </c>
      <c r="Z43" s="33">
        <f t="shared" si="48"/>
        <v>0</v>
      </c>
      <c r="AA43" s="33">
        <f t="shared" si="49"/>
        <v>0</v>
      </c>
      <c r="AB43" s="29">
        <f t="shared" si="50"/>
        <v>0</v>
      </c>
      <c r="AC43" s="29">
        <f t="shared" si="51"/>
        <v>0</v>
      </c>
      <c r="AD43" s="29">
        <f t="shared" si="52"/>
        <v>0</v>
      </c>
      <c r="AE43" s="29">
        <f t="shared" si="53"/>
        <v>0</v>
      </c>
      <c r="AF43" s="29">
        <f t="shared" si="54"/>
        <v>0</v>
      </c>
      <c r="AG43" s="29">
        <f t="shared" si="55"/>
        <v>0</v>
      </c>
      <c r="AH43" s="29">
        <f t="shared" si="56"/>
        <v>0</v>
      </c>
      <c r="AI43" s="29">
        <f t="shared" si="57"/>
        <v>0</v>
      </c>
      <c r="AJ43" s="29">
        <f t="shared" si="58"/>
        <v>0</v>
      </c>
      <c r="AK43" s="21"/>
      <c r="AL43" s="21"/>
      <c r="AM43" s="21"/>
      <c r="AN43" s="21"/>
      <c r="AO43" s="21"/>
      <c r="AP43" s="21"/>
      <c r="AQ43" s="21"/>
      <c r="AR43" s="21"/>
      <c r="AS43" s="21"/>
      <c r="AT43" s="21"/>
      <c r="AU43" s="21"/>
      <c r="AV43" s="21"/>
      <c r="AW43" s="21"/>
      <c r="AX43" s="21"/>
    </row>
    <row r="44" spans="1:50">
      <c r="A44" s="7"/>
      <c r="C44" s="37"/>
      <c r="D44" s="358"/>
      <c r="E44" s="358"/>
      <c r="G44" s="16"/>
      <c r="H44" s="15"/>
      <c r="I44" s="10">
        <f t="shared" si="45"/>
        <v>0</v>
      </c>
      <c r="Y44" s="32">
        <f t="shared" si="47"/>
        <v>0</v>
      </c>
      <c r="Z44" s="33">
        <f t="shared" si="48"/>
        <v>0</v>
      </c>
      <c r="AA44" s="33">
        <f t="shared" si="49"/>
        <v>0</v>
      </c>
      <c r="AB44" s="29">
        <f t="shared" si="50"/>
        <v>0</v>
      </c>
      <c r="AC44" s="29">
        <f t="shared" si="51"/>
        <v>0</v>
      </c>
      <c r="AD44" s="29">
        <f t="shared" si="52"/>
        <v>0</v>
      </c>
      <c r="AE44" s="29">
        <f t="shared" si="53"/>
        <v>0</v>
      </c>
      <c r="AF44" s="29">
        <f t="shared" si="54"/>
        <v>0</v>
      </c>
      <c r="AG44" s="29">
        <f t="shared" si="55"/>
        <v>0</v>
      </c>
      <c r="AH44" s="29">
        <f t="shared" si="56"/>
        <v>0</v>
      </c>
      <c r="AI44" s="29">
        <f t="shared" si="57"/>
        <v>0</v>
      </c>
      <c r="AJ44" s="29">
        <f t="shared" si="58"/>
        <v>0</v>
      </c>
      <c r="AK44" s="21"/>
      <c r="AL44" s="21"/>
      <c r="AM44" s="21"/>
      <c r="AN44" s="21"/>
      <c r="AO44" s="21"/>
      <c r="AP44" s="21"/>
      <c r="AQ44" s="21"/>
      <c r="AR44" s="21"/>
      <c r="AS44" s="21"/>
      <c r="AT44" s="21"/>
      <c r="AU44" s="21"/>
      <c r="AV44" s="21"/>
      <c r="AW44" s="21"/>
      <c r="AX44" s="21"/>
    </row>
    <row r="45" spans="1:50">
      <c r="A45" s="7"/>
      <c r="C45" s="37"/>
      <c r="D45" s="358"/>
      <c r="E45" s="358"/>
      <c r="G45" s="16"/>
      <c r="H45" s="15"/>
      <c r="I45" s="10">
        <f t="shared" si="45"/>
        <v>0</v>
      </c>
      <c r="Y45" s="32">
        <f t="shared" si="47"/>
        <v>0</v>
      </c>
      <c r="Z45" s="33">
        <f t="shared" si="48"/>
        <v>0</v>
      </c>
      <c r="AA45" s="33">
        <f t="shared" si="49"/>
        <v>0</v>
      </c>
      <c r="AB45" s="29">
        <f t="shared" si="50"/>
        <v>0</v>
      </c>
      <c r="AC45" s="29">
        <f t="shared" si="51"/>
        <v>0</v>
      </c>
      <c r="AD45" s="29">
        <f t="shared" si="52"/>
        <v>0</v>
      </c>
      <c r="AE45" s="29">
        <f t="shared" si="53"/>
        <v>0</v>
      </c>
      <c r="AF45" s="29">
        <f t="shared" si="54"/>
        <v>0</v>
      </c>
      <c r="AG45" s="29">
        <f t="shared" si="55"/>
        <v>0</v>
      </c>
      <c r="AH45" s="29">
        <f t="shared" si="56"/>
        <v>0</v>
      </c>
      <c r="AI45" s="29">
        <f t="shared" si="57"/>
        <v>0</v>
      </c>
      <c r="AJ45" s="29">
        <f t="shared" si="58"/>
        <v>0</v>
      </c>
      <c r="AK45" s="21"/>
      <c r="AL45" s="21"/>
      <c r="AM45" s="21"/>
      <c r="AN45" s="21"/>
      <c r="AO45" s="21"/>
      <c r="AP45" s="21"/>
      <c r="AQ45" s="21"/>
      <c r="AR45" s="21"/>
      <c r="AS45" s="21"/>
      <c r="AT45" s="21"/>
      <c r="AU45" s="21"/>
      <c r="AV45" s="21"/>
      <c r="AW45" s="21"/>
      <c r="AX45" s="21"/>
    </row>
    <row r="46" spans="1:50">
      <c r="A46" s="7"/>
      <c r="C46" s="37"/>
      <c r="D46" s="358"/>
      <c r="E46" s="358"/>
      <c r="G46" s="16"/>
      <c r="H46" s="15"/>
      <c r="I46" s="10">
        <f t="shared" si="45"/>
        <v>0</v>
      </c>
      <c r="Y46" s="32">
        <f t="shared" si="47"/>
        <v>0</v>
      </c>
      <c r="Z46" s="33">
        <f t="shared" si="48"/>
        <v>0</v>
      </c>
      <c r="AA46" s="33">
        <f t="shared" si="49"/>
        <v>0</v>
      </c>
      <c r="AB46" s="29">
        <f t="shared" si="50"/>
        <v>0</v>
      </c>
      <c r="AC46" s="29">
        <f t="shared" si="51"/>
        <v>0</v>
      </c>
      <c r="AD46" s="29">
        <f t="shared" si="52"/>
        <v>0</v>
      </c>
      <c r="AE46" s="29">
        <f t="shared" si="53"/>
        <v>0</v>
      </c>
      <c r="AF46" s="29">
        <f t="shared" si="54"/>
        <v>0</v>
      </c>
      <c r="AG46" s="29">
        <f t="shared" si="55"/>
        <v>0</v>
      </c>
      <c r="AH46" s="29">
        <f t="shared" si="56"/>
        <v>0</v>
      </c>
      <c r="AI46" s="29">
        <f t="shared" si="57"/>
        <v>0</v>
      </c>
      <c r="AJ46" s="29">
        <f t="shared" si="58"/>
        <v>0</v>
      </c>
      <c r="AK46" s="21"/>
      <c r="AL46" s="21"/>
      <c r="AM46" s="21"/>
      <c r="AN46" s="21"/>
      <c r="AO46" s="21"/>
      <c r="AP46" s="21"/>
      <c r="AQ46" s="21"/>
      <c r="AR46" s="21"/>
      <c r="AS46" s="21"/>
      <c r="AT46" s="21"/>
      <c r="AU46" s="21"/>
      <c r="AV46" s="21"/>
      <c r="AW46" s="21"/>
      <c r="AX46" s="21"/>
    </row>
    <row r="47" spans="1:50">
      <c r="A47" s="7"/>
      <c r="B47" s="15"/>
      <c r="C47" s="37"/>
      <c r="D47" s="358"/>
      <c r="E47" s="358"/>
      <c r="G47" s="16"/>
      <c r="H47" s="15"/>
      <c r="I47" s="10">
        <f t="shared" si="45"/>
        <v>0</v>
      </c>
      <c r="Y47" s="32">
        <f t="shared" si="47"/>
        <v>0</v>
      </c>
      <c r="Z47" s="33">
        <f t="shared" si="48"/>
        <v>0</v>
      </c>
      <c r="AA47" s="33">
        <f t="shared" si="49"/>
        <v>0</v>
      </c>
      <c r="AB47" s="29">
        <f t="shared" si="50"/>
        <v>0</v>
      </c>
      <c r="AC47" s="29">
        <f t="shared" si="51"/>
        <v>0</v>
      </c>
      <c r="AD47" s="29">
        <f t="shared" si="52"/>
        <v>0</v>
      </c>
      <c r="AE47" s="29">
        <f t="shared" si="53"/>
        <v>0</v>
      </c>
      <c r="AF47" s="29">
        <f t="shared" si="54"/>
        <v>0</v>
      </c>
      <c r="AG47" s="29">
        <f t="shared" si="55"/>
        <v>0</v>
      </c>
      <c r="AH47" s="29">
        <f t="shared" si="56"/>
        <v>0</v>
      </c>
      <c r="AI47" s="29">
        <f t="shared" si="57"/>
        <v>0</v>
      </c>
      <c r="AJ47" s="29">
        <f t="shared" si="58"/>
        <v>0</v>
      </c>
      <c r="AK47" s="21"/>
      <c r="AL47" s="21"/>
      <c r="AM47" s="21"/>
      <c r="AN47" s="21"/>
      <c r="AO47" s="21"/>
      <c r="AP47" s="21"/>
      <c r="AQ47" s="21"/>
      <c r="AR47" s="21"/>
      <c r="AS47" s="21"/>
      <c r="AT47" s="21"/>
      <c r="AU47" s="21"/>
      <c r="AV47" s="21"/>
      <c r="AW47" s="21"/>
      <c r="AX47" s="21"/>
    </row>
    <row r="48" spans="1:50">
      <c r="A48" s="7"/>
      <c r="C48" s="37"/>
      <c r="D48" s="358"/>
      <c r="E48" s="358"/>
      <c r="G48" s="16"/>
      <c r="H48" s="15"/>
      <c r="I48" s="10">
        <f t="shared" si="45"/>
        <v>0</v>
      </c>
      <c r="Y48" s="32">
        <f t="shared" si="47"/>
        <v>0</v>
      </c>
      <c r="Z48" s="33">
        <f t="shared" si="48"/>
        <v>0</v>
      </c>
      <c r="AA48" s="33">
        <f t="shared" si="49"/>
        <v>0</v>
      </c>
      <c r="AB48" s="29">
        <f t="shared" si="50"/>
        <v>0</v>
      </c>
      <c r="AC48" s="29">
        <f t="shared" si="51"/>
        <v>0</v>
      </c>
      <c r="AD48" s="29">
        <f t="shared" si="52"/>
        <v>0</v>
      </c>
      <c r="AE48" s="29">
        <f t="shared" si="53"/>
        <v>0</v>
      </c>
      <c r="AF48" s="29">
        <f t="shared" si="54"/>
        <v>0</v>
      </c>
      <c r="AG48" s="29">
        <f t="shared" si="55"/>
        <v>0</v>
      </c>
      <c r="AH48" s="29">
        <f t="shared" si="56"/>
        <v>0</v>
      </c>
      <c r="AI48" s="29">
        <f t="shared" si="57"/>
        <v>0</v>
      </c>
      <c r="AJ48" s="29">
        <f t="shared" si="58"/>
        <v>0</v>
      </c>
      <c r="AK48" s="21"/>
      <c r="AL48" s="21"/>
      <c r="AM48" s="21"/>
      <c r="AN48" s="21"/>
      <c r="AO48" s="21"/>
      <c r="AP48" s="21"/>
      <c r="AQ48" s="21"/>
      <c r="AR48" s="21"/>
      <c r="AS48" s="21"/>
      <c r="AT48" s="21"/>
      <c r="AU48" s="21"/>
      <c r="AV48" s="21"/>
      <c r="AW48" s="21"/>
      <c r="AX48" s="21"/>
    </row>
    <row r="49" spans="1:51">
      <c r="A49" s="7"/>
      <c r="C49" s="37"/>
      <c r="D49" s="358"/>
      <c r="E49" s="358"/>
      <c r="G49" s="16"/>
      <c r="H49" s="15"/>
      <c r="I49" s="10">
        <f t="shared" si="45"/>
        <v>0</v>
      </c>
      <c r="Y49" s="32">
        <f t="shared" si="47"/>
        <v>0</v>
      </c>
      <c r="Z49" s="33">
        <f t="shared" si="48"/>
        <v>0</v>
      </c>
      <c r="AA49" s="33">
        <f t="shared" si="49"/>
        <v>0</v>
      </c>
      <c r="AB49" s="29">
        <f t="shared" si="50"/>
        <v>0</v>
      </c>
      <c r="AC49" s="29">
        <f t="shared" si="51"/>
        <v>0</v>
      </c>
      <c r="AD49" s="29">
        <f t="shared" si="52"/>
        <v>0</v>
      </c>
      <c r="AE49" s="29">
        <f t="shared" si="53"/>
        <v>0</v>
      </c>
      <c r="AF49" s="29">
        <f t="shared" si="54"/>
        <v>0</v>
      </c>
      <c r="AG49" s="29">
        <f t="shared" si="55"/>
        <v>0</v>
      </c>
      <c r="AH49" s="29">
        <f t="shared" si="56"/>
        <v>0</v>
      </c>
      <c r="AI49" s="29">
        <f t="shared" si="57"/>
        <v>0</v>
      </c>
      <c r="AJ49" s="29">
        <f t="shared" si="58"/>
        <v>0</v>
      </c>
      <c r="AK49" s="21"/>
      <c r="AL49" s="21"/>
      <c r="AM49" s="21"/>
      <c r="AN49" s="21"/>
      <c r="AO49" s="21"/>
      <c r="AP49" s="21"/>
      <c r="AQ49" s="21"/>
      <c r="AR49" s="21"/>
      <c r="AS49" s="21"/>
      <c r="AT49" s="21"/>
      <c r="AU49" s="21"/>
      <c r="AV49" s="21"/>
      <c r="AW49" s="21"/>
      <c r="AX49" s="21"/>
    </row>
    <row r="50" spans="1:51">
      <c r="D50" s="359"/>
      <c r="E50" s="359"/>
      <c r="AL50" s="21"/>
      <c r="AM50" s="21"/>
      <c r="AN50" s="21"/>
      <c r="AO50" s="21"/>
      <c r="AP50" s="21"/>
      <c r="AQ50" s="21"/>
      <c r="AR50" s="21"/>
      <c r="AS50" s="21"/>
      <c r="AT50" s="21"/>
      <c r="AU50" s="21"/>
      <c r="AV50" s="21"/>
      <c r="AW50" s="21"/>
      <c r="AX50" s="21"/>
    </row>
    <row r="51" spans="1:51">
      <c r="D51" s="359"/>
      <c r="E51" s="359"/>
      <c r="AL51" s="21"/>
      <c r="AM51" s="21"/>
      <c r="AN51" s="21"/>
      <c r="AO51" s="21"/>
      <c r="AP51" s="21"/>
      <c r="AQ51" s="21"/>
      <c r="AR51" s="21"/>
      <c r="AS51" s="21"/>
      <c r="AT51" s="21"/>
      <c r="AU51" s="21"/>
      <c r="AV51" s="21"/>
      <c r="AW51" s="21"/>
      <c r="AX51" s="21"/>
    </row>
    <row r="52" spans="1:51">
      <c r="D52" s="359"/>
      <c r="E52" s="359"/>
      <c r="AL52" s="21"/>
      <c r="AM52" s="21"/>
      <c r="AN52" s="21"/>
      <c r="AO52" s="21"/>
      <c r="AP52" s="21"/>
      <c r="AQ52" s="21"/>
      <c r="AR52" s="21"/>
      <c r="AS52" s="21"/>
      <c r="AT52" s="21"/>
      <c r="AU52" s="21"/>
      <c r="AV52" s="21"/>
      <c r="AW52" s="21"/>
      <c r="AX52" s="21"/>
    </row>
    <row r="53" spans="1:51">
      <c r="D53" s="359"/>
      <c r="E53" s="359"/>
      <c r="AL53" s="21"/>
      <c r="AM53" s="21"/>
      <c r="AN53" s="21"/>
      <c r="AO53" s="21"/>
      <c r="AP53" s="21"/>
      <c r="AQ53" s="21"/>
      <c r="AR53" s="21"/>
      <c r="AS53" s="21"/>
      <c r="AT53" s="21"/>
      <c r="AU53" s="21"/>
      <c r="AV53" s="21"/>
      <c r="AW53" s="21"/>
      <c r="AX53" s="21"/>
    </row>
    <row r="54" spans="1:51">
      <c r="D54" s="359"/>
      <c r="E54" s="359"/>
      <c r="AL54" s="21"/>
      <c r="AM54" s="21"/>
      <c r="AN54" s="21"/>
      <c r="AO54" s="21"/>
      <c r="AP54" s="21"/>
      <c r="AQ54" s="21"/>
      <c r="AR54" s="21"/>
      <c r="AS54" s="21"/>
      <c r="AT54" s="21"/>
      <c r="AU54" s="21"/>
      <c r="AV54" s="21"/>
      <c r="AW54" s="21"/>
      <c r="AX54" s="21"/>
    </row>
    <row r="55" spans="1:51">
      <c r="D55" s="359"/>
      <c r="E55" s="359"/>
      <c r="AL55" s="21"/>
      <c r="AM55" s="21"/>
      <c r="AN55" s="21"/>
      <c r="AO55" s="21"/>
      <c r="AP55" s="21"/>
      <c r="AQ55" s="21"/>
      <c r="AR55" s="21"/>
      <c r="AS55" s="21"/>
      <c r="AT55" s="21"/>
      <c r="AU55" s="21"/>
      <c r="AV55" s="21"/>
      <c r="AW55" s="21"/>
      <c r="AX55" s="21"/>
    </row>
    <row r="56" spans="1:51">
      <c r="D56" s="359"/>
      <c r="E56" s="359"/>
      <c r="AL56" s="21"/>
      <c r="AM56" s="21"/>
      <c r="AN56" s="21"/>
      <c r="AO56" s="21"/>
      <c r="AP56" s="21"/>
      <c r="AQ56" s="21"/>
      <c r="AR56" s="21"/>
      <c r="AS56" s="21"/>
      <c r="AT56" s="21"/>
      <c r="AU56" s="21"/>
      <c r="AV56" s="21"/>
      <c r="AW56" s="21"/>
      <c r="AX56" s="21"/>
    </row>
    <row r="57" spans="1:51">
      <c r="D57" s="359"/>
      <c r="E57" s="359"/>
      <c r="AL57" s="21"/>
      <c r="AM57" s="21"/>
      <c r="AN57" s="21"/>
      <c r="AO57" s="21"/>
      <c r="AP57" s="21"/>
      <c r="AQ57" s="21"/>
      <c r="AR57" s="21"/>
      <c r="AS57" s="21"/>
      <c r="AT57" s="21"/>
      <c r="AU57" s="21"/>
      <c r="AV57" s="21"/>
      <c r="AW57" s="21"/>
      <c r="AX57" s="21"/>
    </row>
    <row r="58" spans="1:51" s="38" customFormat="1">
      <c r="D58" s="363"/>
      <c r="E58" s="363"/>
      <c r="AL58" s="39"/>
      <c r="AM58" s="39"/>
      <c r="AN58" s="39"/>
      <c r="AO58" s="39"/>
      <c r="AP58" s="39"/>
      <c r="AQ58" s="39"/>
      <c r="AR58" s="39"/>
      <c r="AS58" s="39"/>
      <c r="AT58" s="39"/>
      <c r="AU58" s="39"/>
      <c r="AV58" s="39"/>
      <c r="AW58" s="39"/>
      <c r="AX58" s="39"/>
    </row>
    <row r="59" spans="1:51">
      <c r="D59" s="359"/>
      <c r="E59" s="359"/>
      <c r="AL59" s="21"/>
      <c r="AM59" s="21"/>
      <c r="AN59" s="21"/>
      <c r="AO59" s="21"/>
      <c r="AP59" s="21"/>
      <c r="AQ59" s="21"/>
      <c r="AR59" s="21"/>
      <c r="AS59" s="21"/>
      <c r="AT59" s="21"/>
      <c r="AU59" s="21"/>
      <c r="AV59" s="21"/>
      <c r="AW59" s="21"/>
      <c r="AX59" s="21"/>
    </row>
    <row r="60" spans="1:51">
      <c r="A60" s="23" t="s">
        <v>638</v>
      </c>
      <c r="D60" s="359"/>
      <c r="E60" s="359"/>
      <c r="AL60" s="21"/>
      <c r="AM60" s="21"/>
      <c r="AN60" s="21"/>
      <c r="AO60" s="21"/>
      <c r="AP60" s="21"/>
      <c r="AQ60" s="21"/>
      <c r="AR60" s="21"/>
      <c r="AS60" s="21"/>
      <c r="AT60" s="21"/>
      <c r="AU60" s="21"/>
      <c r="AV60" s="21"/>
      <c r="AW60" s="21"/>
      <c r="AX60" s="21"/>
    </row>
    <row r="61" spans="1:51">
      <c r="A61" s="23" t="s">
        <v>8089</v>
      </c>
      <c r="D61" s="359"/>
      <c r="E61" s="359"/>
      <c r="K61" s="15"/>
      <c r="Y61" s="24" t="s">
        <v>8</v>
      </c>
      <c r="Z61" s="25"/>
      <c r="AA61" s="25"/>
      <c r="AB61" s="25"/>
      <c r="AC61" s="25"/>
      <c r="AD61" s="25"/>
      <c r="AE61" s="25"/>
      <c r="AF61" s="25"/>
      <c r="AG61" s="25"/>
      <c r="AH61" s="25"/>
      <c r="AI61" s="25"/>
      <c r="AJ61" s="25"/>
      <c r="AK61" s="21"/>
      <c r="AL61" s="24" t="s">
        <v>640</v>
      </c>
      <c r="AM61" s="25"/>
      <c r="AN61" s="25"/>
      <c r="AO61" s="25"/>
      <c r="AP61" s="25"/>
      <c r="AQ61" s="25"/>
      <c r="AR61" s="25"/>
      <c r="AS61" s="25"/>
      <c r="AT61" s="25"/>
      <c r="AU61" s="25"/>
      <c r="AV61" s="25"/>
      <c r="AW61" s="25"/>
      <c r="AX61" s="21"/>
    </row>
    <row r="62" spans="1:51" s="1" customFormat="1" ht="48">
      <c r="A62" s="40" t="s">
        <v>0</v>
      </c>
      <c r="B62" s="41"/>
      <c r="C62" s="42" t="s">
        <v>634</v>
      </c>
      <c r="D62" s="364" t="s">
        <v>11</v>
      </c>
      <c r="E62" s="364"/>
      <c r="F62" s="42" t="s">
        <v>10</v>
      </c>
      <c r="G62" s="42" t="s">
        <v>8087</v>
      </c>
      <c r="H62" s="42" t="s">
        <v>7</v>
      </c>
      <c r="I62" s="13" t="s">
        <v>642</v>
      </c>
      <c r="X62"/>
      <c r="Y62" s="26" t="s">
        <v>5</v>
      </c>
      <c r="Z62" s="36" t="s">
        <v>4</v>
      </c>
      <c r="AA62" s="26" t="s">
        <v>639</v>
      </c>
      <c r="AB62" s="26"/>
      <c r="AC62" s="26"/>
      <c r="AD62" s="26"/>
      <c r="AE62" s="26"/>
      <c r="AF62" s="26"/>
      <c r="AG62" s="26"/>
      <c r="AH62" s="26"/>
      <c r="AI62" s="27"/>
      <c r="AJ62" s="27"/>
      <c r="AK62" s="28"/>
      <c r="AL62" s="26" t="s">
        <v>5</v>
      </c>
      <c r="AM62" s="36" t="s">
        <v>4</v>
      </c>
      <c r="AN62" s="26" t="s">
        <v>639</v>
      </c>
      <c r="AO62" s="26"/>
      <c r="AP62" s="26"/>
      <c r="AQ62" s="27"/>
      <c r="AR62" s="27"/>
      <c r="AS62" s="27"/>
      <c r="AT62" s="27"/>
      <c r="AU62" s="27"/>
      <c r="AV62" s="27"/>
      <c r="AW62" s="27"/>
      <c r="AX62" s="21"/>
      <c r="AY62"/>
    </row>
    <row r="63" spans="1:51">
      <c r="A63" s="43"/>
      <c r="B63" s="44"/>
      <c r="C63" s="45"/>
      <c r="D63" s="362"/>
      <c r="E63" s="362"/>
      <c r="F63" s="45"/>
      <c r="G63" s="46"/>
      <c r="H63" s="46"/>
      <c r="I63" s="10">
        <f>C63*D63*F63</f>
        <v>0</v>
      </c>
      <c r="Y63" s="32">
        <f t="shared" ref="Y63:Y69" si="59">B63</f>
        <v>0</v>
      </c>
      <c r="Z63" s="33">
        <f t="shared" ref="Z63" si="60">I63 - (I63*G63)</f>
        <v>0</v>
      </c>
      <c r="AA63" s="33">
        <f t="shared" ref="AA63:AA72" si="61">$I63*$G63*2/10</f>
        <v>0</v>
      </c>
      <c r="AB63" s="29">
        <f t="shared" ref="AB63:AJ69" si="62">AA63</f>
        <v>0</v>
      </c>
      <c r="AC63" s="29">
        <f t="shared" si="62"/>
        <v>0</v>
      </c>
      <c r="AD63" s="29">
        <f t="shared" si="62"/>
        <v>0</v>
      </c>
      <c r="AE63" s="29">
        <f t="shared" si="62"/>
        <v>0</v>
      </c>
      <c r="AF63" s="29">
        <f t="shared" si="62"/>
        <v>0</v>
      </c>
      <c r="AG63" s="29">
        <f t="shared" si="62"/>
        <v>0</v>
      </c>
      <c r="AH63" s="29">
        <f t="shared" si="62"/>
        <v>0</v>
      </c>
      <c r="AI63" s="29">
        <f t="shared" si="62"/>
        <v>0</v>
      </c>
      <c r="AJ63" s="29">
        <f t="shared" si="62"/>
        <v>0</v>
      </c>
      <c r="AK63" s="21"/>
      <c r="AL63" s="32" t="s">
        <v>9</v>
      </c>
      <c r="AM63" s="33">
        <f>SUM(Z63:Z69)</f>
        <v>0</v>
      </c>
      <c r="AN63" s="33">
        <f>SUM(AA63:AA69)</f>
        <v>0</v>
      </c>
      <c r="AO63" s="29">
        <f>AN63</f>
        <v>0</v>
      </c>
      <c r="AP63" s="29">
        <f t="shared" ref="AP63:AW63" si="63">AO63</f>
        <v>0</v>
      </c>
      <c r="AQ63" s="29">
        <f t="shared" si="63"/>
        <v>0</v>
      </c>
      <c r="AR63" s="29">
        <f t="shared" si="63"/>
        <v>0</v>
      </c>
      <c r="AS63" s="29">
        <f t="shared" si="63"/>
        <v>0</v>
      </c>
      <c r="AT63" s="29">
        <f t="shared" si="63"/>
        <v>0</v>
      </c>
      <c r="AU63" s="29">
        <f t="shared" si="63"/>
        <v>0</v>
      </c>
      <c r="AV63" s="29">
        <f t="shared" si="63"/>
        <v>0</v>
      </c>
      <c r="AW63" s="29">
        <f t="shared" si="63"/>
        <v>0</v>
      </c>
      <c r="AX63" s="21"/>
    </row>
    <row r="64" spans="1:51">
      <c r="A64" s="43"/>
      <c r="B64" s="44"/>
      <c r="C64" s="45"/>
      <c r="D64" s="362"/>
      <c r="E64" s="362"/>
      <c r="F64" s="45"/>
      <c r="G64" s="46"/>
      <c r="H64" s="46"/>
      <c r="I64" s="10">
        <f t="shared" ref="I64:I69" si="64">C64*D64*F64</f>
        <v>0</v>
      </c>
      <c r="Y64" s="32">
        <f t="shared" si="59"/>
        <v>0</v>
      </c>
      <c r="Z64" s="33">
        <f>I64 - (I64*G64)</f>
        <v>0</v>
      </c>
      <c r="AA64" s="33">
        <f t="shared" si="61"/>
        <v>0</v>
      </c>
      <c r="AB64" s="29">
        <f t="shared" si="62"/>
        <v>0</v>
      </c>
      <c r="AC64" s="29">
        <f t="shared" si="62"/>
        <v>0</v>
      </c>
      <c r="AD64" s="29">
        <f t="shared" si="62"/>
        <v>0</v>
      </c>
      <c r="AE64" s="29">
        <f t="shared" si="62"/>
        <v>0</v>
      </c>
      <c r="AF64" s="29">
        <f t="shared" si="62"/>
        <v>0</v>
      </c>
      <c r="AG64" s="29">
        <f t="shared" si="62"/>
        <v>0</v>
      </c>
      <c r="AH64" s="29">
        <f t="shared" si="62"/>
        <v>0</v>
      </c>
      <c r="AI64" s="29">
        <f t="shared" si="62"/>
        <v>0</v>
      </c>
      <c r="AJ64" s="29">
        <f t="shared" si="62"/>
        <v>0</v>
      </c>
      <c r="AK64" s="21"/>
      <c r="AL64" s="32" t="s">
        <v>1</v>
      </c>
      <c r="AM64" s="33">
        <f>SUM(Z71:Z72)</f>
        <v>0</v>
      </c>
      <c r="AN64" s="33">
        <f>SUM(AA71:AA72)</f>
        <v>0</v>
      </c>
      <c r="AO64" s="29">
        <f t="shared" ref="AO64:AW66" si="65">AN64</f>
        <v>0</v>
      </c>
      <c r="AP64" s="29">
        <f t="shared" si="65"/>
        <v>0</v>
      </c>
      <c r="AQ64" s="29">
        <f t="shared" si="65"/>
        <v>0</v>
      </c>
      <c r="AR64" s="29">
        <f t="shared" si="65"/>
        <v>0</v>
      </c>
      <c r="AS64" s="29">
        <f t="shared" si="65"/>
        <v>0</v>
      </c>
      <c r="AT64" s="29">
        <f t="shared" si="65"/>
        <v>0</v>
      </c>
      <c r="AU64" s="29">
        <f t="shared" si="65"/>
        <v>0</v>
      </c>
      <c r="AV64" s="29">
        <f t="shared" si="65"/>
        <v>0</v>
      </c>
      <c r="AW64" s="29">
        <f t="shared" si="65"/>
        <v>0</v>
      </c>
      <c r="AX64" s="21"/>
    </row>
    <row r="65" spans="1:50">
      <c r="A65" s="43"/>
      <c r="B65" s="44"/>
      <c r="C65" s="45"/>
      <c r="D65" s="362"/>
      <c r="E65" s="362"/>
      <c r="F65" s="45"/>
      <c r="G65" s="46"/>
      <c r="H65" s="46"/>
      <c r="I65" s="10">
        <f t="shared" si="64"/>
        <v>0</v>
      </c>
      <c r="Y65" s="32">
        <f t="shared" si="59"/>
        <v>0</v>
      </c>
      <c r="Z65" s="33">
        <f t="shared" ref="Z65:Z69" si="66">I65 - (I65*G65)</f>
        <v>0</v>
      </c>
      <c r="AA65" s="33">
        <f t="shared" si="61"/>
        <v>0</v>
      </c>
      <c r="AB65" s="29">
        <f t="shared" si="62"/>
        <v>0</v>
      </c>
      <c r="AC65" s="29">
        <f t="shared" si="62"/>
        <v>0</v>
      </c>
      <c r="AD65" s="29">
        <f t="shared" si="62"/>
        <v>0</v>
      </c>
      <c r="AE65" s="29">
        <f t="shared" si="62"/>
        <v>0</v>
      </c>
      <c r="AF65" s="29">
        <f t="shared" si="62"/>
        <v>0</v>
      </c>
      <c r="AG65" s="29">
        <f t="shared" si="62"/>
        <v>0</v>
      </c>
      <c r="AH65" s="29">
        <f t="shared" si="62"/>
        <v>0</v>
      </c>
      <c r="AI65" s="29">
        <f t="shared" si="62"/>
        <v>0</v>
      </c>
      <c r="AJ65" s="29">
        <f t="shared" si="62"/>
        <v>0</v>
      </c>
      <c r="AK65" s="21"/>
      <c r="AL65" s="32" t="s">
        <v>2</v>
      </c>
      <c r="AM65" s="33">
        <f>SUM(Z74:Z76)</f>
        <v>0</v>
      </c>
      <c r="AN65" s="33">
        <f>SUM(AA74:AA76)</f>
        <v>0</v>
      </c>
      <c r="AO65" s="29">
        <f t="shared" si="65"/>
        <v>0</v>
      </c>
      <c r="AP65" s="29">
        <f t="shared" si="65"/>
        <v>0</v>
      </c>
      <c r="AQ65" s="29">
        <f t="shared" si="65"/>
        <v>0</v>
      </c>
      <c r="AR65" s="29">
        <f t="shared" si="65"/>
        <v>0</v>
      </c>
      <c r="AS65" s="29">
        <f t="shared" si="65"/>
        <v>0</v>
      </c>
      <c r="AT65" s="29">
        <f t="shared" si="65"/>
        <v>0</v>
      </c>
      <c r="AU65" s="29">
        <f t="shared" si="65"/>
        <v>0</v>
      </c>
      <c r="AV65" s="29">
        <f t="shared" si="65"/>
        <v>0</v>
      </c>
      <c r="AW65" s="29">
        <f t="shared" si="65"/>
        <v>0</v>
      </c>
      <c r="AX65" s="21"/>
    </row>
    <row r="66" spans="1:50">
      <c r="A66" s="43"/>
      <c r="B66" s="44"/>
      <c r="C66" s="45"/>
      <c r="D66" s="362"/>
      <c r="E66" s="362"/>
      <c r="F66" s="45"/>
      <c r="G66" s="46"/>
      <c r="H66" s="46"/>
      <c r="I66" s="10">
        <f t="shared" si="64"/>
        <v>0</v>
      </c>
      <c r="Y66" s="32">
        <f t="shared" si="59"/>
        <v>0</v>
      </c>
      <c r="Z66" s="33">
        <f t="shared" si="66"/>
        <v>0</v>
      </c>
      <c r="AA66" s="33">
        <f t="shared" si="61"/>
        <v>0</v>
      </c>
      <c r="AB66" s="29">
        <f t="shared" si="62"/>
        <v>0</v>
      </c>
      <c r="AC66" s="29">
        <f t="shared" si="62"/>
        <v>0</v>
      </c>
      <c r="AD66" s="29">
        <f t="shared" si="62"/>
        <v>0</v>
      </c>
      <c r="AE66" s="29">
        <f t="shared" si="62"/>
        <v>0</v>
      </c>
      <c r="AF66" s="29">
        <f t="shared" si="62"/>
        <v>0</v>
      </c>
      <c r="AG66" s="29">
        <f t="shared" si="62"/>
        <v>0</v>
      </c>
      <c r="AH66" s="29">
        <f t="shared" si="62"/>
        <v>0</v>
      </c>
      <c r="AI66" s="29">
        <f t="shared" si="62"/>
        <v>0</v>
      </c>
      <c r="AJ66" s="29">
        <f t="shared" si="62"/>
        <v>0</v>
      </c>
      <c r="AK66" s="21"/>
      <c r="AL66" s="32" t="s">
        <v>3</v>
      </c>
      <c r="AM66" s="33">
        <f>SUM(Z78:Z80)</f>
        <v>0</v>
      </c>
      <c r="AN66" s="33">
        <f>SUM(AA78:AA80)</f>
        <v>0</v>
      </c>
      <c r="AO66" s="29">
        <f t="shared" si="65"/>
        <v>0</v>
      </c>
      <c r="AP66" s="29">
        <f t="shared" si="65"/>
        <v>0</v>
      </c>
      <c r="AQ66" s="29">
        <f t="shared" si="65"/>
        <v>0</v>
      </c>
      <c r="AR66" s="29">
        <f t="shared" si="65"/>
        <v>0</v>
      </c>
      <c r="AS66" s="29">
        <f t="shared" si="65"/>
        <v>0</v>
      </c>
      <c r="AT66" s="29">
        <f t="shared" si="65"/>
        <v>0</v>
      </c>
      <c r="AU66" s="29">
        <f t="shared" si="65"/>
        <v>0</v>
      </c>
      <c r="AV66" s="29">
        <f t="shared" si="65"/>
        <v>0</v>
      </c>
      <c r="AW66" s="29">
        <f t="shared" si="65"/>
        <v>0</v>
      </c>
      <c r="AX66" s="21"/>
    </row>
    <row r="67" spans="1:50">
      <c r="A67" s="43"/>
      <c r="B67" s="44"/>
      <c r="C67" s="45"/>
      <c r="D67" s="362"/>
      <c r="E67" s="362"/>
      <c r="F67" s="45"/>
      <c r="G67" s="46"/>
      <c r="H67" s="46"/>
      <c r="I67" s="10">
        <f t="shared" si="64"/>
        <v>0</v>
      </c>
      <c r="Y67" s="32">
        <f t="shared" si="59"/>
        <v>0</v>
      </c>
      <c r="Z67" s="33">
        <f t="shared" si="66"/>
        <v>0</v>
      </c>
      <c r="AA67" s="33">
        <f t="shared" si="61"/>
        <v>0</v>
      </c>
      <c r="AB67" s="29">
        <f t="shared" si="62"/>
        <v>0</v>
      </c>
      <c r="AC67" s="29">
        <f t="shared" si="62"/>
        <v>0</v>
      </c>
      <c r="AD67" s="29">
        <f t="shared" si="62"/>
        <v>0</v>
      </c>
      <c r="AE67" s="29">
        <f t="shared" si="62"/>
        <v>0</v>
      </c>
      <c r="AF67" s="29">
        <f t="shared" si="62"/>
        <v>0</v>
      </c>
      <c r="AG67" s="29">
        <f t="shared" si="62"/>
        <v>0</v>
      </c>
      <c r="AH67" s="29">
        <f t="shared" si="62"/>
        <v>0</v>
      </c>
      <c r="AI67" s="29">
        <f t="shared" si="62"/>
        <v>0</v>
      </c>
      <c r="AJ67" s="29">
        <f t="shared" si="62"/>
        <v>0</v>
      </c>
      <c r="AK67" s="21"/>
      <c r="AL67" s="21"/>
      <c r="AM67" s="21"/>
      <c r="AN67" s="21"/>
      <c r="AO67" s="21"/>
      <c r="AP67" s="21"/>
      <c r="AQ67" s="21"/>
      <c r="AR67" s="21"/>
      <c r="AS67" s="21"/>
      <c r="AT67" s="21"/>
      <c r="AU67" s="21"/>
      <c r="AV67" s="21"/>
      <c r="AW67" s="21"/>
      <c r="AX67" s="21"/>
    </row>
    <row r="68" spans="1:50">
      <c r="A68" s="43"/>
      <c r="B68" s="44"/>
      <c r="C68" s="45"/>
      <c r="D68" s="362"/>
      <c r="E68" s="362"/>
      <c r="F68" s="45"/>
      <c r="G68" s="46"/>
      <c r="H68" s="46"/>
      <c r="I68" s="10">
        <f t="shared" si="64"/>
        <v>0</v>
      </c>
      <c r="Y68" s="32">
        <f t="shared" si="59"/>
        <v>0</v>
      </c>
      <c r="Z68" s="33">
        <f t="shared" si="66"/>
        <v>0</v>
      </c>
      <c r="AA68" s="33">
        <f t="shared" si="61"/>
        <v>0</v>
      </c>
      <c r="AB68" s="29">
        <f t="shared" si="62"/>
        <v>0</v>
      </c>
      <c r="AC68" s="29">
        <f t="shared" si="62"/>
        <v>0</v>
      </c>
      <c r="AD68" s="29">
        <f t="shared" si="62"/>
        <v>0</v>
      </c>
      <c r="AE68" s="29">
        <f t="shared" si="62"/>
        <v>0</v>
      </c>
      <c r="AF68" s="29">
        <f t="shared" si="62"/>
        <v>0</v>
      </c>
      <c r="AG68" s="29">
        <f t="shared" si="62"/>
        <v>0</v>
      </c>
      <c r="AH68" s="29">
        <f t="shared" si="62"/>
        <v>0</v>
      </c>
      <c r="AI68" s="29">
        <f t="shared" si="62"/>
        <v>0</v>
      </c>
      <c r="AJ68" s="29">
        <f t="shared" si="62"/>
        <v>0</v>
      </c>
      <c r="AK68" s="21"/>
      <c r="AL68" s="21"/>
      <c r="AM68" s="21"/>
      <c r="AN68" s="21"/>
      <c r="AO68" s="21"/>
      <c r="AP68" s="21"/>
      <c r="AQ68" s="21"/>
      <c r="AR68" s="21"/>
      <c r="AS68" s="21"/>
      <c r="AT68" s="21"/>
      <c r="AU68" s="21"/>
      <c r="AV68" s="21"/>
      <c r="AW68" s="21"/>
      <c r="AX68" s="21"/>
    </row>
    <row r="69" spans="1:50">
      <c r="A69" s="47"/>
      <c r="B69" s="44"/>
      <c r="C69" s="44"/>
      <c r="D69" s="365"/>
      <c r="E69" s="365"/>
      <c r="F69" s="44"/>
      <c r="G69" s="44"/>
      <c r="H69" s="44"/>
      <c r="I69" s="10">
        <f t="shared" si="64"/>
        <v>0</v>
      </c>
      <c r="Y69" s="32">
        <f t="shared" si="59"/>
        <v>0</v>
      </c>
      <c r="Z69" s="33">
        <f t="shared" si="66"/>
        <v>0</v>
      </c>
      <c r="AA69" s="33">
        <f t="shared" si="61"/>
        <v>0</v>
      </c>
      <c r="AB69" s="29">
        <f t="shared" si="62"/>
        <v>0</v>
      </c>
      <c r="AC69" s="29">
        <f t="shared" si="62"/>
        <v>0</v>
      </c>
      <c r="AD69" s="29">
        <f t="shared" si="62"/>
        <v>0</v>
      </c>
      <c r="AE69" s="29">
        <f t="shared" si="62"/>
        <v>0</v>
      </c>
      <c r="AF69" s="29">
        <f t="shared" si="62"/>
        <v>0</v>
      </c>
      <c r="AG69" s="29">
        <f t="shared" si="62"/>
        <v>0</v>
      </c>
      <c r="AH69" s="29">
        <f t="shared" si="62"/>
        <v>0</v>
      </c>
      <c r="AI69" s="29">
        <f t="shared" si="62"/>
        <v>0</v>
      </c>
      <c r="AJ69" s="29">
        <f t="shared" si="62"/>
        <v>0</v>
      </c>
      <c r="AK69" s="21"/>
      <c r="AL69" s="21"/>
      <c r="AM69" s="21"/>
      <c r="AN69" s="21"/>
      <c r="AO69" s="21"/>
      <c r="AP69" s="21"/>
      <c r="AQ69" s="21"/>
      <c r="AR69" s="21"/>
      <c r="AS69" s="21"/>
      <c r="AT69" s="21"/>
      <c r="AU69" s="21"/>
      <c r="AV69" s="21"/>
      <c r="AW69" s="21"/>
      <c r="AX69" s="21"/>
    </row>
    <row r="70" spans="1:50" ht="48">
      <c r="A70" s="40" t="s">
        <v>1</v>
      </c>
      <c r="B70" s="48"/>
      <c r="C70" s="42" t="s">
        <v>635</v>
      </c>
      <c r="D70" s="42" t="s">
        <v>632</v>
      </c>
      <c r="E70" s="42" t="s">
        <v>633</v>
      </c>
      <c r="F70" s="42" t="s">
        <v>10</v>
      </c>
      <c r="G70" s="42" t="s">
        <v>8087</v>
      </c>
      <c r="H70" s="42" t="s">
        <v>7</v>
      </c>
      <c r="I70" s="13" t="s">
        <v>642</v>
      </c>
      <c r="Y70" s="34"/>
      <c r="Z70" s="35"/>
      <c r="AA70" s="35"/>
      <c r="AB70" s="30"/>
      <c r="AC70" s="30"/>
      <c r="AD70" s="30"/>
      <c r="AE70" s="30"/>
      <c r="AF70" s="30"/>
      <c r="AG70" s="30"/>
      <c r="AH70" s="30"/>
      <c r="AI70" s="30"/>
      <c r="AJ70" s="30"/>
      <c r="AK70" s="21"/>
      <c r="AL70" s="21"/>
      <c r="AM70" s="21"/>
      <c r="AN70" s="21"/>
      <c r="AO70" s="21"/>
      <c r="AP70" s="21"/>
      <c r="AQ70" s="21"/>
      <c r="AR70" s="21"/>
      <c r="AS70" s="21"/>
      <c r="AT70" s="21"/>
      <c r="AU70" s="21"/>
      <c r="AV70" s="21"/>
      <c r="AW70" s="21"/>
      <c r="AX70" s="21"/>
    </row>
    <row r="71" spans="1:50">
      <c r="A71" s="43"/>
      <c r="B71" s="44"/>
      <c r="C71" s="45"/>
      <c r="D71" s="49"/>
      <c r="E71" s="49"/>
      <c r="F71" s="45"/>
      <c r="G71" s="46"/>
      <c r="H71" s="46"/>
      <c r="I71" s="10">
        <f>C71*D71*E71*F71</f>
        <v>0</v>
      </c>
      <c r="Y71" s="32">
        <f t="shared" ref="Y71:Y72" si="67">B71</f>
        <v>0</v>
      </c>
      <c r="Z71" s="33">
        <f t="shared" ref="Z71:Z72" si="68">I71 - (I71*G71)</f>
        <v>0</v>
      </c>
      <c r="AA71" s="33">
        <f t="shared" si="61"/>
        <v>0</v>
      </c>
      <c r="AB71" s="29">
        <f t="shared" ref="AB71:AJ72" si="69">AA71</f>
        <v>0</v>
      </c>
      <c r="AC71" s="29">
        <f t="shared" si="69"/>
        <v>0</v>
      </c>
      <c r="AD71" s="29">
        <f t="shared" si="69"/>
        <v>0</v>
      </c>
      <c r="AE71" s="29">
        <f t="shared" si="69"/>
        <v>0</v>
      </c>
      <c r="AF71" s="29">
        <f t="shared" si="69"/>
        <v>0</v>
      </c>
      <c r="AG71" s="29">
        <f t="shared" si="69"/>
        <v>0</v>
      </c>
      <c r="AH71" s="29">
        <f t="shared" si="69"/>
        <v>0</v>
      </c>
      <c r="AI71" s="29">
        <f t="shared" si="69"/>
        <v>0</v>
      </c>
      <c r="AJ71" s="29">
        <f t="shared" si="69"/>
        <v>0</v>
      </c>
      <c r="AK71" s="21"/>
      <c r="AL71" s="21"/>
      <c r="AM71" s="21"/>
      <c r="AN71" s="21"/>
      <c r="AO71" s="21"/>
      <c r="AP71" s="21"/>
      <c r="AQ71" s="21"/>
      <c r="AR71" s="21"/>
      <c r="AS71" s="21"/>
      <c r="AT71" s="21"/>
      <c r="AU71" s="21"/>
      <c r="AV71" s="21"/>
      <c r="AW71" s="21"/>
      <c r="AX71" s="21"/>
    </row>
    <row r="72" spans="1:50">
      <c r="A72" s="47"/>
      <c r="B72" s="44"/>
      <c r="C72" s="44"/>
      <c r="D72" s="49"/>
      <c r="E72" s="49"/>
      <c r="F72" s="44"/>
      <c r="G72" s="44"/>
      <c r="H72" s="44"/>
      <c r="I72" s="10">
        <f>C72*D72*E72*F72</f>
        <v>0</v>
      </c>
      <c r="Y72" s="32">
        <f t="shared" si="67"/>
        <v>0</v>
      </c>
      <c r="Z72" s="33">
        <f t="shared" si="68"/>
        <v>0</v>
      </c>
      <c r="AA72" s="33">
        <f t="shared" si="61"/>
        <v>0</v>
      </c>
      <c r="AB72" s="29">
        <f t="shared" si="69"/>
        <v>0</v>
      </c>
      <c r="AC72" s="29">
        <f t="shared" si="69"/>
        <v>0</v>
      </c>
      <c r="AD72" s="29">
        <f t="shared" si="69"/>
        <v>0</v>
      </c>
      <c r="AE72" s="29">
        <f t="shared" si="69"/>
        <v>0</v>
      </c>
      <c r="AF72" s="29">
        <f t="shared" si="69"/>
        <v>0</v>
      </c>
      <c r="AG72" s="29">
        <f t="shared" si="69"/>
        <v>0</v>
      </c>
      <c r="AH72" s="29">
        <f t="shared" si="69"/>
        <v>0</v>
      </c>
      <c r="AI72" s="29">
        <f t="shared" si="69"/>
        <v>0</v>
      </c>
      <c r="AJ72" s="29">
        <f t="shared" si="69"/>
        <v>0</v>
      </c>
      <c r="AK72" s="21"/>
      <c r="AL72" s="21"/>
      <c r="AM72" s="21"/>
      <c r="AN72" s="21"/>
      <c r="AO72" s="21"/>
      <c r="AP72" s="21"/>
      <c r="AQ72" s="21"/>
      <c r="AR72" s="21"/>
      <c r="AS72" s="21"/>
      <c r="AT72" s="21"/>
      <c r="AU72" s="21"/>
      <c r="AV72" s="21"/>
      <c r="AW72" s="21"/>
      <c r="AX72" s="21"/>
    </row>
    <row r="73" spans="1:50" ht="48">
      <c r="A73" s="50" t="s">
        <v>2</v>
      </c>
      <c r="B73" s="48"/>
      <c r="C73" s="42" t="s">
        <v>631</v>
      </c>
      <c r="D73" s="364" t="s">
        <v>618</v>
      </c>
      <c r="E73" s="364"/>
      <c r="F73" s="42" t="s">
        <v>10</v>
      </c>
      <c r="G73" s="42" t="s">
        <v>8087</v>
      </c>
      <c r="H73" s="42" t="s">
        <v>7</v>
      </c>
      <c r="I73" s="13" t="s">
        <v>642</v>
      </c>
      <c r="Y73" s="34"/>
      <c r="Z73" s="35"/>
      <c r="AA73" s="35"/>
      <c r="AB73" s="30"/>
      <c r="AC73" s="30"/>
      <c r="AD73" s="30"/>
      <c r="AE73" s="30"/>
      <c r="AF73" s="30"/>
      <c r="AG73" s="30"/>
      <c r="AH73" s="30"/>
      <c r="AI73" s="30"/>
      <c r="AJ73" s="30"/>
      <c r="AK73" s="21"/>
      <c r="AL73" s="21"/>
      <c r="AM73" s="21"/>
      <c r="AN73" s="21"/>
      <c r="AO73" s="21"/>
      <c r="AP73" s="21"/>
      <c r="AQ73" s="21"/>
      <c r="AR73" s="21"/>
      <c r="AS73" s="21"/>
      <c r="AT73" s="21"/>
      <c r="AU73" s="21"/>
      <c r="AV73" s="21"/>
      <c r="AW73" s="21"/>
      <c r="AX73" s="21"/>
    </row>
    <row r="74" spans="1:50">
      <c r="A74" s="51"/>
      <c r="B74" s="44"/>
      <c r="C74" s="44"/>
      <c r="D74" s="365"/>
      <c r="E74" s="365"/>
      <c r="F74" s="44"/>
      <c r="G74" s="46"/>
      <c r="H74" s="46"/>
      <c r="I74" s="10">
        <f>C74*D74*F74</f>
        <v>0</v>
      </c>
      <c r="Y74" s="32">
        <f>B74</f>
        <v>0</v>
      </c>
      <c r="Z74" s="33">
        <f>I74 - (I74*G74)</f>
        <v>0</v>
      </c>
      <c r="AA74" s="33">
        <f>$I74*$G74*2/10</f>
        <v>0</v>
      </c>
      <c r="AB74" s="31">
        <f t="shared" ref="AB74:AJ76" si="70">AA74</f>
        <v>0</v>
      </c>
      <c r="AC74" s="31">
        <f t="shared" si="70"/>
        <v>0</v>
      </c>
      <c r="AD74" s="31">
        <f t="shared" si="70"/>
        <v>0</v>
      </c>
      <c r="AE74" s="31">
        <f t="shared" si="70"/>
        <v>0</v>
      </c>
      <c r="AF74" s="31">
        <f t="shared" si="70"/>
        <v>0</v>
      </c>
      <c r="AG74" s="31">
        <f t="shared" si="70"/>
        <v>0</v>
      </c>
      <c r="AH74" s="31">
        <f t="shared" si="70"/>
        <v>0</v>
      </c>
      <c r="AI74" s="31">
        <f t="shared" si="70"/>
        <v>0</v>
      </c>
      <c r="AJ74" s="31">
        <f t="shared" si="70"/>
        <v>0</v>
      </c>
      <c r="AK74" s="21"/>
      <c r="AL74" s="21"/>
      <c r="AM74" s="21"/>
      <c r="AN74" s="21"/>
      <c r="AO74" s="21"/>
      <c r="AP74" s="21"/>
      <c r="AQ74" s="21"/>
      <c r="AR74" s="21"/>
      <c r="AS74" s="21"/>
      <c r="AT74" s="21"/>
      <c r="AU74" s="21"/>
      <c r="AV74" s="21"/>
      <c r="AW74" s="21"/>
      <c r="AX74" s="21"/>
    </row>
    <row r="75" spans="1:50">
      <c r="A75" s="51"/>
      <c r="B75" s="44"/>
      <c r="C75" s="49"/>
      <c r="D75" s="365"/>
      <c r="E75" s="365"/>
      <c r="F75" s="44"/>
      <c r="G75" s="46"/>
      <c r="H75" s="44"/>
      <c r="I75" s="10">
        <f>C75*D75*F75</f>
        <v>0</v>
      </c>
      <c r="Y75" s="32">
        <f>B75</f>
        <v>0</v>
      </c>
      <c r="Z75" s="33">
        <f>I75 - (I75*G75)</f>
        <v>0</v>
      </c>
      <c r="AA75" s="33">
        <f>$I75*$G75*2/10</f>
        <v>0</v>
      </c>
      <c r="AB75" s="31">
        <f t="shared" si="70"/>
        <v>0</v>
      </c>
      <c r="AC75" s="31">
        <f t="shared" si="70"/>
        <v>0</v>
      </c>
      <c r="AD75" s="31">
        <f t="shared" si="70"/>
        <v>0</v>
      </c>
      <c r="AE75" s="31">
        <f t="shared" si="70"/>
        <v>0</v>
      </c>
      <c r="AF75" s="31">
        <f t="shared" si="70"/>
        <v>0</v>
      </c>
      <c r="AG75" s="31">
        <f t="shared" si="70"/>
        <v>0</v>
      </c>
      <c r="AH75" s="31">
        <f t="shared" si="70"/>
        <v>0</v>
      </c>
      <c r="AI75" s="31">
        <f t="shared" si="70"/>
        <v>0</v>
      </c>
      <c r="AJ75" s="31">
        <f t="shared" si="70"/>
        <v>0</v>
      </c>
      <c r="AK75" s="21"/>
      <c r="AL75" s="21"/>
      <c r="AM75" s="21"/>
      <c r="AN75" s="21"/>
      <c r="AO75" s="21"/>
      <c r="AP75" s="21"/>
      <c r="AQ75" s="21"/>
      <c r="AR75" s="21"/>
      <c r="AS75" s="21"/>
      <c r="AT75" s="21"/>
      <c r="AU75" s="21"/>
      <c r="AV75" s="21"/>
      <c r="AW75" s="21"/>
      <c r="AX75" s="21"/>
    </row>
    <row r="76" spans="1:50">
      <c r="A76" s="47"/>
      <c r="B76" s="44"/>
      <c r="C76" s="44"/>
      <c r="D76" s="365"/>
      <c r="E76" s="365"/>
      <c r="F76" s="44"/>
      <c r="G76" s="44"/>
      <c r="H76" s="44"/>
      <c r="I76" s="10">
        <f>C76*D76*F76</f>
        <v>0</v>
      </c>
      <c r="Y76" s="32">
        <f>B76</f>
        <v>0</v>
      </c>
      <c r="Z76" s="33">
        <f>I76 - (I76*G76)</f>
        <v>0</v>
      </c>
      <c r="AA76" s="33">
        <f>$I76*$G76*2/10</f>
        <v>0</v>
      </c>
      <c r="AB76" s="29">
        <f t="shared" si="70"/>
        <v>0</v>
      </c>
      <c r="AC76" s="29">
        <f t="shared" si="70"/>
        <v>0</v>
      </c>
      <c r="AD76" s="29">
        <f t="shared" si="70"/>
        <v>0</v>
      </c>
      <c r="AE76" s="29">
        <f t="shared" si="70"/>
        <v>0</v>
      </c>
      <c r="AF76" s="29">
        <f t="shared" si="70"/>
        <v>0</v>
      </c>
      <c r="AG76" s="29">
        <f t="shared" si="70"/>
        <v>0</v>
      </c>
      <c r="AH76" s="29">
        <f t="shared" si="70"/>
        <v>0</v>
      </c>
      <c r="AI76" s="29">
        <f t="shared" si="70"/>
        <v>0</v>
      </c>
      <c r="AJ76" s="29">
        <f t="shared" si="70"/>
        <v>0</v>
      </c>
      <c r="AK76" s="21"/>
      <c r="AL76" s="21"/>
      <c r="AM76" s="21"/>
      <c r="AN76" s="21"/>
      <c r="AO76" s="21"/>
      <c r="AP76" s="21"/>
      <c r="AQ76" s="21"/>
      <c r="AR76" s="21"/>
      <c r="AS76" s="21"/>
      <c r="AT76" s="21"/>
      <c r="AU76" s="21"/>
      <c r="AV76" s="21"/>
      <c r="AW76" s="21"/>
      <c r="AX76" s="21"/>
    </row>
    <row r="77" spans="1:50" ht="48">
      <c r="A77" s="52" t="s">
        <v>3</v>
      </c>
      <c r="B77" s="53"/>
      <c r="C77" s="42" t="s">
        <v>636</v>
      </c>
      <c r="D77" s="364" t="s">
        <v>11</v>
      </c>
      <c r="E77" s="364"/>
      <c r="F77" s="42" t="s">
        <v>10</v>
      </c>
      <c r="G77" s="42" t="s">
        <v>8087</v>
      </c>
      <c r="H77" s="42" t="s">
        <v>7</v>
      </c>
      <c r="I77" s="13" t="s">
        <v>642</v>
      </c>
      <c r="Y77" s="34"/>
      <c r="Z77" s="35"/>
      <c r="AA77" s="35"/>
      <c r="AB77" s="30"/>
      <c r="AC77" s="30"/>
      <c r="AD77" s="30"/>
      <c r="AE77" s="30"/>
      <c r="AF77" s="30"/>
      <c r="AG77" s="30"/>
      <c r="AH77" s="30"/>
      <c r="AI77" s="30"/>
      <c r="AJ77" s="30"/>
      <c r="AK77" s="21"/>
      <c r="AL77" s="21"/>
      <c r="AM77" s="21"/>
      <c r="AN77" s="21"/>
      <c r="AO77" s="21"/>
      <c r="AP77" s="21"/>
      <c r="AQ77" s="21"/>
      <c r="AR77" s="21"/>
      <c r="AS77" s="21"/>
      <c r="AT77" s="21"/>
      <c r="AU77" s="21"/>
      <c r="AV77" s="21"/>
      <c r="AW77" s="21"/>
      <c r="AX77" s="21"/>
    </row>
    <row r="78" spans="1:50">
      <c r="A78" s="51"/>
      <c r="B78" s="44"/>
      <c r="C78" s="45"/>
      <c r="D78" s="362"/>
      <c r="E78" s="362"/>
      <c r="F78" s="45"/>
      <c r="G78" s="46"/>
      <c r="H78" s="46"/>
      <c r="I78" s="10">
        <f t="shared" ref="I78:I80" si="71">C78*D78*F78</f>
        <v>0</v>
      </c>
      <c r="Y78" s="32">
        <f>B78</f>
        <v>0</v>
      </c>
      <c r="Z78" s="33">
        <f>I78 - (I78*G78)</f>
        <v>0</v>
      </c>
      <c r="AA78" s="33">
        <f>$I78*$G78*2/10</f>
        <v>0</v>
      </c>
      <c r="AB78" s="29">
        <f t="shared" ref="AB78:AJ80" si="72">AA78</f>
        <v>0</v>
      </c>
      <c r="AC78" s="29">
        <f t="shared" si="72"/>
        <v>0</v>
      </c>
      <c r="AD78" s="29">
        <f t="shared" si="72"/>
        <v>0</v>
      </c>
      <c r="AE78" s="29">
        <f t="shared" si="72"/>
        <v>0</v>
      </c>
      <c r="AF78" s="29">
        <f t="shared" si="72"/>
        <v>0</v>
      </c>
      <c r="AG78" s="29">
        <f t="shared" si="72"/>
        <v>0</v>
      </c>
      <c r="AH78" s="29">
        <f t="shared" si="72"/>
        <v>0</v>
      </c>
      <c r="AI78" s="29">
        <f t="shared" si="72"/>
        <v>0</v>
      </c>
      <c r="AJ78" s="29">
        <f t="shared" si="72"/>
        <v>0</v>
      </c>
      <c r="AK78" s="21"/>
      <c r="AL78" s="21"/>
      <c r="AM78" s="21"/>
      <c r="AN78" s="21"/>
      <c r="AO78" s="21"/>
      <c r="AP78" s="21"/>
      <c r="AQ78" s="21"/>
      <c r="AR78" s="21"/>
      <c r="AS78" s="21"/>
      <c r="AT78" s="21"/>
      <c r="AU78" s="21"/>
      <c r="AV78" s="21"/>
      <c r="AW78" s="21"/>
      <c r="AX78" s="21"/>
    </row>
    <row r="79" spans="1:50">
      <c r="A79" s="51"/>
      <c r="B79" s="44"/>
      <c r="C79" s="45"/>
      <c r="D79" s="362"/>
      <c r="E79" s="362"/>
      <c r="F79" s="45"/>
      <c r="G79" s="46"/>
      <c r="H79" s="46"/>
      <c r="I79" s="10">
        <f t="shared" si="71"/>
        <v>0</v>
      </c>
      <c r="Y79" s="32">
        <f>B79</f>
        <v>0</v>
      </c>
      <c r="Z79" s="33">
        <f>I79 - (I79*G79)</f>
        <v>0</v>
      </c>
      <c r="AA79" s="33">
        <f>$I79*$G79*2/10</f>
        <v>0</v>
      </c>
      <c r="AB79" s="29">
        <f t="shared" si="72"/>
        <v>0</v>
      </c>
      <c r="AC79" s="29">
        <f t="shared" si="72"/>
        <v>0</v>
      </c>
      <c r="AD79" s="29">
        <f t="shared" si="72"/>
        <v>0</v>
      </c>
      <c r="AE79" s="29">
        <f t="shared" si="72"/>
        <v>0</v>
      </c>
      <c r="AF79" s="29">
        <f t="shared" si="72"/>
        <v>0</v>
      </c>
      <c r="AG79" s="29">
        <f t="shared" si="72"/>
        <v>0</v>
      </c>
      <c r="AH79" s="29">
        <f t="shared" si="72"/>
        <v>0</v>
      </c>
      <c r="AI79" s="29">
        <f t="shared" si="72"/>
        <v>0</v>
      </c>
      <c r="AJ79" s="29">
        <f t="shared" si="72"/>
        <v>0</v>
      </c>
      <c r="AK79" s="21"/>
      <c r="AL79" s="21"/>
      <c r="AM79" s="21"/>
      <c r="AN79" s="21"/>
      <c r="AO79" s="21"/>
      <c r="AP79" s="21"/>
      <c r="AQ79" s="21"/>
      <c r="AR79" s="21"/>
      <c r="AS79" s="21"/>
      <c r="AT79" s="21"/>
      <c r="AU79" s="21"/>
      <c r="AV79" s="21"/>
      <c r="AW79" s="21"/>
      <c r="AX79" s="21"/>
    </row>
    <row r="80" spans="1:50">
      <c r="A80" s="51"/>
      <c r="B80" s="44" t="s">
        <v>213</v>
      </c>
      <c r="C80" s="45"/>
      <c r="D80" s="362"/>
      <c r="E80" s="362"/>
      <c r="F80" s="45"/>
      <c r="G80" s="46"/>
      <c r="H80" s="46"/>
      <c r="I80" s="10">
        <f t="shared" si="71"/>
        <v>0</v>
      </c>
      <c r="Y80" s="32" t="str">
        <f>B80</f>
        <v xml:space="preserve"> </v>
      </c>
      <c r="Z80" s="33">
        <f>I80 - (I80*G80)</f>
        <v>0</v>
      </c>
      <c r="AA80" s="33">
        <f>$I80*$G80*2</f>
        <v>0</v>
      </c>
      <c r="AB80" s="29">
        <f t="shared" si="72"/>
        <v>0</v>
      </c>
      <c r="AC80" s="29">
        <f t="shared" si="72"/>
        <v>0</v>
      </c>
      <c r="AD80" s="29">
        <f t="shared" si="72"/>
        <v>0</v>
      </c>
      <c r="AE80" s="29">
        <f t="shared" si="72"/>
        <v>0</v>
      </c>
      <c r="AF80" s="29">
        <f t="shared" si="72"/>
        <v>0</v>
      </c>
      <c r="AG80" s="29">
        <f t="shared" si="72"/>
        <v>0</v>
      </c>
      <c r="AH80" s="29">
        <f t="shared" si="72"/>
        <v>0</v>
      </c>
      <c r="AI80" s="29">
        <f t="shared" si="72"/>
        <v>0</v>
      </c>
      <c r="AJ80" s="29">
        <f t="shared" si="72"/>
        <v>0</v>
      </c>
      <c r="AK80" s="21"/>
      <c r="AL80" s="21"/>
      <c r="AM80" s="21"/>
      <c r="AN80" s="21"/>
      <c r="AO80" s="21"/>
      <c r="AP80" s="21"/>
      <c r="AQ80" s="21"/>
      <c r="AR80" s="21"/>
      <c r="AS80" s="21"/>
      <c r="AT80" s="21"/>
      <c r="AU80" s="21"/>
      <c r="AV80" s="21"/>
      <c r="AW80" s="21"/>
      <c r="AX80" s="21"/>
    </row>
    <row r="81" spans="1:50">
      <c r="A81" s="44"/>
      <c r="B81" s="44"/>
      <c r="C81" s="44"/>
      <c r="D81" s="362"/>
      <c r="E81" s="362"/>
      <c r="F81" s="44"/>
      <c r="G81" s="44"/>
      <c r="H81" s="44"/>
      <c r="AL81" s="21"/>
      <c r="AM81" s="21"/>
      <c r="AN81" s="21"/>
      <c r="AO81" s="21"/>
      <c r="AP81" s="21"/>
      <c r="AQ81" s="21"/>
      <c r="AR81" s="21"/>
      <c r="AS81" s="21"/>
      <c r="AT81" s="21"/>
      <c r="AU81" s="21"/>
      <c r="AV81" s="21"/>
      <c r="AW81" s="21"/>
      <c r="AX81" s="21"/>
    </row>
    <row r="82" spans="1:50">
      <c r="A82" s="44"/>
      <c r="B82" s="44"/>
      <c r="C82" s="44"/>
      <c r="D82" s="362"/>
      <c r="E82" s="362"/>
      <c r="F82" s="44"/>
      <c r="G82" s="44"/>
      <c r="H82" s="44"/>
      <c r="AL82" s="21"/>
      <c r="AM82" s="21"/>
      <c r="AN82" s="21"/>
      <c r="AO82" s="21"/>
      <c r="AP82" s="21"/>
      <c r="AQ82" s="21"/>
      <c r="AR82" s="21"/>
      <c r="AS82" s="21"/>
      <c r="AT82" s="21"/>
      <c r="AU82" s="21"/>
      <c r="AV82" s="21"/>
      <c r="AW82" s="21"/>
      <c r="AX82" s="21"/>
    </row>
    <row r="83" spans="1:50">
      <c r="A83" s="44"/>
      <c r="B83" s="44"/>
      <c r="C83" s="44"/>
      <c r="D83" s="362"/>
      <c r="E83" s="362"/>
      <c r="F83" s="44"/>
      <c r="G83" s="44"/>
      <c r="H83" s="44"/>
      <c r="AL83" s="21"/>
      <c r="AM83" s="21"/>
      <c r="AN83" s="21"/>
      <c r="AO83" s="21"/>
      <c r="AP83" s="21"/>
      <c r="AQ83" s="21"/>
      <c r="AR83" s="21"/>
      <c r="AS83" s="21"/>
      <c r="AT83" s="21"/>
      <c r="AU83" s="21"/>
      <c r="AV83" s="21"/>
      <c r="AW83" s="21"/>
      <c r="AX83" s="21"/>
    </row>
    <row r="84" spans="1:50">
      <c r="A84" s="44"/>
      <c r="B84" s="44"/>
      <c r="C84" s="44"/>
      <c r="D84" s="362"/>
      <c r="E84" s="362"/>
      <c r="F84" s="44"/>
      <c r="G84" s="44"/>
      <c r="H84" s="44"/>
      <c r="AL84" s="21"/>
      <c r="AM84" s="21"/>
      <c r="AN84" s="21"/>
      <c r="AO84" s="21"/>
      <c r="AP84" s="21"/>
      <c r="AQ84" s="21"/>
      <c r="AR84" s="21"/>
      <c r="AS84" s="21"/>
      <c r="AT84" s="21"/>
      <c r="AU84" s="21"/>
      <c r="AV84" s="21"/>
      <c r="AW84" s="21"/>
      <c r="AX84" s="21"/>
    </row>
    <row r="85" spans="1:50">
      <c r="A85" s="44"/>
      <c r="B85" s="44"/>
      <c r="C85" s="44"/>
      <c r="D85" s="362"/>
      <c r="E85" s="362"/>
      <c r="F85" s="44"/>
      <c r="G85" s="44"/>
      <c r="H85" s="44"/>
    </row>
    <row r="86" spans="1:50">
      <c r="A86" s="44"/>
      <c r="B86" s="44"/>
      <c r="C86" s="44"/>
      <c r="D86" s="362"/>
      <c r="E86" s="362"/>
      <c r="F86" s="44"/>
      <c r="G86" s="44"/>
      <c r="H86" s="44"/>
    </row>
    <row r="87" spans="1:50" s="38" customFormat="1">
      <c r="A87" s="54"/>
      <c r="B87" s="54"/>
      <c r="C87" s="54"/>
      <c r="D87" s="366"/>
      <c r="E87" s="366"/>
      <c r="F87" s="54"/>
      <c r="G87" s="54"/>
      <c r="H87" s="54"/>
      <c r="AL87" s="39"/>
      <c r="AM87" s="39"/>
      <c r="AN87" s="39"/>
      <c r="AO87" s="39"/>
      <c r="AP87" s="39"/>
      <c r="AQ87" s="39"/>
      <c r="AR87" s="39"/>
      <c r="AS87" s="39"/>
      <c r="AT87" s="39"/>
      <c r="AU87" s="39"/>
      <c r="AV87" s="39"/>
      <c r="AW87" s="39"/>
      <c r="AX87" s="39"/>
    </row>
    <row r="88" spans="1:50">
      <c r="A88" s="44"/>
      <c r="B88" s="44"/>
      <c r="C88" s="44"/>
      <c r="D88" s="44"/>
      <c r="E88" s="44"/>
      <c r="F88" s="44"/>
      <c r="G88" s="44"/>
      <c r="H88" s="44"/>
    </row>
    <row r="89" spans="1:50">
      <c r="A89" s="44"/>
      <c r="B89" s="44"/>
      <c r="C89" s="44"/>
      <c r="D89" s="362"/>
      <c r="E89" s="362"/>
      <c r="F89" s="44"/>
      <c r="G89" s="44"/>
      <c r="H89" s="44"/>
    </row>
    <row r="90" spans="1:50">
      <c r="A90" s="44"/>
      <c r="B90" s="44"/>
      <c r="C90" s="44"/>
      <c r="D90" s="362"/>
      <c r="E90" s="362"/>
      <c r="F90" s="44"/>
      <c r="G90" s="44"/>
      <c r="H90" s="44"/>
      <c r="Y90" s="24" t="s">
        <v>8</v>
      </c>
      <c r="Z90" s="25"/>
      <c r="AA90" s="25"/>
      <c r="AB90" s="25"/>
      <c r="AC90" s="25"/>
      <c r="AD90" s="25"/>
      <c r="AE90" s="25"/>
      <c r="AF90" s="25"/>
      <c r="AG90" s="25"/>
      <c r="AH90" s="25"/>
      <c r="AI90" s="25"/>
      <c r="AJ90" s="25"/>
    </row>
    <row r="91" spans="1:50" ht="34">
      <c r="A91" s="52" t="s">
        <v>637</v>
      </c>
      <c r="B91" s="53"/>
      <c r="C91" s="42"/>
      <c r="D91" s="364"/>
      <c r="E91" s="364"/>
      <c r="F91" s="42"/>
      <c r="G91" s="42"/>
      <c r="H91" s="42"/>
      <c r="Y91" s="26" t="s">
        <v>5</v>
      </c>
      <c r="Z91" s="36" t="s">
        <v>4</v>
      </c>
      <c r="AA91" s="26" t="s">
        <v>639</v>
      </c>
      <c r="AB91" s="26"/>
      <c r="AC91" s="26"/>
      <c r="AD91" s="26"/>
      <c r="AE91" s="26"/>
      <c r="AF91" s="26"/>
      <c r="AG91" s="26"/>
      <c r="AH91" s="26"/>
      <c r="AI91" s="27"/>
      <c r="AJ91" s="27"/>
    </row>
    <row r="92" spans="1:50">
      <c r="A92" s="44"/>
      <c r="B92" s="44"/>
      <c r="C92" s="44"/>
      <c r="D92" s="44"/>
      <c r="E92" s="44"/>
      <c r="F92" s="44"/>
      <c r="G92" s="44"/>
      <c r="H92" s="55" t="str">
        <f>A10</f>
        <v>(design #1 name)</v>
      </c>
      <c r="Y92" s="32" t="str">
        <f>H92</f>
        <v>(design #1 name)</v>
      </c>
      <c r="Z92" s="33">
        <f>SUM(Z12:Z49)</f>
        <v>0</v>
      </c>
      <c r="AA92" s="33">
        <f>SUM(AA12:AA49)</f>
        <v>0</v>
      </c>
      <c r="AB92" s="29">
        <f>AA92</f>
        <v>0</v>
      </c>
      <c r="AC92" s="29">
        <f t="shared" ref="AC92:AJ93" si="73">AB92</f>
        <v>0</v>
      </c>
      <c r="AD92" s="29">
        <f t="shared" si="73"/>
        <v>0</v>
      </c>
      <c r="AE92" s="29">
        <f t="shared" si="73"/>
        <v>0</v>
      </c>
      <c r="AF92" s="29">
        <f t="shared" si="73"/>
        <v>0</v>
      </c>
      <c r="AG92" s="29">
        <f t="shared" si="73"/>
        <v>0</v>
      </c>
      <c r="AH92" s="29">
        <f t="shared" si="73"/>
        <v>0</v>
      </c>
      <c r="AI92" s="29">
        <f t="shared" si="73"/>
        <v>0</v>
      </c>
      <c r="AJ92" s="29">
        <f t="shared" si="73"/>
        <v>0</v>
      </c>
    </row>
    <row r="93" spans="1:50">
      <c r="A93" s="44"/>
      <c r="B93" s="44"/>
      <c r="C93" s="44"/>
      <c r="D93" s="44"/>
      <c r="E93" s="44"/>
      <c r="F93" s="44"/>
      <c r="G93" s="44"/>
      <c r="H93" s="55" t="str">
        <f>A61</f>
        <v>(design #2 name)</v>
      </c>
      <c r="Y93" s="32" t="str">
        <f>H93</f>
        <v>(design #2 name)</v>
      </c>
      <c r="Z93" s="33">
        <f>SUM(Z63:Z80)</f>
        <v>0</v>
      </c>
      <c r="AA93" s="33">
        <f>SUM(AA63:AA80)</f>
        <v>0</v>
      </c>
      <c r="AB93" s="29">
        <f>AA93</f>
        <v>0</v>
      </c>
      <c r="AC93" s="29">
        <f t="shared" si="73"/>
        <v>0</v>
      </c>
      <c r="AD93" s="29">
        <f t="shared" si="73"/>
        <v>0</v>
      </c>
      <c r="AE93" s="29">
        <f t="shared" si="73"/>
        <v>0</v>
      </c>
      <c r="AF93" s="29">
        <f t="shared" si="73"/>
        <v>0</v>
      </c>
      <c r="AG93" s="29">
        <f t="shared" si="73"/>
        <v>0</v>
      </c>
      <c r="AH93" s="29">
        <f t="shared" si="73"/>
        <v>0</v>
      </c>
      <c r="AI93" s="29">
        <f t="shared" si="73"/>
        <v>0</v>
      </c>
      <c r="AJ93" s="29">
        <f t="shared" si="73"/>
        <v>0</v>
      </c>
    </row>
    <row r="94" spans="1:50">
      <c r="F94" s="22"/>
    </row>
    <row r="162" spans="19:19">
      <c r="S162" s="56"/>
    </row>
    <row r="166" spans="19:19">
      <c r="S166" s="15"/>
    </row>
  </sheetData>
  <mergeCells count="72">
    <mergeCell ref="D87:E87"/>
    <mergeCell ref="D89:E89"/>
    <mergeCell ref="D90:E90"/>
    <mergeCell ref="D91:E91"/>
    <mergeCell ref="D82:E82"/>
    <mergeCell ref="D83:E83"/>
    <mergeCell ref="D84:E84"/>
    <mergeCell ref="D85:E85"/>
    <mergeCell ref="D86:E86"/>
    <mergeCell ref="D54:E54"/>
    <mergeCell ref="D55:E55"/>
    <mergeCell ref="D56:E56"/>
    <mergeCell ref="D81:E81"/>
    <mergeCell ref="D67:E67"/>
    <mergeCell ref="D68:E68"/>
    <mergeCell ref="D69:E69"/>
    <mergeCell ref="D73:E73"/>
    <mergeCell ref="D74:E74"/>
    <mergeCell ref="D75:E75"/>
    <mergeCell ref="D76:E76"/>
    <mergeCell ref="D77:E77"/>
    <mergeCell ref="D78:E78"/>
    <mergeCell ref="D79:E79"/>
    <mergeCell ref="D80:E80"/>
    <mergeCell ref="D42:E42"/>
    <mergeCell ref="D43:E43"/>
    <mergeCell ref="D44:E44"/>
    <mergeCell ref="D46:E46"/>
    <mergeCell ref="D66:E66"/>
    <mergeCell ref="D51:E51"/>
    <mergeCell ref="D52:E52"/>
    <mergeCell ref="D57:E57"/>
    <mergeCell ref="D58:E58"/>
    <mergeCell ref="D59:E59"/>
    <mergeCell ref="D60:E60"/>
    <mergeCell ref="D61:E61"/>
    <mergeCell ref="D62:E62"/>
    <mergeCell ref="D63:E63"/>
    <mergeCell ref="D64:E64"/>
    <mergeCell ref="D65:E65"/>
    <mergeCell ref="D24:E24"/>
    <mergeCell ref="D26:E26"/>
    <mergeCell ref="D27:E27"/>
    <mergeCell ref="D11:E11"/>
    <mergeCell ref="D12:E12"/>
    <mergeCell ref="D13:E13"/>
    <mergeCell ref="D14:E14"/>
    <mergeCell ref="D15:E15"/>
    <mergeCell ref="D16:E16"/>
    <mergeCell ref="D17:E17"/>
    <mergeCell ref="D18:E18"/>
    <mergeCell ref="D19:E19"/>
    <mergeCell ref="D20:E20"/>
    <mergeCell ref="D21:E21"/>
    <mergeCell ref="D22:E22"/>
    <mergeCell ref="D23:E23"/>
    <mergeCell ref="D47:E47"/>
    <mergeCell ref="D48:E48"/>
    <mergeCell ref="D49:E49"/>
    <mergeCell ref="D25:E25"/>
    <mergeCell ref="D53:E53"/>
    <mergeCell ref="D38:E38"/>
    <mergeCell ref="D39:E39"/>
    <mergeCell ref="D40:E40"/>
    <mergeCell ref="D41:E41"/>
    <mergeCell ref="D50:E50"/>
    <mergeCell ref="D28:E28"/>
    <mergeCell ref="D34:E34"/>
    <mergeCell ref="D35:E35"/>
    <mergeCell ref="D36:E36"/>
    <mergeCell ref="D37:E37"/>
    <mergeCell ref="D45:E45"/>
  </mergeCells>
  <pageMargins left="0.75" right="0.75" top="1" bottom="1" header="0.5" footer="0.5"/>
  <pageSetup orientation="portrait" horizontalDpi="4294967292" verticalDpi="429496729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82395-2E9D-8C41-983B-B5461678DEEC}">
  <dimension ref="A1:AA2388"/>
  <sheetViews>
    <sheetView zoomScaleNormal="75" workbookViewId="0">
      <pane xSplit="6" ySplit="3" topLeftCell="G345" activePane="bottomRight" state="frozenSplit"/>
      <selection pane="topRight" activeCell="E1" sqref="E1"/>
      <selection pane="bottomLeft" activeCell="A6" sqref="A6"/>
      <selection pane="bottomRight" activeCell="W1" sqref="W1:W1048576"/>
    </sheetView>
  </sheetViews>
  <sheetFormatPr baseColWidth="10" defaultColWidth="8.83203125" defaultRowHeight="13"/>
  <cols>
    <col min="1" max="1" width="3.83203125" style="74" hidden="1" customWidth="1"/>
    <col min="2" max="2" width="12.5" style="117" hidden="1" customWidth="1"/>
    <col min="3" max="3" width="15.6640625" style="346" hidden="1" customWidth="1"/>
    <col min="4" max="4" width="6.5" style="74" customWidth="1"/>
    <col min="5" max="5" width="5.83203125" style="74" customWidth="1"/>
    <col min="6" max="6" width="68.83203125" style="74" customWidth="1"/>
    <col min="7" max="8" width="12.83203125" style="152" customWidth="1"/>
    <col min="9" max="9" width="1.33203125" style="139" customWidth="1"/>
    <col min="10" max="10" width="13.83203125" style="347" customWidth="1"/>
    <col min="11" max="11" width="13.83203125" style="139" customWidth="1"/>
    <col min="12" max="12" width="1.33203125" style="139" customWidth="1"/>
    <col min="13" max="13" width="13" style="307" customWidth="1"/>
    <col min="14" max="14" width="13" style="152" customWidth="1"/>
    <col min="15" max="15" width="1.33203125" style="152" customWidth="1"/>
    <col min="16" max="16" width="11.1640625" style="110" hidden="1" customWidth="1"/>
    <col min="17" max="18" width="11.1640625" style="74" hidden="1" customWidth="1"/>
    <col min="19" max="19" width="10.83203125" style="74" hidden="1" customWidth="1"/>
    <col min="20" max="21" width="10.5" style="74" hidden="1" customWidth="1"/>
    <col min="22" max="22" width="10.83203125" style="89" customWidth="1"/>
    <col min="23" max="23" width="41.1640625" style="74" customWidth="1"/>
    <col min="24" max="16384" width="8.83203125" style="74"/>
  </cols>
  <sheetData>
    <row r="1" spans="1:26" ht="15">
      <c r="A1" s="74" t="s">
        <v>48</v>
      </c>
      <c r="B1" s="75" t="s">
        <v>942</v>
      </c>
      <c r="C1" s="74" t="s">
        <v>48</v>
      </c>
      <c r="D1" s="77" t="s">
        <v>48</v>
      </c>
      <c r="E1" s="77"/>
      <c r="F1" s="79" t="s">
        <v>12</v>
      </c>
      <c r="G1" s="349" t="s">
        <v>619</v>
      </c>
      <c r="H1" s="350"/>
      <c r="I1" s="325"/>
      <c r="J1" s="367" t="s">
        <v>13</v>
      </c>
      <c r="K1" s="368"/>
      <c r="L1" s="325"/>
      <c r="M1" s="369" t="s">
        <v>647</v>
      </c>
      <c r="N1" s="370"/>
      <c r="O1" s="326"/>
      <c r="P1" s="83" t="s">
        <v>14</v>
      </c>
      <c r="Q1" s="83" t="s">
        <v>14</v>
      </c>
      <c r="R1" s="83" t="s">
        <v>14</v>
      </c>
      <c r="S1" s="84" t="s">
        <v>14</v>
      </c>
      <c r="T1" s="84" t="s">
        <v>14</v>
      </c>
      <c r="U1" s="84" t="s">
        <v>14</v>
      </c>
      <c r="V1" s="327" t="s">
        <v>8083</v>
      </c>
      <c r="W1" s="88" t="s">
        <v>648</v>
      </c>
      <c r="X1" s="89"/>
      <c r="Y1" s="89"/>
      <c r="Z1" s="90"/>
    </row>
    <row r="2" spans="1:26" ht="15">
      <c r="A2" s="74" t="s">
        <v>48</v>
      </c>
      <c r="B2" s="75" t="s">
        <v>942</v>
      </c>
      <c r="C2" s="74" t="s">
        <v>48</v>
      </c>
      <c r="D2" s="77"/>
      <c r="E2" s="77"/>
      <c r="F2" s="91"/>
      <c r="G2" s="351" t="s">
        <v>622</v>
      </c>
      <c r="H2" s="352"/>
      <c r="I2" s="328"/>
      <c r="J2" s="371" t="s">
        <v>15</v>
      </c>
      <c r="K2" s="372"/>
      <c r="L2" s="328"/>
      <c r="M2" s="373" t="s">
        <v>649</v>
      </c>
      <c r="N2" s="374"/>
      <c r="O2" s="329"/>
      <c r="P2" s="95" t="s">
        <v>16</v>
      </c>
      <c r="Q2" s="95" t="s">
        <v>625</v>
      </c>
      <c r="R2" s="95" t="s">
        <v>17</v>
      </c>
      <c r="S2" s="96" t="s">
        <v>16</v>
      </c>
      <c r="T2" s="96" t="s">
        <v>625</v>
      </c>
      <c r="U2" s="96" t="s">
        <v>17</v>
      </c>
      <c r="V2" s="330" t="s">
        <v>8084</v>
      </c>
      <c r="W2" s="100" t="s">
        <v>650</v>
      </c>
      <c r="X2" s="89"/>
      <c r="Y2" s="89"/>
      <c r="Z2" s="90"/>
    </row>
    <row r="3" spans="1:26" ht="14.5" customHeight="1" thickBot="1">
      <c r="A3" s="74" t="s">
        <v>48</v>
      </c>
      <c r="B3" s="75" t="s">
        <v>942</v>
      </c>
      <c r="C3" s="74" t="s">
        <v>48</v>
      </c>
      <c r="D3" s="77" t="s">
        <v>48</v>
      </c>
      <c r="E3" s="331" t="s">
        <v>18</v>
      </c>
      <c r="F3" s="91"/>
      <c r="G3" s="355" t="s">
        <v>627</v>
      </c>
      <c r="H3" s="354"/>
      <c r="I3" s="332"/>
      <c r="J3" s="375" t="s">
        <v>19</v>
      </c>
      <c r="K3" s="376"/>
      <c r="L3" s="332"/>
      <c r="M3" s="377" t="s">
        <v>651</v>
      </c>
      <c r="N3" s="378"/>
      <c r="O3" s="333"/>
      <c r="P3" s="105" t="s">
        <v>951</v>
      </c>
      <c r="Q3" s="105" t="s">
        <v>951</v>
      </c>
      <c r="R3" s="105" t="s">
        <v>951</v>
      </c>
      <c r="S3" s="106" t="s">
        <v>861</v>
      </c>
      <c r="T3" s="106" t="s">
        <v>862</v>
      </c>
      <c r="U3" s="106" t="s">
        <v>863</v>
      </c>
      <c r="V3" s="334" t="s">
        <v>951</v>
      </c>
      <c r="W3" s="109" t="s">
        <v>652</v>
      </c>
      <c r="X3" s="110"/>
      <c r="Y3" s="111"/>
      <c r="Z3" s="90"/>
    </row>
    <row r="4" spans="1:26" ht="14.5" customHeight="1">
      <c r="A4" s="112"/>
      <c r="B4" s="113"/>
      <c r="C4" s="114"/>
      <c r="D4" s="115"/>
      <c r="E4" s="116"/>
      <c r="F4" s="117"/>
      <c r="G4" s="118"/>
      <c r="H4" s="118"/>
      <c r="I4" s="121"/>
      <c r="J4" s="335"/>
      <c r="K4" s="121"/>
      <c r="L4" s="121"/>
      <c r="M4" s="336"/>
      <c r="N4" s="122"/>
      <c r="O4" s="122"/>
      <c r="P4" s="122"/>
      <c r="Q4" s="122"/>
      <c r="R4" s="122"/>
      <c r="S4" s="122"/>
      <c r="T4" s="122"/>
      <c r="U4" s="122"/>
      <c r="V4" s="123"/>
      <c r="W4" s="126" t="s">
        <v>653</v>
      </c>
      <c r="X4" s="89"/>
      <c r="Y4" s="89"/>
      <c r="Z4" s="90"/>
    </row>
    <row r="5" spans="1:26" ht="14.5" customHeight="1">
      <c r="B5" s="74"/>
      <c r="C5" s="127" t="s">
        <v>21</v>
      </c>
      <c r="D5" s="127" t="s">
        <v>22</v>
      </c>
      <c r="G5" s="74"/>
      <c r="H5" s="74"/>
      <c r="I5" s="74"/>
      <c r="J5" s="115"/>
      <c r="K5" s="74"/>
      <c r="L5" s="74"/>
      <c r="M5" s="115"/>
      <c r="N5" s="74"/>
      <c r="O5" s="74"/>
      <c r="P5" s="74"/>
      <c r="V5" s="74"/>
      <c r="W5" s="89"/>
      <c r="X5" s="89"/>
      <c r="Y5" s="89"/>
      <c r="Z5" s="90"/>
    </row>
    <row r="6" spans="1:26" ht="14.5" customHeight="1">
      <c r="A6" s="74" t="s">
        <v>954</v>
      </c>
      <c r="B6" s="129" t="s">
        <v>955</v>
      </c>
      <c r="C6" s="130" t="s">
        <v>23</v>
      </c>
      <c r="D6" s="131" t="s">
        <v>956</v>
      </c>
      <c r="E6" s="129" t="s">
        <v>957</v>
      </c>
      <c r="F6" s="132" t="s">
        <v>958</v>
      </c>
      <c r="G6" s="132">
        <v>5.4472847380000005</v>
      </c>
      <c r="H6" s="348">
        <v>5.4472847380000005</v>
      </c>
      <c r="I6" s="74"/>
      <c r="J6" s="337">
        <v>15.9207984962406</v>
      </c>
      <c r="K6" s="338">
        <v>15.9207984962406</v>
      </c>
      <c r="L6" s="74"/>
      <c r="M6" s="339">
        <v>0.355827</v>
      </c>
      <c r="N6" s="340">
        <f t="shared" ref="N6:N9" si="0">M6</f>
        <v>0.355827</v>
      </c>
      <c r="O6" s="74"/>
      <c r="P6" s="133">
        <v>0.33688374999999998</v>
      </c>
      <c r="Q6" s="133">
        <v>1.4004297000000001E-2</v>
      </c>
      <c r="R6" s="133">
        <v>4.9389534000000004E-3</v>
      </c>
      <c r="S6" s="134">
        <v>2.0196867395107998E-5</v>
      </c>
      <c r="T6" s="135">
        <v>5.1791039988388088E-8</v>
      </c>
      <c r="U6" s="135">
        <v>0.69173016099999995</v>
      </c>
      <c r="V6" s="341">
        <v>1.7778395E-3</v>
      </c>
      <c r="W6" s="89" t="s">
        <v>959</v>
      </c>
      <c r="X6" s="139"/>
      <c r="Y6" s="139"/>
      <c r="Z6" s="90"/>
    </row>
    <row r="7" spans="1:26" ht="14.5" customHeight="1">
      <c r="A7" s="74" t="s">
        <v>960</v>
      </c>
      <c r="B7" s="129" t="s">
        <v>955</v>
      </c>
      <c r="C7" s="130" t="s">
        <v>24</v>
      </c>
      <c r="D7" s="131" t="s">
        <v>956</v>
      </c>
      <c r="E7" s="129" t="s">
        <v>957</v>
      </c>
      <c r="F7" s="132" t="s">
        <v>961</v>
      </c>
      <c r="G7" s="132">
        <v>2.6823156202194998</v>
      </c>
      <c r="H7" s="348">
        <v>2.6823156202194998</v>
      </c>
      <c r="I7" s="74"/>
      <c r="J7" s="337">
        <v>17.792209022556388</v>
      </c>
      <c r="K7" s="338">
        <v>17.792209022556388</v>
      </c>
      <c r="L7" s="74"/>
      <c r="M7" s="339">
        <v>0.32558788</v>
      </c>
      <c r="N7" s="340">
        <f t="shared" si="0"/>
        <v>0.32558788</v>
      </c>
      <c r="O7" s="74"/>
      <c r="P7" s="133">
        <v>0.307035</v>
      </c>
      <c r="Q7" s="133">
        <v>1.4319761E-2</v>
      </c>
      <c r="R7" s="133">
        <v>4.2331149000000004E-3</v>
      </c>
      <c r="S7" s="134">
        <v>1.8407374060053001E-5</v>
      </c>
      <c r="T7" s="135">
        <v>5.2957696457364306E-8</v>
      </c>
      <c r="U7" s="135">
        <v>0.59287323869999997</v>
      </c>
      <c r="V7" s="341">
        <v>7.7392436000000002E-4</v>
      </c>
      <c r="W7" s="89" t="s">
        <v>959</v>
      </c>
      <c r="X7" s="139"/>
      <c r="Y7" s="139"/>
      <c r="Z7" s="90"/>
    </row>
    <row r="8" spans="1:26" ht="14.5" customHeight="1">
      <c r="A8" s="74" t="s">
        <v>962</v>
      </c>
      <c r="B8" s="129" t="s">
        <v>955</v>
      </c>
      <c r="C8" s="130" t="s">
        <v>25</v>
      </c>
      <c r="D8" s="131" t="s">
        <v>956</v>
      </c>
      <c r="E8" s="129" t="s">
        <v>957</v>
      </c>
      <c r="F8" s="132" t="s">
        <v>963</v>
      </c>
      <c r="G8" s="132">
        <v>10.943225012554299</v>
      </c>
      <c r="H8" s="348">
        <v>10.943225012554299</v>
      </c>
      <c r="I8" s="74"/>
      <c r="J8" s="337">
        <v>78.077466165413526</v>
      </c>
      <c r="K8" s="338">
        <v>78.077466165413526</v>
      </c>
      <c r="L8" s="74"/>
      <c r="M8" s="339">
        <v>1.2864483</v>
      </c>
      <c r="N8" s="340">
        <f t="shared" si="0"/>
        <v>1.2864483</v>
      </c>
      <c r="O8" s="74"/>
      <c r="P8" s="133">
        <v>1.2224503</v>
      </c>
      <c r="Q8" s="133">
        <v>6.0243135000000003E-2</v>
      </c>
      <c r="R8" s="133">
        <v>3.7548798999999999E-3</v>
      </c>
      <c r="S8" s="134">
        <v>7.3288389039588298E-5</v>
      </c>
      <c r="T8" s="135">
        <v>2.2279265874125153E-7</v>
      </c>
      <c r="U8" s="135">
        <v>0.52589354161199997</v>
      </c>
      <c r="V8" s="341">
        <v>2.2751522E-3</v>
      </c>
      <c r="W8" s="89" t="s">
        <v>964</v>
      </c>
      <c r="X8" s="139"/>
      <c r="Y8" s="139"/>
      <c r="Z8" s="90"/>
    </row>
    <row r="9" spans="1:26" ht="14.5" customHeight="1">
      <c r="A9" s="74" t="s">
        <v>965</v>
      </c>
      <c r="B9" s="129" t="s">
        <v>955</v>
      </c>
      <c r="C9" s="130" t="s">
        <v>966</v>
      </c>
      <c r="D9" s="131" t="s">
        <v>956</v>
      </c>
      <c r="E9" s="129" t="s">
        <v>957</v>
      </c>
      <c r="F9" s="132" t="s">
        <v>967</v>
      </c>
      <c r="G9" s="132">
        <v>10.850808234894</v>
      </c>
      <c r="H9" s="348">
        <v>10.850808234894</v>
      </c>
      <c r="I9" s="74"/>
      <c r="J9" s="337">
        <v>77.757556390977427</v>
      </c>
      <c r="K9" s="338">
        <v>77.757556390977427</v>
      </c>
      <c r="L9" s="74"/>
      <c r="M9" s="339">
        <v>1.2776965</v>
      </c>
      <c r="N9" s="340">
        <f t="shared" si="0"/>
        <v>1.2776965</v>
      </c>
      <c r="O9" s="74"/>
      <c r="P9" s="133">
        <v>1.2142793000000001</v>
      </c>
      <c r="Q9" s="133">
        <v>5.9937958999999999E-2</v>
      </c>
      <c r="R9" s="133">
        <v>3.4792663000000001E-3</v>
      </c>
      <c r="S9" s="134">
        <v>7.2798517727843876E-5</v>
      </c>
      <c r="T9" s="135">
        <v>2.2166404855197535E-7</v>
      </c>
      <c r="U9" s="135">
        <v>0.48729218795499996</v>
      </c>
      <c r="V9" s="341">
        <v>2.2579650999999998E-3</v>
      </c>
      <c r="W9" s="89" t="s">
        <v>964</v>
      </c>
      <c r="X9" s="139"/>
      <c r="Y9" s="139"/>
      <c r="Z9" s="90"/>
    </row>
    <row r="10" spans="1:26" ht="14.5" customHeight="1">
      <c r="B10" s="129" t="s">
        <v>955</v>
      </c>
      <c r="C10" s="127" t="s">
        <v>968</v>
      </c>
      <c r="D10" s="127" t="s">
        <v>969</v>
      </c>
      <c r="G10" s="74"/>
      <c r="H10" s="74"/>
      <c r="I10" s="74"/>
      <c r="J10" s="115"/>
      <c r="K10" s="74"/>
      <c r="L10" s="74"/>
      <c r="M10" s="115"/>
      <c r="N10" s="74"/>
      <c r="O10" s="74"/>
      <c r="P10" s="74"/>
      <c r="V10" s="74"/>
      <c r="W10" s="89"/>
      <c r="X10" s="139"/>
      <c r="Y10" s="139"/>
      <c r="Z10" s="90"/>
    </row>
    <row r="11" spans="1:26" ht="14.5" customHeight="1">
      <c r="A11" s="74" t="s">
        <v>970</v>
      </c>
      <c r="B11" s="129" t="s">
        <v>955</v>
      </c>
      <c r="C11" s="130" t="s">
        <v>971</v>
      </c>
      <c r="D11" s="131" t="s">
        <v>969</v>
      </c>
      <c r="E11" s="129" t="s">
        <v>957</v>
      </c>
      <c r="F11" s="132" t="s">
        <v>972</v>
      </c>
      <c r="G11" s="132">
        <v>0.77658781986032999</v>
      </c>
      <c r="H11" s="348">
        <v>0.77658781986032999</v>
      </c>
      <c r="I11" s="74"/>
      <c r="J11" s="337">
        <v>0.94677759398496242</v>
      </c>
      <c r="K11" s="338">
        <v>0.94677759398496242</v>
      </c>
      <c r="L11" s="74"/>
      <c r="M11" s="339">
        <v>2.3006045999999999E-2</v>
      </c>
      <c r="N11" s="340">
        <f t="shared" ref="N11:N23" si="1">M11</f>
        <v>2.3006045999999999E-2</v>
      </c>
      <c r="O11" s="74"/>
      <c r="P11" s="133">
        <v>2.1868832000000001E-2</v>
      </c>
      <c r="Q11" s="133">
        <v>9.6887872999999996E-4</v>
      </c>
      <c r="R11" s="133">
        <v>1.6833509E-4</v>
      </c>
      <c r="S11" s="134">
        <v>1.3110810025268798E-6</v>
      </c>
      <c r="T11" s="135">
        <v>3.5831314609357775E-9</v>
      </c>
      <c r="U11" s="135">
        <v>2.3576343947399998E-2</v>
      </c>
      <c r="V11" s="342">
        <v>3.8621102999999997E-5</v>
      </c>
      <c r="W11" s="89" t="s">
        <v>973</v>
      </c>
      <c r="X11" s="139"/>
      <c r="Y11" s="139"/>
      <c r="Z11" s="90"/>
    </row>
    <row r="12" spans="1:26" ht="14.5" customHeight="1">
      <c r="A12" s="74" t="s">
        <v>974</v>
      </c>
      <c r="B12" s="129" t="s">
        <v>955</v>
      </c>
      <c r="C12" s="130" t="s">
        <v>975</v>
      </c>
      <c r="D12" s="131" t="s">
        <v>969</v>
      </c>
      <c r="E12" s="129" t="s">
        <v>957</v>
      </c>
      <c r="F12" s="132" t="s">
        <v>976</v>
      </c>
      <c r="G12" s="132">
        <v>0.67149315674766008</v>
      </c>
      <c r="H12" s="348">
        <v>0.67149315674766008</v>
      </c>
      <c r="I12" s="74"/>
      <c r="J12" s="337">
        <v>0.62478400000000001</v>
      </c>
      <c r="K12" s="338">
        <v>0.62478400000000001</v>
      </c>
      <c r="L12" s="74"/>
      <c r="M12" s="339">
        <v>1.6109825000000001E-2</v>
      </c>
      <c r="N12" s="340">
        <f t="shared" si="1"/>
        <v>1.6109825000000001E-2</v>
      </c>
      <c r="O12" s="74"/>
      <c r="P12" s="133">
        <v>1.543925E-2</v>
      </c>
      <c r="Q12" s="133">
        <v>6.6617884000000002E-4</v>
      </c>
      <c r="R12" s="145">
        <v>4.3967565000000002E-6</v>
      </c>
      <c r="S12" s="134">
        <v>9.2561448460067712E-7</v>
      </c>
      <c r="T12" s="135">
        <v>2.4636791021796081E-9</v>
      </c>
      <c r="U12" s="135">
        <v>6.1579221748000003E-4</v>
      </c>
      <c r="V12" s="342">
        <v>2.2528450999999999E-5</v>
      </c>
      <c r="W12" s="89" t="s">
        <v>973</v>
      </c>
      <c r="X12" s="139"/>
      <c r="Y12" s="139"/>
      <c r="Z12" s="90"/>
    </row>
    <row r="13" spans="1:26" ht="14.5" customHeight="1">
      <c r="A13" s="74" t="s">
        <v>977</v>
      </c>
      <c r="B13" s="129" t="s">
        <v>955</v>
      </c>
      <c r="C13" s="130" t="s">
        <v>978</v>
      </c>
      <c r="D13" s="131" t="s">
        <v>969</v>
      </c>
      <c r="E13" s="129" t="s">
        <v>957</v>
      </c>
      <c r="F13" s="132" t="s">
        <v>979</v>
      </c>
      <c r="G13" s="132">
        <v>0.12038149883523</v>
      </c>
      <c r="H13" s="348">
        <v>0.12038149883523</v>
      </c>
      <c r="I13" s="74"/>
      <c r="J13" s="337">
        <v>0.63136788721804504</v>
      </c>
      <c r="K13" s="338">
        <v>0.63136788721804504</v>
      </c>
      <c r="L13" s="74"/>
      <c r="M13" s="339">
        <v>1.3005299999999999E-2</v>
      </c>
      <c r="N13" s="340">
        <f t="shared" si="1"/>
        <v>1.3005299999999999E-2</v>
      </c>
      <c r="O13" s="74"/>
      <c r="P13" s="133">
        <v>1.2012449E-2</v>
      </c>
      <c r="Q13" s="133">
        <v>5.9088572999999999E-4</v>
      </c>
      <c r="R13" s="133">
        <v>4.0196511E-4</v>
      </c>
      <c r="S13" s="134">
        <v>7.2017081071769991E-7</v>
      </c>
      <c r="T13" s="135">
        <v>2.1852283120671856E-9</v>
      </c>
      <c r="U13" s="135">
        <v>5.6297633819999998E-2</v>
      </c>
      <c r="V13" s="342">
        <v>3.373847E-5</v>
      </c>
      <c r="W13" s="89" t="s">
        <v>980</v>
      </c>
      <c r="X13" s="139"/>
      <c r="Y13" s="139"/>
      <c r="Z13" s="90"/>
    </row>
    <row r="14" spans="1:26" ht="14.5" customHeight="1">
      <c r="A14" s="74" t="s">
        <v>981</v>
      </c>
      <c r="B14" s="129" t="s">
        <v>955</v>
      </c>
      <c r="C14" s="130" t="s">
        <v>982</v>
      </c>
      <c r="D14" s="131" t="s">
        <v>969</v>
      </c>
      <c r="E14" s="129" t="s">
        <v>957</v>
      </c>
      <c r="F14" s="132" t="s">
        <v>983</v>
      </c>
      <c r="G14" s="132">
        <v>1.0456120064859201E-2</v>
      </c>
      <c r="H14" s="348">
        <v>1.0456120064859201E-2</v>
      </c>
      <c r="I14" s="74"/>
      <c r="J14" s="337">
        <v>4.1126159398496238E-2</v>
      </c>
      <c r="K14" s="338">
        <v>4.1126159398496238E-2</v>
      </c>
      <c r="L14" s="74"/>
      <c r="M14" s="339">
        <v>9.3161728E-4</v>
      </c>
      <c r="N14" s="340">
        <f t="shared" si="1"/>
        <v>9.3161728E-4</v>
      </c>
      <c r="O14" s="74"/>
      <c r="P14" s="133">
        <v>8.5271328000000003E-4</v>
      </c>
      <c r="Q14" s="145">
        <v>4.6744542999999997E-5</v>
      </c>
      <c r="R14" s="145">
        <v>3.2159461000000003E-5</v>
      </c>
      <c r="S14" s="134">
        <v>5.1121898743509997E-8</v>
      </c>
      <c r="T14" s="135">
        <v>1.7287182933326177E-10</v>
      </c>
      <c r="U14" s="135">
        <v>4.5041260949999998E-3</v>
      </c>
      <c r="V14" s="342">
        <v>2.4856900999999999E-6</v>
      </c>
      <c r="W14" s="89" t="s">
        <v>984</v>
      </c>
      <c r="X14" s="139"/>
      <c r="Y14" s="139"/>
      <c r="Z14" s="90"/>
    </row>
    <row r="15" spans="1:26" ht="14.5" customHeight="1">
      <c r="A15" s="74" t="s">
        <v>985</v>
      </c>
      <c r="B15" s="129" t="s">
        <v>955</v>
      </c>
      <c r="C15" s="130" t="s">
        <v>986</v>
      </c>
      <c r="D15" s="131" t="s">
        <v>969</v>
      </c>
      <c r="E15" s="129" t="s">
        <v>957</v>
      </c>
      <c r="F15" s="132" t="s">
        <v>987</v>
      </c>
      <c r="G15" s="132">
        <v>0.15038636876099001</v>
      </c>
      <c r="H15" s="348">
        <v>0.15038636876099001</v>
      </c>
      <c r="I15" s="74"/>
      <c r="J15" s="337">
        <v>0.19659398496240602</v>
      </c>
      <c r="K15" s="338">
        <v>0.19659398496240602</v>
      </c>
      <c r="L15" s="74"/>
      <c r="M15" s="339">
        <v>5.8848842999999996E-3</v>
      </c>
      <c r="N15" s="340">
        <f t="shared" si="1"/>
        <v>5.8848842999999996E-3</v>
      </c>
      <c r="O15" s="74"/>
      <c r="P15" s="133">
        <v>5.5568427999999996E-3</v>
      </c>
      <c r="Q15" s="133">
        <v>2.5749931999999998E-4</v>
      </c>
      <c r="R15" s="145">
        <v>7.0542123999999996E-5</v>
      </c>
      <c r="S15" s="134">
        <v>3.3314405366095004E-7</v>
      </c>
      <c r="T15" s="135">
        <v>9.5229038624515682E-10</v>
      </c>
      <c r="U15" s="135">
        <v>9.879849369999999E-3</v>
      </c>
      <c r="V15" s="342">
        <v>2.1976416999999998E-5</v>
      </c>
      <c r="W15" s="89" t="s">
        <v>988</v>
      </c>
      <c r="X15" s="139"/>
      <c r="Y15" s="139"/>
      <c r="Z15" s="90"/>
    </row>
    <row r="16" spans="1:26" ht="14.5" customHeight="1">
      <c r="A16" s="74" t="s">
        <v>989</v>
      </c>
      <c r="B16" s="129" t="s">
        <v>955</v>
      </c>
      <c r="C16" s="130" t="s">
        <v>990</v>
      </c>
      <c r="D16" s="131" t="s">
        <v>969</v>
      </c>
      <c r="E16" s="129" t="s">
        <v>957</v>
      </c>
      <c r="F16" s="132" t="s">
        <v>991</v>
      </c>
      <c r="G16" s="132">
        <v>1.5836490023042999</v>
      </c>
      <c r="H16" s="348">
        <v>1.5836490023042999</v>
      </c>
      <c r="I16" s="74"/>
      <c r="J16" s="337">
        <v>5.9362168421052628</v>
      </c>
      <c r="K16" s="338">
        <v>5.9362168421052628</v>
      </c>
      <c r="L16" s="74"/>
      <c r="M16" s="339">
        <v>0.10078526</v>
      </c>
      <c r="N16" s="340">
        <f t="shared" si="1"/>
        <v>0.10078526</v>
      </c>
      <c r="O16" s="74"/>
      <c r="P16" s="133">
        <v>9.5767159000000004E-2</v>
      </c>
      <c r="Q16" s="133">
        <v>4.6533039E-3</v>
      </c>
      <c r="R16" s="133">
        <v>3.6479375000000001E-4</v>
      </c>
      <c r="S16" s="134">
        <v>5.7414364084806985E-6</v>
      </c>
      <c r="T16" s="135">
        <v>1.7208963761346671E-8</v>
      </c>
      <c r="U16" s="135">
        <v>5.1091562E-2</v>
      </c>
      <c r="V16" s="341">
        <v>1.8311881999999999E-4</v>
      </c>
      <c r="W16" s="89" t="s">
        <v>992</v>
      </c>
      <c r="Y16" s="139"/>
      <c r="Z16" s="90"/>
    </row>
    <row r="17" spans="1:27" ht="14.5" customHeight="1">
      <c r="A17" s="74" t="s">
        <v>993</v>
      </c>
      <c r="B17" s="129" t="s">
        <v>955</v>
      </c>
      <c r="C17" s="130" t="s">
        <v>994</v>
      </c>
      <c r="D17" s="131" t="s">
        <v>969</v>
      </c>
      <c r="E17" s="129" t="s">
        <v>957</v>
      </c>
      <c r="F17" s="132" t="s">
        <v>995</v>
      </c>
      <c r="G17" s="132">
        <v>0.10773533262547999</v>
      </c>
      <c r="H17" s="348">
        <v>0.10773533262547999</v>
      </c>
      <c r="I17" s="74"/>
      <c r="J17" s="337">
        <v>0.48735675939849621</v>
      </c>
      <c r="K17" s="338">
        <v>0.48735675939849621</v>
      </c>
      <c r="L17" s="74"/>
      <c r="M17" s="339">
        <v>1.1606447000000001E-2</v>
      </c>
      <c r="N17" s="340">
        <f t="shared" si="1"/>
        <v>1.1606447000000001E-2</v>
      </c>
      <c r="O17" s="74"/>
      <c r="P17" s="133">
        <v>1.083711E-2</v>
      </c>
      <c r="Q17" s="133">
        <v>4.9332417999999999E-4</v>
      </c>
      <c r="R17" s="133">
        <v>2.7601254999999998E-4</v>
      </c>
      <c r="S17" s="134">
        <v>6.4970683603400003E-7</v>
      </c>
      <c r="T17" s="135">
        <v>1.8244237694733391E-9</v>
      </c>
      <c r="U17" s="135">
        <v>3.8657220300000003E-2</v>
      </c>
      <c r="V17" s="342">
        <v>2.8015297000000001E-5</v>
      </c>
      <c r="W17" s="89" t="s">
        <v>992</v>
      </c>
      <c r="X17" s="146" t="s">
        <v>996</v>
      </c>
      <c r="AA17" s="139"/>
    </row>
    <row r="18" spans="1:27" ht="14.5" customHeight="1">
      <c r="A18" s="74" t="s">
        <v>997</v>
      </c>
      <c r="B18" s="129" t="s">
        <v>955</v>
      </c>
      <c r="C18" s="130" t="s">
        <v>998</v>
      </c>
      <c r="D18" s="131" t="s">
        <v>969</v>
      </c>
      <c r="E18" s="129" t="s">
        <v>957</v>
      </c>
      <c r="F18" s="132" t="s">
        <v>999</v>
      </c>
      <c r="G18" s="132">
        <v>1.6488329543825</v>
      </c>
      <c r="H18" s="348">
        <v>1.6488329543825</v>
      </c>
      <c r="I18" s="74"/>
      <c r="J18" s="337">
        <v>6.1818648872180448</v>
      </c>
      <c r="K18" s="338">
        <v>6.1818648872180448</v>
      </c>
      <c r="L18" s="74"/>
      <c r="M18" s="339">
        <v>0.10497036999999999</v>
      </c>
      <c r="N18" s="340">
        <f t="shared" si="1"/>
        <v>0.10497036999999999</v>
      </c>
      <c r="O18" s="74"/>
      <c r="P18" s="133">
        <v>9.9742802000000005E-2</v>
      </c>
      <c r="Q18" s="133">
        <v>4.8461696999999998E-3</v>
      </c>
      <c r="R18" s="133">
        <v>3.8140344000000002E-4</v>
      </c>
      <c r="S18" s="134">
        <v>5.9797842335319E-6</v>
      </c>
      <c r="T18" s="135">
        <v>1.7922225560741663E-8</v>
      </c>
      <c r="U18" s="135">
        <v>5.3417849500000003E-2</v>
      </c>
      <c r="V18" s="341">
        <v>1.9079623E-4</v>
      </c>
      <c r="W18" s="89" t="s">
        <v>992</v>
      </c>
      <c r="X18" s="147" t="s">
        <v>1000</v>
      </c>
      <c r="AA18" s="139"/>
    </row>
    <row r="19" spans="1:27" ht="14.5" customHeight="1">
      <c r="A19" s="74" t="s">
        <v>1001</v>
      </c>
      <c r="B19" s="129" t="s">
        <v>955</v>
      </c>
      <c r="C19" s="130" t="s">
        <v>1002</v>
      </c>
      <c r="D19" s="131" t="s">
        <v>969</v>
      </c>
      <c r="E19" s="129" t="s">
        <v>957</v>
      </c>
      <c r="F19" s="132" t="s">
        <v>1003</v>
      </c>
      <c r="G19" s="132">
        <v>0.11284354445139999</v>
      </c>
      <c r="H19" s="348">
        <v>0.11284354445139999</v>
      </c>
      <c r="I19" s="74"/>
      <c r="J19" s="337">
        <v>0.51121386466165408</v>
      </c>
      <c r="K19" s="338">
        <v>0.51121386466165408</v>
      </c>
      <c r="L19" s="74"/>
      <c r="M19" s="339">
        <v>1.2161622E-2</v>
      </c>
      <c r="N19" s="340">
        <f t="shared" si="1"/>
        <v>1.2161622E-2</v>
      </c>
      <c r="O19" s="74"/>
      <c r="P19" s="133">
        <v>1.1355752E-2</v>
      </c>
      <c r="Q19" s="133">
        <v>5.1686172000000002E-4</v>
      </c>
      <c r="R19" s="133">
        <v>2.8900848999999999E-4</v>
      </c>
      <c r="S19" s="134">
        <v>6.8080046158490006E-7</v>
      </c>
      <c r="T19" s="135">
        <v>1.9114708411794407E-9</v>
      </c>
      <c r="U19" s="135">
        <v>4.0477379500000001E-2</v>
      </c>
      <c r="V19" s="342">
        <v>2.9379358E-5</v>
      </c>
      <c r="W19" s="89" t="s">
        <v>992</v>
      </c>
      <c r="X19" s="147" t="s">
        <v>1004</v>
      </c>
      <c r="AA19" s="139"/>
    </row>
    <row r="20" spans="1:27" ht="14.5" customHeight="1">
      <c r="A20" s="74" t="s">
        <v>1005</v>
      </c>
      <c r="B20" s="129" t="s">
        <v>955</v>
      </c>
      <c r="C20" s="130" t="s">
        <v>1006</v>
      </c>
      <c r="D20" s="131" t="s">
        <v>969</v>
      </c>
      <c r="E20" s="129" t="s">
        <v>957</v>
      </c>
      <c r="F20" s="132" t="s">
        <v>1007</v>
      </c>
      <c r="G20" s="132">
        <v>1.5257447187395998</v>
      </c>
      <c r="H20" s="348">
        <v>1.5257447187395998</v>
      </c>
      <c r="I20" s="74"/>
      <c r="J20" s="337">
        <v>5.6755080451127817</v>
      </c>
      <c r="K20" s="338">
        <v>5.6755080451127817</v>
      </c>
      <c r="L20" s="74"/>
      <c r="M20" s="339">
        <v>9.5190457000000006E-2</v>
      </c>
      <c r="N20" s="340">
        <f t="shared" si="1"/>
        <v>9.5190457000000006E-2</v>
      </c>
      <c r="O20" s="74"/>
      <c r="P20" s="133">
        <v>9.0482699999999999E-2</v>
      </c>
      <c r="Q20" s="133">
        <v>4.4198648999999998E-3</v>
      </c>
      <c r="R20" s="133">
        <v>2.8789198000000001E-4</v>
      </c>
      <c r="S20" s="134">
        <v>5.4246223280881899E-6</v>
      </c>
      <c r="T20" s="135">
        <v>1.6345654458628899E-8</v>
      </c>
      <c r="U20" s="135">
        <v>4.0321005800000004E-2</v>
      </c>
      <c r="V20" s="341">
        <v>1.7013786000000001E-4</v>
      </c>
      <c r="W20" s="89" t="s">
        <v>992</v>
      </c>
      <c r="X20" s="147" t="s">
        <v>1008</v>
      </c>
      <c r="AA20" s="139"/>
    </row>
    <row r="21" spans="1:27" ht="14.5" customHeight="1">
      <c r="A21" s="74" t="s">
        <v>1009</v>
      </c>
      <c r="B21" s="129" t="s">
        <v>955</v>
      </c>
      <c r="C21" s="130" t="s">
        <v>1010</v>
      </c>
      <c r="D21" s="131" t="s">
        <v>969</v>
      </c>
      <c r="E21" s="129" t="s">
        <v>957</v>
      </c>
      <c r="F21" s="132" t="s">
        <v>1011</v>
      </c>
      <c r="G21" s="132">
        <v>7.9237414978729992E-2</v>
      </c>
      <c r="H21" s="348">
        <v>7.9237414978729992E-2</v>
      </c>
      <c r="I21" s="74"/>
      <c r="J21" s="337">
        <v>0.33521202255639093</v>
      </c>
      <c r="K21" s="338">
        <v>0.33521202255639093</v>
      </c>
      <c r="L21" s="74"/>
      <c r="M21" s="339">
        <v>7.7884616000000002E-3</v>
      </c>
      <c r="N21" s="340">
        <f t="shared" si="1"/>
        <v>7.7884616000000002E-3</v>
      </c>
      <c r="O21" s="74"/>
      <c r="P21" s="133">
        <v>7.2448125000000004E-3</v>
      </c>
      <c r="Q21" s="133">
        <v>3.4276936000000001E-4</v>
      </c>
      <c r="R21" s="133">
        <v>2.0087967999999999E-4</v>
      </c>
      <c r="S21" s="134">
        <v>4.3434127775386E-7</v>
      </c>
      <c r="T21" s="135">
        <v>1.2676381689605709E-9</v>
      </c>
      <c r="U21" s="135">
        <v>2.8134408100000001E-2</v>
      </c>
      <c r="V21" s="342">
        <v>1.8124643E-5</v>
      </c>
      <c r="W21" s="89" t="s">
        <v>992</v>
      </c>
      <c r="X21" s="147" t="s">
        <v>1012</v>
      </c>
      <c r="AA21" s="139"/>
    </row>
    <row r="22" spans="1:27" ht="14.5" customHeight="1">
      <c r="A22" s="74" t="s">
        <v>1013</v>
      </c>
      <c r="B22" s="129" t="s">
        <v>955</v>
      </c>
      <c r="C22" s="130" t="s">
        <v>1014</v>
      </c>
      <c r="D22" s="131" t="s">
        <v>969</v>
      </c>
      <c r="E22" s="129" t="s">
        <v>957</v>
      </c>
      <c r="F22" s="132" t="s">
        <v>1015</v>
      </c>
      <c r="G22" s="132">
        <v>1.5847211639657</v>
      </c>
      <c r="H22" s="348">
        <v>1.5847211639657</v>
      </c>
      <c r="I22" s="74"/>
      <c r="J22" s="337">
        <v>5.9402357894736841</v>
      </c>
      <c r="K22" s="338">
        <v>5.9402357894736841</v>
      </c>
      <c r="L22" s="74"/>
      <c r="M22" s="339">
        <v>0.10085349</v>
      </c>
      <c r="N22" s="340">
        <f t="shared" si="1"/>
        <v>0.10085349</v>
      </c>
      <c r="O22" s="74"/>
      <c r="P22" s="133">
        <v>9.5831995000000003E-2</v>
      </c>
      <c r="Q22" s="133">
        <v>4.6564542999999996E-3</v>
      </c>
      <c r="R22" s="133">
        <v>3.6504072000000001E-4</v>
      </c>
      <c r="S22" s="134">
        <v>5.7453233952493997E-6</v>
      </c>
      <c r="T22" s="135">
        <v>1.7220614850520975E-8</v>
      </c>
      <c r="U22" s="135">
        <v>5.11261514E-2</v>
      </c>
      <c r="V22" s="341">
        <v>1.8324279999999999E-4</v>
      </c>
      <c r="W22" s="89" t="s">
        <v>992</v>
      </c>
      <c r="X22" s="148" t="s">
        <v>1016</v>
      </c>
      <c r="AA22" s="139"/>
    </row>
    <row r="23" spans="1:27" ht="14.5" customHeight="1">
      <c r="A23" s="74" t="s">
        <v>1017</v>
      </c>
      <c r="B23" s="129" t="s">
        <v>955</v>
      </c>
      <c r="C23" s="130" t="s">
        <v>1018</v>
      </c>
      <c r="D23" s="131" t="s">
        <v>969</v>
      </c>
      <c r="E23" s="129" t="s">
        <v>957</v>
      </c>
      <c r="F23" s="132" t="s">
        <v>1019</v>
      </c>
      <c r="G23" s="132">
        <v>0.10780827256132</v>
      </c>
      <c r="H23" s="348">
        <v>0.10780827256132</v>
      </c>
      <c r="I23" s="74"/>
      <c r="J23" s="337">
        <v>0.48768670676691722</v>
      </c>
      <c r="K23" s="338">
        <v>0.48768670676691722</v>
      </c>
      <c r="L23" s="74"/>
      <c r="M23" s="339">
        <v>1.1614305E-2</v>
      </c>
      <c r="N23" s="340">
        <f t="shared" si="1"/>
        <v>1.1614305E-2</v>
      </c>
      <c r="O23" s="74"/>
      <c r="P23" s="133">
        <v>1.0844447E-2</v>
      </c>
      <c r="Q23" s="133">
        <v>4.9365816999999998E-4</v>
      </c>
      <c r="R23" s="133">
        <v>2.7619941999999998E-4</v>
      </c>
      <c r="S23" s="134">
        <v>6.5014669675090012E-7</v>
      </c>
      <c r="T23" s="135">
        <v>1.825658912633268E-9</v>
      </c>
      <c r="U23" s="135">
        <v>3.8683392099999998E-2</v>
      </c>
      <c r="V23" s="342">
        <v>2.8034263999999998E-5</v>
      </c>
      <c r="W23" s="89" t="s">
        <v>992</v>
      </c>
      <c r="X23" s="139"/>
      <c r="Y23" s="139"/>
      <c r="Z23" s="90"/>
    </row>
    <row r="24" spans="1:27" ht="14.5" customHeight="1">
      <c r="B24" s="129" t="s">
        <v>955</v>
      </c>
      <c r="C24" s="127" t="s">
        <v>655</v>
      </c>
      <c r="D24" s="127" t="s">
        <v>1020</v>
      </c>
      <c r="G24" s="74"/>
      <c r="H24" s="74"/>
      <c r="I24" s="74"/>
      <c r="J24" s="115"/>
      <c r="K24" s="74"/>
      <c r="L24" s="74"/>
      <c r="M24" s="115"/>
      <c r="N24" s="74"/>
      <c r="O24" s="74"/>
      <c r="P24" s="74"/>
      <c r="V24" s="74"/>
      <c r="W24" s="89"/>
      <c r="X24" s="139"/>
      <c r="Y24" s="89"/>
      <c r="Z24" s="90"/>
    </row>
    <row r="25" spans="1:27" ht="14.5" customHeight="1">
      <c r="A25" s="74" t="s">
        <v>1021</v>
      </c>
      <c r="B25" s="129" t="s">
        <v>955</v>
      </c>
      <c r="C25" s="130" t="s">
        <v>656</v>
      </c>
      <c r="D25" s="131" t="s">
        <v>1020</v>
      </c>
      <c r="E25" s="129" t="s">
        <v>957</v>
      </c>
      <c r="F25" s="132" t="s">
        <v>1022</v>
      </c>
      <c r="G25" s="132">
        <v>0.79948515760146011</v>
      </c>
      <c r="H25" s="348">
        <v>0.79948515760146011</v>
      </c>
      <c r="I25" s="74"/>
      <c r="J25" s="337">
        <v>1.0260311278195489</v>
      </c>
      <c r="K25" s="338">
        <v>1.0260311278195489</v>
      </c>
      <c r="L25" s="74"/>
      <c r="M25" s="339">
        <v>2.5161640999999998E-2</v>
      </c>
      <c r="N25" s="340">
        <f t="shared" ref="N25:N28" si="2">M25</f>
        <v>2.5161640999999998E-2</v>
      </c>
      <c r="O25" s="74"/>
      <c r="P25" s="133">
        <v>2.3879859999999999E-2</v>
      </c>
      <c r="Q25" s="133">
        <v>1.0449014999999999E-3</v>
      </c>
      <c r="R25" s="133">
        <v>2.3688016000000001E-4</v>
      </c>
      <c r="S25" s="134">
        <v>1.43164622632861E-6</v>
      </c>
      <c r="T25" s="135">
        <v>3.8642807396222558E-9</v>
      </c>
      <c r="U25" s="135">
        <v>3.3176492580400001E-2</v>
      </c>
      <c r="V25" s="342">
        <v>4.2894379000000003E-5</v>
      </c>
      <c r="W25" s="89" t="s">
        <v>973</v>
      </c>
      <c r="X25" s="89"/>
      <c r="Y25" s="110"/>
      <c r="Z25" s="90"/>
    </row>
    <row r="26" spans="1:27" ht="14.5" customHeight="1">
      <c r="A26" s="74" t="s">
        <v>1023</v>
      </c>
      <c r="B26" s="129" t="s">
        <v>955</v>
      </c>
      <c r="C26" s="130" t="s">
        <v>657</v>
      </c>
      <c r="D26" s="131" t="s">
        <v>1020</v>
      </c>
      <c r="E26" s="129" t="s">
        <v>957</v>
      </c>
      <c r="F26" s="132" t="s">
        <v>1024</v>
      </c>
      <c r="G26" s="132">
        <v>0.46537062890190001</v>
      </c>
      <c r="H26" s="348">
        <v>0.46537062890190001</v>
      </c>
      <c r="I26" s="74"/>
      <c r="J26" s="337">
        <v>0.60836008270676689</v>
      </c>
      <c r="K26" s="338">
        <v>0.60836008270676689</v>
      </c>
      <c r="L26" s="74"/>
      <c r="M26" s="339">
        <v>1.8210773999999999E-2</v>
      </c>
      <c r="N26" s="340">
        <f t="shared" si="2"/>
        <v>1.8210773999999999E-2</v>
      </c>
      <c r="O26" s="74"/>
      <c r="P26" s="133">
        <v>1.719565E-2</v>
      </c>
      <c r="Q26" s="133">
        <v>7.9683165000000002E-4</v>
      </c>
      <c r="R26" s="133">
        <v>2.1829259999999999E-4</v>
      </c>
      <c r="S26" s="134">
        <v>1.0309142763069997E-6</v>
      </c>
      <c r="T26" s="135">
        <v>2.9468626139970461E-9</v>
      </c>
      <c r="U26" s="135">
        <v>3.0573193790000001E-2</v>
      </c>
      <c r="V26" s="342">
        <v>6.8006022000000006E-5</v>
      </c>
      <c r="W26" s="89" t="s">
        <v>1025</v>
      </c>
      <c r="X26" s="110"/>
      <c r="Y26" s="110"/>
      <c r="Z26" s="90"/>
    </row>
    <row r="27" spans="1:27" ht="14.5" customHeight="1">
      <c r="A27" s="74" t="s">
        <v>1026</v>
      </c>
      <c r="B27" s="129" t="s">
        <v>955</v>
      </c>
      <c r="C27" s="130" t="s">
        <v>658</v>
      </c>
      <c r="D27" s="131" t="s">
        <v>1020</v>
      </c>
      <c r="E27" s="129" t="s">
        <v>957</v>
      </c>
      <c r="F27" s="132" t="s">
        <v>1027</v>
      </c>
      <c r="G27" s="132">
        <v>1.6648835335593</v>
      </c>
      <c r="H27" s="348">
        <v>1.6648835335593</v>
      </c>
      <c r="I27" s="74"/>
      <c r="J27" s="337">
        <v>6.2373823308270673</v>
      </c>
      <c r="K27" s="338">
        <v>6.2373823308270673</v>
      </c>
      <c r="L27" s="74"/>
      <c r="M27" s="339">
        <v>0.10642313</v>
      </c>
      <c r="N27" s="340">
        <f t="shared" si="2"/>
        <v>0.10642313</v>
      </c>
      <c r="O27" s="74"/>
      <c r="P27" s="133">
        <v>0.10109115</v>
      </c>
      <c r="Q27" s="133">
        <v>4.9013427999999998E-3</v>
      </c>
      <c r="R27" s="133">
        <v>4.3063424000000001E-4</v>
      </c>
      <c r="S27" s="134">
        <v>6.0606204774841002E-6</v>
      </c>
      <c r="T27" s="135">
        <v>1.8126267745101564E-8</v>
      </c>
      <c r="U27" s="135">
        <v>6.0312918700000002E-2</v>
      </c>
      <c r="V27" s="341">
        <v>1.9386016E-4</v>
      </c>
      <c r="W27" s="89" t="s">
        <v>992</v>
      </c>
      <c r="X27" s="110"/>
      <c r="Y27" s="110"/>
      <c r="Z27" s="90"/>
    </row>
    <row r="28" spans="1:27" ht="14.5" customHeight="1">
      <c r="A28" s="74" t="s">
        <v>1028</v>
      </c>
      <c r="B28" s="129" t="s">
        <v>955</v>
      </c>
      <c r="C28" s="130" t="s">
        <v>659</v>
      </c>
      <c r="D28" s="131" t="s">
        <v>1020</v>
      </c>
      <c r="E28" s="129" t="s">
        <v>957</v>
      </c>
      <c r="F28" s="132" t="s">
        <v>1029</v>
      </c>
      <c r="G28" s="132">
        <v>0.12631175363319999</v>
      </c>
      <c r="H28" s="348">
        <v>0.12631175363319999</v>
      </c>
      <c r="I28" s="74"/>
      <c r="J28" s="337">
        <v>0.55779174436090218</v>
      </c>
      <c r="K28" s="338">
        <v>0.55779174436090218</v>
      </c>
      <c r="L28" s="74"/>
      <c r="M28" s="339">
        <v>1.3369272E-2</v>
      </c>
      <c r="N28" s="340">
        <f t="shared" si="2"/>
        <v>1.3369272E-2</v>
      </c>
      <c r="O28" s="74"/>
      <c r="P28" s="133">
        <v>1.2475197E-2</v>
      </c>
      <c r="Q28" s="133">
        <v>5.6352530000000004E-4</v>
      </c>
      <c r="R28" s="133">
        <v>3.3054911999999998E-4</v>
      </c>
      <c r="S28" s="134">
        <v>7.47913503362E-7</v>
      </c>
      <c r="T28" s="135">
        <v>2.0840432849553511E-9</v>
      </c>
      <c r="U28" s="135">
        <v>4.6295395499999996E-2</v>
      </c>
      <c r="V28" s="342">
        <v>3.1963679000000003E-5</v>
      </c>
      <c r="W28" s="89" t="s">
        <v>992</v>
      </c>
      <c r="X28" s="110"/>
      <c r="Y28" s="110"/>
      <c r="Z28" s="90"/>
    </row>
    <row r="29" spans="1:27" ht="14.5" customHeight="1">
      <c r="B29" s="129" t="s">
        <v>955</v>
      </c>
      <c r="C29" s="127" t="s">
        <v>1030</v>
      </c>
      <c r="D29" s="127" t="s">
        <v>1031</v>
      </c>
      <c r="G29" s="74"/>
      <c r="H29" s="74"/>
      <c r="I29" s="74"/>
      <c r="J29" s="115"/>
      <c r="K29" s="74"/>
      <c r="L29" s="74"/>
      <c r="M29" s="115"/>
      <c r="N29" s="74"/>
      <c r="O29" s="74"/>
      <c r="P29" s="74"/>
      <c r="V29" s="74"/>
      <c r="W29" s="89"/>
      <c r="X29" s="89"/>
      <c r="Y29" s="89"/>
      <c r="Z29" s="90"/>
    </row>
    <row r="30" spans="1:27" ht="14.5" customHeight="1">
      <c r="A30" s="74" t="s">
        <v>1032</v>
      </c>
      <c r="B30" s="129" t="s">
        <v>955</v>
      </c>
      <c r="C30" s="130" t="s">
        <v>1033</v>
      </c>
      <c r="D30" s="131" t="s">
        <v>1031</v>
      </c>
      <c r="E30" s="129" t="s">
        <v>957</v>
      </c>
      <c r="F30" s="132" t="s">
        <v>1034</v>
      </c>
      <c r="G30" s="132">
        <v>0.95970946950039993</v>
      </c>
      <c r="H30" s="348">
        <v>0.95970946950039993</v>
      </c>
      <c r="I30" s="74"/>
      <c r="J30" s="337">
        <v>0.28907495488721802</v>
      </c>
      <c r="K30" s="338">
        <v>0.28907495488721802</v>
      </c>
      <c r="L30" s="74"/>
      <c r="M30" s="339">
        <v>3.4002157999999998E-2</v>
      </c>
      <c r="N30" s="340">
        <f t="shared" ref="N30:N45" si="3">M30</f>
        <v>3.4002157999999998E-2</v>
      </c>
      <c r="O30" s="74"/>
      <c r="P30" s="133">
        <v>3.1082143E-2</v>
      </c>
      <c r="Q30" s="133">
        <v>2.7722171E-3</v>
      </c>
      <c r="R30" s="133">
        <v>1.4779758000000001E-4</v>
      </c>
      <c r="S30" s="134">
        <v>1.8634378087085301E-6</v>
      </c>
      <c r="T30" s="135">
        <v>1.02522821996947E-8</v>
      </c>
      <c r="U30" s="135">
        <v>2.0699941736999999E-2</v>
      </c>
      <c r="V30" s="341">
        <v>6.5141964999999998E-4</v>
      </c>
      <c r="W30" s="110" t="s">
        <v>1035</v>
      </c>
      <c r="X30" s="110"/>
      <c r="Y30" s="110"/>
      <c r="Z30" s="90"/>
    </row>
    <row r="31" spans="1:27" ht="14.5" customHeight="1">
      <c r="A31" s="74" t="s">
        <v>1036</v>
      </c>
      <c r="B31" s="129" t="s">
        <v>955</v>
      </c>
      <c r="C31" s="130" t="s">
        <v>1037</v>
      </c>
      <c r="D31" s="131" t="s">
        <v>1031</v>
      </c>
      <c r="E31" s="129" t="s">
        <v>957</v>
      </c>
      <c r="F31" s="132" t="s">
        <v>1038</v>
      </c>
      <c r="G31" s="132">
        <v>0.89009698125199999</v>
      </c>
      <c r="H31" s="348">
        <v>0.89009698125199999</v>
      </c>
      <c r="I31" s="74"/>
      <c r="J31" s="337">
        <v>0.38305842857142858</v>
      </c>
      <c r="K31" s="338">
        <v>0.38305842857142858</v>
      </c>
      <c r="L31" s="74"/>
      <c r="M31" s="339">
        <v>3.3049777000000002E-2</v>
      </c>
      <c r="N31" s="340">
        <f t="shared" si="3"/>
        <v>3.3049777000000002E-2</v>
      </c>
      <c r="O31" s="74"/>
      <c r="P31" s="133">
        <v>3.0234422E-2</v>
      </c>
      <c r="Q31" s="133">
        <v>2.6076160000000001E-3</v>
      </c>
      <c r="R31" s="133">
        <v>2.0773898E-4</v>
      </c>
      <c r="S31" s="134">
        <v>1.8126152606116701E-6</v>
      </c>
      <c r="T31" s="135">
        <v>9.6435502059351987E-9</v>
      </c>
      <c r="U31" s="135">
        <v>2.9095095615E-2</v>
      </c>
      <c r="V31" s="341">
        <v>5.9185208000000003E-4</v>
      </c>
      <c r="W31" s="110" t="s">
        <v>1035</v>
      </c>
      <c r="X31" s="110"/>
      <c r="Y31" s="110"/>
      <c r="Z31" s="90"/>
    </row>
    <row r="32" spans="1:27" ht="14.5" customHeight="1">
      <c r="A32" s="74" t="s">
        <v>1039</v>
      </c>
      <c r="B32" s="129" t="s">
        <v>955</v>
      </c>
      <c r="C32" s="130" t="s">
        <v>1040</v>
      </c>
      <c r="D32" s="131" t="s">
        <v>1031</v>
      </c>
      <c r="E32" s="129" t="s">
        <v>957</v>
      </c>
      <c r="F32" s="132" t="s">
        <v>1041</v>
      </c>
      <c r="G32" s="132">
        <v>0.99608649294600005</v>
      </c>
      <c r="H32" s="348">
        <v>0.99608649294600005</v>
      </c>
      <c r="I32" s="74"/>
      <c r="J32" s="337">
        <v>0.76837676691729317</v>
      </c>
      <c r="K32" s="338">
        <v>0.76837676691729317</v>
      </c>
      <c r="L32" s="74"/>
      <c r="M32" s="339">
        <v>4.9802089000000001E-2</v>
      </c>
      <c r="N32" s="340">
        <f t="shared" si="3"/>
        <v>4.9802089000000001E-2</v>
      </c>
      <c r="O32" s="74"/>
      <c r="P32" s="133">
        <v>4.6003670000000003E-2</v>
      </c>
      <c r="Q32" s="133">
        <v>3.4154065999999999E-3</v>
      </c>
      <c r="R32" s="133">
        <v>3.8301189999999998E-4</v>
      </c>
      <c r="S32" s="134">
        <v>2.75801381208258E-6</v>
      </c>
      <c r="T32" s="135">
        <v>1.2630941598128301E-8</v>
      </c>
      <c r="U32" s="135">
        <v>5.3643123518999997E-2</v>
      </c>
      <c r="V32" s="341">
        <v>5.2429112000000003E-4</v>
      </c>
      <c r="W32" s="110" t="s">
        <v>1035</v>
      </c>
      <c r="X32" s="110"/>
      <c r="Y32" s="110"/>
      <c r="Z32" s="90"/>
    </row>
    <row r="33" spans="1:26" ht="14.5" customHeight="1">
      <c r="A33" s="74" t="s">
        <v>1042</v>
      </c>
      <c r="B33" s="129" t="s">
        <v>955</v>
      </c>
      <c r="C33" s="130" t="s">
        <v>1043</v>
      </c>
      <c r="D33" s="131" t="s">
        <v>1031</v>
      </c>
      <c r="E33" s="129" t="s">
        <v>957</v>
      </c>
      <c r="F33" s="132" t="s">
        <v>1044</v>
      </c>
      <c r="G33" s="132">
        <v>1.0285306418490001</v>
      </c>
      <c r="H33" s="348">
        <v>1.0285306418490001</v>
      </c>
      <c r="I33" s="74"/>
      <c r="J33" s="337">
        <v>0.66587645112781946</v>
      </c>
      <c r="K33" s="338">
        <v>0.66587645112781946</v>
      </c>
      <c r="L33" s="74"/>
      <c r="M33" s="339">
        <v>4.3011954999999998E-2</v>
      </c>
      <c r="N33" s="340">
        <f t="shared" si="3"/>
        <v>4.3011954999999998E-2</v>
      </c>
      <c r="O33" s="74"/>
      <c r="P33" s="133">
        <v>3.9483047E-2</v>
      </c>
      <c r="Q33" s="133">
        <v>3.1238268E-3</v>
      </c>
      <c r="R33" s="133">
        <v>4.0508120000000002E-4</v>
      </c>
      <c r="S33" s="134">
        <v>2.3670890975611999E-6</v>
      </c>
      <c r="T33" s="135">
        <v>1.1552613957829499E-8</v>
      </c>
      <c r="U33" s="135">
        <v>5.6734062259999996E-2</v>
      </c>
      <c r="V33" s="341">
        <v>6.7304853000000003E-4</v>
      </c>
      <c r="W33" s="110" t="s">
        <v>1035</v>
      </c>
      <c r="X33" s="110"/>
      <c r="Y33" s="110"/>
      <c r="Z33" s="90"/>
    </row>
    <row r="34" spans="1:26" ht="14.5" customHeight="1">
      <c r="A34" s="74" t="s">
        <v>1045</v>
      </c>
      <c r="B34" s="129" t="s">
        <v>955</v>
      </c>
      <c r="C34" s="130" t="s">
        <v>1046</v>
      </c>
      <c r="D34" s="131" t="s">
        <v>1031</v>
      </c>
      <c r="E34" s="129" t="s">
        <v>957</v>
      </c>
      <c r="F34" s="132" t="s">
        <v>1047</v>
      </c>
      <c r="G34" s="132">
        <v>1.024601649466</v>
      </c>
      <c r="H34" s="348">
        <v>1.024601649466</v>
      </c>
      <c r="I34" s="74"/>
      <c r="J34" s="337">
        <v>1.1074581203007516</v>
      </c>
      <c r="K34" s="338">
        <v>1.1074581203007516</v>
      </c>
      <c r="L34" s="74"/>
      <c r="M34" s="339">
        <v>5.0427059000000003E-2</v>
      </c>
      <c r="N34" s="340">
        <f t="shared" si="3"/>
        <v>5.0427059000000003E-2</v>
      </c>
      <c r="O34" s="74"/>
      <c r="P34" s="133">
        <v>4.6436532000000003E-2</v>
      </c>
      <c r="Q34" s="133">
        <v>3.2850739000000002E-3</v>
      </c>
      <c r="R34" s="133">
        <v>7.0545299999999998E-4</v>
      </c>
      <c r="S34" s="134">
        <v>2.7839646488892999E-6</v>
      </c>
      <c r="T34" s="135">
        <v>1.21489419542016E-8</v>
      </c>
      <c r="U34" s="135">
        <v>9.8802941799999988E-2</v>
      </c>
      <c r="V34" s="341">
        <v>6.3408933999999995E-4</v>
      </c>
      <c r="W34" s="110" t="s">
        <v>1035</v>
      </c>
      <c r="X34" s="110"/>
      <c r="Y34" s="110"/>
      <c r="Z34" s="90"/>
    </row>
    <row r="35" spans="1:26" ht="14.5" customHeight="1">
      <c r="A35" s="74" t="s">
        <v>1048</v>
      </c>
      <c r="B35" s="129" t="s">
        <v>955</v>
      </c>
      <c r="C35" s="130" t="s">
        <v>1049</v>
      </c>
      <c r="D35" s="131" t="s">
        <v>1031</v>
      </c>
      <c r="E35" s="129" t="s">
        <v>957</v>
      </c>
      <c r="F35" s="132" t="s">
        <v>1050</v>
      </c>
      <c r="G35" s="132">
        <v>1.0449458242279999</v>
      </c>
      <c r="H35" s="348">
        <v>1.0449458242279999</v>
      </c>
      <c r="I35" s="74"/>
      <c r="J35" s="337">
        <v>1.0064306766917293</v>
      </c>
      <c r="K35" s="338">
        <v>1.0064306766917293</v>
      </c>
      <c r="L35" s="74"/>
      <c r="M35" s="339">
        <v>5.1064189000000003E-2</v>
      </c>
      <c r="N35" s="340">
        <f t="shared" si="3"/>
        <v>5.1064189000000003E-2</v>
      </c>
      <c r="O35" s="74"/>
      <c r="P35" s="133">
        <v>4.7055183E-2</v>
      </c>
      <c r="Q35" s="133">
        <v>3.3958903E-3</v>
      </c>
      <c r="R35" s="133">
        <v>6.1311552E-4</v>
      </c>
      <c r="S35" s="134">
        <v>2.821054153698E-6</v>
      </c>
      <c r="T35" s="135">
        <v>1.2558765956454001E-8</v>
      </c>
      <c r="U35" s="135">
        <v>8.5870521599999999E-2</v>
      </c>
      <c r="V35" s="341">
        <v>6.2765092000000001E-4</v>
      </c>
      <c r="W35" s="110" t="s">
        <v>1035</v>
      </c>
      <c r="X35" s="110"/>
      <c r="Y35" s="110"/>
      <c r="Z35" s="90"/>
    </row>
    <row r="36" spans="1:26" ht="14.5" customHeight="1">
      <c r="A36" s="74" t="s">
        <v>1051</v>
      </c>
      <c r="B36" s="129" t="s">
        <v>955</v>
      </c>
      <c r="C36" s="130" t="s">
        <v>1052</v>
      </c>
      <c r="D36" s="131" t="s">
        <v>1031</v>
      </c>
      <c r="E36" s="129" t="s">
        <v>957</v>
      </c>
      <c r="F36" s="132" t="s">
        <v>1053</v>
      </c>
      <c r="G36" s="132">
        <v>1.097483885962</v>
      </c>
      <c r="H36" s="348">
        <v>1.097483885962</v>
      </c>
      <c r="I36" s="74"/>
      <c r="J36" s="337">
        <v>1.3218197744360902</v>
      </c>
      <c r="K36" s="338">
        <v>1.3218197744360902</v>
      </c>
      <c r="L36" s="74"/>
      <c r="M36" s="339">
        <v>6.3002030000000001E-2</v>
      </c>
      <c r="N36" s="340">
        <f t="shared" si="3"/>
        <v>6.3002030000000001E-2</v>
      </c>
      <c r="O36" s="74"/>
      <c r="P36" s="133">
        <v>5.8310143000000002E-2</v>
      </c>
      <c r="Q36" s="133">
        <v>3.9314551E-3</v>
      </c>
      <c r="R36" s="133">
        <v>7.6043189000000002E-4</v>
      </c>
      <c r="S36" s="134">
        <v>3.4958119324574E-6</v>
      </c>
      <c r="T36" s="135">
        <v>1.45394049323894E-8</v>
      </c>
      <c r="U36" s="135">
        <v>0.1065030629</v>
      </c>
      <c r="V36" s="341">
        <v>5.5613191999999997E-4</v>
      </c>
      <c r="W36" s="110" t="s">
        <v>1035</v>
      </c>
      <c r="X36" s="110"/>
      <c r="Y36" s="110"/>
      <c r="Z36" s="90"/>
    </row>
    <row r="37" spans="1:26" ht="14.5" customHeight="1">
      <c r="A37" s="74" t="s">
        <v>1054</v>
      </c>
      <c r="B37" s="129" t="s">
        <v>955</v>
      </c>
      <c r="C37" s="130" t="s">
        <v>1055</v>
      </c>
      <c r="D37" s="131" t="s">
        <v>1031</v>
      </c>
      <c r="E37" s="129" t="s">
        <v>957</v>
      </c>
      <c r="F37" s="132" t="s">
        <v>1056</v>
      </c>
      <c r="G37" s="132">
        <v>0.182344495582</v>
      </c>
      <c r="H37" s="348">
        <v>0.182344495582</v>
      </c>
      <c r="I37" s="74"/>
      <c r="J37" s="337">
        <v>0.964692030075188</v>
      </c>
      <c r="K37" s="338">
        <v>0.964692030075188</v>
      </c>
      <c r="L37" s="74"/>
      <c r="M37" s="339">
        <v>2.3289619000000001E-2</v>
      </c>
      <c r="N37" s="340">
        <f t="shared" si="3"/>
        <v>2.3289619000000001E-2</v>
      </c>
      <c r="O37" s="74"/>
      <c r="P37" s="133">
        <v>2.2108883999999999E-2</v>
      </c>
      <c r="Q37" s="133">
        <v>9.7123895999999999E-4</v>
      </c>
      <c r="R37" s="133">
        <v>2.0949637E-4</v>
      </c>
      <c r="S37" s="134">
        <v>1.3254726935391003E-6</v>
      </c>
      <c r="T37" s="135">
        <v>3.5918600685270008E-9</v>
      </c>
      <c r="U37" s="135">
        <v>2.934122854E-2</v>
      </c>
      <c r="V37" s="342">
        <v>3.986695E-5</v>
      </c>
      <c r="W37" s="110" t="s">
        <v>660</v>
      </c>
      <c r="X37" s="110"/>
      <c r="Y37" s="110"/>
      <c r="Z37" s="90"/>
    </row>
    <row r="38" spans="1:26" ht="14.5" customHeight="1">
      <c r="A38" s="74" t="s">
        <v>1057</v>
      </c>
      <c r="B38" s="129" t="s">
        <v>955</v>
      </c>
      <c r="C38" s="130" t="s">
        <v>1058</v>
      </c>
      <c r="D38" s="131" t="s">
        <v>1031</v>
      </c>
      <c r="E38" s="129" t="s">
        <v>957</v>
      </c>
      <c r="F38" s="132" t="s">
        <v>1059</v>
      </c>
      <c r="G38" s="132">
        <v>0.276616701982</v>
      </c>
      <c r="H38" s="348">
        <v>0.276616701982</v>
      </c>
      <c r="I38" s="74"/>
      <c r="J38" s="337">
        <v>0.964692030075188</v>
      </c>
      <c r="K38" s="338">
        <v>0.964692030075188</v>
      </c>
      <c r="L38" s="74"/>
      <c r="M38" s="339">
        <v>2.3277085999999999E-2</v>
      </c>
      <c r="N38" s="340">
        <f t="shared" si="3"/>
        <v>2.3277085999999999E-2</v>
      </c>
      <c r="O38" s="74"/>
      <c r="P38" s="133">
        <v>2.1895118000000002E-2</v>
      </c>
      <c r="Q38" s="133">
        <v>1.1724717E-3</v>
      </c>
      <c r="R38" s="133">
        <v>2.0949637E-4</v>
      </c>
      <c r="S38" s="134">
        <v>1.3126570145391003E-6</v>
      </c>
      <c r="T38" s="135">
        <v>4.3360639500471009E-9</v>
      </c>
      <c r="U38" s="135">
        <v>2.934122854E-2</v>
      </c>
      <c r="V38" s="342">
        <v>6.8330696000000002E-5</v>
      </c>
      <c r="W38" s="110" t="s">
        <v>660</v>
      </c>
      <c r="X38" s="110"/>
      <c r="Y38" s="110"/>
      <c r="Z38" s="90"/>
    </row>
    <row r="39" spans="1:26" ht="14.5" customHeight="1">
      <c r="A39" s="74" t="s">
        <v>1060</v>
      </c>
      <c r="B39" s="129" t="s">
        <v>955</v>
      </c>
      <c r="C39" s="130" t="s">
        <v>1061</v>
      </c>
      <c r="D39" s="131" t="s">
        <v>1031</v>
      </c>
      <c r="E39" s="129" t="s">
        <v>957</v>
      </c>
      <c r="F39" s="132" t="s">
        <v>1062</v>
      </c>
      <c r="G39" s="132">
        <v>0.22700322298199999</v>
      </c>
      <c r="H39" s="348">
        <v>0.22700322298199999</v>
      </c>
      <c r="I39" s="74"/>
      <c r="J39" s="337">
        <v>0.964692030075188</v>
      </c>
      <c r="K39" s="338">
        <v>0.964692030075188</v>
      </c>
      <c r="L39" s="74"/>
      <c r="M39" s="339">
        <v>4.3157719999999997E-2</v>
      </c>
      <c r="N39" s="340">
        <f t="shared" si="3"/>
        <v>4.3157719999999997E-2</v>
      </c>
      <c r="O39" s="74"/>
      <c r="P39" s="133">
        <v>4.1626112999999999E-2</v>
      </c>
      <c r="Q39" s="133">
        <v>1.3221106E-3</v>
      </c>
      <c r="R39" s="133">
        <v>2.0949637E-4</v>
      </c>
      <c r="S39" s="134">
        <v>2.4955703935391E-6</v>
      </c>
      <c r="T39" s="135">
        <v>4.8894624032270004E-9</v>
      </c>
      <c r="U39" s="135">
        <v>2.934122854E-2</v>
      </c>
      <c r="V39" s="342">
        <v>5.0686490000000003E-5</v>
      </c>
      <c r="W39" s="110" t="s">
        <v>660</v>
      </c>
      <c r="X39" s="110"/>
      <c r="Y39" s="89"/>
      <c r="Z39" s="90"/>
    </row>
    <row r="40" spans="1:26" ht="14.5" customHeight="1">
      <c r="A40" s="74" t="s">
        <v>1063</v>
      </c>
      <c r="B40" s="129" t="s">
        <v>955</v>
      </c>
      <c r="C40" s="130" t="s">
        <v>1064</v>
      </c>
      <c r="D40" s="131" t="s">
        <v>1031</v>
      </c>
      <c r="E40" s="129" t="s">
        <v>957</v>
      </c>
      <c r="F40" s="132" t="s">
        <v>1065</v>
      </c>
      <c r="G40" s="132">
        <v>0.67769793198200001</v>
      </c>
      <c r="H40" s="348">
        <v>0.67769793198200001</v>
      </c>
      <c r="I40" s="74"/>
      <c r="J40" s="337">
        <v>0.964692030075188</v>
      </c>
      <c r="K40" s="338">
        <v>0.964692030075188</v>
      </c>
      <c r="L40" s="74"/>
      <c r="M40" s="339">
        <v>2.1845445000000002E-2</v>
      </c>
      <c r="N40" s="340">
        <f t="shared" si="3"/>
        <v>2.1845445000000002E-2</v>
      </c>
      <c r="O40" s="74"/>
      <c r="P40" s="133">
        <v>1.9625054999999999E-2</v>
      </c>
      <c r="Q40" s="133">
        <v>2.010894E-3</v>
      </c>
      <c r="R40" s="133">
        <v>2.0949637E-4</v>
      </c>
      <c r="S40" s="134">
        <v>1.1765621015391002E-6</v>
      </c>
      <c r="T40" s="135">
        <v>7.4367381107270005E-9</v>
      </c>
      <c r="U40" s="135">
        <v>2.934122854E-2</v>
      </c>
      <c r="V40" s="341">
        <v>1.8961453E-4</v>
      </c>
      <c r="W40" s="110" t="s">
        <v>660</v>
      </c>
      <c r="X40" s="110"/>
      <c r="Y40" s="150"/>
      <c r="Z40" s="90"/>
    </row>
    <row r="41" spans="1:26" ht="14.5" customHeight="1">
      <c r="A41" s="74" t="s">
        <v>1066</v>
      </c>
      <c r="B41" s="129" t="s">
        <v>955</v>
      </c>
      <c r="C41" s="130" t="s">
        <v>1067</v>
      </c>
      <c r="D41" s="131" t="s">
        <v>1031</v>
      </c>
      <c r="E41" s="129" t="s">
        <v>957</v>
      </c>
      <c r="F41" s="132" t="s">
        <v>1068</v>
      </c>
      <c r="G41" s="132">
        <v>0.24347768898200001</v>
      </c>
      <c r="H41" s="348">
        <v>0.24347768898200001</v>
      </c>
      <c r="I41" s="74"/>
      <c r="J41" s="337">
        <v>0.964692030075188</v>
      </c>
      <c r="K41" s="338">
        <v>0.964692030075188</v>
      </c>
      <c r="L41" s="74"/>
      <c r="M41" s="339">
        <v>2.0398777E-2</v>
      </c>
      <c r="N41" s="340">
        <f t="shared" si="3"/>
        <v>2.0398777E-2</v>
      </c>
      <c r="O41" s="74"/>
      <c r="P41" s="133">
        <v>1.9124612999999999E-2</v>
      </c>
      <c r="Q41" s="133">
        <v>1.064667E-3</v>
      </c>
      <c r="R41" s="133">
        <v>2.0949637E-4</v>
      </c>
      <c r="S41" s="134">
        <v>1.1465595972391001E-6</v>
      </c>
      <c r="T41" s="135">
        <v>3.9373779915270001E-9</v>
      </c>
      <c r="U41" s="135">
        <v>2.934122854E-2</v>
      </c>
      <c r="V41" s="342">
        <v>5.8711444999999998E-5</v>
      </c>
      <c r="W41" s="110" t="s">
        <v>660</v>
      </c>
      <c r="X41" s="110"/>
      <c r="Y41" s="110"/>
      <c r="Z41" s="90"/>
    </row>
    <row r="42" spans="1:26" ht="14.5" customHeight="1">
      <c r="A42" s="74" t="s">
        <v>1069</v>
      </c>
      <c r="B42" s="129" t="s">
        <v>955</v>
      </c>
      <c r="C42" s="130" t="s">
        <v>1070</v>
      </c>
      <c r="D42" s="131" t="s">
        <v>1031</v>
      </c>
      <c r="E42" s="129" t="s">
        <v>957</v>
      </c>
      <c r="F42" s="132" t="s">
        <v>1071</v>
      </c>
      <c r="G42" s="132">
        <v>0.28076089019099998</v>
      </c>
      <c r="H42" s="348">
        <v>0.28076089019099998</v>
      </c>
      <c r="I42" s="74"/>
      <c r="J42" s="337">
        <v>0.33254683458646617</v>
      </c>
      <c r="K42" s="338">
        <v>0.33254683458646617</v>
      </c>
      <c r="L42" s="74"/>
      <c r="M42" s="339">
        <v>1.9828139000000002E-2</v>
      </c>
      <c r="N42" s="340">
        <f t="shared" si="3"/>
        <v>1.9828139000000002E-2</v>
      </c>
      <c r="O42" s="74"/>
      <c r="P42" s="133">
        <v>1.9048776E-2</v>
      </c>
      <c r="Q42" s="133">
        <v>5.7151841000000001E-4</v>
      </c>
      <c r="R42" s="133">
        <v>2.0784537E-4</v>
      </c>
      <c r="S42" s="134">
        <v>1.1420129265761001E-6</v>
      </c>
      <c r="T42" s="135">
        <v>2.1136035820043997E-9</v>
      </c>
      <c r="U42" s="135">
        <v>2.9109995659999999E-2</v>
      </c>
      <c r="V42" s="341">
        <v>1.3506457999999999E-4</v>
      </c>
      <c r="W42" s="89" t="s">
        <v>661</v>
      </c>
      <c r="X42" s="151"/>
      <c r="Y42" s="89"/>
      <c r="Z42" s="151"/>
    </row>
    <row r="43" spans="1:26" ht="14.5" customHeight="1">
      <c r="A43" s="74" t="s">
        <v>1072</v>
      </c>
      <c r="B43" s="129" t="s">
        <v>955</v>
      </c>
      <c r="C43" s="130" t="s">
        <v>1073</v>
      </c>
      <c r="D43" s="131" t="s">
        <v>1031</v>
      </c>
      <c r="E43" s="129" t="s">
        <v>957</v>
      </c>
      <c r="F43" s="132" t="s">
        <v>1074</v>
      </c>
      <c r="G43" s="132">
        <v>0.31745051019100007</v>
      </c>
      <c r="H43" s="348">
        <v>0.31745051019100007</v>
      </c>
      <c r="I43" s="74"/>
      <c r="J43" s="337">
        <v>0.33254683458646617</v>
      </c>
      <c r="K43" s="338">
        <v>0.33254683458646617</v>
      </c>
      <c r="L43" s="74"/>
      <c r="M43" s="339">
        <v>8.2058591000000007E-3</v>
      </c>
      <c r="N43" s="340">
        <f t="shared" si="3"/>
        <v>8.2058591000000007E-3</v>
      </c>
      <c r="O43" s="74"/>
      <c r="P43" s="133">
        <v>7.1391006E-3</v>
      </c>
      <c r="Q43" s="133">
        <v>8.5891310000000003E-4</v>
      </c>
      <c r="R43" s="133">
        <v>2.0784537E-4</v>
      </c>
      <c r="S43" s="134">
        <v>4.2800363857609997E-7</v>
      </c>
      <c r="T43" s="135">
        <v>3.1764537339584E-9</v>
      </c>
      <c r="U43" s="135">
        <v>2.9109995659999999E-2</v>
      </c>
      <c r="V43" s="342">
        <v>9.5005886999999996E-5</v>
      </c>
      <c r="W43" s="110" t="s">
        <v>661</v>
      </c>
      <c r="X43" s="151"/>
      <c r="Z43" s="151"/>
    </row>
    <row r="44" spans="1:26" ht="14.5" customHeight="1">
      <c r="A44" s="74" t="s">
        <v>1075</v>
      </c>
      <c r="B44" s="129" t="s">
        <v>955</v>
      </c>
      <c r="C44" s="130" t="s">
        <v>1076</v>
      </c>
      <c r="D44" s="131" t="s">
        <v>1031</v>
      </c>
      <c r="E44" s="129" t="s">
        <v>957</v>
      </c>
      <c r="F44" s="132" t="s">
        <v>1077</v>
      </c>
      <c r="G44" s="132">
        <v>0.15888173172780001</v>
      </c>
      <c r="H44" s="348">
        <v>0.15888173172780001</v>
      </c>
      <c r="I44" s="74"/>
      <c r="J44" s="337">
        <v>0.28560039097744361</v>
      </c>
      <c r="K44" s="338">
        <v>0.28560039097744361</v>
      </c>
      <c r="L44" s="74"/>
      <c r="M44" s="339">
        <v>8.8829974999999999E-3</v>
      </c>
      <c r="N44" s="340">
        <f t="shared" si="3"/>
        <v>8.8829974999999999E-3</v>
      </c>
      <c r="O44" s="74"/>
      <c r="P44" s="133">
        <v>7.5475424999999997E-3</v>
      </c>
      <c r="Q44" s="133">
        <v>4.7726058999999999E-4</v>
      </c>
      <c r="R44" s="133">
        <v>8.5819436000000003E-4</v>
      </c>
      <c r="S44" s="134">
        <v>4.5249056241060004E-7</v>
      </c>
      <c r="T44" s="135">
        <v>1.765016995596137E-9</v>
      </c>
      <c r="U44" s="135">
        <v>0.120195287525</v>
      </c>
      <c r="V44" s="342">
        <v>3.1685072000000003E-5</v>
      </c>
      <c r="W44" s="89" t="s">
        <v>1078</v>
      </c>
      <c r="X44" s="151"/>
      <c r="Y44" s="110"/>
      <c r="Z44" s="90"/>
    </row>
    <row r="45" spans="1:26" ht="14.5" customHeight="1">
      <c r="A45" s="74" t="s">
        <v>1079</v>
      </c>
      <c r="B45" s="129" t="s">
        <v>955</v>
      </c>
      <c r="C45" s="130" t="s">
        <v>1080</v>
      </c>
      <c r="D45" s="131" t="s">
        <v>1031</v>
      </c>
      <c r="E45" s="129" t="s">
        <v>957</v>
      </c>
      <c r="F45" s="132" t="s">
        <v>1081</v>
      </c>
      <c r="G45" s="132">
        <v>0.32969102607049994</v>
      </c>
      <c r="H45" s="348">
        <v>0.32969102607049994</v>
      </c>
      <c r="I45" s="74"/>
      <c r="J45" s="337">
        <v>1.3778145112781954</v>
      </c>
      <c r="K45" s="338">
        <v>1.3778145112781954</v>
      </c>
      <c r="L45" s="74"/>
      <c r="M45" s="339">
        <v>2.9199412000000001E-2</v>
      </c>
      <c r="N45" s="340">
        <f t="shared" si="3"/>
        <v>2.9199412000000001E-2</v>
      </c>
      <c r="O45" s="74"/>
      <c r="P45" s="133">
        <v>2.7458505000000001E-2</v>
      </c>
      <c r="Q45" s="133">
        <v>1.2315989000000001E-3</v>
      </c>
      <c r="R45" s="133">
        <v>5.0930772999999998E-4</v>
      </c>
      <c r="S45" s="134">
        <v>1.6461933099466999E-6</v>
      </c>
      <c r="T45" s="135">
        <v>4.5547296825751608E-9</v>
      </c>
      <c r="U45" s="135">
        <v>7.1331615539100002E-2</v>
      </c>
      <c r="V45" s="342">
        <v>9.9484274000000001E-5</v>
      </c>
      <c r="W45" s="74" t="s">
        <v>1082</v>
      </c>
      <c r="X45" s="110"/>
      <c r="Y45" s="110"/>
      <c r="Z45" s="90"/>
    </row>
    <row r="46" spans="1:26" ht="14.5" customHeight="1">
      <c r="B46" s="129" t="s">
        <v>1083</v>
      </c>
      <c r="C46" s="127" t="s">
        <v>1084</v>
      </c>
      <c r="D46" s="131"/>
      <c r="G46" s="74"/>
      <c r="H46" s="74"/>
      <c r="I46" s="74"/>
      <c r="J46" s="115"/>
      <c r="K46" s="74"/>
      <c r="L46" s="74"/>
      <c r="M46" s="115"/>
      <c r="N46" s="74"/>
      <c r="O46" s="74"/>
      <c r="P46" s="74"/>
      <c r="V46" s="74"/>
      <c r="W46" s="89"/>
      <c r="X46" s="89"/>
      <c r="Y46" s="89"/>
      <c r="Z46" s="90"/>
    </row>
    <row r="47" spans="1:26" ht="14.5" customHeight="1">
      <c r="B47" s="129" t="s">
        <v>1083</v>
      </c>
      <c r="C47" s="127" t="s">
        <v>26</v>
      </c>
      <c r="D47" s="127" t="s">
        <v>1085</v>
      </c>
      <c r="G47" s="74"/>
      <c r="H47" s="74"/>
      <c r="I47" s="74"/>
      <c r="J47" s="115"/>
      <c r="K47" s="74"/>
      <c r="L47" s="74"/>
      <c r="M47" s="115"/>
      <c r="N47" s="74"/>
      <c r="O47" s="74"/>
      <c r="P47" s="74"/>
      <c r="V47" s="74"/>
      <c r="W47" s="89"/>
      <c r="X47" s="89"/>
      <c r="Y47" s="89"/>
      <c r="Z47" s="90"/>
    </row>
    <row r="48" spans="1:26" ht="14.5" customHeight="1">
      <c r="A48" s="74" t="s">
        <v>1086</v>
      </c>
      <c r="B48" s="129" t="s">
        <v>1083</v>
      </c>
      <c r="C48" s="130" t="s">
        <v>27</v>
      </c>
      <c r="D48" s="131" t="s">
        <v>1085</v>
      </c>
      <c r="E48" s="129" t="s">
        <v>957</v>
      </c>
      <c r="F48" s="132" t="s">
        <v>1087</v>
      </c>
      <c r="G48" s="132">
        <v>1.1491488755744101</v>
      </c>
      <c r="H48" s="348">
        <v>1.1491488755744101</v>
      </c>
      <c r="I48" s="74"/>
      <c r="J48" s="337">
        <v>3.5973963909774436</v>
      </c>
      <c r="K48" s="338">
        <v>3.5973963909774436</v>
      </c>
      <c r="L48" s="74"/>
      <c r="M48" s="339">
        <v>0.10073616000000001</v>
      </c>
      <c r="N48" s="340">
        <f t="shared" ref="N48:N60" si="4">M48</f>
        <v>0.10073616000000001</v>
      </c>
      <c r="O48" s="74"/>
      <c r="P48" s="133">
        <v>9.5772945999999998E-2</v>
      </c>
      <c r="Q48" s="133">
        <v>3.5909416E-3</v>
      </c>
      <c r="R48" s="133">
        <v>1.3722741E-3</v>
      </c>
      <c r="S48" s="134">
        <v>5.7417833344301002E-6</v>
      </c>
      <c r="T48" s="135">
        <v>1.328010891677612E-8</v>
      </c>
      <c r="U48" s="135">
        <v>0.19219525400000001</v>
      </c>
      <c r="V48" s="341">
        <v>2.2401931000000001E-4</v>
      </c>
      <c r="W48" s="89" t="s">
        <v>1089</v>
      </c>
      <c r="X48" s="110"/>
      <c r="Y48" s="110"/>
      <c r="Z48" s="90"/>
    </row>
    <row r="49" spans="1:26" ht="14.5" customHeight="1">
      <c r="A49" s="74" t="s">
        <v>1090</v>
      </c>
      <c r="B49" s="129" t="s">
        <v>1083</v>
      </c>
      <c r="C49" s="130" t="s">
        <v>28</v>
      </c>
      <c r="D49" s="131" t="s">
        <v>1085</v>
      </c>
      <c r="E49" s="129" t="s">
        <v>957</v>
      </c>
      <c r="F49" s="132" t="s">
        <v>1091</v>
      </c>
      <c r="G49" s="132">
        <v>1.4315484229582602</v>
      </c>
      <c r="H49" s="348">
        <v>1.4315484229582602</v>
      </c>
      <c r="I49" s="74"/>
      <c r="J49" s="337">
        <v>4.4814446616541357</v>
      </c>
      <c r="K49" s="338">
        <v>4.4814446616541357</v>
      </c>
      <c r="L49" s="74"/>
      <c r="M49" s="339">
        <v>0.12549173999999999</v>
      </c>
      <c r="N49" s="340">
        <f t="shared" si="4"/>
        <v>0.12549173999999999</v>
      </c>
      <c r="O49" s="74"/>
      <c r="P49" s="133">
        <v>0.11930883</v>
      </c>
      <c r="Q49" s="133">
        <v>4.4734036000000001E-3</v>
      </c>
      <c r="R49" s="133">
        <v>1.7095058999999999E-3</v>
      </c>
      <c r="S49" s="134">
        <v>7.1528075399379008E-6</v>
      </c>
      <c r="T49" s="135">
        <v>1.6543652224637456E-8</v>
      </c>
      <c r="U49" s="135">
        <v>0.23942659299999999</v>
      </c>
      <c r="V49" s="341">
        <v>2.7907132000000001E-4</v>
      </c>
      <c r="W49" s="89" t="s">
        <v>1089</v>
      </c>
      <c r="X49" s="110"/>
      <c r="Y49" s="110"/>
      <c r="Z49" s="90"/>
    </row>
    <row r="50" spans="1:26" ht="14.5" customHeight="1">
      <c r="A50" s="74" t="s">
        <v>1093</v>
      </c>
      <c r="B50" s="129" t="s">
        <v>1083</v>
      </c>
      <c r="C50" s="130" t="s">
        <v>29</v>
      </c>
      <c r="D50" s="131" t="s">
        <v>1085</v>
      </c>
      <c r="E50" s="129" t="s">
        <v>957</v>
      </c>
      <c r="F50" s="132" t="s">
        <v>1094</v>
      </c>
      <c r="G50" s="132">
        <v>1.477687694886</v>
      </c>
      <c r="H50" s="348">
        <v>1.477687694886</v>
      </c>
      <c r="I50" s="74"/>
      <c r="J50" s="337">
        <v>7.2638356390977439</v>
      </c>
      <c r="K50" s="338">
        <v>7.2638356390977439</v>
      </c>
      <c r="L50" s="74"/>
      <c r="M50" s="339">
        <v>0.18685011000000001</v>
      </c>
      <c r="N50" s="340">
        <f t="shared" si="4"/>
        <v>0.18685011000000001</v>
      </c>
      <c r="O50" s="74"/>
      <c r="P50" s="133">
        <v>0.17880609</v>
      </c>
      <c r="Q50" s="133">
        <v>7.2280151000000004E-3</v>
      </c>
      <c r="R50" s="133">
        <v>8.1601050999999996E-4</v>
      </c>
      <c r="S50" s="134">
        <v>1.07197893294E-5</v>
      </c>
      <c r="T50" s="135">
        <v>2.673082520172E-8</v>
      </c>
      <c r="U50" s="135">
        <v>0.11428718810000001</v>
      </c>
      <c r="V50" s="341">
        <v>1.093817E-3</v>
      </c>
      <c r="W50" s="110" t="s">
        <v>1096</v>
      </c>
      <c r="X50" s="110"/>
      <c r="Y50" s="110"/>
      <c r="Z50" s="90"/>
    </row>
    <row r="51" spans="1:26" ht="14.5" customHeight="1">
      <c r="A51" s="74" t="s">
        <v>1097</v>
      </c>
      <c r="B51" s="129" t="s">
        <v>1083</v>
      </c>
      <c r="C51" s="130" t="s">
        <v>30</v>
      </c>
      <c r="D51" s="131" t="s">
        <v>1085</v>
      </c>
      <c r="E51" s="129" t="s">
        <v>957</v>
      </c>
      <c r="F51" s="132" t="s">
        <v>1098</v>
      </c>
      <c r="G51" s="132">
        <v>1152.0184556995998</v>
      </c>
      <c r="H51" s="348">
        <v>1152.0184556995998</v>
      </c>
      <c r="I51" s="74"/>
      <c r="J51" s="337">
        <v>842.69669172932322</v>
      </c>
      <c r="K51" s="338">
        <v>842.69669172932322</v>
      </c>
      <c r="L51" s="74"/>
      <c r="M51" s="339">
        <v>24.237442000000001</v>
      </c>
      <c r="N51" s="340">
        <f t="shared" si="4"/>
        <v>24.237442000000001</v>
      </c>
      <c r="O51" s="74"/>
      <c r="P51" s="133">
        <v>22.259836</v>
      </c>
      <c r="Q51" s="133">
        <v>0.84658891000000003</v>
      </c>
      <c r="R51" s="133">
        <v>1.1310165000000001</v>
      </c>
      <c r="S51" s="134">
        <v>1.3345225603433996E-3</v>
      </c>
      <c r="T51" s="135">
        <v>3.1308761593852996E-6</v>
      </c>
      <c r="U51" s="135">
        <v>158.40567399999998</v>
      </c>
      <c r="V51" s="341">
        <v>4.9301149000000002E-2</v>
      </c>
      <c r="W51" s="110" t="s">
        <v>1100</v>
      </c>
      <c r="X51" s="110"/>
      <c r="Y51" s="110"/>
      <c r="Z51" s="90"/>
    </row>
    <row r="52" spans="1:26" ht="14.5" customHeight="1">
      <c r="A52" s="74" t="s">
        <v>1101</v>
      </c>
      <c r="B52" s="129" t="s">
        <v>1083</v>
      </c>
      <c r="C52" s="130" t="s">
        <v>31</v>
      </c>
      <c r="D52" s="131" t="s">
        <v>1085</v>
      </c>
      <c r="E52" s="129" t="s">
        <v>957</v>
      </c>
      <c r="F52" s="132" t="s">
        <v>1102</v>
      </c>
      <c r="G52" s="132">
        <v>0.20628824064865747</v>
      </c>
      <c r="H52" s="348">
        <v>0.20628824064865747</v>
      </c>
      <c r="I52" s="74"/>
      <c r="J52" s="337">
        <v>3.7897275187969925E-2</v>
      </c>
      <c r="K52" s="338">
        <v>3.7897275187969925E-2</v>
      </c>
      <c r="L52" s="74"/>
      <c r="M52" s="339">
        <v>3.2088063999999999E-3</v>
      </c>
      <c r="N52" s="340">
        <f t="shared" si="4"/>
        <v>3.2088063999999999E-3</v>
      </c>
      <c r="O52" s="74"/>
      <c r="P52" s="133">
        <v>1.3261316999999999E-3</v>
      </c>
      <c r="Q52" s="133">
        <v>1.8228328E-3</v>
      </c>
      <c r="R52" s="145">
        <v>5.9841864000000002E-5</v>
      </c>
      <c r="S52" s="134">
        <v>7.9504298209578997E-8</v>
      </c>
      <c r="T52" s="135">
        <v>6.7412457453295351E-9</v>
      </c>
      <c r="U52" s="135">
        <v>8.3812134452500003E-3</v>
      </c>
      <c r="V52" s="341">
        <v>3.6552729999999998E-4</v>
      </c>
      <c r="W52" s="89" t="s">
        <v>1103</v>
      </c>
      <c r="X52" s="110"/>
      <c r="Y52" s="110"/>
      <c r="Z52" s="90"/>
    </row>
    <row r="53" spans="1:26" ht="14.5" customHeight="1">
      <c r="A53" s="74" t="s">
        <v>1104</v>
      </c>
      <c r="B53" s="129" t="s">
        <v>1083</v>
      </c>
      <c r="C53" s="130" t="s">
        <v>32</v>
      </c>
      <c r="D53" s="131" t="s">
        <v>1085</v>
      </c>
      <c r="E53" s="129" t="s">
        <v>957</v>
      </c>
      <c r="F53" s="132" t="s">
        <v>1105</v>
      </c>
      <c r="G53" s="132">
        <v>8.2123325127049993E-2</v>
      </c>
      <c r="H53" s="348">
        <v>8.2123325127049993E-2</v>
      </c>
      <c r="I53" s="74"/>
      <c r="J53" s="337">
        <v>0.42016748872180448</v>
      </c>
      <c r="K53" s="338">
        <v>0.42016748872180448</v>
      </c>
      <c r="L53" s="74"/>
      <c r="M53" s="339">
        <v>1.0566069000000001E-2</v>
      </c>
      <c r="N53" s="340">
        <f t="shared" si="4"/>
        <v>1.0566069000000001E-2</v>
      </c>
      <c r="O53" s="74"/>
      <c r="P53" s="133">
        <v>9.7860419000000004E-3</v>
      </c>
      <c r="Q53" s="133">
        <v>4.2634219999999998E-4</v>
      </c>
      <c r="R53" s="133">
        <v>3.5368507E-4</v>
      </c>
      <c r="S53" s="134">
        <v>5.8669316525010004E-7</v>
      </c>
      <c r="T53" s="135">
        <v>1.57670933572272E-9</v>
      </c>
      <c r="U53" s="135">
        <v>4.9535724080000003E-2</v>
      </c>
      <c r="V53" s="342">
        <v>2.6275359E-5</v>
      </c>
      <c r="W53" s="89" t="s">
        <v>1106</v>
      </c>
      <c r="X53" s="110"/>
      <c r="Y53" s="110"/>
      <c r="Z53" s="90"/>
    </row>
    <row r="54" spans="1:26" ht="14.5" customHeight="1">
      <c r="A54" s="74" t="s">
        <v>1107</v>
      </c>
      <c r="B54" s="129" t="s">
        <v>1083</v>
      </c>
      <c r="C54" s="130" t="s">
        <v>33</v>
      </c>
      <c r="D54" s="131" t="s">
        <v>1085</v>
      </c>
      <c r="E54" s="129" t="s">
        <v>957</v>
      </c>
      <c r="F54" s="132" t="s">
        <v>1108</v>
      </c>
      <c r="G54" s="132">
        <v>66.507245358999995</v>
      </c>
      <c r="H54" s="348">
        <v>66.507245358999995</v>
      </c>
      <c r="I54" s="74"/>
      <c r="J54" s="337">
        <v>222.77688721804509</v>
      </c>
      <c r="K54" s="338">
        <v>222.77688721804509</v>
      </c>
      <c r="L54" s="74"/>
      <c r="M54" s="339">
        <v>11.998471</v>
      </c>
      <c r="N54" s="340">
        <f t="shared" si="4"/>
        <v>11.998471</v>
      </c>
      <c r="O54" s="74"/>
      <c r="P54" s="133">
        <v>11.476281999999999</v>
      </c>
      <c r="Q54" s="133">
        <v>0.38304837000000003</v>
      </c>
      <c r="R54" s="133">
        <v>0.13914014</v>
      </c>
      <c r="S54" s="134">
        <v>6.8802650903399996E-4</v>
      </c>
      <c r="T54" s="135">
        <v>1.4165990270463902E-6</v>
      </c>
      <c r="U54" s="135">
        <v>19.487414099999999</v>
      </c>
      <c r="V54" s="341">
        <v>4.0072295000000001E-2</v>
      </c>
      <c r="W54" s="89" t="s">
        <v>1109</v>
      </c>
      <c r="X54" s="110"/>
      <c r="Y54" s="110"/>
      <c r="Z54" s="90"/>
    </row>
    <row r="55" spans="1:26" ht="14.5" customHeight="1">
      <c r="A55" s="74" t="s">
        <v>1110</v>
      </c>
      <c r="B55" s="129" t="s">
        <v>1083</v>
      </c>
      <c r="C55" s="130" t="s">
        <v>34</v>
      </c>
      <c r="D55" s="131" t="s">
        <v>1085</v>
      </c>
      <c r="E55" s="129" t="s">
        <v>957</v>
      </c>
      <c r="F55" s="132" t="s">
        <v>1111</v>
      </c>
      <c r="G55" s="132">
        <v>52.086364750688404</v>
      </c>
      <c r="H55" s="348">
        <v>52.086364750688404</v>
      </c>
      <c r="I55" s="74"/>
      <c r="J55" s="337">
        <v>213.88409022556391</v>
      </c>
      <c r="K55" s="338">
        <v>213.88409022556391</v>
      </c>
      <c r="L55" s="74"/>
      <c r="M55" s="339">
        <v>4.1624220000000003</v>
      </c>
      <c r="N55" s="340">
        <f t="shared" si="4"/>
        <v>4.1624220000000003</v>
      </c>
      <c r="O55" s="74"/>
      <c r="P55" s="133">
        <v>3.8980022999999999</v>
      </c>
      <c r="Q55" s="133">
        <v>0.17763101000000001</v>
      </c>
      <c r="R55" s="133">
        <v>8.6788701999999995E-2</v>
      </c>
      <c r="S55" s="134">
        <v>2.3369318601341999E-4</v>
      </c>
      <c r="T55" s="135">
        <v>6.5691942814942198E-7</v>
      </c>
      <c r="U55" s="135">
        <v>12.1552802</v>
      </c>
      <c r="V55" s="341">
        <v>1.0384378999999999E-2</v>
      </c>
      <c r="W55" s="89" t="s">
        <v>1113</v>
      </c>
      <c r="X55" s="110"/>
      <c r="Y55" s="110"/>
      <c r="Z55" s="90"/>
    </row>
    <row r="56" spans="1:26" ht="14.5" customHeight="1">
      <c r="A56" s="74" t="s">
        <v>1114</v>
      </c>
      <c r="B56" s="129" t="s">
        <v>1083</v>
      </c>
      <c r="C56" s="130" t="s">
        <v>35</v>
      </c>
      <c r="D56" s="131" t="s">
        <v>1085</v>
      </c>
      <c r="E56" s="129" t="s">
        <v>957</v>
      </c>
      <c r="F56" s="132" t="s">
        <v>1115</v>
      </c>
      <c r="G56" s="132">
        <v>3.6646254193429999</v>
      </c>
      <c r="H56" s="348">
        <v>3.6646254193429999</v>
      </c>
      <c r="I56" s="74"/>
      <c r="J56" s="337">
        <v>17.269437593984961</v>
      </c>
      <c r="K56" s="338">
        <v>17.269437593984961</v>
      </c>
      <c r="L56" s="74"/>
      <c r="M56" s="339">
        <v>0.60446920000000004</v>
      </c>
      <c r="N56" s="340">
        <f t="shared" si="4"/>
        <v>0.60446920000000004</v>
      </c>
      <c r="O56" s="74"/>
      <c r="P56" s="133">
        <v>0.57205715000000001</v>
      </c>
      <c r="Q56" s="133">
        <v>1.9656519000000001E-2</v>
      </c>
      <c r="R56" s="133">
        <v>1.2755524000000001E-2</v>
      </c>
      <c r="S56" s="134">
        <v>3.4295992130323002E-5</v>
      </c>
      <c r="T56" s="135">
        <v>7.2694227126253998E-8</v>
      </c>
      <c r="U56" s="135">
        <v>1.786487922494</v>
      </c>
      <c r="V56" s="341">
        <v>1.1367631000000001E-3</v>
      </c>
      <c r="W56" s="110" t="s">
        <v>1117</v>
      </c>
      <c r="X56" s="110"/>
      <c r="Y56" s="110"/>
    </row>
    <row r="57" spans="1:26" ht="14.5" customHeight="1">
      <c r="A57" s="74" t="s">
        <v>1118</v>
      </c>
      <c r="B57" s="129" t="s">
        <v>1083</v>
      </c>
      <c r="C57" s="130" t="s">
        <v>36</v>
      </c>
      <c r="D57" s="131" t="s">
        <v>1085</v>
      </c>
      <c r="E57" s="129" t="s">
        <v>957</v>
      </c>
      <c r="F57" s="132" t="s">
        <v>1119</v>
      </c>
      <c r="G57" s="132">
        <v>1.2084862808004999</v>
      </c>
      <c r="H57" s="348">
        <v>1.2084862808004999</v>
      </c>
      <c r="I57" s="74"/>
      <c r="J57" s="337">
        <v>3.3943926315789472</v>
      </c>
      <c r="K57" s="338">
        <v>3.3943926315789472</v>
      </c>
      <c r="L57" s="74"/>
      <c r="M57" s="339">
        <v>6.3613810000000007E-2</v>
      </c>
      <c r="N57" s="340">
        <f t="shared" si="4"/>
        <v>6.3613810000000007E-2</v>
      </c>
      <c r="O57" s="74"/>
      <c r="P57" s="133">
        <v>5.8765502999999997E-2</v>
      </c>
      <c r="Q57" s="133">
        <v>2.7662551000000001E-3</v>
      </c>
      <c r="R57" s="133">
        <v>2.0820524000000002E-3</v>
      </c>
      <c r="S57" s="134">
        <v>3.5231116770185997E-6</v>
      </c>
      <c r="T57" s="135">
        <v>1.0230233196633948E-8</v>
      </c>
      <c r="U57" s="135">
        <v>0.29160397900000001</v>
      </c>
      <c r="V57" s="341">
        <v>1.4743969E-4</v>
      </c>
      <c r="W57" s="110" t="s">
        <v>1121</v>
      </c>
      <c r="X57" s="110"/>
      <c r="Y57" s="110"/>
      <c r="Z57" s="90"/>
    </row>
    <row r="58" spans="1:26" ht="14.5" customHeight="1">
      <c r="A58" s="74" t="s">
        <v>1122</v>
      </c>
      <c r="B58" s="129" t="s">
        <v>1083</v>
      </c>
      <c r="C58" s="130" t="s">
        <v>37</v>
      </c>
      <c r="D58" s="131" t="s">
        <v>1085</v>
      </c>
      <c r="E58" s="129" t="s">
        <v>957</v>
      </c>
      <c r="F58" s="132" t="s">
        <v>1123</v>
      </c>
      <c r="G58" s="132">
        <v>7.9129122651649994E-2</v>
      </c>
      <c r="H58" s="348">
        <v>7.9129122651649994E-2</v>
      </c>
      <c r="I58" s="74"/>
      <c r="J58" s="337">
        <v>0.4098022932330827</v>
      </c>
      <c r="K58" s="338">
        <v>0.4098022932330827</v>
      </c>
      <c r="L58" s="74"/>
      <c r="M58" s="339">
        <v>1.0278067E-2</v>
      </c>
      <c r="N58" s="340">
        <f t="shared" si="4"/>
        <v>1.0278067E-2</v>
      </c>
      <c r="O58" s="74"/>
      <c r="P58" s="133">
        <v>9.5206353999999997E-3</v>
      </c>
      <c r="Q58" s="133">
        <v>4.1647560000000001E-4</v>
      </c>
      <c r="R58" s="133">
        <v>3.4095577E-4</v>
      </c>
      <c r="S58" s="134">
        <v>5.707814925301E-7</v>
      </c>
      <c r="T58" s="135">
        <v>1.5402203704707196E-9</v>
      </c>
      <c r="U58" s="135">
        <v>4.7752909410000002E-2</v>
      </c>
      <c r="V58" s="342">
        <v>2.5719271E-5</v>
      </c>
      <c r="W58" s="89" t="s">
        <v>1124</v>
      </c>
      <c r="X58" s="110"/>
      <c r="Y58" s="110"/>
      <c r="Z58" s="90"/>
    </row>
    <row r="59" spans="1:26" ht="14.5" customHeight="1">
      <c r="A59" s="74" t="s">
        <v>1125</v>
      </c>
      <c r="B59" s="129" t="s">
        <v>1083</v>
      </c>
      <c r="C59" s="130" t="s">
        <v>38</v>
      </c>
      <c r="D59" s="131" t="s">
        <v>1085</v>
      </c>
      <c r="E59" s="129" t="s">
        <v>957</v>
      </c>
      <c r="F59" s="132" t="s">
        <v>1126</v>
      </c>
      <c r="G59" s="132">
        <v>23.851469374878</v>
      </c>
      <c r="H59" s="348">
        <v>23.851469374878</v>
      </c>
      <c r="I59" s="74"/>
      <c r="J59" s="337">
        <v>1.6194031578947368</v>
      </c>
      <c r="K59" s="338">
        <v>1.6194031578947368</v>
      </c>
      <c r="L59" s="74"/>
      <c r="M59" s="339">
        <v>1.2326693</v>
      </c>
      <c r="N59" s="340">
        <f t="shared" si="4"/>
        <v>1.2326693</v>
      </c>
      <c r="O59" s="74"/>
      <c r="P59" s="133">
        <v>1.2017724000000001</v>
      </c>
      <c r="Q59" s="133">
        <v>2.2579861999999999E-2</v>
      </c>
      <c r="R59" s="133">
        <v>8.3170593000000004E-3</v>
      </c>
      <c r="S59" s="134">
        <v>7.20487038858E-5</v>
      </c>
      <c r="T59" s="135">
        <v>8.3505405679340017E-8</v>
      </c>
      <c r="U59" s="135">
        <v>1.1648542399999999</v>
      </c>
      <c r="V59" s="341">
        <v>5.0877331000000001E-3</v>
      </c>
      <c r="W59" s="110" t="s">
        <v>1128</v>
      </c>
      <c r="X59" s="110"/>
      <c r="Y59" s="110"/>
      <c r="Z59" s="90"/>
    </row>
    <row r="60" spans="1:26" ht="14.5" customHeight="1">
      <c r="A60" s="74" t="s">
        <v>1129</v>
      </c>
      <c r="B60" s="129" t="s">
        <v>1083</v>
      </c>
      <c r="C60" s="130" t="s">
        <v>39</v>
      </c>
      <c r="D60" s="131" t="s">
        <v>1085</v>
      </c>
      <c r="E60" s="129" t="s">
        <v>957</v>
      </c>
      <c r="F60" s="132" t="s">
        <v>1130</v>
      </c>
      <c r="G60" s="132">
        <v>0.56604035568176392</v>
      </c>
      <c r="H60" s="348">
        <v>0.56604035568176392</v>
      </c>
      <c r="I60" s="74"/>
      <c r="J60" s="337">
        <v>0.32</v>
      </c>
      <c r="K60" s="338">
        <v>0.32</v>
      </c>
      <c r="L60" s="74"/>
      <c r="M60" s="339">
        <v>1.3241482000000001E-2</v>
      </c>
      <c r="N60" s="340">
        <f t="shared" si="4"/>
        <v>1.3241482000000001E-2</v>
      </c>
      <c r="O60" s="74"/>
      <c r="P60" s="133">
        <v>1.2847094E-2</v>
      </c>
      <c r="Q60" s="133">
        <v>3.9438772E-4</v>
      </c>
      <c r="R60" s="133">
        <v>0</v>
      </c>
      <c r="S60" s="134">
        <v>7.702095E-7</v>
      </c>
      <c r="T60" s="135">
        <v>1.45853448E-9</v>
      </c>
      <c r="U60" s="135">
        <v>0</v>
      </c>
      <c r="V60" s="342">
        <v>2.1173267999999998E-5</v>
      </c>
      <c r="W60" s="110" t="s">
        <v>1132</v>
      </c>
      <c r="X60" s="110"/>
      <c r="Y60" s="110"/>
      <c r="Z60" s="90"/>
    </row>
    <row r="61" spans="1:26" ht="14.5" customHeight="1">
      <c r="B61" s="129" t="s">
        <v>1133</v>
      </c>
      <c r="C61" s="127" t="s">
        <v>1134</v>
      </c>
      <c r="D61" s="131"/>
      <c r="G61" s="74"/>
      <c r="H61" s="74"/>
      <c r="I61" s="74"/>
      <c r="J61" s="115"/>
      <c r="K61" s="74"/>
      <c r="L61" s="74"/>
      <c r="M61" s="115"/>
      <c r="N61" s="74"/>
      <c r="O61" s="74"/>
      <c r="P61" s="74"/>
      <c r="V61" s="74"/>
      <c r="W61" s="110"/>
      <c r="X61" s="110"/>
      <c r="Y61" s="110"/>
      <c r="Z61" s="90"/>
    </row>
    <row r="62" spans="1:26" ht="14.5" customHeight="1">
      <c r="B62" s="129" t="s">
        <v>1133</v>
      </c>
      <c r="C62" s="127" t="s">
        <v>40</v>
      </c>
      <c r="D62" s="127" t="s">
        <v>1135</v>
      </c>
      <c r="G62" s="74"/>
      <c r="H62" s="74"/>
      <c r="I62" s="74"/>
      <c r="J62" s="115"/>
      <c r="K62" s="74"/>
      <c r="L62" s="74"/>
      <c r="M62" s="115"/>
      <c r="N62" s="74"/>
      <c r="O62" s="74"/>
      <c r="P62" s="74"/>
      <c r="V62" s="74"/>
      <c r="W62" s="89"/>
      <c r="X62" s="89"/>
      <c r="Y62" s="89"/>
      <c r="Z62" s="90"/>
    </row>
    <row r="63" spans="1:26" ht="14.5" customHeight="1">
      <c r="A63" s="74" t="s">
        <v>1136</v>
      </c>
      <c r="B63" s="129" t="s">
        <v>1133</v>
      </c>
      <c r="C63" s="130" t="s">
        <v>41</v>
      </c>
      <c r="D63" s="131" t="s">
        <v>1135</v>
      </c>
      <c r="E63" s="129" t="s">
        <v>957</v>
      </c>
      <c r="F63" s="132" t="s">
        <v>1137</v>
      </c>
      <c r="G63" s="132">
        <v>8.5118684171235998E-2</v>
      </c>
      <c r="H63" s="348">
        <v>8.5118684171235998E-2</v>
      </c>
      <c r="I63" s="74"/>
      <c r="J63" s="337">
        <v>0.1825646842105263</v>
      </c>
      <c r="K63" s="338">
        <v>0.1825646842105263</v>
      </c>
      <c r="L63" s="74"/>
      <c r="M63" s="339">
        <v>3.9419258E-3</v>
      </c>
      <c r="N63" s="340">
        <f t="shared" ref="N63:N67" si="5">M63</f>
        <v>3.9419258E-3</v>
      </c>
      <c r="O63" s="74"/>
      <c r="P63" s="133">
        <v>3.5916355999999999E-3</v>
      </c>
      <c r="Q63" s="133">
        <v>1.5366174E-4</v>
      </c>
      <c r="R63" s="133">
        <v>1.9662847999999999E-4</v>
      </c>
      <c r="S63" s="134">
        <v>2.1532587251317413E-7</v>
      </c>
      <c r="T63" s="135">
        <v>5.6827565318278553E-10</v>
      </c>
      <c r="U63" s="135">
        <v>2.7539002825839001E-2</v>
      </c>
      <c r="V63" s="342">
        <v>9.4722776000000008E-6</v>
      </c>
      <c r="W63" s="89" t="s">
        <v>1140</v>
      </c>
      <c r="X63" s="110"/>
      <c r="Y63" s="110"/>
      <c r="Z63" s="90"/>
    </row>
    <row r="64" spans="1:26" ht="14.5" customHeight="1">
      <c r="A64" s="74" t="s">
        <v>1141</v>
      </c>
      <c r="B64" s="129" t="s">
        <v>1133</v>
      </c>
      <c r="C64" s="130" t="s">
        <v>1142</v>
      </c>
      <c r="D64" s="131" t="s">
        <v>1135</v>
      </c>
      <c r="E64" s="129" t="s">
        <v>957</v>
      </c>
      <c r="F64" s="132" t="s">
        <v>1143</v>
      </c>
      <c r="G64" s="132">
        <v>8.4895684318997092E-2</v>
      </c>
      <c r="H64" s="348">
        <v>8.4895684318997092E-2</v>
      </c>
      <c r="I64" s="74"/>
      <c r="J64" s="337">
        <v>0.63682727067669165</v>
      </c>
      <c r="K64" s="338">
        <v>0.63682727067669165</v>
      </c>
      <c r="L64" s="74"/>
      <c r="M64" s="339">
        <v>1.0357564E-2</v>
      </c>
      <c r="N64" s="340">
        <f t="shared" si="5"/>
        <v>1.0357564E-2</v>
      </c>
      <c r="O64" s="74"/>
      <c r="P64" s="133">
        <v>9.8731779999999998E-3</v>
      </c>
      <c r="Q64" s="133">
        <v>4.8257836000000003E-4</v>
      </c>
      <c r="R64" s="145">
        <v>1.8079475E-6</v>
      </c>
      <c r="S64" s="134">
        <v>5.9191715068403602E-7</v>
      </c>
      <c r="T64" s="135">
        <v>1.7846832574604671E-9</v>
      </c>
      <c r="U64" s="135">
        <v>2.5321393715299997E-4</v>
      </c>
      <c r="V64" s="342">
        <v>1.7873293000000001E-5</v>
      </c>
      <c r="W64" s="89" t="s">
        <v>1146</v>
      </c>
      <c r="X64" s="110"/>
      <c r="Y64" s="110"/>
      <c r="Z64" s="90"/>
    </row>
    <row r="65" spans="1:26" ht="14.5" customHeight="1">
      <c r="A65" s="74" t="s">
        <v>1147</v>
      </c>
      <c r="B65" s="129" t="s">
        <v>1133</v>
      </c>
      <c r="C65" s="130" t="s">
        <v>1148</v>
      </c>
      <c r="D65" s="131" t="s">
        <v>1135</v>
      </c>
      <c r="E65" s="129" t="s">
        <v>957</v>
      </c>
      <c r="F65" s="132" t="s">
        <v>1149</v>
      </c>
      <c r="G65" s="132">
        <v>0.1121593255767</v>
      </c>
      <c r="H65" s="348">
        <v>0.1121593255767</v>
      </c>
      <c r="I65" s="74"/>
      <c r="J65" s="337">
        <v>0.46874340601503756</v>
      </c>
      <c r="K65" s="338">
        <v>0.46874340601503756</v>
      </c>
      <c r="L65" s="74"/>
      <c r="M65" s="339">
        <v>8.9460371999999996E-3</v>
      </c>
      <c r="N65" s="340">
        <f t="shared" si="5"/>
        <v>8.9460371999999996E-3</v>
      </c>
      <c r="O65" s="74"/>
      <c r="P65" s="133">
        <v>8.1121205999999998E-3</v>
      </c>
      <c r="Q65" s="133">
        <v>3.9411325E-4</v>
      </c>
      <c r="R65" s="133">
        <v>4.3980339000000002E-4</v>
      </c>
      <c r="S65" s="134">
        <v>4.8633816186650004E-7</v>
      </c>
      <c r="T65" s="135">
        <v>1.4575194502799497E-9</v>
      </c>
      <c r="U65" s="135">
        <v>6.1597114000000001E-2</v>
      </c>
      <c r="V65" s="341">
        <v>1.6910467999999999E-4</v>
      </c>
      <c r="W65" s="110" t="s">
        <v>1152</v>
      </c>
      <c r="X65" s="110"/>
      <c r="Y65" s="110"/>
      <c r="Z65" s="90"/>
    </row>
    <row r="66" spans="1:26" ht="14.5" customHeight="1">
      <c r="A66" s="74" t="s">
        <v>1153</v>
      </c>
      <c r="B66" s="129" t="s">
        <v>1133</v>
      </c>
      <c r="C66" s="130" t="s">
        <v>1154</v>
      </c>
      <c r="D66" s="131" t="s">
        <v>1135</v>
      </c>
      <c r="E66" s="129" t="s">
        <v>957</v>
      </c>
      <c r="F66" s="132" t="s">
        <v>1155</v>
      </c>
      <c r="G66" s="132"/>
      <c r="H66" s="348">
        <v>0</v>
      </c>
      <c r="I66" s="74"/>
      <c r="J66" s="337">
        <v>8.8919999999999985E-2</v>
      </c>
      <c r="K66" s="338">
        <v>8.8919999999999985E-2</v>
      </c>
      <c r="L66" s="74"/>
      <c r="M66" s="339">
        <v>1.5437525E-3</v>
      </c>
      <c r="N66" s="340">
        <f t="shared" si="5"/>
        <v>1.5437525E-3</v>
      </c>
      <c r="O66" s="74"/>
      <c r="P66" s="133">
        <v>1.3879560999999999E-3</v>
      </c>
      <c r="Q66" s="145">
        <v>7.5894119999999997E-5</v>
      </c>
      <c r="R66" s="145">
        <v>7.9902198000000003E-5</v>
      </c>
      <c r="S66" s="134">
        <v>8.3210799999999992E-8</v>
      </c>
      <c r="T66" s="135">
        <v>2.8067352237999998E-10</v>
      </c>
      <c r="U66" s="135">
        <v>1.119078404E-2</v>
      </c>
      <c r="V66" s="342">
        <v>8.2382715000000001E-5</v>
      </c>
      <c r="W66" s="110" t="s">
        <v>1158</v>
      </c>
      <c r="X66" s="89"/>
      <c r="Y66" s="89"/>
      <c r="Z66" s="90"/>
    </row>
    <row r="67" spans="1:26" ht="14.5" customHeight="1">
      <c r="A67" s="74" t="s">
        <v>1159</v>
      </c>
      <c r="B67" s="129" t="s">
        <v>1133</v>
      </c>
      <c r="C67" s="130" t="s">
        <v>1160</v>
      </c>
      <c r="D67" s="131" t="s">
        <v>1135</v>
      </c>
      <c r="E67" s="129" t="s">
        <v>957</v>
      </c>
      <c r="F67" s="132" t="s">
        <v>1161</v>
      </c>
      <c r="G67" s="132">
        <v>1.815214001959</v>
      </c>
      <c r="H67" s="348">
        <v>1.815214001959</v>
      </c>
      <c r="I67" s="74"/>
      <c r="J67" s="337">
        <v>8.8830804511278192</v>
      </c>
      <c r="K67" s="338">
        <v>8.8830804511278192</v>
      </c>
      <c r="L67" s="74"/>
      <c r="M67" s="339">
        <v>0.23032211</v>
      </c>
      <c r="N67" s="340">
        <f t="shared" si="5"/>
        <v>0.23032211</v>
      </c>
      <c r="O67" s="74"/>
      <c r="P67" s="133">
        <v>0.22048988</v>
      </c>
      <c r="Q67" s="133">
        <v>8.8877117999999998E-3</v>
      </c>
      <c r="R67" s="133">
        <v>9.4451405000000005E-4</v>
      </c>
      <c r="S67" s="134">
        <v>1.3218817899999999E-5</v>
      </c>
      <c r="T67" s="135">
        <v>3.286875646743E-8</v>
      </c>
      <c r="U67" s="135">
        <v>0.13228487989999999</v>
      </c>
      <c r="V67" s="341">
        <v>1.3685100000000001E-3</v>
      </c>
      <c r="W67" s="110"/>
      <c r="X67" s="89"/>
      <c r="Y67" s="89"/>
      <c r="Z67" s="90"/>
    </row>
    <row r="68" spans="1:26" ht="14.5" customHeight="1">
      <c r="B68" s="129" t="s">
        <v>1133</v>
      </c>
      <c r="C68" s="127" t="s">
        <v>42</v>
      </c>
      <c r="D68" s="127" t="s">
        <v>1162</v>
      </c>
      <c r="G68" s="74"/>
      <c r="H68" s="74"/>
      <c r="I68" s="74"/>
      <c r="J68" s="115"/>
      <c r="K68" s="74"/>
      <c r="L68" s="74"/>
      <c r="M68" s="115"/>
      <c r="N68" s="74"/>
      <c r="O68" s="74"/>
      <c r="P68" s="74"/>
      <c r="V68" s="74"/>
      <c r="W68" s="89"/>
      <c r="X68" s="110"/>
      <c r="Y68" s="110"/>
      <c r="Z68" s="90"/>
    </row>
    <row r="69" spans="1:26" ht="14.5" customHeight="1">
      <c r="A69" s="74" t="s">
        <v>1163</v>
      </c>
      <c r="B69" s="129" t="s">
        <v>1133</v>
      </c>
      <c r="C69" s="130" t="s">
        <v>665</v>
      </c>
      <c r="D69" s="131" t="s">
        <v>1162</v>
      </c>
      <c r="E69" s="129" t="s">
        <v>957</v>
      </c>
      <c r="F69" s="132" t="s">
        <v>1164</v>
      </c>
      <c r="G69" s="132">
        <v>0.294436675114431</v>
      </c>
      <c r="H69" s="348">
        <v>0.294436675114431</v>
      </c>
      <c r="I69" s="74"/>
      <c r="J69" s="337">
        <v>1.9579361654135339</v>
      </c>
      <c r="K69" s="338">
        <v>1.9579361654135339</v>
      </c>
      <c r="L69" s="74"/>
      <c r="M69" s="339">
        <v>3.8059780000000001E-2</v>
      </c>
      <c r="N69" s="340">
        <f t="shared" ref="N69:N75" si="6">M69</f>
        <v>3.8059780000000001E-2</v>
      </c>
      <c r="O69" s="74"/>
      <c r="P69" s="133">
        <v>3.5071970000000001E-2</v>
      </c>
      <c r="Q69" s="133">
        <v>1.6353971000000001E-3</v>
      </c>
      <c r="R69" s="133">
        <v>1.352413E-3</v>
      </c>
      <c r="S69" s="134">
        <v>2.1026360557578396E-6</v>
      </c>
      <c r="T69" s="135">
        <v>6.0480662761789522E-9</v>
      </c>
      <c r="U69" s="135">
        <v>0.189413586503</v>
      </c>
      <c r="V69" s="342">
        <v>9.6431165000000004E-5</v>
      </c>
      <c r="W69" s="89" t="s">
        <v>1167</v>
      </c>
      <c r="X69" s="110"/>
      <c r="Y69" s="110"/>
      <c r="Z69" s="90"/>
    </row>
    <row r="70" spans="1:26" ht="14.5" customHeight="1">
      <c r="A70" s="74" t="s">
        <v>1168</v>
      </c>
      <c r="B70" s="129" t="s">
        <v>1133</v>
      </c>
      <c r="C70" s="130" t="s">
        <v>666</v>
      </c>
      <c r="D70" s="131" t="s">
        <v>1162</v>
      </c>
      <c r="E70" s="129" t="s">
        <v>957</v>
      </c>
      <c r="F70" s="132" t="s">
        <v>1169</v>
      </c>
      <c r="G70" s="132">
        <v>0.74826145735975991</v>
      </c>
      <c r="H70" s="348">
        <v>0.74826145735975991</v>
      </c>
      <c r="I70" s="74"/>
      <c r="J70" s="337">
        <v>1.87773984962406</v>
      </c>
      <c r="K70" s="338">
        <v>1.87773984962406</v>
      </c>
      <c r="L70" s="74"/>
      <c r="M70" s="339">
        <v>4.0479649999999999E-2</v>
      </c>
      <c r="N70" s="340">
        <f t="shared" si="6"/>
        <v>4.0479649999999999E-2</v>
      </c>
      <c r="O70" s="74"/>
      <c r="P70" s="133">
        <v>3.6225909000000001E-2</v>
      </c>
      <c r="Q70" s="133">
        <v>1.6727525E-3</v>
      </c>
      <c r="R70" s="133">
        <v>2.5809889000000001E-3</v>
      </c>
      <c r="S70" s="134">
        <v>2.1718170911627899E-6</v>
      </c>
      <c r="T70" s="135">
        <v>6.1862149152249E-9</v>
      </c>
      <c r="U70" s="135">
        <v>0.36148304060499997</v>
      </c>
      <c r="V70" s="341">
        <v>1.2499505E-4</v>
      </c>
      <c r="W70" s="110" t="s">
        <v>1172</v>
      </c>
      <c r="Z70" s="110"/>
    </row>
    <row r="71" spans="1:26" ht="14.5" customHeight="1">
      <c r="A71" s="74" t="s">
        <v>1173</v>
      </c>
      <c r="B71" s="129" t="s">
        <v>1133</v>
      </c>
      <c r="C71" s="130" t="s">
        <v>43</v>
      </c>
      <c r="D71" s="131" t="s">
        <v>1162</v>
      </c>
      <c r="E71" s="129" t="s">
        <v>957</v>
      </c>
      <c r="F71" s="132" t="s">
        <v>1174</v>
      </c>
      <c r="G71" s="132">
        <v>0.60398466602690004</v>
      </c>
      <c r="H71" s="348">
        <v>0.60398466602690004</v>
      </c>
      <c r="I71" s="74"/>
      <c r="J71" s="337">
        <v>0.95703428571428562</v>
      </c>
      <c r="K71" s="338">
        <v>0.95703428571428562</v>
      </c>
      <c r="L71" s="74"/>
      <c r="M71" s="339">
        <v>2.3595703999999999E-2</v>
      </c>
      <c r="N71" s="340">
        <f t="shared" si="6"/>
        <v>2.3595703999999999E-2</v>
      </c>
      <c r="O71" s="74"/>
      <c r="P71" s="133">
        <v>2.1037961000000001E-2</v>
      </c>
      <c r="Q71" s="133">
        <v>9.1944585000000004E-4</v>
      </c>
      <c r="R71" s="133">
        <v>1.6382975999999999E-3</v>
      </c>
      <c r="S71" s="134">
        <v>1.2612686189049998E-6</v>
      </c>
      <c r="T71" s="135">
        <v>3.4003174928592001E-9</v>
      </c>
      <c r="U71" s="135">
        <v>0.22945344594199998</v>
      </c>
      <c r="V71" s="342">
        <v>8.0065403000000002E-5</v>
      </c>
      <c r="W71" s="110" t="s">
        <v>1175</v>
      </c>
      <c r="X71" s="110"/>
      <c r="Y71" s="110"/>
      <c r="Z71" s="90"/>
    </row>
    <row r="72" spans="1:26" ht="14.5" customHeight="1">
      <c r="A72" s="74" t="s">
        <v>1176</v>
      </c>
      <c r="B72" s="129" t="s">
        <v>1133</v>
      </c>
      <c r="C72" s="130" t="s">
        <v>667</v>
      </c>
      <c r="D72" s="131" t="s">
        <v>1162</v>
      </c>
      <c r="E72" s="129" t="s">
        <v>957</v>
      </c>
      <c r="F72" s="132" t="s">
        <v>1177</v>
      </c>
      <c r="G72" s="132">
        <v>1.0047535311137779</v>
      </c>
      <c r="H72" s="348">
        <v>1.0047535311137779</v>
      </c>
      <c r="I72" s="74"/>
      <c r="J72" s="337">
        <v>3.5145497744360901</v>
      </c>
      <c r="K72" s="338">
        <v>3.5145497744360901</v>
      </c>
      <c r="L72" s="74"/>
      <c r="M72" s="339">
        <v>7.0495554000000002E-2</v>
      </c>
      <c r="N72" s="340">
        <f t="shared" si="6"/>
        <v>7.0495554000000002E-2</v>
      </c>
      <c r="O72" s="74"/>
      <c r="P72" s="133">
        <v>6.3226705999999994E-2</v>
      </c>
      <c r="Q72" s="133">
        <v>3.0119642999999999E-3</v>
      </c>
      <c r="R72" s="133">
        <v>4.2568846E-3</v>
      </c>
      <c r="S72" s="134">
        <v>3.7905698532868697E-6</v>
      </c>
      <c r="T72" s="135">
        <v>1.1138921350755375E-8</v>
      </c>
      <c r="U72" s="135">
        <v>0.59620232667299999</v>
      </c>
      <c r="V72" s="341">
        <v>2.0486998000000001E-4</v>
      </c>
      <c r="W72" s="89" t="s">
        <v>1178</v>
      </c>
      <c r="X72" s="110"/>
      <c r="Y72" s="110"/>
      <c r="Z72" s="90"/>
    </row>
    <row r="73" spans="1:26" ht="14.5" customHeight="1">
      <c r="A73" s="74" t="s">
        <v>1179</v>
      </c>
      <c r="B73" s="129" t="s">
        <v>1133</v>
      </c>
      <c r="C73" s="130" t="s">
        <v>668</v>
      </c>
      <c r="D73" s="131" t="s">
        <v>1162</v>
      </c>
      <c r="E73" s="129" t="s">
        <v>957</v>
      </c>
      <c r="F73" s="132" t="s">
        <v>1180</v>
      </c>
      <c r="G73" s="132">
        <v>0.37957468350874102</v>
      </c>
      <c r="H73" s="348">
        <v>0.37957468350874102</v>
      </c>
      <c r="I73" s="74"/>
      <c r="J73" s="337">
        <v>2.2132081203007514</v>
      </c>
      <c r="K73" s="338">
        <v>2.2132081203007514</v>
      </c>
      <c r="L73" s="74"/>
      <c r="M73" s="339">
        <v>5.0208651E-2</v>
      </c>
      <c r="N73" s="340">
        <f t="shared" si="6"/>
        <v>5.0208651E-2</v>
      </c>
      <c r="O73" s="74"/>
      <c r="P73" s="133">
        <v>4.7194653000000003E-2</v>
      </c>
      <c r="Q73" s="133">
        <v>1.9712936E-3</v>
      </c>
      <c r="R73" s="133">
        <v>1.0427043000000001E-3</v>
      </c>
      <c r="S73" s="134">
        <v>2.8294156196170804E-6</v>
      </c>
      <c r="T73" s="135">
        <v>7.290286976747421E-9</v>
      </c>
      <c r="U73" s="135">
        <v>0.14603701637399999</v>
      </c>
      <c r="V73" s="341">
        <v>1.4017065000000001E-4</v>
      </c>
      <c r="W73" s="89"/>
      <c r="X73" s="110"/>
      <c r="Y73" s="110"/>
      <c r="Z73" s="90"/>
    </row>
    <row r="74" spans="1:26" ht="14.5" customHeight="1">
      <c r="A74" s="74" t="s">
        <v>1183</v>
      </c>
      <c r="B74" s="129" t="s">
        <v>1133</v>
      </c>
      <c r="C74" s="130" t="s">
        <v>1184</v>
      </c>
      <c r="D74" s="131" t="s">
        <v>1162</v>
      </c>
      <c r="E74" s="129" t="s">
        <v>957</v>
      </c>
      <c r="F74" s="132" t="s">
        <v>1185</v>
      </c>
      <c r="G74" s="132">
        <v>0.11278900960204299</v>
      </c>
      <c r="H74" s="348">
        <v>0.11278900960204299</v>
      </c>
      <c r="I74" s="74"/>
      <c r="J74" s="337">
        <v>0.35009629323308267</v>
      </c>
      <c r="K74" s="338">
        <v>0.35009629323308267</v>
      </c>
      <c r="L74" s="74"/>
      <c r="M74" s="339">
        <v>1.8381531999999999E-2</v>
      </c>
      <c r="N74" s="340">
        <f t="shared" si="6"/>
        <v>1.8381531999999999E-2</v>
      </c>
      <c r="O74" s="74"/>
      <c r="P74" s="133">
        <v>1.45042E-2</v>
      </c>
      <c r="Q74" s="133">
        <v>5.6595856999999998E-4</v>
      </c>
      <c r="R74" s="133">
        <v>3.3113731999999999E-3</v>
      </c>
      <c r="S74" s="134">
        <v>8.6955634782516345E-7</v>
      </c>
      <c r="T74" s="135">
        <v>2.0930420832543475E-9</v>
      </c>
      <c r="U74" s="135">
        <v>0.46377776314340002</v>
      </c>
      <c r="V74" s="342">
        <v>8.9512500999999997E-5</v>
      </c>
      <c r="W74" s="89"/>
      <c r="X74" s="89"/>
      <c r="Y74" s="89"/>
      <c r="Z74" s="90"/>
    </row>
    <row r="75" spans="1:26" ht="14.5" customHeight="1">
      <c r="A75" s="74" t="s">
        <v>1187</v>
      </c>
      <c r="B75" s="129" t="s">
        <v>1133</v>
      </c>
      <c r="C75" s="130" t="s">
        <v>1188</v>
      </c>
      <c r="D75" s="131" t="s">
        <v>1162</v>
      </c>
      <c r="E75" s="129" t="s">
        <v>957</v>
      </c>
      <c r="F75" s="132" t="s">
        <v>1189</v>
      </c>
      <c r="G75" s="132">
        <v>0.66362431678699996</v>
      </c>
      <c r="H75" s="348">
        <v>0.66362431678699996</v>
      </c>
      <c r="I75" s="74"/>
      <c r="J75" s="337">
        <v>3.9582131578947362</v>
      </c>
      <c r="K75" s="338">
        <v>3.9582131578947362</v>
      </c>
      <c r="L75" s="74"/>
      <c r="M75" s="339">
        <v>9.6473005000000001E-2</v>
      </c>
      <c r="N75" s="340">
        <f t="shared" si="6"/>
        <v>9.6473005000000001E-2</v>
      </c>
      <c r="O75" s="74"/>
      <c r="P75" s="133">
        <v>8.9700278999999994E-2</v>
      </c>
      <c r="Q75" s="133">
        <v>3.3939950999999999E-3</v>
      </c>
      <c r="R75" s="133">
        <v>3.3787302E-3</v>
      </c>
      <c r="S75" s="134">
        <v>5.3777146330549998E-6</v>
      </c>
      <c r="T75" s="135">
        <v>1.2551756633807388E-8</v>
      </c>
      <c r="U75" s="135">
        <v>0.47321150598900003</v>
      </c>
      <c r="V75" s="341">
        <v>2.0972752E-4</v>
      </c>
      <c r="W75" s="89" t="s">
        <v>1190</v>
      </c>
      <c r="X75" s="89"/>
      <c r="Y75" s="89"/>
      <c r="Z75" s="90"/>
    </row>
    <row r="76" spans="1:26" ht="14.5" customHeight="1">
      <c r="B76" s="129" t="s">
        <v>1133</v>
      </c>
      <c r="C76" s="127" t="s">
        <v>44</v>
      </c>
      <c r="D76" s="127" t="s">
        <v>1191</v>
      </c>
      <c r="G76" s="74"/>
      <c r="H76" s="74"/>
      <c r="I76" s="74"/>
      <c r="J76" s="115"/>
      <c r="K76" s="74"/>
      <c r="L76" s="74"/>
      <c r="M76" s="115"/>
      <c r="N76" s="74"/>
      <c r="O76" s="74"/>
      <c r="P76" s="74"/>
      <c r="V76" s="74"/>
      <c r="W76" s="89"/>
      <c r="X76" s="89"/>
      <c r="Y76" s="89"/>
      <c r="Z76" s="90"/>
    </row>
    <row r="77" spans="1:26" ht="14.5" customHeight="1">
      <c r="A77" s="74" t="s">
        <v>1192</v>
      </c>
      <c r="B77" s="129" t="s">
        <v>1133</v>
      </c>
      <c r="C77" s="130" t="s">
        <v>45</v>
      </c>
      <c r="D77" s="131" t="s">
        <v>1191</v>
      </c>
      <c r="E77" s="129" t="s">
        <v>957</v>
      </c>
      <c r="F77" s="132" t="s">
        <v>1193</v>
      </c>
      <c r="G77" s="132">
        <v>0.73747552188627097</v>
      </c>
      <c r="H77" s="348">
        <v>0.73747552188627097</v>
      </c>
      <c r="I77" s="74"/>
      <c r="J77" s="337">
        <v>4.2387005263157889</v>
      </c>
      <c r="K77" s="338">
        <v>4.2387005263157889</v>
      </c>
      <c r="L77" s="74"/>
      <c r="M77" s="339">
        <v>0.10159563000000001</v>
      </c>
      <c r="N77" s="340">
        <f t="shared" ref="N77:N79" si="7">M77</f>
        <v>0.10159563000000001</v>
      </c>
      <c r="O77" s="74"/>
      <c r="P77" s="133">
        <v>9.4773917999999999E-2</v>
      </c>
      <c r="Q77" s="133">
        <v>3.9478463000000002E-3</v>
      </c>
      <c r="R77" s="133">
        <v>2.8738701999999998E-3</v>
      </c>
      <c r="S77" s="134">
        <v>5.6818895633809998E-6</v>
      </c>
      <c r="T77" s="135">
        <v>1.460002329574772E-8</v>
      </c>
      <c r="U77" s="135">
        <v>0.40250283930000003</v>
      </c>
      <c r="V77" s="341">
        <v>2.3420192999999999E-4</v>
      </c>
      <c r="W77" s="110" t="s">
        <v>654</v>
      </c>
      <c r="X77" s="89"/>
      <c r="Y77" s="89"/>
      <c r="Z77" s="90"/>
    </row>
    <row r="78" spans="1:26" ht="14.5" customHeight="1">
      <c r="A78" s="74" t="s">
        <v>1194</v>
      </c>
      <c r="B78" s="129" t="s">
        <v>1133</v>
      </c>
      <c r="C78" s="130" t="s">
        <v>46</v>
      </c>
      <c r="D78" s="131" t="s">
        <v>1191</v>
      </c>
      <c r="E78" s="129" t="s">
        <v>957</v>
      </c>
      <c r="F78" s="132" t="s">
        <v>1195</v>
      </c>
      <c r="G78" s="132">
        <v>0.23194164778822501</v>
      </c>
      <c r="H78" s="348">
        <v>0.23194164778822501</v>
      </c>
      <c r="I78" s="74"/>
      <c r="J78" s="337">
        <v>1.2076703759398497</v>
      </c>
      <c r="K78" s="338">
        <v>1.2076703759398497</v>
      </c>
      <c r="L78" s="74"/>
      <c r="M78" s="339">
        <v>3.0878646999999999E-2</v>
      </c>
      <c r="N78" s="340">
        <f t="shared" si="7"/>
        <v>3.0878646999999999E-2</v>
      </c>
      <c r="O78" s="74"/>
      <c r="P78" s="133">
        <v>2.8556941999999998E-2</v>
      </c>
      <c r="Q78" s="133">
        <v>1.1726345E-3</v>
      </c>
      <c r="R78" s="133">
        <v>1.1490707000000001E-3</v>
      </c>
      <c r="S78" s="134">
        <v>1.7120468643125198E-6</v>
      </c>
      <c r="T78" s="135">
        <v>4.3366659238545683E-9</v>
      </c>
      <c r="U78" s="135">
        <v>0.16093427300000002</v>
      </c>
      <c r="V78" s="341">
        <v>1.3838405000000001E-4</v>
      </c>
      <c r="W78" s="110" t="s">
        <v>654</v>
      </c>
      <c r="X78" s="89"/>
      <c r="Y78" s="89"/>
      <c r="Z78" s="90"/>
    </row>
    <row r="79" spans="1:26" ht="14.5" customHeight="1">
      <c r="A79" s="74" t="s">
        <v>1196</v>
      </c>
      <c r="B79" s="129" t="s">
        <v>1133</v>
      </c>
      <c r="C79" s="130" t="s">
        <v>47</v>
      </c>
      <c r="D79" s="131" t="s">
        <v>1191</v>
      </c>
      <c r="E79" s="129" t="s">
        <v>957</v>
      </c>
      <c r="F79" s="132" t="s">
        <v>1197</v>
      </c>
      <c r="G79" s="132">
        <v>0.133574753782155</v>
      </c>
      <c r="H79" s="348">
        <v>0.133574753782155</v>
      </c>
      <c r="I79" s="74"/>
      <c r="J79" s="337">
        <v>0.7737154887218044</v>
      </c>
      <c r="K79" s="338">
        <v>0.7737154887218044</v>
      </c>
      <c r="L79" s="74"/>
      <c r="M79" s="339">
        <v>1.7063166000000001E-2</v>
      </c>
      <c r="N79" s="340">
        <f t="shared" si="7"/>
        <v>1.7063166000000001E-2</v>
      </c>
      <c r="O79" s="74"/>
      <c r="P79" s="133">
        <v>1.5871414E-2</v>
      </c>
      <c r="Q79" s="133">
        <v>6.9880913000000002E-4</v>
      </c>
      <c r="R79" s="133">
        <v>4.9294314999999997E-4</v>
      </c>
      <c r="S79" s="134">
        <v>9.5152361666362017E-7</v>
      </c>
      <c r="T79" s="135">
        <v>2.5843532481504402E-9</v>
      </c>
      <c r="U79" s="135">
        <v>6.9039656717999998E-2</v>
      </c>
      <c r="V79" s="342">
        <v>4.2157965000000003E-5</v>
      </c>
      <c r="W79" s="110" t="s">
        <v>654</v>
      </c>
      <c r="X79" s="110"/>
      <c r="Y79" s="110"/>
      <c r="Z79" s="90"/>
    </row>
    <row r="80" spans="1:26" ht="14.5" customHeight="1">
      <c r="B80" s="129" t="s">
        <v>1133</v>
      </c>
      <c r="C80" s="127" t="s">
        <v>49</v>
      </c>
      <c r="D80" s="127" t="s">
        <v>1198</v>
      </c>
      <c r="G80" s="74"/>
      <c r="H80" s="74"/>
      <c r="I80" s="74"/>
      <c r="J80" s="115"/>
      <c r="K80" s="74"/>
      <c r="L80" s="74"/>
      <c r="M80" s="115"/>
      <c r="N80" s="74"/>
      <c r="O80" s="74"/>
      <c r="P80" s="74"/>
      <c r="V80" s="74"/>
      <c r="W80" s="89"/>
      <c r="X80" s="110"/>
      <c r="Y80" s="110"/>
      <c r="Z80" s="90"/>
    </row>
    <row r="81" spans="1:26" ht="14.5" customHeight="1">
      <c r="A81" s="74" t="s">
        <v>1199</v>
      </c>
      <c r="B81" s="129" t="s">
        <v>1133</v>
      </c>
      <c r="C81" s="130" t="s">
        <v>50</v>
      </c>
      <c r="D81" s="131" t="s">
        <v>1198</v>
      </c>
      <c r="E81" s="129" t="s">
        <v>957</v>
      </c>
      <c r="F81" s="132" t="s">
        <v>1200</v>
      </c>
      <c r="G81" s="132">
        <v>0.33080206043044003</v>
      </c>
      <c r="H81" s="348">
        <v>0.33080206043044003</v>
      </c>
      <c r="I81" s="74"/>
      <c r="J81" s="337">
        <v>2.2035781954887215</v>
      </c>
      <c r="K81" s="338">
        <v>2.2035781954887215</v>
      </c>
      <c r="L81" s="74"/>
      <c r="M81" s="339">
        <v>4.2828035E-2</v>
      </c>
      <c r="N81" s="340">
        <f t="shared" ref="N81:N90" si="8">M81</f>
        <v>4.2828035E-2</v>
      </c>
      <c r="O81" s="74"/>
      <c r="P81" s="133">
        <v>3.9450264999999998E-2</v>
      </c>
      <c r="Q81" s="133">
        <v>1.8410976000000001E-3</v>
      </c>
      <c r="R81" s="133">
        <v>1.5366721E-3</v>
      </c>
      <c r="S81" s="134">
        <v>2.3651237784400994E-6</v>
      </c>
      <c r="T81" s="135">
        <v>6.8087929511670784E-9</v>
      </c>
      <c r="U81" s="135">
        <v>0.21522018197500001</v>
      </c>
      <c r="V81" s="341">
        <v>1.084755E-4</v>
      </c>
      <c r="W81" s="89" t="s">
        <v>1203</v>
      </c>
      <c r="X81" s="110"/>
      <c r="Y81" s="110"/>
      <c r="Z81" s="90"/>
    </row>
    <row r="82" spans="1:26" ht="14.5" customHeight="1">
      <c r="A82" s="74" t="s">
        <v>1204</v>
      </c>
      <c r="B82" s="129" t="s">
        <v>1133</v>
      </c>
      <c r="C82" s="130" t="s">
        <v>1205</v>
      </c>
      <c r="D82" s="131" t="s">
        <v>1198</v>
      </c>
      <c r="E82" s="129" t="s">
        <v>957</v>
      </c>
      <c r="F82" s="132" t="s">
        <v>1206</v>
      </c>
      <c r="G82" s="132">
        <v>7.7908351376200002E-2</v>
      </c>
      <c r="H82" s="348">
        <v>7.7908351376200002E-2</v>
      </c>
      <c r="I82" s="74"/>
      <c r="J82" s="337">
        <v>0.48217715789473681</v>
      </c>
      <c r="K82" s="338">
        <v>0.48217715789473681</v>
      </c>
      <c r="L82" s="74"/>
      <c r="M82" s="339">
        <v>9.4619231999999998E-3</v>
      </c>
      <c r="N82" s="340">
        <f t="shared" si="8"/>
        <v>9.4619231999999998E-3</v>
      </c>
      <c r="O82" s="74"/>
      <c r="P82" s="133">
        <v>8.8070888999999992E-3</v>
      </c>
      <c r="Q82" s="133">
        <v>4.0358199000000003E-4</v>
      </c>
      <c r="R82" s="133">
        <v>2.5125232000000001E-4</v>
      </c>
      <c r="S82" s="134">
        <v>5.2800292620730008E-7</v>
      </c>
      <c r="T82" s="135">
        <v>1.4925369905275E-9</v>
      </c>
      <c r="U82" s="135">
        <v>3.5189399551900001E-2</v>
      </c>
      <c r="V82" s="342">
        <v>2.4209882000000001E-5</v>
      </c>
      <c r="W82" s="89" t="s">
        <v>1203</v>
      </c>
      <c r="X82" s="110"/>
      <c r="Y82" s="110"/>
      <c r="Z82" s="90"/>
    </row>
    <row r="83" spans="1:26" ht="14.5" customHeight="1">
      <c r="A83" s="74" t="s">
        <v>1209</v>
      </c>
      <c r="B83" s="129" t="s">
        <v>1133</v>
      </c>
      <c r="C83" s="130" t="s">
        <v>1210</v>
      </c>
      <c r="D83" s="131" t="s">
        <v>1198</v>
      </c>
      <c r="E83" s="129" t="s">
        <v>957</v>
      </c>
      <c r="F83" s="132" t="s">
        <v>1211</v>
      </c>
      <c r="G83" s="132">
        <v>0.260303231114</v>
      </c>
      <c r="H83" s="348">
        <v>0.260303231114</v>
      </c>
      <c r="I83" s="74"/>
      <c r="J83" s="337">
        <v>1.3946769924812028</v>
      </c>
      <c r="K83" s="338">
        <v>1.3946769924812028</v>
      </c>
      <c r="L83" s="74"/>
      <c r="M83" s="339">
        <v>3.7388849000000002E-2</v>
      </c>
      <c r="N83" s="340">
        <f t="shared" si="8"/>
        <v>3.7388849000000002E-2</v>
      </c>
      <c r="O83" s="74"/>
      <c r="P83" s="133">
        <v>3.4978058999999999E-2</v>
      </c>
      <c r="Q83" s="133">
        <v>1.4403338999999999E-3</v>
      </c>
      <c r="R83" s="133">
        <v>9.7045621999999995E-4</v>
      </c>
      <c r="S83" s="134">
        <v>2.0970059785700001E-6</v>
      </c>
      <c r="T83" s="135">
        <v>5.3266784627947995E-9</v>
      </c>
      <c r="U83" s="135">
        <v>0.13591824</v>
      </c>
      <c r="V83" s="341">
        <v>1.2576494000000001E-4</v>
      </c>
      <c r="W83" s="110" t="s">
        <v>1214</v>
      </c>
      <c r="X83" s="110"/>
      <c r="Y83" s="110"/>
      <c r="Z83" s="90"/>
    </row>
    <row r="84" spans="1:26" ht="14.5" customHeight="1">
      <c r="A84" s="74" t="s">
        <v>1215</v>
      </c>
      <c r="B84" s="129" t="s">
        <v>1133</v>
      </c>
      <c r="C84" s="130" t="s">
        <v>1216</v>
      </c>
      <c r="D84" s="131" t="s">
        <v>1198</v>
      </c>
      <c r="E84" s="129" t="s">
        <v>957</v>
      </c>
      <c r="F84" s="132" t="s">
        <v>1217</v>
      </c>
      <c r="G84" s="132">
        <v>0.13668168841138878</v>
      </c>
      <c r="H84" s="348">
        <v>0.13668168841138878</v>
      </c>
      <c r="I84" s="74"/>
      <c r="J84" s="337">
        <v>0.73759581203007518</v>
      </c>
      <c r="K84" s="338">
        <v>0.73759581203007518</v>
      </c>
      <c r="L84" s="74"/>
      <c r="M84" s="339">
        <v>1.5915899000000001E-2</v>
      </c>
      <c r="N84" s="340">
        <f t="shared" si="8"/>
        <v>1.5915899000000001E-2</v>
      </c>
      <c r="O84" s="74"/>
      <c r="P84" s="133">
        <v>1.4804321E-2</v>
      </c>
      <c r="Q84" s="133">
        <v>6.5527152E-4</v>
      </c>
      <c r="R84" s="133">
        <v>4.5630667E-4</v>
      </c>
      <c r="S84" s="134">
        <v>8.8754922212754507E-7</v>
      </c>
      <c r="T84" s="135">
        <v>2.4233413888835533E-9</v>
      </c>
      <c r="U84" s="135">
        <v>6.3908497435000003E-2</v>
      </c>
      <c r="V84" s="342">
        <v>4.5320803999999999E-5</v>
      </c>
      <c r="W84" s="89"/>
      <c r="X84" s="110"/>
      <c r="Y84" s="110"/>
      <c r="Z84" s="90"/>
    </row>
    <row r="85" spans="1:26" ht="14.5" customHeight="1">
      <c r="A85" s="74" t="s">
        <v>1220</v>
      </c>
      <c r="B85" s="129" t="s">
        <v>1133</v>
      </c>
      <c r="C85" s="130" t="s">
        <v>1221</v>
      </c>
      <c r="D85" s="131" t="s">
        <v>1198</v>
      </c>
      <c r="E85" s="129" t="s">
        <v>957</v>
      </c>
      <c r="F85" s="132" t="s">
        <v>1222</v>
      </c>
      <c r="G85" s="132">
        <v>0.18896475457543857</v>
      </c>
      <c r="H85" s="348">
        <v>0.18896475457543857</v>
      </c>
      <c r="I85" s="74"/>
      <c r="J85" s="337">
        <v>0.89999999999999991</v>
      </c>
      <c r="K85" s="338">
        <v>0.89999999999999991</v>
      </c>
      <c r="L85" s="74"/>
      <c r="M85" s="339">
        <v>2.5316966E-2</v>
      </c>
      <c r="N85" s="340">
        <f t="shared" si="8"/>
        <v>2.5316966E-2</v>
      </c>
      <c r="O85" s="74"/>
      <c r="P85" s="133">
        <v>2.4435360999999999E-2</v>
      </c>
      <c r="Q85" s="133">
        <v>8.8160536000000001E-4</v>
      </c>
      <c r="R85" s="133">
        <v>0</v>
      </c>
      <c r="S85" s="134">
        <v>1.4649497E-6</v>
      </c>
      <c r="T85" s="135">
        <v>3.2603748500000003E-9</v>
      </c>
      <c r="U85" s="135">
        <v>0</v>
      </c>
      <c r="V85" s="342">
        <v>8.3493274999999994E-5</v>
      </c>
      <c r="W85" s="89"/>
      <c r="X85" s="110"/>
      <c r="Y85" s="110"/>
      <c r="Z85" s="90"/>
    </row>
    <row r="86" spans="1:26" ht="14.5" customHeight="1">
      <c r="A86" s="74" t="s">
        <v>1223</v>
      </c>
      <c r="B86" s="129" t="s">
        <v>1133</v>
      </c>
      <c r="C86" s="130" t="s">
        <v>1224</v>
      </c>
      <c r="D86" s="131" t="s">
        <v>1198</v>
      </c>
      <c r="E86" s="129" t="s">
        <v>957</v>
      </c>
      <c r="F86" s="132" t="s">
        <v>1225</v>
      </c>
      <c r="G86" s="132">
        <v>0.12718398347725862</v>
      </c>
      <c r="H86" s="348">
        <v>0.12718398347725862</v>
      </c>
      <c r="I86" s="74"/>
      <c r="J86" s="337">
        <v>0.71</v>
      </c>
      <c r="K86" s="338">
        <v>0.71</v>
      </c>
      <c r="L86" s="74"/>
      <c r="M86" s="339">
        <v>2.0900744999999998E-2</v>
      </c>
      <c r="N86" s="340">
        <f t="shared" si="8"/>
        <v>2.0900744999999998E-2</v>
      </c>
      <c r="O86" s="74"/>
      <c r="P86" s="133">
        <v>2.0188686000000001E-2</v>
      </c>
      <c r="Q86" s="133">
        <v>7.1205916999999999E-4</v>
      </c>
      <c r="R86" s="133">
        <v>0</v>
      </c>
      <c r="S86" s="134">
        <v>1.21035287E-6</v>
      </c>
      <c r="T86" s="135">
        <v>2.6333549150000007E-9</v>
      </c>
      <c r="U86" s="135">
        <v>0</v>
      </c>
      <c r="V86" s="342">
        <v>2.9393650999999999E-5</v>
      </c>
      <c r="W86" s="89"/>
      <c r="X86" s="110"/>
      <c r="Y86" s="110"/>
      <c r="Z86" s="90"/>
    </row>
    <row r="87" spans="1:26" ht="14.5" customHeight="1">
      <c r="A87" s="74" t="s">
        <v>1226</v>
      </c>
      <c r="B87" s="129" t="s">
        <v>1133</v>
      </c>
      <c r="C87" s="130" t="s">
        <v>1227</v>
      </c>
      <c r="D87" s="131" t="s">
        <v>1198</v>
      </c>
      <c r="E87" s="129" t="s">
        <v>957</v>
      </c>
      <c r="F87" s="132" t="s">
        <v>1228</v>
      </c>
      <c r="G87" s="132">
        <v>0.15094347785409626</v>
      </c>
      <c r="H87" s="348">
        <v>0.15094347785409626</v>
      </c>
      <c r="I87" s="74"/>
      <c r="J87" s="337">
        <v>0.78253195488721794</v>
      </c>
      <c r="K87" s="338">
        <v>0.78253195488721794</v>
      </c>
      <c r="L87" s="74"/>
      <c r="M87" s="339">
        <v>2.0711204E-2</v>
      </c>
      <c r="N87" s="340">
        <f t="shared" si="8"/>
        <v>2.0711204E-2</v>
      </c>
      <c r="O87" s="74"/>
      <c r="P87" s="133">
        <v>1.9809456E-2</v>
      </c>
      <c r="Q87" s="133">
        <v>7.4964534999999997E-4</v>
      </c>
      <c r="R87" s="133">
        <v>1.5210222E-4</v>
      </c>
      <c r="S87" s="134">
        <v>1.1876172640681483E-6</v>
      </c>
      <c r="T87" s="135">
        <v>2.7723570141945541E-9</v>
      </c>
      <c r="U87" s="135">
        <v>2.1302832478399997E-2</v>
      </c>
      <c r="V87" s="342">
        <v>5.2735909999999998E-5</v>
      </c>
      <c r="W87" s="89"/>
      <c r="X87" s="89"/>
      <c r="Y87" s="126"/>
      <c r="Z87" s="90"/>
    </row>
    <row r="88" spans="1:26" ht="14.5" customHeight="1">
      <c r="A88" s="74" t="s">
        <v>1229</v>
      </c>
      <c r="B88" s="129" t="s">
        <v>1133</v>
      </c>
      <c r="C88" s="130" t="s">
        <v>1230</v>
      </c>
      <c r="D88" s="131" t="s">
        <v>1198</v>
      </c>
      <c r="E88" s="129" t="s">
        <v>957</v>
      </c>
      <c r="F88" s="132" t="s">
        <v>1231</v>
      </c>
      <c r="G88" s="132">
        <v>1.768999806241</v>
      </c>
      <c r="H88" s="348">
        <v>1.768999806241</v>
      </c>
      <c r="I88" s="74"/>
      <c r="J88" s="337">
        <v>11.766654887218044</v>
      </c>
      <c r="K88" s="338">
        <v>11.766654887218044</v>
      </c>
      <c r="L88" s="74"/>
      <c r="M88" s="339">
        <v>0.22899338999999999</v>
      </c>
      <c r="N88" s="340">
        <f t="shared" si="8"/>
        <v>0.22899338999999999</v>
      </c>
      <c r="O88" s="74"/>
      <c r="P88" s="133">
        <v>0.21100914000000001</v>
      </c>
      <c r="Q88" s="133">
        <v>9.8462340000000006E-3</v>
      </c>
      <c r="R88" s="133">
        <v>8.1380211999999997E-3</v>
      </c>
      <c r="S88" s="134">
        <v>1.2650427637990998E-5</v>
      </c>
      <c r="T88" s="135">
        <v>3.6413587729283597E-8</v>
      </c>
      <c r="U88" s="135">
        <v>1.1397788841100001</v>
      </c>
      <c r="V88" s="341">
        <v>5.8107508999999998E-4</v>
      </c>
      <c r="W88" s="89" t="s">
        <v>973</v>
      </c>
      <c r="X88" s="89"/>
      <c r="Y88" s="126"/>
      <c r="Z88" s="90"/>
    </row>
    <row r="89" spans="1:26" ht="14.5" customHeight="1">
      <c r="A89" s="74" t="s">
        <v>1234</v>
      </c>
      <c r="B89" s="129" t="s">
        <v>1133</v>
      </c>
      <c r="C89" s="130" t="s">
        <v>1235</v>
      </c>
      <c r="D89" s="131" t="s">
        <v>1198</v>
      </c>
      <c r="E89" s="129" t="s">
        <v>957</v>
      </c>
      <c r="F89" s="132" t="s">
        <v>1236</v>
      </c>
      <c r="G89" s="132">
        <v>4.2344190992169996E-2</v>
      </c>
      <c r="H89" s="348">
        <v>4.2344190992169996E-2</v>
      </c>
      <c r="I89" s="74"/>
      <c r="J89" s="337">
        <v>0.23632612781954884</v>
      </c>
      <c r="K89" s="338">
        <v>0.23632612781954884</v>
      </c>
      <c r="L89" s="74"/>
      <c r="M89" s="339">
        <v>4.7105573999999999E-3</v>
      </c>
      <c r="N89" s="340">
        <f t="shared" si="8"/>
        <v>4.7105573999999999E-3</v>
      </c>
      <c r="O89" s="74"/>
      <c r="P89" s="133">
        <v>4.4415154999999998E-3</v>
      </c>
      <c r="Q89" s="133">
        <v>1.9943898000000001E-4</v>
      </c>
      <c r="R89" s="145">
        <v>6.9602977999999997E-5</v>
      </c>
      <c r="S89" s="134">
        <v>2.6627791079319899E-7</v>
      </c>
      <c r="T89" s="135">
        <v>7.3757018000016145E-10</v>
      </c>
      <c r="U89" s="135">
        <v>9.7483162340999997E-3</v>
      </c>
      <c r="V89" s="342">
        <v>1.221417E-5</v>
      </c>
      <c r="W89" s="89" t="s">
        <v>1239</v>
      </c>
      <c r="X89" s="110"/>
      <c r="Y89" s="126"/>
      <c r="Z89" s="90"/>
    </row>
    <row r="90" spans="1:26" ht="14.5" customHeight="1">
      <c r="A90" s="74" t="s">
        <v>1240</v>
      </c>
      <c r="B90" s="129" t="s">
        <v>1133</v>
      </c>
      <c r="C90" s="130" t="s">
        <v>1241</v>
      </c>
      <c r="D90" s="131" t="s">
        <v>1198</v>
      </c>
      <c r="E90" s="129" t="s">
        <v>957</v>
      </c>
      <c r="F90" s="132" t="s">
        <v>1242</v>
      </c>
      <c r="G90" s="132">
        <v>6.1752465232169998E-2</v>
      </c>
      <c r="H90" s="348">
        <v>6.1752465232169998E-2</v>
      </c>
      <c r="I90" s="74"/>
      <c r="J90" s="337">
        <v>0.34574921804511272</v>
      </c>
      <c r="K90" s="338">
        <v>0.34574921804511272</v>
      </c>
      <c r="L90" s="74"/>
      <c r="M90" s="339">
        <v>6.8864002000000001E-3</v>
      </c>
      <c r="N90" s="340">
        <f t="shared" si="8"/>
        <v>6.8864002000000001E-3</v>
      </c>
      <c r="O90" s="74"/>
      <c r="P90" s="133">
        <v>6.4944394000000004E-3</v>
      </c>
      <c r="Q90" s="133">
        <v>2.913158E-4</v>
      </c>
      <c r="R90" s="133">
        <v>1.0064494000000001E-4</v>
      </c>
      <c r="S90" s="134">
        <v>3.8935488562319895E-7</v>
      </c>
      <c r="T90" s="135">
        <v>1.0773513418671617E-9</v>
      </c>
      <c r="U90" s="135">
        <v>1.4095929366400001E-2</v>
      </c>
      <c r="V90" s="342">
        <v>1.7855972999999999E-5</v>
      </c>
      <c r="W90" s="89" t="s">
        <v>1239</v>
      </c>
      <c r="X90" s="89"/>
      <c r="Y90" s="126"/>
      <c r="Z90" s="90"/>
    </row>
    <row r="91" spans="1:26" ht="14.5" customHeight="1">
      <c r="B91" s="129" t="s">
        <v>1133</v>
      </c>
      <c r="C91" s="127" t="s">
        <v>1244</v>
      </c>
      <c r="D91" s="127" t="s">
        <v>1245</v>
      </c>
      <c r="G91" s="74"/>
      <c r="H91" s="74"/>
      <c r="I91" s="74"/>
      <c r="J91" s="115"/>
      <c r="K91" s="74"/>
      <c r="L91" s="74"/>
      <c r="M91" s="115"/>
      <c r="N91" s="74"/>
      <c r="O91" s="74"/>
      <c r="P91" s="74"/>
      <c r="V91" s="74"/>
      <c r="W91" s="89"/>
      <c r="X91" s="110"/>
      <c r="Y91" s="110"/>
      <c r="Z91" s="90"/>
    </row>
    <row r="92" spans="1:26" ht="14.5" customHeight="1">
      <c r="A92" s="74" t="s">
        <v>1246</v>
      </c>
      <c r="B92" s="129" t="s">
        <v>1133</v>
      </c>
      <c r="C92" s="130" t="s">
        <v>1247</v>
      </c>
      <c r="D92" s="131" t="s">
        <v>1245</v>
      </c>
      <c r="E92" s="129" t="s">
        <v>957</v>
      </c>
      <c r="F92" s="132" t="s">
        <v>1248</v>
      </c>
      <c r="G92" s="132">
        <v>0.31173286813030099</v>
      </c>
      <c r="H92" s="348">
        <v>0.31173286813030099</v>
      </c>
      <c r="I92" s="74"/>
      <c r="J92" s="337">
        <v>2.3434218796992479</v>
      </c>
      <c r="K92" s="338">
        <v>2.3434218796992479</v>
      </c>
      <c r="L92" s="74"/>
      <c r="M92" s="339">
        <v>3.8059149E-2</v>
      </c>
      <c r="N92" s="340">
        <f t="shared" ref="N92:N125" si="9">M92</f>
        <v>3.8059149E-2</v>
      </c>
      <c r="O92" s="343"/>
      <c r="P92" s="133">
        <v>3.6282198000000002E-2</v>
      </c>
      <c r="Q92" s="133">
        <v>1.7745666E-3</v>
      </c>
      <c r="R92" s="145">
        <v>2.3847185E-6</v>
      </c>
      <c r="S92" s="134">
        <v>2.1751917509565233E-6</v>
      </c>
      <c r="T92" s="135">
        <v>6.5627463134994842E-9</v>
      </c>
      <c r="U92" s="135">
        <v>3.3399418496599998E-4</v>
      </c>
      <c r="V92" s="342">
        <v>6.5413798000000002E-5</v>
      </c>
      <c r="W92" s="89"/>
      <c r="X92" s="110"/>
      <c r="Y92" s="110"/>
      <c r="Z92" s="90"/>
    </row>
    <row r="93" spans="1:26" ht="14.5" customHeight="1">
      <c r="A93" s="74" t="s">
        <v>1250</v>
      </c>
      <c r="B93" s="129" t="s">
        <v>1133</v>
      </c>
      <c r="C93" s="130" t="s">
        <v>1251</v>
      </c>
      <c r="D93" s="131" t="s">
        <v>1245</v>
      </c>
      <c r="E93" s="129" t="s">
        <v>957</v>
      </c>
      <c r="F93" s="132" t="s">
        <v>1252</v>
      </c>
      <c r="G93" s="132">
        <v>0.63518209971500006</v>
      </c>
      <c r="H93" s="348">
        <v>0.63518209971500006</v>
      </c>
      <c r="I93" s="74"/>
      <c r="J93" s="337">
        <v>3.2493729323308269</v>
      </c>
      <c r="K93" s="338">
        <v>3.2493729323308269</v>
      </c>
      <c r="L93" s="74"/>
      <c r="M93" s="339">
        <v>9.1118161000000003E-2</v>
      </c>
      <c r="N93" s="340">
        <f t="shared" si="9"/>
        <v>9.1118161000000003E-2</v>
      </c>
      <c r="O93" s="343"/>
      <c r="P93" s="133">
        <v>8.2468633999999999E-2</v>
      </c>
      <c r="Q93" s="133">
        <v>3.4031468E-3</v>
      </c>
      <c r="R93" s="133">
        <v>5.2463806999999999E-3</v>
      </c>
      <c r="S93" s="134">
        <v>4.9441626963940002E-6</v>
      </c>
      <c r="T93" s="135">
        <v>1.2585602276147999E-8</v>
      </c>
      <c r="U93" s="135">
        <v>0.73478720692400001</v>
      </c>
      <c r="V93" s="341">
        <v>2.7122967999999999E-4</v>
      </c>
      <c r="W93" s="89" t="s">
        <v>1254</v>
      </c>
      <c r="X93" s="110"/>
      <c r="Y93" s="110"/>
      <c r="Z93" s="90"/>
    </row>
    <row r="94" spans="1:26" ht="14.5" customHeight="1">
      <c r="A94" s="74" t="s">
        <v>1255</v>
      </c>
      <c r="B94" s="129" t="s">
        <v>1133</v>
      </c>
      <c r="C94" s="130" t="s">
        <v>1256</v>
      </c>
      <c r="D94" s="131" t="s">
        <v>1245</v>
      </c>
      <c r="E94" s="129" t="s">
        <v>957</v>
      </c>
      <c r="F94" s="132" t="s">
        <v>1257</v>
      </c>
      <c r="G94" s="132">
        <v>26.33291882612</v>
      </c>
      <c r="H94" s="348">
        <v>26.33291882612</v>
      </c>
      <c r="I94" s="74"/>
      <c r="J94" s="337">
        <v>5.0186500000000001</v>
      </c>
      <c r="K94" s="338">
        <v>5.0186500000000001</v>
      </c>
      <c r="L94" s="74"/>
      <c r="M94" s="339">
        <v>0.26661432000000002</v>
      </c>
      <c r="N94" s="340">
        <f t="shared" si="9"/>
        <v>0.26661432000000002</v>
      </c>
      <c r="O94" s="343"/>
      <c r="P94" s="133">
        <v>0.25047240999999998</v>
      </c>
      <c r="Q94" s="133">
        <v>7.0677635000000001E-3</v>
      </c>
      <c r="R94" s="133">
        <v>9.0741490999999997E-3</v>
      </c>
      <c r="S94" s="134">
        <v>1.5016331507699999E-5</v>
      </c>
      <c r="T94" s="135">
        <v>2.613817848777E-8</v>
      </c>
      <c r="U94" s="135">
        <v>1.27088924</v>
      </c>
      <c r="V94" s="341">
        <v>5.9354039E-4</v>
      </c>
      <c r="W94" s="89" t="s">
        <v>669</v>
      </c>
      <c r="X94" s="110"/>
      <c r="Y94" s="110"/>
      <c r="Z94" s="90"/>
    </row>
    <row r="95" spans="1:26" ht="14.5" customHeight="1">
      <c r="A95" s="74" t="s">
        <v>1260</v>
      </c>
      <c r="B95" s="129" t="s">
        <v>1133</v>
      </c>
      <c r="C95" s="130" t="s">
        <v>1261</v>
      </c>
      <c r="D95" s="131" t="s">
        <v>1245</v>
      </c>
      <c r="E95" s="129" t="s">
        <v>957</v>
      </c>
      <c r="F95" s="132" t="s">
        <v>1262</v>
      </c>
      <c r="G95" s="132">
        <v>2.56340628000769</v>
      </c>
      <c r="H95" s="348">
        <v>2.56340628000769</v>
      </c>
      <c r="I95" s="74"/>
      <c r="J95" s="337">
        <v>9.152294736842105</v>
      </c>
      <c r="K95" s="338">
        <v>9.152294736842105</v>
      </c>
      <c r="L95" s="74"/>
      <c r="M95" s="339">
        <v>0.38252968999999998</v>
      </c>
      <c r="N95" s="340">
        <f t="shared" si="9"/>
        <v>0.38252968999999998</v>
      </c>
      <c r="O95" s="343"/>
      <c r="P95" s="133">
        <v>0.36660042999999998</v>
      </c>
      <c r="Q95" s="133">
        <v>1.1693225E-2</v>
      </c>
      <c r="R95" s="133">
        <v>4.2360313E-3</v>
      </c>
      <c r="S95" s="134">
        <v>2.1978443130440001E-5</v>
      </c>
      <c r="T95" s="135">
        <v>4.324417662765781E-8</v>
      </c>
      <c r="U95" s="135">
        <v>0.59328169597799996</v>
      </c>
      <c r="V95" s="341">
        <v>9.5804726E-4</v>
      </c>
      <c r="W95" s="89" t="s">
        <v>1264</v>
      </c>
      <c r="X95" s="151"/>
      <c r="Y95" s="110"/>
      <c r="Z95" s="90"/>
    </row>
    <row r="96" spans="1:26" ht="14.5" customHeight="1">
      <c r="A96" s="74" t="s">
        <v>1265</v>
      </c>
      <c r="B96" s="129" t="s">
        <v>1133</v>
      </c>
      <c r="C96" s="130" t="s">
        <v>1266</v>
      </c>
      <c r="D96" s="131" t="s">
        <v>1245</v>
      </c>
      <c r="E96" s="129" t="s">
        <v>957</v>
      </c>
      <c r="F96" s="132" t="s">
        <v>1267</v>
      </c>
      <c r="G96" s="132">
        <v>7.9556980159858529E-2</v>
      </c>
      <c r="H96" s="348">
        <v>7.9556980159858529E-2</v>
      </c>
      <c r="I96" s="74"/>
      <c r="J96" s="337">
        <v>0.53405606766917291</v>
      </c>
      <c r="K96" s="338">
        <v>0.53405606766917291</v>
      </c>
      <c r="L96" s="74"/>
      <c r="M96" s="339">
        <v>1.1483884E-2</v>
      </c>
      <c r="N96" s="340">
        <f t="shared" si="9"/>
        <v>1.1483884E-2</v>
      </c>
      <c r="O96" s="343"/>
      <c r="P96" s="133">
        <v>1.0513784999999999E-2</v>
      </c>
      <c r="Q96" s="133">
        <v>4.4931849999999999E-4</v>
      </c>
      <c r="R96" s="133">
        <v>5.2078108000000001E-4</v>
      </c>
      <c r="S96" s="134">
        <v>6.3032282731000001E-7</v>
      </c>
      <c r="T96" s="135">
        <v>1.661680854681E-9</v>
      </c>
      <c r="U96" s="135">
        <v>7.2938526000000004E-2</v>
      </c>
      <c r="V96" s="342">
        <v>2.6555226000000001E-5</v>
      </c>
      <c r="W96" s="117" t="s">
        <v>670</v>
      </c>
      <c r="X96" s="151"/>
      <c r="Y96" s="151"/>
      <c r="Z96" s="90"/>
    </row>
    <row r="97" spans="1:26" ht="14.5" customHeight="1">
      <c r="A97" s="74" t="s">
        <v>1269</v>
      </c>
      <c r="B97" s="129" t="s">
        <v>1133</v>
      </c>
      <c r="C97" s="130" t="s">
        <v>1270</v>
      </c>
      <c r="D97" s="131" t="s">
        <v>1245</v>
      </c>
      <c r="E97" s="129" t="s">
        <v>957</v>
      </c>
      <c r="F97" s="132" t="s">
        <v>1271</v>
      </c>
      <c r="G97" s="132">
        <v>0.13843476195019999</v>
      </c>
      <c r="H97" s="348">
        <v>0.13843476195019999</v>
      </c>
      <c r="I97" s="74"/>
      <c r="J97" s="337">
        <v>0.91358338345864654</v>
      </c>
      <c r="K97" s="338">
        <v>0.91358338345864654</v>
      </c>
      <c r="L97" s="74"/>
      <c r="M97" s="339">
        <v>1.7795281999999999E-2</v>
      </c>
      <c r="N97" s="340">
        <f t="shared" si="9"/>
        <v>1.7795281999999999E-2</v>
      </c>
      <c r="O97" s="343"/>
      <c r="P97" s="133">
        <v>1.6415401999999999E-2</v>
      </c>
      <c r="Q97" s="133">
        <v>7.6451011999999999E-4</v>
      </c>
      <c r="R97" s="133">
        <v>6.1536963000000003E-4</v>
      </c>
      <c r="S97" s="134">
        <v>9.8413681064189972E-7</v>
      </c>
      <c r="T97" s="135">
        <v>2.8273303169779206E-9</v>
      </c>
      <c r="U97" s="135">
        <v>8.6186222760100004E-2</v>
      </c>
      <c r="V97" s="342">
        <v>4.5196491000000002E-5</v>
      </c>
      <c r="W97" s="89" t="s">
        <v>1274</v>
      </c>
      <c r="X97" s="110"/>
      <c r="Y97" s="110"/>
      <c r="Z97" s="90"/>
    </row>
    <row r="98" spans="1:26" ht="14.5" customHeight="1">
      <c r="A98" s="74" t="s">
        <v>1275</v>
      </c>
      <c r="B98" s="129" t="s">
        <v>1133</v>
      </c>
      <c r="C98" s="130" t="s">
        <v>1276</v>
      </c>
      <c r="D98" s="131" t="s">
        <v>1245</v>
      </c>
      <c r="E98" s="129" t="s">
        <v>957</v>
      </c>
      <c r="F98" s="132" t="s">
        <v>1277</v>
      </c>
      <c r="G98" s="132">
        <v>0.32198804734230002</v>
      </c>
      <c r="H98" s="348">
        <v>0.32198804734230002</v>
      </c>
      <c r="I98" s="74"/>
      <c r="J98" s="337">
        <v>1.7838618045112782</v>
      </c>
      <c r="K98" s="338">
        <v>1.7838618045112782</v>
      </c>
      <c r="L98" s="74"/>
      <c r="M98" s="339">
        <v>4.1729109E-2</v>
      </c>
      <c r="N98" s="340">
        <f t="shared" si="9"/>
        <v>4.1729109E-2</v>
      </c>
      <c r="O98" s="343"/>
      <c r="P98" s="133">
        <v>3.9269271000000001E-2</v>
      </c>
      <c r="Q98" s="133">
        <v>1.6228667E-3</v>
      </c>
      <c r="R98" s="133">
        <v>8.3697188999999996E-4</v>
      </c>
      <c r="S98" s="134">
        <v>2.3542728119832996E-6</v>
      </c>
      <c r="T98" s="135">
        <v>6.0017258015034008E-9</v>
      </c>
      <c r="U98" s="135">
        <v>0.117222950669</v>
      </c>
      <c r="V98" s="342">
        <v>9.7238446E-5</v>
      </c>
      <c r="W98" s="89" t="s">
        <v>1280</v>
      </c>
      <c r="X98" s="110"/>
      <c r="Y98" s="161"/>
      <c r="Z98" s="90"/>
    </row>
    <row r="99" spans="1:26" ht="14.5" customHeight="1">
      <c r="A99" s="74" t="s">
        <v>1281</v>
      </c>
      <c r="B99" s="129" t="s">
        <v>1133</v>
      </c>
      <c r="C99" s="130" t="s">
        <v>1282</v>
      </c>
      <c r="D99" s="131" t="s">
        <v>1245</v>
      </c>
      <c r="E99" s="129" t="s">
        <v>957</v>
      </c>
      <c r="F99" s="132" t="s">
        <v>1283</v>
      </c>
      <c r="G99" s="132">
        <v>0.1268914354862184</v>
      </c>
      <c r="H99" s="348">
        <v>0.1268914354862184</v>
      </c>
      <c r="I99" s="74"/>
      <c r="J99" s="337">
        <v>0.60380052631578951</v>
      </c>
      <c r="K99" s="338">
        <v>0.60380052631578951</v>
      </c>
      <c r="L99" s="74"/>
      <c r="M99" s="339">
        <v>1.9888441999999999E-2</v>
      </c>
      <c r="N99" s="340">
        <f t="shared" si="9"/>
        <v>1.9888441999999999E-2</v>
      </c>
      <c r="O99" s="343"/>
      <c r="P99" s="133">
        <v>1.8747504000000002E-2</v>
      </c>
      <c r="Q99" s="133">
        <v>6.6528859000000002E-4</v>
      </c>
      <c r="R99" s="133">
        <v>4.7564961999999999E-4</v>
      </c>
      <c r="S99" s="134">
        <v>1.1239510818301999E-6</v>
      </c>
      <c r="T99" s="135">
        <v>2.4603867723126786E-9</v>
      </c>
      <c r="U99" s="135">
        <v>6.6617594400000008E-2</v>
      </c>
      <c r="V99" s="342">
        <v>3.8520248000000002E-5</v>
      </c>
      <c r="W99" s="110" t="s">
        <v>1286</v>
      </c>
      <c r="X99" s="110"/>
      <c r="Y99" s="161"/>
      <c r="Z99" s="90"/>
    </row>
    <row r="100" spans="1:26" ht="14.5" customHeight="1">
      <c r="A100" s="74" t="s">
        <v>1287</v>
      </c>
      <c r="B100" s="129" t="s">
        <v>1133</v>
      </c>
      <c r="C100" s="130" t="s">
        <v>1288</v>
      </c>
      <c r="D100" s="131" t="s">
        <v>1245</v>
      </c>
      <c r="E100" s="129" t="s">
        <v>957</v>
      </c>
      <c r="F100" s="132" t="s">
        <v>1289</v>
      </c>
      <c r="G100" s="132">
        <v>0.54672578731330002</v>
      </c>
      <c r="H100" s="348">
        <v>0.54672578731330002</v>
      </c>
      <c r="I100" s="74"/>
      <c r="J100" s="337">
        <v>0.71255576691729317</v>
      </c>
      <c r="K100" s="338">
        <v>0.71255576691729317</v>
      </c>
      <c r="L100" s="74"/>
      <c r="M100" s="339">
        <v>3.4641573000000002E-2</v>
      </c>
      <c r="N100" s="340">
        <f t="shared" si="9"/>
        <v>3.4641573000000002E-2</v>
      </c>
      <c r="O100" s="343"/>
      <c r="P100" s="133">
        <v>3.3097135E-2</v>
      </c>
      <c r="Q100" s="133">
        <v>9.2498608000000004E-4</v>
      </c>
      <c r="R100" s="133">
        <v>6.1945233000000003E-4</v>
      </c>
      <c r="S100" s="134">
        <v>1.9842406868995998E-6</v>
      </c>
      <c r="T100" s="135">
        <v>3.4208064511390997E-9</v>
      </c>
      <c r="U100" s="135">
        <v>8.6758028999999987E-2</v>
      </c>
      <c r="V100" s="342">
        <v>7.9430526999999998E-5</v>
      </c>
      <c r="W100" s="89" t="s">
        <v>671</v>
      </c>
      <c r="X100" s="110"/>
      <c r="Y100" s="161"/>
      <c r="Z100" s="90"/>
    </row>
    <row r="101" spans="1:26" ht="14.5" customHeight="1">
      <c r="A101" s="74" t="s">
        <v>1292</v>
      </c>
      <c r="B101" s="129" t="s">
        <v>1133</v>
      </c>
      <c r="C101" s="130" t="s">
        <v>1293</v>
      </c>
      <c r="D101" s="131" t="s">
        <v>1245</v>
      </c>
      <c r="E101" s="129" t="s">
        <v>957</v>
      </c>
      <c r="F101" s="132" t="s">
        <v>1294</v>
      </c>
      <c r="G101" s="132">
        <v>21.34454110410072</v>
      </c>
      <c r="H101" s="348">
        <v>21.34454110410072</v>
      </c>
      <c r="I101" s="74"/>
      <c r="J101" s="337">
        <v>45.095508270676689</v>
      </c>
      <c r="K101" s="338">
        <v>45.095508270676689</v>
      </c>
      <c r="L101" s="74"/>
      <c r="M101" s="339">
        <v>1.2640996</v>
      </c>
      <c r="N101" s="340">
        <f t="shared" si="9"/>
        <v>1.2640996</v>
      </c>
      <c r="O101" s="343"/>
      <c r="P101" s="133">
        <v>1.2151365999999999</v>
      </c>
      <c r="Q101" s="133">
        <v>4.4111341999999998E-2</v>
      </c>
      <c r="R101" s="133">
        <v>4.8516797999999996E-3</v>
      </c>
      <c r="S101" s="134">
        <v>7.2849915423620269E-5</v>
      </c>
      <c r="T101" s="135">
        <v>1.6313366010551192E-7</v>
      </c>
      <c r="U101" s="135">
        <v>0.67950697299999996</v>
      </c>
      <c r="V101" s="341">
        <v>1.8263791E-3</v>
      </c>
      <c r="W101" s="89" t="s">
        <v>1297</v>
      </c>
      <c r="X101" s="110"/>
      <c r="Y101" s="161"/>
      <c r="Z101" s="90"/>
    </row>
    <row r="102" spans="1:26" ht="14.5" customHeight="1">
      <c r="A102" s="74" t="s">
        <v>1298</v>
      </c>
      <c r="B102" s="129" t="s">
        <v>1133</v>
      </c>
      <c r="C102" s="130" t="s">
        <v>1299</v>
      </c>
      <c r="D102" s="131" t="s">
        <v>1245</v>
      </c>
      <c r="E102" s="129" t="s">
        <v>957</v>
      </c>
      <c r="F102" s="132" t="s">
        <v>1300</v>
      </c>
      <c r="G102" s="132">
        <v>39.400255370708024</v>
      </c>
      <c r="H102" s="348">
        <v>39.400255370708024</v>
      </c>
      <c r="I102" s="74"/>
      <c r="J102" s="337">
        <v>24.595508270676692</v>
      </c>
      <c r="K102" s="338">
        <v>24.595508270676692</v>
      </c>
      <c r="L102" s="74"/>
      <c r="M102" s="339">
        <v>7.3050839999999999</v>
      </c>
      <c r="N102" s="340">
        <f t="shared" si="9"/>
        <v>7.3050839999999999</v>
      </c>
      <c r="O102" s="343"/>
      <c r="P102" s="133">
        <v>7.1519221999999996</v>
      </c>
      <c r="Q102" s="133">
        <v>0.1483101</v>
      </c>
      <c r="R102" s="133">
        <v>4.8516797999999996E-3</v>
      </c>
      <c r="S102" s="134">
        <v>4.2877231142352033E-4</v>
      </c>
      <c r="T102" s="135">
        <v>5.4848409389551184E-7</v>
      </c>
      <c r="U102" s="135">
        <v>0.67950697299999996</v>
      </c>
      <c r="V102" s="341">
        <v>7.0994493000000004E-3</v>
      </c>
      <c r="W102" s="89" t="s">
        <v>1301</v>
      </c>
      <c r="X102" s="110"/>
      <c r="Y102" s="161"/>
      <c r="Z102" s="90"/>
    </row>
    <row r="103" spans="1:26" ht="14.5" customHeight="1">
      <c r="A103" s="74" t="s">
        <v>1302</v>
      </c>
      <c r="B103" s="129" t="s">
        <v>1133</v>
      </c>
      <c r="C103" s="130" t="s">
        <v>1303</v>
      </c>
      <c r="D103" s="131" t="s">
        <v>1245</v>
      </c>
      <c r="E103" s="129" t="s">
        <v>957</v>
      </c>
      <c r="F103" s="132" t="s">
        <v>1304</v>
      </c>
      <c r="G103" s="132">
        <v>0.47683216426617003</v>
      </c>
      <c r="H103" s="348">
        <v>0.47683216426617003</v>
      </c>
      <c r="I103" s="74"/>
      <c r="J103" s="337">
        <v>2.5129262406015038</v>
      </c>
      <c r="K103" s="338">
        <v>2.5129262406015038</v>
      </c>
      <c r="L103" s="74"/>
      <c r="M103" s="339">
        <v>7.0912175999999993E-2</v>
      </c>
      <c r="N103" s="340">
        <f t="shared" si="9"/>
        <v>7.0912175999999993E-2</v>
      </c>
      <c r="O103" s="343"/>
      <c r="P103" s="133">
        <v>6.7276507999999999E-2</v>
      </c>
      <c r="Q103" s="133">
        <v>2.5383301000000001E-3</v>
      </c>
      <c r="R103" s="133">
        <v>1.0973377999999999E-3</v>
      </c>
      <c r="S103" s="134">
        <v>4.0333638257285997E-6</v>
      </c>
      <c r="T103" s="135">
        <v>9.3873156454588153E-9</v>
      </c>
      <c r="U103" s="135">
        <v>0.153688766</v>
      </c>
      <c r="V103" s="341">
        <v>1.4322215999999999E-4</v>
      </c>
      <c r="W103" s="89" t="s">
        <v>1305</v>
      </c>
      <c r="X103" s="110"/>
      <c r="Y103" s="161"/>
      <c r="Z103" s="90"/>
    </row>
    <row r="104" spans="1:26" ht="14.5" customHeight="1">
      <c r="A104" s="74" t="s">
        <v>1306</v>
      </c>
      <c r="B104" s="129" t="s">
        <v>1133</v>
      </c>
      <c r="C104" s="130" t="s">
        <v>1307</v>
      </c>
      <c r="D104" s="131" t="s">
        <v>1245</v>
      </c>
      <c r="E104" s="129" t="s">
        <v>957</v>
      </c>
      <c r="F104" s="132" t="s">
        <v>1308</v>
      </c>
      <c r="G104" s="132">
        <v>0.51856666836800003</v>
      </c>
      <c r="H104" s="348">
        <v>0.51856666836800003</v>
      </c>
      <c r="I104" s="74"/>
      <c r="J104" s="337">
        <v>3.4537599248120299</v>
      </c>
      <c r="K104" s="338">
        <v>3.4537599248120299</v>
      </c>
      <c r="L104" s="74"/>
      <c r="M104" s="339">
        <v>6.7043842000000006E-2</v>
      </c>
      <c r="N104" s="340">
        <f t="shared" si="9"/>
        <v>6.7043842000000006E-2</v>
      </c>
      <c r="O104" s="343"/>
      <c r="P104" s="133">
        <v>6.1746292000000001E-2</v>
      </c>
      <c r="Q104" s="133">
        <v>2.8845739E-3</v>
      </c>
      <c r="R104" s="133">
        <v>2.4129762999999999E-3</v>
      </c>
      <c r="S104" s="134">
        <v>3.7018160119369997E-6</v>
      </c>
      <c r="T104" s="135">
        <v>1.06678029825701E-8</v>
      </c>
      <c r="U104" s="135">
        <v>0.337951856813</v>
      </c>
      <c r="V104" s="341">
        <v>1.9621537999999999E-4</v>
      </c>
      <c r="W104" s="110" t="s">
        <v>672</v>
      </c>
      <c r="X104" s="110"/>
      <c r="Y104" s="161"/>
      <c r="Z104" s="90"/>
    </row>
    <row r="105" spans="1:26" ht="14.5" customHeight="1">
      <c r="A105" s="74" t="s">
        <v>1311</v>
      </c>
      <c r="B105" s="129" t="s">
        <v>1133</v>
      </c>
      <c r="C105" s="130" t="s">
        <v>1312</v>
      </c>
      <c r="D105" s="131" t="s">
        <v>1245</v>
      </c>
      <c r="E105" s="129" t="s">
        <v>957</v>
      </c>
      <c r="F105" s="132" t="s">
        <v>1313</v>
      </c>
      <c r="G105" s="132">
        <v>0.2362597940908</v>
      </c>
      <c r="H105" s="348">
        <v>0.2362597940908</v>
      </c>
      <c r="I105" s="74"/>
      <c r="J105" s="337">
        <v>1.1394493984962406</v>
      </c>
      <c r="K105" s="338">
        <v>1.1394493984962406</v>
      </c>
      <c r="L105" s="74"/>
      <c r="M105" s="339">
        <v>3.8500368E-2</v>
      </c>
      <c r="N105" s="340">
        <f t="shared" si="9"/>
        <v>3.8500368E-2</v>
      </c>
      <c r="O105" s="343"/>
      <c r="P105" s="133">
        <v>3.6392427999999998E-2</v>
      </c>
      <c r="Q105" s="133">
        <v>1.2700259E-3</v>
      </c>
      <c r="R105" s="133">
        <v>8.3791379999999997E-4</v>
      </c>
      <c r="S105" s="134">
        <v>2.1818002671223004E-6</v>
      </c>
      <c r="T105" s="135">
        <v>4.696841295056301E-9</v>
      </c>
      <c r="U105" s="135">
        <v>0.1173548779479</v>
      </c>
      <c r="V105" s="342">
        <v>7.3528859000000001E-5</v>
      </c>
      <c r="W105" s="89" t="s">
        <v>1316</v>
      </c>
      <c r="X105" s="110"/>
      <c r="Y105" s="161"/>
      <c r="Z105" s="90"/>
    </row>
    <row r="106" spans="1:26" ht="14.5" customHeight="1">
      <c r="A106" s="74" t="s">
        <v>1317</v>
      </c>
      <c r="B106" s="129" t="s">
        <v>1133</v>
      </c>
      <c r="C106" s="130" t="s">
        <v>1318</v>
      </c>
      <c r="D106" s="131" t="s">
        <v>1245</v>
      </c>
      <c r="E106" s="129" t="s">
        <v>957</v>
      </c>
      <c r="F106" s="132" t="s">
        <v>1319</v>
      </c>
      <c r="G106" s="132">
        <v>3.1084258701221772E-2</v>
      </c>
      <c r="H106" s="348">
        <v>3.1084258701221772E-2</v>
      </c>
      <c r="I106" s="74"/>
      <c r="J106" s="337">
        <v>0.16118914285714284</v>
      </c>
      <c r="K106" s="338">
        <v>0.16118914285714284</v>
      </c>
      <c r="L106" s="74"/>
      <c r="M106" s="339">
        <v>3.7639368000000001E-3</v>
      </c>
      <c r="N106" s="340">
        <f t="shared" si="9"/>
        <v>3.7639368000000001E-3</v>
      </c>
      <c r="O106" s="343"/>
      <c r="P106" s="133">
        <v>3.5114612000000001E-3</v>
      </c>
      <c r="Q106" s="133">
        <v>1.5377538000000001E-4</v>
      </c>
      <c r="R106" s="145">
        <v>9.8700142000000002E-5</v>
      </c>
      <c r="S106" s="134">
        <v>2.1051925790064612E-7</v>
      </c>
      <c r="T106" s="135">
        <v>5.6869591075016068E-10</v>
      </c>
      <c r="U106" s="135">
        <v>1.3823549120999999E-2</v>
      </c>
      <c r="V106" s="342">
        <v>9.3455150999999999E-6</v>
      </c>
      <c r="W106" s="110" t="s">
        <v>1322</v>
      </c>
      <c r="X106" s="110"/>
      <c r="Y106" s="161"/>
      <c r="Z106" s="90"/>
    </row>
    <row r="107" spans="1:26" ht="14.5" customHeight="1">
      <c r="A107" s="74" t="s">
        <v>1323</v>
      </c>
      <c r="B107" s="129" t="s">
        <v>1133</v>
      </c>
      <c r="C107" s="130" t="s">
        <v>1324</v>
      </c>
      <c r="D107" s="131" t="s">
        <v>1245</v>
      </c>
      <c r="E107" s="129" t="s">
        <v>957</v>
      </c>
      <c r="F107" s="132" t="s">
        <v>1325</v>
      </c>
      <c r="G107" s="132">
        <v>1.968413028615984E-2</v>
      </c>
      <c r="H107" s="348">
        <v>1.968413028615984E-2</v>
      </c>
      <c r="I107" s="74"/>
      <c r="J107" s="337">
        <v>5.9999999999999991E-2</v>
      </c>
      <c r="K107" s="338">
        <v>5.9999999999999991E-2</v>
      </c>
      <c r="L107" s="74"/>
      <c r="M107" s="339">
        <v>3.9437912000000004E-3</v>
      </c>
      <c r="N107" s="340">
        <f t="shared" si="9"/>
        <v>3.9437912000000004E-3</v>
      </c>
      <c r="O107" s="343"/>
      <c r="P107" s="133">
        <v>3.843127E-3</v>
      </c>
      <c r="Q107" s="133">
        <v>1.0066413000000001E-4</v>
      </c>
      <c r="R107" s="133">
        <v>0</v>
      </c>
      <c r="S107" s="134">
        <v>2.304033E-7</v>
      </c>
      <c r="T107" s="135">
        <v>3.7227859000000001E-10</v>
      </c>
      <c r="U107" s="135">
        <v>0</v>
      </c>
      <c r="V107" s="342">
        <v>5.3333872999999997E-6</v>
      </c>
      <c r="W107" s="89" t="s">
        <v>1326</v>
      </c>
      <c r="X107" s="110"/>
      <c r="Y107" s="161"/>
      <c r="Z107" s="90"/>
    </row>
    <row r="108" spans="1:26" ht="14.5" customHeight="1">
      <c r="A108" s="74" t="s">
        <v>1327</v>
      </c>
      <c r="B108" s="129" t="s">
        <v>1133</v>
      </c>
      <c r="C108" s="130" t="s">
        <v>1328</v>
      </c>
      <c r="D108" s="131" t="s">
        <v>1245</v>
      </c>
      <c r="E108" s="129" t="s">
        <v>957</v>
      </c>
      <c r="F108" s="132" t="s">
        <v>1329</v>
      </c>
      <c r="G108" s="132">
        <v>2.0221869545452513E-2</v>
      </c>
      <c r="H108" s="348">
        <v>2.0221869545452513E-2</v>
      </c>
      <c r="I108" s="74"/>
      <c r="J108" s="337">
        <v>5.9999999999999991E-2</v>
      </c>
      <c r="K108" s="338">
        <v>5.9999999999999991E-2</v>
      </c>
      <c r="L108" s="74"/>
      <c r="M108" s="339">
        <v>3.9436771999999997E-3</v>
      </c>
      <c r="N108" s="340">
        <f t="shared" si="9"/>
        <v>3.9436771999999997E-3</v>
      </c>
      <c r="O108" s="343"/>
      <c r="P108" s="133">
        <v>3.8431028E-3</v>
      </c>
      <c r="Q108" s="133">
        <v>1.0057442000000001E-4</v>
      </c>
      <c r="R108" s="133">
        <v>0</v>
      </c>
      <c r="S108" s="134">
        <v>2.3040184799999998E-7</v>
      </c>
      <c r="T108" s="135">
        <v>3.7194682999999998E-10</v>
      </c>
      <c r="U108" s="135">
        <v>0</v>
      </c>
      <c r="V108" s="342">
        <v>4.4165997000000004E-6</v>
      </c>
      <c r="W108" s="89" t="s">
        <v>1331</v>
      </c>
      <c r="X108" s="110"/>
      <c r="Y108" s="161"/>
      <c r="Z108" s="90"/>
    </row>
    <row r="109" spans="1:26" ht="14.5" customHeight="1">
      <c r="A109" s="74" t="s">
        <v>1332</v>
      </c>
      <c r="B109" s="129" t="s">
        <v>1133</v>
      </c>
      <c r="C109" s="130" t="s">
        <v>1333</v>
      </c>
      <c r="D109" s="131" t="s">
        <v>1245</v>
      </c>
      <c r="E109" s="129" t="s">
        <v>957</v>
      </c>
      <c r="F109" s="132" t="s">
        <v>1334</v>
      </c>
      <c r="G109" s="132">
        <v>1.4704487384000002</v>
      </c>
      <c r="H109" s="348">
        <v>1.4704487384000002</v>
      </c>
      <c r="I109" s="74"/>
      <c r="J109" s="337">
        <v>2.2107842105263158</v>
      </c>
      <c r="K109" s="338">
        <v>2.2107842105263158</v>
      </c>
      <c r="L109" s="74"/>
      <c r="M109" s="339">
        <v>7.8774184999999997E-2</v>
      </c>
      <c r="N109" s="340">
        <f t="shared" si="9"/>
        <v>7.8774184999999997E-2</v>
      </c>
      <c r="O109" s="343"/>
      <c r="P109" s="133">
        <v>7.2664240000000005E-2</v>
      </c>
      <c r="Q109" s="133">
        <v>2.2958841999999998E-3</v>
      </c>
      <c r="R109" s="133">
        <v>3.8140604999999999E-3</v>
      </c>
      <c r="S109" s="134">
        <v>4.3563692848999991E-6</v>
      </c>
      <c r="T109" s="135">
        <v>8.4906959860899989E-9</v>
      </c>
      <c r="U109" s="135">
        <v>0.53418214683999998</v>
      </c>
      <c r="V109" s="341">
        <v>2.9954709000000002E-4</v>
      </c>
      <c r="W109" s="89" t="s">
        <v>1337</v>
      </c>
      <c r="X109" s="110"/>
      <c r="Y109" s="161"/>
      <c r="Z109" s="90"/>
    </row>
    <row r="110" spans="1:26" ht="14.5" customHeight="1">
      <c r="A110" s="74" t="s">
        <v>1338</v>
      </c>
      <c r="B110" s="129" t="s">
        <v>1133</v>
      </c>
      <c r="C110" s="130" t="s">
        <v>1339</v>
      </c>
      <c r="D110" s="131" t="s">
        <v>1245</v>
      </c>
      <c r="E110" s="129" t="s">
        <v>957</v>
      </c>
      <c r="F110" s="132" t="s">
        <v>1340</v>
      </c>
      <c r="G110" s="132">
        <v>0.13668168841138878</v>
      </c>
      <c r="H110" s="348">
        <v>0.13668168841138878</v>
      </c>
      <c r="I110" s="74"/>
      <c r="J110" s="337">
        <v>0.73759581203007518</v>
      </c>
      <c r="K110" s="338">
        <v>0.73759581203007518</v>
      </c>
      <c r="L110" s="74"/>
      <c r="M110" s="339">
        <v>1.5915899000000001E-2</v>
      </c>
      <c r="N110" s="340">
        <f t="shared" si="9"/>
        <v>1.5915899000000001E-2</v>
      </c>
      <c r="O110" s="343"/>
      <c r="P110" s="133">
        <v>1.4804321E-2</v>
      </c>
      <c r="Q110" s="133">
        <v>6.5527152E-4</v>
      </c>
      <c r="R110" s="133">
        <v>4.5630667E-4</v>
      </c>
      <c r="S110" s="134">
        <v>8.8754922212754507E-7</v>
      </c>
      <c r="T110" s="135">
        <v>2.4233413888835533E-9</v>
      </c>
      <c r="U110" s="135">
        <v>6.3908497435000003E-2</v>
      </c>
      <c r="V110" s="342">
        <v>4.5320803999999999E-5</v>
      </c>
      <c r="W110" s="89" t="s">
        <v>1322</v>
      </c>
      <c r="X110" s="110"/>
      <c r="Y110" s="161"/>
      <c r="Z110" s="90"/>
    </row>
    <row r="111" spans="1:26" ht="14.5" customHeight="1">
      <c r="A111" s="74" t="s">
        <v>1342</v>
      </c>
      <c r="B111" s="129" t="s">
        <v>1133</v>
      </c>
      <c r="C111" s="130" t="s">
        <v>1343</v>
      </c>
      <c r="D111" s="131" t="s">
        <v>1245</v>
      </c>
      <c r="E111" s="129" t="s">
        <v>957</v>
      </c>
      <c r="F111" s="132" t="s">
        <v>1344</v>
      </c>
      <c r="G111" s="132">
        <v>0.14086506817294348</v>
      </c>
      <c r="H111" s="348">
        <v>0.14086506817294348</v>
      </c>
      <c r="I111" s="74"/>
      <c r="J111" s="337">
        <v>0.64999999999999991</v>
      </c>
      <c r="K111" s="338">
        <v>0.64999999999999991</v>
      </c>
      <c r="L111" s="74"/>
      <c r="M111" s="339">
        <v>1.7854077999999999E-2</v>
      </c>
      <c r="N111" s="340">
        <f t="shared" si="9"/>
        <v>1.7854077999999999E-2</v>
      </c>
      <c r="O111" s="343"/>
      <c r="P111" s="133">
        <v>1.7225957E-2</v>
      </c>
      <c r="Q111" s="133">
        <v>6.2812117000000001E-4</v>
      </c>
      <c r="R111" s="133">
        <v>0</v>
      </c>
      <c r="S111" s="134">
        <v>1.03273122E-6</v>
      </c>
      <c r="T111" s="135">
        <v>2.3229333249999998E-9</v>
      </c>
      <c r="U111" s="135">
        <v>0</v>
      </c>
      <c r="V111" s="342">
        <v>3.5520064E-5</v>
      </c>
      <c r="W111" s="89" t="s">
        <v>1345</v>
      </c>
      <c r="X111" s="110"/>
      <c r="Y111" s="161"/>
      <c r="Z111" s="90"/>
    </row>
    <row r="112" spans="1:26" ht="14.5" customHeight="1">
      <c r="A112" s="74" t="s">
        <v>1346</v>
      </c>
      <c r="B112" s="129" t="s">
        <v>1133</v>
      </c>
      <c r="C112" s="130" t="s">
        <v>1347</v>
      </c>
      <c r="D112" s="131" t="s">
        <v>1245</v>
      </c>
      <c r="E112" s="129" t="s">
        <v>957</v>
      </c>
      <c r="F112" s="132" t="s">
        <v>1348</v>
      </c>
      <c r="G112" s="132">
        <v>0.15952014236360779</v>
      </c>
      <c r="H112" s="348">
        <v>0.15952014236360779</v>
      </c>
      <c r="I112" s="74"/>
      <c r="J112" s="337">
        <v>0.85999999999999988</v>
      </c>
      <c r="K112" s="338">
        <v>0.85999999999999988</v>
      </c>
      <c r="L112" s="74"/>
      <c r="M112" s="339">
        <v>2.2316516000000002E-2</v>
      </c>
      <c r="N112" s="340">
        <f t="shared" si="9"/>
        <v>2.2316516000000002E-2</v>
      </c>
      <c r="O112" s="343"/>
      <c r="P112" s="133">
        <v>2.1508967E-2</v>
      </c>
      <c r="Q112" s="133">
        <v>8.0754899999999996E-4</v>
      </c>
      <c r="R112" s="133">
        <v>0</v>
      </c>
      <c r="S112" s="134">
        <v>1.2895064E-6</v>
      </c>
      <c r="T112" s="135">
        <v>2.9864977900000003E-9</v>
      </c>
      <c r="U112" s="135">
        <v>0</v>
      </c>
      <c r="V112" s="342">
        <v>4.6202370999999997E-5</v>
      </c>
      <c r="W112" s="89" t="s">
        <v>1349</v>
      </c>
      <c r="X112" s="110"/>
      <c r="Y112" s="161"/>
      <c r="Z112" s="90"/>
    </row>
    <row r="113" spans="1:26" ht="14.5" customHeight="1">
      <c r="A113" s="74" t="s">
        <v>1350</v>
      </c>
      <c r="B113" s="129" t="s">
        <v>1133</v>
      </c>
      <c r="C113" s="130" t="s">
        <v>1351</v>
      </c>
      <c r="D113" s="131" t="s">
        <v>1245</v>
      </c>
      <c r="E113" s="129" t="s">
        <v>957</v>
      </c>
      <c r="F113" s="132" t="s">
        <v>1352</v>
      </c>
      <c r="G113" s="132">
        <v>0.14568896601209627</v>
      </c>
      <c r="H113" s="348">
        <v>0.14568896601209627</v>
      </c>
      <c r="I113" s="74"/>
      <c r="J113" s="337">
        <v>0.74919860150375939</v>
      </c>
      <c r="K113" s="338">
        <v>0.74919860150375939</v>
      </c>
      <c r="L113" s="74"/>
      <c r="M113" s="339">
        <v>1.8695498000000001E-2</v>
      </c>
      <c r="N113" s="340">
        <f t="shared" si="9"/>
        <v>1.8695498000000001E-2</v>
      </c>
      <c r="O113" s="343"/>
      <c r="P113" s="133">
        <v>1.7846415000000001E-2</v>
      </c>
      <c r="Q113" s="133">
        <v>6.9698055999999997E-4</v>
      </c>
      <c r="R113" s="133">
        <v>1.5210222E-4</v>
      </c>
      <c r="S113" s="134">
        <v>1.0699289540681484E-6</v>
      </c>
      <c r="T113" s="135">
        <v>2.5775908341945541E-9</v>
      </c>
      <c r="U113" s="135">
        <v>2.1302832478399997E-2</v>
      </c>
      <c r="V113" s="342">
        <v>4.2347746E-5</v>
      </c>
      <c r="W113" s="89" t="s">
        <v>1353</v>
      </c>
      <c r="X113" s="110"/>
      <c r="Y113" s="161"/>
      <c r="Z113" s="90"/>
    </row>
    <row r="114" spans="1:26" ht="14.5" customHeight="1">
      <c r="A114" s="74" t="s">
        <v>1354</v>
      </c>
      <c r="B114" s="129" t="s">
        <v>1133</v>
      </c>
      <c r="C114" s="130" t="s">
        <v>1355</v>
      </c>
      <c r="D114" s="131" t="s">
        <v>1245</v>
      </c>
      <c r="E114" s="129" t="s">
        <v>957</v>
      </c>
      <c r="F114" s="132" t="s">
        <v>1356</v>
      </c>
      <c r="G114" s="132">
        <v>0.13120412040907423</v>
      </c>
      <c r="H114" s="348">
        <v>0.13120412040907423</v>
      </c>
      <c r="I114" s="74"/>
      <c r="J114" s="337">
        <v>0.63</v>
      </c>
      <c r="K114" s="338">
        <v>0.63</v>
      </c>
      <c r="L114" s="74"/>
      <c r="M114" s="339">
        <v>1.9199931E-2</v>
      </c>
      <c r="N114" s="340">
        <f t="shared" si="9"/>
        <v>1.9199931E-2</v>
      </c>
      <c r="O114" s="343"/>
      <c r="P114" s="133">
        <v>1.8555751999999998E-2</v>
      </c>
      <c r="Q114" s="133">
        <v>6.4417841000000001E-4</v>
      </c>
      <c r="R114" s="133">
        <v>0</v>
      </c>
      <c r="S114" s="134">
        <v>1.11245518E-6</v>
      </c>
      <c r="T114" s="135">
        <v>2.3823165949999999E-9</v>
      </c>
      <c r="U114" s="135">
        <v>0</v>
      </c>
      <c r="V114" s="342">
        <v>3.7962729000000001E-5</v>
      </c>
      <c r="W114" s="89" t="s">
        <v>1345</v>
      </c>
      <c r="X114" s="110"/>
      <c r="Y114" s="161"/>
      <c r="Z114" s="90"/>
    </row>
    <row r="115" spans="1:26" ht="14.5" customHeight="1">
      <c r="A115" s="74" t="s">
        <v>1359</v>
      </c>
      <c r="B115" s="129" t="s">
        <v>1133</v>
      </c>
      <c r="C115" s="130" t="s">
        <v>1360</v>
      </c>
      <c r="D115" s="131" t="s">
        <v>1245</v>
      </c>
      <c r="E115" s="129" t="s">
        <v>957</v>
      </c>
      <c r="F115" s="132" t="s">
        <v>1361</v>
      </c>
      <c r="G115" s="132">
        <v>0.17752875445450922</v>
      </c>
      <c r="H115" s="348">
        <v>0.17752875445450922</v>
      </c>
      <c r="I115" s="74"/>
      <c r="J115" s="337">
        <v>0.92999999999999994</v>
      </c>
      <c r="K115" s="338">
        <v>0.92999999999999994</v>
      </c>
      <c r="L115" s="74"/>
      <c r="M115" s="339">
        <v>2.4876385000000001E-2</v>
      </c>
      <c r="N115" s="340">
        <f t="shared" si="9"/>
        <v>2.4876385000000001E-2</v>
      </c>
      <c r="O115" s="343"/>
      <c r="P115" s="133">
        <v>2.3989059E-2</v>
      </c>
      <c r="Q115" s="133">
        <v>8.8732602000000005E-4</v>
      </c>
      <c r="R115" s="133">
        <v>0</v>
      </c>
      <c r="S115" s="134">
        <v>1.4381930000000001E-6</v>
      </c>
      <c r="T115" s="135">
        <v>3.2815311450000004E-9</v>
      </c>
      <c r="U115" s="135">
        <v>0</v>
      </c>
      <c r="V115" s="342">
        <v>5.3260955000000001E-5</v>
      </c>
      <c r="W115" s="89" t="s">
        <v>1349</v>
      </c>
      <c r="X115" s="110"/>
      <c r="Y115" s="161"/>
      <c r="Z115" s="90"/>
    </row>
    <row r="116" spans="1:26" ht="14.5" customHeight="1">
      <c r="A116" s="74" t="s">
        <v>1362</v>
      </c>
      <c r="B116" s="129" t="s">
        <v>1133</v>
      </c>
      <c r="C116" s="130" t="s">
        <v>1363</v>
      </c>
      <c r="D116" s="131" t="s">
        <v>1245</v>
      </c>
      <c r="E116" s="129" t="s">
        <v>957</v>
      </c>
      <c r="F116" s="132" t="s">
        <v>1364</v>
      </c>
      <c r="G116" s="132">
        <v>0.1953780472886</v>
      </c>
      <c r="H116" s="348">
        <v>0.1953780472886</v>
      </c>
      <c r="I116" s="74"/>
      <c r="J116" s="337">
        <v>1.3035710526315789</v>
      </c>
      <c r="K116" s="338">
        <v>1.3035710526315789</v>
      </c>
      <c r="L116" s="74"/>
      <c r="M116" s="339">
        <v>2.5328085E-2</v>
      </c>
      <c r="N116" s="340">
        <f t="shared" si="9"/>
        <v>2.5328085E-2</v>
      </c>
      <c r="O116" s="343"/>
      <c r="P116" s="133">
        <v>2.3331088999999999E-2</v>
      </c>
      <c r="Q116" s="133">
        <v>1.0885315E-3</v>
      </c>
      <c r="R116" s="133">
        <v>9.0846418000000003E-4</v>
      </c>
      <c r="S116" s="134">
        <v>1.398746322485E-6</v>
      </c>
      <c r="T116" s="135">
        <v>4.0256341959952398E-9</v>
      </c>
      <c r="U116" s="135">
        <v>0.127235877606</v>
      </c>
      <c r="V116" s="342">
        <v>6.4148242000000005E-5</v>
      </c>
      <c r="W116" s="89" t="s">
        <v>673</v>
      </c>
      <c r="X116" s="89"/>
      <c r="Y116" s="161"/>
      <c r="Z116" s="90"/>
    </row>
    <row r="117" spans="1:26" ht="14.5" customHeight="1">
      <c r="A117" s="74" t="s">
        <v>1367</v>
      </c>
      <c r="B117" s="129" t="s">
        <v>1133</v>
      </c>
      <c r="C117" s="130" t="s">
        <v>1368</v>
      </c>
      <c r="D117" s="131" t="s">
        <v>1245</v>
      </c>
      <c r="E117" s="129" t="s">
        <v>957</v>
      </c>
      <c r="F117" s="132" t="s">
        <v>1369</v>
      </c>
      <c r="G117" s="132">
        <v>0.51899032801400002</v>
      </c>
      <c r="H117" s="348">
        <v>0.51899032801400002</v>
      </c>
      <c r="I117" s="74"/>
      <c r="J117" s="337">
        <v>3.4565815789473682</v>
      </c>
      <c r="K117" s="338">
        <v>3.4565815789473682</v>
      </c>
      <c r="L117" s="74"/>
      <c r="M117" s="339">
        <v>6.7098616E-2</v>
      </c>
      <c r="N117" s="340">
        <f t="shared" si="9"/>
        <v>6.7098616E-2</v>
      </c>
      <c r="O117" s="343"/>
      <c r="P117" s="133">
        <v>6.1796737999999997E-2</v>
      </c>
      <c r="Q117" s="133">
        <v>2.8869306E-3</v>
      </c>
      <c r="R117" s="133">
        <v>2.4149476E-3</v>
      </c>
      <c r="S117" s="134">
        <v>3.7048404081570002E-6</v>
      </c>
      <c r="T117" s="135">
        <v>1.0676518513380598E-8</v>
      </c>
      <c r="U117" s="135">
        <v>0.33822796565000002</v>
      </c>
      <c r="V117" s="341">
        <v>1.9637569E-4</v>
      </c>
      <c r="W117" s="89" t="s">
        <v>672</v>
      </c>
      <c r="X117" s="110"/>
      <c r="Y117" s="110"/>
      <c r="Z117" s="90"/>
    </row>
    <row r="118" spans="1:26" ht="14.5" customHeight="1">
      <c r="A118" s="74" t="s">
        <v>1372</v>
      </c>
      <c r="B118" s="129" t="s">
        <v>1133</v>
      </c>
      <c r="C118" s="130" t="s">
        <v>1373</v>
      </c>
      <c r="D118" s="131" t="s">
        <v>1245</v>
      </c>
      <c r="E118" s="129" t="s">
        <v>957</v>
      </c>
      <c r="F118" s="132" t="s">
        <v>1374</v>
      </c>
      <c r="G118" s="132">
        <v>0</v>
      </c>
      <c r="H118" s="348">
        <v>0</v>
      </c>
      <c r="I118" s="74"/>
      <c r="J118" s="337">
        <v>0</v>
      </c>
      <c r="K118" s="338">
        <v>0</v>
      </c>
      <c r="L118" s="74"/>
      <c r="M118" s="339">
        <v>0</v>
      </c>
      <c r="N118" s="340">
        <f t="shared" si="9"/>
        <v>0</v>
      </c>
      <c r="O118" s="343"/>
      <c r="P118" s="133">
        <v>0</v>
      </c>
      <c r="Q118" s="133">
        <v>0</v>
      </c>
      <c r="R118" s="133">
        <v>0</v>
      </c>
      <c r="S118" s="134">
        <v>0</v>
      </c>
      <c r="T118" s="135">
        <v>0</v>
      </c>
      <c r="U118" s="135">
        <v>0</v>
      </c>
      <c r="V118" s="341">
        <v>0</v>
      </c>
      <c r="W118" s="89" t="s">
        <v>1376</v>
      </c>
      <c r="X118" s="110"/>
      <c r="Y118" s="110"/>
      <c r="Z118" s="90"/>
    </row>
    <row r="119" spans="1:26" ht="14.5" customHeight="1">
      <c r="A119" s="74" t="s">
        <v>1377</v>
      </c>
      <c r="B119" s="129" t="s">
        <v>1133</v>
      </c>
      <c r="C119" s="130" t="s">
        <v>1378</v>
      </c>
      <c r="D119" s="131" t="s">
        <v>1245</v>
      </c>
      <c r="E119" s="129" t="s">
        <v>957</v>
      </c>
      <c r="F119" s="132" t="s">
        <v>1379</v>
      </c>
      <c r="G119" s="132">
        <v>10.244750375097</v>
      </c>
      <c r="H119" s="348">
        <v>10.244750375097</v>
      </c>
      <c r="I119" s="74"/>
      <c r="J119" s="337">
        <v>7.5444172932330824</v>
      </c>
      <c r="K119" s="338">
        <v>7.5444172932330824</v>
      </c>
      <c r="L119" s="74"/>
      <c r="M119" s="339">
        <v>0.14745594000000001</v>
      </c>
      <c r="N119" s="340">
        <f t="shared" si="9"/>
        <v>0.14745594000000001</v>
      </c>
      <c r="O119" s="343"/>
      <c r="P119" s="133">
        <v>0.13502868000000001</v>
      </c>
      <c r="Q119" s="133">
        <v>6.2998760000000003E-3</v>
      </c>
      <c r="R119" s="133">
        <v>6.1273884999999998E-3</v>
      </c>
      <c r="S119" s="134">
        <v>8.0952444773879998E-6</v>
      </c>
      <c r="T119" s="135">
        <v>2.3298358088225899E-8</v>
      </c>
      <c r="U119" s="135">
        <v>0.85817766000000006</v>
      </c>
      <c r="V119" s="341">
        <v>3.7127782000000002E-4</v>
      </c>
      <c r="W119" s="110" t="s">
        <v>675</v>
      </c>
      <c r="X119" s="110"/>
      <c r="Y119" s="110"/>
      <c r="Z119" s="90"/>
    </row>
    <row r="120" spans="1:26" ht="14.5" customHeight="1">
      <c r="A120" s="74" t="s">
        <v>1381</v>
      </c>
      <c r="B120" s="129" t="s">
        <v>1133</v>
      </c>
      <c r="C120" s="130" t="s">
        <v>1382</v>
      </c>
      <c r="D120" s="131" t="s">
        <v>1245</v>
      </c>
      <c r="E120" s="129" t="s">
        <v>957</v>
      </c>
      <c r="F120" s="132" t="s">
        <v>1383</v>
      </c>
      <c r="G120" s="132">
        <v>0.92184440085658903</v>
      </c>
      <c r="H120" s="348">
        <v>0.92184440085658903</v>
      </c>
      <c r="I120" s="74"/>
      <c r="J120" s="337">
        <v>5.2983756390977437</v>
      </c>
      <c r="K120" s="338">
        <v>5.2983756390977437</v>
      </c>
      <c r="L120" s="74"/>
      <c r="M120" s="339">
        <v>0.12699453999999999</v>
      </c>
      <c r="N120" s="340">
        <f t="shared" si="9"/>
        <v>0.12699453999999999</v>
      </c>
      <c r="O120" s="343"/>
      <c r="P120" s="133">
        <v>0.1184674</v>
      </c>
      <c r="Q120" s="133">
        <v>4.9348079000000001E-3</v>
      </c>
      <c r="R120" s="133">
        <v>3.5923378E-3</v>
      </c>
      <c r="S120" s="134">
        <v>7.1023619297314996E-6</v>
      </c>
      <c r="T120" s="135">
        <v>1.8250029172439775E-8</v>
      </c>
      <c r="U120" s="135">
        <v>0.50312854669999996</v>
      </c>
      <c r="V120" s="341">
        <v>2.9275241000000001E-4</v>
      </c>
      <c r="W120" s="89" t="s">
        <v>1386</v>
      </c>
      <c r="X120" s="110"/>
      <c r="Y120" s="110"/>
      <c r="Z120" s="90"/>
    </row>
    <row r="121" spans="1:26" ht="14.5" customHeight="1">
      <c r="A121" s="74" t="s">
        <v>1387</v>
      </c>
      <c r="B121" s="129" t="s">
        <v>1133</v>
      </c>
      <c r="C121" s="130" t="s">
        <v>1388</v>
      </c>
      <c r="D121" s="131" t="s">
        <v>1245</v>
      </c>
      <c r="E121" s="129" t="s">
        <v>957</v>
      </c>
      <c r="F121" s="132" t="s">
        <v>1389</v>
      </c>
      <c r="G121" s="132">
        <v>19.537152369330158</v>
      </c>
      <c r="H121" s="348">
        <v>19.537152369330158</v>
      </c>
      <c r="I121" s="74"/>
      <c r="J121" s="337">
        <v>9.6503819548872176</v>
      </c>
      <c r="K121" s="338">
        <v>9.6503819548872176</v>
      </c>
      <c r="L121" s="74"/>
      <c r="M121" s="339">
        <v>1.0073401</v>
      </c>
      <c r="N121" s="340">
        <f t="shared" si="9"/>
        <v>1.0073401</v>
      </c>
      <c r="O121" s="343"/>
      <c r="P121" s="133">
        <v>0.97684676999999998</v>
      </c>
      <c r="Q121" s="133">
        <v>2.2443173E-2</v>
      </c>
      <c r="R121" s="133">
        <v>8.0501517000000009E-3</v>
      </c>
      <c r="S121" s="134">
        <v>5.8563954483141133E-5</v>
      </c>
      <c r="T121" s="135">
        <v>8.2999899757078107E-8</v>
      </c>
      <c r="U121" s="135">
        <v>1.12747223</v>
      </c>
      <c r="V121" s="341">
        <v>2.6471359E-3</v>
      </c>
      <c r="W121" s="163" t="s">
        <v>1391</v>
      </c>
      <c r="X121" s="110"/>
      <c r="Y121" s="110"/>
      <c r="Z121" s="90"/>
    </row>
    <row r="122" spans="1:26" ht="14.5" customHeight="1">
      <c r="A122" s="74" t="s">
        <v>1392</v>
      </c>
      <c r="B122" s="129" t="s">
        <v>1133</v>
      </c>
      <c r="C122" s="130" t="s">
        <v>1393</v>
      </c>
      <c r="D122" s="131" t="s">
        <v>1245</v>
      </c>
      <c r="E122" s="129" t="s">
        <v>957</v>
      </c>
      <c r="F122" s="132" t="s">
        <v>1394</v>
      </c>
      <c r="G122" s="132">
        <v>2.00464841651121</v>
      </c>
      <c r="H122" s="348">
        <v>2.00464841651121</v>
      </c>
      <c r="I122" s="74"/>
      <c r="J122" s="337">
        <v>3.3247542857142856</v>
      </c>
      <c r="K122" s="338">
        <v>3.3247542857142856</v>
      </c>
      <c r="L122" s="74"/>
      <c r="M122" s="339">
        <v>0.1289767</v>
      </c>
      <c r="N122" s="340">
        <f t="shared" si="9"/>
        <v>0.1289767</v>
      </c>
      <c r="O122" s="343"/>
      <c r="P122" s="133">
        <v>0.12321395</v>
      </c>
      <c r="Q122" s="133">
        <v>4.2041227999999996E-3</v>
      </c>
      <c r="R122" s="133">
        <v>1.5586262000000001E-3</v>
      </c>
      <c r="S122" s="134">
        <v>7.3869277480067998E-6</v>
      </c>
      <c r="T122" s="135">
        <v>1.5547791257939926E-8</v>
      </c>
      <c r="U122" s="135">
        <v>0.21829498</v>
      </c>
      <c r="V122" s="341">
        <v>1.2219634999999999E-3</v>
      </c>
      <c r="W122" s="89" t="s">
        <v>1396</v>
      </c>
      <c r="X122" s="110"/>
      <c r="Y122" s="110"/>
      <c r="Z122" s="90"/>
    </row>
    <row r="123" spans="1:26" ht="14.5" customHeight="1">
      <c r="A123" s="74" t="s">
        <v>1397</v>
      </c>
      <c r="B123" s="129" t="s">
        <v>1133</v>
      </c>
      <c r="C123" s="130" t="s">
        <v>1398</v>
      </c>
      <c r="D123" s="131" t="s">
        <v>1245</v>
      </c>
      <c r="E123" s="129" t="s">
        <v>957</v>
      </c>
      <c r="F123" s="132" t="s">
        <v>1399</v>
      </c>
      <c r="G123" s="132">
        <v>3.1341613875999998</v>
      </c>
      <c r="H123" s="348">
        <v>3.1341613875999998</v>
      </c>
      <c r="I123" s="74"/>
      <c r="J123" s="337">
        <v>8.79999022556391</v>
      </c>
      <c r="K123" s="338">
        <v>8.79999022556391</v>
      </c>
      <c r="L123" s="74"/>
      <c r="M123" s="339">
        <v>0.34457029</v>
      </c>
      <c r="N123" s="340">
        <f t="shared" si="9"/>
        <v>0.34457029</v>
      </c>
      <c r="O123" s="343"/>
      <c r="P123" s="133">
        <v>0.32769031999999998</v>
      </c>
      <c r="Q123" s="133">
        <v>1.1655696E-2</v>
      </c>
      <c r="R123" s="133">
        <v>5.2242775999999996E-3</v>
      </c>
      <c r="S123" s="134">
        <v>1.9645702612149999E-5</v>
      </c>
      <c r="T123" s="135">
        <v>4.3105385626423998E-8</v>
      </c>
      <c r="U123" s="135">
        <v>0.73169154000000003</v>
      </c>
      <c r="V123" s="341">
        <v>9.9378035E-4</v>
      </c>
      <c r="W123" s="89" t="s">
        <v>1400</v>
      </c>
      <c r="X123" s="110"/>
      <c r="Y123" s="110"/>
      <c r="Z123" s="90"/>
    </row>
    <row r="124" spans="1:26" ht="14.5" customHeight="1">
      <c r="A124" s="74" t="s">
        <v>1401</v>
      </c>
      <c r="B124" s="129" t="s">
        <v>1133</v>
      </c>
      <c r="C124" s="130" t="s">
        <v>1402</v>
      </c>
      <c r="D124" s="131" t="s">
        <v>1245</v>
      </c>
      <c r="E124" s="129" t="s">
        <v>957</v>
      </c>
      <c r="F124" s="132" t="s">
        <v>1403</v>
      </c>
      <c r="G124" s="132">
        <v>2.8027061192999998</v>
      </c>
      <c r="H124" s="348">
        <v>2.8027061192999998</v>
      </c>
      <c r="I124" s="74"/>
      <c r="J124" s="337">
        <v>5.4449836090225565</v>
      </c>
      <c r="K124" s="338">
        <v>5.4449836090225565</v>
      </c>
      <c r="L124" s="74"/>
      <c r="M124" s="339">
        <v>0.11464191</v>
      </c>
      <c r="N124" s="340">
        <f t="shared" si="9"/>
        <v>0.11464191</v>
      </c>
      <c r="O124" s="343"/>
      <c r="P124" s="133">
        <v>0.10975944</v>
      </c>
      <c r="Q124" s="133">
        <v>4.6620979000000003E-3</v>
      </c>
      <c r="R124" s="133">
        <v>2.2037171999999999E-4</v>
      </c>
      <c r="S124" s="134">
        <v>6.5803022100000014E-6</v>
      </c>
      <c r="T124" s="135">
        <v>1.7241486350410001E-8</v>
      </c>
      <c r="U124" s="135">
        <v>3.0864387E-2</v>
      </c>
      <c r="V124" s="341">
        <v>8.8780724000000002E-4</v>
      </c>
      <c r="W124" s="89" t="s">
        <v>1404</v>
      </c>
      <c r="X124" s="110"/>
      <c r="Y124" s="110"/>
      <c r="Z124" s="90"/>
    </row>
    <row r="125" spans="1:26" ht="14.5" customHeight="1">
      <c r="A125" s="74" t="s">
        <v>1405</v>
      </c>
      <c r="B125" s="129" t="s">
        <v>1133</v>
      </c>
      <c r="C125" s="130" t="s">
        <v>1406</v>
      </c>
      <c r="D125" s="131" t="s">
        <v>1245</v>
      </c>
      <c r="E125" s="129" t="s">
        <v>957</v>
      </c>
      <c r="F125" s="132" t="s">
        <v>1407</v>
      </c>
      <c r="G125" s="132">
        <v>0.48309856692999997</v>
      </c>
      <c r="H125" s="348">
        <v>0.48309856692999997</v>
      </c>
      <c r="I125" s="74"/>
      <c r="J125" s="337">
        <v>1.7914072180451126</v>
      </c>
      <c r="K125" s="338">
        <v>1.7914072180451126</v>
      </c>
      <c r="L125" s="74"/>
      <c r="M125" s="339">
        <v>4.3788373999999998E-2</v>
      </c>
      <c r="N125" s="340">
        <f t="shared" si="9"/>
        <v>4.3788373999999998E-2</v>
      </c>
      <c r="O125" s="343"/>
      <c r="P125" s="133">
        <v>4.2326010999999997E-2</v>
      </c>
      <c r="Q125" s="133">
        <v>1.4496443E-3</v>
      </c>
      <c r="R125" s="145">
        <v>1.2718653E-5</v>
      </c>
      <c r="S125" s="134">
        <v>2.5375306594600001E-6</v>
      </c>
      <c r="T125" s="135">
        <v>5.3611107661639998E-9</v>
      </c>
      <c r="U125" s="135">
        <v>1.7813238999999999E-3</v>
      </c>
      <c r="V125" s="341">
        <v>1.3446867999999999E-4</v>
      </c>
      <c r="W125" s="89" t="s">
        <v>1404</v>
      </c>
      <c r="X125" s="110"/>
      <c r="Y125" s="110"/>
      <c r="Z125" s="90"/>
    </row>
    <row r="126" spans="1:26" ht="14.5" customHeight="1">
      <c r="B126" s="129" t="s">
        <v>1133</v>
      </c>
      <c r="C126" s="127" t="s">
        <v>1408</v>
      </c>
      <c r="D126" s="127" t="s">
        <v>1409</v>
      </c>
      <c r="G126" s="74"/>
      <c r="H126" s="74"/>
      <c r="I126" s="74"/>
      <c r="J126" s="115"/>
      <c r="K126" s="74"/>
      <c r="L126" s="74"/>
      <c r="M126" s="115"/>
      <c r="N126" s="74"/>
      <c r="O126" s="74"/>
      <c r="P126" s="74"/>
      <c r="V126" s="74"/>
      <c r="W126" s="89"/>
      <c r="X126" s="89"/>
      <c r="Y126" s="89"/>
      <c r="Z126" s="90"/>
    </row>
    <row r="127" spans="1:26" ht="14.5" customHeight="1">
      <c r="A127" s="74" t="s">
        <v>1410</v>
      </c>
      <c r="B127" s="129" t="s">
        <v>1133</v>
      </c>
      <c r="C127" s="130" t="s">
        <v>1411</v>
      </c>
      <c r="D127" s="131" t="s">
        <v>1409</v>
      </c>
      <c r="E127" s="129" t="s">
        <v>957</v>
      </c>
      <c r="F127" s="132" t="s">
        <v>1412</v>
      </c>
      <c r="G127" s="132">
        <v>0.25684114081787862</v>
      </c>
      <c r="H127" s="348">
        <v>0.25684114081787862</v>
      </c>
      <c r="I127" s="74"/>
      <c r="J127" s="337">
        <v>1.64</v>
      </c>
      <c r="K127" s="338">
        <v>1.64</v>
      </c>
      <c r="L127" s="74"/>
      <c r="M127" s="339">
        <v>3.9423197E-2</v>
      </c>
      <c r="N127" s="340">
        <f t="shared" ref="N127:N160" si="10">M127</f>
        <v>3.9423197E-2</v>
      </c>
      <c r="O127" s="343"/>
      <c r="P127" s="133">
        <v>3.5742191E-2</v>
      </c>
      <c r="Q127" s="133">
        <v>1.4543143000000001E-3</v>
      </c>
      <c r="R127" s="133">
        <v>2.2266918000000001E-3</v>
      </c>
      <c r="S127" s="134">
        <v>2.1428171999999998E-6</v>
      </c>
      <c r="T127" s="135">
        <v>5.3783814600000001E-9</v>
      </c>
      <c r="U127" s="135">
        <v>0.31186160000000002</v>
      </c>
      <c r="V127" s="342">
        <v>9.7704040999999997E-5</v>
      </c>
      <c r="W127" s="89" t="s">
        <v>1415</v>
      </c>
      <c r="X127" s="110"/>
      <c r="Y127" s="110"/>
      <c r="Z127" s="90"/>
    </row>
    <row r="128" spans="1:26" ht="14.5" customHeight="1">
      <c r="A128" s="74" t="s">
        <v>1416</v>
      </c>
      <c r="B128" s="129" t="s">
        <v>1133</v>
      </c>
      <c r="C128" s="130" t="s">
        <v>1417</v>
      </c>
      <c r="D128" s="131" t="s">
        <v>1409</v>
      </c>
      <c r="E128" s="129" t="s">
        <v>957</v>
      </c>
      <c r="F128" s="132" t="s">
        <v>1418</v>
      </c>
      <c r="G128" s="132">
        <v>0.25684114081787862</v>
      </c>
      <c r="H128" s="348">
        <v>0.25684114081787862</v>
      </c>
      <c r="I128" s="74"/>
      <c r="J128" s="337">
        <v>1.64</v>
      </c>
      <c r="K128" s="338">
        <v>1.64</v>
      </c>
      <c r="L128" s="74"/>
      <c r="M128" s="339">
        <v>3.9423197E-2</v>
      </c>
      <c r="N128" s="340">
        <f t="shared" si="10"/>
        <v>3.9423197E-2</v>
      </c>
      <c r="O128" s="343"/>
      <c r="P128" s="133">
        <v>3.5742191E-2</v>
      </c>
      <c r="Q128" s="133">
        <v>1.4543143000000001E-3</v>
      </c>
      <c r="R128" s="133">
        <v>2.2266918000000001E-3</v>
      </c>
      <c r="S128" s="134">
        <v>2.1428171999999998E-6</v>
      </c>
      <c r="T128" s="135">
        <v>5.3783814600000001E-9</v>
      </c>
      <c r="U128" s="135">
        <v>0.31186160000000002</v>
      </c>
      <c r="V128" s="342">
        <v>9.7704040999999997E-5</v>
      </c>
      <c r="W128" s="89" t="s">
        <v>1421</v>
      </c>
      <c r="X128" s="110"/>
      <c r="Y128" s="110"/>
      <c r="Z128" s="90"/>
    </row>
    <row r="129" spans="1:26" ht="14.5" customHeight="1">
      <c r="A129" s="74" t="s">
        <v>1422</v>
      </c>
      <c r="B129" s="129" t="s">
        <v>1133</v>
      </c>
      <c r="C129" s="130" t="s">
        <v>1423</v>
      </c>
      <c r="D129" s="131" t="s">
        <v>1409</v>
      </c>
      <c r="E129" s="129" t="s">
        <v>957</v>
      </c>
      <c r="F129" s="132" t="s">
        <v>1424</v>
      </c>
      <c r="G129" s="132">
        <v>0.63281690067579999</v>
      </c>
      <c r="H129" s="348">
        <v>0.63281690067579999</v>
      </c>
      <c r="I129" s="74"/>
      <c r="J129" s="337">
        <v>3.3067695488721802</v>
      </c>
      <c r="K129" s="338">
        <v>3.3067695488721802</v>
      </c>
      <c r="L129" s="74"/>
      <c r="M129" s="339">
        <v>9.5078625999999999E-2</v>
      </c>
      <c r="N129" s="340">
        <f t="shared" si="10"/>
        <v>9.5078625999999999E-2</v>
      </c>
      <c r="O129" s="343"/>
      <c r="P129" s="133">
        <v>8.6181704999999997E-2</v>
      </c>
      <c r="Q129" s="133">
        <v>3.3671567999999999E-3</v>
      </c>
      <c r="R129" s="133">
        <v>5.5297645999999997E-3</v>
      </c>
      <c r="S129" s="134">
        <v>5.1667688937879269E-6</v>
      </c>
      <c r="T129" s="135">
        <v>1.2452502806757499E-8</v>
      </c>
      <c r="U129" s="135">
        <v>0.77447682557660003</v>
      </c>
      <c r="V129" s="341">
        <v>2.6500889999999999E-4</v>
      </c>
      <c r="W129" s="110" t="s">
        <v>1427</v>
      </c>
      <c r="X129" s="110"/>
      <c r="Y129" s="110"/>
      <c r="Z129" s="90"/>
    </row>
    <row r="130" spans="1:26" ht="14.5" customHeight="1">
      <c r="A130" s="74" t="s">
        <v>1428</v>
      </c>
      <c r="B130" s="129" t="s">
        <v>1133</v>
      </c>
      <c r="C130" s="130" t="s">
        <v>1429</v>
      </c>
      <c r="D130" s="131" t="s">
        <v>1409</v>
      </c>
      <c r="E130" s="129" t="s">
        <v>957</v>
      </c>
      <c r="F130" s="132" t="s">
        <v>1430</v>
      </c>
      <c r="G130" s="132">
        <v>1.681520629035</v>
      </c>
      <c r="H130" s="348">
        <v>1.681520629035</v>
      </c>
      <c r="I130" s="74"/>
      <c r="J130" s="337">
        <v>9.7173548872180433</v>
      </c>
      <c r="K130" s="338">
        <v>9.7173548872180433</v>
      </c>
      <c r="L130" s="74"/>
      <c r="M130" s="339">
        <v>0.22119079</v>
      </c>
      <c r="N130" s="340">
        <f t="shared" si="10"/>
        <v>0.22119079</v>
      </c>
      <c r="O130" s="343"/>
      <c r="P130" s="133">
        <v>0.20545677000000001</v>
      </c>
      <c r="Q130" s="133">
        <v>8.6399675999999995E-3</v>
      </c>
      <c r="R130" s="133">
        <v>7.0940559999999996E-3</v>
      </c>
      <c r="S130" s="134">
        <v>1.2317551863885999E-5</v>
      </c>
      <c r="T130" s="135">
        <v>3.195254254976391E-8</v>
      </c>
      <c r="U130" s="135">
        <v>0.99356526876999995</v>
      </c>
      <c r="V130" s="341">
        <v>5.4800713999999997E-4</v>
      </c>
      <c r="W130" s="89" t="s">
        <v>1432</v>
      </c>
      <c r="X130" s="110"/>
      <c r="Y130" s="110"/>
      <c r="Z130" s="90"/>
    </row>
    <row r="131" spans="1:26" ht="14.5" customHeight="1">
      <c r="A131" s="74" t="s">
        <v>1433</v>
      </c>
      <c r="B131" s="129" t="s">
        <v>1133</v>
      </c>
      <c r="C131" s="130" t="s">
        <v>1434</v>
      </c>
      <c r="D131" s="131" t="s">
        <v>1409</v>
      </c>
      <c r="E131" s="129" t="s">
        <v>957</v>
      </c>
      <c r="F131" s="132" t="s">
        <v>1435</v>
      </c>
      <c r="G131" s="132">
        <v>0.79017024212209996</v>
      </c>
      <c r="H131" s="348">
        <v>0.79017024212209996</v>
      </c>
      <c r="I131" s="74"/>
      <c r="J131" s="337">
        <v>4.721525864661654</v>
      </c>
      <c r="K131" s="338">
        <v>4.721525864661654</v>
      </c>
      <c r="L131" s="74"/>
      <c r="M131" s="339">
        <v>9.3103575999999993E-2</v>
      </c>
      <c r="N131" s="340">
        <f t="shared" si="10"/>
        <v>9.3103575999999993E-2</v>
      </c>
      <c r="O131" s="343"/>
      <c r="P131" s="133">
        <v>8.7096920999999994E-2</v>
      </c>
      <c r="Q131" s="133">
        <v>3.9564891999999997E-3</v>
      </c>
      <c r="R131" s="133">
        <v>2.0501662E-3</v>
      </c>
      <c r="S131" s="134">
        <v>5.2216379624530004E-6</v>
      </c>
      <c r="T131" s="135">
        <v>1.463198732332037E-8</v>
      </c>
      <c r="U131" s="135">
        <v>0.28713812974200004</v>
      </c>
      <c r="V131" s="341">
        <v>2.3939784E-4</v>
      </c>
      <c r="W131" s="89" t="s">
        <v>1432</v>
      </c>
      <c r="X131" s="110"/>
      <c r="Y131" s="110"/>
      <c r="Z131" s="90"/>
    </row>
    <row r="132" spans="1:26" ht="14.5" customHeight="1">
      <c r="A132" s="74" t="s">
        <v>1437</v>
      </c>
      <c r="B132" s="129" t="s">
        <v>1133</v>
      </c>
      <c r="C132" s="130" t="s">
        <v>1438</v>
      </c>
      <c r="D132" s="131" t="s">
        <v>1409</v>
      </c>
      <c r="E132" s="129" t="s">
        <v>957</v>
      </c>
      <c r="F132" s="132" t="s">
        <v>1439</v>
      </c>
      <c r="G132" s="132">
        <v>0.31658801781803692</v>
      </c>
      <c r="H132" s="348">
        <v>0.31658801781803692</v>
      </c>
      <c r="I132" s="74"/>
      <c r="J132" s="337">
        <v>1.8599999999999999</v>
      </c>
      <c r="K132" s="338">
        <v>1.8599999999999999</v>
      </c>
      <c r="L132" s="74"/>
      <c r="M132" s="339">
        <v>5.2755571000000001E-2</v>
      </c>
      <c r="N132" s="340">
        <f t="shared" si="10"/>
        <v>5.2755571000000001E-2</v>
      </c>
      <c r="O132" s="343"/>
      <c r="P132" s="133">
        <v>4.7372066999999997E-2</v>
      </c>
      <c r="Q132" s="133">
        <v>1.7672647E-3</v>
      </c>
      <c r="R132" s="133">
        <v>3.6162386000000001E-3</v>
      </c>
      <c r="S132" s="134">
        <v>2.8400520000000001E-6</v>
      </c>
      <c r="T132" s="135">
        <v>6.5357422900000005E-9</v>
      </c>
      <c r="U132" s="135">
        <v>0.50647600000000004</v>
      </c>
      <c r="V132" s="341">
        <v>1.3679512999999999E-4</v>
      </c>
      <c r="W132" s="89" t="s">
        <v>1442</v>
      </c>
      <c r="X132" s="110"/>
      <c r="Y132" s="110"/>
      <c r="Z132" s="90"/>
    </row>
    <row r="133" spans="1:26" ht="14.5" customHeight="1">
      <c r="A133" s="74" t="s">
        <v>1443</v>
      </c>
      <c r="B133" s="129" t="s">
        <v>1133</v>
      </c>
      <c r="C133" s="130" t="s">
        <v>1444</v>
      </c>
      <c r="D133" s="131" t="s">
        <v>1409</v>
      </c>
      <c r="E133" s="129" t="s">
        <v>957</v>
      </c>
      <c r="F133" s="132" t="s">
        <v>1445</v>
      </c>
      <c r="G133" s="132">
        <v>0.31406389563623299</v>
      </c>
      <c r="H133" s="348">
        <v>0.31406389563623299</v>
      </c>
      <c r="I133" s="74"/>
      <c r="J133" s="337">
        <v>1.98</v>
      </c>
      <c r="K133" s="338">
        <v>1.98</v>
      </c>
      <c r="L133" s="74"/>
      <c r="M133" s="339">
        <v>4.8493146000000001E-2</v>
      </c>
      <c r="N133" s="340">
        <f t="shared" si="10"/>
        <v>4.8493146000000001E-2</v>
      </c>
      <c r="O133" s="343"/>
      <c r="P133" s="133">
        <v>4.3218527E-2</v>
      </c>
      <c r="Q133" s="133">
        <v>1.7438029999999999E-3</v>
      </c>
      <c r="R133" s="133">
        <v>3.5308156999999999E-3</v>
      </c>
      <c r="S133" s="134">
        <v>2.5910388E-6</v>
      </c>
      <c r="T133" s="135">
        <v>6.4489754699999997E-9</v>
      </c>
      <c r="U133" s="135">
        <v>0.49451200000000001</v>
      </c>
      <c r="V133" s="341">
        <v>1.3281275000000001E-4</v>
      </c>
      <c r="W133" s="89" t="s">
        <v>1442</v>
      </c>
      <c r="X133" s="110"/>
      <c r="Y133" s="110"/>
      <c r="Z133" s="90"/>
    </row>
    <row r="134" spans="1:26" ht="14.5" customHeight="1">
      <c r="A134" s="74" t="s">
        <v>1448</v>
      </c>
      <c r="B134" s="129" t="s">
        <v>1133</v>
      </c>
      <c r="C134" s="130" t="s">
        <v>1449</v>
      </c>
      <c r="D134" s="131" t="s">
        <v>1409</v>
      </c>
      <c r="E134" s="129" t="s">
        <v>957</v>
      </c>
      <c r="F134" s="132" t="s">
        <v>1450</v>
      </c>
      <c r="G134" s="132">
        <v>0.11278900960204299</v>
      </c>
      <c r="H134" s="348">
        <v>0.11278900960204299</v>
      </c>
      <c r="I134" s="74"/>
      <c r="J134" s="337">
        <v>0.35009629323308267</v>
      </c>
      <c r="K134" s="338">
        <v>0.35009629323308267</v>
      </c>
      <c r="L134" s="74"/>
      <c r="M134" s="339">
        <v>1.8381531999999999E-2</v>
      </c>
      <c r="N134" s="340">
        <f t="shared" si="10"/>
        <v>1.8381531999999999E-2</v>
      </c>
      <c r="O134" s="343"/>
      <c r="P134" s="133">
        <v>1.45042E-2</v>
      </c>
      <c r="Q134" s="133">
        <v>5.6595856999999998E-4</v>
      </c>
      <c r="R134" s="133">
        <v>3.3113731999999999E-3</v>
      </c>
      <c r="S134" s="134">
        <v>8.6955634782516345E-7</v>
      </c>
      <c r="T134" s="135">
        <v>2.0930420832543475E-9</v>
      </c>
      <c r="U134" s="135">
        <v>0.46377776314340002</v>
      </c>
      <c r="V134" s="342">
        <v>8.9512500999999997E-5</v>
      </c>
      <c r="W134" s="110" t="s">
        <v>1453</v>
      </c>
      <c r="X134" s="110"/>
      <c r="Y134" s="110"/>
      <c r="Z134" s="90"/>
    </row>
    <row r="135" spans="1:26" ht="14.5" customHeight="1">
      <c r="A135" s="74" t="s">
        <v>1454</v>
      </c>
      <c r="B135" s="129" t="s">
        <v>1133</v>
      </c>
      <c r="C135" s="130" t="s">
        <v>1455</v>
      </c>
      <c r="D135" s="131" t="s">
        <v>1409</v>
      </c>
      <c r="E135" s="129" t="s">
        <v>957</v>
      </c>
      <c r="F135" s="132" t="s">
        <v>1456</v>
      </c>
      <c r="G135" s="132">
        <v>0.28658363762086536</v>
      </c>
      <c r="H135" s="348">
        <v>0.28658363762086536</v>
      </c>
      <c r="I135" s="74"/>
      <c r="J135" s="337">
        <v>1.7027999999999999</v>
      </c>
      <c r="K135" s="338">
        <v>1.7027999999999999</v>
      </c>
      <c r="L135" s="74"/>
      <c r="M135" s="339">
        <v>4.7252742E-2</v>
      </c>
      <c r="N135" s="340">
        <f t="shared" si="10"/>
        <v>4.7252742E-2</v>
      </c>
      <c r="O135" s="343"/>
      <c r="P135" s="133">
        <v>4.2148142999999999E-2</v>
      </c>
      <c r="Q135" s="133">
        <v>1.5949967E-3</v>
      </c>
      <c r="R135" s="133">
        <v>3.5096022999999998E-3</v>
      </c>
      <c r="S135" s="134">
        <v>2.5268670569999997E-6</v>
      </c>
      <c r="T135" s="135">
        <v>5.8986565242000002E-9</v>
      </c>
      <c r="U135" s="135">
        <v>0.49154093999999998</v>
      </c>
      <c r="V135" s="341">
        <v>1.2771795000000001E-4</v>
      </c>
      <c r="W135" s="89" t="s">
        <v>1459</v>
      </c>
      <c r="X135" s="110"/>
      <c r="Y135" s="110"/>
      <c r="Z135" s="90"/>
    </row>
    <row r="136" spans="1:26" ht="14.5" customHeight="1">
      <c r="A136" s="74" t="s">
        <v>1460</v>
      </c>
      <c r="B136" s="129" t="s">
        <v>1133</v>
      </c>
      <c r="C136" s="130" t="s">
        <v>1461</v>
      </c>
      <c r="D136" s="131" t="s">
        <v>1409</v>
      </c>
      <c r="E136" s="129" t="s">
        <v>957</v>
      </c>
      <c r="F136" s="132" t="s">
        <v>1462</v>
      </c>
      <c r="G136" s="132">
        <v>0.29187895013619292</v>
      </c>
      <c r="H136" s="348">
        <v>0.29187895013619292</v>
      </c>
      <c r="I136" s="74"/>
      <c r="J136" s="337">
        <v>1.8599999999999999</v>
      </c>
      <c r="K136" s="338">
        <v>1.8599999999999999</v>
      </c>
      <c r="L136" s="74"/>
      <c r="M136" s="339">
        <v>4.3364088000000002E-2</v>
      </c>
      <c r="N136" s="340">
        <f t="shared" si="10"/>
        <v>4.3364088000000002E-2</v>
      </c>
      <c r="O136" s="343"/>
      <c r="P136" s="133">
        <v>3.9934840999999999E-2</v>
      </c>
      <c r="Q136" s="133">
        <v>1.6282460999999999E-3</v>
      </c>
      <c r="R136" s="133">
        <v>1.8010007000000001E-3</v>
      </c>
      <c r="S136" s="134">
        <v>2.3941750999999998E-6</v>
      </c>
      <c r="T136" s="135">
        <v>6.02162029E-9</v>
      </c>
      <c r="U136" s="135">
        <v>0.25224099999999999</v>
      </c>
      <c r="V136" s="342">
        <v>9.7202399999999996E-5</v>
      </c>
      <c r="W136" s="89" t="s">
        <v>1465</v>
      </c>
      <c r="X136" s="110"/>
      <c r="Y136" s="110"/>
      <c r="Z136" s="90"/>
    </row>
    <row r="137" spans="1:26" ht="14.5" customHeight="1">
      <c r="A137" s="74" t="s">
        <v>1466</v>
      </c>
      <c r="B137" s="129" t="s">
        <v>1133</v>
      </c>
      <c r="C137" s="130" t="s">
        <v>1467</v>
      </c>
      <c r="D137" s="131" t="s">
        <v>1409</v>
      </c>
      <c r="E137" s="129" t="s">
        <v>957</v>
      </c>
      <c r="F137" s="132" t="s">
        <v>1468</v>
      </c>
      <c r="G137" s="132">
        <v>1.3830138869999997</v>
      </c>
      <c r="H137" s="348">
        <v>1.3830138869999997</v>
      </c>
      <c r="I137" s="74"/>
      <c r="J137" s="337">
        <v>4.0664314285714278</v>
      </c>
      <c r="K137" s="338">
        <v>4.0664314285714278</v>
      </c>
      <c r="L137" s="74"/>
      <c r="M137" s="339">
        <v>0.11778173</v>
      </c>
      <c r="N137" s="340">
        <f t="shared" si="10"/>
        <v>0.11778173</v>
      </c>
      <c r="O137" s="343"/>
      <c r="P137" s="133">
        <v>0.10803727</v>
      </c>
      <c r="Q137" s="133">
        <v>3.8191965000000001E-3</v>
      </c>
      <c r="R137" s="133">
        <v>5.9252630000000001E-3</v>
      </c>
      <c r="S137" s="134">
        <v>6.4770545097000001E-6</v>
      </c>
      <c r="T137" s="135">
        <v>1.4124247589000001E-8</v>
      </c>
      <c r="U137" s="135">
        <v>0.82986877039999996</v>
      </c>
      <c r="V137" s="341">
        <v>4.9733765000000004E-4</v>
      </c>
      <c r="W137" s="89" t="s">
        <v>1337</v>
      </c>
      <c r="X137" s="110"/>
      <c r="Y137" s="110"/>
      <c r="Z137" s="90"/>
    </row>
    <row r="138" spans="1:26" ht="14.5" customHeight="1">
      <c r="A138" s="74" t="s">
        <v>1470</v>
      </c>
      <c r="B138" s="129" t="s">
        <v>1133</v>
      </c>
      <c r="C138" s="130" t="s">
        <v>1471</v>
      </c>
      <c r="D138" s="131" t="s">
        <v>1409</v>
      </c>
      <c r="E138" s="129" t="s">
        <v>957</v>
      </c>
      <c r="F138" s="132" t="s">
        <v>1472</v>
      </c>
      <c r="G138" s="132">
        <v>0.2195574347832</v>
      </c>
      <c r="H138" s="348">
        <v>0.2195574347832</v>
      </c>
      <c r="I138" s="74"/>
      <c r="J138" s="337">
        <v>1.4272661654135339</v>
      </c>
      <c r="K138" s="338">
        <v>1.4272661654135339</v>
      </c>
      <c r="L138" s="74"/>
      <c r="M138" s="339">
        <v>2.7824785000000001E-2</v>
      </c>
      <c r="N138" s="340">
        <f t="shared" si="10"/>
        <v>2.7824785000000001E-2</v>
      </c>
      <c r="O138" s="343"/>
      <c r="P138" s="133">
        <v>2.5722129E-2</v>
      </c>
      <c r="Q138" s="133">
        <v>1.1927673000000001E-3</v>
      </c>
      <c r="R138" s="133">
        <v>9.0988885000000005E-4</v>
      </c>
      <c r="S138" s="134">
        <v>1.5420940320619001E-6</v>
      </c>
      <c r="T138" s="135">
        <v>4.4111217865979698E-9</v>
      </c>
      <c r="U138" s="135">
        <v>0.12743541506600001</v>
      </c>
      <c r="V138" s="342">
        <v>7.0717358E-5</v>
      </c>
      <c r="W138" s="89" t="s">
        <v>1475</v>
      </c>
      <c r="X138" s="110"/>
      <c r="Y138" s="110"/>
      <c r="Z138" s="90"/>
    </row>
    <row r="139" spans="1:26" ht="14.5" customHeight="1">
      <c r="A139" s="74" t="s">
        <v>1476</v>
      </c>
      <c r="B139" s="129" t="s">
        <v>1133</v>
      </c>
      <c r="C139" s="130" t="s">
        <v>1477</v>
      </c>
      <c r="D139" s="131" t="s">
        <v>1409</v>
      </c>
      <c r="E139" s="129" t="s">
        <v>957</v>
      </c>
      <c r="F139" s="132" t="s">
        <v>1478</v>
      </c>
      <c r="G139" s="132">
        <v>0.16888421934391001</v>
      </c>
      <c r="H139" s="348">
        <v>0.16888421934391001</v>
      </c>
      <c r="I139" s="74"/>
      <c r="J139" s="337">
        <v>1.0818731578947367</v>
      </c>
      <c r="K139" s="338">
        <v>1.0818731578947367</v>
      </c>
      <c r="L139" s="74"/>
      <c r="M139" s="339">
        <v>2.5631155999999999E-2</v>
      </c>
      <c r="N139" s="340">
        <f t="shared" si="10"/>
        <v>2.5631155999999999E-2</v>
      </c>
      <c r="O139" s="343"/>
      <c r="P139" s="133">
        <v>2.3260929999999999E-2</v>
      </c>
      <c r="Q139" s="133">
        <v>9.5516497000000002E-4</v>
      </c>
      <c r="R139" s="133">
        <v>1.415061E-3</v>
      </c>
      <c r="S139" s="134">
        <v>1.3945401271604602E-6</v>
      </c>
      <c r="T139" s="135">
        <v>3.5324148383482054E-9</v>
      </c>
      <c r="U139" s="135">
        <v>0.19818781797537</v>
      </c>
      <c r="V139" s="342">
        <v>6.3608730000000002E-5</v>
      </c>
      <c r="W139" s="89" t="s">
        <v>1479</v>
      </c>
      <c r="X139" s="110"/>
      <c r="Y139" s="110"/>
      <c r="Z139" s="90"/>
    </row>
    <row r="140" spans="1:26" ht="14.5" customHeight="1">
      <c r="A140" s="74" t="s">
        <v>1480</v>
      </c>
      <c r="B140" s="129" t="s">
        <v>1133</v>
      </c>
      <c r="C140" s="130" t="s">
        <v>1481</v>
      </c>
      <c r="D140" s="131" t="s">
        <v>1409</v>
      </c>
      <c r="E140" s="129" t="s">
        <v>957</v>
      </c>
      <c r="F140" s="132" t="s">
        <v>1482</v>
      </c>
      <c r="G140" s="132">
        <v>0.32638086153500001</v>
      </c>
      <c r="H140" s="348">
        <v>0.32638086153500001</v>
      </c>
      <c r="I140" s="74"/>
      <c r="J140" s="337">
        <v>2.23</v>
      </c>
      <c r="K140" s="338">
        <v>2.23</v>
      </c>
      <c r="L140" s="74"/>
      <c r="M140" s="339">
        <v>4.7029110999999998E-2</v>
      </c>
      <c r="N140" s="340">
        <f t="shared" si="10"/>
        <v>4.7029110999999998E-2</v>
      </c>
      <c r="O140" s="343"/>
      <c r="P140" s="133">
        <v>4.2152048999999997E-2</v>
      </c>
      <c r="Q140" s="133">
        <v>1.8730203999999999E-3</v>
      </c>
      <c r="R140" s="133">
        <v>3.0040408000000002E-3</v>
      </c>
      <c r="S140" s="134">
        <v>2.5271012799999999E-6</v>
      </c>
      <c r="T140" s="135">
        <v>6.9268505950000002E-9</v>
      </c>
      <c r="U140" s="135">
        <v>0.420734</v>
      </c>
      <c r="V140" s="341">
        <v>1.2787255000000001E-4</v>
      </c>
      <c r="W140" s="89" t="s">
        <v>1484</v>
      </c>
      <c r="X140" s="110"/>
      <c r="Y140" s="110"/>
      <c r="Z140" s="90"/>
    </row>
    <row r="141" spans="1:26" ht="14.5" customHeight="1">
      <c r="A141" s="74" t="s">
        <v>1485</v>
      </c>
      <c r="B141" s="129" t="s">
        <v>1133</v>
      </c>
      <c r="C141" s="130" t="s">
        <v>1486</v>
      </c>
      <c r="D141" s="131" t="s">
        <v>1409</v>
      </c>
      <c r="E141" s="129" t="s">
        <v>957</v>
      </c>
      <c r="F141" s="132" t="s">
        <v>1487</v>
      </c>
      <c r="G141" s="132">
        <v>0.25387923049988081</v>
      </c>
      <c r="H141" s="348">
        <v>0.25387923049988081</v>
      </c>
      <c r="I141" s="74"/>
      <c r="J141" s="337">
        <v>1.5799999999999998</v>
      </c>
      <c r="K141" s="338">
        <v>1.5799999999999998</v>
      </c>
      <c r="L141" s="74"/>
      <c r="M141" s="339">
        <v>3.9952050000000003E-2</v>
      </c>
      <c r="N141" s="340">
        <f t="shared" si="10"/>
        <v>3.9952050000000003E-2</v>
      </c>
      <c r="O141" s="343"/>
      <c r="P141" s="133">
        <v>3.5144574999999997E-2</v>
      </c>
      <c r="Q141" s="133">
        <v>1.4047936999999999E-3</v>
      </c>
      <c r="R141" s="133">
        <v>3.4026811999999999E-3</v>
      </c>
      <c r="S141" s="134">
        <v>2.1069889000000003E-6</v>
      </c>
      <c r="T141" s="135">
        <v>5.1952428699999997E-9</v>
      </c>
      <c r="U141" s="135">
        <v>0.47656599999999999</v>
      </c>
      <c r="V141" s="341">
        <v>1.1733739000000001E-4</v>
      </c>
      <c r="W141" s="89" t="s">
        <v>1442</v>
      </c>
      <c r="X141" s="110"/>
      <c r="Y141" s="110"/>
      <c r="Z141" s="90"/>
    </row>
    <row r="142" spans="1:26" ht="14.5" customHeight="1">
      <c r="A142" s="74" t="s">
        <v>1490</v>
      </c>
      <c r="B142" s="129" t="s">
        <v>1133</v>
      </c>
      <c r="C142" s="130" t="s">
        <v>1491</v>
      </c>
      <c r="D142" s="131" t="s">
        <v>1409</v>
      </c>
      <c r="E142" s="129" t="s">
        <v>957</v>
      </c>
      <c r="F142" s="132" t="s">
        <v>1492</v>
      </c>
      <c r="G142" s="132">
        <v>0.21898478253932754</v>
      </c>
      <c r="H142" s="348">
        <v>0.21898478253932754</v>
      </c>
      <c r="I142" s="74"/>
      <c r="J142" s="337">
        <v>1.1743963909774435</v>
      </c>
      <c r="K142" s="338">
        <v>1.1743963909774435</v>
      </c>
      <c r="L142" s="74"/>
      <c r="M142" s="339">
        <v>3.0737443999999999E-2</v>
      </c>
      <c r="N142" s="340">
        <f t="shared" si="10"/>
        <v>3.0737443999999999E-2</v>
      </c>
      <c r="O142" s="343"/>
      <c r="P142" s="133">
        <v>2.8979636999999999E-2</v>
      </c>
      <c r="Q142" s="133">
        <v>1.1008501E-3</v>
      </c>
      <c r="R142" s="133">
        <v>6.5695724999999998E-4</v>
      </c>
      <c r="S142" s="134">
        <v>1.7373883041058213E-6</v>
      </c>
      <c r="T142" s="135">
        <v>4.0711912236889823E-9</v>
      </c>
      <c r="U142" s="135">
        <v>9.2010818282000001E-2</v>
      </c>
      <c r="V142" s="342">
        <v>9.1196721000000005E-5</v>
      </c>
      <c r="W142" s="89" t="s">
        <v>1495</v>
      </c>
      <c r="X142" s="110"/>
      <c r="Y142" s="110"/>
      <c r="Z142" s="90"/>
    </row>
    <row r="143" spans="1:26" ht="14.5" customHeight="1">
      <c r="A143" s="74" t="s">
        <v>1496</v>
      </c>
      <c r="B143" s="129" t="s">
        <v>1133</v>
      </c>
      <c r="C143" s="130" t="s">
        <v>1497</v>
      </c>
      <c r="D143" s="131" t="s">
        <v>1409</v>
      </c>
      <c r="E143" s="129" t="s">
        <v>957</v>
      </c>
      <c r="F143" s="132" t="s">
        <v>1498</v>
      </c>
      <c r="G143" s="132">
        <v>0.31201838740889931</v>
      </c>
      <c r="H143" s="348">
        <v>0.31201838740889931</v>
      </c>
      <c r="I143" s="74"/>
      <c r="J143" s="337">
        <v>2</v>
      </c>
      <c r="K143" s="338">
        <v>2</v>
      </c>
      <c r="L143" s="74"/>
      <c r="M143" s="339">
        <v>4.6280132000000002E-2</v>
      </c>
      <c r="N143" s="340">
        <f t="shared" si="10"/>
        <v>4.6280132000000002E-2</v>
      </c>
      <c r="O143" s="343"/>
      <c r="P143" s="133">
        <v>4.2375454999999999E-2</v>
      </c>
      <c r="Q143" s="133">
        <v>1.7406283E-3</v>
      </c>
      <c r="R143" s="133">
        <v>2.1640483000000001E-3</v>
      </c>
      <c r="S143" s="134">
        <v>2.5404949000000002E-6</v>
      </c>
      <c r="T143" s="135">
        <v>6.4372349999999996E-9</v>
      </c>
      <c r="U143" s="135">
        <v>0.30308800000000002</v>
      </c>
      <c r="V143" s="341">
        <v>1.0800061E-4</v>
      </c>
      <c r="W143" s="89" t="s">
        <v>1501</v>
      </c>
      <c r="X143" s="110"/>
      <c r="Y143" s="110"/>
      <c r="Z143" s="90"/>
    </row>
    <row r="144" spans="1:26" ht="14.5" customHeight="1">
      <c r="A144" s="74" t="s">
        <v>1502</v>
      </c>
      <c r="B144" s="129" t="s">
        <v>1133</v>
      </c>
      <c r="C144" s="130" t="s">
        <v>1503</v>
      </c>
      <c r="D144" s="131" t="s">
        <v>1409</v>
      </c>
      <c r="E144" s="129" t="s">
        <v>957</v>
      </c>
      <c r="F144" s="132" t="s">
        <v>1504</v>
      </c>
      <c r="G144" s="132">
        <v>0.175567380006388</v>
      </c>
      <c r="H144" s="348">
        <v>0.175567380006388</v>
      </c>
      <c r="I144" s="74"/>
      <c r="J144" s="337">
        <v>0.94743187969924803</v>
      </c>
      <c r="K144" s="338">
        <v>0.94743187969924803</v>
      </c>
      <c r="L144" s="74"/>
      <c r="M144" s="339">
        <v>2.3068730999999999E-2</v>
      </c>
      <c r="N144" s="340">
        <f t="shared" si="10"/>
        <v>2.3068730999999999E-2</v>
      </c>
      <c r="O144" s="343"/>
      <c r="P144" s="133">
        <v>2.0669980000000001E-2</v>
      </c>
      <c r="Q144" s="133">
        <v>9.0270503000000005E-4</v>
      </c>
      <c r="R144" s="133">
        <v>1.4960466E-3</v>
      </c>
      <c r="S144" s="134">
        <v>1.23920742221223E-6</v>
      </c>
      <c r="T144" s="135">
        <v>3.3384061582260158E-9</v>
      </c>
      <c r="U144" s="135">
        <v>0.209530331131</v>
      </c>
      <c r="V144" s="342">
        <v>7.7489542000000006E-5</v>
      </c>
      <c r="W144" s="89" t="s">
        <v>1507</v>
      </c>
      <c r="X144" s="110"/>
      <c r="Y144" s="110"/>
      <c r="Z144" s="90"/>
    </row>
    <row r="145" spans="1:26" ht="14.5" customHeight="1">
      <c r="A145" s="74" t="s">
        <v>1508</v>
      </c>
      <c r="B145" s="129" t="s">
        <v>1133</v>
      </c>
      <c r="C145" s="130" t="s">
        <v>1509</v>
      </c>
      <c r="D145" s="131" t="s">
        <v>1409</v>
      </c>
      <c r="E145" s="129" t="s">
        <v>957</v>
      </c>
      <c r="F145" s="132" t="s">
        <v>1510</v>
      </c>
      <c r="G145" s="132">
        <v>0.68074861719779201</v>
      </c>
      <c r="H145" s="348">
        <v>0.68074861719779201</v>
      </c>
      <c r="I145" s="74"/>
      <c r="J145" s="337">
        <v>3.6523642857142855</v>
      </c>
      <c r="K145" s="338">
        <v>3.6523642857142855</v>
      </c>
      <c r="L145" s="74"/>
      <c r="M145" s="339">
        <v>8.8271656000000004E-2</v>
      </c>
      <c r="N145" s="340">
        <f t="shared" si="10"/>
        <v>8.8271656000000004E-2</v>
      </c>
      <c r="O145" s="343"/>
      <c r="P145" s="133">
        <v>8.1501952000000003E-2</v>
      </c>
      <c r="Q145" s="133">
        <v>3.5179003000000001E-3</v>
      </c>
      <c r="R145" s="133">
        <v>3.2518038E-3</v>
      </c>
      <c r="S145" s="134">
        <v>4.8862081252377999E-6</v>
      </c>
      <c r="T145" s="135">
        <v>1.3009986141176251E-8</v>
      </c>
      <c r="U145" s="135">
        <v>0.45543471199999996</v>
      </c>
      <c r="V145" s="341">
        <v>2.3942897E-4</v>
      </c>
      <c r="W145" s="89" t="s">
        <v>1513</v>
      </c>
      <c r="X145" s="110"/>
      <c r="Y145" s="110"/>
      <c r="Z145" s="90"/>
    </row>
    <row r="146" spans="1:26" ht="14.5" customHeight="1">
      <c r="A146" s="74" t="s">
        <v>1514</v>
      </c>
      <c r="B146" s="129" t="s">
        <v>1133</v>
      </c>
      <c r="C146" s="130" t="s">
        <v>1515</v>
      </c>
      <c r="D146" s="131" t="s">
        <v>1409</v>
      </c>
      <c r="E146" s="129" t="s">
        <v>957</v>
      </c>
      <c r="F146" s="132" t="s">
        <v>1516</v>
      </c>
      <c r="G146" s="132">
        <v>0.24770606381803689</v>
      </c>
      <c r="H146" s="348">
        <v>0.24770606381803689</v>
      </c>
      <c r="I146" s="74"/>
      <c r="J146" s="337">
        <v>1.5799999999999998</v>
      </c>
      <c r="K146" s="338">
        <v>1.5799999999999998</v>
      </c>
      <c r="L146" s="74"/>
      <c r="M146" s="339">
        <v>3.6789699000000002E-2</v>
      </c>
      <c r="N146" s="340">
        <f t="shared" si="10"/>
        <v>3.6789699000000002E-2</v>
      </c>
      <c r="O146" s="343"/>
      <c r="P146" s="133">
        <v>3.3869941000000001E-2</v>
      </c>
      <c r="Q146" s="133">
        <v>1.3821444E-3</v>
      </c>
      <c r="R146" s="133">
        <v>1.5376133000000001E-3</v>
      </c>
      <c r="S146" s="134">
        <v>2.0305720000000002E-6</v>
      </c>
      <c r="T146" s="135">
        <v>5.1114808699999993E-9</v>
      </c>
      <c r="U146" s="135">
        <v>0.21535199999999999</v>
      </c>
      <c r="V146" s="342">
        <v>8.2617505E-5</v>
      </c>
      <c r="W146" s="110" t="s">
        <v>1442</v>
      </c>
      <c r="X146" s="110"/>
      <c r="Y146" s="110"/>
      <c r="Z146" s="90"/>
    </row>
    <row r="147" spans="1:26" ht="14.5" customHeight="1">
      <c r="A147" s="74" t="s">
        <v>1518</v>
      </c>
      <c r="B147" s="129" t="s">
        <v>1133</v>
      </c>
      <c r="C147" s="130" t="s">
        <v>1519</v>
      </c>
      <c r="D147" s="131" t="s">
        <v>1409</v>
      </c>
      <c r="E147" s="129" t="s">
        <v>957</v>
      </c>
      <c r="F147" s="132" t="s">
        <v>1520</v>
      </c>
      <c r="G147" s="132">
        <v>0.44990271616419997</v>
      </c>
      <c r="H147" s="348">
        <v>0.44990271616419997</v>
      </c>
      <c r="I147" s="74"/>
      <c r="J147" s="337">
        <v>2.2671808270676692</v>
      </c>
      <c r="K147" s="338">
        <v>2.2671808270676692</v>
      </c>
      <c r="L147" s="74"/>
      <c r="M147" s="339">
        <v>6.6460610000000003E-2</v>
      </c>
      <c r="N147" s="340">
        <f t="shared" si="10"/>
        <v>6.6460610000000003E-2</v>
      </c>
      <c r="O147" s="343"/>
      <c r="P147" s="133">
        <v>5.8228567000000002E-2</v>
      </c>
      <c r="Q147" s="133">
        <v>2.3145701999999998E-3</v>
      </c>
      <c r="R147" s="133">
        <v>5.9174728999999999E-3</v>
      </c>
      <c r="S147" s="134">
        <v>3.4909212621103825E-6</v>
      </c>
      <c r="T147" s="135">
        <v>8.5598010342496015E-9</v>
      </c>
      <c r="U147" s="135">
        <v>0.82877771789124</v>
      </c>
      <c r="V147" s="341">
        <v>2.1368541000000001E-4</v>
      </c>
      <c r="W147" s="89" t="s">
        <v>1522</v>
      </c>
      <c r="X147" s="110"/>
      <c r="Y147" s="110"/>
      <c r="Z147" s="90"/>
    </row>
    <row r="148" spans="1:26" ht="14.5" customHeight="1">
      <c r="A148" s="74" t="s">
        <v>1523</v>
      </c>
      <c r="B148" s="129" t="s">
        <v>1133</v>
      </c>
      <c r="C148" s="130" t="s">
        <v>1524</v>
      </c>
      <c r="D148" s="131" t="s">
        <v>1409</v>
      </c>
      <c r="E148" s="129" t="s">
        <v>957</v>
      </c>
      <c r="F148" s="132" t="s">
        <v>1525</v>
      </c>
      <c r="G148" s="132">
        <v>0.11278900960204299</v>
      </c>
      <c r="H148" s="348">
        <v>0.11278900960204299</v>
      </c>
      <c r="I148" s="74"/>
      <c r="J148" s="337">
        <v>0.35009629323308267</v>
      </c>
      <c r="K148" s="338">
        <v>0.35009629323308267</v>
      </c>
      <c r="L148" s="74"/>
      <c r="M148" s="339">
        <v>1.8381531999999999E-2</v>
      </c>
      <c r="N148" s="340">
        <f t="shared" si="10"/>
        <v>1.8381531999999999E-2</v>
      </c>
      <c r="O148" s="343"/>
      <c r="P148" s="133">
        <v>1.45042E-2</v>
      </c>
      <c r="Q148" s="133">
        <v>5.6595856999999998E-4</v>
      </c>
      <c r="R148" s="133">
        <v>3.3113731999999999E-3</v>
      </c>
      <c r="S148" s="134">
        <v>8.6955634782516345E-7</v>
      </c>
      <c r="T148" s="135">
        <v>2.0930420832543475E-9</v>
      </c>
      <c r="U148" s="135">
        <v>0.46377776314340002</v>
      </c>
      <c r="V148" s="342">
        <v>8.9512500999999997E-5</v>
      </c>
      <c r="W148" s="89" t="s">
        <v>1527</v>
      </c>
      <c r="X148" s="110"/>
      <c r="Y148" s="110"/>
      <c r="Z148" s="90"/>
    </row>
    <row r="149" spans="1:26" ht="14.5" customHeight="1">
      <c r="A149" s="74" t="s">
        <v>1528</v>
      </c>
      <c r="B149" s="129" t="s">
        <v>1133</v>
      </c>
      <c r="C149" s="130" t="s">
        <v>1529</v>
      </c>
      <c r="D149" s="131" t="s">
        <v>1409</v>
      </c>
      <c r="E149" s="129" t="s">
        <v>957</v>
      </c>
      <c r="F149" s="132" t="s">
        <v>1530</v>
      </c>
      <c r="G149" s="132">
        <v>0.23525923049988082</v>
      </c>
      <c r="H149" s="348">
        <v>0.23525923049988082</v>
      </c>
      <c r="I149" s="74"/>
      <c r="J149" s="337">
        <v>1.44</v>
      </c>
      <c r="K149" s="338">
        <v>1.44</v>
      </c>
      <c r="L149" s="74"/>
      <c r="M149" s="339">
        <v>3.7678983999999999E-2</v>
      </c>
      <c r="N149" s="340">
        <f t="shared" si="10"/>
        <v>3.7678983999999999E-2</v>
      </c>
      <c r="O149" s="343"/>
      <c r="P149" s="133">
        <v>3.2977509000000002E-2</v>
      </c>
      <c r="Q149" s="133">
        <v>1.298794E-3</v>
      </c>
      <c r="R149" s="133">
        <v>3.4026811999999999E-3</v>
      </c>
      <c r="S149" s="134">
        <v>1.9770688999999999E-6</v>
      </c>
      <c r="T149" s="135">
        <v>4.8032321600000003E-9</v>
      </c>
      <c r="U149" s="135">
        <v>0.47656599999999999</v>
      </c>
      <c r="V149" s="341">
        <v>1.1343382E-4</v>
      </c>
      <c r="W149" s="89" t="s">
        <v>1442</v>
      </c>
      <c r="X149" s="110"/>
      <c r="Y149" s="110"/>
      <c r="Z149" s="90"/>
    </row>
    <row r="150" spans="1:26" ht="14.5" customHeight="1">
      <c r="A150" s="74" t="s">
        <v>1532</v>
      </c>
      <c r="B150" s="129" t="s">
        <v>1133</v>
      </c>
      <c r="C150" s="130" t="s">
        <v>1533</v>
      </c>
      <c r="D150" s="131" t="s">
        <v>1409</v>
      </c>
      <c r="E150" s="129" t="s">
        <v>957</v>
      </c>
      <c r="F150" s="132" t="s">
        <v>1534</v>
      </c>
      <c r="G150" s="132">
        <v>0.28080238318148043</v>
      </c>
      <c r="H150" s="348">
        <v>0.28080238318148043</v>
      </c>
      <c r="I150" s="74"/>
      <c r="J150" s="337">
        <v>1.79</v>
      </c>
      <c r="K150" s="338">
        <v>1.79</v>
      </c>
      <c r="L150" s="74"/>
      <c r="M150" s="339">
        <v>4.3160852999999999E-2</v>
      </c>
      <c r="N150" s="340">
        <f t="shared" si="10"/>
        <v>4.3160852999999999E-2</v>
      </c>
      <c r="O150" s="343"/>
      <c r="P150" s="133">
        <v>3.9035930000000003E-2</v>
      </c>
      <c r="Q150" s="133">
        <v>1.5878604000000001E-3</v>
      </c>
      <c r="R150" s="133">
        <v>2.5370619000000001E-3</v>
      </c>
      <c r="S150" s="134">
        <v>2.3402836000000001E-6</v>
      </c>
      <c r="T150" s="135">
        <v>5.8722649349999999E-9</v>
      </c>
      <c r="U150" s="135">
        <v>0.3553308</v>
      </c>
      <c r="V150" s="341">
        <v>1.0887988000000001E-4</v>
      </c>
      <c r="W150" s="110" t="s">
        <v>1537</v>
      </c>
      <c r="X150" s="110"/>
      <c r="Y150" s="110"/>
      <c r="Z150" s="90"/>
    </row>
    <row r="151" spans="1:26" ht="14.5" customHeight="1">
      <c r="A151" s="74" t="s">
        <v>1538</v>
      </c>
      <c r="B151" s="129" t="s">
        <v>1133</v>
      </c>
      <c r="C151" s="130" t="s">
        <v>1539</v>
      </c>
      <c r="D151" s="131" t="s">
        <v>1409</v>
      </c>
      <c r="E151" s="129" t="s">
        <v>957</v>
      </c>
      <c r="F151" s="132" t="s">
        <v>1540</v>
      </c>
      <c r="G151" s="132">
        <v>1.2170471583092999</v>
      </c>
      <c r="H151" s="348">
        <v>1.2170471583092999</v>
      </c>
      <c r="I151" s="74"/>
      <c r="J151" s="337">
        <v>6.6817787218045108</v>
      </c>
      <c r="K151" s="338">
        <v>6.6817787218045108</v>
      </c>
      <c r="L151" s="74"/>
      <c r="M151" s="339">
        <v>0.1506855</v>
      </c>
      <c r="N151" s="340">
        <f t="shared" si="10"/>
        <v>0.1506855</v>
      </c>
      <c r="O151" s="343"/>
      <c r="P151" s="133">
        <v>0.14214205999999999</v>
      </c>
      <c r="Q151" s="133">
        <v>5.9638158000000002E-3</v>
      </c>
      <c r="R151" s="133">
        <v>2.5796273999999998E-3</v>
      </c>
      <c r="S151" s="134">
        <v>8.5217060983765002E-6</v>
      </c>
      <c r="T151" s="135">
        <v>2.2055531842399897E-8</v>
      </c>
      <c r="U151" s="135">
        <v>0.36129234756</v>
      </c>
      <c r="V151" s="341">
        <v>3.6066051999999999E-4</v>
      </c>
      <c r="W151" s="89" t="s">
        <v>1432</v>
      </c>
      <c r="X151" s="110"/>
      <c r="Y151" s="110"/>
      <c r="Z151" s="90"/>
    </row>
    <row r="152" spans="1:26" ht="14.5" customHeight="1">
      <c r="A152" s="74" t="s">
        <v>1542</v>
      </c>
      <c r="B152" s="129" t="s">
        <v>1133</v>
      </c>
      <c r="C152" s="130" t="s">
        <v>1543</v>
      </c>
      <c r="D152" s="131" t="s">
        <v>1409</v>
      </c>
      <c r="E152" s="129" t="s">
        <v>957</v>
      </c>
      <c r="F152" s="132" t="s">
        <v>1544</v>
      </c>
      <c r="G152" s="132">
        <v>0.30776086153499999</v>
      </c>
      <c r="H152" s="348">
        <v>0.30776086153499999</v>
      </c>
      <c r="I152" s="74"/>
      <c r="J152" s="337">
        <v>2.09</v>
      </c>
      <c r="K152" s="338">
        <v>2.09</v>
      </c>
      <c r="L152" s="74"/>
      <c r="M152" s="339">
        <v>4.4756045000000001E-2</v>
      </c>
      <c r="N152" s="340">
        <f t="shared" si="10"/>
        <v>4.4756045000000001E-2</v>
      </c>
      <c r="O152" s="343"/>
      <c r="P152" s="133">
        <v>3.9984984000000001E-2</v>
      </c>
      <c r="Q152" s="133">
        <v>1.7670207E-3</v>
      </c>
      <c r="R152" s="133">
        <v>3.0040408000000002E-3</v>
      </c>
      <c r="S152" s="134">
        <v>2.39718128E-6</v>
      </c>
      <c r="T152" s="135">
        <v>6.534839885E-9</v>
      </c>
      <c r="U152" s="135">
        <v>0.420734</v>
      </c>
      <c r="V152" s="341">
        <v>1.2396898E-4</v>
      </c>
      <c r="W152" s="110" t="s">
        <v>1547</v>
      </c>
      <c r="X152" s="110"/>
      <c r="Y152" s="110"/>
      <c r="Z152" s="90"/>
    </row>
    <row r="153" spans="1:26" ht="14.5" customHeight="1">
      <c r="A153" s="74" t="s">
        <v>1548</v>
      </c>
      <c r="B153" s="129" t="s">
        <v>1133</v>
      </c>
      <c r="C153" s="130" t="s">
        <v>1549</v>
      </c>
      <c r="D153" s="131" t="s">
        <v>1409</v>
      </c>
      <c r="E153" s="129" t="s">
        <v>957</v>
      </c>
      <c r="F153" s="132" t="s">
        <v>1550</v>
      </c>
      <c r="G153" s="132">
        <v>0.21445387427262622</v>
      </c>
      <c r="H153" s="348">
        <v>0.21445387427262622</v>
      </c>
      <c r="I153" s="74"/>
      <c r="J153" s="337">
        <v>1.2199999999999998</v>
      </c>
      <c r="K153" s="338">
        <v>1.2199999999999998</v>
      </c>
      <c r="L153" s="74"/>
      <c r="M153" s="339">
        <v>3.8031240000000001E-2</v>
      </c>
      <c r="N153" s="340">
        <f t="shared" si="10"/>
        <v>3.8031240000000001E-2</v>
      </c>
      <c r="O153" s="343"/>
      <c r="P153" s="133">
        <v>3.3305830000000002E-2</v>
      </c>
      <c r="Q153" s="133">
        <v>1.2017130999999999E-3</v>
      </c>
      <c r="R153" s="133">
        <v>3.5236971000000001E-3</v>
      </c>
      <c r="S153" s="134">
        <v>1.9967524000000002E-6</v>
      </c>
      <c r="T153" s="135">
        <v>4.4442053300000004E-9</v>
      </c>
      <c r="U153" s="135">
        <v>0.49351499999999998</v>
      </c>
      <c r="V153" s="341">
        <v>1.1301963E-4</v>
      </c>
      <c r="W153" s="110" t="s">
        <v>1453</v>
      </c>
      <c r="X153" s="110"/>
      <c r="Y153" s="110"/>
      <c r="Z153" s="90"/>
    </row>
    <row r="154" spans="1:26" ht="14.5" customHeight="1">
      <c r="A154" s="74" t="s">
        <v>1553</v>
      </c>
      <c r="B154" s="129" t="s">
        <v>1133</v>
      </c>
      <c r="C154" s="130" t="s">
        <v>1554</v>
      </c>
      <c r="D154" s="131" t="s">
        <v>1409</v>
      </c>
      <c r="E154" s="129" t="s">
        <v>957</v>
      </c>
      <c r="F154" s="132" t="s">
        <v>1555</v>
      </c>
      <c r="G154" s="132">
        <v>0.30914075927254614</v>
      </c>
      <c r="H154" s="348">
        <v>0.30914075927254614</v>
      </c>
      <c r="I154" s="74"/>
      <c r="J154" s="337">
        <v>1.97</v>
      </c>
      <c r="K154" s="338">
        <v>1.97</v>
      </c>
      <c r="L154" s="74"/>
      <c r="M154" s="339">
        <v>4.5938102000000001E-2</v>
      </c>
      <c r="N154" s="340">
        <f t="shared" si="10"/>
        <v>4.5938102000000001E-2</v>
      </c>
      <c r="O154" s="343"/>
      <c r="P154" s="133">
        <v>4.2305567000000002E-2</v>
      </c>
      <c r="Q154" s="133">
        <v>1.7247547E-3</v>
      </c>
      <c r="R154" s="133">
        <v>1.9077794E-3</v>
      </c>
      <c r="S154" s="134">
        <v>2.5363050000000001E-6</v>
      </c>
      <c r="T154" s="135">
        <v>6.3785307050000004E-9</v>
      </c>
      <c r="U154" s="135">
        <v>0.26719599999999999</v>
      </c>
      <c r="V154" s="341">
        <v>1.0293853000000001E-4</v>
      </c>
      <c r="W154" s="89" t="s">
        <v>1557</v>
      </c>
      <c r="X154" s="110"/>
      <c r="Y154" s="110"/>
      <c r="Z154" s="90"/>
    </row>
    <row r="155" spans="1:26" ht="14.5" customHeight="1">
      <c r="A155" s="74" t="s">
        <v>1558</v>
      </c>
      <c r="B155" s="129" t="s">
        <v>1133</v>
      </c>
      <c r="C155" s="130" t="s">
        <v>1559</v>
      </c>
      <c r="D155" s="131" t="s">
        <v>1409</v>
      </c>
      <c r="E155" s="129" t="s">
        <v>957</v>
      </c>
      <c r="F155" s="132" t="s">
        <v>1560</v>
      </c>
      <c r="G155" s="132">
        <v>0.25214171631807691</v>
      </c>
      <c r="H155" s="348">
        <v>0.25214171631807691</v>
      </c>
      <c r="I155" s="74"/>
      <c r="J155" s="337">
        <v>1.43</v>
      </c>
      <c r="K155" s="338">
        <v>1.43</v>
      </c>
      <c r="L155" s="74"/>
      <c r="M155" s="339">
        <v>4.4358172000000001E-2</v>
      </c>
      <c r="N155" s="340">
        <f t="shared" si="10"/>
        <v>4.4358172000000001E-2</v>
      </c>
      <c r="O155" s="343"/>
      <c r="P155" s="133">
        <v>3.9440454999999999E-2</v>
      </c>
      <c r="Q155" s="133">
        <v>1.4153751E-3</v>
      </c>
      <c r="R155" s="133">
        <v>3.5023414000000001E-3</v>
      </c>
      <c r="S155" s="134">
        <v>2.3645357000000003E-6</v>
      </c>
      <c r="T155" s="135">
        <v>5.2343753949999997E-9</v>
      </c>
      <c r="U155" s="135">
        <v>0.49052400000000002</v>
      </c>
      <c r="V155" s="341">
        <v>1.2113318999999999E-4</v>
      </c>
      <c r="W155" s="110" t="s">
        <v>1453</v>
      </c>
      <c r="X155" s="110"/>
      <c r="Y155" s="110"/>
      <c r="Z155" s="90"/>
    </row>
    <row r="156" spans="1:26" ht="14.5" customHeight="1">
      <c r="A156" s="74" t="s">
        <v>1563</v>
      </c>
      <c r="B156" s="129" t="s">
        <v>1133</v>
      </c>
      <c r="C156" s="130" t="s">
        <v>1564</v>
      </c>
      <c r="D156" s="131" t="s">
        <v>1409</v>
      </c>
      <c r="E156" s="129" t="s">
        <v>957</v>
      </c>
      <c r="F156" s="132" t="s">
        <v>1565</v>
      </c>
      <c r="G156" s="132">
        <v>0.78993877518339994</v>
      </c>
      <c r="H156" s="348">
        <v>0.78993877518339994</v>
      </c>
      <c r="I156" s="74"/>
      <c r="J156" s="337">
        <v>3.7551824060150372</v>
      </c>
      <c r="K156" s="338">
        <v>3.7551824060150372</v>
      </c>
      <c r="L156" s="74"/>
      <c r="M156" s="339">
        <v>9.7104441E-2</v>
      </c>
      <c r="N156" s="340">
        <f t="shared" si="10"/>
        <v>9.7104441E-2</v>
      </c>
      <c r="O156" s="343"/>
      <c r="P156" s="133">
        <v>8.8899443999999994E-2</v>
      </c>
      <c r="Q156" s="133">
        <v>3.7991638000000002E-3</v>
      </c>
      <c r="R156" s="133">
        <v>4.4058324000000003E-3</v>
      </c>
      <c r="S156" s="134">
        <v>5.3297028752137991E-6</v>
      </c>
      <c r="T156" s="135">
        <v>1.4050161868149709E-8</v>
      </c>
      <c r="U156" s="135">
        <v>0.61706335940000001</v>
      </c>
      <c r="V156" s="341">
        <v>2.8845854000000002E-4</v>
      </c>
      <c r="W156" s="166" t="s">
        <v>1566</v>
      </c>
      <c r="X156" s="110"/>
      <c r="Y156" s="110"/>
      <c r="Z156" s="90"/>
    </row>
    <row r="157" spans="1:26" ht="14.5" customHeight="1">
      <c r="A157" s="74" t="s">
        <v>1567</v>
      </c>
      <c r="B157" s="129" t="s">
        <v>1133</v>
      </c>
      <c r="C157" s="130" t="s">
        <v>1568</v>
      </c>
      <c r="D157" s="131" t="s">
        <v>1409</v>
      </c>
      <c r="E157" s="129" t="s">
        <v>957</v>
      </c>
      <c r="F157" s="132" t="s">
        <v>1569</v>
      </c>
      <c r="G157" s="132">
        <v>0.78715076047480004</v>
      </c>
      <c r="H157" s="348">
        <v>0.78715076047480004</v>
      </c>
      <c r="I157" s="74"/>
      <c r="J157" s="337">
        <v>3.7419288721804511</v>
      </c>
      <c r="K157" s="338">
        <v>3.7419288721804511</v>
      </c>
      <c r="L157" s="74"/>
      <c r="M157" s="339">
        <v>9.6761718999999996E-2</v>
      </c>
      <c r="N157" s="340">
        <f t="shared" si="10"/>
        <v>9.6761718999999996E-2</v>
      </c>
      <c r="O157" s="343"/>
      <c r="P157" s="133">
        <v>8.8585681999999999E-2</v>
      </c>
      <c r="Q157" s="133">
        <v>3.785755E-3</v>
      </c>
      <c r="R157" s="133">
        <v>4.3902823999999998E-3</v>
      </c>
      <c r="S157" s="134">
        <v>5.3108921333645007E-6</v>
      </c>
      <c r="T157" s="135">
        <v>1.4000573063342701E-8</v>
      </c>
      <c r="U157" s="135">
        <v>0.6148854909</v>
      </c>
      <c r="V157" s="341">
        <v>2.8744045000000002E-4</v>
      </c>
      <c r="W157" s="166" t="s">
        <v>1566</v>
      </c>
      <c r="X157" s="110"/>
      <c r="Y157" s="110"/>
      <c r="Z157" s="90"/>
    </row>
    <row r="158" spans="1:26" ht="14.5" customHeight="1">
      <c r="A158" s="74" t="s">
        <v>1571</v>
      </c>
      <c r="B158" s="129" t="s">
        <v>1133</v>
      </c>
      <c r="C158" s="130" t="s">
        <v>1572</v>
      </c>
      <c r="D158" s="131" t="s">
        <v>1409</v>
      </c>
      <c r="E158" s="129" t="s">
        <v>957</v>
      </c>
      <c r="F158" s="132" t="s">
        <v>1573</v>
      </c>
      <c r="G158" s="132">
        <v>0.79138275762451005</v>
      </c>
      <c r="H158" s="348">
        <v>0.79138275762451005</v>
      </c>
      <c r="I158" s="74"/>
      <c r="J158" s="337">
        <v>3.762046766917293</v>
      </c>
      <c r="K158" s="338">
        <v>3.762046766917293</v>
      </c>
      <c r="L158" s="74"/>
      <c r="M158" s="339">
        <v>9.7281942999999996E-2</v>
      </c>
      <c r="N158" s="340">
        <f t="shared" si="10"/>
        <v>9.7281942999999996E-2</v>
      </c>
      <c r="O158" s="343"/>
      <c r="P158" s="133">
        <v>8.9061949000000001E-2</v>
      </c>
      <c r="Q158" s="133">
        <v>3.8061085000000001E-3</v>
      </c>
      <c r="R158" s="133">
        <v>4.4138861000000001E-3</v>
      </c>
      <c r="S158" s="134">
        <v>5.339445416861101E-6</v>
      </c>
      <c r="T158" s="135">
        <v>1.4075845378863338E-8</v>
      </c>
      <c r="U158" s="135">
        <v>0.61819133199999998</v>
      </c>
      <c r="V158" s="341">
        <v>2.8898583E-4</v>
      </c>
      <c r="W158" s="166" t="s">
        <v>1566</v>
      </c>
      <c r="X158" s="110"/>
      <c r="Y158" s="110"/>
      <c r="Z158" s="90"/>
    </row>
    <row r="159" spans="1:26" ht="14.5" customHeight="1">
      <c r="A159" s="74" t="s">
        <v>1575</v>
      </c>
      <c r="B159" s="129" t="s">
        <v>1133</v>
      </c>
      <c r="C159" s="130" t="s">
        <v>1576</v>
      </c>
      <c r="D159" s="131" t="s">
        <v>1409</v>
      </c>
      <c r="E159" s="129" t="s">
        <v>957</v>
      </c>
      <c r="F159" s="132" t="s">
        <v>1577</v>
      </c>
      <c r="G159" s="132">
        <v>1.8495787799999999</v>
      </c>
      <c r="H159" s="348">
        <v>1.8495787799999999</v>
      </c>
      <c r="I159" s="74"/>
      <c r="J159" s="344">
        <v>1.9132499999999999</v>
      </c>
      <c r="K159" s="338">
        <v>1.9132499999999999</v>
      </c>
      <c r="L159" s="74"/>
      <c r="M159" s="339">
        <v>0.17449555</v>
      </c>
      <c r="N159" s="340">
        <f t="shared" si="10"/>
        <v>0.17449555</v>
      </c>
      <c r="O159" s="343"/>
      <c r="P159" s="133">
        <v>0.16978019</v>
      </c>
      <c r="Q159" s="133">
        <v>2.2347054000000002E-3</v>
      </c>
      <c r="R159" s="133">
        <v>2.4806502000000001E-3</v>
      </c>
      <c r="S159" s="134">
        <v>1.0178668725E-5</v>
      </c>
      <c r="T159" s="135">
        <v>8.2644430636300011E-9</v>
      </c>
      <c r="U159" s="135">
        <v>0.34743000000000002</v>
      </c>
      <c r="V159" s="341">
        <v>4.8312598999999999E-4</v>
      </c>
      <c r="W159" s="166" t="s">
        <v>1578</v>
      </c>
      <c r="X159" s="110"/>
      <c r="Y159" s="110"/>
      <c r="Z159" s="90"/>
    </row>
    <row r="160" spans="1:26" ht="14.5" customHeight="1">
      <c r="A160" s="74" t="s">
        <v>1579</v>
      </c>
      <c r="B160" s="129" t="s">
        <v>1133</v>
      </c>
      <c r="C160" s="130" t="s">
        <v>1580</v>
      </c>
      <c r="D160" s="131" t="s">
        <v>1409</v>
      </c>
      <c r="E160" s="129" t="s">
        <v>957</v>
      </c>
      <c r="F160" s="132" t="s">
        <v>1581</v>
      </c>
      <c r="G160" s="132">
        <v>2.6875952200000004</v>
      </c>
      <c r="H160" s="348">
        <v>2.6875952200000004</v>
      </c>
      <c r="I160" s="74"/>
      <c r="J160" s="344">
        <v>5.55</v>
      </c>
      <c r="K160" s="338">
        <v>5.55</v>
      </c>
      <c r="L160" s="74"/>
      <c r="M160" s="339">
        <v>0.34824334000000001</v>
      </c>
      <c r="N160" s="340">
        <f t="shared" si="10"/>
        <v>0.34824334000000001</v>
      </c>
      <c r="O160" s="343"/>
      <c r="P160" s="133">
        <v>0.34178134999999998</v>
      </c>
      <c r="Q160" s="133">
        <v>5.6409162000000002E-3</v>
      </c>
      <c r="R160" s="133">
        <v>8.2107144000000002E-4</v>
      </c>
      <c r="S160" s="134">
        <v>2.0490489224999997E-5</v>
      </c>
      <c r="T160" s="135">
        <v>2.0861376275000001E-8</v>
      </c>
      <c r="U160" s="135">
        <v>0.114996</v>
      </c>
      <c r="V160" s="341">
        <v>8.7145026999999996E-4</v>
      </c>
      <c r="W160" s="166" t="s">
        <v>1578</v>
      </c>
      <c r="X160" s="110"/>
      <c r="Y160" s="110"/>
      <c r="Z160" s="90"/>
    </row>
    <row r="161" spans="1:26" ht="14.5" customHeight="1">
      <c r="B161" s="129" t="s">
        <v>1133</v>
      </c>
      <c r="C161" s="127" t="s">
        <v>1582</v>
      </c>
      <c r="D161" s="127" t="s">
        <v>1583</v>
      </c>
      <c r="G161" s="74"/>
      <c r="H161" s="74"/>
      <c r="I161" s="74"/>
      <c r="J161" s="115"/>
      <c r="K161" s="74"/>
      <c r="L161" s="74"/>
      <c r="M161" s="115"/>
      <c r="N161" s="74"/>
      <c r="O161" s="74"/>
      <c r="P161" s="74"/>
      <c r="V161" s="74"/>
      <c r="W161" s="110"/>
      <c r="X161" s="110"/>
      <c r="Y161" s="110"/>
      <c r="Z161" s="90"/>
    </row>
    <row r="162" spans="1:26" ht="14.5" customHeight="1">
      <c r="A162" s="74" t="s">
        <v>1584</v>
      </c>
      <c r="B162" s="129" t="s">
        <v>1133</v>
      </c>
      <c r="C162" s="130" t="s">
        <v>1585</v>
      </c>
      <c r="D162" s="131" t="s">
        <v>1583</v>
      </c>
      <c r="E162" s="129" t="s">
        <v>957</v>
      </c>
      <c r="F162" s="132" t="s">
        <v>1586</v>
      </c>
      <c r="G162" s="132">
        <v>0.46491761191699998</v>
      </c>
      <c r="H162" s="348">
        <v>0.46491761191699998</v>
      </c>
      <c r="I162" s="74"/>
      <c r="J162" s="337">
        <v>2.9094769924812032</v>
      </c>
      <c r="K162" s="338">
        <v>2.9094769924812032</v>
      </c>
      <c r="L162" s="74"/>
      <c r="M162" s="339">
        <v>6.5211173999999997E-2</v>
      </c>
      <c r="N162" s="340">
        <f t="shared" ref="N162:N221" si="11">M162</f>
        <v>6.5211173999999997E-2</v>
      </c>
      <c r="O162" s="74"/>
      <c r="P162" s="133">
        <v>5.8560932000000003E-2</v>
      </c>
      <c r="Q162" s="133">
        <v>2.5923173999999999E-3</v>
      </c>
      <c r="R162" s="133">
        <v>4.0579248000000004E-3</v>
      </c>
      <c r="S162" s="134">
        <v>3.5108472975719999E-6</v>
      </c>
      <c r="T162" s="135">
        <v>9.5869726109164593E-9</v>
      </c>
      <c r="U162" s="135">
        <v>0.56833680219399996</v>
      </c>
      <c r="V162" s="341">
        <v>1.8588388E-4</v>
      </c>
      <c r="W162" s="166" t="s">
        <v>1566</v>
      </c>
      <c r="X162" s="110"/>
      <c r="Y162" s="110"/>
      <c r="Z162" s="90"/>
    </row>
    <row r="163" spans="1:26" ht="14.5" customHeight="1">
      <c r="A163" s="74" t="s">
        <v>1588</v>
      </c>
      <c r="B163" s="129" t="s">
        <v>1133</v>
      </c>
      <c r="C163" s="130" t="s">
        <v>1589</v>
      </c>
      <c r="D163" s="131" t="s">
        <v>1583</v>
      </c>
      <c r="E163" s="129" t="s">
        <v>957</v>
      </c>
      <c r="F163" s="132" t="s">
        <v>1590</v>
      </c>
      <c r="G163" s="132">
        <v>0.50692162587900003</v>
      </c>
      <c r="H163" s="348">
        <v>0.50692162587900003</v>
      </c>
      <c r="I163" s="74"/>
      <c r="J163" s="337">
        <v>3.2117560150375937</v>
      </c>
      <c r="K163" s="338">
        <v>3.2117560150375937</v>
      </c>
      <c r="L163" s="74"/>
      <c r="M163" s="339">
        <v>6.8023726000000007E-2</v>
      </c>
      <c r="N163" s="340">
        <f t="shared" si="11"/>
        <v>6.8023726000000007E-2</v>
      </c>
      <c r="O163" s="74"/>
      <c r="P163" s="133">
        <v>6.2081231000000001E-2</v>
      </c>
      <c r="Q163" s="133">
        <v>2.777037E-3</v>
      </c>
      <c r="R163" s="133">
        <v>3.1654574000000001E-3</v>
      </c>
      <c r="S163" s="134">
        <v>3.7218963972999994E-6</v>
      </c>
      <c r="T163" s="135">
        <v>1.0270107066109732E-8</v>
      </c>
      <c r="U163" s="135">
        <v>0.44334136430099996</v>
      </c>
      <c r="V163" s="341">
        <v>1.8298781999999999E-4</v>
      </c>
      <c r="W163" s="166" t="s">
        <v>1566</v>
      </c>
      <c r="X163" s="110"/>
      <c r="Y163" s="110"/>
      <c r="Z163" s="90"/>
    </row>
    <row r="164" spans="1:26" ht="14.5" customHeight="1">
      <c r="A164" s="74" t="s">
        <v>1592</v>
      </c>
      <c r="B164" s="129" t="s">
        <v>1133</v>
      </c>
      <c r="C164" s="130" t="s">
        <v>1593</v>
      </c>
      <c r="D164" s="131" t="s">
        <v>1583</v>
      </c>
      <c r="E164" s="129" t="s">
        <v>957</v>
      </c>
      <c r="F164" s="132" t="s">
        <v>1594</v>
      </c>
      <c r="G164" s="132">
        <v>0.64496021824641003</v>
      </c>
      <c r="H164" s="348">
        <v>0.64496021824641003</v>
      </c>
      <c r="I164" s="74"/>
      <c r="J164" s="337">
        <v>4.1333492481203002</v>
      </c>
      <c r="K164" s="338">
        <v>4.1333492481203002</v>
      </c>
      <c r="L164" s="74"/>
      <c r="M164" s="339">
        <v>8.9625394999999997E-2</v>
      </c>
      <c r="N164" s="340">
        <f t="shared" si="11"/>
        <v>8.9625394999999997E-2</v>
      </c>
      <c r="O164" s="74"/>
      <c r="P164" s="133">
        <v>8.2704128000000002E-2</v>
      </c>
      <c r="Q164" s="133">
        <v>3.5676816999999999E-3</v>
      </c>
      <c r="R164" s="133">
        <v>3.3535855999999998E-3</v>
      </c>
      <c r="S164" s="134">
        <v>4.9582810093643E-6</v>
      </c>
      <c r="T164" s="135">
        <v>1.3194089493567097E-8</v>
      </c>
      <c r="U164" s="135">
        <v>0.469689854962</v>
      </c>
      <c r="V164" s="341">
        <v>2.0933677999999999E-4</v>
      </c>
      <c r="W164" s="166" t="s">
        <v>1566</v>
      </c>
      <c r="X164" s="110"/>
      <c r="Y164" s="110"/>
      <c r="Z164" s="90"/>
    </row>
    <row r="165" spans="1:26" ht="14.5" customHeight="1">
      <c r="A165" s="74" t="s">
        <v>1597</v>
      </c>
      <c r="B165" s="129" t="s">
        <v>1133</v>
      </c>
      <c r="C165" s="130" t="s">
        <v>1598</v>
      </c>
      <c r="D165" s="131" t="s">
        <v>1583</v>
      </c>
      <c r="E165" s="129" t="s">
        <v>957</v>
      </c>
      <c r="F165" s="132" t="s">
        <v>1599</v>
      </c>
      <c r="G165" s="132">
        <v>0.56916685334639006</v>
      </c>
      <c r="H165" s="348">
        <v>0.56916685334639006</v>
      </c>
      <c r="I165" s="74"/>
      <c r="J165" s="337">
        <v>3.432298646616541</v>
      </c>
      <c r="K165" s="338">
        <v>3.432298646616541</v>
      </c>
      <c r="L165" s="74"/>
      <c r="M165" s="339">
        <v>7.5125440000000002E-2</v>
      </c>
      <c r="N165" s="340">
        <f t="shared" si="11"/>
        <v>7.5125440000000002E-2</v>
      </c>
      <c r="O165" s="74"/>
      <c r="P165" s="133">
        <v>6.7586734999999995E-2</v>
      </c>
      <c r="Q165" s="133">
        <v>3.1752515000000002E-3</v>
      </c>
      <c r="R165" s="133">
        <v>4.3634536999999996E-3</v>
      </c>
      <c r="S165" s="134">
        <v>4.0519625181273998E-6</v>
      </c>
      <c r="T165" s="135">
        <v>1.1742793905582847E-8</v>
      </c>
      <c r="U165" s="135">
        <v>0.61112797805600005</v>
      </c>
      <c r="V165" s="341">
        <v>2.0513334999999999E-4</v>
      </c>
      <c r="W165" s="166" t="s">
        <v>1566</v>
      </c>
      <c r="X165" s="110"/>
      <c r="Y165" s="110"/>
      <c r="Z165" s="90"/>
    </row>
    <row r="166" spans="1:26" ht="14.5" customHeight="1">
      <c r="A166" s="74" t="s">
        <v>1601</v>
      </c>
      <c r="B166" s="129" t="s">
        <v>1133</v>
      </c>
      <c r="C166" s="130" t="s">
        <v>1602</v>
      </c>
      <c r="D166" s="131" t="s">
        <v>1583</v>
      </c>
      <c r="E166" s="129" t="s">
        <v>957</v>
      </c>
      <c r="F166" s="132" t="s">
        <v>1603</v>
      </c>
      <c r="G166" s="132">
        <v>0.50573805431899999</v>
      </c>
      <c r="H166" s="348">
        <v>0.50573805431899999</v>
      </c>
      <c r="I166" s="74"/>
      <c r="J166" s="337">
        <v>3.2042571428571427</v>
      </c>
      <c r="K166" s="338">
        <v>3.2042571428571427</v>
      </c>
      <c r="L166" s="74"/>
      <c r="M166" s="339">
        <v>6.7864902000000005E-2</v>
      </c>
      <c r="N166" s="340">
        <f t="shared" si="11"/>
        <v>6.7864902000000005E-2</v>
      </c>
      <c r="O166" s="74"/>
      <c r="P166" s="133">
        <v>6.1936283000000002E-2</v>
      </c>
      <c r="Q166" s="133">
        <v>2.7705530999999999E-3</v>
      </c>
      <c r="R166" s="133">
        <v>3.1580665999999999E-3</v>
      </c>
      <c r="S166" s="134">
        <v>3.7132064342090004E-6</v>
      </c>
      <c r="T166" s="135">
        <v>1.0246128194023942E-8</v>
      </c>
      <c r="U166" s="135">
        <v>0.44230624745500002</v>
      </c>
      <c r="V166" s="341">
        <v>1.8256058E-4</v>
      </c>
      <c r="W166" s="166" t="s">
        <v>1566</v>
      </c>
      <c r="X166" s="110"/>
      <c r="Y166" s="110"/>
      <c r="Z166" s="90"/>
    </row>
    <row r="167" spans="1:26" ht="14.5" customHeight="1">
      <c r="A167" s="74" t="s">
        <v>1605</v>
      </c>
      <c r="B167" s="129" t="s">
        <v>1133</v>
      </c>
      <c r="C167" s="130" t="s">
        <v>1606</v>
      </c>
      <c r="D167" s="131" t="s">
        <v>1583</v>
      </c>
      <c r="E167" s="129" t="s">
        <v>957</v>
      </c>
      <c r="F167" s="132" t="s">
        <v>1607</v>
      </c>
      <c r="G167" s="132">
        <v>0.46948188859500001</v>
      </c>
      <c r="H167" s="348">
        <v>0.46948188859500001</v>
      </c>
      <c r="I167" s="74"/>
      <c r="J167" s="337">
        <v>2.9380404511278195</v>
      </c>
      <c r="K167" s="338">
        <v>2.9380404511278195</v>
      </c>
      <c r="L167" s="74"/>
      <c r="M167" s="339">
        <v>6.5851378000000002E-2</v>
      </c>
      <c r="N167" s="340">
        <f t="shared" si="11"/>
        <v>6.5851378000000002E-2</v>
      </c>
      <c r="O167" s="74"/>
      <c r="P167" s="133">
        <v>5.9135847999999998E-2</v>
      </c>
      <c r="Q167" s="133">
        <v>2.6177672000000001E-3</v>
      </c>
      <c r="R167" s="133">
        <v>4.0977631000000004E-3</v>
      </c>
      <c r="S167" s="134">
        <v>3.5453146435450005E-6</v>
      </c>
      <c r="T167" s="135">
        <v>9.6810916481553602E-9</v>
      </c>
      <c r="U167" s="135">
        <v>0.57391639617799994</v>
      </c>
      <c r="V167" s="341">
        <v>1.8770878E-4</v>
      </c>
      <c r="W167" s="166" t="s">
        <v>1566</v>
      </c>
      <c r="X167" s="110"/>
      <c r="Y167" s="110"/>
      <c r="Z167" s="90"/>
    </row>
    <row r="168" spans="1:26" ht="14.5" customHeight="1">
      <c r="A168" s="74" t="s">
        <v>1609</v>
      </c>
      <c r="B168" s="129" t="s">
        <v>1133</v>
      </c>
      <c r="C168" s="130" t="s">
        <v>1610</v>
      </c>
      <c r="D168" s="131" t="s">
        <v>1583</v>
      </c>
      <c r="E168" s="129" t="s">
        <v>957</v>
      </c>
      <c r="F168" s="132" t="s">
        <v>1611</v>
      </c>
      <c r="G168" s="132">
        <v>0.82228266619903001</v>
      </c>
      <c r="H168" s="348">
        <v>0.82228266619903001</v>
      </c>
      <c r="I168" s="74"/>
      <c r="J168" s="337">
        <v>4.1549485714285712</v>
      </c>
      <c r="K168" s="338">
        <v>4.1549485714285712</v>
      </c>
      <c r="L168" s="74"/>
      <c r="M168" s="339">
        <v>0.11960836</v>
      </c>
      <c r="N168" s="340">
        <f t="shared" si="11"/>
        <v>0.11960836</v>
      </c>
      <c r="O168" s="74"/>
      <c r="P168" s="133">
        <v>0.1088566</v>
      </c>
      <c r="Q168" s="133">
        <v>4.2634511999999998E-3</v>
      </c>
      <c r="R168" s="133">
        <v>6.4883077000000003E-3</v>
      </c>
      <c r="S168" s="134">
        <v>6.5261752130730008E-6</v>
      </c>
      <c r="T168" s="135">
        <v>1.5767201242948474E-8</v>
      </c>
      <c r="U168" s="135">
        <v>0.90872657507599996</v>
      </c>
      <c r="V168" s="341">
        <v>3.1474025999999998E-4</v>
      </c>
      <c r="W168" s="166" t="s">
        <v>1566</v>
      </c>
      <c r="X168" s="110"/>
      <c r="Y168" s="110"/>
      <c r="Z168" s="90"/>
    </row>
    <row r="169" spans="1:26" ht="14.5" customHeight="1">
      <c r="A169" s="74" t="s">
        <v>1613</v>
      </c>
      <c r="B169" s="129" t="s">
        <v>1133</v>
      </c>
      <c r="C169" s="130" t="s">
        <v>1614</v>
      </c>
      <c r="D169" s="131" t="s">
        <v>1583</v>
      </c>
      <c r="E169" s="129" t="s">
        <v>957</v>
      </c>
      <c r="F169" s="132" t="s">
        <v>1615</v>
      </c>
      <c r="G169" s="132">
        <v>0.50716816580848301</v>
      </c>
      <c r="H169" s="348">
        <v>0.50716816580848301</v>
      </c>
      <c r="I169" s="74"/>
      <c r="J169" s="337">
        <v>2.5687964661654132</v>
      </c>
      <c r="K169" s="338">
        <v>2.5687964661654132</v>
      </c>
      <c r="L169" s="74"/>
      <c r="M169" s="339">
        <v>7.3416019999999999E-2</v>
      </c>
      <c r="N169" s="340">
        <f t="shared" si="11"/>
        <v>7.3416019999999999E-2</v>
      </c>
      <c r="O169" s="74"/>
      <c r="P169" s="133">
        <v>6.4556699999999995E-2</v>
      </c>
      <c r="Q169" s="133">
        <v>2.6228748000000001E-3</v>
      </c>
      <c r="R169" s="133">
        <v>6.2364452000000003E-3</v>
      </c>
      <c r="S169" s="134">
        <v>3.870305836658843E-6</v>
      </c>
      <c r="T169" s="135">
        <v>9.6999808571464009E-9</v>
      </c>
      <c r="U169" s="135">
        <v>0.87345171517789999</v>
      </c>
      <c r="V169" s="341">
        <v>2.3386133000000001E-4</v>
      </c>
      <c r="W169" s="166" t="s">
        <v>1566</v>
      </c>
      <c r="X169" s="110"/>
      <c r="Y169" s="110"/>
      <c r="Z169" s="90"/>
    </row>
    <row r="170" spans="1:26" ht="14.5" customHeight="1">
      <c r="A170" s="74" t="s">
        <v>1617</v>
      </c>
      <c r="B170" s="129" t="s">
        <v>1133</v>
      </c>
      <c r="C170" s="130" t="s">
        <v>1618</v>
      </c>
      <c r="D170" s="131" t="s">
        <v>1583</v>
      </c>
      <c r="E170" s="129" t="s">
        <v>957</v>
      </c>
      <c r="F170" s="132" t="s">
        <v>1619</v>
      </c>
      <c r="G170" s="132">
        <v>0.50702012183199996</v>
      </c>
      <c r="H170" s="348">
        <v>0.50702012183199996</v>
      </c>
      <c r="I170" s="74"/>
      <c r="J170" s="337">
        <v>3.2123800751879696</v>
      </c>
      <c r="K170" s="338">
        <v>3.2123800751879696</v>
      </c>
      <c r="L170" s="74"/>
      <c r="M170" s="339">
        <v>6.8036943000000003E-2</v>
      </c>
      <c r="N170" s="340">
        <f t="shared" si="11"/>
        <v>6.8036943000000003E-2</v>
      </c>
      <c r="O170" s="74"/>
      <c r="P170" s="133">
        <v>6.2093294E-2</v>
      </c>
      <c r="Q170" s="133">
        <v>2.7775766000000001E-3</v>
      </c>
      <c r="R170" s="133">
        <v>3.1660723999999999E-3</v>
      </c>
      <c r="S170" s="134">
        <v>3.7226195312779996E-6</v>
      </c>
      <c r="T170" s="135">
        <v>1.027210265319234E-8</v>
      </c>
      <c r="U170" s="135">
        <v>0.44342750819999999</v>
      </c>
      <c r="V170" s="341">
        <v>1.8302338000000001E-4</v>
      </c>
      <c r="W170" s="166" t="s">
        <v>1566</v>
      </c>
      <c r="X170" s="110"/>
      <c r="Y170" s="110"/>
      <c r="Z170" s="90"/>
    </row>
    <row r="171" spans="1:26" ht="14.5" customHeight="1">
      <c r="A171" s="74" t="s">
        <v>1621</v>
      </c>
      <c r="B171" s="129" t="s">
        <v>1133</v>
      </c>
      <c r="C171" s="130" t="s">
        <v>1622</v>
      </c>
      <c r="D171" s="131" t="s">
        <v>1583</v>
      </c>
      <c r="E171" s="129" t="s">
        <v>957</v>
      </c>
      <c r="F171" s="132" t="s">
        <v>1623</v>
      </c>
      <c r="G171" s="132">
        <v>0.82124526648700003</v>
      </c>
      <c r="H171" s="348">
        <v>0.82124526648700003</v>
      </c>
      <c r="I171" s="74"/>
      <c r="J171" s="337">
        <v>5.013431578947368</v>
      </c>
      <c r="K171" s="338">
        <v>5.013431578947368</v>
      </c>
      <c r="L171" s="74"/>
      <c r="M171" s="339">
        <v>0.10102837000000001</v>
      </c>
      <c r="N171" s="340">
        <f t="shared" si="11"/>
        <v>0.10102837000000001</v>
      </c>
      <c r="O171" s="74"/>
      <c r="P171" s="133">
        <v>9.1554458000000005E-2</v>
      </c>
      <c r="Q171" s="133">
        <v>4.3534207E-3</v>
      </c>
      <c r="R171" s="133">
        <v>5.1204865000000002E-3</v>
      </c>
      <c r="S171" s="134">
        <v>5.4888763955929986E-6</v>
      </c>
      <c r="T171" s="135">
        <v>1.609992827006934E-8</v>
      </c>
      <c r="U171" s="135">
        <v>0.71715496280000002</v>
      </c>
      <c r="V171" s="341">
        <v>1.3004094999999999E-3</v>
      </c>
      <c r="W171" s="166" t="s">
        <v>1566</v>
      </c>
      <c r="X171" s="110"/>
      <c r="Y171" s="110"/>
      <c r="Z171" s="90"/>
    </row>
    <row r="172" spans="1:26" ht="14.5" customHeight="1">
      <c r="A172" s="74" t="s">
        <v>1626</v>
      </c>
      <c r="B172" s="129" t="s">
        <v>1133</v>
      </c>
      <c r="C172" s="130" t="s">
        <v>1627</v>
      </c>
      <c r="D172" s="131" t="s">
        <v>1583</v>
      </c>
      <c r="E172" s="129" t="s">
        <v>957</v>
      </c>
      <c r="F172" s="132" t="s">
        <v>1628</v>
      </c>
      <c r="G172" s="132">
        <v>0.61032137727699998</v>
      </c>
      <c r="H172" s="348">
        <v>0.61032137727699998</v>
      </c>
      <c r="I172" s="74"/>
      <c r="J172" s="337">
        <v>3.5401327819548869</v>
      </c>
      <c r="K172" s="338">
        <v>3.5401327819548869</v>
      </c>
      <c r="L172" s="74"/>
      <c r="M172" s="339">
        <v>8.1806207000000006E-2</v>
      </c>
      <c r="N172" s="340">
        <f t="shared" si="11"/>
        <v>8.1806207000000006E-2</v>
      </c>
      <c r="O172" s="74"/>
      <c r="P172" s="133">
        <v>7.3728788000000003E-2</v>
      </c>
      <c r="Q172" s="133">
        <v>3.9172458E-3</v>
      </c>
      <c r="R172" s="133">
        <v>4.1601726000000004E-3</v>
      </c>
      <c r="S172" s="134">
        <v>4.4201911397550009E-6</v>
      </c>
      <c r="T172" s="135">
        <v>1.4486855646764963E-8</v>
      </c>
      <c r="U172" s="135">
        <v>0.58265722536800002</v>
      </c>
      <c r="V172" s="341">
        <v>2.2276796E-4</v>
      </c>
      <c r="W172" s="166" t="s">
        <v>1566</v>
      </c>
      <c r="X172" s="110"/>
      <c r="Y172" s="110"/>
      <c r="Z172" s="90"/>
    </row>
    <row r="173" spans="1:26" ht="14.5" customHeight="1">
      <c r="A173" s="74" t="s">
        <v>1630</v>
      </c>
      <c r="B173" s="129" t="s">
        <v>1133</v>
      </c>
      <c r="C173" s="130" t="s">
        <v>1631</v>
      </c>
      <c r="D173" s="131" t="s">
        <v>1583</v>
      </c>
      <c r="E173" s="129" t="s">
        <v>957</v>
      </c>
      <c r="F173" s="132" t="s">
        <v>1632</v>
      </c>
      <c r="G173" s="132">
        <v>0.1936551983922</v>
      </c>
      <c r="H173" s="348">
        <v>0.1936551983922</v>
      </c>
      <c r="I173" s="74"/>
      <c r="J173" s="337">
        <v>1.0161324812030075</v>
      </c>
      <c r="K173" s="338">
        <v>1.0161324812030075</v>
      </c>
      <c r="L173" s="74"/>
      <c r="M173" s="339">
        <v>2.6295580999999998E-2</v>
      </c>
      <c r="N173" s="340">
        <f t="shared" si="11"/>
        <v>2.6295580999999998E-2</v>
      </c>
      <c r="O173" s="74"/>
      <c r="P173" s="133">
        <v>2.2847131999999999E-2</v>
      </c>
      <c r="Q173" s="133">
        <v>1.0243234000000001E-3</v>
      </c>
      <c r="R173" s="133">
        <v>2.4241255999999998E-3</v>
      </c>
      <c r="S173" s="134">
        <v>1.3697321171652999E-6</v>
      </c>
      <c r="T173" s="135">
        <v>3.788178269650211E-9</v>
      </c>
      <c r="U173" s="135">
        <v>0.33951338703740003</v>
      </c>
      <c r="V173" s="342">
        <v>9.1512641999999997E-5</v>
      </c>
      <c r="W173" s="166" t="s">
        <v>1566</v>
      </c>
      <c r="X173" s="110"/>
      <c r="Y173" s="110"/>
      <c r="Z173" s="90"/>
    </row>
    <row r="174" spans="1:26" ht="14.5" customHeight="1">
      <c r="A174" s="74" t="s">
        <v>1633</v>
      </c>
      <c r="B174" s="129" t="s">
        <v>1133</v>
      </c>
      <c r="C174" s="130" t="s">
        <v>1634</v>
      </c>
      <c r="D174" s="131" t="s">
        <v>1583</v>
      </c>
      <c r="E174" s="129" t="s">
        <v>957</v>
      </c>
      <c r="F174" s="132" t="s">
        <v>1635</v>
      </c>
      <c r="G174" s="132">
        <v>0.40600209361473705</v>
      </c>
      <c r="H174" s="348">
        <v>0.40600209361473705</v>
      </c>
      <c r="I174" s="74"/>
      <c r="J174" s="337">
        <v>2.5142936842105263</v>
      </c>
      <c r="K174" s="338">
        <v>2.5142936842105263</v>
      </c>
      <c r="L174" s="74"/>
      <c r="M174" s="339">
        <v>5.4202251E-2</v>
      </c>
      <c r="N174" s="340">
        <f t="shared" si="11"/>
        <v>5.4202251E-2</v>
      </c>
      <c r="O174" s="74"/>
      <c r="P174" s="133">
        <v>4.8506491999999998E-2</v>
      </c>
      <c r="Q174" s="133">
        <v>2.2398155999999998E-3</v>
      </c>
      <c r="R174" s="133">
        <v>3.4559441999999999E-3</v>
      </c>
      <c r="S174" s="134">
        <v>2.9080630413591198E-6</v>
      </c>
      <c r="T174" s="135">
        <v>8.2833416669332534E-9</v>
      </c>
      <c r="U174" s="135">
        <v>0.48402579619000002</v>
      </c>
      <c r="V174" s="341">
        <v>1.6736837E-4</v>
      </c>
      <c r="W174" s="166" t="s">
        <v>1566</v>
      </c>
      <c r="X174" s="110"/>
      <c r="Y174" s="110"/>
      <c r="Z174" s="90"/>
    </row>
    <row r="175" spans="1:26" ht="14.5" customHeight="1">
      <c r="A175" s="74" t="s">
        <v>1636</v>
      </c>
      <c r="B175" s="129" t="s">
        <v>1133</v>
      </c>
      <c r="C175" s="130" t="s">
        <v>1637</v>
      </c>
      <c r="D175" s="131" t="s">
        <v>1583</v>
      </c>
      <c r="E175" s="129" t="s">
        <v>957</v>
      </c>
      <c r="F175" s="132" t="s">
        <v>1638</v>
      </c>
      <c r="G175" s="132">
        <v>0.19348810542950001</v>
      </c>
      <c r="H175" s="348">
        <v>0.19348810542950001</v>
      </c>
      <c r="I175" s="74"/>
      <c r="J175" s="337">
        <v>1.0152557142857144</v>
      </c>
      <c r="K175" s="338">
        <v>1.0152557142857144</v>
      </c>
      <c r="L175" s="74"/>
      <c r="M175" s="339">
        <v>2.6272892999999999E-2</v>
      </c>
      <c r="N175" s="340">
        <f t="shared" si="11"/>
        <v>2.6272892999999999E-2</v>
      </c>
      <c r="O175" s="74"/>
      <c r="P175" s="133">
        <v>2.2827419000000002E-2</v>
      </c>
      <c r="Q175" s="133">
        <v>1.0234396000000001E-3</v>
      </c>
      <c r="R175" s="133">
        <v>2.422034E-3</v>
      </c>
      <c r="S175" s="134">
        <v>1.3685503031517999E-6</v>
      </c>
      <c r="T175" s="135">
        <v>3.7849097934841005E-9</v>
      </c>
      <c r="U175" s="135">
        <v>0.3392204505775</v>
      </c>
      <c r="V175" s="342">
        <v>9.1433682999999999E-5</v>
      </c>
      <c r="W175" s="166" t="s">
        <v>1566</v>
      </c>
      <c r="X175" s="110"/>
      <c r="Y175" s="110"/>
      <c r="Z175" s="90"/>
    </row>
    <row r="176" spans="1:26" ht="14.5" customHeight="1">
      <c r="A176" s="74" t="s">
        <v>1639</v>
      </c>
      <c r="B176" s="129" t="s">
        <v>1133</v>
      </c>
      <c r="C176" s="130" t="s">
        <v>1640</v>
      </c>
      <c r="D176" s="131" t="s">
        <v>1583</v>
      </c>
      <c r="E176" s="129" t="s">
        <v>957</v>
      </c>
      <c r="F176" s="132" t="s">
        <v>1641</v>
      </c>
      <c r="G176" s="132">
        <v>0.82268480905226005</v>
      </c>
      <c r="H176" s="348">
        <v>0.82268480905226005</v>
      </c>
      <c r="I176" s="74"/>
      <c r="J176" s="337">
        <v>2.1366142105263153</v>
      </c>
      <c r="K176" s="338">
        <v>2.1366142105263153</v>
      </c>
      <c r="L176" s="74"/>
      <c r="M176" s="339">
        <v>5.7226508000000002E-2</v>
      </c>
      <c r="N176" s="340">
        <f t="shared" si="11"/>
        <v>5.7226508000000002E-2</v>
      </c>
      <c r="O176" s="74"/>
      <c r="P176" s="133">
        <v>5.2760855000000002E-2</v>
      </c>
      <c r="Q176" s="133">
        <v>2.0347594999999999E-3</v>
      </c>
      <c r="R176" s="133">
        <v>2.4308933E-3</v>
      </c>
      <c r="S176" s="134">
        <v>3.1631207306283005E-6</v>
      </c>
      <c r="T176" s="135">
        <v>7.5249980459091119E-9</v>
      </c>
      <c r="U176" s="135">
        <v>0.3404612525497</v>
      </c>
      <c r="V176" s="341">
        <v>2.2354855999999999E-4</v>
      </c>
      <c r="W176" s="166" t="s">
        <v>1566</v>
      </c>
      <c r="X176" s="110"/>
      <c r="Y176" s="110"/>
      <c r="Z176" s="90"/>
    </row>
    <row r="177" spans="1:26" ht="14.5" customHeight="1">
      <c r="A177" s="74" t="s">
        <v>1643</v>
      </c>
      <c r="B177" s="129" t="s">
        <v>1133</v>
      </c>
      <c r="C177" s="130" t="s">
        <v>1644</v>
      </c>
      <c r="D177" s="131" t="s">
        <v>1583</v>
      </c>
      <c r="E177" s="129" t="s">
        <v>957</v>
      </c>
      <c r="F177" s="132" t="s">
        <v>1645</v>
      </c>
      <c r="G177" s="132">
        <v>1.9750110491186001</v>
      </c>
      <c r="H177" s="348">
        <v>1.9750110491186001</v>
      </c>
      <c r="I177" s="74"/>
      <c r="J177" s="337">
        <v>3.8981645112781953</v>
      </c>
      <c r="K177" s="338">
        <v>3.8981645112781953</v>
      </c>
      <c r="L177" s="74"/>
      <c r="M177" s="339">
        <v>0.10076721</v>
      </c>
      <c r="N177" s="340">
        <f t="shared" si="11"/>
        <v>0.10076721</v>
      </c>
      <c r="O177" s="74"/>
      <c r="P177" s="133">
        <v>9.2889269999999996E-2</v>
      </c>
      <c r="Q177" s="133">
        <v>3.6652148999999998E-3</v>
      </c>
      <c r="R177" s="133">
        <v>4.2127257999999999E-3</v>
      </c>
      <c r="S177" s="134">
        <v>5.5689010510308996E-6</v>
      </c>
      <c r="T177" s="135">
        <v>1.3554788792795328E-8</v>
      </c>
      <c r="U177" s="135">
        <v>0.59001762143100001</v>
      </c>
      <c r="V177" s="341">
        <v>4.4899825000000002E-4</v>
      </c>
      <c r="W177" s="166" t="s">
        <v>1566</v>
      </c>
      <c r="X177" s="110"/>
      <c r="Y177" s="110"/>
      <c r="Z177" s="90"/>
    </row>
    <row r="178" spans="1:26" ht="14.5" customHeight="1">
      <c r="A178" s="74" t="s">
        <v>1648</v>
      </c>
      <c r="B178" s="129" t="s">
        <v>1133</v>
      </c>
      <c r="C178" s="130" t="s">
        <v>1649</v>
      </c>
      <c r="D178" s="131" t="s">
        <v>1583</v>
      </c>
      <c r="E178" s="129" t="s">
        <v>957</v>
      </c>
      <c r="F178" s="132" t="s">
        <v>1650</v>
      </c>
      <c r="G178" s="132">
        <v>0.37058883358938099</v>
      </c>
      <c r="H178" s="348">
        <v>0.37058883358938099</v>
      </c>
      <c r="I178" s="74"/>
      <c r="J178" s="337">
        <v>1.9664393233082704</v>
      </c>
      <c r="K178" s="338">
        <v>1.9664393233082704</v>
      </c>
      <c r="L178" s="74"/>
      <c r="M178" s="339">
        <v>5.6151911999999998E-2</v>
      </c>
      <c r="N178" s="340">
        <f t="shared" si="11"/>
        <v>5.6151911999999998E-2</v>
      </c>
      <c r="O178" s="74"/>
      <c r="P178" s="133">
        <v>5.0579129E-2</v>
      </c>
      <c r="Q178" s="133">
        <v>1.9459627999999999E-3</v>
      </c>
      <c r="R178" s="133">
        <v>3.6268195E-3</v>
      </c>
      <c r="S178" s="134">
        <v>3.0323218785342424E-6</v>
      </c>
      <c r="T178" s="135">
        <v>7.1966077760029732E-9</v>
      </c>
      <c r="U178" s="135">
        <v>0.50795791233143994</v>
      </c>
      <c r="V178" s="341">
        <v>1.5439208999999999E-4</v>
      </c>
      <c r="W178" s="166" t="s">
        <v>1566</v>
      </c>
      <c r="X178" s="110"/>
      <c r="Y178" s="110"/>
      <c r="Z178" s="90"/>
    </row>
    <row r="179" spans="1:26" ht="14.5" customHeight="1">
      <c r="A179" s="74" t="s">
        <v>1651</v>
      </c>
      <c r="B179" s="129" t="s">
        <v>1133</v>
      </c>
      <c r="C179" s="130" t="s">
        <v>1652</v>
      </c>
      <c r="D179" s="131" t="s">
        <v>1583</v>
      </c>
      <c r="E179" s="129" t="s">
        <v>957</v>
      </c>
      <c r="F179" s="132" t="s">
        <v>1653</v>
      </c>
      <c r="G179" s="132">
        <v>1.41210434402644</v>
      </c>
      <c r="H179" s="348">
        <v>1.41210434402644</v>
      </c>
      <c r="I179" s="74"/>
      <c r="J179" s="337">
        <v>3.9854599248120297</v>
      </c>
      <c r="K179" s="338">
        <v>3.9854599248120297</v>
      </c>
      <c r="L179" s="74"/>
      <c r="M179" s="339">
        <v>0.10872772999999999</v>
      </c>
      <c r="N179" s="340">
        <f t="shared" si="11"/>
        <v>0.10872772999999999</v>
      </c>
      <c r="O179" s="74"/>
      <c r="P179" s="133">
        <v>0.1003353</v>
      </c>
      <c r="Q179" s="133">
        <v>3.8738217999999998E-3</v>
      </c>
      <c r="R179" s="133">
        <v>4.5186082000000004E-3</v>
      </c>
      <c r="S179" s="134">
        <v>6.0153057439967003E-6</v>
      </c>
      <c r="T179" s="135">
        <v>1.4326264379793907E-8</v>
      </c>
      <c r="U179" s="135">
        <v>0.63285828499599994</v>
      </c>
      <c r="V179" s="341">
        <v>3.6209281000000002E-4</v>
      </c>
      <c r="W179" s="166" t="s">
        <v>1566</v>
      </c>
      <c r="X179" s="110"/>
      <c r="Y179" s="110"/>
      <c r="Z179" s="90"/>
    </row>
    <row r="180" spans="1:26" ht="14.5" customHeight="1">
      <c r="A180" s="74" t="s">
        <v>1656</v>
      </c>
      <c r="B180" s="129" t="s">
        <v>1133</v>
      </c>
      <c r="C180" s="130" t="s">
        <v>1657</v>
      </c>
      <c r="D180" s="131" t="s">
        <v>1583</v>
      </c>
      <c r="E180" s="129" t="s">
        <v>957</v>
      </c>
      <c r="F180" s="132" t="s">
        <v>1658</v>
      </c>
      <c r="G180" s="132">
        <v>0.64242004622829008</v>
      </c>
      <c r="H180" s="348">
        <v>0.64242004622829008</v>
      </c>
      <c r="I180" s="74"/>
      <c r="J180" s="337">
        <v>2.0588873684210527</v>
      </c>
      <c r="K180" s="338">
        <v>2.0588873684210527</v>
      </c>
      <c r="L180" s="74"/>
      <c r="M180" s="339">
        <v>5.5369285999999997E-2</v>
      </c>
      <c r="N180" s="340">
        <f t="shared" si="11"/>
        <v>5.5369285999999997E-2</v>
      </c>
      <c r="O180" s="74"/>
      <c r="P180" s="133">
        <v>5.0398783000000003E-2</v>
      </c>
      <c r="Q180" s="133">
        <v>1.9606948000000001E-3</v>
      </c>
      <c r="R180" s="133">
        <v>3.0098081000000001E-3</v>
      </c>
      <c r="S180" s="134">
        <v>3.021509772181E-6</v>
      </c>
      <c r="T180" s="135">
        <v>7.2510904029813125E-9</v>
      </c>
      <c r="U180" s="135">
        <v>0.42154175324050003</v>
      </c>
      <c r="V180" s="341">
        <v>1.9692293999999999E-4</v>
      </c>
      <c r="W180" s="166" t="s">
        <v>1566</v>
      </c>
      <c r="X180" s="110"/>
      <c r="Y180" s="110"/>
      <c r="Z180" s="90"/>
    </row>
    <row r="181" spans="1:26" ht="14.5" customHeight="1">
      <c r="A181" s="74" t="s">
        <v>1661</v>
      </c>
      <c r="B181" s="129" t="s">
        <v>1133</v>
      </c>
      <c r="C181" s="130" t="s">
        <v>1662</v>
      </c>
      <c r="D181" s="131" t="s">
        <v>1583</v>
      </c>
      <c r="E181" s="129" t="s">
        <v>957</v>
      </c>
      <c r="F181" s="132" t="s">
        <v>1663</v>
      </c>
      <c r="G181" s="132">
        <v>0.64725866072400007</v>
      </c>
      <c r="H181" s="348">
        <v>0.64725866072400007</v>
      </c>
      <c r="I181" s="74"/>
      <c r="J181" s="337">
        <v>4.0172854887218046</v>
      </c>
      <c r="K181" s="338">
        <v>4.0172854887218046</v>
      </c>
      <c r="L181" s="74"/>
      <c r="M181" s="339">
        <v>8.6297684999999999E-2</v>
      </c>
      <c r="N181" s="340">
        <f t="shared" si="11"/>
        <v>8.6297684999999999E-2</v>
      </c>
      <c r="O181" s="74"/>
      <c r="P181" s="133">
        <v>7.7950296000000002E-2</v>
      </c>
      <c r="Q181" s="133">
        <v>3.5025049999999999E-3</v>
      </c>
      <c r="R181" s="133">
        <v>4.8448835999999997E-3</v>
      </c>
      <c r="S181" s="134">
        <v>4.6732791493340006E-6</v>
      </c>
      <c r="T181" s="135">
        <v>1.2953051417600592E-8</v>
      </c>
      <c r="U181" s="135">
        <v>0.67855512660000006</v>
      </c>
      <c r="V181" s="341">
        <v>2.4755980000000001E-4</v>
      </c>
      <c r="W181" s="166" t="s">
        <v>1566</v>
      </c>
      <c r="X181" s="110"/>
      <c r="Y181" s="110"/>
      <c r="Z181" s="90"/>
    </row>
    <row r="182" spans="1:26" ht="14.5" customHeight="1">
      <c r="A182" s="74" t="s">
        <v>1665</v>
      </c>
      <c r="B182" s="129" t="s">
        <v>1133</v>
      </c>
      <c r="C182" s="130" t="s">
        <v>1666</v>
      </c>
      <c r="D182" s="131" t="s">
        <v>1583</v>
      </c>
      <c r="E182" s="129" t="s">
        <v>957</v>
      </c>
      <c r="F182" s="132" t="s">
        <v>1667</v>
      </c>
      <c r="G182" s="132">
        <v>0.71572709751399999</v>
      </c>
      <c r="H182" s="348">
        <v>0.71572709751399999</v>
      </c>
      <c r="I182" s="74"/>
      <c r="J182" s="337">
        <v>4.4314803759398496</v>
      </c>
      <c r="K182" s="338">
        <v>4.4314803759398496</v>
      </c>
      <c r="L182" s="74"/>
      <c r="M182" s="339">
        <v>9.4194714999999998E-2</v>
      </c>
      <c r="N182" s="340">
        <f t="shared" si="11"/>
        <v>9.4194714999999998E-2</v>
      </c>
      <c r="O182" s="74"/>
      <c r="P182" s="133">
        <v>8.5320656999999994E-2</v>
      </c>
      <c r="Q182" s="133">
        <v>3.8588636999999999E-3</v>
      </c>
      <c r="R182" s="133">
        <v>5.0151952000000001E-3</v>
      </c>
      <c r="S182" s="134">
        <v>5.1151473102760009E-6</v>
      </c>
      <c r="T182" s="135">
        <v>1.4270945456218851E-8</v>
      </c>
      <c r="U182" s="135">
        <v>0.70240829922999992</v>
      </c>
      <c r="V182" s="341">
        <v>2.6678397000000001E-4</v>
      </c>
      <c r="W182" s="166" t="s">
        <v>1566</v>
      </c>
      <c r="X182" s="110"/>
      <c r="Y182" s="110"/>
      <c r="Z182" s="90"/>
    </row>
    <row r="183" spans="1:26" ht="14.5" customHeight="1">
      <c r="A183" s="74" t="s">
        <v>1668</v>
      </c>
      <c r="B183" s="129" t="s">
        <v>1133</v>
      </c>
      <c r="C183" s="130" t="s">
        <v>1669</v>
      </c>
      <c r="D183" s="131" t="s">
        <v>1583</v>
      </c>
      <c r="E183" s="129" t="s">
        <v>957</v>
      </c>
      <c r="F183" s="132" t="s">
        <v>1670</v>
      </c>
      <c r="G183" s="132">
        <v>0.31078400840100001</v>
      </c>
      <c r="H183" s="348">
        <v>0.31078400840100001</v>
      </c>
      <c r="I183" s="74"/>
      <c r="J183" s="337">
        <v>1.6307216541353382</v>
      </c>
      <c r="K183" s="338">
        <v>1.6307216541353382</v>
      </c>
      <c r="L183" s="74"/>
      <c r="M183" s="339">
        <v>4.2199983000000003E-2</v>
      </c>
      <c r="N183" s="340">
        <f t="shared" si="11"/>
        <v>4.2199983000000003E-2</v>
      </c>
      <c r="O183" s="74"/>
      <c r="P183" s="133">
        <v>3.6665802999999997E-2</v>
      </c>
      <c r="Q183" s="133">
        <v>1.6438666999999999E-3</v>
      </c>
      <c r="R183" s="133">
        <v>3.8903137000000001E-3</v>
      </c>
      <c r="S183" s="134">
        <v>2.1981896521523E-6</v>
      </c>
      <c r="T183" s="135">
        <v>6.0793888039923559E-9</v>
      </c>
      <c r="U183" s="135">
        <v>0.54486186543499993</v>
      </c>
      <c r="V183" s="341">
        <v>1.4686239E-4</v>
      </c>
      <c r="W183" s="166" t="s">
        <v>1566</v>
      </c>
      <c r="X183" s="110"/>
      <c r="Y183" s="110"/>
      <c r="Z183" s="90"/>
    </row>
    <row r="184" spans="1:26" ht="14.5" customHeight="1">
      <c r="A184" s="74" t="s">
        <v>1671</v>
      </c>
      <c r="B184" s="129" t="s">
        <v>1133</v>
      </c>
      <c r="C184" s="130" t="s">
        <v>1672</v>
      </c>
      <c r="D184" s="131" t="s">
        <v>1583</v>
      </c>
      <c r="E184" s="129" t="s">
        <v>957</v>
      </c>
      <c r="F184" s="132" t="s">
        <v>1673</v>
      </c>
      <c r="G184" s="132">
        <v>0.56912568280362996</v>
      </c>
      <c r="H184" s="348">
        <v>0.56912568280362996</v>
      </c>
      <c r="I184" s="74"/>
      <c r="J184" s="337">
        <v>3.4320503759398493</v>
      </c>
      <c r="K184" s="338">
        <v>3.4320503759398493</v>
      </c>
      <c r="L184" s="74"/>
      <c r="M184" s="339">
        <v>7.5120006000000003E-2</v>
      </c>
      <c r="N184" s="340">
        <f t="shared" si="11"/>
        <v>7.5120006000000003E-2</v>
      </c>
      <c r="O184" s="74"/>
      <c r="P184" s="133">
        <v>6.7581846000000001E-2</v>
      </c>
      <c r="Q184" s="133">
        <v>3.1750217999999999E-3</v>
      </c>
      <c r="R184" s="133">
        <v>4.3631381000000004E-3</v>
      </c>
      <c r="S184" s="134">
        <v>4.0516693977889997E-6</v>
      </c>
      <c r="T184" s="135">
        <v>1.1741944604808751E-8</v>
      </c>
      <c r="U184" s="135">
        <v>0.611083776616</v>
      </c>
      <c r="V184" s="341">
        <v>2.0511851999999999E-4</v>
      </c>
      <c r="W184" s="166" t="s">
        <v>1566</v>
      </c>
      <c r="X184" s="110"/>
      <c r="Y184" s="110"/>
      <c r="Z184" s="90"/>
    </row>
    <row r="185" spans="1:26" ht="14.5" customHeight="1">
      <c r="A185" s="74" t="s">
        <v>1674</v>
      </c>
      <c r="B185" s="129" t="s">
        <v>1133</v>
      </c>
      <c r="C185" s="130" t="s">
        <v>1675</v>
      </c>
      <c r="D185" s="131" t="s">
        <v>1583</v>
      </c>
      <c r="E185" s="129" t="s">
        <v>957</v>
      </c>
      <c r="F185" s="132" t="s">
        <v>1676</v>
      </c>
      <c r="G185" s="132">
        <v>0.64343239024521992</v>
      </c>
      <c r="H185" s="348">
        <v>0.64343239024521992</v>
      </c>
      <c r="I185" s="74"/>
      <c r="J185" s="337">
        <v>3.8801488721804507</v>
      </c>
      <c r="K185" s="338">
        <v>3.8801488721804507</v>
      </c>
      <c r="L185" s="74"/>
      <c r="M185" s="339">
        <v>8.4927892000000005E-2</v>
      </c>
      <c r="N185" s="340">
        <f t="shared" si="11"/>
        <v>8.4927892000000005E-2</v>
      </c>
      <c r="O185" s="74"/>
      <c r="P185" s="133">
        <v>7.6405528E-2</v>
      </c>
      <c r="Q185" s="133">
        <v>3.5895619000000001E-3</v>
      </c>
      <c r="R185" s="133">
        <v>4.9328020999999996E-3</v>
      </c>
      <c r="S185" s="134">
        <v>4.5806671917239008E-6</v>
      </c>
      <c r="T185" s="135">
        <v>1.3275007201755301E-8</v>
      </c>
      <c r="U185" s="135">
        <v>0.69086864568200002</v>
      </c>
      <c r="V185" s="341">
        <v>2.3189938000000001E-4</v>
      </c>
      <c r="W185" s="166" t="s">
        <v>1566</v>
      </c>
      <c r="X185" s="110"/>
      <c r="Y185" s="110"/>
      <c r="Z185" s="90"/>
    </row>
    <row r="186" spans="1:26" ht="14.5" customHeight="1">
      <c r="A186" s="74" t="s">
        <v>1677</v>
      </c>
      <c r="B186" s="129" t="s">
        <v>1133</v>
      </c>
      <c r="C186" s="130" t="s">
        <v>1678</v>
      </c>
      <c r="D186" s="131" t="s">
        <v>1583</v>
      </c>
      <c r="E186" s="129" t="s">
        <v>957</v>
      </c>
      <c r="F186" s="132" t="s">
        <v>1679</v>
      </c>
      <c r="G186" s="132">
        <v>1.021540548453</v>
      </c>
      <c r="H186" s="348">
        <v>1.021540548453</v>
      </c>
      <c r="I186" s="74"/>
      <c r="J186" s="337">
        <v>6.4722806015037593</v>
      </c>
      <c r="K186" s="338">
        <v>6.4722806015037593</v>
      </c>
      <c r="L186" s="74"/>
      <c r="M186" s="339">
        <v>0.13708034999999999</v>
      </c>
      <c r="N186" s="340">
        <f t="shared" si="11"/>
        <v>0.13708034999999999</v>
      </c>
      <c r="O186" s="74"/>
      <c r="P186" s="133">
        <v>0.12510513000000001</v>
      </c>
      <c r="Q186" s="133">
        <v>5.5962414999999998E-3</v>
      </c>
      <c r="R186" s="133">
        <v>6.3789802999999999E-3</v>
      </c>
      <c r="S186" s="134">
        <v>7.5003074369380003E-6</v>
      </c>
      <c r="T186" s="135">
        <v>2.0696159035707746E-8</v>
      </c>
      <c r="U186" s="135">
        <v>0.89341460326699995</v>
      </c>
      <c r="V186" s="341">
        <v>3.6875420000000001E-4</v>
      </c>
      <c r="W186" s="166" t="s">
        <v>1566</v>
      </c>
      <c r="X186" s="110"/>
      <c r="Y186" s="110"/>
      <c r="Z186" s="90"/>
    </row>
    <row r="187" spans="1:26" ht="14.5" customHeight="1">
      <c r="A187" s="74" t="s">
        <v>1680</v>
      </c>
      <c r="B187" s="129" t="s">
        <v>1133</v>
      </c>
      <c r="C187" s="130" t="s">
        <v>1681</v>
      </c>
      <c r="D187" s="131" t="s">
        <v>1583</v>
      </c>
      <c r="E187" s="129" t="s">
        <v>957</v>
      </c>
      <c r="F187" s="132" t="s">
        <v>1682</v>
      </c>
      <c r="G187" s="132">
        <v>0.58757978860100002</v>
      </c>
      <c r="H187" s="348">
        <v>0.58757978860100002</v>
      </c>
      <c r="I187" s="74"/>
      <c r="J187" s="337">
        <v>3.7141483458646616</v>
      </c>
      <c r="K187" s="338">
        <v>3.7141483458646616</v>
      </c>
      <c r="L187" s="74"/>
      <c r="M187" s="339">
        <v>7.7612368000000001E-2</v>
      </c>
      <c r="N187" s="340">
        <f t="shared" si="11"/>
        <v>7.7612368000000001E-2</v>
      </c>
      <c r="O187" s="74"/>
      <c r="P187" s="133">
        <v>7.0542028000000007E-2</v>
      </c>
      <c r="Q187" s="133">
        <v>3.2232648999999999E-3</v>
      </c>
      <c r="R187" s="133">
        <v>3.8470747E-3</v>
      </c>
      <c r="S187" s="134">
        <v>4.2291383536849993E-6</v>
      </c>
      <c r="T187" s="135">
        <v>1.1920358417202296E-8</v>
      </c>
      <c r="U187" s="135">
        <v>0.53880597211399994</v>
      </c>
      <c r="V187" s="341">
        <v>2.104769E-4</v>
      </c>
      <c r="W187" s="166" t="s">
        <v>1566</v>
      </c>
      <c r="X187" s="110"/>
      <c r="Y187" s="110"/>
      <c r="Z187" s="90"/>
    </row>
    <row r="188" spans="1:26" ht="14.5" customHeight="1">
      <c r="A188" s="74" t="s">
        <v>1684</v>
      </c>
      <c r="B188" s="129" t="s">
        <v>1133</v>
      </c>
      <c r="C188" s="130" t="s">
        <v>1685</v>
      </c>
      <c r="D188" s="131" t="s">
        <v>1583</v>
      </c>
      <c r="E188" s="129" t="s">
        <v>957</v>
      </c>
      <c r="F188" s="132" t="s">
        <v>1686</v>
      </c>
      <c r="G188" s="132">
        <v>0.75321606190300006</v>
      </c>
      <c r="H188" s="348">
        <v>0.75321606190300006</v>
      </c>
      <c r="I188" s="74"/>
      <c r="J188" s="337">
        <v>4.6635962406015041</v>
      </c>
      <c r="K188" s="338">
        <v>4.6635962406015041</v>
      </c>
      <c r="L188" s="74"/>
      <c r="M188" s="339">
        <v>9.9128526999999994E-2</v>
      </c>
      <c r="N188" s="340">
        <f t="shared" si="11"/>
        <v>9.9128526999999994E-2</v>
      </c>
      <c r="O188" s="74"/>
      <c r="P188" s="133">
        <v>8.9789654999999996E-2</v>
      </c>
      <c r="Q188" s="133">
        <v>4.0609864999999997E-3</v>
      </c>
      <c r="R188" s="133">
        <v>5.2778853999999997E-3</v>
      </c>
      <c r="S188" s="134">
        <v>5.3830728139589994E-6</v>
      </c>
      <c r="T188" s="135">
        <v>1.5018440996785365E-8</v>
      </c>
      <c r="U188" s="135">
        <v>0.73919963306000003</v>
      </c>
      <c r="V188" s="341">
        <v>2.8075780999999998E-4</v>
      </c>
      <c r="W188" s="166" t="s">
        <v>1566</v>
      </c>
      <c r="X188" s="110"/>
      <c r="Y188" s="110"/>
      <c r="Z188" s="90"/>
    </row>
    <row r="189" spans="1:26" ht="14.5" customHeight="1">
      <c r="A189" s="74" t="s">
        <v>1689</v>
      </c>
      <c r="B189" s="129" t="s">
        <v>1133</v>
      </c>
      <c r="C189" s="130" t="s">
        <v>1690</v>
      </c>
      <c r="D189" s="131" t="s">
        <v>1583</v>
      </c>
      <c r="E189" s="129" t="s">
        <v>957</v>
      </c>
      <c r="F189" s="132" t="s">
        <v>1691</v>
      </c>
      <c r="G189" s="132">
        <v>0.50412213985199994</v>
      </c>
      <c r="H189" s="348">
        <v>0.50412213985199994</v>
      </c>
      <c r="I189" s="74"/>
      <c r="J189" s="337">
        <v>3.108373834586466</v>
      </c>
      <c r="K189" s="338">
        <v>3.108373834586466</v>
      </c>
      <c r="L189" s="74"/>
      <c r="M189" s="339">
        <v>7.5426508000000003E-2</v>
      </c>
      <c r="N189" s="340">
        <f t="shared" si="11"/>
        <v>7.5426508000000003E-2</v>
      </c>
      <c r="O189" s="74"/>
      <c r="P189" s="133">
        <v>6.8483354999999996E-2</v>
      </c>
      <c r="Q189" s="133">
        <v>2.7901776999999998E-3</v>
      </c>
      <c r="R189" s="133">
        <v>4.1529751000000002E-3</v>
      </c>
      <c r="S189" s="134">
        <v>4.1057167501516006E-6</v>
      </c>
      <c r="T189" s="135">
        <v>1.0318704612417059E-8</v>
      </c>
      <c r="U189" s="135">
        <v>0.58164918089200002</v>
      </c>
      <c r="V189" s="341">
        <v>1.9253168000000001E-4</v>
      </c>
      <c r="W189" s="166" t="s">
        <v>1566</v>
      </c>
      <c r="X189" s="110"/>
      <c r="Y189" s="110"/>
      <c r="Z189" s="90"/>
    </row>
    <row r="190" spans="1:26" ht="14.5" customHeight="1">
      <c r="A190" s="74" t="s">
        <v>1694</v>
      </c>
      <c r="B190" s="129" t="s">
        <v>1133</v>
      </c>
      <c r="C190" s="130" t="s">
        <v>1695</v>
      </c>
      <c r="D190" s="131" t="s">
        <v>1583</v>
      </c>
      <c r="E190" s="129" t="s">
        <v>957</v>
      </c>
      <c r="F190" s="132" t="s">
        <v>1696</v>
      </c>
      <c r="G190" s="132">
        <v>0.82702818077900009</v>
      </c>
      <c r="H190" s="348">
        <v>0.82702818077900009</v>
      </c>
      <c r="I190" s="74"/>
      <c r="J190" s="337">
        <v>4.6816506766917287</v>
      </c>
      <c r="K190" s="338">
        <v>4.6816506766917287</v>
      </c>
      <c r="L190" s="74"/>
      <c r="M190" s="339">
        <v>0.12404738</v>
      </c>
      <c r="N190" s="340">
        <f t="shared" si="11"/>
        <v>0.12404738</v>
      </c>
      <c r="O190" s="74"/>
      <c r="P190" s="133">
        <v>0.11487145999999999</v>
      </c>
      <c r="Q190" s="133">
        <v>4.1365207999999997E-3</v>
      </c>
      <c r="R190" s="133">
        <v>5.0393998999999998E-3</v>
      </c>
      <c r="S190" s="134">
        <v>6.8867782469099996E-6</v>
      </c>
      <c r="T190" s="135">
        <v>1.5297783718087338E-8</v>
      </c>
      <c r="U190" s="135">
        <v>0.70579830427199997</v>
      </c>
      <c r="V190" s="341">
        <v>2.7861339E-4</v>
      </c>
      <c r="W190" s="166" t="s">
        <v>1566</v>
      </c>
      <c r="X190" s="110"/>
      <c r="Y190" s="110"/>
      <c r="Z190" s="90"/>
    </row>
    <row r="191" spans="1:26" ht="14.5" customHeight="1">
      <c r="A191" s="74" t="s">
        <v>1698</v>
      </c>
      <c r="B191" s="129" t="s">
        <v>1133</v>
      </c>
      <c r="C191" s="130" t="s">
        <v>1699</v>
      </c>
      <c r="D191" s="131" t="s">
        <v>1583</v>
      </c>
      <c r="E191" s="129" t="s">
        <v>957</v>
      </c>
      <c r="F191" s="132" t="s">
        <v>1700</v>
      </c>
      <c r="G191" s="132">
        <v>0.21116867743603002</v>
      </c>
      <c r="H191" s="348">
        <v>0.21116867743603002</v>
      </c>
      <c r="I191" s="74"/>
      <c r="J191" s="337">
        <v>1.3001280451127819</v>
      </c>
      <c r="K191" s="338">
        <v>1.3001280451127819</v>
      </c>
      <c r="L191" s="74"/>
      <c r="M191" s="339">
        <v>3.0098264E-2</v>
      </c>
      <c r="N191" s="340">
        <f t="shared" si="11"/>
        <v>3.0098264E-2</v>
      </c>
      <c r="O191" s="74"/>
      <c r="P191" s="133">
        <v>2.7310528000000001E-2</v>
      </c>
      <c r="Q191" s="133">
        <v>1.2067024E-3</v>
      </c>
      <c r="R191" s="133">
        <v>1.581034E-3</v>
      </c>
      <c r="S191" s="134">
        <v>1.6373218424783E-6</v>
      </c>
      <c r="T191" s="135">
        <v>4.4626568303757717E-9</v>
      </c>
      <c r="U191" s="135">
        <v>0.22143332835299998</v>
      </c>
      <c r="V191" s="342">
        <v>8.1162645000000004E-5</v>
      </c>
      <c r="W191" s="166" t="s">
        <v>1566</v>
      </c>
      <c r="X191" s="110"/>
      <c r="Y191" s="110"/>
      <c r="Z191" s="90"/>
    </row>
    <row r="192" spans="1:26" ht="14.5" customHeight="1">
      <c r="A192" s="74" t="s">
        <v>1701</v>
      </c>
      <c r="B192" s="129" t="s">
        <v>1133</v>
      </c>
      <c r="C192" s="130" t="s">
        <v>1702</v>
      </c>
      <c r="D192" s="131" t="s">
        <v>1583</v>
      </c>
      <c r="E192" s="129" t="s">
        <v>957</v>
      </c>
      <c r="F192" s="132" t="s">
        <v>1703</v>
      </c>
      <c r="G192" s="132">
        <v>0.20828672362504</v>
      </c>
      <c r="H192" s="348">
        <v>0.20828672362504</v>
      </c>
      <c r="I192" s="74"/>
      <c r="J192" s="337">
        <v>1.2823843609022556</v>
      </c>
      <c r="K192" s="338">
        <v>1.2823843609022556</v>
      </c>
      <c r="L192" s="74"/>
      <c r="M192" s="339">
        <v>2.9687493999999998E-2</v>
      </c>
      <c r="N192" s="340">
        <f t="shared" si="11"/>
        <v>2.9687493999999998E-2</v>
      </c>
      <c r="O192" s="74"/>
      <c r="P192" s="133">
        <v>2.6937803999999999E-2</v>
      </c>
      <c r="Q192" s="133">
        <v>1.1902338E-3</v>
      </c>
      <c r="R192" s="133">
        <v>1.5594566000000001E-3</v>
      </c>
      <c r="S192" s="134">
        <v>1.6149762232560998E-6</v>
      </c>
      <c r="T192" s="135">
        <v>4.4017520408214946E-9</v>
      </c>
      <c r="U192" s="135">
        <v>0.21841128549700001</v>
      </c>
      <c r="V192" s="342">
        <v>8.0054966000000006E-5</v>
      </c>
      <c r="W192" s="166" t="s">
        <v>1566</v>
      </c>
      <c r="X192" s="110"/>
      <c r="Y192" s="110"/>
      <c r="Z192" s="90"/>
    </row>
    <row r="193" spans="1:26" ht="14.5" customHeight="1">
      <c r="A193" s="74" t="s">
        <v>1705</v>
      </c>
      <c r="B193" s="129" t="s">
        <v>1133</v>
      </c>
      <c r="C193" s="130" t="s">
        <v>1706</v>
      </c>
      <c r="D193" s="131" t="s">
        <v>1583</v>
      </c>
      <c r="E193" s="129" t="s">
        <v>957</v>
      </c>
      <c r="F193" s="132" t="s">
        <v>1707</v>
      </c>
      <c r="G193" s="132">
        <v>0.29107112098999999</v>
      </c>
      <c r="H193" s="348">
        <v>0.29107112098999999</v>
      </c>
      <c r="I193" s="74"/>
      <c r="J193" s="337">
        <v>1.6775431578947366</v>
      </c>
      <c r="K193" s="338">
        <v>1.6775431578947366</v>
      </c>
      <c r="L193" s="74"/>
      <c r="M193" s="339">
        <v>3.6702958000000001E-2</v>
      </c>
      <c r="N193" s="340">
        <f t="shared" si="11"/>
        <v>3.6702958000000001E-2</v>
      </c>
      <c r="O193" s="74"/>
      <c r="P193" s="133">
        <v>3.3391057000000002E-2</v>
      </c>
      <c r="Q193" s="133">
        <v>1.511653E-3</v>
      </c>
      <c r="R193" s="133">
        <v>1.8002482E-3</v>
      </c>
      <c r="S193" s="134">
        <v>2.0018619325190002E-6</v>
      </c>
      <c r="T193" s="135">
        <v>5.5904327015248162E-9</v>
      </c>
      <c r="U193" s="135">
        <v>0.252135603692</v>
      </c>
      <c r="V193" s="341">
        <v>1.0966441E-4</v>
      </c>
      <c r="W193" s="166" t="s">
        <v>1566</v>
      </c>
      <c r="X193" s="110"/>
      <c r="Y193" s="110"/>
      <c r="Z193" s="90"/>
    </row>
    <row r="194" spans="1:26" ht="14.5" customHeight="1">
      <c r="A194" s="74" t="s">
        <v>1710</v>
      </c>
      <c r="B194" s="129" t="s">
        <v>1133</v>
      </c>
      <c r="C194" s="130" t="s">
        <v>1711</v>
      </c>
      <c r="D194" s="131" t="s">
        <v>1583</v>
      </c>
      <c r="E194" s="129" t="s">
        <v>957</v>
      </c>
      <c r="F194" s="132" t="s">
        <v>1712</v>
      </c>
      <c r="G194" s="132">
        <v>0.38846833469468001</v>
      </c>
      <c r="H194" s="348">
        <v>0.38846833469468001</v>
      </c>
      <c r="I194" s="74"/>
      <c r="J194" s="337">
        <v>1.3416124812030075</v>
      </c>
      <c r="K194" s="338">
        <v>1.3416124812030075</v>
      </c>
      <c r="L194" s="74"/>
      <c r="M194" s="339">
        <v>3.0804653000000001E-2</v>
      </c>
      <c r="N194" s="340">
        <f t="shared" si="11"/>
        <v>3.0804653000000001E-2</v>
      </c>
      <c r="O194" s="74"/>
      <c r="P194" s="133">
        <v>2.8233688E-2</v>
      </c>
      <c r="Q194" s="133">
        <v>1.2929736E-3</v>
      </c>
      <c r="R194" s="133">
        <v>1.277991E-3</v>
      </c>
      <c r="S194" s="134">
        <v>1.6926671135496002E-6</v>
      </c>
      <c r="T194" s="135">
        <v>4.7817069193951432E-9</v>
      </c>
      <c r="U194" s="135">
        <v>0.17899033128300001</v>
      </c>
      <c r="V194" s="341">
        <v>1.3181293999999999E-4</v>
      </c>
      <c r="W194" s="166" t="s">
        <v>1566</v>
      </c>
      <c r="X194" s="110"/>
      <c r="Y194" s="110"/>
      <c r="Z194" s="90"/>
    </row>
    <row r="195" spans="1:26" ht="14.5" customHeight="1">
      <c r="A195" s="74" t="s">
        <v>1714</v>
      </c>
      <c r="B195" s="129" t="s">
        <v>1133</v>
      </c>
      <c r="C195" s="130" t="s">
        <v>1715</v>
      </c>
      <c r="D195" s="131" t="s">
        <v>1583</v>
      </c>
      <c r="E195" s="129" t="s">
        <v>957</v>
      </c>
      <c r="F195" s="132" t="s">
        <v>1716</v>
      </c>
      <c r="G195" s="132">
        <v>0.47303018169029998</v>
      </c>
      <c r="H195" s="348">
        <v>0.47303018169029998</v>
      </c>
      <c r="I195" s="74"/>
      <c r="J195" s="337">
        <v>2.91590977443609</v>
      </c>
      <c r="K195" s="338">
        <v>2.91590977443609</v>
      </c>
      <c r="L195" s="74"/>
      <c r="M195" s="339">
        <v>5.9722798000000001E-2</v>
      </c>
      <c r="N195" s="340">
        <f t="shared" si="11"/>
        <v>5.9722798000000001E-2</v>
      </c>
      <c r="O195" s="74"/>
      <c r="P195" s="133">
        <v>5.4733603999999998E-2</v>
      </c>
      <c r="Q195" s="133">
        <v>2.5477672999999999E-3</v>
      </c>
      <c r="R195" s="133">
        <v>2.4414264000000001E-3</v>
      </c>
      <c r="S195" s="134">
        <v>3.2813911423590999E-6</v>
      </c>
      <c r="T195" s="135">
        <v>9.422216360091564E-9</v>
      </c>
      <c r="U195" s="135">
        <v>0.34193646722900001</v>
      </c>
      <c r="V195" s="341">
        <v>1.5921513000000001E-4</v>
      </c>
      <c r="W195" s="166" t="s">
        <v>1566</v>
      </c>
      <c r="X195" s="110"/>
      <c r="Y195" s="110"/>
      <c r="Z195" s="90"/>
    </row>
    <row r="196" spans="1:26" ht="14.5" customHeight="1">
      <c r="A196" s="74" t="s">
        <v>1718</v>
      </c>
      <c r="B196" s="129" t="s">
        <v>1133</v>
      </c>
      <c r="C196" s="130" t="s">
        <v>1719</v>
      </c>
      <c r="D196" s="131" t="s">
        <v>1583</v>
      </c>
      <c r="E196" s="129" t="s">
        <v>957</v>
      </c>
      <c r="F196" s="132" t="s">
        <v>1720</v>
      </c>
      <c r="G196" s="132">
        <v>0.19364234483100001</v>
      </c>
      <c r="H196" s="348">
        <v>0.19364234483100001</v>
      </c>
      <c r="I196" s="74"/>
      <c r="J196" s="337">
        <v>1.0160650375939848</v>
      </c>
      <c r="K196" s="338">
        <v>1.0160650375939848</v>
      </c>
      <c r="L196" s="74"/>
      <c r="M196" s="339">
        <v>2.6293836000000001E-2</v>
      </c>
      <c r="N196" s="340">
        <f t="shared" si="11"/>
        <v>2.6293836000000001E-2</v>
      </c>
      <c r="O196" s="74"/>
      <c r="P196" s="133">
        <v>2.2845615E-2</v>
      </c>
      <c r="Q196" s="133">
        <v>1.0242554000000001E-3</v>
      </c>
      <c r="R196" s="133">
        <v>2.4239647E-3</v>
      </c>
      <c r="S196" s="134">
        <v>1.3696412068594997E-6</v>
      </c>
      <c r="T196" s="135">
        <v>3.7879268524796794E-9</v>
      </c>
      <c r="U196" s="135">
        <v>0.33949085654049999</v>
      </c>
      <c r="V196" s="342">
        <v>9.1506567999999995E-5</v>
      </c>
      <c r="W196" s="166" t="s">
        <v>1566</v>
      </c>
      <c r="X196" s="110"/>
      <c r="Y196" s="110"/>
      <c r="Z196" s="90"/>
    </row>
    <row r="197" spans="1:26" ht="14.5" customHeight="1">
      <c r="A197" s="74" t="s">
        <v>1721</v>
      </c>
      <c r="B197" s="129" t="s">
        <v>1133</v>
      </c>
      <c r="C197" s="130" t="s">
        <v>1722</v>
      </c>
      <c r="D197" s="131" t="s">
        <v>1583</v>
      </c>
      <c r="E197" s="129" t="s">
        <v>957</v>
      </c>
      <c r="F197" s="132" t="s">
        <v>1723</v>
      </c>
      <c r="G197" s="132">
        <v>0.47790973845978002</v>
      </c>
      <c r="H197" s="348">
        <v>0.47790973845978002</v>
      </c>
      <c r="I197" s="74"/>
      <c r="J197" s="337">
        <v>2.9947354135338342</v>
      </c>
      <c r="K197" s="338">
        <v>2.9947354135338342</v>
      </c>
      <c r="L197" s="74"/>
      <c r="M197" s="339">
        <v>5.8313241000000002E-2</v>
      </c>
      <c r="N197" s="340">
        <f t="shared" si="11"/>
        <v>5.8313241000000002E-2</v>
      </c>
      <c r="O197" s="74"/>
      <c r="P197" s="133">
        <v>5.3748797000000001E-2</v>
      </c>
      <c r="Q197" s="133">
        <v>2.5391276000000002E-3</v>
      </c>
      <c r="R197" s="133">
        <v>2.0253163999999998E-3</v>
      </c>
      <c r="S197" s="134">
        <v>3.2223499153648001E-6</v>
      </c>
      <c r="T197" s="135">
        <v>9.3902646037100324E-9</v>
      </c>
      <c r="U197" s="135">
        <v>0.28365776479100002</v>
      </c>
      <c r="V197" s="341">
        <v>1.5254569E-4</v>
      </c>
      <c r="W197" s="166" t="s">
        <v>1566</v>
      </c>
      <c r="X197" s="110"/>
      <c r="Y197" s="110"/>
      <c r="Z197" s="90"/>
    </row>
    <row r="198" spans="1:26" ht="14.5" customHeight="1">
      <c r="A198" s="74" t="s">
        <v>1724</v>
      </c>
      <c r="B198" s="129" t="s">
        <v>1133</v>
      </c>
      <c r="C198" s="130" t="s">
        <v>1725</v>
      </c>
      <c r="D198" s="131" t="s">
        <v>1583</v>
      </c>
      <c r="E198" s="129" t="s">
        <v>957</v>
      </c>
      <c r="F198" s="132" t="s">
        <v>1726</v>
      </c>
      <c r="G198" s="132">
        <v>0.69569128741049002</v>
      </c>
      <c r="H198" s="348">
        <v>0.69569128741049002</v>
      </c>
      <c r="I198" s="74"/>
      <c r="J198" s="337">
        <v>2.4902539849624059</v>
      </c>
      <c r="K198" s="338">
        <v>2.4902539849624059</v>
      </c>
      <c r="L198" s="74"/>
      <c r="M198" s="339">
        <v>5.6660042000000001E-2</v>
      </c>
      <c r="N198" s="340">
        <f t="shared" si="11"/>
        <v>5.6660042000000001E-2</v>
      </c>
      <c r="O198" s="74"/>
      <c r="P198" s="133">
        <v>5.2906547999999998E-2</v>
      </c>
      <c r="Q198" s="133">
        <v>2.2080842E-3</v>
      </c>
      <c r="R198" s="133">
        <v>1.5454096E-3</v>
      </c>
      <c r="S198" s="134">
        <v>3.1718554101963993E-6</v>
      </c>
      <c r="T198" s="135">
        <v>8.1659920774820602E-9</v>
      </c>
      <c r="U198" s="135">
        <v>0.216443926816</v>
      </c>
      <c r="V198" s="341">
        <v>1.7547654E-4</v>
      </c>
      <c r="W198" s="166" t="s">
        <v>1566</v>
      </c>
      <c r="X198" s="110"/>
      <c r="Y198" s="110"/>
      <c r="Z198" s="90"/>
    </row>
    <row r="199" spans="1:26" ht="14.5" customHeight="1">
      <c r="A199" s="74" t="s">
        <v>1728</v>
      </c>
      <c r="B199" s="129" t="s">
        <v>1133</v>
      </c>
      <c r="C199" s="130" t="s">
        <v>1729</v>
      </c>
      <c r="D199" s="131" t="s">
        <v>1583</v>
      </c>
      <c r="E199" s="129" t="s">
        <v>957</v>
      </c>
      <c r="F199" s="132" t="s">
        <v>1730</v>
      </c>
      <c r="G199" s="132">
        <v>0.316828039894612</v>
      </c>
      <c r="H199" s="348">
        <v>0.316828039894612</v>
      </c>
      <c r="I199" s="74"/>
      <c r="J199" s="337">
        <v>1.9628215789473684</v>
      </c>
      <c r="K199" s="338">
        <v>1.9628215789473684</v>
      </c>
      <c r="L199" s="74"/>
      <c r="M199" s="339">
        <v>4.4705675E-2</v>
      </c>
      <c r="N199" s="340">
        <f t="shared" si="11"/>
        <v>4.4705675E-2</v>
      </c>
      <c r="O199" s="74"/>
      <c r="P199" s="133">
        <v>4.0797820999999998E-2</v>
      </c>
      <c r="Q199" s="133">
        <v>1.7512674000000001E-3</v>
      </c>
      <c r="R199" s="133">
        <v>2.1565866E-3</v>
      </c>
      <c r="S199" s="134">
        <v>2.4459124814344995E-6</v>
      </c>
      <c r="T199" s="135">
        <v>6.4765807816718765E-9</v>
      </c>
      <c r="U199" s="135">
        <v>0.302042945663</v>
      </c>
      <c r="V199" s="341">
        <v>1.1854436999999999E-4</v>
      </c>
      <c r="W199" s="166" t="s">
        <v>1566</v>
      </c>
      <c r="X199" s="110"/>
      <c r="Y199" s="110"/>
      <c r="Z199" s="90"/>
    </row>
    <row r="200" spans="1:26" ht="14.5" customHeight="1">
      <c r="A200" s="74" t="s">
        <v>1732</v>
      </c>
      <c r="B200" s="129" t="s">
        <v>1133</v>
      </c>
      <c r="C200" s="130" t="s">
        <v>1733</v>
      </c>
      <c r="D200" s="131" t="s">
        <v>1583</v>
      </c>
      <c r="E200" s="129" t="s">
        <v>957</v>
      </c>
      <c r="F200" s="132" t="s">
        <v>1734</v>
      </c>
      <c r="G200" s="132">
        <v>0.26024585842143</v>
      </c>
      <c r="H200" s="348">
        <v>0.26024585842143</v>
      </c>
      <c r="I200" s="74"/>
      <c r="J200" s="337">
        <v>1.5967603759398494</v>
      </c>
      <c r="K200" s="338">
        <v>1.5967603759398494</v>
      </c>
      <c r="L200" s="74"/>
      <c r="M200" s="339">
        <v>3.5028130999999997E-2</v>
      </c>
      <c r="N200" s="340">
        <f t="shared" si="11"/>
        <v>3.5028130999999997E-2</v>
      </c>
      <c r="O200" s="74"/>
      <c r="P200" s="133">
        <v>3.2315295000000001E-2</v>
      </c>
      <c r="Q200" s="133">
        <v>1.3815892E-3</v>
      </c>
      <c r="R200" s="133">
        <v>1.3312466999999999E-3</v>
      </c>
      <c r="S200" s="134">
        <v>1.9373678225547001E-6</v>
      </c>
      <c r="T200" s="135">
        <v>5.1094273206602769E-9</v>
      </c>
      <c r="U200" s="135">
        <v>0.18644911918150001</v>
      </c>
      <c r="V200" s="342">
        <v>8.7923662000000003E-5</v>
      </c>
      <c r="W200" s="166" t="s">
        <v>1566</v>
      </c>
      <c r="X200" s="110"/>
      <c r="Y200" s="110"/>
      <c r="Z200" s="90"/>
    </row>
    <row r="201" spans="1:26" ht="14.5" customHeight="1">
      <c r="A201" s="74" t="s">
        <v>1736</v>
      </c>
      <c r="B201" s="129" t="s">
        <v>1133</v>
      </c>
      <c r="C201" s="130" t="s">
        <v>1737</v>
      </c>
      <c r="D201" s="131" t="s">
        <v>1583</v>
      </c>
      <c r="E201" s="129" t="s">
        <v>957</v>
      </c>
      <c r="F201" s="132" t="s">
        <v>1738</v>
      </c>
      <c r="G201" s="132">
        <v>0.33846592493570998</v>
      </c>
      <c r="H201" s="348">
        <v>0.33846592493570998</v>
      </c>
      <c r="I201" s="74"/>
      <c r="J201" s="337">
        <v>2.0838745864661652</v>
      </c>
      <c r="K201" s="338">
        <v>2.0838745864661652</v>
      </c>
      <c r="L201" s="74"/>
      <c r="M201" s="339">
        <v>4.8242177999999997E-2</v>
      </c>
      <c r="N201" s="340">
        <f t="shared" si="11"/>
        <v>4.8242177999999997E-2</v>
      </c>
      <c r="O201" s="74"/>
      <c r="P201" s="133">
        <v>4.3773931000000002E-2</v>
      </c>
      <c r="Q201" s="133">
        <v>1.9341299E-3</v>
      </c>
      <c r="R201" s="133">
        <v>2.5341169000000002E-3</v>
      </c>
      <c r="S201" s="134">
        <v>2.6243363777888009E-6</v>
      </c>
      <c r="T201" s="135">
        <v>7.1528471537088832E-9</v>
      </c>
      <c r="U201" s="135">
        <v>0.35491833518299998</v>
      </c>
      <c r="V201" s="341">
        <v>1.3008932E-4</v>
      </c>
      <c r="W201" s="166" t="s">
        <v>1566</v>
      </c>
      <c r="X201" s="110"/>
      <c r="Y201" s="110"/>
      <c r="Z201" s="90"/>
    </row>
    <row r="202" spans="1:26" ht="14.5" customHeight="1">
      <c r="A202" s="74" t="s">
        <v>1739</v>
      </c>
      <c r="B202" s="129" t="s">
        <v>1133</v>
      </c>
      <c r="C202" s="130" t="s">
        <v>1740</v>
      </c>
      <c r="D202" s="131" t="s">
        <v>1583</v>
      </c>
      <c r="E202" s="129" t="s">
        <v>957</v>
      </c>
      <c r="F202" s="132" t="s">
        <v>1741</v>
      </c>
      <c r="G202" s="132">
        <v>0.1934630425861</v>
      </c>
      <c r="H202" s="348">
        <v>0.1934630425861</v>
      </c>
      <c r="I202" s="74"/>
      <c r="J202" s="337">
        <v>1.0151242105263156</v>
      </c>
      <c r="K202" s="338">
        <v>1.0151242105263156</v>
      </c>
      <c r="L202" s="74"/>
      <c r="M202" s="339">
        <v>2.6269489E-2</v>
      </c>
      <c r="N202" s="340">
        <f t="shared" si="11"/>
        <v>2.6269489E-2</v>
      </c>
      <c r="O202" s="74"/>
      <c r="P202" s="133">
        <v>2.2824462E-2</v>
      </c>
      <c r="Q202" s="133">
        <v>1.023307E-3</v>
      </c>
      <c r="R202" s="133">
        <v>2.4217203000000001E-3</v>
      </c>
      <c r="S202" s="134">
        <v>1.3683730255559998E-6</v>
      </c>
      <c r="T202" s="135">
        <v>3.7844195589593081E-9</v>
      </c>
      <c r="U202" s="135">
        <v>0.33917650960849999</v>
      </c>
      <c r="V202" s="342">
        <v>9.1421839999999995E-5</v>
      </c>
      <c r="W202" s="166" t="s">
        <v>1566</v>
      </c>
      <c r="X202" s="110"/>
      <c r="Y202" s="110"/>
      <c r="Z202" s="90"/>
    </row>
    <row r="203" spans="1:26" ht="14.5" customHeight="1">
      <c r="A203" s="74" t="s">
        <v>1743</v>
      </c>
      <c r="B203" s="129" t="s">
        <v>1133</v>
      </c>
      <c r="C203" s="130" t="s">
        <v>1744</v>
      </c>
      <c r="D203" s="131" t="s">
        <v>1583</v>
      </c>
      <c r="E203" s="129" t="s">
        <v>957</v>
      </c>
      <c r="F203" s="132" t="s">
        <v>1745</v>
      </c>
      <c r="G203" s="132">
        <v>0.68995053520299998</v>
      </c>
      <c r="H203" s="348">
        <v>0.68995053520299998</v>
      </c>
      <c r="I203" s="74"/>
      <c r="J203" s="337">
        <v>4.5849434586466167</v>
      </c>
      <c r="K203" s="338">
        <v>4.5849434586466167</v>
      </c>
      <c r="L203" s="74"/>
      <c r="M203" s="339">
        <v>8.9143097000000004E-2</v>
      </c>
      <c r="N203" s="340">
        <f t="shared" si="11"/>
        <v>8.9143097000000004E-2</v>
      </c>
      <c r="O203" s="74"/>
      <c r="P203" s="133">
        <v>8.3508938000000005E-2</v>
      </c>
      <c r="Q203" s="133">
        <v>3.8508087000000001E-3</v>
      </c>
      <c r="R203" s="133">
        <v>1.7833510999999999E-3</v>
      </c>
      <c r="S203" s="134">
        <v>5.0065310394379989E-6</v>
      </c>
      <c r="T203" s="135">
        <v>1.4241155975007598E-8</v>
      </c>
      <c r="U203" s="135">
        <v>0.24976906105400001</v>
      </c>
      <c r="V203" s="341">
        <v>2.1894484999999999E-4</v>
      </c>
      <c r="W203" s="166" t="s">
        <v>1566</v>
      </c>
      <c r="X203" s="110"/>
      <c r="Y203" s="110"/>
      <c r="Z203" s="90"/>
    </row>
    <row r="204" spans="1:26" ht="14.5" customHeight="1">
      <c r="A204" s="74" t="s">
        <v>1746</v>
      </c>
      <c r="B204" s="129" t="s">
        <v>1133</v>
      </c>
      <c r="C204" s="130" t="s">
        <v>1747</v>
      </c>
      <c r="D204" s="131" t="s">
        <v>1583</v>
      </c>
      <c r="E204" s="129" t="s">
        <v>957</v>
      </c>
      <c r="F204" s="132" t="s">
        <v>1748</v>
      </c>
      <c r="G204" s="132">
        <v>2.3676005716425399</v>
      </c>
      <c r="H204" s="348">
        <v>2.3676005716425399</v>
      </c>
      <c r="I204" s="74"/>
      <c r="J204" s="337">
        <v>12.563095488721805</v>
      </c>
      <c r="K204" s="338">
        <v>12.563095488721805</v>
      </c>
      <c r="L204" s="74"/>
      <c r="M204" s="339">
        <v>0.35874070000000002</v>
      </c>
      <c r="N204" s="340">
        <f t="shared" si="11"/>
        <v>0.35874070000000002</v>
      </c>
      <c r="O204" s="74"/>
      <c r="P204" s="133">
        <v>0.32313756999999999</v>
      </c>
      <c r="Q204" s="133">
        <v>1.2432276000000001E-2</v>
      </c>
      <c r="R204" s="133">
        <v>2.3170854000000001E-2</v>
      </c>
      <c r="S204" s="134">
        <v>1.9372755567233782E-5</v>
      </c>
      <c r="T204" s="135">
        <v>4.5977350636281523E-8</v>
      </c>
      <c r="U204" s="135">
        <v>3.2452177342837998</v>
      </c>
      <c r="V204" s="341">
        <v>9.8637294000000005E-4</v>
      </c>
      <c r="W204" s="166" t="s">
        <v>1566</v>
      </c>
      <c r="X204" s="110"/>
      <c r="Y204" s="110"/>
      <c r="Z204" s="90"/>
    </row>
    <row r="205" spans="1:26" ht="14.5" customHeight="1">
      <c r="A205" s="74" t="s">
        <v>1749</v>
      </c>
      <c r="B205" s="129" t="s">
        <v>1133</v>
      </c>
      <c r="C205" s="130" t="s">
        <v>1750</v>
      </c>
      <c r="D205" s="131" t="s">
        <v>1583</v>
      </c>
      <c r="E205" s="129" t="s">
        <v>957</v>
      </c>
      <c r="F205" s="132" t="s">
        <v>1751</v>
      </c>
      <c r="G205" s="132">
        <v>0.75730744088099999</v>
      </c>
      <c r="H205" s="348">
        <v>0.75730744088099999</v>
      </c>
      <c r="I205" s="74"/>
      <c r="J205" s="337">
        <v>4.6889283458646611</v>
      </c>
      <c r="K205" s="338">
        <v>4.6889283458646611</v>
      </c>
      <c r="L205" s="74"/>
      <c r="M205" s="339">
        <v>9.9666980000000002E-2</v>
      </c>
      <c r="N205" s="340">
        <f t="shared" si="11"/>
        <v>9.9666980000000002E-2</v>
      </c>
      <c r="O205" s="74"/>
      <c r="P205" s="133">
        <v>9.0277380000000004E-2</v>
      </c>
      <c r="Q205" s="133">
        <v>4.0830453000000001E-3</v>
      </c>
      <c r="R205" s="133">
        <v>5.3065541999999999E-3</v>
      </c>
      <c r="S205" s="134">
        <v>5.4123129446290009E-6</v>
      </c>
      <c r="T205" s="135">
        <v>1.5100019893611179E-8</v>
      </c>
      <c r="U205" s="135">
        <v>0.74321487168</v>
      </c>
      <c r="V205" s="341">
        <v>2.8228284999999998E-4</v>
      </c>
      <c r="W205" s="166" t="s">
        <v>1566</v>
      </c>
      <c r="X205" s="110"/>
      <c r="Y205" s="110"/>
      <c r="Z205" s="90"/>
    </row>
    <row r="206" spans="1:26" ht="14.5" customHeight="1">
      <c r="A206" s="74" t="s">
        <v>1752</v>
      </c>
      <c r="B206" s="129" t="s">
        <v>1133</v>
      </c>
      <c r="C206" s="130" t="s">
        <v>1753</v>
      </c>
      <c r="D206" s="131" t="s">
        <v>1583</v>
      </c>
      <c r="E206" s="129" t="s">
        <v>957</v>
      </c>
      <c r="F206" s="132" t="s">
        <v>1754</v>
      </c>
      <c r="G206" s="132">
        <v>0.60715475269700003</v>
      </c>
      <c r="H206" s="348">
        <v>0.60715475269700003</v>
      </c>
      <c r="I206" s="74"/>
      <c r="J206" s="337">
        <v>3.8374828571428568</v>
      </c>
      <c r="K206" s="338">
        <v>3.8374828571428568</v>
      </c>
      <c r="L206" s="74"/>
      <c r="M206" s="339">
        <v>8.0240830999999999E-2</v>
      </c>
      <c r="N206" s="340">
        <f t="shared" si="11"/>
        <v>8.0240830999999999E-2</v>
      </c>
      <c r="O206" s="74"/>
      <c r="P206" s="133">
        <v>7.2922404999999996E-2</v>
      </c>
      <c r="Q206" s="133">
        <v>3.3306759999999999E-3</v>
      </c>
      <c r="R206" s="133">
        <v>3.9877495000000002E-3</v>
      </c>
      <c r="S206" s="134">
        <v>4.3718468770870004E-6</v>
      </c>
      <c r="T206" s="135">
        <v>1.2317589175422945E-8</v>
      </c>
      <c r="U206" s="135">
        <v>0.55850832868199995</v>
      </c>
      <c r="V206" s="341">
        <v>2.1887448000000001E-4</v>
      </c>
      <c r="W206" s="166" t="s">
        <v>1566</v>
      </c>
      <c r="X206" s="89"/>
      <c r="Y206" s="89"/>
      <c r="Z206" s="90"/>
    </row>
    <row r="207" spans="1:26" ht="14.5" customHeight="1">
      <c r="A207" s="74" t="s">
        <v>1756</v>
      </c>
      <c r="B207" s="129" t="s">
        <v>1133</v>
      </c>
      <c r="C207" s="130" t="s">
        <v>1757</v>
      </c>
      <c r="D207" s="131" t="s">
        <v>1583</v>
      </c>
      <c r="E207" s="129" t="s">
        <v>957</v>
      </c>
      <c r="F207" s="132" t="s">
        <v>1758</v>
      </c>
      <c r="G207" s="132">
        <v>0.76305557952600001</v>
      </c>
      <c r="H207" s="348">
        <v>0.76305557952600001</v>
      </c>
      <c r="I207" s="74"/>
      <c r="J207" s="337">
        <v>4.6577144360902256</v>
      </c>
      <c r="K207" s="338">
        <v>4.6577144360902256</v>
      </c>
      <c r="L207" s="74"/>
      <c r="M207" s="339">
        <v>9.6193571000000005E-2</v>
      </c>
      <c r="N207" s="340">
        <f t="shared" si="11"/>
        <v>9.6193571000000005E-2</v>
      </c>
      <c r="O207" s="74"/>
      <c r="P207" s="133">
        <v>8.8604067999999994E-2</v>
      </c>
      <c r="Q207" s="133">
        <v>4.2159273999999997E-3</v>
      </c>
      <c r="R207" s="133">
        <v>3.3735759000000001E-3</v>
      </c>
      <c r="S207" s="134">
        <v>5.3119945116460001E-6</v>
      </c>
      <c r="T207" s="135">
        <v>1.559144771667382E-8</v>
      </c>
      <c r="U207" s="135">
        <v>0.47248962340099998</v>
      </c>
      <c r="V207" s="341">
        <v>2.7392140000000002E-4</v>
      </c>
      <c r="W207" s="166" t="s">
        <v>1566</v>
      </c>
      <c r="X207" s="89"/>
      <c r="Y207" s="89"/>
      <c r="Z207" s="90"/>
    </row>
    <row r="208" spans="1:26" ht="14.5" customHeight="1">
      <c r="A208" s="74" t="s">
        <v>1760</v>
      </c>
      <c r="B208" s="129" t="s">
        <v>1133</v>
      </c>
      <c r="C208" s="130" t="s">
        <v>1761</v>
      </c>
      <c r="D208" s="131" t="s">
        <v>1583</v>
      </c>
      <c r="E208" s="129" t="s">
        <v>957</v>
      </c>
      <c r="F208" s="132" t="s">
        <v>1762</v>
      </c>
      <c r="G208" s="132">
        <v>0.19357403732690001</v>
      </c>
      <c r="H208" s="348">
        <v>0.19357403732690001</v>
      </c>
      <c r="I208" s="74"/>
      <c r="J208" s="337">
        <v>1.0157066165413533</v>
      </c>
      <c r="K208" s="338">
        <v>1.0157066165413533</v>
      </c>
      <c r="L208" s="74"/>
      <c r="M208" s="339">
        <v>2.6284561000000001E-2</v>
      </c>
      <c r="N208" s="340">
        <f t="shared" si="11"/>
        <v>2.6284561000000001E-2</v>
      </c>
      <c r="O208" s="74"/>
      <c r="P208" s="133">
        <v>2.2837557000000001E-2</v>
      </c>
      <c r="Q208" s="133">
        <v>1.0238941000000001E-3</v>
      </c>
      <c r="R208" s="133">
        <v>2.4231096999999999E-3</v>
      </c>
      <c r="S208" s="134">
        <v>1.3691580935021E-6</v>
      </c>
      <c r="T208" s="135">
        <v>3.7865907547067723E-9</v>
      </c>
      <c r="U208" s="135">
        <v>0.33937110389979996</v>
      </c>
      <c r="V208" s="342">
        <v>9.1474291000000001E-5</v>
      </c>
      <c r="W208" s="166" t="s">
        <v>1566</v>
      </c>
      <c r="X208" s="110"/>
      <c r="Y208" s="110"/>
      <c r="Z208" s="90"/>
    </row>
    <row r="209" spans="1:26" ht="14.5" customHeight="1">
      <c r="A209" s="74" t="s">
        <v>1764</v>
      </c>
      <c r="B209" s="129" t="s">
        <v>1133</v>
      </c>
      <c r="C209" s="130" t="s">
        <v>1765</v>
      </c>
      <c r="D209" s="131" t="s">
        <v>1583</v>
      </c>
      <c r="E209" s="129" t="s">
        <v>957</v>
      </c>
      <c r="F209" s="132" t="s">
        <v>1766</v>
      </c>
      <c r="G209" s="132">
        <v>0.19366448252929999</v>
      </c>
      <c r="H209" s="348">
        <v>0.19366448252929999</v>
      </c>
      <c r="I209" s="74"/>
      <c r="J209" s="337">
        <v>1.0161812030075188</v>
      </c>
      <c r="K209" s="338">
        <v>1.0161812030075188</v>
      </c>
      <c r="L209" s="74"/>
      <c r="M209" s="339">
        <v>2.6296841000000001E-2</v>
      </c>
      <c r="N209" s="340">
        <f t="shared" si="11"/>
        <v>2.6296841000000001E-2</v>
      </c>
      <c r="O209" s="74"/>
      <c r="P209" s="133">
        <v>2.2848226999999999E-2</v>
      </c>
      <c r="Q209" s="133">
        <v>1.0243724999999999E-3</v>
      </c>
      <c r="R209" s="133">
        <v>2.4242418E-3</v>
      </c>
      <c r="S209" s="134">
        <v>1.3697977851420998E-6</v>
      </c>
      <c r="T209" s="135">
        <v>3.7883599356563444E-9</v>
      </c>
      <c r="U209" s="135">
        <v>0.33952966739630003</v>
      </c>
      <c r="V209" s="342">
        <v>9.1517027999999995E-5</v>
      </c>
      <c r="W209" s="166" t="s">
        <v>1566</v>
      </c>
      <c r="X209" s="110"/>
      <c r="Y209" s="110"/>
      <c r="Z209" s="90"/>
    </row>
    <row r="210" spans="1:26" ht="14.5" customHeight="1">
      <c r="A210" s="74" t="s">
        <v>1768</v>
      </c>
      <c r="B210" s="129" t="s">
        <v>1133</v>
      </c>
      <c r="C210" s="130" t="s">
        <v>1769</v>
      </c>
      <c r="D210" s="131" t="s">
        <v>1583</v>
      </c>
      <c r="E210" s="129" t="s">
        <v>957</v>
      </c>
      <c r="F210" s="132" t="s">
        <v>1770</v>
      </c>
      <c r="G210" s="132">
        <v>0.458963851852</v>
      </c>
      <c r="H210" s="348">
        <v>0.458963851852</v>
      </c>
      <c r="I210" s="74"/>
      <c r="J210" s="337">
        <v>2.5539179699248118</v>
      </c>
      <c r="K210" s="338">
        <v>2.5539179699248118</v>
      </c>
      <c r="L210" s="74"/>
      <c r="M210" s="339">
        <v>5.9783483999999998E-2</v>
      </c>
      <c r="N210" s="340">
        <f t="shared" si="11"/>
        <v>5.9783483999999998E-2</v>
      </c>
      <c r="O210" s="74"/>
      <c r="P210" s="133">
        <v>5.4836751000000003E-2</v>
      </c>
      <c r="Q210" s="133">
        <v>2.4085529999999999E-3</v>
      </c>
      <c r="R210" s="133">
        <v>2.5381800000000001E-3</v>
      </c>
      <c r="S210" s="134">
        <v>3.2875749301879998E-6</v>
      </c>
      <c r="T210" s="135">
        <v>8.9073704523704496E-9</v>
      </c>
      <c r="U210" s="135">
        <v>0.35548739488700004</v>
      </c>
      <c r="V210" s="341">
        <v>1.8831457E-4</v>
      </c>
      <c r="W210" s="166" t="s">
        <v>1566</v>
      </c>
      <c r="X210" s="110"/>
      <c r="Y210" s="110"/>
      <c r="Z210" s="90"/>
    </row>
    <row r="211" spans="1:26" ht="14.5" customHeight="1">
      <c r="A211" s="74" t="s">
        <v>1772</v>
      </c>
      <c r="B211" s="129" t="s">
        <v>1133</v>
      </c>
      <c r="C211" s="130" t="s">
        <v>1773</v>
      </c>
      <c r="D211" s="131" t="s">
        <v>1583</v>
      </c>
      <c r="E211" s="129" t="s">
        <v>957</v>
      </c>
      <c r="F211" s="132" t="s">
        <v>1774</v>
      </c>
      <c r="G211" s="132">
        <v>0.823736346718</v>
      </c>
      <c r="H211" s="348">
        <v>0.823736346718</v>
      </c>
      <c r="I211" s="74"/>
      <c r="J211" s="337">
        <v>4.9273836090225558</v>
      </c>
      <c r="K211" s="338">
        <v>4.9273836090225558</v>
      </c>
      <c r="L211" s="74"/>
      <c r="M211" s="339">
        <v>0.11055872</v>
      </c>
      <c r="N211" s="340">
        <f t="shared" si="11"/>
        <v>0.11055872</v>
      </c>
      <c r="O211" s="74"/>
      <c r="P211" s="133">
        <v>0.10009698</v>
      </c>
      <c r="Q211" s="133">
        <v>4.5170413E-3</v>
      </c>
      <c r="R211" s="133">
        <v>5.9446984999999997E-3</v>
      </c>
      <c r="S211" s="134">
        <v>6.001018292359001E-6</v>
      </c>
      <c r="T211" s="135">
        <v>1.6705034625483655E-8</v>
      </c>
      <c r="U211" s="135">
        <v>0.83259082263600004</v>
      </c>
      <c r="V211" s="341">
        <v>3.2335589000000002E-4</v>
      </c>
      <c r="W211" s="166" t="s">
        <v>1566</v>
      </c>
      <c r="X211" s="110"/>
      <c r="Y211" s="110"/>
      <c r="Z211" s="90"/>
    </row>
    <row r="212" spans="1:26" ht="14.5" customHeight="1">
      <c r="A212" s="74" t="s">
        <v>1776</v>
      </c>
      <c r="B212" s="129" t="s">
        <v>1133</v>
      </c>
      <c r="C212" s="130" t="s">
        <v>1777</v>
      </c>
      <c r="D212" s="131" t="s">
        <v>1583</v>
      </c>
      <c r="E212" s="129" t="s">
        <v>957</v>
      </c>
      <c r="F212" s="132" t="s">
        <v>1778</v>
      </c>
      <c r="G212" s="132">
        <v>2.3742391000849201</v>
      </c>
      <c r="H212" s="348">
        <v>2.3742391000849201</v>
      </c>
      <c r="I212" s="74"/>
      <c r="J212" s="337">
        <v>12.598321052631578</v>
      </c>
      <c r="K212" s="338">
        <v>12.598321052631578</v>
      </c>
      <c r="L212" s="74"/>
      <c r="M212" s="339">
        <v>0.35974657999999998</v>
      </c>
      <c r="N212" s="340">
        <f t="shared" si="11"/>
        <v>0.35974657999999998</v>
      </c>
      <c r="O212" s="74"/>
      <c r="P212" s="133">
        <v>0.32404361999999998</v>
      </c>
      <c r="Q212" s="133">
        <v>1.2467135000000001E-2</v>
      </c>
      <c r="R212" s="133">
        <v>2.3235823999999999E-2</v>
      </c>
      <c r="S212" s="134">
        <v>1.9427075608055172E-5</v>
      </c>
      <c r="T212" s="135">
        <v>4.6106267832966574E-8</v>
      </c>
      <c r="U212" s="135">
        <v>3.2543170416701002</v>
      </c>
      <c r="V212" s="341">
        <v>9.8913866000000005E-4</v>
      </c>
      <c r="W212" s="166" t="s">
        <v>1566</v>
      </c>
      <c r="X212" s="110"/>
      <c r="Y212" s="110"/>
      <c r="Z212" s="90"/>
    </row>
    <row r="213" spans="1:26" ht="14.5" customHeight="1">
      <c r="A213" s="74" t="s">
        <v>1781</v>
      </c>
      <c r="B213" s="129" t="s">
        <v>1133</v>
      </c>
      <c r="C213" s="130" t="s">
        <v>1782</v>
      </c>
      <c r="D213" s="131" t="s">
        <v>1583</v>
      </c>
      <c r="E213" s="129" t="s">
        <v>957</v>
      </c>
      <c r="F213" s="132" t="s">
        <v>1783</v>
      </c>
      <c r="G213" s="132">
        <v>0.9797973932220001</v>
      </c>
      <c r="H213" s="348">
        <v>0.9797973932220001</v>
      </c>
      <c r="I213" s="74"/>
      <c r="J213" s="337">
        <v>5.8186903007518795</v>
      </c>
      <c r="K213" s="338">
        <v>5.8186903007518795</v>
      </c>
      <c r="L213" s="74"/>
      <c r="M213" s="339">
        <v>0.12668913000000001</v>
      </c>
      <c r="N213" s="340">
        <f t="shared" si="11"/>
        <v>0.12668913000000001</v>
      </c>
      <c r="O213" s="74"/>
      <c r="P213" s="133">
        <v>0.11541877</v>
      </c>
      <c r="Q213" s="133">
        <v>5.1904917E-3</v>
      </c>
      <c r="R213" s="133">
        <v>6.0798730000000004E-3</v>
      </c>
      <c r="S213" s="134">
        <v>6.9195902874210006E-6</v>
      </c>
      <c r="T213" s="135">
        <v>1.919560551295801E-8</v>
      </c>
      <c r="U213" s="135">
        <v>0.85152282443999994</v>
      </c>
      <c r="V213" s="341">
        <v>3.5422151000000002E-4</v>
      </c>
      <c r="W213" s="166" t="s">
        <v>1566</v>
      </c>
      <c r="X213" s="110"/>
      <c r="Y213" s="110"/>
      <c r="Z213" s="90"/>
    </row>
    <row r="214" spans="1:26" ht="14.5" customHeight="1">
      <c r="A214" s="74" t="s">
        <v>1786</v>
      </c>
      <c r="B214" s="129" t="s">
        <v>1133</v>
      </c>
      <c r="C214" s="130" t="s">
        <v>1787</v>
      </c>
      <c r="D214" s="131" t="s">
        <v>1583</v>
      </c>
      <c r="E214" s="129" t="s">
        <v>957</v>
      </c>
      <c r="F214" s="132" t="s">
        <v>1788</v>
      </c>
      <c r="G214" s="132">
        <v>0.41872079853099997</v>
      </c>
      <c r="H214" s="348">
        <v>0.41872079853099997</v>
      </c>
      <c r="I214" s="74"/>
      <c r="J214" s="337">
        <v>1.7520690225563909</v>
      </c>
      <c r="K214" s="338">
        <v>1.7520690225563909</v>
      </c>
      <c r="L214" s="74"/>
      <c r="M214" s="339">
        <v>4.1064801999999997E-2</v>
      </c>
      <c r="N214" s="340">
        <f t="shared" si="11"/>
        <v>4.1064801999999997E-2</v>
      </c>
      <c r="O214" s="74"/>
      <c r="P214" s="133">
        <v>3.7985711999999998E-2</v>
      </c>
      <c r="Q214" s="133">
        <v>1.6993596999999999E-3</v>
      </c>
      <c r="R214" s="133">
        <v>1.3797307E-3</v>
      </c>
      <c r="S214" s="134">
        <v>2.2773208723149998E-6</v>
      </c>
      <c r="T214" s="135">
        <v>6.2846141140462695E-9</v>
      </c>
      <c r="U214" s="135">
        <v>0.19323958935499999</v>
      </c>
      <c r="V214" s="341">
        <v>1.5174593E-4</v>
      </c>
      <c r="W214" s="166" t="s">
        <v>1566</v>
      </c>
      <c r="X214" s="89"/>
      <c r="Y214" s="89"/>
      <c r="Z214" s="90"/>
    </row>
    <row r="215" spans="1:26" ht="14.5" customHeight="1">
      <c r="A215" s="74" t="s">
        <v>1790</v>
      </c>
      <c r="B215" s="129" t="s">
        <v>1133</v>
      </c>
      <c r="C215" s="130" t="s">
        <v>1791</v>
      </c>
      <c r="D215" s="131" t="s">
        <v>1583</v>
      </c>
      <c r="E215" s="129" t="s">
        <v>957</v>
      </c>
      <c r="F215" s="132" t="s">
        <v>1792</v>
      </c>
      <c r="G215" s="132">
        <v>2.3636645372488001</v>
      </c>
      <c r="H215" s="348">
        <v>2.3636645372488001</v>
      </c>
      <c r="I215" s="74"/>
      <c r="J215" s="337">
        <v>12.54220977443609</v>
      </c>
      <c r="K215" s="338">
        <v>12.54220977443609</v>
      </c>
      <c r="L215" s="74"/>
      <c r="M215" s="339">
        <v>0.35814431000000002</v>
      </c>
      <c r="N215" s="340">
        <f t="shared" si="11"/>
        <v>0.35814431000000002</v>
      </c>
      <c r="O215" s="74"/>
      <c r="P215" s="133">
        <v>0.32260037000000003</v>
      </c>
      <c r="Q215" s="133">
        <v>1.2411607999999999E-2</v>
      </c>
      <c r="R215" s="133">
        <v>2.3132334000000001E-2</v>
      </c>
      <c r="S215" s="134">
        <v>1.934054984452185E-5</v>
      </c>
      <c r="T215" s="135">
        <v>4.5900915441803172E-8</v>
      </c>
      <c r="U215" s="135">
        <v>3.2398227299044002</v>
      </c>
      <c r="V215" s="341">
        <v>9.8473315000000006E-4</v>
      </c>
      <c r="W215" s="166" t="s">
        <v>1566</v>
      </c>
      <c r="X215" s="89"/>
      <c r="Y215" s="89"/>
      <c r="Z215" s="90"/>
    </row>
    <row r="216" spans="1:26" ht="14.5" customHeight="1">
      <c r="A216" s="74" t="s">
        <v>1794</v>
      </c>
      <c r="B216" s="129" t="s">
        <v>1133</v>
      </c>
      <c r="C216" s="130" t="s">
        <v>1795</v>
      </c>
      <c r="D216" s="131" t="s">
        <v>1583</v>
      </c>
      <c r="E216" s="129" t="s">
        <v>957</v>
      </c>
      <c r="F216" s="132" t="s">
        <v>1796</v>
      </c>
      <c r="G216" s="132">
        <v>2.3667858362832304</v>
      </c>
      <c r="H216" s="348">
        <v>2.3667858362832304</v>
      </c>
      <c r="I216" s="74"/>
      <c r="J216" s="337">
        <v>12.558772180451127</v>
      </c>
      <c r="K216" s="338">
        <v>12.558772180451127</v>
      </c>
      <c r="L216" s="74"/>
      <c r="M216" s="339">
        <v>0.35861725</v>
      </c>
      <c r="N216" s="340">
        <f t="shared" si="11"/>
        <v>0.35861725</v>
      </c>
      <c r="O216" s="74"/>
      <c r="P216" s="133">
        <v>0.32302637000000001</v>
      </c>
      <c r="Q216" s="133">
        <v>1.2427997E-2</v>
      </c>
      <c r="R216" s="133">
        <v>2.3162881E-2</v>
      </c>
      <c r="S216" s="134">
        <v>1.9366089335470767E-5</v>
      </c>
      <c r="T216" s="135">
        <v>4.5961529138031937E-8</v>
      </c>
      <c r="U216" s="135">
        <v>3.2441009333773003</v>
      </c>
      <c r="V216" s="341">
        <v>9.8603351999999997E-4</v>
      </c>
      <c r="W216" s="166" t="s">
        <v>1566</v>
      </c>
      <c r="X216" s="89"/>
      <c r="Y216" s="89"/>
      <c r="Z216" s="90"/>
    </row>
    <row r="217" spans="1:26" ht="14.5" customHeight="1">
      <c r="A217" s="74" t="s">
        <v>1798</v>
      </c>
      <c r="B217" s="129" t="s">
        <v>1133</v>
      </c>
      <c r="C217" s="130" t="s">
        <v>1799</v>
      </c>
      <c r="D217" s="131" t="s">
        <v>1583</v>
      </c>
      <c r="E217" s="129" t="s">
        <v>957</v>
      </c>
      <c r="F217" s="132" t="s">
        <v>1800</v>
      </c>
      <c r="G217" s="132">
        <v>0.56177850097100002</v>
      </c>
      <c r="H217" s="348">
        <v>0.56177850097100002</v>
      </c>
      <c r="I217" s="74"/>
      <c r="J217" s="337">
        <v>3.4827633082706764</v>
      </c>
      <c r="K217" s="338">
        <v>3.4827633082706764</v>
      </c>
      <c r="L217" s="74"/>
      <c r="M217" s="339">
        <v>7.6544330999999993E-2</v>
      </c>
      <c r="N217" s="340">
        <f t="shared" si="11"/>
        <v>7.6544330999999993E-2</v>
      </c>
      <c r="O217" s="74"/>
      <c r="P217" s="133">
        <v>7.0595140000000001E-2</v>
      </c>
      <c r="Q217" s="133">
        <v>3.1188813000000001E-3</v>
      </c>
      <c r="R217" s="133">
        <v>2.8303096999999998E-3</v>
      </c>
      <c r="S217" s="134">
        <v>4.2323225670730002E-6</v>
      </c>
      <c r="T217" s="135">
        <v>1.1534324342266397E-8</v>
      </c>
      <c r="U217" s="135">
        <v>0.39640192633799998</v>
      </c>
      <c r="V217" s="341">
        <v>2.0941269E-4</v>
      </c>
      <c r="W217" s="166" t="s">
        <v>1566</v>
      </c>
      <c r="X217" s="89"/>
      <c r="Y217" s="89"/>
      <c r="Z217" s="90"/>
    </row>
    <row r="218" spans="1:26" ht="14.5" customHeight="1">
      <c r="A218" s="74" t="s">
        <v>1802</v>
      </c>
      <c r="B218" s="129" t="s">
        <v>1133</v>
      </c>
      <c r="C218" s="130" t="s">
        <v>1803</v>
      </c>
      <c r="D218" s="131" t="s">
        <v>1583</v>
      </c>
      <c r="E218" s="129" t="s">
        <v>957</v>
      </c>
      <c r="F218" s="132" t="s">
        <v>1804</v>
      </c>
      <c r="G218" s="132">
        <v>0.72057696982300001</v>
      </c>
      <c r="H218" s="348">
        <v>0.72057696982300001</v>
      </c>
      <c r="I218" s="74"/>
      <c r="J218" s="337">
        <v>4.2614772180451128</v>
      </c>
      <c r="K218" s="338">
        <v>4.2614772180451128</v>
      </c>
      <c r="L218" s="74"/>
      <c r="M218" s="339">
        <v>9.2187148999999996E-2</v>
      </c>
      <c r="N218" s="340">
        <f t="shared" si="11"/>
        <v>9.2187148999999996E-2</v>
      </c>
      <c r="O218" s="74"/>
      <c r="P218" s="133">
        <v>8.4882227000000005E-2</v>
      </c>
      <c r="Q218" s="133">
        <v>4.0584504E-3</v>
      </c>
      <c r="R218" s="133">
        <v>3.2464713E-3</v>
      </c>
      <c r="S218" s="134">
        <v>5.088862479131E-6</v>
      </c>
      <c r="T218" s="135">
        <v>1.5009062521039905E-8</v>
      </c>
      <c r="U218" s="135">
        <v>0.45468786188600002</v>
      </c>
      <c r="V218" s="341">
        <v>2.7903626000000002E-4</v>
      </c>
      <c r="W218" s="166" t="s">
        <v>1566</v>
      </c>
      <c r="X218" s="89"/>
      <c r="Y218" s="89"/>
      <c r="Z218" s="90"/>
    </row>
    <row r="219" spans="1:26" s="115" customFormat="1" ht="14.5" customHeight="1">
      <c r="A219" s="74" t="s">
        <v>1806</v>
      </c>
      <c r="B219" s="129" t="s">
        <v>1133</v>
      </c>
      <c r="C219" s="130" t="s">
        <v>1807</v>
      </c>
      <c r="D219" s="131" t="s">
        <v>1583</v>
      </c>
      <c r="E219" s="129" t="s">
        <v>957</v>
      </c>
      <c r="F219" s="132" t="s">
        <v>1808</v>
      </c>
      <c r="G219" s="132">
        <v>0.86332663793774</v>
      </c>
      <c r="H219" s="348">
        <v>0.86332663793774</v>
      </c>
      <c r="I219" s="74"/>
      <c r="J219" s="337">
        <v>4.1040509774436087</v>
      </c>
      <c r="K219" s="338">
        <v>4.1040509774436087</v>
      </c>
      <c r="L219" s="74"/>
      <c r="M219" s="339">
        <v>0.10612586</v>
      </c>
      <c r="N219" s="340">
        <f t="shared" si="11"/>
        <v>0.10612586</v>
      </c>
      <c r="O219" s="74"/>
      <c r="P219" s="133">
        <v>9.715849E-2</v>
      </c>
      <c r="Q219" s="133">
        <v>4.1522175999999999E-3</v>
      </c>
      <c r="R219" s="133">
        <v>4.8151484999999997E-3</v>
      </c>
      <c r="S219" s="134">
        <v>5.8248494365899998E-6</v>
      </c>
      <c r="T219" s="135">
        <v>1.5355834554442186E-8</v>
      </c>
      <c r="U219" s="135">
        <v>0.67439054040000002</v>
      </c>
      <c r="V219" s="341">
        <v>3.1632313E-4</v>
      </c>
      <c r="W219" s="166" t="s">
        <v>1566</v>
      </c>
      <c r="X219" s="110"/>
      <c r="Y219" s="110"/>
      <c r="Z219" s="90"/>
    </row>
    <row r="220" spans="1:26" ht="14.5" customHeight="1">
      <c r="A220" s="74" t="s">
        <v>1809</v>
      </c>
      <c r="B220" s="129" t="s">
        <v>1133</v>
      </c>
      <c r="C220" s="130" t="s">
        <v>1810</v>
      </c>
      <c r="D220" s="131" t="s">
        <v>1583</v>
      </c>
      <c r="E220" s="129" t="s">
        <v>957</v>
      </c>
      <c r="F220" s="132" t="s">
        <v>1811</v>
      </c>
      <c r="G220" s="132">
        <v>1.0622984839309999</v>
      </c>
      <c r="H220" s="348">
        <v>1.0622984839309999</v>
      </c>
      <c r="I220" s="74"/>
      <c r="J220" s="337">
        <v>7.1073574436090219</v>
      </c>
      <c r="K220" s="338">
        <v>7.1073574436090219</v>
      </c>
      <c r="L220" s="74"/>
      <c r="M220" s="339">
        <v>0.14237432</v>
      </c>
      <c r="N220" s="340">
        <f t="shared" si="11"/>
        <v>0.14237432</v>
      </c>
      <c r="O220" s="74"/>
      <c r="P220" s="133">
        <v>0.13031720999999999</v>
      </c>
      <c r="Q220" s="133">
        <v>5.9658410000000004E-3</v>
      </c>
      <c r="R220" s="133">
        <v>6.0912694E-3</v>
      </c>
      <c r="S220" s="134">
        <v>7.8127822133990022E-6</v>
      </c>
      <c r="T220" s="135">
        <v>2.2063022025149167E-8</v>
      </c>
      <c r="U220" s="135">
        <v>0.85311896512899998</v>
      </c>
      <c r="V220" s="341">
        <v>3.5542503000000002E-4</v>
      </c>
      <c r="W220" s="166" t="s">
        <v>1566</v>
      </c>
      <c r="X220" s="176"/>
      <c r="Y220" s="176"/>
      <c r="Z220" s="90"/>
    </row>
    <row r="221" spans="1:26" ht="14.5" customHeight="1">
      <c r="A221" s="74" t="s">
        <v>1812</v>
      </c>
      <c r="B221" s="129" t="s">
        <v>1133</v>
      </c>
      <c r="C221" s="130" t="s">
        <v>1813</v>
      </c>
      <c r="D221" s="131" t="s">
        <v>1583</v>
      </c>
      <c r="E221" s="129" t="s">
        <v>957</v>
      </c>
      <c r="F221" s="132" t="s">
        <v>1814</v>
      </c>
      <c r="G221" s="132">
        <v>0.92542227511800002</v>
      </c>
      <c r="H221" s="348">
        <v>0.92542227511800002</v>
      </c>
      <c r="I221" s="74"/>
      <c r="J221" s="337">
        <v>5.4921746616541354</v>
      </c>
      <c r="K221" s="338">
        <v>5.4921746616541354</v>
      </c>
      <c r="L221" s="74"/>
      <c r="M221" s="339">
        <v>0.12633185999999999</v>
      </c>
      <c r="N221" s="340">
        <f t="shared" si="11"/>
        <v>0.12633185999999999</v>
      </c>
      <c r="O221" s="74"/>
      <c r="P221" s="133">
        <v>0.11234921</v>
      </c>
      <c r="Q221" s="133">
        <v>5.4731472999999999E-3</v>
      </c>
      <c r="R221" s="133">
        <v>8.5095041000000007E-3</v>
      </c>
      <c r="S221" s="134">
        <v>6.7355641229959994E-6</v>
      </c>
      <c r="T221" s="135">
        <v>2.0240929681481472E-8</v>
      </c>
      <c r="U221" s="135">
        <v>1.1918072693699999</v>
      </c>
      <c r="V221" s="341">
        <v>3.8695211999999999E-4</v>
      </c>
      <c r="W221" s="166" t="s">
        <v>1566</v>
      </c>
      <c r="X221" s="89"/>
      <c r="Y221" s="89"/>
      <c r="Z221" s="90"/>
    </row>
    <row r="222" spans="1:26" ht="14.5" customHeight="1">
      <c r="B222" s="129" t="s">
        <v>1133</v>
      </c>
      <c r="C222" s="127" t="s">
        <v>1817</v>
      </c>
      <c r="D222" s="127" t="s">
        <v>1818</v>
      </c>
      <c r="G222" s="74"/>
      <c r="H222" s="74"/>
      <c r="I222" s="74"/>
      <c r="J222" s="115"/>
      <c r="K222" s="74"/>
      <c r="L222" s="74"/>
      <c r="M222" s="115"/>
      <c r="N222" s="74"/>
      <c r="O222" s="74"/>
      <c r="P222" s="74"/>
      <c r="V222" s="74"/>
      <c r="W222" s="89"/>
      <c r="X222" s="89"/>
      <c r="Y222" s="89"/>
      <c r="Z222" s="90"/>
    </row>
    <row r="223" spans="1:26" ht="14.5" customHeight="1">
      <c r="A223" s="74" t="s">
        <v>1819</v>
      </c>
      <c r="B223" s="129" t="s">
        <v>1133</v>
      </c>
      <c r="C223" s="130" t="s">
        <v>1820</v>
      </c>
      <c r="D223" s="131" t="s">
        <v>1818</v>
      </c>
      <c r="E223" s="129" t="s">
        <v>957</v>
      </c>
      <c r="F223" s="132" t="s">
        <v>1821</v>
      </c>
      <c r="G223" s="132">
        <v>4.6005079938152988</v>
      </c>
      <c r="H223" s="348">
        <v>4.6005079938152988</v>
      </c>
      <c r="I223" s="74"/>
      <c r="J223" s="337">
        <v>18.925569172932327</v>
      </c>
      <c r="K223" s="338">
        <v>18.925569172932327</v>
      </c>
      <c r="L223" s="74"/>
      <c r="M223" s="339">
        <v>0.44113571000000001</v>
      </c>
      <c r="N223" s="340">
        <f t="shared" ref="N223" si="12">M223</f>
        <v>0.44113571000000001</v>
      </c>
      <c r="O223" s="74"/>
      <c r="P223" s="133">
        <v>0.41035915000000001</v>
      </c>
      <c r="Q223" s="133">
        <v>1.8194993E-2</v>
      </c>
      <c r="R223" s="133">
        <v>1.2581564999999999E-2</v>
      </c>
      <c r="S223" s="134">
        <v>2.4601867409885005E-5</v>
      </c>
      <c r="T223" s="135">
        <v>6.7289174171731282E-8</v>
      </c>
      <c r="U223" s="135">
        <v>1.76212391629</v>
      </c>
      <c r="V223" s="341">
        <v>1.0429026000000001E-3</v>
      </c>
      <c r="W223" s="110" t="s">
        <v>1822</v>
      </c>
      <c r="X223" s="89"/>
      <c r="Y223" s="89"/>
      <c r="Z223" s="90"/>
    </row>
    <row r="224" spans="1:26" s="115" customFormat="1" ht="14.5" customHeight="1">
      <c r="A224" s="74"/>
      <c r="B224" s="129" t="s">
        <v>1133</v>
      </c>
      <c r="C224" s="127" t="s">
        <v>1823</v>
      </c>
      <c r="D224" s="127" t="s">
        <v>1824</v>
      </c>
      <c r="E224" s="74"/>
      <c r="F224" s="74"/>
      <c r="G224" s="74"/>
      <c r="H224" s="74"/>
      <c r="I224" s="74"/>
      <c r="K224" s="74"/>
      <c r="L224" s="74"/>
      <c r="N224" s="74"/>
      <c r="O224" s="74"/>
      <c r="P224" s="74"/>
      <c r="Q224" s="74"/>
      <c r="R224" s="74"/>
      <c r="S224" s="74"/>
      <c r="T224" s="74"/>
      <c r="U224" s="74"/>
      <c r="V224" s="74"/>
      <c r="W224" s="180"/>
      <c r="X224" s="126"/>
      <c r="Y224" s="126"/>
      <c r="Z224" s="150"/>
    </row>
    <row r="225" spans="1:26" ht="14.5" customHeight="1">
      <c r="A225" s="74" t="s">
        <v>1825</v>
      </c>
      <c r="B225" s="129" t="s">
        <v>1133</v>
      </c>
      <c r="C225" s="130" t="s">
        <v>1826</v>
      </c>
      <c r="D225" s="131" t="s">
        <v>1824</v>
      </c>
      <c r="E225" s="129" t="s">
        <v>957</v>
      </c>
      <c r="F225" s="132" t="s">
        <v>1827</v>
      </c>
      <c r="G225" s="132">
        <v>2.8032105421070002</v>
      </c>
      <c r="H225" s="348">
        <v>2.8032105421070002</v>
      </c>
      <c r="I225" s="74"/>
      <c r="J225" s="337">
        <v>17.074712781954887</v>
      </c>
      <c r="K225" s="338">
        <v>17.074712781954887</v>
      </c>
      <c r="L225" s="74"/>
      <c r="M225" s="339">
        <v>0.35729945000000002</v>
      </c>
      <c r="N225" s="340">
        <f t="shared" ref="N225:N228" si="13">M225</f>
        <v>0.35729945000000002</v>
      </c>
      <c r="O225" s="74"/>
      <c r="P225" s="133">
        <v>0.33288985999999998</v>
      </c>
      <c r="Q225" s="133">
        <v>1.4731849E-2</v>
      </c>
      <c r="R225" s="133">
        <v>9.6777443000000008E-3</v>
      </c>
      <c r="S225" s="134">
        <v>1.9957425619518998E-5</v>
      </c>
      <c r="T225" s="135">
        <v>5.4481688795869898E-8</v>
      </c>
      <c r="U225" s="135">
        <v>1.35542640508</v>
      </c>
      <c r="V225" s="341">
        <v>8.7779581999999998E-4</v>
      </c>
      <c r="W225" s="110" t="s">
        <v>1830</v>
      </c>
      <c r="X225" s="89"/>
      <c r="Y225" s="89"/>
      <c r="Z225" s="90"/>
    </row>
    <row r="226" spans="1:26" ht="14.5" customHeight="1">
      <c r="A226" s="74" t="s">
        <v>1831</v>
      </c>
      <c r="B226" s="129" t="s">
        <v>1133</v>
      </c>
      <c r="C226" s="130" t="s">
        <v>1832</v>
      </c>
      <c r="D226" s="131" t="s">
        <v>1824</v>
      </c>
      <c r="E226" s="129" t="s">
        <v>957</v>
      </c>
      <c r="F226" s="132" t="s">
        <v>1833</v>
      </c>
      <c r="G226" s="132">
        <v>0.79824891677980003</v>
      </c>
      <c r="H226" s="348">
        <v>0.79824891677980003</v>
      </c>
      <c r="I226" s="74"/>
      <c r="J226" s="337">
        <v>4.8919433834586465</v>
      </c>
      <c r="K226" s="338">
        <v>4.8919433834586465</v>
      </c>
      <c r="L226" s="74"/>
      <c r="M226" s="339">
        <v>9.6125764000000002E-2</v>
      </c>
      <c r="N226" s="340">
        <f t="shared" si="13"/>
        <v>9.6125764000000002E-2</v>
      </c>
      <c r="O226" s="74"/>
      <c r="P226" s="133">
        <v>8.9598466000000002E-2</v>
      </c>
      <c r="Q226" s="133">
        <v>4.0958662000000002E-3</v>
      </c>
      <c r="R226" s="133">
        <v>2.4314317999999998E-3</v>
      </c>
      <c r="S226" s="134">
        <v>5.3716106571690012E-6</v>
      </c>
      <c r="T226" s="135">
        <v>1.5147433596913196E-8</v>
      </c>
      <c r="U226" s="135">
        <v>0.34053666326099996</v>
      </c>
      <c r="V226" s="341">
        <v>2.4629121000000002E-4</v>
      </c>
      <c r="W226" s="110" t="s">
        <v>1830</v>
      </c>
      <c r="X226" s="89"/>
      <c r="Y226" s="89"/>
      <c r="Z226" s="90"/>
    </row>
    <row r="227" spans="1:26" ht="14.5" customHeight="1">
      <c r="A227" s="74" t="s">
        <v>1836</v>
      </c>
      <c r="B227" s="129" t="s">
        <v>1133</v>
      </c>
      <c r="C227" s="130" t="s">
        <v>1837</v>
      </c>
      <c r="D227" s="131" t="s">
        <v>1824</v>
      </c>
      <c r="E227" s="129" t="s">
        <v>957</v>
      </c>
      <c r="F227" s="132" t="s">
        <v>1838</v>
      </c>
      <c r="G227" s="132">
        <v>0.62939798651900003</v>
      </c>
      <c r="H227" s="348">
        <v>0.62939798651900003</v>
      </c>
      <c r="I227" s="74"/>
      <c r="J227" s="337">
        <v>4.0914963909774436</v>
      </c>
      <c r="K227" s="338">
        <v>4.0914963909774436</v>
      </c>
      <c r="L227" s="74"/>
      <c r="M227" s="339">
        <v>7.9764382999999994E-2</v>
      </c>
      <c r="N227" s="340">
        <f t="shared" si="13"/>
        <v>7.9764382999999994E-2</v>
      </c>
      <c r="O227" s="74"/>
      <c r="P227" s="133">
        <v>7.3736768999999994E-2</v>
      </c>
      <c r="Q227" s="133">
        <v>3.4192662999999999E-3</v>
      </c>
      <c r="R227" s="133">
        <v>2.6083479999999999E-3</v>
      </c>
      <c r="S227" s="134">
        <v>4.4206695418140006E-6</v>
      </c>
      <c r="T227" s="135">
        <v>1.2645215447749397E-8</v>
      </c>
      <c r="U227" s="135">
        <v>0.36531485519000001</v>
      </c>
      <c r="V227" s="341">
        <v>2.0272309E-4</v>
      </c>
      <c r="W227" s="110" t="s">
        <v>1830</v>
      </c>
      <c r="X227" s="89"/>
      <c r="Y227" s="89"/>
      <c r="Z227" s="90"/>
    </row>
    <row r="228" spans="1:26" ht="14.5" customHeight="1">
      <c r="A228" s="74" t="s">
        <v>1841</v>
      </c>
      <c r="B228" s="129" t="s">
        <v>1133</v>
      </c>
      <c r="C228" s="130" t="s">
        <v>1842</v>
      </c>
      <c r="D228" s="131" t="s">
        <v>1824</v>
      </c>
      <c r="E228" s="129" t="s">
        <v>957</v>
      </c>
      <c r="F228" s="132" t="s">
        <v>1843</v>
      </c>
      <c r="G228" s="132">
        <v>0.7285560905320001</v>
      </c>
      <c r="H228" s="348">
        <v>0.7285560905320001</v>
      </c>
      <c r="I228" s="74"/>
      <c r="J228" s="337">
        <v>4.2657290225563909</v>
      </c>
      <c r="K228" s="338">
        <v>4.2657290225563909</v>
      </c>
      <c r="L228" s="74"/>
      <c r="M228" s="339">
        <v>9.7891696E-2</v>
      </c>
      <c r="N228" s="340">
        <f t="shared" si="13"/>
        <v>9.7891696E-2</v>
      </c>
      <c r="O228" s="74"/>
      <c r="P228" s="133">
        <v>9.1499727000000003E-2</v>
      </c>
      <c r="Q228" s="133">
        <v>3.8494522999999998E-3</v>
      </c>
      <c r="R228" s="133">
        <v>2.5425170999999998E-3</v>
      </c>
      <c r="S228" s="134">
        <v>5.485595089948E-6</v>
      </c>
      <c r="T228" s="135">
        <v>1.4236140666617599E-8</v>
      </c>
      <c r="U228" s="135">
        <v>0.35609483121500002</v>
      </c>
      <c r="V228" s="341">
        <v>2.2804655E-4</v>
      </c>
      <c r="W228" s="110" t="s">
        <v>1830</v>
      </c>
      <c r="X228" s="89"/>
      <c r="Y228" s="89"/>
      <c r="Z228" s="90"/>
    </row>
    <row r="229" spans="1:26" ht="14.5" customHeight="1">
      <c r="B229" s="129" t="s">
        <v>1133</v>
      </c>
      <c r="C229" s="127" t="s">
        <v>1845</v>
      </c>
      <c r="D229" s="127" t="s">
        <v>1846</v>
      </c>
      <c r="G229" s="74"/>
      <c r="H229" s="74"/>
      <c r="I229" s="74"/>
      <c r="J229" s="115"/>
      <c r="K229" s="74"/>
      <c r="L229" s="74"/>
      <c r="M229" s="115"/>
      <c r="N229" s="74"/>
      <c r="O229" s="74"/>
      <c r="P229" s="74"/>
      <c r="V229" s="74"/>
      <c r="W229" s="180"/>
      <c r="X229" s="126"/>
      <c r="Y229" s="126"/>
      <c r="Z229" s="150"/>
    </row>
    <row r="230" spans="1:26" ht="14.5" customHeight="1">
      <c r="A230" s="74" t="s">
        <v>1847</v>
      </c>
      <c r="B230" s="129" t="s">
        <v>1133</v>
      </c>
      <c r="C230" s="130" t="s">
        <v>1848</v>
      </c>
      <c r="D230" s="131" t="s">
        <v>1846</v>
      </c>
      <c r="E230" s="129" t="s">
        <v>957</v>
      </c>
      <c r="F230" s="132" t="s">
        <v>1849</v>
      </c>
      <c r="G230" s="132">
        <v>0.82390004058900002</v>
      </c>
      <c r="H230" s="348">
        <v>0.82390004058900002</v>
      </c>
      <c r="I230" s="74"/>
      <c r="J230" s="337">
        <v>4.9169204511278197</v>
      </c>
      <c r="K230" s="338">
        <v>4.9169204511278197</v>
      </c>
      <c r="L230" s="74"/>
      <c r="M230" s="339">
        <v>0.11050686</v>
      </c>
      <c r="N230" s="340">
        <f t="shared" ref="N230:N252" si="14">M230</f>
        <v>0.11050686</v>
      </c>
      <c r="O230" s="74"/>
      <c r="P230" s="133">
        <v>0.10308377000000001</v>
      </c>
      <c r="Q230" s="133">
        <v>4.3928437000000002E-3</v>
      </c>
      <c r="R230" s="133">
        <v>3.0302467000000001E-3</v>
      </c>
      <c r="S230" s="134">
        <v>6.1800821744800003E-6</v>
      </c>
      <c r="T230" s="135">
        <v>1.6245724101293997E-8</v>
      </c>
      <c r="U230" s="135">
        <v>0.42440430081899999</v>
      </c>
      <c r="V230" s="341">
        <v>2.5989858000000001E-4</v>
      </c>
      <c r="W230" s="110" t="s">
        <v>1830</v>
      </c>
      <c r="X230" s="89"/>
      <c r="Y230" s="89"/>
      <c r="Z230" s="90"/>
    </row>
    <row r="231" spans="1:26" ht="14.5" customHeight="1">
      <c r="A231" s="74" t="s">
        <v>1852</v>
      </c>
      <c r="B231" s="129" t="s">
        <v>1133</v>
      </c>
      <c r="C231" s="130" t="s">
        <v>1853</v>
      </c>
      <c r="D231" s="131" t="s">
        <v>1846</v>
      </c>
      <c r="E231" s="129" t="s">
        <v>957</v>
      </c>
      <c r="F231" s="132" t="s">
        <v>1854</v>
      </c>
      <c r="G231" s="132">
        <v>0.93303329775800004</v>
      </c>
      <c r="H231" s="348">
        <v>0.93303329775800004</v>
      </c>
      <c r="I231" s="74"/>
      <c r="J231" s="337">
        <v>5.7880173684210519</v>
      </c>
      <c r="K231" s="338">
        <v>5.7880173684210519</v>
      </c>
      <c r="L231" s="74"/>
      <c r="M231" s="339">
        <v>0.11655164</v>
      </c>
      <c r="N231" s="340">
        <f t="shared" si="14"/>
        <v>0.11655164</v>
      </c>
      <c r="O231" s="74"/>
      <c r="P231" s="133">
        <v>0.10839583999999999</v>
      </c>
      <c r="Q231" s="133">
        <v>4.9047467000000004E-3</v>
      </c>
      <c r="R231" s="133">
        <v>3.2510505999999999E-3</v>
      </c>
      <c r="S231" s="134">
        <v>6.498551600552E-6</v>
      </c>
      <c r="T231" s="135">
        <v>1.8138856225234797E-8</v>
      </c>
      <c r="U231" s="135">
        <v>0.45532921017299999</v>
      </c>
      <c r="V231" s="341">
        <v>2.9276242000000002E-4</v>
      </c>
      <c r="W231" s="110" t="s">
        <v>1830</v>
      </c>
      <c r="X231" s="89"/>
      <c r="Y231" s="89"/>
      <c r="Z231" s="90"/>
    </row>
    <row r="232" spans="1:26" ht="14.5" customHeight="1">
      <c r="A232" s="74" t="s">
        <v>1856</v>
      </c>
      <c r="B232" s="129" t="s">
        <v>1133</v>
      </c>
      <c r="C232" s="130" t="s">
        <v>1857</v>
      </c>
      <c r="D232" s="131" t="s">
        <v>1846</v>
      </c>
      <c r="E232" s="129" t="s">
        <v>957</v>
      </c>
      <c r="F232" s="132" t="s">
        <v>1858</v>
      </c>
      <c r="G232" s="132">
        <v>1.8507465384589998</v>
      </c>
      <c r="H232" s="348">
        <v>1.8507465384589998</v>
      </c>
      <c r="I232" s="74"/>
      <c r="J232" s="337">
        <v>11.105443609022554</v>
      </c>
      <c r="K232" s="338">
        <v>11.105443609022554</v>
      </c>
      <c r="L232" s="74"/>
      <c r="M232" s="339">
        <v>0.23705339</v>
      </c>
      <c r="N232" s="340">
        <f t="shared" si="14"/>
        <v>0.23705339</v>
      </c>
      <c r="O232" s="74"/>
      <c r="P232" s="133">
        <v>0.22121853</v>
      </c>
      <c r="Q232" s="133">
        <v>9.6709923000000003E-3</v>
      </c>
      <c r="R232" s="133">
        <v>6.1638693999999999E-3</v>
      </c>
      <c r="S232" s="134">
        <v>1.3262502327777001E-5</v>
      </c>
      <c r="T232" s="135">
        <v>3.5765503856316099E-8</v>
      </c>
      <c r="U232" s="135">
        <v>0.86328703302999998</v>
      </c>
      <c r="V232" s="341">
        <v>5.7654183000000001E-4</v>
      </c>
      <c r="W232" s="110" t="s">
        <v>1830</v>
      </c>
      <c r="X232" s="89"/>
      <c r="Y232" s="89"/>
      <c r="Z232" s="90"/>
    </row>
    <row r="233" spans="1:26" ht="14.5" customHeight="1">
      <c r="A233" s="74" t="s">
        <v>1861</v>
      </c>
      <c r="B233" s="129" t="s">
        <v>1133</v>
      </c>
      <c r="C233" s="130" t="s">
        <v>1862</v>
      </c>
      <c r="D233" s="131" t="s">
        <v>1846</v>
      </c>
      <c r="E233" s="129" t="s">
        <v>957</v>
      </c>
      <c r="F233" s="132" t="s">
        <v>1863</v>
      </c>
      <c r="G233" s="132">
        <v>3.0844207219449999</v>
      </c>
      <c r="H233" s="348">
        <v>3.0844207219449999</v>
      </c>
      <c r="I233" s="74"/>
      <c r="J233" s="337">
        <v>17.769520300751878</v>
      </c>
      <c r="K233" s="338">
        <v>17.769520300751878</v>
      </c>
      <c r="L233" s="74"/>
      <c r="M233" s="339">
        <v>0.41583312</v>
      </c>
      <c r="N233" s="340">
        <f t="shared" si="14"/>
        <v>0.41583312</v>
      </c>
      <c r="O233" s="74"/>
      <c r="P233" s="133">
        <v>0.38931017000000001</v>
      </c>
      <c r="Q233" s="133">
        <v>1.6189344000000001E-2</v>
      </c>
      <c r="R233" s="133">
        <v>1.0333607999999999E-2</v>
      </c>
      <c r="S233" s="134">
        <v>2.3339937976422998E-5</v>
      </c>
      <c r="T233" s="135">
        <v>5.9871833746370001E-8</v>
      </c>
      <c r="U233" s="135">
        <v>1.4472840194600001</v>
      </c>
      <c r="V233" s="341">
        <v>9.5980754000000003E-4</v>
      </c>
      <c r="W233" s="110" t="s">
        <v>1830</v>
      </c>
      <c r="X233" s="89"/>
      <c r="Y233" s="89"/>
      <c r="Z233" s="90"/>
    </row>
    <row r="234" spans="1:26" ht="14.5" customHeight="1">
      <c r="A234" s="74" t="s">
        <v>1866</v>
      </c>
      <c r="B234" s="129" t="s">
        <v>1133</v>
      </c>
      <c r="C234" s="130" t="s">
        <v>1867</v>
      </c>
      <c r="D234" s="131" t="s">
        <v>1846</v>
      </c>
      <c r="E234" s="129" t="s">
        <v>957</v>
      </c>
      <c r="F234" s="132" t="s">
        <v>1868</v>
      </c>
      <c r="G234" s="132">
        <v>0.83992153700999994</v>
      </c>
      <c r="H234" s="348">
        <v>0.83992153700999994</v>
      </c>
      <c r="I234" s="74"/>
      <c r="J234" s="337">
        <v>5.0531912030075183</v>
      </c>
      <c r="K234" s="338">
        <v>5.0531912030075183</v>
      </c>
      <c r="L234" s="74"/>
      <c r="M234" s="339">
        <v>0.10977358</v>
      </c>
      <c r="N234" s="340">
        <f t="shared" si="14"/>
        <v>0.10977358</v>
      </c>
      <c r="O234" s="74"/>
      <c r="P234" s="133">
        <v>0.10236551000000001</v>
      </c>
      <c r="Q234" s="133">
        <v>4.4392985000000001E-3</v>
      </c>
      <c r="R234" s="133">
        <v>2.9687742E-3</v>
      </c>
      <c r="S234" s="134">
        <v>6.1370210058639996E-6</v>
      </c>
      <c r="T234" s="135">
        <v>1.64175238943732E-8</v>
      </c>
      <c r="U234" s="135">
        <v>0.415794694435</v>
      </c>
      <c r="V234" s="341">
        <v>2.6366005E-4</v>
      </c>
      <c r="W234" s="110" t="s">
        <v>1830</v>
      </c>
      <c r="X234" s="89"/>
      <c r="Y234" s="89"/>
      <c r="Z234" s="90"/>
    </row>
    <row r="235" spans="1:26" ht="14.5" customHeight="1">
      <c r="A235" s="74" t="s">
        <v>1871</v>
      </c>
      <c r="B235" s="129" t="s">
        <v>1133</v>
      </c>
      <c r="C235" s="130" t="s">
        <v>1872</v>
      </c>
      <c r="D235" s="131" t="s">
        <v>1846</v>
      </c>
      <c r="E235" s="129" t="s">
        <v>957</v>
      </c>
      <c r="F235" s="132" t="s">
        <v>1873</v>
      </c>
      <c r="G235" s="132">
        <v>0.71056893957040002</v>
      </c>
      <c r="H235" s="348">
        <v>0.71056893957040002</v>
      </c>
      <c r="I235" s="74"/>
      <c r="J235" s="337">
        <v>4.1571622556390979</v>
      </c>
      <c r="K235" s="338">
        <v>4.1571622556390979</v>
      </c>
      <c r="L235" s="74"/>
      <c r="M235" s="339">
        <v>8.9739097000000004E-2</v>
      </c>
      <c r="N235" s="340">
        <f t="shared" si="14"/>
        <v>8.9739097000000004E-2</v>
      </c>
      <c r="O235" s="74"/>
      <c r="P235" s="133">
        <v>8.4013799E-2</v>
      </c>
      <c r="Q235" s="133">
        <v>3.6374196E-3</v>
      </c>
      <c r="R235" s="133">
        <v>2.0878782000000001E-3</v>
      </c>
      <c r="S235" s="134">
        <v>5.0367984975889993E-6</v>
      </c>
      <c r="T235" s="135">
        <v>1.3451995987964999E-8</v>
      </c>
      <c r="U235" s="135">
        <v>0.29241991081500002</v>
      </c>
      <c r="V235" s="341">
        <v>2.1788826E-4</v>
      </c>
      <c r="W235" s="110" t="s">
        <v>1830</v>
      </c>
      <c r="X235" s="89"/>
      <c r="Y235" s="89"/>
      <c r="Z235" s="90"/>
    </row>
    <row r="236" spans="1:26" ht="14.5" customHeight="1">
      <c r="A236" s="74" t="s">
        <v>1876</v>
      </c>
      <c r="B236" s="129" t="s">
        <v>1133</v>
      </c>
      <c r="C236" s="130" t="s">
        <v>1877</v>
      </c>
      <c r="D236" s="131" t="s">
        <v>1846</v>
      </c>
      <c r="E236" s="129" t="s">
        <v>957</v>
      </c>
      <c r="F236" s="132" t="s">
        <v>1878</v>
      </c>
      <c r="G236" s="132">
        <v>2.7697402239019997</v>
      </c>
      <c r="H236" s="348">
        <v>2.7697402239019997</v>
      </c>
      <c r="I236" s="74"/>
      <c r="J236" s="337">
        <v>17.206163157894736</v>
      </c>
      <c r="K236" s="338">
        <v>17.206163157894736</v>
      </c>
      <c r="L236" s="74"/>
      <c r="M236" s="339">
        <v>0.34919958000000001</v>
      </c>
      <c r="N236" s="340">
        <f t="shared" si="14"/>
        <v>0.34919958000000001</v>
      </c>
      <c r="O236" s="74"/>
      <c r="P236" s="133">
        <v>0.32465276999999998</v>
      </c>
      <c r="Q236" s="133">
        <v>1.4635931E-2</v>
      </c>
      <c r="R236" s="133">
        <v>9.9108717000000006E-3</v>
      </c>
      <c r="S236" s="134">
        <v>1.9463595311213001E-5</v>
      </c>
      <c r="T236" s="135">
        <v>5.4126965442228799E-8</v>
      </c>
      <c r="U236" s="135">
        <v>1.3880772795899998</v>
      </c>
      <c r="V236" s="341">
        <v>8.7213183999999995E-4</v>
      </c>
      <c r="W236" s="110" t="s">
        <v>1830</v>
      </c>
      <c r="X236" s="89"/>
      <c r="Y236" s="89"/>
      <c r="Z236" s="90"/>
    </row>
    <row r="237" spans="1:26" ht="14.5" customHeight="1">
      <c r="A237" s="74" t="s">
        <v>1881</v>
      </c>
      <c r="B237" s="129" t="s">
        <v>1133</v>
      </c>
      <c r="C237" s="130" t="s">
        <v>1882</v>
      </c>
      <c r="D237" s="131" t="s">
        <v>1846</v>
      </c>
      <c r="E237" s="129" t="s">
        <v>957</v>
      </c>
      <c r="F237" s="132" t="s">
        <v>1883</v>
      </c>
      <c r="G237" s="132">
        <v>1.217985969918</v>
      </c>
      <c r="H237" s="348">
        <v>1.217985969918</v>
      </c>
      <c r="I237" s="74"/>
      <c r="J237" s="337">
        <v>7.1492218045112779</v>
      </c>
      <c r="K237" s="338">
        <v>7.1492218045112779</v>
      </c>
      <c r="L237" s="74"/>
      <c r="M237" s="339">
        <v>0.16418767000000001</v>
      </c>
      <c r="N237" s="340">
        <f t="shared" si="14"/>
        <v>0.16418767000000001</v>
      </c>
      <c r="O237" s="74"/>
      <c r="P237" s="133">
        <v>0.15341431</v>
      </c>
      <c r="Q237" s="133">
        <v>6.4545647999999997E-3</v>
      </c>
      <c r="R237" s="133">
        <v>4.3187911999999998E-3</v>
      </c>
      <c r="S237" s="134">
        <v>9.1975007564879996E-6</v>
      </c>
      <c r="T237" s="135">
        <v>2.3870432179477093E-8</v>
      </c>
      <c r="U237" s="135">
        <v>0.60487270683099992</v>
      </c>
      <c r="V237" s="341">
        <v>3.8207355E-4</v>
      </c>
      <c r="W237" s="110" t="s">
        <v>1830</v>
      </c>
      <c r="X237" s="89"/>
      <c r="Y237" s="89"/>
      <c r="Z237" s="90"/>
    </row>
    <row r="238" spans="1:26" ht="14.5" customHeight="1">
      <c r="A238" s="74" t="s">
        <v>1886</v>
      </c>
      <c r="B238" s="129" t="s">
        <v>1133</v>
      </c>
      <c r="C238" s="130" t="s">
        <v>1887</v>
      </c>
      <c r="D238" s="131" t="s">
        <v>1846</v>
      </c>
      <c r="E238" s="129" t="s">
        <v>957</v>
      </c>
      <c r="F238" s="132" t="s">
        <v>1888</v>
      </c>
      <c r="G238" s="132">
        <v>1.755518804741</v>
      </c>
      <c r="H238" s="348">
        <v>1.755518804741</v>
      </c>
      <c r="I238" s="74"/>
      <c r="J238" s="337">
        <v>10.738106015037593</v>
      </c>
      <c r="K238" s="338">
        <v>10.738106015037593</v>
      </c>
      <c r="L238" s="74"/>
      <c r="M238" s="339">
        <v>0.2170714</v>
      </c>
      <c r="N238" s="340">
        <f t="shared" si="14"/>
        <v>0.2170714</v>
      </c>
      <c r="O238" s="74"/>
      <c r="P238" s="133">
        <v>0.20226701999999999</v>
      </c>
      <c r="Q238" s="133">
        <v>9.1123129000000008E-3</v>
      </c>
      <c r="R238" s="133">
        <v>5.6920677999999997E-3</v>
      </c>
      <c r="S238" s="134">
        <v>1.2126320492423001E-5</v>
      </c>
      <c r="T238" s="135">
        <v>3.3699382204066111E-8</v>
      </c>
      <c r="U238" s="135">
        <v>0.79720837592999994</v>
      </c>
      <c r="V238" s="341">
        <v>5.4557634000000003E-4</v>
      </c>
      <c r="W238" s="110" t="s">
        <v>1830</v>
      </c>
      <c r="X238" s="89"/>
      <c r="Y238" s="89"/>
      <c r="Z238" s="90"/>
    </row>
    <row r="239" spans="1:26" ht="14.5" customHeight="1">
      <c r="A239" s="74" t="s">
        <v>1890</v>
      </c>
      <c r="B239" s="129" t="s">
        <v>1133</v>
      </c>
      <c r="C239" s="130" t="s">
        <v>1891</v>
      </c>
      <c r="D239" s="131" t="s">
        <v>1846</v>
      </c>
      <c r="E239" s="129" t="s">
        <v>957</v>
      </c>
      <c r="F239" s="132" t="s">
        <v>1892</v>
      </c>
      <c r="G239" s="132">
        <v>0.60755444006399995</v>
      </c>
      <c r="H239" s="348">
        <v>0.60755444006399995</v>
      </c>
      <c r="I239" s="74"/>
      <c r="J239" s="337">
        <v>3.5555360902255635</v>
      </c>
      <c r="K239" s="338">
        <v>3.5555360902255635</v>
      </c>
      <c r="L239" s="74"/>
      <c r="M239" s="339">
        <v>8.6859288000000007E-2</v>
      </c>
      <c r="N239" s="340">
        <f t="shared" si="14"/>
        <v>8.6859288000000007E-2</v>
      </c>
      <c r="O239" s="74"/>
      <c r="P239" s="133">
        <v>8.1075971999999996E-2</v>
      </c>
      <c r="Q239" s="133">
        <v>3.3145168999999999E-3</v>
      </c>
      <c r="R239" s="133">
        <v>2.4687989999999998E-3</v>
      </c>
      <c r="S239" s="134">
        <v>4.8606698170850014E-6</v>
      </c>
      <c r="T239" s="135">
        <v>1.2257829108387801E-8</v>
      </c>
      <c r="U239" s="135">
        <v>0.34577016328600002</v>
      </c>
      <c r="V239" s="341">
        <v>1.9418829000000001E-4</v>
      </c>
      <c r="W239" s="110" t="s">
        <v>1830</v>
      </c>
      <c r="X239" s="89"/>
      <c r="Y239" s="89"/>
      <c r="Z239" s="90"/>
    </row>
    <row r="240" spans="1:26" ht="14.5" customHeight="1">
      <c r="A240" s="74" t="s">
        <v>1895</v>
      </c>
      <c r="B240" s="129" t="s">
        <v>1133</v>
      </c>
      <c r="C240" s="130" t="s">
        <v>1896</v>
      </c>
      <c r="D240" s="131" t="s">
        <v>1846</v>
      </c>
      <c r="E240" s="129" t="s">
        <v>957</v>
      </c>
      <c r="F240" s="132" t="s">
        <v>1897</v>
      </c>
      <c r="G240" s="132">
        <v>3.0766608900870001</v>
      </c>
      <c r="H240" s="348">
        <v>3.0766608900870001</v>
      </c>
      <c r="I240" s="74"/>
      <c r="J240" s="337">
        <v>19.649213533834587</v>
      </c>
      <c r="K240" s="338">
        <v>19.649213533834587</v>
      </c>
      <c r="L240" s="74"/>
      <c r="M240" s="339">
        <v>0.38546201000000002</v>
      </c>
      <c r="N240" s="340">
        <f t="shared" si="14"/>
        <v>0.38546201000000002</v>
      </c>
      <c r="O240" s="74"/>
      <c r="P240" s="133">
        <v>0.35718598000000001</v>
      </c>
      <c r="Q240" s="133">
        <v>1.6460189E-2</v>
      </c>
      <c r="R240" s="133">
        <v>1.1815839999999999E-2</v>
      </c>
      <c r="S240" s="134">
        <v>2.1414027477810001E-5</v>
      </c>
      <c r="T240" s="135">
        <v>6.0873479276646687E-8</v>
      </c>
      <c r="U240" s="135">
        <v>1.6548795217500001</v>
      </c>
      <c r="V240" s="341">
        <v>9.7935181000000007E-4</v>
      </c>
      <c r="W240" s="110" t="s">
        <v>1830</v>
      </c>
      <c r="X240" s="89"/>
      <c r="Y240" s="89"/>
      <c r="Z240" s="90"/>
    </row>
    <row r="241" spans="1:26" ht="14.5" customHeight="1">
      <c r="A241" s="74" t="s">
        <v>1900</v>
      </c>
      <c r="B241" s="129" t="s">
        <v>1133</v>
      </c>
      <c r="C241" s="130" t="s">
        <v>1901</v>
      </c>
      <c r="D241" s="131" t="s">
        <v>1846</v>
      </c>
      <c r="E241" s="129" t="s">
        <v>957</v>
      </c>
      <c r="F241" s="132" t="s">
        <v>1902</v>
      </c>
      <c r="G241" s="132">
        <v>1.395325411905</v>
      </c>
      <c r="H241" s="348">
        <v>1.395325411905</v>
      </c>
      <c r="I241" s="74"/>
      <c r="J241" s="337">
        <v>8.3710842105263161</v>
      </c>
      <c r="K241" s="338">
        <v>8.3710842105263161</v>
      </c>
      <c r="L241" s="74"/>
      <c r="M241" s="339">
        <v>0.17279534999999999</v>
      </c>
      <c r="N241" s="340">
        <f t="shared" si="14"/>
        <v>0.17279534999999999</v>
      </c>
      <c r="O241" s="74"/>
      <c r="P241" s="133">
        <v>0.16137870000000001</v>
      </c>
      <c r="Q241" s="133">
        <v>7.1711756999999999E-3</v>
      </c>
      <c r="R241" s="133">
        <v>4.2454741000000004E-3</v>
      </c>
      <c r="S241" s="134">
        <v>9.6749819656829993E-6</v>
      </c>
      <c r="T241" s="135">
        <v>2.6520620473088095E-8</v>
      </c>
      <c r="U241" s="135">
        <v>0.59460420925000002</v>
      </c>
      <c r="V241" s="341">
        <v>4.3003296000000002E-4</v>
      </c>
      <c r="W241" s="110" t="s">
        <v>1830</v>
      </c>
      <c r="X241" s="89"/>
      <c r="Y241" s="89"/>
      <c r="Z241" s="90"/>
    </row>
    <row r="242" spans="1:26" ht="14.5" customHeight="1">
      <c r="A242" s="74" t="s">
        <v>1905</v>
      </c>
      <c r="B242" s="129" t="s">
        <v>1133</v>
      </c>
      <c r="C242" s="130" t="s">
        <v>1906</v>
      </c>
      <c r="D242" s="131" t="s">
        <v>1846</v>
      </c>
      <c r="E242" s="129" t="s">
        <v>957</v>
      </c>
      <c r="F242" s="132" t="s">
        <v>1907</v>
      </c>
      <c r="G242" s="132">
        <v>1.321235260586</v>
      </c>
      <c r="H242" s="348">
        <v>1.321235260586</v>
      </c>
      <c r="I242" s="74"/>
      <c r="J242" s="337">
        <v>7.8756984962406014</v>
      </c>
      <c r="K242" s="338">
        <v>7.8756984962406014</v>
      </c>
      <c r="L242" s="74"/>
      <c r="M242" s="339">
        <v>0.16873642</v>
      </c>
      <c r="N242" s="340">
        <f t="shared" si="14"/>
        <v>0.16873642</v>
      </c>
      <c r="O242" s="74"/>
      <c r="P242" s="133">
        <v>0.15759461</v>
      </c>
      <c r="Q242" s="133">
        <v>6.8695427999999996E-3</v>
      </c>
      <c r="R242" s="133">
        <v>4.2722703000000004E-3</v>
      </c>
      <c r="S242" s="134">
        <v>9.4481178241960005E-6</v>
      </c>
      <c r="T242" s="135">
        <v>2.5405113934476401E-8</v>
      </c>
      <c r="U242" s="135">
        <v>0.59835718017099992</v>
      </c>
      <c r="V242" s="341">
        <v>4.0998768E-4</v>
      </c>
      <c r="W242" s="110" t="s">
        <v>1830</v>
      </c>
      <c r="X242" s="89"/>
      <c r="Y242" s="89"/>
      <c r="Z242" s="90"/>
    </row>
    <row r="243" spans="1:26" ht="14.5" customHeight="1">
      <c r="A243" s="74" t="s">
        <v>1910</v>
      </c>
      <c r="B243" s="129" t="s">
        <v>1133</v>
      </c>
      <c r="C243" s="130" t="s">
        <v>1911</v>
      </c>
      <c r="D243" s="131" t="s">
        <v>1846</v>
      </c>
      <c r="E243" s="129" t="s">
        <v>957</v>
      </c>
      <c r="F243" s="132" t="s">
        <v>1912</v>
      </c>
      <c r="G243" s="132">
        <v>5.1868484717539998</v>
      </c>
      <c r="H243" s="348">
        <v>5.1868484717539998</v>
      </c>
      <c r="I243" s="74"/>
      <c r="J243" s="337">
        <v>30.092669172932329</v>
      </c>
      <c r="K243" s="338">
        <v>30.092669172932329</v>
      </c>
      <c r="L243" s="74"/>
      <c r="M243" s="339">
        <v>0.60882161000000001</v>
      </c>
      <c r="N243" s="340">
        <f t="shared" si="14"/>
        <v>0.60882161000000001</v>
      </c>
      <c r="O243" s="74"/>
      <c r="P243" s="133">
        <v>0.57164749000000004</v>
      </c>
      <c r="Q243" s="133">
        <v>2.5502311E-2</v>
      </c>
      <c r="R243" s="133">
        <v>1.1671814000000001E-2</v>
      </c>
      <c r="S243" s="134">
        <v>3.4271432009792995E-5</v>
      </c>
      <c r="T243" s="135">
        <v>9.431327929948561E-8</v>
      </c>
      <c r="U243" s="135">
        <v>1.6347078758</v>
      </c>
      <c r="V243" s="341">
        <v>1.5487236999999999E-3</v>
      </c>
      <c r="W243" s="110" t="s">
        <v>1830</v>
      </c>
      <c r="X243" s="89"/>
      <c r="Y243" s="89"/>
      <c r="Z243" s="90"/>
    </row>
    <row r="244" spans="1:26" ht="14.5" customHeight="1">
      <c r="A244" s="74" t="s">
        <v>1915</v>
      </c>
      <c r="B244" s="129" t="s">
        <v>1133</v>
      </c>
      <c r="C244" s="130" t="s">
        <v>1916</v>
      </c>
      <c r="D244" s="131" t="s">
        <v>1846</v>
      </c>
      <c r="E244" s="129" t="s">
        <v>957</v>
      </c>
      <c r="F244" s="132" t="s">
        <v>1917</v>
      </c>
      <c r="G244" s="132">
        <v>1.923244417154</v>
      </c>
      <c r="H244" s="348">
        <v>1.923244417154</v>
      </c>
      <c r="I244" s="74"/>
      <c r="J244" s="337">
        <v>11.635006015037593</v>
      </c>
      <c r="K244" s="338">
        <v>11.635006015037593</v>
      </c>
      <c r="L244" s="74"/>
      <c r="M244" s="339">
        <v>0.24211637</v>
      </c>
      <c r="N244" s="340">
        <f t="shared" si="14"/>
        <v>0.24211637</v>
      </c>
      <c r="O244" s="74"/>
      <c r="P244" s="133">
        <v>0.22581507000000001</v>
      </c>
      <c r="Q244" s="133">
        <v>1.000912E-2</v>
      </c>
      <c r="R244" s="133">
        <v>6.2921799E-3</v>
      </c>
      <c r="S244" s="134">
        <v>1.3538074102280999E-5</v>
      </c>
      <c r="T244" s="135">
        <v>3.7015976852999988E-8</v>
      </c>
      <c r="U244" s="135">
        <v>0.88125769061999992</v>
      </c>
      <c r="V244" s="341">
        <v>5.9804515999999997E-4</v>
      </c>
      <c r="W244" s="110" t="s">
        <v>1830</v>
      </c>
      <c r="X244" s="89"/>
      <c r="Y244" s="89"/>
      <c r="Z244" s="90"/>
    </row>
    <row r="245" spans="1:26" ht="14.5" customHeight="1">
      <c r="A245" s="74" t="s">
        <v>1919</v>
      </c>
      <c r="B245" s="129" t="s">
        <v>1133</v>
      </c>
      <c r="C245" s="130" t="s">
        <v>1920</v>
      </c>
      <c r="D245" s="131" t="s">
        <v>1846</v>
      </c>
      <c r="E245" s="129" t="s">
        <v>957</v>
      </c>
      <c r="F245" s="132" t="s">
        <v>1921</v>
      </c>
      <c r="G245" s="132">
        <v>3.3237872816519998</v>
      </c>
      <c r="H245" s="348">
        <v>3.3237872816519998</v>
      </c>
      <c r="I245" s="74"/>
      <c r="J245" s="337">
        <v>20.234353383458647</v>
      </c>
      <c r="K245" s="338">
        <v>20.234353383458647</v>
      </c>
      <c r="L245" s="74"/>
      <c r="M245" s="339">
        <v>0.39946933000000001</v>
      </c>
      <c r="N245" s="340">
        <f t="shared" si="14"/>
        <v>0.39946933000000001</v>
      </c>
      <c r="O245" s="74"/>
      <c r="P245" s="133">
        <v>0.37266659000000002</v>
      </c>
      <c r="Q245" s="133">
        <v>1.6975535E-2</v>
      </c>
      <c r="R245" s="133">
        <v>9.8272072999999998E-3</v>
      </c>
      <c r="S245" s="134">
        <v>2.2342121487033999E-5</v>
      </c>
      <c r="T245" s="135">
        <v>6.27793438089147E-8</v>
      </c>
      <c r="U245" s="135">
        <v>1.37635959164</v>
      </c>
      <c r="V245" s="341">
        <v>1.0217744E-3</v>
      </c>
      <c r="W245" s="110" t="s">
        <v>1830</v>
      </c>
      <c r="X245" s="89"/>
      <c r="Y245" s="89"/>
      <c r="Z245" s="90"/>
    </row>
    <row r="246" spans="1:26" ht="14.5" customHeight="1">
      <c r="A246" s="74" t="s">
        <v>1924</v>
      </c>
      <c r="B246" s="129" t="s">
        <v>1133</v>
      </c>
      <c r="C246" s="130" t="s">
        <v>1925</v>
      </c>
      <c r="D246" s="131" t="s">
        <v>1846</v>
      </c>
      <c r="E246" s="129" t="s">
        <v>957</v>
      </c>
      <c r="F246" s="132" t="s">
        <v>1926</v>
      </c>
      <c r="G246" s="132">
        <v>1.472287128099</v>
      </c>
      <c r="H246" s="348">
        <v>1.472287128099</v>
      </c>
      <c r="I246" s="74"/>
      <c r="J246" s="337">
        <v>8.7992879699248121</v>
      </c>
      <c r="K246" s="338">
        <v>8.7992879699248121</v>
      </c>
      <c r="L246" s="74"/>
      <c r="M246" s="339">
        <v>0.18343197</v>
      </c>
      <c r="N246" s="340">
        <f t="shared" si="14"/>
        <v>0.18343197</v>
      </c>
      <c r="O246" s="74"/>
      <c r="P246" s="133">
        <v>0.17136529</v>
      </c>
      <c r="Q246" s="133">
        <v>7.5732667000000002E-3</v>
      </c>
      <c r="R246" s="133">
        <v>4.4934112999999998E-3</v>
      </c>
      <c r="S246" s="134">
        <v>1.0273698448739E-5</v>
      </c>
      <c r="T246" s="135">
        <v>2.8007643613244499E-8</v>
      </c>
      <c r="U246" s="135">
        <v>0.62932931294000005</v>
      </c>
      <c r="V246" s="341">
        <v>4.5383164000000002E-4</v>
      </c>
      <c r="W246" s="110" t="s">
        <v>1830</v>
      </c>
      <c r="X246" s="89"/>
      <c r="Y246" s="89"/>
      <c r="Z246" s="90"/>
    </row>
    <row r="247" spans="1:26" ht="14.5" customHeight="1">
      <c r="A247" s="74" t="s">
        <v>1928</v>
      </c>
      <c r="B247" s="129" t="s">
        <v>1133</v>
      </c>
      <c r="C247" s="130" t="s">
        <v>1929</v>
      </c>
      <c r="D247" s="131" t="s">
        <v>1846</v>
      </c>
      <c r="E247" s="129" t="s">
        <v>957</v>
      </c>
      <c r="F247" s="132" t="s">
        <v>1930</v>
      </c>
      <c r="G247" s="132">
        <v>1.016218569636</v>
      </c>
      <c r="H247" s="348">
        <v>1.016218569636</v>
      </c>
      <c r="I247" s="74"/>
      <c r="J247" s="337">
        <v>6.0076451127819546</v>
      </c>
      <c r="K247" s="338">
        <v>6.0076451127819546</v>
      </c>
      <c r="L247" s="74"/>
      <c r="M247" s="339">
        <v>0.13758997000000001</v>
      </c>
      <c r="N247" s="340">
        <f t="shared" si="14"/>
        <v>0.13758997000000001</v>
      </c>
      <c r="O247" s="74"/>
      <c r="P247" s="133">
        <v>0.12845139</v>
      </c>
      <c r="Q247" s="133">
        <v>5.4174554E-3</v>
      </c>
      <c r="R247" s="133">
        <v>3.7211275E-3</v>
      </c>
      <c r="S247" s="134">
        <v>7.7009227661389998E-6</v>
      </c>
      <c r="T247" s="135">
        <v>2.00349679157088E-8</v>
      </c>
      <c r="U247" s="135">
        <v>0.52116632548800002</v>
      </c>
      <c r="V247" s="341">
        <v>3.2024041E-4</v>
      </c>
      <c r="W247" s="110" t="s">
        <v>1830</v>
      </c>
      <c r="X247" s="89"/>
      <c r="Y247" s="89"/>
      <c r="Z247" s="90"/>
    </row>
    <row r="248" spans="1:26" s="115" customFormat="1" ht="14.5" customHeight="1">
      <c r="A248" s="74" t="s">
        <v>1932</v>
      </c>
      <c r="B248" s="129" t="s">
        <v>1133</v>
      </c>
      <c r="C248" s="130" t="s">
        <v>1933</v>
      </c>
      <c r="D248" s="131" t="s">
        <v>1846</v>
      </c>
      <c r="E248" s="129" t="s">
        <v>957</v>
      </c>
      <c r="F248" s="132" t="s">
        <v>1934</v>
      </c>
      <c r="G248" s="132">
        <v>1.8645074963249999</v>
      </c>
      <c r="H248" s="348">
        <v>1.8645074963249999</v>
      </c>
      <c r="I248" s="74"/>
      <c r="J248" s="337">
        <v>11.135990977443608</v>
      </c>
      <c r="K248" s="338">
        <v>11.135990977443608</v>
      </c>
      <c r="L248" s="74"/>
      <c r="M248" s="339">
        <v>0.24230995999999999</v>
      </c>
      <c r="N248" s="340">
        <f t="shared" si="14"/>
        <v>0.24230995999999999</v>
      </c>
      <c r="O248" s="74"/>
      <c r="P248" s="133">
        <v>0.22617039999999999</v>
      </c>
      <c r="Q248" s="133">
        <v>9.7888556999999998E-3</v>
      </c>
      <c r="R248" s="133">
        <v>6.3507008999999998E-3</v>
      </c>
      <c r="S248" s="134">
        <v>1.3559376872198999E-5</v>
      </c>
      <c r="T248" s="135">
        <v>3.62013895645136E-8</v>
      </c>
      <c r="U248" s="135">
        <v>0.88945390284000003</v>
      </c>
      <c r="V248" s="341">
        <v>5.8233183E-4</v>
      </c>
      <c r="W248" s="110" t="s">
        <v>1830</v>
      </c>
      <c r="X248" s="89"/>
      <c r="Y248" s="89"/>
      <c r="Z248" s="90"/>
    </row>
    <row r="249" spans="1:26" ht="14.5" customHeight="1">
      <c r="A249" s="74" t="s">
        <v>1936</v>
      </c>
      <c r="B249" s="129" t="s">
        <v>1133</v>
      </c>
      <c r="C249" s="130" t="s">
        <v>1937</v>
      </c>
      <c r="D249" s="131" t="s">
        <v>1846</v>
      </c>
      <c r="E249" s="129" t="s">
        <v>957</v>
      </c>
      <c r="F249" s="132" t="s">
        <v>1938</v>
      </c>
      <c r="G249" s="132">
        <v>3.5444301815530004</v>
      </c>
      <c r="H249" s="348">
        <v>3.5444301815530004</v>
      </c>
      <c r="I249" s="74"/>
      <c r="J249" s="337">
        <v>22.292476691729323</v>
      </c>
      <c r="K249" s="338">
        <v>22.292476691729323</v>
      </c>
      <c r="L249" s="74"/>
      <c r="M249" s="339">
        <v>0.44251593</v>
      </c>
      <c r="N249" s="340">
        <f t="shared" si="14"/>
        <v>0.44251593</v>
      </c>
      <c r="O249" s="74"/>
      <c r="P249" s="133">
        <v>0.41086043</v>
      </c>
      <c r="Q249" s="133">
        <v>1.8770235999999999E-2</v>
      </c>
      <c r="R249" s="133">
        <v>1.2885264E-2</v>
      </c>
      <c r="S249" s="134">
        <v>2.4631920183590006E-5</v>
      </c>
      <c r="T249" s="135">
        <v>6.9416552796996125E-8</v>
      </c>
      <c r="U249" s="135">
        <v>1.8046587918800001</v>
      </c>
      <c r="V249" s="341">
        <v>1.1190480999999999E-3</v>
      </c>
      <c r="W249" s="110" t="s">
        <v>1830</v>
      </c>
      <c r="X249" s="89"/>
      <c r="Y249" s="89"/>
      <c r="Z249" s="90"/>
    </row>
    <row r="250" spans="1:26" ht="14.5" customHeight="1">
      <c r="A250" s="74" t="s">
        <v>1941</v>
      </c>
      <c r="B250" s="129" t="s">
        <v>1133</v>
      </c>
      <c r="C250" s="130" t="s">
        <v>1942</v>
      </c>
      <c r="D250" s="131" t="s">
        <v>1846</v>
      </c>
      <c r="E250" s="129" t="s">
        <v>957</v>
      </c>
      <c r="F250" s="132" t="s">
        <v>1943</v>
      </c>
      <c r="G250" s="132">
        <v>1.914549480417</v>
      </c>
      <c r="H250" s="348">
        <v>1.914549480417</v>
      </c>
      <c r="I250" s="74"/>
      <c r="J250" s="337">
        <v>11.469508270676691</v>
      </c>
      <c r="K250" s="338">
        <v>11.469508270676691</v>
      </c>
      <c r="L250" s="74"/>
      <c r="M250" s="339">
        <v>0.24713695999999999</v>
      </c>
      <c r="N250" s="340">
        <f t="shared" si="14"/>
        <v>0.24713695999999999</v>
      </c>
      <c r="O250" s="74"/>
      <c r="P250" s="133">
        <v>0.2306319</v>
      </c>
      <c r="Q250" s="133">
        <v>1.0034065E-2</v>
      </c>
      <c r="R250" s="133">
        <v>6.4709987999999998E-3</v>
      </c>
      <c r="S250" s="134">
        <v>1.3826852086343999E-5</v>
      </c>
      <c r="T250" s="135">
        <v>3.7108230659881306E-8</v>
      </c>
      <c r="U250" s="135">
        <v>0.90630235476999998</v>
      </c>
      <c r="V250" s="341">
        <v>5.9746476000000002E-4</v>
      </c>
      <c r="W250" s="110" t="s">
        <v>1830</v>
      </c>
      <c r="X250" s="89"/>
      <c r="Y250" s="89"/>
      <c r="Z250" s="90"/>
    </row>
    <row r="251" spans="1:26" ht="14.5" customHeight="1">
      <c r="A251" s="74" t="s">
        <v>1945</v>
      </c>
      <c r="B251" s="129" t="s">
        <v>1133</v>
      </c>
      <c r="C251" s="130" t="s">
        <v>1946</v>
      </c>
      <c r="D251" s="131" t="s">
        <v>1846</v>
      </c>
      <c r="E251" s="129" t="s">
        <v>957</v>
      </c>
      <c r="F251" s="132" t="s">
        <v>1947</v>
      </c>
      <c r="G251" s="132">
        <v>1.4495669877339998</v>
      </c>
      <c r="H251" s="348">
        <v>1.4495669877339998</v>
      </c>
      <c r="I251" s="74"/>
      <c r="J251" s="337">
        <v>9.0082157894736827</v>
      </c>
      <c r="K251" s="338">
        <v>9.0082157894736827</v>
      </c>
      <c r="L251" s="74"/>
      <c r="M251" s="339">
        <v>0.18118392</v>
      </c>
      <c r="N251" s="340">
        <f t="shared" si="14"/>
        <v>0.18118392</v>
      </c>
      <c r="O251" s="74"/>
      <c r="P251" s="133">
        <v>0.16846728</v>
      </c>
      <c r="Q251" s="133">
        <v>7.6296901999999998E-3</v>
      </c>
      <c r="R251" s="133">
        <v>5.0869432000000001E-3</v>
      </c>
      <c r="S251" s="134">
        <v>1.0099957149706999E-5</v>
      </c>
      <c r="T251" s="135">
        <v>2.8216309648462605E-8</v>
      </c>
      <c r="U251" s="135">
        <v>0.71245702426000002</v>
      </c>
      <c r="V251" s="341">
        <v>4.5529172999999999E-4</v>
      </c>
      <c r="W251" s="110" t="s">
        <v>1830</v>
      </c>
      <c r="X251" s="89"/>
      <c r="Y251" s="89"/>
      <c r="Z251" s="90"/>
    </row>
    <row r="252" spans="1:26" ht="14.5" customHeight="1">
      <c r="A252" s="74" t="s">
        <v>1949</v>
      </c>
      <c r="B252" s="129" t="s">
        <v>1133</v>
      </c>
      <c r="C252" s="130" t="s">
        <v>1950</v>
      </c>
      <c r="D252" s="131" t="s">
        <v>1846</v>
      </c>
      <c r="E252" s="129" t="s">
        <v>957</v>
      </c>
      <c r="F252" s="132" t="s">
        <v>1951</v>
      </c>
      <c r="G252" s="132">
        <v>1.079976855795</v>
      </c>
      <c r="H252" s="348">
        <v>1.079976855795</v>
      </c>
      <c r="I252" s="74"/>
      <c r="J252" s="337">
        <v>6.3842739849624053</v>
      </c>
      <c r="K252" s="338">
        <v>6.3842739849624053</v>
      </c>
      <c r="L252" s="74"/>
      <c r="M252" s="339">
        <v>0.13796137</v>
      </c>
      <c r="N252" s="340">
        <f t="shared" si="14"/>
        <v>0.13796137</v>
      </c>
      <c r="O252" s="74"/>
      <c r="P252" s="133">
        <v>0.12897233</v>
      </c>
      <c r="Q252" s="133">
        <v>5.5909022999999997E-3</v>
      </c>
      <c r="R252" s="133">
        <v>3.3981343999999998E-3</v>
      </c>
      <c r="S252" s="134">
        <v>7.7321541072479993E-6</v>
      </c>
      <c r="T252" s="135">
        <v>2.0676414220813299E-8</v>
      </c>
      <c r="U252" s="135">
        <v>0.47592918998799999</v>
      </c>
      <c r="V252" s="341">
        <v>3.3391277000000002E-4</v>
      </c>
      <c r="W252" s="110" t="s">
        <v>1830</v>
      </c>
      <c r="X252" s="89"/>
      <c r="Y252" s="89"/>
      <c r="Z252" s="90"/>
    </row>
    <row r="253" spans="1:26" ht="14.5" customHeight="1">
      <c r="B253" s="129" t="s">
        <v>1133</v>
      </c>
      <c r="C253" s="127" t="s">
        <v>1954</v>
      </c>
      <c r="D253" s="127" t="s">
        <v>1955</v>
      </c>
      <c r="G253" s="74"/>
      <c r="H253" s="74"/>
      <c r="I253" s="74"/>
      <c r="J253" s="115"/>
      <c r="K253" s="74"/>
      <c r="L253" s="74"/>
      <c r="M253" s="115"/>
      <c r="N253" s="74"/>
      <c r="O253" s="74"/>
      <c r="P253" s="74"/>
      <c r="V253" s="74"/>
      <c r="W253" s="180"/>
      <c r="X253" s="126"/>
      <c r="Y253" s="126"/>
      <c r="Z253" s="150"/>
    </row>
    <row r="254" spans="1:26" ht="14.5" customHeight="1">
      <c r="A254" s="74" t="s">
        <v>1956</v>
      </c>
      <c r="B254" s="129" t="s">
        <v>1133</v>
      </c>
      <c r="C254" s="130" t="s">
        <v>1957</v>
      </c>
      <c r="D254" s="131" t="s">
        <v>1955</v>
      </c>
      <c r="E254" s="129" t="s">
        <v>957</v>
      </c>
      <c r="F254" s="132" t="s">
        <v>1958</v>
      </c>
      <c r="G254" s="132">
        <v>0.86159727237700001</v>
      </c>
      <c r="H254" s="348">
        <v>0.86159727237700001</v>
      </c>
      <c r="I254" s="74"/>
      <c r="J254" s="337">
        <v>5.254044736842105</v>
      </c>
      <c r="K254" s="338">
        <v>5.254044736842105</v>
      </c>
      <c r="L254" s="74"/>
      <c r="M254" s="339">
        <v>0.10481521000000001</v>
      </c>
      <c r="N254" s="340">
        <f t="shared" ref="N254:N264" si="15">M254</f>
        <v>0.10481521000000001</v>
      </c>
      <c r="O254" s="74"/>
      <c r="P254" s="133">
        <v>9.7736653000000007E-2</v>
      </c>
      <c r="Q254" s="133">
        <v>4.4300284999999997E-3</v>
      </c>
      <c r="R254" s="133">
        <v>2.6485318999999998E-3</v>
      </c>
      <c r="S254" s="134">
        <v>5.8595115020040005E-6</v>
      </c>
      <c r="T254" s="135">
        <v>1.6383241856678696E-8</v>
      </c>
      <c r="U254" s="135">
        <v>0.37094284202200001</v>
      </c>
      <c r="V254" s="341">
        <v>2.6605329000000002E-4</v>
      </c>
      <c r="W254" s="110" t="s">
        <v>1830</v>
      </c>
      <c r="X254" s="89"/>
      <c r="Y254" s="89"/>
      <c r="Z254" s="90"/>
    </row>
    <row r="255" spans="1:26" ht="14.5" customHeight="1">
      <c r="A255" s="74" t="s">
        <v>1961</v>
      </c>
      <c r="B255" s="129" t="s">
        <v>1133</v>
      </c>
      <c r="C255" s="130" t="s">
        <v>1962</v>
      </c>
      <c r="D255" s="131" t="s">
        <v>1955</v>
      </c>
      <c r="E255" s="129" t="s">
        <v>957</v>
      </c>
      <c r="F255" s="132" t="s">
        <v>1963</v>
      </c>
      <c r="G255" s="132">
        <v>3.2372776110419998</v>
      </c>
      <c r="H255" s="348">
        <v>3.2372776110419998</v>
      </c>
      <c r="I255" s="74"/>
      <c r="J255" s="337">
        <v>18.646042857142856</v>
      </c>
      <c r="K255" s="338">
        <v>18.646042857142856</v>
      </c>
      <c r="L255" s="74"/>
      <c r="M255" s="339">
        <v>0.43577557</v>
      </c>
      <c r="N255" s="340">
        <f t="shared" si="15"/>
        <v>0.43577557</v>
      </c>
      <c r="O255" s="74"/>
      <c r="P255" s="133">
        <v>0.40800568999999998</v>
      </c>
      <c r="Q255" s="133">
        <v>1.6976339E-2</v>
      </c>
      <c r="R255" s="133">
        <v>1.0793540000000001E-2</v>
      </c>
      <c r="S255" s="134">
        <v>2.4460772749807996E-5</v>
      </c>
      <c r="T255" s="135">
        <v>6.2782317362299997E-8</v>
      </c>
      <c r="U255" s="135">
        <v>1.51170023551</v>
      </c>
      <c r="V255" s="341">
        <v>1.0067618E-3</v>
      </c>
      <c r="W255" s="110" t="s">
        <v>1830</v>
      </c>
      <c r="X255" s="89"/>
      <c r="Y255" s="89"/>
      <c r="Z255" s="90"/>
    </row>
    <row r="256" spans="1:26" ht="14.5" customHeight="1">
      <c r="A256" s="74" t="s">
        <v>1966</v>
      </c>
      <c r="B256" s="129" t="s">
        <v>1133</v>
      </c>
      <c r="C256" s="130" t="s">
        <v>1967</v>
      </c>
      <c r="D256" s="131" t="s">
        <v>1955</v>
      </c>
      <c r="E256" s="129" t="s">
        <v>957</v>
      </c>
      <c r="F256" s="132" t="s">
        <v>1968</v>
      </c>
      <c r="G256" s="132">
        <v>1.602086322908</v>
      </c>
      <c r="H256" s="348">
        <v>1.602086322908</v>
      </c>
      <c r="I256" s="74"/>
      <c r="J256" s="337">
        <v>9.6871751879699239</v>
      </c>
      <c r="K256" s="338">
        <v>9.6871751879699239</v>
      </c>
      <c r="L256" s="74"/>
      <c r="M256" s="339">
        <v>0.20047881000000001</v>
      </c>
      <c r="N256" s="340">
        <f t="shared" si="15"/>
        <v>0.20047881000000001</v>
      </c>
      <c r="O256" s="74"/>
      <c r="P256" s="133">
        <v>0.18701639</v>
      </c>
      <c r="Q256" s="133">
        <v>8.3111094000000007E-3</v>
      </c>
      <c r="R256" s="133">
        <v>5.1513154999999998E-3</v>
      </c>
      <c r="S256" s="134">
        <v>1.1212013728197002E-5</v>
      </c>
      <c r="T256" s="135">
        <v>3.0736351717925288E-8</v>
      </c>
      <c r="U256" s="135">
        <v>0.72147275467999994</v>
      </c>
      <c r="V256" s="341">
        <v>4.9712740000000001E-4</v>
      </c>
      <c r="W256" s="110" t="s">
        <v>1830</v>
      </c>
      <c r="X256" s="89"/>
      <c r="Y256" s="89"/>
      <c r="Z256" s="90"/>
    </row>
    <row r="257" spans="1:26" ht="14.5" customHeight="1">
      <c r="A257" s="74" t="s">
        <v>1970</v>
      </c>
      <c r="B257" s="129" t="s">
        <v>1133</v>
      </c>
      <c r="C257" s="130" t="s">
        <v>1971</v>
      </c>
      <c r="D257" s="131" t="s">
        <v>1955</v>
      </c>
      <c r="E257" s="129" t="s">
        <v>957</v>
      </c>
      <c r="F257" s="132" t="s">
        <v>1972</v>
      </c>
      <c r="G257" s="132">
        <v>4.647894090586</v>
      </c>
      <c r="H257" s="348">
        <v>4.647894090586</v>
      </c>
      <c r="I257" s="74"/>
      <c r="J257" s="337">
        <v>28.899749624060149</v>
      </c>
      <c r="K257" s="338">
        <v>28.899749624060149</v>
      </c>
      <c r="L257" s="74"/>
      <c r="M257" s="339">
        <v>0.58223977999999998</v>
      </c>
      <c r="N257" s="340">
        <f t="shared" si="15"/>
        <v>0.58223977999999998</v>
      </c>
      <c r="O257" s="74"/>
      <c r="P257" s="133">
        <v>0.54131627999999998</v>
      </c>
      <c r="Q257" s="133">
        <v>2.4497250000000002E-2</v>
      </c>
      <c r="R257" s="133">
        <v>1.6426254000000001E-2</v>
      </c>
      <c r="S257" s="134">
        <v>3.245301424690999E-5</v>
      </c>
      <c r="T257" s="135">
        <v>9.0596337450724023E-8</v>
      </c>
      <c r="U257" s="135">
        <v>2.3005957638100001</v>
      </c>
      <c r="V257" s="341">
        <v>1.4612176000000001E-3</v>
      </c>
      <c r="W257" s="110" t="s">
        <v>1830</v>
      </c>
      <c r="X257" s="89"/>
      <c r="Y257" s="89"/>
      <c r="Z257" s="90"/>
    </row>
    <row r="258" spans="1:26" ht="14.5" customHeight="1">
      <c r="A258" s="74" t="s">
        <v>1975</v>
      </c>
      <c r="B258" s="129" t="s">
        <v>1133</v>
      </c>
      <c r="C258" s="130" t="s">
        <v>1976</v>
      </c>
      <c r="D258" s="131" t="s">
        <v>1955</v>
      </c>
      <c r="E258" s="129" t="s">
        <v>957</v>
      </c>
      <c r="F258" s="132" t="s">
        <v>1977</v>
      </c>
      <c r="G258" s="132">
        <v>0.57048239057610006</v>
      </c>
      <c r="H258" s="348">
        <v>0.57048239057610006</v>
      </c>
      <c r="I258" s="74"/>
      <c r="J258" s="337">
        <v>3.4557928571428569</v>
      </c>
      <c r="K258" s="338">
        <v>3.4557928571428569</v>
      </c>
      <c r="L258" s="74"/>
      <c r="M258" s="339">
        <v>7.1322681999999998E-2</v>
      </c>
      <c r="N258" s="340">
        <f t="shared" si="15"/>
        <v>7.1322681999999998E-2</v>
      </c>
      <c r="O258" s="74"/>
      <c r="P258" s="133">
        <v>6.6520206999999998E-2</v>
      </c>
      <c r="Q258" s="133">
        <v>2.9611250999999998E-3</v>
      </c>
      <c r="R258" s="133">
        <v>1.8413495999999999E-3</v>
      </c>
      <c r="S258" s="134">
        <v>3.9880219783760001E-6</v>
      </c>
      <c r="T258" s="135">
        <v>1.0950906465777199E-8</v>
      </c>
      <c r="U258" s="135">
        <v>0.25789209634499999</v>
      </c>
      <c r="V258" s="341">
        <v>1.7711678E-4</v>
      </c>
      <c r="W258" s="110" t="s">
        <v>1830</v>
      </c>
      <c r="X258" s="89"/>
      <c r="Y258" s="89"/>
      <c r="Z258" s="90"/>
    </row>
    <row r="259" spans="1:26" ht="14.5" customHeight="1">
      <c r="A259" s="74" t="s">
        <v>1980</v>
      </c>
      <c r="B259" s="129" t="s">
        <v>1133</v>
      </c>
      <c r="C259" s="130" t="s">
        <v>1981</v>
      </c>
      <c r="D259" s="131" t="s">
        <v>1955</v>
      </c>
      <c r="E259" s="129" t="s">
        <v>957</v>
      </c>
      <c r="F259" s="132" t="s">
        <v>1982</v>
      </c>
      <c r="G259" s="132">
        <v>1.4574576266879999</v>
      </c>
      <c r="H259" s="348">
        <v>1.4574576266879999</v>
      </c>
      <c r="I259" s="74"/>
      <c r="J259" s="337">
        <v>8.6917406015037582</v>
      </c>
      <c r="K259" s="338">
        <v>8.6917406015037582</v>
      </c>
      <c r="L259" s="74"/>
      <c r="M259" s="339">
        <v>0.18061183</v>
      </c>
      <c r="N259" s="340">
        <f t="shared" si="15"/>
        <v>0.18061183</v>
      </c>
      <c r="O259" s="74"/>
      <c r="P259" s="133">
        <v>0.16879480999999999</v>
      </c>
      <c r="Q259" s="133">
        <v>7.4685404000000002E-3</v>
      </c>
      <c r="R259" s="133">
        <v>4.3484806999999999E-3</v>
      </c>
      <c r="S259" s="134">
        <v>1.0119592875794998E-5</v>
      </c>
      <c r="T259" s="135">
        <v>2.7620342287410003E-8</v>
      </c>
      <c r="U259" s="135">
        <v>0.60903091396000009</v>
      </c>
      <c r="V259" s="341">
        <v>4.4806585000000001E-4</v>
      </c>
      <c r="W259" s="110" t="s">
        <v>1830</v>
      </c>
      <c r="X259" s="89"/>
      <c r="Y259" s="89"/>
      <c r="Z259" s="90"/>
    </row>
    <row r="260" spans="1:26" ht="14.5" customHeight="1">
      <c r="A260" s="74" t="s">
        <v>1984</v>
      </c>
      <c r="B260" s="129" t="s">
        <v>1133</v>
      </c>
      <c r="C260" s="130" t="s">
        <v>1985</v>
      </c>
      <c r="D260" s="131" t="s">
        <v>1955</v>
      </c>
      <c r="E260" s="129" t="s">
        <v>957</v>
      </c>
      <c r="F260" s="132" t="s">
        <v>1986</v>
      </c>
      <c r="G260" s="132">
        <v>0.736155197737</v>
      </c>
      <c r="H260" s="348">
        <v>0.736155197737</v>
      </c>
      <c r="I260" s="74"/>
      <c r="J260" s="337">
        <v>4.5676214285714281</v>
      </c>
      <c r="K260" s="338">
        <v>4.5676214285714281</v>
      </c>
      <c r="L260" s="74"/>
      <c r="M260" s="339">
        <v>9.3209991000000006E-2</v>
      </c>
      <c r="N260" s="340">
        <f t="shared" si="15"/>
        <v>9.3209991000000006E-2</v>
      </c>
      <c r="O260" s="74"/>
      <c r="P260" s="133">
        <v>8.6663592999999997E-2</v>
      </c>
      <c r="Q260" s="133">
        <v>3.8954366000000002E-3</v>
      </c>
      <c r="R260" s="133">
        <v>2.6509620000000002E-3</v>
      </c>
      <c r="S260" s="134">
        <v>5.1956589999049998E-6</v>
      </c>
      <c r="T260" s="135">
        <v>1.4406200356824E-8</v>
      </c>
      <c r="U260" s="135">
        <v>0.37128319173800001</v>
      </c>
      <c r="V260" s="341">
        <v>2.3198024E-4</v>
      </c>
      <c r="W260" s="110" t="s">
        <v>1830</v>
      </c>
      <c r="X260" s="89"/>
      <c r="Y260" s="89"/>
      <c r="Z260" s="90"/>
    </row>
    <row r="261" spans="1:26" ht="14.5" customHeight="1">
      <c r="A261" s="74" t="s">
        <v>1989</v>
      </c>
      <c r="B261" s="129" t="s">
        <v>1133</v>
      </c>
      <c r="C261" s="130" t="s">
        <v>1990</v>
      </c>
      <c r="D261" s="131" t="s">
        <v>1955</v>
      </c>
      <c r="E261" s="129" t="s">
        <v>957</v>
      </c>
      <c r="F261" s="132" t="s">
        <v>1991</v>
      </c>
      <c r="G261" s="132">
        <v>1.0974369424570001</v>
      </c>
      <c r="H261" s="348">
        <v>1.0974369424570001</v>
      </c>
      <c r="I261" s="74"/>
      <c r="J261" s="337">
        <v>6.6265273684210522</v>
      </c>
      <c r="K261" s="338">
        <v>6.6265273684210522</v>
      </c>
      <c r="L261" s="74"/>
      <c r="M261" s="339">
        <v>0.13348457999999999</v>
      </c>
      <c r="N261" s="340">
        <f t="shared" si="15"/>
        <v>0.13348457999999999</v>
      </c>
      <c r="O261" s="74"/>
      <c r="P261" s="133">
        <v>0.12461989</v>
      </c>
      <c r="Q261" s="133">
        <v>5.6114282999999996E-3</v>
      </c>
      <c r="R261" s="133">
        <v>3.2532628000000001E-3</v>
      </c>
      <c r="S261" s="134">
        <v>7.4712161432029994E-6</v>
      </c>
      <c r="T261" s="135">
        <v>2.07523240070349E-8</v>
      </c>
      <c r="U261" s="135">
        <v>0.45563903833699998</v>
      </c>
      <c r="V261" s="341">
        <v>3.3733578E-4</v>
      </c>
      <c r="W261" s="110" t="s">
        <v>1830</v>
      </c>
      <c r="X261" s="89"/>
      <c r="Y261" s="89"/>
      <c r="Z261" s="90"/>
    </row>
    <row r="262" spans="1:26" ht="14.5" customHeight="1">
      <c r="A262" s="74" t="s">
        <v>1994</v>
      </c>
      <c r="B262" s="129" t="s">
        <v>1133</v>
      </c>
      <c r="C262" s="130" t="s">
        <v>1995</v>
      </c>
      <c r="D262" s="131" t="s">
        <v>1955</v>
      </c>
      <c r="E262" s="129" t="s">
        <v>957</v>
      </c>
      <c r="F262" s="132" t="s">
        <v>1996</v>
      </c>
      <c r="G262" s="132">
        <v>0.93565732378299993</v>
      </c>
      <c r="H262" s="348">
        <v>0.93565732378299993</v>
      </c>
      <c r="I262" s="74"/>
      <c r="J262" s="337">
        <v>5.6972890977443607</v>
      </c>
      <c r="K262" s="338">
        <v>5.6972890977443607</v>
      </c>
      <c r="L262" s="74"/>
      <c r="M262" s="339">
        <v>0.11445577999999999</v>
      </c>
      <c r="N262" s="340">
        <f t="shared" si="15"/>
        <v>0.11445577999999999</v>
      </c>
      <c r="O262" s="74"/>
      <c r="P262" s="133">
        <v>0.10673268</v>
      </c>
      <c r="Q262" s="133">
        <v>4.8195963999999999E-3</v>
      </c>
      <c r="R262" s="133">
        <v>2.9034996000000001E-3</v>
      </c>
      <c r="S262" s="134">
        <v>6.3988417846659996E-6</v>
      </c>
      <c r="T262" s="135">
        <v>1.7823951052180603E-8</v>
      </c>
      <c r="U262" s="135">
        <v>0.40665260440399997</v>
      </c>
      <c r="V262" s="341">
        <v>2.8921751E-4</v>
      </c>
      <c r="W262" s="110" t="s">
        <v>1830</v>
      </c>
      <c r="X262" s="89"/>
      <c r="Y262" s="89"/>
      <c r="Z262" s="90"/>
    </row>
    <row r="263" spans="1:26" ht="14.5" customHeight="1">
      <c r="A263" s="74" t="s">
        <v>1998</v>
      </c>
      <c r="B263" s="129" t="s">
        <v>1133</v>
      </c>
      <c r="C263" s="130" t="s">
        <v>1999</v>
      </c>
      <c r="D263" s="131" t="s">
        <v>1955</v>
      </c>
      <c r="E263" s="129" t="s">
        <v>957</v>
      </c>
      <c r="F263" s="132" t="s">
        <v>2000</v>
      </c>
      <c r="G263" s="132">
        <v>1.3782490318189999</v>
      </c>
      <c r="H263" s="348">
        <v>1.3782490318189999</v>
      </c>
      <c r="I263" s="74"/>
      <c r="J263" s="337">
        <v>8.2073360902255637</v>
      </c>
      <c r="K263" s="338">
        <v>8.2073360902255637</v>
      </c>
      <c r="L263" s="74"/>
      <c r="M263" s="339">
        <v>0.17033880000000001</v>
      </c>
      <c r="N263" s="340">
        <f t="shared" si="15"/>
        <v>0.17033880000000001</v>
      </c>
      <c r="O263" s="74"/>
      <c r="P263" s="133">
        <v>0.15923139</v>
      </c>
      <c r="Q263" s="133">
        <v>7.0478008999999998E-3</v>
      </c>
      <c r="R263" s="133">
        <v>4.0596080999999997E-3</v>
      </c>
      <c r="S263" s="134">
        <v>9.546246400508002E-6</v>
      </c>
      <c r="T263" s="135">
        <v>2.60643525851878E-8</v>
      </c>
      <c r="U263" s="135">
        <v>0.56857255858000011</v>
      </c>
      <c r="V263" s="341">
        <v>4.2308013000000002E-4</v>
      </c>
      <c r="W263" s="110" t="s">
        <v>1830</v>
      </c>
      <c r="X263" s="89"/>
      <c r="Y263" s="89"/>
      <c r="Z263" s="90"/>
    </row>
    <row r="264" spans="1:26" ht="14.5" customHeight="1">
      <c r="A264" s="74" t="s">
        <v>2003</v>
      </c>
      <c r="B264" s="129" t="s">
        <v>1133</v>
      </c>
      <c r="C264" s="130" t="s">
        <v>2004</v>
      </c>
      <c r="D264" s="131" t="s">
        <v>1955</v>
      </c>
      <c r="E264" s="129" t="s">
        <v>957</v>
      </c>
      <c r="F264" s="132" t="s">
        <v>2005</v>
      </c>
      <c r="G264" s="132">
        <v>0.56238548079289996</v>
      </c>
      <c r="H264" s="348">
        <v>0.56238548079289996</v>
      </c>
      <c r="I264" s="74"/>
      <c r="J264" s="337">
        <v>3.4408270676691726</v>
      </c>
      <c r="K264" s="338">
        <v>3.4408270676691726</v>
      </c>
      <c r="L264" s="74"/>
      <c r="M264" s="339">
        <v>6.9130595000000003E-2</v>
      </c>
      <c r="N264" s="340">
        <f t="shared" si="15"/>
        <v>6.9130595000000003E-2</v>
      </c>
      <c r="O264" s="74"/>
      <c r="P264" s="133">
        <v>6.4421791000000006E-2</v>
      </c>
      <c r="Q264" s="133">
        <v>2.9113202999999999E-3</v>
      </c>
      <c r="R264" s="133">
        <v>1.7974839E-3</v>
      </c>
      <c r="S264" s="134">
        <v>3.8622176310720005E-6</v>
      </c>
      <c r="T264" s="135">
        <v>1.0766717015185998E-8</v>
      </c>
      <c r="U264" s="135">
        <v>0.25174843914899997</v>
      </c>
      <c r="V264" s="341">
        <v>1.7447917999999999E-4</v>
      </c>
      <c r="W264" s="110" t="s">
        <v>1830</v>
      </c>
      <c r="X264" s="89"/>
      <c r="Y264" s="89"/>
      <c r="Z264" s="90"/>
    </row>
    <row r="265" spans="1:26" ht="14.5" customHeight="1">
      <c r="B265" s="129" t="s">
        <v>1133</v>
      </c>
      <c r="C265" s="127" t="s">
        <v>2007</v>
      </c>
      <c r="D265" s="127" t="s">
        <v>2008</v>
      </c>
      <c r="G265" s="74"/>
      <c r="H265" s="74"/>
      <c r="I265" s="74"/>
      <c r="J265" s="115"/>
      <c r="K265" s="74"/>
      <c r="L265" s="74"/>
      <c r="M265" s="115"/>
      <c r="N265" s="74"/>
      <c r="O265" s="74"/>
      <c r="P265" s="74"/>
      <c r="V265" s="74"/>
      <c r="W265" s="110"/>
      <c r="X265" s="89"/>
      <c r="Y265" s="89"/>
      <c r="Z265" s="90"/>
    </row>
    <row r="266" spans="1:26" ht="14.5" customHeight="1">
      <c r="A266" s="74" t="s">
        <v>2009</v>
      </c>
      <c r="B266" s="129" t="s">
        <v>1133</v>
      </c>
      <c r="C266" s="130" t="s">
        <v>2010</v>
      </c>
      <c r="D266" s="131" t="s">
        <v>2008</v>
      </c>
      <c r="E266" s="129" t="s">
        <v>957</v>
      </c>
      <c r="F266" s="132" t="s">
        <v>2011</v>
      </c>
      <c r="G266" s="132">
        <v>0.61216991200000004</v>
      </c>
      <c r="H266" s="348">
        <v>0.61216991200000004</v>
      </c>
      <c r="I266" s="74"/>
      <c r="J266" s="337">
        <v>1.6216715789473684</v>
      </c>
      <c r="K266" s="338">
        <v>1.6216715789473684</v>
      </c>
      <c r="L266" s="74"/>
      <c r="M266" s="339">
        <v>4.0577886000000001E-2</v>
      </c>
      <c r="N266" s="340">
        <f t="shared" ref="N266:N271" si="16">M266</f>
        <v>4.0577886000000001E-2</v>
      </c>
      <c r="O266" s="74"/>
      <c r="P266" s="133">
        <v>3.6521737999999998E-2</v>
      </c>
      <c r="Q266" s="133">
        <v>1.4307069E-3</v>
      </c>
      <c r="R266" s="133">
        <v>2.6254407E-3</v>
      </c>
      <c r="S266" s="134">
        <v>2.1895525820300001E-6</v>
      </c>
      <c r="T266" s="135">
        <v>5.2910759901099997E-9</v>
      </c>
      <c r="U266" s="135">
        <v>0.36770878522</v>
      </c>
      <c r="V266" s="341">
        <v>1.2468945999999999E-4</v>
      </c>
      <c r="W266" s="89" t="s">
        <v>2012</v>
      </c>
      <c r="X266" s="89" t="s">
        <v>2013</v>
      </c>
      <c r="Y266" s="89"/>
      <c r="Z266" s="90"/>
    </row>
    <row r="267" spans="1:26" ht="14.5" customHeight="1">
      <c r="A267" s="74" t="s">
        <v>2014</v>
      </c>
      <c r="B267" s="129" t="s">
        <v>1133</v>
      </c>
      <c r="C267" s="130" t="s">
        <v>2015</v>
      </c>
      <c r="D267" s="131" t="s">
        <v>2008</v>
      </c>
      <c r="E267" s="129" t="s">
        <v>957</v>
      </c>
      <c r="F267" s="132" t="s">
        <v>2016</v>
      </c>
      <c r="G267" s="132">
        <v>1.9303945769999999</v>
      </c>
      <c r="H267" s="348">
        <v>1.9303945769999999</v>
      </c>
      <c r="I267" s="74"/>
      <c r="J267" s="337">
        <v>4.1765344360902255</v>
      </c>
      <c r="K267" s="338">
        <v>4.1765344360902255</v>
      </c>
      <c r="L267" s="74"/>
      <c r="M267" s="339">
        <v>0.12546309</v>
      </c>
      <c r="N267" s="340">
        <f t="shared" si="16"/>
        <v>0.12546309</v>
      </c>
      <c r="O267" s="74"/>
      <c r="P267" s="133">
        <v>0.11585525000000001</v>
      </c>
      <c r="Q267" s="133">
        <v>4.0357969999999998E-3</v>
      </c>
      <c r="R267" s="133">
        <v>5.5720465000000004E-3</v>
      </c>
      <c r="S267" s="134">
        <v>6.9457582291000012E-6</v>
      </c>
      <c r="T267" s="135">
        <v>1.492528430648E-8</v>
      </c>
      <c r="U267" s="135">
        <v>0.78039866518000001</v>
      </c>
      <c r="V267" s="341">
        <v>3.9221613E-4</v>
      </c>
      <c r="W267" s="89" t="s">
        <v>2012</v>
      </c>
      <c r="X267" s="89" t="s">
        <v>2013</v>
      </c>
      <c r="Y267" s="89"/>
      <c r="Z267" s="90"/>
    </row>
    <row r="268" spans="1:26" ht="14.5" customHeight="1">
      <c r="A268" s="74" t="s">
        <v>2017</v>
      </c>
      <c r="B268" s="129" t="s">
        <v>1133</v>
      </c>
      <c r="C268" s="130" t="s">
        <v>2018</v>
      </c>
      <c r="D268" s="131" t="s">
        <v>2008</v>
      </c>
      <c r="E268" s="129" t="s">
        <v>957</v>
      </c>
      <c r="F268" s="132" t="s">
        <v>2019</v>
      </c>
      <c r="G268" s="132">
        <v>0.88856903630000006</v>
      </c>
      <c r="H268" s="348">
        <v>0.88856903630000006</v>
      </c>
      <c r="I268" s="74"/>
      <c r="J268" s="337">
        <v>1.6544336842105261</v>
      </c>
      <c r="K268" s="338">
        <v>1.6544336842105261</v>
      </c>
      <c r="L268" s="74"/>
      <c r="M268" s="339">
        <v>4.8482550999999999E-2</v>
      </c>
      <c r="N268" s="340">
        <f t="shared" si="16"/>
        <v>4.8482550999999999E-2</v>
      </c>
      <c r="O268" s="74"/>
      <c r="P268" s="133">
        <v>4.4521697999999998E-2</v>
      </c>
      <c r="Q268" s="133">
        <v>1.5734976999999999E-3</v>
      </c>
      <c r="R268" s="133">
        <v>2.3873557000000001E-3</v>
      </c>
      <c r="S268" s="134">
        <v>2.6691665456399998E-6</v>
      </c>
      <c r="T268" s="135">
        <v>5.8191483045600002E-9</v>
      </c>
      <c r="U268" s="135">
        <v>0.33436354811000002</v>
      </c>
      <c r="V268" s="341">
        <v>1.4036208999999999E-4</v>
      </c>
      <c r="W268" s="89" t="s">
        <v>2012</v>
      </c>
      <c r="X268" s="89" t="s">
        <v>2013</v>
      </c>
      <c r="Y268" s="89"/>
      <c r="Z268" s="90"/>
    </row>
    <row r="269" spans="1:26" ht="14.5" customHeight="1">
      <c r="A269" s="74" t="s">
        <v>2020</v>
      </c>
      <c r="B269" s="129" t="s">
        <v>1133</v>
      </c>
      <c r="C269" s="130" t="s">
        <v>2021</v>
      </c>
      <c r="D269" s="131" t="s">
        <v>2008</v>
      </c>
      <c r="E269" s="129" t="s">
        <v>957</v>
      </c>
      <c r="F269" s="132" t="s">
        <v>2022</v>
      </c>
      <c r="G269" s="132">
        <v>1.965647143</v>
      </c>
      <c r="H269" s="348">
        <v>1.965647143</v>
      </c>
      <c r="I269" s="74"/>
      <c r="J269" s="337">
        <v>4.1808076691729319</v>
      </c>
      <c r="K269" s="338">
        <v>4.1808076691729319</v>
      </c>
      <c r="L269" s="74"/>
      <c r="M269" s="339">
        <v>0.12626697000000001</v>
      </c>
      <c r="N269" s="340">
        <f t="shared" si="16"/>
        <v>0.12626697000000001</v>
      </c>
      <c r="O269" s="74"/>
      <c r="P269" s="133">
        <v>0.11667578000000001</v>
      </c>
      <c r="Q269" s="133">
        <v>4.0501976000000004E-3</v>
      </c>
      <c r="R269" s="133">
        <v>5.5409919000000002E-3</v>
      </c>
      <c r="S269" s="134">
        <v>6.9949509428999997E-6</v>
      </c>
      <c r="T269" s="135">
        <v>1.497854180519E-8</v>
      </c>
      <c r="U269" s="135">
        <v>0.77604929079999996</v>
      </c>
      <c r="V269" s="341">
        <v>3.9409413999999998E-4</v>
      </c>
      <c r="W269" s="89" t="s">
        <v>2012</v>
      </c>
      <c r="X269" s="89" t="s">
        <v>2013</v>
      </c>
      <c r="Y269" s="89"/>
      <c r="Z269" s="90"/>
    </row>
    <row r="270" spans="1:26" ht="14.5" customHeight="1">
      <c r="A270" s="74" t="s">
        <v>2023</v>
      </c>
      <c r="B270" s="129" t="s">
        <v>1133</v>
      </c>
      <c r="C270" s="130" t="s">
        <v>2024</v>
      </c>
      <c r="D270" s="131" t="s">
        <v>2008</v>
      </c>
      <c r="E270" s="129" t="s">
        <v>957</v>
      </c>
      <c r="F270" s="132" t="s">
        <v>2025</v>
      </c>
      <c r="G270" s="132">
        <v>0.96591378609</v>
      </c>
      <c r="H270" s="348">
        <v>0.96591378609</v>
      </c>
      <c r="I270" s="74"/>
      <c r="J270" s="337">
        <v>2.6134702255639093</v>
      </c>
      <c r="K270" s="338">
        <v>2.6134702255639093</v>
      </c>
      <c r="L270" s="74"/>
      <c r="M270" s="339">
        <v>9.6546636000000005E-2</v>
      </c>
      <c r="N270" s="340">
        <f t="shared" si="16"/>
        <v>9.6546636000000005E-2</v>
      </c>
      <c r="O270" s="74"/>
      <c r="P270" s="133">
        <v>9.1283974000000004E-2</v>
      </c>
      <c r="Q270" s="133">
        <v>3.1957219000000002E-3</v>
      </c>
      <c r="R270" s="133">
        <v>2.0669400999999998E-3</v>
      </c>
      <c r="S270" s="134">
        <v>5.4726602851323006E-6</v>
      </c>
      <c r="T270" s="135">
        <v>1.1818498227554781E-8</v>
      </c>
      <c r="U270" s="135">
        <v>0.28948740224999997</v>
      </c>
      <c r="V270" s="341">
        <v>2.0485571E-4</v>
      </c>
      <c r="W270" s="89" t="s">
        <v>2012</v>
      </c>
      <c r="X270" s="89" t="s">
        <v>2013</v>
      </c>
      <c r="Y270" s="89"/>
      <c r="Z270" s="90"/>
    </row>
    <row r="271" spans="1:26" ht="14.5" customHeight="1">
      <c r="A271" s="74" t="s">
        <v>2026</v>
      </c>
      <c r="B271" s="129" t="s">
        <v>1133</v>
      </c>
      <c r="C271" s="130" t="s">
        <v>2027</v>
      </c>
      <c r="D271" s="131" t="s">
        <v>2008</v>
      </c>
      <c r="E271" s="129" t="s">
        <v>957</v>
      </c>
      <c r="F271" s="132" t="s">
        <v>2028</v>
      </c>
      <c r="G271" s="132">
        <v>2.1196293859999997</v>
      </c>
      <c r="H271" s="348">
        <v>2.1196293859999997</v>
      </c>
      <c r="I271" s="74"/>
      <c r="J271" s="337">
        <v>4.0887704511278198</v>
      </c>
      <c r="K271" s="338">
        <v>4.0887704511278198</v>
      </c>
      <c r="L271" s="74"/>
      <c r="M271" s="339">
        <v>0.11958161</v>
      </c>
      <c r="N271" s="340">
        <f t="shared" si="16"/>
        <v>0.11958161</v>
      </c>
      <c r="O271" s="74"/>
      <c r="P271" s="133">
        <v>0.11008445</v>
      </c>
      <c r="Q271" s="133">
        <v>3.8739235000000002E-3</v>
      </c>
      <c r="R271" s="133">
        <v>5.6232360999999998E-3</v>
      </c>
      <c r="S271" s="134">
        <v>6.5997871127835078E-6</v>
      </c>
      <c r="T271" s="135">
        <v>1.4326639969580661E-8</v>
      </c>
      <c r="U271" s="135">
        <v>0.78756807399999995</v>
      </c>
      <c r="V271" s="341">
        <v>4.8514944999999998E-4</v>
      </c>
      <c r="W271" s="89" t="s">
        <v>2012</v>
      </c>
      <c r="X271" s="89" t="s">
        <v>2013</v>
      </c>
      <c r="Y271" s="89"/>
      <c r="Z271" s="90"/>
    </row>
    <row r="272" spans="1:26" ht="14.5" customHeight="1">
      <c r="B272" s="129" t="s">
        <v>1133</v>
      </c>
      <c r="C272" s="127" t="s">
        <v>2029</v>
      </c>
      <c r="D272" s="127" t="s">
        <v>2030</v>
      </c>
      <c r="G272" s="74"/>
      <c r="H272" s="74"/>
      <c r="I272" s="74"/>
      <c r="J272" s="115"/>
      <c r="K272" s="74"/>
      <c r="L272" s="74"/>
      <c r="M272" s="115"/>
      <c r="N272" s="74"/>
      <c r="O272" s="74"/>
      <c r="P272" s="74"/>
      <c r="V272" s="74"/>
      <c r="W272" s="89"/>
      <c r="X272" s="89"/>
      <c r="Y272" s="89"/>
      <c r="Z272" s="90"/>
    </row>
    <row r="273" spans="1:26" ht="14.5" customHeight="1">
      <c r="A273" s="74" t="s">
        <v>2031</v>
      </c>
      <c r="B273" s="129" t="s">
        <v>1133</v>
      </c>
      <c r="C273" s="130" t="s">
        <v>2032</v>
      </c>
      <c r="D273" s="131" t="s">
        <v>2030</v>
      </c>
      <c r="E273" s="129" t="s">
        <v>957</v>
      </c>
      <c r="F273" s="132" t="s">
        <v>2033</v>
      </c>
      <c r="G273" s="132">
        <v>0.30096068567544998</v>
      </c>
      <c r="H273" s="348">
        <v>0.30096068567544998</v>
      </c>
      <c r="I273" s="74"/>
      <c r="J273" s="337">
        <v>9.2879436090225559E-2</v>
      </c>
      <c r="K273" s="338">
        <v>9.2879436090225559E-2</v>
      </c>
      <c r="L273" s="74"/>
      <c r="M273" s="339">
        <v>2.9051584999999999E-3</v>
      </c>
      <c r="N273" s="340">
        <f t="shared" ref="N273:N275" si="17">M273</f>
        <v>2.9051584999999999E-3</v>
      </c>
      <c r="O273" s="74"/>
      <c r="P273" s="133">
        <v>1.6623401E-3</v>
      </c>
      <c r="Q273" s="145">
        <v>7.7557869E-5</v>
      </c>
      <c r="R273" s="133">
        <v>1.1652604999999999E-3</v>
      </c>
      <c r="S273" s="134">
        <v>9.9660677877529986E-8</v>
      </c>
      <c r="T273" s="135">
        <v>2.86826435309762E-10</v>
      </c>
      <c r="U273" s="135">
        <v>0.16320175709192</v>
      </c>
      <c r="V273" s="342">
        <v>2.4358066E-5</v>
      </c>
      <c r="W273" s="110" t="s">
        <v>2036</v>
      </c>
      <c r="X273" s="89"/>
      <c r="Y273" s="89"/>
      <c r="Z273" s="90"/>
    </row>
    <row r="274" spans="1:26" ht="14.5" customHeight="1">
      <c r="A274" s="74" t="s">
        <v>2037</v>
      </c>
      <c r="B274" s="129" t="s">
        <v>1133</v>
      </c>
      <c r="C274" s="130" t="s">
        <v>2038</v>
      </c>
      <c r="D274" s="131" t="s">
        <v>2030</v>
      </c>
      <c r="E274" s="129" t="s">
        <v>957</v>
      </c>
      <c r="F274" s="132" t="s">
        <v>2039</v>
      </c>
      <c r="G274" s="132">
        <v>0.21959204042118999</v>
      </c>
      <c r="H274" s="348">
        <v>0.21959204042118999</v>
      </c>
      <c r="I274" s="74"/>
      <c r="J274" s="337">
        <v>3.3974321052631574E-2</v>
      </c>
      <c r="K274" s="338">
        <v>3.3974321052631574E-2</v>
      </c>
      <c r="L274" s="74"/>
      <c r="M274" s="339">
        <v>1.4823092000000001E-3</v>
      </c>
      <c r="N274" s="340">
        <f t="shared" si="17"/>
        <v>1.4823092000000001E-3</v>
      </c>
      <c r="O274" s="74"/>
      <c r="P274" s="133">
        <v>6.0806651000000001E-4</v>
      </c>
      <c r="Q274" s="145">
        <v>2.8369852E-5</v>
      </c>
      <c r="R274" s="133">
        <v>8.4587284000000001E-4</v>
      </c>
      <c r="S274" s="134">
        <v>3.6454827150760005E-8</v>
      </c>
      <c r="T274" s="135">
        <v>1.04918091638218E-10</v>
      </c>
      <c r="U274" s="135">
        <v>0.11846958522573001</v>
      </c>
      <c r="V274" s="342">
        <v>1.6454895E-5</v>
      </c>
      <c r="W274" s="110" t="s">
        <v>2036</v>
      </c>
      <c r="X274" s="89"/>
      <c r="Y274" s="89"/>
      <c r="Z274" s="90"/>
    </row>
    <row r="275" spans="1:26" ht="14.5" customHeight="1">
      <c r="A275" s="74" t="s">
        <v>2042</v>
      </c>
      <c r="B275" s="129" t="s">
        <v>1133</v>
      </c>
      <c r="C275" s="130" t="s">
        <v>2043</v>
      </c>
      <c r="D275" s="131" t="s">
        <v>2030</v>
      </c>
      <c r="E275" s="129" t="s">
        <v>957</v>
      </c>
      <c r="F275" s="132" t="s">
        <v>2044</v>
      </c>
      <c r="G275" s="132">
        <v>7.7908351376200002E-2</v>
      </c>
      <c r="H275" s="348">
        <v>7.7908351376200002E-2</v>
      </c>
      <c r="I275" s="74"/>
      <c r="J275" s="337">
        <v>0.48217715789473681</v>
      </c>
      <c r="K275" s="338">
        <v>0.48217715789473681</v>
      </c>
      <c r="L275" s="74"/>
      <c r="M275" s="339">
        <v>9.4619231999999998E-3</v>
      </c>
      <c r="N275" s="340">
        <f t="shared" si="17"/>
        <v>9.4619231999999998E-3</v>
      </c>
      <c r="O275" s="74"/>
      <c r="P275" s="133">
        <v>8.8070888999999992E-3</v>
      </c>
      <c r="Q275" s="133">
        <v>4.0358199000000003E-4</v>
      </c>
      <c r="R275" s="133">
        <v>2.5125232000000001E-4</v>
      </c>
      <c r="S275" s="134">
        <v>5.2800292620730008E-7</v>
      </c>
      <c r="T275" s="135">
        <v>1.4925369905275E-9</v>
      </c>
      <c r="U275" s="135">
        <v>3.5189399551900001E-2</v>
      </c>
      <c r="V275" s="342">
        <v>2.4209882000000001E-5</v>
      </c>
      <c r="W275" s="110" t="s">
        <v>2045</v>
      </c>
      <c r="X275" s="89"/>
      <c r="Y275" s="89"/>
      <c r="Z275" s="90"/>
    </row>
    <row r="276" spans="1:26" ht="14.5" customHeight="1">
      <c r="B276" s="129" t="s">
        <v>1133</v>
      </c>
      <c r="C276" s="127" t="s">
        <v>2046</v>
      </c>
      <c r="D276" s="127" t="s">
        <v>2047</v>
      </c>
      <c r="G276" s="74"/>
      <c r="H276" s="74"/>
      <c r="I276" s="74"/>
      <c r="J276" s="115"/>
      <c r="K276" s="74"/>
      <c r="L276" s="74"/>
      <c r="M276" s="115"/>
      <c r="N276" s="74"/>
      <c r="O276" s="74"/>
      <c r="P276" s="74"/>
      <c r="V276" s="74"/>
      <c r="W276" s="89"/>
      <c r="X276" s="89"/>
      <c r="Y276" s="89"/>
      <c r="Z276" s="90"/>
    </row>
    <row r="277" spans="1:26" ht="14.5" customHeight="1">
      <c r="A277" s="74" t="s">
        <v>2048</v>
      </c>
      <c r="B277" s="129" t="s">
        <v>1133</v>
      </c>
      <c r="C277" s="130" t="s">
        <v>2049</v>
      </c>
      <c r="D277" s="131" t="s">
        <v>2047</v>
      </c>
      <c r="E277" s="129" t="s">
        <v>957</v>
      </c>
      <c r="F277" s="132" t="s">
        <v>2050</v>
      </c>
      <c r="G277" s="132">
        <v>0.73303618333851994</v>
      </c>
      <c r="H277" s="348">
        <v>0.73303618333851994</v>
      </c>
      <c r="I277" s="74"/>
      <c r="J277" s="337">
        <v>4.1174966165413531</v>
      </c>
      <c r="K277" s="338">
        <v>4.1174966165413531</v>
      </c>
      <c r="L277" s="74"/>
      <c r="M277" s="339">
        <v>9.9810221000000005E-2</v>
      </c>
      <c r="N277" s="340">
        <f t="shared" ref="N277:N280" si="18">M277</f>
        <v>9.9810221000000005E-2</v>
      </c>
      <c r="O277" s="74"/>
      <c r="P277" s="133">
        <v>9.3720998E-2</v>
      </c>
      <c r="Q277" s="133">
        <v>3.8244306E-3</v>
      </c>
      <c r="R277" s="133">
        <v>2.2647922999999999E-3</v>
      </c>
      <c r="S277" s="134">
        <v>5.6187648777139004E-6</v>
      </c>
      <c r="T277" s="135">
        <v>1.4143603918673925E-8</v>
      </c>
      <c r="U277" s="135">
        <v>0.31719779818499999</v>
      </c>
      <c r="V277" s="341">
        <v>2.339295E-4</v>
      </c>
      <c r="W277" s="89" t="s">
        <v>2052</v>
      </c>
      <c r="X277" s="89"/>
      <c r="Y277" s="89"/>
      <c r="Z277" s="90"/>
    </row>
    <row r="278" spans="1:26" ht="14.5" customHeight="1">
      <c r="A278" s="74" t="s">
        <v>2053</v>
      </c>
      <c r="B278" s="129" t="s">
        <v>1133</v>
      </c>
      <c r="C278" s="130" t="s">
        <v>2054</v>
      </c>
      <c r="D278" s="131" t="s">
        <v>2047</v>
      </c>
      <c r="E278" s="129" t="s">
        <v>957</v>
      </c>
      <c r="F278" s="132" t="s">
        <v>2055</v>
      </c>
      <c r="G278" s="132">
        <v>4.7728130664999995</v>
      </c>
      <c r="H278" s="348">
        <v>4.7728130664999995</v>
      </c>
      <c r="I278" s="74"/>
      <c r="J278" s="337">
        <v>10.964484210526315</v>
      </c>
      <c r="K278" s="338">
        <v>10.964484210526315</v>
      </c>
      <c r="L278" s="74"/>
      <c r="M278" s="339">
        <v>0.59651304000000005</v>
      </c>
      <c r="N278" s="340">
        <f t="shared" si="18"/>
        <v>0.59651304000000005</v>
      </c>
      <c r="O278" s="74"/>
      <c r="P278" s="133">
        <v>0.56672460000000002</v>
      </c>
      <c r="Q278" s="133">
        <v>2.0680461000000001E-2</v>
      </c>
      <c r="R278" s="133">
        <v>9.1079747000000003E-3</v>
      </c>
      <c r="S278" s="134">
        <v>3.3976294092547002E-5</v>
      </c>
      <c r="T278" s="135">
        <v>7.6480994821980015E-8</v>
      </c>
      <c r="U278" s="135">
        <v>1.2756267539000001</v>
      </c>
      <c r="V278" s="341">
        <v>1.7133803999999999E-3</v>
      </c>
      <c r="W278" s="89" t="s">
        <v>2052</v>
      </c>
      <c r="X278" s="89"/>
      <c r="Y278" s="89"/>
      <c r="Z278" s="90"/>
    </row>
    <row r="279" spans="1:26" ht="14.5" customHeight="1">
      <c r="A279" s="74" t="s">
        <v>2057</v>
      </c>
      <c r="B279" s="129" t="s">
        <v>1133</v>
      </c>
      <c r="C279" s="130" t="s">
        <v>2058</v>
      </c>
      <c r="D279" s="131" t="s">
        <v>2047</v>
      </c>
      <c r="E279" s="129" t="s">
        <v>957</v>
      </c>
      <c r="F279" s="132" t="s">
        <v>2059</v>
      </c>
      <c r="G279" s="132">
        <v>6.7077807865000008</v>
      </c>
      <c r="H279" s="348">
        <v>6.7077807865000008</v>
      </c>
      <c r="I279" s="74"/>
      <c r="J279" s="337">
        <v>22.583144360902256</v>
      </c>
      <c r="K279" s="338">
        <v>22.583144360902256</v>
      </c>
      <c r="L279" s="74"/>
      <c r="M279" s="339">
        <v>0.94148231000000004</v>
      </c>
      <c r="N279" s="340">
        <f t="shared" si="18"/>
        <v>0.94148231000000004</v>
      </c>
      <c r="O279" s="74"/>
      <c r="P279" s="133">
        <v>0.88414685999999998</v>
      </c>
      <c r="Q279" s="133">
        <v>3.6592680000000002E-2</v>
      </c>
      <c r="R279" s="133">
        <v>2.0742765E-2</v>
      </c>
      <c r="S279" s="134">
        <v>5.3006407050922002E-5</v>
      </c>
      <c r="T279" s="135">
        <v>1.3532795987250001E-7</v>
      </c>
      <c r="U279" s="135">
        <v>2.9051491309999999</v>
      </c>
      <c r="V279" s="341">
        <v>4.1789117999999998E-3</v>
      </c>
      <c r="W279" s="89" t="s">
        <v>2052</v>
      </c>
      <c r="X279" s="89"/>
      <c r="Y279" s="89"/>
      <c r="Z279" s="90"/>
    </row>
    <row r="280" spans="1:26" ht="14.5" customHeight="1">
      <c r="A280" s="74" t="s">
        <v>2060</v>
      </c>
      <c r="B280" s="129" t="s">
        <v>1133</v>
      </c>
      <c r="C280" s="130" t="s">
        <v>2061</v>
      </c>
      <c r="D280" s="131" t="s">
        <v>2047</v>
      </c>
      <c r="E280" s="129" t="s">
        <v>957</v>
      </c>
      <c r="F280" s="132" t="s">
        <v>2062</v>
      </c>
      <c r="G280" s="132">
        <v>0.25678688096829999</v>
      </c>
      <c r="H280" s="348">
        <v>0.25678688096829999</v>
      </c>
      <c r="I280" s="74"/>
      <c r="J280" s="337">
        <v>1.7362112030075185</v>
      </c>
      <c r="K280" s="338">
        <v>1.7362112030075185</v>
      </c>
      <c r="L280" s="74"/>
      <c r="M280" s="339">
        <v>3.3763791000000001E-2</v>
      </c>
      <c r="N280" s="340">
        <f t="shared" si="18"/>
        <v>3.3763791000000001E-2</v>
      </c>
      <c r="O280" s="74"/>
      <c r="P280" s="133">
        <v>3.1232586E-2</v>
      </c>
      <c r="Q280" s="133">
        <v>1.4662572E-3</v>
      </c>
      <c r="R280" s="133">
        <v>1.0649470999999999E-3</v>
      </c>
      <c r="S280" s="134">
        <v>1.8724572034969999E-6</v>
      </c>
      <c r="T280" s="135">
        <v>5.4225489183417095E-9</v>
      </c>
      <c r="U280" s="135">
        <v>0.149152258786</v>
      </c>
      <c r="V280" s="342">
        <v>8.1128470000000006E-5</v>
      </c>
      <c r="W280" s="89" t="s">
        <v>2064</v>
      </c>
      <c r="X280" s="89"/>
      <c r="Y280" s="89"/>
      <c r="Z280" s="90"/>
    </row>
    <row r="281" spans="1:26" ht="14.5" customHeight="1">
      <c r="B281" s="129" t="s">
        <v>1133</v>
      </c>
      <c r="C281" s="127" t="s">
        <v>2065</v>
      </c>
      <c r="D281" s="127" t="s">
        <v>2066</v>
      </c>
      <c r="G281" s="74"/>
      <c r="H281" s="74"/>
      <c r="I281" s="74"/>
      <c r="J281" s="115"/>
      <c r="K281" s="74"/>
      <c r="L281" s="74"/>
      <c r="M281" s="115"/>
      <c r="N281" s="74"/>
      <c r="O281" s="74"/>
      <c r="P281" s="74"/>
      <c r="V281" s="74"/>
      <c r="W281" s="89"/>
      <c r="X281" s="89"/>
      <c r="Y281" s="89"/>
      <c r="Z281" s="90"/>
    </row>
    <row r="282" spans="1:26" ht="14.5" customHeight="1">
      <c r="A282" s="74" t="s">
        <v>2067</v>
      </c>
      <c r="B282" s="129" t="s">
        <v>1133</v>
      </c>
      <c r="C282" s="130" t="s">
        <v>2068</v>
      </c>
      <c r="D282" s="131" t="s">
        <v>2066</v>
      </c>
      <c r="E282" s="129" t="s">
        <v>957</v>
      </c>
      <c r="F282" s="132" t="s">
        <v>2069</v>
      </c>
      <c r="G282" s="132">
        <v>0.71213361078399995</v>
      </c>
      <c r="H282" s="348">
        <v>0.71213361078399995</v>
      </c>
      <c r="I282" s="74"/>
      <c r="J282" s="337">
        <v>4.8071392481203006</v>
      </c>
      <c r="K282" s="338">
        <v>4.8071392481203006</v>
      </c>
      <c r="L282" s="74"/>
      <c r="M282" s="339">
        <v>9.3312745000000002E-2</v>
      </c>
      <c r="N282" s="340">
        <f t="shared" ref="N282:N297" si="19">M282</f>
        <v>9.3312745000000002E-2</v>
      </c>
      <c r="O282" s="74"/>
      <c r="P282" s="133">
        <v>8.6269767999999997E-2</v>
      </c>
      <c r="Q282" s="133">
        <v>4.0444777999999997E-3</v>
      </c>
      <c r="R282" s="133">
        <v>2.9984996000000002E-3</v>
      </c>
      <c r="S282" s="134">
        <v>5.1720483752070001E-6</v>
      </c>
      <c r="T282" s="135">
        <v>1.4957388075339899E-8</v>
      </c>
      <c r="U282" s="135">
        <v>0.41995792817900002</v>
      </c>
      <c r="V282" s="341">
        <v>2.2605336000000001E-4</v>
      </c>
      <c r="W282" s="184" t="s">
        <v>2071</v>
      </c>
      <c r="X282" s="89"/>
      <c r="Y282" s="89"/>
      <c r="Z282" s="90"/>
    </row>
    <row r="283" spans="1:26" ht="14.5" customHeight="1">
      <c r="A283" s="74" t="s">
        <v>2072</v>
      </c>
      <c r="B283" s="129" t="s">
        <v>1133</v>
      </c>
      <c r="C283" s="130" t="s">
        <v>2073</v>
      </c>
      <c r="D283" s="131" t="s">
        <v>2066</v>
      </c>
      <c r="E283" s="129" t="s">
        <v>957</v>
      </c>
      <c r="F283" s="132" t="s">
        <v>2074</v>
      </c>
      <c r="G283" s="132">
        <v>0.43244085986390002</v>
      </c>
      <c r="H283" s="348">
        <v>0.43244085986390002</v>
      </c>
      <c r="I283" s="74"/>
      <c r="J283" s="337">
        <v>2.9326186466165414</v>
      </c>
      <c r="K283" s="338">
        <v>2.9326186466165414</v>
      </c>
      <c r="L283" s="74"/>
      <c r="M283" s="339">
        <v>5.6757709000000003E-2</v>
      </c>
      <c r="N283" s="340">
        <f t="shared" si="19"/>
        <v>5.6757709000000003E-2</v>
      </c>
      <c r="O283" s="74"/>
      <c r="P283" s="133">
        <v>5.2545166999999997E-2</v>
      </c>
      <c r="Q283" s="133">
        <v>2.4655082E-3</v>
      </c>
      <c r="R283" s="133">
        <v>1.7470334E-3</v>
      </c>
      <c r="S283" s="134">
        <v>3.1501898244259994E-6</v>
      </c>
      <c r="T283" s="135">
        <v>9.1180037265737997E-9</v>
      </c>
      <c r="U283" s="135">
        <v>0.24468255369399999</v>
      </c>
      <c r="V283" s="341">
        <v>1.3537771000000001E-4</v>
      </c>
      <c r="W283" s="184" t="s">
        <v>2071</v>
      </c>
      <c r="X283" s="89"/>
      <c r="Y283" s="89"/>
      <c r="Z283" s="90"/>
    </row>
    <row r="284" spans="1:26" ht="14.5" customHeight="1">
      <c r="A284" s="74" t="s">
        <v>2076</v>
      </c>
      <c r="B284" s="129" t="s">
        <v>1133</v>
      </c>
      <c r="C284" s="130" t="s">
        <v>2077</v>
      </c>
      <c r="D284" s="131" t="s">
        <v>2066</v>
      </c>
      <c r="E284" s="129" t="s">
        <v>957</v>
      </c>
      <c r="F284" s="132" t="s">
        <v>2078</v>
      </c>
      <c r="G284" s="132">
        <v>0.35666070938459998</v>
      </c>
      <c r="H284" s="348">
        <v>0.35666070938459998</v>
      </c>
      <c r="I284" s="74"/>
      <c r="J284" s="337">
        <v>2.5746214285714286</v>
      </c>
      <c r="K284" s="338">
        <v>2.5746214285714286</v>
      </c>
      <c r="L284" s="74"/>
      <c r="M284" s="339">
        <v>4.9983888999999997E-2</v>
      </c>
      <c r="N284" s="340">
        <f t="shared" si="19"/>
        <v>4.9983888999999997E-2</v>
      </c>
      <c r="O284" s="74"/>
      <c r="P284" s="133">
        <v>4.7148338999999997E-2</v>
      </c>
      <c r="Q284" s="133">
        <v>2.2720176000000001E-3</v>
      </c>
      <c r="R284" s="133">
        <v>5.6353168999999999E-4</v>
      </c>
      <c r="S284" s="134">
        <v>2.8266390637009999E-6</v>
      </c>
      <c r="T284" s="135">
        <v>8.4024321016108765E-9</v>
      </c>
      <c r="U284" s="135">
        <v>7.8926006655599998E-2</v>
      </c>
      <c r="V284" s="342">
        <v>9.0000517E-5</v>
      </c>
      <c r="W284" s="184" t="s">
        <v>2071</v>
      </c>
      <c r="X284" s="89"/>
      <c r="Y284" s="89"/>
      <c r="Z284" s="90"/>
    </row>
    <row r="285" spans="1:26" ht="14.5" customHeight="1">
      <c r="A285" s="74" t="s">
        <v>2079</v>
      </c>
      <c r="B285" s="129" t="s">
        <v>1133</v>
      </c>
      <c r="C285" s="130" t="s">
        <v>2080</v>
      </c>
      <c r="D285" s="131" t="s">
        <v>2066</v>
      </c>
      <c r="E285" s="129" t="s">
        <v>957</v>
      </c>
      <c r="F285" s="132" t="s">
        <v>2081</v>
      </c>
      <c r="G285" s="132">
        <v>0.26045966015060001</v>
      </c>
      <c r="H285" s="348">
        <v>0.26045966015060001</v>
      </c>
      <c r="I285" s="74"/>
      <c r="J285" s="337">
        <v>1.8881006015037594</v>
      </c>
      <c r="K285" s="338">
        <v>1.8881006015037594</v>
      </c>
      <c r="L285" s="74"/>
      <c r="M285" s="339">
        <v>3.6506584000000002E-2</v>
      </c>
      <c r="N285" s="340">
        <f t="shared" si="19"/>
        <v>3.6506584000000002E-2</v>
      </c>
      <c r="O285" s="74"/>
      <c r="P285" s="133">
        <v>3.4477960000000002E-2</v>
      </c>
      <c r="Q285" s="133">
        <v>1.6624558E-3</v>
      </c>
      <c r="R285" s="133">
        <v>3.6616785E-4</v>
      </c>
      <c r="S285" s="134">
        <v>2.0670240199107005E-6</v>
      </c>
      <c r="T285" s="135">
        <v>6.1481354822954299E-9</v>
      </c>
      <c r="U285" s="135">
        <v>5.1284011733199998E-2</v>
      </c>
      <c r="V285" s="342">
        <v>6.4595187999999995E-5</v>
      </c>
      <c r="W285" s="184" t="s">
        <v>2071</v>
      </c>
      <c r="X285" s="89"/>
      <c r="Y285" s="89"/>
      <c r="Z285" s="90"/>
    </row>
    <row r="286" spans="1:26" ht="14.5" customHeight="1">
      <c r="A286" s="74" t="s">
        <v>2083</v>
      </c>
      <c r="B286" s="129" t="s">
        <v>1133</v>
      </c>
      <c r="C286" s="130" t="s">
        <v>2084</v>
      </c>
      <c r="D286" s="131" t="s">
        <v>2066</v>
      </c>
      <c r="E286" s="129" t="s">
        <v>957</v>
      </c>
      <c r="F286" s="132" t="s">
        <v>2085</v>
      </c>
      <c r="G286" s="132">
        <v>0.4031155593661</v>
      </c>
      <c r="H286" s="348">
        <v>0.4031155593661</v>
      </c>
      <c r="I286" s="74"/>
      <c r="J286" s="337">
        <v>2.8865381954887215</v>
      </c>
      <c r="K286" s="338">
        <v>2.8865381954887215</v>
      </c>
      <c r="L286" s="74"/>
      <c r="M286" s="339">
        <v>5.6047608999999998E-2</v>
      </c>
      <c r="N286" s="340">
        <f t="shared" si="19"/>
        <v>5.6047608999999998E-2</v>
      </c>
      <c r="O286" s="74"/>
      <c r="P286" s="133">
        <v>5.2745225E-2</v>
      </c>
      <c r="Q286" s="133">
        <v>2.5339362000000002E-3</v>
      </c>
      <c r="R286" s="133">
        <v>7.6844713999999999E-4</v>
      </c>
      <c r="S286" s="134">
        <v>3.1621837999752998E-6</v>
      </c>
      <c r="T286" s="135">
        <v>9.3710659052249007E-9</v>
      </c>
      <c r="U286" s="135">
        <v>0.10762565173869999</v>
      </c>
      <c r="V286" s="341">
        <v>1.0497981E-4</v>
      </c>
      <c r="W286" s="184" t="s">
        <v>2071</v>
      </c>
      <c r="X286" s="89"/>
      <c r="Y286" s="89"/>
      <c r="Z286" s="90"/>
    </row>
    <row r="287" spans="1:26" ht="14.5" customHeight="1">
      <c r="A287" s="74" t="s">
        <v>2086</v>
      </c>
      <c r="B287" s="129" t="s">
        <v>1133</v>
      </c>
      <c r="C287" s="130" t="s">
        <v>2087</v>
      </c>
      <c r="D287" s="131" t="s">
        <v>2066</v>
      </c>
      <c r="E287" s="129" t="s">
        <v>957</v>
      </c>
      <c r="F287" s="132" t="s">
        <v>2088</v>
      </c>
      <c r="G287" s="132">
        <v>0.21345947785470001</v>
      </c>
      <c r="H287" s="348">
        <v>0.21345947785470001</v>
      </c>
      <c r="I287" s="74"/>
      <c r="J287" s="337">
        <v>1.4349724812030076</v>
      </c>
      <c r="K287" s="338">
        <v>1.4349724812030076</v>
      </c>
      <c r="L287" s="74"/>
      <c r="M287" s="339">
        <v>2.7886600000000001E-2</v>
      </c>
      <c r="N287" s="340">
        <f t="shared" si="19"/>
        <v>2.7886600000000001E-2</v>
      </c>
      <c r="O287" s="74"/>
      <c r="P287" s="133">
        <v>2.5749108E-2</v>
      </c>
      <c r="Q287" s="133">
        <v>1.2054642999999999E-3</v>
      </c>
      <c r="R287" s="133">
        <v>9.3202746999999995E-4</v>
      </c>
      <c r="S287" s="134">
        <v>1.5437115840749999E-6</v>
      </c>
      <c r="T287" s="135">
        <v>4.4580780896785613E-9</v>
      </c>
      <c r="U287" s="135">
        <v>0.13053606141599999</v>
      </c>
      <c r="V287" s="342">
        <v>6.8589812999999994E-5</v>
      </c>
      <c r="W287" s="184" t="s">
        <v>2071</v>
      </c>
      <c r="X287" s="89"/>
      <c r="Y287" s="89"/>
      <c r="Z287" s="90"/>
    </row>
    <row r="288" spans="1:26" ht="14.5" customHeight="1">
      <c r="A288" s="74" t="s">
        <v>2089</v>
      </c>
      <c r="B288" s="129" t="s">
        <v>1133</v>
      </c>
      <c r="C288" s="130" t="s">
        <v>2090</v>
      </c>
      <c r="D288" s="131" t="s">
        <v>2066</v>
      </c>
      <c r="E288" s="129" t="s">
        <v>957</v>
      </c>
      <c r="F288" s="132" t="s">
        <v>2091</v>
      </c>
      <c r="G288" s="132">
        <v>9.80804265653E-2</v>
      </c>
      <c r="H288" s="348">
        <v>9.80804265653E-2</v>
      </c>
      <c r="I288" s="74"/>
      <c r="J288" s="337">
        <v>0.67771527067669168</v>
      </c>
      <c r="K288" s="338">
        <v>0.67771527067669168</v>
      </c>
      <c r="L288" s="74"/>
      <c r="M288" s="339">
        <v>1.2967786E-2</v>
      </c>
      <c r="N288" s="340">
        <f t="shared" si="19"/>
        <v>1.2967786E-2</v>
      </c>
      <c r="O288" s="74"/>
      <c r="P288" s="133">
        <v>1.207241E-2</v>
      </c>
      <c r="Q288" s="133">
        <v>5.6872664000000002E-4</v>
      </c>
      <c r="R288" s="133">
        <v>3.2664964999999999E-4</v>
      </c>
      <c r="S288" s="134">
        <v>7.2376557256149995E-7</v>
      </c>
      <c r="T288" s="135">
        <v>2.1032789614196505E-9</v>
      </c>
      <c r="U288" s="135">
        <v>4.5749250982299997E-2</v>
      </c>
      <c r="V288" s="342">
        <v>2.8937990999999998E-5</v>
      </c>
      <c r="W288" s="184" t="s">
        <v>2071</v>
      </c>
      <c r="X288" s="89"/>
      <c r="Y288" s="89"/>
      <c r="Z288" s="90"/>
    </row>
    <row r="289" spans="1:26" ht="14.5" customHeight="1">
      <c r="A289" s="74" t="s">
        <v>2093</v>
      </c>
      <c r="B289" s="129" t="s">
        <v>1133</v>
      </c>
      <c r="C289" s="130" t="s">
        <v>2094</v>
      </c>
      <c r="D289" s="131" t="s">
        <v>2066</v>
      </c>
      <c r="E289" s="129" t="s">
        <v>957</v>
      </c>
      <c r="F289" s="132" t="s">
        <v>2095</v>
      </c>
      <c r="G289" s="132">
        <v>0.18016311591429998</v>
      </c>
      <c r="H289" s="348">
        <v>0.18016311591429998</v>
      </c>
      <c r="I289" s="74"/>
      <c r="J289" s="337">
        <v>1.2190702255639096</v>
      </c>
      <c r="K289" s="338">
        <v>1.2190702255639096</v>
      </c>
      <c r="L289" s="74"/>
      <c r="M289" s="339">
        <v>2.3706112000000001E-2</v>
      </c>
      <c r="N289" s="340">
        <f t="shared" si="19"/>
        <v>2.3706112000000001E-2</v>
      </c>
      <c r="O289" s="74"/>
      <c r="P289" s="133">
        <v>2.1934123999999999E-2</v>
      </c>
      <c r="Q289" s="133">
        <v>1.0300562E-3</v>
      </c>
      <c r="R289" s="133">
        <v>7.4193133999999998E-4</v>
      </c>
      <c r="S289" s="134">
        <v>1.3149954924965998E-6</v>
      </c>
      <c r="T289" s="135">
        <v>3.8093793754850192E-9</v>
      </c>
      <c r="U289" s="135">
        <v>0.1039119511142</v>
      </c>
      <c r="V289" s="342">
        <v>5.6790182000000001E-5</v>
      </c>
      <c r="W289" s="184" t="s">
        <v>2071</v>
      </c>
      <c r="X289" s="89"/>
      <c r="Y289" s="89"/>
      <c r="Z289" s="90"/>
    </row>
    <row r="290" spans="1:26" ht="14.5" customHeight="1">
      <c r="A290" s="74" t="s">
        <v>2097</v>
      </c>
      <c r="B290" s="129" t="s">
        <v>1133</v>
      </c>
      <c r="C290" s="130" t="s">
        <v>2098</v>
      </c>
      <c r="D290" s="131" t="s">
        <v>2066</v>
      </c>
      <c r="E290" s="129" t="s">
        <v>957</v>
      </c>
      <c r="F290" s="132" t="s">
        <v>2099</v>
      </c>
      <c r="G290" s="132">
        <v>0.32362963095809999</v>
      </c>
      <c r="H290" s="348">
        <v>0.32362963095809999</v>
      </c>
      <c r="I290" s="74"/>
      <c r="J290" s="337">
        <v>2.1897032330827066</v>
      </c>
      <c r="K290" s="338">
        <v>2.1897032330827066</v>
      </c>
      <c r="L290" s="74"/>
      <c r="M290" s="339">
        <v>4.2451561999999998E-2</v>
      </c>
      <c r="N290" s="340">
        <f t="shared" si="19"/>
        <v>4.2451561999999998E-2</v>
      </c>
      <c r="O290" s="74"/>
      <c r="P290" s="133">
        <v>3.9274552999999997E-2</v>
      </c>
      <c r="Q290" s="133">
        <v>1.8421917E-3</v>
      </c>
      <c r="R290" s="133">
        <v>1.3348177999999999E-3</v>
      </c>
      <c r="S290" s="134">
        <v>2.3545894989270002E-6</v>
      </c>
      <c r="T290" s="135">
        <v>6.8128391590925889E-9</v>
      </c>
      <c r="U290" s="135">
        <v>0.186949273793</v>
      </c>
      <c r="V290" s="341">
        <v>1.020174E-4</v>
      </c>
      <c r="W290" s="184" t="s">
        <v>2071</v>
      </c>
      <c r="X290" s="89"/>
      <c r="Y290" s="89"/>
      <c r="Z290" s="90"/>
    </row>
    <row r="291" spans="1:26" ht="14.5" customHeight="1">
      <c r="A291" s="74" t="s">
        <v>2101</v>
      </c>
      <c r="B291" s="129" t="s">
        <v>1133</v>
      </c>
      <c r="C291" s="130" t="s">
        <v>2102</v>
      </c>
      <c r="D291" s="131" t="s">
        <v>2066</v>
      </c>
      <c r="E291" s="129" t="s">
        <v>957</v>
      </c>
      <c r="F291" s="132" t="s">
        <v>2103</v>
      </c>
      <c r="G291" s="132">
        <v>0.44496516484199999</v>
      </c>
      <c r="H291" s="348">
        <v>0.44496516484199999</v>
      </c>
      <c r="I291" s="74"/>
      <c r="J291" s="337">
        <v>3.0092148872180453</v>
      </c>
      <c r="K291" s="338">
        <v>3.0092148872180453</v>
      </c>
      <c r="L291" s="74"/>
      <c r="M291" s="339">
        <v>5.8283863999999998E-2</v>
      </c>
      <c r="N291" s="340">
        <f t="shared" si="19"/>
        <v>5.8283863999999998E-2</v>
      </c>
      <c r="O291" s="74"/>
      <c r="P291" s="133">
        <v>5.3912516000000001E-2</v>
      </c>
      <c r="Q291" s="133">
        <v>2.5273354E-3</v>
      </c>
      <c r="R291" s="133">
        <v>1.8440119999999999E-3</v>
      </c>
      <c r="S291" s="134">
        <v>3.2321652255830002E-6</v>
      </c>
      <c r="T291" s="135">
        <v>9.346654745119E-9</v>
      </c>
      <c r="U291" s="135">
        <v>0.25826498291599997</v>
      </c>
      <c r="V291" s="341">
        <v>1.4046206E-4</v>
      </c>
      <c r="W291" s="184" t="s">
        <v>2071</v>
      </c>
      <c r="X291" s="89"/>
      <c r="Y291" s="89"/>
      <c r="Z291" s="90"/>
    </row>
    <row r="292" spans="1:26" ht="14.5" customHeight="1">
      <c r="A292" s="74" t="s">
        <v>2104</v>
      </c>
      <c r="B292" s="129" t="s">
        <v>1133</v>
      </c>
      <c r="C292" s="130" t="s">
        <v>2105</v>
      </c>
      <c r="D292" s="131" t="s">
        <v>2066</v>
      </c>
      <c r="E292" s="129" t="s">
        <v>957</v>
      </c>
      <c r="F292" s="132" t="s">
        <v>2106</v>
      </c>
      <c r="G292" s="132">
        <v>0.17260745251510001</v>
      </c>
      <c r="H292" s="348">
        <v>0.17260745251510001</v>
      </c>
      <c r="I292" s="74"/>
      <c r="J292" s="337">
        <v>1.1617915037593984</v>
      </c>
      <c r="K292" s="338">
        <v>1.1617915037593984</v>
      </c>
      <c r="L292" s="74"/>
      <c r="M292" s="339">
        <v>2.2585978999999999E-2</v>
      </c>
      <c r="N292" s="340">
        <f t="shared" si="19"/>
        <v>2.2585978999999999E-2</v>
      </c>
      <c r="O292" s="74"/>
      <c r="P292" s="133">
        <v>2.0863131E-2</v>
      </c>
      <c r="Q292" s="133">
        <v>9.7739674999999999E-4</v>
      </c>
      <c r="R292" s="133">
        <v>7.4545163999999999E-4</v>
      </c>
      <c r="S292" s="134">
        <v>1.2507872213547E-6</v>
      </c>
      <c r="T292" s="135">
        <v>3.6146329833386188E-9</v>
      </c>
      <c r="U292" s="135">
        <v>0.1044049950086</v>
      </c>
      <c r="V292" s="342">
        <v>5.5263082E-5</v>
      </c>
      <c r="W292" s="184" t="s">
        <v>2071</v>
      </c>
      <c r="X292" s="89"/>
      <c r="Y292" s="89"/>
      <c r="Z292" s="90"/>
    </row>
    <row r="293" spans="1:26" ht="14.5" customHeight="1">
      <c r="A293" s="74" t="s">
        <v>2109</v>
      </c>
      <c r="B293" s="129" t="s">
        <v>1133</v>
      </c>
      <c r="C293" s="130" t="s">
        <v>2110</v>
      </c>
      <c r="D293" s="131" t="s">
        <v>2066</v>
      </c>
      <c r="E293" s="129" t="s">
        <v>957</v>
      </c>
      <c r="F293" s="132" t="s">
        <v>2111</v>
      </c>
      <c r="G293" s="132">
        <v>0.23501600795730002</v>
      </c>
      <c r="H293" s="348">
        <v>0.23501600795730002</v>
      </c>
      <c r="I293" s="74"/>
      <c r="J293" s="337">
        <v>1.5873263157894737</v>
      </c>
      <c r="K293" s="338">
        <v>1.5873263157894737</v>
      </c>
      <c r="L293" s="74"/>
      <c r="M293" s="339">
        <v>3.0860881999999999E-2</v>
      </c>
      <c r="N293" s="340">
        <f t="shared" si="19"/>
        <v>3.0860881999999999E-2</v>
      </c>
      <c r="O293" s="74"/>
      <c r="P293" s="133">
        <v>2.8537679E-2</v>
      </c>
      <c r="Q293" s="133">
        <v>1.3389958E-3</v>
      </c>
      <c r="R293" s="133">
        <v>9.8420738999999992E-4</v>
      </c>
      <c r="S293" s="134">
        <v>1.7108920595759999E-6</v>
      </c>
      <c r="T293" s="135">
        <v>4.9519075272165092E-9</v>
      </c>
      <c r="U293" s="135">
        <v>0.13784417204500002</v>
      </c>
      <c r="V293" s="342">
        <v>7.4483718999999998E-5</v>
      </c>
      <c r="W293" s="184" t="s">
        <v>2071</v>
      </c>
      <c r="X293" s="89"/>
      <c r="Y293" s="89"/>
      <c r="Z293" s="90"/>
    </row>
    <row r="294" spans="1:26" ht="14.5" customHeight="1">
      <c r="A294" s="74" t="s">
        <v>2112</v>
      </c>
      <c r="B294" s="129" t="s">
        <v>1133</v>
      </c>
      <c r="C294" s="130" t="s">
        <v>2113</v>
      </c>
      <c r="D294" s="131" t="s">
        <v>2066</v>
      </c>
      <c r="E294" s="129" t="s">
        <v>957</v>
      </c>
      <c r="F294" s="132" t="s">
        <v>2114</v>
      </c>
      <c r="G294" s="132">
        <v>0.36401011678610001</v>
      </c>
      <c r="H294" s="348">
        <v>0.36401011678610001</v>
      </c>
      <c r="I294" s="74"/>
      <c r="J294" s="337">
        <v>2.4489647368421052</v>
      </c>
      <c r="K294" s="338">
        <v>2.4489647368421052</v>
      </c>
      <c r="L294" s="74"/>
      <c r="M294" s="339">
        <v>4.7603943000000003E-2</v>
      </c>
      <c r="N294" s="340">
        <f t="shared" si="19"/>
        <v>4.7603943000000003E-2</v>
      </c>
      <c r="O294" s="74"/>
      <c r="P294" s="133">
        <v>4.3966261E-2</v>
      </c>
      <c r="Q294" s="133">
        <v>2.0592248E-3</v>
      </c>
      <c r="R294" s="133">
        <v>1.5784565E-3</v>
      </c>
      <c r="S294" s="134">
        <v>2.6358670432909999E-6</v>
      </c>
      <c r="T294" s="135">
        <v>7.615476354534602E-9</v>
      </c>
      <c r="U294" s="135">
        <v>0.22107234171500001</v>
      </c>
      <c r="V294" s="341">
        <v>1.1669962E-4</v>
      </c>
      <c r="W294" s="184" t="s">
        <v>2071</v>
      </c>
      <c r="X294" s="89"/>
      <c r="Y294" s="89"/>
      <c r="Z294" s="90"/>
    </row>
    <row r="295" spans="1:26" ht="14.5" customHeight="1">
      <c r="A295" s="74" t="s">
        <v>2115</v>
      </c>
      <c r="B295" s="129" t="s">
        <v>1133</v>
      </c>
      <c r="C295" s="130" t="s">
        <v>2116</v>
      </c>
      <c r="D295" s="131" t="s">
        <v>2066</v>
      </c>
      <c r="E295" s="129" t="s">
        <v>957</v>
      </c>
      <c r="F295" s="132" t="s">
        <v>2117</v>
      </c>
      <c r="G295" s="132">
        <v>0.22314003395840001</v>
      </c>
      <c r="H295" s="348">
        <v>0.22314003395840001</v>
      </c>
      <c r="I295" s="74"/>
      <c r="J295" s="337">
        <v>1.6242226315789472</v>
      </c>
      <c r="K295" s="338">
        <v>1.6242226315789472</v>
      </c>
      <c r="L295" s="74"/>
      <c r="M295" s="339">
        <v>3.1396102000000002E-2</v>
      </c>
      <c r="N295" s="340">
        <f t="shared" si="19"/>
        <v>3.1396102000000002E-2</v>
      </c>
      <c r="O295" s="74"/>
      <c r="P295" s="133">
        <v>2.9686428000000001E-2</v>
      </c>
      <c r="Q295" s="133">
        <v>1.4336150000000001E-3</v>
      </c>
      <c r="R295" s="133">
        <v>2.7605955000000002E-4</v>
      </c>
      <c r="S295" s="134">
        <v>1.7797618226601998E-6</v>
      </c>
      <c r="T295" s="135">
        <v>5.3018307196199812E-9</v>
      </c>
      <c r="U295" s="135">
        <v>3.8663803176299999E-2</v>
      </c>
      <c r="V295" s="342">
        <v>5.4411901000000003E-5</v>
      </c>
      <c r="W295" s="184" t="s">
        <v>2071</v>
      </c>
      <c r="X295" s="89"/>
      <c r="Y295" s="89"/>
      <c r="Z295" s="90"/>
    </row>
    <row r="296" spans="1:26" ht="14.5" customHeight="1">
      <c r="A296" s="74" t="s">
        <v>2118</v>
      </c>
      <c r="B296" s="129" t="s">
        <v>1133</v>
      </c>
      <c r="C296" s="130" t="s">
        <v>2119</v>
      </c>
      <c r="D296" s="131" t="s">
        <v>2066</v>
      </c>
      <c r="E296" s="129" t="s">
        <v>957</v>
      </c>
      <c r="F296" s="132" t="s">
        <v>2120</v>
      </c>
      <c r="G296" s="132">
        <v>0.20729423841860001</v>
      </c>
      <c r="H296" s="348">
        <v>0.20729423841860001</v>
      </c>
      <c r="I296" s="74"/>
      <c r="J296" s="337">
        <v>1.5175148120300752</v>
      </c>
      <c r="K296" s="338">
        <v>1.5175148120300752</v>
      </c>
      <c r="L296" s="74"/>
      <c r="M296" s="339">
        <v>2.9321169000000001E-2</v>
      </c>
      <c r="N296" s="340">
        <f t="shared" si="19"/>
        <v>2.9321169000000001E-2</v>
      </c>
      <c r="O296" s="74"/>
      <c r="P296" s="133">
        <v>2.7769462000000002E-2</v>
      </c>
      <c r="Q296" s="133">
        <v>1.3437817999999999E-3</v>
      </c>
      <c r="R296" s="133">
        <v>2.0792474000000001E-4</v>
      </c>
      <c r="S296" s="134">
        <v>1.6648358244546001E-6</v>
      </c>
      <c r="T296" s="135">
        <v>4.9696072959722613E-9</v>
      </c>
      <c r="U296" s="135">
        <v>2.9121111605799999E-2</v>
      </c>
      <c r="V296" s="342">
        <v>4.9345853000000003E-5</v>
      </c>
      <c r="W296" s="184" t="s">
        <v>2071</v>
      </c>
      <c r="X296" s="89"/>
      <c r="Y296" s="89"/>
      <c r="Z296" s="90"/>
    </row>
    <row r="297" spans="1:26" ht="14.5" customHeight="1">
      <c r="A297" s="74" t="s">
        <v>2121</v>
      </c>
      <c r="B297" s="129" t="s">
        <v>1133</v>
      </c>
      <c r="C297" s="130" t="s">
        <v>2122</v>
      </c>
      <c r="D297" s="131" t="s">
        <v>2066</v>
      </c>
      <c r="E297" s="129" t="s">
        <v>957</v>
      </c>
      <c r="F297" s="132" t="s">
        <v>2123</v>
      </c>
      <c r="G297" s="132">
        <v>0.442196016719</v>
      </c>
      <c r="H297" s="348">
        <v>0.442196016719</v>
      </c>
      <c r="I297" s="74"/>
      <c r="J297" s="337">
        <v>2.991993007518797</v>
      </c>
      <c r="K297" s="338">
        <v>2.991993007518797</v>
      </c>
      <c r="L297" s="74"/>
      <c r="M297" s="339">
        <v>5.8004847999999998E-2</v>
      </c>
      <c r="N297" s="340">
        <f t="shared" si="19"/>
        <v>5.8004847999999998E-2</v>
      </c>
      <c r="O297" s="74"/>
      <c r="P297" s="133">
        <v>5.3664177E-2</v>
      </c>
      <c r="Q297" s="133">
        <v>2.5171556999999999E-3</v>
      </c>
      <c r="R297" s="133">
        <v>1.8235147000000001E-3</v>
      </c>
      <c r="S297" s="134">
        <v>3.2172768004249994E-6</v>
      </c>
      <c r="T297" s="135">
        <v>9.3090078366189003E-9</v>
      </c>
      <c r="U297" s="135">
        <v>0.25539421733699996</v>
      </c>
      <c r="V297" s="341">
        <v>1.3938448E-4</v>
      </c>
      <c r="W297" s="184" t="s">
        <v>2071</v>
      </c>
      <c r="X297" s="89"/>
      <c r="Y297" s="89"/>
      <c r="Z297" s="90"/>
    </row>
    <row r="298" spans="1:26" ht="14.5" customHeight="1">
      <c r="B298" s="129" t="s">
        <v>1133</v>
      </c>
      <c r="C298" s="127" t="s">
        <v>2125</v>
      </c>
      <c r="D298" s="127" t="s">
        <v>2126</v>
      </c>
      <c r="G298" s="74"/>
      <c r="H298" s="74"/>
      <c r="I298" s="74"/>
      <c r="J298" s="115"/>
      <c r="K298" s="74"/>
      <c r="L298" s="74"/>
      <c r="M298" s="115"/>
      <c r="N298" s="74"/>
      <c r="O298" s="74"/>
      <c r="P298" s="74"/>
      <c r="V298" s="74"/>
      <c r="W298" s="89"/>
      <c r="X298" s="89"/>
      <c r="Y298" s="89"/>
      <c r="Z298" s="90"/>
    </row>
    <row r="299" spans="1:26" ht="14.5" customHeight="1">
      <c r="A299" s="74" t="s">
        <v>2127</v>
      </c>
      <c r="B299" s="129" t="s">
        <v>1133</v>
      </c>
      <c r="C299" s="130" t="s">
        <v>2128</v>
      </c>
      <c r="D299" s="131" t="s">
        <v>2126</v>
      </c>
      <c r="E299" s="129" t="s">
        <v>957</v>
      </c>
      <c r="F299" s="132" t="s">
        <v>2129</v>
      </c>
      <c r="G299" s="132">
        <v>0.35604418540909999</v>
      </c>
      <c r="H299" s="348">
        <v>0.35604418540909999</v>
      </c>
      <c r="I299" s="74"/>
      <c r="J299" s="337">
        <v>2.4020266917293229</v>
      </c>
      <c r="K299" s="338">
        <v>2.4020266917293229</v>
      </c>
      <c r="L299" s="74"/>
      <c r="M299" s="339">
        <v>4.6698086999999999E-2</v>
      </c>
      <c r="N299" s="340">
        <f t="shared" ref="N299:N313" si="20">M299</f>
        <v>4.6698086999999999E-2</v>
      </c>
      <c r="O299" s="74"/>
      <c r="P299" s="133">
        <v>4.3167252000000003E-2</v>
      </c>
      <c r="Q299" s="133">
        <v>2.0243739000000002E-3</v>
      </c>
      <c r="R299" s="133">
        <v>1.5064607000000001E-3</v>
      </c>
      <c r="S299" s="134">
        <v>2.5879647164389993E-6</v>
      </c>
      <c r="T299" s="135">
        <v>7.4865899968949984E-9</v>
      </c>
      <c r="U299" s="135">
        <v>0.210988894003</v>
      </c>
      <c r="V299" s="341">
        <v>1.1322159000000001E-4</v>
      </c>
      <c r="W299" s="184" t="s">
        <v>2071</v>
      </c>
      <c r="X299" s="89"/>
      <c r="Y299" s="89"/>
      <c r="Z299" s="90"/>
    </row>
    <row r="300" spans="1:26" ht="14.5" customHeight="1">
      <c r="A300" s="74" t="s">
        <v>2131</v>
      </c>
      <c r="B300" s="129" t="s">
        <v>1133</v>
      </c>
      <c r="C300" s="130" t="s">
        <v>2132</v>
      </c>
      <c r="D300" s="131" t="s">
        <v>2126</v>
      </c>
      <c r="E300" s="129" t="s">
        <v>957</v>
      </c>
      <c r="F300" s="132" t="s">
        <v>2133</v>
      </c>
      <c r="G300" s="132">
        <v>0.2673053652463</v>
      </c>
      <c r="H300" s="348">
        <v>0.2673053652463</v>
      </c>
      <c r="I300" s="74"/>
      <c r="J300" s="337">
        <v>1.8758243609022556</v>
      </c>
      <c r="K300" s="338">
        <v>1.8758243609022556</v>
      </c>
      <c r="L300" s="74"/>
      <c r="M300" s="339">
        <v>3.6357151999999997E-2</v>
      </c>
      <c r="N300" s="340">
        <f t="shared" si="20"/>
        <v>3.6357151999999997E-2</v>
      </c>
      <c r="O300" s="74"/>
      <c r="P300" s="133">
        <v>3.4013222000000003E-2</v>
      </c>
      <c r="Q300" s="133">
        <v>1.6203382999999999E-3</v>
      </c>
      <c r="R300" s="133">
        <v>7.2359172000000004E-4</v>
      </c>
      <c r="S300" s="134">
        <v>2.0391620388325E-6</v>
      </c>
      <c r="T300" s="135">
        <v>5.9923755342178288E-9</v>
      </c>
      <c r="U300" s="135">
        <v>0.1013433824381</v>
      </c>
      <c r="V300" s="342">
        <v>7.4911623000000006E-5</v>
      </c>
      <c r="W300" s="184" t="s">
        <v>2071</v>
      </c>
      <c r="X300" s="89"/>
      <c r="Y300" s="89"/>
      <c r="Z300" s="90"/>
    </row>
    <row r="301" spans="1:26" ht="14.5" customHeight="1">
      <c r="A301" s="74" t="s">
        <v>2135</v>
      </c>
      <c r="B301" s="129" t="s">
        <v>1133</v>
      </c>
      <c r="C301" s="130" t="s">
        <v>2136</v>
      </c>
      <c r="D301" s="131" t="s">
        <v>2126</v>
      </c>
      <c r="E301" s="129" t="s">
        <v>957</v>
      </c>
      <c r="F301" s="132" t="s">
        <v>2137</v>
      </c>
      <c r="G301" s="132">
        <v>0.2999794675845</v>
      </c>
      <c r="H301" s="348">
        <v>0.2999794675845</v>
      </c>
      <c r="I301" s="74"/>
      <c r="J301" s="337">
        <v>2.0630769172932331</v>
      </c>
      <c r="K301" s="338">
        <v>2.0630769172932331</v>
      </c>
      <c r="L301" s="74"/>
      <c r="M301" s="339">
        <v>4.0010276999999997E-2</v>
      </c>
      <c r="N301" s="340">
        <f t="shared" si="20"/>
        <v>4.0010276999999997E-2</v>
      </c>
      <c r="O301" s="74"/>
      <c r="P301" s="133">
        <v>3.7203864000000003E-2</v>
      </c>
      <c r="Q301" s="133">
        <v>1.7578182E-3</v>
      </c>
      <c r="R301" s="133">
        <v>1.0485948E-3</v>
      </c>
      <c r="S301" s="134">
        <v>2.2304474156580006E-6</v>
      </c>
      <c r="T301" s="135">
        <v>6.5008068375799197E-9</v>
      </c>
      <c r="U301" s="135">
        <v>0.146862014889</v>
      </c>
      <c r="V301" s="342">
        <v>8.9917407999999996E-5</v>
      </c>
      <c r="W301" s="184" t="s">
        <v>2071</v>
      </c>
      <c r="X301" s="89"/>
      <c r="Y301" s="89"/>
      <c r="Z301" s="90"/>
    </row>
    <row r="302" spans="1:26" ht="14.5" customHeight="1">
      <c r="A302" s="74" t="s">
        <v>2138</v>
      </c>
      <c r="B302" s="129" t="s">
        <v>1133</v>
      </c>
      <c r="C302" s="130" t="s">
        <v>2139</v>
      </c>
      <c r="D302" s="131" t="s">
        <v>2126</v>
      </c>
      <c r="E302" s="129" t="s">
        <v>957</v>
      </c>
      <c r="F302" s="132" t="s">
        <v>2140</v>
      </c>
      <c r="G302" s="132">
        <v>0.37171013060489999</v>
      </c>
      <c r="H302" s="348">
        <v>0.37171013060489999</v>
      </c>
      <c r="I302" s="74"/>
      <c r="J302" s="337">
        <v>2.5891570676691726</v>
      </c>
      <c r="K302" s="338">
        <v>2.5891570676691726</v>
      </c>
      <c r="L302" s="74"/>
      <c r="M302" s="339">
        <v>5.0117035999999997E-2</v>
      </c>
      <c r="N302" s="340">
        <f t="shared" si="20"/>
        <v>5.0117035999999997E-2</v>
      </c>
      <c r="O302" s="74"/>
      <c r="P302" s="133">
        <v>4.6780408000000002E-2</v>
      </c>
      <c r="Q302" s="133">
        <v>2.2205796000000001E-3</v>
      </c>
      <c r="R302" s="133">
        <v>1.1160483E-3</v>
      </c>
      <c r="S302" s="134">
        <v>2.8045807680960001E-6</v>
      </c>
      <c r="T302" s="135">
        <v>8.212202623615551E-9</v>
      </c>
      <c r="U302" s="135">
        <v>0.15630927596399999</v>
      </c>
      <c r="V302" s="341">
        <v>1.0685357E-4</v>
      </c>
      <c r="W302" s="184" t="s">
        <v>2071</v>
      </c>
      <c r="X302" s="89"/>
      <c r="Y302" s="89"/>
      <c r="Z302" s="90"/>
    </row>
    <row r="303" spans="1:26" ht="14.5" customHeight="1">
      <c r="A303" s="74" t="s">
        <v>2142</v>
      </c>
      <c r="B303" s="129" t="s">
        <v>1133</v>
      </c>
      <c r="C303" s="130" t="s">
        <v>2143</v>
      </c>
      <c r="D303" s="131" t="s">
        <v>2126</v>
      </c>
      <c r="E303" s="129" t="s">
        <v>957</v>
      </c>
      <c r="F303" s="132" t="s">
        <v>2144</v>
      </c>
      <c r="G303" s="132">
        <v>0.26435407048359999</v>
      </c>
      <c r="H303" s="348">
        <v>0.26435407048359999</v>
      </c>
      <c r="I303" s="74"/>
      <c r="J303" s="337">
        <v>1.8135335338345864</v>
      </c>
      <c r="K303" s="338">
        <v>1.8135335338345864</v>
      </c>
      <c r="L303" s="74"/>
      <c r="M303" s="339">
        <v>3.5133905E-2</v>
      </c>
      <c r="N303" s="340">
        <f t="shared" si="20"/>
        <v>3.5133905E-2</v>
      </c>
      <c r="O303" s="74"/>
      <c r="P303" s="133">
        <v>3.2643936999999998E-2</v>
      </c>
      <c r="Q303" s="133">
        <v>1.5401684000000001E-3</v>
      </c>
      <c r="R303" s="133">
        <v>9.4979929999999997E-4</v>
      </c>
      <c r="S303" s="134">
        <v>1.957070544575E-6</v>
      </c>
      <c r="T303" s="135">
        <v>5.6958891040647006E-9</v>
      </c>
      <c r="U303" s="135">
        <v>0.13302511301199998</v>
      </c>
      <c r="V303" s="342">
        <v>7.9864462000000004E-5</v>
      </c>
      <c r="W303" s="184" t="s">
        <v>2071</v>
      </c>
      <c r="X303" s="89"/>
      <c r="Y303" s="89"/>
      <c r="Z303" s="90"/>
    </row>
    <row r="304" spans="1:26" ht="14.5" customHeight="1">
      <c r="A304" s="74" t="s">
        <v>2145</v>
      </c>
      <c r="B304" s="129" t="s">
        <v>1133</v>
      </c>
      <c r="C304" s="130" t="s">
        <v>2146</v>
      </c>
      <c r="D304" s="131" t="s">
        <v>2126</v>
      </c>
      <c r="E304" s="129" t="s">
        <v>957</v>
      </c>
      <c r="F304" s="132" t="s">
        <v>2147</v>
      </c>
      <c r="G304" s="132">
        <v>0.38061838048769997</v>
      </c>
      <c r="H304" s="348">
        <v>0.38061838048769997</v>
      </c>
      <c r="I304" s="74"/>
      <c r="J304" s="337">
        <v>2.5927374436090225</v>
      </c>
      <c r="K304" s="338">
        <v>2.5927374436090225</v>
      </c>
      <c r="L304" s="74"/>
      <c r="M304" s="339">
        <v>5.0254702999999998E-2</v>
      </c>
      <c r="N304" s="340">
        <f t="shared" si="20"/>
        <v>5.0254702999999998E-2</v>
      </c>
      <c r="O304" s="74"/>
      <c r="P304" s="133">
        <v>4.6591771999999997E-2</v>
      </c>
      <c r="Q304" s="133">
        <v>2.1919001000000001E-3</v>
      </c>
      <c r="R304" s="133">
        <v>1.4710305999999999E-3</v>
      </c>
      <c r="S304" s="134">
        <v>2.7932717258920001E-6</v>
      </c>
      <c r="T304" s="135">
        <v>8.1061395091664596E-9</v>
      </c>
      <c r="U304" s="135">
        <v>0.206026702226</v>
      </c>
      <c r="V304" s="341">
        <v>1.1755125E-4</v>
      </c>
      <c r="W304" s="184" t="s">
        <v>2071</v>
      </c>
      <c r="X304" s="89"/>
      <c r="Y304" s="89"/>
      <c r="Z304" s="90"/>
    </row>
    <row r="305" spans="1:26" ht="14.5" customHeight="1">
      <c r="A305" s="74" t="s">
        <v>2149</v>
      </c>
      <c r="B305" s="129" t="s">
        <v>1133</v>
      </c>
      <c r="C305" s="130" t="s">
        <v>2150</v>
      </c>
      <c r="D305" s="131" t="s">
        <v>2126</v>
      </c>
      <c r="E305" s="129" t="s">
        <v>957</v>
      </c>
      <c r="F305" s="132" t="s">
        <v>2151</v>
      </c>
      <c r="G305" s="132">
        <v>0.39206595099140001</v>
      </c>
      <c r="H305" s="348">
        <v>0.39206595099140001</v>
      </c>
      <c r="I305" s="74"/>
      <c r="J305" s="337">
        <v>2.6482693233082708</v>
      </c>
      <c r="K305" s="338">
        <v>2.6482693233082708</v>
      </c>
      <c r="L305" s="74"/>
      <c r="M305" s="339">
        <v>5.1492272999999998E-2</v>
      </c>
      <c r="N305" s="340">
        <f t="shared" si="20"/>
        <v>5.1492272999999998E-2</v>
      </c>
      <c r="O305" s="74"/>
      <c r="P305" s="133">
        <v>4.7617222000000001E-2</v>
      </c>
      <c r="Q305" s="133">
        <v>2.2343645000000001E-3</v>
      </c>
      <c r="R305" s="133">
        <v>1.6406863E-3</v>
      </c>
      <c r="S305" s="134">
        <v>2.8547495577690005E-6</v>
      </c>
      <c r="T305" s="135">
        <v>8.2631824410697998E-9</v>
      </c>
      <c r="U305" s="135">
        <v>0.229787997656</v>
      </c>
      <c r="V305" s="341">
        <v>1.2422907E-4</v>
      </c>
      <c r="W305" s="184" t="s">
        <v>2071</v>
      </c>
      <c r="X305" s="89"/>
      <c r="Y305" s="89"/>
      <c r="Z305" s="90"/>
    </row>
    <row r="306" spans="1:26" ht="14.5" customHeight="1">
      <c r="A306" s="74" t="s">
        <v>2153</v>
      </c>
      <c r="B306" s="129" t="s">
        <v>1133</v>
      </c>
      <c r="C306" s="130" t="s">
        <v>2154</v>
      </c>
      <c r="D306" s="131" t="s">
        <v>2126</v>
      </c>
      <c r="E306" s="129" t="s">
        <v>957</v>
      </c>
      <c r="F306" s="132" t="s">
        <v>2155</v>
      </c>
      <c r="G306" s="132">
        <v>0.34013433239140001</v>
      </c>
      <c r="H306" s="348">
        <v>0.34013433239140001</v>
      </c>
      <c r="I306" s="74"/>
      <c r="J306" s="337">
        <v>2.2965314285714284</v>
      </c>
      <c r="K306" s="338">
        <v>2.2965314285714284</v>
      </c>
      <c r="L306" s="74"/>
      <c r="M306" s="339">
        <v>4.4649420000000002E-2</v>
      </c>
      <c r="N306" s="340">
        <f t="shared" si="20"/>
        <v>4.4649420000000002E-2</v>
      </c>
      <c r="O306" s="74"/>
      <c r="P306" s="133">
        <v>4.1283866000000002E-2</v>
      </c>
      <c r="Q306" s="133">
        <v>1.9367666999999999E-3</v>
      </c>
      <c r="R306" s="133">
        <v>1.4287869999999999E-3</v>
      </c>
      <c r="S306" s="134">
        <v>2.475051918935E-6</v>
      </c>
      <c r="T306" s="135">
        <v>7.1625988328730001E-9</v>
      </c>
      <c r="U306" s="135">
        <v>0.20011023549199999</v>
      </c>
      <c r="V306" s="341">
        <v>1.0790687E-4</v>
      </c>
      <c r="W306" s="184" t="s">
        <v>2071</v>
      </c>
      <c r="X306" s="89"/>
      <c r="Y306" s="89"/>
      <c r="Z306" s="90"/>
    </row>
    <row r="307" spans="1:26" ht="14.5" customHeight="1">
      <c r="A307" s="74" t="s">
        <v>2156</v>
      </c>
      <c r="B307" s="129" t="s">
        <v>1133</v>
      </c>
      <c r="C307" s="130" t="s">
        <v>2157</v>
      </c>
      <c r="D307" s="131" t="s">
        <v>2126</v>
      </c>
      <c r="E307" s="129" t="s">
        <v>957</v>
      </c>
      <c r="F307" s="132" t="s">
        <v>2158</v>
      </c>
      <c r="G307" s="132">
        <v>0.35201054595370002</v>
      </c>
      <c r="H307" s="348">
        <v>0.35201054595370002</v>
      </c>
      <c r="I307" s="74"/>
      <c r="J307" s="337">
        <v>2.4058990977443608</v>
      </c>
      <c r="K307" s="338">
        <v>2.4058990977443608</v>
      </c>
      <c r="L307" s="74"/>
      <c r="M307" s="339">
        <v>4.6750042999999998E-2</v>
      </c>
      <c r="N307" s="340">
        <f t="shared" si="20"/>
        <v>4.6750042999999998E-2</v>
      </c>
      <c r="O307" s="74"/>
      <c r="P307" s="133">
        <v>4.3389186000000003E-2</v>
      </c>
      <c r="Q307" s="133">
        <v>2.0458553000000002E-3</v>
      </c>
      <c r="R307" s="133">
        <v>1.3150019E-3</v>
      </c>
      <c r="S307" s="134">
        <v>2.6012701574059994E-6</v>
      </c>
      <c r="T307" s="135">
        <v>7.5660328967809823E-9</v>
      </c>
      <c r="U307" s="135">
        <v>0.18417393671000001</v>
      </c>
      <c r="V307" s="341">
        <v>1.0761611E-4</v>
      </c>
      <c r="W307" s="184" t="s">
        <v>2071</v>
      </c>
      <c r="X307" s="89"/>
      <c r="Y307" s="89"/>
      <c r="Z307" s="90"/>
    </row>
    <row r="308" spans="1:26" ht="14.5" customHeight="1">
      <c r="A308" s="74" t="s">
        <v>2160</v>
      </c>
      <c r="B308" s="129" t="s">
        <v>1133</v>
      </c>
      <c r="C308" s="130" t="s">
        <v>2161</v>
      </c>
      <c r="D308" s="131" t="s">
        <v>2126</v>
      </c>
      <c r="E308" s="129" t="s">
        <v>957</v>
      </c>
      <c r="F308" s="132" t="s">
        <v>2162</v>
      </c>
      <c r="G308" s="132">
        <v>0.4079058130887</v>
      </c>
      <c r="H308" s="348">
        <v>0.4079058130887</v>
      </c>
      <c r="I308" s="74"/>
      <c r="J308" s="337">
        <v>2.8359113533834588</v>
      </c>
      <c r="K308" s="338">
        <v>2.8359113533834588</v>
      </c>
      <c r="L308" s="74"/>
      <c r="M308" s="339">
        <v>5.5078824999999998E-2</v>
      </c>
      <c r="N308" s="340">
        <f t="shared" si="20"/>
        <v>5.5078824999999998E-2</v>
      </c>
      <c r="O308" s="74"/>
      <c r="P308" s="133">
        <v>5.1470449000000001E-2</v>
      </c>
      <c r="Q308" s="133">
        <v>2.4759753000000002E-3</v>
      </c>
      <c r="R308" s="133">
        <v>1.1324006E-3</v>
      </c>
      <c r="S308" s="134">
        <v>3.0857583161059996E-6</v>
      </c>
      <c r="T308" s="135">
        <v>9.1567132084783416E-9</v>
      </c>
      <c r="U308" s="135">
        <v>0.15859951986099999</v>
      </c>
      <c r="V308" s="341">
        <v>1.1739253E-4</v>
      </c>
      <c r="W308" s="184" t="s">
        <v>2071</v>
      </c>
      <c r="X308" s="89"/>
      <c r="Y308" s="89"/>
      <c r="Z308" s="90"/>
    </row>
    <row r="309" spans="1:26" ht="14.5" customHeight="1">
      <c r="A309" s="74" t="s">
        <v>2163</v>
      </c>
      <c r="B309" s="129" t="s">
        <v>1133</v>
      </c>
      <c r="C309" s="130" t="s">
        <v>2164</v>
      </c>
      <c r="D309" s="131" t="s">
        <v>2126</v>
      </c>
      <c r="E309" s="129" t="s">
        <v>957</v>
      </c>
      <c r="F309" s="132" t="s">
        <v>2165</v>
      </c>
      <c r="G309" s="132">
        <v>0.46553388321559996</v>
      </c>
      <c r="H309" s="348">
        <v>0.46553388321559996</v>
      </c>
      <c r="I309" s="74"/>
      <c r="J309" s="337">
        <v>3.1740941353383456</v>
      </c>
      <c r="K309" s="338">
        <v>3.1740941353383456</v>
      </c>
      <c r="L309" s="74"/>
      <c r="M309" s="339">
        <v>6.1517114999999997E-2</v>
      </c>
      <c r="N309" s="340">
        <f t="shared" si="20"/>
        <v>6.1517114999999997E-2</v>
      </c>
      <c r="O309" s="74"/>
      <c r="P309" s="133">
        <v>5.7049247999999997E-2</v>
      </c>
      <c r="Q309" s="133">
        <v>2.6847791E-3</v>
      </c>
      <c r="R309" s="133">
        <v>1.7830881E-3</v>
      </c>
      <c r="S309" s="134">
        <v>3.4202187131429994E-6</v>
      </c>
      <c r="T309" s="135">
        <v>9.9289168617053997E-9</v>
      </c>
      <c r="U309" s="135">
        <v>0.24973222325899999</v>
      </c>
      <c r="V309" s="341">
        <v>1.4337142E-4</v>
      </c>
      <c r="W309" s="184" t="s">
        <v>2071</v>
      </c>
      <c r="X309" s="89"/>
      <c r="Y309" s="89"/>
      <c r="Z309" s="90"/>
    </row>
    <row r="310" spans="1:26" ht="14.5" customHeight="1">
      <c r="A310" s="74" t="s">
        <v>2166</v>
      </c>
      <c r="B310" s="129" t="s">
        <v>1133</v>
      </c>
      <c r="C310" s="130" t="s">
        <v>2167</v>
      </c>
      <c r="D310" s="131" t="s">
        <v>2126</v>
      </c>
      <c r="E310" s="129" t="s">
        <v>957</v>
      </c>
      <c r="F310" s="132" t="s">
        <v>2168</v>
      </c>
      <c r="G310" s="132">
        <v>0.15470279314680002</v>
      </c>
      <c r="H310" s="348">
        <v>0.15470279314680002</v>
      </c>
      <c r="I310" s="74"/>
      <c r="J310" s="337">
        <v>1.0588444360902256</v>
      </c>
      <c r="K310" s="338">
        <v>1.0588444360902256</v>
      </c>
      <c r="L310" s="74"/>
      <c r="M310" s="339">
        <v>2.0390908999999999E-2</v>
      </c>
      <c r="N310" s="340">
        <f t="shared" si="20"/>
        <v>2.0390908999999999E-2</v>
      </c>
      <c r="O310" s="74"/>
      <c r="P310" s="133">
        <v>1.8929727E-2</v>
      </c>
      <c r="Q310" s="133">
        <v>8.9021247999999996E-4</v>
      </c>
      <c r="R310" s="133">
        <v>5.7096974000000003E-4</v>
      </c>
      <c r="S310" s="134">
        <v>1.1348756986422001E-6</v>
      </c>
      <c r="T310" s="135">
        <v>3.2922059290831096E-9</v>
      </c>
      <c r="U310" s="135">
        <v>7.9967750400300006E-2</v>
      </c>
      <c r="V310" s="342">
        <v>4.7066125999999998E-5</v>
      </c>
      <c r="W310" s="184" t="s">
        <v>2071</v>
      </c>
      <c r="X310" s="89"/>
      <c r="Y310" s="89"/>
      <c r="Z310" s="90"/>
    </row>
    <row r="311" spans="1:26" ht="14.5" customHeight="1">
      <c r="A311" s="74" t="s">
        <v>2169</v>
      </c>
      <c r="B311" s="129" t="s">
        <v>1133</v>
      </c>
      <c r="C311" s="130" t="s">
        <v>2170</v>
      </c>
      <c r="D311" s="131" t="s">
        <v>2126</v>
      </c>
      <c r="E311" s="129" t="s">
        <v>957</v>
      </c>
      <c r="F311" s="132" t="s">
        <v>2171</v>
      </c>
      <c r="G311" s="132">
        <v>0.25678688096829999</v>
      </c>
      <c r="H311" s="348">
        <v>0.25678688096829999</v>
      </c>
      <c r="I311" s="74"/>
      <c r="J311" s="337">
        <v>1.7362112030075185</v>
      </c>
      <c r="K311" s="338">
        <v>1.7362112030075185</v>
      </c>
      <c r="L311" s="74"/>
      <c r="M311" s="339">
        <v>3.3763791000000001E-2</v>
      </c>
      <c r="N311" s="340">
        <f t="shared" si="20"/>
        <v>3.3763791000000001E-2</v>
      </c>
      <c r="O311" s="74"/>
      <c r="P311" s="133">
        <v>3.1232586E-2</v>
      </c>
      <c r="Q311" s="133">
        <v>1.4662572E-3</v>
      </c>
      <c r="R311" s="133">
        <v>1.0649470999999999E-3</v>
      </c>
      <c r="S311" s="134">
        <v>1.8724572034969999E-6</v>
      </c>
      <c r="T311" s="135">
        <v>5.4225489183417095E-9</v>
      </c>
      <c r="U311" s="135">
        <v>0.149152258786</v>
      </c>
      <c r="V311" s="342">
        <v>8.1128470000000006E-5</v>
      </c>
      <c r="W311" s="184" t="s">
        <v>2071</v>
      </c>
      <c r="X311" s="89"/>
      <c r="Y311" s="89"/>
      <c r="Z311" s="90"/>
    </row>
    <row r="312" spans="1:26" ht="14.5" customHeight="1">
      <c r="A312" s="74" t="s">
        <v>2173</v>
      </c>
      <c r="B312" s="129" t="s">
        <v>1133</v>
      </c>
      <c r="C312" s="130" t="s">
        <v>2174</v>
      </c>
      <c r="D312" s="131" t="s">
        <v>2126</v>
      </c>
      <c r="E312" s="129" t="s">
        <v>957</v>
      </c>
      <c r="F312" s="132" t="s">
        <v>2175</v>
      </c>
      <c r="G312" s="132">
        <v>0.49939096036599995</v>
      </c>
      <c r="H312" s="348">
        <v>0.49939096036599995</v>
      </c>
      <c r="I312" s="74"/>
      <c r="J312" s="337">
        <v>3.3808186466165409</v>
      </c>
      <c r="K312" s="338">
        <v>3.3808186466165409</v>
      </c>
      <c r="L312" s="74"/>
      <c r="M312" s="339">
        <v>6.5522401999999993E-2</v>
      </c>
      <c r="N312" s="340">
        <f t="shared" si="20"/>
        <v>6.5522401999999993E-2</v>
      </c>
      <c r="O312" s="74"/>
      <c r="P312" s="133">
        <v>6.0629270999999998E-2</v>
      </c>
      <c r="Q312" s="133">
        <v>2.8443173E-3</v>
      </c>
      <c r="R312" s="133">
        <v>2.0488138999999999E-3</v>
      </c>
      <c r="S312" s="134">
        <v>3.6348483112449995E-6</v>
      </c>
      <c r="T312" s="135">
        <v>1.0518924862198E-8</v>
      </c>
      <c r="U312" s="135">
        <v>0.28694871658300003</v>
      </c>
      <c r="V312" s="341">
        <v>1.5715352E-4</v>
      </c>
      <c r="W312" s="184" t="s">
        <v>2071</v>
      </c>
      <c r="X312" s="89"/>
      <c r="Y312" s="89"/>
      <c r="Z312" s="90"/>
    </row>
    <row r="313" spans="1:26" ht="14.5" customHeight="1">
      <c r="A313" s="74" t="s">
        <v>2176</v>
      </c>
      <c r="B313" s="129" t="s">
        <v>1133</v>
      </c>
      <c r="C313" s="130" t="s">
        <v>2177</v>
      </c>
      <c r="D313" s="131" t="s">
        <v>2126</v>
      </c>
      <c r="E313" s="129" t="s">
        <v>957</v>
      </c>
      <c r="F313" s="132" t="s">
        <v>2178</v>
      </c>
      <c r="G313" s="132">
        <v>0.25551507696289999</v>
      </c>
      <c r="H313" s="348">
        <v>0.25551507696289999</v>
      </c>
      <c r="I313" s="74"/>
      <c r="J313" s="337">
        <v>1.7230715037593984</v>
      </c>
      <c r="K313" s="338">
        <v>1.7230715037593984</v>
      </c>
      <c r="L313" s="74"/>
      <c r="M313" s="339">
        <v>3.3488452000000002E-2</v>
      </c>
      <c r="N313" s="340">
        <f t="shared" si="20"/>
        <v>3.3488452000000002E-2</v>
      </c>
      <c r="O313" s="74"/>
      <c r="P313" s="133">
        <v>3.0951979000000001E-2</v>
      </c>
      <c r="Q313" s="133">
        <v>1.4510858E-3</v>
      </c>
      <c r="R313" s="133">
        <v>1.0853875999999999E-3</v>
      </c>
      <c r="S313" s="134">
        <v>1.8556341833790001E-6</v>
      </c>
      <c r="T313" s="135">
        <v>5.3664416558254485E-9</v>
      </c>
      <c r="U313" s="135">
        <v>0.15201506365699999</v>
      </c>
      <c r="V313" s="342">
        <v>8.1355630999999996E-5</v>
      </c>
      <c r="W313" s="184" t="s">
        <v>2071</v>
      </c>
      <c r="X313" s="89"/>
      <c r="Y313" s="89"/>
      <c r="Z313" s="90"/>
    </row>
    <row r="314" spans="1:26" ht="14.5" customHeight="1">
      <c r="B314" s="129" t="s">
        <v>2179</v>
      </c>
      <c r="C314" s="127" t="s">
        <v>2180</v>
      </c>
      <c r="D314" s="131"/>
      <c r="G314" s="74"/>
      <c r="H314" s="74"/>
      <c r="I314" s="74"/>
      <c r="J314" s="115"/>
      <c r="K314" s="74"/>
      <c r="L314" s="74"/>
      <c r="M314" s="115"/>
      <c r="N314" s="74"/>
      <c r="O314" s="74"/>
      <c r="P314" s="74"/>
      <c r="V314" s="74"/>
      <c r="W314" s="89"/>
      <c r="X314" s="89"/>
      <c r="Y314" s="89"/>
      <c r="Z314" s="110"/>
    </row>
    <row r="315" spans="1:26" ht="14.5" customHeight="1">
      <c r="B315" s="129" t="s">
        <v>2179</v>
      </c>
      <c r="C315" s="127" t="s">
        <v>51</v>
      </c>
      <c r="D315" s="127" t="s">
        <v>2181</v>
      </c>
      <c r="G315" s="74"/>
      <c r="H315" s="74"/>
      <c r="I315" s="74"/>
      <c r="J315" s="115"/>
      <c r="K315" s="74"/>
      <c r="L315" s="74"/>
      <c r="M315" s="115"/>
      <c r="N315" s="74"/>
      <c r="O315" s="74"/>
      <c r="P315" s="74"/>
      <c r="V315" s="74"/>
      <c r="W315" s="89"/>
      <c r="X315" s="89"/>
      <c r="Y315" s="89"/>
      <c r="Z315" s="110"/>
    </row>
    <row r="316" spans="1:26" ht="14.5" customHeight="1">
      <c r="A316" s="74" t="s">
        <v>2182</v>
      </c>
      <c r="B316" s="129" t="s">
        <v>2179</v>
      </c>
      <c r="C316" s="130" t="s">
        <v>52</v>
      </c>
      <c r="D316" s="131" t="s">
        <v>2181</v>
      </c>
      <c r="E316" s="129" t="s">
        <v>957</v>
      </c>
      <c r="F316" s="132" t="s">
        <v>2183</v>
      </c>
      <c r="G316" s="132">
        <v>6.7396874645400007E-2</v>
      </c>
      <c r="H316" s="348">
        <v>6.7396874645400007E-2</v>
      </c>
      <c r="I316" s="74"/>
      <c r="J316" s="337">
        <v>0.40899623308270677</v>
      </c>
      <c r="K316" s="338">
        <v>0.40899623308270677</v>
      </c>
      <c r="L316" s="74"/>
      <c r="M316" s="339">
        <v>9.2244907000000008E-3</v>
      </c>
      <c r="N316" s="340">
        <f t="shared" ref="N316:N318" si="21">M316</f>
        <v>9.2244907000000008E-3</v>
      </c>
      <c r="O316" s="74"/>
      <c r="P316" s="133">
        <v>8.6997220999999996E-3</v>
      </c>
      <c r="Q316" s="133">
        <v>3.6410369000000001E-4</v>
      </c>
      <c r="R316" s="133">
        <v>1.6066489999999999E-4</v>
      </c>
      <c r="S316" s="134">
        <v>5.2156607280280996E-7</v>
      </c>
      <c r="T316" s="135">
        <v>1.3465373254244363E-9</v>
      </c>
      <c r="U316" s="135">
        <v>2.2502087401000001E-2</v>
      </c>
      <c r="V316" s="342">
        <v>1.8800438000000001E-5</v>
      </c>
      <c r="W316" s="89" t="s">
        <v>2184</v>
      </c>
      <c r="X316" s="89"/>
      <c r="Y316" s="89"/>
      <c r="Z316" s="110"/>
    </row>
    <row r="317" spans="1:26" ht="14.5" customHeight="1">
      <c r="A317" s="74" t="s">
        <v>2185</v>
      </c>
      <c r="B317" s="129" t="s">
        <v>2179</v>
      </c>
      <c r="C317" s="130" t="s">
        <v>53</v>
      </c>
      <c r="D317" s="131" t="s">
        <v>2181</v>
      </c>
      <c r="E317" s="129" t="s">
        <v>957</v>
      </c>
      <c r="F317" s="132" t="s">
        <v>2186</v>
      </c>
      <c r="G317" s="132">
        <v>0.17161057546899999</v>
      </c>
      <c r="H317" s="348">
        <v>0.17161057546899999</v>
      </c>
      <c r="I317" s="74"/>
      <c r="J317" s="337">
        <v>0.90313593984962404</v>
      </c>
      <c r="K317" s="338">
        <v>0.90313593984962404</v>
      </c>
      <c r="L317" s="74"/>
      <c r="M317" s="339">
        <v>2.0759527999999999E-2</v>
      </c>
      <c r="N317" s="340">
        <f t="shared" si="21"/>
        <v>2.0759527999999999E-2</v>
      </c>
      <c r="O317" s="74"/>
      <c r="P317" s="133">
        <v>1.9759217999999999E-2</v>
      </c>
      <c r="Q317" s="133">
        <v>8.5314235999999996E-4</v>
      </c>
      <c r="R317" s="133">
        <v>1.4716706999999999E-4</v>
      </c>
      <c r="S317" s="134">
        <v>1.1846054059330003E-6</v>
      </c>
      <c r="T317" s="135">
        <v>3.1551122692914994E-9</v>
      </c>
      <c r="U317" s="135">
        <v>2.0611633899999999E-2</v>
      </c>
      <c r="V317" s="342">
        <v>4.2890920999999997E-5</v>
      </c>
      <c r="W317" s="89" t="s">
        <v>674</v>
      </c>
      <c r="X317" s="89"/>
      <c r="Y317" s="89"/>
      <c r="Z317" s="90"/>
    </row>
    <row r="318" spans="1:26" ht="14.5" customHeight="1">
      <c r="A318" s="74" t="s">
        <v>2187</v>
      </c>
      <c r="B318" s="129" t="s">
        <v>2179</v>
      </c>
      <c r="C318" s="130" t="s">
        <v>54</v>
      </c>
      <c r="D318" s="131" t="s">
        <v>2181</v>
      </c>
      <c r="E318" s="129" t="s">
        <v>957</v>
      </c>
      <c r="F318" s="132" t="s">
        <v>2188</v>
      </c>
      <c r="G318" s="132">
        <v>1.9963331872809999E-2</v>
      </c>
      <c r="H318" s="348">
        <v>1.9963331872809999E-2</v>
      </c>
      <c r="I318" s="74"/>
      <c r="J318" s="337">
        <v>0.12240615037593984</v>
      </c>
      <c r="K318" s="338">
        <v>0.12240615037593984</v>
      </c>
      <c r="L318" s="74"/>
      <c r="M318" s="339">
        <v>2.6496031E-3</v>
      </c>
      <c r="N318" s="340">
        <f t="shared" si="21"/>
        <v>2.6496031E-3</v>
      </c>
      <c r="O318" s="74"/>
      <c r="P318" s="133">
        <v>2.4805809999999999E-3</v>
      </c>
      <c r="Q318" s="133">
        <v>1.0680254E-4</v>
      </c>
      <c r="R318" s="145">
        <v>6.2219548000000001E-5</v>
      </c>
      <c r="S318" s="134">
        <v>1.48715888477588E-7</v>
      </c>
      <c r="T318" s="135">
        <v>3.9497982192598236E-10</v>
      </c>
      <c r="U318" s="135">
        <v>8.7142224212000009E-3</v>
      </c>
      <c r="V318" s="342">
        <v>5.4404374999999997E-6</v>
      </c>
      <c r="W318" s="89" t="s">
        <v>2189</v>
      </c>
      <c r="X318" s="89"/>
      <c r="Y318" s="89"/>
      <c r="Z318" s="90"/>
    </row>
    <row r="319" spans="1:26" ht="14.5" customHeight="1">
      <c r="B319" s="129" t="s">
        <v>2179</v>
      </c>
      <c r="C319" s="127" t="s">
        <v>55</v>
      </c>
      <c r="D319" s="127" t="s">
        <v>2190</v>
      </c>
      <c r="G319" s="74"/>
      <c r="H319" s="74"/>
      <c r="I319" s="74"/>
      <c r="J319" s="115"/>
      <c r="K319" s="74"/>
      <c r="L319" s="74"/>
      <c r="M319" s="115"/>
      <c r="N319" s="74"/>
      <c r="O319" s="74"/>
      <c r="P319" s="74"/>
      <c r="V319" s="74"/>
      <c r="W319" s="89"/>
      <c r="X319" s="89"/>
      <c r="Y319" s="89"/>
      <c r="Z319" s="90"/>
    </row>
    <row r="320" spans="1:26" ht="14.5" customHeight="1">
      <c r="A320" s="74" t="s">
        <v>2191</v>
      </c>
      <c r="B320" s="129" t="s">
        <v>2179</v>
      </c>
      <c r="C320" s="130" t="s">
        <v>56</v>
      </c>
      <c r="D320" s="131" t="s">
        <v>2192</v>
      </c>
      <c r="E320" s="129" t="s">
        <v>957</v>
      </c>
      <c r="F320" s="132" t="s">
        <v>2193</v>
      </c>
      <c r="G320" s="132">
        <v>0.87182970609130006</v>
      </c>
      <c r="H320" s="348">
        <v>0.87182970609130006</v>
      </c>
      <c r="I320" s="74"/>
      <c r="J320" s="337">
        <v>0.45560345112781953</v>
      </c>
      <c r="K320" s="338">
        <v>0.45560345112781953</v>
      </c>
      <c r="L320" s="74"/>
      <c r="M320" s="339">
        <v>1.6670621E-2</v>
      </c>
      <c r="N320" s="340">
        <f t="shared" ref="N320:N321" si="22">M320</f>
        <v>1.6670621E-2</v>
      </c>
      <c r="O320" s="74"/>
      <c r="P320" s="133">
        <v>1.3105571E-2</v>
      </c>
      <c r="Q320" s="133">
        <v>4.7197530999999997E-4</v>
      </c>
      <c r="R320" s="133">
        <v>3.0930754E-3</v>
      </c>
      <c r="S320" s="134">
        <v>7.8570568336929993E-7</v>
      </c>
      <c r="T320" s="135">
        <v>1.745470857374E-9</v>
      </c>
      <c r="U320" s="135">
        <v>0.43320383614300001</v>
      </c>
      <c r="V320" s="342">
        <v>7.7746630000000001E-5</v>
      </c>
      <c r="W320" s="110" t="s">
        <v>2194</v>
      </c>
      <c r="X320" s="89"/>
      <c r="Y320" s="89"/>
      <c r="Z320" s="90"/>
    </row>
    <row r="321" spans="1:26" ht="14.5" customHeight="1">
      <c r="A321" s="74" t="s">
        <v>2195</v>
      </c>
      <c r="B321" s="129" t="s">
        <v>2179</v>
      </c>
      <c r="C321" s="130" t="s">
        <v>57</v>
      </c>
      <c r="D321" s="131" t="s">
        <v>2192</v>
      </c>
      <c r="E321" s="129" t="s">
        <v>957</v>
      </c>
      <c r="F321" s="132" t="s">
        <v>2196</v>
      </c>
      <c r="G321" s="132">
        <v>0.27305589564999999</v>
      </c>
      <c r="H321" s="348">
        <v>0.27305589564999999</v>
      </c>
      <c r="I321" s="74"/>
      <c r="J321" s="337">
        <v>0.93263233082706765</v>
      </c>
      <c r="K321" s="338">
        <v>0.93263233082706765</v>
      </c>
      <c r="L321" s="74"/>
      <c r="M321" s="339">
        <v>2.0683169000000001E-2</v>
      </c>
      <c r="N321" s="340">
        <f t="shared" si="22"/>
        <v>2.0683169000000001E-2</v>
      </c>
      <c r="O321" s="74"/>
      <c r="P321" s="133">
        <v>1.9007837E-2</v>
      </c>
      <c r="Q321" s="133">
        <v>9.2521349999999999E-4</v>
      </c>
      <c r="R321" s="133">
        <v>7.5011828999999996E-4</v>
      </c>
      <c r="S321" s="134">
        <v>1.1395585787745E-6</v>
      </c>
      <c r="T321" s="135">
        <v>3.4216476220512005E-9</v>
      </c>
      <c r="U321" s="135">
        <v>0.1050585845</v>
      </c>
      <c r="V321" s="342">
        <v>5.390559E-5</v>
      </c>
      <c r="W321" s="89" t="s">
        <v>2197</v>
      </c>
      <c r="X321" s="89"/>
      <c r="Y321" s="89"/>
      <c r="Z321" s="90"/>
    </row>
    <row r="322" spans="1:26" ht="14.5" customHeight="1">
      <c r="B322" s="129" t="s">
        <v>2179</v>
      </c>
      <c r="C322" s="127" t="s">
        <v>58</v>
      </c>
      <c r="D322" s="127" t="s">
        <v>2198</v>
      </c>
      <c r="G322" s="74"/>
      <c r="H322" s="74"/>
      <c r="I322" s="74"/>
      <c r="J322" s="115"/>
      <c r="K322" s="74"/>
      <c r="L322" s="74"/>
      <c r="M322" s="115"/>
      <c r="N322" s="74"/>
      <c r="O322" s="74"/>
      <c r="P322" s="74"/>
      <c r="V322" s="74"/>
      <c r="W322" s="89"/>
      <c r="X322" s="89"/>
      <c r="Y322" s="89"/>
      <c r="Z322" s="90"/>
    </row>
    <row r="323" spans="1:26" ht="14.5" customHeight="1">
      <c r="A323" s="74" t="s">
        <v>2199</v>
      </c>
      <c r="B323" s="129" t="s">
        <v>2179</v>
      </c>
      <c r="C323" s="130" t="s">
        <v>59</v>
      </c>
      <c r="D323" s="131" t="s">
        <v>2198</v>
      </c>
      <c r="E323" s="129" t="s">
        <v>957</v>
      </c>
      <c r="F323" s="132" t="s">
        <v>2200</v>
      </c>
      <c r="G323" s="132">
        <v>4.3771244093686351E-2</v>
      </c>
      <c r="H323" s="348">
        <v>4.3771244093686351E-2</v>
      </c>
      <c r="I323" s="74"/>
      <c r="J323" s="337">
        <v>0.27759999999999996</v>
      </c>
      <c r="K323" s="338">
        <v>0.27759999999999996</v>
      </c>
      <c r="L323" s="74"/>
      <c r="M323" s="339">
        <v>6.3976036000000002E-3</v>
      </c>
      <c r="N323" s="340">
        <f t="shared" ref="N323:N326" si="23">M323</f>
        <v>6.3976036000000002E-3</v>
      </c>
      <c r="O323" s="74"/>
      <c r="P323" s="133">
        <v>5.8701320999999997E-3</v>
      </c>
      <c r="Q323" s="133">
        <v>2.5675189000000002E-4</v>
      </c>
      <c r="R323" s="133">
        <v>2.7071959999999998E-4</v>
      </c>
      <c r="S323" s="134">
        <v>3.5192638699999997E-7</v>
      </c>
      <c r="T323" s="135">
        <v>9.4952620639999996E-10</v>
      </c>
      <c r="U323" s="135">
        <v>3.7915909999999997E-2</v>
      </c>
      <c r="V323" s="342">
        <v>1.5660539E-5</v>
      </c>
      <c r="W323" s="110" t="s">
        <v>2201</v>
      </c>
      <c r="X323" s="176"/>
      <c r="Y323" s="176"/>
      <c r="Z323" s="90"/>
    </row>
    <row r="324" spans="1:26" ht="14.5" customHeight="1">
      <c r="A324" s="74" t="s">
        <v>2202</v>
      </c>
      <c r="B324" s="129" t="s">
        <v>2179</v>
      </c>
      <c r="C324" s="130" t="s">
        <v>60</v>
      </c>
      <c r="D324" s="131" t="s">
        <v>2198</v>
      </c>
      <c r="E324" s="129" t="s">
        <v>957</v>
      </c>
      <c r="F324" s="132" t="s">
        <v>2203</v>
      </c>
      <c r="G324" s="132">
        <v>3.910244854004253E-2</v>
      </c>
      <c r="H324" s="348">
        <v>3.910244854004253E-2</v>
      </c>
      <c r="I324" s="74"/>
      <c r="J324" s="337">
        <v>0.22323462406015038</v>
      </c>
      <c r="K324" s="338">
        <v>0.22323462406015038</v>
      </c>
      <c r="L324" s="74"/>
      <c r="M324" s="339">
        <v>6.3376031000000003E-3</v>
      </c>
      <c r="N324" s="340">
        <f t="shared" si="23"/>
        <v>6.3376031000000003E-3</v>
      </c>
      <c r="O324" s="74"/>
      <c r="P324" s="133">
        <v>5.9036877000000001E-3</v>
      </c>
      <c r="Q324" s="133">
        <v>2.1620683999999999E-4</v>
      </c>
      <c r="R324" s="133">
        <v>2.1770854999999999E-4</v>
      </c>
      <c r="S324" s="134">
        <v>3.53938110364E-7</v>
      </c>
      <c r="T324" s="135">
        <v>7.9958149494899996E-10</v>
      </c>
      <c r="U324" s="135">
        <v>3.0491394000000002E-2</v>
      </c>
      <c r="V324" s="342">
        <v>1.2457998E-5</v>
      </c>
      <c r="W324" s="110" t="s">
        <v>2204</v>
      </c>
      <c r="X324" s="110"/>
      <c r="Y324" s="110"/>
      <c r="Z324" s="90"/>
    </row>
    <row r="325" spans="1:26" ht="14.5" customHeight="1">
      <c r="A325" s="74" t="s">
        <v>2205</v>
      </c>
      <c r="B325" s="129" t="s">
        <v>2179</v>
      </c>
      <c r="C325" s="130" t="s">
        <v>2206</v>
      </c>
      <c r="D325" s="131" t="s">
        <v>2198</v>
      </c>
      <c r="E325" s="129" t="s">
        <v>957</v>
      </c>
      <c r="F325" s="132" t="s">
        <v>2207</v>
      </c>
      <c r="G325" s="132">
        <v>5.1924415529984877E-2</v>
      </c>
      <c r="H325" s="348">
        <v>5.1924415529984877E-2</v>
      </c>
      <c r="I325" s="74"/>
      <c r="J325" s="337">
        <v>0.36099999999999999</v>
      </c>
      <c r="K325" s="338">
        <v>0.36099999999999999</v>
      </c>
      <c r="L325" s="74"/>
      <c r="M325" s="339">
        <v>7.1284966999999996E-3</v>
      </c>
      <c r="N325" s="340">
        <f t="shared" si="23"/>
        <v>7.1284966999999996E-3</v>
      </c>
      <c r="O325" s="74"/>
      <c r="P325" s="133">
        <v>6.4761233E-3</v>
      </c>
      <c r="Q325" s="133">
        <v>3.0030973999999998E-4</v>
      </c>
      <c r="R325" s="133">
        <v>3.5206361000000001E-4</v>
      </c>
      <c r="S325" s="134">
        <v>3.8825679399999997E-7</v>
      </c>
      <c r="T325" s="135">
        <v>1.1106129365000001E-9</v>
      </c>
      <c r="U325" s="135">
        <v>4.9308629E-2</v>
      </c>
      <c r="V325" s="342">
        <v>1.8184941000000002E-5</v>
      </c>
      <c r="W325" s="110" t="s">
        <v>2208</v>
      </c>
      <c r="X325" s="110"/>
      <c r="Y325" s="110"/>
      <c r="Z325" s="90"/>
    </row>
    <row r="326" spans="1:26" ht="14.5" customHeight="1">
      <c r="A326" s="74" t="s">
        <v>2209</v>
      </c>
      <c r="B326" s="129" t="s">
        <v>2179</v>
      </c>
      <c r="C326" s="130" t="s">
        <v>2210</v>
      </c>
      <c r="D326" s="131" t="s">
        <v>2198</v>
      </c>
      <c r="E326" s="129" t="s">
        <v>957</v>
      </c>
      <c r="F326" s="132" t="s">
        <v>2211</v>
      </c>
      <c r="G326" s="132">
        <v>1.9064199360265099E-2</v>
      </c>
      <c r="H326" s="348">
        <v>1.9064199360265099E-2</v>
      </c>
      <c r="I326" s="74"/>
      <c r="J326" s="337">
        <v>0.13350000000000001</v>
      </c>
      <c r="K326" s="338">
        <v>0.13350000000000001</v>
      </c>
      <c r="L326" s="74"/>
      <c r="M326" s="339">
        <v>2.6073445999999999E-3</v>
      </c>
      <c r="N326" s="340">
        <f t="shared" si="23"/>
        <v>2.6073445999999999E-3</v>
      </c>
      <c r="O326" s="74"/>
      <c r="P326" s="133">
        <v>2.3700939000000001E-3</v>
      </c>
      <c r="Q326" s="133">
        <v>1.0705542E-4</v>
      </c>
      <c r="R326" s="133">
        <v>1.3019527E-4</v>
      </c>
      <c r="S326" s="134">
        <v>1.4209195999999999E-7</v>
      </c>
      <c r="T326" s="135">
        <v>3.9591501274999996E-10</v>
      </c>
      <c r="U326" s="135">
        <v>1.8234632000000001E-2</v>
      </c>
      <c r="V326" s="342">
        <v>6.3630192000000001E-6</v>
      </c>
      <c r="W326" s="110" t="s">
        <v>2212</v>
      </c>
      <c r="X326" s="110"/>
      <c r="Y326" s="110"/>
      <c r="Z326" s="90"/>
    </row>
    <row r="327" spans="1:26" ht="14.5" customHeight="1">
      <c r="B327" s="129" t="s">
        <v>2179</v>
      </c>
      <c r="C327" s="127" t="s">
        <v>2213</v>
      </c>
      <c r="D327" s="127" t="s">
        <v>2214</v>
      </c>
      <c r="G327" s="74"/>
      <c r="H327" s="74"/>
      <c r="I327" s="74"/>
      <c r="J327" s="115"/>
      <c r="K327" s="74"/>
      <c r="L327" s="74"/>
      <c r="M327" s="115"/>
      <c r="N327" s="74"/>
      <c r="O327" s="74"/>
      <c r="P327" s="74"/>
      <c r="V327" s="74"/>
      <c r="W327" s="89"/>
      <c r="X327" s="89"/>
      <c r="Y327" s="89"/>
      <c r="Z327" s="90"/>
    </row>
    <row r="328" spans="1:26" ht="14.5" customHeight="1">
      <c r="A328" s="74" t="s">
        <v>2215</v>
      </c>
      <c r="B328" s="129" t="s">
        <v>2179</v>
      </c>
      <c r="C328" s="130" t="s">
        <v>2216</v>
      </c>
      <c r="D328" s="131" t="s">
        <v>2214</v>
      </c>
      <c r="E328" s="129" t="s">
        <v>2217</v>
      </c>
      <c r="F328" s="132" t="s">
        <v>2218</v>
      </c>
      <c r="G328" s="132">
        <v>58.964496888799999</v>
      </c>
      <c r="H328" s="348">
        <v>58.964496888799999</v>
      </c>
      <c r="I328" s="74"/>
      <c r="J328" s="337">
        <v>305.58095488721801</v>
      </c>
      <c r="K328" s="338">
        <v>305.58095488721801</v>
      </c>
      <c r="L328" s="74"/>
      <c r="M328" s="339">
        <v>7.0118574999999996</v>
      </c>
      <c r="N328" s="340">
        <f t="shared" ref="N328:N329" si="24">M328</f>
        <v>7.0118574999999996</v>
      </c>
      <c r="O328" s="74"/>
      <c r="P328" s="133">
        <v>6.6646150999999998</v>
      </c>
      <c r="Q328" s="133">
        <v>0.28977814000000002</v>
      </c>
      <c r="R328" s="133">
        <v>5.7464270999999997E-2</v>
      </c>
      <c r="S328" s="134">
        <v>3.99557265394E-4</v>
      </c>
      <c r="T328" s="135">
        <v>1.071664723576006E-6</v>
      </c>
      <c r="U328" s="135">
        <v>8.0482173100000001</v>
      </c>
      <c r="V328" s="341">
        <v>1.4601294000000001E-2</v>
      </c>
      <c r="W328" s="89" t="s">
        <v>2219</v>
      </c>
      <c r="X328" s="110"/>
      <c r="Y328" s="110"/>
      <c r="Z328" s="90"/>
    </row>
    <row r="329" spans="1:26" ht="14.5" customHeight="1">
      <c r="A329" s="74" t="s">
        <v>2220</v>
      </c>
      <c r="B329" s="129" t="s">
        <v>2179</v>
      </c>
      <c r="C329" s="130" t="s">
        <v>2221</v>
      </c>
      <c r="D329" s="131" t="s">
        <v>2214</v>
      </c>
      <c r="E329" s="129" t="s">
        <v>2217</v>
      </c>
      <c r="F329" s="132" t="s">
        <v>2222</v>
      </c>
      <c r="G329" s="132">
        <v>75.1257394533</v>
      </c>
      <c r="H329" s="348">
        <v>75.1257394533</v>
      </c>
      <c r="I329" s="74"/>
      <c r="J329" s="337">
        <v>374.75996240601501</v>
      </c>
      <c r="K329" s="338">
        <v>374.75996240601501</v>
      </c>
      <c r="L329" s="74"/>
      <c r="M329" s="339">
        <v>8.6508375999999991</v>
      </c>
      <c r="N329" s="340">
        <f t="shared" si="24"/>
        <v>8.6508375999999991</v>
      </c>
      <c r="O329" s="74"/>
      <c r="P329" s="133">
        <v>8.2125456999999997</v>
      </c>
      <c r="Q329" s="133">
        <v>0.35554174</v>
      </c>
      <c r="R329" s="133">
        <v>8.2750112000000001E-2</v>
      </c>
      <c r="S329" s="134">
        <v>4.9235886282100001E-4</v>
      </c>
      <c r="T329" s="135">
        <v>1.31487333230803E-6</v>
      </c>
      <c r="U329" s="135">
        <v>11.589651590000001</v>
      </c>
      <c r="V329" s="341">
        <v>1.8385088000000001E-2</v>
      </c>
      <c r="W329" s="89" t="s">
        <v>2223</v>
      </c>
      <c r="X329" s="110"/>
      <c r="Y329" s="110"/>
      <c r="Z329" s="90"/>
    </row>
    <row r="330" spans="1:26" ht="14.5" customHeight="1">
      <c r="B330" s="129" t="s">
        <v>2179</v>
      </c>
      <c r="C330" s="127" t="s">
        <v>61</v>
      </c>
      <c r="D330" s="127" t="s">
        <v>2224</v>
      </c>
      <c r="G330" s="74"/>
      <c r="H330" s="74"/>
      <c r="I330" s="74"/>
      <c r="J330" s="115"/>
      <c r="K330" s="74"/>
      <c r="L330" s="74"/>
      <c r="M330" s="115"/>
      <c r="N330" s="74"/>
      <c r="O330" s="74"/>
      <c r="P330" s="74"/>
      <c r="V330" s="74"/>
      <c r="W330" s="89"/>
      <c r="X330" s="89"/>
      <c r="Y330" s="89"/>
      <c r="Z330" s="90"/>
    </row>
    <row r="331" spans="1:26" ht="14.5" customHeight="1">
      <c r="A331" s="74" t="s">
        <v>2225</v>
      </c>
      <c r="B331" s="129" t="s">
        <v>2179</v>
      </c>
      <c r="C331" s="130" t="s">
        <v>62</v>
      </c>
      <c r="D331" s="131" t="s">
        <v>2224</v>
      </c>
      <c r="E331" s="129" t="s">
        <v>957</v>
      </c>
      <c r="F331" s="132" t="s">
        <v>2226</v>
      </c>
      <c r="G331" s="132">
        <v>0.25856635931470001</v>
      </c>
      <c r="H331" s="348">
        <v>0.25856635931470001</v>
      </c>
      <c r="I331" s="74"/>
      <c r="J331" s="337">
        <v>0.93485375939849624</v>
      </c>
      <c r="K331" s="338">
        <v>0.93485375939849624</v>
      </c>
      <c r="L331" s="74"/>
      <c r="M331" s="339">
        <v>2.5614560000000001E-2</v>
      </c>
      <c r="N331" s="340">
        <f t="shared" ref="N331:N333" si="25">M331</f>
        <v>2.5614560000000001E-2</v>
      </c>
      <c r="O331" s="74"/>
      <c r="P331" s="133">
        <v>2.4078384000000001E-2</v>
      </c>
      <c r="Q331" s="133">
        <v>9.5571005000000004E-4</v>
      </c>
      <c r="R331" s="133">
        <v>5.8046683999999997E-4</v>
      </c>
      <c r="S331" s="134">
        <v>1.4435481747312699E-6</v>
      </c>
      <c r="T331" s="135">
        <v>3.5344307007705005E-9</v>
      </c>
      <c r="U331" s="135">
        <v>8.1297876327000002E-2</v>
      </c>
      <c r="V331" s="342">
        <v>5.8991535999999998E-5</v>
      </c>
      <c r="W331" s="110" t="s">
        <v>2227</v>
      </c>
      <c r="X331" s="110"/>
      <c r="Y331" s="110"/>
      <c r="Z331" s="90"/>
    </row>
    <row r="332" spans="1:26" ht="14.5" customHeight="1">
      <c r="A332" s="74" t="s">
        <v>2228</v>
      </c>
      <c r="B332" s="129" t="s">
        <v>2179</v>
      </c>
      <c r="C332" s="130" t="s">
        <v>63</v>
      </c>
      <c r="D332" s="131" t="s">
        <v>2224</v>
      </c>
      <c r="E332" s="129" t="s">
        <v>957</v>
      </c>
      <c r="F332" s="132" t="s">
        <v>2229</v>
      </c>
      <c r="G332" s="132">
        <v>0.28016059500000001</v>
      </c>
      <c r="H332" s="348">
        <v>0.28016059500000001</v>
      </c>
      <c r="I332" s="74"/>
      <c r="J332" s="337">
        <v>1.24</v>
      </c>
      <c r="K332" s="338">
        <v>1.24</v>
      </c>
      <c r="L332" s="74"/>
      <c r="M332" s="339">
        <v>4.6692047E-2</v>
      </c>
      <c r="N332" s="340">
        <f t="shared" si="25"/>
        <v>4.6692047E-2</v>
      </c>
      <c r="O332" s="74"/>
      <c r="P332" s="133">
        <v>4.5157726000000002E-2</v>
      </c>
      <c r="Q332" s="133">
        <v>1.5343212E-3</v>
      </c>
      <c r="R332" s="133">
        <v>0</v>
      </c>
      <c r="S332" s="134">
        <v>2.7072977E-6</v>
      </c>
      <c r="T332" s="135">
        <v>5.6742646599999999E-9</v>
      </c>
      <c r="U332" s="135">
        <v>0</v>
      </c>
      <c r="V332" s="342">
        <v>6.6584060000000002E-5</v>
      </c>
      <c r="W332" s="110" t="s">
        <v>2230</v>
      </c>
      <c r="X332" s="110"/>
      <c r="Y332" s="110"/>
      <c r="Z332" s="90"/>
    </row>
    <row r="333" spans="1:26" ht="14.5" customHeight="1">
      <c r="A333" s="74" t="s">
        <v>2231</v>
      </c>
      <c r="B333" s="129" t="s">
        <v>2179</v>
      </c>
      <c r="C333" s="130" t="s">
        <v>64</v>
      </c>
      <c r="D333" s="131" t="s">
        <v>2224</v>
      </c>
      <c r="E333" s="129" t="s">
        <v>957</v>
      </c>
      <c r="F333" s="132" t="s">
        <v>2232</v>
      </c>
      <c r="G333" s="132">
        <v>0.23412115833409547</v>
      </c>
      <c r="H333" s="348">
        <v>0.23412115833409547</v>
      </c>
      <c r="I333" s="74"/>
      <c r="J333" s="337">
        <v>1.2686458646616541</v>
      </c>
      <c r="K333" s="338">
        <v>1.2686458646616541</v>
      </c>
      <c r="L333" s="74"/>
      <c r="M333" s="339">
        <v>3.9494829000000002E-2</v>
      </c>
      <c r="N333" s="340">
        <f t="shared" si="25"/>
        <v>3.9494829000000002E-2</v>
      </c>
      <c r="O333" s="74"/>
      <c r="P333" s="133">
        <v>3.8138238999999997E-2</v>
      </c>
      <c r="Q333" s="133">
        <v>1.35659E-3</v>
      </c>
      <c r="R333" s="133">
        <v>0</v>
      </c>
      <c r="S333" s="134">
        <v>2.2864651437500002E-6</v>
      </c>
      <c r="T333" s="135">
        <v>5.016974723406E-9</v>
      </c>
      <c r="U333" s="135">
        <v>0</v>
      </c>
      <c r="V333" s="342">
        <v>5.6695271E-5</v>
      </c>
      <c r="W333" s="110" t="s">
        <v>2233</v>
      </c>
      <c r="X333" s="110"/>
      <c r="Y333" s="110"/>
      <c r="Z333" s="90"/>
    </row>
    <row r="334" spans="1:26" ht="14.5" customHeight="1">
      <c r="B334" s="129" t="s">
        <v>2179</v>
      </c>
      <c r="C334" s="127" t="s">
        <v>2234</v>
      </c>
      <c r="D334" s="127" t="s">
        <v>2235</v>
      </c>
      <c r="G334" s="74"/>
      <c r="H334" s="74"/>
      <c r="I334" s="74"/>
      <c r="J334" s="115"/>
      <c r="K334" s="74"/>
      <c r="L334" s="74"/>
      <c r="M334" s="115"/>
      <c r="N334" s="74"/>
      <c r="O334" s="74"/>
      <c r="P334" s="74"/>
      <c r="V334" s="74"/>
      <c r="W334" s="89"/>
      <c r="X334" s="89"/>
      <c r="Y334" s="89"/>
      <c r="Z334" s="90"/>
    </row>
    <row r="335" spans="1:26" ht="14.5" customHeight="1">
      <c r="A335" s="74" t="s">
        <v>2236</v>
      </c>
      <c r="B335" s="129" t="s">
        <v>2179</v>
      </c>
      <c r="C335" s="130" t="s">
        <v>2237</v>
      </c>
      <c r="D335" s="131" t="s">
        <v>2235</v>
      </c>
      <c r="E335" s="129" t="s">
        <v>957</v>
      </c>
      <c r="F335" s="132" t="s">
        <v>2238</v>
      </c>
      <c r="G335" s="132">
        <v>7.1377216530000003E-4</v>
      </c>
      <c r="H335" s="348">
        <v>7.1377216530000003E-4</v>
      </c>
      <c r="I335" s="74"/>
      <c r="J335" s="337">
        <v>2.9668152631578946E-3</v>
      </c>
      <c r="K335" s="338">
        <v>2.9668152631578946E-3</v>
      </c>
      <c r="L335" s="74"/>
      <c r="M335" s="345">
        <v>6.8927580999999995E-5</v>
      </c>
      <c r="N335" s="340">
        <f t="shared" ref="N335:N342" si="26">M335</f>
        <v>6.8927580999999995E-5</v>
      </c>
      <c r="P335" s="145">
        <v>6.4926894E-5</v>
      </c>
      <c r="Q335" s="145">
        <v>2.8195169000000002E-6</v>
      </c>
      <c r="R335" s="145">
        <v>1.1811701999999999E-6</v>
      </c>
      <c r="S335" s="134">
        <v>3.89249970565E-9</v>
      </c>
      <c r="T335" s="135">
        <v>1.0427207524042997E-11</v>
      </c>
      <c r="U335" s="135">
        <v>1.6542998799999999E-4</v>
      </c>
      <c r="V335" s="342">
        <v>1.7123100000000001E-7</v>
      </c>
      <c r="W335" s="89" t="s">
        <v>674</v>
      </c>
      <c r="X335" s="110"/>
      <c r="Y335" s="110"/>
      <c r="Z335" s="90"/>
    </row>
    <row r="336" spans="1:26" ht="14.5" customHeight="1">
      <c r="A336" s="74" t="s">
        <v>2239</v>
      </c>
      <c r="B336" s="129" t="s">
        <v>2179</v>
      </c>
      <c r="C336" s="130" t="s">
        <v>2240</v>
      </c>
      <c r="D336" s="131" t="s">
        <v>2235</v>
      </c>
      <c r="E336" s="129" t="s">
        <v>957</v>
      </c>
      <c r="F336" s="132" t="s">
        <v>2241</v>
      </c>
      <c r="G336" s="132">
        <v>0.12050835870730001</v>
      </c>
      <c r="H336" s="348">
        <v>0.12050835870730001</v>
      </c>
      <c r="I336" s="74"/>
      <c r="J336" s="337">
        <v>0.8517672180451128</v>
      </c>
      <c r="K336" s="338">
        <v>0.8517672180451128</v>
      </c>
      <c r="L336" s="74"/>
      <c r="M336" s="339">
        <v>1.4926065000000001E-2</v>
      </c>
      <c r="N336" s="340">
        <f t="shared" si="26"/>
        <v>1.4926065000000001E-2</v>
      </c>
      <c r="O336" s="74"/>
      <c r="P336" s="133">
        <v>1.4034366E-2</v>
      </c>
      <c r="Q336" s="133">
        <v>6.7228814999999999E-4</v>
      </c>
      <c r="R336" s="133">
        <v>2.1941058E-4</v>
      </c>
      <c r="S336" s="134">
        <v>8.4138884014230013E-7</v>
      </c>
      <c r="T336" s="135">
        <v>2.4862727248247324E-9</v>
      </c>
      <c r="U336" s="135">
        <v>3.0729772996E-2</v>
      </c>
      <c r="V336" s="342">
        <v>3.0941907000000002E-5</v>
      </c>
      <c r="W336" s="89" t="s">
        <v>2242</v>
      </c>
      <c r="X336" s="110"/>
      <c r="Y336" s="110"/>
      <c r="Z336" s="90"/>
    </row>
    <row r="337" spans="1:26" ht="14.5" customHeight="1">
      <c r="A337" s="74" t="s">
        <v>2243</v>
      </c>
      <c r="B337" s="129" t="s">
        <v>2179</v>
      </c>
      <c r="C337" s="130" t="s">
        <v>2244</v>
      </c>
      <c r="D337" s="131" t="s">
        <v>2235</v>
      </c>
      <c r="E337" s="129" t="s">
        <v>957</v>
      </c>
      <c r="F337" s="132" t="s">
        <v>2245</v>
      </c>
      <c r="G337" s="132">
        <v>2.2129893003E-3</v>
      </c>
      <c r="H337" s="348">
        <v>2.2129893003E-3</v>
      </c>
      <c r="I337" s="74"/>
      <c r="J337" s="337">
        <v>8.0461496240601497E-3</v>
      </c>
      <c r="K337" s="338">
        <v>8.0461496240601497E-3</v>
      </c>
      <c r="L337" s="74"/>
      <c r="M337" s="339">
        <v>1.7676186999999999E-4</v>
      </c>
      <c r="N337" s="340">
        <f t="shared" si="26"/>
        <v>1.7676186999999999E-4</v>
      </c>
      <c r="O337" s="74"/>
      <c r="P337" s="133">
        <v>1.6128089E-4</v>
      </c>
      <c r="Q337" s="145">
        <v>8.5178725E-6</v>
      </c>
      <c r="R337" s="145">
        <v>6.9631083000000003E-6</v>
      </c>
      <c r="S337" s="134">
        <v>9.6691181145340018E-9</v>
      </c>
      <c r="T337" s="135">
        <v>3.1501007541532601E-11</v>
      </c>
      <c r="U337" s="135">
        <v>9.7522525399999999E-4</v>
      </c>
      <c r="V337" s="342">
        <v>4.5353541E-7</v>
      </c>
      <c r="W337" s="89" t="s">
        <v>2246</v>
      </c>
      <c r="X337" s="110"/>
      <c r="Y337" s="110"/>
      <c r="Z337" s="90"/>
    </row>
    <row r="338" spans="1:26" ht="14.5" customHeight="1">
      <c r="A338" s="74" t="s">
        <v>2247</v>
      </c>
      <c r="B338" s="129" t="s">
        <v>2179</v>
      </c>
      <c r="C338" s="130" t="s">
        <v>2248</v>
      </c>
      <c r="D338" s="131" t="s">
        <v>2235</v>
      </c>
      <c r="E338" s="129" t="s">
        <v>957</v>
      </c>
      <c r="F338" s="132" t="s">
        <v>2249</v>
      </c>
      <c r="G338" s="132">
        <v>1.7040673681E-3</v>
      </c>
      <c r="H338" s="348">
        <v>1.7040673681E-3</v>
      </c>
      <c r="I338" s="74"/>
      <c r="J338" s="337">
        <v>6.3519354887218039E-3</v>
      </c>
      <c r="K338" s="338">
        <v>6.3519354887218039E-3</v>
      </c>
      <c r="L338" s="74"/>
      <c r="M338" s="339">
        <v>1.3959599000000001E-4</v>
      </c>
      <c r="N338" s="340">
        <f t="shared" si="26"/>
        <v>1.3959599000000001E-4</v>
      </c>
      <c r="O338" s="74"/>
      <c r="P338" s="133">
        <v>1.2763999E-4</v>
      </c>
      <c r="Q338" s="145">
        <v>6.6466961000000001E-6</v>
      </c>
      <c r="R338" s="145">
        <v>5.3093025000000003E-6</v>
      </c>
      <c r="S338" s="134">
        <v>7.652277511684001E-9</v>
      </c>
      <c r="T338" s="135">
        <v>2.4580976839755204E-11</v>
      </c>
      <c r="U338" s="135">
        <v>7.4359979700000002E-4</v>
      </c>
      <c r="V338" s="342">
        <v>3.4423823999999999E-7</v>
      </c>
      <c r="W338" s="89" t="s">
        <v>2250</v>
      </c>
      <c r="X338" s="110"/>
      <c r="Y338" s="110"/>
      <c r="Z338" s="90"/>
    </row>
    <row r="339" spans="1:26" ht="14.5" customHeight="1">
      <c r="A339" s="74" t="s">
        <v>2251</v>
      </c>
      <c r="B339" s="129" t="s">
        <v>2179</v>
      </c>
      <c r="C339" s="130" t="s">
        <v>2252</v>
      </c>
      <c r="D339" s="131" t="s">
        <v>2235</v>
      </c>
      <c r="E339" s="129" t="s">
        <v>957</v>
      </c>
      <c r="F339" s="132" t="s">
        <v>2253</v>
      </c>
      <c r="G339" s="132">
        <v>6.0774563815999996E-5</v>
      </c>
      <c r="H339" s="348">
        <v>6.0774563815999996E-5</v>
      </c>
      <c r="I339" s="74"/>
      <c r="J339" s="337">
        <v>2.245696691729323E-4</v>
      </c>
      <c r="K339" s="338">
        <v>2.245696691729323E-4</v>
      </c>
      <c r="L339" s="74"/>
      <c r="M339" s="345">
        <v>4.5651073000000004E-6</v>
      </c>
      <c r="N339" s="340">
        <f t="shared" si="26"/>
        <v>4.5651073000000004E-6</v>
      </c>
      <c r="P339" s="145">
        <v>4.1189796000000004E-6</v>
      </c>
      <c r="Q339" s="145">
        <v>2.3461729999999999E-7</v>
      </c>
      <c r="R339" s="145">
        <v>2.1151037000000001E-7</v>
      </c>
      <c r="S339" s="134">
        <v>2.4694122234143997E-10</v>
      </c>
      <c r="T339" s="135">
        <v>8.6766754572330001E-13</v>
      </c>
      <c r="U339" s="135">
        <v>2.9623300637700001E-5</v>
      </c>
      <c r="V339" s="342">
        <v>1.1709739E-8</v>
      </c>
      <c r="W339" s="89" t="s">
        <v>2254</v>
      </c>
      <c r="X339" s="110"/>
      <c r="Y339" s="110"/>
      <c r="Z339" s="90"/>
    </row>
    <row r="340" spans="1:26" ht="14.5" customHeight="1">
      <c r="A340" s="74" t="s">
        <v>2255</v>
      </c>
      <c r="B340" s="129" t="s">
        <v>2179</v>
      </c>
      <c r="C340" s="130" t="s">
        <v>2256</v>
      </c>
      <c r="D340" s="131" t="s">
        <v>2235</v>
      </c>
      <c r="E340" s="129" t="s">
        <v>957</v>
      </c>
      <c r="F340" s="132" t="s">
        <v>2257</v>
      </c>
      <c r="G340" s="132">
        <v>0.88989036996500004</v>
      </c>
      <c r="H340" s="348">
        <v>0.88989036996500004</v>
      </c>
      <c r="I340" s="74"/>
      <c r="J340" s="337">
        <v>1.5898901503759397</v>
      </c>
      <c r="K340" s="338">
        <v>1.5898901503759397</v>
      </c>
      <c r="L340" s="74"/>
      <c r="M340" s="339">
        <v>4.9436942999999997E-2</v>
      </c>
      <c r="N340" s="340">
        <f t="shared" si="26"/>
        <v>4.9436942999999997E-2</v>
      </c>
      <c r="O340" s="74"/>
      <c r="P340" s="133">
        <v>4.2006902999999998E-2</v>
      </c>
      <c r="Q340" s="133">
        <v>2.6547312000000001E-3</v>
      </c>
      <c r="R340" s="133">
        <v>4.7753092000000002E-3</v>
      </c>
      <c r="S340" s="134">
        <v>2.5183994606650001E-6</v>
      </c>
      <c r="T340" s="135">
        <v>9.8177927238940143E-9</v>
      </c>
      <c r="U340" s="135">
        <v>0.66881081157</v>
      </c>
      <c r="V340" s="341">
        <v>1.7635023999999999E-4</v>
      </c>
      <c r="W340" s="89" t="s">
        <v>2258</v>
      </c>
      <c r="X340" s="110"/>
      <c r="Y340" s="110"/>
      <c r="Z340" s="90"/>
    </row>
    <row r="341" spans="1:26" ht="14.5" customHeight="1">
      <c r="A341" s="74" t="s">
        <v>2259</v>
      </c>
      <c r="B341" s="129" t="s">
        <v>2179</v>
      </c>
      <c r="C341" s="130" t="s">
        <v>2260</v>
      </c>
      <c r="D341" s="131" t="s">
        <v>2235</v>
      </c>
      <c r="E341" s="129" t="s">
        <v>957</v>
      </c>
      <c r="F341" s="132" t="s">
        <v>2261</v>
      </c>
      <c r="G341" s="132">
        <v>0.37133735181806893</v>
      </c>
      <c r="H341" s="348">
        <v>0.37133735181806893</v>
      </c>
      <c r="I341" s="74"/>
      <c r="J341" s="337">
        <v>1.88</v>
      </c>
      <c r="K341" s="338">
        <v>1.88</v>
      </c>
      <c r="L341" s="74"/>
      <c r="M341" s="339">
        <v>4.1329452000000003E-2</v>
      </c>
      <c r="N341" s="340">
        <f t="shared" si="26"/>
        <v>4.1329452000000003E-2</v>
      </c>
      <c r="O341" s="74"/>
      <c r="P341" s="133">
        <v>3.7966732000000003E-2</v>
      </c>
      <c r="Q341" s="133">
        <v>1.597174E-3</v>
      </c>
      <c r="R341" s="133">
        <v>1.7655463999999999E-3</v>
      </c>
      <c r="S341" s="134">
        <v>2.2761829599999999E-6</v>
      </c>
      <c r="T341" s="135">
        <v>5.9067086199999998E-9</v>
      </c>
      <c r="U341" s="135">
        <v>0.24727540000000001</v>
      </c>
      <c r="V341" s="341">
        <v>1.0131169E-4</v>
      </c>
      <c r="W341" s="89" t="s">
        <v>2262</v>
      </c>
      <c r="X341" s="110"/>
      <c r="Y341" s="110"/>
      <c r="Z341" s="90"/>
    </row>
    <row r="342" spans="1:26" ht="14.5" customHeight="1">
      <c r="A342" s="74" t="s">
        <v>2263</v>
      </c>
      <c r="B342" s="129" t="s">
        <v>2179</v>
      </c>
      <c r="C342" s="130" t="s">
        <v>2264</v>
      </c>
      <c r="D342" s="131" t="s">
        <v>2235</v>
      </c>
      <c r="E342" s="129" t="s">
        <v>957</v>
      </c>
      <c r="F342" s="132" t="s">
        <v>2265</v>
      </c>
      <c r="G342" s="132">
        <v>5.9185790974000002E-4</v>
      </c>
      <c r="H342" s="348">
        <v>5.9185790974000002E-4</v>
      </c>
      <c r="I342" s="74"/>
      <c r="J342" s="337">
        <v>2.32438977443609E-3</v>
      </c>
      <c r="K342" s="338">
        <v>2.32438977443609E-3</v>
      </c>
      <c r="L342" s="74"/>
      <c r="M342" s="345">
        <v>5.0845979999999999E-5</v>
      </c>
      <c r="N342" s="340">
        <f t="shared" si="26"/>
        <v>5.0845979999999999E-5</v>
      </c>
      <c r="P342" s="145">
        <v>4.7018200999999999E-5</v>
      </c>
      <c r="Q342" s="145">
        <v>2.3115541999999999E-6</v>
      </c>
      <c r="R342" s="145">
        <v>1.5162243E-6</v>
      </c>
      <c r="S342" s="134">
        <v>2.818837030007E-9</v>
      </c>
      <c r="T342" s="135">
        <v>8.5486471707481987E-12</v>
      </c>
      <c r="U342" s="135">
        <v>2.12356345E-4</v>
      </c>
      <c r="V342" s="342">
        <v>1.2809801E-7</v>
      </c>
      <c r="W342" s="89" t="s">
        <v>2266</v>
      </c>
      <c r="X342" s="110"/>
      <c r="Y342" s="110"/>
      <c r="Z342" s="90"/>
    </row>
    <row r="343" spans="1:26" ht="14.5" customHeight="1">
      <c r="B343" s="129" t="s">
        <v>2179</v>
      </c>
      <c r="C343" s="127" t="s">
        <v>2267</v>
      </c>
      <c r="D343" s="127" t="s">
        <v>2268</v>
      </c>
      <c r="G343" s="74"/>
      <c r="H343" s="74"/>
      <c r="I343" s="74"/>
      <c r="J343" s="115"/>
      <c r="K343" s="74"/>
      <c r="L343" s="74"/>
      <c r="M343" s="115"/>
      <c r="N343" s="74"/>
      <c r="O343" s="74"/>
      <c r="P343" s="74"/>
      <c r="V343" s="74"/>
      <c r="W343" s="89"/>
      <c r="X343" s="89"/>
      <c r="Y343" s="89"/>
      <c r="Z343" s="90"/>
    </row>
    <row r="344" spans="1:26" ht="14.5" customHeight="1">
      <c r="A344" s="74" t="s">
        <v>2269</v>
      </c>
      <c r="B344" s="129" t="s">
        <v>2179</v>
      </c>
      <c r="C344" s="130" t="s">
        <v>2270</v>
      </c>
      <c r="D344" s="131" t="s">
        <v>2268</v>
      </c>
      <c r="E344" s="129" t="s">
        <v>957</v>
      </c>
      <c r="F344" s="132" t="s">
        <v>2271</v>
      </c>
      <c r="G344" s="132">
        <v>2.1112513683</v>
      </c>
      <c r="H344" s="348">
        <v>2.1112513683</v>
      </c>
      <c r="I344" s="74"/>
      <c r="J344" s="337">
        <v>3.7421875187969924</v>
      </c>
      <c r="K344" s="338">
        <v>3.7421875187969924</v>
      </c>
      <c r="L344" s="74"/>
      <c r="M344" s="339">
        <v>0.26762648999999999</v>
      </c>
      <c r="N344" s="340">
        <f t="shared" ref="N344:N347" si="27">M344</f>
        <v>0.26762648999999999</v>
      </c>
      <c r="O344" s="74"/>
      <c r="P344" s="133">
        <v>0.25253008999999998</v>
      </c>
      <c r="Q344" s="133">
        <v>9.5893908999999996E-3</v>
      </c>
      <c r="R344" s="133">
        <v>5.5070073000000001E-3</v>
      </c>
      <c r="S344" s="134">
        <v>1.5139694E-5</v>
      </c>
      <c r="T344" s="135">
        <v>3.5463723277339995E-8</v>
      </c>
      <c r="U344" s="135">
        <v>0.77128953</v>
      </c>
      <c r="V344" s="341">
        <v>7.5511771000000001E-4</v>
      </c>
      <c r="W344" s="110" t="s">
        <v>2272</v>
      </c>
      <c r="X344" s="110"/>
      <c r="Y344" s="110"/>
      <c r="Z344" s="90"/>
    </row>
    <row r="345" spans="1:26" ht="14.5" customHeight="1">
      <c r="A345" s="74" t="s">
        <v>2273</v>
      </c>
      <c r="B345" s="129" t="s">
        <v>2179</v>
      </c>
      <c r="C345" s="130" t="s">
        <v>2274</v>
      </c>
      <c r="D345" s="131" t="s">
        <v>2268</v>
      </c>
      <c r="E345" s="129" t="s">
        <v>957</v>
      </c>
      <c r="F345" s="132" t="s">
        <v>2275</v>
      </c>
      <c r="G345" s="132">
        <v>3.440254455207</v>
      </c>
      <c r="H345" s="348">
        <v>3.440254455207</v>
      </c>
      <c r="I345" s="74"/>
      <c r="J345" s="337">
        <v>4.3634669172932332</v>
      </c>
      <c r="K345" s="338">
        <v>4.3634669172932332</v>
      </c>
      <c r="L345" s="74"/>
      <c r="M345" s="339">
        <v>0.24799151</v>
      </c>
      <c r="N345" s="340">
        <f t="shared" si="27"/>
        <v>0.24799151</v>
      </c>
      <c r="O345" s="74"/>
      <c r="P345" s="133">
        <v>0.23333050999999999</v>
      </c>
      <c r="Q345" s="133">
        <v>9.0518885000000007E-3</v>
      </c>
      <c r="R345" s="133">
        <v>5.6091112999999996E-3</v>
      </c>
      <c r="S345" s="134">
        <v>1.3988639993544001E-5</v>
      </c>
      <c r="T345" s="135">
        <v>3.3475919607791223E-8</v>
      </c>
      <c r="U345" s="135">
        <v>0.78558981299999997</v>
      </c>
      <c r="V345" s="341">
        <v>6.9241550999999996E-4</v>
      </c>
      <c r="W345" s="110" t="s">
        <v>2272</v>
      </c>
      <c r="X345" s="110"/>
      <c r="Y345" s="110"/>
      <c r="Z345" s="90"/>
    </row>
    <row r="346" spans="1:26" ht="14.5" customHeight="1">
      <c r="A346" s="74" t="s">
        <v>2276</v>
      </c>
      <c r="B346" s="129" t="s">
        <v>2179</v>
      </c>
      <c r="C346" s="130" t="s">
        <v>2277</v>
      </c>
      <c r="D346" s="131" t="s">
        <v>2268</v>
      </c>
      <c r="E346" s="129" t="s">
        <v>957</v>
      </c>
      <c r="F346" s="132" t="s">
        <v>2278</v>
      </c>
      <c r="G346" s="132">
        <v>0.60490479500999994</v>
      </c>
      <c r="H346" s="348">
        <v>0.60490479500999994</v>
      </c>
      <c r="I346" s="74"/>
      <c r="J346" s="337">
        <v>2.2608695488721802</v>
      </c>
      <c r="K346" s="338">
        <v>2.2608695488721802</v>
      </c>
      <c r="L346" s="74"/>
      <c r="M346" s="339">
        <v>0.10851005</v>
      </c>
      <c r="N346" s="340">
        <f t="shared" si="27"/>
        <v>0.10851005</v>
      </c>
      <c r="O346" s="74"/>
      <c r="P346" s="133">
        <v>0.10318834</v>
      </c>
      <c r="Q346" s="133">
        <v>3.3144454000000002E-3</v>
      </c>
      <c r="R346" s="133">
        <v>2.0072687999999998E-3</v>
      </c>
      <c r="S346" s="134">
        <v>6.1863513130000005E-6</v>
      </c>
      <c r="T346" s="135">
        <v>1.225756425652E-8</v>
      </c>
      <c r="U346" s="135">
        <v>0.28113009</v>
      </c>
      <c r="V346" s="341">
        <v>2.0768107E-4</v>
      </c>
      <c r="W346" s="110" t="s">
        <v>2272</v>
      </c>
      <c r="X346" s="110"/>
      <c r="Y346" s="110"/>
      <c r="Z346" s="90"/>
    </row>
    <row r="347" spans="1:26" ht="14.5" customHeight="1">
      <c r="A347" s="74" t="s">
        <v>2279</v>
      </c>
      <c r="B347" s="129" t="s">
        <v>2179</v>
      </c>
      <c r="C347" s="130" t="s">
        <v>2280</v>
      </c>
      <c r="D347" s="131" t="s">
        <v>2268</v>
      </c>
      <c r="E347" s="129" t="s">
        <v>957</v>
      </c>
      <c r="F347" s="132" t="s">
        <v>2281</v>
      </c>
      <c r="G347" s="132">
        <v>2.3263058406568997</v>
      </c>
      <c r="H347" s="348">
        <v>2.3263058406568997</v>
      </c>
      <c r="I347" s="74"/>
      <c r="J347" s="337">
        <v>3.2043603007518793</v>
      </c>
      <c r="K347" s="338">
        <v>3.2043603007518793</v>
      </c>
      <c r="L347" s="74"/>
      <c r="M347" s="339">
        <v>0.11546468</v>
      </c>
      <c r="N347" s="340">
        <f t="shared" si="27"/>
        <v>0.11546468</v>
      </c>
      <c r="O347" s="74"/>
      <c r="P347" s="133">
        <v>0.10887411</v>
      </c>
      <c r="Q347" s="133">
        <v>3.8475580000000001E-3</v>
      </c>
      <c r="R347" s="133">
        <v>2.7430045E-3</v>
      </c>
      <c r="S347" s="134">
        <v>6.5272251388199993E-6</v>
      </c>
      <c r="T347" s="135">
        <v>1.4229134547828878E-8</v>
      </c>
      <c r="U347" s="135">
        <v>0.384174297</v>
      </c>
      <c r="V347" s="341">
        <v>2.3689478E-4</v>
      </c>
      <c r="W347" s="110" t="s">
        <v>2272</v>
      </c>
      <c r="X347" s="110"/>
      <c r="Y347" s="110"/>
      <c r="Z347" s="90"/>
    </row>
    <row r="348" spans="1:26" ht="14.5" customHeight="1">
      <c r="B348" s="129" t="s">
        <v>2282</v>
      </c>
      <c r="C348" s="127" t="s">
        <v>2283</v>
      </c>
      <c r="D348" s="131"/>
      <c r="G348" s="74"/>
      <c r="H348" s="74"/>
      <c r="I348" s="74"/>
      <c r="J348" s="115"/>
      <c r="K348" s="74"/>
      <c r="L348" s="74"/>
      <c r="M348" s="115"/>
      <c r="N348" s="74"/>
      <c r="O348" s="74"/>
      <c r="P348" s="74"/>
      <c r="V348" s="74"/>
      <c r="Y348" s="110"/>
      <c r="Z348" s="90"/>
    </row>
    <row r="349" spans="1:26" ht="14.5" customHeight="1">
      <c r="B349" s="129" t="s">
        <v>2282</v>
      </c>
      <c r="C349" s="127" t="s">
        <v>65</v>
      </c>
      <c r="D349" s="127" t="s">
        <v>2284</v>
      </c>
      <c r="G349" s="74"/>
      <c r="H349" s="74"/>
      <c r="I349" s="74"/>
      <c r="J349" s="115"/>
      <c r="K349" s="74"/>
      <c r="L349" s="74"/>
      <c r="M349" s="115"/>
      <c r="N349" s="74"/>
      <c r="O349" s="74"/>
      <c r="P349" s="74"/>
      <c r="V349" s="74"/>
      <c r="W349" s="89"/>
      <c r="X349" s="89"/>
      <c r="Y349" s="89"/>
      <c r="Z349" s="90"/>
    </row>
    <row r="350" spans="1:26" ht="14.5" customHeight="1">
      <c r="A350" s="74" t="s">
        <v>2285</v>
      </c>
      <c r="B350" s="129" t="s">
        <v>2282</v>
      </c>
      <c r="C350" s="130" t="s">
        <v>66</v>
      </c>
      <c r="D350" s="131" t="s">
        <v>2284</v>
      </c>
      <c r="E350" s="129" t="s">
        <v>2286</v>
      </c>
      <c r="F350" s="132" t="s">
        <v>2287</v>
      </c>
      <c r="G350" s="132">
        <v>3.0717197524999997E-2</v>
      </c>
      <c r="H350" s="348">
        <v>3.0717197524999997E-2</v>
      </c>
      <c r="I350" s="74"/>
      <c r="J350" s="337">
        <v>7.0206213533834577E-2</v>
      </c>
      <c r="K350" s="338">
        <v>7.0206213533834577E-2</v>
      </c>
      <c r="L350" s="74"/>
      <c r="M350" s="339">
        <v>3.4659968000000001E-3</v>
      </c>
      <c r="N350" s="340">
        <f t="shared" ref="N350:N372" si="28">M350</f>
        <v>3.4659968000000001E-3</v>
      </c>
      <c r="O350" s="74"/>
      <c r="P350" s="133">
        <v>3.3229990000000001E-3</v>
      </c>
      <c r="Q350" s="133">
        <v>1.0809033E-4</v>
      </c>
      <c r="R350" s="145">
        <v>3.4907470000000002E-5</v>
      </c>
      <c r="S350" s="134">
        <v>1.9922056884509999E-7</v>
      </c>
      <c r="T350" s="135">
        <v>3.9974234984119997E-10</v>
      </c>
      <c r="U350" s="135">
        <v>4.8890014200000005E-3</v>
      </c>
      <c r="V350" s="342">
        <v>8.8943169000000004E-6</v>
      </c>
      <c r="W350" s="89" t="s">
        <v>2288</v>
      </c>
      <c r="X350" s="110"/>
      <c r="Y350" s="110"/>
      <c r="Z350" s="90"/>
    </row>
    <row r="351" spans="1:26" ht="14.5" customHeight="1">
      <c r="A351" s="74" t="s">
        <v>2289</v>
      </c>
      <c r="B351" s="129" t="s">
        <v>2282</v>
      </c>
      <c r="C351" s="130" t="s">
        <v>67</v>
      </c>
      <c r="D351" s="131" t="s">
        <v>2284</v>
      </c>
      <c r="E351" s="129" t="s">
        <v>2286</v>
      </c>
      <c r="F351" s="132" t="s">
        <v>2290</v>
      </c>
      <c r="G351" s="132">
        <v>0.1758790337094</v>
      </c>
      <c r="H351" s="348">
        <v>0.1758790337094</v>
      </c>
      <c r="I351" s="74"/>
      <c r="J351" s="337">
        <v>0.17915375187969923</v>
      </c>
      <c r="K351" s="338">
        <v>0.17915375187969923</v>
      </c>
      <c r="L351" s="74"/>
      <c r="M351" s="339">
        <v>2.9046875E-2</v>
      </c>
      <c r="N351" s="340">
        <f t="shared" si="28"/>
        <v>2.9046875E-2</v>
      </c>
      <c r="O351" s="74"/>
      <c r="P351" s="133">
        <v>2.8297167000000002E-2</v>
      </c>
      <c r="Q351" s="133">
        <v>6.4031699999999995E-4</v>
      </c>
      <c r="R351" s="133">
        <v>1.0939148E-4</v>
      </c>
      <c r="S351" s="134">
        <v>1.6964727767052001E-6</v>
      </c>
      <c r="T351" s="135">
        <v>2.3680362129644804E-9</v>
      </c>
      <c r="U351" s="135">
        <v>1.5320935500000001E-2</v>
      </c>
      <c r="V351" s="342">
        <v>3.3859192000000001E-5</v>
      </c>
      <c r="W351" s="89" t="s">
        <v>2288</v>
      </c>
      <c r="X351" s="110"/>
      <c r="Y351" s="110"/>
      <c r="Z351" s="90"/>
    </row>
    <row r="352" spans="1:26" ht="14.5" customHeight="1">
      <c r="A352" s="74" t="s">
        <v>2291</v>
      </c>
      <c r="B352" s="129" t="s">
        <v>2282</v>
      </c>
      <c r="C352" s="130" t="s">
        <v>676</v>
      </c>
      <c r="D352" s="131" t="s">
        <v>2284</v>
      </c>
      <c r="E352" s="129" t="s">
        <v>2286</v>
      </c>
      <c r="F352" s="132" t="s">
        <v>2292</v>
      </c>
      <c r="G352" s="132">
        <v>168.74433969489999</v>
      </c>
      <c r="H352" s="348">
        <v>168.74433969489999</v>
      </c>
      <c r="I352" s="74"/>
      <c r="J352" s="337">
        <v>1062.2112030075189</v>
      </c>
      <c r="K352" s="338">
        <v>1062.2112030075189</v>
      </c>
      <c r="L352" s="74"/>
      <c r="M352" s="339">
        <v>20.641378</v>
      </c>
      <c r="N352" s="340">
        <f t="shared" si="28"/>
        <v>20.641378</v>
      </c>
      <c r="O352" s="74"/>
      <c r="P352" s="133">
        <v>19.011609</v>
      </c>
      <c r="Q352" s="133">
        <v>0.88699351999999998</v>
      </c>
      <c r="R352" s="133">
        <v>0.74277539000000004</v>
      </c>
      <c r="S352" s="134">
        <v>1.1397847401694E-3</v>
      </c>
      <c r="T352" s="135">
        <v>3.2803014243771993E-6</v>
      </c>
      <c r="U352" s="135">
        <v>104.03017133</v>
      </c>
      <c r="V352" s="341">
        <v>6.5056613999999999E-2</v>
      </c>
      <c r="W352" s="89" t="s">
        <v>2293</v>
      </c>
      <c r="X352" s="151"/>
      <c r="Y352" s="110"/>
      <c r="Z352" s="90"/>
    </row>
    <row r="353" spans="1:26" ht="14.5" customHeight="1">
      <c r="A353" s="74" t="s">
        <v>2294</v>
      </c>
      <c r="B353" s="129" t="s">
        <v>2282</v>
      </c>
      <c r="C353" s="130" t="s">
        <v>677</v>
      </c>
      <c r="D353" s="131" t="s">
        <v>2284</v>
      </c>
      <c r="E353" s="129" t="s">
        <v>2286</v>
      </c>
      <c r="F353" s="132" t="s">
        <v>2295</v>
      </c>
      <c r="G353" s="132">
        <v>98.19965260299999</v>
      </c>
      <c r="H353" s="348">
        <v>98.19965260299999</v>
      </c>
      <c r="I353" s="74"/>
      <c r="J353" s="337">
        <v>561.29816541353375</v>
      </c>
      <c r="K353" s="338">
        <v>561.29816541353375</v>
      </c>
      <c r="L353" s="74"/>
      <c r="M353" s="339">
        <v>12.142868</v>
      </c>
      <c r="N353" s="340">
        <f t="shared" si="28"/>
        <v>12.142868</v>
      </c>
      <c r="O353" s="74"/>
      <c r="P353" s="133">
        <v>11.253316</v>
      </c>
      <c r="Q353" s="133">
        <v>0.49274319</v>
      </c>
      <c r="R353" s="133">
        <v>0.39680870000000001</v>
      </c>
      <c r="S353" s="134">
        <v>6.7465924256789999E-4</v>
      </c>
      <c r="T353" s="135">
        <v>1.8222750625833201E-6</v>
      </c>
      <c r="U353" s="135">
        <v>55.575448799999997</v>
      </c>
      <c r="V353" s="341">
        <v>4.1723751000000003E-2</v>
      </c>
      <c r="W353" s="89" t="s">
        <v>2296</v>
      </c>
      <c r="X353" s="151"/>
      <c r="Y353" s="110"/>
      <c r="Z353" s="90"/>
    </row>
    <row r="354" spans="1:26" ht="14.5" customHeight="1">
      <c r="A354" s="74" t="s">
        <v>2297</v>
      </c>
      <c r="B354" s="129" t="s">
        <v>2282</v>
      </c>
      <c r="C354" s="130" t="s">
        <v>678</v>
      </c>
      <c r="D354" s="131" t="s">
        <v>2284</v>
      </c>
      <c r="E354" s="129" t="s">
        <v>427</v>
      </c>
      <c r="F354" s="132" t="s">
        <v>2298</v>
      </c>
      <c r="G354" s="132">
        <v>0.1094168677414793</v>
      </c>
      <c r="H354" s="348">
        <v>0.1094168677414793</v>
      </c>
      <c r="I354" s="74"/>
      <c r="J354" s="337">
        <v>0.15511742105263157</v>
      </c>
      <c r="K354" s="338">
        <v>0.15511742105263157</v>
      </c>
      <c r="L354" s="74"/>
      <c r="M354" s="339">
        <v>4.5187977000000004E-3</v>
      </c>
      <c r="N354" s="340">
        <f t="shared" si="28"/>
        <v>4.5187977000000004E-3</v>
      </c>
      <c r="O354" s="74"/>
      <c r="P354" s="133">
        <v>4.2508624000000004E-3</v>
      </c>
      <c r="Q354" s="133">
        <v>1.6274791999999999E-4</v>
      </c>
      <c r="R354" s="133">
        <v>1.0518743E-4</v>
      </c>
      <c r="S354" s="134">
        <v>2.5484786084777998E-7</v>
      </c>
      <c r="T354" s="135">
        <v>6.0187840917412204E-10</v>
      </c>
      <c r="U354" s="135">
        <v>1.4732133099999999E-2</v>
      </c>
      <c r="V354" s="342">
        <v>3.3537403000000003E-5</v>
      </c>
      <c r="W354" s="89" t="s">
        <v>2299</v>
      </c>
      <c r="X354" s="151"/>
      <c r="Y354" s="110"/>
    </row>
    <row r="355" spans="1:26" ht="14.5" customHeight="1">
      <c r="A355" s="74" t="s">
        <v>2300</v>
      </c>
      <c r="B355" s="129" t="s">
        <v>2282</v>
      </c>
      <c r="C355" s="130" t="s">
        <v>679</v>
      </c>
      <c r="D355" s="131" t="s">
        <v>2284</v>
      </c>
      <c r="E355" s="129" t="s">
        <v>957</v>
      </c>
      <c r="F355" s="132" t="s">
        <v>2301</v>
      </c>
      <c r="G355" s="132">
        <v>1.8928491116599999</v>
      </c>
      <c r="H355" s="348">
        <v>1.8928491116599999</v>
      </c>
      <c r="I355" s="74"/>
      <c r="J355" s="337">
        <v>2.6173397744360898</v>
      </c>
      <c r="K355" s="338">
        <v>2.6173397744360898</v>
      </c>
      <c r="L355" s="74"/>
      <c r="M355" s="339">
        <v>0.11436122999999999</v>
      </c>
      <c r="N355" s="340">
        <f t="shared" si="28"/>
        <v>0.11436122999999999</v>
      </c>
      <c r="O355" s="74"/>
      <c r="P355" s="133">
        <v>0.10906992</v>
      </c>
      <c r="Q355" s="133">
        <v>3.5150899999999998E-3</v>
      </c>
      <c r="R355" s="133">
        <v>1.7762154E-3</v>
      </c>
      <c r="S355" s="134">
        <v>6.5389640965289998E-6</v>
      </c>
      <c r="T355" s="135">
        <v>1.2999593275288603E-8</v>
      </c>
      <c r="U355" s="135">
        <v>0.24876965899999998</v>
      </c>
      <c r="V355" s="341">
        <v>6.3190740000000005E-4</v>
      </c>
      <c r="W355" s="89" t="s">
        <v>2302</v>
      </c>
      <c r="X355" s="151"/>
      <c r="Y355" s="110"/>
    </row>
    <row r="356" spans="1:26" ht="14.5" customHeight="1">
      <c r="A356" s="74" t="s">
        <v>2303</v>
      </c>
      <c r="B356" s="129" t="s">
        <v>2282</v>
      </c>
      <c r="C356" s="130" t="s">
        <v>680</v>
      </c>
      <c r="D356" s="131" t="s">
        <v>2284</v>
      </c>
      <c r="E356" s="129" t="s">
        <v>957</v>
      </c>
      <c r="F356" s="132" t="s">
        <v>2304</v>
      </c>
      <c r="G356" s="132">
        <v>6024.5611747890007</v>
      </c>
      <c r="H356" s="348">
        <v>6024.5611747890007</v>
      </c>
      <c r="I356" s="74"/>
      <c r="J356" s="337">
        <v>32611.306015037597</v>
      </c>
      <c r="K356" s="338">
        <v>32611.306015037597</v>
      </c>
      <c r="L356" s="74"/>
      <c r="M356" s="339">
        <v>917.67754000000002</v>
      </c>
      <c r="N356" s="340">
        <f t="shared" si="28"/>
        <v>917.67754000000002</v>
      </c>
      <c r="O356" s="74"/>
      <c r="P356" s="133">
        <v>861.42777000000001</v>
      </c>
      <c r="Q356" s="133">
        <v>32.76193</v>
      </c>
      <c r="R356" s="133">
        <v>23.487836999999999</v>
      </c>
      <c r="S356" s="134">
        <v>5.1644351475229992E-2</v>
      </c>
      <c r="T356" s="135">
        <v>1.2116098392837199E-4</v>
      </c>
      <c r="U356" s="135">
        <v>3289.6130931300004</v>
      </c>
      <c r="V356" s="341">
        <v>1.9078626999999999</v>
      </c>
      <c r="W356" s="117" t="s">
        <v>681</v>
      </c>
      <c r="X356" s="151"/>
      <c r="Y356" s="110"/>
    </row>
    <row r="357" spans="1:26" ht="14.5" customHeight="1">
      <c r="A357" s="74" t="s">
        <v>2305</v>
      </c>
      <c r="B357" s="129" t="s">
        <v>2282</v>
      </c>
      <c r="C357" s="130" t="s">
        <v>682</v>
      </c>
      <c r="D357" s="131" t="s">
        <v>2284</v>
      </c>
      <c r="E357" s="129" t="s">
        <v>957</v>
      </c>
      <c r="F357" s="132" t="s">
        <v>2306</v>
      </c>
      <c r="G357" s="132">
        <v>247.62369748129998</v>
      </c>
      <c r="H357" s="348">
        <v>247.62369748129998</v>
      </c>
      <c r="I357" s="74"/>
      <c r="J357" s="337">
        <v>1340.401729323308</v>
      </c>
      <c r="K357" s="338">
        <v>1340.401729323308</v>
      </c>
      <c r="L357" s="74"/>
      <c r="M357" s="339">
        <v>37.718715000000003</v>
      </c>
      <c r="N357" s="340">
        <f t="shared" si="28"/>
        <v>37.718715000000003</v>
      </c>
      <c r="O357" s="74"/>
      <c r="P357" s="133">
        <v>35.406716000000003</v>
      </c>
      <c r="Q357" s="133">
        <v>1.3465927</v>
      </c>
      <c r="R357" s="133">
        <v>0.96540559999999997</v>
      </c>
      <c r="S357" s="134">
        <v>2.1227047689012998E-3</v>
      </c>
      <c r="T357" s="135">
        <v>4.9800026204210011E-6</v>
      </c>
      <c r="U357" s="135">
        <v>135.2108689776</v>
      </c>
      <c r="V357" s="341">
        <v>7.8417664999999998E-2</v>
      </c>
      <c r="W357" s="117" t="s">
        <v>681</v>
      </c>
      <c r="X357" s="151"/>
      <c r="Y357" s="110"/>
    </row>
    <row r="358" spans="1:26" ht="14.5" customHeight="1">
      <c r="A358" s="74" t="s">
        <v>2307</v>
      </c>
      <c r="B358" s="129" t="s">
        <v>2282</v>
      </c>
      <c r="C358" s="130" t="s">
        <v>683</v>
      </c>
      <c r="D358" s="131" t="s">
        <v>2284</v>
      </c>
      <c r="E358" s="129" t="s">
        <v>2286</v>
      </c>
      <c r="F358" s="132" t="s">
        <v>2308</v>
      </c>
      <c r="G358" s="132">
        <v>52.355011270200002</v>
      </c>
      <c r="H358" s="348">
        <v>52.355011270200002</v>
      </c>
      <c r="I358" s="74"/>
      <c r="J358" s="337">
        <v>336.80724060150374</v>
      </c>
      <c r="K358" s="338">
        <v>336.80724060150374</v>
      </c>
      <c r="L358" s="74"/>
      <c r="M358" s="339">
        <v>6.5456735000000004</v>
      </c>
      <c r="N358" s="340">
        <f t="shared" si="28"/>
        <v>6.5456735000000004</v>
      </c>
      <c r="O358" s="74"/>
      <c r="P358" s="133">
        <v>6.0294032</v>
      </c>
      <c r="Q358" s="133">
        <v>0.28126897000000001</v>
      </c>
      <c r="R358" s="133">
        <v>0.23500132000000001</v>
      </c>
      <c r="S358" s="134">
        <v>3.6147500644870007E-4</v>
      </c>
      <c r="T358" s="135">
        <v>1.0401959069574903E-6</v>
      </c>
      <c r="U358" s="135">
        <v>32.913349717000003</v>
      </c>
      <c r="V358" s="341">
        <v>1.8225511E-2</v>
      </c>
      <c r="W358" s="117" t="s">
        <v>2309</v>
      </c>
      <c r="X358" s="151"/>
      <c r="Y358" s="110"/>
    </row>
    <row r="359" spans="1:26" ht="14.5" customHeight="1">
      <c r="A359" s="74" t="s">
        <v>2310</v>
      </c>
      <c r="B359" s="129" t="s">
        <v>2282</v>
      </c>
      <c r="C359" s="130" t="s">
        <v>684</v>
      </c>
      <c r="D359" s="131" t="s">
        <v>2284</v>
      </c>
      <c r="E359" s="129" t="s">
        <v>957</v>
      </c>
      <c r="F359" s="132" t="s">
        <v>2311</v>
      </c>
      <c r="G359" s="132">
        <v>0.53407960186738013</v>
      </c>
      <c r="H359" s="348">
        <v>0.53407960186738013</v>
      </c>
      <c r="I359" s="74"/>
      <c r="J359" s="337">
        <v>0.84689052631578943</v>
      </c>
      <c r="K359" s="338">
        <v>0.84689052631578943</v>
      </c>
      <c r="L359" s="74"/>
      <c r="M359" s="339">
        <v>3.6493537E-2</v>
      </c>
      <c r="N359" s="340">
        <f t="shared" si="28"/>
        <v>3.6493537E-2</v>
      </c>
      <c r="O359" s="74"/>
      <c r="P359" s="133">
        <v>3.4707488000000002E-2</v>
      </c>
      <c r="Q359" s="133">
        <v>1.0668383E-3</v>
      </c>
      <c r="R359" s="133">
        <v>7.1921107999999999E-4</v>
      </c>
      <c r="S359" s="134">
        <v>2.0807846775729994E-6</v>
      </c>
      <c r="T359" s="135">
        <v>3.9454079108986506E-9</v>
      </c>
      <c r="U359" s="135">
        <v>0.10072984300000001</v>
      </c>
      <c r="V359" s="341">
        <v>1.0524232000000001E-3</v>
      </c>
      <c r="W359" s="89" t="s">
        <v>2312</v>
      </c>
      <c r="X359" s="151"/>
      <c r="Y359" s="110"/>
    </row>
    <row r="360" spans="1:26" ht="14.5" customHeight="1">
      <c r="A360" s="74" t="s">
        <v>2313</v>
      </c>
      <c r="B360" s="129" t="s">
        <v>2282</v>
      </c>
      <c r="C360" s="130" t="s">
        <v>685</v>
      </c>
      <c r="D360" s="131" t="s">
        <v>2284</v>
      </c>
      <c r="E360" s="129" t="s">
        <v>2286</v>
      </c>
      <c r="F360" s="132" t="s">
        <v>2314</v>
      </c>
      <c r="G360" s="132">
        <v>3.5359312854617997</v>
      </c>
      <c r="H360" s="348">
        <v>3.5359312854617997</v>
      </c>
      <c r="I360" s="74"/>
      <c r="J360" s="337">
        <v>14.482483458646614</v>
      </c>
      <c r="K360" s="338">
        <v>14.482483458646614</v>
      </c>
      <c r="L360" s="74"/>
      <c r="M360" s="339">
        <v>0.40707584000000002</v>
      </c>
      <c r="N360" s="340">
        <f t="shared" si="28"/>
        <v>0.40707584000000002</v>
      </c>
      <c r="O360" s="74"/>
      <c r="P360" s="133">
        <v>0.38199109999999997</v>
      </c>
      <c r="Q360" s="133">
        <v>1.4530731999999999E-2</v>
      </c>
      <c r="R360" s="133">
        <v>1.0554010000000001E-2</v>
      </c>
      <c r="S360" s="134">
        <v>2.2901145524388699E-5</v>
      </c>
      <c r="T360" s="135">
        <v>5.3737914569452733E-8</v>
      </c>
      <c r="U360" s="135">
        <v>1.478152594</v>
      </c>
      <c r="V360" s="341">
        <v>2.0733721E-3</v>
      </c>
      <c r="W360" s="117" t="s">
        <v>686</v>
      </c>
      <c r="X360" s="151"/>
      <c r="Y360" s="161"/>
    </row>
    <row r="361" spans="1:26" ht="14.5" customHeight="1">
      <c r="A361" s="74" t="s">
        <v>2315</v>
      </c>
      <c r="B361" s="129" t="s">
        <v>2282</v>
      </c>
      <c r="C361" s="130" t="s">
        <v>687</v>
      </c>
      <c r="D361" s="131" t="s">
        <v>2284</v>
      </c>
      <c r="E361" s="129" t="s">
        <v>957</v>
      </c>
      <c r="F361" s="132" t="s">
        <v>2316</v>
      </c>
      <c r="G361" s="132">
        <v>29.651704400029999</v>
      </c>
      <c r="H361" s="348">
        <v>29.651704400029999</v>
      </c>
      <c r="I361" s="74"/>
      <c r="J361" s="337">
        <v>79.397586466165407</v>
      </c>
      <c r="K361" s="338">
        <v>79.397586466165407</v>
      </c>
      <c r="L361" s="74"/>
      <c r="M361" s="339">
        <v>2.3056038000000001</v>
      </c>
      <c r="N361" s="340">
        <f t="shared" si="28"/>
        <v>2.3056038000000001</v>
      </c>
      <c r="O361" s="74"/>
      <c r="P361" s="133">
        <v>2.1594793999999999</v>
      </c>
      <c r="Q361" s="133">
        <v>8.0780814000000006E-2</v>
      </c>
      <c r="R361" s="133">
        <v>6.5343545000000003E-2</v>
      </c>
      <c r="S361" s="134">
        <v>1.2946519471941002E-4</v>
      </c>
      <c r="T361" s="135">
        <v>2.9874561015732881E-7</v>
      </c>
      <c r="U361" s="135">
        <v>9.151757009999999</v>
      </c>
      <c r="V361" s="341">
        <v>4.9181907E-3</v>
      </c>
      <c r="W361" s="89" t="s">
        <v>2317</v>
      </c>
      <c r="X361" s="151"/>
      <c r="Y361" s="161"/>
      <c r="Z361" s="90"/>
    </row>
    <row r="362" spans="1:26" ht="14.5" customHeight="1">
      <c r="A362" s="74" t="s">
        <v>2318</v>
      </c>
      <c r="B362" s="129" t="s">
        <v>2282</v>
      </c>
      <c r="C362" s="130" t="s">
        <v>688</v>
      </c>
      <c r="D362" s="131" t="s">
        <v>2284</v>
      </c>
      <c r="E362" s="129" t="s">
        <v>957</v>
      </c>
      <c r="F362" s="132" t="s">
        <v>2319</v>
      </c>
      <c r="G362" s="132">
        <v>2.8221851191999998</v>
      </c>
      <c r="H362" s="348">
        <v>2.8221851191999998</v>
      </c>
      <c r="I362" s="74"/>
      <c r="J362" s="337">
        <v>8.1348045112781939</v>
      </c>
      <c r="K362" s="338">
        <v>8.1348045112781939</v>
      </c>
      <c r="L362" s="74"/>
      <c r="M362" s="339">
        <v>0.25479457</v>
      </c>
      <c r="N362" s="340">
        <f t="shared" si="28"/>
        <v>0.25479457</v>
      </c>
      <c r="O362" s="74"/>
      <c r="P362" s="133">
        <v>0.24122592000000001</v>
      </c>
      <c r="Q362" s="133">
        <v>8.9344851000000003E-3</v>
      </c>
      <c r="R362" s="133">
        <v>4.6341617000000002E-3</v>
      </c>
      <c r="S362" s="134">
        <v>1.4461985743659998E-5</v>
      </c>
      <c r="T362" s="135">
        <v>3.3041734496349998E-8</v>
      </c>
      <c r="U362" s="135">
        <v>0.64904225900000001</v>
      </c>
      <c r="V362" s="341">
        <v>8.5011376999999996E-4</v>
      </c>
      <c r="W362" s="89" t="s">
        <v>2320</v>
      </c>
      <c r="X362" s="151"/>
      <c r="Y362" s="161"/>
      <c r="Z362" s="90"/>
    </row>
    <row r="363" spans="1:26" ht="14.5" customHeight="1">
      <c r="A363" s="74" t="s">
        <v>2321</v>
      </c>
      <c r="B363" s="129" t="s">
        <v>2282</v>
      </c>
      <c r="C363" s="130" t="s">
        <v>689</v>
      </c>
      <c r="D363" s="131" t="s">
        <v>2284</v>
      </c>
      <c r="E363" s="129" t="s">
        <v>957</v>
      </c>
      <c r="F363" s="132" t="s">
        <v>2322</v>
      </c>
      <c r="G363" s="132">
        <v>9.5138134791355</v>
      </c>
      <c r="H363" s="348">
        <v>9.5138134791355</v>
      </c>
      <c r="I363" s="74"/>
      <c r="J363" s="337">
        <v>12.0259984962406</v>
      </c>
      <c r="K363" s="338">
        <v>12.0259984962406</v>
      </c>
      <c r="L363" s="74"/>
      <c r="M363" s="339">
        <v>1.1000399999999999</v>
      </c>
      <c r="N363" s="340">
        <f t="shared" si="28"/>
        <v>1.1000399999999999</v>
      </c>
      <c r="O363" s="74"/>
      <c r="P363" s="133">
        <v>1.0611207</v>
      </c>
      <c r="Q363" s="133">
        <v>2.6246781E-2</v>
      </c>
      <c r="R363" s="133">
        <v>1.2672505000000001E-2</v>
      </c>
      <c r="S363" s="134">
        <v>6.3616350350497998E-5</v>
      </c>
      <c r="T363" s="135">
        <v>9.7066498747608521E-8</v>
      </c>
      <c r="U363" s="135">
        <v>1.77486057</v>
      </c>
      <c r="V363" s="341">
        <v>1.8725168999999999E-3</v>
      </c>
      <c r="W363" s="89" t="s">
        <v>2320</v>
      </c>
      <c r="X363" s="151"/>
      <c r="Y363" s="161"/>
      <c r="Z363" s="90"/>
    </row>
    <row r="364" spans="1:26" ht="14.5" customHeight="1">
      <c r="A364" s="74" t="s">
        <v>2323</v>
      </c>
      <c r="B364" s="129" t="s">
        <v>2282</v>
      </c>
      <c r="C364" s="130" t="s">
        <v>690</v>
      </c>
      <c r="D364" s="131" t="s">
        <v>2284</v>
      </c>
      <c r="E364" s="129" t="s">
        <v>957</v>
      </c>
      <c r="F364" s="132" t="s">
        <v>2324</v>
      </c>
      <c r="G364" s="132">
        <v>0.43889166120829998</v>
      </c>
      <c r="H364" s="348">
        <v>0.43889166120829998</v>
      </c>
      <c r="I364" s="74"/>
      <c r="J364" s="337">
        <v>2.3757465413533834</v>
      </c>
      <c r="K364" s="338">
        <v>2.3757465413533834</v>
      </c>
      <c r="L364" s="74"/>
      <c r="M364" s="339">
        <v>6.6853170000000003E-2</v>
      </c>
      <c r="N364" s="340">
        <f t="shared" si="28"/>
        <v>6.6853170000000003E-2</v>
      </c>
      <c r="O364" s="74"/>
      <c r="P364" s="133">
        <v>6.2755352E-2</v>
      </c>
      <c r="Q364" s="133">
        <v>2.3867195E-3</v>
      </c>
      <c r="R364" s="133">
        <v>1.7110981999999999E-3</v>
      </c>
      <c r="S364" s="134">
        <v>3.7623112837620001E-6</v>
      </c>
      <c r="T364" s="135">
        <v>8.8266253206887002E-9</v>
      </c>
      <c r="U364" s="135">
        <v>0.23964960984300002</v>
      </c>
      <c r="V364" s="341">
        <v>1.3898854999999999E-4</v>
      </c>
      <c r="W364" s="89" t="s">
        <v>2325</v>
      </c>
      <c r="X364" s="110"/>
      <c r="Y364" s="161"/>
      <c r="Z364" s="90"/>
    </row>
    <row r="365" spans="1:26" ht="14.5" customHeight="1">
      <c r="A365" s="74" t="s">
        <v>2326</v>
      </c>
      <c r="B365" s="129" t="s">
        <v>2282</v>
      </c>
      <c r="C365" s="130" t="s">
        <v>691</v>
      </c>
      <c r="D365" s="131" t="s">
        <v>2284</v>
      </c>
      <c r="E365" s="129" t="s">
        <v>2286</v>
      </c>
      <c r="F365" s="132" t="s">
        <v>2327</v>
      </c>
      <c r="G365" s="132">
        <v>0.27693368871200003</v>
      </c>
      <c r="H365" s="348">
        <v>0.27693368871200003</v>
      </c>
      <c r="I365" s="74"/>
      <c r="J365" s="337">
        <v>0.21282883458646615</v>
      </c>
      <c r="K365" s="338">
        <v>0.21282883458646615</v>
      </c>
      <c r="L365" s="74"/>
      <c r="M365" s="339">
        <v>3.1295221999999998E-2</v>
      </c>
      <c r="N365" s="340">
        <f t="shared" si="28"/>
        <v>3.1295221999999998E-2</v>
      </c>
      <c r="O365" s="74"/>
      <c r="P365" s="133">
        <v>3.0454957000000001E-2</v>
      </c>
      <c r="Q365" s="133">
        <v>6.9410090999999995E-4</v>
      </c>
      <c r="R365" s="133">
        <v>1.4616351000000001E-4</v>
      </c>
      <c r="S365" s="134">
        <v>1.8258367933500001E-6</v>
      </c>
      <c r="T365" s="135">
        <v>2.5669412496649999E-9</v>
      </c>
      <c r="U365" s="135">
        <v>2.0471080099999997E-2</v>
      </c>
      <c r="V365" s="341">
        <v>8.5690398999999995E-4</v>
      </c>
      <c r="W365" s="89" t="s">
        <v>2328</v>
      </c>
      <c r="X365" s="110"/>
      <c r="Y365" s="161"/>
      <c r="Z365" s="90"/>
    </row>
    <row r="366" spans="1:26" ht="14.5" customHeight="1">
      <c r="A366" s="74" t="s">
        <v>2329</v>
      </c>
      <c r="B366" s="129" t="s">
        <v>2282</v>
      </c>
      <c r="C366" s="130" t="s">
        <v>692</v>
      </c>
      <c r="D366" s="131" t="s">
        <v>2284</v>
      </c>
      <c r="E366" s="129" t="s">
        <v>2286</v>
      </c>
      <c r="F366" s="132" t="s">
        <v>2330</v>
      </c>
      <c r="G366" s="132">
        <v>0.88340267589999988</v>
      </c>
      <c r="H366" s="348">
        <v>0.88340267589999988</v>
      </c>
      <c r="I366" s="74"/>
      <c r="J366" s="337">
        <v>0.41031027067669174</v>
      </c>
      <c r="K366" s="338">
        <v>0.41031027067669174</v>
      </c>
      <c r="L366" s="74"/>
      <c r="M366" s="339">
        <v>5.6420985E-2</v>
      </c>
      <c r="N366" s="340">
        <f t="shared" si="28"/>
        <v>5.6420985E-2</v>
      </c>
      <c r="O366" s="74"/>
      <c r="P366" s="133">
        <v>5.4872329999999997E-2</v>
      </c>
      <c r="Q366" s="133">
        <v>1.2724603000000001E-3</v>
      </c>
      <c r="R366" s="133">
        <v>2.7619451999999999E-4</v>
      </c>
      <c r="S366" s="134">
        <v>3.289708048E-6</v>
      </c>
      <c r="T366" s="135">
        <v>4.7058442574450003E-9</v>
      </c>
      <c r="U366" s="135">
        <v>3.8682705900000003E-2</v>
      </c>
      <c r="V366" s="341">
        <v>5.3363485999999996E-3</v>
      </c>
      <c r="W366" s="89" t="s">
        <v>2331</v>
      </c>
      <c r="X366" s="110"/>
      <c r="Y366" s="161"/>
      <c r="Z366" s="90"/>
    </row>
    <row r="367" spans="1:26" ht="14.5" customHeight="1">
      <c r="A367" s="74" t="s">
        <v>2332</v>
      </c>
      <c r="B367" s="129" t="s">
        <v>2282</v>
      </c>
      <c r="C367" s="130" t="s">
        <v>693</v>
      </c>
      <c r="D367" s="131" t="s">
        <v>2284</v>
      </c>
      <c r="E367" s="129" t="s">
        <v>957</v>
      </c>
      <c r="F367" s="132" t="s">
        <v>2333</v>
      </c>
      <c r="G367" s="132">
        <v>26.914312038550001</v>
      </c>
      <c r="H367" s="348">
        <v>26.914312038550001</v>
      </c>
      <c r="I367" s="74"/>
      <c r="J367" s="337">
        <v>60.295488721804503</v>
      </c>
      <c r="K367" s="338">
        <v>60.295488721804503</v>
      </c>
      <c r="L367" s="74"/>
      <c r="M367" s="339">
        <v>1.6984938999999999</v>
      </c>
      <c r="N367" s="340">
        <f t="shared" si="28"/>
        <v>1.6984938999999999</v>
      </c>
      <c r="O367" s="74"/>
      <c r="P367" s="133">
        <v>1.5927055000000001</v>
      </c>
      <c r="Q367" s="133">
        <v>6.0573979E-2</v>
      </c>
      <c r="R367" s="133">
        <v>4.5214417E-2</v>
      </c>
      <c r="S367" s="134">
        <v>9.5485944468789999E-5</v>
      </c>
      <c r="T367" s="135">
        <v>2.2401619277194E-7</v>
      </c>
      <c r="U367" s="135">
        <v>6.3325513299999994</v>
      </c>
      <c r="V367" s="341">
        <v>3.5548751999999999E-3</v>
      </c>
      <c r="W367" s="117" t="s">
        <v>2334</v>
      </c>
      <c r="X367" s="110"/>
      <c r="Y367" s="161"/>
      <c r="Z367" s="90"/>
    </row>
    <row r="368" spans="1:26" ht="14.5" customHeight="1">
      <c r="A368" s="74" t="s">
        <v>2335</v>
      </c>
      <c r="B368" s="129" t="s">
        <v>2282</v>
      </c>
      <c r="C368" s="130" t="s">
        <v>694</v>
      </c>
      <c r="D368" s="131" t="s">
        <v>2284</v>
      </c>
      <c r="E368" s="129" t="s">
        <v>957</v>
      </c>
      <c r="F368" s="132" t="s">
        <v>2336</v>
      </c>
      <c r="G368" s="132">
        <v>111.5236425667</v>
      </c>
      <c r="H368" s="348">
        <v>111.5236425667</v>
      </c>
      <c r="I368" s="74"/>
      <c r="J368" s="337">
        <v>469.36657142857138</v>
      </c>
      <c r="K368" s="338">
        <v>469.36657142857138</v>
      </c>
      <c r="L368" s="74"/>
      <c r="M368" s="339">
        <v>13.214454</v>
      </c>
      <c r="N368" s="340">
        <f t="shared" si="28"/>
        <v>13.214454</v>
      </c>
      <c r="O368" s="74"/>
      <c r="P368" s="133">
        <v>12.39832</v>
      </c>
      <c r="Q368" s="133">
        <v>0.47153445999999999</v>
      </c>
      <c r="R368" s="133">
        <v>0.34460037999999998</v>
      </c>
      <c r="S368" s="134">
        <v>7.4330453089250007E-4</v>
      </c>
      <c r="T368" s="135">
        <v>1.7438404671977196E-6</v>
      </c>
      <c r="U368" s="135">
        <v>48.263358570000001</v>
      </c>
      <c r="V368" s="341">
        <v>6.8717643999999994E-2</v>
      </c>
      <c r="W368" s="89" t="s">
        <v>2337</v>
      </c>
      <c r="X368" s="151"/>
      <c r="Y368" s="161"/>
      <c r="Z368" s="90"/>
    </row>
    <row r="369" spans="1:26" ht="14.5" customHeight="1">
      <c r="A369" s="74" t="s">
        <v>2338</v>
      </c>
      <c r="B369" s="129" t="s">
        <v>2282</v>
      </c>
      <c r="C369" s="130" t="s">
        <v>695</v>
      </c>
      <c r="D369" s="131" t="s">
        <v>2284</v>
      </c>
      <c r="E369" s="129" t="s">
        <v>957</v>
      </c>
      <c r="F369" s="132" t="s">
        <v>2339</v>
      </c>
      <c r="G369" s="132">
        <v>18.432510326934992</v>
      </c>
      <c r="H369" s="348">
        <v>18.432510326934992</v>
      </c>
      <c r="I369" s="74"/>
      <c r="J369" s="337">
        <v>11.264454887218044</v>
      </c>
      <c r="K369" s="338">
        <v>11.264454887218044</v>
      </c>
      <c r="L369" s="74"/>
      <c r="M369" s="339">
        <v>1.0797346999999999</v>
      </c>
      <c r="N369" s="340">
        <f t="shared" si="28"/>
        <v>1.0797346999999999</v>
      </c>
      <c r="O369" s="74"/>
      <c r="P369" s="133">
        <v>1.0409975</v>
      </c>
      <c r="Q369" s="133">
        <v>2.4745083000000001E-2</v>
      </c>
      <c r="R369" s="133">
        <v>1.3992118E-2</v>
      </c>
      <c r="S369" s="134">
        <v>6.2409924039890006E-5</v>
      </c>
      <c r="T369" s="135">
        <v>9.1512880595419979E-8</v>
      </c>
      <c r="U369" s="135">
        <v>1.9596803199999999</v>
      </c>
      <c r="V369" s="341">
        <v>1.5599785999999999E-2</v>
      </c>
      <c r="W369" s="89" t="s">
        <v>2340</v>
      </c>
      <c r="X369" s="151"/>
      <c r="Y369" s="161"/>
      <c r="Z369" s="90"/>
    </row>
    <row r="370" spans="1:26" ht="14.5" customHeight="1">
      <c r="A370" s="74" t="s">
        <v>2341</v>
      </c>
      <c r="B370" s="129" t="s">
        <v>2282</v>
      </c>
      <c r="C370" s="130" t="s">
        <v>696</v>
      </c>
      <c r="D370" s="131" t="s">
        <v>2284</v>
      </c>
      <c r="E370" s="129" t="s">
        <v>957</v>
      </c>
      <c r="F370" s="132" t="s">
        <v>2342</v>
      </c>
      <c r="G370" s="132">
        <v>49.208325472976185</v>
      </c>
      <c r="H370" s="348">
        <v>49.208325472976185</v>
      </c>
      <c r="I370" s="74"/>
      <c r="J370" s="337">
        <v>20.047736090225563</v>
      </c>
      <c r="K370" s="338">
        <v>20.047736090225563</v>
      </c>
      <c r="L370" s="74"/>
      <c r="M370" s="339">
        <v>2.1048363000000001</v>
      </c>
      <c r="N370" s="340">
        <f t="shared" si="28"/>
        <v>2.1048363000000001</v>
      </c>
      <c r="O370" s="74"/>
      <c r="P370" s="133">
        <v>2.0281726999999998</v>
      </c>
      <c r="Q370" s="133">
        <v>4.5028234E-2</v>
      </c>
      <c r="R370" s="133">
        <v>3.163535E-2</v>
      </c>
      <c r="S370" s="134">
        <v>1.215930875551496E-4</v>
      </c>
      <c r="T370" s="135">
        <v>1.6652453323935993E-7</v>
      </c>
      <c r="U370" s="135">
        <v>4.4307213000000001</v>
      </c>
      <c r="V370" s="341">
        <v>6.5358582999999998E-2</v>
      </c>
      <c r="W370" s="89" t="s">
        <v>2340</v>
      </c>
      <c r="X370" s="151"/>
      <c r="Y370" s="110"/>
      <c r="Z370" s="90"/>
    </row>
    <row r="371" spans="1:26" ht="14.5" customHeight="1">
      <c r="A371" s="74" t="s">
        <v>2343</v>
      </c>
      <c r="B371" s="129" t="s">
        <v>2282</v>
      </c>
      <c r="C371" s="130" t="s">
        <v>697</v>
      </c>
      <c r="D371" s="131" t="s">
        <v>2284</v>
      </c>
      <c r="E371" s="129" t="s">
        <v>957</v>
      </c>
      <c r="F371" s="132" t="s">
        <v>2344</v>
      </c>
      <c r="G371" s="132">
        <v>17.666331979554048</v>
      </c>
      <c r="H371" s="348">
        <v>17.666331979554048</v>
      </c>
      <c r="I371" s="74"/>
      <c r="J371" s="337">
        <v>10.818140601503758</v>
      </c>
      <c r="K371" s="338">
        <v>10.818140601503758</v>
      </c>
      <c r="L371" s="74"/>
      <c r="M371" s="339">
        <v>1.0352896</v>
      </c>
      <c r="N371" s="340">
        <f t="shared" si="28"/>
        <v>1.0352896</v>
      </c>
      <c r="O371" s="74"/>
      <c r="P371" s="133">
        <v>0.99816088000000003</v>
      </c>
      <c r="Q371" s="133">
        <v>2.3735032999999999E-2</v>
      </c>
      <c r="R371" s="133">
        <v>1.3393722E-2</v>
      </c>
      <c r="S371" s="134">
        <v>5.9841779085280005E-5</v>
      </c>
      <c r="T371" s="135">
        <v>8.7777490094879029E-8</v>
      </c>
      <c r="U371" s="135">
        <v>1.87587145</v>
      </c>
      <c r="V371" s="341">
        <v>1.5130507E-2</v>
      </c>
      <c r="W371" s="89" t="s">
        <v>2340</v>
      </c>
      <c r="X371" s="151"/>
      <c r="Y371" s="161"/>
      <c r="Z371" s="90"/>
    </row>
    <row r="372" spans="1:26" ht="14.5" customHeight="1">
      <c r="A372" s="74" t="s">
        <v>2345</v>
      </c>
      <c r="B372" s="129" t="s">
        <v>2282</v>
      </c>
      <c r="C372" s="130" t="s">
        <v>698</v>
      </c>
      <c r="D372" s="131" t="s">
        <v>2284</v>
      </c>
      <c r="E372" s="129" t="s">
        <v>2346</v>
      </c>
      <c r="F372" s="132" t="s">
        <v>2347</v>
      </c>
      <c r="G372" s="132">
        <v>93.765113615199994</v>
      </c>
      <c r="H372" s="348">
        <v>93.765113615199994</v>
      </c>
      <c r="I372" s="74"/>
      <c r="J372" s="337">
        <v>412.92673684210524</v>
      </c>
      <c r="K372" s="338">
        <v>412.92673684210524</v>
      </c>
      <c r="L372" s="74"/>
      <c r="M372" s="339">
        <v>9.5375189999999996</v>
      </c>
      <c r="N372" s="340">
        <f t="shared" si="28"/>
        <v>9.5375189999999996</v>
      </c>
      <c r="O372" s="74"/>
      <c r="P372" s="133">
        <v>9.1143155999999994</v>
      </c>
      <c r="Q372" s="133">
        <v>0.41541092000000002</v>
      </c>
      <c r="R372" s="133">
        <v>7.7924314E-3</v>
      </c>
      <c r="S372" s="134">
        <v>5.4642179780000006E-4</v>
      </c>
      <c r="T372" s="135">
        <v>1.5362829902269999E-6</v>
      </c>
      <c r="U372" s="135">
        <v>1.0913769</v>
      </c>
      <c r="V372" s="341">
        <v>4.4344025000000002E-2</v>
      </c>
      <c r="W372" s="356" t="s">
        <v>8086</v>
      </c>
      <c r="X372" s="151"/>
      <c r="Y372" s="110"/>
      <c r="Z372" s="90"/>
    </row>
    <row r="373" spans="1:26" ht="14.5" customHeight="1">
      <c r="B373" s="129" t="s">
        <v>2348</v>
      </c>
      <c r="C373" s="127" t="s">
        <v>2349</v>
      </c>
      <c r="D373" s="131"/>
      <c r="G373" s="74"/>
      <c r="H373" s="74"/>
      <c r="I373" s="74"/>
      <c r="J373" s="115"/>
      <c r="K373" s="74"/>
      <c r="L373" s="74"/>
      <c r="M373" s="115"/>
      <c r="N373" s="74"/>
      <c r="O373" s="74"/>
      <c r="P373" s="74"/>
      <c r="V373" s="74"/>
      <c r="W373" s="89"/>
      <c r="X373" s="151"/>
      <c r="Y373" s="110"/>
      <c r="Z373" s="90"/>
    </row>
    <row r="374" spans="1:26" ht="14.5" customHeight="1">
      <c r="B374" s="129" t="s">
        <v>2348</v>
      </c>
      <c r="C374" s="127" t="s">
        <v>68</v>
      </c>
      <c r="D374" s="127" t="s">
        <v>2350</v>
      </c>
      <c r="G374" s="74"/>
      <c r="H374" s="74"/>
      <c r="I374" s="74"/>
      <c r="J374" s="115"/>
      <c r="K374" s="74"/>
      <c r="L374" s="74"/>
      <c r="M374" s="115"/>
      <c r="N374" s="74"/>
      <c r="O374" s="74"/>
      <c r="P374" s="74"/>
      <c r="V374" s="74"/>
      <c r="W374" s="89"/>
      <c r="X374" s="110"/>
      <c r="Y374" s="110"/>
      <c r="Z374" s="90"/>
    </row>
    <row r="375" spans="1:26" ht="14.5" customHeight="1">
      <c r="A375" s="74" t="s">
        <v>2351</v>
      </c>
      <c r="B375" s="129" t="s">
        <v>2348</v>
      </c>
      <c r="C375" s="130" t="s">
        <v>69</v>
      </c>
      <c r="D375" s="131" t="s">
        <v>2350</v>
      </c>
      <c r="E375" s="129" t="s">
        <v>957</v>
      </c>
      <c r="F375" s="132" t="s">
        <v>2352</v>
      </c>
      <c r="G375" s="132">
        <v>14.650593840690998</v>
      </c>
      <c r="H375" s="348">
        <v>14.650593840690998</v>
      </c>
      <c r="I375" s="74"/>
      <c r="J375" s="337">
        <v>15.653963909774435</v>
      </c>
      <c r="K375" s="338">
        <v>15.653963909774435</v>
      </c>
      <c r="L375" s="74"/>
      <c r="M375" s="339">
        <v>0.42198347000000003</v>
      </c>
      <c r="N375" s="340">
        <f t="shared" ref="N375:N377" si="29">M375</f>
        <v>0.42198347000000003</v>
      </c>
      <c r="O375" s="74"/>
      <c r="P375" s="133">
        <v>0.3929745</v>
      </c>
      <c r="Q375" s="133">
        <v>1.6351402000000001E-2</v>
      </c>
      <c r="R375" s="133">
        <v>1.2657567E-2</v>
      </c>
      <c r="S375" s="134">
        <v>2.3559622886672003E-5</v>
      </c>
      <c r="T375" s="135">
        <v>6.0471159234566009E-8</v>
      </c>
      <c r="U375" s="135">
        <v>1.7727684182999999</v>
      </c>
      <c r="V375" s="341">
        <v>2.9056656000000002E-3</v>
      </c>
      <c r="W375" s="89" t="s">
        <v>2353</v>
      </c>
      <c r="X375" s="110"/>
      <c r="Y375" s="110"/>
      <c r="Z375" s="90"/>
    </row>
    <row r="376" spans="1:26" ht="14.5" customHeight="1">
      <c r="A376" s="74" t="s">
        <v>2354</v>
      </c>
      <c r="B376" s="129" t="s">
        <v>2348</v>
      </c>
      <c r="C376" s="130" t="s">
        <v>70</v>
      </c>
      <c r="D376" s="131" t="s">
        <v>2350</v>
      </c>
      <c r="E376" s="129" t="s">
        <v>957</v>
      </c>
      <c r="F376" s="132" t="s">
        <v>2355</v>
      </c>
      <c r="G376" s="132">
        <v>16.223621236469999</v>
      </c>
      <c r="H376" s="348">
        <v>16.223621236469999</v>
      </c>
      <c r="I376" s="74"/>
      <c r="J376" s="337">
        <v>87.819421052631569</v>
      </c>
      <c r="K376" s="338">
        <v>87.819421052631569</v>
      </c>
      <c r="L376" s="74"/>
      <c r="M376" s="339">
        <v>2.4712261</v>
      </c>
      <c r="N376" s="340">
        <f t="shared" si="29"/>
        <v>2.4712261</v>
      </c>
      <c r="O376" s="74"/>
      <c r="P376" s="133">
        <v>2.3197504000000002</v>
      </c>
      <c r="Q376" s="133">
        <v>8.8225040000000005E-2</v>
      </c>
      <c r="R376" s="133">
        <v>6.3250712000000001E-2</v>
      </c>
      <c r="S376" s="134">
        <v>1.3907376317104001E-4</v>
      </c>
      <c r="T376" s="135">
        <v>3.2627603943935002E-7</v>
      </c>
      <c r="U376" s="135">
        <v>8.8586431019799985</v>
      </c>
      <c r="V376" s="341">
        <v>5.1377091000000003E-3</v>
      </c>
      <c r="W376" s="110" t="s">
        <v>2356</v>
      </c>
      <c r="X376" s="110"/>
      <c r="Y376" s="110"/>
      <c r="Z376" s="90"/>
    </row>
    <row r="377" spans="1:26" ht="14.5" customHeight="1">
      <c r="A377" s="74" t="s">
        <v>2357</v>
      </c>
      <c r="B377" s="129" t="s">
        <v>2348</v>
      </c>
      <c r="C377" s="130" t="s">
        <v>71</v>
      </c>
      <c r="D377" s="131" t="s">
        <v>2350</v>
      </c>
      <c r="E377" s="129" t="s">
        <v>957</v>
      </c>
      <c r="F377" s="132" t="s">
        <v>2358</v>
      </c>
      <c r="G377" s="132">
        <v>0.28016059500000001</v>
      </c>
      <c r="H377" s="348">
        <v>0.28016059500000001</v>
      </c>
      <c r="I377" s="74"/>
      <c r="J377" s="337">
        <v>1.24</v>
      </c>
      <c r="K377" s="338">
        <v>1.24</v>
      </c>
      <c r="L377" s="74"/>
      <c r="M377" s="339">
        <v>4.6692047E-2</v>
      </c>
      <c r="N377" s="340">
        <f t="shared" si="29"/>
        <v>4.6692047E-2</v>
      </c>
      <c r="O377" s="74"/>
      <c r="P377" s="133">
        <v>4.5157726000000002E-2</v>
      </c>
      <c r="Q377" s="133">
        <v>1.5343212E-3</v>
      </c>
      <c r="R377" s="133">
        <v>0</v>
      </c>
      <c r="S377" s="134">
        <v>2.7072977E-6</v>
      </c>
      <c r="T377" s="135">
        <v>5.6742646599999999E-9</v>
      </c>
      <c r="U377" s="135">
        <v>0</v>
      </c>
      <c r="V377" s="342">
        <v>6.6584060000000002E-5</v>
      </c>
      <c r="W377" s="89" t="s">
        <v>2359</v>
      </c>
      <c r="X377" s="110"/>
      <c r="Y377" s="110"/>
      <c r="Z377" s="90"/>
    </row>
    <row r="378" spans="1:26" ht="14.5" customHeight="1">
      <c r="B378" s="129" t="s">
        <v>2360</v>
      </c>
      <c r="C378" s="127" t="s">
        <v>2361</v>
      </c>
      <c r="D378" s="131"/>
      <c r="G378" s="74"/>
      <c r="H378" s="74"/>
      <c r="I378" s="74"/>
      <c r="J378" s="115"/>
      <c r="K378" s="74"/>
      <c r="L378" s="74"/>
      <c r="M378" s="115"/>
      <c r="N378" s="74"/>
      <c r="O378" s="74"/>
      <c r="P378" s="74"/>
      <c r="V378" s="74"/>
      <c r="W378" s="110"/>
      <c r="X378" s="110"/>
      <c r="Y378" s="110"/>
      <c r="Z378" s="90"/>
    </row>
    <row r="379" spans="1:26" ht="14.5" customHeight="1">
      <c r="B379" s="129" t="s">
        <v>2360</v>
      </c>
      <c r="C379" s="127" t="s">
        <v>2362</v>
      </c>
      <c r="D379" s="127" t="s">
        <v>2363</v>
      </c>
      <c r="G379" s="74"/>
      <c r="H379" s="74"/>
      <c r="I379" s="74"/>
      <c r="J379" s="115"/>
      <c r="K379" s="74"/>
      <c r="L379" s="74"/>
      <c r="M379" s="115"/>
      <c r="N379" s="74"/>
      <c r="O379" s="74"/>
      <c r="P379" s="74"/>
      <c r="V379" s="74"/>
      <c r="W379" s="89"/>
      <c r="X379" s="110"/>
      <c r="Y379" s="110"/>
      <c r="Z379" s="90"/>
    </row>
    <row r="380" spans="1:26" ht="14.5" customHeight="1">
      <c r="A380" s="74" t="s">
        <v>2364</v>
      </c>
      <c r="B380" s="129" t="s">
        <v>2360</v>
      </c>
      <c r="C380" s="130" t="s">
        <v>2365</v>
      </c>
      <c r="D380" s="131" t="s">
        <v>2363</v>
      </c>
      <c r="E380" s="129" t="s">
        <v>2217</v>
      </c>
      <c r="F380" s="132" t="s">
        <v>2366</v>
      </c>
      <c r="G380" s="132">
        <v>770.94941501909</v>
      </c>
      <c r="H380" s="348">
        <v>770.94941501909</v>
      </c>
      <c r="I380" s="74"/>
      <c r="J380" s="337">
        <v>2858.4652631578947</v>
      </c>
      <c r="K380" s="338">
        <v>2858.4652631578947</v>
      </c>
      <c r="L380" s="74"/>
      <c r="M380" s="339">
        <v>58.250131000000003</v>
      </c>
      <c r="N380" s="340">
        <f t="shared" ref="N380:N390" si="30">M380</f>
        <v>58.250131000000003</v>
      </c>
      <c r="O380" s="74"/>
      <c r="P380" s="133">
        <v>52.585081000000002</v>
      </c>
      <c r="Q380" s="133">
        <v>2.9828057000000001</v>
      </c>
      <c r="R380" s="133">
        <v>2.6822444999999999</v>
      </c>
      <c r="S380" s="134">
        <v>3.1525827389215001E-3</v>
      </c>
      <c r="T380" s="135">
        <v>1.1031086278989892E-5</v>
      </c>
      <c r="U380" s="135">
        <v>375.66448637000002</v>
      </c>
      <c r="V380" s="341">
        <v>0.14938578</v>
      </c>
      <c r="W380" s="89" t="s">
        <v>2367</v>
      </c>
      <c r="X380" s="89"/>
      <c r="Y380" s="89"/>
      <c r="Z380" s="90"/>
    </row>
    <row r="381" spans="1:26" ht="14.5" customHeight="1">
      <c r="A381" s="74" t="s">
        <v>2368</v>
      </c>
      <c r="B381" s="129" t="s">
        <v>2360</v>
      </c>
      <c r="C381" s="130" t="s">
        <v>2369</v>
      </c>
      <c r="D381" s="131" t="s">
        <v>2363</v>
      </c>
      <c r="E381" s="129" t="s">
        <v>2217</v>
      </c>
      <c r="F381" s="132" t="s">
        <v>2370</v>
      </c>
      <c r="G381" s="132">
        <v>753.34074639264998</v>
      </c>
      <c r="H381" s="348">
        <v>753.34074639264998</v>
      </c>
      <c r="I381" s="74"/>
      <c r="J381" s="337">
        <v>2799.4175939849624</v>
      </c>
      <c r="K381" s="338">
        <v>2799.4175939849624</v>
      </c>
      <c r="L381" s="74"/>
      <c r="M381" s="339">
        <v>57.096735000000002</v>
      </c>
      <c r="N381" s="340">
        <f t="shared" si="30"/>
        <v>57.096735000000002</v>
      </c>
      <c r="O381" s="74"/>
      <c r="P381" s="133">
        <v>51.559247999999997</v>
      </c>
      <c r="Q381" s="133">
        <v>2.9185504999999998</v>
      </c>
      <c r="R381" s="133">
        <v>2.6189366999999999</v>
      </c>
      <c r="S381" s="134">
        <v>3.0910820323115998E-3</v>
      </c>
      <c r="T381" s="135">
        <v>1.0793455943441817E-5</v>
      </c>
      <c r="U381" s="135">
        <v>366.79786239999999</v>
      </c>
      <c r="V381" s="341">
        <v>0.14636547</v>
      </c>
      <c r="W381" s="89" t="s">
        <v>2367</v>
      </c>
      <c r="X381" s="89"/>
      <c r="Y381" s="89"/>
      <c r="Z381" s="90"/>
    </row>
    <row r="382" spans="1:26" ht="14.5" customHeight="1">
      <c r="A382" s="74" t="s">
        <v>2371</v>
      </c>
      <c r="B382" s="129" t="s">
        <v>2360</v>
      </c>
      <c r="C382" s="130" t="s">
        <v>2372</v>
      </c>
      <c r="D382" s="131" t="s">
        <v>2363</v>
      </c>
      <c r="E382" s="129" t="s">
        <v>2217</v>
      </c>
      <c r="F382" s="132" t="s">
        <v>2373</v>
      </c>
      <c r="G382" s="132">
        <v>162.38543861260001</v>
      </c>
      <c r="H382" s="348">
        <v>162.38543861260001</v>
      </c>
      <c r="I382" s="74"/>
      <c r="J382" s="337">
        <v>749.29831578947369</v>
      </c>
      <c r="K382" s="338">
        <v>749.29831578947369</v>
      </c>
      <c r="L382" s="74"/>
      <c r="M382" s="339">
        <v>17.393816000000001</v>
      </c>
      <c r="N382" s="340">
        <f t="shared" si="30"/>
        <v>17.393816000000001</v>
      </c>
      <c r="O382" s="74"/>
      <c r="P382" s="133">
        <v>16.114818</v>
      </c>
      <c r="Q382" s="133">
        <v>0.72796090999999996</v>
      </c>
      <c r="R382" s="133">
        <v>0.55103672000000004</v>
      </c>
      <c r="S382" s="134">
        <v>9.6611622323600004E-4</v>
      </c>
      <c r="T382" s="135">
        <v>2.6921631459363423E-6</v>
      </c>
      <c r="U382" s="135">
        <v>77.176011440000011</v>
      </c>
      <c r="V382" s="341">
        <v>4.4141417000000002E-2</v>
      </c>
      <c r="W382" s="89" t="s">
        <v>2367</v>
      </c>
      <c r="X382" s="89"/>
      <c r="Y382" s="89"/>
      <c r="Z382" s="90"/>
    </row>
    <row r="383" spans="1:26" ht="14.5" customHeight="1">
      <c r="A383" s="74" t="s">
        <v>2374</v>
      </c>
      <c r="B383" s="129" t="s">
        <v>2360</v>
      </c>
      <c r="C383" s="130" t="s">
        <v>2375</v>
      </c>
      <c r="D383" s="131" t="s">
        <v>2363</v>
      </c>
      <c r="E383" s="129" t="s">
        <v>2217</v>
      </c>
      <c r="F383" s="132" t="s">
        <v>2376</v>
      </c>
      <c r="G383" s="132">
        <v>150.08430170299999</v>
      </c>
      <c r="H383" s="348">
        <v>150.08430170299999</v>
      </c>
      <c r="I383" s="74"/>
      <c r="J383" s="337">
        <v>417.79130827067667</v>
      </c>
      <c r="K383" s="338">
        <v>417.79130827067667</v>
      </c>
      <c r="L383" s="74"/>
      <c r="M383" s="339">
        <v>9.6425871999999995</v>
      </c>
      <c r="N383" s="340">
        <f t="shared" si="30"/>
        <v>9.6425871999999995</v>
      </c>
      <c r="O383" s="74"/>
      <c r="P383" s="133">
        <v>8.9719215999999999</v>
      </c>
      <c r="Q383" s="133">
        <v>0.42067953000000002</v>
      </c>
      <c r="R383" s="133">
        <v>0.24998607</v>
      </c>
      <c r="S383" s="134">
        <v>5.3788498048009997E-4</v>
      </c>
      <c r="T383" s="135">
        <v>1.5557674456497117E-6</v>
      </c>
      <c r="U383" s="135">
        <v>35.012054489999997</v>
      </c>
      <c r="V383" s="341">
        <v>2.9388991999999999E-2</v>
      </c>
      <c r="W383" s="89" t="s">
        <v>2367</v>
      </c>
      <c r="X383" s="89"/>
      <c r="Y383" s="89"/>
      <c r="Z383" s="90"/>
    </row>
    <row r="384" spans="1:26" ht="14.5" customHeight="1">
      <c r="A384" s="74" t="s">
        <v>2377</v>
      </c>
      <c r="B384" s="129" t="s">
        <v>2360</v>
      </c>
      <c r="C384" s="130" t="s">
        <v>2378</v>
      </c>
      <c r="D384" s="131" t="s">
        <v>2363</v>
      </c>
      <c r="E384" s="129" t="s">
        <v>2217</v>
      </c>
      <c r="F384" s="132" t="s">
        <v>2379</v>
      </c>
      <c r="G384" s="132">
        <v>738.94603732783605</v>
      </c>
      <c r="H384" s="348">
        <v>738.94603732783605</v>
      </c>
      <c r="I384" s="74"/>
      <c r="J384" s="337">
        <v>2881.2230075187967</v>
      </c>
      <c r="K384" s="338">
        <v>2881.2230075187967</v>
      </c>
      <c r="L384" s="74"/>
      <c r="M384" s="339">
        <v>58.250590000000003</v>
      </c>
      <c r="N384" s="340">
        <f t="shared" si="30"/>
        <v>58.250590000000003</v>
      </c>
      <c r="O384" s="74"/>
      <c r="P384" s="133">
        <v>53.206161999999999</v>
      </c>
      <c r="Q384" s="133">
        <v>2.4606303</v>
      </c>
      <c r="R384" s="133">
        <v>2.5837979</v>
      </c>
      <c r="S384" s="134">
        <v>3.1898178782327601E-3</v>
      </c>
      <c r="T384" s="135">
        <v>9.0999639389050271E-6</v>
      </c>
      <c r="U384" s="135">
        <v>361.876456878</v>
      </c>
      <c r="V384" s="341">
        <v>0.14226351000000001</v>
      </c>
      <c r="W384" s="89" t="s">
        <v>2380</v>
      </c>
      <c r="X384" s="89"/>
      <c r="Y384" s="89"/>
      <c r="Z384" s="90"/>
    </row>
    <row r="385" spans="1:26" ht="14.5" customHeight="1">
      <c r="A385" s="74" t="s">
        <v>2381</v>
      </c>
      <c r="B385" s="129" t="s">
        <v>2360</v>
      </c>
      <c r="C385" s="130" t="s">
        <v>2382</v>
      </c>
      <c r="D385" s="131" t="s">
        <v>2363</v>
      </c>
      <c r="E385" s="129" t="s">
        <v>2217</v>
      </c>
      <c r="F385" s="132" t="s">
        <v>2383</v>
      </c>
      <c r="G385" s="132">
        <v>710.08248415450498</v>
      </c>
      <c r="H385" s="348">
        <v>710.08248415450498</v>
      </c>
      <c r="I385" s="74"/>
      <c r="J385" s="337">
        <v>2791.2396240601502</v>
      </c>
      <c r="K385" s="338">
        <v>2791.2396240601502</v>
      </c>
      <c r="L385" s="74"/>
      <c r="M385" s="339">
        <v>56.392586000000001</v>
      </c>
      <c r="N385" s="340">
        <f t="shared" si="30"/>
        <v>56.392586000000001</v>
      </c>
      <c r="O385" s="74"/>
      <c r="P385" s="133">
        <v>51.5212</v>
      </c>
      <c r="Q385" s="133">
        <v>2.382965</v>
      </c>
      <c r="R385" s="133">
        <v>2.4884211999999999</v>
      </c>
      <c r="S385" s="134">
        <v>3.0888009337253003E-3</v>
      </c>
      <c r="T385" s="135">
        <v>8.8127405743180223E-6</v>
      </c>
      <c r="U385" s="135">
        <v>348.51837624200004</v>
      </c>
      <c r="V385" s="341">
        <v>0.13783740999999999</v>
      </c>
      <c r="W385" s="89" t="s">
        <v>2380</v>
      </c>
      <c r="X385" s="89"/>
      <c r="Y385" s="89"/>
      <c r="Z385" s="90"/>
    </row>
    <row r="386" spans="1:26" ht="14.5" customHeight="1">
      <c r="A386" s="74" t="s">
        <v>2384</v>
      </c>
      <c r="B386" s="129" t="s">
        <v>2360</v>
      </c>
      <c r="C386" s="130" t="s">
        <v>2385</v>
      </c>
      <c r="D386" s="131" t="s">
        <v>2363</v>
      </c>
      <c r="E386" s="129" t="s">
        <v>2217</v>
      </c>
      <c r="F386" s="132" t="s">
        <v>2386</v>
      </c>
      <c r="G386" s="132">
        <v>272.12059760001</v>
      </c>
      <c r="H386" s="348">
        <v>272.12059760001</v>
      </c>
      <c r="I386" s="74"/>
      <c r="J386" s="337">
        <v>1437.6848872180449</v>
      </c>
      <c r="K386" s="338">
        <v>1437.6848872180449</v>
      </c>
      <c r="L386" s="74"/>
      <c r="M386" s="339">
        <v>28.423563000000001</v>
      </c>
      <c r="N386" s="340">
        <f t="shared" si="30"/>
        <v>28.423563000000001</v>
      </c>
      <c r="O386" s="74"/>
      <c r="P386" s="133">
        <v>26.164225999999999</v>
      </c>
      <c r="Q386" s="133">
        <v>1.2142942000000001</v>
      </c>
      <c r="R386" s="133">
        <v>1.0450436000000001</v>
      </c>
      <c r="S386" s="134">
        <v>1.5685986475936998E-3</v>
      </c>
      <c r="T386" s="135">
        <v>4.4907328799985938E-6</v>
      </c>
      <c r="U386" s="135">
        <v>146.364644981</v>
      </c>
      <c r="V386" s="341">
        <v>7.1304362999999996E-2</v>
      </c>
      <c r="W386" s="89" t="s">
        <v>2380</v>
      </c>
      <c r="X386" s="89"/>
      <c r="Y386" s="89"/>
      <c r="Z386" s="90"/>
    </row>
    <row r="387" spans="1:26" ht="14.5" customHeight="1">
      <c r="A387" s="74" t="s">
        <v>2387</v>
      </c>
      <c r="B387" s="129" t="s">
        <v>2360</v>
      </c>
      <c r="C387" s="130" t="s">
        <v>2388</v>
      </c>
      <c r="D387" s="131" t="s">
        <v>2363</v>
      </c>
      <c r="E387" s="129" t="s">
        <v>957</v>
      </c>
      <c r="F387" s="132" t="s">
        <v>2389</v>
      </c>
      <c r="G387" s="132">
        <v>1.0151341514359999</v>
      </c>
      <c r="H387" s="348">
        <v>1.0151341514359999</v>
      </c>
      <c r="I387" s="74"/>
      <c r="J387" s="337">
        <v>3.9107132330827068</v>
      </c>
      <c r="K387" s="338">
        <v>3.9107132330827068</v>
      </c>
      <c r="L387" s="74"/>
      <c r="M387" s="339">
        <v>7.5984255000000001E-2</v>
      </c>
      <c r="N387" s="340">
        <f t="shared" si="30"/>
        <v>7.5984255000000001E-2</v>
      </c>
      <c r="O387" s="74"/>
      <c r="P387" s="133">
        <v>6.9993267999999997E-2</v>
      </c>
      <c r="Q387" s="133">
        <v>3.2655944999999999E-3</v>
      </c>
      <c r="R387" s="133">
        <v>2.7253925999999999E-3</v>
      </c>
      <c r="S387" s="134">
        <v>4.1962390574900004E-6</v>
      </c>
      <c r="T387" s="135">
        <v>1.2076902997696699E-8</v>
      </c>
      <c r="U387" s="135">
        <v>0.38170764281800001</v>
      </c>
      <c r="V387" s="341">
        <v>1.9244473000000001E-4</v>
      </c>
      <c r="W387" s="89" t="s">
        <v>2390</v>
      </c>
      <c r="X387" s="89"/>
      <c r="Y387" s="89"/>
      <c r="Z387" s="90"/>
    </row>
    <row r="388" spans="1:26" ht="14.5" customHeight="1">
      <c r="A388" s="74" t="s">
        <v>2391</v>
      </c>
      <c r="B388" s="129" t="s">
        <v>2360</v>
      </c>
      <c r="C388" s="130" t="s">
        <v>2392</v>
      </c>
      <c r="D388" s="131" t="s">
        <v>2363</v>
      </c>
      <c r="E388" s="129" t="s">
        <v>957</v>
      </c>
      <c r="F388" s="132" t="s">
        <v>2393</v>
      </c>
      <c r="G388" s="132">
        <v>1.0151341514359999</v>
      </c>
      <c r="H388" s="348">
        <v>1.0151341514359999</v>
      </c>
      <c r="I388" s="74"/>
      <c r="J388" s="337">
        <v>3.9107132330827068</v>
      </c>
      <c r="K388" s="338">
        <v>3.9107132330827068</v>
      </c>
      <c r="L388" s="74"/>
      <c r="M388" s="339">
        <v>7.5984255000000001E-2</v>
      </c>
      <c r="N388" s="340">
        <f t="shared" si="30"/>
        <v>7.5984255000000001E-2</v>
      </c>
      <c r="O388" s="74"/>
      <c r="P388" s="133">
        <v>6.9993267999999997E-2</v>
      </c>
      <c r="Q388" s="133">
        <v>3.2655944999999999E-3</v>
      </c>
      <c r="R388" s="133">
        <v>2.7253925999999999E-3</v>
      </c>
      <c r="S388" s="134">
        <v>4.1962390574900004E-6</v>
      </c>
      <c r="T388" s="135">
        <v>1.2076902997696699E-8</v>
      </c>
      <c r="U388" s="135">
        <v>0.38170764281800001</v>
      </c>
      <c r="V388" s="341">
        <v>1.9244473000000001E-4</v>
      </c>
      <c r="W388" s="89" t="s">
        <v>2390</v>
      </c>
      <c r="X388" s="89"/>
      <c r="Y388" s="89"/>
      <c r="Z388" s="90"/>
    </row>
    <row r="389" spans="1:26" ht="14.5" customHeight="1">
      <c r="A389" s="74" t="s">
        <v>2394</v>
      </c>
      <c r="B389" s="129" t="s">
        <v>2360</v>
      </c>
      <c r="C389" s="130" t="s">
        <v>2395</v>
      </c>
      <c r="D389" s="131" t="s">
        <v>2363</v>
      </c>
      <c r="E389" s="129" t="s">
        <v>2217</v>
      </c>
      <c r="F389" s="132" t="s">
        <v>2396</v>
      </c>
      <c r="G389" s="132">
        <v>480.67295923407505</v>
      </c>
      <c r="H389" s="348">
        <v>480.67295923407505</v>
      </c>
      <c r="I389" s="74"/>
      <c r="J389" s="337">
        <v>1714.334812030075</v>
      </c>
      <c r="K389" s="338">
        <v>1714.334812030075</v>
      </c>
      <c r="L389" s="74"/>
      <c r="M389" s="339">
        <v>34.312466999999998</v>
      </c>
      <c r="N389" s="340">
        <f t="shared" si="30"/>
        <v>34.312466999999998</v>
      </c>
      <c r="O389" s="74"/>
      <c r="P389" s="133">
        <v>31.171485000000001</v>
      </c>
      <c r="Q389" s="133">
        <v>1.4515061</v>
      </c>
      <c r="R389" s="133">
        <v>1.6894761</v>
      </c>
      <c r="S389" s="134">
        <v>1.8687940595185919E-3</v>
      </c>
      <c r="T389" s="135">
        <v>5.3679960886607174E-6</v>
      </c>
      <c r="U389" s="135">
        <v>236.62130486910002</v>
      </c>
      <c r="V389" s="341">
        <v>8.8489432000000007E-2</v>
      </c>
      <c r="W389" s="89" t="s">
        <v>2390</v>
      </c>
      <c r="X389" s="89"/>
      <c r="Y389" s="89"/>
      <c r="Z389" s="90"/>
    </row>
    <row r="390" spans="1:26" ht="14.5" customHeight="1">
      <c r="A390" s="74" t="s">
        <v>2397</v>
      </c>
      <c r="B390" s="129" t="s">
        <v>2360</v>
      </c>
      <c r="C390" s="130" t="s">
        <v>2398</v>
      </c>
      <c r="D390" s="131" t="s">
        <v>2363</v>
      </c>
      <c r="E390" s="129" t="s">
        <v>957</v>
      </c>
      <c r="F390" s="132" t="s">
        <v>2399</v>
      </c>
      <c r="G390" s="132">
        <v>1.768999806241</v>
      </c>
      <c r="H390" s="348">
        <v>1.768999806241</v>
      </c>
      <c r="I390" s="74"/>
      <c r="J390" s="337">
        <v>11.766654887218044</v>
      </c>
      <c r="K390" s="338">
        <v>11.766654887218044</v>
      </c>
      <c r="L390" s="74"/>
      <c r="M390" s="339">
        <v>0.22899338999999999</v>
      </c>
      <c r="N390" s="340">
        <f t="shared" si="30"/>
        <v>0.22899338999999999</v>
      </c>
      <c r="O390" s="74"/>
      <c r="P390" s="133">
        <v>0.21100914000000001</v>
      </c>
      <c r="Q390" s="133">
        <v>9.8462340000000006E-3</v>
      </c>
      <c r="R390" s="133">
        <v>8.1380211999999997E-3</v>
      </c>
      <c r="S390" s="134">
        <v>1.2650427637990998E-5</v>
      </c>
      <c r="T390" s="135">
        <v>3.6413587729283597E-8</v>
      </c>
      <c r="U390" s="135">
        <v>1.1397788841100001</v>
      </c>
      <c r="V390" s="341">
        <v>5.8107508999999998E-4</v>
      </c>
      <c r="W390" s="89" t="s">
        <v>2390</v>
      </c>
      <c r="X390" s="89"/>
      <c r="Y390" s="89"/>
      <c r="Z390" s="90"/>
    </row>
    <row r="391" spans="1:26" ht="14.5" customHeight="1">
      <c r="B391" s="129" t="s">
        <v>2360</v>
      </c>
      <c r="C391" s="127" t="s">
        <v>2400</v>
      </c>
      <c r="D391" s="127" t="s">
        <v>2401</v>
      </c>
      <c r="G391" s="74"/>
      <c r="H391" s="74"/>
      <c r="I391" s="74"/>
      <c r="J391" s="115"/>
      <c r="K391" s="74"/>
      <c r="L391" s="74"/>
      <c r="M391" s="115"/>
      <c r="N391" s="74"/>
      <c r="O391" s="74"/>
      <c r="P391" s="74"/>
      <c r="V391" s="74"/>
      <c r="W391" s="89"/>
      <c r="X391" s="89"/>
      <c r="Y391" s="89"/>
      <c r="Z391" s="90"/>
    </row>
    <row r="392" spans="1:26" ht="14.5" customHeight="1">
      <c r="A392" s="74" t="s">
        <v>2402</v>
      </c>
      <c r="B392" s="129" t="s">
        <v>2360</v>
      </c>
      <c r="C392" s="130" t="s">
        <v>2403</v>
      </c>
      <c r="D392" s="131" t="s">
        <v>2401</v>
      </c>
      <c r="E392" s="129" t="s">
        <v>427</v>
      </c>
      <c r="F392" s="132" t="s">
        <v>2404</v>
      </c>
      <c r="G392" s="132">
        <v>3.6498239765210604E-5</v>
      </c>
      <c r="H392" s="348">
        <v>3.6498239765210604E-5</v>
      </c>
      <c r="I392" s="74"/>
      <c r="J392" s="337">
        <v>1.4346971428571428E-4</v>
      </c>
      <c r="K392" s="338">
        <v>1.4346971428571428E-4</v>
      </c>
      <c r="L392" s="74"/>
      <c r="M392" s="345">
        <v>2.8985789000000002E-6</v>
      </c>
      <c r="N392" s="340">
        <f t="shared" ref="N392:N405" si="31">M392</f>
        <v>2.8985789000000002E-6</v>
      </c>
      <c r="P392" s="145">
        <v>2.6481896999999998E-6</v>
      </c>
      <c r="Q392" s="145">
        <v>1.224844E-7</v>
      </c>
      <c r="R392" s="145">
        <v>1.2790484999999999E-7</v>
      </c>
      <c r="S392" s="134">
        <v>1.5876437097024101E-10</v>
      </c>
      <c r="T392" s="135">
        <v>4.5297486333375738E-13</v>
      </c>
      <c r="U392" s="135">
        <v>1.7913844426839999E-5</v>
      </c>
      <c r="V392" s="342">
        <v>7.0848428999999998E-9</v>
      </c>
      <c r="W392" s="89" t="s">
        <v>2405</v>
      </c>
      <c r="X392" s="89" t="s">
        <v>2406</v>
      </c>
      <c r="Y392" s="89"/>
      <c r="Z392" s="90"/>
    </row>
    <row r="393" spans="1:26" ht="14.5" customHeight="1">
      <c r="A393" s="74" t="s">
        <v>2407</v>
      </c>
      <c r="B393" s="129" t="s">
        <v>2360</v>
      </c>
      <c r="C393" s="130" t="s">
        <v>2408</v>
      </c>
      <c r="D393" s="131" t="s">
        <v>2401</v>
      </c>
      <c r="E393" s="129" t="s">
        <v>427</v>
      </c>
      <c r="F393" s="132" t="s">
        <v>2409</v>
      </c>
      <c r="G393" s="132">
        <v>4.2888982540866105E-5</v>
      </c>
      <c r="H393" s="348">
        <v>4.2888982540866105E-5</v>
      </c>
      <c r="I393" s="74"/>
      <c r="J393" s="337">
        <v>1.6859087218045111E-4</v>
      </c>
      <c r="K393" s="338">
        <v>1.6859087218045111E-4</v>
      </c>
      <c r="L393" s="74"/>
      <c r="M393" s="345">
        <v>3.4061122000000001E-6</v>
      </c>
      <c r="N393" s="340">
        <f t="shared" si="31"/>
        <v>3.4061122000000001E-6</v>
      </c>
      <c r="P393" s="145">
        <v>3.1118804999999998E-6</v>
      </c>
      <c r="Q393" s="145">
        <v>1.4393109E-7</v>
      </c>
      <c r="R393" s="145">
        <v>1.5030064000000001E-7</v>
      </c>
      <c r="S393" s="134">
        <v>1.8656357793339101E-10</v>
      </c>
      <c r="T393" s="135">
        <v>5.3228953146787352E-13</v>
      </c>
      <c r="U393" s="135">
        <v>2.1050510092999998E-5</v>
      </c>
      <c r="V393" s="342">
        <v>8.3253796000000003E-9</v>
      </c>
      <c r="W393" s="89" t="s">
        <v>2405</v>
      </c>
      <c r="X393" s="89" t="s">
        <v>2406</v>
      </c>
      <c r="Y393" s="89"/>
      <c r="Z393" s="90"/>
    </row>
    <row r="394" spans="1:26" ht="14.5" customHeight="1">
      <c r="A394" s="74" t="s">
        <v>2410</v>
      </c>
      <c r="B394" s="129" t="s">
        <v>2360</v>
      </c>
      <c r="C394" s="130" t="s">
        <v>2411</v>
      </c>
      <c r="D394" s="131" t="s">
        <v>2401</v>
      </c>
      <c r="E394" s="129" t="s">
        <v>427</v>
      </c>
      <c r="F394" s="132" t="s">
        <v>2412</v>
      </c>
      <c r="G394" s="132">
        <v>5.0415857018204902E-5</v>
      </c>
      <c r="H394" s="348">
        <v>5.0415857018204902E-5</v>
      </c>
      <c r="I394" s="74"/>
      <c r="J394" s="337">
        <v>1.9817801503759397E-4</v>
      </c>
      <c r="K394" s="338">
        <v>1.9817801503759397E-4</v>
      </c>
      <c r="L394" s="74"/>
      <c r="M394" s="345">
        <v>4.0038735999999998E-6</v>
      </c>
      <c r="N394" s="340">
        <f t="shared" si="31"/>
        <v>4.0038735999999998E-6</v>
      </c>
      <c r="P394" s="145">
        <v>3.6580052000000002E-6</v>
      </c>
      <c r="Q394" s="145">
        <v>1.6919052E-7</v>
      </c>
      <c r="R394" s="145">
        <v>1.766779E-7</v>
      </c>
      <c r="S394" s="134">
        <v>2.1930486894086801E-10</v>
      </c>
      <c r="T394" s="135">
        <v>6.257045850124839E-13</v>
      </c>
      <c r="U394" s="135">
        <v>2.47448040332E-5</v>
      </c>
      <c r="V394" s="342">
        <v>9.7864562000000006E-9</v>
      </c>
      <c r="W394" s="89" t="s">
        <v>2405</v>
      </c>
      <c r="X394" s="89" t="s">
        <v>2406</v>
      </c>
      <c r="Y394" s="89"/>
      <c r="Z394" s="90"/>
    </row>
    <row r="395" spans="1:26" ht="14.5" customHeight="1">
      <c r="A395" s="74" t="s">
        <v>2413</v>
      </c>
      <c r="B395" s="129" t="s">
        <v>2360</v>
      </c>
      <c r="C395" s="130" t="s">
        <v>2414</v>
      </c>
      <c r="D395" s="131" t="s">
        <v>2401</v>
      </c>
      <c r="E395" s="129" t="s">
        <v>427</v>
      </c>
      <c r="F395" s="132" t="s">
        <v>2415</v>
      </c>
      <c r="G395" s="132">
        <v>5.1125939596144402E-5</v>
      </c>
      <c r="H395" s="348">
        <v>5.1125939596144402E-5</v>
      </c>
      <c r="I395" s="74"/>
      <c r="J395" s="337">
        <v>2.0096925563909773E-4</v>
      </c>
      <c r="K395" s="338">
        <v>2.0096925563909773E-4</v>
      </c>
      <c r="L395" s="74"/>
      <c r="M395" s="345">
        <v>4.0602662000000001E-6</v>
      </c>
      <c r="N395" s="340">
        <f t="shared" si="31"/>
        <v>4.0602662000000001E-6</v>
      </c>
      <c r="P395" s="145">
        <v>3.7095263999999999E-6</v>
      </c>
      <c r="Q395" s="145">
        <v>1.7157347999999999E-7</v>
      </c>
      <c r="R395" s="145">
        <v>1.7916632E-7</v>
      </c>
      <c r="S395" s="134">
        <v>2.2239366970506095E-10</v>
      </c>
      <c r="T395" s="135">
        <v>6.3451731803505915E-13</v>
      </c>
      <c r="U395" s="135">
        <v>2.5093322329399999E-5</v>
      </c>
      <c r="V395" s="342">
        <v>9.9242935999999994E-9</v>
      </c>
      <c r="W395" s="89" t="s">
        <v>2405</v>
      </c>
      <c r="X395" s="89" t="s">
        <v>2406</v>
      </c>
      <c r="Y395" s="89"/>
      <c r="Z395" s="90"/>
    </row>
    <row r="396" spans="1:26" ht="14.5" customHeight="1">
      <c r="A396" s="74" t="s">
        <v>2416</v>
      </c>
      <c r="B396" s="129" t="s">
        <v>2360</v>
      </c>
      <c r="C396" s="130" t="s">
        <v>2417</v>
      </c>
      <c r="D396" s="131" t="s">
        <v>2401</v>
      </c>
      <c r="E396" s="129" t="s">
        <v>427</v>
      </c>
      <c r="F396" s="132" t="s">
        <v>2418</v>
      </c>
      <c r="G396" s="132">
        <v>6.7031787055009303E-5</v>
      </c>
      <c r="H396" s="348">
        <v>6.7031787055009303E-5</v>
      </c>
      <c r="I396" s="74"/>
      <c r="J396" s="337">
        <v>2.6349302255639101E-4</v>
      </c>
      <c r="K396" s="338">
        <v>2.6349302255639101E-4</v>
      </c>
      <c r="L396" s="74"/>
      <c r="M396" s="345">
        <v>5.3234600999999996E-6</v>
      </c>
      <c r="N396" s="340">
        <f t="shared" si="31"/>
        <v>5.3234600999999996E-6</v>
      </c>
      <c r="P396" s="145">
        <v>4.8636013000000004E-6</v>
      </c>
      <c r="Q396" s="145">
        <v>2.249519E-7</v>
      </c>
      <c r="R396" s="145">
        <v>2.3490695999999999E-7</v>
      </c>
      <c r="S396" s="134">
        <v>2.9158280723604003E-10</v>
      </c>
      <c r="T396" s="135">
        <v>8.3192270895039796E-13</v>
      </c>
      <c r="U396" s="135">
        <v>3.29001341652E-5</v>
      </c>
      <c r="V396" s="342">
        <v>1.3011852E-8</v>
      </c>
      <c r="W396" s="89" t="s">
        <v>2405</v>
      </c>
      <c r="X396" s="89" t="s">
        <v>2406</v>
      </c>
      <c r="Y396" s="89"/>
      <c r="Z396" s="90"/>
    </row>
    <row r="397" spans="1:26" ht="14.5" customHeight="1">
      <c r="A397" s="74" t="s">
        <v>2419</v>
      </c>
      <c r="B397" s="129" t="s">
        <v>2360</v>
      </c>
      <c r="C397" s="130" t="s">
        <v>2420</v>
      </c>
      <c r="D397" s="131" t="s">
        <v>2401</v>
      </c>
      <c r="E397" s="129" t="s">
        <v>427</v>
      </c>
      <c r="F397" s="132" t="s">
        <v>2421</v>
      </c>
      <c r="G397" s="132">
        <v>3.6386358472148802E-5</v>
      </c>
      <c r="H397" s="348">
        <v>3.6386358472148802E-5</v>
      </c>
      <c r="I397" s="74"/>
      <c r="J397" s="337">
        <v>1.3521187218045112E-4</v>
      </c>
      <c r="K397" s="338">
        <v>1.3521187218045112E-4</v>
      </c>
      <c r="L397" s="74"/>
      <c r="M397" s="345">
        <v>2.7577723E-6</v>
      </c>
      <c r="N397" s="340">
        <f t="shared" si="31"/>
        <v>2.7577723E-6</v>
      </c>
      <c r="P397" s="145">
        <v>2.4903117000000002E-6</v>
      </c>
      <c r="Q397" s="145">
        <v>1.4096599000000001E-7</v>
      </c>
      <c r="R397" s="145">
        <v>1.2649464000000001E-7</v>
      </c>
      <c r="S397" s="134">
        <v>1.4929926070157001E-10</v>
      </c>
      <c r="T397" s="135">
        <v>5.2132392303928467E-13</v>
      </c>
      <c r="U397" s="135">
        <v>1.7716336726800002E-5</v>
      </c>
      <c r="V397" s="342">
        <v>7.0694521999999997E-9</v>
      </c>
      <c r="W397" s="89" t="s">
        <v>2405</v>
      </c>
      <c r="X397" s="89" t="s">
        <v>2406</v>
      </c>
      <c r="Y397" s="89"/>
      <c r="Z397" s="90"/>
    </row>
    <row r="398" spans="1:26" ht="14.5" customHeight="1">
      <c r="A398" s="74" t="s">
        <v>2422</v>
      </c>
      <c r="B398" s="129" t="s">
        <v>2360</v>
      </c>
      <c r="C398" s="130" t="s">
        <v>2423</v>
      </c>
      <c r="D398" s="131" t="s">
        <v>2401</v>
      </c>
      <c r="E398" s="129" t="s">
        <v>427</v>
      </c>
      <c r="F398" s="132" t="s">
        <v>2424</v>
      </c>
      <c r="G398" s="132">
        <v>3.7893039760894106E-5</v>
      </c>
      <c r="H398" s="348">
        <v>3.7893039760894106E-5</v>
      </c>
      <c r="I398" s="74"/>
      <c r="J398" s="337">
        <v>1.4081070676691729E-4</v>
      </c>
      <c r="K398" s="338">
        <v>1.4081070676691729E-4</v>
      </c>
      <c r="L398" s="74"/>
      <c r="M398" s="345">
        <v>2.8719657999999998E-6</v>
      </c>
      <c r="N398" s="340">
        <f t="shared" si="31"/>
        <v>2.8719657999999998E-6</v>
      </c>
      <c r="P398" s="145">
        <v>2.5934301999999999E-6</v>
      </c>
      <c r="Q398" s="145">
        <v>1.4680309E-7</v>
      </c>
      <c r="R398" s="145">
        <v>1.3173252000000001E-7</v>
      </c>
      <c r="S398" s="134">
        <v>1.5548142572858002E-10</v>
      </c>
      <c r="T398" s="135">
        <v>5.429108403085043E-13</v>
      </c>
      <c r="U398" s="135">
        <v>1.8449932071599998E-5</v>
      </c>
      <c r="V398" s="342">
        <v>7.3621830999999997E-9</v>
      </c>
      <c r="W398" s="89" t="s">
        <v>2405</v>
      </c>
      <c r="X398" s="89" t="s">
        <v>2406</v>
      </c>
      <c r="Y398" s="89"/>
      <c r="Z398" s="90"/>
    </row>
    <row r="399" spans="1:26" ht="14.5" customHeight="1">
      <c r="A399" s="74" t="s">
        <v>2425</v>
      </c>
      <c r="B399" s="129" t="s">
        <v>2360</v>
      </c>
      <c r="C399" s="130" t="s">
        <v>2426</v>
      </c>
      <c r="D399" s="131" t="s">
        <v>2401</v>
      </c>
      <c r="E399" s="129" t="s">
        <v>427</v>
      </c>
      <c r="F399" s="132" t="s">
        <v>2427</v>
      </c>
      <c r="G399" s="132">
        <v>4.0755733720210198E-5</v>
      </c>
      <c r="H399" s="348">
        <v>4.0755733720210198E-5</v>
      </c>
      <c r="I399" s="74"/>
      <c r="J399" s="337">
        <v>1.514484887218045E-4</v>
      </c>
      <c r="K399" s="338">
        <v>1.514484887218045E-4</v>
      </c>
      <c r="L399" s="74"/>
      <c r="M399" s="345">
        <v>3.0889333999999998E-6</v>
      </c>
      <c r="N399" s="340">
        <f t="shared" si="31"/>
        <v>3.0889333999999998E-6</v>
      </c>
      <c r="P399" s="145">
        <v>2.7893553E-6</v>
      </c>
      <c r="Q399" s="145">
        <v>1.5789358000000001E-7</v>
      </c>
      <c r="R399" s="145">
        <v>1.4168448000000001E-7</v>
      </c>
      <c r="S399" s="134">
        <v>1.6722753774359002E-10</v>
      </c>
      <c r="T399" s="135">
        <v>5.8392596618230467E-13</v>
      </c>
      <c r="U399" s="135">
        <v>1.9843764126700001E-5</v>
      </c>
      <c r="V399" s="342">
        <v>7.9183718999999996E-9</v>
      </c>
      <c r="W399" s="89" t="s">
        <v>2405</v>
      </c>
      <c r="X399" s="89" t="s">
        <v>2406</v>
      </c>
      <c r="Y399" s="89"/>
      <c r="Z399" s="90"/>
    </row>
    <row r="400" spans="1:26" ht="14.5" customHeight="1">
      <c r="A400" s="74" t="s">
        <v>2428</v>
      </c>
      <c r="B400" s="129" t="s">
        <v>2360</v>
      </c>
      <c r="C400" s="130" t="s">
        <v>2429</v>
      </c>
      <c r="D400" s="131" t="s">
        <v>2401</v>
      </c>
      <c r="E400" s="129" t="s">
        <v>427</v>
      </c>
      <c r="F400" s="132" t="s">
        <v>2430</v>
      </c>
      <c r="G400" s="132">
        <v>7.684075589701E-5</v>
      </c>
      <c r="H400" s="348">
        <v>7.684075589701E-5</v>
      </c>
      <c r="I400" s="74"/>
      <c r="J400" s="337">
        <v>2.8554059398496243E-4</v>
      </c>
      <c r="K400" s="338">
        <v>2.8554059398496243E-4</v>
      </c>
      <c r="L400" s="74"/>
      <c r="M400" s="345">
        <v>5.823867E-6</v>
      </c>
      <c r="N400" s="340">
        <f t="shared" si="31"/>
        <v>5.823867E-6</v>
      </c>
      <c r="P400" s="145">
        <v>5.2590432999999999E-6</v>
      </c>
      <c r="Q400" s="145">
        <v>2.9769214999999998E-7</v>
      </c>
      <c r="R400" s="145">
        <v>2.6713154999999999E-7</v>
      </c>
      <c r="S400" s="134">
        <v>3.1529036926016004E-10</v>
      </c>
      <c r="T400" s="135">
        <v>1.1009325119094715E-12</v>
      </c>
      <c r="U400" s="135">
        <v>3.7413381584999996E-5</v>
      </c>
      <c r="V400" s="342">
        <v>1.4929278E-8</v>
      </c>
      <c r="W400" s="89" t="s">
        <v>2405</v>
      </c>
      <c r="X400" s="89" t="s">
        <v>2406</v>
      </c>
      <c r="Y400" s="89"/>
      <c r="Z400" s="90"/>
    </row>
    <row r="401" spans="1:26" ht="14.5" customHeight="1">
      <c r="A401" s="74" t="s">
        <v>2431</v>
      </c>
      <c r="B401" s="129" t="s">
        <v>2360</v>
      </c>
      <c r="C401" s="130" t="s">
        <v>2432</v>
      </c>
      <c r="D401" s="131" t="s">
        <v>2401</v>
      </c>
      <c r="E401" s="129" t="s">
        <v>427</v>
      </c>
      <c r="F401" s="132" t="s">
        <v>2433</v>
      </c>
      <c r="G401" s="132">
        <v>1.0618424479E-5</v>
      </c>
      <c r="H401" s="348">
        <v>1.0618424479E-5</v>
      </c>
      <c r="I401" s="74"/>
      <c r="J401" s="337">
        <v>4.7460188721804504E-5</v>
      </c>
      <c r="K401" s="338">
        <v>4.7460188721804504E-5</v>
      </c>
      <c r="L401" s="74"/>
      <c r="M401" s="345">
        <v>1.0877444000000001E-6</v>
      </c>
      <c r="N401" s="340">
        <f t="shared" si="31"/>
        <v>1.0877444000000001E-6</v>
      </c>
      <c r="P401" s="145">
        <v>1.0273472999999999E-6</v>
      </c>
      <c r="Q401" s="145">
        <v>4.2755781999999999E-8</v>
      </c>
      <c r="R401" s="145">
        <v>1.7641364999999999E-8</v>
      </c>
      <c r="S401" s="134">
        <v>6.1591562753E-11</v>
      </c>
      <c r="T401" s="135">
        <v>1.581204992044E-13</v>
      </c>
      <c r="U401" s="135">
        <v>2.4707794035000002E-6</v>
      </c>
      <c r="V401" s="342">
        <v>2.9551951E-9</v>
      </c>
      <c r="W401" s="89" t="s">
        <v>2405</v>
      </c>
      <c r="X401" s="89" t="s">
        <v>2406</v>
      </c>
      <c r="Y401" s="89"/>
      <c r="Z401" s="90"/>
    </row>
    <row r="402" spans="1:26" ht="14.5" customHeight="1">
      <c r="A402" s="74" t="s">
        <v>2434</v>
      </c>
      <c r="B402" s="129" t="s">
        <v>2360</v>
      </c>
      <c r="C402" s="130" t="s">
        <v>2435</v>
      </c>
      <c r="D402" s="131" t="s">
        <v>2401</v>
      </c>
      <c r="E402" s="129" t="s">
        <v>427</v>
      </c>
      <c r="F402" s="132" t="s">
        <v>2436</v>
      </c>
      <c r="G402" s="132">
        <v>1.1275823581000001E-5</v>
      </c>
      <c r="H402" s="348">
        <v>1.1275823581000001E-5</v>
      </c>
      <c r="I402" s="74"/>
      <c r="J402" s="337">
        <v>5.0398504511278194E-5</v>
      </c>
      <c r="K402" s="338">
        <v>5.0398504511278194E-5</v>
      </c>
      <c r="L402" s="74"/>
      <c r="M402" s="345">
        <v>1.1550878999999999E-6</v>
      </c>
      <c r="N402" s="340">
        <f t="shared" si="31"/>
        <v>1.1550878999999999E-6</v>
      </c>
      <c r="P402" s="145">
        <v>1.0909515000000001E-6</v>
      </c>
      <c r="Q402" s="145">
        <v>4.5402842999999999E-8</v>
      </c>
      <c r="R402" s="145">
        <v>1.8733563000000001E-8</v>
      </c>
      <c r="S402" s="134">
        <v>6.5404768168999992E-11</v>
      </c>
      <c r="T402" s="135">
        <v>1.6790991958559998E-13</v>
      </c>
      <c r="U402" s="135">
        <v>2.6237482585000001E-6</v>
      </c>
      <c r="V402" s="342">
        <v>3.1381546999999998E-9</v>
      </c>
      <c r="W402" s="89" t="s">
        <v>2405</v>
      </c>
      <c r="X402" s="89" t="s">
        <v>2406</v>
      </c>
      <c r="Y402" s="89"/>
      <c r="Z402" s="90"/>
    </row>
    <row r="403" spans="1:26" ht="14.5" customHeight="1">
      <c r="A403" s="74" t="s">
        <v>2437</v>
      </c>
      <c r="B403" s="129" t="s">
        <v>2360</v>
      </c>
      <c r="C403" s="130" t="s">
        <v>2438</v>
      </c>
      <c r="D403" s="131" t="s">
        <v>2401</v>
      </c>
      <c r="E403" s="129" t="s">
        <v>427</v>
      </c>
      <c r="F403" s="132" t="s">
        <v>2439</v>
      </c>
      <c r="G403" s="132">
        <v>1.2133300561E-5</v>
      </c>
      <c r="H403" s="348">
        <v>1.2133300561E-5</v>
      </c>
      <c r="I403" s="74"/>
      <c r="J403" s="337">
        <v>5.4231090225563907E-5</v>
      </c>
      <c r="K403" s="338">
        <v>5.4231090225563907E-5</v>
      </c>
      <c r="L403" s="74"/>
      <c r="M403" s="345">
        <v>1.2429272999999999E-6</v>
      </c>
      <c r="N403" s="340">
        <f t="shared" si="31"/>
        <v>1.2429272999999999E-6</v>
      </c>
      <c r="P403" s="145">
        <v>1.1739136000000001E-6</v>
      </c>
      <c r="Q403" s="145">
        <v>4.8855530999999997E-8</v>
      </c>
      <c r="R403" s="145">
        <v>2.0158168000000002E-8</v>
      </c>
      <c r="S403" s="134">
        <v>7.0378514756000004E-11</v>
      </c>
      <c r="T403" s="135">
        <v>1.8067873527839999E-13</v>
      </c>
      <c r="U403" s="135">
        <v>2.8232728606999998E-6</v>
      </c>
      <c r="V403" s="342">
        <v>3.3767976999999998E-9</v>
      </c>
      <c r="W403" s="89" t="s">
        <v>2405</v>
      </c>
      <c r="X403" s="89" t="s">
        <v>2406</v>
      </c>
      <c r="Y403" s="89"/>
      <c r="Z403" s="90"/>
    </row>
    <row r="404" spans="1:26" ht="14.5" customHeight="1">
      <c r="A404" s="74" t="s">
        <v>2440</v>
      </c>
      <c r="B404" s="129" t="s">
        <v>2360</v>
      </c>
      <c r="C404" s="130" t="s">
        <v>2441</v>
      </c>
      <c r="D404" s="131" t="s">
        <v>2401</v>
      </c>
      <c r="E404" s="129" t="s">
        <v>427</v>
      </c>
      <c r="F404" s="132" t="s">
        <v>2442</v>
      </c>
      <c r="G404" s="132">
        <v>1.284786491E-5</v>
      </c>
      <c r="H404" s="348">
        <v>1.284786491E-5</v>
      </c>
      <c r="I404" s="74"/>
      <c r="J404" s="337">
        <v>5.7424912030075185E-5</v>
      </c>
      <c r="K404" s="338">
        <v>5.7424912030075185E-5</v>
      </c>
      <c r="L404" s="74"/>
      <c r="M404" s="345">
        <v>1.3161268E-6</v>
      </c>
      <c r="N404" s="340">
        <f t="shared" si="31"/>
        <v>1.3161268E-6</v>
      </c>
      <c r="P404" s="145">
        <v>1.2430487000000001E-6</v>
      </c>
      <c r="Q404" s="145">
        <v>5.1732769999999997E-8</v>
      </c>
      <c r="R404" s="145">
        <v>2.1345338999999999E-8</v>
      </c>
      <c r="S404" s="134">
        <v>7.4523304079E-11</v>
      </c>
      <c r="T404" s="135">
        <v>1.9131941420579998E-13</v>
      </c>
      <c r="U404" s="135">
        <v>2.9895433292E-6</v>
      </c>
      <c r="V404" s="342">
        <v>3.5756668000000001E-9</v>
      </c>
      <c r="W404" s="89" t="s">
        <v>2405</v>
      </c>
      <c r="X404" s="89" t="s">
        <v>2406</v>
      </c>
      <c r="Y404" s="89"/>
      <c r="Z404" s="90"/>
    </row>
    <row r="405" spans="1:26" ht="14.5" customHeight="1">
      <c r="A405" s="74" t="s">
        <v>2443</v>
      </c>
      <c r="B405" s="129" t="s">
        <v>2360</v>
      </c>
      <c r="C405" s="130" t="s">
        <v>2444</v>
      </c>
      <c r="D405" s="131" t="s">
        <v>2401</v>
      </c>
      <c r="E405" s="129" t="s">
        <v>427</v>
      </c>
      <c r="F405" s="132" t="s">
        <v>2445</v>
      </c>
      <c r="G405" s="132">
        <v>1.702806549E-5</v>
      </c>
      <c r="H405" s="348">
        <v>1.702806549E-5</v>
      </c>
      <c r="I405" s="74"/>
      <c r="J405" s="337">
        <v>7.6108766917293232E-5</v>
      </c>
      <c r="K405" s="338">
        <v>7.6108766917293232E-5</v>
      </c>
      <c r="L405" s="74"/>
      <c r="M405" s="345">
        <v>1.7443438E-6</v>
      </c>
      <c r="N405" s="340">
        <f t="shared" si="31"/>
        <v>1.7443438E-6</v>
      </c>
      <c r="P405" s="145">
        <v>1.6474889000000001E-6</v>
      </c>
      <c r="Q405" s="145">
        <v>6.8564623000000001E-8</v>
      </c>
      <c r="R405" s="145">
        <v>2.8290291000000001E-8</v>
      </c>
      <c r="S405" s="134">
        <v>9.8770318566000016E-11</v>
      </c>
      <c r="T405" s="135">
        <v>2.5356739232079998E-13</v>
      </c>
      <c r="U405" s="135">
        <v>3.9622256146999998E-6</v>
      </c>
      <c r="V405" s="342">
        <v>4.7390511E-9</v>
      </c>
      <c r="W405" s="89" t="s">
        <v>2405</v>
      </c>
      <c r="X405" s="89" t="s">
        <v>2406</v>
      </c>
      <c r="Y405" s="89"/>
      <c r="Z405" s="90"/>
    </row>
    <row r="406" spans="1:26" ht="14.5" customHeight="1">
      <c r="B406" s="129" t="s">
        <v>2360</v>
      </c>
      <c r="C406" s="127" t="s">
        <v>2446</v>
      </c>
      <c r="D406" s="127" t="s">
        <v>2447</v>
      </c>
      <c r="G406" s="74"/>
      <c r="H406" s="74"/>
      <c r="I406" s="74"/>
      <c r="J406" s="115"/>
      <c r="K406" s="74"/>
      <c r="L406" s="74"/>
      <c r="M406" s="115"/>
      <c r="N406" s="74"/>
      <c r="O406" s="74"/>
      <c r="P406" s="74"/>
      <c r="V406" s="74"/>
      <c r="W406" s="89"/>
      <c r="X406" s="89"/>
      <c r="Y406" s="89"/>
      <c r="Z406" s="90"/>
    </row>
    <row r="407" spans="1:26" ht="14.5" customHeight="1">
      <c r="A407" s="74" t="s">
        <v>2448</v>
      </c>
      <c r="B407" s="129" t="s">
        <v>2360</v>
      </c>
      <c r="C407" s="130" t="s">
        <v>2449</v>
      </c>
      <c r="D407" s="131" t="s">
        <v>2447</v>
      </c>
      <c r="E407" s="129" t="s">
        <v>957</v>
      </c>
      <c r="F407" s="132" t="s">
        <v>2450</v>
      </c>
      <c r="G407" s="132">
        <v>0.85460789219216005</v>
      </c>
      <c r="H407" s="348">
        <v>0.85460789219216005</v>
      </c>
      <c r="I407" s="74"/>
      <c r="J407" s="337">
        <v>1.3036475187969925</v>
      </c>
      <c r="K407" s="338">
        <v>1.3036475187969925</v>
      </c>
      <c r="L407" s="74"/>
      <c r="M407" s="339">
        <v>3.1199768999999999E-2</v>
      </c>
      <c r="N407" s="340">
        <f t="shared" ref="N407:N416" si="32">M407</f>
        <v>3.1199768999999999E-2</v>
      </c>
      <c r="O407" s="74"/>
      <c r="P407" s="133">
        <v>2.9385458999999999E-2</v>
      </c>
      <c r="Q407" s="133">
        <v>1.2936358000000001E-3</v>
      </c>
      <c r="R407" s="133">
        <v>5.2067447999999998E-4</v>
      </c>
      <c r="S407" s="134">
        <v>1.7617180863452002E-6</v>
      </c>
      <c r="T407" s="135">
        <v>4.7841561358159239E-9</v>
      </c>
      <c r="U407" s="135">
        <v>7.2923597145999997E-2</v>
      </c>
      <c r="V407" s="342">
        <v>6.0175342999999997E-5</v>
      </c>
      <c r="W407" s="110" t="s">
        <v>2451</v>
      </c>
      <c r="X407" s="89"/>
      <c r="Y407" s="89"/>
      <c r="Z407" s="90"/>
    </row>
    <row r="408" spans="1:26" ht="14.5" customHeight="1">
      <c r="A408" s="74" t="s">
        <v>2452</v>
      </c>
      <c r="B408" s="129" t="s">
        <v>2360</v>
      </c>
      <c r="C408" s="130" t="s">
        <v>2453</v>
      </c>
      <c r="D408" s="131" t="s">
        <v>2447</v>
      </c>
      <c r="E408" s="129" t="s">
        <v>957</v>
      </c>
      <c r="F408" s="132" t="s">
        <v>2454</v>
      </c>
      <c r="G408" s="132">
        <v>0.52158010833559998</v>
      </c>
      <c r="H408" s="348">
        <v>0.52158010833559998</v>
      </c>
      <c r="I408" s="74"/>
      <c r="J408" s="337">
        <v>0.89277962406015032</v>
      </c>
      <c r="K408" s="338">
        <v>0.89277962406015032</v>
      </c>
      <c r="L408" s="74"/>
      <c r="M408" s="339">
        <v>2.4392152E-2</v>
      </c>
      <c r="N408" s="340">
        <f t="shared" si="32"/>
        <v>2.4392152E-2</v>
      </c>
      <c r="O408" s="74"/>
      <c r="P408" s="133">
        <v>2.2833508999999998E-2</v>
      </c>
      <c r="Q408" s="133">
        <v>1.0515343999999999E-3</v>
      </c>
      <c r="R408" s="133">
        <v>5.0710876000000004E-4</v>
      </c>
      <c r="S408" s="134">
        <v>1.3689154065254E-6</v>
      </c>
      <c r="T408" s="135">
        <v>3.8888107506777159E-9</v>
      </c>
      <c r="U408" s="135">
        <v>7.1023635299999999E-2</v>
      </c>
      <c r="V408" s="342">
        <v>8.5657296000000006E-5</v>
      </c>
      <c r="W408" s="110" t="s">
        <v>2455</v>
      </c>
      <c r="X408" s="89"/>
      <c r="Y408" s="89"/>
      <c r="Z408" s="90"/>
    </row>
    <row r="409" spans="1:26" ht="14.5" customHeight="1">
      <c r="A409" s="74" t="s">
        <v>2456</v>
      </c>
      <c r="B409" s="129" t="s">
        <v>2360</v>
      </c>
      <c r="C409" s="130" t="s">
        <v>2457</v>
      </c>
      <c r="D409" s="131" t="s">
        <v>2447</v>
      </c>
      <c r="E409" s="129" t="s">
        <v>957</v>
      </c>
      <c r="F409" s="132" t="s">
        <v>2458</v>
      </c>
      <c r="G409" s="132">
        <v>0.95180712515290011</v>
      </c>
      <c r="H409" s="348">
        <v>0.95180712515290011</v>
      </c>
      <c r="I409" s="74"/>
      <c r="J409" s="337">
        <v>3.6820066165413534</v>
      </c>
      <c r="K409" s="338">
        <v>3.6820066165413534</v>
      </c>
      <c r="L409" s="74"/>
      <c r="M409" s="339">
        <v>6.6077576999999998E-2</v>
      </c>
      <c r="N409" s="340">
        <f t="shared" si="32"/>
        <v>6.6077576999999998E-2</v>
      </c>
      <c r="O409" s="74"/>
      <c r="P409" s="133">
        <v>6.2421032000000001E-2</v>
      </c>
      <c r="Q409" s="133">
        <v>2.9871367999999999E-3</v>
      </c>
      <c r="R409" s="133">
        <v>6.6940784000000001E-4</v>
      </c>
      <c r="S409" s="134">
        <v>3.7422680806893997E-6</v>
      </c>
      <c r="T409" s="135">
        <v>1.1047103529723628E-8</v>
      </c>
      <c r="U409" s="135">
        <v>9.3754599100000002E-2</v>
      </c>
      <c r="V409" s="341">
        <v>1.3056318999999999E-4</v>
      </c>
      <c r="W409" s="110" t="s">
        <v>2459</v>
      </c>
      <c r="X409" s="89"/>
      <c r="Y409" s="89"/>
      <c r="Z409" s="90"/>
    </row>
    <row r="410" spans="1:26" ht="14.5" customHeight="1">
      <c r="A410" s="74" t="s">
        <v>2460</v>
      </c>
      <c r="B410" s="129" t="s">
        <v>2360</v>
      </c>
      <c r="C410" s="130" t="s">
        <v>2461</v>
      </c>
      <c r="D410" s="131" t="s">
        <v>2447</v>
      </c>
      <c r="E410" s="129" t="s">
        <v>957</v>
      </c>
      <c r="F410" s="132" t="s">
        <v>2462</v>
      </c>
      <c r="G410" s="132">
        <v>0.18252122888790001</v>
      </c>
      <c r="H410" s="348">
        <v>0.18252122888790001</v>
      </c>
      <c r="I410" s="74"/>
      <c r="J410" s="337">
        <v>0.84221127819548869</v>
      </c>
      <c r="K410" s="338">
        <v>0.84221127819548869</v>
      </c>
      <c r="L410" s="74"/>
      <c r="M410" s="339">
        <v>1.9550649E-2</v>
      </c>
      <c r="N410" s="340">
        <f t="shared" si="32"/>
        <v>1.9550649E-2</v>
      </c>
      <c r="O410" s="74"/>
      <c r="P410" s="133">
        <v>1.8113055999999999E-2</v>
      </c>
      <c r="Q410" s="133">
        <v>8.1822806999999999E-4</v>
      </c>
      <c r="R410" s="133">
        <v>6.1936528000000005E-4</v>
      </c>
      <c r="S410" s="134">
        <v>1.0859146235404001E-6</v>
      </c>
      <c r="T410" s="135">
        <v>3.0259913996560201E-9</v>
      </c>
      <c r="U410" s="135">
        <v>8.6745837000000006E-2</v>
      </c>
      <c r="V410" s="342">
        <v>4.9614953000000003E-5</v>
      </c>
      <c r="W410" s="89" t="s">
        <v>2390</v>
      </c>
      <c r="X410" s="110"/>
      <c r="Y410" s="110"/>
      <c r="Z410" s="90"/>
    </row>
    <row r="411" spans="1:26" ht="14.5" customHeight="1">
      <c r="A411" s="74" t="s">
        <v>2463</v>
      </c>
      <c r="B411" s="129" t="s">
        <v>2360</v>
      </c>
      <c r="C411" s="130" t="s">
        <v>2464</v>
      </c>
      <c r="D411" s="131" t="s">
        <v>2447</v>
      </c>
      <c r="E411" s="129" t="s">
        <v>957</v>
      </c>
      <c r="F411" s="132" t="s">
        <v>2465</v>
      </c>
      <c r="G411" s="132">
        <v>0.22616707916263001</v>
      </c>
      <c r="H411" s="348">
        <v>0.22616707916263001</v>
      </c>
      <c r="I411" s="74"/>
      <c r="J411" s="337">
        <v>1.4500784962406015</v>
      </c>
      <c r="K411" s="338">
        <v>1.4500784962406015</v>
      </c>
      <c r="L411" s="74"/>
      <c r="M411" s="339">
        <v>2.8346133999999999E-2</v>
      </c>
      <c r="N411" s="340">
        <f t="shared" si="32"/>
        <v>2.8346133999999999E-2</v>
      </c>
      <c r="O411" s="74"/>
      <c r="P411" s="133">
        <v>2.6196441000000001E-2</v>
      </c>
      <c r="Q411" s="133">
        <v>1.2179716E-3</v>
      </c>
      <c r="R411" s="133">
        <v>9.3172171000000003E-4</v>
      </c>
      <c r="S411" s="134">
        <v>1.5705299768979999E-6</v>
      </c>
      <c r="T411" s="135">
        <v>4.504333003644765E-9</v>
      </c>
      <c r="U411" s="135">
        <v>0.130493234909</v>
      </c>
      <c r="V411" s="342">
        <v>7.2069386000000007E-5</v>
      </c>
      <c r="W411" s="89" t="s">
        <v>2466</v>
      </c>
      <c r="X411" s="110"/>
      <c r="Y411" s="110"/>
      <c r="Z411" s="90"/>
    </row>
    <row r="412" spans="1:26" ht="14.5" customHeight="1">
      <c r="A412" s="74" t="s">
        <v>2467</v>
      </c>
      <c r="B412" s="129" t="s">
        <v>2360</v>
      </c>
      <c r="C412" s="130" t="s">
        <v>2468</v>
      </c>
      <c r="D412" s="131" t="s">
        <v>2447</v>
      </c>
      <c r="E412" s="129" t="s">
        <v>957</v>
      </c>
      <c r="F412" s="132" t="s">
        <v>2469</v>
      </c>
      <c r="G412" s="132">
        <v>0.28295015518652999</v>
      </c>
      <c r="H412" s="348">
        <v>0.28295015518652999</v>
      </c>
      <c r="I412" s="74"/>
      <c r="J412" s="337">
        <v>1.3548597744360902</v>
      </c>
      <c r="K412" s="338">
        <v>1.3548597744360902</v>
      </c>
      <c r="L412" s="74"/>
      <c r="M412" s="339">
        <v>2.8450684E-2</v>
      </c>
      <c r="N412" s="340">
        <f t="shared" si="32"/>
        <v>2.8450684E-2</v>
      </c>
      <c r="O412" s="74"/>
      <c r="P412" s="133">
        <v>2.5937939E-2</v>
      </c>
      <c r="Q412" s="133">
        <v>1.1855403E-3</v>
      </c>
      <c r="R412" s="133">
        <v>1.3272053E-3</v>
      </c>
      <c r="S412" s="134">
        <v>1.5550323160439998E-6</v>
      </c>
      <c r="T412" s="135">
        <v>4.3843946417182361E-9</v>
      </c>
      <c r="U412" s="135">
        <v>0.185883095325</v>
      </c>
      <c r="V412" s="342">
        <v>7.7423811000000006E-5</v>
      </c>
      <c r="W412" s="89" t="s">
        <v>2470</v>
      </c>
      <c r="X412" s="110"/>
      <c r="Y412" s="110"/>
      <c r="Z412" s="90"/>
    </row>
    <row r="413" spans="1:26" ht="14.5" customHeight="1">
      <c r="A413" s="74" t="s">
        <v>2471</v>
      </c>
      <c r="B413" s="129" t="s">
        <v>2360</v>
      </c>
      <c r="C413" s="130" t="s">
        <v>2472</v>
      </c>
      <c r="D413" s="131" t="s">
        <v>2447</v>
      </c>
      <c r="E413" s="129" t="s">
        <v>957</v>
      </c>
      <c r="F413" s="132" t="s">
        <v>2473</v>
      </c>
      <c r="G413" s="132">
        <v>0.18252122888790001</v>
      </c>
      <c r="H413" s="348">
        <v>0.18252122888790001</v>
      </c>
      <c r="I413" s="74"/>
      <c r="J413" s="337">
        <v>0.84221127819548869</v>
      </c>
      <c r="K413" s="338">
        <v>0.84221127819548869</v>
      </c>
      <c r="L413" s="74"/>
      <c r="M413" s="339">
        <v>1.9550649E-2</v>
      </c>
      <c r="N413" s="340">
        <f t="shared" si="32"/>
        <v>1.9550649E-2</v>
      </c>
      <c r="O413" s="74"/>
      <c r="P413" s="133">
        <v>1.8113055999999999E-2</v>
      </c>
      <c r="Q413" s="133">
        <v>8.1822806999999999E-4</v>
      </c>
      <c r="R413" s="133">
        <v>6.1936528000000005E-4</v>
      </c>
      <c r="S413" s="134">
        <v>1.0859146235404001E-6</v>
      </c>
      <c r="T413" s="135">
        <v>3.0259913996560201E-9</v>
      </c>
      <c r="U413" s="135">
        <v>8.6745837000000006E-2</v>
      </c>
      <c r="V413" s="342">
        <v>4.9614953000000003E-5</v>
      </c>
      <c r="W413" s="89" t="s">
        <v>2367</v>
      </c>
      <c r="X413" s="110"/>
      <c r="Y413" s="110"/>
      <c r="Z413" s="90"/>
    </row>
    <row r="414" spans="1:26" ht="14.5" customHeight="1">
      <c r="A414" s="74" t="s">
        <v>2474</v>
      </c>
      <c r="B414" s="129" t="s">
        <v>2360</v>
      </c>
      <c r="C414" s="130" t="s">
        <v>2475</v>
      </c>
      <c r="D414" s="131" t="s">
        <v>2447</v>
      </c>
      <c r="E414" s="129" t="s">
        <v>957</v>
      </c>
      <c r="F414" s="132" t="s">
        <v>2476</v>
      </c>
      <c r="G414" s="132">
        <v>0.19240807330100002</v>
      </c>
      <c r="H414" s="348">
        <v>0.19240807330100002</v>
      </c>
      <c r="I414" s="74"/>
      <c r="J414" s="337">
        <v>0.53560845864661655</v>
      </c>
      <c r="K414" s="338">
        <v>0.53560845864661655</v>
      </c>
      <c r="L414" s="74"/>
      <c r="M414" s="339">
        <v>1.2361797000000001E-2</v>
      </c>
      <c r="N414" s="340">
        <f t="shared" si="32"/>
        <v>1.2361797000000001E-2</v>
      </c>
      <c r="O414" s="74"/>
      <c r="P414" s="133">
        <v>1.1502003E-2</v>
      </c>
      <c r="Q414" s="133">
        <v>5.3931115000000005E-4</v>
      </c>
      <c r="R414" s="133">
        <v>3.2048214000000001E-4</v>
      </c>
      <c r="S414" s="134">
        <v>6.8956855138369998E-7</v>
      </c>
      <c r="T414" s="135">
        <v>1.9944938896156815E-9</v>
      </c>
      <c r="U414" s="135">
        <v>4.4885454450000001E-2</v>
      </c>
      <c r="V414" s="342">
        <v>3.7676687000000002E-5</v>
      </c>
      <c r="W414" s="89" t="s">
        <v>2367</v>
      </c>
      <c r="X414" s="110"/>
      <c r="Y414" s="110"/>
      <c r="Z414" s="90"/>
    </row>
    <row r="415" spans="1:26" ht="14.5" customHeight="1">
      <c r="A415" s="74" t="s">
        <v>2477</v>
      </c>
      <c r="B415" s="129" t="s">
        <v>2360</v>
      </c>
      <c r="C415" s="130" t="s">
        <v>2478</v>
      </c>
      <c r="D415" s="131" t="s">
        <v>2447</v>
      </c>
      <c r="E415" s="129" t="s">
        <v>957</v>
      </c>
      <c r="F415" s="132" t="s">
        <v>2479</v>
      </c>
      <c r="G415" s="132">
        <v>6.9659016004999991E-2</v>
      </c>
      <c r="H415" s="348">
        <v>6.9659016004999991E-2</v>
      </c>
      <c r="I415" s="74"/>
      <c r="J415" s="337">
        <v>0.39904734586466162</v>
      </c>
      <c r="K415" s="338">
        <v>0.39904734586466162</v>
      </c>
      <c r="L415" s="74"/>
      <c r="M415" s="339">
        <v>8.1772948000000002E-3</v>
      </c>
      <c r="N415" s="340">
        <f t="shared" si="32"/>
        <v>8.1772948000000002E-3</v>
      </c>
      <c r="O415" s="74"/>
      <c r="P415" s="133">
        <v>7.5398588000000002E-3</v>
      </c>
      <c r="Q415" s="133">
        <v>3.4669677999999999E-4</v>
      </c>
      <c r="R415" s="133">
        <v>2.9073928E-4</v>
      </c>
      <c r="S415" s="134">
        <v>4.5202990538599999E-7</v>
      </c>
      <c r="T415" s="135">
        <v>1.2821626856360321E-9</v>
      </c>
      <c r="U415" s="135">
        <v>4.0719786525499999E-2</v>
      </c>
      <c r="V415" s="342">
        <v>2.0178222999999999E-5</v>
      </c>
      <c r="W415" s="89" t="s">
        <v>2367</v>
      </c>
      <c r="X415" s="89"/>
      <c r="Y415" s="89"/>
      <c r="Z415" s="90"/>
    </row>
    <row r="416" spans="1:26" ht="14.5" customHeight="1">
      <c r="A416" s="74" t="s">
        <v>2480</v>
      </c>
      <c r="B416" s="129" t="s">
        <v>2360</v>
      </c>
      <c r="C416" s="130" t="s">
        <v>2481</v>
      </c>
      <c r="D416" s="131" t="s">
        <v>2447</v>
      </c>
      <c r="E416" s="129" t="s">
        <v>957</v>
      </c>
      <c r="F416" s="132" t="s">
        <v>2482</v>
      </c>
      <c r="G416" s="132">
        <v>5.8124885232000004E-2</v>
      </c>
      <c r="H416" s="348">
        <v>5.8124885232000004E-2</v>
      </c>
      <c r="I416" s="74"/>
      <c r="J416" s="337">
        <v>0.29704809774436086</v>
      </c>
      <c r="K416" s="338">
        <v>0.29704809774436086</v>
      </c>
      <c r="L416" s="74"/>
      <c r="M416" s="339">
        <v>6.4105426000000002E-3</v>
      </c>
      <c r="N416" s="340">
        <f t="shared" si="32"/>
        <v>6.4105426000000002E-3</v>
      </c>
      <c r="O416" s="74"/>
      <c r="P416" s="133">
        <v>5.9212192999999998E-3</v>
      </c>
      <c r="Q416" s="133">
        <v>2.6450250999999998E-4</v>
      </c>
      <c r="R416" s="133">
        <v>2.2482078000000001E-4</v>
      </c>
      <c r="S416" s="134">
        <v>3.5498916263760004E-7</v>
      </c>
      <c r="T416" s="135">
        <v>9.7818976105550198E-10</v>
      </c>
      <c r="U416" s="135">
        <v>3.14875042093E-2</v>
      </c>
      <c r="V416" s="342">
        <v>1.5258215999999999E-5</v>
      </c>
      <c r="W416" s="89" t="s">
        <v>2367</v>
      </c>
      <c r="X416" s="89"/>
      <c r="Y416" s="89"/>
      <c r="Z416" s="90"/>
    </row>
    <row r="417" spans="1:26" ht="14.5" customHeight="1">
      <c r="B417" s="129" t="s">
        <v>2360</v>
      </c>
      <c r="C417" s="127" t="s">
        <v>72</v>
      </c>
      <c r="D417" s="127" t="s">
        <v>2483</v>
      </c>
      <c r="G417" s="74"/>
      <c r="H417" s="74"/>
      <c r="I417" s="74"/>
      <c r="J417" s="115"/>
      <c r="K417" s="74"/>
      <c r="L417" s="74"/>
      <c r="M417" s="115"/>
      <c r="N417" s="74"/>
      <c r="O417" s="74"/>
      <c r="P417" s="74"/>
      <c r="V417" s="74"/>
      <c r="W417" s="89"/>
      <c r="X417" s="89"/>
      <c r="Y417" s="89"/>
      <c r="Z417" s="90"/>
    </row>
    <row r="418" spans="1:26" ht="14.5" customHeight="1">
      <c r="A418" s="74" t="s">
        <v>2484</v>
      </c>
      <c r="B418" s="129" t="s">
        <v>2360</v>
      </c>
      <c r="C418" s="130" t="s">
        <v>73</v>
      </c>
      <c r="D418" s="131" t="s">
        <v>2483</v>
      </c>
      <c r="E418" s="129" t="s">
        <v>957</v>
      </c>
      <c r="F418" s="132" t="s">
        <v>2485</v>
      </c>
      <c r="G418" s="132">
        <v>0.27221943510333202</v>
      </c>
      <c r="H418" s="348">
        <v>0.27221943510333202</v>
      </c>
      <c r="I418" s="74"/>
      <c r="J418" s="337">
        <v>0.67925178947368414</v>
      </c>
      <c r="K418" s="338">
        <v>0.67925178947368414</v>
      </c>
      <c r="L418" s="74"/>
      <c r="M418" s="339">
        <v>4.2741394000000002E-2</v>
      </c>
      <c r="N418" s="340">
        <f t="shared" ref="N418:N421" si="33">M418</f>
        <v>4.2741394000000002E-2</v>
      </c>
      <c r="O418" s="74"/>
      <c r="P418" s="133">
        <v>4.0934918000000001E-2</v>
      </c>
      <c r="Q418" s="133">
        <v>1.1470644000000001E-3</v>
      </c>
      <c r="R418" s="133">
        <v>6.5941191999999995E-4</v>
      </c>
      <c r="S418" s="134">
        <v>2.454131799984313E-6</v>
      </c>
      <c r="T418" s="135">
        <v>4.2421021609429588E-9</v>
      </c>
      <c r="U418" s="135">
        <v>9.2354610543899998E-2</v>
      </c>
      <c r="V418" s="341">
        <v>1.5433351000000001E-4</v>
      </c>
      <c r="W418" s="110" t="s">
        <v>2486</v>
      </c>
      <c r="X418" s="110"/>
      <c r="Y418" s="110"/>
      <c r="Z418" s="90"/>
    </row>
    <row r="419" spans="1:26" ht="14.5" customHeight="1">
      <c r="A419" s="74" t="s">
        <v>2487</v>
      </c>
      <c r="B419" s="129" t="s">
        <v>2360</v>
      </c>
      <c r="C419" s="130" t="s">
        <v>2488</v>
      </c>
      <c r="D419" s="131" t="s">
        <v>2483</v>
      </c>
      <c r="E419" s="129" t="s">
        <v>957</v>
      </c>
      <c r="F419" s="132" t="s">
        <v>2489</v>
      </c>
      <c r="G419" s="132">
        <v>1.52561551605725</v>
      </c>
      <c r="H419" s="348">
        <v>1.52561551605725</v>
      </c>
      <c r="I419" s="74"/>
      <c r="J419" s="337">
        <v>3.5532528571428568</v>
      </c>
      <c r="K419" s="338">
        <v>3.5532528571428568</v>
      </c>
      <c r="L419" s="74"/>
      <c r="M419" s="339">
        <v>0.23962447000000001</v>
      </c>
      <c r="N419" s="340">
        <f t="shared" si="33"/>
        <v>0.23962447000000001</v>
      </c>
      <c r="O419" s="74"/>
      <c r="P419" s="133">
        <v>0.23259071000000001</v>
      </c>
      <c r="Q419" s="133">
        <v>6.3426936000000001E-3</v>
      </c>
      <c r="R419" s="133">
        <v>6.9107553000000003E-4</v>
      </c>
      <c r="S419" s="134">
        <v>1.394428723309071E-5</v>
      </c>
      <c r="T419" s="135">
        <v>2.345670728538627E-8</v>
      </c>
      <c r="U419" s="135">
        <v>9.6789290212900003E-2</v>
      </c>
      <c r="V419" s="341">
        <v>5.9790945999999999E-4</v>
      </c>
      <c r="W419" s="110" t="s">
        <v>2486</v>
      </c>
      <c r="X419" s="110"/>
      <c r="Y419" s="110"/>
      <c r="Z419" s="90"/>
    </row>
    <row r="420" spans="1:26" ht="14.5" customHeight="1">
      <c r="A420" s="74" t="s">
        <v>2490</v>
      </c>
      <c r="B420" s="129" t="s">
        <v>2360</v>
      </c>
      <c r="C420" s="130" t="s">
        <v>2491</v>
      </c>
      <c r="D420" s="131" t="s">
        <v>2483</v>
      </c>
      <c r="E420" s="129" t="s">
        <v>957</v>
      </c>
      <c r="F420" s="132" t="s">
        <v>2492</v>
      </c>
      <c r="G420" s="132">
        <v>2.8153282925309019E-2</v>
      </c>
      <c r="H420" s="348">
        <v>2.8153282925309019E-2</v>
      </c>
      <c r="I420" s="74"/>
      <c r="J420" s="337">
        <v>0.1712543909774436</v>
      </c>
      <c r="K420" s="338">
        <v>0.1712543909774436</v>
      </c>
      <c r="L420" s="74"/>
      <c r="M420" s="339">
        <v>3.8186308000000002E-3</v>
      </c>
      <c r="N420" s="340">
        <f t="shared" si="33"/>
        <v>3.8186308000000002E-3</v>
      </c>
      <c r="O420" s="74"/>
      <c r="P420" s="133">
        <v>3.2127241000000002E-3</v>
      </c>
      <c r="Q420" s="133">
        <v>1.5938952E-4</v>
      </c>
      <c r="R420" s="133">
        <v>4.4651724999999998E-4</v>
      </c>
      <c r="S420" s="134">
        <v>1.9260935941987006E-7</v>
      </c>
      <c r="T420" s="135">
        <v>5.894582751803438E-10</v>
      </c>
      <c r="U420" s="135">
        <v>6.2537430490070003E-2</v>
      </c>
      <c r="V420" s="342">
        <v>4.5359733000000002E-5</v>
      </c>
      <c r="W420" s="110" t="s">
        <v>2486</v>
      </c>
      <c r="X420" s="110"/>
      <c r="Y420" s="110"/>
      <c r="Z420" s="90"/>
    </row>
    <row r="421" spans="1:26" ht="14.5" customHeight="1">
      <c r="A421" s="74" t="s">
        <v>2493</v>
      </c>
      <c r="B421" s="129" t="s">
        <v>2360</v>
      </c>
      <c r="C421" s="130" t="s">
        <v>2494</v>
      </c>
      <c r="D421" s="131" t="s">
        <v>2483</v>
      </c>
      <c r="E421" s="129" t="s">
        <v>957</v>
      </c>
      <c r="F421" s="132" t="s">
        <v>2495</v>
      </c>
      <c r="G421" s="132">
        <v>0.68004720209120206</v>
      </c>
      <c r="H421" s="348">
        <v>0.68004720209120206</v>
      </c>
      <c r="I421" s="74"/>
      <c r="J421" s="337">
        <v>2.932552481203007</v>
      </c>
      <c r="K421" s="338">
        <v>2.932552481203007</v>
      </c>
      <c r="L421" s="74"/>
      <c r="M421" s="339">
        <v>0.10803636</v>
      </c>
      <c r="N421" s="340">
        <f t="shared" si="33"/>
        <v>0.10803636</v>
      </c>
      <c r="O421" s="74"/>
      <c r="P421" s="133">
        <v>0.1036757</v>
      </c>
      <c r="Q421" s="133">
        <v>3.5379537000000002E-3</v>
      </c>
      <c r="R421" s="133">
        <v>8.2269741000000004E-4</v>
      </c>
      <c r="S421" s="134">
        <v>6.2155697582309402E-6</v>
      </c>
      <c r="T421" s="135">
        <v>1.3084148263173627E-8</v>
      </c>
      <c r="U421" s="135">
        <v>0.11522372361290001</v>
      </c>
      <c r="V421" s="341">
        <v>2.5422499E-4</v>
      </c>
      <c r="W421" s="110" t="s">
        <v>2486</v>
      </c>
      <c r="X421" s="110"/>
      <c r="Y421" s="110"/>
      <c r="Z421" s="90"/>
    </row>
    <row r="422" spans="1:26" ht="14.5" customHeight="1">
      <c r="B422" s="129" t="s">
        <v>2360</v>
      </c>
      <c r="C422" s="127" t="s">
        <v>74</v>
      </c>
      <c r="D422" s="127" t="s">
        <v>2496</v>
      </c>
      <c r="G422" s="74"/>
      <c r="H422" s="74"/>
      <c r="I422" s="74"/>
      <c r="J422" s="115"/>
      <c r="K422" s="74"/>
      <c r="L422" s="74"/>
      <c r="M422" s="115"/>
      <c r="N422" s="74"/>
      <c r="O422" s="74"/>
      <c r="P422" s="74"/>
      <c r="V422" s="74"/>
      <c r="W422" s="89"/>
      <c r="X422" s="89"/>
      <c r="Y422" s="89"/>
      <c r="Z422" s="90"/>
    </row>
    <row r="423" spans="1:26" ht="14.5" customHeight="1">
      <c r="A423" s="74" t="s">
        <v>2497</v>
      </c>
      <c r="B423" s="129" t="s">
        <v>2360</v>
      </c>
      <c r="C423" s="130" t="s">
        <v>75</v>
      </c>
      <c r="D423" s="131" t="s">
        <v>2496</v>
      </c>
      <c r="E423" s="129" t="s">
        <v>957</v>
      </c>
      <c r="F423" s="132" t="s">
        <v>2498</v>
      </c>
      <c r="G423" s="132">
        <v>1.0313534830820001E-2</v>
      </c>
      <c r="H423" s="348">
        <v>1.0313534830820001E-2</v>
      </c>
      <c r="I423" s="74"/>
      <c r="J423" s="337">
        <v>4.517241428571428E-2</v>
      </c>
      <c r="K423" s="338">
        <v>4.517241428571428E-2</v>
      </c>
      <c r="L423" s="74"/>
      <c r="M423" s="339">
        <v>1.6712923999999999E-3</v>
      </c>
      <c r="N423" s="340">
        <f t="shared" ref="N423" si="34">M423</f>
        <v>1.6712923999999999E-3</v>
      </c>
      <c r="O423" s="74"/>
      <c r="P423" s="133">
        <v>1.6181931E-3</v>
      </c>
      <c r="Q423" s="145">
        <v>4.6822332999999998E-5</v>
      </c>
      <c r="R423" s="145">
        <v>6.2769626000000001E-6</v>
      </c>
      <c r="S423" s="134">
        <v>9.7013976844459995E-8</v>
      </c>
      <c r="T423" s="135">
        <v>1.7315951573070001E-10</v>
      </c>
      <c r="U423" s="135">
        <v>8.7912641438600005E-4</v>
      </c>
      <c r="V423" s="342">
        <v>1.5250999000000001E-5</v>
      </c>
      <c r="W423" s="110" t="s">
        <v>2499</v>
      </c>
      <c r="X423" s="110"/>
      <c r="Y423" s="110"/>
      <c r="Z423" s="90"/>
    </row>
    <row r="424" spans="1:26" ht="14.5" customHeight="1">
      <c r="B424" s="129" t="s">
        <v>2360</v>
      </c>
      <c r="C424" s="127" t="s">
        <v>76</v>
      </c>
      <c r="D424" s="127" t="s">
        <v>2500</v>
      </c>
      <c r="G424" s="74"/>
      <c r="H424" s="74"/>
      <c r="I424" s="74"/>
      <c r="J424" s="115"/>
      <c r="K424" s="74"/>
      <c r="L424" s="74"/>
      <c r="M424" s="115"/>
      <c r="N424" s="74"/>
      <c r="O424" s="74"/>
      <c r="P424" s="74"/>
      <c r="V424" s="74"/>
      <c r="W424" s="89"/>
      <c r="X424" s="89"/>
      <c r="Y424" s="89"/>
      <c r="Z424" s="90"/>
    </row>
    <row r="425" spans="1:26" ht="14.5" customHeight="1">
      <c r="A425" s="74" t="s">
        <v>2501</v>
      </c>
      <c r="B425" s="129" t="s">
        <v>2360</v>
      </c>
      <c r="C425" s="130" t="s">
        <v>2502</v>
      </c>
      <c r="D425" s="131" t="s">
        <v>2500</v>
      </c>
      <c r="E425" s="129" t="s">
        <v>957</v>
      </c>
      <c r="F425" s="132" t="s">
        <v>2503</v>
      </c>
      <c r="G425" s="132">
        <v>0.11278900960204299</v>
      </c>
      <c r="H425" s="348">
        <v>0.11278900960204299</v>
      </c>
      <c r="I425" s="74"/>
      <c r="J425" s="337">
        <v>0.35009629323308267</v>
      </c>
      <c r="K425" s="338">
        <v>0.35009629323308267</v>
      </c>
      <c r="L425" s="74"/>
      <c r="M425" s="339">
        <v>1.8381531999999999E-2</v>
      </c>
      <c r="N425" s="340">
        <f t="shared" ref="N425:N427" si="35">M425</f>
        <v>1.8381531999999999E-2</v>
      </c>
      <c r="O425" s="74"/>
      <c r="P425" s="133">
        <v>1.45042E-2</v>
      </c>
      <c r="Q425" s="133">
        <v>5.6595856999999998E-4</v>
      </c>
      <c r="R425" s="133">
        <v>3.3113731999999999E-3</v>
      </c>
      <c r="S425" s="134">
        <v>8.6955634782516345E-7</v>
      </c>
      <c r="T425" s="135">
        <v>2.0930420832543475E-9</v>
      </c>
      <c r="U425" s="135">
        <v>0.46377776314340002</v>
      </c>
      <c r="V425" s="342">
        <v>8.9512500999999997E-5</v>
      </c>
      <c r="W425" s="89" t="s">
        <v>2504</v>
      </c>
      <c r="X425" s="89"/>
      <c r="Y425" s="89"/>
      <c r="Z425" s="90"/>
    </row>
    <row r="426" spans="1:26" ht="14.5" customHeight="1">
      <c r="A426" s="74" t="s">
        <v>2505</v>
      </c>
      <c r="B426" s="129" t="s">
        <v>2360</v>
      </c>
      <c r="C426" s="130" t="s">
        <v>2506</v>
      </c>
      <c r="D426" s="131" t="s">
        <v>2500</v>
      </c>
      <c r="E426" s="129" t="s">
        <v>957</v>
      </c>
      <c r="F426" s="132" t="s">
        <v>2507</v>
      </c>
      <c r="G426" s="132">
        <v>0.54178900960204301</v>
      </c>
      <c r="H426" s="348">
        <v>0.54178900960204301</v>
      </c>
      <c r="I426" s="74"/>
      <c r="J426" s="337">
        <v>0.35009629323308267</v>
      </c>
      <c r="K426" s="338">
        <v>0.35009629323308267</v>
      </c>
      <c r="L426" s="74"/>
      <c r="M426" s="339">
        <v>1.8381531999999999E-2</v>
      </c>
      <c r="N426" s="340">
        <f t="shared" si="35"/>
        <v>1.8381531999999999E-2</v>
      </c>
      <c r="O426" s="74"/>
      <c r="P426" s="133">
        <v>1.45042E-2</v>
      </c>
      <c r="Q426" s="133">
        <v>5.6595856999999998E-4</v>
      </c>
      <c r="R426" s="133">
        <v>3.3113731999999999E-3</v>
      </c>
      <c r="S426" s="134">
        <v>8.6955634782516345E-7</v>
      </c>
      <c r="T426" s="135">
        <v>2.0930420832543475E-9</v>
      </c>
      <c r="U426" s="135">
        <v>0.46377776314340002</v>
      </c>
      <c r="V426" s="342">
        <v>8.9512500999999997E-5</v>
      </c>
      <c r="W426" s="89" t="s">
        <v>2504</v>
      </c>
      <c r="X426" s="110"/>
      <c r="Y426" s="110"/>
      <c r="Z426" s="90"/>
    </row>
    <row r="427" spans="1:26" ht="14.5" customHeight="1">
      <c r="A427" s="74" t="s">
        <v>2508</v>
      </c>
      <c r="B427" s="129" t="s">
        <v>2360</v>
      </c>
      <c r="C427" s="130" t="s">
        <v>2509</v>
      </c>
      <c r="D427" s="131" t="s">
        <v>2500</v>
      </c>
      <c r="E427" s="129" t="s">
        <v>957</v>
      </c>
      <c r="F427" s="132" t="s">
        <v>2510</v>
      </c>
      <c r="G427" s="132">
        <v>0.94211901260204289</v>
      </c>
      <c r="H427" s="348">
        <v>0.94211901260204289</v>
      </c>
      <c r="I427" s="74"/>
      <c r="J427" s="337">
        <v>3.3600963157894732</v>
      </c>
      <c r="K427" s="338">
        <v>3.3600963157894732</v>
      </c>
      <c r="L427" s="74"/>
      <c r="M427" s="339">
        <v>6.7252434999999999E-2</v>
      </c>
      <c r="N427" s="340">
        <f t="shared" si="35"/>
        <v>6.7252434999999999E-2</v>
      </c>
      <c r="O427" s="74"/>
      <c r="P427" s="133">
        <v>6.1096110000000002E-2</v>
      </c>
      <c r="Q427" s="133">
        <v>2.844952E-3</v>
      </c>
      <c r="R427" s="133">
        <v>3.3113731999999999E-3</v>
      </c>
      <c r="S427" s="134">
        <v>3.6628363878251633E-6</v>
      </c>
      <c r="T427" s="135">
        <v>1.0521272348256348E-8</v>
      </c>
      <c r="U427" s="135">
        <v>0.46377776314340002</v>
      </c>
      <c r="V427" s="341">
        <v>1.7343929000000001E-4</v>
      </c>
      <c r="W427" s="89" t="s">
        <v>2504</v>
      </c>
      <c r="X427" s="110"/>
      <c r="Y427" s="110"/>
      <c r="Z427" s="90"/>
    </row>
    <row r="428" spans="1:26" ht="14.5" customHeight="1">
      <c r="B428" s="129" t="s">
        <v>2360</v>
      </c>
      <c r="C428" s="127" t="s">
        <v>77</v>
      </c>
      <c r="D428" s="127" t="s">
        <v>2511</v>
      </c>
      <c r="G428" s="74"/>
      <c r="H428" s="74"/>
      <c r="I428" s="74"/>
      <c r="J428" s="115"/>
      <c r="K428" s="74"/>
      <c r="L428" s="74"/>
      <c r="M428" s="115"/>
      <c r="N428" s="74"/>
      <c r="O428" s="74"/>
      <c r="P428" s="74"/>
      <c r="V428" s="74"/>
      <c r="W428" s="89"/>
      <c r="X428" s="89"/>
      <c r="Y428" s="89"/>
      <c r="Z428" s="90"/>
    </row>
    <row r="429" spans="1:26" ht="14.5" customHeight="1">
      <c r="A429" s="74" t="s">
        <v>2512</v>
      </c>
      <c r="B429" s="129" t="s">
        <v>2360</v>
      </c>
      <c r="C429" s="130" t="s">
        <v>78</v>
      </c>
      <c r="D429" s="131" t="s">
        <v>2511</v>
      </c>
      <c r="E429" s="129" t="s">
        <v>957</v>
      </c>
      <c r="F429" s="132" t="s">
        <v>2513</v>
      </c>
      <c r="G429" s="132">
        <v>0.64938415143599992</v>
      </c>
      <c r="H429" s="348">
        <v>0.64938415143599992</v>
      </c>
      <c r="I429" s="74"/>
      <c r="J429" s="337">
        <v>1.1607132330827068</v>
      </c>
      <c r="K429" s="338">
        <v>1.1607132330827068</v>
      </c>
      <c r="L429" s="74"/>
      <c r="M429" s="339">
        <v>3.1334757999999997E-2</v>
      </c>
      <c r="N429" s="340">
        <f t="shared" ref="N429:N436" si="36">M429</f>
        <v>3.1334757999999997E-2</v>
      </c>
      <c r="O429" s="74"/>
      <c r="P429" s="133">
        <v>2.7425907999999999E-2</v>
      </c>
      <c r="Q429" s="133">
        <v>1.1834575999999999E-3</v>
      </c>
      <c r="R429" s="133">
        <v>2.7253925999999999E-3</v>
      </c>
      <c r="S429" s="134">
        <v>1.6442390574900005E-6</v>
      </c>
      <c r="T429" s="135">
        <v>4.3766923226927005E-9</v>
      </c>
      <c r="U429" s="135">
        <v>0.38170764281800001</v>
      </c>
      <c r="V429" s="341">
        <v>1.1576742999999999E-4</v>
      </c>
      <c r="W429" s="110" t="s">
        <v>2514</v>
      </c>
      <c r="X429" s="110"/>
      <c r="Y429" s="110"/>
      <c r="Z429" s="90"/>
    </row>
    <row r="430" spans="1:26" ht="14.5" customHeight="1">
      <c r="A430" s="74" t="s">
        <v>2515</v>
      </c>
      <c r="B430" s="129" t="s">
        <v>2360</v>
      </c>
      <c r="C430" s="130" t="s">
        <v>79</v>
      </c>
      <c r="D430" s="131" t="s">
        <v>2511</v>
      </c>
      <c r="E430" s="129" t="s">
        <v>957</v>
      </c>
      <c r="F430" s="132" t="s">
        <v>2516</v>
      </c>
      <c r="G430" s="132">
        <v>1.0151341514359999</v>
      </c>
      <c r="H430" s="348">
        <v>1.0151341514359999</v>
      </c>
      <c r="I430" s="74"/>
      <c r="J430" s="337">
        <v>3.9107132330827068</v>
      </c>
      <c r="K430" s="338">
        <v>3.9107132330827068</v>
      </c>
      <c r="L430" s="74"/>
      <c r="M430" s="339">
        <v>7.5984255000000001E-2</v>
      </c>
      <c r="N430" s="340">
        <f t="shared" si="36"/>
        <v>7.5984255000000001E-2</v>
      </c>
      <c r="O430" s="74"/>
      <c r="P430" s="133">
        <v>6.9993267999999997E-2</v>
      </c>
      <c r="Q430" s="133">
        <v>3.2655944999999999E-3</v>
      </c>
      <c r="R430" s="133">
        <v>2.7253925999999999E-3</v>
      </c>
      <c r="S430" s="134">
        <v>4.1962390574900004E-6</v>
      </c>
      <c r="T430" s="135">
        <v>1.2076902997696699E-8</v>
      </c>
      <c r="U430" s="135">
        <v>0.38170764281800001</v>
      </c>
      <c r="V430" s="341">
        <v>1.9244473000000001E-4</v>
      </c>
      <c r="W430" s="110" t="s">
        <v>2514</v>
      </c>
      <c r="X430" s="110"/>
      <c r="Y430" s="110"/>
      <c r="Z430" s="90"/>
    </row>
    <row r="431" spans="1:26" ht="14.5" customHeight="1">
      <c r="A431" s="74" t="s">
        <v>2517</v>
      </c>
      <c r="B431" s="129" t="s">
        <v>2360</v>
      </c>
      <c r="C431" s="130" t="s">
        <v>80</v>
      </c>
      <c r="D431" s="131" t="s">
        <v>2511</v>
      </c>
      <c r="E431" s="129" t="s">
        <v>957</v>
      </c>
      <c r="F431" s="132" t="s">
        <v>2518</v>
      </c>
      <c r="G431" s="132">
        <v>0.22038415143599999</v>
      </c>
      <c r="H431" s="348">
        <v>0.22038415143599999</v>
      </c>
      <c r="I431" s="74"/>
      <c r="J431" s="337">
        <v>1.1607132330827068</v>
      </c>
      <c r="K431" s="338">
        <v>1.1607132330827068</v>
      </c>
      <c r="L431" s="74"/>
      <c r="M431" s="339">
        <v>3.1334757999999997E-2</v>
      </c>
      <c r="N431" s="340">
        <f t="shared" si="36"/>
        <v>3.1334757999999997E-2</v>
      </c>
      <c r="O431" s="74"/>
      <c r="P431" s="133">
        <v>2.7425907999999999E-2</v>
      </c>
      <c r="Q431" s="133">
        <v>1.1834575999999999E-3</v>
      </c>
      <c r="R431" s="133">
        <v>2.7253925999999999E-3</v>
      </c>
      <c r="S431" s="134">
        <v>1.6442390574900005E-6</v>
      </c>
      <c r="T431" s="135">
        <v>4.3766923226927005E-9</v>
      </c>
      <c r="U431" s="135">
        <v>0.38170764281800001</v>
      </c>
      <c r="V431" s="341">
        <v>1.1576742999999999E-4</v>
      </c>
      <c r="W431" s="110" t="s">
        <v>2514</v>
      </c>
      <c r="X431" s="110"/>
      <c r="Y431" s="110"/>
      <c r="Z431" s="90"/>
    </row>
    <row r="432" spans="1:26" ht="14.5" customHeight="1">
      <c r="A432" s="74" t="s">
        <v>2519</v>
      </c>
      <c r="B432" s="129" t="s">
        <v>2360</v>
      </c>
      <c r="C432" s="130" t="s">
        <v>81</v>
      </c>
      <c r="D432" s="131" t="s">
        <v>2511</v>
      </c>
      <c r="E432" s="129" t="s">
        <v>957</v>
      </c>
      <c r="F432" s="132" t="s">
        <v>2520</v>
      </c>
      <c r="G432" s="132">
        <v>0.58613415143600001</v>
      </c>
      <c r="H432" s="348">
        <v>0.58613415143600001</v>
      </c>
      <c r="I432" s="74"/>
      <c r="J432" s="337">
        <v>3.9107132330827068</v>
      </c>
      <c r="K432" s="338">
        <v>3.9107132330827068</v>
      </c>
      <c r="L432" s="74"/>
      <c r="M432" s="339">
        <v>7.5984255000000001E-2</v>
      </c>
      <c r="N432" s="340">
        <f t="shared" si="36"/>
        <v>7.5984255000000001E-2</v>
      </c>
      <c r="O432" s="74"/>
      <c r="P432" s="133">
        <v>6.9993267999999997E-2</v>
      </c>
      <c r="Q432" s="133">
        <v>3.2655944999999999E-3</v>
      </c>
      <c r="R432" s="133">
        <v>2.7253925999999999E-3</v>
      </c>
      <c r="S432" s="134">
        <v>4.1962390574900004E-6</v>
      </c>
      <c r="T432" s="135">
        <v>1.2076902997696699E-8</v>
      </c>
      <c r="U432" s="135">
        <v>0.38170764281800001</v>
      </c>
      <c r="V432" s="341">
        <v>1.9244473000000001E-4</v>
      </c>
      <c r="W432" s="110" t="s">
        <v>2514</v>
      </c>
      <c r="X432" s="110"/>
      <c r="Y432" s="110"/>
      <c r="Z432" s="90"/>
    </row>
    <row r="433" spans="1:26" ht="14.5" customHeight="1">
      <c r="A433" s="74" t="s">
        <v>2521</v>
      </c>
      <c r="B433" s="129" t="s">
        <v>2360</v>
      </c>
      <c r="C433" s="130" t="s">
        <v>2522</v>
      </c>
      <c r="D433" s="131" t="s">
        <v>2511</v>
      </c>
      <c r="E433" s="129" t="s">
        <v>957</v>
      </c>
      <c r="F433" s="132" t="s">
        <v>2523</v>
      </c>
      <c r="G433" s="132">
        <v>0.18679462331150998</v>
      </c>
      <c r="H433" s="348">
        <v>0.18679462331150998</v>
      </c>
      <c r="I433" s="74"/>
      <c r="J433" s="337">
        <v>1.0233940601503757</v>
      </c>
      <c r="K433" s="338">
        <v>1.0233940601503757</v>
      </c>
      <c r="L433" s="74"/>
      <c r="M433" s="339">
        <v>2.4226739000000001E-2</v>
      </c>
      <c r="N433" s="340">
        <f t="shared" si="36"/>
        <v>2.4226739000000001E-2</v>
      </c>
      <c r="O433" s="74"/>
      <c r="P433" s="133">
        <v>2.1799669000000001E-2</v>
      </c>
      <c r="Q433" s="133">
        <v>9.5668065999999997E-4</v>
      </c>
      <c r="R433" s="133">
        <v>1.4703889999999999E-3</v>
      </c>
      <c r="S433" s="134">
        <v>1.3069345967622001E-6</v>
      </c>
      <c r="T433" s="135">
        <v>3.5380201910401755E-9</v>
      </c>
      <c r="U433" s="135">
        <v>0.205936827849</v>
      </c>
      <c r="V433" s="342">
        <v>7.7285648000000002E-5</v>
      </c>
      <c r="W433" s="110" t="s">
        <v>2524</v>
      </c>
      <c r="X433" s="110"/>
      <c r="Y433" s="110"/>
      <c r="Z433" s="90"/>
    </row>
    <row r="434" spans="1:26" ht="14.5" customHeight="1">
      <c r="A434" s="74" t="s">
        <v>2525</v>
      </c>
      <c r="B434" s="129" t="s">
        <v>2360</v>
      </c>
      <c r="C434" s="130" t="s">
        <v>2526</v>
      </c>
      <c r="D434" s="131" t="s">
        <v>2511</v>
      </c>
      <c r="E434" s="129" t="s">
        <v>2217</v>
      </c>
      <c r="F434" s="132" t="s">
        <v>2527</v>
      </c>
      <c r="G434" s="132">
        <v>0.40929231063665</v>
      </c>
      <c r="H434" s="348">
        <v>0.40929231063665</v>
      </c>
      <c r="I434" s="74"/>
      <c r="J434" s="337">
        <v>2.7951066917293232</v>
      </c>
      <c r="K434" s="338">
        <v>2.7951066917293232</v>
      </c>
      <c r="L434" s="74"/>
      <c r="M434" s="339">
        <v>5.1019434000000002E-2</v>
      </c>
      <c r="N434" s="340">
        <f t="shared" si="36"/>
        <v>5.1019434000000002E-2</v>
      </c>
      <c r="O434" s="74"/>
      <c r="P434" s="133">
        <v>4.7679280999999997E-2</v>
      </c>
      <c r="Q434" s="133">
        <v>2.250976E-3</v>
      </c>
      <c r="R434" s="133">
        <v>1.089177E-3</v>
      </c>
      <c r="S434" s="134">
        <v>2.8584700594678999E-6</v>
      </c>
      <c r="T434" s="135">
        <v>8.3246152816809321E-9</v>
      </c>
      <c r="U434" s="135">
        <v>0.152545802851</v>
      </c>
      <c r="V434" s="341">
        <v>1.1404663E-4</v>
      </c>
      <c r="W434" s="89" t="s">
        <v>2528</v>
      </c>
      <c r="X434" s="89"/>
      <c r="Y434" s="89"/>
      <c r="Z434" s="90"/>
    </row>
    <row r="435" spans="1:26" ht="14.5" customHeight="1">
      <c r="A435" s="74" t="s">
        <v>2529</v>
      </c>
      <c r="B435" s="129" t="s">
        <v>2360</v>
      </c>
      <c r="C435" s="130" t="s">
        <v>2530</v>
      </c>
      <c r="D435" s="131" t="s">
        <v>2511</v>
      </c>
      <c r="E435" s="129" t="s">
        <v>2217</v>
      </c>
      <c r="F435" s="132" t="s">
        <v>2531</v>
      </c>
      <c r="G435" s="132">
        <v>0.43417344190100005</v>
      </c>
      <c r="H435" s="348">
        <v>0.43417344190100005</v>
      </c>
      <c r="I435" s="74"/>
      <c r="J435" s="337">
        <v>2.8968245864661655</v>
      </c>
      <c r="K435" s="338">
        <v>2.8968245864661655</v>
      </c>
      <c r="L435" s="74"/>
      <c r="M435" s="339">
        <v>5.6284633000000001E-2</v>
      </c>
      <c r="N435" s="340">
        <f t="shared" si="36"/>
        <v>5.6284633000000001E-2</v>
      </c>
      <c r="O435" s="74"/>
      <c r="P435" s="133">
        <v>5.1846864999999999E-2</v>
      </c>
      <c r="Q435" s="133">
        <v>2.4189589E-3</v>
      </c>
      <c r="R435" s="133">
        <v>2.0188093E-3</v>
      </c>
      <c r="S435" s="134">
        <v>3.1083252522480003E-6</v>
      </c>
      <c r="T435" s="135">
        <v>8.9458538062043005E-9</v>
      </c>
      <c r="U435" s="135">
        <v>0.28274640245799998</v>
      </c>
      <c r="V435" s="341">
        <v>1.4255164999999999E-4</v>
      </c>
      <c r="W435" s="89" t="s">
        <v>2532</v>
      </c>
      <c r="X435" s="89"/>
      <c r="Y435" s="89"/>
      <c r="Z435" s="90"/>
    </row>
    <row r="436" spans="1:26" ht="14.5" customHeight="1">
      <c r="A436" s="74" t="s">
        <v>2533</v>
      </c>
      <c r="B436" s="129" t="s">
        <v>2360</v>
      </c>
      <c r="C436" s="130" t="s">
        <v>2534</v>
      </c>
      <c r="D436" s="131" t="s">
        <v>2511</v>
      </c>
      <c r="E436" s="129" t="s">
        <v>2217</v>
      </c>
      <c r="F436" s="132" t="s">
        <v>2535</v>
      </c>
      <c r="G436" s="132">
        <v>0.68712379111106792</v>
      </c>
      <c r="H436" s="348">
        <v>0.68712379111106792</v>
      </c>
      <c r="I436" s="74"/>
      <c r="J436" s="337">
        <v>4.8010824812030073</v>
      </c>
      <c r="K436" s="338">
        <v>4.8010824812030073</v>
      </c>
      <c r="L436" s="74"/>
      <c r="M436" s="339">
        <v>8.7003753000000003E-2</v>
      </c>
      <c r="N436" s="340">
        <f t="shared" si="36"/>
        <v>8.7003753000000003E-2</v>
      </c>
      <c r="O436" s="74"/>
      <c r="P436" s="133">
        <v>8.1186625999999998E-2</v>
      </c>
      <c r="Q436" s="133">
        <v>3.8558086999999999E-3</v>
      </c>
      <c r="R436" s="133">
        <v>1.9613183000000002E-3</v>
      </c>
      <c r="S436" s="134">
        <v>4.8673037824998811E-6</v>
      </c>
      <c r="T436" s="135">
        <v>1.4259647365569773E-8</v>
      </c>
      <c r="U436" s="135">
        <v>0.27469444356799999</v>
      </c>
      <c r="V436" s="341">
        <v>1.9429577E-4</v>
      </c>
      <c r="W436" s="89" t="s">
        <v>2536</v>
      </c>
      <c r="X436" s="89"/>
      <c r="Y436" s="89"/>
      <c r="Z436" s="90"/>
    </row>
    <row r="437" spans="1:26" ht="14.5" customHeight="1">
      <c r="B437" s="129" t="s">
        <v>2360</v>
      </c>
      <c r="C437" s="127" t="s">
        <v>82</v>
      </c>
      <c r="D437" s="127" t="s">
        <v>2537</v>
      </c>
      <c r="G437" s="74"/>
      <c r="H437" s="74"/>
      <c r="I437" s="74"/>
      <c r="J437" s="115"/>
      <c r="K437" s="74"/>
      <c r="L437" s="74"/>
      <c r="M437" s="115"/>
      <c r="N437" s="74"/>
      <c r="O437" s="74"/>
      <c r="P437" s="74"/>
      <c r="V437" s="74"/>
      <c r="W437" s="89"/>
      <c r="X437" s="89"/>
      <c r="Y437" s="89"/>
      <c r="Z437" s="90"/>
    </row>
    <row r="438" spans="1:26" ht="14.5" customHeight="1">
      <c r="A438" s="74" t="s">
        <v>2538</v>
      </c>
      <c r="B438" s="129" t="s">
        <v>2360</v>
      </c>
      <c r="C438" s="130" t="s">
        <v>83</v>
      </c>
      <c r="D438" s="131" t="s">
        <v>2537</v>
      </c>
      <c r="E438" s="129" t="s">
        <v>957</v>
      </c>
      <c r="F438" s="132" t="s">
        <v>2539</v>
      </c>
      <c r="G438" s="132">
        <v>3.8785112987423001E-2</v>
      </c>
      <c r="H438" s="348">
        <v>3.8785112987423001E-2</v>
      </c>
      <c r="I438" s="74"/>
      <c r="J438" s="337">
        <v>0.19009629323308269</v>
      </c>
      <c r="K438" s="338">
        <v>0.19009629323308269</v>
      </c>
      <c r="L438" s="74"/>
      <c r="M438" s="339">
        <v>8.6085526999999992E-3</v>
      </c>
      <c r="N438" s="340">
        <f t="shared" ref="N438:N448" si="37">M438</f>
        <v>8.6085526999999992E-3</v>
      </c>
      <c r="O438" s="74"/>
      <c r="P438" s="133">
        <v>5.0960160000000001E-3</v>
      </c>
      <c r="Q438" s="133">
        <v>2.0130604999999999E-4</v>
      </c>
      <c r="R438" s="133">
        <v>3.3112306999999999E-3</v>
      </c>
      <c r="S438" s="134">
        <v>3.0551654778516362E-7</v>
      </c>
      <c r="T438" s="135">
        <v>7.4447503203293582E-10</v>
      </c>
      <c r="U438" s="135">
        <v>0.46375780114343995</v>
      </c>
      <c r="V438" s="342">
        <v>7.0439418000000005E-5</v>
      </c>
      <c r="W438" s="89" t="s">
        <v>663</v>
      </c>
      <c r="X438" s="110"/>
      <c r="Y438" s="110"/>
      <c r="Z438" s="90"/>
    </row>
    <row r="439" spans="1:26" ht="14.5" customHeight="1">
      <c r="A439" s="74" t="s">
        <v>2540</v>
      </c>
      <c r="B439" s="129" t="s">
        <v>2360</v>
      </c>
      <c r="C439" s="130" t="s">
        <v>84</v>
      </c>
      <c r="D439" s="131" t="s">
        <v>2537</v>
      </c>
      <c r="E439" s="129" t="s">
        <v>957</v>
      </c>
      <c r="F439" s="132" t="s">
        <v>2541</v>
      </c>
      <c r="G439" s="132">
        <v>6.1648644093999998E-2</v>
      </c>
      <c r="H439" s="348">
        <v>6.1648644093999998E-2</v>
      </c>
      <c r="I439" s="74"/>
      <c r="J439" s="337">
        <v>0.32560723308270673</v>
      </c>
      <c r="K439" s="338">
        <v>0.32560723308270673</v>
      </c>
      <c r="L439" s="74"/>
      <c r="M439" s="339">
        <v>1.0006483E-2</v>
      </c>
      <c r="N439" s="340">
        <f t="shared" si="37"/>
        <v>1.0006483E-2</v>
      </c>
      <c r="O439" s="74"/>
      <c r="P439" s="133">
        <v>6.2179428999999996E-3</v>
      </c>
      <c r="Q439" s="133">
        <v>2.9326120000000002E-4</v>
      </c>
      <c r="R439" s="133">
        <v>3.4952793000000001E-3</v>
      </c>
      <c r="S439" s="134">
        <v>3.7277834721705004E-7</v>
      </c>
      <c r="T439" s="135">
        <v>1.0845458816492002E-9</v>
      </c>
      <c r="U439" s="135">
        <v>0.48953492046570002</v>
      </c>
      <c r="V439" s="342">
        <v>7.1623511000000006E-5</v>
      </c>
      <c r="W439" s="110" t="s">
        <v>2542</v>
      </c>
      <c r="X439" s="110"/>
      <c r="Y439" s="110"/>
      <c r="Z439" s="90"/>
    </row>
    <row r="440" spans="1:26" ht="14.5" customHeight="1">
      <c r="A440" s="74" t="s">
        <v>2543</v>
      </c>
      <c r="B440" s="129" t="s">
        <v>2360</v>
      </c>
      <c r="C440" s="130" t="s">
        <v>85</v>
      </c>
      <c r="D440" s="131" t="s">
        <v>2537</v>
      </c>
      <c r="E440" s="129" t="s">
        <v>957</v>
      </c>
      <c r="F440" s="132" t="s">
        <v>2544</v>
      </c>
      <c r="G440" s="132">
        <v>0.56261489792999997</v>
      </c>
      <c r="H440" s="348">
        <v>0.56261489792999997</v>
      </c>
      <c r="I440" s="74"/>
      <c r="J440" s="337">
        <v>0.48209142105263153</v>
      </c>
      <c r="K440" s="338">
        <v>0.48209142105263153</v>
      </c>
      <c r="L440" s="74"/>
      <c r="M440" s="339">
        <v>2.2649155000000001E-2</v>
      </c>
      <c r="N440" s="340">
        <f t="shared" si="37"/>
        <v>2.2649155000000001E-2</v>
      </c>
      <c r="O440" s="74"/>
      <c r="P440" s="133">
        <v>1.7830968999999999E-2</v>
      </c>
      <c r="Q440" s="133">
        <v>1.4067283E-3</v>
      </c>
      <c r="R440" s="133">
        <v>3.4114575999999999E-3</v>
      </c>
      <c r="S440" s="134">
        <v>1.0690029271032001E-6</v>
      </c>
      <c r="T440" s="135">
        <v>5.2023974544029998E-9</v>
      </c>
      <c r="U440" s="135">
        <v>0.47779517931800003</v>
      </c>
      <c r="V440" s="341">
        <v>1.0131522E-4</v>
      </c>
      <c r="W440" s="110" t="s">
        <v>674</v>
      </c>
      <c r="X440" s="110"/>
      <c r="Y440" s="110"/>
      <c r="Z440" s="90"/>
    </row>
    <row r="441" spans="1:26" ht="14.5" customHeight="1">
      <c r="A441" s="74" t="s">
        <v>2545</v>
      </c>
      <c r="B441" s="129" t="s">
        <v>2360</v>
      </c>
      <c r="C441" s="130" t="s">
        <v>86</v>
      </c>
      <c r="D441" s="131" t="s">
        <v>2537</v>
      </c>
      <c r="E441" s="129" t="s">
        <v>957</v>
      </c>
      <c r="F441" s="132" t="s">
        <v>2546</v>
      </c>
      <c r="G441" s="132">
        <v>0.98023489893000004</v>
      </c>
      <c r="H441" s="348">
        <v>0.98023489893000004</v>
      </c>
      <c r="I441" s="74"/>
      <c r="J441" s="337">
        <v>3.6220914285714287</v>
      </c>
      <c r="K441" s="338">
        <v>3.6220914285714287</v>
      </c>
      <c r="L441" s="74"/>
      <c r="M441" s="339">
        <v>7.3630762000000002E-2</v>
      </c>
      <c r="N441" s="340">
        <f t="shared" si="37"/>
        <v>7.3630762000000002E-2</v>
      </c>
      <c r="O441" s="74"/>
      <c r="P441" s="133">
        <v>6.6435153999999996E-2</v>
      </c>
      <c r="Q441" s="133">
        <v>3.78415E-3</v>
      </c>
      <c r="R441" s="133">
        <v>3.4114575999999999E-3</v>
      </c>
      <c r="S441" s="134">
        <v>3.9829229571031997E-6</v>
      </c>
      <c r="T441" s="135">
        <v>1.3994637864408001E-8</v>
      </c>
      <c r="U441" s="135">
        <v>0.47779517931800003</v>
      </c>
      <c r="V441" s="341">
        <v>1.8886675E-4</v>
      </c>
      <c r="W441" s="89" t="s">
        <v>2547</v>
      </c>
      <c r="X441" s="110"/>
      <c r="Y441" s="110"/>
      <c r="Z441" s="90"/>
    </row>
    <row r="442" spans="1:26" ht="14.5" customHeight="1">
      <c r="A442" s="74" t="s">
        <v>2548</v>
      </c>
      <c r="B442" s="129" t="s">
        <v>2360</v>
      </c>
      <c r="C442" s="130" t="s">
        <v>87</v>
      </c>
      <c r="D442" s="131" t="s">
        <v>2537</v>
      </c>
      <c r="E442" s="129" t="s">
        <v>2549</v>
      </c>
      <c r="F442" s="132" t="s">
        <v>2550</v>
      </c>
      <c r="G442" s="132">
        <v>2.3052347977237E-2</v>
      </c>
      <c r="H442" s="348">
        <v>2.3052347977237E-2</v>
      </c>
      <c r="I442" s="74"/>
      <c r="J442" s="337">
        <v>8.5118879699248112E-2</v>
      </c>
      <c r="K442" s="338">
        <v>8.5118879699248112E-2</v>
      </c>
      <c r="L442" s="74"/>
      <c r="M442" s="339">
        <v>1.7325506E-3</v>
      </c>
      <c r="N442" s="340">
        <f t="shared" si="37"/>
        <v>1.7325506E-3</v>
      </c>
      <c r="O442" s="74"/>
      <c r="P442" s="133">
        <v>1.5633877999999999E-3</v>
      </c>
      <c r="Q442" s="145">
        <v>8.8980400000000006E-5</v>
      </c>
      <c r="R442" s="145">
        <v>8.0182457000000003E-5</v>
      </c>
      <c r="S442" s="134">
        <v>9.3728283709730003E-8</v>
      </c>
      <c r="T442" s="135">
        <v>3.290695298382041E-10</v>
      </c>
      <c r="U442" s="135">
        <v>1.1230035691199999E-2</v>
      </c>
      <c r="V442" s="342">
        <v>4.4446541999999999E-6</v>
      </c>
      <c r="W442" s="89" t="s">
        <v>2547</v>
      </c>
      <c r="X442" s="110"/>
      <c r="Y442" s="110"/>
      <c r="Z442" s="90"/>
    </row>
    <row r="443" spans="1:26" ht="14.5" customHeight="1">
      <c r="A443" s="74" t="s">
        <v>2551</v>
      </c>
      <c r="B443" s="129" t="s">
        <v>2360</v>
      </c>
      <c r="C443" s="130" t="s">
        <v>88</v>
      </c>
      <c r="D443" s="131" t="s">
        <v>2537</v>
      </c>
      <c r="E443" s="129" t="s">
        <v>957</v>
      </c>
      <c r="F443" s="132" t="s">
        <v>2552</v>
      </c>
      <c r="G443" s="132">
        <v>0.5094497070913</v>
      </c>
      <c r="H443" s="348">
        <v>0.5094497070913</v>
      </c>
      <c r="I443" s="74"/>
      <c r="J443" s="337">
        <v>3.5956034586466163</v>
      </c>
      <c r="K443" s="338">
        <v>3.5956034586466163</v>
      </c>
      <c r="L443" s="74"/>
      <c r="M443" s="339">
        <v>6.7652228999999994E-2</v>
      </c>
      <c r="N443" s="340">
        <f t="shared" si="37"/>
        <v>6.7652228999999994E-2</v>
      </c>
      <c r="O443" s="74"/>
      <c r="P443" s="133">
        <v>6.1709755999999998E-2</v>
      </c>
      <c r="Q443" s="133">
        <v>2.8493971000000001E-3</v>
      </c>
      <c r="R443" s="133">
        <v>3.0930754E-3</v>
      </c>
      <c r="S443" s="134">
        <v>3.6996256833693002E-6</v>
      </c>
      <c r="T443" s="135">
        <v>1.0537711367369998E-8</v>
      </c>
      <c r="U443" s="135">
        <v>0.43320383614300001</v>
      </c>
      <c r="V443" s="341">
        <v>1.6529816000000001E-4</v>
      </c>
      <c r="W443" s="110" t="s">
        <v>2553</v>
      </c>
      <c r="X443" s="110"/>
      <c r="Y443" s="110"/>
      <c r="Z443" s="90"/>
    </row>
    <row r="444" spans="1:26" ht="14.5" customHeight="1">
      <c r="A444" s="74" t="s">
        <v>2554</v>
      </c>
      <c r="B444" s="129" t="s">
        <v>2360</v>
      </c>
      <c r="C444" s="130" t="s">
        <v>89</v>
      </c>
      <c r="D444" s="131" t="s">
        <v>2537</v>
      </c>
      <c r="E444" s="129" t="s">
        <v>957</v>
      </c>
      <c r="F444" s="132" t="s">
        <v>2555</v>
      </c>
      <c r="G444" s="132">
        <v>0.93844970709129982</v>
      </c>
      <c r="H444" s="348">
        <v>0.93844970709129982</v>
      </c>
      <c r="I444" s="74"/>
      <c r="J444" s="337">
        <v>3.5956034586466163</v>
      </c>
      <c r="K444" s="338">
        <v>3.5956034586466163</v>
      </c>
      <c r="L444" s="74"/>
      <c r="M444" s="339">
        <v>6.7652228999999994E-2</v>
      </c>
      <c r="N444" s="340">
        <f t="shared" si="37"/>
        <v>6.7652228999999994E-2</v>
      </c>
      <c r="O444" s="74"/>
      <c r="P444" s="133">
        <v>6.1709755999999998E-2</v>
      </c>
      <c r="Q444" s="133">
        <v>2.8493971000000001E-3</v>
      </c>
      <c r="R444" s="133">
        <v>3.0930754E-3</v>
      </c>
      <c r="S444" s="134">
        <v>3.6996256833693002E-6</v>
      </c>
      <c r="T444" s="135">
        <v>1.0537711367369998E-8</v>
      </c>
      <c r="U444" s="135">
        <v>0.43320383614300001</v>
      </c>
      <c r="V444" s="341">
        <v>1.6529816000000001E-4</v>
      </c>
      <c r="W444" s="110" t="s">
        <v>2553</v>
      </c>
      <c r="X444" s="110"/>
      <c r="Y444" s="110"/>
      <c r="Z444" s="90"/>
    </row>
    <row r="445" spans="1:26" ht="14.5" customHeight="1">
      <c r="A445" s="74" t="s">
        <v>2556</v>
      </c>
      <c r="B445" s="129" t="s">
        <v>2360</v>
      </c>
      <c r="C445" s="130" t="s">
        <v>90</v>
      </c>
      <c r="D445" s="131" t="s">
        <v>2537</v>
      </c>
      <c r="E445" s="129" t="s">
        <v>957</v>
      </c>
      <c r="F445" s="132" t="s">
        <v>2557</v>
      </c>
      <c r="G445" s="132">
        <v>0.52480935338820001</v>
      </c>
      <c r="H445" s="348">
        <v>0.52480935338820001</v>
      </c>
      <c r="I445" s="74"/>
      <c r="J445" s="337">
        <v>0.39833576691729322</v>
      </c>
      <c r="K445" s="338">
        <v>0.39833576691729322</v>
      </c>
      <c r="L445" s="74"/>
      <c r="M445" s="339">
        <v>1.7418014999999998E-2</v>
      </c>
      <c r="N445" s="340">
        <f t="shared" si="37"/>
        <v>1.7418014999999998E-2</v>
      </c>
      <c r="O445" s="74"/>
      <c r="P445" s="133">
        <v>1.3450511E-2</v>
      </c>
      <c r="Q445" s="133">
        <v>4.8740160999999999E-4</v>
      </c>
      <c r="R445" s="133">
        <v>3.4801022000000002E-3</v>
      </c>
      <c r="S445" s="134">
        <v>8.063855523420999E-7</v>
      </c>
      <c r="T445" s="135">
        <v>1.8025207704858001E-9</v>
      </c>
      <c r="U445" s="135">
        <v>0.48740927322200001</v>
      </c>
      <c r="V445" s="342">
        <v>8.6620334000000001E-5</v>
      </c>
      <c r="W445" s="110" t="s">
        <v>2558</v>
      </c>
      <c r="X445" s="110"/>
      <c r="Y445" s="110"/>
      <c r="Z445" s="90"/>
    </row>
    <row r="446" spans="1:26" ht="14.5" customHeight="1">
      <c r="A446" s="74" t="s">
        <v>2559</v>
      </c>
      <c r="B446" s="129" t="s">
        <v>2360</v>
      </c>
      <c r="C446" s="130" t="s">
        <v>91</v>
      </c>
      <c r="D446" s="131" t="s">
        <v>2537</v>
      </c>
      <c r="E446" s="129" t="s">
        <v>957</v>
      </c>
      <c r="F446" s="132" t="s">
        <v>2560</v>
      </c>
      <c r="G446" s="132">
        <v>0.94242935638820002</v>
      </c>
      <c r="H446" s="348">
        <v>0.94242935638820002</v>
      </c>
      <c r="I446" s="74"/>
      <c r="J446" s="337">
        <v>3.5383357894736842</v>
      </c>
      <c r="K446" s="338">
        <v>3.5383357894736842</v>
      </c>
      <c r="L446" s="74"/>
      <c r="M446" s="339">
        <v>6.8399621999999993E-2</v>
      </c>
      <c r="N446" s="340">
        <f t="shared" si="37"/>
        <v>6.8399621999999993E-2</v>
      </c>
      <c r="O446" s="74"/>
      <c r="P446" s="133">
        <v>6.2054696999999999E-2</v>
      </c>
      <c r="Q446" s="133">
        <v>2.8648234E-3</v>
      </c>
      <c r="R446" s="133">
        <v>3.4801022000000002E-3</v>
      </c>
      <c r="S446" s="134">
        <v>3.7203055723420997E-6</v>
      </c>
      <c r="T446" s="135">
        <v>1.05947609804878E-8</v>
      </c>
      <c r="U446" s="135">
        <v>0.48740927322200001</v>
      </c>
      <c r="V446" s="341">
        <v>1.7417187E-4</v>
      </c>
      <c r="W446" s="110" t="s">
        <v>2561</v>
      </c>
      <c r="X446" s="110"/>
      <c r="Y446" s="110"/>
      <c r="Z446" s="90"/>
    </row>
    <row r="447" spans="1:26" ht="14.5" customHeight="1">
      <c r="A447" s="74" t="s">
        <v>2562</v>
      </c>
      <c r="B447" s="129" t="s">
        <v>2360</v>
      </c>
      <c r="C447" s="130" t="s">
        <v>92</v>
      </c>
      <c r="D447" s="131" t="s">
        <v>2537</v>
      </c>
      <c r="E447" s="129" t="s">
        <v>957</v>
      </c>
      <c r="F447" s="132" t="s">
        <v>2563</v>
      </c>
      <c r="G447" s="132">
        <v>1.02234092777</v>
      </c>
      <c r="H447" s="348">
        <v>1.02234092777</v>
      </c>
      <c r="I447" s="74"/>
      <c r="J447" s="337">
        <v>3.9552870676691727</v>
      </c>
      <c r="K447" s="338">
        <v>3.9552870676691727</v>
      </c>
      <c r="L447" s="74"/>
      <c r="M447" s="339">
        <v>8.0024742999999995E-2</v>
      </c>
      <c r="N447" s="340">
        <f t="shared" si="37"/>
        <v>8.0024742999999995E-2</v>
      </c>
      <c r="O447" s="74"/>
      <c r="P447" s="133">
        <v>7.3077278999999995E-2</v>
      </c>
      <c r="Q447" s="133">
        <v>3.3791846000000001E-3</v>
      </c>
      <c r="R447" s="133">
        <v>3.5682791000000002E-3</v>
      </c>
      <c r="S447" s="134">
        <v>4.3811318608819996E-6</v>
      </c>
      <c r="T447" s="135">
        <v>1.2496984903809001E-8</v>
      </c>
      <c r="U447" s="135">
        <v>0.49975896768700001</v>
      </c>
      <c r="V447" s="341">
        <v>1.9531708999999999E-4</v>
      </c>
      <c r="W447" s="110" t="s">
        <v>2564</v>
      </c>
      <c r="X447" s="110"/>
      <c r="Y447" s="110"/>
      <c r="Z447" s="90"/>
    </row>
    <row r="448" spans="1:26" ht="14.5" customHeight="1">
      <c r="A448" s="74" t="s">
        <v>2565</v>
      </c>
      <c r="B448" s="129" t="s">
        <v>2360</v>
      </c>
      <c r="C448" s="130" t="s">
        <v>93</v>
      </c>
      <c r="D448" s="131" t="s">
        <v>2537</v>
      </c>
      <c r="E448" s="129" t="s">
        <v>957</v>
      </c>
      <c r="F448" s="132" t="s">
        <v>2566</v>
      </c>
      <c r="G448" s="132">
        <v>0.60472092776999997</v>
      </c>
      <c r="H448" s="348">
        <v>0.60472092776999997</v>
      </c>
      <c r="I448" s="74"/>
      <c r="J448" s="337">
        <v>0.81528706766917292</v>
      </c>
      <c r="K448" s="338">
        <v>0.81528706766917292</v>
      </c>
      <c r="L448" s="74"/>
      <c r="M448" s="339">
        <v>2.9043135000000001E-2</v>
      </c>
      <c r="N448" s="340">
        <f t="shared" si="37"/>
        <v>2.9043135000000001E-2</v>
      </c>
      <c r="O448" s="74"/>
      <c r="P448" s="133">
        <v>2.4473093000000001E-2</v>
      </c>
      <c r="Q448" s="133">
        <v>1.0017629000000001E-3</v>
      </c>
      <c r="R448" s="133">
        <v>3.5682791000000002E-3</v>
      </c>
      <c r="S448" s="134">
        <v>1.467211840882E-6</v>
      </c>
      <c r="T448" s="135">
        <v>3.7047442938050003E-9</v>
      </c>
      <c r="U448" s="135">
        <v>0.49975896768700001</v>
      </c>
      <c r="V448" s="341">
        <v>1.0776555999999999E-4</v>
      </c>
      <c r="W448" s="89" t="s">
        <v>2567</v>
      </c>
      <c r="X448" s="110"/>
      <c r="Y448" s="110"/>
      <c r="Z448" s="90"/>
    </row>
    <row r="449" spans="1:26" ht="14.5" customHeight="1">
      <c r="B449" s="129" t="s">
        <v>2360</v>
      </c>
      <c r="C449" s="127" t="s">
        <v>2568</v>
      </c>
      <c r="D449" s="127" t="s">
        <v>2569</v>
      </c>
      <c r="G449" s="74"/>
      <c r="H449" s="74"/>
      <c r="I449" s="74"/>
      <c r="J449" s="115"/>
      <c r="K449" s="74"/>
      <c r="L449" s="74"/>
      <c r="M449" s="115"/>
      <c r="N449" s="74"/>
      <c r="O449" s="74"/>
      <c r="P449" s="74"/>
      <c r="V449" s="74"/>
      <c r="W449" s="110"/>
      <c r="X449" s="110"/>
      <c r="Y449" s="110"/>
      <c r="Z449" s="90"/>
    </row>
    <row r="450" spans="1:26" ht="14.5" customHeight="1">
      <c r="A450" s="74" t="s">
        <v>2570</v>
      </c>
      <c r="B450" s="129" t="s">
        <v>2360</v>
      </c>
      <c r="C450" s="130" t="s">
        <v>2571</v>
      </c>
      <c r="D450" s="131" t="s">
        <v>2569</v>
      </c>
      <c r="E450" s="129" t="s">
        <v>957</v>
      </c>
      <c r="F450" s="132" t="s">
        <v>2572</v>
      </c>
      <c r="G450" s="132">
        <v>27940.222441054186</v>
      </c>
      <c r="H450" s="348">
        <v>27940.222441054186</v>
      </c>
      <c r="I450" s="74"/>
      <c r="J450" s="337">
        <v>2899.7313533834586</v>
      </c>
      <c r="K450" s="338">
        <v>2899.7313533834586</v>
      </c>
      <c r="L450" s="74"/>
      <c r="M450" s="339">
        <v>239.61622</v>
      </c>
      <c r="N450" s="340">
        <f t="shared" ref="N450:N454" si="38">M450</f>
        <v>239.61622</v>
      </c>
      <c r="O450" s="74"/>
      <c r="P450" s="133">
        <v>232.11779999999999</v>
      </c>
      <c r="Q450" s="133">
        <v>6.1914354999999999</v>
      </c>
      <c r="R450" s="133">
        <v>1.3069784</v>
      </c>
      <c r="S450" s="134">
        <v>1.3915935429873899E-2</v>
      </c>
      <c r="T450" s="135">
        <v>2.2897320562733213E-5</v>
      </c>
      <c r="U450" s="135">
        <v>183.050204073</v>
      </c>
      <c r="V450" s="341">
        <v>4.9769797000000002</v>
      </c>
      <c r="W450" s="110" t="s">
        <v>2573</v>
      </c>
      <c r="X450" s="110"/>
      <c r="Y450" s="110"/>
      <c r="Z450" s="90"/>
    </row>
    <row r="451" spans="1:26" ht="14.5" customHeight="1">
      <c r="B451" s="129" t="s">
        <v>2360</v>
      </c>
      <c r="C451" s="127" t="s">
        <v>2574</v>
      </c>
      <c r="D451" s="127" t="s">
        <v>2575</v>
      </c>
      <c r="G451" s="74"/>
      <c r="H451" s="74"/>
      <c r="I451" s="74"/>
      <c r="J451" s="115"/>
      <c r="K451" s="74"/>
      <c r="L451" s="74"/>
      <c r="M451" s="115"/>
      <c r="N451" s="74"/>
      <c r="O451" s="74"/>
      <c r="P451" s="74"/>
      <c r="V451" s="74"/>
      <c r="W451" s="110"/>
      <c r="X451" s="110"/>
      <c r="Y451" s="110"/>
      <c r="Z451" s="90"/>
    </row>
    <row r="452" spans="1:26" ht="14.5" customHeight="1">
      <c r="A452" s="74" t="s">
        <v>2576</v>
      </c>
      <c r="B452" s="129" t="s">
        <v>2360</v>
      </c>
      <c r="C452" s="130" t="s">
        <v>2577</v>
      </c>
      <c r="D452" s="131" t="s">
        <v>2575</v>
      </c>
      <c r="E452" s="129" t="s">
        <v>957</v>
      </c>
      <c r="F452" s="132" t="s">
        <v>2578</v>
      </c>
      <c r="G452" s="132">
        <v>-0.3500886809307</v>
      </c>
      <c r="H452" s="348">
        <v>-0.3500886809307</v>
      </c>
      <c r="I452" s="74"/>
      <c r="J452" s="337">
        <v>-1.8950507518796993</v>
      </c>
      <c r="K452" s="338">
        <v>-1.8950507518796993</v>
      </c>
      <c r="L452" s="74"/>
      <c r="M452" s="339">
        <v>-5.3326459E-2</v>
      </c>
      <c r="N452" s="340">
        <f t="shared" si="38"/>
        <v>-5.3326459E-2</v>
      </c>
      <c r="O452" s="343"/>
      <c r="P452" s="133">
        <v>-5.0057771000000001E-2</v>
      </c>
      <c r="Q452" s="133">
        <v>-1.9038035000000001E-3</v>
      </c>
      <c r="R452" s="133">
        <v>-1.3648838E-3</v>
      </c>
      <c r="S452" s="134">
        <v>-3.0010653715631996E-6</v>
      </c>
      <c r="T452" s="135">
        <v>-7.0406933714225996E-9</v>
      </c>
      <c r="U452" s="135">
        <v>-0.19116019372700002</v>
      </c>
      <c r="V452" s="341">
        <v>-1.1086635E-4</v>
      </c>
      <c r="W452" s="89" t="s">
        <v>2579</v>
      </c>
      <c r="X452" s="89"/>
      <c r="Y452" s="89"/>
      <c r="Z452" s="90"/>
    </row>
    <row r="453" spans="1:26" ht="14.5" customHeight="1">
      <c r="A453" s="74" t="s">
        <v>2580</v>
      </c>
      <c r="B453" s="129" t="s">
        <v>2360</v>
      </c>
      <c r="C453" s="130" t="s">
        <v>2581</v>
      </c>
      <c r="D453" s="131" t="s">
        <v>2575</v>
      </c>
      <c r="E453" s="129" t="s">
        <v>957</v>
      </c>
      <c r="F453" s="132" t="s">
        <v>2582</v>
      </c>
      <c r="G453" s="132">
        <v>-0.30227168431899998</v>
      </c>
      <c r="H453" s="348">
        <v>-0.30227168431899998</v>
      </c>
      <c r="I453" s="74"/>
      <c r="J453" s="337">
        <v>-1.6362145112781954</v>
      </c>
      <c r="K453" s="338">
        <v>-1.6362145112781954</v>
      </c>
      <c r="L453" s="74"/>
      <c r="M453" s="339">
        <v>-4.6042844999999999E-2</v>
      </c>
      <c r="N453" s="340">
        <f t="shared" si="38"/>
        <v>-4.6042844999999999E-2</v>
      </c>
      <c r="O453" s="343"/>
      <c r="P453" s="133">
        <v>-4.3220611999999999E-2</v>
      </c>
      <c r="Q453" s="133">
        <v>-1.6437718000000001E-3</v>
      </c>
      <c r="R453" s="133">
        <v>-1.1784606000000001E-3</v>
      </c>
      <c r="S453" s="134">
        <v>-2.5911637802955999E-6</v>
      </c>
      <c r="T453" s="135">
        <v>-6.0790376889219007E-9</v>
      </c>
      <c r="U453" s="135">
        <v>-0.16505050351100001</v>
      </c>
      <c r="V453" s="342">
        <v>-9.5723632999999996E-5</v>
      </c>
      <c r="W453" s="89" t="s">
        <v>2579</v>
      </c>
      <c r="X453" s="89"/>
      <c r="Y453" s="89"/>
      <c r="Z453" s="90"/>
    </row>
    <row r="454" spans="1:26" ht="14.5" customHeight="1">
      <c r="A454" s="74" t="s">
        <v>2583</v>
      </c>
      <c r="B454" s="129" t="s">
        <v>2360</v>
      </c>
      <c r="C454" s="130" t="s">
        <v>2584</v>
      </c>
      <c r="D454" s="131" t="s">
        <v>2575</v>
      </c>
      <c r="E454" s="129" t="s">
        <v>957</v>
      </c>
      <c r="F454" s="132" t="s">
        <v>2585</v>
      </c>
      <c r="G454" s="132">
        <v>-0.1536974640812</v>
      </c>
      <c r="H454" s="348">
        <v>-0.1536974640812</v>
      </c>
      <c r="I454" s="74"/>
      <c r="J454" s="337">
        <v>-0.83197345864661654</v>
      </c>
      <c r="K454" s="338">
        <v>-0.83197345864661654</v>
      </c>
      <c r="L454" s="74"/>
      <c r="M454" s="339">
        <v>-2.3411616E-2</v>
      </c>
      <c r="N454" s="340">
        <f t="shared" si="38"/>
        <v>-2.3411616E-2</v>
      </c>
      <c r="O454" s="343"/>
      <c r="P454" s="133">
        <v>-2.1976583000000001E-2</v>
      </c>
      <c r="Q454" s="133">
        <v>-8.3581617000000005E-4</v>
      </c>
      <c r="R454" s="133">
        <v>-5.9921726999999998E-4</v>
      </c>
      <c r="S454" s="134">
        <v>-1.3175409189309003E-6</v>
      </c>
      <c r="T454" s="135">
        <v>-3.0910361467539002E-9</v>
      </c>
      <c r="U454" s="135">
        <v>-8.392398712400001E-2</v>
      </c>
      <c r="V454" s="342">
        <v>-4.8673033999999999E-5</v>
      </c>
      <c r="W454" s="89" t="s">
        <v>2579</v>
      </c>
      <c r="X454" s="89"/>
      <c r="Y454" s="89"/>
      <c r="Z454" s="90"/>
    </row>
    <row r="455" spans="1:26" ht="14.5" customHeight="1">
      <c r="B455" s="129" t="s">
        <v>2586</v>
      </c>
      <c r="C455" s="127" t="s">
        <v>2587</v>
      </c>
      <c r="D455" s="131"/>
      <c r="G455" s="74"/>
      <c r="H455" s="74"/>
      <c r="I455" s="74"/>
      <c r="J455" s="115"/>
      <c r="K455" s="74"/>
      <c r="L455" s="74"/>
      <c r="M455" s="115"/>
      <c r="N455" s="74"/>
      <c r="O455" s="74"/>
      <c r="P455" s="74"/>
      <c r="V455" s="74"/>
      <c r="X455" s="89"/>
      <c r="Y455" s="89"/>
      <c r="Z455" s="90"/>
    </row>
    <row r="456" spans="1:26" ht="14.5" customHeight="1">
      <c r="B456" s="129" t="s">
        <v>2586</v>
      </c>
      <c r="C456" s="127" t="s">
        <v>94</v>
      </c>
      <c r="D456" s="127" t="s">
        <v>2588</v>
      </c>
      <c r="G456" s="74"/>
      <c r="H456" s="74"/>
      <c r="I456" s="74"/>
      <c r="J456" s="115"/>
      <c r="K456" s="74"/>
      <c r="L456" s="74"/>
      <c r="M456" s="115"/>
      <c r="N456" s="74"/>
      <c r="O456" s="74"/>
      <c r="P456" s="74"/>
      <c r="V456" s="74"/>
      <c r="W456" s="89"/>
      <c r="X456" s="89"/>
      <c r="Y456" s="89"/>
      <c r="Z456" s="90"/>
    </row>
    <row r="457" spans="1:26" ht="14.5" customHeight="1">
      <c r="A457" s="74" t="s">
        <v>2589</v>
      </c>
      <c r="B457" s="129" t="s">
        <v>2586</v>
      </c>
      <c r="C457" s="130" t="s">
        <v>95</v>
      </c>
      <c r="D457" s="131" t="s">
        <v>2588</v>
      </c>
      <c r="E457" s="129" t="s">
        <v>957</v>
      </c>
      <c r="F457" s="132" t="s">
        <v>2590</v>
      </c>
      <c r="G457" s="132">
        <v>0.24066423794640002</v>
      </c>
      <c r="H457" s="348">
        <v>0.24066423794640002</v>
      </c>
      <c r="I457" s="74"/>
      <c r="J457" s="337">
        <v>1.447496015037594</v>
      </c>
      <c r="K457" s="338">
        <v>1.447496015037594</v>
      </c>
      <c r="L457" s="74"/>
      <c r="M457" s="339">
        <v>2.7227563E-2</v>
      </c>
      <c r="N457" s="340">
        <f t="shared" ref="N457" si="39">M457</f>
        <v>2.7227563E-2</v>
      </c>
      <c r="O457" s="74"/>
      <c r="P457" s="133">
        <v>2.5055641999999999E-2</v>
      </c>
      <c r="Q457" s="133">
        <v>1.1888582E-3</v>
      </c>
      <c r="R457" s="133">
        <v>9.8306255999999997E-4</v>
      </c>
      <c r="S457" s="134">
        <v>1.5021368235640001E-6</v>
      </c>
      <c r="T457" s="135">
        <v>4.3966649142766108E-9</v>
      </c>
      <c r="U457" s="135">
        <v>0.13768383173999998</v>
      </c>
      <c r="V457" s="342">
        <v>6.9995324000000003E-5</v>
      </c>
      <c r="W457" s="110" t="s">
        <v>2591</v>
      </c>
      <c r="X457" s="110"/>
      <c r="Y457" s="110"/>
      <c r="Z457" s="90"/>
    </row>
    <row r="458" spans="1:26" ht="14.5" customHeight="1">
      <c r="B458" s="129" t="s">
        <v>2586</v>
      </c>
      <c r="C458" s="127" t="s">
        <v>96</v>
      </c>
      <c r="D458" s="127" t="s">
        <v>2592</v>
      </c>
      <c r="G458" s="74"/>
      <c r="H458" s="74"/>
      <c r="I458" s="74"/>
      <c r="J458" s="115"/>
      <c r="K458" s="74"/>
      <c r="L458" s="74"/>
      <c r="M458" s="115"/>
      <c r="N458" s="74"/>
      <c r="O458" s="74"/>
      <c r="P458" s="74"/>
      <c r="V458" s="74"/>
      <c r="W458" s="89"/>
      <c r="X458" s="89"/>
      <c r="Y458" s="89"/>
      <c r="Z458" s="90"/>
    </row>
    <row r="459" spans="1:26" ht="14.5" customHeight="1">
      <c r="A459" s="74" t="s">
        <v>2593</v>
      </c>
      <c r="B459" s="129" t="s">
        <v>2586</v>
      </c>
      <c r="C459" s="130" t="s">
        <v>97</v>
      </c>
      <c r="D459" s="131" t="s">
        <v>2592</v>
      </c>
      <c r="E459" s="129" t="s">
        <v>957</v>
      </c>
      <c r="F459" s="132" t="s">
        <v>2594</v>
      </c>
      <c r="G459" s="132">
        <v>0.34431570588310001</v>
      </c>
      <c r="H459" s="348">
        <v>0.34431570588310001</v>
      </c>
      <c r="I459" s="74"/>
      <c r="J459" s="337">
        <v>1.839208721804511</v>
      </c>
      <c r="K459" s="338">
        <v>1.839208721804511</v>
      </c>
      <c r="L459" s="74"/>
      <c r="M459" s="339">
        <v>3.9981340999999997E-2</v>
      </c>
      <c r="N459" s="340">
        <f t="shared" ref="N459:N463" si="40">M459</f>
        <v>3.9981340999999997E-2</v>
      </c>
      <c r="O459" s="74"/>
      <c r="P459" s="133">
        <v>3.7272280999999997E-2</v>
      </c>
      <c r="Q459" s="133">
        <v>1.6594022E-3</v>
      </c>
      <c r="R459" s="133">
        <v>1.0496587E-3</v>
      </c>
      <c r="S459" s="134">
        <v>2.2345492226800002E-6</v>
      </c>
      <c r="T459" s="135">
        <v>6.1368423487644147E-9</v>
      </c>
      <c r="U459" s="135">
        <v>0.14701101749999998</v>
      </c>
      <c r="V459" s="341">
        <v>1.3045329999999999E-4</v>
      </c>
      <c r="W459" s="110" t="s">
        <v>2595</v>
      </c>
      <c r="X459" s="110"/>
      <c r="Y459" s="110"/>
      <c r="Z459" s="90"/>
    </row>
    <row r="460" spans="1:26" ht="14.5" customHeight="1">
      <c r="A460" s="74" t="s">
        <v>2596</v>
      </c>
      <c r="B460" s="129" t="s">
        <v>2586</v>
      </c>
      <c r="C460" s="130" t="s">
        <v>98</v>
      </c>
      <c r="D460" s="131" t="s">
        <v>2592</v>
      </c>
      <c r="E460" s="129" t="s">
        <v>957</v>
      </c>
      <c r="F460" s="132" t="s">
        <v>2597</v>
      </c>
      <c r="G460" s="132">
        <v>0.45605099651500003</v>
      </c>
      <c r="H460" s="348">
        <v>0.45605099651500003</v>
      </c>
      <c r="I460" s="74"/>
      <c r="J460" s="337">
        <v>2.7429651127819548</v>
      </c>
      <c r="K460" s="338">
        <v>2.7429651127819548</v>
      </c>
      <c r="L460" s="74"/>
      <c r="M460" s="339">
        <v>5.4455126E-2</v>
      </c>
      <c r="N460" s="340">
        <f t="shared" si="40"/>
        <v>5.4455126E-2</v>
      </c>
      <c r="O460" s="74"/>
      <c r="P460" s="133">
        <v>5.0111284999999998E-2</v>
      </c>
      <c r="Q460" s="133">
        <v>2.3777163999999999E-3</v>
      </c>
      <c r="R460" s="133">
        <v>1.9661251E-3</v>
      </c>
      <c r="S460" s="134">
        <v>3.004273646923E-6</v>
      </c>
      <c r="T460" s="135">
        <v>8.7933298386031219E-9</v>
      </c>
      <c r="U460" s="135">
        <v>0.27536766348999997</v>
      </c>
      <c r="V460" s="341">
        <v>1.3999065E-4</v>
      </c>
      <c r="W460" s="110" t="s">
        <v>2598</v>
      </c>
      <c r="X460" s="110"/>
      <c r="Y460" s="110"/>
      <c r="Z460" s="90"/>
    </row>
    <row r="461" spans="1:26" ht="14.5" customHeight="1">
      <c r="A461" s="74" t="s">
        <v>2599</v>
      </c>
      <c r="B461" s="129" t="s">
        <v>2586</v>
      </c>
      <c r="C461" s="130" t="s">
        <v>99</v>
      </c>
      <c r="D461" s="131" t="s">
        <v>2592</v>
      </c>
      <c r="E461" s="129" t="s">
        <v>957</v>
      </c>
      <c r="F461" s="132" t="s">
        <v>2600</v>
      </c>
      <c r="G461" s="132">
        <v>0.18749757881260001</v>
      </c>
      <c r="H461" s="348">
        <v>0.18749757881260001</v>
      </c>
      <c r="I461" s="74"/>
      <c r="J461" s="337">
        <v>1.0833388721804511</v>
      </c>
      <c r="K461" s="338">
        <v>1.0833388721804511</v>
      </c>
      <c r="L461" s="74"/>
      <c r="M461" s="339">
        <v>2.1694090999999999E-2</v>
      </c>
      <c r="N461" s="340">
        <f t="shared" si="40"/>
        <v>2.1694090999999999E-2</v>
      </c>
      <c r="O461" s="74"/>
      <c r="P461" s="133">
        <v>1.9953515000000002E-2</v>
      </c>
      <c r="Q461" s="133">
        <v>9.5337655999999996E-4</v>
      </c>
      <c r="R461" s="133">
        <v>7.8719974999999997E-4</v>
      </c>
      <c r="S461" s="134">
        <v>1.1962538688061001E-6</v>
      </c>
      <c r="T461" s="135">
        <v>3.5258008883904993E-9</v>
      </c>
      <c r="U461" s="135">
        <v>0.11025206588</v>
      </c>
      <c r="V461" s="342">
        <v>5.6007085E-5</v>
      </c>
      <c r="W461" s="110" t="s">
        <v>2601</v>
      </c>
      <c r="X461" s="110"/>
      <c r="Y461" s="110"/>
      <c r="Z461" s="90"/>
    </row>
    <row r="462" spans="1:26" ht="14.5" customHeight="1">
      <c r="A462" s="74" t="s">
        <v>2602</v>
      </c>
      <c r="B462" s="129" t="s">
        <v>2586</v>
      </c>
      <c r="C462" s="130" t="s">
        <v>100</v>
      </c>
      <c r="D462" s="131" t="s">
        <v>2592</v>
      </c>
      <c r="E462" s="129" t="s">
        <v>957</v>
      </c>
      <c r="F462" s="132" t="s">
        <v>2603</v>
      </c>
      <c r="G462" s="132">
        <v>0.41552307783199999</v>
      </c>
      <c r="H462" s="348">
        <v>0.41552307783199999</v>
      </c>
      <c r="I462" s="74"/>
      <c r="J462" s="337">
        <v>2.4548214285714285</v>
      </c>
      <c r="K462" s="338">
        <v>2.4548214285714285</v>
      </c>
      <c r="L462" s="74"/>
      <c r="M462" s="339">
        <v>4.8921654000000002E-2</v>
      </c>
      <c r="N462" s="340">
        <f t="shared" si="40"/>
        <v>4.8921654000000002E-2</v>
      </c>
      <c r="O462" s="74"/>
      <c r="P462" s="133">
        <v>4.5009157000000001E-2</v>
      </c>
      <c r="Q462" s="133">
        <v>2.1422347E-3</v>
      </c>
      <c r="R462" s="133">
        <v>1.7702623E-3</v>
      </c>
      <c r="S462" s="134">
        <v>2.6983906923569994E-6</v>
      </c>
      <c r="T462" s="135">
        <v>7.9224657126690115E-9</v>
      </c>
      <c r="U462" s="135">
        <v>0.24793589762000001</v>
      </c>
      <c r="V462" s="341">
        <v>1.2600240999999999E-4</v>
      </c>
      <c r="W462" s="110" t="s">
        <v>2601</v>
      </c>
      <c r="X462" s="110"/>
      <c r="Y462" s="110"/>
      <c r="Z462" s="90"/>
    </row>
    <row r="463" spans="1:26" ht="14.5" customHeight="1">
      <c r="A463" s="74" t="s">
        <v>2604</v>
      </c>
      <c r="B463" s="129" t="s">
        <v>2586</v>
      </c>
      <c r="C463" s="130" t="s">
        <v>101</v>
      </c>
      <c r="D463" s="131" t="s">
        <v>2592</v>
      </c>
      <c r="E463" s="129" t="s">
        <v>957</v>
      </c>
      <c r="F463" s="132" t="s">
        <v>2605</v>
      </c>
      <c r="G463" s="132">
        <v>0.45605099652500003</v>
      </c>
      <c r="H463" s="348">
        <v>0.45605099652500003</v>
      </c>
      <c r="I463" s="74"/>
      <c r="J463" s="337">
        <v>2.7429651127819548</v>
      </c>
      <c r="K463" s="338">
        <v>2.7429651127819548</v>
      </c>
      <c r="L463" s="74"/>
      <c r="M463" s="339">
        <v>5.4455126999999999E-2</v>
      </c>
      <c r="N463" s="340">
        <f t="shared" si="40"/>
        <v>5.4455126999999999E-2</v>
      </c>
      <c r="O463" s="74"/>
      <c r="P463" s="133">
        <v>5.0111284999999998E-2</v>
      </c>
      <c r="Q463" s="133">
        <v>2.3777163999999999E-3</v>
      </c>
      <c r="R463" s="133">
        <v>1.9661251E-3</v>
      </c>
      <c r="S463" s="134">
        <v>3.004273646923E-6</v>
      </c>
      <c r="T463" s="135">
        <v>8.7933298386031219E-9</v>
      </c>
      <c r="U463" s="135">
        <v>0.27536766348999997</v>
      </c>
      <c r="V463" s="341">
        <v>1.3999065E-4</v>
      </c>
      <c r="W463" s="110" t="s">
        <v>2606</v>
      </c>
      <c r="X463" s="110"/>
      <c r="Y463" s="110"/>
      <c r="Z463" s="90"/>
    </row>
    <row r="464" spans="1:26" ht="14.5" customHeight="1">
      <c r="B464" s="129" t="s">
        <v>2586</v>
      </c>
      <c r="C464" s="127" t="s">
        <v>2607</v>
      </c>
      <c r="D464" s="127" t="s">
        <v>2608</v>
      </c>
      <c r="G464" s="74"/>
      <c r="H464" s="74"/>
      <c r="I464" s="74"/>
      <c r="J464" s="115"/>
      <c r="K464" s="74"/>
      <c r="L464" s="74"/>
      <c r="M464" s="115"/>
      <c r="N464" s="74"/>
      <c r="O464" s="74"/>
      <c r="P464" s="74"/>
      <c r="V464" s="74"/>
      <c r="W464" s="110"/>
      <c r="X464" s="110"/>
      <c r="Y464" s="110"/>
      <c r="Z464" s="90"/>
    </row>
    <row r="465" spans="1:26" ht="14.5" customHeight="1">
      <c r="A465" s="74" t="s">
        <v>2609</v>
      </c>
      <c r="B465" s="129" t="s">
        <v>2586</v>
      </c>
      <c r="C465" s="130" t="s">
        <v>2610</v>
      </c>
      <c r="D465" s="131" t="s">
        <v>2608</v>
      </c>
      <c r="E465" s="129" t="s">
        <v>957</v>
      </c>
      <c r="F465" s="132" t="s">
        <v>2611</v>
      </c>
      <c r="G465" s="132">
        <v>0.1575877140021</v>
      </c>
      <c r="H465" s="348">
        <v>0.1575877140021</v>
      </c>
      <c r="I465" s="74"/>
      <c r="J465" s="337">
        <v>1.0152542105263158</v>
      </c>
      <c r="K465" s="338">
        <v>1.0152542105263158</v>
      </c>
      <c r="L465" s="74"/>
      <c r="M465" s="339">
        <v>1.7810784999999999E-2</v>
      </c>
      <c r="N465" s="340">
        <f t="shared" ref="N465:N471" si="41">M465</f>
        <v>1.7810784999999999E-2</v>
      </c>
      <c r="O465" s="74"/>
      <c r="P465" s="133">
        <v>1.6421828999999999E-2</v>
      </c>
      <c r="Q465" s="133">
        <v>7.6504584000000001E-4</v>
      </c>
      <c r="R465" s="133">
        <v>6.2391024E-4</v>
      </c>
      <c r="S465" s="134">
        <v>9.8452212322949993E-7</v>
      </c>
      <c r="T465" s="135">
        <v>2.8293115607283238E-9</v>
      </c>
      <c r="U465" s="135">
        <v>8.7382386534000003E-2</v>
      </c>
      <c r="V465" s="342">
        <v>4.5929695000000001E-5</v>
      </c>
      <c r="W465" s="110" t="s">
        <v>2601</v>
      </c>
      <c r="X465" s="110"/>
      <c r="Y465" s="110"/>
      <c r="Z465" s="90"/>
    </row>
    <row r="466" spans="1:26" ht="14.5" customHeight="1">
      <c r="A466" s="74" t="s">
        <v>2612</v>
      </c>
      <c r="B466" s="129" t="s">
        <v>2586</v>
      </c>
      <c r="C466" s="130" t="s">
        <v>2613</v>
      </c>
      <c r="D466" s="131" t="s">
        <v>2608</v>
      </c>
      <c r="E466" s="129" t="s">
        <v>957</v>
      </c>
      <c r="F466" s="132" t="s">
        <v>2614</v>
      </c>
      <c r="G466" s="132">
        <v>0.1791876085496</v>
      </c>
      <c r="H466" s="348">
        <v>0.1791876085496</v>
      </c>
      <c r="I466" s="74"/>
      <c r="J466" s="337">
        <v>1.1276370676691729</v>
      </c>
      <c r="K466" s="338">
        <v>1.1276370676691729</v>
      </c>
      <c r="L466" s="74"/>
      <c r="M466" s="339">
        <v>2.0259147000000002E-2</v>
      </c>
      <c r="N466" s="340">
        <f t="shared" si="41"/>
        <v>2.0259147000000002E-2</v>
      </c>
      <c r="O466" s="74"/>
      <c r="P466" s="133">
        <v>1.8666619999999998E-2</v>
      </c>
      <c r="Q466" s="133">
        <v>8.7523704999999997E-4</v>
      </c>
      <c r="R466" s="133">
        <v>7.1728983999999997E-4</v>
      </c>
      <c r="S466" s="134">
        <v>1.1191019439211002E-6</v>
      </c>
      <c r="T466" s="135">
        <v>3.2368234283893497E-9</v>
      </c>
      <c r="U466" s="135">
        <v>0.100460762349</v>
      </c>
      <c r="V466" s="342">
        <v>5.2186759000000001E-5</v>
      </c>
      <c r="W466" s="110" t="s">
        <v>2615</v>
      </c>
      <c r="X466" s="110"/>
      <c r="Y466" s="110"/>
      <c r="Z466" s="90"/>
    </row>
    <row r="467" spans="1:26" ht="14.5" customHeight="1" thickBot="1">
      <c r="A467" s="74" t="s">
        <v>2616</v>
      </c>
      <c r="B467" s="129" t="s">
        <v>2586</v>
      </c>
      <c r="C467" s="130" t="s">
        <v>2617</v>
      </c>
      <c r="D467" s="131" t="s">
        <v>2608</v>
      </c>
      <c r="E467" s="129" t="s">
        <v>957</v>
      </c>
      <c r="F467" s="132" t="s">
        <v>2618</v>
      </c>
      <c r="G467" s="132">
        <v>0.24066423794640002</v>
      </c>
      <c r="H467" s="348">
        <v>0.24066423794640002</v>
      </c>
      <c r="I467" s="74"/>
      <c r="J467" s="337">
        <v>1.447496015037594</v>
      </c>
      <c r="K467" s="338">
        <v>1.447496015037594</v>
      </c>
      <c r="L467" s="74"/>
      <c r="M467" s="339">
        <v>2.7227563E-2</v>
      </c>
      <c r="N467" s="340">
        <f t="shared" si="41"/>
        <v>2.7227563E-2</v>
      </c>
      <c r="O467" s="74"/>
      <c r="P467" s="133">
        <v>2.5055641999999999E-2</v>
      </c>
      <c r="Q467" s="133">
        <v>1.1888582E-3</v>
      </c>
      <c r="R467" s="133">
        <v>9.8306255999999997E-4</v>
      </c>
      <c r="S467" s="134">
        <v>1.5021368235640001E-6</v>
      </c>
      <c r="T467" s="135">
        <v>4.3966649142766108E-9</v>
      </c>
      <c r="U467" s="135">
        <v>0.13768383173999998</v>
      </c>
      <c r="V467" s="342">
        <v>6.9995324000000003E-5</v>
      </c>
      <c r="W467" s="110" t="s">
        <v>2615</v>
      </c>
      <c r="X467" s="191" t="s">
        <v>2619</v>
      </c>
      <c r="Y467" s="89"/>
      <c r="Z467" s="90"/>
    </row>
    <row r="468" spans="1:26" ht="14.5" customHeight="1">
      <c r="A468" s="74" t="s">
        <v>2620</v>
      </c>
      <c r="B468" s="129" t="s">
        <v>2586</v>
      </c>
      <c r="C468" s="130" t="s">
        <v>2621</v>
      </c>
      <c r="D468" s="131" t="s">
        <v>2608</v>
      </c>
      <c r="E468" s="129" t="s">
        <v>957</v>
      </c>
      <c r="F468" s="132" t="s">
        <v>2622</v>
      </c>
      <c r="G468" s="132">
        <v>0.2074336324669</v>
      </c>
      <c r="H468" s="348">
        <v>0.2074336324669</v>
      </c>
      <c r="I468" s="74"/>
      <c r="J468" s="337">
        <v>1.2745993233082706</v>
      </c>
      <c r="K468" s="338">
        <v>1.2745993233082706</v>
      </c>
      <c r="L468" s="74"/>
      <c r="M468" s="339">
        <v>2.3460852000000001E-2</v>
      </c>
      <c r="N468" s="340">
        <f t="shared" si="41"/>
        <v>2.3460852000000001E-2</v>
      </c>
      <c r="O468" s="74"/>
      <c r="P468" s="133">
        <v>2.1602117000000001E-2</v>
      </c>
      <c r="Q468" s="133">
        <v>1.0193333E-3</v>
      </c>
      <c r="R468" s="133">
        <v>8.3940163000000001E-4</v>
      </c>
      <c r="S468" s="134">
        <v>1.2950909493789003E-6</v>
      </c>
      <c r="T468" s="135">
        <v>3.7697235307178802E-9</v>
      </c>
      <c r="U468" s="135">
        <v>0.11756325126</v>
      </c>
      <c r="V468" s="342">
        <v>6.0369072999999997E-5</v>
      </c>
      <c r="W468" s="110" t="s">
        <v>2615</v>
      </c>
      <c r="X468" s="192" t="s">
        <v>2623</v>
      </c>
      <c r="Y468" s="110"/>
    </row>
    <row r="469" spans="1:26" ht="14.5" customHeight="1">
      <c r="A469" s="74" t="s">
        <v>2624</v>
      </c>
      <c r="B469" s="129" t="s">
        <v>2586</v>
      </c>
      <c r="C469" s="130" t="s">
        <v>2625</v>
      </c>
      <c r="D469" s="131" t="s">
        <v>2608</v>
      </c>
      <c r="E469" s="129" t="s">
        <v>957</v>
      </c>
      <c r="F469" s="132" t="s">
        <v>2626</v>
      </c>
      <c r="G469" s="132">
        <v>0.19912597593129999</v>
      </c>
      <c r="H469" s="348">
        <v>0.19912597593129999</v>
      </c>
      <c r="I469" s="74"/>
      <c r="J469" s="337">
        <v>1.2313751127819548</v>
      </c>
      <c r="K469" s="338">
        <v>1.2313751127819548</v>
      </c>
      <c r="L469" s="74"/>
      <c r="M469" s="339">
        <v>2.2519173999999999E-2</v>
      </c>
      <c r="N469" s="340">
        <f t="shared" si="41"/>
        <v>2.2519173999999999E-2</v>
      </c>
      <c r="O469" s="74"/>
      <c r="P469" s="133">
        <v>2.0738736000000001E-2</v>
      </c>
      <c r="Q469" s="133">
        <v>9.7695202000000004E-4</v>
      </c>
      <c r="R469" s="133">
        <v>8.0348639999999999E-4</v>
      </c>
      <c r="S469" s="134">
        <v>1.2433294583199997E-6</v>
      </c>
      <c r="T469" s="135">
        <v>3.6129882343299482E-9</v>
      </c>
      <c r="U469" s="135">
        <v>0.112533108639</v>
      </c>
      <c r="V469" s="342">
        <v>5.796251E-5</v>
      </c>
      <c r="W469" s="110" t="s">
        <v>2615</v>
      </c>
      <c r="X469" s="193" t="s">
        <v>2627</v>
      </c>
      <c r="Y469" s="89"/>
    </row>
    <row r="470" spans="1:26" ht="14.5" customHeight="1" thickBot="1">
      <c r="A470" s="74" t="s">
        <v>2628</v>
      </c>
      <c r="B470" s="129" t="s">
        <v>2586</v>
      </c>
      <c r="C470" s="130" t="s">
        <v>2629</v>
      </c>
      <c r="D470" s="131" t="s">
        <v>2608</v>
      </c>
      <c r="E470" s="129" t="s">
        <v>957</v>
      </c>
      <c r="F470" s="132" t="s">
        <v>2630</v>
      </c>
      <c r="G470" s="132">
        <v>0.1742030167094</v>
      </c>
      <c r="H470" s="348">
        <v>0.1742030167094</v>
      </c>
      <c r="I470" s="74"/>
      <c r="J470" s="337">
        <v>1.1017025563909775</v>
      </c>
      <c r="K470" s="338">
        <v>1.1017025563909775</v>
      </c>
      <c r="L470" s="74"/>
      <c r="M470" s="339">
        <v>1.9694140999999998E-2</v>
      </c>
      <c r="N470" s="340">
        <f t="shared" si="41"/>
        <v>1.9694140999999998E-2</v>
      </c>
      <c r="O470" s="74"/>
      <c r="P470" s="133">
        <v>1.8148592000000002E-2</v>
      </c>
      <c r="Q470" s="133">
        <v>8.4980831000000003E-4</v>
      </c>
      <c r="R470" s="133">
        <v>6.9574070000000005E-4</v>
      </c>
      <c r="S470" s="134">
        <v>1.0880450552753E-6</v>
      </c>
      <c r="T470" s="135">
        <v>3.1427822541641497E-9</v>
      </c>
      <c r="U470" s="135">
        <v>9.7442675776000007E-2</v>
      </c>
      <c r="V470" s="342">
        <v>5.0742821000000002E-5</v>
      </c>
      <c r="W470" s="110" t="s">
        <v>2615</v>
      </c>
      <c r="X470" s="194" t="s">
        <v>2631</v>
      </c>
      <c r="Y470" s="89"/>
    </row>
    <row r="471" spans="1:26" ht="14.5" customHeight="1">
      <c r="A471" s="74" t="s">
        <v>2632</v>
      </c>
      <c r="B471" s="129" t="s">
        <v>2586</v>
      </c>
      <c r="C471" s="130" t="s">
        <v>2633</v>
      </c>
      <c r="D471" s="131" t="s">
        <v>2608</v>
      </c>
      <c r="E471" s="129" t="s">
        <v>957</v>
      </c>
      <c r="F471" s="132" t="s">
        <v>2634</v>
      </c>
      <c r="G471" s="132">
        <v>0.19746444857250001</v>
      </c>
      <c r="H471" s="348">
        <v>0.19746444857250001</v>
      </c>
      <c r="I471" s="74"/>
      <c r="J471" s="337">
        <v>1.2227303007518797</v>
      </c>
      <c r="K471" s="338">
        <v>1.2227303007518797</v>
      </c>
      <c r="L471" s="74"/>
      <c r="M471" s="339">
        <v>2.2330839000000002E-2</v>
      </c>
      <c r="N471" s="340">
        <f t="shared" si="41"/>
        <v>2.2330839000000002E-2</v>
      </c>
      <c r="O471" s="74"/>
      <c r="P471" s="133">
        <v>2.0566059000000001E-2</v>
      </c>
      <c r="Q471" s="133">
        <v>9.6847576999999996E-4</v>
      </c>
      <c r="R471" s="133">
        <v>7.9630334999999995E-4</v>
      </c>
      <c r="S471" s="134">
        <v>1.2329771621795001E-6</v>
      </c>
      <c r="T471" s="135">
        <v>3.5816411832475817E-9</v>
      </c>
      <c r="U471" s="135">
        <v>0.11152707811500001</v>
      </c>
      <c r="V471" s="342">
        <v>5.7481197E-5</v>
      </c>
      <c r="W471" s="110" t="s">
        <v>2615</v>
      </c>
      <c r="X471" s="89"/>
      <c r="Y471" s="89"/>
      <c r="Z471" s="90"/>
    </row>
    <row r="472" spans="1:26" ht="14.5" customHeight="1">
      <c r="B472" s="129" t="s">
        <v>2635</v>
      </c>
      <c r="C472" s="127" t="s">
        <v>2636</v>
      </c>
      <c r="D472" s="131"/>
      <c r="G472" s="74"/>
      <c r="H472" s="74"/>
      <c r="I472" s="74"/>
      <c r="J472" s="115"/>
      <c r="K472" s="74"/>
      <c r="L472" s="74"/>
      <c r="M472" s="115"/>
      <c r="N472" s="74"/>
      <c r="O472" s="74"/>
      <c r="P472" s="74"/>
      <c r="V472" s="74"/>
      <c r="W472" s="89"/>
      <c r="X472" s="89"/>
      <c r="Y472" s="89"/>
      <c r="Z472" s="90"/>
    </row>
    <row r="473" spans="1:26" ht="14.5" customHeight="1">
      <c r="B473" s="129" t="s">
        <v>2635</v>
      </c>
      <c r="C473" s="127" t="s">
        <v>102</v>
      </c>
      <c r="D473" s="127" t="s">
        <v>2637</v>
      </c>
      <c r="G473" s="74"/>
      <c r="H473" s="74"/>
      <c r="I473" s="74"/>
      <c r="J473" s="115"/>
      <c r="K473" s="74"/>
      <c r="L473" s="74"/>
      <c r="M473" s="115"/>
      <c r="N473" s="74"/>
      <c r="O473" s="74"/>
      <c r="P473" s="74"/>
      <c r="V473" s="74"/>
      <c r="W473" s="89"/>
      <c r="X473" s="89"/>
      <c r="Y473" s="89"/>
      <c r="Z473" s="90"/>
    </row>
    <row r="474" spans="1:26" ht="14.5" customHeight="1">
      <c r="A474" s="74" t="s">
        <v>2638</v>
      </c>
      <c r="B474" s="129" t="s">
        <v>2635</v>
      </c>
      <c r="C474" s="130" t="s">
        <v>103</v>
      </c>
      <c r="D474" s="131" t="s">
        <v>2637</v>
      </c>
      <c r="E474" s="129" t="s">
        <v>957</v>
      </c>
      <c r="F474" s="132" t="s">
        <v>2639</v>
      </c>
      <c r="G474" s="132">
        <v>3.4389217700119996</v>
      </c>
      <c r="H474" s="348">
        <v>3.4389217700119996</v>
      </c>
      <c r="I474" s="74"/>
      <c r="J474" s="337">
        <v>13.302639097744359</v>
      </c>
      <c r="K474" s="338">
        <v>13.302639097744359</v>
      </c>
      <c r="L474" s="74"/>
      <c r="M474" s="339">
        <v>0.34324461000000001</v>
      </c>
      <c r="N474" s="340">
        <f t="shared" ref="N474:N478" si="42">M474</f>
        <v>0.34324461000000001</v>
      </c>
      <c r="O474" s="74"/>
      <c r="P474" s="133">
        <v>0.32289250000000003</v>
      </c>
      <c r="Q474" s="133">
        <v>1.4059222999999999E-2</v>
      </c>
      <c r="R474" s="133">
        <v>6.2928884999999997E-3</v>
      </c>
      <c r="S474" s="134">
        <v>1.9358063101929999E-5</v>
      </c>
      <c r="T474" s="135">
        <v>5.1994168375710996E-8</v>
      </c>
      <c r="U474" s="135">
        <v>0.88135692900000007</v>
      </c>
      <c r="V474" s="341">
        <v>1.0071315E-3</v>
      </c>
      <c r="W474" s="110" t="s">
        <v>2640</v>
      </c>
      <c r="X474" s="110"/>
      <c r="Y474" s="110"/>
      <c r="Z474" s="90"/>
    </row>
    <row r="475" spans="1:26" ht="14.5" customHeight="1">
      <c r="A475" s="74" t="s">
        <v>2641</v>
      </c>
      <c r="B475" s="129" t="s">
        <v>2635</v>
      </c>
      <c r="C475" s="130" t="s">
        <v>104</v>
      </c>
      <c r="D475" s="131" t="s">
        <v>2637</v>
      </c>
      <c r="E475" s="129" t="s">
        <v>957</v>
      </c>
      <c r="F475" s="132" t="s">
        <v>2642</v>
      </c>
      <c r="G475" s="132">
        <v>2.676407266185</v>
      </c>
      <c r="H475" s="348">
        <v>2.676407266185</v>
      </c>
      <c r="I475" s="74"/>
      <c r="J475" s="337">
        <v>10.659364661654134</v>
      </c>
      <c r="K475" s="338">
        <v>10.659364661654134</v>
      </c>
      <c r="L475" s="74"/>
      <c r="M475" s="339">
        <v>0.27224066000000002</v>
      </c>
      <c r="N475" s="340">
        <f t="shared" si="42"/>
        <v>0.27224066000000002</v>
      </c>
      <c r="O475" s="74"/>
      <c r="P475" s="133">
        <v>0.25572624999999999</v>
      </c>
      <c r="Q475" s="133">
        <v>1.1468269E-2</v>
      </c>
      <c r="R475" s="133">
        <v>5.0461493000000003E-3</v>
      </c>
      <c r="S475" s="134">
        <v>1.5331309593577001E-5</v>
      </c>
      <c r="T475" s="135">
        <v>4.2412239108705895E-8</v>
      </c>
      <c r="U475" s="135">
        <v>0.70674360599999997</v>
      </c>
      <c r="V475" s="341">
        <v>7.9715296000000004E-4</v>
      </c>
      <c r="W475" s="110" t="s">
        <v>2643</v>
      </c>
      <c r="X475" s="110"/>
      <c r="Y475" s="110"/>
      <c r="Z475" s="90"/>
    </row>
    <row r="476" spans="1:26" ht="14.5" customHeight="1">
      <c r="A476" s="74" t="s">
        <v>2644</v>
      </c>
      <c r="B476" s="129" t="s">
        <v>2635</v>
      </c>
      <c r="C476" s="130" t="s">
        <v>105</v>
      </c>
      <c r="D476" s="131" t="s">
        <v>2637</v>
      </c>
      <c r="E476" s="129" t="s">
        <v>957</v>
      </c>
      <c r="F476" s="132" t="s">
        <v>2645</v>
      </c>
      <c r="G476" s="132">
        <v>2.2262654227249996</v>
      </c>
      <c r="H476" s="348">
        <v>2.2262654227249996</v>
      </c>
      <c r="I476" s="74"/>
      <c r="J476" s="337">
        <v>7.8365120300751867</v>
      </c>
      <c r="K476" s="338">
        <v>7.8365120300751867</v>
      </c>
      <c r="L476" s="74"/>
      <c r="M476" s="339">
        <v>0.20747017000000001</v>
      </c>
      <c r="N476" s="340">
        <f t="shared" si="42"/>
        <v>0.20747017000000001</v>
      </c>
      <c r="O476" s="74"/>
      <c r="P476" s="133">
        <v>0.19590574999999999</v>
      </c>
      <c r="Q476" s="133">
        <v>7.9995772E-3</v>
      </c>
      <c r="R476" s="133">
        <v>3.5648438000000001E-3</v>
      </c>
      <c r="S476" s="134">
        <v>1.1744949187312001E-5</v>
      </c>
      <c r="T476" s="135">
        <v>2.9584235616162002E-8</v>
      </c>
      <c r="U476" s="135">
        <v>0.499277847</v>
      </c>
      <c r="V476" s="341">
        <v>5.4454890000000004E-4</v>
      </c>
      <c r="W476" s="110" t="s">
        <v>2646</v>
      </c>
      <c r="X476" s="110"/>
      <c r="Y476" s="110"/>
      <c r="Z476" s="90"/>
    </row>
    <row r="477" spans="1:26" ht="14.5" customHeight="1">
      <c r="A477" s="74" t="s">
        <v>2647</v>
      </c>
      <c r="B477" s="129" t="s">
        <v>2635</v>
      </c>
      <c r="C477" s="130" t="s">
        <v>106</v>
      </c>
      <c r="D477" s="131" t="s">
        <v>2637</v>
      </c>
      <c r="E477" s="129" t="s">
        <v>957</v>
      </c>
      <c r="F477" s="132" t="s">
        <v>2648</v>
      </c>
      <c r="G477" s="132">
        <v>7.9171827025340002</v>
      </c>
      <c r="H477" s="348">
        <v>7.9171827025340002</v>
      </c>
      <c r="I477" s="74"/>
      <c r="J477" s="337">
        <v>27.789890977443608</v>
      </c>
      <c r="K477" s="338">
        <v>27.789890977443608</v>
      </c>
      <c r="L477" s="74"/>
      <c r="M477" s="339">
        <v>0.73957682000000002</v>
      </c>
      <c r="N477" s="340">
        <f t="shared" si="42"/>
        <v>0.73957682000000002</v>
      </c>
      <c r="O477" s="74"/>
      <c r="P477" s="133">
        <v>0.69851602000000002</v>
      </c>
      <c r="Q477" s="133">
        <v>2.8418826000000001E-2</v>
      </c>
      <c r="R477" s="133">
        <v>1.2641971E-2</v>
      </c>
      <c r="S477" s="134">
        <v>4.1877460259848997E-5</v>
      </c>
      <c r="T477" s="135">
        <v>1.0509920846917799E-7</v>
      </c>
      <c r="U477" s="135">
        <v>1.770584124</v>
      </c>
      <c r="V477" s="341">
        <v>1.9196952E-3</v>
      </c>
      <c r="W477" s="110" t="s">
        <v>2649</v>
      </c>
      <c r="X477" s="110"/>
      <c r="Y477" s="110"/>
      <c r="Z477" s="90"/>
    </row>
    <row r="478" spans="1:26" ht="14.5" customHeight="1">
      <c r="A478" s="74" t="s">
        <v>2650</v>
      </c>
      <c r="B478" s="129" t="s">
        <v>2635</v>
      </c>
      <c r="C478" s="130" t="s">
        <v>107</v>
      </c>
      <c r="D478" s="131" t="s">
        <v>2637</v>
      </c>
      <c r="E478" s="129" t="s">
        <v>2346</v>
      </c>
      <c r="F478" s="132" t="s">
        <v>2651</v>
      </c>
      <c r="G478" s="132">
        <v>4.7736037109309999</v>
      </c>
      <c r="H478" s="348">
        <v>4.7736037109309999</v>
      </c>
      <c r="I478" s="74"/>
      <c r="J478" s="337">
        <v>12.748203759398496</v>
      </c>
      <c r="K478" s="338">
        <v>12.748203759398496</v>
      </c>
      <c r="L478" s="74"/>
      <c r="M478" s="339">
        <v>0.85965298999999995</v>
      </c>
      <c r="N478" s="340">
        <f t="shared" si="42"/>
        <v>0.85965298999999995</v>
      </c>
      <c r="O478" s="74"/>
      <c r="P478" s="133">
        <v>0.81861516999999995</v>
      </c>
      <c r="Q478" s="133">
        <v>3.6000525999999998E-2</v>
      </c>
      <c r="R478" s="133">
        <v>5.0372938000000003E-3</v>
      </c>
      <c r="S478" s="134">
        <v>4.9077647680513E-5</v>
      </c>
      <c r="T478" s="135">
        <v>1.3313803762336999E-7</v>
      </c>
      <c r="U478" s="135">
        <v>0.70550333520000008</v>
      </c>
      <c r="V478" s="341">
        <v>2.4958268999999999E-3</v>
      </c>
      <c r="W478" s="110" t="s">
        <v>2652</v>
      </c>
      <c r="X478" s="110"/>
      <c r="Y478" s="110"/>
      <c r="Z478" s="90"/>
    </row>
    <row r="479" spans="1:26" ht="14.5" customHeight="1">
      <c r="B479" s="129" t="s">
        <v>2653</v>
      </c>
      <c r="C479" s="127" t="s">
        <v>2654</v>
      </c>
      <c r="D479" s="131"/>
      <c r="G479" s="74"/>
      <c r="H479" s="74"/>
      <c r="I479" s="74"/>
      <c r="J479" s="115"/>
      <c r="K479" s="74"/>
      <c r="L479" s="74"/>
      <c r="M479" s="115"/>
      <c r="N479" s="74"/>
      <c r="O479" s="74"/>
      <c r="P479" s="74"/>
      <c r="V479" s="74"/>
      <c r="W479" s="89"/>
      <c r="X479" s="89"/>
      <c r="Y479" s="89"/>
      <c r="Z479" s="90"/>
    </row>
    <row r="480" spans="1:26" ht="14.5" customHeight="1">
      <c r="B480" s="129" t="s">
        <v>2653</v>
      </c>
      <c r="C480" s="127" t="s">
        <v>2655</v>
      </c>
      <c r="D480" s="127" t="s">
        <v>2656</v>
      </c>
      <c r="G480" s="74"/>
      <c r="H480" s="74"/>
      <c r="I480" s="74"/>
      <c r="J480" s="115"/>
      <c r="K480" s="74"/>
      <c r="L480" s="74"/>
      <c r="M480" s="115"/>
      <c r="N480" s="74"/>
      <c r="O480" s="74"/>
      <c r="P480" s="74"/>
      <c r="V480" s="74"/>
      <c r="W480" s="89"/>
      <c r="X480" s="89"/>
      <c r="Y480" s="89"/>
      <c r="Z480" s="90"/>
    </row>
    <row r="481" spans="1:26" ht="14.5" customHeight="1">
      <c r="A481" s="74" t="s">
        <v>2657</v>
      </c>
      <c r="B481" s="129" t="s">
        <v>2653</v>
      </c>
      <c r="C481" s="130" t="s">
        <v>2658</v>
      </c>
      <c r="D481" s="131" t="s">
        <v>2656</v>
      </c>
      <c r="E481" s="129" t="s">
        <v>957</v>
      </c>
      <c r="F481" s="132" t="s">
        <v>2659</v>
      </c>
      <c r="G481" s="132">
        <v>0.51861792163999998</v>
      </c>
      <c r="H481" s="348">
        <v>0.51861792163999998</v>
      </c>
      <c r="I481" s="74"/>
      <c r="J481" s="337">
        <v>2.3053754887218045</v>
      </c>
      <c r="K481" s="338">
        <v>2.3053754887218045</v>
      </c>
      <c r="L481" s="74"/>
      <c r="M481" s="339">
        <v>5.8254385999999998E-2</v>
      </c>
      <c r="N481" s="340">
        <f t="shared" ref="N481:N484" si="43">M481</f>
        <v>5.8254385999999998E-2</v>
      </c>
      <c r="O481" s="74"/>
      <c r="P481" s="133">
        <v>5.5692317999999998E-2</v>
      </c>
      <c r="Q481" s="133">
        <v>2.2661560000000001E-3</v>
      </c>
      <c r="R481" s="133">
        <v>2.9591249E-4</v>
      </c>
      <c r="S481" s="134">
        <v>3.3388679691800005E-6</v>
      </c>
      <c r="T481" s="135">
        <v>8.3807543483200005E-9</v>
      </c>
      <c r="U481" s="135">
        <v>4.1444325999999997E-2</v>
      </c>
      <c r="V481" s="341">
        <v>1.2879473000000001E-4</v>
      </c>
      <c r="W481" s="110" t="s">
        <v>8085</v>
      </c>
      <c r="X481" s="110"/>
      <c r="Y481" s="110"/>
      <c r="Z481" s="90"/>
    </row>
    <row r="482" spans="1:26" ht="14.5" customHeight="1">
      <c r="A482" s="74" t="s">
        <v>2660</v>
      </c>
      <c r="B482" s="129" t="s">
        <v>2653</v>
      </c>
      <c r="C482" s="130" t="s">
        <v>2661</v>
      </c>
      <c r="D482" s="131" t="s">
        <v>2656</v>
      </c>
      <c r="E482" s="129" t="s">
        <v>957</v>
      </c>
      <c r="F482" s="132" t="s">
        <v>2662</v>
      </c>
      <c r="G482" s="132">
        <v>0.22390033566</v>
      </c>
      <c r="H482" s="348">
        <v>0.22390033566</v>
      </c>
      <c r="I482" s="74"/>
      <c r="J482" s="337">
        <v>0.93064842105263146</v>
      </c>
      <c r="K482" s="338">
        <v>0.93064842105263146</v>
      </c>
      <c r="L482" s="74"/>
      <c r="M482" s="339">
        <v>2.1621616999999999E-2</v>
      </c>
      <c r="N482" s="340">
        <f t="shared" si="43"/>
        <v>2.1621616999999999E-2</v>
      </c>
      <c r="O482" s="74"/>
      <c r="P482" s="133">
        <v>2.0366657999999999E-2</v>
      </c>
      <c r="Q482" s="133">
        <v>8.8444298999999999E-4</v>
      </c>
      <c r="R482" s="133">
        <v>3.7051654E-4</v>
      </c>
      <c r="S482" s="134">
        <v>1.2210226403700001E-6</v>
      </c>
      <c r="T482" s="135">
        <v>3.2708690007384005E-9</v>
      </c>
      <c r="U482" s="135">
        <v>5.1893072999999998E-2</v>
      </c>
      <c r="V482" s="342">
        <v>5.3712767999999998E-5</v>
      </c>
      <c r="W482" s="110" t="s">
        <v>2663</v>
      </c>
      <c r="X482" s="110"/>
      <c r="Y482" s="110"/>
      <c r="Z482" s="90"/>
    </row>
    <row r="483" spans="1:26" ht="14.5" customHeight="1">
      <c r="A483" s="74" t="s">
        <v>2664</v>
      </c>
      <c r="B483" s="129" t="s">
        <v>2653</v>
      </c>
      <c r="C483" s="130" t="s">
        <v>2665</v>
      </c>
      <c r="D483" s="131" t="s">
        <v>2656</v>
      </c>
      <c r="E483" s="129" t="s">
        <v>957</v>
      </c>
      <c r="F483" s="132" t="s">
        <v>2666</v>
      </c>
      <c r="G483" s="132">
        <v>0.11656399596399999</v>
      </c>
      <c r="H483" s="348">
        <v>0.11656399596399999</v>
      </c>
      <c r="I483" s="74"/>
      <c r="J483" s="337">
        <v>0.64544718045112781</v>
      </c>
      <c r="K483" s="338">
        <v>0.64544718045112781</v>
      </c>
      <c r="L483" s="74"/>
      <c r="M483" s="339">
        <v>1.6010235000000001E-2</v>
      </c>
      <c r="N483" s="340">
        <f t="shared" si="43"/>
        <v>1.6010235000000001E-2</v>
      </c>
      <c r="O483" s="74"/>
      <c r="P483" s="133">
        <v>1.5313356E-2</v>
      </c>
      <c r="Q483" s="133">
        <v>6.1318574E-4</v>
      </c>
      <c r="R483" s="145">
        <v>8.3692664999999997E-5</v>
      </c>
      <c r="S483" s="134">
        <v>9.1806692057878006E-7</v>
      </c>
      <c r="T483" s="135">
        <v>2.2676987732996814E-9</v>
      </c>
      <c r="U483" s="135">
        <v>1.1721661728999999E-2</v>
      </c>
      <c r="V483" s="342">
        <v>2.5387339E-5</v>
      </c>
      <c r="W483" s="110" t="s">
        <v>2667</v>
      </c>
      <c r="X483" s="110"/>
      <c r="Y483" s="110"/>
      <c r="Z483" s="90"/>
    </row>
    <row r="484" spans="1:26" ht="14.5" customHeight="1">
      <c r="A484" s="74" t="s">
        <v>2668</v>
      </c>
      <c r="B484" s="129" t="s">
        <v>2653</v>
      </c>
      <c r="C484" s="130" t="s">
        <v>2669</v>
      </c>
      <c r="D484" s="131" t="s">
        <v>2656</v>
      </c>
      <c r="E484" s="129" t="s">
        <v>957</v>
      </c>
      <c r="F484" s="132" t="s">
        <v>2670</v>
      </c>
      <c r="G484" s="132">
        <v>0.192772799616</v>
      </c>
      <c r="H484" s="348">
        <v>0.192772799616</v>
      </c>
      <c r="I484" s="74"/>
      <c r="J484" s="337">
        <v>0.84794007518796988</v>
      </c>
      <c r="K484" s="338">
        <v>0.84794007518796988</v>
      </c>
      <c r="L484" s="74"/>
      <c r="M484" s="339">
        <v>1.9994316000000002E-2</v>
      </c>
      <c r="N484" s="340">
        <f t="shared" si="43"/>
        <v>1.9994316000000002E-2</v>
      </c>
      <c r="O484" s="74"/>
      <c r="P484" s="133">
        <v>1.89012E-2</v>
      </c>
      <c r="Q484" s="133">
        <v>8.0577839000000001E-4</v>
      </c>
      <c r="R484" s="133">
        <v>2.8733761999999999E-4</v>
      </c>
      <c r="S484" s="134">
        <v>1.1331654785343312E-6</v>
      </c>
      <c r="T484" s="135">
        <v>2.9799496326515999E-9</v>
      </c>
      <c r="U484" s="135">
        <v>4.02433632E-2</v>
      </c>
      <c r="V484" s="342">
        <v>4.5498394000000002E-5</v>
      </c>
      <c r="W484" s="110" t="s">
        <v>2671</v>
      </c>
      <c r="X484" s="110"/>
      <c r="Y484" s="110"/>
      <c r="Z484" s="90"/>
    </row>
    <row r="485" spans="1:26" ht="14.5" customHeight="1">
      <c r="B485" s="129" t="s">
        <v>2653</v>
      </c>
      <c r="C485" s="127" t="s">
        <v>108</v>
      </c>
      <c r="D485" s="127" t="s">
        <v>2672</v>
      </c>
      <c r="G485" s="74"/>
      <c r="H485" s="74"/>
      <c r="I485" s="74"/>
      <c r="J485" s="115"/>
      <c r="K485" s="74"/>
      <c r="L485" s="74"/>
      <c r="M485" s="115"/>
      <c r="N485" s="74"/>
      <c r="O485" s="74"/>
      <c r="P485" s="74"/>
      <c r="V485" s="74"/>
      <c r="W485" s="89"/>
      <c r="X485" s="89"/>
      <c r="Y485" s="89"/>
      <c r="Z485" s="90"/>
    </row>
    <row r="486" spans="1:26" ht="14.5" customHeight="1">
      <c r="A486" s="74" t="s">
        <v>2673</v>
      </c>
      <c r="B486" s="129" t="s">
        <v>2674</v>
      </c>
      <c r="C486" s="130" t="s">
        <v>109</v>
      </c>
      <c r="D486" s="131" t="s">
        <v>2672</v>
      </c>
      <c r="E486" s="129" t="s">
        <v>957</v>
      </c>
      <c r="F486" s="132" t="s">
        <v>2675</v>
      </c>
      <c r="G486" s="132">
        <v>0.28648127927810996</v>
      </c>
      <c r="H486" s="348">
        <v>0.28648127927810996</v>
      </c>
      <c r="I486" s="74"/>
      <c r="J486" s="337">
        <v>1.4365284962406013</v>
      </c>
      <c r="K486" s="338">
        <v>1.4365284962406013</v>
      </c>
      <c r="L486" s="74"/>
      <c r="M486" s="339">
        <v>3.2283956000000003E-2</v>
      </c>
      <c r="N486" s="340">
        <f t="shared" ref="N486:N493" si="44">M486</f>
        <v>3.2283956000000003E-2</v>
      </c>
      <c r="O486" s="74"/>
      <c r="P486" s="133">
        <v>3.0397007E-2</v>
      </c>
      <c r="Q486" s="133">
        <v>1.3092253999999999E-3</v>
      </c>
      <c r="R486" s="133">
        <v>5.7772347E-4</v>
      </c>
      <c r="S486" s="134">
        <v>1.8223624702628101E-6</v>
      </c>
      <c r="T486" s="135">
        <v>4.8418100564725264E-9</v>
      </c>
      <c r="U486" s="135">
        <v>8.09136518E-2</v>
      </c>
      <c r="V486" s="342">
        <v>7.5412482999999997E-5</v>
      </c>
      <c r="W486" s="110" t="s">
        <v>2676</v>
      </c>
      <c r="X486" s="110"/>
      <c r="Y486" s="110"/>
      <c r="Z486" s="90"/>
    </row>
    <row r="487" spans="1:26" ht="14.5" customHeight="1">
      <c r="A487" s="74" t="s">
        <v>2677</v>
      </c>
      <c r="B487" s="129" t="s">
        <v>2653</v>
      </c>
      <c r="C487" s="130" t="s">
        <v>110</v>
      </c>
      <c r="D487" s="131" t="s">
        <v>2672</v>
      </c>
      <c r="E487" s="129" t="s">
        <v>957</v>
      </c>
      <c r="F487" s="132" t="s">
        <v>2678</v>
      </c>
      <c r="G487" s="132">
        <v>0.28648127927810996</v>
      </c>
      <c r="H487" s="348">
        <v>0.28648127927810996</v>
      </c>
      <c r="I487" s="74"/>
      <c r="J487" s="337">
        <v>1.4365284962406013</v>
      </c>
      <c r="K487" s="338">
        <v>1.4365284962406013</v>
      </c>
      <c r="L487" s="74"/>
      <c r="M487" s="339">
        <v>3.2283956000000003E-2</v>
      </c>
      <c r="N487" s="340">
        <f t="shared" si="44"/>
        <v>3.2283956000000003E-2</v>
      </c>
      <c r="O487" s="74"/>
      <c r="P487" s="133">
        <v>3.0397007E-2</v>
      </c>
      <c r="Q487" s="133">
        <v>1.3092253999999999E-3</v>
      </c>
      <c r="R487" s="133">
        <v>5.7772347E-4</v>
      </c>
      <c r="S487" s="134">
        <v>1.8223624702628101E-6</v>
      </c>
      <c r="T487" s="135">
        <v>4.8418100564725264E-9</v>
      </c>
      <c r="U487" s="135">
        <v>8.09136518E-2</v>
      </c>
      <c r="V487" s="342">
        <v>7.5412482999999997E-5</v>
      </c>
      <c r="W487" s="110" t="s">
        <v>2676</v>
      </c>
      <c r="X487" s="110"/>
      <c r="Y487" s="110"/>
      <c r="Z487" s="90"/>
    </row>
    <row r="488" spans="1:26" ht="14.5" customHeight="1">
      <c r="A488" s="74" t="s">
        <v>2679</v>
      </c>
      <c r="B488" s="129" t="s">
        <v>2653</v>
      </c>
      <c r="C488" s="130" t="s">
        <v>111</v>
      </c>
      <c r="D488" s="131" t="s">
        <v>2672</v>
      </c>
      <c r="E488" s="129" t="s">
        <v>957</v>
      </c>
      <c r="F488" s="132" t="s">
        <v>2680</v>
      </c>
      <c r="G488" s="132">
        <v>2.7638423306064599</v>
      </c>
      <c r="H488" s="348">
        <v>2.7638423306064599</v>
      </c>
      <c r="I488" s="74"/>
      <c r="J488" s="337">
        <v>2.509857669172932</v>
      </c>
      <c r="K488" s="338">
        <v>2.509857669172932</v>
      </c>
      <c r="L488" s="74"/>
      <c r="M488" s="339">
        <v>0.41554438999999999</v>
      </c>
      <c r="N488" s="340">
        <f t="shared" si="44"/>
        <v>0.41554438999999999</v>
      </c>
      <c r="O488" s="74"/>
      <c r="P488" s="133">
        <v>0.40406726999999998</v>
      </c>
      <c r="Q488" s="133">
        <v>8.9447619000000006E-3</v>
      </c>
      <c r="R488" s="133">
        <v>2.5323593999999998E-3</v>
      </c>
      <c r="S488" s="134">
        <v>2.4224656149470492E-5</v>
      </c>
      <c r="T488" s="135">
        <v>3.3079740418544442E-8</v>
      </c>
      <c r="U488" s="135">
        <v>0.35467217400000001</v>
      </c>
      <c r="V488" s="341">
        <v>4.8031880999999999E-4</v>
      </c>
      <c r="W488" s="110" t="s">
        <v>2676</v>
      </c>
      <c r="X488" s="110"/>
      <c r="Y488" s="110"/>
      <c r="Z488" s="90"/>
    </row>
    <row r="489" spans="1:26" ht="14.5" customHeight="1">
      <c r="A489" s="74" t="s">
        <v>2681</v>
      </c>
      <c r="B489" s="129" t="s">
        <v>2653</v>
      </c>
      <c r="C489" s="130" t="s">
        <v>112</v>
      </c>
      <c r="D489" s="131" t="s">
        <v>2672</v>
      </c>
      <c r="E489" s="129" t="s">
        <v>957</v>
      </c>
      <c r="F489" s="132" t="s">
        <v>2682</v>
      </c>
      <c r="G489" s="132">
        <v>2.7823406973554698</v>
      </c>
      <c r="H489" s="348">
        <v>2.7823406973554698</v>
      </c>
      <c r="I489" s="74"/>
      <c r="J489" s="337">
        <v>2.5519562406015037</v>
      </c>
      <c r="K489" s="338">
        <v>2.5519562406015037</v>
      </c>
      <c r="L489" s="74"/>
      <c r="M489" s="339">
        <v>0.41617973000000003</v>
      </c>
      <c r="N489" s="340">
        <f t="shared" si="44"/>
        <v>0.41617973000000003</v>
      </c>
      <c r="O489" s="74"/>
      <c r="P489" s="133">
        <v>0.40463432999999999</v>
      </c>
      <c r="Q489" s="133">
        <v>8.9751285000000004E-3</v>
      </c>
      <c r="R489" s="133">
        <v>2.5702652E-3</v>
      </c>
      <c r="S489" s="134">
        <v>2.4258653058735704E-5</v>
      </c>
      <c r="T489" s="135">
        <v>3.3192043533496979E-8</v>
      </c>
      <c r="U489" s="135">
        <v>0.35998112000000004</v>
      </c>
      <c r="V489" s="341">
        <v>4.8183861000000001E-4</v>
      </c>
      <c r="W489" s="110" t="s">
        <v>2676</v>
      </c>
      <c r="X489" s="110"/>
      <c r="Y489" s="110"/>
      <c r="Z489" s="90"/>
    </row>
    <row r="490" spans="1:26" ht="14.5" customHeight="1">
      <c r="A490" s="74" t="s">
        <v>2683</v>
      </c>
      <c r="B490" s="129" t="s">
        <v>2653</v>
      </c>
      <c r="C490" s="130" t="s">
        <v>113</v>
      </c>
      <c r="D490" s="131" t="s">
        <v>2672</v>
      </c>
      <c r="E490" s="129" t="s">
        <v>957</v>
      </c>
      <c r="F490" s="132" t="s">
        <v>2684</v>
      </c>
      <c r="G490" s="132">
        <v>0.28648127927810996</v>
      </c>
      <c r="H490" s="348">
        <v>0.28648127927810996</v>
      </c>
      <c r="I490" s="74"/>
      <c r="J490" s="337">
        <v>1.4365284962406013</v>
      </c>
      <c r="K490" s="338">
        <v>1.4365284962406013</v>
      </c>
      <c r="L490" s="74"/>
      <c r="M490" s="339">
        <v>3.2283956000000003E-2</v>
      </c>
      <c r="N490" s="340">
        <f t="shared" si="44"/>
        <v>3.2283956000000003E-2</v>
      </c>
      <c r="O490" s="74"/>
      <c r="P490" s="133">
        <v>3.0397007E-2</v>
      </c>
      <c r="Q490" s="133">
        <v>1.3092253999999999E-3</v>
      </c>
      <c r="R490" s="133">
        <v>5.7772347E-4</v>
      </c>
      <c r="S490" s="134">
        <v>1.8223624702628101E-6</v>
      </c>
      <c r="T490" s="135">
        <v>4.8418100564725264E-9</v>
      </c>
      <c r="U490" s="135">
        <v>8.09136518E-2</v>
      </c>
      <c r="V490" s="342">
        <v>7.5412482999999997E-5</v>
      </c>
      <c r="W490" s="110" t="s">
        <v>2676</v>
      </c>
      <c r="X490" s="110"/>
      <c r="Y490" s="110"/>
      <c r="Z490" s="90"/>
    </row>
    <row r="491" spans="1:26" ht="14.5" customHeight="1">
      <c r="A491" s="74" t="s">
        <v>2685</v>
      </c>
      <c r="B491" s="129" t="s">
        <v>2653</v>
      </c>
      <c r="C491" s="130" t="s">
        <v>114</v>
      </c>
      <c r="D491" s="131" t="s">
        <v>2672</v>
      </c>
      <c r="E491" s="129" t="s">
        <v>957</v>
      </c>
      <c r="F491" s="132" t="s">
        <v>2686</v>
      </c>
      <c r="G491" s="132">
        <v>0.36142335559361</v>
      </c>
      <c r="H491" s="348">
        <v>0.36142335559361</v>
      </c>
      <c r="I491" s="74"/>
      <c r="J491" s="337">
        <v>1.6054404511278193</v>
      </c>
      <c r="K491" s="338">
        <v>1.6054404511278193</v>
      </c>
      <c r="L491" s="74"/>
      <c r="M491" s="339">
        <v>4.7965550000000003E-2</v>
      </c>
      <c r="N491" s="340">
        <f t="shared" si="44"/>
        <v>4.7965550000000003E-2</v>
      </c>
      <c r="O491" s="74"/>
      <c r="P491" s="133">
        <v>4.5545207999999997E-2</v>
      </c>
      <c r="Q491" s="133">
        <v>1.6916882000000001E-3</v>
      </c>
      <c r="R491" s="133">
        <v>7.2865403000000001E-4</v>
      </c>
      <c r="S491" s="134">
        <v>2.7305280827720103E-6</v>
      </c>
      <c r="T491" s="135">
        <v>6.2562433753125272E-9</v>
      </c>
      <c r="U491" s="135">
        <v>0.1020523851</v>
      </c>
      <c r="V491" s="342">
        <v>9.6954768000000001E-5</v>
      </c>
      <c r="W491" s="110" t="s">
        <v>2676</v>
      </c>
      <c r="X491" s="110"/>
      <c r="Y491" s="110"/>
      <c r="Z491" s="90"/>
    </row>
    <row r="492" spans="1:26" ht="14.5" customHeight="1">
      <c r="A492" s="74" t="s">
        <v>2687</v>
      </c>
      <c r="B492" s="129" t="s">
        <v>2653</v>
      </c>
      <c r="C492" s="130" t="s">
        <v>115</v>
      </c>
      <c r="D492" s="131" t="s">
        <v>2672</v>
      </c>
      <c r="E492" s="129" t="s">
        <v>957</v>
      </c>
      <c r="F492" s="132" t="s">
        <v>2688</v>
      </c>
      <c r="G492" s="132">
        <v>0.30039323819810998</v>
      </c>
      <c r="H492" s="348">
        <v>0.30039323819810998</v>
      </c>
      <c r="I492" s="74"/>
      <c r="J492" s="337">
        <v>1.4886336842105261</v>
      </c>
      <c r="K492" s="338">
        <v>1.4886336842105261</v>
      </c>
      <c r="L492" s="74"/>
      <c r="M492" s="339">
        <v>3.3674012000000003E-2</v>
      </c>
      <c r="N492" s="340">
        <f t="shared" si="44"/>
        <v>3.3674012000000003E-2</v>
      </c>
      <c r="O492" s="74"/>
      <c r="P492" s="133">
        <v>3.1695556999999999E-2</v>
      </c>
      <c r="Q492" s="133">
        <v>1.3581424E-3</v>
      </c>
      <c r="R492" s="133">
        <v>6.2031301000000001E-4</v>
      </c>
      <c r="S492" s="134">
        <v>1.9002132120638105E-6</v>
      </c>
      <c r="T492" s="135">
        <v>5.0227159091625276E-9</v>
      </c>
      <c r="U492" s="135">
        <v>8.6878572500000001E-2</v>
      </c>
      <c r="V492" s="342">
        <v>8.1025597000000004E-5</v>
      </c>
      <c r="W492" s="110" t="s">
        <v>2676</v>
      </c>
      <c r="X492" s="110"/>
      <c r="Y492" s="110"/>
      <c r="Z492" s="90"/>
    </row>
    <row r="493" spans="1:26" ht="14.5" customHeight="1">
      <c r="A493" s="74" t="s">
        <v>2689</v>
      </c>
      <c r="B493" s="129" t="s">
        <v>2653</v>
      </c>
      <c r="C493" s="130" t="s">
        <v>116</v>
      </c>
      <c r="D493" s="131" t="s">
        <v>2672</v>
      </c>
      <c r="E493" s="129" t="s">
        <v>957</v>
      </c>
      <c r="F493" s="132" t="s">
        <v>2690</v>
      </c>
      <c r="G493" s="132">
        <v>2.2084136130204999</v>
      </c>
      <c r="H493" s="348">
        <v>2.2084136130204999</v>
      </c>
      <c r="I493" s="74"/>
      <c r="J493" s="337">
        <v>2.2470424060150376</v>
      </c>
      <c r="K493" s="338">
        <v>2.2470424060150376</v>
      </c>
      <c r="L493" s="74"/>
      <c r="M493" s="339">
        <v>0.32903231999999999</v>
      </c>
      <c r="N493" s="340">
        <f t="shared" si="44"/>
        <v>0.32903231999999999</v>
      </c>
      <c r="O493" s="74"/>
      <c r="P493" s="133">
        <v>0.31971939999999999</v>
      </c>
      <c r="Q493" s="133">
        <v>7.2103947E-3</v>
      </c>
      <c r="R493" s="133">
        <v>2.1025228000000002E-3</v>
      </c>
      <c r="S493" s="134">
        <v>1.9167829962876408E-5</v>
      </c>
      <c r="T493" s="135">
        <v>2.6665660541170756E-8</v>
      </c>
      <c r="U493" s="135">
        <v>0.29447098599999999</v>
      </c>
      <c r="V493" s="341">
        <v>3.9250317000000002E-4</v>
      </c>
      <c r="W493" s="110" t="s">
        <v>2676</v>
      </c>
      <c r="X493" s="110"/>
      <c r="Y493" s="110"/>
      <c r="Z493" s="90"/>
    </row>
    <row r="494" spans="1:26" ht="14.5" customHeight="1">
      <c r="B494" s="129" t="s">
        <v>2653</v>
      </c>
      <c r="C494" s="127" t="s">
        <v>118</v>
      </c>
      <c r="D494" s="127" t="s">
        <v>117</v>
      </c>
      <c r="G494" s="74"/>
      <c r="H494" s="74"/>
      <c r="I494" s="74"/>
      <c r="J494" s="115"/>
      <c r="K494" s="74"/>
      <c r="L494" s="74"/>
      <c r="M494" s="115"/>
      <c r="N494" s="74"/>
      <c r="O494" s="74"/>
      <c r="P494" s="74"/>
      <c r="V494" s="74"/>
      <c r="W494" s="89"/>
      <c r="X494" s="89"/>
      <c r="Y494" s="89"/>
      <c r="Z494" s="90"/>
    </row>
    <row r="495" spans="1:26" ht="14.5" customHeight="1">
      <c r="A495" s="74" t="s">
        <v>2691</v>
      </c>
      <c r="B495" s="129" t="s">
        <v>2653</v>
      </c>
      <c r="C495" s="130" t="s">
        <v>120</v>
      </c>
      <c r="D495" s="131" t="s">
        <v>117</v>
      </c>
      <c r="E495" s="129" t="s">
        <v>957</v>
      </c>
      <c r="F495" s="132" t="s">
        <v>2692</v>
      </c>
      <c r="G495" s="132">
        <v>0.45404400998659999</v>
      </c>
      <c r="H495" s="348">
        <v>0.45404400998659999</v>
      </c>
      <c r="I495" s="74"/>
      <c r="J495" s="337">
        <v>1.9352027067669173</v>
      </c>
      <c r="K495" s="338">
        <v>1.9352027067669173</v>
      </c>
      <c r="L495" s="74"/>
      <c r="M495" s="339">
        <v>7.0017349000000006E-2</v>
      </c>
      <c r="N495" s="340">
        <f t="shared" ref="N495:N552" si="45">M495</f>
        <v>7.0017349000000006E-2</v>
      </c>
      <c r="O495" s="74"/>
      <c r="P495" s="133">
        <v>6.7087275000000002E-2</v>
      </c>
      <c r="Q495" s="133">
        <v>2.3254397000000001E-3</v>
      </c>
      <c r="R495" s="133">
        <v>6.0463363000000001E-4</v>
      </c>
      <c r="S495" s="134">
        <v>4.0220189081123506E-6</v>
      </c>
      <c r="T495" s="135">
        <v>8.5999987245569713E-9</v>
      </c>
      <c r="U495" s="135">
        <v>8.4682581898999992E-2</v>
      </c>
      <c r="V495" s="341">
        <v>1.6526171E-4</v>
      </c>
      <c r="W495" s="110" t="s">
        <v>662</v>
      </c>
      <c r="X495" s="110"/>
      <c r="Y495" s="110"/>
      <c r="Z495" s="90"/>
    </row>
    <row r="496" spans="1:26" ht="14.5" customHeight="1">
      <c r="A496" s="74" t="s">
        <v>2693</v>
      </c>
      <c r="B496" s="129" t="s">
        <v>2653</v>
      </c>
      <c r="C496" s="130" t="s">
        <v>121</v>
      </c>
      <c r="D496" s="131" t="s">
        <v>117</v>
      </c>
      <c r="E496" s="129" t="s">
        <v>957</v>
      </c>
      <c r="F496" s="132" t="s">
        <v>2694</v>
      </c>
      <c r="G496" s="132">
        <v>1.3456740175830002</v>
      </c>
      <c r="H496" s="348">
        <v>1.3456740175830002</v>
      </c>
      <c r="I496" s="74"/>
      <c r="J496" s="337">
        <v>4.6909002255639098</v>
      </c>
      <c r="K496" s="338">
        <v>4.6909002255639098</v>
      </c>
      <c r="L496" s="74"/>
      <c r="M496" s="339">
        <v>0.16873556000000001</v>
      </c>
      <c r="N496" s="340">
        <f t="shared" si="45"/>
        <v>0.16873556000000001</v>
      </c>
      <c r="O496" s="74"/>
      <c r="P496" s="133">
        <v>0.16066442</v>
      </c>
      <c r="Q496" s="133">
        <v>5.4150513000000003E-3</v>
      </c>
      <c r="R496" s="133">
        <v>2.6560917E-3</v>
      </c>
      <c r="S496" s="134">
        <v>9.6321595985425086E-6</v>
      </c>
      <c r="T496" s="135">
        <v>2.00260768481715E-8</v>
      </c>
      <c r="U496" s="135">
        <v>0.37200163400000003</v>
      </c>
      <c r="V496" s="341">
        <v>4.5367296999999999E-4</v>
      </c>
      <c r="W496" s="110" t="s">
        <v>699</v>
      </c>
      <c r="X496" s="110"/>
      <c r="Y496" s="110"/>
      <c r="Z496" s="90"/>
    </row>
    <row r="497" spans="1:26" ht="14.5" customHeight="1">
      <c r="A497" s="74" t="s">
        <v>2695</v>
      </c>
      <c r="B497" s="129" t="s">
        <v>2653</v>
      </c>
      <c r="C497" s="130" t="s">
        <v>122</v>
      </c>
      <c r="D497" s="131" t="s">
        <v>117</v>
      </c>
      <c r="E497" s="129" t="s">
        <v>957</v>
      </c>
      <c r="F497" s="132" t="s">
        <v>2696</v>
      </c>
      <c r="G497" s="132">
        <v>1.097999020544</v>
      </c>
      <c r="H497" s="348">
        <v>1.097999020544</v>
      </c>
      <c r="I497" s="74"/>
      <c r="J497" s="337">
        <v>3.9254287218045114</v>
      </c>
      <c r="K497" s="338">
        <v>3.9254287218045114</v>
      </c>
      <c r="L497" s="74"/>
      <c r="M497" s="339">
        <v>0.14131384</v>
      </c>
      <c r="N497" s="340">
        <f t="shared" si="45"/>
        <v>0.14131384</v>
      </c>
      <c r="O497" s="74"/>
      <c r="P497" s="133">
        <v>0.13467077</v>
      </c>
      <c r="Q497" s="133">
        <v>4.5568259000000003E-3</v>
      </c>
      <c r="R497" s="133">
        <v>2.0862421999999999E-3</v>
      </c>
      <c r="S497" s="134">
        <v>8.0737871677866304E-6</v>
      </c>
      <c r="T497" s="135">
        <v>1.6852166815053497E-8</v>
      </c>
      <c r="U497" s="135">
        <v>0.292190793</v>
      </c>
      <c r="V497" s="341">
        <v>3.7355872999999997E-4</v>
      </c>
      <c r="W497" s="110" t="s">
        <v>699</v>
      </c>
      <c r="X497" s="110"/>
      <c r="Y497" s="110"/>
      <c r="Z497" s="90"/>
    </row>
    <row r="498" spans="1:26" ht="14.5" customHeight="1">
      <c r="A498" s="74" t="s">
        <v>2697</v>
      </c>
      <c r="B498" s="129" t="s">
        <v>2653</v>
      </c>
      <c r="C498" s="130" t="s">
        <v>123</v>
      </c>
      <c r="D498" s="131" t="s">
        <v>117</v>
      </c>
      <c r="E498" s="129" t="s">
        <v>957</v>
      </c>
      <c r="F498" s="132" t="s">
        <v>2698</v>
      </c>
      <c r="G498" s="132">
        <v>0.805292194982</v>
      </c>
      <c r="H498" s="348">
        <v>0.805292194982</v>
      </c>
      <c r="I498" s="74"/>
      <c r="J498" s="337">
        <v>3.0207805263157894</v>
      </c>
      <c r="K498" s="338">
        <v>3.0207805263157894</v>
      </c>
      <c r="L498" s="74"/>
      <c r="M498" s="339">
        <v>0.10890634</v>
      </c>
      <c r="N498" s="340">
        <f t="shared" si="45"/>
        <v>0.10890634</v>
      </c>
      <c r="O498" s="74"/>
      <c r="P498" s="133">
        <v>0.103951</v>
      </c>
      <c r="Q498" s="133">
        <v>3.5425593999999999E-3</v>
      </c>
      <c r="R498" s="133">
        <v>1.4127838E-3</v>
      </c>
      <c r="S498" s="134">
        <v>6.2320743321842293E-6</v>
      </c>
      <c r="T498" s="135">
        <v>1.3101181185795803E-8</v>
      </c>
      <c r="U498" s="135">
        <v>0.19786887239999998</v>
      </c>
      <c r="V498" s="341">
        <v>2.7887826999999999E-4</v>
      </c>
      <c r="W498" s="110" t="s">
        <v>699</v>
      </c>
      <c r="X498" s="110"/>
      <c r="Y498" s="110"/>
      <c r="Z498" s="90"/>
    </row>
    <row r="499" spans="1:26" ht="14.5" customHeight="1">
      <c r="A499" s="74" t="s">
        <v>2699</v>
      </c>
      <c r="B499" s="129" t="s">
        <v>2653</v>
      </c>
      <c r="C499" s="130" t="s">
        <v>2700</v>
      </c>
      <c r="D499" s="131" t="s">
        <v>117</v>
      </c>
      <c r="E499" s="129" t="s">
        <v>957</v>
      </c>
      <c r="F499" s="132" t="s">
        <v>2701</v>
      </c>
      <c r="G499" s="132">
        <v>3.294132741876</v>
      </c>
      <c r="H499" s="348">
        <v>3.294132741876</v>
      </c>
      <c r="I499" s="74"/>
      <c r="J499" s="337">
        <v>6.3191618796992479</v>
      </c>
      <c r="K499" s="338">
        <v>6.3191618796992479</v>
      </c>
      <c r="L499" s="74"/>
      <c r="M499" s="339">
        <v>0.45788957000000002</v>
      </c>
      <c r="N499" s="340">
        <f t="shared" si="45"/>
        <v>0.45788957000000002</v>
      </c>
      <c r="O499" s="74"/>
      <c r="P499" s="133">
        <v>0.44168144999999998</v>
      </c>
      <c r="Q499" s="133">
        <v>1.1538868000000001E-2</v>
      </c>
      <c r="R499" s="133">
        <v>4.6692484000000001E-3</v>
      </c>
      <c r="S499" s="134">
        <v>2.6479703072844611E-5</v>
      </c>
      <c r="T499" s="135">
        <v>4.2673327736534412E-8</v>
      </c>
      <c r="U499" s="135">
        <v>0.65395636199999996</v>
      </c>
      <c r="V499" s="341">
        <v>8.2650954000000002E-4</v>
      </c>
      <c r="W499" s="110" t="s">
        <v>699</v>
      </c>
      <c r="X499" s="110"/>
      <c r="Y499" s="110"/>
      <c r="Z499" s="90"/>
    </row>
    <row r="500" spans="1:26" ht="14.5" customHeight="1">
      <c r="A500" s="74" t="s">
        <v>2702</v>
      </c>
      <c r="B500" s="129" t="s">
        <v>2653</v>
      </c>
      <c r="C500" s="130" t="s">
        <v>2703</v>
      </c>
      <c r="D500" s="131" t="s">
        <v>117</v>
      </c>
      <c r="E500" s="129" t="s">
        <v>957</v>
      </c>
      <c r="F500" s="132" t="s">
        <v>2704</v>
      </c>
      <c r="G500" s="132">
        <v>2.5052192617560003</v>
      </c>
      <c r="H500" s="348">
        <v>2.5052192617560003</v>
      </c>
      <c r="I500" s="74"/>
      <c r="J500" s="337">
        <v>5.101395413533834</v>
      </c>
      <c r="K500" s="338">
        <v>5.101395413533834</v>
      </c>
      <c r="L500" s="74"/>
      <c r="M500" s="339">
        <v>0.35014728000000001</v>
      </c>
      <c r="N500" s="340">
        <f t="shared" si="45"/>
        <v>0.35014728000000001</v>
      </c>
      <c r="O500" s="74"/>
      <c r="P500" s="133">
        <v>0.33762751000000002</v>
      </c>
      <c r="Q500" s="133">
        <v>8.9795822000000008E-3</v>
      </c>
      <c r="R500" s="133">
        <v>3.5401887999999999E-3</v>
      </c>
      <c r="S500" s="134">
        <v>2.0241457554960373E-5</v>
      </c>
      <c r="T500" s="135">
        <v>3.3208514038540496E-8</v>
      </c>
      <c r="U500" s="135">
        <v>0.49582476000000003</v>
      </c>
      <c r="V500" s="341">
        <v>6.4282958999999995E-4</v>
      </c>
      <c r="W500" s="110" t="s">
        <v>699</v>
      </c>
      <c r="X500" s="110"/>
      <c r="Y500" s="110"/>
      <c r="Z500" s="90"/>
    </row>
    <row r="501" spans="1:26" ht="14.5" customHeight="1">
      <c r="A501" s="74" t="s">
        <v>2705</v>
      </c>
      <c r="B501" s="129" t="s">
        <v>2653</v>
      </c>
      <c r="C501" s="130" t="s">
        <v>2706</v>
      </c>
      <c r="D501" s="131" t="s">
        <v>117</v>
      </c>
      <c r="E501" s="129" t="s">
        <v>957</v>
      </c>
      <c r="F501" s="132" t="s">
        <v>2707</v>
      </c>
      <c r="G501" s="132">
        <v>1.5728668725889998</v>
      </c>
      <c r="H501" s="348">
        <v>1.5728668725889998</v>
      </c>
      <c r="I501" s="74"/>
      <c r="J501" s="337">
        <v>3.6622169172932328</v>
      </c>
      <c r="K501" s="338">
        <v>3.6622169172932328</v>
      </c>
      <c r="L501" s="74"/>
      <c r="M501" s="339">
        <v>0.22281549</v>
      </c>
      <c r="N501" s="340">
        <f t="shared" si="45"/>
        <v>0.22281549</v>
      </c>
      <c r="O501" s="74"/>
      <c r="P501" s="133">
        <v>0.21465467999999999</v>
      </c>
      <c r="Q501" s="133">
        <v>5.9549720000000002E-3</v>
      </c>
      <c r="R501" s="133">
        <v>2.2058454999999999E-3</v>
      </c>
      <c r="S501" s="134">
        <v>1.286898548826082E-5</v>
      </c>
      <c r="T501" s="135">
        <v>2.2022824671092503E-8</v>
      </c>
      <c r="U501" s="135">
        <v>0.30894194899999999</v>
      </c>
      <c r="V501" s="341">
        <v>4.2575327999999998E-4</v>
      </c>
      <c r="W501" s="110" t="s">
        <v>699</v>
      </c>
      <c r="X501" s="110"/>
      <c r="Y501" s="110"/>
      <c r="Z501" s="90"/>
    </row>
    <row r="502" spans="1:26" ht="14.5" customHeight="1">
      <c r="A502" s="74" t="s">
        <v>2708</v>
      </c>
      <c r="B502" s="129" t="s">
        <v>2653</v>
      </c>
      <c r="C502" s="130" t="s">
        <v>2709</v>
      </c>
      <c r="D502" s="131" t="s">
        <v>117</v>
      </c>
      <c r="E502" s="129" t="s">
        <v>957</v>
      </c>
      <c r="F502" s="132" t="s">
        <v>2710</v>
      </c>
      <c r="G502" s="132">
        <v>1.354427531162</v>
      </c>
      <c r="H502" s="348">
        <v>1.354427531162</v>
      </c>
      <c r="I502" s="74"/>
      <c r="J502" s="337">
        <v>5.0930093984962399</v>
      </c>
      <c r="K502" s="338">
        <v>5.0930093984962399</v>
      </c>
      <c r="L502" s="74"/>
      <c r="M502" s="339">
        <v>0.15115132000000001</v>
      </c>
      <c r="N502" s="340">
        <f t="shared" si="45"/>
        <v>0.15115132000000001</v>
      </c>
      <c r="O502" s="74"/>
      <c r="P502" s="133">
        <v>0.14304570999999999</v>
      </c>
      <c r="Q502" s="133">
        <v>5.2715875999999997E-3</v>
      </c>
      <c r="R502" s="133">
        <v>2.83402E-3</v>
      </c>
      <c r="S502" s="134">
        <v>8.5758820990827982E-6</v>
      </c>
      <c r="T502" s="135">
        <v>1.9495516840398501E-8</v>
      </c>
      <c r="U502" s="135">
        <v>0.39692157</v>
      </c>
      <c r="V502" s="341">
        <v>4.4628712999999999E-4</v>
      </c>
      <c r="W502" s="110" t="s">
        <v>699</v>
      </c>
      <c r="X502" s="110"/>
      <c r="Y502" s="110"/>
      <c r="Z502" s="90"/>
    </row>
    <row r="503" spans="1:26" ht="14.5" customHeight="1">
      <c r="A503" s="74" t="s">
        <v>2711</v>
      </c>
      <c r="B503" s="129" t="s">
        <v>2653</v>
      </c>
      <c r="C503" s="130" t="s">
        <v>2712</v>
      </c>
      <c r="D503" s="131" t="s">
        <v>117</v>
      </c>
      <c r="E503" s="129" t="s">
        <v>957</v>
      </c>
      <c r="F503" s="132" t="s">
        <v>2713</v>
      </c>
      <c r="G503" s="132">
        <v>1.1043210004149999</v>
      </c>
      <c r="H503" s="348">
        <v>1.1043210004149999</v>
      </c>
      <c r="I503" s="74"/>
      <c r="J503" s="337">
        <v>4.2158408270676686</v>
      </c>
      <c r="K503" s="338">
        <v>4.2158408270676686</v>
      </c>
      <c r="L503" s="74"/>
      <c r="M503" s="339">
        <v>0.12861411</v>
      </c>
      <c r="N503" s="340">
        <f t="shared" si="45"/>
        <v>0.12861411</v>
      </c>
      <c r="O503" s="74"/>
      <c r="P503" s="133">
        <v>0.12194615</v>
      </c>
      <c r="Q503" s="133">
        <v>4.4532132000000002E-3</v>
      </c>
      <c r="R503" s="133">
        <v>2.2147460000000001E-3</v>
      </c>
      <c r="S503" s="134">
        <v>7.3109200070602003E-6</v>
      </c>
      <c r="T503" s="135">
        <v>1.6468983851158006E-8</v>
      </c>
      <c r="U503" s="135">
        <v>0.31018851999999997</v>
      </c>
      <c r="V503" s="341">
        <v>3.6822451000000003E-4</v>
      </c>
      <c r="W503" s="110" t="s">
        <v>699</v>
      </c>
      <c r="X503" s="110"/>
      <c r="Y503" s="110"/>
      <c r="Z503" s="90"/>
    </row>
    <row r="504" spans="1:26" ht="14.5" customHeight="1">
      <c r="A504" s="74" t="s">
        <v>2714</v>
      </c>
      <c r="B504" s="129" t="s">
        <v>2653</v>
      </c>
      <c r="C504" s="130" t="s">
        <v>2715</v>
      </c>
      <c r="D504" s="131" t="s">
        <v>117</v>
      </c>
      <c r="E504" s="129" t="s">
        <v>957</v>
      </c>
      <c r="F504" s="132" t="s">
        <v>2716</v>
      </c>
      <c r="G504" s="132">
        <v>0.80874054848599997</v>
      </c>
      <c r="H504" s="348">
        <v>0.80874054848599997</v>
      </c>
      <c r="I504" s="74"/>
      <c r="J504" s="337">
        <v>3.1791871428571428</v>
      </c>
      <c r="K504" s="338">
        <v>3.1791871428571428</v>
      </c>
      <c r="L504" s="74"/>
      <c r="M504" s="339">
        <v>0.10197922</v>
      </c>
      <c r="N504" s="340">
        <f t="shared" si="45"/>
        <v>0.10197922</v>
      </c>
      <c r="O504" s="74"/>
      <c r="P504" s="133">
        <v>9.7010295999999996E-2</v>
      </c>
      <c r="Q504" s="133">
        <v>3.4860434E-3</v>
      </c>
      <c r="R504" s="133">
        <v>1.4828768E-3</v>
      </c>
      <c r="S504" s="134">
        <v>5.8159649981698006E-6</v>
      </c>
      <c r="T504" s="135">
        <v>1.2892172352733E-8</v>
      </c>
      <c r="U504" s="135">
        <v>0.20768581549999998</v>
      </c>
      <c r="V504" s="341">
        <v>2.7596868999999998E-4</v>
      </c>
      <c r="W504" s="110" t="s">
        <v>699</v>
      </c>
      <c r="X504" s="110"/>
      <c r="Y504" s="110"/>
      <c r="Z504" s="90"/>
    </row>
    <row r="505" spans="1:26" ht="14.5" customHeight="1">
      <c r="A505" s="74" t="s">
        <v>2717</v>
      </c>
      <c r="B505" s="129" t="s">
        <v>2653</v>
      </c>
      <c r="C505" s="130" t="s">
        <v>2718</v>
      </c>
      <c r="D505" s="131" t="s">
        <v>117</v>
      </c>
      <c r="E505" s="129" t="s">
        <v>957</v>
      </c>
      <c r="F505" s="132" t="s">
        <v>2719</v>
      </c>
      <c r="G505" s="132">
        <v>4.7528664305659998</v>
      </c>
      <c r="H505" s="348">
        <v>4.7528664305659998</v>
      </c>
      <c r="I505" s="74"/>
      <c r="J505" s="337">
        <v>6.7941053383458643</v>
      </c>
      <c r="K505" s="338">
        <v>6.7941053383458643</v>
      </c>
      <c r="L505" s="74"/>
      <c r="M505" s="339">
        <v>0.53672591999999997</v>
      </c>
      <c r="N505" s="340">
        <f t="shared" si="45"/>
        <v>0.53672591999999997</v>
      </c>
      <c r="O505" s="74"/>
      <c r="P505" s="133">
        <v>0.51752752000000002</v>
      </c>
      <c r="Q505" s="133">
        <v>1.3197464000000001E-2</v>
      </c>
      <c r="R505" s="133">
        <v>6.0009408E-3</v>
      </c>
      <c r="S505" s="134">
        <v>3.1026829665819002E-5</v>
      </c>
      <c r="T505" s="135">
        <v>4.8807188979837108E-8</v>
      </c>
      <c r="U505" s="135">
        <v>0.84046789</v>
      </c>
      <c r="V505" s="341">
        <v>1.2809988E-3</v>
      </c>
      <c r="W505" s="110" t="s">
        <v>699</v>
      </c>
      <c r="X505" s="110"/>
      <c r="Y505" s="110"/>
      <c r="Z505" s="90"/>
    </row>
    <row r="506" spans="1:26" ht="14.5" customHeight="1">
      <c r="A506" s="74" t="s">
        <v>2720</v>
      </c>
      <c r="B506" s="129" t="s">
        <v>2653</v>
      </c>
      <c r="C506" s="130" t="s">
        <v>2721</v>
      </c>
      <c r="D506" s="131" t="s">
        <v>117</v>
      </c>
      <c r="E506" s="129" t="s">
        <v>957</v>
      </c>
      <c r="F506" s="132" t="s">
        <v>2722</v>
      </c>
      <c r="G506" s="132">
        <v>3.5587490743319998</v>
      </c>
      <c r="H506" s="348">
        <v>3.5587490743319998</v>
      </c>
      <c r="I506" s="74"/>
      <c r="J506" s="337">
        <v>5.4444101503759397</v>
      </c>
      <c r="K506" s="338">
        <v>5.4444101503759397</v>
      </c>
      <c r="L506" s="74"/>
      <c r="M506" s="339">
        <v>0.40708464999999999</v>
      </c>
      <c r="N506" s="340">
        <f t="shared" si="45"/>
        <v>0.40708464999999999</v>
      </c>
      <c r="O506" s="74"/>
      <c r="P506" s="133">
        <v>0.39240522999999999</v>
      </c>
      <c r="Q506" s="133">
        <v>1.0177457000000001E-2</v>
      </c>
      <c r="R506" s="133">
        <v>4.5019665999999998E-3</v>
      </c>
      <c r="S506" s="134">
        <v>2.3525492893525198E-5</v>
      </c>
      <c r="T506" s="135">
        <v>3.7638525497294302E-8</v>
      </c>
      <c r="U506" s="135">
        <v>0.63052752999999995</v>
      </c>
      <c r="V506" s="341">
        <v>9.7107181000000002E-4</v>
      </c>
      <c r="W506" s="110" t="s">
        <v>699</v>
      </c>
      <c r="X506" s="110"/>
      <c r="Y506" s="110"/>
      <c r="Z506" s="90"/>
    </row>
    <row r="507" spans="1:26" ht="14.5" customHeight="1">
      <c r="A507" s="74" t="s">
        <v>2723</v>
      </c>
      <c r="B507" s="129" t="s">
        <v>2653</v>
      </c>
      <c r="C507" s="130" t="s">
        <v>2724</v>
      </c>
      <c r="D507" s="131" t="s">
        <v>117</v>
      </c>
      <c r="E507" s="129" t="s">
        <v>957</v>
      </c>
      <c r="F507" s="132" t="s">
        <v>2725</v>
      </c>
      <c r="G507" s="132">
        <v>2.1475195082459999</v>
      </c>
      <c r="H507" s="348">
        <v>2.1475195082459999</v>
      </c>
      <c r="I507" s="74"/>
      <c r="J507" s="337">
        <v>3.8493158646616537</v>
      </c>
      <c r="K507" s="338">
        <v>3.8493158646616537</v>
      </c>
      <c r="L507" s="74"/>
      <c r="M507" s="339">
        <v>0.25387224000000003</v>
      </c>
      <c r="N507" s="340">
        <f t="shared" si="45"/>
        <v>0.25387224000000003</v>
      </c>
      <c r="O507" s="74"/>
      <c r="P507" s="133">
        <v>0.24453343</v>
      </c>
      <c r="Q507" s="133">
        <v>6.6083582999999996E-3</v>
      </c>
      <c r="R507" s="133">
        <v>2.7304515999999998E-3</v>
      </c>
      <c r="S507" s="134">
        <v>1.4660277234705303E-5</v>
      </c>
      <c r="T507" s="135">
        <v>2.4439194647701988E-8</v>
      </c>
      <c r="U507" s="135">
        <v>0.38241619399999999</v>
      </c>
      <c r="V507" s="341">
        <v>6.0479448999999996E-4</v>
      </c>
      <c r="W507" s="110" t="s">
        <v>699</v>
      </c>
      <c r="X507" s="110"/>
      <c r="Y507" s="110"/>
      <c r="Z507" s="90"/>
    </row>
    <row r="508" spans="1:26" ht="14.5" customHeight="1">
      <c r="A508" s="74" t="s">
        <v>2726</v>
      </c>
      <c r="B508" s="129" t="s">
        <v>2653</v>
      </c>
      <c r="C508" s="130" t="s">
        <v>2727</v>
      </c>
      <c r="D508" s="131" t="s">
        <v>117</v>
      </c>
      <c r="E508" s="129" t="s">
        <v>957</v>
      </c>
      <c r="F508" s="132" t="s">
        <v>2728</v>
      </c>
      <c r="G508" s="132">
        <v>3.0645321099730003</v>
      </c>
      <c r="H508" s="348">
        <v>3.0645321099730003</v>
      </c>
      <c r="I508" s="74"/>
      <c r="J508" s="337">
        <v>6.0828318796992473</v>
      </c>
      <c r="K508" s="338">
        <v>6.0828318796992473</v>
      </c>
      <c r="L508" s="74"/>
      <c r="M508" s="339">
        <v>0.42467331000000003</v>
      </c>
      <c r="N508" s="340">
        <f t="shared" si="45"/>
        <v>0.42467331000000003</v>
      </c>
      <c r="O508" s="74"/>
      <c r="P508" s="133">
        <v>0.40945597</v>
      </c>
      <c r="Q508" s="133">
        <v>1.0813056999999999E-2</v>
      </c>
      <c r="R508" s="133">
        <v>4.4042873000000003E-3</v>
      </c>
      <c r="S508" s="134">
        <v>2.4547719728430388E-5</v>
      </c>
      <c r="T508" s="135">
        <v>3.9989115300925304E-8</v>
      </c>
      <c r="U508" s="135">
        <v>0.61684695900000008</v>
      </c>
      <c r="V508" s="341">
        <v>7.8002037999999998E-4</v>
      </c>
      <c r="W508" s="110" t="s">
        <v>699</v>
      </c>
      <c r="X508" s="110"/>
      <c r="Y508" s="110"/>
      <c r="Z508" s="90"/>
    </row>
    <row r="509" spans="1:26" ht="14.5" customHeight="1">
      <c r="A509" s="74" t="s">
        <v>2729</v>
      </c>
      <c r="B509" s="129" t="s">
        <v>2653</v>
      </c>
      <c r="C509" s="130" t="s">
        <v>2730</v>
      </c>
      <c r="D509" s="131" t="s">
        <v>117</v>
      </c>
      <c r="E509" s="129" t="s">
        <v>957</v>
      </c>
      <c r="F509" s="132" t="s">
        <v>2731</v>
      </c>
      <c r="G509" s="132">
        <v>2.3393965543229998</v>
      </c>
      <c r="H509" s="348">
        <v>2.3393965543229998</v>
      </c>
      <c r="I509" s="74"/>
      <c r="J509" s="337">
        <v>4.9307126315789471</v>
      </c>
      <c r="K509" s="338">
        <v>4.9307126315789471</v>
      </c>
      <c r="L509" s="74"/>
      <c r="M509" s="339">
        <v>0.32615777000000001</v>
      </c>
      <c r="N509" s="340">
        <f t="shared" si="45"/>
        <v>0.32615777000000001</v>
      </c>
      <c r="O509" s="74"/>
      <c r="P509" s="133">
        <v>0.31435354999999998</v>
      </c>
      <c r="Q509" s="133">
        <v>8.4553852999999998E-3</v>
      </c>
      <c r="R509" s="133">
        <v>3.3488279999999999E-3</v>
      </c>
      <c r="S509" s="134">
        <v>1.8846135805155664E-5</v>
      </c>
      <c r="T509" s="135">
        <v>3.1269915892934295E-8</v>
      </c>
      <c r="U509" s="135">
        <v>0.46902352399999997</v>
      </c>
      <c r="V509" s="341">
        <v>6.0925408000000005E-4</v>
      </c>
      <c r="W509" s="110" t="s">
        <v>699</v>
      </c>
      <c r="X509" s="110"/>
      <c r="Y509" s="110"/>
      <c r="Z509" s="90"/>
    </row>
    <row r="510" spans="1:26" ht="14.5" customHeight="1">
      <c r="A510" s="74" t="s">
        <v>2732</v>
      </c>
      <c r="B510" s="129" t="s">
        <v>2653</v>
      </c>
      <c r="C510" s="130" t="s">
        <v>2733</v>
      </c>
      <c r="D510" s="131" t="s">
        <v>117</v>
      </c>
      <c r="E510" s="129" t="s">
        <v>957</v>
      </c>
      <c r="F510" s="132" t="s">
        <v>2734</v>
      </c>
      <c r="G510" s="132">
        <v>1.4824181204290001</v>
      </c>
      <c r="H510" s="348">
        <v>1.4824181204290001</v>
      </c>
      <c r="I510" s="74"/>
      <c r="J510" s="337">
        <v>3.5691172180451129</v>
      </c>
      <c r="K510" s="338">
        <v>3.5691172180451129</v>
      </c>
      <c r="L510" s="74"/>
      <c r="M510" s="339">
        <v>0.20973030000000001</v>
      </c>
      <c r="N510" s="340">
        <f t="shared" si="45"/>
        <v>0.20973030000000001</v>
      </c>
      <c r="O510" s="74"/>
      <c r="P510" s="133">
        <v>0.20195979</v>
      </c>
      <c r="Q510" s="133">
        <v>5.6690463999999998E-3</v>
      </c>
      <c r="R510" s="133">
        <v>2.1014669000000001E-3</v>
      </c>
      <c r="S510" s="134">
        <v>1.210790113409461E-5</v>
      </c>
      <c r="T510" s="135">
        <v>2.0965408132401901E-8</v>
      </c>
      <c r="U510" s="135">
        <v>0.29432309200000001</v>
      </c>
      <c r="V510" s="341">
        <v>4.0743936000000003E-4</v>
      </c>
      <c r="W510" s="110" t="s">
        <v>699</v>
      </c>
      <c r="X510" s="110"/>
      <c r="Y510" s="110"/>
      <c r="Z510" s="90"/>
    </row>
    <row r="511" spans="1:26" ht="14.5" customHeight="1">
      <c r="A511" s="74" t="s">
        <v>2735</v>
      </c>
      <c r="B511" s="129" t="s">
        <v>2653</v>
      </c>
      <c r="C511" s="130" t="s">
        <v>2736</v>
      </c>
      <c r="D511" s="131" t="s">
        <v>117</v>
      </c>
      <c r="E511" s="129" t="s">
        <v>957</v>
      </c>
      <c r="F511" s="132" t="s">
        <v>2737</v>
      </c>
      <c r="G511" s="132">
        <v>1.162153550283</v>
      </c>
      <c r="H511" s="348">
        <v>1.162153550283</v>
      </c>
      <c r="I511" s="74"/>
      <c r="J511" s="337">
        <v>4.6219715789473677</v>
      </c>
      <c r="K511" s="338">
        <v>4.6219715789473677</v>
      </c>
      <c r="L511" s="74"/>
      <c r="M511" s="339">
        <v>0.13979768000000001</v>
      </c>
      <c r="N511" s="340">
        <f t="shared" si="45"/>
        <v>0.13979768000000001</v>
      </c>
      <c r="O511" s="74"/>
      <c r="P511" s="133">
        <v>0.13242706000000001</v>
      </c>
      <c r="Q511" s="133">
        <v>4.8427291999999997E-3</v>
      </c>
      <c r="R511" s="133">
        <v>2.5278888000000001E-3</v>
      </c>
      <c r="S511" s="134">
        <v>7.9392720335311583E-6</v>
      </c>
      <c r="T511" s="135">
        <v>1.7909501450421998E-8</v>
      </c>
      <c r="U511" s="135">
        <v>0.35404604989999999</v>
      </c>
      <c r="V511" s="341">
        <v>4.2443907999999999E-4</v>
      </c>
      <c r="W511" s="110" t="s">
        <v>699</v>
      </c>
      <c r="X511" s="110"/>
      <c r="Y511" s="110"/>
      <c r="Z511" s="90"/>
    </row>
    <row r="512" spans="1:26" ht="14.5" customHeight="1">
      <c r="A512" s="74" t="s">
        <v>2738</v>
      </c>
      <c r="B512" s="129" t="s">
        <v>2653</v>
      </c>
      <c r="C512" s="130" t="s">
        <v>2739</v>
      </c>
      <c r="D512" s="131" t="s">
        <v>117</v>
      </c>
      <c r="E512" s="129" t="s">
        <v>957</v>
      </c>
      <c r="F512" s="132" t="s">
        <v>2740</v>
      </c>
      <c r="G512" s="132">
        <v>0.96545644883199999</v>
      </c>
      <c r="H512" s="348">
        <v>0.96545644883199999</v>
      </c>
      <c r="I512" s="74"/>
      <c r="J512" s="337">
        <v>3.8756469172932331</v>
      </c>
      <c r="K512" s="338">
        <v>3.8756469172932331</v>
      </c>
      <c r="L512" s="74"/>
      <c r="M512" s="339">
        <v>0.12041425</v>
      </c>
      <c r="N512" s="340">
        <f t="shared" si="45"/>
        <v>0.12041425</v>
      </c>
      <c r="O512" s="74"/>
      <c r="P512" s="133">
        <v>0.11427712</v>
      </c>
      <c r="Q512" s="133">
        <v>4.1434821E-3</v>
      </c>
      <c r="R512" s="133">
        <v>1.9936513E-3</v>
      </c>
      <c r="S512" s="134">
        <v>6.8511461765228795E-6</v>
      </c>
      <c r="T512" s="135">
        <v>1.5323528499381599E-8</v>
      </c>
      <c r="U512" s="135">
        <v>0.27922286269999996</v>
      </c>
      <c r="V512" s="341">
        <v>3.5244536999999999E-4</v>
      </c>
      <c r="W512" s="110" t="s">
        <v>699</v>
      </c>
      <c r="X512" s="110"/>
      <c r="Y512" s="110"/>
      <c r="Z512" s="90"/>
    </row>
    <row r="513" spans="1:26" ht="14.5" customHeight="1">
      <c r="A513" s="74" t="s">
        <v>2741</v>
      </c>
      <c r="B513" s="129" t="s">
        <v>2653</v>
      </c>
      <c r="C513" s="130" t="s">
        <v>2742</v>
      </c>
      <c r="D513" s="131" t="s">
        <v>117</v>
      </c>
      <c r="E513" s="129" t="s">
        <v>957</v>
      </c>
      <c r="F513" s="132" t="s">
        <v>2743</v>
      </c>
      <c r="G513" s="132">
        <v>0.73299625579099992</v>
      </c>
      <c r="H513" s="348">
        <v>0.73299625579099992</v>
      </c>
      <c r="I513" s="74"/>
      <c r="J513" s="337">
        <v>2.9936268421052628</v>
      </c>
      <c r="K513" s="338">
        <v>2.9936268421052628</v>
      </c>
      <c r="L513" s="74"/>
      <c r="M513" s="339">
        <v>9.7506568000000002E-2</v>
      </c>
      <c r="N513" s="340">
        <f t="shared" si="45"/>
        <v>9.7506568000000002E-2</v>
      </c>
      <c r="O513" s="74"/>
      <c r="P513" s="133">
        <v>9.2827190000000004E-2</v>
      </c>
      <c r="Q513" s="133">
        <v>3.3170992000000001E-3</v>
      </c>
      <c r="R513" s="133">
        <v>1.3622796000000001E-3</v>
      </c>
      <c r="S513" s="134">
        <v>5.5651792642312796E-6</v>
      </c>
      <c r="T513" s="135">
        <v>1.2267378714085999E-8</v>
      </c>
      <c r="U513" s="135">
        <v>0.19079545959999999</v>
      </c>
      <c r="V513" s="341">
        <v>2.6736189E-4</v>
      </c>
      <c r="W513" s="110" t="s">
        <v>699</v>
      </c>
      <c r="X513" s="110"/>
      <c r="Y513" s="110"/>
      <c r="Z513" s="90"/>
    </row>
    <row r="514" spans="1:26" ht="14.5" customHeight="1">
      <c r="A514" s="74" t="s">
        <v>2744</v>
      </c>
      <c r="B514" s="129" t="s">
        <v>2653</v>
      </c>
      <c r="C514" s="130" t="s">
        <v>2745</v>
      </c>
      <c r="D514" s="131" t="s">
        <v>117</v>
      </c>
      <c r="E514" s="129" t="s">
        <v>957</v>
      </c>
      <c r="F514" s="132" t="s">
        <v>2746</v>
      </c>
      <c r="G514" s="132">
        <v>1.162153550283</v>
      </c>
      <c r="H514" s="348">
        <v>1.162153550283</v>
      </c>
      <c r="I514" s="74"/>
      <c r="J514" s="337">
        <v>4.6219715789473677</v>
      </c>
      <c r="K514" s="338">
        <v>4.6219715789473677</v>
      </c>
      <c r="L514" s="74"/>
      <c r="M514" s="339">
        <v>0.13979768000000001</v>
      </c>
      <c r="N514" s="340">
        <f t="shared" si="45"/>
        <v>0.13979768000000001</v>
      </c>
      <c r="O514" s="74"/>
      <c r="P514" s="133">
        <v>0.13242706000000001</v>
      </c>
      <c r="Q514" s="133">
        <v>4.8427291999999997E-3</v>
      </c>
      <c r="R514" s="133">
        <v>2.5278888000000001E-3</v>
      </c>
      <c r="S514" s="134">
        <v>7.9392720335311583E-6</v>
      </c>
      <c r="T514" s="135">
        <v>1.7909501450421998E-8</v>
      </c>
      <c r="U514" s="135">
        <v>0.35404604989999999</v>
      </c>
      <c r="V514" s="341">
        <v>4.2443907999999999E-4</v>
      </c>
      <c r="W514" s="110" t="s">
        <v>699</v>
      </c>
      <c r="X514" s="110"/>
      <c r="Y514" s="110"/>
      <c r="Z514" s="90"/>
    </row>
    <row r="515" spans="1:26" ht="14.5" customHeight="1">
      <c r="A515" s="74" t="s">
        <v>2747</v>
      </c>
      <c r="B515" s="129" t="s">
        <v>2653</v>
      </c>
      <c r="C515" s="130" t="s">
        <v>2748</v>
      </c>
      <c r="D515" s="131" t="s">
        <v>117</v>
      </c>
      <c r="E515" s="129" t="s">
        <v>957</v>
      </c>
      <c r="F515" s="132" t="s">
        <v>2749</v>
      </c>
      <c r="G515" s="132">
        <v>0.96545644883199999</v>
      </c>
      <c r="H515" s="348">
        <v>0.96545644883199999</v>
      </c>
      <c r="I515" s="74"/>
      <c r="J515" s="337">
        <v>3.8756469172932331</v>
      </c>
      <c r="K515" s="338">
        <v>3.8756469172932331</v>
      </c>
      <c r="L515" s="74"/>
      <c r="M515" s="339">
        <v>0.12041425</v>
      </c>
      <c r="N515" s="340">
        <f t="shared" si="45"/>
        <v>0.12041425</v>
      </c>
      <c r="O515" s="74"/>
      <c r="P515" s="133">
        <v>0.11427712</v>
      </c>
      <c r="Q515" s="133">
        <v>4.1434821E-3</v>
      </c>
      <c r="R515" s="133">
        <v>1.9936513E-3</v>
      </c>
      <c r="S515" s="134">
        <v>6.8511461765228795E-6</v>
      </c>
      <c r="T515" s="135">
        <v>1.5323528499381599E-8</v>
      </c>
      <c r="U515" s="135">
        <v>0.27922286269999996</v>
      </c>
      <c r="V515" s="341">
        <v>3.5244536999999999E-4</v>
      </c>
      <c r="W515" s="110" t="s">
        <v>699</v>
      </c>
      <c r="X515" s="110"/>
      <c r="Y515" s="110"/>
      <c r="Z515" s="90"/>
    </row>
    <row r="516" spans="1:26" ht="14.5" customHeight="1">
      <c r="A516" s="74" t="s">
        <v>2750</v>
      </c>
      <c r="B516" s="129" t="s">
        <v>2653</v>
      </c>
      <c r="C516" s="130" t="s">
        <v>2751</v>
      </c>
      <c r="D516" s="131" t="s">
        <v>117</v>
      </c>
      <c r="E516" s="129" t="s">
        <v>957</v>
      </c>
      <c r="F516" s="132" t="s">
        <v>2752</v>
      </c>
      <c r="G516" s="132">
        <v>0.73299625579099992</v>
      </c>
      <c r="H516" s="348">
        <v>0.73299625579099992</v>
      </c>
      <c r="I516" s="74"/>
      <c r="J516" s="337">
        <v>2.9936268421052628</v>
      </c>
      <c r="K516" s="338">
        <v>2.9936268421052628</v>
      </c>
      <c r="L516" s="74"/>
      <c r="M516" s="339">
        <v>9.7506568000000002E-2</v>
      </c>
      <c r="N516" s="340">
        <f t="shared" si="45"/>
        <v>9.7506568000000002E-2</v>
      </c>
      <c r="O516" s="74"/>
      <c r="P516" s="133">
        <v>9.2827190000000004E-2</v>
      </c>
      <c r="Q516" s="133">
        <v>3.3170992000000001E-3</v>
      </c>
      <c r="R516" s="133">
        <v>1.3622796000000001E-3</v>
      </c>
      <c r="S516" s="134">
        <v>5.5651792642312796E-6</v>
      </c>
      <c r="T516" s="135">
        <v>1.2267378714085999E-8</v>
      </c>
      <c r="U516" s="135">
        <v>0.19079545959999999</v>
      </c>
      <c r="V516" s="341">
        <v>2.6736189E-4</v>
      </c>
      <c r="W516" s="110" t="s">
        <v>699</v>
      </c>
      <c r="X516" s="110"/>
      <c r="Y516" s="110"/>
      <c r="Z516" s="90"/>
    </row>
    <row r="517" spans="1:26" ht="14.5" customHeight="1">
      <c r="A517" s="74" t="s">
        <v>2753</v>
      </c>
      <c r="B517" s="129" t="s">
        <v>2653</v>
      </c>
      <c r="C517" s="130" t="s">
        <v>2754</v>
      </c>
      <c r="D517" s="131" t="s">
        <v>117</v>
      </c>
      <c r="E517" s="129" t="s">
        <v>957</v>
      </c>
      <c r="F517" s="132" t="s">
        <v>2755</v>
      </c>
      <c r="G517" s="132">
        <v>1.4915743526199998</v>
      </c>
      <c r="H517" s="348">
        <v>1.4915743526199998</v>
      </c>
      <c r="I517" s="74"/>
      <c r="J517" s="337">
        <v>4.6851794736842098</v>
      </c>
      <c r="K517" s="338">
        <v>4.6851794736842098</v>
      </c>
      <c r="L517" s="74"/>
      <c r="M517" s="339">
        <v>0.14744328000000001</v>
      </c>
      <c r="N517" s="340">
        <f t="shared" si="45"/>
        <v>0.14744328000000001</v>
      </c>
      <c r="O517" s="74"/>
      <c r="P517" s="133">
        <v>0.13962426</v>
      </c>
      <c r="Q517" s="133">
        <v>5.0034900000000002E-3</v>
      </c>
      <c r="R517" s="133">
        <v>2.8155260000000001E-3</v>
      </c>
      <c r="S517" s="134">
        <v>8.3707589980369392E-6</v>
      </c>
      <c r="T517" s="135">
        <v>1.8504030638597996E-8</v>
      </c>
      <c r="U517" s="135">
        <v>0.39433136899999999</v>
      </c>
      <c r="V517" s="341">
        <v>5.4253742999999996E-4</v>
      </c>
      <c r="W517" s="110" t="s">
        <v>699</v>
      </c>
      <c r="X517" s="110"/>
      <c r="Y517" s="110"/>
      <c r="Z517" s="90"/>
    </row>
    <row r="518" spans="1:26" ht="14.5" customHeight="1">
      <c r="A518" s="74" t="s">
        <v>2756</v>
      </c>
      <c r="B518" s="129" t="s">
        <v>2653</v>
      </c>
      <c r="C518" s="130" t="s">
        <v>2757</v>
      </c>
      <c r="D518" s="131" t="s">
        <v>117</v>
      </c>
      <c r="E518" s="129" t="s">
        <v>957</v>
      </c>
      <c r="F518" s="132" t="s">
        <v>2758</v>
      </c>
      <c r="G518" s="132">
        <v>1.203371485456</v>
      </c>
      <c r="H518" s="348">
        <v>1.203371485456</v>
      </c>
      <c r="I518" s="74"/>
      <c r="J518" s="337">
        <v>3.921297067669173</v>
      </c>
      <c r="K518" s="338">
        <v>3.921297067669173</v>
      </c>
      <c r="L518" s="74"/>
      <c r="M518" s="339">
        <v>0.12593607000000001</v>
      </c>
      <c r="N518" s="340">
        <f t="shared" si="45"/>
        <v>0.12593607000000001</v>
      </c>
      <c r="O518" s="74"/>
      <c r="P518" s="133">
        <v>0.1194751</v>
      </c>
      <c r="Q518" s="133">
        <v>4.2595871E-3</v>
      </c>
      <c r="R518" s="133">
        <v>2.2013891999999998E-3</v>
      </c>
      <c r="S518" s="134">
        <v>7.1627756309048313E-6</v>
      </c>
      <c r="T518" s="135">
        <v>1.5752910660249103E-8</v>
      </c>
      <c r="U518" s="135">
        <v>0.30831781199999997</v>
      </c>
      <c r="V518" s="341">
        <v>4.3773861000000002E-4</v>
      </c>
      <c r="W518" s="110" t="s">
        <v>699</v>
      </c>
      <c r="X518" s="110"/>
      <c r="Y518" s="110"/>
      <c r="Z518" s="90"/>
    </row>
    <row r="519" spans="1:26" ht="14.5" customHeight="1">
      <c r="A519" s="74" t="s">
        <v>2759</v>
      </c>
      <c r="B519" s="129" t="s">
        <v>2653</v>
      </c>
      <c r="C519" s="130" t="s">
        <v>2760</v>
      </c>
      <c r="D519" s="131" t="s">
        <v>117</v>
      </c>
      <c r="E519" s="129" t="s">
        <v>957</v>
      </c>
      <c r="F519" s="132" t="s">
        <v>2761</v>
      </c>
      <c r="G519" s="132">
        <v>0.86276808547499995</v>
      </c>
      <c r="H519" s="348">
        <v>0.86276808547499995</v>
      </c>
      <c r="I519" s="74"/>
      <c r="J519" s="337">
        <v>3.018526917293233</v>
      </c>
      <c r="K519" s="338">
        <v>3.018526917293233</v>
      </c>
      <c r="L519" s="74"/>
      <c r="M519" s="339">
        <v>0.10051847</v>
      </c>
      <c r="N519" s="340">
        <f t="shared" si="45"/>
        <v>0.10051847</v>
      </c>
      <c r="O519" s="74"/>
      <c r="P519" s="133">
        <v>9.5662450999999996E-2</v>
      </c>
      <c r="Q519" s="133">
        <v>3.3804292E-3</v>
      </c>
      <c r="R519" s="133">
        <v>1.4755911999999999E-3</v>
      </c>
      <c r="S519" s="134">
        <v>5.7351589299759803E-6</v>
      </c>
      <c r="T519" s="135">
        <v>1.25015872225457E-8</v>
      </c>
      <c r="U519" s="135">
        <v>0.20666543299999998</v>
      </c>
      <c r="V519" s="341">
        <v>3.1388548E-4</v>
      </c>
      <c r="W519" s="110" t="s">
        <v>699</v>
      </c>
      <c r="X519" s="110"/>
      <c r="Y519" s="110"/>
      <c r="Z519" s="90"/>
    </row>
    <row r="520" spans="1:26" ht="14.5" customHeight="1">
      <c r="A520" s="74" t="s">
        <v>2762</v>
      </c>
      <c r="B520" s="129" t="s">
        <v>2653</v>
      </c>
      <c r="C520" s="130" t="s">
        <v>2763</v>
      </c>
      <c r="D520" s="131" t="s">
        <v>117</v>
      </c>
      <c r="E520" s="129" t="s">
        <v>957</v>
      </c>
      <c r="F520" s="132" t="s">
        <v>2764</v>
      </c>
      <c r="G520" s="132">
        <v>1.637523122498</v>
      </c>
      <c r="H520" s="348">
        <v>1.637523122498</v>
      </c>
      <c r="I520" s="74"/>
      <c r="J520" s="337">
        <v>5.2248875187969919</v>
      </c>
      <c r="K520" s="338">
        <v>5.2248875187969919</v>
      </c>
      <c r="L520" s="74"/>
      <c r="M520" s="339">
        <v>0.20703419000000001</v>
      </c>
      <c r="N520" s="340">
        <f t="shared" si="45"/>
        <v>0.20703419000000001</v>
      </c>
      <c r="O520" s="74"/>
      <c r="P520" s="133">
        <v>0.19750234999999999</v>
      </c>
      <c r="Q520" s="133">
        <v>6.3646116000000003E-3</v>
      </c>
      <c r="R520" s="133">
        <v>3.1672325E-3</v>
      </c>
      <c r="S520" s="134">
        <v>1.1840668111202432E-5</v>
      </c>
      <c r="T520" s="135">
        <v>2.3537764871045802E-8</v>
      </c>
      <c r="U520" s="135">
        <v>0.44358998699999996</v>
      </c>
      <c r="V520" s="341">
        <v>5.3119544999999998E-4</v>
      </c>
      <c r="W520" s="110" t="s">
        <v>699</v>
      </c>
      <c r="X520" s="110"/>
      <c r="Y520" s="110"/>
      <c r="Z520" s="90"/>
    </row>
    <row r="521" spans="1:26" ht="14.5" customHeight="1">
      <c r="A521" s="74" t="s">
        <v>2765</v>
      </c>
      <c r="B521" s="129" t="s">
        <v>2653</v>
      </c>
      <c r="C521" s="130" t="s">
        <v>2766</v>
      </c>
      <c r="D521" s="131" t="s">
        <v>117</v>
      </c>
      <c r="E521" s="129" t="s">
        <v>957</v>
      </c>
      <c r="F521" s="132" t="s">
        <v>2767</v>
      </c>
      <c r="G521" s="132">
        <v>1.3087789237590002</v>
      </c>
      <c r="H521" s="348">
        <v>1.3087789237590002</v>
      </c>
      <c r="I521" s="74"/>
      <c r="J521" s="337">
        <v>4.311086165413534</v>
      </c>
      <c r="K521" s="338">
        <v>4.311086165413534</v>
      </c>
      <c r="L521" s="74"/>
      <c r="M521" s="339">
        <v>0.16897396000000001</v>
      </c>
      <c r="N521" s="340">
        <f t="shared" si="45"/>
        <v>0.16897396000000001</v>
      </c>
      <c r="O521" s="74"/>
      <c r="P521" s="133">
        <v>0.16127594000000001</v>
      </c>
      <c r="Q521" s="133">
        <v>5.2426193999999997E-3</v>
      </c>
      <c r="R521" s="133">
        <v>2.4553995000000002E-3</v>
      </c>
      <c r="S521" s="134">
        <v>9.668821211279911E-6</v>
      </c>
      <c r="T521" s="135">
        <v>1.9388385129577699E-8</v>
      </c>
      <c r="U521" s="135">
        <v>0.343893487</v>
      </c>
      <c r="V521" s="341">
        <v>4.2954719000000001E-4</v>
      </c>
      <c r="W521" s="110" t="s">
        <v>699</v>
      </c>
      <c r="X521" s="110"/>
      <c r="Y521" s="110"/>
      <c r="Z521" s="90"/>
    </row>
    <row r="522" spans="1:26" ht="14.5" customHeight="1">
      <c r="A522" s="74" t="s">
        <v>2768</v>
      </c>
      <c r="B522" s="129" t="s">
        <v>2653</v>
      </c>
      <c r="C522" s="130" t="s">
        <v>2769</v>
      </c>
      <c r="D522" s="131" t="s">
        <v>117</v>
      </c>
      <c r="E522" s="129" t="s">
        <v>957</v>
      </c>
      <c r="F522" s="132" t="s">
        <v>2770</v>
      </c>
      <c r="G522" s="132">
        <v>0.92026305226100003</v>
      </c>
      <c r="H522" s="348">
        <v>0.92026305226100003</v>
      </c>
      <c r="I522" s="74"/>
      <c r="J522" s="337">
        <v>3.2311390977443608</v>
      </c>
      <c r="K522" s="338">
        <v>3.2311390977443608</v>
      </c>
      <c r="L522" s="74"/>
      <c r="M522" s="339">
        <v>0.12399368</v>
      </c>
      <c r="N522" s="340">
        <f t="shared" si="45"/>
        <v>0.12399368</v>
      </c>
      <c r="O522" s="74"/>
      <c r="P522" s="133">
        <v>0.11846291</v>
      </c>
      <c r="Q522" s="133">
        <v>3.9166286000000003E-3</v>
      </c>
      <c r="R522" s="133">
        <v>1.6141422999999999E-3</v>
      </c>
      <c r="S522" s="134">
        <v>7.1020928369805702E-6</v>
      </c>
      <c r="T522" s="135">
        <v>1.44845731905817E-8</v>
      </c>
      <c r="U522" s="135">
        <v>0.22607034940000001</v>
      </c>
      <c r="V522" s="341">
        <v>3.0941741999999998E-4</v>
      </c>
      <c r="W522" s="110" t="s">
        <v>699</v>
      </c>
      <c r="X522" s="110"/>
      <c r="Y522" s="110"/>
      <c r="Z522" s="90"/>
    </row>
    <row r="523" spans="1:26" ht="14.5" customHeight="1">
      <c r="A523" s="74" t="s">
        <v>2771</v>
      </c>
      <c r="B523" s="129" t="s">
        <v>2653</v>
      </c>
      <c r="C523" s="130" t="s">
        <v>2772</v>
      </c>
      <c r="D523" s="131" t="s">
        <v>117</v>
      </c>
      <c r="E523" s="129" t="s">
        <v>957</v>
      </c>
      <c r="F523" s="132" t="s">
        <v>2773</v>
      </c>
      <c r="G523" s="132">
        <v>4.459302898142</v>
      </c>
      <c r="H523" s="348">
        <v>4.459302898142</v>
      </c>
      <c r="I523" s="74"/>
      <c r="J523" s="337">
        <v>6.3690842857142851</v>
      </c>
      <c r="K523" s="338">
        <v>6.3690842857142851</v>
      </c>
      <c r="L523" s="74"/>
      <c r="M523" s="339">
        <v>0.47651449000000001</v>
      </c>
      <c r="N523" s="340">
        <f t="shared" si="45"/>
        <v>0.47651449000000001</v>
      </c>
      <c r="O523" s="74"/>
      <c r="P523" s="133">
        <v>0.45892211999999999</v>
      </c>
      <c r="Q523" s="133">
        <v>1.1873254E-2</v>
      </c>
      <c r="R523" s="133">
        <v>5.7191157000000001E-3</v>
      </c>
      <c r="S523" s="134">
        <v>2.7513316347785752E-5</v>
      </c>
      <c r="T523" s="135">
        <v>4.3909963958497995E-8</v>
      </c>
      <c r="U523" s="135">
        <v>0.80099659000000001</v>
      </c>
      <c r="V523" s="341">
        <v>1.2886322999999999E-3</v>
      </c>
      <c r="W523" s="110" t="s">
        <v>699</v>
      </c>
      <c r="X523" s="110"/>
      <c r="Y523" s="110"/>
      <c r="Z523" s="90"/>
    </row>
    <row r="524" spans="1:26" ht="14.5" customHeight="1">
      <c r="A524" s="74" t="s">
        <v>2774</v>
      </c>
      <c r="B524" s="129" t="s">
        <v>2653</v>
      </c>
      <c r="C524" s="130" t="s">
        <v>2775</v>
      </c>
      <c r="D524" s="131" t="s">
        <v>117</v>
      </c>
      <c r="E524" s="129" t="s">
        <v>957</v>
      </c>
      <c r="F524" s="132" t="s">
        <v>2776</v>
      </c>
      <c r="G524" s="132">
        <v>3.3467309207390001</v>
      </c>
      <c r="H524" s="348">
        <v>3.3467309207390001</v>
      </c>
      <c r="I524" s="74"/>
      <c r="J524" s="337">
        <v>5.1374504511278198</v>
      </c>
      <c r="K524" s="338">
        <v>5.1374504511278198</v>
      </c>
      <c r="L524" s="74"/>
      <c r="M524" s="339">
        <v>0.36359860999999999</v>
      </c>
      <c r="N524" s="340">
        <f t="shared" si="45"/>
        <v>0.36359860999999999</v>
      </c>
      <c r="O524" s="74"/>
      <c r="P524" s="133">
        <v>0.35007909999999998</v>
      </c>
      <c r="Q524" s="133">
        <v>9.2210834999999994E-3</v>
      </c>
      <c r="R524" s="133">
        <v>4.2984262000000002E-3</v>
      </c>
      <c r="S524" s="134">
        <v>2.0987955497456751E-5</v>
      </c>
      <c r="T524" s="135">
        <v>3.4101640143559903E-8</v>
      </c>
      <c r="U524" s="135">
        <v>0.60202047999999997</v>
      </c>
      <c r="V524" s="341">
        <v>9.7658489000000009E-4</v>
      </c>
      <c r="W524" s="110" t="s">
        <v>699</v>
      </c>
      <c r="X524" s="110"/>
      <c r="Y524" s="110"/>
      <c r="Z524" s="90"/>
    </row>
    <row r="525" spans="1:26" ht="14.5" customHeight="1">
      <c r="A525" s="74" t="s">
        <v>2777</v>
      </c>
      <c r="B525" s="129" t="s">
        <v>2653</v>
      </c>
      <c r="C525" s="130" t="s">
        <v>2778</v>
      </c>
      <c r="D525" s="131" t="s">
        <v>117</v>
      </c>
      <c r="E525" s="129" t="s">
        <v>957</v>
      </c>
      <c r="F525" s="132" t="s">
        <v>2779</v>
      </c>
      <c r="G525" s="132">
        <v>2.0318732468689999</v>
      </c>
      <c r="H525" s="348">
        <v>2.0318732468689999</v>
      </c>
      <c r="I525" s="74"/>
      <c r="J525" s="337">
        <v>3.6818833082706766</v>
      </c>
      <c r="K525" s="338">
        <v>3.6818833082706766</v>
      </c>
      <c r="L525" s="74"/>
      <c r="M525" s="339">
        <v>0.23015258</v>
      </c>
      <c r="N525" s="340">
        <f t="shared" si="45"/>
        <v>0.23015258</v>
      </c>
      <c r="O525" s="74"/>
      <c r="P525" s="133">
        <v>0.22144644999999999</v>
      </c>
      <c r="Q525" s="133">
        <v>6.0866999999999996E-3</v>
      </c>
      <c r="R525" s="133">
        <v>2.6194296000000001E-3</v>
      </c>
      <c r="S525" s="134">
        <v>1.327616643738612E-5</v>
      </c>
      <c r="T525" s="135">
        <v>2.2509984909997799E-8</v>
      </c>
      <c r="U525" s="135">
        <v>0.36686689499999997</v>
      </c>
      <c r="V525" s="341">
        <v>6.0780161999999995E-4</v>
      </c>
      <c r="W525" s="110" t="s">
        <v>699</v>
      </c>
      <c r="X525" s="110"/>
      <c r="Y525" s="110"/>
      <c r="Z525" s="90"/>
    </row>
    <row r="526" spans="1:26" ht="14.5" customHeight="1">
      <c r="A526" s="74" t="s">
        <v>2780</v>
      </c>
      <c r="B526" s="129" t="s">
        <v>2653</v>
      </c>
      <c r="C526" s="130" t="s">
        <v>2781</v>
      </c>
      <c r="D526" s="131" t="s">
        <v>117</v>
      </c>
      <c r="E526" s="129" t="s">
        <v>957</v>
      </c>
      <c r="F526" s="132" t="s">
        <v>2782</v>
      </c>
      <c r="G526" s="132">
        <v>1.1604200250029999</v>
      </c>
      <c r="H526" s="348">
        <v>1.1604200250029999</v>
      </c>
      <c r="I526" s="74"/>
      <c r="J526" s="337">
        <v>4.6189055639097747</v>
      </c>
      <c r="K526" s="338">
        <v>4.6189055639097747</v>
      </c>
      <c r="L526" s="74"/>
      <c r="M526" s="339">
        <v>0.13965807999999999</v>
      </c>
      <c r="N526" s="340">
        <f t="shared" si="45"/>
        <v>0.13965807999999999</v>
      </c>
      <c r="O526" s="74"/>
      <c r="P526" s="133">
        <v>0.13229437999999999</v>
      </c>
      <c r="Q526" s="133">
        <v>4.8389135E-3</v>
      </c>
      <c r="R526" s="133">
        <v>2.5247796999999998E-3</v>
      </c>
      <c r="S526" s="134">
        <v>7.9313179945311596E-6</v>
      </c>
      <c r="T526" s="135">
        <v>1.78953898938071E-8</v>
      </c>
      <c r="U526" s="135">
        <v>0.35361061180000003</v>
      </c>
      <c r="V526" s="341">
        <v>4.2414309E-4</v>
      </c>
      <c r="W526" s="110" t="s">
        <v>699</v>
      </c>
      <c r="X526" s="110"/>
      <c r="Y526" s="110"/>
      <c r="Z526" s="90"/>
    </row>
    <row r="527" spans="1:26" ht="14.5" customHeight="1">
      <c r="A527" s="74" t="s">
        <v>2783</v>
      </c>
      <c r="B527" s="129" t="s">
        <v>2653</v>
      </c>
      <c r="C527" s="130" t="s">
        <v>2784</v>
      </c>
      <c r="D527" s="131" t="s">
        <v>117</v>
      </c>
      <c r="E527" s="129" t="s">
        <v>957</v>
      </c>
      <c r="F527" s="132" t="s">
        <v>2785</v>
      </c>
      <c r="G527" s="132">
        <v>0.96420446290200001</v>
      </c>
      <c r="H527" s="348">
        <v>0.96420446290200001</v>
      </c>
      <c r="I527" s="74"/>
      <c r="J527" s="337">
        <v>3.8734325563909775</v>
      </c>
      <c r="K527" s="338">
        <v>3.8734325563909775</v>
      </c>
      <c r="L527" s="74"/>
      <c r="M527" s="339">
        <v>0.12031343</v>
      </c>
      <c r="N527" s="340">
        <f t="shared" si="45"/>
        <v>0.12031343</v>
      </c>
      <c r="O527" s="74"/>
      <c r="P527" s="133">
        <v>0.1141813</v>
      </c>
      <c r="Q527" s="133">
        <v>4.1407262999999996E-3</v>
      </c>
      <c r="R527" s="133">
        <v>1.9914058000000002E-3</v>
      </c>
      <c r="S527" s="134">
        <v>6.8454016037228805E-6</v>
      </c>
      <c r="T527" s="135">
        <v>1.5313337391414995E-8</v>
      </c>
      <c r="U527" s="135">
        <v>0.27890837350000003</v>
      </c>
      <c r="V527" s="341">
        <v>3.5223159000000002E-4</v>
      </c>
      <c r="W527" s="110" t="s">
        <v>699</v>
      </c>
      <c r="X527" s="110"/>
      <c r="Y527" s="110"/>
      <c r="Z527" s="90"/>
    </row>
    <row r="528" spans="1:26" ht="14.5" customHeight="1">
      <c r="A528" s="74" t="s">
        <v>2786</v>
      </c>
      <c r="B528" s="129" t="s">
        <v>2653</v>
      </c>
      <c r="C528" s="130" t="s">
        <v>2787</v>
      </c>
      <c r="D528" s="131" t="s">
        <v>117</v>
      </c>
      <c r="E528" s="129" t="s">
        <v>957</v>
      </c>
      <c r="F528" s="132" t="s">
        <v>2788</v>
      </c>
      <c r="G528" s="132">
        <v>0.732313345201</v>
      </c>
      <c r="H528" s="348">
        <v>0.732313345201</v>
      </c>
      <c r="I528" s="74"/>
      <c r="J528" s="337">
        <v>2.9924189473684208</v>
      </c>
      <c r="K528" s="338">
        <v>2.9924189473684208</v>
      </c>
      <c r="L528" s="74"/>
      <c r="M528" s="339">
        <v>9.7451574999999999E-2</v>
      </c>
      <c r="N528" s="340">
        <f t="shared" si="45"/>
        <v>9.7451574999999999E-2</v>
      </c>
      <c r="O528" s="74"/>
      <c r="P528" s="133">
        <v>9.2774924999999994E-2</v>
      </c>
      <c r="Q528" s="133">
        <v>3.3155960000000001E-3</v>
      </c>
      <c r="R528" s="133">
        <v>1.3610548000000001E-3</v>
      </c>
      <c r="S528" s="134">
        <v>5.5620457875312799E-6</v>
      </c>
      <c r="T528" s="135">
        <v>1.2261819557224098E-8</v>
      </c>
      <c r="U528" s="135">
        <v>0.1906239237</v>
      </c>
      <c r="V528" s="341">
        <v>2.6724528000000001E-4</v>
      </c>
      <c r="W528" s="110" t="s">
        <v>699</v>
      </c>
      <c r="X528" s="110"/>
      <c r="Y528" s="110"/>
      <c r="Z528" s="90"/>
    </row>
    <row r="529" spans="1:26" ht="14.5" customHeight="1">
      <c r="A529" s="74" t="s">
        <v>2789</v>
      </c>
      <c r="B529" s="129" t="s">
        <v>2653</v>
      </c>
      <c r="C529" s="130" t="s">
        <v>2790</v>
      </c>
      <c r="D529" s="131" t="s">
        <v>117</v>
      </c>
      <c r="E529" s="129" t="s">
        <v>957</v>
      </c>
      <c r="F529" s="132" t="s">
        <v>2791</v>
      </c>
      <c r="G529" s="132">
        <v>1.6813913104530001</v>
      </c>
      <c r="H529" s="348">
        <v>1.6813913104530001</v>
      </c>
      <c r="I529" s="74"/>
      <c r="J529" s="337">
        <v>5.1376563157894735</v>
      </c>
      <c r="K529" s="338">
        <v>5.1376563157894735</v>
      </c>
      <c r="L529" s="74"/>
      <c r="M529" s="339">
        <v>0.15924882000000001</v>
      </c>
      <c r="N529" s="340">
        <f t="shared" si="45"/>
        <v>0.15924882000000001</v>
      </c>
      <c r="O529" s="74"/>
      <c r="P529" s="133">
        <v>0.15053458</v>
      </c>
      <c r="Q529" s="133">
        <v>5.4199655999999999E-3</v>
      </c>
      <c r="R529" s="133">
        <v>3.2942763000000002E-3</v>
      </c>
      <c r="S529" s="134">
        <v>9.0248549225311603E-6</v>
      </c>
      <c r="T529" s="135">
        <v>2.00442517138559E-8</v>
      </c>
      <c r="U529" s="135">
        <v>0.461383233</v>
      </c>
      <c r="V529" s="341">
        <v>6.3369271000000003E-4</v>
      </c>
      <c r="W529" s="110" t="s">
        <v>699</v>
      </c>
      <c r="X529" s="110"/>
      <c r="Y529" s="110"/>
      <c r="Z529" s="90"/>
    </row>
    <row r="530" spans="1:26" ht="14.5" customHeight="1">
      <c r="A530" s="74" t="s">
        <v>2792</v>
      </c>
      <c r="B530" s="129" t="s">
        <v>2653</v>
      </c>
      <c r="C530" s="130" t="s">
        <v>2793</v>
      </c>
      <c r="D530" s="131" t="s">
        <v>117</v>
      </c>
      <c r="E530" s="129" t="s">
        <v>957</v>
      </c>
      <c r="F530" s="132" t="s">
        <v>2794</v>
      </c>
      <c r="G530" s="132">
        <v>1.3404614986730001</v>
      </c>
      <c r="H530" s="348">
        <v>1.3404614986730001</v>
      </c>
      <c r="I530" s="74"/>
      <c r="J530" s="337">
        <v>4.2480858646616539</v>
      </c>
      <c r="K530" s="338">
        <v>4.2480858646616539</v>
      </c>
      <c r="L530" s="74"/>
      <c r="M530" s="339">
        <v>0.13446230000000001</v>
      </c>
      <c r="N530" s="340">
        <f t="shared" si="45"/>
        <v>0.13446230000000001</v>
      </c>
      <c r="O530" s="74"/>
      <c r="P530" s="133">
        <v>0.12735477000000001</v>
      </c>
      <c r="Q530" s="133">
        <v>4.5603750999999998E-3</v>
      </c>
      <c r="R530" s="133">
        <v>2.5471533E-3</v>
      </c>
      <c r="S530" s="134">
        <v>7.6351781624228799E-6</v>
      </c>
      <c r="T530" s="135">
        <v>1.6865292331227899E-8</v>
      </c>
      <c r="U530" s="135">
        <v>0.35674416399999997</v>
      </c>
      <c r="V530" s="341">
        <v>5.0357299000000004E-4</v>
      </c>
      <c r="W530" s="110" t="s">
        <v>699</v>
      </c>
      <c r="X530" s="110"/>
      <c r="Y530" s="110"/>
      <c r="Z530" s="90"/>
    </row>
    <row r="531" spans="1:26" ht="14.5" customHeight="1">
      <c r="A531" s="74" t="s">
        <v>2795</v>
      </c>
      <c r="B531" s="129" t="s">
        <v>2653</v>
      </c>
      <c r="C531" s="130" t="s">
        <v>2796</v>
      </c>
      <c r="D531" s="131" t="s">
        <v>117</v>
      </c>
      <c r="E531" s="129" t="s">
        <v>957</v>
      </c>
      <c r="F531" s="132" t="s">
        <v>2797</v>
      </c>
      <c r="G531" s="132">
        <v>0.93754445767100003</v>
      </c>
      <c r="H531" s="348">
        <v>0.93754445767100003</v>
      </c>
      <c r="I531" s="74"/>
      <c r="J531" s="337">
        <v>3.1967753383458648</v>
      </c>
      <c r="K531" s="338">
        <v>3.1967753383458648</v>
      </c>
      <c r="L531" s="74"/>
      <c r="M531" s="339">
        <v>0.10516913999999999</v>
      </c>
      <c r="N531" s="340">
        <f t="shared" si="45"/>
        <v>0.10516913999999999</v>
      </c>
      <c r="O531" s="74"/>
      <c r="P531" s="133">
        <v>9.9960456000000003E-2</v>
      </c>
      <c r="Q531" s="133">
        <v>3.5444953E-3</v>
      </c>
      <c r="R531" s="133">
        <v>1.6641898E-3</v>
      </c>
      <c r="S531" s="134">
        <v>5.9928330828312806E-6</v>
      </c>
      <c r="T531" s="135">
        <v>1.3108340786194501E-8</v>
      </c>
      <c r="U531" s="135">
        <v>0.23307980900000003</v>
      </c>
      <c r="V531" s="341">
        <v>3.4979512999999999E-4</v>
      </c>
      <c r="W531" s="110" t="s">
        <v>699</v>
      </c>
      <c r="X531" s="110"/>
      <c r="Y531" s="110"/>
      <c r="Z531" s="90"/>
    </row>
    <row r="532" spans="1:26" ht="14.5" customHeight="1">
      <c r="A532" s="74" t="s">
        <v>2798</v>
      </c>
      <c r="B532" s="129" t="s">
        <v>2653</v>
      </c>
      <c r="C532" s="130" t="s">
        <v>2799</v>
      </c>
      <c r="D532" s="131" t="s">
        <v>117</v>
      </c>
      <c r="E532" s="129" t="s">
        <v>957</v>
      </c>
      <c r="F532" s="132" t="s">
        <v>2800</v>
      </c>
      <c r="G532" s="132">
        <v>3.2943369072230002</v>
      </c>
      <c r="H532" s="348">
        <v>3.2943369072230002</v>
      </c>
      <c r="I532" s="74"/>
      <c r="J532" s="337">
        <v>6.3141233834586457</v>
      </c>
      <c r="K532" s="338">
        <v>6.3141233834586457</v>
      </c>
      <c r="L532" s="74"/>
      <c r="M532" s="339">
        <v>0.45814076999999997</v>
      </c>
      <c r="N532" s="340">
        <f t="shared" si="45"/>
        <v>0.45814076999999997</v>
      </c>
      <c r="O532" s="74"/>
      <c r="P532" s="133">
        <v>0.44193021999999998</v>
      </c>
      <c r="Q532" s="133">
        <v>1.1540536000000001E-2</v>
      </c>
      <c r="R532" s="133">
        <v>4.6700120000000003E-3</v>
      </c>
      <c r="S532" s="134">
        <v>2.6494617367841739E-5</v>
      </c>
      <c r="T532" s="135">
        <v>4.2679498260643295E-8</v>
      </c>
      <c r="U532" s="135">
        <v>0.65406330999999995</v>
      </c>
      <c r="V532" s="341">
        <v>8.270002E-4</v>
      </c>
      <c r="W532" s="110" t="s">
        <v>699</v>
      </c>
      <c r="X532" s="110"/>
      <c r="Y532" s="110"/>
      <c r="Z532" s="90"/>
    </row>
    <row r="533" spans="1:26" ht="14.5" customHeight="1">
      <c r="A533" s="74" t="s">
        <v>2801</v>
      </c>
      <c r="B533" s="129" t="s">
        <v>2653</v>
      </c>
      <c r="C533" s="130" t="s">
        <v>2802</v>
      </c>
      <c r="D533" s="131" t="s">
        <v>117</v>
      </c>
      <c r="E533" s="129" t="s">
        <v>957</v>
      </c>
      <c r="F533" s="132" t="s">
        <v>2803</v>
      </c>
      <c r="G533" s="132">
        <v>2.5053666593949999</v>
      </c>
      <c r="H533" s="348">
        <v>2.5053666593949999</v>
      </c>
      <c r="I533" s="74"/>
      <c r="J533" s="337">
        <v>5.097756541353383</v>
      </c>
      <c r="K533" s="338">
        <v>5.097756541353383</v>
      </c>
      <c r="L533" s="74"/>
      <c r="M533" s="339">
        <v>0.35032870999999999</v>
      </c>
      <c r="N533" s="340">
        <f t="shared" si="45"/>
        <v>0.35032870999999999</v>
      </c>
      <c r="O533" s="74"/>
      <c r="P533" s="133">
        <v>0.33780717999999998</v>
      </c>
      <c r="Q533" s="133">
        <v>8.9807871999999997E-3</v>
      </c>
      <c r="R533" s="133">
        <v>3.5407402999999998E-3</v>
      </c>
      <c r="S533" s="134">
        <v>2.0252229040619409E-5</v>
      </c>
      <c r="T533" s="135">
        <v>3.3212970419389496E-8</v>
      </c>
      <c r="U533" s="135">
        <v>0.49590199499999998</v>
      </c>
      <c r="V533" s="341">
        <v>6.4318394999999997E-4</v>
      </c>
      <c r="W533" s="110" t="s">
        <v>699</v>
      </c>
      <c r="X533" s="110"/>
      <c r="Y533" s="110"/>
      <c r="Z533" s="90"/>
    </row>
    <row r="534" spans="1:26" ht="14.5" customHeight="1">
      <c r="A534" s="74" t="s">
        <v>2804</v>
      </c>
      <c r="B534" s="129" t="s">
        <v>2653</v>
      </c>
      <c r="C534" s="130" t="s">
        <v>2805</v>
      </c>
      <c r="D534" s="131" t="s">
        <v>117</v>
      </c>
      <c r="E534" s="129" t="s">
        <v>957</v>
      </c>
      <c r="F534" s="132" t="s">
        <v>2806</v>
      </c>
      <c r="G534" s="132">
        <v>1.5729472656100001</v>
      </c>
      <c r="H534" s="348">
        <v>1.5729472656100001</v>
      </c>
      <c r="I534" s="74"/>
      <c r="J534" s="337">
        <v>3.6602320300751878</v>
      </c>
      <c r="K534" s="338">
        <v>3.6602320300751878</v>
      </c>
      <c r="L534" s="74"/>
      <c r="M534" s="339">
        <v>0.22291444999999999</v>
      </c>
      <c r="N534" s="340">
        <f t="shared" si="45"/>
        <v>0.22291444999999999</v>
      </c>
      <c r="O534" s="74"/>
      <c r="P534" s="133">
        <v>0.21475268</v>
      </c>
      <c r="Q534" s="133">
        <v>5.9556291999999997E-3</v>
      </c>
      <c r="R534" s="133">
        <v>2.2061463000000001E-3</v>
      </c>
      <c r="S534" s="134">
        <v>1.2874860853547559E-5</v>
      </c>
      <c r="T534" s="135">
        <v>2.2025255782926204E-8</v>
      </c>
      <c r="U534" s="135">
        <v>0.30898408300000002</v>
      </c>
      <c r="V534" s="341">
        <v>4.2594657000000002E-4</v>
      </c>
      <c r="W534" s="110" t="s">
        <v>699</v>
      </c>
      <c r="X534" s="110"/>
      <c r="Y534" s="110"/>
      <c r="Z534" s="90"/>
    </row>
    <row r="535" spans="1:26" ht="14.5" customHeight="1">
      <c r="A535" s="74" t="s">
        <v>2807</v>
      </c>
      <c r="B535" s="129" t="s">
        <v>2653</v>
      </c>
      <c r="C535" s="130" t="s">
        <v>2808</v>
      </c>
      <c r="D535" s="131" t="s">
        <v>117</v>
      </c>
      <c r="E535" s="129" t="s">
        <v>957</v>
      </c>
      <c r="F535" s="132" t="s">
        <v>2809</v>
      </c>
      <c r="G535" s="132">
        <v>4.4773584410430001</v>
      </c>
      <c r="H535" s="348">
        <v>4.4773584410430001</v>
      </c>
      <c r="I535" s="74"/>
      <c r="J535" s="337">
        <v>6.5403915789473688</v>
      </c>
      <c r="K535" s="338">
        <v>6.5403915789473688</v>
      </c>
      <c r="L535" s="74"/>
      <c r="M535" s="339">
        <v>0.50564348000000003</v>
      </c>
      <c r="N535" s="340">
        <f t="shared" si="45"/>
        <v>0.50564348000000003</v>
      </c>
      <c r="O535" s="74"/>
      <c r="P535" s="133">
        <v>0.48737455000000002</v>
      </c>
      <c r="Q535" s="133">
        <v>1.2499109E-2</v>
      </c>
      <c r="R535" s="133">
        <v>5.7698241000000003E-3</v>
      </c>
      <c r="S535" s="134">
        <v>2.921909778015308E-5</v>
      </c>
      <c r="T535" s="135">
        <v>4.6224516114864884E-8</v>
      </c>
      <c r="U535" s="135">
        <v>0.80809861000000005</v>
      </c>
      <c r="V535" s="341">
        <v>1.2545614999999999E-3</v>
      </c>
      <c r="W535" s="110" t="s">
        <v>699</v>
      </c>
      <c r="X535" s="110"/>
      <c r="Y535" s="110"/>
      <c r="Z535" s="90"/>
    </row>
    <row r="536" spans="1:26" ht="14.5" customHeight="1">
      <c r="A536" s="74" t="s">
        <v>2810</v>
      </c>
      <c r="B536" s="129" t="s">
        <v>2653</v>
      </c>
      <c r="C536" s="130" t="s">
        <v>2811</v>
      </c>
      <c r="D536" s="131" t="s">
        <v>117</v>
      </c>
      <c r="E536" s="129" t="s">
        <v>957</v>
      </c>
      <c r="F536" s="132" t="s">
        <v>2812</v>
      </c>
      <c r="G536" s="132">
        <v>3.3597710530060003</v>
      </c>
      <c r="H536" s="348">
        <v>3.3597710530060003</v>
      </c>
      <c r="I536" s="74"/>
      <c r="J536" s="337">
        <v>5.2611724060150378</v>
      </c>
      <c r="K536" s="338">
        <v>5.2611724060150378</v>
      </c>
      <c r="L536" s="74"/>
      <c r="M536" s="339">
        <v>0.38463621999999997</v>
      </c>
      <c r="N536" s="340">
        <f t="shared" si="45"/>
        <v>0.38463621999999997</v>
      </c>
      <c r="O536" s="74"/>
      <c r="P536" s="133">
        <v>0.37062808000000003</v>
      </c>
      <c r="Q536" s="133">
        <v>9.6730898999999992E-3</v>
      </c>
      <c r="R536" s="133">
        <v>4.3350489999999997E-3</v>
      </c>
      <c r="S536" s="134">
        <v>2.2219909100483161E-5</v>
      </c>
      <c r="T536" s="135">
        <v>3.5773261306054298E-8</v>
      </c>
      <c r="U536" s="135">
        <v>0.60714972</v>
      </c>
      <c r="V536" s="341">
        <v>9.5197825E-4</v>
      </c>
      <c r="W536" s="110" t="s">
        <v>699</v>
      </c>
      <c r="X536" s="110"/>
      <c r="Y536" s="110"/>
      <c r="Z536" s="90"/>
    </row>
    <row r="537" spans="1:26" ht="14.5" customHeight="1">
      <c r="A537" s="74" t="s">
        <v>2813</v>
      </c>
      <c r="B537" s="129" t="s">
        <v>2653</v>
      </c>
      <c r="C537" s="130" t="s">
        <v>2814</v>
      </c>
      <c r="D537" s="131" t="s">
        <v>117</v>
      </c>
      <c r="E537" s="129" t="s">
        <v>957</v>
      </c>
      <c r="F537" s="132" t="s">
        <v>2815</v>
      </c>
      <c r="G537" s="132">
        <v>2.0389860359109999</v>
      </c>
      <c r="H537" s="348">
        <v>2.0389860359109999</v>
      </c>
      <c r="I537" s="74"/>
      <c r="J537" s="337">
        <v>3.7493679699248115</v>
      </c>
      <c r="K537" s="338">
        <v>3.7493679699248115</v>
      </c>
      <c r="L537" s="74"/>
      <c r="M537" s="339">
        <v>0.24162764</v>
      </c>
      <c r="N537" s="340">
        <f t="shared" si="45"/>
        <v>0.24162764</v>
      </c>
      <c r="O537" s="74"/>
      <c r="P537" s="133">
        <v>0.23265499000000001</v>
      </c>
      <c r="Q537" s="133">
        <v>6.3332489000000004E-3</v>
      </c>
      <c r="R537" s="133">
        <v>2.6394055999999998E-3</v>
      </c>
      <c r="S537" s="134">
        <v>1.3948140815900521E-5</v>
      </c>
      <c r="T537" s="135">
        <v>2.3421778543084099E-8</v>
      </c>
      <c r="U537" s="135">
        <v>0.36966465900000001</v>
      </c>
      <c r="V537" s="341">
        <v>5.9437982E-4</v>
      </c>
      <c r="W537" s="110" t="s">
        <v>699</v>
      </c>
      <c r="X537" s="110"/>
      <c r="Y537" s="110"/>
      <c r="Z537" s="90"/>
    </row>
    <row r="538" spans="1:26" ht="14.5" customHeight="1">
      <c r="A538" s="74" t="s">
        <v>2816</v>
      </c>
      <c r="B538" s="129" t="s">
        <v>2653</v>
      </c>
      <c r="C538" s="130" t="s">
        <v>2817</v>
      </c>
      <c r="D538" s="131" t="s">
        <v>117</v>
      </c>
      <c r="E538" s="129" t="s">
        <v>957</v>
      </c>
      <c r="F538" s="132" t="s">
        <v>2818</v>
      </c>
      <c r="G538" s="132">
        <v>1.2836711423330001</v>
      </c>
      <c r="H538" s="348">
        <v>1.2836711423330001</v>
      </c>
      <c r="I538" s="74"/>
      <c r="J538" s="337">
        <v>5.0783997744360896</v>
      </c>
      <c r="K538" s="338">
        <v>5.0783997744360896</v>
      </c>
      <c r="L538" s="74"/>
      <c r="M538" s="339">
        <v>0.15199040999999999</v>
      </c>
      <c r="N538" s="340">
        <f t="shared" si="45"/>
        <v>0.15199040999999999</v>
      </c>
      <c r="O538" s="74"/>
      <c r="P538" s="133">
        <v>0.14381099999999999</v>
      </c>
      <c r="Q538" s="133">
        <v>5.2700441000000002E-3</v>
      </c>
      <c r="R538" s="133">
        <v>2.9093635000000001E-3</v>
      </c>
      <c r="S538" s="134">
        <v>8.6217626694311603E-6</v>
      </c>
      <c r="T538" s="135">
        <v>1.9489808377634201E-8</v>
      </c>
      <c r="U538" s="135">
        <v>0.40747388000000001</v>
      </c>
      <c r="V538" s="341">
        <v>4.7471691999999998E-4</v>
      </c>
      <c r="W538" s="110" t="s">
        <v>699</v>
      </c>
      <c r="X538" s="110"/>
      <c r="Y538" s="110"/>
      <c r="Z538" s="90"/>
    </row>
    <row r="539" spans="1:26" ht="14.5" customHeight="1">
      <c r="A539" s="74" t="s">
        <v>2819</v>
      </c>
      <c r="B539" s="129" t="s">
        <v>2653</v>
      </c>
      <c r="C539" s="130" t="s">
        <v>2820</v>
      </c>
      <c r="D539" s="131" t="s">
        <v>117</v>
      </c>
      <c r="E539" s="129" t="s">
        <v>957</v>
      </c>
      <c r="F539" s="132" t="s">
        <v>2821</v>
      </c>
      <c r="G539" s="132">
        <v>1.0532191559819999</v>
      </c>
      <c r="H539" s="348">
        <v>1.0532191559819999</v>
      </c>
      <c r="I539" s="74"/>
      <c r="J539" s="337">
        <v>4.2052894736842097</v>
      </c>
      <c r="K539" s="338">
        <v>4.2052894736842097</v>
      </c>
      <c r="L539" s="74"/>
      <c r="M539" s="339">
        <v>0.12922011999999999</v>
      </c>
      <c r="N539" s="340">
        <f t="shared" si="45"/>
        <v>0.12922011999999999</v>
      </c>
      <c r="O539" s="74"/>
      <c r="P539" s="133">
        <v>0.12249886</v>
      </c>
      <c r="Q539" s="133">
        <v>4.4520985000000004E-3</v>
      </c>
      <c r="R539" s="133">
        <v>2.2691607999999999E-3</v>
      </c>
      <c r="S539" s="134">
        <v>7.3440561805228789E-6</v>
      </c>
      <c r="T539" s="135">
        <v>1.64648609511724E-8</v>
      </c>
      <c r="U539" s="135">
        <v>0.31780963280000002</v>
      </c>
      <c r="V539" s="341">
        <v>3.8875713999999997E-4</v>
      </c>
      <c r="W539" s="110" t="s">
        <v>699</v>
      </c>
      <c r="X539" s="110"/>
      <c r="Y539" s="110"/>
      <c r="Z539" s="90"/>
    </row>
    <row r="540" spans="1:26" ht="14.5" customHeight="1">
      <c r="A540" s="74" t="s">
        <v>2822</v>
      </c>
      <c r="B540" s="129" t="s">
        <v>2653</v>
      </c>
      <c r="C540" s="130" t="s">
        <v>2823</v>
      </c>
      <c r="D540" s="131" t="s">
        <v>117</v>
      </c>
      <c r="E540" s="129" t="s">
        <v>957</v>
      </c>
      <c r="F540" s="132" t="s">
        <v>2824</v>
      </c>
      <c r="G540" s="132">
        <v>0.78086680893100002</v>
      </c>
      <c r="H540" s="348">
        <v>0.78086680893100002</v>
      </c>
      <c r="I540" s="74"/>
      <c r="J540" s="337">
        <v>3.1734318045112779</v>
      </c>
      <c r="K540" s="338">
        <v>3.1734318045112779</v>
      </c>
      <c r="L540" s="74"/>
      <c r="M540" s="339">
        <v>0.10230976999999999</v>
      </c>
      <c r="N540" s="340">
        <f t="shared" si="45"/>
        <v>0.10230976999999999</v>
      </c>
      <c r="O540" s="74"/>
      <c r="P540" s="133">
        <v>9.7311774000000004E-2</v>
      </c>
      <c r="Q540" s="133">
        <v>3.4854354E-3</v>
      </c>
      <c r="R540" s="133">
        <v>1.5125575E-3</v>
      </c>
      <c r="S540" s="134">
        <v>5.8340391570312793E-6</v>
      </c>
      <c r="T540" s="135">
        <v>1.2889923649709598E-8</v>
      </c>
      <c r="U540" s="135">
        <v>0.2118427933</v>
      </c>
      <c r="V540" s="341">
        <v>2.8716830999999998E-4</v>
      </c>
      <c r="W540" s="110" t="s">
        <v>699</v>
      </c>
      <c r="X540" s="110"/>
      <c r="Y540" s="110"/>
      <c r="Z540" s="90"/>
    </row>
    <row r="541" spans="1:26" ht="14.5" customHeight="1">
      <c r="A541" s="74" t="s">
        <v>2825</v>
      </c>
      <c r="B541" s="129" t="s">
        <v>2653</v>
      </c>
      <c r="C541" s="130" t="s">
        <v>2826</v>
      </c>
      <c r="D541" s="131" t="s">
        <v>117</v>
      </c>
      <c r="E541" s="129" t="s">
        <v>957</v>
      </c>
      <c r="F541" s="132" t="s">
        <v>2827</v>
      </c>
      <c r="G541" s="132">
        <v>3.2943369072230002</v>
      </c>
      <c r="H541" s="348">
        <v>3.2943369072230002</v>
      </c>
      <c r="I541" s="74"/>
      <c r="J541" s="337">
        <v>6.3141233834586457</v>
      </c>
      <c r="K541" s="338">
        <v>6.3141233834586457</v>
      </c>
      <c r="L541" s="74"/>
      <c r="M541" s="339">
        <v>0.45814076999999997</v>
      </c>
      <c r="N541" s="340">
        <f t="shared" si="45"/>
        <v>0.45814076999999997</v>
      </c>
      <c r="O541" s="74"/>
      <c r="P541" s="133">
        <v>0.44193021999999998</v>
      </c>
      <c r="Q541" s="133">
        <v>1.1540536000000001E-2</v>
      </c>
      <c r="R541" s="133">
        <v>4.6700120000000003E-3</v>
      </c>
      <c r="S541" s="134">
        <v>2.6494617367841739E-5</v>
      </c>
      <c r="T541" s="135">
        <v>4.2679498260643295E-8</v>
      </c>
      <c r="U541" s="135">
        <v>0.65406330999999995</v>
      </c>
      <c r="V541" s="341">
        <v>8.270002E-4</v>
      </c>
      <c r="W541" s="110" t="s">
        <v>699</v>
      </c>
      <c r="X541" s="110"/>
      <c r="Y541" s="110"/>
      <c r="Z541" s="90"/>
    </row>
    <row r="542" spans="1:26" ht="14.5" customHeight="1">
      <c r="A542" s="74" t="s">
        <v>2828</v>
      </c>
      <c r="B542" s="129" t="s">
        <v>2653</v>
      </c>
      <c r="C542" s="130" t="s">
        <v>2829</v>
      </c>
      <c r="D542" s="131" t="s">
        <v>117</v>
      </c>
      <c r="E542" s="129" t="s">
        <v>957</v>
      </c>
      <c r="F542" s="132" t="s">
        <v>2830</v>
      </c>
      <c r="G542" s="132">
        <v>2.5053666593949999</v>
      </c>
      <c r="H542" s="348">
        <v>2.5053666593949999</v>
      </c>
      <c r="I542" s="74"/>
      <c r="J542" s="337">
        <v>5.097756541353383</v>
      </c>
      <c r="K542" s="338">
        <v>5.097756541353383</v>
      </c>
      <c r="L542" s="74"/>
      <c r="M542" s="339">
        <v>0.35032870999999999</v>
      </c>
      <c r="N542" s="340">
        <f t="shared" si="45"/>
        <v>0.35032870999999999</v>
      </c>
      <c r="O542" s="74"/>
      <c r="P542" s="133">
        <v>0.33780717999999998</v>
      </c>
      <c r="Q542" s="133">
        <v>8.9807871999999997E-3</v>
      </c>
      <c r="R542" s="133">
        <v>3.5407402999999998E-3</v>
      </c>
      <c r="S542" s="134">
        <v>2.0252229040619409E-5</v>
      </c>
      <c r="T542" s="135">
        <v>3.3212970419389496E-8</v>
      </c>
      <c r="U542" s="135">
        <v>0.49590199499999998</v>
      </c>
      <c r="V542" s="341">
        <v>6.4318394999999997E-4</v>
      </c>
      <c r="W542" s="110" t="s">
        <v>699</v>
      </c>
      <c r="X542" s="110"/>
      <c r="Y542" s="110"/>
      <c r="Z542" s="90"/>
    </row>
    <row r="543" spans="1:26" ht="14.5" customHeight="1">
      <c r="A543" s="74" t="s">
        <v>2831</v>
      </c>
      <c r="B543" s="129" t="s">
        <v>2653</v>
      </c>
      <c r="C543" s="130" t="s">
        <v>2832</v>
      </c>
      <c r="D543" s="131" t="s">
        <v>117</v>
      </c>
      <c r="E543" s="129" t="s">
        <v>957</v>
      </c>
      <c r="F543" s="132" t="s">
        <v>2833</v>
      </c>
      <c r="G543" s="132">
        <v>1.5729472656100001</v>
      </c>
      <c r="H543" s="348">
        <v>1.5729472656100001</v>
      </c>
      <c r="I543" s="74"/>
      <c r="J543" s="337">
        <v>3.6602320300751878</v>
      </c>
      <c r="K543" s="338">
        <v>3.6602320300751878</v>
      </c>
      <c r="L543" s="74"/>
      <c r="M543" s="339">
        <v>0.22291444999999999</v>
      </c>
      <c r="N543" s="340">
        <f t="shared" si="45"/>
        <v>0.22291444999999999</v>
      </c>
      <c r="O543" s="74"/>
      <c r="P543" s="133">
        <v>0.21475268</v>
      </c>
      <c r="Q543" s="133">
        <v>5.9556291999999997E-3</v>
      </c>
      <c r="R543" s="133">
        <v>2.2061463000000001E-3</v>
      </c>
      <c r="S543" s="134">
        <v>1.2874860853547559E-5</v>
      </c>
      <c r="T543" s="135">
        <v>2.2025255782926204E-8</v>
      </c>
      <c r="U543" s="135">
        <v>0.30898408300000002</v>
      </c>
      <c r="V543" s="341">
        <v>4.2594657000000002E-4</v>
      </c>
      <c r="W543" s="110" t="s">
        <v>699</v>
      </c>
      <c r="X543" s="110"/>
      <c r="Y543" s="110"/>
      <c r="Z543" s="90"/>
    </row>
    <row r="544" spans="1:26" ht="14.5" customHeight="1">
      <c r="A544" s="74" t="s">
        <v>2834</v>
      </c>
      <c r="B544" s="129" t="s">
        <v>2653</v>
      </c>
      <c r="C544" s="130" t="s">
        <v>2835</v>
      </c>
      <c r="D544" s="131" t="s">
        <v>117</v>
      </c>
      <c r="E544" s="129" t="s">
        <v>957</v>
      </c>
      <c r="F544" s="132" t="s">
        <v>2836</v>
      </c>
      <c r="G544" s="132">
        <v>1.163417564155</v>
      </c>
      <c r="H544" s="348">
        <v>1.163417564155</v>
      </c>
      <c r="I544" s="74"/>
      <c r="J544" s="337">
        <v>4.6279358646616533</v>
      </c>
      <c r="K544" s="338">
        <v>4.6279358646616533</v>
      </c>
      <c r="L544" s="74"/>
      <c r="M544" s="339">
        <v>0.13991777999999999</v>
      </c>
      <c r="N544" s="340">
        <f t="shared" si="45"/>
        <v>0.13991777999999999</v>
      </c>
      <c r="O544" s="74"/>
      <c r="P544" s="133">
        <v>0.13254157999999999</v>
      </c>
      <c r="Q544" s="133">
        <v>4.8479962000000003E-3</v>
      </c>
      <c r="R544" s="133">
        <v>2.5282006000000002E-3</v>
      </c>
      <c r="S544" s="134">
        <v>7.946138066596538E-6</v>
      </c>
      <c r="T544" s="135">
        <v>1.7928979731061204E-8</v>
      </c>
      <c r="U544" s="135">
        <v>0.35408971829999997</v>
      </c>
      <c r="V544" s="341">
        <v>4.2471194999999998E-4</v>
      </c>
      <c r="W544" s="110" t="s">
        <v>699</v>
      </c>
      <c r="X544" s="110"/>
      <c r="Y544" s="110"/>
      <c r="Z544" s="90"/>
    </row>
    <row r="545" spans="1:26" ht="14.5" customHeight="1">
      <c r="A545" s="74" t="s">
        <v>2837</v>
      </c>
      <c r="B545" s="129" t="s">
        <v>2653</v>
      </c>
      <c r="C545" s="130" t="s">
        <v>2838</v>
      </c>
      <c r="D545" s="131" t="s">
        <v>117</v>
      </c>
      <c r="E545" s="129" t="s">
        <v>957</v>
      </c>
      <c r="F545" s="132" t="s">
        <v>2839</v>
      </c>
      <c r="G545" s="132">
        <v>0.96636934757699999</v>
      </c>
      <c r="H545" s="348">
        <v>0.96636934757699999</v>
      </c>
      <c r="I545" s="74"/>
      <c r="J545" s="337">
        <v>3.8799544360902254</v>
      </c>
      <c r="K545" s="338">
        <v>3.8799544360902254</v>
      </c>
      <c r="L545" s="74"/>
      <c r="M545" s="339">
        <v>0.12050099</v>
      </c>
      <c r="N545" s="340">
        <f t="shared" si="45"/>
        <v>0.12050099</v>
      </c>
      <c r="O545" s="74"/>
      <c r="P545" s="133">
        <v>0.11435983</v>
      </c>
      <c r="Q545" s="133">
        <v>4.147286E-3</v>
      </c>
      <c r="R545" s="133">
        <v>1.9938765000000001E-3</v>
      </c>
      <c r="S545" s="134">
        <v>6.8561049166589899E-6</v>
      </c>
      <c r="T545" s="135">
        <v>1.53375964871528E-8</v>
      </c>
      <c r="U545" s="135">
        <v>0.2792544032</v>
      </c>
      <c r="V545" s="341">
        <v>3.5264243999999999E-4</v>
      </c>
      <c r="W545" s="110" t="s">
        <v>699</v>
      </c>
      <c r="X545" s="110"/>
      <c r="Y545" s="110"/>
      <c r="Z545" s="90"/>
    </row>
    <row r="546" spans="1:26" ht="14.5" customHeight="1">
      <c r="A546" s="74" t="s">
        <v>2840</v>
      </c>
      <c r="B546" s="129" t="s">
        <v>2653</v>
      </c>
      <c r="C546" s="130" t="s">
        <v>2841</v>
      </c>
      <c r="D546" s="131" t="s">
        <v>117</v>
      </c>
      <c r="E546" s="129" t="s">
        <v>957</v>
      </c>
      <c r="F546" s="132" t="s">
        <v>2842</v>
      </c>
      <c r="G546" s="132">
        <v>0.73349419482</v>
      </c>
      <c r="H546" s="348">
        <v>0.73349419482</v>
      </c>
      <c r="I546" s="74"/>
      <c r="J546" s="337">
        <v>2.9959763909774431</v>
      </c>
      <c r="K546" s="338">
        <v>2.9959763909774431</v>
      </c>
      <c r="L546" s="74"/>
      <c r="M546" s="339">
        <v>9.7553881999999995E-2</v>
      </c>
      <c r="N546" s="340">
        <f t="shared" si="45"/>
        <v>9.7553881999999995E-2</v>
      </c>
      <c r="O546" s="74"/>
      <c r="P546" s="133">
        <v>9.2872306000000002E-2</v>
      </c>
      <c r="Q546" s="133">
        <v>3.3191739999999998E-3</v>
      </c>
      <c r="R546" s="133">
        <v>1.3624024000000001E-3</v>
      </c>
      <c r="S546" s="134">
        <v>5.5678840134691504E-6</v>
      </c>
      <c r="T546" s="135">
        <v>1.2275051955864499E-8</v>
      </c>
      <c r="U546" s="135">
        <v>0.19081266620000001</v>
      </c>
      <c r="V546" s="341">
        <v>2.6746938E-4</v>
      </c>
      <c r="W546" s="110" t="s">
        <v>699</v>
      </c>
      <c r="X546" s="110"/>
      <c r="Y546" s="110"/>
      <c r="Z546" s="90"/>
    </row>
    <row r="547" spans="1:26" ht="14.5" customHeight="1">
      <c r="A547" s="74" t="s">
        <v>2843</v>
      </c>
      <c r="B547" s="129" t="s">
        <v>2653</v>
      </c>
      <c r="C547" s="130" t="s">
        <v>2844</v>
      </c>
      <c r="D547" s="131" t="s">
        <v>117</v>
      </c>
      <c r="E547" s="129" t="s">
        <v>957</v>
      </c>
      <c r="F547" s="132" t="s">
        <v>2845</v>
      </c>
      <c r="G547" s="132">
        <v>1.54760654187</v>
      </c>
      <c r="H547" s="348">
        <v>1.54760654187</v>
      </c>
      <c r="I547" s="74"/>
      <c r="J547" s="337">
        <v>5.1787718045112783</v>
      </c>
      <c r="K547" s="338">
        <v>5.1787718045112783</v>
      </c>
      <c r="L547" s="74"/>
      <c r="M547" s="339">
        <v>0.15955716</v>
      </c>
      <c r="N547" s="340">
        <f t="shared" si="45"/>
        <v>0.15955716</v>
      </c>
      <c r="O547" s="74"/>
      <c r="P547" s="133">
        <v>0.15094782000000001</v>
      </c>
      <c r="Q547" s="133">
        <v>5.4477494000000001E-3</v>
      </c>
      <c r="R547" s="133">
        <v>3.1615855999999999E-3</v>
      </c>
      <c r="S547" s="134">
        <v>9.0496297314369395E-6</v>
      </c>
      <c r="T547" s="135">
        <v>2.01470025952389E-8</v>
      </c>
      <c r="U547" s="135">
        <v>0.44279909700000003</v>
      </c>
      <c r="V547" s="341">
        <v>5.6637349E-4</v>
      </c>
      <c r="W547" s="110" t="s">
        <v>699</v>
      </c>
      <c r="X547" s="110"/>
      <c r="Y547" s="110"/>
      <c r="Z547" s="90"/>
    </row>
    <row r="548" spans="1:26" ht="14.5" customHeight="1">
      <c r="A548" s="74" t="s">
        <v>2846</v>
      </c>
      <c r="B548" s="129" t="s">
        <v>2653</v>
      </c>
      <c r="C548" s="130" t="s">
        <v>2847</v>
      </c>
      <c r="D548" s="131" t="s">
        <v>117</v>
      </c>
      <c r="E548" s="129" t="s">
        <v>957</v>
      </c>
      <c r="F548" s="132" t="s">
        <v>2848</v>
      </c>
      <c r="G548" s="132">
        <v>1.2438391702960001</v>
      </c>
      <c r="H548" s="348">
        <v>1.2438391702960001</v>
      </c>
      <c r="I548" s="74"/>
      <c r="J548" s="337">
        <v>4.2777803759398489</v>
      </c>
      <c r="K548" s="338">
        <v>4.2777803759398489</v>
      </c>
      <c r="L548" s="74"/>
      <c r="M548" s="339">
        <v>0.13468499</v>
      </c>
      <c r="N548" s="340">
        <f t="shared" si="45"/>
        <v>0.13468499</v>
      </c>
      <c r="O548" s="74"/>
      <c r="P548" s="133">
        <v>0.12765323000000001</v>
      </c>
      <c r="Q548" s="133">
        <v>4.5804412000000003E-3</v>
      </c>
      <c r="R548" s="133">
        <v>2.4513210999999998E-3</v>
      </c>
      <c r="S548" s="134">
        <v>7.6530711988048299E-6</v>
      </c>
      <c r="T548" s="135">
        <v>1.6939501146119901E-8</v>
      </c>
      <c r="U548" s="135">
        <v>0.34332228599999998</v>
      </c>
      <c r="V548" s="341">
        <v>4.5495354999999999E-4</v>
      </c>
      <c r="W548" s="110" t="s">
        <v>699</v>
      </c>
      <c r="X548" s="110"/>
      <c r="Y548" s="110"/>
      <c r="Z548" s="90"/>
    </row>
    <row r="549" spans="1:26" ht="14.5" customHeight="1">
      <c r="A549" s="74" t="s">
        <v>2849</v>
      </c>
      <c r="B549" s="129" t="s">
        <v>2653</v>
      </c>
      <c r="C549" s="130" t="s">
        <v>2850</v>
      </c>
      <c r="D549" s="131" t="s">
        <v>117</v>
      </c>
      <c r="E549" s="129" t="s">
        <v>957</v>
      </c>
      <c r="F549" s="132" t="s">
        <v>2851</v>
      </c>
      <c r="G549" s="132">
        <v>0.88484137697499998</v>
      </c>
      <c r="H549" s="348">
        <v>0.88484137697499998</v>
      </c>
      <c r="I549" s="74"/>
      <c r="J549" s="337">
        <v>3.2129723308270677</v>
      </c>
      <c r="K549" s="338">
        <v>3.2129723308270677</v>
      </c>
      <c r="L549" s="74"/>
      <c r="M549" s="339">
        <v>0.10529061000000001</v>
      </c>
      <c r="N549" s="340">
        <f t="shared" si="45"/>
        <v>0.10529061000000001</v>
      </c>
      <c r="O549" s="74"/>
      <c r="P549" s="133">
        <v>0.10012325</v>
      </c>
      <c r="Q549" s="133">
        <v>3.5554405000000002E-3</v>
      </c>
      <c r="R549" s="133">
        <v>1.6119177000000001E-3</v>
      </c>
      <c r="S549" s="134">
        <v>6.0025929298759803E-6</v>
      </c>
      <c r="T549" s="135">
        <v>1.3148818269676499E-8</v>
      </c>
      <c r="U549" s="135">
        <v>0.22575878300000002</v>
      </c>
      <c r="V549" s="341">
        <v>3.2327544000000001E-4</v>
      </c>
      <c r="W549" s="110" t="s">
        <v>699</v>
      </c>
      <c r="X549" s="110"/>
      <c r="Y549" s="110"/>
      <c r="Z549" s="90"/>
    </row>
    <row r="550" spans="1:26" ht="14.5" customHeight="1">
      <c r="A550" s="74" t="s">
        <v>2852</v>
      </c>
      <c r="B550" s="129" t="s">
        <v>2653</v>
      </c>
      <c r="C550" s="130" t="s">
        <v>2853</v>
      </c>
      <c r="D550" s="131" t="s">
        <v>117</v>
      </c>
      <c r="E550" s="129" t="s">
        <v>957</v>
      </c>
      <c r="F550" s="132" t="s">
        <v>2854</v>
      </c>
      <c r="G550" s="132">
        <v>1.2287980532850002</v>
      </c>
      <c r="H550" s="348">
        <v>1.2287980532850002</v>
      </c>
      <c r="I550" s="74"/>
      <c r="J550" s="337">
        <v>4.8034696992481205</v>
      </c>
      <c r="K550" s="338">
        <v>4.8034696992481205</v>
      </c>
      <c r="L550" s="74"/>
      <c r="M550" s="339">
        <v>0.14594541</v>
      </c>
      <c r="N550" s="340">
        <f t="shared" si="45"/>
        <v>0.14594541</v>
      </c>
      <c r="O550" s="74"/>
      <c r="P550" s="133">
        <v>0.13822471</v>
      </c>
      <c r="Q550" s="133">
        <v>5.0355490000000003E-3</v>
      </c>
      <c r="R550" s="133">
        <v>2.6851507000000001E-3</v>
      </c>
      <c r="S550" s="134">
        <v>8.2868532006283086E-6</v>
      </c>
      <c r="T550" s="135">
        <v>1.8622591997003508E-8</v>
      </c>
      <c r="U550" s="135">
        <v>0.37607152700000002</v>
      </c>
      <c r="V550" s="341">
        <v>4.4907029000000002E-4</v>
      </c>
      <c r="W550" s="110" t="s">
        <v>699</v>
      </c>
      <c r="X550" s="110"/>
      <c r="Y550" s="110"/>
      <c r="Z550" s="90"/>
    </row>
    <row r="551" spans="1:26" ht="14.5" customHeight="1">
      <c r="A551" s="74" t="s">
        <v>2855</v>
      </c>
      <c r="B551" s="129" t="s">
        <v>2653</v>
      </c>
      <c r="C551" s="130" t="s">
        <v>2856</v>
      </c>
      <c r="D551" s="131" t="s">
        <v>117</v>
      </c>
      <c r="E551" s="129" t="s">
        <v>957</v>
      </c>
      <c r="F551" s="132" t="s">
        <v>2857</v>
      </c>
      <c r="G551" s="132">
        <v>1.013588595321</v>
      </c>
      <c r="H551" s="348">
        <v>1.013588595321</v>
      </c>
      <c r="I551" s="74"/>
      <c r="J551" s="337">
        <v>4.0067288721804513</v>
      </c>
      <c r="K551" s="338">
        <v>4.0067288721804513</v>
      </c>
      <c r="L551" s="74"/>
      <c r="M551" s="339">
        <v>0.12485428</v>
      </c>
      <c r="N551" s="340">
        <f t="shared" si="45"/>
        <v>0.12485428</v>
      </c>
      <c r="O551" s="74"/>
      <c r="P551" s="133">
        <v>0.11846431</v>
      </c>
      <c r="Q551" s="133">
        <v>4.2827409E-3</v>
      </c>
      <c r="R551" s="133">
        <v>2.1072293000000001E-3</v>
      </c>
      <c r="S551" s="134">
        <v>7.1021769975319306E-6</v>
      </c>
      <c r="T551" s="135">
        <v>1.5838538916142096E-8</v>
      </c>
      <c r="U551" s="135">
        <v>0.29513014909999996</v>
      </c>
      <c r="V551" s="341">
        <v>3.7023458000000001E-4</v>
      </c>
      <c r="W551" s="110" t="s">
        <v>699</v>
      </c>
      <c r="X551" s="110"/>
      <c r="Y551" s="110"/>
      <c r="Z551" s="90"/>
    </row>
    <row r="552" spans="1:26" ht="14.5" customHeight="1">
      <c r="A552" s="74" t="s">
        <v>2858</v>
      </c>
      <c r="B552" s="129" t="s">
        <v>2653</v>
      </c>
      <c r="C552" s="130" t="s">
        <v>2859</v>
      </c>
      <c r="D552" s="131" t="s">
        <v>117</v>
      </c>
      <c r="E552" s="129" t="s">
        <v>957</v>
      </c>
      <c r="F552" s="132" t="s">
        <v>2860</v>
      </c>
      <c r="G552" s="132">
        <v>0.75925014309499994</v>
      </c>
      <c r="H552" s="348">
        <v>0.75925014309499994</v>
      </c>
      <c r="I552" s="74"/>
      <c r="J552" s="337">
        <v>3.0651260150375936</v>
      </c>
      <c r="K552" s="338">
        <v>3.0651260150375936</v>
      </c>
      <c r="L552" s="74"/>
      <c r="M552" s="339">
        <v>9.9928402999999999E-2</v>
      </c>
      <c r="N552" s="340">
        <f t="shared" si="45"/>
        <v>9.9928402999999999E-2</v>
      </c>
      <c r="O552" s="74"/>
      <c r="P552" s="133">
        <v>9.5111112999999997E-2</v>
      </c>
      <c r="Q552" s="133">
        <v>3.3930585000000002E-3</v>
      </c>
      <c r="R552" s="133">
        <v>1.4242313000000001E-3</v>
      </c>
      <c r="S552" s="134">
        <v>5.7021050571271202E-6</v>
      </c>
      <c r="T552" s="135">
        <v>1.2548293288398101E-8</v>
      </c>
      <c r="U552" s="135">
        <v>0.19947216950000002</v>
      </c>
      <c r="V552" s="341">
        <v>2.7706509000000002E-4</v>
      </c>
      <c r="W552" s="110" t="s">
        <v>699</v>
      </c>
      <c r="X552" s="110"/>
      <c r="Y552" s="110"/>
      <c r="Z552" s="90"/>
    </row>
    <row r="553" spans="1:26" ht="14.5" customHeight="1">
      <c r="B553" s="129" t="s">
        <v>2653</v>
      </c>
      <c r="C553" s="127" t="s">
        <v>125</v>
      </c>
      <c r="D553" s="127" t="s">
        <v>119</v>
      </c>
      <c r="G553" s="74"/>
      <c r="H553" s="74"/>
      <c r="I553" s="74"/>
      <c r="J553" s="115"/>
      <c r="K553" s="74"/>
      <c r="L553" s="74"/>
      <c r="M553" s="115"/>
      <c r="N553" s="74"/>
      <c r="O553" s="74"/>
      <c r="P553" s="74"/>
      <c r="V553" s="74"/>
      <c r="W553" s="89"/>
      <c r="X553" s="89"/>
      <c r="Y553" s="89"/>
      <c r="Z553" s="90"/>
    </row>
    <row r="554" spans="1:26" ht="14.5" customHeight="1">
      <c r="A554" s="74" t="s">
        <v>2861</v>
      </c>
      <c r="B554" s="129" t="s">
        <v>2653</v>
      </c>
      <c r="C554" s="130" t="s">
        <v>127</v>
      </c>
      <c r="D554" s="131" t="s">
        <v>119</v>
      </c>
      <c r="E554" s="129" t="s">
        <v>957</v>
      </c>
      <c r="F554" s="132" t="s">
        <v>2862</v>
      </c>
      <c r="G554" s="132">
        <v>0.23988208605321498</v>
      </c>
      <c r="H554" s="348">
        <v>0.23988208605321498</v>
      </c>
      <c r="I554" s="74"/>
      <c r="J554" s="337">
        <v>0.95545864661654123</v>
      </c>
      <c r="K554" s="338">
        <v>0.95545864661654123</v>
      </c>
      <c r="L554" s="74"/>
      <c r="M554" s="339">
        <v>2.2641339E-2</v>
      </c>
      <c r="N554" s="340">
        <f t="shared" ref="N554:N557" si="46">M554</f>
        <v>2.2641339E-2</v>
      </c>
      <c r="O554" s="74"/>
      <c r="P554" s="133">
        <v>2.1335487E-2</v>
      </c>
      <c r="Q554" s="133">
        <v>9.1379269999999999E-4</v>
      </c>
      <c r="R554" s="133">
        <v>3.9205906999999999E-4</v>
      </c>
      <c r="S554" s="134">
        <v>1.2791059706727E-6</v>
      </c>
      <c r="T554" s="135">
        <v>3.3794108544238995E-9</v>
      </c>
      <c r="U554" s="135">
        <v>5.4910234000000002E-2</v>
      </c>
      <c r="V554" s="342">
        <v>6.9468903000000003E-5</v>
      </c>
      <c r="W554" s="110" t="s">
        <v>2676</v>
      </c>
      <c r="X554" s="110"/>
      <c r="Y554" s="110"/>
      <c r="Z554" s="90"/>
    </row>
    <row r="555" spans="1:26" ht="14.5" customHeight="1">
      <c r="A555" s="74" t="s">
        <v>2863</v>
      </c>
      <c r="B555" s="129" t="s">
        <v>2653</v>
      </c>
      <c r="C555" s="130" t="s">
        <v>128</v>
      </c>
      <c r="D555" s="131" t="s">
        <v>119</v>
      </c>
      <c r="E555" s="129" t="s">
        <v>957</v>
      </c>
      <c r="F555" s="132" t="s">
        <v>2864</v>
      </c>
      <c r="G555" s="132">
        <v>0.23573302906386501</v>
      </c>
      <c r="H555" s="348">
        <v>0.23573302906386501</v>
      </c>
      <c r="I555" s="74"/>
      <c r="J555" s="337">
        <v>0.95735706766917283</v>
      </c>
      <c r="K555" s="338">
        <v>0.95735706766917283</v>
      </c>
      <c r="L555" s="74"/>
      <c r="M555" s="339">
        <v>2.2435505000000001E-2</v>
      </c>
      <c r="N555" s="340">
        <f t="shared" si="46"/>
        <v>2.2435505000000001E-2</v>
      </c>
      <c r="O555" s="74"/>
      <c r="P555" s="133">
        <v>2.1132970000000001E-2</v>
      </c>
      <c r="Q555" s="133">
        <v>9.1136075999999995E-4</v>
      </c>
      <c r="R555" s="133">
        <v>3.9117371000000001E-4</v>
      </c>
      <c r="S555" s="134">
        <v>1.2669646378722098E-6</v>
      </c>
      <c r="T555" s="135">
        <v>3.3704169881218997E-9</v>
      </c>
      <c r="U555" s="135">
        <v>5.4786233999999996E-2</v>
      </c>
      <c r="V555" s="342">
        <v>5.5827264999999998E-5</v>
      </c>
      <c r="W555" s="110" t="s">
        <v>2676</v>
      </c>
      <c r="X555" s="110"/>
      <c r="Y555" s="110"/>
      <c r="Z555" s="90"/>
    </row>
    <row r="556" spans="1:26" ht="14.5" customHeight="1">
      <c r="A556" s="74" t="s">
        <v>2865</v>
      </c>
      <c r="B556" s="129" t="s">
        <v>2653</v>
      </c>
      <c r="C556" s="130" t="s">
        <v>129</v>
      </c>
      <c r="D556" s="131" t="s">
        <v>119</v>
      </c>
      <c r="E556" s="129" t="s">
        <v>957</v>
      </c>
      <c r="F556" s="132" t="s">
        <v>2866</v>
      </c>
      <c r="G556" s="132">
        <v>0.29221651193550902</v>
      </c>
      <c r="H556" s="348">
        <v>0.29221651193550902</v>
      </c>
      <c r="I556" s="74"/>
      <c r="J556" s="337">
        <v>0.97416060150375927</v>
      </c>
      <c r="K556" s="338">
        <v>0.97416060150375927</v>
      </c>
      <c r="L556" s="74"/>
      <c r="M556" s="339">
        <v>2.5808319E-2</v>
      </c>
      <c r="N556" s="340">
        <f t="shared" si="46"/>
        <v>2.5808319E-2</v>
      </c>
      <c r="O556" s="74"/>
      <c r="P556" s="133">
        <v>2.441393E-2</v>
      </c>
      <c r="Q556" s="133">
        <v>9.7825651999999992E-4</v>
      </c>
      <c r="R556" s="133">
        <v>4.1613270999999997E-4</v>
      </c>
      <c r="S556" s="134">
        <v>1.4636648701890001E-6</v>
      </c>
      <c r="T556" s="135">
        <v>3.6178125934542997E-9</v>
      </c>
      <c r="U556" s="135">
        <v>5.8281891999999995E-2</v>
      </c>
      <c r="V556" s="341">
        <v>2.1454223E-4</v>
      </c>
      <c r="W556" s="110" t="s">
        <v>2676</v>
      </c>
      <c r="X556" s="110"/>
      <c r="Y556" s="110"/>
      <c r="Z556" s="90"/>
    </row>
    <row r="557" spans="1:26" ht="14.5" customHeight="1">
      <c r="A557" s="74" t="s">
        <v>2867</v>
      </c>
      <c r="B557" s="129" t="s">
        <v>2653</v>
      </c>
      <c r="C557" s="130" t="s">
        <v>130</v>
      </c>
      <c r="D557" s="131" t="s">
        <v>119</v>
      </c>
      <c r="E557" s="129" t="s">
        <v>957</v>
      </c>
      <c r="F557" s="132" t="s">
        <v>2868</v>
      </c>
      <c r="G557" s="132">
        <v>0.240421512376641</v>
      </c>
      <c r="H557" s="348">
        <v>0.240421512376641</v>
      </c>
      <c r="I557" s="74"/>
      <c r="J557" s="337">
        <v>0.95297947368421043</v>
      </c>
      <c r="K557" s="338">
        <v>0.95297947368421043</v>
      </c>
      <c r="L557" s="74"/>
      <c r="M557" s="339">
        <v>2.2812130999999999E-2</v>
      </c>
      <c r="N557" s="340">
        <f t="shared" si="46"/>
        <v>2.2812130999999999E-2</v>
      </c>
      <c r="O557" s="74"/>
      <c r="P557" s="133">
        <v>2.1504228E-2</v>
      </c>
      <c r="Q557" s="133">
        <v>9.1550020000000004E-4</v>
      </c>
      <c r="R557" s="133">
        <v>3.9240306000000002E-4</v>
      </c>
      <c r="S557" s="134">
        <v>1.2892222943892003E-6</v>
      </c>
      <c r="T557" s="135">
        <v>3.3857256458779E-9</v>
      </c>
      <c r="U557" s="135">
        <v>5.4958410999999999E-2</v>
      </c>
      <c r="V557" s="342">
        <v>7.1442741000000005E-5</v>
      </c>
      <c r="W557" s="110" t="s">
        <v>2676</v>
      </c>
      <c r="X557" s="110"/>
      <c r="Y557" s="110"/>
      <c r="Z557" s="90"/>
    </row>
    <row r="558" spans="1:26" ht="14.5" customHeight="1">
      <c r="B558" s="129" t="s">
        <v>2653</v>
      </c>
      <c r="C558" s="127" t="s">
        <v>132</v>
      </c>
      <c r="D558" s="127" t="s">
        <v>124</v>
      </c>
      <c r="G558" s="74"/>
      <c r="H558" s="74"/>
      <c r="I558" s="74"/>
      <c r="J558" s="115"/>
      <c r="K558" s="74"/>
      <c r="L558" s="74"/>
      <c r="M558" s="115"/>
      <c r="N558" s="74"/>
      <c r="O558" s="74"/>
      <c r="P558" s="74"/>
      <c r="V558" s="74"/>
      <c r="W558" s="89"/>
      <c r="X558" s="89"/>
      <c r="Y558" s="89"/>
      <c r="Z558" s="90"/>
    </row>
    <row r="559" spans="1:26" ht="14.5" customHeight="1">
      <c r="A559" s="74" t="s">
        <v>2869</v>
      </c>
      <c r="B559" s="129" t="s">
        <v>2653</v>
      </c>
      <c r="C559" s="130" t="s">
        <v>134</v>
      </c>
      <c r="D559" s="131" t="s">
        <v>124</v>
      </c>
      <c r="E559" s="129" t="s">
        <v>957</v>
      </c>
      <c r="F559" s="132" t="s">
        <v>2870</v>
      </c>
      <c r="G559" s="132">
        <v>0.61644012310134</v>
      </c>
      <c r="H559" s="348">
        <v>0.61644012310134</v>
      </c>
      <c r="I559" s="74"/>
      <c r="J559" s="337">
        <v>1.0931521052631579</v>
      </c>
      <c r="K559" s="338">
        <v>1.0931521052631579</v>
      </c>
      <c r="L559" s="74"/>
      <c r="M559" s="339">
        <v>8.2683516999999998E-2</v>
      </c>
      <c r="N559" s="340">
        <f t="shared" ref="N559:N566" si="47">M559</f>
        <v>8.2683516999999998E-2</v>
      </c>
      <c r="O559" s="74"/>
      <c r="P559" s="133">
        <v>7.9928254000000004E-2</v>
      </c>
      <c r="Q559" s="133">
        <v>2.0986831000000001E-3</v>
      </c>
      <c r="R559" s="133">
        <v>6.5657916999999999E-4</v>
      </c>
      <c r="S559" s="134">
        <v>4.7918617431595967E-6</v>
      </c>
      <c r="T559" s="135">
        <v>7.761402134558299E-9</v>
      </c>
      <c r="U559" s="135">
        <v>9.1957866999999999E-2</v>
      </c>
      <c r="V559" s="341">
        <v>1.1636627E-4</v>
      </c>
      <c r="W559" s="110" t="s">
        <v>2676</v>
      </c>
      <c r="X559" s="110"/>
      <c r="Y559" s="110"/>
      <c r="Z559" s="90"/>
    </row>
    <row r="560" spans="1:26" ht="14.5" customHeight="1">
      <c r="A560" s="74" t="s">
        <v>2871</v>
      </c>
      <c r="B560" s="129" t="s">
        <v>2653</v>
      </c>
      <c r="C560" s="130" t="s">
        <v>135</v>
      </c>
      <c r="D560" s="131" t="s">
        <v>124</v>
      </c>
      <c r="E560" s="129" t="s">
        <v>957</v>
      </c>
      <c r="F560" s="132" t="s">
        <v>2872</v>
      </c>
      <c r="G560" s="132">
        <v>0.36502930205369999</v>
      </c>
      <c r="H560" s="348">
        <v>0.36502930205369999</v>
      </c>
      <c r="I560" s="74"/>
      <c r="J560" s="337">
        <v>1.0630563157894737</v>
      </c>
      <c r="K560" s="338">
        <v>1.0630563157894737</v>
      </c>
      <c r="L560" s="74"/>
      <c r="M560" s="339">
        <v>2.6597459E-2</v>
      </c>
      <c r="N560" s="340">
        <f t="shared" si="47"/>
        <v>2.6597459E-2</v>
      </c>
      <c r="O560" s="74"/>
      <c r="P560" s="133">
        <v>2.4999230000000001E-2</v>
      </c>
      <c r="Q560" s="133">
        <v>1.0322565E-3</v>
      </c>
      <c r="R560" s="133">
        <v>5.6597313999999998E-4</v>
      </c>
      <c r="S560" s="134">
        <v>1.4987547721304801E-6</v>
      </c>
      <c r="T560" s="135">
        <v>3.8175167252904993E-9</v>
      </c>
      <c r="U560" s="135">
        <v>7.9267947000000005E-2</v>
      </c>
      <c r="V560" s="341">
        <v>1.0589467000000001E-4</v>
      </c>
      <c r="W560" s="110" t="s">
        <v>2676</v>
      </c>
      <c r="X560" s="110"/>
      <c r="Y560" s="110"/>
      <c r="Z560" s="90"/>
    </row>
    <row r="561" spans="1:26" ht="14.5" customHeight="1">
      <c r="A561" s="74" t="s">
        <v>2873</v>
      </c>
      <c r="B561" s="129" t="s">
        <v>2653</v>
      </c>
      <c r="C561" s="130" t="s">
        <v>136</v>
      </c>
      <c r="D561" s="131" t="s">
        <v>124</v>
      </c>
      <c r="E561" s="129" t="s">
        <v>957</v>
      </c>
      <c r="F561" s="132" t="s">
        <v>2874</v>
      </c>
      <c r="G561" s="132">
        <v>1.83705354326548</v>
      </c>
      <c r="H561" s="348">
        <v>1.83705354326548</v>
      </c>
      <c r="I561" s="74"/>
      <c r="J561" s="337">
        <v>1.6724452631578945</v>
      </c>
      <c r="K561" s="338">
        <v>1.6724452631578945</v>
      </c>
      <c r="L561" s="74"/>
      <c r="M561" s="339">
        <v>0.25557957999999997</v>
      </c>
      <c r="N561" s="340">
        <f t="shared" si="47"/>
        <v>0.25557957999999997</v>
      </c>
      <c r="O561" s="74"/>
      <c r="P561" s="133">
        <v>0.24835521999999999</v>
      </c>
      <c r="Q561" s="133">
        <v>5.5856571000000004E-3</v>
      </c>
      <c r="R561" s="133">
        <v>1.638708E-3</v>
      </c>
      <c r="S561" s="134">
        <v>1.488940113643896E-5</v>
      </c>
      <c r="T561" s="135">
        <v>2.06570153672567E-8</v>
      </c>
      <c r="U561" s="135">
        <v>0.22951092400000001</v>
      </c>
      <c r="V561" s="341">
        <v>3.4084532000000002E-4</v>
      </c>
      <c r="W561" s="110" t="s">
        <v>2676</v>
      </c>
      <c r="X561" s="110"/>
      <c r="Y561" s="110"/>
      <c r="Z561" s="90"/>
    </row>
    <row r="562" spans="1:26" ht="14.5" customHeight="1">
      <c r="A562" s="74" t="s">
        <v>2875</v>
      </c>
      <c r="B562" s="129" t="s">
        <v>2653</v>
      </c>
      <c r="C562" s="130" t="s">
        <v>137</v>
      </c>
      <c r="D562" s="131" t="s">
        <v>124</v>
      </c>
      <c r="E562" s="129" t="s">
        <v>957</v>
      </c>
      <c r="F562" s="132" t="s">
        <v>2876</v>
      </c>
      <c r="G562" s="132">
        <v>0.2497236109837</v>
      </c>
      <c r="H562" s="348">
        <v>0.2497236109837</v>
      </c>
      <c r="I562" s="74"/>
      <c r="J562" s="337">
        <v>0.98474466165413532</v>
      </c>
      <c r="K562" s="338">
        <v>0.98474466165413532</v>
      </c>
      <c r="L562" s="74"/>
      <c r="M562" s="339">
        <v>2.3334872E-2</v>
      </c>
      <c r="N562" s="340">
        <f t="shared" si="47"/>
        <v>2.3334872E-2</v>
      </c>
      <c r="O562" s="74"/>
      <c r="P562" s="133">
        <v>2.197928E-2</v>
      </c>
      <c r="Q562" s="133">
        <v>9.3938159000000001E-4</v>
      </c>
      <c r="R562" s="133">
        <v>4.1621018999999997E-4</v>
      </c>
      <c r="S562" s="134">
        <v>1.3177026274304801E-6</v>
      </c>
      <c r="T562" s="135">
        <v>3.4740443157921003E-9</v>
      </c>
      <c r="U562" s="135">
        <v>5.8292743999999994E-2</v>
      </c>
      <c r="V562" s="342">
        <v>5.7410978000000003E-5</v>
      </c>
      <c r="W562" s="110" t="s">
        <v>2676</v>
      </c>
      <c r="X562" s="110"/>
      <c r="Y562" s="110"/>
      <c r="Z562" s="90"/>
    </row>
    <row r="563" spans="1:26" ht="14.5" customHeight="1">
      <c r="A563" s="74" t="s">
        <v>2877</v>
      </c>
      <c r="B563" s="129" t="s">
        <v>2653</v>
      </c>
      <c r="C563" s="130" t="s">
        <v>138</v>
      </c>
      <c r="D563" s="131" t="s">
        <v>124</v>
      </c>
      <c r="E563" s="129" t="s">
        <v>957</v>
      </c>
      <c r="F563" s="132" t="s">
        <v>2878</v>
      </c>
      <c r="G563" s="132">
        <v>0.22037890445616801</v>
      </c>
      <c r="H563" s="348">
        <v>0.22037890445616801</v>
      </c>
      <c r="I563" s="74"/>
      <c r="J563" s="337">
        <v>0.89283112781954876</v>
      </c>
      <c r="K563" s="338">
        <v>0.89283112781954876</v>
      </c>
      <c r="L563" s="74"/>
      <c r="M563" s="339">
        <v>2.0865108E-2</v>
      </c>
      <c r="N563" s="340">
        <f t="shared" si="47"/>
        <v>2.0865108E-2</v>
      </c>
      <c r="O563" s="74"/>
      <c r="P563" s="133">
        <v>1.9650576999999999E-2</v>
      </c>
      <c r="Q563" s="133">
        <v>8.4857634000000003E-4</v>
      </c>
      <c r="R563" s="133">
        <v>3.6595445999999999E-4</v>
      </c>
      <c r="S563" s="134">
        <v>1.1780921521089601E-6</v>
      </c>
      <c r="T563" s="135">
        <v>3.1382261058737998E-9</v>
      </c>
      <c r="U563" s="135">
        <v>5.1254126000000004E-2</v>
      </c>
      <c r="V563" s="342">
        <v>5.1607824999999999E-5</v>
      </c>
      <c r="W563" s="110" t="s">
        <v>2676</v>
      </c>
      <c r="X563" s="110"/>
      <c r="Y563" s="110"/>
      <c r="Z563" s="90"/>
    </row>
    <row r="564" spans="1:26" ht="14.5" customHeight="1">
      <c r="A564" s="74" t="s">
        <v>2879</v>
      </c>
      <c r="B564" s="129" t="s">
        <v>2653</v>
      </c>
      <c r="C564" s="130" t="s">
        <v>139</v>
      </c>
      <c r="D564" s="131" t="s">
        <v>124</v>
      </c>
      <c r="E564" s="129" t="s">
        <v>957</v>
      </c>
      <c r="F564" s="132" t="s">
        <v>2880</v>
      </c>
      <c r="G564" s="132">
        <v>4.7792682499555497</v>
      </c>
      <c r="H564" s="348">
        <v>4.7792682499555497</v>
      </c>
      <c r="I564" s="74"/>
      <c r="J564" s="337">
        <v>7.1958226315789471</v>
      </c>
      <c r="K564" s="338">
        <v>7.1958226315789471</v>
      </c>
      <c r="L564" s="74"/>
      <c r="M564" s="339">
        <v>0.61931267000000001</v>
      </c>
      <c r="N564" s="340">
        <f t="shared" si="47"/>
        <v>0.61931267000000001</v>
      </c>
      <c r="O564" s="74"/>
      <c r="P564" s="133">
        <v>0.59755137999999997</v>
      </c>
      <c r="Q564" s="133">
        <v>1.479719E-2</v>
      </c>
      <c r="R564" s="133">
        <v>6.9640973000000004E-3</v>
      </c>
      <c r="S564" s="134">
        <v>3.5824423268726974E-5</v>
      </c>
      <c r="T564" s="135">
        <v>5.4723334828520692E-8</v>
      </c>
      <c r="U564" s="135">
        <v>0.97536376999999996</v>
      </c>
      <c r="V564" s="341">
        <v>1.1778025000000001E-3</v>
      </c>
      <c r="W564" s="110" t="s">
        <v>2676</v>
      </c>
      <c r="X564" s="110"/>
      <c r="Y564" s="110"/>
      <c r="Z564" s="90"/>
    </row>
    <row r="565" spans="1:26" ht="14.5" customHeight="1">
      <c r="A565" s="74" t="s">
        <v>2881</v>
      </c>
      <c r="B565" s="129" t="s">
        <v>2653</v>
      </c>
      <c r="C565" s="130" t="s">
        <v>140</v>
      </c>
      <c r="D565" s="131" t="s">
        <v>124</v>
      </c>
      <c r="E565" s="129" t="s">
        <v>957</v>
      </c>
      <c r="F565" s="132" t="s">
        <v>2882</v>
      </c>
      <c r="G565" s="132">
        <v>1.2778267031400001</v>
      </c>
      <c r="H565" s="348">
        <v>1.2778267031400001</v>
      </c>
      <c r="I565" s="74"/>
      <c r="J565" s="337">
        <v>2.8153843609022555</v>
      </c>
      <c r="K565" s="338">
        <v>2.8153843609022555</v>
      </c>
      <c r="L565" s="74"/>
      <c r="M565" s="339">
        <v>8.0460194999999998E-2</v>
      </c>
      <c r="N565" s="340">
        <f t="shared" si="47"/>
        <v>8.0460194999999998E-2</v>
      </c>
      <c r="O565" s="74"/>
      <c r="P565" s="133">
        <v>7.5241132000000002E-2</v>
      </c>
      <c r="Q565" s="133">
        <v>2.7901611999999998E-3</v>
      </c>
      <c r="R565" s="133">
        <v>2.4289022000000002E-3</v>
      </c>
      <c r="S565" s="134">
        <v>4.51085931736E-6</v>
      </c>
      <c r="T565" s="135">
        <v>1.0318643390541699E-8</v>
      </c>
      <c r="U565" s="135">
        <v>0.34018237799999995</v>
      </c>
      <c r="V565" s="341">
        <v>4.7905570000000001E-4</v>
      </c>
      <c r="W565" s="110" t="s">
        <v>2676</v>
      </c>
      <c r="X565" s="110"/>
      <c r="Y565" s="110"/>
      <c r="Z565" s="90"/>
    </row>
    <row r="566" spans="1:26" ht="14.5" customHeight="1">
      <c r="A566" s="74" t="s">
        <v>2883</v>
      </c>
      <c r="B566" s="129" t="s">
        <v>2653</v>
      </c>
      <c r="C566" s="130" t="s">
        <v>141</v>
      </c>
      <c r="D566" s="131" t="s">
        <v>124</v>
      </c>
      <c r="E566" s="129" t="s">
        <v>957</v>
      </c>
      <c r="F566" s="132" t="s">
        <v>2884</v>
      </c>
      <c r="G566" s="132">
        <v>9.8879397241262001</v>
      </c>
      <c r="H566" s="348">
        <v>9.8879397241262001</v>
      </c>
      <c r="I566" s="74"/>
      <c r="J566" s="337">
        <v>7.5406721804511276</v>
      </c>
      <c r="K566" s="338">
        <v>7.5406721804511276</v>
      </c>
      <c r="L566" s="74"/>
      <c r="M566" s="339">
        <v>1.4436374000000001</v>
      </c>
      <c r="N566" s="340">
        <f t="shared" si="47"/>
        <v>1.4436374000000001</v>
      </c>
      <c r="O566" s="74"/>
      <c r="P566" s="133">
        <v>1.4038440000000001</v>
      </c>
      <c r="Q566" s="133">
        <v>3.0383659E-2</v>
      </c>
      <c r="R566" s="133">
        <v>9.4097178999999996E-3</v>
      </c>
      <c r="S566" s="134">
        <v>8.4163308533766163E-5</v>
      </c>
      <c r="T566" s="135">
        <v>1.1236560363296181E-7</v>
      </c>
      <c r="U566" s="135">
        <v>1.3178876500000001</v>
      </c>
      <c r="V566" s="341">
        <v>1.8592934000000001E-3</v>
      </c>
      <c r="W566" s="110" t="s">
        <v>2676</v>
      </c>
      <c r="X566" s="110"/>
      <c r="Y566" s="110"/>
      <c r="Z566" s="90"/>
    </row>
    <row r="567" spans="1:26" ht="14.5" customHeight="1">
      <c r="B567" s="129" t="s">
        <v>2653</v>
      </c>
      <c r="C567" s="127" t="s">
        <v>143</v>
      </c>
      <c r="D567" s="127" t="s">
        <v>126</v>
      </c>
      <c r="G567" s="74"/>
      <c r="H567" s="74"/>
      <c r="I567" s="74"/>
      <c r="J567" s="115"/>
      <c r="K567" s="74"/>
      <c r="L567" s="74"/>
      <c r="M567" s="115"/>
      <c r="N567" s="74"/>
      <c r="O567" s="74"/>
      <c r="P567" s="74"/>
      <c r="V567" s="74"/>
      <c r="W567" s="89"/>
      <c r="X567" s="89"/>
      <c r="Y567" s="89"/>
      <c r="Z567" s="90"/>
    </row>
    <row r="568" spans="1:26" ht="14.5" customHeight="1">
      <c r="A568" s="74" t="s">
        <v>2885</v>
      </c>
      <c r="B568" s="129" t="s">
        <v>2653</v>
      </c>
      <c r="C568" s="130" t="s">
        <v>145</v>
      </c>
      <c r="D568" s="131" t="s">
        <v>126</v>
      </c>
      <c r="E568" s="129" t="s">
        <v>957</v>
      </c>
      <c r="F568" s="132" t="s">
        <v>2886</v>
      </c>
      <c r="G568" s="132">
        <v>0.22193698814171697</v>
      </c>
      <c r="H568" s="348">
        <v>0.22193698814171697</v>
      </c>
      <c r="I568" s="74"/>
      <c r="J568" s="337">
        <v>0.90423428571428566</v>
      </c>
      <c r="K568" s="338">
        <v>0.90423428571428566</v>
      </c>
      <c r="L568" s="74"/>
      <c r="M568" s="339">
        <v>2.1119135000000001E-2</v>
      </c>
      <c r="N568" s="340">
        <f t="shared" ref="N568:N571" si="48">M568</f>
        <v>2.1119135000000001E-2</v>
      </c>
      <c r="O568" s="74"/>
      <c r="P568" s="133">
        <v>1.9891182E-2</v>
      </c>
      <c r="Q568" s="133">
        <v>8.5968511E-4</v>
      </c>
      <c r="R568" s="133">
        <v>3.6826855000000002E-4</v>
      </c>
      <c r="S568" s="134">
        <v>1.1925168815122141E-6</v>
      </c>
      <c r="T568" s="135">
        <v>3.1793088164303E-9</v>
      </c>
      <c r="U568" s="135">
        <v>5.1578228000000004E-2</v>
      </c>
      <c r="V568" s="342">
        <v>5.2283439999999998E-5</v>
      </c>
      <c r="W568" s="110" t="s">
        <v>2676</v>
      </c>
      <c r="X568" s="110"/>
      <c r="Y568" s="110"/>
      <c r="Z568" s="90"/>
    </row>
    <row r="569" spans="1:26" ht="14.5" customHeight="1">
      <c r="A569" s="74" t="s">
        <v>2887</v>
      </c>
      <c r="B569" s="129" t="s">
        <v>2653</v>
      </c>
      <c r="C569" s="130" t="s">
        <v>146</v>
      </c>
      <c r="D569" s="131" t="s">
        <v>126</v>
      </c>
      <c r="E569" s="129" t="s">
        <v>957</v>
      </c>
      <c r="F569" s="132" t="s">
        <v>2888</v>
      </c>
      <c r="G569" s="132">
        <v>0.22193698814171697</v>
      </c>
      <c r="H569" s="348">
        <v>0.22193698814171697</v>
      </c>
      <c r="I569" s="74"/>
      <c r="J569" s="337">
        <v>0.90423428571428566</v>
      </c>
      <c r="K569" s="338">
        <v>0.90423428571428566</v>
      </c>
      <c r="L569" s="74"/>
      <c r="M569" s="339">
        <v>2.1119135000000001E-2</v>
      </c>
      <c r="N569" s="340">
        <f t="shared" si="48"/>
        <v>2.1119135000000001E-2</v>
      </c>
      <c r="O569" s="74"/>
      <c r="P569" s="133">
        <v>1.9891182E-2</v>
      </c>
      <c r="Q569" s="133">
        <v>8.5968511E-4</v>
      </c>
      <c r="R569" s="133">
        <v>3.6826855000000002E-4</v>
      </c>
      <c r="S569" s="134">
        <v>1.1925168815122141E-6</v>
      </c>
      <c r="T569" s="135">
        <v>3.1793088164303E-9</v>
      </c>
      <c r="U569" s="135">
        <v>5.1578228000000004E-2</v>
      </c>
      <c r="V569" s="342">
        <v>5.2283439999999998E-5</v>
      </c>
      <c r="W569" s="110" t="s">
        <v>2676</v>
      </c>
      <c r="X569" s="110"/>
      <c r="Y569" s="110"/>
      <c r="Z569" s="90"/>
    </row>
    <row r="570" spans="1:26" ht="14.5" customHeight="1">
      <c r="A570" s="74" t="s">
        <v>2889</v>
      </c>
      <c r="B570" s="129" t="s">
        <v>2653</v>
      </c>
      <c r="C570" s="130" t="s">
        <v>147</v>
      </c>
      <c r="D570" s="131" t="s">
        <v>126</v>
      </c>
      <c r="E570" s="129" t="s">
        <v>957</v>
      </c>
      <c r="F570" s="132" t="s">
        <v>2890</v>
      </c>
      <c r="G570" s="132">
        <v>0.22193698814171697</v>
      </c>
      <c r="H570" s="348">
        <v>0.22193698814171697</v>
      </c>
      <c r="I570" s="74"/>
      <c r="J570" s="337">
        <v>0.90423428571428566</v>
      </c>
      <c r="K570" s="338">
        <v>0.90423428571428566</v>
      </c>
      <c r="L570" s="74"/>
      <c r="M570" s="339">
        <v>2.1119135000000001E-2</v>
      </c>
      <c r="N570" s="340">
        <f t="shared" si="48"/>
        <v>2.1119135000000001E-2</v>
      </c>
      <c r="O570" s="74"/>
      <c r="P570" s="133">
        <v>1.9891182E-2</v>
      </c>
      <c r="Q570" s="133">
        <v>8.5968511E-4</v>
      </c>
      <c r="R570" s="133">
        <v>3.6826855000000002E-4</v>
      </c>
      <c r="S570" s="134">
        <v>1.1925168815122141E-6</v>
      </c>
      <c r="T570" s="135">
        <v>3.1793088164303E-9</v>
      </c>
      <c r="U570" s="135">
        <v>5.1578228000000004E-2</v>
      </c>
      <c r="V570" s="342">
        <v>5.2283439999999998E-5</v>
      </c>
      <c r="W570" s="110" t="s">
        <v>2676</v>
      </c>
      <c r="X570" s="110"/>
      <c r="Y570" s="110"/>
      <c r="Z570" s="90"/>
    </row>
    <row r="571" spans="1:26" ht="14.5" customHeight="1">
      <c r="A571" s="74" t="s">
        <v>2891</v>
      </c>
      <c r="B571" s="129" t="s">
        <v>2653</v>
      </c>
      <c r="C571" s="130" t="s">
        <v>148</v>
      </c>
      <c r="D571" s="131" t="s">
        <v>126</v>
      </c>
      <c r="E571" s="129" t="s">
        <v>957</v>
      </c>
      <c r="F571" s="132" t="s">
        <v>2892</v>
      </c>
      <c r="G571" s="132">
        <v>0.22193698814171697</v>
      </c>
      <c r="H571" s="348">
        <v>0.22193698814171697</v>
      </c>
      <c r="I571" s="74"/>
      <c r="J571" s="337">
        <v>0.90423428571428566</v>
      </c>
      <c r="K571" s="338">
        <v>0.90423428571428566</v>
      </c>
      <c r="L571" s="74"/>
      <c r="M571" s="339">
        <v>2.1119135000000001E-2</v>
      </c>
      <c r="N571" s="340">
        <f t="shared" si="48"/>
        <v>2.1119135000000001E-2</v>
      </c>
      <c r="O571" s="74"/>
      <c r="P571" s="133">
        <v>1.9891182E-2</v>
      </c>
      <c r="Q571" s="133">
        <v>8.5968511E-4</v>
      </c>
      <c r="R571" s="133">
        <v>3.6826855000000002E-4</v>
      </c>
      <c r="S571" s="134">
        <v>1.1925168815122141E-6</v>
      </c>
      <c r="T571" s="135">
        <v>3.1793088164303E-9</v>
      </c>
      <c r="U571" s="135">
        <v>5.1578228000000004E-2</v>
      </c>
      <c r="V571" s="342">
        <v>5.2283439999999998E-5</v>
      </c>
      <c r="W571" s="110" t="s">
        <v>2676</v>
      </c>
      <c r="X571" s="110"/>
      <c r="Y571" s="110"/>
      <c r="Z571" s="90"/>
    </row>
    <row r="572" spans="1:26" ht="14.5" customHeight="1">
      <c r="B572" s="129" t="s">
        <v>2653</v>
      </c>
      <c r="C572" s="127" t="s">
        <v>150</v>
      </c>
      <c r="D572" s="127" t="s">
        <v>131</v>
      </c>
      <c r="G572" s="74"/>
      <c r="H572" s="74"/>
      <c r="I572" s="74"/>
      <c r="J572" s="115"/>
      <c r="K572" s="74"/>
      <c r="L572" s="74"/>
      <c r="M572" s="115"/>
      <c r="N572" s="74"/>
      <c r="O572" s="74"/>
      <c r="P572" s="74"/>
      <c r="V572" s="74"/>
      <c r="W572" s="89"/>
      <c r="X572" s="89"/>
      <c r="Y572" s="89"/>
      <c r="Z572" s="90"/>
    </row>
    <row r="573" spans="1:26" ht="14.5" customHeight="1">
      <c r="A573" s="74" t="s">
        <v>2893</v>
      </c>
      <c r="B573" s="129" t="s">
        <v>2653</v>
      </c>
      <c r="C573" s="130" t="s">
        <v>151</v>
      </c>
      <c r="D573" s="131" t="s">
        <v>131</v>
      </c>
      <c r="E573" s="129" t="s">
        <v>957</v>
      </c>
      <c r="F573" s="132" t="s">
        <v>2894</v>
      </c>
      <c r="G573" s="132">
        <v>0.42022898379369999</v>
      </c>
      <c r="H573" s="348">
        <v>0.42022898379369999</v>
      </c>
      <c r="I573" s="74"/>
      <c r="J573" s="337">
        <v>1.1146220300751879</v>
      </c>
      <c r="K573" s="338">
        <v>1.1146220300751879</v>
      </c>
      <c r="L573" s="74"/>
      <c r="M573" s="339">
        <v>2.8675203999999999E-2</v>
      </c>
      <c r="N573" s="340">
        <f t="shared" ref="N573:N576" si="49">M573</f>
        <v>2.8675203999999999E-2</v>
      </c>
      <c r="O573" s="74"/>
      <c r="P573" s="133">
        <v>2.6938053E-2</v>
      </c>
      <c r="Q573" s="133">
        <v>1.0921577000000001E-3</v>
      </c>
      <c r="R573" s="133">
        <v>6.4499317999999999E-4</v>
      </c>
      <c r="S573" s="134">
        <v>1.61499123981048E-6</v>
      </c>
      <c r="T573" s="135">
        <v>4.0390446217448991E-9</v>
      </c>
      <c r="U573" s="135">
        <v>9.0335180000000001E-2</v>
      </c>
      <c r="V573" s="341">
        <v>1.2734992999999999E-4</v>
      </c>
      <c r="W573" s="110" t="s">
        <v>2676</v>
      </c>
      <c r="X573" s="110"/>
      <c r="Y573" s="110"/>
      <c r="Z573" s="90"/>
    </row>
    <row r="574" spans="1:26" ht="14.5" customHeight="1">
      <c r="A574" s="74" t="s">
        <v>2895</v>
      </c>
      <c r="B574" s="129" t="s">
        <v>2653</v>
      </c>
      <c r="C574" s="130" t="s">
        <v>152</v>
      </c>
      <c r="D574" s="131" t="s">
        <v>131</v>
      </c>
      <c r="E574" s="129" t="s">
        <v>957</v>
      </c>
      <c r="F574" s="132" t="s">
        <v>2896</v>
      </c>
      <c r="G574" s="132">
        <v>0.38064248528042</v>
      </c>
      <c r="H574" s="348">
        <v>0.38064248528042</v>
      </c>
      <c r="I574" s="74"/>
      <c r="J574" s="337">
        <v>1.0828426315789472</v>
      </c>
      <c r="K574" s="338">
        <v>1.0828426315789472</v>
      </c>
      <c r="L574" s="74"/>
      <c r="M574" s="339">
        <v>2.7749618E-2</v>
      </c>
      <c r="N574" s="340">
        <f t="shared" si="49"/>
        <v>2.7749618E-2</v>
      </c>
      <c r="O574" s="74"/>
      <c r="P574" s="133">
        <v>2.6103231000000001E-2</v>
      </c>
      <c r="Q574" s="133">
        <v>1.0617460999999999E-3</v>
      </c>
      <c r="R574" s="133">
        <v>5.8464096000000005E-4</v>
      </c>
      <c r="S574" s="134">
        <v>1.5649418866779804E-6</v>
      </c>
      <c r="T574" s="135">
        <v>3.9265756289716003E-9</v>
      </c>
      <c r="U574" s="135">
        <v>8.1882487000000004E-2</v>
      </c>
      <c r="V574" s="341">
        <v>1.0965672E-4</v>
      </c>
      <c r="W574" s="110" t="s">
        <v>2676</v>
      </c>
      <c r="X574" s="110"/>
      <c r="Y574" s="110"/>
      <c r="Z574" s="90"/>
    </row>
    <row r="575" spans="1:26" ht="14.5" customHeight="1">
      <c r="A575" s="74" t="s">
        <v>2897</v>
      </c>
      <c r="B575" s="129" t="s">
        <v>2653</v>
      </c>
      <c r="C575" s="130" t="s">
        <v>153</v>
      </c>
      <c r="D575" s="131" t="s">
        <v>131</v>
      </c>
      <c r="E575" s="129" t="s">
        <v>957</v>
      </c>
      <c r="F575" s="132" t="s">
        <v>2898</v>
      </c>
      <c r="G575" s="132">
        <v>0.22193698814171697</v>
      </c>
      <c r="H575" s="348">
        <v>0.22193698814171697</v>
      </c>
      <c r="I575" s="74"/>
      <c r="J575" s="337">
        <v>0.90423428571428566</v>
      </c>
      <c r="K575" s="338">
        <v>0.90423428571428566</v>
      </c>
      <c r="L575" s="74"/>
      <c r="M575" s="339">
        <v>2.1119135000000001E-2</v>
      </c>
      <c r="N575" s="340">
        <f t="shared" si="49"/>
        <v>2.1119135000000001E-2</v>
      </c>
      <c r="O575" s="74"/>
      <c r="P575" s="133">
        <v>1.9891182E-2</v>
      </c>
      <c r="Q575" s="133">
        <v>8.5968511E-4</v>
      </c>
      <c r="R575" s="133">
        <v>3.6826855000000002E-4</v>
      </c>
      <c r="S575" s="134">
        <v>1.1925168815122141E-6</v>
      </c>
      <c r="T575" s="135">
        <v>3.1793088164303E-9</v>
      </c>
      <c r="U575" s="135">
        <v>5.1578228000000004E-2</v>
      </c>
      <c r="V575" s="342">
        <v>5.2283439999999998E-5</v>
      </c>
      <c r="W575" s="110" t="s">
        <v>2676</v>
      </c>
      <c r="X575" s="110"/>
      <c r="Y575" s="110"/>
      <c r="Z575" s="90"/>
    </row>
    <row r="576" spans="1:26" ht="14.5" customHeight="1">
      <c r="A576" s="74" t="s">
        <v>2899</v>
      </c>
      <c r="B576" s="129" t="s">
        <v>2653</v>
      </c>
      <c r="C576" s="130" t="s">
        <v>154</v>
      </c>
      <c r="D576" s="131" t="s">
        <v>131</v>
      </c>
      <c r="E576" s="129" t="s">
        <v>957</v>
      </c>
      <c r="F576" s="132" t="s">
        <v>2900</v>
      </c>
      <c r="G576" s="132">
        <v>0.22193698814171697</v>
      </c>
      <c r="H576" s="348">
        <v>0.22193698814171697</v>
      </c>
      <c r="I576" s="74"/>
      <c r="J576" s="337">
        <v>0.90423428571428566</v>
      </c>
      <c r="K576" s="338">
        <v>0.90423428571428566</v>
      </c>
      <c r="L576" s="74"/>
      <c r="M576" s="339">
        <v>2.1119135000000001E-2</v>
      </c>
      <c r="N576" s="340">
        <f t="shared" si="49"/>
        <v>2.1119135000000001E-2</v>
      </c>
      <c r="O576" s="74"/>
      <c r="P576" s="133">
        <v>1.9891182E-2</v>
      </c>
      <c r="Q576" s="133">
        <v>8.5968511E-4</v>
      </c>
      <c r="R576" s="133">
        <v>3.6826855000000002E-4</v>
      </c>
      <c r="S576" s="134">
        <v>1.1925168815122141E-6</v>
      </c>
      <c r="T576" s="135">
        <v>3.1793088164303E-9</v>
      </c>
      <c r="U576" s="135">
        <v>5.1578228000000004E-2</v>
      </c>
      <c r="V576" s="342">
        <v>5.2283439999999998E-5</v>
      </c>
      <c r="W576" s="110" t="s">
        <v>2676</v>
      </c>
      <c r="X576" s="110"/>
      <c r="Y576" s="110"/>
      <c r="Z576" s="90"/>
    </row>
    <row r="577" spans="1:26" ht="14.5" customHeight="1">
      <c r="B577" s="129" t="s">
        <v>2653</v>
      </c>
      <c r="C577" s="127" t="s">
        <v>156</v>
      </c>
      <c r="D577" s="127" t="s">
        <v>133</v>
      </c>
      <c r="G577" s="74"/>
      <c r="H577" s="74"/>
      <c r="I577" s="74"/>
      <c r="J577" s="115"/>
      <c r="K577" s="74"/>
      <c r="L577" s="74"/>
      <c r="M577" s="115"/>
      <c r="N577" s="74"/>
      <c r="O577" s="74"/>
      <c r="P577" s="74"/>
      <c r="V577" s="74"/>
      <c r="W577" s="89"/>
      <c r="X577" s="89"/>
      <c r="Y577" s="89"/>
      <c r="Z577" s="90"/>
    </row>
    <row r="578" spans="1:26" ht="14.5" customHeight="1">
      <c r="A578" s="74" t="s">
        <v>2901</v>
      </c>
      <c r="B578" s="129" t="s">
        <v>2653</v>
      </c>
      <c r="C578" s="130" t="s">
        <v>158</v>
      </c>
      <c r="D578" s="131" t="s">
        <v>133</v>
      </c>
      <c r="E578" s="129" t="s">
        <v>957</v>
      </c>
      <c r="F578" s="132" t="s">
        <v>2902</v>
      </c>
      <c r="G578" s="132">
        <v>1.17192604204133</v>
      </c>
      <c r="H578" s="348">
        <v>1.17192604204133</v>
      </c>
      <c r="I578" s="74"/>
      <c r="J578" s="337">
        <v>1.6049148120300751</v>
      </c>
      <c r="K578" s="338">
        <v>1.6049148120300751</v>
      </c>
      <c r="L578" s="74"/>
      <c r="M578" s="339">
        <v>0.16378914</v>
      </c>
      <c r="N578" s="340">
        <f t="shared" ref="N578:N594" si="50">M578</f>
        <v>0.16378914</v>
      </c>
      <c r="O578" s="74"/>
      <c r="P578" s="133">
        <v>0.15868631</v>
      </c>
      <c r="Q578" s="133">
        <v>3.8402925000000001E-3</v>
      </c>
      <c r="R578" s="133">
        <v>1.2625358E-3</v>
      </c>
      <c r="S578" s="134">
        <v>9.5135677197538307E-6</v>
      </c>
      <c r="T578" s="135">
        <v>1.4202265179053404E-8</v>
      </c>
      <c r="U578" s="135">
        <v>0.176825752</v>
      </c>
      <c r="V578" s="341">
        <v>2.2489662E-4</v>
      </c>
      <c r="W578" s="110" t="s">
        <v>2676</v>
      </c>
      <c r="X578" s="110"/>
      <c r="Y578" s="110"/>
      <c r="Z578" s="90"/>
    </row>
    <row r="579" spans="1:26" ht="14.5" customHeight="1">
      <c r="A579" s="74" t="s">
        <v>2903</v>
      </c>
      <c r="B579" s="129" t="s">
        <v>2653</v>
      </c>
      <c r="C579" s="130" t="s">
        <v>159</v>
      </c>
      <c r="D579" s="131" t="s">
        <v>133</v>
      </c>
      <c r="E579" s="129" t="s">
        <v>957</v>
      </c>
      <c r="F579" s="132" t="s">
        <v>2904</v>
      </c>
      <c r="G579" s="132">
        <v>0.26784773458171701</v>
      </c>
      <c r="H579" s="348">
        <v>0.26784773458171701</v>
      </c>
      <c r="I579" s="74"/>
      <c r="J579" s="337">
        <v>1.0801909022556391</v>
      </c>
      <c r="K579" s="338">
        <v>1.0801909022556391</v>
      </c>
      <c r="L579" s="74"/>
      <c r="M579" s="339">
        <v>2.5673822999999998E-2</v>
      </c>
      <c r="N579" s="340">
        <f t="shared" si="50"/>
        <v>2.5673822999999998E-2</v>
      </c>
      <c r="O579" s="74"/>
      <c r="P579" s="133">
        <v>2.4153362000000001E-2</v>
      </c>
      <c r="Q579" s="133">
        <v>1.0253424E-3</v>
      </c>
      <c r="R579" s="133">
        <v>4.9511881000000003E-4</v>
      </c>
      <c r="S579" s="134">
        <v>1.448043305092215E-6</v>
      </c>
      <c r="T579" s="135">
        <v>3.7919467077785994E-9</v>
      </c>
      <c r="U579" s="135">
        <v>6.9344371000000002E-2</v>
      </c>
      <c r="V579" s="342">
        <v>6.9214042999999996E-5</v>
      </c>
      <c r="W579" s="110" t="s">
        <v>2676</v>
      </c>
      <c r="X579" s="110"/>
      <c r="Y579" s="110"/>
      <c r="Z579" s="90"/>
    </row>
    <row r="580" spans="1:26" ht="14.5" customHeight="1">
      <c r="A580" s="74" t="s">
        <v>2905</v>
      </c>
      <c r="B580" s="129" t="s">
        <v>2653</v>
      </c>
      <c r="C580" s="130" t="s">
        <v>160</v>
      </c>
      <c r="D580" s="131" t="s">
        <v>133</v>
      </c>
      <c r="E580" s="129" t="s">
        <v>957</v>
      </c>
      <c r="F580" s="132" t="s">
        <v>2906</v>
      </c>
      <c r="G580" s="132">
        <v>0.83062438458064003</v>
      </c>
      <c r="H580" s="348">
        <v>0.83062438458064003</v>
      </c>
      <c r="I580" s="74"/>
      <c r="J580" s="337">
        <v>1.5521246616541353</v>
      </c>
      <c r="K580" s="338">
        <v>1.5521246616541353</v>
      </c>
      <c r="L580" s="74"/>
      <c r="M580" s="339">
        <v>0.10921561</v>
      </c>
      <c r="N580" s="340">
        <f t="shared" si="50"/>
        <v>0.10921561</v>
      </c>
      <c r="O580" s="74"/>
      <c r="P580" s="133">
        <v>0.10534258000000001</v>
      </c>
      <c r="Q580" s="133">
        <v>2.7953539999999999E-3</v>
      </c>
      <c r="R580" s="133">
        <v>1.0776786000000001E-3</v>
      </c>
      <c r="S580" s="134">
        <v>6.3155022262217093E-6</v>
      </c>
      <c r="T580" s="135">
        <v>1.0337847758245599E-8</v>
      </c>
      <c r="U580" s="135">
        <v>0.15093538400000001</v>
      </c>
      <c r="V580" s="341">
        <v>1.7711661999999999E-4</v>
      </c>
      <c r="W580" s="110" t="s">
        <v>2676</v>
      </c>
      <c r="X580" s="110"/>
      <c r="Y580" s="110"/>
      <c r="Z580" s="90"/>
    </row>
    <row r="581" spans="1:26" ht="14.5" customHeight="1">
      <c r="A581" s="74" t="s">
        <v>2907</v>
      </c>
      <c r="B581" s="129" t="s">
        <v>2653</v>
      </c>
      <c r="C581" s="130" t="s">
        <v>161</v>
      </c>
      <c r="D581" s="131" t="s">
        <v>133</v>
      </c>
      <c r="E581" s="129" t="s">
        <v>957</v>
      </c>
      <c r="F581" s="132" t="s">
        <v>2908</v>
      </c>
      <c r="G581" s="132">
        <v>0.418470306981717</v>
      </c>
      <c r="H581" s="348">
        <v>0.418470306981717</v>
      </c>
      <c r="I581" s="74"/>
      <c r="J581" s="337">
        <v>1.1790948872180449</v>
      </c>
      <c r="K581" s="338">
        <v>1.1790948872180449</v>
      </c>
      <c r="L581" s="74"/>
      <c r="M581" s="339">
        <v>3.0170411000000001E-2</v>
      </c>
      <c r="N581" s="340">
        <f t="shared" si="50"/>
        <v>3.0170411000000001E-2</v>
      </c>
      <c r="O581" s="74"/>
      <c r="P581" s="133">
        <v>2.8334738000000002E-2</v>
      </c>
      <c r="Q581" s="133">
        <v>1.1487962E-3</v>
      </c>
      <c r="R581" s="133">
        <v>6.8687665000000001E-4</v>
      </c>
      <c r="S581" s="134">
        <v>1.6987253506722136E-6</v>
      </c>
      <c r="T581" s="135">
        <v>4.2485066070142008E-9</v>
      </c>
      <c r="U581" s="135">
        <v>9.6201210999999995E-2</v>
      </c>
      <c r="V581" s="341">
        <v>1.2964730000000001E-4</v>
      </c>
      <c r="W581" s="110" t="s">
        <v>2676</v>
      </c>
      <c r="X581" s="110"/>
      <c r="Y581" s="110"/>
      <c r="Z581" s="90"/>
    </row>
    <row r="582" spans="1:26" ht="14.5" customHeight="1">
      <c r="A582" s="74" t="s">
        <v>2909</v>
      </c>
      <c r="B582" s="129" t="s">
        <v>2653</v>
      </c>
      <c r="C582" s="130" t="s">
        <v>162</v>
      </c>
      <c r="D582" s="131" t="s">
        <v>133</v>
      </c>
      <c r="E582" s="129" t="s">
        <v>957</v>
      </c>
      <c r="F582" s="132" t="s">
        <v>2910</v>
      </c>
      <c r="G582" s="132">
        <v>1.0374388659206399</v>
      </c>
      <c r="H582" s="348">
        <v>1.0374388659206399</v>
      </c>
      <c r="I582" s="74"/>
      <c r="J582" s="337">
        <v>1.5829380451127819</v>
      </c>
      <c r="K582" s="338">
        <v>1.5829380451127819</v>
      </c>
      <c r="L582" s="74"/>
      <c r="M582" s="339">
        <v>0.11298999</v>
      </c>
      <c r="N582" s="340">
        <f t="shared" si="50"/>
        <v>0.11298999</v>
      </c>
      <c r="O582" s="74"/>
      <c r="P582" s="133">
        <v>0.10883884000000001</v>
      </c>
      <c r="Q582" s="133">
        <v>2.8733131999999998E-3</v>
      </c>
      <c r="R582" s="133">
        <v>1.2778333E-3</v>
      </c>
      <c r="S582" s="134">
        <v>6.5251102087017094E-6</v>
      </c>
      <c r="T582" s="135">
        <v>1.0626158224396598E-8</v>
      </c>
      <c r="U582" s="135">
        <v>0.178968242</v>
      </c>
      <c r="V582" s="341">
        <v>2.5978402999999998E-4</v>
      </c>
      <c r="W582" s="110" t="s">
        <v>2676</v>
      </c>
      <c r="X582" s="110"/>
      <c r="Y582" s="110"/>
      <c r="Z582" s="90"/>
    </row>
    <row r="583" spans="1:26" ht="14.5" customHeight="1">
      <c r="A583" s="74" t="s">
        <v>2911</v>
      </c>
      <c r="B583" s="129" t="s">
        <v>2653</v>
      </c>
      <c r="C583" s="130" t="s">
        <v>163</v>
      </c>
      <c r="D583" s="131" t="s">
        <v>133</v>
      </c>
      <c r="E583" s="129" t="s">
        <v>957</v>
      </c>
      <c r="F583" s="132" t="s">
        <v>2912</v>
      </c>
      <c r="G583" s="132">
        <v>0.29933362345606002</v>
      </c>
      <c r="H583" s="348">
        <v>0.29933362345606002</v>
      </c>
      <c r="I583" s="74"/>
      <c r="J583" s="337">
        <v>1.1865840601503759</v>
      </c>
      <c r="K583" s="338">
        <v>1.1865840601503759</v>
      </c>
      <c r="L583" s="74"/>
      <c r="M583" s="339">
        <v>2.8242007E-2</v>
      </c>
      <c r="N583" s="340">
        <f t="shared" si="50"/>
        <v>2.8242007E-2</v>
      </c>
      <c r="O583" s="74"/>
      <c r="P583" s="133">
        <v>2.6542369E-2</v>
      </c>
      <c r="Q583" s="133">
        <v>1.1203553000000001E-3</v>
      </c>
      <c r="R583" s="133">
        <v>5.7928315000000004E-4</v>
      </c>
      <c r="S583" s="134">
        <v>1.5912690961807198E-6</v>
      </c>
      <c r="T583" s="135">
        <v>4.1433258673553998E-9</v>
      </c>
      <c r="U583" s="135">
        <v>8.1132092999999988E-2</v>
      </c>
      <c r="V583" s="342">
        <v>7.8961934E-5</v>
      </c>
      <c r="W583" s="110" t="s">
        <v>2676</v>
      </c>
      <c r="X583" s="110"/>
      <c r="Y583" s="110"/>
      <c r="Z583" s="90"/>
    </row>
    <row r="584" spans="1:26" ht="14.5" customHeight="1">
      <c r="A584" s="74" t="s">
        <v>2913</v>
      </c>
      <c r="B584" s="129" t="s">
        <v>2653</v>
      </c>
      <c r="C584" s="130" t="s">
        <v>164</v>
      </c>
      <c r="D584" s="131" t="s">
        <v>133</v>
      </c>
      <c r="E584" s="129" t="s">
        <v>957</v>
      </c>
      <c r="F584" s="132" t="s">
        <v>2914</v>
      </c>
      <c r="G584" s="132">
        <v>0.33078085963708004</v>
      </c>
      <c r="H584" s="348">
        <v>0.33078085963708004</v>
      </c>
      <c r="I584" s="74"/>
      <c r="J584" s="337">
        <v>1.3022654135338345</v>
      </c>
      <c r="K584" s="338">
        <v>1.3022654135338345</v>
      </c>
      <c r="L584" s="74"/>
      <c r="M584" s="339">
        <v>3.1735485000000001E-2</v>
      </c>
      <c r="N584" s="340">
        <f t="shared" si="50"/>
        <v>3.1735485000000001E-2</v>
      </c>
      <c r="O584" s="74"/>
      <c r="P584" s="133">
        <v>2.9841422999999999E-2</v>
      </c>
      <c r="Q584" s="133">
        <v>1.2372756999999999E-3</v>
      </c>
      <c r="R584" s="133">
        <v>6.5678600000000002E-4</v>
      </c>
      <c r="S584" s="134">
        <v>1.78905419458468E-6</v>
      </c>
      <c r="T584" s="135">
        <v>4.5757238335202986E-9</v>
      </c>
      <c r="U584" s="135">
        <v>9.1986835000000003E-2</v>
      </c>
      <c r="V584" s="342">
        <v>9.1169951000000002E-5</v>
      </c>
      <c r="W584" s="110" t="s">
        <v>2676</v>
      </c>
      <c r="X584" s="110"/>
      <c r="Y584" s="110"/>
      <c r="Z584" s="90"/>
    </row>
    <row r="585" spans="1:26" ht="14.5" customHeight="1">
      <c r="A585" s="74" t="s">
        <v>2915</v>
      </c>
      <c r="B585" s="129" t="s">
        <v>2653</v>
      </c>
      <c r="C585" s="130" t="s">
        <v>165</v>
      </c>
      <c r="D585" s="131" t="s">
        <v>133</v>
      </c>
      <c r="E585" s="129" t="s">
        <v>957</v>
      </c>
      <c r="F585" s="132" t="s">
        <v>2916</v>
      </c>
      <c r="G585" s="132">
        <v>1.4065816505218001</v>
      </c>
      <c r="H585" s="348">
        <v>1.4065816505218001</v>
      </c>
      <c r="I585" s="74"/>
      <c r="J585" s="337">
        <v>1.6666568421052632</v>
      </c>
      <c r="K585" s="338">
        <v>1.6666568421052632</v>
      </c>
      <c r="L585" s="74"/>
      <c r="M585" s="339">
        <v>0.20088402</v>
      </c>
      <c r="N585" s="340">
        <f t="shared" si="50"/>
        <v>0.20088402</v>
      </c>
      <c r="O585" s="74"/>
      <c r="P585" s="133">
        <v>0.19491420000000001</v>
      </c>
      <c r="Q585" s="133">
        <v>4.5618278999999999E-3</v>
      </c>
      <c r="R585" s="133">
        <v>1.4079944E-3</v>
      </c>
      <c r="S585" s="134">
        <v>1.168550379972858E-5</v>
      </c>
      <c r="T585" s="135">
        <v>1.6870665476397503E-8</v>
      </c>
      <c r="U585" s="135">
        <v>0.19719809099999999</v>
      </c>
      <c r="V585" s="341">
        <v>2.5967200000000002E-4</v>
      </c>
      <c r="W585" s="110" t="s">
        <v>2676</v>
      </c>
      <c r="X585" s="110"/>
      <c r="Y585" s="110"/>
      <c r="Z585" s="90"/>
    </row>
    <row r="586" spans="1:26" ht="14.5" customHeight="1">
      <c r="A586" s="74" t="s">
        <v>2917</v>
      </c>
      <c r="B586" s="129" t="s">
        <v>2653</v>
      </c>
      <c r="C586" s="130" t="s">
        <v>166</v>
      </c>
      <c r="D586" s="131" t="s">
        <v>133</v>
      </c>
      <c r="E586" s="129" t="s">
        <v>957</v>
      </c>
      <c r="F586" s="132" t="s">
        <v>2918</v>
      </c>
      <c r="G586" s="132">
        <v>0.62784246789040998</v>
      </c>
      <c r="H586" s="348">
        <v>0.62784246789040998</v>
      </c>
      <c r="I586" s="74"/>
      <c r="J586" s="337">
        <v>1.2026709774436088</v>
      </c>
      <c r="K586" s="338">
        <v>1.2026709774436088</v>
      </c>
      <c r="L586" s="74"/>
      <c r="M586" s="339">
        <v>8.2117752000000002E-2</v>
      </c>
      <c r="N586" s="340">
        <f t="shared" si="50"/>
        <v>8.2117752000000002E-2</v>
      </c>
      <c r="O586" s="74"/>
      <c r="P586" s="133">
        <v>7.9243778000000001E-2</v>
      </c>
      <c r="Q586" s="133">
        <v>2.1356690000000002E-3</v>
      </c>
      <c r="R586" s="133">
        <v>7.3830458000000002E-4</v>
      </c>
      <c r="S586" s="134">
        <v>4.7508260188743358E-6</v>
      </c>
      <c r="T586" s="135">
        <v>7.8981843197379007E-9</v>
      </c>
      <c r="U586" s="135">
        <v>0.10340400199999999</v>
      </c>
      <c r="V586" s="341">
        <v>1.2466441000000001E-4</v>
      </c>
      <c r="W586" s="110" t="s">
        <v>2676</v>
      </c>
      <c r="X586" s="110"/>
      <c r="Y586" s="110"/>
      <c r="Z586" s="90"/>
    </row>
    <row r="587" spans="1:26" ht="14.5" customHeight="1">
      <c r="A587" s="74" t="s">
        <v>2919</v>
      </c>
      <c r="B587" s="129" t="s">
        <v>2653</v>
      </c>
      <c r="C587" s="130" t="s">
        <v>167</v>
      </c>
      <c r="D587" s="131" t="s">
        <v>133</v>
      </c>
      <c r="E587" s="129" t="s">
        <v>957</v>
      </c>
      <c r="F587" s="132" t="s">
        <v>2920</v>
      </c>
      <c r="G587" s="132">
        <v>0.25836653043185998</v>
      </c>
      <c r="H587" s="348">
        <v>0.25836653043185998</v>
      </c>
      <c r="I587" s="74"/>
      <c r="J587" s="337">
        <v>1.0098581954887218</v>
      </c>
      <c r="K587" s="338">
        <v>1.0098581954887218</v>
      </c>
      <c r="L587" s="74"/>
      <c r="M587" s="339">
        <v>2.3603586999999999E-2</v>
      </c>
      <c r="N587" s="340">
        <f t="shared" si="50"/>
        <v>2.3603586999999999E-2</v>
      </c>
      <c r="O587" s="74"/>
      <c r="P587" s="133">
        <v>2.2216413000000001E-2</v>
      </c>
      <c r="Q587" s="133">
        <v>9.5618685E-4</v>
      </c>
      <c r="R587" s="133">
        <v>4.3098760999999997E-4</v>
      </c>
      <c r="S587" s="134">
        <v>1.3319192140877E-6</v>
      </c>
      <c r="T587" s="135">
        <v>3.5361939812503004E-9</v>
      </c>
      <c r="U587" s="135">
        <v>6.0362410000000005E-2</v>
      </c>
      <c r="V587" s="342">
        <v>5.8057168999999999E-5</v>
      </c>
      <c r="W587" s="110" t="s">
        <v>2676</v>
      </c>
      <c r="X587" s="110"/>
      <c r="Y587" s="110"/>
      <c r="Z587" s="90"/>
    </row>
    <row r="588" spans="1:26" ht="14.5" customHeight="1">
      <c r="A588" s="74" t="s">
        <v>2921</v>
      </c>
      <c r="B588" s="129" t="s">
        <v>2653</v>
      </c>
      <c r="C588" s="130" t="s">
        <v>168</v>
      </c>
      <c r="D588" s="131" t="s">
        <v>133</v>
      </c>
      <c r="E588" s="129" t="s">
        <v>957</v>
      </c>
      <c r="F588" s="132" t="s">
        <v>2922</v>
      </c>
      <c r="G588" s="132">
        <v>0.41925980086171705</v>
      </c>
      <c r="H588" s="348">
        <v>0.41925980086171705</v>
      </c>
      <c r="I588" s="74"/>
      <c r="J588" s="337">
        <v>1.180223909774436</v>
      </c>
      <c r="K588" s="338">
        <v>1.180223909774436</v>
      </c>
      <c r="L588" s="74"/>
      <c r="M588" s="339">
        <v>3.0232190999999999E-2</v>
      </c>
      <c r="N588" s="340">
        <f t="shared" si="50"/>
        <v>3.0232190999999999E-2</v>
      </c>
      <c r="O588" s="74"/>
      <c r="P588" s="133">
        <v>2.8393544999999999E-2</v>
      </c>
      <c r="Q588" s="133">
        <v>1.1503381999999999E-3</v>
      </c>
      <c r="R588" s="133">
        <v>6.8830810999999999E-4</v>
      </c>
      <c r="S588" s="134">
        <v>1.7022509359422138E-6</v>
      </c>
      <c r="T588" s="135">
        <v>4.2542091345676992E-9</v>
      </c>
      <c r="U588" s="135">
        <v>9.6401696000000009E-2</v>
      </c>
      <c r="V588" s="341">
        <v>1.2977436999999999E-4</v>
      </c>
      <c r="W588" s="110" t="s">
        <v>2676</v>
      </c>
      <c r="X588" s="110"/>
      <c r="Y588" s="110"/>
      <c r="Z588" s="90"/>
    </row>
    <row r="589" spans="1:26" ht="14.5" customHeight="1">
      <c r="A589" s="74" t="s">
        <v>2923</v>
      </c>
      <c r="B589" s="129" t="s">
        <v>2653</v>
      </c>
      <c r="C589" s="130" t="s">
        <v>169</v>
      </c>
      <c r="D589" s="131" t="s">
        <v>133</v>
      </c>
      <c r="E589" s="129" t="s">
        <v>957</v>
      </c>
      <c r="F589" s="132" t="s">
        <v>2924</v>
      </c>
      <c r="G589" s="132">
        <v>0.45098895694461</v>
      </c>
      <c r="H589" s="348">
        <v>0.45098895694461</v>
      </c>
      <c r="I589" s="74"/>
      <c r="J589" s="337">
        <v>1.1868499248120299</v>
      </c>
      <c r="K589" s="338">
        <v>1.1868499248120299</v>
      </c>
      <c r="L589" s="74"/>
      <c r="M589" s="339">
        <v>3.1733602999999999E-2</v>
      </c>
      <c r="N589" s="340">
        <f t="shared" si="50"/>
        <v>3.1733602999999999E-2</v>
      </c>
      <c r="O589" s="74"/>
      <c r="P589" s="133">
        <v>2.9859393000000001E-2</v>
      </c>
      <c r="Q589" s="133">
        <v>1.1801997000000001E-3</v>
      </c>
      <c r="R589" s="133">
        <v>6.9401045000000005E-4</v>
      </c>
      <c r="S589" s="134">
        <v>1.7901314007759703E-6</v>
      </c>
      <c r="T589" s="135">
        <v>4.3646436963716999E-9</v>
      </c>
      <c r="U589" s="135">
        <v>9.7200343000000008E-2</v>
      </c>
      <c r="V589" s="341">
        <v>1.3332780000000001E-4</v>
      </c>
      <c r="W589" s="110" t="s">
        <v>2676</v>
      </c>
      <c r="X589" s="110"/>
      <c r="Y589" s="110"/>
      <c r="Z589" s="90"/>
    </row>
    <row r="590" spans="1:26" ht="14.5" customHeight="1">
      <c r="A590" s="74" t="s">
        <v>2925</v>
      </c>
      <c r="B590" s="129" t="s">
        <v>2653</v>
      </c>
      <c r="C590" s="130" t="s">
        <v>170</v>
      </c>
      <c r="D590" s="131" t="s">
        <v>133</v>
      </c>
      <c r="E590" s="129" t="s">
        <v>957</v>
      </c>
      <c r="F590" s="132" t="s">
        <v>2926</v>
      </c>
      <c r="G590" s="132">
        <v>0.23313200249171698</v>
      </c>
      <c r="H590" s="348">
        <v>0.23313200249171698</v>
      </c>
      <c r="I590" s="74"/>
      <c r="J590" s="337">
        <v>0.95076669172932327</v>
      </c>
      <c r="K590" s="338">
        <v>0.95076669172932327</v>
      </c>
      <c r="L590" s="74"/>
      <c r="M590" s="339">
        <v>2.2200215999999998E-2</v>
      </c>
      <c r="N590" s="340">
        <f t="shared" si="50"/>
        <v>2.2200215999999998E-2</v>
      </c>
      <c r="O590" s="74"/>
      <c r="P590" s="133">
        <v>2.0909514000000001E-2</v>
      </c>
      <c r="Q590" s="133">
        <v>9.0390725999999995E-4</v>
      </c>
      <c r="R590" s="133">
        <v>3.8679437000000002E-4</v>
      </c>
      <c r="S590" s="134">
        <v>1.2535680091022141E-6</v>
      </c>
      <c r="T590" s="135">
        <v>3.3428523146200991E-9</v>
      </c>
      <c r="U590" s="135">
        <v>5.4172880999999999E-2</v>
      </c>
      <c r="V590" s="342">
        <v>5.4969078999999998E-5</v>
      </c>
      <c r="W590" s="110" t="s">
        <v>2676</v>
      </c>
      <c r="X590" s="110"/>
      <c r="Y590" s="110"/>
      <c r="Z590" s="90"/>
    </row>
    <row r="591" spans="1:26" ht="14.5" customHeight="1">
      <c r="A591" s="74" t="s">
        <v>2927</v>
      </c>
      <c r="B591" s="129" t="s">
        <v>2653</v>
      </c>
      <c r="C591" s="130" t="s">
        <v>171</v>
      </c>
      <c r="D591" s="131" t="s">
        <v>133</v>
      </c>
      <c r="E591" s="129" t="s">
        <v>957</v>
      </c>
      <c r="F591" s="132" t="s">
        <v>2928</v>
      </c>
      <c r="G591" s="132">
        <v>0.40433410766790201</v>
      </c>
      <c r="H591" s="348">
        <v>0.40433410766790201</v>
      </c>
      <c r="I591" s="74"/>
      <c r="J591" s="337">
        <v>1.0787416541353383</v>
      </c>
      <c r="K591" s="338">
        <v>1.0787416541353383</v>
      </c>
      <c r="L591" s="74"/>
      <c r="M591" s="339">
        <v>4.0546889000000003E-2</v>
      </c>
      <c r="N591" s="340">
        <f t="shared" si="50"/>
        <v>4.0546889000000003E-2</v>
      </c>
      <c r="O591" s="74"/>
      <c r="P591" s="133">
        <v>3.8670191999999999E-2</v>
      </c>
      <c r="Q591" s="133">
        <v>1.3016864E-3</v>
      </c>
      <c r="R591" s="133">
        <v>5.7500987999999998E-4</v>
      </c>
      <c r="S591" s="134">
        <v>2.3183569380721138E-6</v>
      </c>
      <c r="T591" s="135">
        <v>4.8139289667095991E-9</v>
      </c>
      <c r="U591" s="135">
        <v>8.0533596999999998E-2</v>
      </c>
      <c r="V591" s="341">
        <v>1.0006544E-4</v>
      </c>
      <c r="W591" s="110" t="s">
        <v>2676</v>
      </c>
      <c r="X591" s="110"/>
      <c r="Y591" s="110"/>
      <c r="Z591" s="90"/>
    </row>
    <row r="592" spans="1:26" ht="14.5" customHeight="1">
      <c r="A592" s="74" t="s">
        <v>2929</v>
      </c>
      <c r="B592" s="129" t="s">
        <v>2653</v>
      </c>
      <c r="C592" s="130" t="s">
        <v>172</v>
      </c>
      <c r="D592" s="131" t="s">
        <v>133</v>
      </c>
      <c r="E592" s="129" t="s">
        <v>957</v>
      </c>
      <c r="F592" s="132" t="s">
        <v>2930</v>
      </c>
      <c r="G592" s="132">
        <v>0.40523553355790198</v>
      </c>
      <c r="H592" s="348">
        <v>0.40523553355790198</v>
      </c>
      <c r="I592" s="74"/>
      <c r="J592" s="337">
        <v>1.0803359398496242</v>
      </c>
      <c r="K592" s="338">
        <v>1.0803359398496242</v>
      </c>
      <c r="L592" s="74"/>
      <c r="M592" s="339">
        <v>4.0619479999999999E-2</v>
      </c>
      <c r="N592" s="340">
        <f t="shared" si="50"/>
        <v>4.0619479999999999E-2</v>
      </c>
      <c r="O592" s="74"/>
      <c r="P592" s="133">
        <v>3.8739181999999997E-2</v>
      </c>
      <c r="Q592" s="133">
        <v>1.3036706E-3</v>
      </c>
      <c r="R592" s="133">
        <v>5.7662659999999999E-4</v>
      </c>
      <c r="S592" s="134">
        <v>2.3224930100121139E-6</v>
      </c>
      <c r="T592" s="135">
        <v>4.8212669219605994E-9</v>
      </c>
      <c r="U592" s="135">
        <v>8.0760027999999998E-2</v>
      </c>
      <c r="V592" s="341">
        <v>1.0021936E-4</v>
      </c>
      <c r="W592" s="110" t="s">
        <v>2676</v>
      </c>
      <c r="X592" s="110"/>
      <c r="Y592" s="110"/>
      <c r="Z592" s="90"/>
    </row>
    <row r="593" spans="1:26" ht="14.5" customHeight="1">
      <c r="A593" s="74" t="s">
        <v>2931</v>
      </c>
      <c r="B593" s="129" t="s">
        <v>2653</v>
      </c>
      <c r="C593" s="130" t="s">
        <v>173</v>
      </c>
      <c r="D593" s="131" t="s">
        <v>133</v>
      </c>
      <c r="E593" s="129" t="s">
        <v>957</v>
      </c>
      <c r="F593" s="132" t="s">
        <v>2932</v>
      </c>
      <c r="G593" s="132">
        <v>0.23403344028171696</v>
      </c>
      <c r="H593" s="348">
        <v>0.23403344028171696</v>
      </c>
      <c r="I593" s="74"/>
      <c r="J593" s="337">
        <v>0.95236105263157877</v>
      </c>
      <c r="K593" s="338">
        <v>0.95236105263157877</v>
      </c>
      <c r="L593" s="74"/>
      <c r="M593" s="339">
        <v>2.2272806999999999E-2</v>
      </c>
      <c r="N593" s="340">
        <f t="shared" si="50"/>
        <v>2.2272806999999999E-2</v>
      </c>
      <c r="O593" s="74"/>
      <c r="P593" s="133">
        <v>2.0978503999999999E-2</v>
      </c>
      <c r="Q593" s="133">
        <v>9.0589144999999997E-4</v>
      </c>
      <c r="R593" s="133">
        <v>3.8841108999999998E-4</v>
      </c>
      <c r="S593" s="134">
        <v>1.2577041020422139E-6</v>
      </c>
      <c r="T593" s="135">
        <v>3.3501902589610999E-9</v>
      </c>
      <c r="U593" s="135">
        <v>5.4399313000000005E-2</v>
      </c>
      <c r="V593" s="342">
        <v>5.5122996999999999E-5</v>
      </c>
      <c r="W593" s="110" t="s">
        <v>2676</v>
      </c>
      <c r="X593" s="110"/>
      <c r="Y593" s="110"/>
      <c r="Z593" s="90"/>
    </row>
    <row r="594" spans="1:26" ht="14.5" customHeight="1">
      <c r="A594" s="74" t="s">
        <v>2933</v>
      </c>
      <c r="B594" s="129" t="s">
        <v>2653</v>
      </c>
      <c r="C594" s="130" t="s">
        <v>174</v>
      </c>
      <c r="D594" s="131" t="s">
        <v>133</v>
      </c>
      <c r="E594" s="129" t="s">
        <v>957</v>
      </c>
      <c r="F594" s="132" t="s">
        <v>2934</v>
      </c>
      <c r="G594" s="132">
        <v>0.23403344028171696</v>
      </c>
      <c r="H594" s="348">
        <v>0.23403344028171696</v>
      </c>
      <c r="I594" s="74"/>
      <c r="J594" s="337">
        <v>0.95236105263157877</v>
      </c>
      <c r="K594" s="338">
        <v>0.95236105263157877</v>
      </c>
      <c r="L594" s="74"/>
      <c r="M594" s="339">
        <v>2.2272806999999999E-2</v>
      </c>
      <c r="N594" s="340">
        <f t="shared" si="50"/>
        <v>2.2272806999999999E-2</v>
      </c>
      <c r="O594" s="74"/>
      <c r="P594" s="133">
        <v>2.0978503999999999E-2</v>
      </c>
      <c r="Q594" s="133">
        <v>9.0589144999999997E-4</v>
      </c>
      <c r="R594" s="133">
        <v>3.8841108999999998E-4</v>
      </c>
      <c r="S594" s="134">
        <v>1.2577041020422139E-6</v>
      </c>
      <c r="T594" s="135">
        <v>3.3501902589610999E-9</v>
      </c>
      <c r="U594" s="135">
        <v>5.4399313000000005E-2</v>
      </c>
      <c r="V594" s="342">
        <v>5.5122996999999999E-5</v>
      </c>
      <c r="W594" s="110" t="s">
        <v>2676</v>
      </c>
      <c r="X594" s="110"/>
      <c r="Y594" s="110"/>
      <c r="Z594" s="90"/>
    </row>
    <row r="595" spans="1:26" ht="14.5" customHeight="1">
      <c r="B595" s="129" t="s">
        <v>2653</v>
      </c>
      <c r="C595" s="127" t="s">
        <v>176</v>
      </c>
      <c r="D595" s="127" t="s">
        <v>142</v>
      </c>
      <c r="G595" s="74"/>
      <c r="H595" s="74"/>
      <c r="I595" s="74"/>
      <c r="J595" s="115"/>
      <c r="K595" s="74"/>
      <c r="L595" s="74"/>
      <c r="M595" s="115"/>
      <c r="N595" s="74"/>
      <c r="O595" s="74"/>
      <c r="P595" s="74"/>
      <c r="V595" s="74"/>
      <c r="W595" s="89"/>
      <c r="X595" s="89"/>
      <c r="Y595" s="89"/>
      <c r="Z595" s="90"/>
    </row>
    <row r="596" spans="1:26" ht="14.5" customHeight="1">
      <c r="A596" s="74" t="s">
        <v>2935</v>
      </c>
      <c r="B596" s="129" t="s">
        <v>2653</v>
      </c>
      <c r="C596" s="130" t="s">
        <v>178</v>
      </c>
      <c r="D596" s="131" t="s">
        <v>142</v>
      </c>
      <c r="E596" s="129" t="s">
        <v>957</v>
      </c>
      <c r="F596" s="132" t="s">
        <v>2936</v>
      </c>
      <c r="G596" s="132">
        <v>0.53669765451462703</v>
      </c>
      <c r="H596" s="348">
        <v>0.53669765451462703</v>
      </c>
      <c r="I596" s="74"/>
      <c r="J596" s="337">
        <v>1.1576307518796991</v>
      </c>
      <c r="K596" s="338">
        <v>1.1576307518796991</v>
      </c>
      <c r="L596" s="74"/>
      <c r="M596" s="339">
        <v>3.1444619E-2</v>
      </c>
      <c r="N596" s="340">
        <f t="shared" ref="N596:N599" si="51">M596</f>
        <v>3.1444619E-2</v>
      </c>
      <c r="O596" s="74"/>
      <c r="P596" s="133">
        <v>2.9507134000000001E-2</v>
      </c>
      <c r="Q596" s="133">
        <v>1.1594490999999999E-3</v>
      </c>
      <c r="R596" s="133">
        <v>7.7803572999999996E-4</v>
      </c>
      <c r="S596" s="134">
        <v>1.7690128452368654E-6</v>
      </c>
      <c r="T596" s="135">
        <v>4.2879034837149006E-9</v>
      </c>
      <c r="U596" s="135">
        <v>0.10896858899999999</v>
      </c>
      <c r="V596" s="341">
        <v>1.7689531999999999E-4</v>
      </c>
      <c r="W596" s="110" t="s">
        <v>2676</v>
      </c>
      <c r="X596" s="110"/>
      <c r="Y596" s="110"/>
      <c r="Z596" s="90"/>
    </row>
    <row r="597" spans="1:26" ht="14.5" customHeight="1">
      <c r="A597" s="74" t="s">
        <v>2937</v>
      </c>
      <c r="B597" s="129" t="s">
        <v>2653</v>
      </c>
      <c r="C597" s="130" t="s">
        <v>179</v>
      </c>
      <c r="D597" s="131" t="s">
        <v>142</v>
      </c>
      <c r="E597" s="129" t="s">
        <v>957</v>
      </c>
      <c r="F597" s="132" t="s">
        <v>2938</v>
      </c>
      <c r="G597" s="132">
        <v>0.63070553643679994</v>
      </c>
      <c r="H597" s="348">
        <v>0.63070553643679994</v>
      </c>
      <c r="I597" s="74"/>
      <c r="J597" s="337">
        <v>1.1121000751879697</v>
      </c>
      <c r="K597" s="338">
        <v>1.1121000751879697</v>
      </c>
      <c r="L597" s="74"/>
      <c r="M597" s="339">
        <v>3.4940354999999999E-2</v>
      </c>
      <c r="N597" s="340">
        <f t="shared" si="51"/>
        <v>3.4940354999999999E-2</v>
      </c>
      <c r="O597" s="74"/>
      <c r="P597" s="133">
        <v>3.2998579E-2</v>
      </c>
      <c r="Q597" s="133">
        <v>1.2009638E-3</v>
      </c>
      <c r="R597" s="133">
        <v>7.4081235999999995E-4</v>
      </c>
      <c r="S597" s="134">
        <v>1.9783320900800001E-6</v>
      </c>
      <c r="T597" s="135">
        <v>4.4414340801508989E-9</v>
      </c>
      <c r="U597" s="135">
        <v>0.103755232</v>
      </c>
      <c r="V597" s="341">
        <v>1.8164295999999999E-4</v>
      </c>
      <c r="W597" s="110" t="s">
        <v>2676</v>
      </c>
      <c r="X597" s="110"/>
      <c r="Y597" s="110"/>
      <c r="Z597" s="90"/>
    </row>
    <row r="598" spans="1:26" ht="14.5" customHeight="1">
      <c r="A598" s="74" t="s">
        <v>2939</v>
      </c>
      <c r="B598" s="129" t="s">
        <v>2653</v>
      </c>
      <c r="C598" s="130" t="s">
        <v>180</v>
      </c>
      <c r="D598" s="131" t="s">
        <v>142</v>
      </c>
      <c r="E598" s="129" t="s">
        <v>957</v>
      </c>
      <c r="F598" s="132" t="s">
        <v>2940</v>
      </c>
      <c r="G598" s="132">
        <v>0.41642249654235197</v>
      </c>
      <c r="H598" s="348">
        <v>0.41642249654235197</v>
      </c>
      <c r="I598" s="74"/>
      <c r="J598" s="337">
        <v>0.98226669172932335</v>
      </c>
      <c r="K598" s="338">
        <v>0.98226669172932335</v>
      </c>
      <c r="L598" s="74"/>
      <c r="M598" s="339">
        <v>2.5671935999999999E-2</v>
      </c>
      <c r="N598" s="340">
        <f t="shared" si="51"/>
        <v>2.5671935999999999E-2</v>
      </c>
      <c r="O598" s="74"/>
      <c r="P598" s="133">
        <v>2.4128712E-2</v>
      </c>
      <c r="Q598" s="133">
        <v>9.7715027999999995E-4</v>
      </c>
      <c r="R598" s="133">
        <v>5.6607360000000004E-4</v>
      </c>
      <c r="S598" s="134">
        <v>1.4465654639902381E-6</v>
      </c>
      <c r="T598" s="135">
        <v>3.6137214017846999E-9</v>
      </c>
      <c r="U598" s="135">
        <v>7.928201700000001E-2</v>
      </c>
      <c r="V598" s="341">
        <v>1.2766498E-4</v>
      </c>
      <c r="W598" s="110" t="s">
        <v>2676</v>
      </c>
      <c r="X598" s="110"/>
      <c r="Y598" s="110"/>
      <c r="Z598" s="90"/>
    </row>
    <row r="599" spans="1:26" ht="14.5" customHeight="1">
      <c r="A599" s="74" t="s">
        <v>2941</v>
      </c>
      <c r="B599" s="129" t="s">
        <v>2653</v>
      </c>
      <c r="C599" s="130" t="s">
        <v>181</v>
      </c>
      <c r="D599" s="131" t="s">
        <v>142</v>
      </c>
      <c r="E599" s="129" t="s">
        <v>957</v>
      </c>
      <c r="F599" s="132" t="s">
        <v>2942</v>
      </c>
      <c r="G599" s="132">
        <v>0.64327764185415892</v>
      </c>
      <c r="H599" s="348">
        <v>0.64327764185415892</v>
      </c>
      <c r="I599" s="74"/>
      <c r="J599" s="337">
        <v>1.0843305263157894</v>
      </c>
      <c r="K599" s="338">
        <v>1.0843305263157894</v>
      </c>
      <c r="L599" s="74"/>
      <c r="M599" s="339">
        <v>6.8358875999999999E-2</v>
      </c>
      <c r="N599" s="340">
        <f t="shared" si="51"/>
        <v>6.8358875999999999E-2</v>
      </c>
      <c r="O599" s="74"/>
      <c r="P599" s="133">
        <v>6.5820925000000002E-2</v>
      </c>
      <c r="Q599" s="133">
        <v>1.8226757E-3</v>
      </c>
      <c r="R599" s="133">
        <v>7.1527484000000001E-4</v>
      </c>
      <c r="S599" s="134">
        <v>3.9460986195278247E-6</v>
      </c>
      <c r="T599" s="135">
        <v>6.7406647397032984E-9</v>
      </c>
      <c r="U599" s="135">
        <v>0.10017854900000001</v>
      </c>
      <c r="V599" s="341">
        <v>1.5147844000000001E-4</v>
      </c>
      <c r="W599" s="110" t="s">
        <v>2676</v>
      </c>
      <c r="X599" s="110"/>
      <c r="Y599" s="110"/>
      <c r="Z599" s="90"/>
    </row>
    <row r="600" spans="1:26" ht="14.5" customHeight="1">
      <c r="B600" s="129" t="s">
        <v>2653</v>
      </c>
      <c r="C600" s="127" t="s">
        <v>183</v>
      </c>
      <c r="D600" s="127" t="s">
        <v>144</v>
      </c>
      <c r="G600" s="74"/>
      <c r="H600" s="74"/>
      <c r="I600" s="74"/>
      <c r="J600" s="115"/>
      <c r="K600" s="74"/>
      <c r="L600" s="74"/>
      <c r="M600" s="115"/>
      <c r="N600" s="74"/>
      <c r="O600" s="74"/>
      <c r="P600" s="74"/>
      <c r="V600" s="74"/>
      <c r="W600" s="89"/>
      <c r="X600" s="89"/>
      <c r="Y600" s="89"/>
      <c r="Z600" s="90"/>
    </row>
    <row r="601" spans="1:26" ht="14.5" customHeight="1">
      <c r="A601" s="74" t="s">
        <v>2943</v>
      </c>
      <c r="B601" s="129" t="s">
        <v>2653</v>
      </c>
      <c r="C601" s="130" t="s">
        <v>185</v>
      </c>
      <c r="D601" s="131" t="s">
        <v>144</v>
      </c>
      <c r="E601" s="129" t="s">
        <v>957</v>
      </c>
      <c r="F601" s="132" t="s">
        <v>2944</v>
      </c>
      <c r="G601" s="132">
        <v>0.590309516844297</v>
      </c>
      <c r="H601" s="348">
        <v>0.590309516844297</v>
      </c>
      <c r="I601" s="74"/>
      <c r="J601" s="337">
        <v>1.1056452631578946</v>
      </c>
      <c r="K601" s="338">
        <v>1.1056452631578946</v>
      </c>
      <c r="L601" s="74"/>
      <c r="M601" s="339">
        <v>7.7701509000000002E-2</v>
      </c>
      <c r="N601" s="340">
        <f t="shared" ref="N601:N606" si="52">M601</f>
        <v>7.7701509000000002E-2</v>
      </c>
      <c r="O601" s="74"/>
      <c r="P601" s="133">
        <v>7.5041723000000005E-2</v>
      </c>
      <c r="Q601" s="133">
        <v>2.0114578000000002E-3</v>
      </c>
      <c r="R601" s="133">
        <v>6.4832846E-4</v>
      </c>
      <c r="S601" s="134">
        <v>4.498904230510249E-6</v>
      </c>
      <c r="T601" s="135">
        <v>7.4388232547565999E-9</v>
      </c>
      <c r="U601" s="135">
        <v>9.0802305E-2</v>
      </c>
      <c r="V601" s="341">
        <v>1.1217292999999999E-4</v>
      </c>
      <c r="W601" s="110" t="s">
        <v>2676</v>
      </c>
      <c r="X601" s="110"/>
      <c r="Y601" s="110"/>
      <c r="Z601" s="90"/>
    </row>
    <row r="602" spans="1:26" ht="14.5" customHeight="1">
      <c r="A602" s="74" t="s">
        <v>2945</v>
      </c>
      <c r="B602" s="129" t="s">
        <v>2653</v>
      </c>
      <c r="C602" s="130" t="s">
        <v>186</v>
      </c>
      <c r="D602" s="131" t="s">
        <v>144</v>
      </c>
      <c r="E602" s="129" t="s">
        <v>957</v>
      </c>
      <c r="F602" s="132" t="s">
        <v>2946</v>
      </c>
      <c r="G602" s="132">
        <v>0.39171912119999996</v>
      </c>
      <c r="H602" s="348">
        <v>0.39171912119999996</v>
      </c>
      <c r="I602" s="74"/>
      <c r="J602" s="337">
        <v>1.0945041353383458</v>
      </c>
      <c r="K602" s="338">
        <v>1.0945041353383458</v>
      </c>
      <c r="L602" s="74"/>
      <c r="M602" s="339">
        <v>2.8085756999999999E-2</v>
      </c>
      <c r="N602" s="340">
        <f t="shared" si="52"/>
        <v>2.8085756999999999E-2</v>
      </c>
      <c r="O602" s="74"/>
      <c r="P602" s="133">
        <v>2.639816E-2</v>
      </c>
      <c r="Q602" s="133">
        <v>1.0724955000000001E-3</v>
      </c>
      <c r="R602" s="133">
        <v>6.1510096999999996E-4</v>
      </c>
      <c r="S602" s="134">
        <v>1.5826234926999999E-6</v>
      </c>
      <c r="T602" s="135">
        <v>3.9663294761133E-9</v>
      </c>
      <c r="U602" s="135">
        <v>8.6148593999999995E-2</v>
      </c>
      <c r="V602" s="341">
        <v>1.1909736E-4</v>
      </c>
      <c r="W602" s="110" t="s">
        <v>2676</v>
      </c>
      <c r="X602" s="110"/>
      <c r="Y602" s="110"/>
      <c r="Z602" s="90"/>
    </row>
    <row r="603" spans="1:26" ht="14.5" customHeight="1">
      <c r="A603" s="74" t="s">
        <v>2947</v>
      </c>
      <c r="B603" s="129" t="s">
        <v>2653</v>
      </c>
      <c r="C603" s="130" t="s">
        <v>187</v>
      </c>
      <c r="D603" s="131" t="s">
        <v>144</v>
      </c>
      <c r="E603" s="129" t="s">
        <v>957</v>
      </c>
      <c r="F603" s="132" t="s">
        <v>2948</v>
      </c>
      <c r="G603" s="132">
        <v>0.23363041117907701</v>
      </c>
      <c r="H603" s="348">
        <v>0.23363041117907701</v>
      </c>
      <c r="I603" s="74"/>
      <c r="J603" s="337">
        <v>0.95277127819548868</v>
      </c>
      <c r="K603" s="338">
        <v>0.95277127819548868</v>
      </c>
      <c r="L603" s="74"/>
      <c r="M603" s="339">
        <v>2.2191519999999999E-2</v>
      </c>
      <c r="N603" s="340">
        <f t="shared" si="52"/>
        <v>2.2191519999999999E-2</v>
      </c>
      <c r="O603" s="74"/>
      <c r="P603" s="133">
        <v>2.0899164000000001E-2</v>
      </c>
      <c r="Q603" s="133">
        <v>9.0475074000000003E-4</v>
      </c>
      <c r="R603" s="133">
        <v>3.8760557000000001E-4</v>
      </c>
      <c r="S603" s="134">
        <v>1.25294746081361E-6</v>
      </c>
      <c r="T603" s="135">
        <v>3.34597163913E-9</v>
      </c>
      <c r="U603" s="135">
        <v>5.4286494999999997E-2</v>
      </c>
      <c r="V603" s="342">
        <v>5.4959373E-5</v>
      </c>
      <c r="W603" s="110" t="s">
        <v>2676</v>
      </c>
      <c r="X603" s="110"/>
      <c r="Y603" s="110"/>
      <c r="Z603" s="90"/>
    </row>
    <row r="604" spans="1:26" ht="14.5" customHeight="1">
      <c r="A604" s="74" t="s">
        <v>2949</v>
      </c>
      <c r="B604" s="129" t="s">
        <v>2653</v>
      </c>
      <c r="C604" s="130" t="s">
        <v>188</v>
      </c>
      <c r="D604" s="131" t="s">
        <v>144</v>
      </c>
      <c r="E604" s="129" t="s">
        <v>957</v>
      </c>
      <c r="F604" s="132" t="s">
        <v>2950</v>
      </c>
      <c r="G604" s="132">
        <v>3.42882221768867</v>
      </c>
      <c r="H604" s="348">
        <v>3.42882221768867</v>
      </c>
      <c r="I604" s="74"/>
      <c r="J604" s="337">
        <v>5.5056607518796987</v>
      </c>
      <c r="K604" s="338">
        <v>5.5056607518796987</v>
      </c>
      <c r="L604" s="74"/>
      <c r="M604" s="339">
        <v>0.46353749</v>
      </c>
      <c r="N604" s="340">
        <f t="shared" si="52"/>
        <v>0.46353749</v>
      </c>
      <c r="O604" s="74"/>
      <c r="P604" s="133">
        <v>0.44734304000000003</v>
      </c>
      <c r="Q604" s="133">
        <v>1.1152392000000001E-2</v>
      </c>
      <c r="R604" s="133">
        <v>5.0420558000000004E-3</v>
      </c>
      <c r="S604" s="134">
        <v>2.6819127604110189E-5</v>
      </c>
      <c r="T604" s="135">
        <v>4.1244053914476896E-8</v>
      </c>
      <c r="U604" s="135">
        <v>0.70617027200000004</v>
      </c>
      <c r="V604" s="341">
        <v>8.0549571000000002E-4</v>
      </c>
      <c r="W604" s="110" t="s">
        <v>2676</v>
      </c>
      <c r="X604" s="110"/>
      <c r="Y604" s="110"/>
      <c r="Z604" s="90"/>
    </row>
    <row r="605" spans="1:26" ht="14.5" customHeight="1">
      <c r="A605" s="74" t="s">
        <v>2951</v>
      </c>
      <c r="B605" s="129" t="s">
        <v>2653</v>
      </c>
      <c r="C605" s="130" t="s">
        <v>189</v>
      </c>
      <c r="D605" s="131" t="s">
        <v>144</v>
      </c>
      <c r="E605" s="129" t="s">
        <v>957</v>
      </c>
      <c r="F605" s="132" t="s">
        <v>2952</v>
      </c>
      <c r="G605" s="132">
        <v>0.59092071084031605</v>
      </c>
      <c r="H605" s="348">
        <v>0.59092071084031605</v>
      </c>
      <c r="I605" s="74"/>
      <c r="J605" s="337">
        <v>1.0714581954887217</v>
      </c>
      <c r="K605" s="338">
        <v>1.0714581954887217</v>
      </c>
      <c r="L605" s="74"/>
      <c r="M605" s="339">
        <v>7.8339407999999999E-2</v>
      </c>
      <c r="N605" s="340">
        <f t="shared" si="52"/>
        <v>7.8339407999999999E-2</v>
      </c>
      <c r="O605" s="74"/>
      <c r="P605" s="133">
        <v>7.5693693000000006E-2</v>
      </c>
      <c r="Q605" s="133">
        <v>2.0054631999999999E-3</v>
      </c>
      <c r="R605" s="133">
        <v>6.4025178999999998E-4</v>
      </c>
      <c r="S605" s="134">
        <v>4.5379911746012392E-6</v>
      </c>
      <c r="T605" s="135">
        <v>7.4166538981086995E-9</v>
      </c>
      <c r="U605" s="135">
        <v>8.9671120000000007E-2</v>
      </c>
      <c r="V605" s="341">
        <v>1.1153167999999999E-4</v>
      </c>
      <c r="W605" s="110" t="s">
        <v>2676</v>
      </c>
      <c r="X605" s="110"/>
      <c r="Y605" s="110"/>
      <c r="Z605" s="90"/>
    </row>
    <row r="606" spans="1:26" ht="14.5" customHeight="1">
      <c r="A606" s="74" t="s">
        <v>2953</v>
      </c>
      <c r="B606" s="129" t="s">
        <v>2653</v>
      </c>
      <c r="C606" s="130" t="s">
        <v>2954</v>
      </c>
      <c r="D606" s="131" t="s">
        <v>144</v>
      </c>
      <c r="E606" s="129" t="s">
        <v>957</v>
      </c>
      <c r="F606" s="132" t="s">
        <v>2955</v>
      </c>
      <c r="G606" s="132">
        <v>2.44660980690686</v>
      </c>
      <c r="H606" s="348">
        <v>2.44660980690686</v>
      </c>
      <c r="I606" s="74"/>
      <c r="J606" s="337">
        <v>1.8772357894736842</v>
      </c>
      <c r="K606" s="338">
        <v>1.8772357894736842</v>
      </c>
      <c r="L606" s="74"/>
      <c r="M606" s="339">
        <v>0.36589758999999999</v>
      </c>
      <c r="N606" s="340">
        <f t="shared" si="52"/>
        <v>0.36589758999999999</v>
      </c>
      <c r="O606" s="74"/>
      <c r="P606" s="133">
        <v>0.35614858999999999</v>
      </c>
      <c r="Q606" s="133">
        <v>7.7435687E-3</v>
      </c>
      <c r="R606" s="133">
        <v>2.0054233999999998E-3</v>
      </c>
      <c r="S606" s="134">
        <v>2.13518338657932E-5</v>
      </c>
      <c r="T606" s="135">
        <v>2.8637458199981803E-8</v>
      </c>
      <c r="U606" s="135">
        <v>0.28087162399999999</v>
      </c>
      <c r="V606" s="341">
        <v>4.0787890000000001E-4</v>
      </c>
      <c r="W606" s="110" t="s">
        <v>2676</v>
      </c>
      <c r="X606" s="110"/>
      <c r="Y606" s="110"/>
      <c r="Z606" s="90"/>
    </row>
    <row r="607" spans="1:26" ht="14.5" customHeight="1">
      <c r="B607" s="129" t="s">
        <v>2653</v>
      </c>
      <c r="C607" s="127" t="s">
        <v>2956</v>
      </c>
      <c r="D607" s="127" t="s">
        <v>149</v>
      </c>
      <c r="G607" s="74"/>
      <c r="H607" s="74"/>
      <c r="I607" s="74"/>
      <c r="J607" s="115"/>
      <c r="K607" s="74"/>
      <c r="L607" s="74"/>
      <c r="M607" s="115"/>
      <c r="N607" s="74"/>
      <c r="O607" s="74"/>
      <c r="P607" s="74"/>
      <c r="V607" s="74"/>
      <c r="W607" s="89"/>
      <c r="X607" s="89"/>
      <c r="Y607" s="89"/>
      <c r="Z607" s="90"/>
    </row>
    <row r="608" spans="1:26" ht="14.5" customHeight="1">
      <c r="A608" s="74" t="s">
        <v>2957</v>
      </c>
      <c r="B608" s="129" t="s">
        <v>2653</v>
      </c>
      <c r="C608" s="130" t="s">
        <v>2958</v>
      </c>
      <c r="D608" s="131" t="s">
        <v>149</v>
      </c>
      <c r="E608" s="129" t="s">
        <v>957</v>
      </c>
      <c r="F608" s="132" t="s">
        <v>2959</v>
      </c>
      <c r="G608" s="132">
        <v>0.25600681573975997</v>
      </c>
      <c r="H608" s="348">
        <v>0.25600681573975997</v>
      </c>
      <c r="I608" s="74"/>
      <c r="J608" s="337">
        <v>1.0084923308270677</v>
      </c>
      <c r="K608" s="338">
        <v>1.0084923308270677</v>
      </c>
      <c r="L608" s="74"/>
      <c r="M608" s="339">
        <v>2.3291484000000001E-2</v>
      </c>
      <c r="N608" s="340">
        <f t="shared" ref="N608:N611" si="53">M608</f>
        <v>2.3291484000000001E-2</v>
      </c>
      <c r="O608" s="74"/>
      <c r="P608" s="133">
        <v>2.1914576000000002E-2</v>
      </c>
      <c r="Q608" s="133">
        <v>9.5035878000000002E-4</v>
      </c>
      <c r="R608" s="133">
        <v>4.2654872000000001E-4</v>
      </c>
      <c r="S608" s="134">
        <v>1.3138235017411901E-6</v>
      </c>
      <c r="T608" s="135">
        <v>3.5146404539930005E-9</v>
      </c>
      <c r="U608" s="135">
        <v>5.9740717999999998E-2</v>
      </c>
      <c r="V608" s="342">
        <v>5.7417231999999997E-5</v>
      </c>
      <c r="W608" s="110" t="s">
        <v>2676</v>
      </c>
      <c r="X608" s="110"/>
      <c r="Y608" s="110"/>
      <c r="Z608" s="90"/>
    </row>
    <row r="609" spans="1:26" ht="14.5" customHeight="1">
      <c r="A609" s="74" t="s">
        <v>2960</v>
      </c>
      <c r="B609" s="129" t="s">
        <v>2653</v>
      </c>
      <c r="C609" s="130" t="s">
        <v>2961</v>
      </c>
      <c r="D609" s="131" t="s">
        <v>149</v>
      </c>
      <c r="E609" s="129" t="s">
        <v>957</v>
      </c>
      <c r="F609" s="132" t="s">
        <v>2962</v>
      </c>
      <c r="G609" s="132">
        <v>0.34742465479814999</v>
      </c>
      <c r="H609" s="348">
        <v>0.34742465479814999</v>
      </c>
      <c r="I609" s="74"/>
      <c r="J609" s="337">
        <v>1.1978311278195488</v>
      </c>
      <c r="K609" s="338">
        <v>1.1978311278195488</v>
      </c>
      <c r="L609" s="74"/>
      <c r="M609" s="339">
        <v>3.0914911999999999E-2</v>
      </c>
      <c r="N609" s="340">
        <f t="shared" si="53"/>
        <v>3.0914911999999999E-2</v>
      </c>
      <c r="O609" s="74"/>
      <c r="P609" s="133">
        <v>2.9147599999999999E-2</v>
      </c>
      <c r="Q609" s="133">
        <v>1.1727282999999999E-3</v>
      </c>
      <c r="R609" s="133">
        <v>5.9458356000000002E-4</v>
      </c>
      <c r="S609" s="134">
        <v>1.7474580348726102E-6</v>
      </c>
      <c r="T609" s="135">
        <v>4.3370128428269E-9</v>
      </c>
      <c r="U609" s="135">
        <v>8.3275008999999997E-2</v>
      </c>
      <c r="V609" s="342">
        <v>8.5917622000000006E-5</v>
      </c>
      <c r="W609" s="110" t="s">
        <v>2676</v>
      </c>
      <c r="X609" s="110"/>
      <c r="Y609" s="110"/>
      <c r="Z609" s="90"/>
    </row>
    <row r="610" spans="1:26" ht="14.5" customHeight="1">
      <c r="A610" s="74" t="s">
        <v>2963</v>
      </c>
      <c r="B610" s="129" t="s">
        <v>2653</v>
      </c>
      <c r="C610" s="130" t="s">
        <v>2964</v>
      </c>
      <c r="D610" s="131" t="s">
        <v>149</v>
      </c>
      <c r="E610" s="129" t="s">
        <v>957</v>
      </c>
      <c r="F610" s="132" t="s">
        <v>2965</v>
      </c>
      <c r="G610" s="132">
        <v>0.26088511663093999</v>
      </c>
      <c r="H610" s="348">
        <v>0.26088511663093999</v>
      </c>
      <c r="I610" s="74"/>
      <c r="J610" s="337">
        <v>1.0192262406015036</v>
      </c>
      <c r="K610" s="338">
        <v>1.0192262406015036</v>
      </c>
      <c r="L610" s="74"/>
      <c r="M610" s="339">
        <v>2.3592762999999999E-2</v>
      </c>
      <c r="N610" s="340">
        <f t="shared" si="53"/>
        <v>2.3592762999999999E-2</v>
      </c>
      <c r="O610" s="74"/>
      <c r="P610" s="133">
        <v>2.2196998999999999E-2</v>
      </c>
      <c r="Q610" s="133">
        <v>9.6062109999999997E-4</v>
      </c>
      <c r="R610" s="133">
        <v>4.3514288000000002E-4</v>
      </c>
      <c r="S610" s="134">
        <v>1.3307553428813101E-6</v>
      </c>
      <c r="T610" s="135">
        <v>3.5525928484418996E-9</v>
      </c>
      <c r="U610" s="135">
        <v>6.0944379999999999E-2</v>
      </c>
      <c r="V610" s="342">
        <v>5.8072426999999997E-5</v>
      </c>
      <c r="W610" s="110" t="s">
        <v>2676</v>
      </c>
      <c r="X610" s="110"/>
      <c r="Y610" s="110"/>
      <c r="Z610" s="90"/>
    </row>
    <row r="611" spans="1:26" ht="14.5" customHeight="1">
      <c r="A611" s="74" t="s">
        <v>2966</v>
      </c>
      <c r="B611" s="129" t="s">
        <v>2653</v>
      </c>
      <c r="C611" s="130" t="s">
        <v>2967</v>
      </c>
      <c r="D611" s="131" t="s">
        <v>149</v>
      </c>
      <c r="E611" s="129" t="s">
        <v>957</v>
      </c>
      <c r="F611" s="132" t="s">
        <v>2968</v>
      </c>
      <c r="G611" s="132">
        <v>0.27335226065186002</v>
      </c>
      <c r="H611" s="348">
        <v>0.27335226065186002</v>
      </c>
      <c r="I611" s="74"/>
      <c r="J611" s="337">
        <v>1.0886886466165413</v>
      </c>
      <c r="K611" s="338">
        <v>1.0886886466165413</v>
      </c>
      <c r="L611" s="74"/>
      <c r="M611" s="339">
        <v>2.5331912000000002E-2</v>
      </c>
      <c r="N611" s="340">
        <f t="shared" si="53"/>
        <v>2.5331912000000002E-2</v>
      </c>
      <c r="O611" s="74"/>
      <c r="P611" s="133">
        <v>2.3814811000000002E-2</v>
      </c>
      <c r="Q611" s="133">
        <v>1.0238040999999999E-3</v>
      </c>
      <c r="R611" s="133">
        <v>4.9329672999999996E-4</v>
      </c>
      <c r="S611" s="134">
        <v>1.4277464852376998E-6</v>
      </c>
      <c r="T611" s="135">
        <v>3.7862576523153002E-9</v>
      </c>
      <c r="U611" s="135">
        <v>6.9089177000000002E-2</v>
      </c>
      <c r="V611" s="342">
        <v>6.7013895000000005E-5</v>
      </c>
      <c r="W611" s="110" t="s">
        <v>2676</v>
      </c>
      <c r="X611" s="110"/>
      <c r="Y611" s="110"/>
      <c r="Z611" s="90"/>
    </row>
    <row r="612" spans="1:26" ht="14.5" customHeight="1">
      <c r="B612" s="129" t="s">
        <v>2674</v>
      </c>
      <c r="C612" s="127" t="s">
        <v>2969</v>
      </c>
      <c r="D612" s="131"/>
      <c r="G612" s="74"/>
      <c r="H612" s="74"/>
      <c r="I612" s="74"/>
      <c r="J612" s="115"/>
      <c r="K612" s="74"/>
      <c r="L612" s="74"/>
      <c r="M612" s="115"/>
      <c r="N612" s="74"/>
      <c r="O612" s="74"/>
      <c r="P612" s="74"/>
      <c r="V612" s="74"/>
      <c r="W612" s="89"/>
      <c r="X612" s="89"/>
      <c r="Y612" s="89"/>
      <c r="Z612" s="90"/>
    </row>
    <row r="613" spans="1:26" ht="14.5" customHeight="1">
      <c r="B613" s="129" t="s">
        <v>2674</v>
      </c>
      <c r="C613" s="127" t="s">
        <v>2969</v>
      </c>
      <c r="D613" s="127" t="s">
        <v>700</v>
      </c>
      <c r="G613" s="74"/>
      <c r="H613" s="74"/>
      <c r="I613" s="74"/>
      <c r="J613" s="115"/>
      <c r="K613" s="74"/>
      <c r="L613" s="74"/>
      <c r="M613" s="115"/>
      <c r="N613" s="74"/>
      <c r="O613" s="74"/>
      <c r="P613" s="74"/>
      <c r="V613" s="74"/>
      <c r="W613" s="89"/>
      <c r="X613" s="89"/>
      <c r="Y613" s="89"/>
      <c r="Z613" s="90"/>
    </row>
    <row r="614" spans="1:26" ht="14.5" customHeight="1">
      <c r="A614" s="74" t="s">
        <v>2970</v>
      </c>
      <c r="B614" s="129" t="s">
        <v>2674</v>
      </c>
      <c r="C614" s="130" t="s">
        <v>2971</v>
      </c>
      <c r="D614" s="131" t="s">
        <v>700</v>
      </c>
      <c r="E614" s="129" t="s">
        <v>957</v>
      </c>
      <c r="F614" s="132" t="s">
        <v>2972</v>
      </c>
      <c r="G614" s="132">
        <v>2.816254767218334</v>
      </c>
      <c r="H614" s="348">
        <v>2.816254767218334</v>
      </c>
      <c r="I614" s="74"/>
      <c r="J614" s="337">
        <v>8.6785669172932334</v>
      </c>
      <c r="K614" s="338">
        <v>8.6785669172932334</v>
      </c>
      <c r="L614" s="74"/>
      <c r="M614" s="339">
        <v>0.24528918</v>
      </c>
      <c r="N614" s="340">
        <f t="shared" ref="N614:N668" si="54">M614</f>
        <v>0.24528918</v>
      </c>
      <c r="O614" s="74"/>
      <c r="P614" s="133">
        <v>0.23336299999999999</v>
      </c>
      <c r="Q614" s="133">
        <v>8.7036946000000007E-3</v>
      </c>
      <c r="R614" s="133">
        <v>3.2224844E-3</v>
      </c>
      <c r="S614" s="134">
        <v>1.3990587427464558E-5</v>
      </c>
      <c r="T614" s="135">
        <v>3.2188219264335442E-8</v>
      </c>
      <c r="U614" s="135">
        <v>0.45132834599999999</v>
      </c>
      <c r="V614" s="341">
        <v>5.4383410000000002E-4</v>
      </c>
      <c r="W614" s="110" t="s">
        <v>2973</v>
      </c>
      <c r="X614" s="89"/>
      <c r="Y614" s="89"/>
      <c r="Z614" s="90"/>
    </row>
    <row r="615" spans="1:26" ht="14.5" customHeight="1">
      <c r="A615" s="74" t="s">
        <v>2974</v>
      </c>
      <c r="B615" s="129" t="s">
        <v>2674</v>
      </c>
      <c r="C615" s="130" t="s">
        <v>2975</v>
      </c>
      <c r="D615" s="131" t="s">
        <v>700</v>
      </c>
      <c r="E615" s="129" t="s">
        <v>957</v>
      </c>
      <c r="F615" s="132" t="s">
        <v>2976</v>
      </c>
      <c r="G615" s="132">
        <v>0.13312734635240001</v>
      </c>
      <c r="H615" s="348">
        <v>0.13312734635240001</v>
      </c>
      <c r="I615" s="74"/>
      <c r="J615" s="337">
        <v>0.85275240601503755</v>
      </c>
      <c r="K615" s="338">
        <v>0.85275240601503755</v>
      </c>
      <c r="L615" s="74"/>
      <c r="M615" s="339">
        <v>1.6698969000000001E-2</v>
      </c>
      <c r="N615" s="340">
        <f t="shared" si="54"/>
        <v>1.6698969000000001E-2</v>
      </c>
      <c r="O615" s="74"/>
      <c r="P615" s="133">
        <v>1.5372451000000001E-2</v>
      </c>
      <c r="Q615" s="133">
        <v>7.2233937000000005E-4</v>
      </c>
      <c r="R615" s="133">
        <v>6.0417822999999998E-4</v>
      </c>
      <c r="S615" s="134">
        <v>9.2160978314080008E-7</v>
      </c>
      <c r="T615" s="135">
        <v>2.6713734327699742E-9</v>
      </c>
      <c r="U615" s="135">
        <v>8.4618799157999997E-2</v>
      </c>
      <c r="V615" s="342">
        <v>4.2346031000000002E-5</v>
      </c>
      <c r="W615" s="110" t="s">
        <v>2977</v>
      </c>
      <c r="X615" s="110"/>
      <c r="Y615" s="110"/>
      <c r="Z615" s="90"/>
    </row>
    <row r="616" spans="1:26" ht="14.5" customHeight="1">
      <c r="A616" s="74" t="s">
        <v>2978</v>
      </c>
      <c r="B616" s="129" t="s">
        <v>2674</v>
      </c>
      <c r="C616" s="130" t="s">
        <v>2979</v>
      </c>
      <c r="D616" s="131" t="s">
        <v>700</v>
      </c>
      <c r="E616" s="129" t="s">
        <v>957</v>
      </c>
      <c r="F616" s="132" t="s">
        <v>2980</v>
      </c>
      <c r="G616" s="132">
        <v>2.1723041247882602</v>
      </c>
      <c r="H616" s="348">
        <v>2.1723041247882602</v>
      </c>
      <c r="I616" s="74"/>
      <c r="J616" s="337">
        <v>6.8003712781954881</v>
      </c>
      <c r="K616" s="338">
        <v>6.8003712781954881</v>
      </c>
      <c r="L616" s="74"/>
      <c r="M616" s="339">
        <v>0.19042753000000001</v>
      </c>
      <c r="N616" s="340">
        <f t="shared" si="54"/>
        <v>0.19042753000000001</v>
      </c>
      <c r="O616" s="74"/>
      <c r="P616" s="133">
        <v>0.18104527000000001</v>
      </c>
      <c r="Q616" s="133">
        <v>6.7881692999999998E-3</v>
      </c>
      <c r="R616" s="133">
        <v>2.5940909000000002E-3</v>
      </c>
      <c r="S616" s="134">
        <v>1.0854032739451502E-5</v>
      </c>
      <c r="T616" s="135">
        <v>2.5104176009555346E-8</v>
      </c>
      <c r="U616" s="135">
        <v>0.36331805300000003</v>
      </c>
      <c r="V616" s="341">
        <v>4.2347696000000001E-4</v>
      </c>
      <c r="W616" s="110" t="s">
        <v>2981</v>
      </c>
      <c r="Y616" s="110"/>
      <c r="Z616" s="90"/>
    </row>
    <row r="617" spans="1:26" ht="14.5" customHeight="1">
      <c r="A617" s="74" t="s">
        <v>2982</v>
      </c>
      <c r="B617" s="129" t="s">
        <v>2674</v>
      </c>
      <c r="C617" s="130" t="s">
        <v>2983</v>
      </c>
      <c r="D617" s="131" t="s">
        <v>700</v>
      </c>
      <c r="E617" s="129" t="s">
        <v>957</v>
      </c>
      <c r="F617" s="132" t="s">
        <v>2984</v>
      </c>
      <c r="G617" s="132">
        <v>9.9910883623299984</v>
      </c>
      <c r="H617" s="348">
        <v>9.9910883623299984</v>
      </c>
      <c r="I617" s="74"/>
      <c r="J617" s="337">
        <v>11.995537593984961</v>
      </c>
      <c r="K617" s="338">
        <v>11.995537593984961</v>
      </c>
      <c r="L617" s="74"/>
      <c r="M617" s="339">
        <v>0.42064364999999998</v>
      </c>
      <c r="N617" s="340">
        <f t="shared" si="54"/>
        <v>0.42064364999999998</v>
      </c>
      <c r="O617" s="74"/>
      <c r="P617" s="133">
        <v>0.39735705999999998</v>
      </c>
      <c r="Q617" s="133">
        <v>1.365363E-2</v>
      </c>
      <c r="R617" s="133">
        <v>9.6329578999999992E-3</v>
      </c>
      <c r="S617" s="134">
        <v>2.3822365304475E-5</v>
      </c>
      <c r="T617" s="135">
        <v>5.0494193694215002E-8</v>
      </c>
      <c r="U617" s="135">
        <v>1.34915378</v>
      </c>
      <c r="V617" s="341">
        <v>0.97387126999999996</v>
      </c>
      <c r="W617" s="163" t="s">
        <v>2985</v>
      </c>
      <c r="X617" s="110"/>
      <c r="Y617" s="110"/>
      <c r="Z617" s="90"/>
    </row>
    <row r="618" spans="1:26" ht="14.5" customHeight="1">
      <c r="A618" s="74" t="s">
        <v>2986</v>
      </c>
      <c r="B618" s="129" t="s">
        <v>2674</v>
      </c>
      <c r="C618" s="130" t="s">
        <v>2987</v>
      </c>
      <c r="D618" s="131" t="s">
        <v>700</v>
      </c>
      <c r="E618" s="129" t="s">
        <v>957</v>
      </c>
      <c r="F618" s="132" t="s">
        <v>2988</v>
      </c>
      <c r="G618" s="132">
        <v>20.458499086635115</v>
      </c>
      <c r="H618" s="348">
        <v>20.458499086635115</v>
      </c>
      <c r="I618" s="74"/>
      <c r="J618" s="337">
        <v>3.2944618045112781</v>
      </c>
      <c r="K618" s="338">
        <v>3.2944618045112781</v>
      </c>
      <c r="L618" s="74"/>
      <c r="M618" s="339">
        <v>0.14801979000000001</v>
      </c>
      <c r="N618" s="340">
        <f t="shared" si="54"/>
        <v>0.14801979000000001</v>
      </c>
      <c r="O618" s="74"/>
      <c r="P618" s="133">
        <v>0.14181774999999999</v>
      </c>
      <c r="Q618" s="133">
        <v>4.6336017E-3</v>
      </c>
      <c r="R618" s="133">
        <v>1.5684408E-3</v>
      </c>
      <c r="S618" s="134">
        <v>8.5022630470800008E-6</v>
      </c>
      <c r="T618" s="135">
        <v>1.7136100922910001E-8</v>
      </c>
      <c r="U618" s="135">
        <v>0.21966957100000001</v>
      </c>
      <c r="V618" s="341">
        <v>0.18735505</v>
      </c>
      <c r="W618" s="110" t="s">
        <v>2989</v>
      </c>
      <c r="X618" s="110"/>
      <c r="Y618" s="110"/>
      <c r="Z618" s="90"/>
    </row>
    <row r="619" spans="1:26" ht="14.5" customHeight="1">
      <c r="A619" s="74" t="s">
        <v>2990</v>
      </c>
      <c r="B619" s="129" t="s">
        <v>2674</v>
      </c>
      <c r="C619" s="130" t="s">
        <v>2991</v>
      </c>
      <c r="D619" s="131" t="s">
        <v>700</v>
      </c>
      <c r="E619" s="129" t="s">
        <v>957</v>
      </c>
      <c r="F619" s="132" t="s">
        <v>2992</v>
      </c>
      <c r="G619" s="132">
        <v>5.5647818311999995</v>
      </c>
      <c r="H619" s="348">
        <v>5.5647818311999995</v>
      </c>
      <c r="I619" s="74"/>
      <c r="J619" s="337">
        <v>20.842063157894735</v>
      </c>
      <c r="K619" s="338">
        <v>20.842063157894735</v>
      </c>
      <c r="L619" s="74"/>
      <c r="M619" s="339">
        <v>0.55602267000000005</v>
      </c>
      <c r="N619" s="340">
        <f t="shared" si="54"/>
        <v>0.55602267000000005</v>
      </c>
      <c r="O619" s="74"/>
      <c r="P619" s="133">
        <v>0.51942007999999995</v>
      </c>
      <c r="Q619" s="133">
        <v>1.9566771E-2</v>
      </c>
      <c r="R619" s="133">
        <v>1.7035814E-2</v>
      </c>
      <c r="S619" s="134">
        <v>3.1140292538200007E-5</v>
      </c>
      <c r="T619" s="135">
        <v>7.2362320058441004E-8</v>
      </c>
      <c r="U619" s="135">
        <v>2.3859683169999997</v>
      </c>
      <c r="V619" s="341">
        <v>2.2452458000000002E-3</v>
      </c>
      <c r="W619" s="110" t="s">
        <v>2993</v>
      </c>
      <c r="X619" s="110"/>
      <c r="Y619" s="110"/>
      <c r="Z619" s="90"/>
    </row>
    <row r="620" spans="1:26" ht="14.5" customHeight="1">
      <c r="A620" s="74" t="s">
        <v>2994</v>
      </c>
      <c r="B620" s="129" t="s">
        <v>2674</v>
      </c>
      <c r="C620" s="130" t="s">
        <v>2995</v>
      </c>
      <c r="D620" s="131" t="s">
        <v>700</v>
      </c>
      <c r="E620" s="129" t="s">
        <v>957</v>
      </c>
      <c r="F620" s="132" t="s">
        <v>2996</v>
      </c>
      <c r="G620" s="132">
        <v>40.512182784439993</v>
      </c>
      <c r="H620" s="348">
        <v>40.512182784439993</v>
      </c>
      <c r="I620" s="74"/>
      <c r="J620" s="337">
        <v>7.7210000000000001</v>
      </c>
      <c r="K620" s="338">
        <v>7.7210000000000001</v>
      </c>
      <c r="L620" s="74"/>
      <c r="M620" s="339">
        <v>0.41017587999999999</v>
      </c>
      <c r="N620" s="340">
        <f t="shared" si="54"/>
        <v>0.41017587999999999</v>
      </c>
      <c r="O620" s="74"/>
      <c r="P620" s="133">
        <v>0.38534216999999998</v>
      </c>
      <c r="Q620" s="133">
        <v>1.0873482E-2</v>
      </c>
      <c r="R620" s="133">
        <v>1.3960228999999999E-2</v>
      </c>
      <c r="S620" s="134">
        <v>2.3102048473999998E-5</v>
      </c>
      <c r="T620" s="135">
        <v>4.0212582287899997E-8</v>
      </c>
      <c r="U620" s="135">
        <v>1.9552142099999998</v>
      </c>
      <c r="V620" s="341">
        <v>9.1313907000000003E-4</v>
      </c>
      <c r="W620" s="110" t="s">
        <v>2997</v>
      </c>
      <c r="X620" s="110"/>
      <c r="Y620" s="110"/>
      <c r="Z620" s="90"/>
    </row>
    <row r="621" spans="1:26" ht="14.5" customHeight="1">
      <c r="A621" s="74" t="s">
        <v>2998</v>
      </c>
      <c r="B621" s="129" t="s">
        <v>2674</v>
      </c>
      <c r="C621" s="130" t="s">
        <v>2999</v>
      </c>
      <c r="D621" s="131" t="s">
        <v>700</v>
      </c>
      <c r="E621" s="129" t="s">
        <v>957</v>
      </c>
      <c r="F621" s="132" t="s">
        <v>3000</v>
      </c>
      <c r="G621" s="132">
        <v>5.4448359365123578</v>
      </c>
      <c r="H621" s="348">
        <v>5.4448359365123578</v>
      </c>
      <c r="I621" s="74"/>
      <c r="J621" s="337">
        <v>4.190966165413534</v>
      </c>
      <c r="K621" s="338">
        <v>4.190966165413534</v>
      </c>
      <c r="L621" s="74"/>
      <c r="M621" s="339">
        <v>0.14734647000000001</v>
      </c>
      <c r="N621" s="340">
        <f t="shared" si="54"/>
        <v>0.14734647000000001</v>
      </c>
      <c r="O621" s="74"/>
      <c r="P621" s="133">
        <v>0.13850409999999999</v>
      </c>
      <c r="Q621" s="133">
        <v>5.2268258999999999E-3</v>
      </c>
      <c r="R621" s="133">
        <v>3.6155488E-3</v>
      </c>
      <c r="S621" s="134">
        <v>8.3036028447357397E-6</v>
      </c>
      <c r="T621" s="135">
        <v>1.9329977880767475E-8</v>
      </c>
      <c r="U621" s="135">
        <v>0.50637938000000005</v>
      </c>
      <c r="V621" s="341">
        <v>1.9785577E-3</v>
      </c>
      <c r="W621" s="110" t="s">
        <v>3001</v>
      </c>
      <c r="X621" s="110"/>
      <c r="Y621" s="110"/>
      <c r="Z621" s="90"/>
    </row>
    <row r="622" spans="1:26" ht="14.5" customHeight="1">
      <c r="A622" s="74" t="s">
        <v>3002</v>
      </c>
      <c r="B622" s="129" t="s">
        <v>2674</v>
      </c>
      <c r="C622" s="130" t="s">
        <v>3003</v>
      </c>
      <c r="D622" s="131" t="s">
        <v>700</v>
      </c>
      <c r="E622" s="129" t="s">
        <v>957</v>
      </c>
      <c r="F622" s="132" t="s">
        <v>3004</v>
      </c>
      <c r="G622" s="132">
        <v>0.14687399316169999</v>
      </c>
      <c r="H622" s="348">
        <v>0.14687399316169999</v>
      </c>
      <c r="I622" s="74"/>
      <c r="J622" s="337">
        <v>0.80398218045112779</v>
      </c>
      <c r="K622" s="338">
        <v>0.80398218045112779</v>
      </c>
      <c r="L622" s="74"/>
      <c r="M622" s="339">
        <v>1.6099815E-2</v>
      </c>
      <c r="N622" s="340">
        <f t="shared" si="54"/>
        <v>1.6099815E-2</v>
      </c>
      <c r="O622" s="74"/>
      <c r="P622" s="133">
        <v>1.5160988E-2</v>
      </c>
      <c r="Q622" s="133">
        <v>6.8514498000000004E-4</v>
      </c>
      <c r="R622" s="133">
        <v>2.5368184000000002E-4</v>
      </c>
      <c r="S622" s="134">
        <v>9.0893215238198999E-7</v>
      </c>
      <c r="T622" s="135">
        <v>2.5338201511506151E-9</v>
      </c>
      <c r="U622" s="135">
        <v>3.5529669030000002E-2</v>
      </c>
      <c r="V622" s="342">
        <v>4.1746002000000002E-5</v>
      </c>
      <c r="W622" s="110" t="s">
        <v>3005</v>
      </c>
      <c r="X622" s="110"/>
      <c r="Y622" s="110"/>
      <c r="Z622" s="90"/>
    </row>
    <row r="623" spans="1:26" ht="14.5" customHeight="1">
      <c r="A623" s="74" t="s">
        <v>3006</v>
      </c>
      <c r="B623" s="129" t="s">
        <v>2674</v>
      </c>
      <c r="C623" s="130" t="s">
        <v>3007</v>
      </c>
      <c r="D623" s="131" t="s">
        <v>700</v>
      </c>
      <c r="E623" s="129" t="s">
        <v>957</v>
      </c>
      <c r="F623" s="132" t="s">
        <v>3008</v>
      </c>
      <c r="G623" s="132">
        <v>3.8554474034084603</v>
      </c>
      <c r="H623" s="348">
        <v>3.8554474034084603</v>
      </c>
      <c r="I623" s="74"/>
      <c r="J623" s="337">
        <v>3.174870977443609</v>
      </c>
      <c r="K623" s="338">
        <v>3.174870977443609</v>
      </c>
      <c r="L623" s="74"/>
      <c r="M623" s="339">
        <v>0.10797247</v>
      </c>
      <c r="N623" s="340">
        <f t="shared" si="54"/>
        <v>0.10797247</v>
      </c>
      <c r="O623" s="74"/>
      <c r="P623" s="133">
        <v>0.10150116000000001</v>
      </c>
      <c r="Q623" s="133">
        <v>3.8643216000000002E-3</v>
      </c>
      <c r="R623" s="133">
        <v>2.6069887E-3</v>
      </c>
      <c r="S623" s="134">
        <v>6.0852016319690992E-6</v>
      </c>
      <c r="T623" s="135">
        <v>1.4291130343545599E-8</v>
      </c>
      <c r="U623" s="135">
        <v>0.36512447000000003</v>
      </c>
      <c r="V623" s="341">
        <v>1.3975141999999999E-3</v>
      </c>
      <c r="W623" s="110" t="s">
        <v>3009</v>
      </c>
      <c r="X623" s="110"/>
      <c r="Y623" s="110"/>
      <c r="Z623" s="90"/>
    </row>
    <row r="624" spans="1:26" ht="14.5" customHeight="1">
      <c r="A624" s="74" t="s">
        <v>3010</v>
      </c>
      <c r="B624" s="129" t="s">
        <v>2674</v>
      </c>
      <c r="C624" s="130" t="s">
        <v>3011</v>
      </c>
      <c r="D624" s="131" t="s">
        <v>700</v>
      </c>
      <c r="E624" s="129" t="s">
        <v>957</v>
      </c>
      <c r="F624" s="132" t="s">
        <v>3012</v>
      </c>
      <c r="G624" s="132">
        <v>192.25799588000001</v>
      </c>
      <c r="H624" s="348">
        <v>192.25799588000001</v>
      </c>
      <c r="I624" s="74"/>
      <c r="J624" s="337">
        <v>186.084</v>
      </c>
      <c r="K624" s="338">
        <v>186.084</v>
      </c>
      <c r="L624" s="74"/>
      <c r="M624" s="339">
        <v>4.8548698999999997</v>
      </c>
      <c r="N624" s="340">
        <f t="shared" si="54"/>
        <v>4.8548698999999997</v>
      </c>
      <c r="O624" s="74"/>
      <c r="P624" s="133">
        <v>4.3805474999999996</v>
      </c>
      <c r="Q624" s="133">
        <v>0.17149074</v>
      </c>
      <c r="R624" s="133">
        <v>0.30283168999999999</v>
      </c>
      <c r="S624" s="134">
        <v>2.6262275092999999E-4</v>
      </c>
      <c r="T624" s="135">
        <v>6.3421131469599995E-7</v>
      </c>
      <c r="U624" s="135">
        <v>42.413401999999998</v>
      </c>
      <c r="V624" s="341">
        <v>1.6300975999999998E-2</v>
      </c>
      <c r="W624" s="110" t="s">
        <v>654</v>
      </c>
      <c r="X624" s="110"/>
      <c r="Y624" s="110"/>
      <c r="Z624" s="90"/>
    </row>
    <row r="625" spans="1:26" ht="14.5" customHeight="1">
      <c r="A625" s="74" t="s">
        <v>3013</v>
      </c>
      <c r="B625" s="129" t="s">
        <v>2674</v>
      </c>
      <c r="C625" s="130" t="s">
        <v>3014</v>
      </c>
      <c r="D625" s="131" t="s">
        <v>700</v>
      </c>
      <c r="E625" s="129" t="s">
        <v>957</v>
      </c>
      <c r="F625" s="132" t="s">
        <v>3015</v>
      </c>
      <c r="G625" s="132">
        <v>33353.223301999999</v>
      </c>
      <c r="H625" s="348">
        <v>33353.223301999999</v>
      </c>
      <c r="I625" s="74"/>
      <c r="J625" s="337">
        <v>17903.07894736842</v>
      </c>
      <c r="K625" s="338">
        <v>17903.07894736842</v>
      </c>
      <c r="L625" s="74"/>
      <c r="M625" s="339">
        <v>1371.4996000000001</v>
      </c>
      <c r="N625" s="340">
        <f t="shared" si="54"/>
        <v>1371.4996000000001</v>
      </c>
      <c r="O625" s="74"/>
      <c r="P625" s="133">
        <v>1323.7997</v>
      </c>
      <c r="Q625" s="133">
        <v>25.394573999999999</v>
      </c>
      <c r="R625" s="133">
        <v>22.305273</v>
      </c>
      <c r="S625" s="134">
        <v>7.9364492329999994E-2</v>
      </c>
      <c r="T625" s="135">
        <v>9.3914843535500004E-5</v>
      </c>
      <c r="U625" s="135">
        <v>3123.9877000000001</v>
      </c>
      <c r="V625" s="341">
        <v>63.891582</v>
      </c>
      <c r="W625" s="110" t="s">
        <v>654</v>
      </c>
      <c r="X625" s="110"/>
      <c r="Y625" s="110"/>
      <c r="Z625" s="90"/>
    </row>
    <row r="626" spans="1:26" ht="14.5" customHeight="1">
      <c r="A626" s="74" t="s">
        <v>3016</v>
      </c>
      <c r="B626" s="129" t="s">
        <v>2674</v>
      </c>
      <c r="C626" s="130" t="s">
        <v>3017</v>
      </c>
      <c r="D626" s="131" t="s">
        <v>700</v>
      </c>
      <c r="E626" s="129" t="s">
        <v>957</v>
      </c>
      <c r="F626" s="132" t="s">
        <v>3018</v>
      </c>
      <c r="G626" s="132">
        <v>138.6692705291</v>
      </c>
      <c r="H626" s="348">
        <v>138.6692705291</v>
      </c>
      <c r="I626" s="74"/>
      <c r="J626" s="337">
        <v>750.62496992481204</v>
      </c>
      <c r="K626" s="338">
        <v>750.62496992481204</v>
      </c>
      <c r="L626" s="74"/>
      <c r="M626" s="339">
        <v>21.122479999999999</v>
      </c>
      <c r="N626" s="340">
        <f t="shared" si="54"/>
        <v>21.122479999999999</v>
      </c>
      <c r="O626" s="74"/>
      <c r="P626" s="133">
        <v>19.827760999999999</v>
      </c>
      <c r="Q626" s="133">
        <v>0.75409192000000003</v>
      </c>
      <c r="R626" s="133">
        <v>0.54062714000000001</v>
      </c>
      <c r="S626" s="134">
        <v>1.1887146945689E-3</v>
      </c>
      <c r="T626" s="135">
        <v>2.7888014794189999E-6</v>
      </c>
      <c r="U626" s="135">
        <v>75.7180866275</v>
      </c>
      <c r="V626" s="341">
        <v>4.3913893000000002E-2</v>
      </c>
      <c r="W626" s="110" t="s">
        <v>3019</v>
      </c>
      <c r="X626" s="110"/>
      <c r="Y626" s="110"/>
      <c r="Z626" s="90"/>
    </row>
    <row r="627" spans="1:26" ht="14.5" customHeight="1">
      <c r="A627" s="74" t="s">
        <v>3020</v>
      </c>
      <c r="B627" s="129" t="s">
        <v>2674</v>
      </c>
      <c r="C627" s="130" t="s">
        <v>3021</v>
      </c>
      <c r="D627" s="131" t="s">
        <v>700</v>
      </c>
      <c r="E627" s="129" t="s">
        <v>957</v>
      </c>
      <c r="F627" s="132" t="s">
        <v>3022</v>
      </c>
      <c r="G627" s="132">
        <v>25381.729884436339</v>
      </c>
      <c r="H627" s="348">
        <v>25381.729884436339</v>
      </c>
      <c r="I627" s="74"/>
      <c r="J627" s="337">
        <v>13786.49022556391</v>
      </c>
      <c r="K627" s="338">
        <v>13786.49022556391</v>
      </c>
      <c r="L627" s="74"/>
      <c r="M627" s="339">
        <v>1047.4091000000001</v>
      </c>
      <c r="N627" s="340">
        <f t="shared" si="54"/>
        <v>1047.4091000000001</v>
      </c>
      <c r="O627" s="74"/>
      <c r="P627" s="133">
        <v>1010.8465</v>
      </c>
      <c r="Q627" s="133">
        <v>19.480858000000001</v>
      </c>
      <c r="R627" s="133">
        <v>17.081758000000001</v>
      </c>
      <c r="S627" s="134">
        <v>6.0602305900596176E-2</v>
      </c>
      <c r="T627" s="135">
        <v>7.2044594297039996E-5</v>
      </c>
      <c r="U627" s="135">
        <v>2392.4030400000001</v>
      </c>
      <c r="V627" s="341">
        <v>48.568142000000002</v>
      </c>
      <c r="W627" s="110" t="s">
        <v>701</v>
      </c>
      <c r="X627" s="110"/>
      <c r="Y627" s="110"/>
      <c r="Z627" s="90"/>
    </row>
    <row r="628" spans="1:26" ht="14.5" customHeight="1">
      <c r="A628" s="74" t="s">
        <v>3023</v>
      </c>
      <c r="B628" s="129" t="s">
        <v>2674</v>
      </c>
      <c r="C628" s="130" t="s">
        <v>3024</v>
      </c>
      <c r="D628" s="131" t="s">
        <v>700</v>
      </c>
      <c r="E628" s="129" t="s">
        <v>957</v>
      </c>
      <c r="F628" s="132" t="s">
        <v>3025</v>
      </c>
      <c r="G628" s="132">
        <v>772.32676256000002</v>
      </c>
      <c r="H628" s="348">
        <v>772.32676256000002</v>
      </c>
      <c r="I628" s="74"/>
      <c r="J628" s="337">
        <v>149.197</v>
      </c>
      <c r="K628" s="338">
        <v>149.197</v>
      </c>
      <c r="L628" s="74"/>
      <c r="M628" s="339">
        <v>12.145595999999999</v>
      </c>
      <c r="N628" s="340">
        <f t="shared" si="54"/>
        <v>12.145595999999999</v>
      </c>
      <c r="O628" s="74"/>
      <c r="P628" s="133">
        <v>11.602131999999999</v>
      </c>
      <c r="Q628" s="133">
        <v>0.25939563999999998</v>
      </c>
      <c r="R628" s="133">
        <v>0.28406888000000002</v>
      </c>
      <c r="S628" s="134">
        <v>6.9557145530000004E-4</v>
      </c>
      <c r="T628" s="135">
        <v>9.593033998009999E-7</v>
      </c>
      <c r="U628" s="135">
        <v>39.785557999999995</v>
      </c>
      <c r="V628" s="341">
        <v>3.0269213999999999E-2</v>
      </c>
      <c r="W628" s="110" t="s">
        <v>654</v>
      </c>
      <c r="X628" s="110"/>
      <c r="Y628" s="110"/>
      <c r="Z628" s="90"/>
    </row>
    <row r="629" spans="1:26" ht="14.5" customHeight="1">
      <c r="A629" s="74" t="s">
        <v>3026</v>
      </c>
      <c r="B629" s="129" t="s">
        <v>2674</v>
      </c>
      <c r="C629" s="130" t="s">
        <v>3027</v>
      </c>
      <c r="D629" s="131" t="s">
        <v>700</v>
      </c>
      <c r="E629" s="129" t="s">
        <v>957</v>
      </c>
      <c r="F629" s="132" t="s">
        <v>3028</v>
      </c>
      <c r="G629" s="132">
        <v>2.34277001433512</v>
      </c>
      <c r="H629" s="348">
        <v>2.34277001433512</v>
      </c>
      <c r="I629" s="74"/>
      <c r="J629" s="337">
        <v>1.8918511278195489</v>
      </c>
      <c r="K629" s="338">
        <v>1.8918511278195489</v>
      </c>
      <c r="L629" s="74"/>
      <c r="M629" s="339">
        <v>0.14638770000000001</v>
      </c>
      <c r="N629" s="340">
        <f t="shared" si="54"/>
        <v>0.14638770000000001</v>
      </c>
      <c r="O629" s="74"/>
      <c r="P629" s="133">
        <v>0.14142785999999999</v>
      </c>
      <c r="Q629" s="133">
        <v>3.5340349E-3</v>
      </c>
      <c r="R629" s="133">
        <v>1.4258105E-3</v>
      </c>
      <c r="S629" s="134">
        <v>8.478888253780002E-6</v>
      </c>
      <c r="T629" s="135">
        <v>1.30696557320121E-8</v>
      </c>
      <c r="U629" s="135">
        <v>0.19969334699999999</v>
      </c>
      <c r="V629" s="341">
        <v>5.7449292000000002E-3</v>
      </c>
      <c r="W629" s="110" t="s">
        <v>3029</v>
      </c>
      <c r="X629" s="110"/>
      <c r="Y629" s="110"/>
      <c r="Z629" s="90"/>
    </row>
    <row r="630" spans="1:26" ht="14.5" customHeight="1">
      <c r="A630" s="74" t="s">
        <v>3030</v>
      </c>
      <c r="B630" s="129" t="s">
        <v>2674</v>
      </c>
      <c r="C630" s="130" t="s">
        <v>3031</v>
      </c>
      <c r="D630" s="131" t="s">
        <v>700</v>
      </c>
      <c r="E630" s="129" t="s">
        <v>957</v>
      </c>
      <c r="F630" s="132" t="s">
        <v>3032</v>
      </c>
      <c r="G630" s="132">
        <v>9.6493965643400001E-2</v>
      </c>
      <c r="H630" s="348">
        <v>9.6493965643400001E-2</v>
      </c>
      <c r="I630" s="74"/>
      <c r="J630" s="337">
        <v>0.60833285714285712</v>
      </c>
      <c r="K630" s="338">
        <v>0.60833285714285712</v>
      </c>
      <c r="L630" s="74"/>
      <c r="M630" s="339">
        <v>1.1949952999999999E-2</v>
      </c>
      <c r="N630" s="340">
        <f t="shared" si="54"/>
        <v>1.1949952999999999E-2</v>
      </c>
      <c r="O630" s="74"/>
      <c r="P630" s="133">
        <v>1.0997872000000001E-2</v>
      </c>
      <c r="Q630" s="133">
        <v>5.1823970999999996E-4</v>
      </c>
      <c r="R630" s="133">
        <v>4.3384119000000002E-4</v>
      </c>
      <c r="S630" s="134">
        <v>6.5934484766110004E-7</v>
      </c>
      <c r="T630" s="135">
        <v>1.9165669841579755E-9</v>
      </c>
      <c r="U630" s="135">
        <v>6.0762072232000003E-2</v>
      </c>
      <c r="V630" s="342">
        <v>3.0318235999999999E-5</v>
      </c>
      <c r="W630" s="110" t="s">
        <v>3033</v>
      </c>
      <c r="X630" s="110"/>
      <c r="Y630" s="110"/>
      <c r="Z630" s="90"/>
    </row>
    <row r="631" spans="1:26" ht="14.5" customHeight="1">
      <c r="A631" s="74" t="s">
        <v>3034</v>
      </c>
      <c r="B631" s="129" t="s">
        <v>2674</v>
      </c>
      <c r="C631" s="130" t="s">
        <v>3035</v>
      </c>
      <c r="D631" s="131" t="s">
        <v>700</v>
      </c>
      <c r="E631" s="129" t="s">
        <v>957</v>
      </c>
      <c r="F631" s="132" t="s">
        <v>3036</v>
      </c>
      <c r="G631" s="132">
        <v>0.54574917388049993</v>
      </c>
      <c r="H631" s="348">
        <v>0.54574917388049993</v>
      </c>
      <c r="I631" s="74"/>
      <c r="J631" s="337">
        <v>0.86503646616541341</v>
      </c>
      <c r="K631" s="338">
        <v>0.86503646616541341</v>
      </c>
      <c r="L631" s="74"/>
      <c r="M631" s="339">
        <v>3.8837503000000002E-2</v>
      </c>
      <c r="N631" s="340">
        <f t="shared" si="54"/>
        <v>3.8837503000000002E-2</v>
      </c>
      <c r="O631" s="74"/>
      <c r="P631" s="133">
        <v>3.7083868999999998E-2</v>
      </c>
      <c r="Q631" s="133">
        <v>1.1213988000000001E-3</v>
      </c>
      <c r="R631" s="133">
        <v>6.3223505E-4</v>
      </c>
      <c r="S631" s="134">
        <v>2.2232534832189998E-6</v>
      </c>
      <c r="T631" s="135">
        <v>4.1471846783731197E-9</v>
      </c>
      <c r="U631" s="135">
        <v>8.8548326000000011E-2</v>
      </c>
      <c r="V631" s="341">
        <v>1.1732404E-3</v>
      </c>
      <c r="W631" s="110" t="s">
        <v>701</v>
      </c>
      <c r="X631" s="110"/>
      <c r="Y631" s="110"/>
      <c r="Z631" s="90"/>
    </row>
    <row r="632" spans="1:26" ht="14.5" customHeight="1">
      <c r="A632" s="74" t="s">
        <v>3037</v>
      </c>
      <c r="B632" s="129" t="s">
        <v>2674</v>
      </c>
      <c r="C632" s="130" t="s">
        <v>3038</v>
      </c>
      <c r="D632" s="131" t="s">
        <v>700</v>
      </c>
      <c r="E632" s="129" t="s">
        <v>957</v>
      </c>
      <c r="F632" s="132" t="s">
        <v>3039</v>
      </c>
      <c r="G632" s="132">
        <v>9.2616644035999993</v>
      </c>
      <c r="H632" s="348">
        <v>9.2616644035999993</v>
      </c>
      <c r="I632" s="74"/>
      <c r="J632" s="337">
        <v>18.343999999999998</v>
      </c>
      <c r="K632" s="338">
        <v>18.343999999999998</v>
      </c>
      <c r="L632" s="74"/>
      <c r="M632" s="339">
        <v>0.61655605999999996</v>
      </c>
      <c r="N632" s="340">
        <f t="shared" si="54"/>
        <v>0.61655605999999996</v>
      </c>
      <c r="O632" s="74"/>
      <c r="P632" s="133">
        <v>0.47615368000000002</v>
      </c>
      <c r="Q632" s="133">
        <v>1.7554693999999999E-2</v>
      </c>
      <c r="R632" s="133">
        <v>0.12284768</v>
      </c>
      <c r="S632" s="134">
        <v>2.8546383943E-5</v>
      </c>
      <c r="T632" s="135">
        <v>6.4921204169839994E-8</v>
      </c>
      <c r="U632" s="135">
        <v>17.205558</v>
      </c>
      <c r="V632" s="341">
        <v>3.4094713E-3</v>
      </c>
      <c r="W632" s="110" t="s">
        <v>654</v>
      </c>
      <c r="X632" s="110"/>
      <c r="Y632" s="110"/>
      <c r="Z632" s="90"/>
    </row>
    <row r="633" spans="1:26" ht="14.5" customHeight="1">
      <c r="A633" s="74" t="s">
        <v>3040</v>
      </c>
      <c r="B633" s="129" t="s">
        <v>2674</v>
      </c>
      <c r="C633" s="130" t="s">
        <v>3041</v>
      </c>
      <c r="D633" s="131" t="s">
        <v>700</v>
      </c>
      <c r="E633" s="129" t="s">
        <v>957</v>
      </c>
      <c r="F633" s="132" t="s">
        <v>3042</v>
      </c>
      <c r="G633" s="132">
        <v>4.0986166077099995</v>
      </c>
      <c r="H633" s="348">
        <v>4.0986166077099995</v>
      </c>
      <c r="I633" s="74"/>
      <c r="J633" s="337">
        <v>26.47878721804511</v>
      </c>
      <c r="K633" s="338">
        <v>26.47878721804511</v>
      </c>
      <c r="L633" s="74"/>
      <c r="M633" s="339">
        <v>0.51578334000000003</v>
      </c>
      <c r="N633" s="340">
        <f t="shared" si="54"/>
        <v>0.51578334000000003</v>
      </c>
      <c r="O633" s="74"/>
      <c r="P633" s="133">
        <v>0.47391274999999999</v>
      </c>
      <c r="Q633" s="133">
        <v>2.2110795999999999E-2</v>
      </c>
      <c r="R633" s="133">
        <v>1.9759799000000002E-2</v>
      </c>
      <c r="S633" s="134">
        <v>2.841203547511E-5</v>
      </c>
      <c r="T633" s="135">
        <v>8.1770694742296013E-8</v>
      </c>
      <c r="U633" s="135">
        <v>2.7674787899999997</v>
      </c>
      <c r="V633" s="341">
        <v>1.3030136E-3</v>
      </c>
      <c r="W633" s="110" t="s">
        <v>3043</v>
      </c>
      <c r="X633" s="110"/>
      <c r="Y633" s="110"/>
      <c r="Z633" s="90"/>
    </row>
    <row r="634" spans="1:26" ht="14.5" customHeight="1">
      <c r="A634" s="74" t="s">
        <v>3044</v>
      </c>
      <c r="B634" s="129" t="s">
        <v>2674</v>
      </c>
      <c r="C634" s="130" t="s">
        <v>3045</v>
      </c>
      <c r="D634" s="131" t="s">
        <v>700</v>
      </c>
      <c r="E634" s="129" t="s">
        <v>957</v>
      </c>
      <c r="F634" s="132" t="s">
        <v>3046</v>
      </c>
      <c r="G634" s="132">
        <v>7.9398385569400001E-2</v>
      </c>
      <c r="H634" s="348">
        <v>7.9398385569400001E-2</v>
      </c>
      <c r="I634" s="74"/>
      <c r="J634" s="337">
        <v>0.49427038345864655</v>
      </c>
      <c r="K634" s="338">
        <v>0.49427038345864655</v>
      </c>
      <c r="L634" s="74"/>
      <c r="M634" s="339">
        <v>9.7337455E-3</v>
      </c>
      <c r="N634" s="340">
        <f t="shared" si="54"/>
        <v>9.7337455E-3</v>
      </c>
      <c r="O634" s="74"/>
      <c r="P634" s="133">
        <v>8.9564016999999999E-3</v>
      </c>
      <c r="Q634" s="133">
        <v>4.2299321000000001E-4</v>
      </c>
      <c r="R634" s="133">
        <v>3.5435057999999998E-4</v>
      </c>
      <c r="S634" s="134">
        <v>5.3695454144030018E-7</v>
      </c>
      <c r="T634" s="135">
        <v>1.5643240347439747E-9</v>
      </c>
      <c r="U634" s="135">
        <v>4.9628932066000005E-2</v>
      </c>
      <c r="V634" s="342">
        <v>2.4705265E-5</v>
      </c>
      <c r="W634" s="110" t="s">
        <v>3047</v>
      </c>
      <c r="X634" s="110"/>
      <c r="Y634" s="110"/>
      <c r="Z634" s="90"/>
    </row>
    <row r="635" spans="1:26" ht="14.5" customHeight="1">
      <c r="A635" s="74" t="s">
        <v>3048</v>
      </c>
      <c r="B635" s="129" t="s">
        <v>2674</v>
      </c>
      <c r="C635" s="130" t="s">
        <v>3049</v>
      </c>
      <c r="D635" s="131" t="s">
        <v>700</v>
      </c>
      <c r="E635" s="129" t="s">
        <v>957</v>
      </c>
      <c r="F635" s="132" t="s">
        <v>3050</v>
      </c>
      <c r="G635" s="132">
        <v>3.8172713875494062</v>
      </c>
      <c r="H635" s="348">
        <v>3.8172713875494062</v>
      </c>
      <c r="I635" s="74"/>
      <c r="J635" s="337">
        <v>24.659871428571428</v>
      </c>
      <c r="K635" s="338">
        <v>24.659871428571428</v>
      </c>
      <c r="L635" s="74"/>
      <c r="M635" s="339">
        <v>0.48035987000000002</v>
      </c>
      <c r="N635" s="340">
        <f t="shared" si="54"/>
        <v>0.48035987000000002</v>
      </c>
      <c r="O635" s="74"/>
      <c r="P635" s="133">
        <v>0.44136579999999997</v>
      </c>
      <c r="Q635" s="133">
        <v>2.0592650000000001E-2</v>
      </c>
      <c r="R635" s="133">
        <v>1.8401417E-2</v>
      </c>
      <c r="S635" s="134">
        <v>2.6460779803333296E-5</v>
      </c>
      <c r="T635" s="135">
        <v>7.6156249215337229E-8</v>
      </c>
      <c r="U635" s="135">
        <v>2.5772292999999999</v>
      </c>
      <c r="V635" s="341">
        <v>1.213532E-3</v>
      </c>
      <c r="W635" s="110" t="s">
        <v>701</v>
      </c>
      <c r="X635" s="110"/>
      <c r="Y635" s="110"/>
      <c r="Z635" s="90"/>
    </row>
    <row r="636" spans="1:26" ht="14.5" customHeight="1">
      <c r="A636" s="74" t="s">
        <v>3051</v>
      </c>
      <c r="B636" s="129" t="s">
        <v>2674</v>
      </c>
      <c r="C636" s="130" t="s">
        <v>3052</v>
      </c>
      <c r="D636" s="131" t="s">
        <v>700</v>
      </c>
      <c r="E636" s="129" t="s">
        <v>957</v>
      </c>
      <c r="F636" s="132" t="s">
        <v>3053</v>
      </c>
      <c r="G636" s="132">
        <v>1.1253365149400001</v>
      </c>
      <c r="H636" s="348">
        <v>1.1253365149400001</v>
      </c>
      <c r="I636" s="74"/>
      <c r="J636" s="337">
        <v>2.5249999999999999</v>
      </c>
      <c r="K636" s="338">
        <v>2.5249999999999999</v>
      </c>
      <c r="L636" s="74"/>
      <c r="M636" s="339">
        <v>9.4212435999999997E-2</v>
      </c>
      <c r="N636" s="340">
        <f t="shared" si="54"/>
        <v>9.4212435999999997E-2</v>
      </c>
      <c r="O636" s="74"/>
      <c r="P636" s="133">
        <v>8.9356568999999997E-2</v>
      </c>
      <c r="Q636" s="133">
        <v>2.8686292999999998E-3</v>
      </c>
      <c r="R636" s="133">
        <v>1.9872371999999998E-3</v>
      </c>
      <c r="S636" s="134">
        <v>5.3571084579999991E-6</v>
      </c>
      <c r="T636" s="135">
        <v>1.0608836275400001E-8</v>
      </c>
      <c r="U636" s="135">
        <v>0.27832453999999995</v>
      </c>
      <c r="V636" s="341">
        <v>2.0763113999999999E-4</v>
      </c>
      <c r="W636" s="110" t="s">
        <v>3054</v>
      </c>
      <c r="X636" s="110"/>
      <c r="Y636" s="110"/>
      <c r="Z636" s="90"/>
    </row>
    <row r="637" spans="1:26" ht="14.5" customHeight="1">
      <c r="A637" s="74" t="s">
        <v>3055</v>
      </c>
      <c r="B637" s="129" t="s">
        <v>2674</v>
      </c>
      <c r="C637" s="130" t="s">
        <v>3056</v>
      </c>
      <c r="D637" s="131" t="s">
        <v>700</v>
      </c>
      <c r="E637" s="129" t="s">
        <v>957</v>
      </c>
      <c r="F637" s="132" t="s">
        <v>3057</v>
      </c>
      <c r="G637" s="132">
        <v>4670.0616025059999</v>
      </c>
      <c r="H637" s="348">
        <v>4670.0616025059999</v>
      </c>
      <c r="I637" s="74"/>
      <c r="J637" s="337">
        <v>115.363</v>
      </c>
      <c r="K637" s="338">
        <v>115.363</v>
      </c>
      <c r="L637" s="74"/>
      <c r="M637" s="339">
        <v>20.904525</v>
      </c>
      <c r="N637" s="340">
        <f t="shared" si="54"/>
        <v>20.904525</v>
      </c>
      <c r="O637" s="74"/>
      <c r="P637" s="133">
        <v>19.959115000000001</v>
      </c>
      <c r="Q637" s="133">
        <v>0.81763414999999995</v>
      </c>
      <c r="R637" s="133">
        <v>0.12777601</v>
      </c>
      <c r="S637" s="134">
        <v>1.1965896359999999E-3</v>
      </c>
      <c r="T637" s="135">
        <v>3.0237948818595001E-6</v>
      </c>
      <c r="U637" s="135">
        <v>17.895799999999998</v>
      </c>
      <c r="V637" s="341">
        <v>3.2693531999999998</v>
      </c>
      <c r="W637" s="110" t="s">
        <v>654</v>
      </c>
      <c r="X637" s="110"/>
      <c r="Y637" s="110"/>
      <c r="Z637" s="90"/>
    </row>
    <row r="638" spans="1:26" ht="14.5" customHeight="1">
      <c r="A638" s="74" t="s">
        <v>3058</v>
      </c>
      <c r="B638" s="129" t="s">
        <v>2674</v>
      </c>
      <c r="C638" s="130" t="s">
        <v>3059</v>
      </c>
      <c r="D638" s="131" t="s">
        <v>700</v>
      </c>
      <c r="E638" s="129" t="s">
        <v>957</v>
      </c>
      <c r="F638" s="132" t="s">
        <v>3060</v>
      </c>
      <c r="G638" s="132">
        <v>51.927523215599997</v>
      </c>
      <c r="H638" s="348">
        <v>51.927523215599997</v>
      </c>
      <c r="I638" s="74"/>
      <c r="J638" s="337">
        <v>8.6340000000000003</v>
      </c>
      <c r="K638" s="338">
        <v>8.6340000000000003</v>
      </c>
      <c r="L638" s="74"/>
      <c r="M638" s="339">
        <v>0.96521520000000005</v>
      </c>
      <c r="N638" s="340">
        <f t="shared" si="54"/>
        <v>0.96521520000000005</v>
      </c>
      <c r="O638" s="74"/>
      <c r="P638" s="133">
        <v>0.89443178999999995</v>
      </c>
      <c r="Q638" s="133">
        <v>2.0374235000000001E-2</v>
      </c>
      <c r="R638" s="133">
        <v>5.0409176999999999E-2</v>
      </c>
      <c r="S638" s="134">
        <v>5.3623008730000004E-5</v>
      </c>
      <c r="T638" s="135">
        <v>7.5348501116000022E-8</v>
      </c>
      <c r="U638" s="135">
        <v>7.0601088900000004</v>
      </c>
      <c r="V638" s="341">
        <v>2.0720565E-2</v>
      </c>
      <c r="W638" s="110" t="s">
        <v>3061</v>
      </c>
      <c r="X638" s="110"/>
      <c r="Y638" s="110"/>
      <c r="Z638" s="90"/>
    </row>
    <row r="639" spans="1:26" ht="14.5" customHeight="1">
      <c r="A639" s="74" t="s">
        <v>3062</v>
      </c>
      <c r="B639" s="129" t="s">
        <v>2674</v>
      </c>
      <c r="C639" s="130" t="s">
        <v>3063</v>
      </c>
      <c r="D639" s="131" t="s">
        <v>700</v>
      </c>
      <c r="E639" s="129" t="s">
        <v>957</v>
      </c>
      <c r="F639" s="132" t="s">
        <v>3064</v>
      </c>
      <c r="G639" s="132">
        <v>29.456858711630023</v>
      </c>
      <c r="H639" s="348">
        <v>29.456858711630023</v>
      </c>
      <c r="I639" s="74"/>
      <c r="J639" s="337">
        <v>13.095508270676691</v>
      </c>
      <c r="K639" s="338">
        <v>13.095508270676691</v>
      </c>
      <c r="L639" s="74"/>
      <c r="M639" s="339">
        <v>4.5670010999999997</v>
      </c>
      <c r="N639" s="340">
        <f t="shared" si="54"/>
        <v>4.5670010999999997</v>
      </c>
      <c r="O639" s="74"/>
      <c r="P639" s="133">
        <v>4.4540398000000003</v>
      </c>
      <c r="Q639" s="133">
        <v>9.1309812000000004E-2</v>
      </c>
      <c r="R639" s="133">
        <v>2.1651528999999999E-2</v>
      </c>
      <c r="S639" s="134">
        <v>2.6702876142352031E-4</v>
      </c>
      <c r="T639" s="135">
        <v>3.3768421414551187E-7</v>
      </c>
      <c r="U639" s="135">
        <v>3.0324270000000002</v>
      </c>
      <c r="V639" s="341">
        <v>4.7204991E-3</v>
      </c>
      <c r="W639" s="110" t="s">
        <v>3065</v>
      </c>
      <c r="X639" s="110"/>
      <c r="Y639" s="110"/>
      <c r="Z639" s="90"/>
    </row>
    <row r="640" spans="1:26" ht="14.5" customHeight="1">
      <c r="A640" s="74" t="s">
        <v>3066</v>
      </c>
      <c r="B640" s="129" t="s">
        <v>2674</v>
      </c>
      <c r="C640" s="130" t="s">
        <v>3067</v>
      </c>
      <c r="D640" s="131" t="s">
        <v>700</v>
      </c>
      <c r="E640" s="129" t="s">
        <v>957</v>
      </c>
      <c r="F640" s="132" t="s">
        <v>3068</v>
      </c>
      <c r="G640" s="132">
        <v>8.6725062767399996E-2</v>
      </c>
      <c r="H640" s="348">
        <v>8.6725062767399996E-2</v>
      </c>
      <c r="I640" s="74"/>
      <c r="J640" s="337">
        <v>0.54315430075187965</v>
      </c>
      <c r="K640" s="338">
        <v>0.54315430075187965</v>
      </c>
      <c r="L640" s="74"/>
      <c r="M640" s="339">
        <v>1.0683549000000001E-2</v>
      </c>
      <c r="N640" s="340">
        <f t="shared" si="54"/>
        <v>1.0683549000000001E-2</v>
      </c>
      <c r="O640" s="74"/>
      <c r="P640" s="133">
        <v>9.8313176000000002E-3</v>
      </c>
      <c r="Q640" s="133">
        <v>4.6381314000000002E-4</v>
      </c>
      <c r="R640" s="133">
        <v>3.8841799000000001E-4</v>
      </c>
      <c r="S640" s="134">
        <v>5.8940753148609995E-7</v>
      </c>
      <c r="T640" s="135">
        <v>1.7152852840662741E-9</v>
      </c>
      <c r="U640" s="135">
        <v>5.4400277850999997E-2</v>
      </c>
      <c r="V640" s="342">
        <v>2.7110824E-5</v>
      </c>
      <c r="W640" s="110" t="s">
        <v>3019</v>
      </c>
      <c r="X640" s="110"/>
      <c r="Y640" s="110"/>
      <c r="Z640" s="90"/>
    </row>
    <row r="641" spans="1:26" ht="14.5" customHeight="1">
      <c r="A641" s="74" t="s">
        <v>3069</v>
      </c>
      <c r="B641" s="129" t="s">
        <v>2674</v>
      </c>
      <c r="C641" s="130" t="s">
        <v>3070</v>
      </c>
      <c r="D641" s="131" t="s">
        <v>700</v>
      </c>
      <c r="E641" s="129" t="s">
        <v>957</v>
      </c>
      <c r="F641" s="132" t="s">
        <v>3071</v>
      </c>
      <c r="G641" s="132">
        <v>24.757637284959902</v>
      </c>
      <c r="H641" s="348">
        <v>24.757637284959902</v>
      </c>
      <c r="I641" s="74"/>
      <c r="J641" s="337">
        <v>11.087131578947368</v>
      </c>
      <c r="K641" s="338">
        <v>11.087131578947368</v>
      </c>
      <c r="L641" s="74"/>
      <c r="M641" s="339">
        <v>3.8379903</v>
      </c>
      <c r="N641" s="340">
        <f t="shared" si="54"/>
        <v>3.8379903</v>
      </c>
      <c r="O641" s="74"/>
      <c r="P641" s="133">
        <v>3.7429663999999998</v>
      </c>
      <c r="Q641" s="133">
        <v>7.6774452000000007E-2</v>
      </c>
      <c r="R641" s="133">
        <v>1.8249431E-2</v>
      </c>
      <c r="S641" s="134">
        <v>2.2439846370557681E-4</v>
      </c>
      <c r="T641" s="135">
        <v>2.8392918939254387E-7</v>
      </c>
      <c r="U641" s="135">
        <v>2.5559427499999998</v>
      </c>
      <c r="V641" s="341">
        <v>3.9695568999999998E-3</v>
      </c>
      <c r="W641" s="110" t="s">
        <v>701</v>
      </c>
      <c r="X641" s="110"/>
      <c r="Y641" s="110"/>
      <c r="Z641" s="90"/>
    </row>
    <row r="642" spans="1:26" ht="14.5" customHeight="1">
      <c r="A642" s="74" t="s">
        <v>3072</v>
      </c>
      <c r="B642" s="129" t="s">
        <v>2674</v>
      </c>
      <c r="C642" s="130" t="s">
        <v>3073</v>
      </c>
      <c r="D642" s="131" t="s">
        <v>700</v>
      </c>
      <c r="E642" s="129" t="s">
        <v>957</v>
      </c>
      <c r="F642" s="132" t="s">
        <v>3074</v>
      </c>
      <c r="G642" s="132">
        <v>97860.558212000004</v>
      </c>
      <c r="H642" s="348">
        <v>97860.558212000004</v>
      </c>
      <c r="I642" s="74"/>
      <c r="J642" s="337">
        <v>9335.6421052631576</v>
      </c>
      <c r="K642" s="338">
        <v>9335.6421052631576</v>
      </c>
      <c r="L642" s="74"/>
      <c r="M642" s="339">
        <v>26586.069</v>
      </c>
      <c r="N642" s="340">
        <f t="shared" si="54"/>
        <v>26586.069</v>
      </c>
      <c r="O642" s="74"/>
      <c r="P642" s="133">
        <v>26066.496999999999</v>
      </c>
      <c r="Q642" s="133">
        <v>504.86016999999998</v>
      </c>
      <c r="R642" s="133">
        <v>14.711430999999999</v>
      </c>
      <c r="S642" s="134">
        <v>1.5627396404800002</v>
      </c>
      <c r="T642" s="135">
        <v>1.8670864139156099E-3</v>
      </c>
      <c r="U642" s="135">
        <v>2060.4245000000001</v>
      </c>
      <c r="V642" s="341">
        <v>25.750624999999999</v>
      </c>
      <c r="W642" s="110" t="s">
        <v>654</v>
      </c>
      <c r="X642" s="110"/>
      <c r="Y642" s="110"/>
      <c r="Z642" s="90"/>
    </row>
    <row r="643" spans="1:26" ht="14.5" customHeight="1">
      <c r="A643" s="74" t="s">
        <v>3075</v>
      </c>
      <c r="B643" s="129" t="s">
        <v>2674</v>
      </c>
      <c r="C643" s="130" t="s">
        <v>3076</v>
      </c>
      <c r="D643" s="131" t="s">
        <v>700</v>
      </c>
      <c r="E643" s="129" t="s">
        <v>957</v>
      </c>
      <c r="F643" s="132" t="s">
        <v>3077</v>
      </c>
      <c r="G643" s="132">
        <v>57.551162820759998</v>
      </c>
      <c r="H643" s="348">
        <v>57.551162820759998</v>
      </c>
      <c r="I643" s="74"/>
      <c r="J643" s="337">
        <v>311.52784962406014</v>
      </c>
      <c r="K643" s="338">
        <v>311.52784962406014</v>
      </c>
      <c r="L643" s="74"/>
      <c r="M643" s="339">
        <v>8.7663495000000005</v>
      </c>
      <c r="N643" s="340">
        <f t="shared" si="54"/>
        <v>8.7663495000000005</v>
      </c>
      <c r="O643" s="74"/>
      <c r="P643" s="133">
        <v>8.2290092000000001</v>
      </c>
      <c r="Q643" s="133">
        <v>0.31296671999999998</v>
      </c>
      <c r="R643" s="133">
        <v>0.22437357999999999</v>
      </c>
      <c r="S643" s="134">
        <v>4.9334587876370011E-4</v>
      </c>
      <c r="T643" s="135">
        <v>1.1574213042256501E-6</v>
      </c>
      <c r="U643" s="135">
        <v>31.4248706176</v>
      </c>
      <c r="V643" s="341">
        <v>1.8225346999999999E-2</v>
      </c>
      <c r="W643" s="163" t="s">
        <v>702</v>
      </c>
      <c r="X643" s="110"/>
      <c r="Y643" s="110"/>
      <c r="Z643" s="90"/>
    </row>
    <row r="644" spans="1:26" ht="14.5" customHeight="1">
      <c r="A644" s="74" t="s">
        <v>3078</v>
      </c>
      <c r="B644" s="129" t="s">
        <v>2674</v>
      </c>
      <c r="C644" s="130" t="s">
        <v>3079</v>
      </c>
      <c r="D644" s="131" t="s">
        <v>700</v>
      </c>
      <c r="E644" s="129" t="s">
        <v>957</v>
      </c>
      <c r="F644" s="132" t="s">
        <v>3080</v>
      </c>
      <c r="G644" s="132">
        <v>65585.565528842228</v>
      </c>
      <c r="H644" s="348">
        <v>65585.565528842228</v>
      </c>
      <c r="I644" s="74"/>
      <c r="J644" s="337">
        <v>6357.6843609022553</v>
      </c>
      <c r="K644" s="338">
        <v>6357.6843609022553</v>
      </c>
      <c r="L644" s="74"/>
      <c r="M644" s="339">
        <v>17815.559000000001</v>
      </c>
      <c r="N644" s="340">
        <f t="shared" si="54"/>
        <v>17815.559000000001</v>
      </c>
      <c r="O644" s="74"/>
      <c r="P644" s="133">
        <v>17467.269</v>
      </c>
      <c r="Q644" s="133">
        <v>338.3596</v>
      </c>
      <c r="R644" s="133">
        <v>9.9307020000000001</v>
      </c>
      <c r="S644" s="134">
        <v>1.0471984060511155</v>
      </c>
      <c r="T644" s="135">
        <v>1.2513299169457698E-3</v>
      </c>
      <c r="U644" s="135">
        <v>1390.8546299999998</v>
      </c>
      <c r="V644" s="341">
        <v>17.258932999999999</v>
      </c>
      <c r="W644" s="110" t="s">
        <v>701</v>
      </c>
      <c r="X644" s="110"/>
      <c r="Y644" s="110"/>
      <c r="Z644" s="90"/>
    </row>
    <row r="645" spans="1:26" ht="14.5" customHeight="1">
      <c r="A645" s="74" t="s">
        <v>3081</v>
      </c>
      <c r="B645" s="129" t="s">
        <v>2674</v>
      </c>
      <c r="C645" s="130" t="s">
        <v>3082</v>
      </c>
      <c r="D645" s="131" t="s">
        <v>700</v>
      </c>
      <c r="E645" s="129" t="s">
        <v>957</v>
      </c>
      <c r="F645" s="132" t="s">
        <v>3083</v>
      </c>
      <c r="G645" s="132">
        <v>141461.20815600001</v>
      </c>
      <c r="H645" s="348">
        <v>141461.20815600001</v>
      </c>
      <c r="I645" s="74"/>
      <c r="J645" s="337">
        <v>13891.603007518797</v>
      </c>
      <c r="K645" s="338">
        <v>13891.603007518797</v>
      </c>
      <c r="L645" s="74"/>
      <c r="M645" s="339">
        <v>39564.624000000003</v>
      </c>
      <c r="N645" s="340">
        <f t="shared" si="54"/>
        <v>39564.624000000003</v>
      </c>
      <c r="O645" s="74"/>
      <c r="P645" s="133">
        <v>38787.493999999999</v>
      </c>
      <c r="Q645" s="133">
        <v>751.24166000000002</v>
      </c>
      <c r="R645" s="133">
        <v>25.888231000000001</v>
      </c>
      <c r="S645" s="134">
        <v>2.3253893220899999</v>
      </c>
      <c r="T645" s="135">
        <v>2.7782606080596003E-3</v>
      </c>
      <c r="U645" s="135">
        <v>3625.8027000000002</v>
      </c>
      <c r="V645" s="341">
        <v>40.010772000000003</v>
      </c>
      <c r="W645" s="110" t="s">
        <v>654</v>
      </c>
      <c r="X645" s="110"/>
      <c r="Y645" s="110"/>
      <c r="Z645" s="90"/>
    </row>
    <row r="646" spans="1:26" ht="14.5" customHeight="1">
      <c r="A646" s="74" t="s">
        <v>3084</v>
      </c>
      <c r="B646" s="129" t="s">
        <v>2674</v>
      </c>
      <c r="C646" s="130" t="s">
        <v>3085</v>
      </c>
      <c r="D646" s="131" t="s">
        <v>700</v>
      </c>
      <c r="E646" s="129" t="s">
        <v>957</v>
      </c>
      <c r="F646" s="132" t="s">
        <v>3086</v>
      </c>
      <c r="G646" s="132">
        <v>203.2222081745</v>
      </c>
      <c r="H646" s="348">
        <v>203.2222081745</v>
      </c>
      <c r="I646" s="74"/>
      <c r="J646" s="337">
        <v>1100.0538345864661</v>
      </c>
      <c r="K646" s="338">
        <v>1100.0538345864661</v>
      </c>
      <c r="L646" s="74"/>
      <c r="M646" s="339">
        <v>30.955359000000001</v>
      </c>
      <c r="N646" s="340">
        <f t="shared" si="54"/>
        <v>30.955359000000001</v>
      </c>
      <c r="O646" s="74"/>
      <c r="P646" s="133">
        <v>29.057925999999998</v>
      </c>
      <c r="Q646" s="133">
        <v>1.1051347</v>
      </c>
      <c r="R646" s="133">
        <v>0.79229839000000002</v>
      </c>
      <c r="S646" s="134">
        <v>1.7420818627520999E-3</v>
      </c>
      <c r="T646" s="135">
        <v>4.0870366307778991E-6</v>
      </c>
      <c r="U646" s="135">
        <v>110.9661659195</v>
      </c>
      <c r="V646" s="341">
        <v>6.4356567000000003E-2</v>
      </c>
      <c r="W646" s="163" t="s">
        <v>702</v>
      </c>
      <c r="X646" s="110"/>
      <c r="Y646" s="110"/>
      <c r="Z646" s="90"/>
    </row>
    <row r="647" spans="1:26" ht="14.5" customHeight="1">
      <c r="A647" s="74" t="s">
        <v>3087</v>
      </c>
      <c r="B647" s="129" t="s">
        <v>2674</v>
      </c>
      <c r="C647" s="130" t="s">
        <v>3088</v>
      </c>
      <c r="D647" s="131" t="s">
        <v>700</v>
      </c>
      <c r="E647" s="129" t="s">
        <v>957</v>
      </c>
      <c r="F647" s="132" t="s">
        <v>3089</v>
      </c>
      <c r="G647" s="132">
        <v>106146.70920754563</v>
      </c>
      <c r="H647" s="348">
        <v>106146.70920754563</v>
      </c>
      <c r="I647" s="74"/>
      <c r="J647" s="337">
        <v>10693.715789473685</v>
      </c>
      <c r="K647" s="338">
        <v>10693.715789473685</v>
      </c>
      <c r="L647" s="74"/>
      <c r="M647" s="339">
        <v>29681.206999999999</v>
      </c>
      <c r="N647" s="340">
        <f t="shared" si="54"/>
        <v>29681.206999999999</v>
      </c>
      <c r="O647" s="74"/>
      <c r="P647" s="133">
        <v>29097.884999999998</v>
      </c>
      <c r="Q647" s="133">
        <v>563.70753000000002</v>
      </c>
      <c r="R647" s="133">
        <v>19.614248</v>
      </c>
      <c r="S647" s="134">
        <v>1.7444775124462133</v>
      </c>
      <c r="T647" s="135">
        <v>2.0847171929317702E-3</v>
      </c>
      <c r="U647" s="135">
        <v>2747.0936000000002</v>
      </c>
      <c r="V647" s="341">
        <v>30.024168</v>
      </c>
      <c r="W647" s="110" t="s">
        <v>701</v>
      </c>
      <c r="X647" s="110"/>
      <c r="Y647" s="110"/>
      <c r="Z647" s="90"/>
    </row>
    <row r="648" spans="1:26" ht="14.5" customHeight="1">
      <c r="A648" s="74" t="s">
        <v>3090</v>
      </c>
      <c r="B648" s="129" t="s">
        <v>2674</v>
      </c>
      <c r="C648" s="130" t="s">
        <v>3091</v>
      </c>
      <c r="D648" s="131" t="s">
        <v>700</v>
      </c>
      <c r="E648" s="129" t="s">
        <v>957</v>
      </c>
      <c r="F648" s="132" t="s">
        <v>3092</v>
      </c>
      <c r="G648" s="132">
        <v>298832.78442999994</v>
      </c>
      <c r="H648" s="348">
        <v>298832.78442999994</v>
      </c>
      <c r="I648" s="74"/>
      <c r="J648" s="337">
        <v>30427.830827067668</v>
      </c>
      <c r="K648" s="338">
        <v>30427.830827067668</v>
      </c>
      <c r="L648" s="74"/>
      <c r="M648" s="339">
        <v>86658.366999999998</v>
      </c>
      <c r="N648" s="340">
        <f t="shared" si="54"/>
        <v>86658.366999999998</v>
      </c>
      <c r="O648" s="74"/>
      <c r="P648" s="133">
        <v>84977.069000000003</v>
      </c>
      <c r="Q648" s="133">
        <v>1645.8448000000001</v>
      </c>
      <c r="R648" s="133">
        <v>35.453192999999999</v>
      </c>
      <c r="S648" s="134">
        <v>5.0945484918699995</v>
      </c>
      <c r="T648" s="135">
        <v>6.086703962028101E-3</v>
      </c>
      <c r="U648" s="135">
        <v>4965.4331999999995</v>
      </c>
      <c r="V648" s="341">
        <v>81.884642999999997</v>
      </c>
      <c r="W648" s="110" t="s">
        <v>654</v>
      </c>
      <c r="X648" s="110"/>
      <c r="Y648" s="110"/>
      <c r="Z648" s="90"/>
    </row>
    <row r="649" spans="1:26" ht="14.5" customHeight="1">
      <c r="A649" s="74" t="s">
        <v>3093</v>
      </c>
      <c r="B649" s="129" t="s">
        <v>2674</v>
      </c>
      <c r="C649" s="130" t="s">
        <v>3094</v>
      </c>
      <c r="D649" s="131" t="s">
        <v>700</v>
      </c>
      <c r="E649" s="129" t="s">
        <v>957</v>
      </c>
      <c r="F649" s="132" t="s">
        <v>3095</v>
      </c>
      <c r="G649" s="132">
        <v>573.80388106110001</v>
      </c>
      <c r="H649" s="348">
        <v>573.80388106110001</v>
      </c>
      <c r="I649" s="74"/>
      <c r="J649" s="337">
        <v>3106.0343609022557</v>
      </c>
      <c r="K649" s="338">
        <v>3106.0343609022557</v>
      </c>
      <c r="L649" s="74"/>
      <c r="M649" s="339">
        <v>87.403366000000005</v>
      </c>
      <c r="N649" s="340">
        <f t="shared" si="54"/>
        <v>87.403366000000005</v>
      </c>
      <c r="O649" s="74"/>
      <c r="P649" s="133">
        <v>82.045907999999997</v>
      </c>
      <c r="Q649" s="133">
        <v>3.1203804000000002</v>
      </c>
      <c r="R649" s="133">
        <v>2.2370777999999998</v>
      </c>
      <c r="S649" s="134">
        <v>4.9188194950810001E-3</v>
      </c>
      <c r="T649" s="135">
        <v>1.1539868110132201E-5</v>
      </c>
      <c r="U649" s="135">
        <v>313.31622259600005</v>
      </c>
      <c r="V649" s="341">
        <v>0.18171266</v>
      </c>
      <c r="W649" s="163" t="s">
        <v>702</v>
      </c>
      <c r="X649" s="110"/>
      <c r="Y649" s="110"/>
      <c r="Z649" s="90"/>
    </row>
    <row r="650" spans="1:26" ht="14.5" customHeight="1">
      <c r="A650" s="74" t="s">
        <v>3096</v>
      </c>
      <c r="B650" s="129" t="s">
        <v>2674</v>
      </c>
      <c r="C650" s="130" t="s">
        <v>3097</v>
      </c>
      <c r="D650" s="131" t="s">
        <v>700</v>
      </c>
      <c r="E650" s="129" t="s">
        <v>957</v>
      </c>
      <c r="F650" s="132" t="s">
        <v>3098</v>
      </c>
      <c r="G650" s="132">
        <v>191459.54913909797</v>
      </c>
      <c r="H650" s="348">
        <v>191459.54913909797</v>
      </c>
      <c r="I650" s="74"/>
      <c r="J650" s="337">
        <v>20591.984210526316</v>
      </c>
      <c r="K650" s="338">
        <v>20591.984210526316</v>
      </c>
      <c r="L650" s="74"/>
      <c r="M650" s="339">
        <v>55492.82</v>
      </c>
      <c r="N650" s="340">
        <f t="shared" si="54"/>
        <v>55492.82</v>
      </c>
      <c r="O650" s="74"/>
      <c r="P650" s="133">
        <v>54414.860999999997</v>
      </c>
      <c r="Q650" s="133">
        <v>1054.4639999999999</v>
      </c>
      <c r="R650" s="133">
        <v>23.495391000000001</v>
      </c>
      <c r="S650" s="134">
        <v>3.2622818427102493</v>
      </c>
      <c r="T650" s="135">
        <v>3.8996448849175302E-3</v>
      </c>
      <c r="U650" s="135">
        <v>3290.6710900000003</v>
      </c>
      <c r="V650" s="341">
        <v>52.471587999999997</v>
      </c>
      <c r="W650" s="110" t="s">
        <v>701</v>
      </c>
      <c r="X650" s="110"/>
      <c r="Y650" s="110"/>
      <c r="Z650" s="90"/>
    </row>
    <row r="651" spans="1:26" ht="14.5" customHeight="1">
      <c r="A651" s="74" t="s">
        <v>3099</v>
      </c>
      <c r="B651" s="129" t="s">
        <v>2674</v>
      </c>
      <c r="C651" s="130" t="s">
        <v>3100</v>
      </c>
      <c r="D651" s="131" t="s">
        <v>700</v>
      </c>
      <c r="E651" s="129" t="s">
        <v>957</v>
      </c>
      <c r="F651" s="132" t="s">
        <v>3101</v>
      </c>
      <c r="G651" s="132">
        <v>1.9737098605351697</v>
      </c>
      <c r="H651" s="348">
        <v>1.9737098605351697</v>
      </c>
      <c r="I651" s="74"/>
      <c r="J651" s="337">
        <v>5.429356315789474</v>
      </c>
      <c r="K651" s="338">
        <v>5.429356315789474</v>
      </c>
      <c r="L651" s="74"/>
      <c r="M651" s="339">
        <v>0.10149001000000001</v>
      </c>
      <c r="N651" s="340">
        <f t="shared" si="54"/>
        <v>0.10149001000000001</v>
      </c>
      <c r="O651" s="74"/>
      <c r="P651" s="133">
        <v>9.3665578999999999E-2</v>
      </c>
      <c r="Q651" s="133">
        <v>4.4190150999999997E-3</v>
      </c>
      <c r="R651" s="133">
        <v>3.4054165999999999E-3</v>
      </c>
      <c r="S651" s="134">
        <v>5.6154424021302998E-6</v>
      </c>
      <c r="T651" s="135">
        <v>1.6342511114423516E-8</v>
      </c>
      <c r="U651" s="135">
        <v>0.47694909499999999</v>
      </c>
      <c r="V651" s="341">
        <v>2.3397905999999999E-4</v>
      </c>
      <c r="W651" s="110" t="s">
        <v>3102</v>
      </c>
      <c r="X651" s="110"/>
      <c r="Y651" s="110"/>
      <c r="Z651" s="90"/>
    </row>
    <row r="652" spans="1:26" ht="14.5" customHeight="1">
      <c r="A652" s="74" t="s">
        <v>3103</v>
      </c>
      <c r="B652" s="129" t="s">
        <v>2674</v>
      </c>
      <c r="C652" s="130" t="s">
        <v>3104</v>
      </c>
      <c r="D652" s="131" t="s">
        <v>700</v>
      </c>
      <c r="E652" s="129" t="s">
        <v>957</v>
      </c>
      <c r="F652" s="132" t="s">
        <v>3105</v>
      </c>
      <c r="G652" s="132">
        <v>713.13504493999994</v>
      </c>
      <c r="H652" s="348">
        <v>713.13504493999994</v>
      </c>
      <c r="I652" s="74"/>
      <c r="J652" s="337">
        <v>123.699</v>
      </c>
      <c r="K652" s="338">
        <v>123.699</v>
      </c>
      <c r="L652" s="74"/>
      <c r="M652" s="339">
        <v>17.279872999999998</v>
      </c>
      <c r="N652" s="340">
        <f t="shared" si="54"/>
        <v>17.279872999999998</v>
      </c>
      <c r="O652" s="74"/>
      <c r="P652" s="133">
        <v>16.631561999999999</v>
      </c>
      <c r="Q652" s="133">
        <v>0.29609613000000001</v>
      </c>
      <c r="R652" s="133">
        <v>0.35221437999999999</v>
      </c>
      <c r="S652" s="134">
        <v>9.9709604500000009E-4</v>
      </c>
      <c r="T652" s="135">
        <v>1.0950300710935E-6</v>
      </c>
      <c r="U652" s="135">
        <v>49.329745000000003</v>
      </c>
      <c r="V652" s="341">
        <v>1.4218177999999999</v>
      </c>
      <c r="W652" s="110" t="s">
        <v>654</v>
      </c>
      <c r="X652" s="110"/>
      <c r="Y652" s="110"/>
      <c r="Z652" s="90"/>
    </row>
    <row r="653" spans="1:26" ht="14.5" customHeight="1">
      <c r="A653" s="74" t="s">
        <v>3106</v>
      </c>
      <c r="B653" s="129" t="s">
        <v>2674</v>
      </c>
      <c r="C653" s="130" t="s">
        <v>3107</v>
      </c>
      <c r="D653" s="131" t="s">
        <v>700</v>
      </c>
      <c r="E653" s="129" t="s">
        <v>957</v>
      </c>
      <c r="F653" s="132" t="s">
        <v>3108</v>
      </c>
      <c r="G653" s="132">
        <v>3.0501972227560001</v>
      </c>
      <c r="H653" s="348">
        <v>3.0501972227560001</v>
      </c>
      <c r="I653" s="74"/>
      <c r="J653" s="337">
        <v>14.373963157894737</v>
      </c>
      <c r="K653" s="338">
        <v>14.373963157894737</v>
      </c>
      <c r="L653" s="74"/>
      <c r="M653" s="339">
        <v>0.50312106999999995</v>
      </c>
      <c r="N653" s="340">
        <f t="shared" si="54"/>
        <v>0.50312106999999995</v>
      </c>
      <c r="O653" s="74"/>
      <c r="P653" s="133">
        <v>0.47614338</v>
      </c>
      <c r="Q653" s="133">
        <v>1.6360815000000001E-2</v>
      </c>
      <c r="R653" s="133">
        <v>1.0616873000000001E-2</v>
      </c>
      <c r="S653" s="134">
        <v>2.8545765854767003E-5</v>
      </c>
      <c r="T653" s="135">
        <v>6.0505973340019983E-8</v>
      </c>
      <c r="U653" s="135">
        <v>1.4869570414770001</v>
      </c>
      <c r="V653" s="341">
        <v>9.4616806999999999E-4</v>
      </c>
      <c r="W653" s="163" t="s">
        <v>702</v>
      </c>
      <c r="X653" s="110"/>
      <c r="Y653" s="110"/>
      <c r="Z653" s="90"/>
    </row>
    <row r="654" spans="1:26" ht="14.5" customHeight="1">
      <c r="A654" s="74" t="s">
        <v>3109</v>
      </c>
      <c r="B654" s="129" t="s">
        <v>2674</v>
      </c>
      <c r="C654" s="130" t="s">
        <v>3110</v>
      </c>
      <c r="D654" s="131" t="s">
        <v>700</v>
      </c>
      <c r="E654" s="129" t="s">
        <v>957</v>
      </c>
      <c r="F654" s="132" t="s">
        <v>3111</v>
      </c>
      <c r="G654" s="132">
        <v>578.21892454269698</v>
      </c>
      <c r="H654" s="348">
        <v>578.21892454269698</v>
      </c>
      <c r="I654" s="74"/>
      <c r="J654" s="337">
        <v>102.92724060150375</v>
      </c>
      <c r="K654" s="338">
        <v>102.92724060150375</v>
      </c>
      <c r="L654" s="74"/>
      <c r="M654" s="339">
        <v>14.09229</v>
      </c>
      <c r="N654" s="340">
        <f t="shared" si="54"/>
        <v>14.09229</v>
      </c>
      <c r="O654" s="74"/>
      <c r="P654" s="133">
        <v>13.562033</v>
      </c>
      <c r="Q654" s="133">
        <v>0.24294642</v>
      </c>
      <c r="R654" s="133">
        <v>0.28731085000000001</v>
      </c>
      <c r="S654" s="134">
        <v>8.1307148656408878E-4</v>
      </c>
      <c r="T654" s="135">
        <v>8.9847049124909995E-7</v>
      </c>
      <c r="U654" s="135">
        <v>40.239615000000001</v>
      </c>
      <c r="V654" s="341">
        <v>1.1518522</v>
      </c>
      <c r="W654" s="110" t="s">
        <v>701</v>
      </c>
      <c r="X654" s="110"/>
      <c r="Y654" s="110"/>
      <c r="Z654" s="90"/>
    </row>
    <row r="655" spans="1:26" ht="14.5" customHeight="1">
      <c r="A655" s="74" t="s">
        <v>3112</v>
      </c>
      <c r="B655" s="129" t="s">
        <v>2674</v>
      </c>
      <c r="C655" s="130" t="s">
        <v>3113</v>
      </c>
      <c r="D655" s="131" t="s">
        <v>700</v>
      </c>
      <c r="E655" s="129" t="s">
        <v>957</v>
      </c>
      <c r="F655" s="132" t="s">
        <v>3114</v>
      </c>
      <c r="G655" s="132">
        <v>1363.0101561869999</v>
      </c>
      <c r="H655" s="348">
        <v>1363.0101561869999</v>
      </c>
      <c r="I655" s="74"/>
      <c r="J655" s="337">
        <v>202.64055639097745</v>
      </c>
      <c r="K655" s="338">
        <v>202.64055639097745</v>
      </c>
      <c r="L655" s="74"/>
      <c r="M655" s="339">
        <v>29.232773999999999</v>
      </c>
      <c r="N655" s="340">
        <f t="shared" si="54"/>
        <v>29.232773999999999</v>
      </c>
      <c r="O655" s="74"/>
      <c r="P655" s="133">
        <v>7.2049900999999998</v>
      </c>
      <c r="Q655" s="133">
        <v>0.23100372</v>
      </c>
      <c r="R655" s="133">
        <v>21.796779999999998</v>
      </c>
      <c r="S655" s="134">
        <v>4.3195384306799996E-4</v>
      </c>
      <c r="T655" s="135">
        <v>8.5430370269970004E-7</v>
      </c>
      <c r="U655" s="135">
        <v>3052.7703289999999</v>
      </c>
      <c r="V655" s="341">
        <v>0.52893997999999998</v>
      </c>
      <c r="W655" s="110" t="s">
        <v>3115</v>
      </c>
      <c r="X655" s="110"/>
      <c r="Y655" s="110"/>
      <c r="Z655" s="90"/>
    </row>
    <row r="656" spans="1:26" ht="14.5" customHeight="1">
      <c r="A656" s="74" t="s">
        <v>3116</v>
      </c>
      <c r="B656" s="129" t="s">
        <v>2674</v>
      </c>
      <c r="C656" s="130" t="s">
        <v>3117</v>
      </c>
      <c r="D656" s="131" t="s">
        <v>700</v>
      </c>
      <c r="E656" s="129" t="s">
        <v>957</v>
      </c>
      <c r="F656" s="132" t="s">
        <v>3118</v>
      </c>
      <c r="G656" s="132">
        <v>124.38176673728299</v>
      </c>
      <c r="H656" s="348">
        <v>124.38176673728299</v>
      </c>
      <c r="I656" s="74"/>
      <c r="J656" s="337">
        <v>44.537886466165411</v>
      </c>
      <c r="K656" s="338">
        <v>44.537886466165411</v>
      </c>
      <c r="L656" s="74"/>
      <c r="M656" s="339">
        <v>1.5894657000000001</v>
      </c>
      <c r="N656" s="340">
        <f t="shared" si="54"/>
        <v>1.5894657000000001</v>
      </c>
      <c r="O656" s="74"/>
      <c r="P656" s="133">
        <v>1.4753356</v>
      </c>
      <c r="Q656" s="133">
        <v>5.0694171000000003E-2</v>
      </c>
      <c r="R656" s="133">
        <v>6.3435907E-2</v>
      </c>
      <c r="S656" s="134">
        <v>8.8449378815064989E-5</v>
      </c>
      <c r="T656" s="135">
        <v>1.8747844186784996E-7</v>
      </c>
      <c r="U656" s="135">
        <v>8.8845808000000002</v>
      </c>
      <c r="V656" s="341">
        <v>47.822809999999997</v>
      </c>
      <c r="W656" s="163" t="s">
        <v>703</v>
      </c>
      <c r="X656" s="110"/>
      <c r="Y656" s="110"/>
      <c r="Z656" s="90"/>
    </row>
    <row r="657" spans="1:26" ht="14.5" customHeight="1">
      <c r="A657" s="74" t="s">
        <v>3119</v>
      </c>
      <c r="B657" s="129" t="s">
        <v>2674</v>
      </c>
      <c r="C657" s="130" t="s">
        <v>3120</v>
      </c>
      <c r="D657" s="131" t="s">
        <v>700</v>
      </c>
      <c r="E657" s="129" t="s">
        <v>957</v>
      </c>
      <c r="F657" s="132" t="s">
        <v>3121</v>
      </c>
      <c r="G657" s="132">
        <v>27.882040128</v>
      </c>
      <c r="H657" s="348">
        <v>27.882040128</v>
      </c>
      <c r="I657" s="74"/>
      <c r="J657" s="337">
        <v>16.768999999999998</v>
      </c>
      <c r="K657" s="338">
        <v>16.768999999999998</v>
      </c>
      <c r="L657" s="74"/>
      <c r="M657" s="339">
        <v>1.6278908999999999</v>
      </c>
      <c r="N657" s="340">
        <f t="shared" si="54"/>
        <v>1.6278908999999999</v>
      </c>
      <c r="O657" s="74"/>
      <c r="P657" s="133">
        <v>1.5693162</v>
      </c>
      <c r="Q657" s="133">
        <v>3.7202365000000001E-2</v>
      </c>
      <c r="R657" s="133">
        <v>2.1372329999999998E-2</v>
      </c>
      <c r="S657" s="134">
        <v>9.4083707146E-5</v>
      </c>
      <c r="T657" s="135">
        <v>1.3758271200750004E-7</v>
      </c>
      <c r="U657" s="135">
        <v>2.9933234999999998</v>
      </c>
      <c r="V657" s="341">
        <v>2.1387559E-2</v>
      </c>
      <c r="W657" s="110" t="s">
        <v>3122</v>
      </c>
      <c r="X657" s="110"/>
      <c r="Y657" s="110"/>
      <c r="Z657" s="90"/>
    </row>
    <row r="658" spans="1:26" ht="14.5" customHeight="1">
      <c r="A658" s="74" t="s">
        <v>3123</v>
      </c>
      <c r="B658" s="129" t="s">
        <v>2674</v>
      </c>
      <c r="C658" s="130" t="s">
        <v>3124</v>
      </c>
      <c r="D658" s="131" t="s">
        <v>700</v>
      </c>
      <c r="E658" s="129" t="s">
        <v>957</v>
      </c>
      <c r="F658" s="132" t="s">
        <v>3125</v>
      </c>
      <c r="G658" s="132">
        <v>20.804241080482996</v>
      </c>
      <c r="H658" s="348">
        <v>20.804241080482996</v>
      </c>
      <c r="I658" s="74"/>
      <c r="J658" s="337">
        <v>29.559454135338342</v>
      </c>
      <c r="K658" s="338">
        <v>29.559454135338342</v>
      </c>
      <c r="L658" s="74"/>
      <c r="M658" s="339">
        <v>0.75954827000000003</v>
      </c>
      <c r="N658" s="340">
        <f t="shared" si="54"/>
        <v>0.75954827000000003</v>
      </c>
      <c r="O658" s="74"/>
      <c r="P658" s="133">
        <v>0.71822905999999997</v>
      </c>
      <c r="Q658" s="133">
        <v>2.8381337999999999E-2</v>
      </c>
      <c r="R658" s="133">
        <v>1.2937863000000001E-2</v>
      </c>
      <c r="S658" s="134">
        <v>4.3059296986206002E-5</v>
      </c>
      <c r="T658" s="135">
        <v>1.0496056861944262E-7</v>
      </c>
      <c r="U658" s="135">
        <v>1.81202565</v>
      </c>
      <c r="V658" s="341">
        <v>1.859026E-3</v>
      </c>
      <c r="W658" s="110" t="s">
        <v>3126</v>
      </c>
      <c r="X658" s="110"/>
      <c r="Y658" s="110"/>
      <c r="Z658" s="90"/>
    </row>
    <row r="659" spans="1:26" ht="14.5" customHeight="1">
      <c r="A659" s="74" t="s">
        <v>3127</v>
      </c>
      <c r="B659" s="129" t="s">
        <v>2674</v>
      </c>
      <c r="C659" s="130" t="s">
        <v>3128</v>
      </c>
      <c r="D659" s="131" t="s">
        <v>700</v>
      </c>
      <c r="E659" s="129" t="s">
        <v>957</v>
      </c>
      <c r="F659" s="132" t="s">
        <v>3129</v>
      </c>
      <c r="G659" s="132">
        <v>3.4074641078217001</v>
      </c>
      <c r="H659" s="348">
        <v>3.4074641078217001</v>
      </c>
      <c r="I659" s="74"/>
      <c r="J659" s="337">
        <v>19.187061654135338</v>
      </c>
      <c r="K659" s="338">
        <v>19.187061654135338</v>
      </c>
      <c r="L659" s="74"/>
      <c r="M659" s="339">
        <v>0.38164140000000002</v>
      </c>
      <c r="N659" s="340">
        <f t="shared" si="54"/>
        <v>0.38164140000000002</v>
      </c>
      <c r="O659" s="74"/>
      <c r="P659" s="133">
        <v>0.36005220999999998</v>
      </c>
      <c r="Q659" s="133">
        <v>1.6120452E-2</v>
      </c>
      <c r="R659" s="133">
        <v>5.4687312000000002E-3</v>
      </c>
      <c r="S659" s="134">
        <v>2.158586436213199E-5</v>
      </c>
      <c r="T659" s="135">
        <v>5.961705583080161E-8</v>
      </c>
      <c r="U659" s="135">
        <v>0.76592873705999998</v>
      </c>
      <c r="V659" s="341">
        <v>9.895689300000001E-4</v>
      </c>
      <c r="W659" s="110" t="s">
        <v>3130</v>
      </c>
      <c r="X659" s="110"/>
      <c r="Y659" s="110"/>
      <c r="Z659" s="90"/>
    </row>
    <row r="660" spans="1:26" ht="14.5" customHeight="1">
      <c r="A660" s="74" t="s">
        <v>3131</v>
      </c>
      <c r="B660" s="129" t="s">
        <v>2674</v>
      </c>
      <c r="C660" s="130" t="s">
        <v>3132</v>
      </c>
      <c r="D660" s="131" t="s">
        <v>700</v>
      </c>
      <c r="E660" s="129" t="s">
        <v>957</v>
      </c>
      <c r="F660" s="132" t="s">
        <v>3133</v>
      </c>
      <c r="G660" s="132">
        <v>20.630273870782307</v>
      </c>
      <c r="H660" s="348">
        <v>20.630273870782307</v>
      </c>
      <c r="I660" s="74"/>
      <c r="J660" s="337">
        <v>29.455730075187969</v>
      </c>
      <c r="K660" s="338">
        <v>29.455730075187969</v>
      </c>
      <c r="L660" s="74"/>
      <c r="M660" s="339">
        <v>0.75576920000000003</v>
      </c>
      <c r="N660" s="340">
        <f t="shared" si="54"/>
        <v>0.75576920000000003</v>
      </c>
      <c r="O660" s="74"/>
      <c r="P660" s="133">
        <v>0.71464729999999999</v>
      </c>
      <c r="Q660" s="133">
        <v>2.8258729E-2</v>
      </c>
      <c r="R660" s="133">
        <v>1.2863172000000001E-2</v>
      </c>
      <c r="S660" s="134">
        <v>4.2844561437252603E-5</v>
      </c>
      <c r="T660" s="135">
        <v>1.0450713292250342E-7</v>
      </c>
      <c r="U660" s="135">
        <v>1.80156472</v>
      </c>
      <c r="V660" s="341">
        <v>1.8503313999999999E-3</v>
      </c>
      <c r="W660" s="110" t="s">
        <v>701</v>
      </c>
      <c r="X660" s="110"/>
      <c r="Y660" s="110"/>
      <c r="Z660" s="90"/>
    </row>
    <row r="661" spans="1:26" ht="14.5" customHeight="1">
      <c r="A661" s="74" t="s">
        <v>3134</v>
      </c>
      <c r="B661" s="129" t="s">
        <v>2674</v>
      </c>
      <c r="C661" s="130" t="s">
        <v>3135</v>
      </c>
      <c r="D661" s="131" t="s">
        <v>700</v>
      </c>
      <c r="E661" s="129" t="s">
        <v>957</v>
      </c>
      <c r="F661" s="132" t="s">
        <v>3136</v>
      </c>
      <c r="G661" s="132">
        <v>25.367037788172002</v>
      </c>
      <c r="H661" s="348">
        <v>25.367037788172002</v>
      </c>
      <c r="I661" s="74"/>
      <c r="J661" s="337">
        <v>1.684063834586466</v>
      </c>
      <c r="K661" s="338">
        <v>1.684063834586466</v>
      </c>
      <c r="L661" s="74"/>
      <c r="M661" s="339">
        <v>1.3105807</v>
      </c>
      <c r="N661" s="340">
        <f t="shared" si="54"/>
        <v>1.3105807</v>
      </c>
      <c r="O661" s="74"/>
      <c r="P661" s="133">
        <v>1.2777551</v>
      </c>
      <c r="Q661" s="133">
        <v>2.398863E-2</v>
      </c>
      <c r="R661" s="133">
        <v>8.8369551000000001E-3</v>
      </c>
      <c r="S661" s="134">
        <v>7.6604022187199994E-5</v>
      </c>
      <c r="T661" s="135">
        <v>8.8715348540879998E-8</v>
      </c>
      <c r="U661" s="135">
        <v>1.23766877</v>
      </c>
      <c r="V661" s="341">
        <v>5.4104864000000001E-3</v>
      </c>
      <c r="W661" s="110" t="s">
        <v>3137</v>
      </c>
      <c r="X661" s="110"/>
      <c r="Y661" s="110"/>
      <c r="Z661" s="90"/>
    </row>
    <row r="662" spans="1:26" ht="14.5" customHeight="1">
      <c r="A662" s="74" t="s">
        <v>3138</v>
      </c>
      <c r="B662" s="129" t="s">
        <v>2674</v>
      </c>
      <c r="C662" s="130" t="s">
        <v>3139</v>
      </c>
      <c r="D662" s="131" t="s">
        <v>700</v>
      </c>
      <c r="E662" s="129" t="s">
        <v>957</v>
      </c>
      <c r="F662" s="132" t="s">
        <v>3140</v>
      </c>
      <c r="G662" s="132">
        <v>34.860141447290289</v>
      </c>
      <c r="H662" s="348">
        <v>34.860141447290289</v>
      </c>
      <c r="I662" s="74"/>
      <c r="J662" s="337">
        <v>17.219175939849624</v>
      </c>
      <c r="K662" s="338">
        <v>17.219175939849624</v>
      </c>
      <c r="L662" s="74"/>
      <c r="M662" s="339">
        <v>1.7973969000000001</v>
      </c>
      <c r="N662" s="340">
        <f t="shared" si="54"/>
        <v>1.7973969000000001</v>
      </c>
      <c r="O662" s="74"/>
      <c r="P662" s="133">
        <v>1.7429877</v>
      </c>
      <c r="Q662" s="133">
        <v>4.0045352999999999E-2</v>
      </c>
      <c r="R662" s="133">
        <v>1.4363885999999999E-2</v>
      </c>
      <c r="S662" s="134">
        <v>1.044956652530026E-4</v>
      </c>
      <c r="T662" s="135">
        <v>1.4809672142592806E-7</v>
      </c>
      <c r="U662" s="135">
        <v>2.0117487500000002</v>
      </c>
      <c r="V662" s="341">
        <v>4.7232847000000001E-3</v>
      </c>
      <c r="W662" s="163" t="s">
        <v>1391</v>
      </c>
      <c r="X662" s="110"/>
      <c r="Y662" s="110"/>
      <c r="Z662" s="90"/>
    </row>
    <row r="663" spans="1:26" ht="14.5" customHeight="1">
      <c r="A663" s="74" t="s">
        <v>3141</v>
      </c>
      <c r="B663" s="129" t="s">
        <v>2674</v>
      </c>
      <c r="C663" s="130" t="s">
        <v>3142</v>
      </c>
      <c r="D663" s="131" t="s">
        <v>700</v>
      </c>
      <c r="E663" s="129" t="s">
        <v>957</v>
      </c>
      <c r="F663" s="132" t="s">
        <v>3143</v>
      </c>
      <c r="G663" s="132">
        <v>34.511540409900284</v>
      </c>
      <c r="H663" s="348">
        <v>34.511540409900284</v>
      </c>
      <c r="I663" s="74"/>
      <c r="J663" s="337">
        <v>17.046984210526315</v>
      </c>
      <c r="K663" s="338">
        <v>17.046984210526315</v>
      </c>
      <c r="L663" s="74"/>
      <c r="M663" s="339">
        <v>1.779423</v>
      </c>
      <c r="N663" s="340">
        <f t="shared" si="54"/>
        <v>1.779423</v>
      </c>
      <c r="O663" s="74"/>
      <c r="P663" s="133">
        <v>1.7255578</v>
      </c>
      <c r="Q663" s="133">
        <v>3.9644899999999997E-2</v>
      </c>
      <c r="R663" s="133">
        <v>1.4220247E-2</v>
      </c>
      <c r="S663" s="134">
        <v>1.0345070867267753E-4</v>
      </c>
      <c r="T663" s="135">
        <v>1.466157544827497E-7</v>
      </c>
      <c r="U663" s="135">
        <v>1.9916312</v>
      </c>
      <c r="V663" s="341">
        <v>4.6760517999999999E-3</v>
      </c>
      <c r="W663" s="163" t="s">
        <v>3144</v>
      </c>
      <c r="X663" s="110"/>
      <c r="Y663" s="110"/>
      <c r="Z663" s="90"/>
    </row>
    <row r="664" spans="1:26" ht="14.5" customHeight="1">
      <c r="A664" s="74" t="s">
        <v>3145</v>
      </c>
      <c r="B664" s="129" t="s">
        <v>2674</v>
      </c>
      <c r="C664" s="130" t="s">
        <v>3146</v>
      </c>
      <c r="D664" s="131" t="s">
        <v>700</v>
      </c>
      <c r="E664" s="129" t="s">
        <v>957</v>
      </c>
      <c r="F664" s="132" t="s">
        <v>3147</v>
      </c>
      <c r="G664" s="132">
        <v>2.6284986866351203</v>
      </c>
      <c r="H664" s="348">
        <v>2.6284986866351203</v>
      </c>
      <c r="I664" s="74"/>
      <c r="J664" s="337">
        <v>3.2944618045112781</v>
      </c>
      <c r="K664" s="338">
        <v>3.2944618045112781</v>
      </c>
      <c r="L664" s="74"/>
      <c r="M664" s="339">
        <v>0.14774490000000001</v>
      </c>
      <c r="N664" s="340">
        <f t="shared" si="54"/>
        <v>0.14774490000000001</v>
      </c>
      <c r="O664" s="74"/>
      <c r="P664" s="133">
        <v>0.14181774999999999</v>
      </c>
      <c r="Q664" s="133">
        <v>4.6336017E-3</v>
      </c>
      <c r="R664" s="133">
        <v>1.2935507999999999E-3</v>
      </c>
      <c r="S664" s="134">
        <v>8.5022630470800008E-6</v>
      </c>
      <c r="T664" s="135">
        <v>1.7136100922910001E-8</v>
      </c>
      <c r="U664" s="135">
        <v>0.181169571</v>
      </c>
      <c r="V664" s="341">
        <v>1.6839515999999999E-3</v>
      </c>
      <c r="W664" s="110" t="s">
        <v>3148</v>
      </c>
      <c r="X664" s="110"/>
      <c r="Y664" s="110"/>
      <c r="Z664" s="90"/>
    </row>
    <row r="665" spans="1:26" ht="14.5" customHeight="1">
      <c r="A665" s="74" t="s">
        <v>3149</v>
      </c>
      <c r="B665" s="129" t="s">
        <v>2674</v>
      </c>
      <c r="C665" s="130" t="s">
        <v>3150</v>
      </c>
      <c r="D665" s="131" t="s">
        <v>700</v>
      </c>
      <c r="E665" s="129" t="s">
        <v>957</v>
      </c>
      <c r="F665" s="132" t="s">
        <v>3151</v>
      </c>
      <c r="G665" s="132">
        <v>0.14632057874230001</v>
      </c>
      <c r="H665" s="348">
        <v>0.14632057874230001</v>
      </c>
      <c r="I665" s="74"/>
      <c r="J665" s="337">
        <v>0.93368240601503749</v>
      </c>
      <c r="K665" s="338">
        <v>0.93368240601503749</v>
      </c>
      <c r="L665" s="74"/>
      <c r="M665" s="339">
        <v>1.8297457E-2</v>
      </c>
      <c r="N665" s="340">
        <f t="shared" si="54"/>
        <v>1.8297457E-2</v>
      </c>
      <c r="O665" s="74"/>
      <c r="P665" s="133">
        <v>1.6842929E-2</v>
      </c>
      <c r="Q665" s="133">
        <v>7.9197070000000004E-4</v>
      </c>
      <c r="R665" s="133">
        <v>6.6255695999999998E-4</v>
      </c>
      <c r="S665" s="134">
        <v>1.0097679261020001E-6</v>
      </c>
      <c r="T665" s="135">
        <v>2.9288857191621299E-9</v>
      </c>
      <c r="U665" s="135">
        <v>9.2795092616000011E-2</v>
      </c>
      <c r="V665" s="342">
        <v>4.6405046E-5</v>
      </c>
      <c r="W665" s="110" t="s">
        <v>3152</v>
      </c>
      <c r="X665" s="110"/>
      <c r="Y665" s="110"/>
      <c r="Z665" s="90"/>
    </row>
    <row r="666" spans="1:26" ht="14.5" customHeight="1">
      <c r="A666" s="74" t="s">
        <v>3153</v>
      </c>
      <c r="B666" s="129" t="s">
        <v>2674</v>
      </c>
      <c r="C666" s="130" t="s">
        <v>3154</v>
      </c>
      <c r="D666" s="131" t="s">
        <v>700</v>
      </c>
      <c r="E666" s="129" t="s">
        <v>957</v>
      </c>
      <c r="F666" s="132" t="s">
        <v>3155</v>
      </c>
      <c r="G666" s="132">
        <v>2.2809937922695798</v>
      </c>
      <c r="H666" s="348">
        <v>2.2809937922695798</v>
      </c>
      <c r="I666" s="74"/>
      <c r="J666" s="337">
        <v>2.9639527067669169</v>
      </c>
      <c r="K666" s="338">
        <v>2.9639527067669169</v>
      </c>
      <c r="L666" s="74"/>
      <c r="M666" s="339">
        <v>0.12962225999999999</v>
      </c>
      <c r="N666" s="340">
        <f t="shared" si="54"/>
        <v>0.12962225999999999</v>
      </c>
      <c r="O666" s="74"/>
      <c r="P666" s="133">
        <v>0.12432127</v>
      </c>
      <c r="Q666" s="133">
        <v>4.0957733999999997E-3</v>
      </c>
      <c r="R666" s="133">
        <v>1.2052116000000001E-3</v>
      </c>
      <c r="S666" s="134">
        <v>7.4533137051379007E-6</v>
      </c>
      <c r="T666" s="135">
        <v>1.514709083545976E-8</v>
      </c>
      <c r="U666" s="135">
        <v>0.16879714200000001</v>
      </c>
      <c r="V666" s="341">
        <v>1.4546951E-3</v>
      </c>
      <c r="W666" s="110" t="s">
        <v>701</v>
      </c>
      <c r="X666" s="110"/>
      <c r="Y666" s="110"/>
      <c r="Z666" s="90"/>
    </row>
    <row r="667" spans="1:26" ht="14.5" customHeight="1">
      <c r="A667" s="74" t="s">
        <v>3156</v>
      </c>
      <c r="B667" s="129" t="s">
        <v>2674</v>
      </c>
      <c r="C667" s="130" t="s">
        <v>3157</v>
      </c>
      <c r="D667" s="131" t="s">
        <v>700</v>
      </c>
      <c r="E667" s="129" t="s">
        <v>957</v>
      </c>
      <c r="F667" s="132" t="s">
        <v>3158</v>
      </c>
      <c r="G667" s="132">
        <v>43.626588992000002</v>
      </c>
      <c r="H667" s="348">
        <v>43.626588992000002</v>
      </c>
      <c r="I667" s="74"/>
      <c r="J667" s="337">
        <v>2.8699999999999997</v>
      </c>
      <c r="K667" s="338">
        <v>2.8699999999999997</v>
      </c>
      <c r="L667" s="74"/>
      <c r="M667" s="339">
        <v>2.2536700000000001</v>
      </c>
      <c r="N667" s="340">
        <f t="shared" si="54"/>
        <v>2.2536700000000001</v>
      </c>
      <c r="O667" s="74"/>
      <c r="P667" s="133">
        <v>2.1972399</v>
      </c>
      <c r="Q667" s="133">
        <v>4.1238117999999997E-2</v>
      </c>
      <c r="R667" s="133">
        <v>1.5192020000000001E-2</v>
      </c>
      <c r="S667" s="134">
        <v>1.317290103E-4</v>
      </c>
      <c r="T667" s="135">
        <v>1.5250783347299999E-7</v>
      </c>
      <c r="U667" s="135">
        <v>2.1277338399999999</v>
      </c>
      <c r="V667" s="341">
        <v>9.3046655999999995E-3</v>
      </c>
      <c r="W667" s="195" t="s">
        <v>3159</v>
      </c>
      <c r="X667" s="195"/>
      <c r="Y667" s="195"/>
      <c r="Z667" s="196"/>
    </row>
    <row r="668" spans="1:26" ht="14.5" customHeight="1">
      <c r="A668" s="74" t="s">
        <v>3160</v>
      </c>
      <c r="B668" s="129" t="s">
        <v>2674</v>
      </c>
      <c r="C668" s="130" t="s">
        <v>3161</v>
      </c>
      <c r="D668" s="131" t="s">
        <v>700</v>
      </c>
      <c r="E668" s="129" t="s">
        <v>957</v>
      </c>
      <c r="F668" s="132" t="s">
        <v>3162</v>
      </c>
      <c r="G668" s="132">
        <v>6.5502927129999994E-3</v>
      </c>
      <c r="H668" s="348">
        <v>6.5502927129999994E-3</v>
      </c>
      <c r="I668" s="74"/>
      <c r="J668" s="337">
        <v>3.6930293984962399E-2</v>
      </c>
      <c r="K668" s="338">
        <v>3.6930293984962399E-2</v>
      </c>
      <c r="L668" s="74"/>
      <c r="M668" s="339">
        <v>7.3434692999999995E-4</v>
      </c>
      <c r="N668" s="340">
        <f t="shared" si="54"/>
        <v>7.3434692999999995E-4</v>
      </c>
      <c r="O668" s="74"/>
      <c r="P668" s="133">
        <v>6.9286184000000002E-4</v>
      </c>
      <c r="Q668" s="145">
        <v>3.1008428999999999E-5</v>
      </c>
      <c r="R668" s="145">
        <v>1.0476662E-5</v>
      </c>
      <c r="S668" s="134">
        <v>4.1538479341999996E-8</v>
      </c>
      <c r="T668" s="135">
        <v>1.146761393675E-10</v>
      </c>
      <c r="U668" s="135">
        <v>1.4673195784099999E-3</v>
      </c>
      <c r="V668" s="342">
        <v>1.9041086E-6</v>
      </c>
      <c r="W668" s="195" t="s">
        <v>3163</v>
      </c>
      <c r="X668" s="195"/>
      <c r="Y668" s="195"/>
      <c r="Z668" s="196"/>
    </row>
    <row r="669" spans="1:26" ht="14.5" customHeight="1">
      <c r="B669" s="129" t="s">
        <v>2674</v>
      </c>
      <c r="C669" s="127" t="s">
        <v>3164</v>
      </c>
      <c r="D669" s="197" t="s">
        <v>3165</v>
      </c>
      <c r="G669" s="74"/>
      <c r="H669" s="74"/>
      <c r="I669" s="74"/>
      <c r="J669" s="115"/>
      <c r="K669" s="74"/>
      <c r="L669" s="74"/>
      <c r="M669" s="115"/>
      <c r="N669" s="74"/>
      <c r="O669" s="74"/>
      <c r="P669" s="74"/>
      <c r="V669" s="74"/>
      <c r="W669" s="89"/>
      <c r="X669" s="89"/>
      <c r="Y669" s="89"/>
      <c r="Z669" s="90"/>
    </row>
    <row r="670" spans="1:26" ht="14.5" customHeight="1">
      <c r="A670" s="74" t="s">
        <v>3166</v>
      </c>
      <c r="B670" s="129" t="s">
        <v>2674</v>
      </c>
      <c r="C670" s="130" t="s">
        <v>3167</v>
      </c>
      <c r="D670" s="131" t="s">
        <v>3168</v>
      </c>
      <c r="E670" s="129" t="s">
        <v>957</v>
      </c>
      <c r="F670" s="132" t="s">
        <v>3169</v>
      </c>
      <c r="G670" s="132">
        <v>2.3633559365123586</v>
      </c>
      <c r="H670" s="348">
        <v>2.3633559365123586</v>
      </c>
      <c r="I670" s="74"/>
      <c r="J670" s="337">
        <v>4.6309661654135335</v>
      </c>
      <c r="K670" s="338">
        <v>4.6309661654135335</v>
      </c>
      <c r="L670" s="74"/>
      <c r="M670" s="339">
        <v>0.15305738999999999</v>
      </c>
      <c r="N670" s="340">
        <f t="shared" ref="N670:N680" si="55">M670</f>
        <v>0.15305738999999999</v>
      </c>
      <c r="O670" s="74"/>
      <c r="P670" s="133">
        <v>0.14531487000000001</v>
      </c>
      <c r="Q670" s="133">
        <v>5.5599678000000001E-3</v>
      </c>
      <c r="R670" s="133">
        <v>2.1825508E-3</v>
      </c>
      <c r="S670" s="134">
        <v>8.7119228447358402E-6</v>
      </c>
      <c r="T670" s="135">
        <v>2.0562011540767475E-8</v>
      </c>
      <c r="U670" s="135">
        <v>0.305679378</v>
      </c>
      <c r="V670" s="341">
        <v>3.8895218999999998E-3</v>
      </c>
      <c r="W670" s="89" t="s">
        <v>3170</v>
      </c>
      <c r="X670" s="89"/>
      <c r="Y670" s="89"/>
      <c r="Z670" s="90"/>
    </row>
    <row r="671" spans="1:26" ht="14.5" customHeight="1">
      <c r="A671" s="74" t="s">
        <v>3171</v>
      </c>
      <c r="B671" s="129" t="s">
        <v>2674</v>
      </c>
      <c r="C671" s="130" t="s">
        <v>3172</v>
      </c>
      <c r="D671" s="131" t="s">
        <v>3168</v>
      </c>
      <c r="E671" s="129" t="s">
        <v>957</v>
      </c>
      <c r="F671" s="132" t="s">
        <v>3173</v>
      </c>
      <c r="G671" s="132">
        <v>0.82565661738467799</v>
      </c>
      <c r="H671" s="348">
        <v>0.82565661738467799</v>
      </c>
      <c r="I671" s="74"/>
      <c r="J671" s="337">
        <v>3.0371101503759395</v>
      </c>
      <c r="K671" s="338">
        <v>3.0371101503759395</v>
      </c>
      <c r="L671" s="74"/>
      <c r="M671" s="339">
        <v>0.10215621</v>
      </c>
      <c r="N671" s="340">
        <f t="shared" si="55"/>
        <v>0.10215621</v>
      </c>
      <c r="O671" s="74"/>
      <c r="P671" s="133">
        <v>9.7426784000000002E-2</v>
      </c>
      <c r="Q671" s="133">
        <v>3.3876043999999999E-3</v>
      </c>
      <c r="R671" s="133">
        <v>1.3418241E-3</v>
      </c>
      <c r="S671" s="134">
        <v>5.8409342846273995E-6</v>
      </c>
      <c r="T671" s="135">
        <v>1.2528122917451029E-8</v>
      </c>
      <c r="U671" s="135">
        <v>0.18793054279999999</v>
      </c>
      <c r="V671" s="341">
        <v>2.2590304000000001E-4</v>
      </c>
      <c r="W671" s="89" t="s">
        <v>3170</v>
      </c>
      <c r="X671" s="89"/>
      <c r="Y671" s="110"/>
      <c r="Z671" s="90"/>
    </row>
    <row r="672" spans="1:26" ht="14.5" customHeight="1">
      <c r="A672" s="74" t="s">
        <v>3174</v>
      </c>
      <c r="B672" s="129" t="s">
        <v>2674</v>
      </c>
      <c r="C672" s="130" t="s">
        <v>3175</v>
      </c>
      <c r="D672" s="131" t="s">
        <v>3168</v>
      </c>
      <c r="E672" s="129" t="s">
        <v>957</v>
      </c>
      <c r="F672" s="132" t="s">
        <v>3176</v>
      </c>
      <c r="G672" s="132">
        <v>366.46620734780129</v>
      </c>
      <c r="H672" s="348">
        <v>366.46620734780129</v>
      </c>
      <c r="I672" s="74"/>
      <c r="J672" s="337">
        <v>559.96213533834589</v>
      </c>
      <c r="K672" s="338">
        <v>559.96213533834589</v>
      </c>
      <c r="L672" s="74"/>
      <c r="M672" s="339">
        <v>12.658594000000001</v>
      </c>
      <c r="N672" s="340">
        <f t="shared" si="55"/>
        <v>12.658594000000001</v>
      </c>
      <c r="O672" s="74"/>
      <c r="P672" s="133">
        <v>11.790222999999999</v>
      </c>
      <c r="Q672" s="133">
        <v>0.49108196999999998</v>
      </c>
      <c r="R672" s="133">
        <v>0.37728895000000001</v>
      </c>
      <c r="S672" s="134">
        <v>7.0684792094964795E-4</v>
      </c>
      <c r="T672" s="135">
        <v>1.8161315502653072E-6</v>
      </c>
      <c r="U672" s="135">
        <v>52.841590000000004</v>
      </c>
      <c r="V672" s="341">
        <v>3.0297502E-2</v>
      </c>
      <c r="W672" s="89" t="s">
        <v>3170</v>
      </c>
      <c r="X672" s="89"/>
      <c r="Y672" s="110"/>
      <c r="Z672" s="90"/>
    </row>
    <row r="673" spans="1:26" ht="14.5" customHeight="1">
      <c r="A673" s="74" t="s">
        <v>3177</v>
      </c>
      <c r="B673" s="129" t="s">
        <v>2674</v>
      </c>
      <c r="C673" s="130" t="s">
        <v>3178</v>
      </c>
      <c r="D673" s="131" t="s">
        <v>3168</v>
      </c>
      <c r="E673" s="129" t="s">
        <v>957</v>
      </c>
      <c r="F673" s="132" t="s">
        <v>3179</v>
      </c>
      <c r="G673" s="132">
        <v>26.122770314335121</v>
      </c>
      <c r="H673" s="348">
        <v>26.122770314335121</v>
      </c>
      <c r="I673" s="74"/>
      <c r="J673" s="337">
        <v>1.8918511278195489</v>
      </c>
      <c r="K673" s="338">
        <v>1.8918511278195489</v>
      </c>
      <c r="L673" s="74"/>
      <c r="M673" s="339">
        <v>0.15086448</v>
      </c>
      <c r="N673" s="340">
        <f t="shared" si="55"/>
        <v>0.15086448</v>
      </c>
      <c r="O673" s="74"/>
      <c r="P673" s="133">
        <v>0.14142785999999999</v>
      </c>
      <c r="Q673" s="133">
        <v>3.5340349E-3</v>
      </c>
      <c r="R673" s="133">
        <v>5.9025904999999998E-3</v>
      </c>
      <c r="S673" s="134">
        <v>8.478888253780002E-6</v>
      </c>
      <c r="T673" s="135">
        <v>1.30696557320121E-8</v>
      </c>
      <c r="U673" s="135">
        <v>0.82669334999999999</v>
      </c>
      <c r="V673" s="341">
        <v>4.6994097999999998E-2</v>
      </c>
      <c r="W673" s="89" t="s">
        <v>3180</v>
      </c>
      <c r="X673" s="89" t="s">
        <v>3181</v>
      </c>
      <c r="Y673" s="89"/>
      <c r="Z673" s="90"/>
    </row>
    <row r="674" spans="1:26" ht="14.5" customHeight="1">
      <c r="A674" s="74" t="s">
        <v>3182</v>
      </c>
      <c r="B674" s="129" t="s">
        <v>2674</v>
      </c>
      <c r="C674" s="130" t="s">
        <v>3183</v>
      </c>
      <c r="D674" s="131" t="s">
        <v>3168</v>
      </c>
      <c r="E674" s="129" t="s">
        <v>957</v>
      </c>
      <c r="F674" s="132" t="s">
        <v>3184</v>
      </c>
      <c r="G674" s="132">
        <v>10.255446448181001</v>
      </c>
      <c r="H674" s="348">
        <v>10.255446448181001</v>
      </c>
      <c r="I674" s="74"/>
      <c r="J674" s="337">
        <v>50.186896240601499</v>
      </c>
      <c r="K674" s="338">
        <v>50.186896240601499</v>
      </c>
      <c r="L674" s="74"/>
      <c r="M674" s="339">
        <v>1.3012547999999999</v>
      </c>
      <c r="N674" s="340">
        <f t="shared" si="55"/>
        <v>1.3012547999999999</v>
      </c>
      <c r="O674" s="74"/>
      <c r="P674" s="133">
        <v>1.2457054999999999</v>
      </c>
      <c r="Q674" s="133">
        <v>5.0213061000000003E-2</v>
      </c>
      <c r="R674" s="133">
        <v>5.3362376E-3</v>
      </c>
      <c r="S674" s="134">
        <v>7.46825866577E-5</v>
      </c>
      <c r="T674" s="135">
        <v>1.8569919147699999E-7</v>
      </c>
      <c r="U674" s="135">
        <v>0.74737220699999996</v>
      </c>
      <c r="V674" s="341">
        <v>7.7316950999999998E-3</v>
      </c>
      <c r="W674" s="89" t="s">
        <v>3185</v>
      </c>
      <c r="X674" s="89"/>
      <c r="Y674" s="89"/>
      <c r="Z674" s="90"/>
    </row>
    <row r="675" spans="1:26" ht="14.5" customHeight="1">
      <c r="A675" s="74" t="s">
        <v>3186</v>
      </c>
      <c r="B675" s="129" t="s">
        <v>2674</v>
      </c>
      <c r="C675" s="130" t="s">
        <v>3187</v>
      </c>
      <c r="D675" s="131" t="s">
        <v>3168</v>
      </c>
      <c r="E675" s="129" t="s">
        <v>957</v>
      </c>
      <c r="F675" s="132" t="s">
        <v>3188</v>
      </c>
      <c r="G675" s="132">
        <v>337.75159842224002</v>
      </c>
      <c r="H675" s="348">
        <v>337.75159842224002</v>
      </c>
      <c r="I675" s="74"/>
      <c r="J675" s="337">
        <v>310.22941353383453</v>
      </c>
      <c r="K675" s="338">
        <v>310.22941353383453</v>
      </c>
      <c r="L675" s="74"/>
      <c r="M675" s="339">
        <v>11.017950000000001</v>
      </c>
      <c r="N675" s="340">
        <f t="shared" si="55"/>
        <v>11.017950000000001</v>
      </c>
      <c r="O675" s="74"/>
      <c r="P675" s="133">
        <v>10.276476000000001</v>
      </c>
      <c r="Q675" s="133">
        <v>0.35311112</v>
      </c>
      <c r="R675" s="133">
        <v>0.38836314999999999</v>
      </c>
      <c r="S675" s="134">
        <v>6.1609566716314004E-4</v>
      </c>
      <c r="T675" s="135">
        <v>1.3058843329318201E-6</v>
      </c>
      <c r="U675" s="135">
        <v>54.392598000000007</v>
      </c>
      <c r="V675" s="341">
        <v>2.0420893999999998E-2</v>
      </c>
      <c r="W675" s="89" t="s">
        <v>3189</v>
      </c>
      <c r="X675" s="89"/>
      <c r="Y675" s="89"/>
      <c r="Z675" s="90"/>
    </row>
    <row r="676" spans="1:26" ht="14.5" customHeight="1">
      <c r="A676" s="74" t="s">
        <v>3190</v>
      </c>
      <c r="B676" s="129" t="s">
        <v>2674</v>
      </c>
      <c r="C676" s="130" t="s">
        <v>3191</v>
      </c>
      <c r="D676" s="131" t="s">
        <v>3168</v>
      </c>
      <c r="E676" s="129" t="s">
        <v>957</v>
      </c>
      <c r="F676" s="132" t="s">
        <v>3192</v>
      </c>
      <c r="G676" s="132">
        <v>40.362253813179997</v>
      </c>
      <c r="H676" s="348">
        <v>40.362253813179997</v>
      </c>
      <c r="I676" s="74"/>
      <c r="J676" s="337">
        <v>0.18</v>
      </c>
      <c r="K676" s="338">
        <v>0.18</v>
      </c>
      <c r="L676" s="74"/>
      <c r="M676" s="339">
        <v>2.7195009999999999E-2</v>
      </c>
      <c r="N676" s="340">
        <f t="shared" si="55"/>
        <v>2.7195009999999999E-2</v>
      </c>
      <c r="O676" s="74"/>
      <c r="P676" s="133">
        <v>1.8062696999999999E-2</v>
      </c>
      <c r="Q676" s="133">
        <v>4.2699581000000002E-4</v>
      </c>
      <c r="R676" s="133">
        <v>8.7053174000000007E-3</v>
      </c>
      <c r="S676" s="134">
        <v>1.08289549E-6</v>
      </c>
      <c r="T676" s="135">
        <v>1.5791265185300001E-9</v>
      </c>
      <c r="U676" s="135">
        <v>1.21923213</v>
      </c>
      <c r="V676" s="342">
        <v>5.4338481999999999E-5</v>
      </c>
      <c r="W676" s="89" t="s">
        <v>3193</v>
      </c>
      <c r="X676" s="191" t="s">
        <v>3194</v>
      </c>
      <c r="Y676" s="89"/>
      <c r="Z676" s="90"/>
    </row>
    <row r="677" spans="1:26" ht="14.5" customHeight="1">
      <c r="A677" s="74" t="s">
        <v>3195</v>
      </c>
      <c r="B677" s="129" t="s">
        <v>2674</v>
      </c>
      <c r="C677" s="130" t="s">
        <v>3196</v>
      </c>
      <c r="D677" s="131" t="s">
        <v>3168</v>
      </c>
      <c r="E677" s="129" t="s">
        <v>957</v>
      </c>
      <c r="F677" s="132" t="s">
        <v>3197</v>
      </c>
      <c r="G677" s="132">
        <v>5908.9683273272003</v>
      </c>
      <c r="H677" s="348">
        <v>5908.9683273272003</v>
      </c>
      <c r="I677" s="74"/>
      <c r="J677" s="337">
        <v>798.94413533834575</v>
      </c>
      <c r="K677" s="338">
        <v>798.94413533834575</v>
      </c>
      <c r="L677" s="74"/>
      <c r="M677" s="339">
        <v>28.835923999999999</v>
      </c>
      <c r="N677" s="340">
        <f t="shared" si="55"/>
        <v>28.835923999999999</v>
      </c>
      <c r="O677" s="74"/>
      <c r="P677" s="133">
        <v>26.465350999999998</v>
      </c>
      <c r="Q677" s="133">
        <v>0.90937884999999996</v>
      </c>
      <c r="R677" s="133">
        <v>1.4611947999999999</v>
      </c>
      <c r="S677" s="134">
        <v>1.5866517102849998E-3</v>
      </c>
      <c r="T677" s="135">
        <v>3.3630874538352001E-6</v>
      </c>
      <c r="U677" s="135">
        <v>204.64913100000001</v>
      </c>
      <c r="V677" s="341">
        <v>0.76816163000000004</v>
      </c>
      <c r="W677" s="89" t="s">
        <v>3170</v>
      </c>
      <c r="X677" s="198" t="s">
        <v>3198</v>
      </c>
      <c r="Y677" s="89"/>
      <c r="Z677" s="90"/>
    </row>
    <row r="678" spans="1:26" ht="14.5" customHeight="1">
      <c r="A678" s="74" t="s">
        <v>3199</v>
      </c>
      <c r="B678" s="129" t="s">
        <v>2674</v>
      </c>
      <c r="C678" s="130" t="s">
        <v>3200</v>
      </c>
      <c r="D678" s="131" t="s">
        <v>3168</v>
      </c>
      <c r="E678" s="129" t="s">
        <v>957</v>
      </c>
      <c r="F678" s="132" t="s">
        <v>3201</v>
      </c>
      <c r="G678" s="132">
        <v>1.3922241567547</v>
      </c>
      <c r="H678" s="348">
        <v>1.3922241567547</v>
      </c>
      <c r="I678" s="74"/>
      <c r="J678" s="337">
        <v>4.8171888721804512</v>
      </c>
      <c r="K678" s="338">
        <v>4.8171888721804512</v>
      </c>
      <c r="L678" s="74"/>
      <c r="M678" s="339">
        <v>0.15927981999999999</v>
      </c>
      <c r="N678" s="340">
        <f t="shared" si="55"/>
        <v>0.15927981999999999</v>
      </c>
      <c r="O678" s="74"/>
      <c r="P678" s="133">
        <v>0.15065993</v>
      </c>
      <c r="Q678" s="133">
        <v>5.2906007000000001E-3</v>
      </c>
      <c r="R678" s="133">
        <v>3.3292898999999999E-3</v>
      </c>
      <c r="S678" s="134">
        <v>9.0323698566401003E-6</v>
      </c>
      <c r="T678" s="135">
        <v>1.9565830575728E-8</v>
      </c>
      <c r="U678" s="135">
        <v>0.46628710200000001</v>
      </c>
      <c r="V678" s="341">
        <v>2.9877015000000001E-4</v>
      </c>
      <c r="W678" s="89" t="s">
        <v>3170</v>
      </c>
      <c r="X678" s="198" t="s">
        <v>3202</v>
      </c>
      <c r="Y678" s="89"/>
      <c r="Z678" s="90"/>
    </row>
    <row r="679" spans="1:26" ht="14.5" customHeight="1">
      <c r="A679" s="74" t="s">
        <v>3203</v>
      </c>
      <c r="B679" s="129" t="s">
        <v>2674</v>
      </c>
      <c r="C679" s="130" t="s">
        <v>3204</v>
      </c>
      <c r="D679" s="131" t="s">
        <v>3168</v>
      </c>
      <c r="E679" s="129" t="s">
        <v>957</v>
      </c>
      <c r="F679" s="132" t="s">
        <v>3205</v>
      </c>
      <c r="G679" s="132">
        <v>3368.0942646649996</v>
      </c>
      <c r="H679" s="348">
        <v>3368.0942646649996</v>
      </c>
      <c r="I679" s="74"/>
      <c r="J679" s="337">
        <v>331.81399999999996</v>
      </c>
      <c r="K679" s="338">
        <v>331.81399999999996</v>
      </c>
      <c r="L679" s="74"/>
      <c r="M679" s="339">
        <v>9.9418357000000004</v>
      </c>
      <c r="N679" s="340">
        <f t="shared" si="55"/>
        <v>9.9418357000000004</v>
      </c>
      <c r="O679" s="74"/>
      <c r="P679" s="133">
        <v>7.4405720999999998</v>
      </c>
      <c r="Q679" s="133">
        <v>0.25979479</v>
      </c>
      <c r="R679" s="133">
        <v>2.2414687999999998</v>
      </c>
      <c r="S679" s="134">
        <v>4.4607746339999998E-4</v>
      </c>
      <c r="T679" s="135">
        <v>9.6077954672100006E-7</v>
      </c>
      <c r="U679" s="135">
        <v>313.93120199999998</v>
      </c>
      <c r="V679" s="341">
        <v>3.6808624999999998E-2</v>
      </c>
      <c r="W679" s="89" t="s">
        <v>3193</v>
      </c>
      <c r="X679" s="89"/>
      <c r="Y679" s="89"/>
      <c r="Z679" s="90"/>
    </row>
    <row r="680" spans="1:26" ht="14.5" customHeight="1">
      <c r="A680" s="74" t="s">
        <v>3206</v>
      </c>
      <c r="B680" s="129" t="s">
        <v>2674</v>
      </c>
      <c r="C680" s="130" t="s">
        <v>3207</v>
      </c>
      <c r="D680" s="131" t="s">
        <v>3168</v>
      </c>
      <c r="E680" s="129" t="s">
        <v>957</v>
      </c>
      <c r="F680" s="132" t="s">
        <v>3208</v>
      </c>
      <c r="G680" s="132">
        <v>151.51159864421999</v>
      </c>
      <c r="H680" s="348">
        <v>151.51159864421999</v>
      </c>
      <c r="I680" s="74"/>
      <c r="J680" s="337">
        <v>111.26894736842104</v>
      </c>
      <c r="K680" s="338">
        <v>111.26894736842104</v>
      </c>
      <c r="L680" s="74"/>
      <c r="M680" s="339">
        <v>3.8946638</v>
      </c>
      <c r="N680" s="340">
        <f t="shared" si="55"/>
        <v>3.8946638</v>
      </c>
      <c r="O680" s="74"/>
      <c r="P680" s="133">
        <v>3.6858293</v>
      </c>
      <c r="Q680" s="133">
        <v>0.12664918999999999</v>
      </c>
      <c r="R680" s="133">
        <v>8.2185290999999994E-2</v>
      </c>
      <c r="S680" s="134">
        <v>2.2097298120198002E-4</v>
      </c>
      <c r="T680" s="135">
        <v>4.6837717931494998E-7</v>
      </c>
      <c r="U680" s="135">
        <v>11.51054444194</v>
      </c>
      <c r="V680" s="341">
        <v>7.3242938999999998E-3</v>
      </c>
      <c r="W680" s="89" t="s">
        <v>3170</v>
      </c>
      <c r="X680" s="89"/>
      <c r="Y680" s="89"/>
      <c r="Z680" s="90"/>
    </row>
    <row r="681" spans="1:26" ht="14.5" customHeight="1">
      <c r="B681" s="129" t="s">
        <v>2674</v>
      </c>
      <c r="C681" s="127" t="s">
        <v>3209</v>
      </c>
      <c r="D681" s="127" t="s">
        <v>3210</v>
      </c>
      <c r="G681" s="74"/>
      <c r="H681" s="74"/>
      <c r="I681" s="74"/>
      <c r="J681" s="115"/>
      <c r="K681" s="74"/>
      <c r="L681" s="74"/>
      <c r="M681" s="115"/>
      <c r="N681" s="74"/>
      <c r="O681" s="74"/>
      <c r="P681" s="74"/>
      <c r="V681" s="74"/>
      <c r="W681" s="89"/>
      <c r="X681" s="89"/>
      <c r="Y681" s="89"/>
      <c r="Z681" s="90"/>
    </row>
    <row r="682" spans="1:26" ht="14.5" customHeight="1">
      <c r="A682" s="74" t="s">
        <v>3211</v>
      </c>
      <c r="B682" s="129" t="s">
        <v>2674</v>
      </c>
      <c r="C682" s="130" t="s">
        <v>3212</v>
      </c>
      <c r="D682" s="131" t="s">
        <v>3210</v>
      </c>
      <c r="E682" s="129" t="s">
        <v>957</v>
      </c>
      <c r="F682" s="132" t="s">
        <v>3213</v>
      </c>
      <c r="G682" s="132">
        <v>118.08649234699369</v>
      </c>
      <c r="H682" s="348">
        <v>118.08649234699369</v>
      </c>
      <c r="I682" s="74"/>
      <c r="J682" s="337">
        <v>25.958415037593983</v>
      </c>
      <c r="K682" s="338">
        <v>25.958415037593983</v>
      </c>
      <c r="L682" s="74"/>
      <c r="M682" s="339">
        <v>0.90713613999999998</v>
      </c>
      <c r="N682" s="340">
        <f t="shared" ref="N682:N695" si="56">M682</f>
        <v>0.90713613999999998</v>
      </c>
      <c r="O682" s="74"/>
      <c r="P682" s="133">
        <v>0.85841135999999996</v>
      </c>
      <c r="Q682" s="133">
        <v>2.9526468E-2</v>
      </c>
      <c r="R682" s="133">
        <v>1.9198308000000001E-2</v>
      </c>
      <c r="S682" s="134">
        <v>5.1463511382741002E-5</v>
      </c>
      <c r="T682" s="135">
        <v>1.0919551776799215E-7</v>
      </c>
      <c r="U682" s="135">
        <v>2.6888386789899998</v>
      </c>
      <c r="V682" s="341">
        <v>1.7071410999999999E-3</v>
      </c>
      <c r="W682" s="163" t="s">
        <v>702</v>
      </c>
      <c r="X682" s="89"/>
      <c r="Y682" s="89"/>
      <c r="Z682" s="90"/>
    </row>
    <row r="683" spans="1:26" ht="14.5" customHeight="1">
      <c r="A683" s="74" t="s">
        <v>3214</v>
      </c>
      <c r="B683" s="129" t="s">
        <v>2674</v>
      </c>
      <c r="C683" s="130" t="s">
        <v>3215</v>
      </c>
      <c r="D683" s="131" t="s">
        <v>3210</v>
      </c>
      <c r="E683" s="129" t="s">
        <v>957</v>
      </c>
      <c r="F683" s="132" t="s">
        <v>3216</v>
      </c>
      <c r="G683" s="132">
        <v>1304.4102176854151</v>
      </c>
      <c r="H683" s="348">
        <v>1304.4102176854151</v>
      </c>
      <c r="I683" s="74"/>
      <c r="J683" s="337">
        <v>121.1482030075188</v>
      </c>
      <c r="K683" s="338">
        <v>121.1482030075188</v>
      </c>
      <c r="L683" s="74"/>
      <c r="M683" s="339">
        <v>4.2389783000000003</v>
      </c>
      <c r="N683" s="340">
        <f t="shared" si="56"/>
        <v>4.2389783000000003</v>
      </c>
      <c r="O683" s="74"/>
      <c r="P683" s="133">
        <v>4.0115971000000004</v>
      </c>
      <c r="Q683" s="133">
        <v>0.13787373999999999</v>
      </c>
      <c r="R683" s="133">
        <v>8.9507481E-2</v>
      </c>
      <c r="S683" s="134">
        <v>2.40503427011938E-4</v>
      </c>
      <c r="T683" s="135">
        <v>5.0988807134767961E-7</v>
      </c>
      <c r="U683" s="135">
        <v>12.536062203689999</v>
      </c>
      <c r="V683" s="341">
        <v>7.9730059999999995E-3</v>
      </c>
      <c r="W683" s="163" t="s">
        <v>702</v>
      </c>
      <c r="X683" s="110"/>
      <c r="Y683" s="110"/>
      <c r="Z683" s="90"/>
    </row>
    <row r="684" spans="1:26" ht="14.5" customHeight="1">
      <c r="A684" s="74" t="s">
        <v>3217</v>
      </c>
      <c r="B684" s="129" t="s">
        <v>2674</v>
      </c>
      <c r="C684" s="130" t="s">
        <v>3218</v>
      </c>
      <c r="D684" s="131" t="s">
        <v>3210</v>
      </c>
      <c r="E684" s="129" t="s">
        <v>957</v>
      </c>
      <c r="F684" s="132" t="s">
        <v>3219</v>
      </c>
      <c r="G684" s="132">
        <v>212.010354141465</v>
      </c>
      <c r="H684" s="348">
        <v>212.010354141465</v>
      </c>
      <c r="I684" s="74"/>
      <c r="J684" s="337">
        <v>98.811684210526309</v>
      </c>
      <c r="K684" s="338">
        <v>98.811684210526309</v>
      </c>
      <c r="L684" s="74"/>
      <c r="M684" s="339">
        <v>3.4571499000000001</v>
      </c>
      <c r="N684" s="340">
        <f t="shared" si="56"/>
        <v>3.4571499000000001</v>
      </c>
      <c r="O684" s="74"/>
      <c r="P684" s="133">
        <v>3.2716908</v>
      </c>
      <c r="Q684" s="133">
        <v>0.11244974000000001</v>
      </c>
      <c r="R684" s="133">
        <v>7.3009319000000003E-2</v>
      </c>
      <c r="S684" s="134">
        <v>1.96144530147098E-4</v>
      </c>
      <c r="T684" s="135">
        <v>4.1586440729509963E-7</v>
      </c>
      <c r="U684" s="135">
        <v>10.225394464419999</v>
      </c>
      <c r="V684" s="341">
        <v>6.5027017000000003E-3</v>
      </c>
      <c r="W684" s="163" t="s">
        <v>702</v>
      </c>
      <c r="X684" s="110"/>
      <c r="Y684" s="110"/>
      <c r="Z684" s="90"/>
    </row>
    <row r="685" spans="1:26" ht="14.5" customHeight="1">
      <c r="A685" s="74" t="s">
        <v>3220</v>
      </c>
      <c r="B685" s="129" t="s">
        <v>2674</v>
      </c>
      <c r="C685" s="130" t="s">
        <v>3221</v>
      </c>
      <c r="D685" s="131" t="s">
        <v>3210</v>
      </c>
      <c r="E685" s="129" t="s">
        <v>957</v>
      </c>
      <c r="F685" s="132" t="s">
        <v>3222</v>
      </c>
      <c r="G685" s="132">
        <v>1733.3602339326751</v>
      </c>
      <c r="H685" s="348">
        <v>1733.3602339326751</v>
      </c>
      <c r="I685" s="74"/>
      <c r="J685" s="337">
        <v>801.58473684210526</v>
      </c>
      <c r="K685" s="338">
        <v>801.58473684210526</v>
      </c>
      <c r="L685" s="74"/>
      <c r="M685" s="339">
        <v>28.055789000000001</v>
      </c>
      <c r="N685" s="340">
        <f t="shared" si="56"/>
        <v>28.055789000000001</v>
      </c>
      <c r="O685" s="74"/>
      <c r="P685" s="133">
        <v>26.551334000000001</v>
      </c>
      <c r="Q685" s="133">
        <v>0.91236413000000005</v>
      </c>
      <c r="R685" s="133">
        <v>0.59209038999999997</v>
      </c>
      <c r="S685" s="134">
        <v>1.591806597881618E-3</v>
      </c>
      <c r="T685" s="135">
        <v>3.3741277167018898E-6</v>
      </c>
      <c r="U685" s="135">
        <v>82.925825742699999</v>
      </c>
      <c r="V685" s="341">
        <v>5.2762833000000002E-2</v>
      </c>
      <c r="W685" s="163" t="s">
        <v>702</v>
      </c>
      <c r="X685" s="110"/>
      <c r="Y685" s="110"/>
      <c r="Z685" s="90"/>
    </row>
    <row r="686" spans="1:26" ht="14.5" customHeight="1">
      <c r="A686" s="74" t="s">
        <v>3223</v>
      </c>
      <c r="B686" s="129" t="s">
        <v>2674</v>
      </c>
      <c r="C686" s="130" t="s">
        <v>3224</v>
      </c>
      <c r="D686" s="131" t="s">
        <v>3210</v>
      </c>
      <c r="E686" s="129" t="s">
        <v>957</v>
      </c>
      <c r="F686" s="132" t="s">
        <v>3225</v>
      </c>
      <c r="G686" s="132">
        <v>65.117897486674991</v>
      </c>
      <c r="H686" s="348">
        <v>65.117897486674991</v>
      </c>
      <c r="I686" s="74"/>
      <c r="J686" s="337">
        <v>94.675293233082698</v>
      </c>
      <c r="K686" s="338">
        <v>94.675293233082698</v>
      </c>
      <c r="L686" s="74"/>
      <c r="M686" s="339">
        <v>3.3123667999999999</v>
      </c>
      <c r="N686" s="340">
        <f t="shared" si="56"/>
        <v>3.3123667999999999</v>
      </c>
      <c r="O686" s="74"/>
      <c r="P686" s="133">
        <v>3.1346710999999998</v>
      </c>
      <c r="Q686" s="133">
        <v>0.10774159</v>
      </c>
      <c r="R686" s="133">
        <v>6.9954104000000003E-2</v>
      </c>
      <c r="S686" s="134">
        <v>1.8792992331208801E-4</v>
      </c>
      <c r="T686" s="135">
        <v>3.9845261947041965E-7</v>
      </c>
      <c r="U686" s="135">
        <v>9.7974935201100006</v>
      </c>
      <c r="V686" s="341">
        <v>6.2304231000000002E-3</v>
      </c>
      <c r="W686" s="163" t="s">
        <v>702</v>
      </c>
      <c r="X686" s="110"/>
      <c r="Y686" s="110"/>
      <c r="Z686" s="90"/>
    </row>
    <row r="687" spans="1:26" ht="14.5" customHeight="1">
      <c r="A687" s="74" t="s">
        <v>3226</v>
      </c>
      <c r="B687" s="129" t="s">
        <v>2674</v>
      </c>
      <c r="C687" s="130" t="s">
        <v>3227</v>
      </c>
      <c r="D687" s="131" t="s">
        <v>3210</v>
      </c>
      <c r="E687" s="129" t="s">
        <v>957</v>
      </c>
      <c r="F687" s="132" t="s">
        <v>3228</v>
      </c>
      <c r="G687" s="132">
        <v>119.158337540405</v>
      </c>
      <c r="H687" s="348">
        <v>119.158337540405</v>
      </c>
      <c r="I687" s="74"/>
      <c r="J687" s="337">
        <v>22.391836842105263</v>
      </c>
      <c r="K687" s="338">
        <v>22.391836842105263</v>
      </c>
      <c r="L687" s="74"/>
      <c r="M687" s="339">
        <v>0.78228319000000002</v>
      </c>
      <c r="N687" s="340">
        <f t="shared" si="56"/>
        <v>0.78228319000000002</v>
      </c>
      <c r="O687" s="74"/>
      <c r="P687" s="133">
        <v>0.74025227999999998</v>
      </c>
      <c r="Q687" s="133">
        <v>2.5466696E-2</v>
      </c>
      <c r="R687" s="133">
        <v>1.6564216999999999E-2</v>
      </c>
      <c r="S687" s="134">
        <v>4.4379632858599994E-5</v>
      </c>
      <c r="T687" s="135">
        <v>9.4181566472472652E-8</v>
      </c>
      <c r="U687" s="135">
        <v>2.3199183582900003</v>
      </c>
      <c r="V687" s="341">
        <v>1.4723549E-3</v>
      </c>
      <c r="W687" s="163" t="s">
        <v>702</v>
      </c>
      <c r="X687" s="110"/>
      <c r="Y687" s="110"/>
      <c r="Z687" s="90"/>
    </row>
    <row r="688" spans="1:26" ht="14.5" customHeight="1">
      <c r="A688" s="74" t="s">
        <v>3229</v>
      </c>
      <c r="B688" s="129" t="s">
        <v>2674</v>
      </c>
      <c r="C688" s="130" t="s">
        <v>3230</v>
      </c>
      <c r="D688" s="131" t="s">
        <v>3210</v>
      </c>
      <c r="E688" s="129" t="s">
        <v>957</v>
      </c>
      <c r="F688" s="132" t="s">
        <v>3231</v>
      </c>
      <c r="G688" s="132">
        <v>129.559497328162</v>
      </c>
      <c r="H688" s="348">
        <v>129.559497328162</v>
      </c>
      <c r="I688" s="74"/>
      <c r="J688" s="337">
        <v>26.581809022556389</v>
      </c>
      <c r="K688" s="338">
        <v>26.581809022556389</v>
      </c>
      <c r="L688" s="74"/>
      <c r="M688" s="339">
        <v>0.92895148000000005</v>
      </c>
      <c r="N688" s="340">
        <f t="shared" si="56"/>
        <v>0.92895148000000005</v>
      </c>
      <c r="O688" s="74"/>
      <c r="P688" s="133">
        <v>0.87905668000000003</v>
      </c>
      <c r="Q688" s="133">
        <v>3.0235965E-2</v>
      </c>
      <c r="R688" s="133">
        <v>1.965884E-2</v>
      </c>
      <c r="S688" s="134">
        <v>5.270123974819399E-5</v>
      </c>
      <c r="T688" s="135">
        <v>1.1181939601584761E-7</v>
      </c>
      <c r="U688" s="135">
        <v>2.7533390155700004</v>
      </c>
      <c r="V688" s="341">
        <v>1.7481708999999999E-3</v>
      </c>
      <c r="W688" s="163" t="s">
        <v>702</v>
      </c>
      <c r="X688" s="110"/>
      <c r="Y688" s="110"/>
      <c r="Z688" s="90"/>
    </row>
    <row r="689" spans="1:26" ht="14.5" customHeight="1">
      <c r="A689" s="74" t="s">
        <v>3232</v>
      </c>
      <c r="B689" s="129" t="s">
        <v>2674</v>
      </c>
      <c r="C689" s="130" t="s">
        <v>3233</v>
      </c>
      <c r="D689" s="131" t="s">
        <v>3210</v>
      </c>
      <c r="E689" s="129" t="s">
        <v>957</v>
      </c>
      <c r="F689" s="132" t="s">
        <v>3234</v>
      </c>
      <c r="G689" s="132">
        <v>221.95929332479599</v>
      </c>
      <c r="H689" s="348">
        <v>221.95929332479599</v>
      </c>
      <c r="I689" s="74"/>
      <c r="J689" s="337">
        <v>35.731701503759396</v>
      </c>
      <c r="K689" s="338">
        <v>35.731701503759396</v>
      </c>
      <c r="L689" s="74"/>
      <c r="M689" s="339">
        <v>1.2492084999999999</v>
      </c>
      <c r="N689" s="340">
        <f t="shared" si="56"/>
        <v>1.2492084999999999</v>
      </c>
      <c r="O689" s="74"/>
      <c r="P689" s="133">
        <v>1.1821406999999999</v>
      </c>
      <c r="Q689" s="133">
        <v>4.0650473999999999E-2</v>
      </c>
      <c r="R689" s="133">
        <v>2.6417286000000002E-2</v>
      </c>
      <c r="S689" s="134">
        <v>7.087174725014E-5</v>
      </c>
      <c r="T689" s="135">
        <v>1.5033459584790962E-7</v>
      </c>
      <c r="U689" s="135">
        <v>3.6998999636900001</v>
      </c>
      <c r="V689" s="341">
        <v>2.3504532999999998E-3</v>
      </c>
      <c r="W689" s="163" t="s">
        <v>702</v>
      </c>
      <c r="X689" s="110"/>
      <c r="Y689" s="110"/>
      <c r="Z689" s="90"/>
    </row>
    <row r="690" spans="1:26" ht="14.5" customHeight="1">
      <c r="A690" s="74" t="s">
        <v>3235</v>
      </c>
      <c r="B690" s="129" t="s">
        <v>2674</v>
      </c>
      <c r="C690" s="130" t="s">
        <v>3236</v>
      </c>
      <c r="D690" s="131" t="s">
        <v>3210</v>
      </c>
      <c r="E690" s="129" t="s">
        <v>957</v>
      </c>
      <c r="F690" s="132" t="s">
        <v>3237</v>
      </c>
      <c r="G690" s="132">
        <v>109.71780045601299</v>
      </c>
      <c r="H690" s="348">
        <v>109.71780045601299</v>
      </c>
      <c r="I690" s="74"/>
      <c r="J690" s="337">
        <v>39.04081503759398</v>
      </c>
      <c r="K690" s="338">
        <v>39.04081503759398</v>
      </c>
      <c r="L690" s="74"/>
      <c r="M690" s="339">
        <v>1.3650348999999999</v>
      </c>
      <c r="N690" s="340">
        <f t="shared" si="56"/>
        <v>1.3650348999999999</v>
      </c>
      <c r="O690" s="74"/>
      <c r="P690" s="133">
        <v>1.2917565</v>
      </c>
      <c r="Q690" s="133">
        <v>4.4416992000000002E-2</v>
      </c>
      <c r="R690" s="133">
        <v>2.8861458E-2</v>
      </c>
      <c r="S690" s="134">
        <v>7.7443433712147004E-5</v>
      </c>
      <c r="T690" s="135">
        <v>1.6426402931759963E-7</v>
      </c>
      <c r="U690" s="135">
        <v>4.0422210991400007</v>
      </c>
      <c r="V690" s="341">
        <v>2.5682762E-3</v>
      </c>
      <c r="W690" s="163" t="s">
        <v>702</v>
      </c>
      <c r="X690" s="110"/>
      <c r="Y690" s="110"/>
      <c r="Z690" s="90"/>
    </row>
    <row r="691" spans="1:26" ht="14.5" customHeight="1">
      <c r="A691" s="74" t="s">
        <v>3238</v>
      </c>
      <c r="B691" s="129" t="s">
        <v>2674</v>
      </c>
      <c r="C691" s="130" t="s">
        <v>3239</v>
      </c>
      <c r="D691" s="131" t="s">
        <v>3210</v>
      </c>
      <c r="E691" s="129" t="s">
        <v>957</v>
      </c>
      <c r="F691" s="132" t="s">
        <v>3240</v>
      </c>
      <c r="G691" s="132">
        <v>144.43938677718501</v>
      </c>
      <c r="H691" s="348">
        <v>144.43938677718501</v>
      </c>
      <c r="I691" s="74"/>
      <c r="J691" s="337">
        <v>120.11410526315788</v>
      </c>
      <c r="K691" s="338">
        <v>120.11410526315788</v>
      </c>
      <c r="L691" s="74"/>
      <c r="M691" s="339">
        <v>4.2027824999999996</v>
      </c>
      <c r="N691" s="340">
        <f t="shared" si="56"/>
        <v>4.2027824999999996</v>
      </c>
      <c r="O691" s="74"/>
      <c r="P691" s="133">
        <v>3.9773421999999998</v>
      </c>
      <c r="Q691" s="133">
        <v>0.1366967</v>
      </c>
      <c r="R691" s="133">
        <v>8.8743678000000006E-2</v>
      </c>
      <c r="S691" s="134">
        <v>2.3844977156581802E-4</v>
      </c>
      <c r="T691" s="135">
        <v>5.0553512989945965E-7</v>
      </c>
      <c r="U691" s="135">
        <v>12.429086567619999</v>
      </c>
      <c r="V691" s="341">
        <v>7.9049363999999997E-3</v>
      </c>
      <c r="W691" s="163" t="s">
        <v>702</v>
      </c>
      <c r="X691" s="110"/>
      <c r="Y691" s="110"/>
      <c r="Z691" s="90"/>
    </row>
    <row r="692" spans="1:26" ht="14.5" customHeight="1">
      <c r="A692" s="74" t="s">
        <v>3241</v>
      </c>
      <c r="B692" s="129" t="s">
        <v>2674</v>
      </c>
      <c r="C692" s="130" t="s">
        <v>3242</v>
      </c>
      <c r="D692" s="131" t="s">
        <v>3210</v>
      </c>
      <c r="E692" s="129" t="s">
        <v>957</v>
      </c>
      <c r="F692" s="132" t="s">
        <v>3243</v>
      </c>
      <c r="G692" s="132">
        <v>3540.1349311292938</v>
      </c>
      <c r="H692" s="348">
        <v>3540.1349311292938</v>
      </c>
      <c r="I692" s="74"/>
      <c r="J692" s="337">
        <v>8.8720390977443611</v>
      </c>
      <c r="K692" s="338">
        <v>8.8720390977443611</v>
      </c>
      <c r="L692" s="74"/>
      <c r="M692" s="339">
        <v>0.30905981999999999</v>
      </c>
      <c r="N692" s="340">
        <f t="shared" si="56"/>
        <v>0.30905981999999999</v>
      </c>
      <c r="O692" s="74"/>
      <c r="P692" s="133">
        <v>0.29240346</v>
      </c>
      <c r="Q692" s="133">
        <v>1.0078113E-2</v>
      </c>
      <c r="R692" s="133">
        <v>6.5782458000000002E-3</v>
      </c>
      <c r="S692" s="134">
        <v>1.7530183447545996E-5</v>
      </c>
      <c r="T692" s="135">
        <v>3.7271127111051645E-8</v>
      </c>
      <c r="U692" s="135">
        <v>0.92132293221799999</v>
      </c>
      <c r="V692" s="341">
        <v>5.8241230999999999E-4</v>
      </c>
      <c r="W692" s="163" t="s">
        <v>702</v>
      </c>
      <c r="X692" s="110"/>
      <c r="Y692" s="110"/>
      <c r="Z692" s="90"/>
    </row>
    <row r="693" spans="1:26" ht="14.5" customHeight="1">
      <c r="A693" s="74" t="s">
        <v>3244</v>
      </c>
      <c r="B693" s="129" t="s">
        <v>2674</v>
      </c>
      <c r="C693" s="130" t="s">
        <v>3245</v>
      </c>
      <c r="D693" s="131" t="s">
        <v>3210</v>
      </c>
      <c r="E693" s="129" t="s">
        <v>957</v>
      </c>
      <c r="F693" s="132" t="s">
        <v>3246</v>
      </c>
      <c r="G693" s="132">
        <v>1565.5800296354748</v>
      </c>
      <c r="H693" s="348">
        <v>1565.5800296354748</v>
      </c>
      <c r="I693" s="74"/>
      <c r="J693" s="337">
        <v>602.00378947368415</v>
      </c>
      <c r="K693" s="338">
        <v>602.00378947368415</v>
      </c>
      <c r="L693" s="74"/>
      <c r="M693" s="339">
        <v>21.070007</v>
      </c>
      <c r="N693" s="340">
        <f t="shared" si="56"/>
        <v>21.070007</v>
      </c>
      <c r="O693" s="74"/>
      <c r="P693" s="133">
        <v>19.940135000000001</v>
      </c>
      <c r="Q693" s="133">
        <v>0.68519598000000004</v>
      </c>
      <c r="R693" s="133">
        <v>0.44467625999999999</v>
      </c>
      <c r="S693" s="134">
        <v>1.195451704676018E-3</v>
      </c>
      <c r="T693" s="135">
        <v>2.53400876255489E-6</v>
      </c>
      <c r="U693" s="135">
        <v>62.279587979699997</v>
      </c>
      <c r="V693" s="341">
        <v>3.9625391000000003E-2</v>
      </c>
      <c r="W693" s="163" t="s">
        <v>702</v>
      </c>
      <c r="X693" s="110"/>
      <c r="Y693" s="110"/>
      <c r="Z693" s="90"/>
    </row>
    <row r="694" spans="1:26" ht="14.5" customHeight="1">
      <c r="A694" s="74" t="s">
        <v>3247</v>
      </c>
      <c r="B694" s="129" t="s">
        <v>2674</v>
      </c>
      <c r="C694" s="130" t="s">
        <v>3248</v>
      </c>
      <c r="D694" s="131" t="s">
        <v>3210</v>
      </c>
      <c r="E694" s="129" t="s">
        <v>957</v>
      </c>
      <c r="F694" s="132" t="s">
        <v>3249</v>
      </c>
      <c r="G694" s="132">
        <v>120.20767380089501</v>
      </c>
      <c r="H694" s="348">
        <v>120.20767380089501</v>
      </c>
      <c r="I694" s="74"/>
      <c r="J694" s="337">
        <v>253.51275187969924</v>
      </c>
      <c r="K694" s="338">
        <v>253.51275187969924</v>
      </c>
      <c r="L694" s="74"/>
      <c r="M694" s="339">
        <v>8.8720356000000002</v>
      </c>
      <c r="N694" s="340">
        <f t="shared" si="56"/>
        <v>8.8720356000000002</v>
      </c>
      <c r="O694" s="74"/>
      <c r="P694" s="133">
        <v>8.3962266999999997</v>
      </c>
      <c r="Q694" s="133">
        <v>0.28853447999999998</v>
      </c>
      <c r="R694" s="133">
        <v>0.18727437</v>
      </c>
      <c r="S694" s="134">
        <v>5.0337090553121799E-4</v>
      </c>
      <c r="T694" s="135">
        <v>1.0670653928036597E-6</v>
      </c>
      <c r="U694" s="135">
        <v>26.228903621599997</v>
      </c>
      <c r="V694" s="341">
        <v>1.6685920999999999E-2</v>
      </c>
      <c r="W694" s="163" t="s">
        <v>702</v>
      </c>
      <c r="X694" s="110"/>
      <c r="Y694" s="110"/>
      <c r="Z694" s="90"/>
    </row>
    <row r="695" spans="1:26" ht="14.5" customHeight="1">
      <c r="A695" s="74" t="s">
        <v>3250</v>
      </c>
      <c r="B695" s="129" t="s">
        <v>2674</v>
      </c>
      <c r="C695" s="130" t="s">
        <v>3251</v>
      </c>
      <c r="D695" s="131" t="s">
        <v>3210</v>
      </c>
      <c r="E695" s="129" t="s">
        <v>957</v>
      </c>
      <c r="F695" s="132" t="s">
        <v>3252</v>
      </c>
      <c r="G695" s="132">
        <v>115.55314540919798</v>
      </c>
      <c r="H695" s="348">
        <v>115.55314540919798</v>
      </c>
      <c r="I695" s="74"/>
      <c r="J695" s="337">
        <v>30.664621052631578</v>
      </c>
      <c r="K695" s="338">
        <v>30.664621052631578</v>
      </c>
      <c r="L695" s="74"/>
      <c r="M695" s="339">
        <v>1.0718493</v>
      </c>
      <c r="N695" s="340">
        <f t="shared" si="56"/>
        <v>1.0718493</v>
      </c>
      <c r="O695" s="74"/>
      <c r="P695" s="133">
        <v>1.0142916</v>
      </c>
      <c r="Q695" s="133">
        <v>3.4882992000000002E-2</v>
      </c>
      <c r="R695" s="133">
        <v>2.2674646999999999E-2</v>
      </c>
      <c r="S695" s="134">
        <v>6.0808850509516992E-5</v>
      </c>
      <c r="T695" s="135">
        <v>1.2900514882162764E-7</v>
      </c>
      <c r="U695" s="135">
        <v>3.1757209469099998</v>
      </c>
      <c r="V695" s="341">
        <v>2.0173779000000002E-3</v>
      </c>
      <c r="W695" s="163" t="s">
        <v>702</v>
      </c>
      <c r="X695" s="110"/>
      <c r="Y695" s="110"/>
      <c r="Z695" s="90"/>
    </row>
    <row r="696" spans="1:26" ht="14.5" customHeight="1">
      <c r="B696" s="129" t="s">
        <v>2674</v>
      </c>
      <c r="C696" s="127" t="s">
        <v>3253</v>
      </c>
      <c r="D696" s="127" t="s">
        <v>155</v>
      </c>
      <c r="G696" s="74"/>
      <c r="H696" s="74"/>
      <c r="I696" s="74"/>
      <c r="J696" s="115"/>
      <c r="K696" s="74"/>
      <c r="L696" s="74"/>
      <c r="M696" s="115"/>
      <c r="N696" s="74"/>
      <c r="O696" s="74"/>
      <c r="P696" s="74"/>
      <c r="V696" s="74"/>
      <c r="W696" s="89"/>
      <c r="X696" s="110"/>
      <c r="Y696" s="110"/>
      <c r="Z696" s="90"/>
    </row>
    <row r="697" spans="1:26" ht="14.5" customHeight="1">
      <c r="A697" s="74" t="s">
        <v>3254</v>
      </c>
      <c r="B697" s="129" t="s">
        <v>2674</v>
      </c>
      <c r="C697" s="130" t="s">
        <v>3255</v>
      </c>
      <c r="D697" s="131" t="s">
        <v>155</v>
      </c>
      <c r="E697" s="129" t="s">
        <v>957</v>
      </c>
      <c r="F697" s="132" t="s">
        <v>3256</v>
      </c>
      <c r="G697" s="132">
        <v>2.1723041247882602</v>
      </c>
      <c r="H697" s="348">
        <v>2.1723041247882602</v>
      </c>
      <c r="I697" s="74"/>
      <c r="J697" s="337">
        <v>6.8003712781954881</v>
      </c>
      <c r="K697" s="338">
        <v>6.8003712781954881</v>
      </c>
      <c r="L697" s="74"/>
      <c r="M697" s="339">
        <v>0.19042753000000001</v>
      </c>
      <c r="N697" s="340">
        <f t="shared" ref="N697:N717" si="57">M697</f>
        <v>0.19042753000000001</v>
      </c>
      <c r="O697" s="74"/>
      <c r="P697" s="133">
        <v>0.18104527000000001</v>
      </c>
      <c r="Q697" s="133">
        <v>6.7881692999999998E-3</v>
      </c>
      <c r="R697" s="133">
        <v>2.5940909000000002E-3</v>
      </c>
      <c r="S697" s="134">
        <v>1.0854032739451502E-5</v>
      </c>
      <c r="T697" s="135">
        <v>2.5104176009555346E-8</v>
      </c>
      <c r="U697" s="135">
        <v>0.36331805300000003</v>
      </c>
      <c r="V697" s="341">
        <v>4.2347696000000001E-4</v>
      </c>
      <c r="W697" s="110" t="s">
        <v>2676</v>
      </c>
      <c r="X697" s="110"/>
      <c r="Y697" s="89"/>
      <c r="Z697" s="90"/>
    </row>
    <row r="698" spans="1:26" ht="14.5" customHeight="1">
      <c r="A698" s="74" t="s">
        <v>3257</v>
      </c>
      <c r="B698" s="129" t="s">
        <v>2674</v>
      </c>
      <c r="C698" s="130" t="s">
        <v>3258</v>
      </c>
      <c r="D698" s="131" t="s">
        <v>155</v>
      </c>
      <c r="E698" s="129" t="s">
        <v>957</v>
      </c>
      <c r="F698" s="132" t="s">
        <v>3259</v>
      </c>
      <c r="G698" s="132">
        <v>2.2877921214790797</v>
      </c>
      <c r="H698" s="348">
        <v>2.2877921214790797</v>
      </c>
      <c r="I698" s="74"/>
      <c r="J698" s="337">
        <v>7.0401797744360897</v>
      </c>
      <c r="K698" s="338">
        <v>7.0401797744360897</v>
      </c>
      <c r="L698" s="74"/>
      <c r="M698" s="339">
        <v>0.19383196</v>
      </c>
      <c r="N698" s="340">
        <f t="shared" si="57"/>
        <v>0.19383196</v>
      </c>
      <c r="O698" s="74"/>
      <c r="P698" s="133">
        <v>0.18394509000000001</v>
      </c>
      <c r="Q698" s="133">
        <v>6.9767865000000002E-3</v>
      </c>
      <c r="R698" s="133">
        <v>2.9100844E-3</v>
      </c>
      <c r="S698" s="134">
        <v>1.1027883192456799E-5</v>
      </c>
      <c r="T698" s="135">
        <v>2.5801725169182903E-8</v>
      </c>
      <c r="U698" s="135">
        <v>0.40757484599999999</v>
      </c>
      <c r="V698" s="341">
        <v>4.8015014000000003E-4</v>
      </c>
      <c r="W698" s="110" t="s">
        <v>3260</v>
      </c>
      <c r="X698" s="89"/>
      <c r="Y698" s="89"/>
      <c r="Z698" s="90"/>
    </row>
    <row r="699" spans="1:26" ht="14.5" customHeight="1">
      <c r="A699" s="74" t="s">
        <v>3261</v>
      </c>
      <c r="B699" s="129" t="s">
        <v>2674</v>
      </c>
      <c r="C699" s="130" t="s">
        <v>3262</v>
      </c>
      <c r="D699" s="131" t="s">
        <v>155</v>
      </c>
      <c r="E699" s="129" t="s">
        <v>957</v>
      </c>
      <c r="F699" s="132" t="s">
        <v>3263</v>
      </c>
      <c r="G699" s="132">
        <v>2.3105468606792701</v>
      </c>
      <c r="H699" s="348">
        <v>2.3105468606792701</v>
      </c>
      <c r="I699" s="74"/>
      <c r="J699" s="337">
        <v>7.1886139849624051</v>
      </c>
      <c r="K699" s="338">
        <v>7.1886139849624051</v>
      </c>
      <c r="L699" s="74"/>
      <c r="M699" s="339">
        <v>0.19650746999999999</v>
      </c>
      <c r="N699" s="340">
        <f t="shared" si="57"/>
        <v>0.19650746999999999</v>
      </c>
      <c r="O699" s="74"/>
      <c r="P699" s="133">
        <v>0.18636823</v>
      </c>
      <c r="Q699" s="133">
        <v>7.0981945000000001E-3</v>
      </c>
      <c r="R699" s="133">
        <v>3.0410484999999999E-3</v>
      </c>
      <c r="S699" s="134">
        <v>1.1173155012699599E-5</v>
      </c>
      <c r="T699" s="135">
        <v>2.6250719593717627E-8</v>
      </c>
      <c r="U699" s="135">
        <v>0.42591715600000002</v>
      </c>
      <c r="V699" s="341">
        <v>4.9192509000000001E-4</v>
      </c>
      <c r="W699" s="110" t="s">
        <v>3260</v>
      </c>
      <c r="X699" s="110"/>
      <c r="Y699" s="110"/>
      <c r="Z699" s="90"/>
    </row>
    <row r="700" spans="1:26" ht="14.5" customHeight="1">
      <c r="A700" s="74" t="s">
        <v>3264</v>
      </c>
      <c r="B700" s="129" t="s">
        <v>2674</v>
      </c>
      <c r="C700" s="130" t="s">
        <v>3265</v>
      </c>
      <c r="D700" s="131" t="s">
        <v>155</v>
      </c>
      <c r="E700" s="129" t="s">
        <v>957</v>
      </c>
      <c r="F700" s="132" t="s">
        <v>3266</v>
      </c>
      <c r="G700" s="132">
        <v>2.3824030191678798</v>
      </c>
      <c r="H700" s="348">
        <v>2.3824030191678798</v>
      </c>
      <c r="I700" s="74"/>
      <c r="J700" s="337">
        <v>7.1618238345864658</v>
      </c>
      <c r="K700" s="338">
        <v>7.1618238345864658</v>
      </c>
      <c r="L700" s="74"/>
      <c r="M700" s="339">
        <v>0.20031979999999999</v>
      </c>
      <c r="N700" s="340">
        <f t="shared" si="57"/>
        <v>0.20031979999999999</v>
      </c>
      <c r="O700" s="74"/>
      <c r="P700" s="133">
        <v>0.19014623</v>
      </c>
      <c r="Q700" s="133">
        <v>7.1523252999999998E-3</v>
      </c>
      <c r="R700" s="133">
        <v>3.0212485E-3</v>
      </c>
      <c r="S700" s="134">
        <v>1.1399654062396099E-5</v>
      </c>
      <c r="T700" s="135">
        <v>2.6450907652106588E-8</v>
      </c>
      <c r="U700" s="135">
        <v>0.42314404900000002</v>
      </c>
      <c r="V700" s="341">
        <v>7.1428074000000005E-4</v>
      </c>
      <c r="W700" s="110" t="s">
        <v>3260</v>
      </c>
      <c r="X700" s="110"/>
      <c r="Y700" s="110"/>
      <c r="Z700" s="90"/>
    </row>
    <row r="701" spans="1:26" ht="14.5" customHeight="1">
      <c r="A701" s="74" t="s">
        <v>3267</v>
      </c>
      <c r="B701" s="129" t="s">
        <v>2674</v>
      </c>
      <c r="C701" s="130" t="s">
        <v>3268</v>
      </c>
      <c r="D701" s="131" t="s">
        <v>155</v>
      </c>
      <c r="E701" s="129" t="s">
        <v>957</v>
      </c>
      <c r="F701" s="132" t="s">
        <v>3269</v>
      </c>
      <c r="G701" s="132">
        <v>2.2577237008910904</v>
      </c>
      <c r="H701" s="348">
        <v>2.2577237008910904</v>
      </c>
      <c r="I701" s="74"/>
      <c r="J701" s="337">
        <v>6.991951503759398</v>
      </c>
      <c r="K701" s="338">
        <v>6.991951503759398</v>
      </c>
      <c r="L701" s="74"/>
      <c r="M701" s="339">
        <v>0.19348662999999999</v>
      </c>
      <c r="N701" s="340">
        <f t="shared" si="57"/>
        <v>0.19348662999999999</v>
      </c>
      <c r="O701" s="74"/>
      <c r="P701" s="133">
        <v>0.18373338</v>
      </c>
      <c r="Q701" s="133">
        <v>6.9436693999999997E-3</v>
      </c>
      <c r="R701" s="133">
        <v>2.8095835999999998E-3</v>
      </c>
      <c r="S701" s="134">
        <v>1.1015190616775401E-5</v>
      </c>
      <c r="T701" s="135">
        <v>2.5679250400663619E-8</v>
      </c>
      <c r="U701" s="135">
        <v>0.39349910299999996</v>
      </c>
      <c r="V701" s="341">
        <v>4.6224165000000001E-4</v>
      </c>
      <c r="W701" s="110" t="s">
        <v>3260</v>
      </c>
      <c r="X701" s="110"/>
      <c r="Y701" s="110"/>
      <c r="Z701" s="90"/>
    </row>
    <row r="702" spans="1:26" ht="14.5" customHeight="1">
      <c r="A702" s="74" t="s">
        <v>3270</v>
      </c>
      <c r="B702" s="129" t="s">
        <v>2674</v>
      </c>
      <c r="C702" s="130" t="s">
        <v>3271</v>
      </c>
      <c r="D702" s="131" t="s">
        <v>155</v>
      </c>
      <c r="E702" s="129" t="s">
        <v>957</v>
      </c>
      <c r="F702" s="132" t="s">
        <v>3272</v>
      </c>
      <c r="G702" s="132">
        <v>2.2345455258494598</v>
      </c>
      <c r="H702" s="348">
        <v>2.2345455258494598</v>
      </c>
      <c r="I702" s="74"/>
      <c r="J702" s="337">
        <v>7.2844907518796989</v>
      </c>
      <c r="K702" s="338">
        <v>7.2844907518796989</v>
      </c>
      <c r="L702" s="74"/>
      <c r="M702" s="339">
        <v>0.19926311999999999</v>
      </c>
      <c r="N702" s="340">
        <f t="shared" si="57"/>
        <v>0.19926311999999999</v>
      </c>
      <c r="O702" s="74"/>
      <c r="P702" s="133">
        <v>0.1891167</v>
      </c>
      <c r="Q702" s="133">
        <v>7.1813386999999996E-3</v>
      </c>
      <c r="R702" s="133">
        <v>2.9650854999999999E-3</v>
      </c>
      <c r="S702" s="134">
        <v>1.13379314198034E-5</v>
      </c>
      <c r="T702" s="135">
        <v>2.6558204765720191E-8</v>
      </c>
      <c r="U702" s="135">
        <v>0.415278072</v>
      </c>
      <c r="V702" s="341">
        <v>4.4641226000000003E-4</v>
      </c>
      <c r="W702" s="110" t="s">
        <v>3260</v>
      </c>
      <c r="X702" s="110"/>
      <c r="Y702" s="110"/>
      <c r="Z702" s="90"/>
    </row>
    <row r="703" spans="1:26" ht="14.5" customHeight="1">
      <c r="A703" s="74" t="s">
        <v>3273</v>
      </c>
      <c r="B703" s="129" t="s">
        <v>2674</v>
      </c>
      <c r="C703" s="130" t="s">
        <v>3274</v>
      </c>
      <c r="D703" s="131" t="s">
        <v>155</v>
      </c>
      <c r="E703" s="129" t="s">
        <v>957</v>
      </c>
      <c r="F703" s="132" t="s">
        <v>3275</v>
      </c>
      <c r="G703" s="132">
        <v>2.2063920183625898</v>
      </c>
      <c r="H703" s="348">
        <v>2.2063920183625898</v>
      </c>
      <c r="I703" s="74"/>
      <c r="J703" s="337">
        <v>7.465903233082706</v>
      </c>
      <c r="K703" s="338">
        <v>7.465903233082706</v>
      </c>
      <c r="L703" s="74"/>
      <c r="M703" s="339">
        <v>0.19994672999999999</v>
      </c>
      <c r="N703" s="340">
        <f t="shared" si="57"/>
        <v>0.19994672999999999</v>
      </c>
      <c r="O703" s="74"/>
      <c r="P703" s="133">
        <v>0.18943040999999999</v>
      </c>
      <c r="Q703" s="133">
        <v>7.2769567E-3</v>
      </c>
      <c r="R703" s="133">
        <v>3.239362E-3</v>
      </c>
      <c r="S703" s="134">
        <v>1.1356739207027799E-5</v>
      </c>
      <c r="T703" s="135">
        <v>2.6911822238227983E-8</v>
      </c>
      <c r="U703" s="135">
        <v>0.45369216200000001</v>
      </c>
      <c r="V703" s="341">
        <v>4.5249214000000001E-4</v>
      </c>
      <c r="W703" s="110" t="s">
        <v>3260</v>
      </c>
      <c r="X703" s="110"/>
      <c r="Y703" s="110"/>
      <c r="Z703" s="90"/>
    </row>
    <row r="704" spans="1:26" ht="14.5" customHeight="1">
      <c r="A704" s="74" t="s">
        <v>3276</v>
      </c>
      <c r="B704" s="129" t="s">
        <v>2674</v>
      </c>
      <c r="C704" s="130" t="s">
        <v>3277</v>
      </c>
      <c r="D704" s="131" t="s">
        <v>155</v>
      </c>
      <c r="E704" s="129" t="s">
        <v>957</v>
      </c>
      <c r="F704" s="132" t="s">
        <v>3278</v>
      </c>
      <c r="G704" s="132">
        <v>2.2879314738737797</v>
      </c>
      <c r="H704" s="348">
        <v>2.2879314738737797</v>
      </c>
      <c r="I704" s="74"/>
      <c r="J704" s="337">
        <v>7.8924714285714277</v>
      </c>
      <c r="K704" s="338">
        <v>7.8924714285714277</v>
      </c>
      <c r="L704" s="74"/>
      <c r="M704" s="339">
        <v>0.20902588999999999</v>
      </c>
      <c r="N704" s="340">
        <f t="shared" si="57"/>
        <v>0.20902588999999999</v>
      </c>
      <c r="O704" s="74"/>
      <c r="P704" s="133">
        <v>0.19786116000000001</v>
      </c>
      <c r="Q704" s="133">
        <v>7.6488173000000001E-3</v>
      </c>
      <c r="R704" s="133">
        <v>3.5159144999999999E-3</v>
      </c>
      <c r="S704" s="134">
        <v>1.1862179836001501E-5</v>
      </c>
      <c r="T704" s="135">
        <v>2.8287046244360401E-8</v>
      </c>
      <c r="U704" s="135">
        <v>0.49242499499999998</v>
      </c>
      <c r="V704" s="341">
        <v>4.7320080000000001E-4</v>
      </c>
      <c r="W704" s="110" t="s">
        <v>3260</v>
      </c>
      <c r="X704" s="110"/>
      <c r="Y704" s="110"/>
      <c r="Z704" s="90"/>
    </row>
    <row r="705" spans="1:26" ht="14.5" customHeight="1">
      <c r="A705" s="74" t="s">
        <v>3279</v>
      </c>
      <c r="B705" s="129" t="s">
        <v>2674</v>
      </c>
      <c r="C705" s="130" t="s">
        <v>3280</v>
      </c>
      <c r="D705" s="131" t="s">
        <v>155</v>
      </c>
      <c r="E705" s="129" t="s">
        <v>957</v>
      </c>
      <c r="F705" s="132" t="s">
        <v>3281</v>
      </c>
      <c r="G705" s="132">
        <v>2.48592187471642</v>
      </c>
      <c r="H705" s="348">
        <v>2.48592187471642</v>
      </c>
      <c r="I705" s="74"/>
      <c r="J705" s="337">
        <v>8.5423533834586465</v>
      </c>
      <c r="K705" s="338">
        <v>8.5423533834586465</v>
      </c>
      <c r="L705" s="74"/>
      <c r="M705" s="339">
        <v>0.22355201999999999</v>
      </c>
      <c r="N705" s="340">
        <f t="shared" si="57"/>
        <v>0.22355201999999999</v>
      </c>
      <c r="O705" s="74"/>
      <c r="P705" s="133">
        <v>0.21145460999999999</v>
      </c>
      <c r="Q705" s="133">
        <v>8.2259954E-3</v>
      </c>
      <c r="R705" s="133">
        <v>3.8714130000000002E-3</v>
      </c>
      <c r="S705" s="134">
        <v>1.2677134668895704E-5</v>
      </c>
      <c r="T705" s="135">
        <v>3.0421580225648516E-8</v>
      </c>
      <c r="U705" s="135">
        <v>0.54221470299999996</v>
      </c>
      <c r="V705" s="341">
        <v>5.0665249000000001E-4</v>
      </c>
      <c r="W705" s="110" t="s">
        <v>3260</v>
      </c>
      <c r="X705" s="110"/>
      <c r="Y705" s="110"/>
      <c r="Z705" s="90"/>
    </row>
    <row r="706" spans="1:26" ht="14.5" customHeight="1">
      <c r="A706" s="74" t="s">
        <v>3282</v>
      </c>
      <c r="B706" s="129" t="s">
        <v>2674</v>
      </c>
      <c r="C706" s="130" t="s">
        <v>3283</v>
      </c>
      <c r="D706" s="131" t="s">
        <v>155</v>
      </c>
      <c r="E706" s="129" t="s">
        <v>957</v>
      </c>
      <c r="F706" s="132" t="s">
        <v>3284</v>
      </c>
      <c r="G706" s="132">
        <v>2.2265755099686597</v>
      </c>
      <c r="H706" s="348">
        <v>2.2265755099686597</v>
      </c>
      <c r="I706" s="74"/>
      <c r="J706" s="337">
        <v>7.2034556390977444</v>
      </c>
      <c r="K706" s="338">
        <v>7.2034556390977444</v>
      </c>
      <c r="L706" s="74"/>
      <c r="M706" s="339">
        <v>0.19748083</v>
      </c>
      <c r="N706" s="340">
        <f t="shared" si="57"/>
        <v>0.19748083</v>
      </c>
      <c r="O706" s="74"/>
      <c r="P706" s="133">
        <v>0.18746376000000001</v>
      </c>
      <c r="Q706" s="133">
        <v>7.1095367000000003E-3</v>
      </c>
      <c r="R706" s="133">
        <v>2.9075353999999999E-3</v>
      </c>
      <c r="S706" s="134">
        <v>1.12388343402374E-5</v>
      </c>
      <c r="T706" s="135">
        <v>2.6292664993112453E-8</v>
      </c>
      <c r="U706" s="135">
        <v>0.40721784799999999</v>
      </c>
      <c r="V706" s="341">
        <v>4.4192554999999999E-4</v>
      </c>
      <c r="W706" s="110" t="s">
        <v>3260</v>
      </c>
      <c r="X706" s="110"/>
      <c r="Y706" s="110"/>
      <c r="Z706" s="90"/>
    </row>
    <row r="707" spans="1:26" ht="14.5" customHeight="1">
      <c r="A707" s="74" t="s">
        <v>3285</v>
      </c>
      <c r="B707" s="129" t="s">
        <v>2674</v>
      </c>
      <c r="C707" s="130" t="s">
        <v>3286</v>
      </c>
      <c r="D707" s="131" t="s">
        <v>155</v>
      </c>
      <c r="E707" s="129" t="s">
        <v>957</v>
      </c>
      <c r="F707" s="132" t="s">
        <v>3287</v>
      </c>
      <c r="G707" s="132">
        <v>2.20762617242189</v>
      </c>
      <c r="H707" s="348">
        <v>2.20762617242189</v>
      </c>
      <c r="I707" s="74"/>
      <c r="J707" s="337">
        <v>7.0631420300751877</v>
      </c>
      <c r="K707" s="338">
        <v>7.0631420300751877</v>
      </c>
      <c r="L707" s="74"/>
      <c r="M707" s="339">
        <v>0.19540165000000001</v>
      </c>
      <c r="N707" s="340">
        <f t="shared" si="57"/>
        <v>0.19540165000000001</v>
      </c>
      <c r="O707" s="74"/>
      <c r="P707" s="133">
        <v>0.1855966</v>
      </c>
      <c r="Q707" s="133">
        <v>7.0040985E-3</v>
      </c>
      <c r="R707" s="133">
        <v>2.8009437E-3</v>
      </c>
      <c r="S707" s="134">
        <v>1.1126894640424199E-5</v>
      </c>
      <c r="T707" s="135">
        <v>2.5902731121919815E-8</v>
      </c>
      <c r="U707" s="135">
        <v>0.39228902399999999</v>
      </c>
      <c r="V707" s="341">
        <v>4.3635324999999998E-4</v>
      </c>
      <c r="W707" s="110" t="s">
        <v>3260</v>
      </c>
      <c r="X707" s="110"/>
      <c r="Y707" s="110"/>
      <c r="Z707" s="90"/>
    </row>
    <row r="708" spans="1:26" ht="14.5" customHeight="1">
      <c r="A708" s="74" t="s">
        <v>3288</v>
      </c>
      <c r="B708" s="129" t="s">
        <v>2674</v>
      </c>
      <c r="C708" s="130" t="s">
        <v>3289</v>
      </c>
      <c r="D708" s="131" t="s">
        <v>155</v>
      </c>
      <c r="E708" s="129" t="s">
        <v>957</v>
      </c>
      <c r="F708" s="132" t="s">
        <v>3290</v>
      </c>
      <c r="G708" s="132">
        <v>2.2219819113964099</v>
      </c>
      <c r="H708" s="348">
        <v>2.2219819113964099</v>
      </c>
      <c r="I708" s="74"/>
      <c r="J708" s="337">
        <v>7.2331862406015031</v>
      </c>
      <c r="K708" s="338">
        <v>7.2331862406015031</v>
      </c>
      <c r="L708" s="74"/>
      <c r="M708" s="339">
        <v>0.19810854</v>
      </c>
      <c r="N708" s="340">
        <f t="shared" si="57"/>
        <v>0.19810854</v>
      </c>
      <c r="O708" s="74"/>
      <c r="P708" s="133">
        <v>0.18801643000000001</v>
      </c>
      <c r="Q708" s="133">
        <v>7.1343042000000002E-3</v>
      </c>
      <c r="R708" s="133">
        <v>2.9578031999999998E-3</v>
      </c>
      <c r="S708" s="134">
        <v>1.12719683090702E-5</v>
      </c>
      <c r="T708" s="135">
        <v>2.6384260870499704E-8</v>
      </c>
      <c r="U708" s="135">
        <v>0.41425815700000002</v>
      </c>
      <c r="V708" s="341">
        <v>4.4382211000000001E-4</v>
      </c>
      <c r="W708" s="110" t="s">
        <v>3260</v>
      </c>
      <c r="X708" s="110"/>
      <c r="Y708" s="110"/>
      <c r="Z708" s="90"/>
    </row>
    <row r="709" spans="1:26" ht="14.5" customHeight="1">
      <c r="A709" s="74" t="s">
        <v>3291</v>
      </c>
      <c r="B709" s="129" t="s">
        <v>2674</v>
      </c>
      <c r="C709" s="130" t="s">
        <v>3292</v>
      </c>
      <c r="D709" s="131" t="s">
        <v>155</v>
      </c>
      <c r="E709" s="129" t="s">
        <v>957</v>
      </c>
      <c r="F709" s="132" t="s">
        <v>3293</v>
      </c>
      <c r="G709" s="132">
        <v>2.2215932554295001</v>
      </c>
      <c r="H709" s="348">
        <v>2.2215932554295001</v>
      </c>
      <c r="I709" s="74"/>
      <c r="J709" s="337">
        <v>7.1808700751879702</v>
      </c>
      <c r="K709" s="338">
        <v>7.1808700751879702</v>
      </c>
      <c r="L709" s="74"/>
      <c r="M709" s="339">
        <v>0.19674021999999999</v>
      </c>
      <c r="N709" s="340">
        <f t="shared" si="57"/>
        <v>0.19674021999999999</v>
      </c>
      <c r="O709" s="74"/>
      <c r="P709" s="133">
        <v>0.18674747999999999</v>
      </c>
      <c r="Q709" s="133">
        <v>7.0843818999999997E-3</v>
      </c>
      <c r="R709" s="133">
        <v>2.9083532999999999E-3</v>
      </c>
      <c r="S709" s="134">
        <v>1.1195892191597301E-5</v>
      </c>
      <c r="T709" s="135">
        <v>2.6199637432628467E-8</v>
      </c>
      <c r="U709" s="135">
        <v>0.40733240199999998</v>
      </c>
      <c r="V709" s="341">
        <v>4.4030417E-4</v>
      </c>
      <c r="W709" s="110" t="s">
        <v>3260</v>
      </c>
      <c r="X709" s="110"/>
      <c r="Y709" s="110"/>
      <c r="Z709" s="90"/>
    </row>
    <row r="710" spans="1:26" ht="14.5" customHeight="1">
      <c r="A710" s="74" t="s">
        <v>3294</v>
      </c>
      <c r="B710" s="129" t="s">
        <v>2674</v>
      </c>
      <c r="C710" s="130" t="s">
        <v>3295</v>
      </c>
      <c r="D710" s="131" t="s">
        <v>155</v>
      </c>
      <c r="E710" s="129" t="s">
        <v>957</v>
      </c>
      <c r="F710" s="132" t="s">
        <v>3296</v>
      </c>
      <c r="G710" s="132">
        <v>2.2849049319461399</v>
      </c>
      <c r="H710" s="348">
        <v>2.2849049319461399</v>
      </c>
      <c r="I710" s="74"/>
      <c r="J710" s="337">
        <v>7.2543458646616541</v>
      </c>
      <c r="K710" s="338">
        <v>7.2543458646616541</v>
      </c>
      <c r="L710" s="74"/>
      <c r="M710" s="339">
        <v>0.19841929999999999</v>
      </c>
      <c r="N710" s="340">
        <f t="shared" si="57"/>
        <v>0.19841929999999999</v>
      </c>
      <c r="O710" s="74"/>
      <c r="P710" s="133">
        <v>0.18809957999999999</v>
      </c>
      <c r="Q710" s="133">
        <v>7.1666960000000002E-3</v>
      </c>
      <c r="R710" s="133">
        <v>3.1530148999999999E-3</v>
      </c>
      <c r="S710" s="134">
        <v>1.1276953567727203E-5</v>
      </c>
      <c r="T710" s="135">
        <v>2.6504053348695123E-8</v>
      </c>
      <c r="U710" s="135">
        <v>0.441598722</v>
      </c>
      <c r="V710" s="341">
        <v>5.3188140999999999E-4</v>
      </c>
      <c r="W710" s="110" t="s">
        <v>3260</v>
      </c>
      <c r="X710" s="110"/>
      <c r="Y710" s="110"/>
      <c r="Z710" s="90"/>
    </row>
    <row r="711" spans="1:26" ht="14.5" customHeight="1">
      <c r="A711" s="74" t="s">
        <v>3297</v>
      </c>
      <c r="B711" s="129" t="s">
        <v>2674</v>
      </c>
      <c r="C711" s="130" t="s">
        <v>3298</v>
      </c>
      <c r="D711" s="131" t="s">
        <v>155</v>
      </c>
      <c r="E711" s="129" t="s">
        <v>957</v>
      </c>
      <c r="F711" s="132" t="s">
        <v>3299</v>
      </c>
      <c r="G711" s="132">
        <v>2.292418442602</v>
      </c>
      <c r="H711" s="348">
        <v>2.292418442602</v>
      </c>
      <c r="I711" s="74"/>
      <c r="J711" s="337">
        <v>6.9580116541353378</v>
      </c>
      <c r="K711" s="338">
        <v>6.9580116541353378</v>
      </c>
      <c r="L711" s="74"/>
      <c r="M711" s="339">
        <v>0.19260878000000001</v>
      </c>
      <c r="N711" s="340">
        <f t="shared" si="57"/>
        <v>0.19260878000000001</v>
      </c>
      <c r="O711" s="74"/>
      <c r="P711" s="133">
        <v>0.18285596000000001</v>
      </c>
      <c r="Q711" s="133">
        <v>6.9181318000000004E-3</v>
      </c>
      <c r="R711" s="133">
        <v>2.8346904000000001E-3</v>
      </c>
      <c r="S711" s="134">
        <v>1.0962587673103E-5</v>
      </c>
      <c r="T711" s="135">
        <v>2.5584807129330273E-8</v>
      </c>
      <c r="U711" s="135">
        <v>0.39701546799999998</v>
      </c>
      <c r="V711" s="341">
        <v>4.8372825999999999E-4</v>
      </c>
      <c r="W711" s="110" t="s">
        <v>3260</v>
      </c>
      <c r="X711" s="110"/>
      <c r="Y711" s="110"/>
      <c r="Z711" s="90"/>
    </row>
    <row r="712" spans="1:26" ht="14.5" customHeight="1">
      <c r="A712" s="74" t="s">
        <v>3300</v>
      </c>
      <c r="B712" s="129" t="s">
        <v>2674</v>
      </c>
      <c r="C712" s="130" t="s">
        <v>3301</v>
      </c>
      <c r="D712" s="131" t="s">
        <v>155</v>
      </c>
      <c r="E712" s="129" t="s">
        <v>957</v>
      </c>
      <c r="F712" s="132" t="s">
        <v>3302</v>
      </c>
      <c r="G712" s="132">
        <v>2.2574943015868003</v>
      </c>
      <c r="H712" s="348">
        <v>2.2574943015868003</v>
      </c>
      <c r="I712" s="74"/>
      <c r="J712" s="337">
        <v>7.5964481203007521</v>
      </c>
      <c r="K712" s="338">
        <v>7.5964481203007521</v>
      </c>
      <c r="L712" s="74"/>
      <c r="M712" s="339">
        <v>0.20363734999999999</v>
      </c>
      <c r="N712" s="340">
        <f t="shared" si="57"/>
        <v>0.20363734999999999</v>
      </c>
      <c r="O712" s="74"/>
      <c r="P712" s="133">
        <v>0.19295482</v>
      </c>
      <c r="Q712" s="133">
        <v>7.4094979999999996E-3</v>
      </c>
      <c r="R712" s="133">
        <v>3.2730330999999999E-3</v>
      </c>
      <c r="S712" s="134">
        <v>1.1568034901735E-5</v>
      </c>
      <c r="T712" s="135">
        <v>2.7401989425990378E-8</v>
      </c>
      <c r="U712" s="135">
        <v>0.45840799700000001</v>
      </c>
      <c r="V712" s="341">
        <v>4.6084688000000001E-4</v>
      </c>
      <c r="W712" s="110" t="s">
        <v>3260</v>
      </c>
      <c r="X712" s="110"/>
      <c r="Y712" s="110"/>
      <c r="Z712" s="90"/>
    </row>
    <row r="713" spans="1:26" ht="14.5" customHeight="1">
      <c r="A713" s="74" t="s">
        <v>3303</v>
      </c>
      <c r="B713" s="129" t="s">
        <v>2674</v>
      </c>
      <c r="C713" s="130" t="s">
        <v>3304</v>
      </c>
      <c r="D713" s="131" t="s">
        <v>155</v>
      </c>
      <c r="E713" s="129" t="s">
        <v>957</v>
      </c>
      <c r="F713" s="132" t="s">
        <v>3305</v>
      </c>
      <c r="G713" s="132">
        <v>2.3381183060073001</v>
      </c>
      <c r="H713" s="348">
        <v>2.3381183060073001</v>
      </c>
      <c r="I713" s="74"/>
      <c r="J713" s="337">
        <v>7.841515037593985</v>
      </c>
      <c r="K713" s="338">
        <v>7.841515037593985</v>
      </c>
      <c r="L713" s="74"/>
      <c r="M713" s="339">
        <v>0.20684480999999999</v>
      </c>
      <c r="N713" s="340">
        <f t="shared" si="57"/>
        <v>0.20684480999999999</v>
      </c>
      <c r="O713" s="74"/>
      <c r="P713" s="133">
        <v>0.1956628</v>
      </c>
      <c r="Q713" s="133">
        <v>7.5939066000000003E-3</v>
      </c>
      <c r="R713" s="133">
        <v>3.5881016E-3</v>
      </c>
      <c r="S713" s="134">
        <v>1.1730383783661002E-5</v>
      </c>
      <c r="T713" s="135">
        <v>2.8083974015052801E-8</v>
      </c>
      <c r="U713" s="135">
        <v>0.50253524599999999</v>
      </c>
      <c r="V713" s="341">
        <v>5.0503878999999996E-4</v>
      </c>
      <c r="W713" s="110" t="s">
        <v>3260</v>
      </c>
      <c r="X713" s="110"/>
      <c r="Y713" s="110"/>
      <c r="Z713" s="90"/>
    </row>
    <row r="714" spans="1:26" ht="14.5" customHeight="1">
      <c r="A714" s="74" t="s">
        <v>3306</v>
      </c>
      <c r="B714" s="129" t="s">
        <v>2674</v>
      </c>
      <c r="C714" s="130" t="s">
        <v>3307</v>
      </c>
      <c r="D714" s="131" t="s">
        <v>155</v>
      </c>
      <c r="E714" s="129" t="s">
        <v>957</v>
      </c>
      <c r="F714" s="132" t="s">
        <v>3308</v>
      </c>
      <c r="G714" s="132">
        <v>2.1917754795115001</v>
      </c>
      <c r="H714" s="348">
        <v>2.1917754795115001</v>
      </c>
      <c r="I714" s="74"/>
      <c r="J714" s="337">
        <v>6.8904403759398489</v>
      </c>
      <c r="K714" s="338">
        <v>6.8904403759398489</v>
      </c>
      <c r="L714" s="74"/>
      <c r="M714" s="339">
        <v>0.18432672</v>
      </c>
      <c r="N714" s="340">
        <f t="shared" si="57"/>
        <v>0.18432672</v>
      </c>
      <c r="O714" s="74"/>
      <c r="P714" s="133">
        <v>0.17471687</v>
      </c>
      <c r="Q714" s="133">
        <v>6.7112283000000002E-3</v>
      </c>
      <c r="R714" s="133">
        <v>2.8986189999999998E-3</v>
      </c>
      <c r="S714" s="134">
        <v>1.0474632728879998E-5</v>
      </c>
      <c r="T714" s="135">
        <v>2.4819631456281718E-8</v>
      </c>
      <c r="U714" s="135">
        <v>0.405969044</v>
      </c>
      <c r="V714" s="341">
        <v>4.1978787999999998E-4</v>
      </c>
      <c r="W714" s="110" t="s">
        <v>3260</v>
      </c>
      <c r="X714" s="110"/>
      <c r="Y714" s="110"/>
      <c r="Z714" s="90"/>
    </row>
    <row r="715" spans="1:26" ht="14.5" customHeight="1">
      <c r="A715" s="74" t="s">
        <v>3309</v>
      </c>
      <c r="B715" s="129" t="s">
        <v>2674</v>
      </c>
      <c r="C715" s="130" t="s">
        <v>3310</v>
      </c>
      <c r="D715" s="131" t="s">
        <v>155</v>
      </c>
      <c r="E715" s="129" t="s">
        <v>957</v>
      </c>
      <c r="F715" s="132" t="s">
        <v>3311</v>
      </c>
      <c r="G715" s="132">
        <v>2.1973027379692001</v>
      </c>
      <c r="H715" s="348">
        <v>2.1973027379692001</v>
      </c>
      <c r="I715" s="74"/>
      <c r="J715" s="337">
        <v>6.8989135338345857</v>
      </c>
      <c r="K715" s="338">
        <v>6.8989135338345857</v>
      </c>
      <c r="L715" s="74"/>
      <c r="M715" s="339">
        <v>0.18409745</v>
      </c>
      <c r="N715" s="340">
        <f t="shared" si="57"/>
        <v>0.18409745</v>
      </c>
      <c r="O715" s="74"/>
      <c r="P715" s="133">
        <v>0.17445295</v>
      </c>
      <c r="Q715" s="133">
        <v>6.7121819000000001E-3</v>
      </c>
      <c r="R715" s="133">
        <v>2.9323130999999998E-3</v>
      </c>
      <c r="S715" s="134">
        <v>1.0458810089691E-5</v>
      </c>
      <c r="T715" s="135">
        <v>2.4823157874195249E-8</v>
      </c>
      <c r="U715" s="135">
        <v>0.410688104</v>
      </c>
      <c r="V715" s="341">
        <v>4.2427684000000002E-4</v>
      </c>
      <c r="W715" s="110" t="s">
        <v>3260</v>
      </c>
      <c r="X715" s="110"/>
      <c r="Y715" s="110"/>
      <c r="Z715" s="90"/>
    </row>
    <row r="716" spans="1:26" ht="14.5" customHeight="1">
      <c r="A716" s="74" t="s">
        <v>3312</v>
      </c>
      <c r="B716" s="129" t="s">
        <v>2674</v>
      </c>
      <c r="C716" s="130" t="s">
        <v>3313</v>
      </c>
      <c r="D716" s="131" t="s">
        <v>155</v>
      </c>
      <c r="E716" s="129" t="s">
        <v>957</v>
      </c>
      <c r="F716" s="132" t="s">
        <v>3314</v>
      </c>
      <c r="G716" s="132">
        <v>2.2051356495621</v>
      </c>
      <c r="H716" s="348">
        <v>2.2051356495621</v>
      </c>
      <c r="I716" s="74"/>
      <c r="J716" s="337">
        <v>7.0418391729323302</v>
      </c>
      <c r="K716" s="338">
        <v>7.0418391729323302</v>
      </c>
      <c r="L716" s="74"/>
      <c r="M716" s="339">
        <v>0.19047211</v>
      </c>
      <c r="N716" s="340">
        <f t="shared" si="57"/>
        <v>0.19047211</v>
      </c>
      <c r="O716" s="74"/>
      <c r="P716" s="133">
        <v>0.18066832999999999</v>
      </c>
      <c r="Q716" s="133">
        <v>6.8989851999999999E-3</v>
      </c>
      <c r="R716" s="133">
        <v>2.9047905000000001E-3</v>
      </c>
      <c r="S716" s="134">
        <v>1.0831434748190998E-5</v>
      </c>
      <c r="T716" s="135">
        <v>2.5513998753869473E-8</v>
      </c>
      <c r="U716" s="135">
        <v>0.40683341000000001</v>
      </c>
      <c r="V716" s="341">
        <v>4.2817988E-4</v>
      </c>
      <c r="W716" s="110" t="s">
        <v>3260</v>
      </c>
      <c r="X716" s="110"/>
      <c r="Y716" s="110"/>
      <c r="Z716" s="90"/>
    </row>
    <row r="717" spans="1:26" ht="14.5" customHeight="1">
      <c r="A717" s="74" t="s">
        <v>3315</v>
      </c>
      <c r="B717" s="129" t="s">
        <v>2674</v>
      </c>
      <c r="C717" s="130" t="s">
        <v>3316</v>
      </c>
      <c r="D717" s="131" t="s">
        <v>155</v>
      </c>
      <c r="E717" s="129" t="s">
        <v>957</v>
      </c>
      <c r="F717" s="132" t="s">
        <v>3317</v>
      </c>
      <c r="G717" s="132">
        <v>2.2375217339391997</v>
      </c>
      <c r="H717" s="348">
        <v>2.2375217339391997</v>
      </c>
      <c r="I717" s="74"/>
      <c r="J717" s="337">
        <v>6.8130722556390975</v>
      </c>
      <c r="K717" s="338">
        <v>6.8130722556390975</v>
      </c>
      <c r="L717" s="74"/>
      <c r="M717" s="339">
        <v>0.18489004000000001</v>
      </c>
      <c r="N717" s="340">
        <f t="shared" si="57"/>
        <v>0.18489004000000001</v>
      </c>
      <c r="O717" s="74"/>
      <c r="P717" s="133">
        <v>0.17532455999999999</v>
      </c>
      <c r="Q717" s="133">
        <v>6.6984382999999998E-3</v>
      </c>
      <c r="R717" s="133">
        <v>2.8670372999999999E-3</v>
      </c>
      <c r="S717" s="134">
        <v>1.051106492637E-5</v>
      </c>
      <c r="T717" s="135">
        <v>2.4772331319114354E-8</v>
      </c>
      <c r="U717" s="135">
        <v>0.40154583799999999</v>
      </c>
      <c r="V717" s="341">
        <v>4.6270622E-4</v>
      </c>
      <c r="W717" s="110" t="s">
        <v>3260</v>
      </c>
      <c r="X717" s="110"/>
      <c r="Y717" s="110"/>
      <c r="Z717" s="90"/>
    </row>
    <row r="718" spans="1:26" ht="14.5" customHeight="1">
      <c r="B718" s="129" t="s">
        <v>2674</v>
      </c>
      <c r="C718" s="127" t="s">
        <v>3318</v>
      </c>
      <c r="D718" s="127" t="s">
        <v>157</v>
      </c>
      <c r="G718" s="74"/>
      <c r="H718" s="74"/>
      <c r="I718" s="74"/>
      <c r="J718" s="115"/>
      <c r="K718" s="74"/>
      <c r="L718" s="74"/>
      <c r="M718" s="115"/>
      <c r="N718" s="74"/>
      <c r="O718" s="74"/>
      <c r="P718" s="74"/>
      <c r="V718" s="74"/>
      <c r="W718" s="89"/>
      <c r="X718" s="110"/>
      <c r="Y718" s="110"/>
      <c r="Z718" s="90"/>
    </row>
    <row r="719" spans="1:26" ht="14.5" customHeight="1">
      <c r="A719" s="74" t="s">
        <v>3319</v>
      </c>
      <c r="B719" s="129" t="s">
        <v>2674</v>
      </c>
      <c r="C719" s="130" t="s">
        <v>3320</v>
      </c>
      <c r="D719" s="131" t="s">
        <v>157</v>
      </c>
      <c r="E719" s="129" t="s">
        <v>957</v>
      </c>
      <c r="F719" s="132" t="s">
        <v>3321</v>
      </c>
      <c r="G719" s="132">
        <v>5.0732636807500002</v>
      </c>
      <c r="H719" s="348">
        <v>5.0732636807500002</v>
      </c>
      <c r="I719" s="74"/>
      <c r="J719" s="337">
        <v>3.1964499999999996</v>
      </c>
      <c r="K719" s="338">
        <v>3.1964499999999996</v>
      </c>
      <c r="L719" s="74"/>
      <c r="M719" s="339">
        <v>0.10019051</v>
      </c>
      <c r="N719" s="340">
        <f t="shared" ref="N719:N742" si="58">M719</f>
        <v>0.10019051</v>
      </c>
      <c r="O719" s="74"/>
      <c r="P719" s="133">
        <v>9.2737817E-2</v>
      </c>
      <c r="Q719" s="133">
        <v>4.1774011000000003E-3</v>
      </c>
      <c r="R719" s="133">
        <v>3.2752893999999999E-3</v>
      </c>
      <c r="S719" s="134">
        <v>5.5598211690199999E-6</v>
      </c>
      <c r="T719" s="135">
        <v>1.5448968450902E-8</v>
      </c>
      <c r="U719" s="135">
        <v>0.45872400000000002</v>
      </c>
      <c r="V719" s="341">
        <v>1.8713461999999999E-3</v>
      </c>
      <c r="W719" s="89" t="s">
        <v>3322</v>
      </c>
      <c r="X719" s="110"/>
      <c r="Y719" s="110"/>
      <c r="Z719" s="90"/>
    </row>
    <row r="720" spans="1:26" ht="14.5" customHeight="1">
      <c r="A720" s="74" t="s">
        <v>3323</v>
      </c>
      <c r="B720" s="129" t="s">
        <v>2674</v>
      </c>
      <c r="C720" s="130" t="s">
        <v>3324</v>
      </c>
      <c r="D720" s="131" t="s">
        <v>157</v>
      </c>
      <c r="E720" s="129" t="s">
        <v>957</v>
      </c>
      <c r="F720" s="132" t="s">
        <v>3325</v>
      </c>
      <c r="G720" s="132">
        <v>5.6362520256519382</v>
      </c>
      <c r="H720" s="348">
        <v>5.6362520256519382</v>
      </c>
      <c r="I720" s="74"/>
      <c r="J720" s="337">
        <v>4.7032927067669172</v>
      </c>
      <c r="K720" s="338">
        <v>4.7032927067669172</v>
      </c>
      <c r="L720" s="74"/>
      <c r="M720" s="339">
        <v>0.17163893999999999</v>
      </c>
      <c r="N720" s="340">
        <f t="shared" si="58"/>
        <v>0.17163893999999999</v>
      </c>
      <c r="O720" s="74"/>
      <c r="P720" s="133">
        <v>0.16208065999999999</v>
      </c>
      <c r="Q720" s="133">
        <v>5.7674387000000004E-3</v>
      </c>
      <c r="R720" s="133">
        <v>3.7908338999999998E-3</v>
      </c>
      <c r="S720" s="134">
        <v>9.7170661050753036E-6</v>
      </c>
      <c r="T720" s="135">
        <v>2.1329285038449509E-8</v>
      </c>
      <c r="U720" s="135">
        <v>0.53092911999999992</v>
      </c>
      <c r="V720" s="341">
        <v>2.0337877999999998E-3</v>
      </c>
      <c r="W720" s="110" t="s">
        <v>3326</v>
      </c>
      <c r="X720" s="89"/>
      <c r="Y720" s="89"/>
      <c r="Z720" s="90"/>
    </row>
    <row r="721" spans="1:26" ht="14.5" customHeight="1">
      <c r="A721" s="74" t="s">
        <v>3327</v>
      </c>
      <c r="B721" s="129" t="s">
        <v>2674</v>
      </c>
      <c r="C721" s="130" t="s">
        <v>3328</v>
      </c>
      <c r="D721" s="131" t="s">
        <v>157</v>
      </c>
      <c r="E721" s="129" t="s">
        <v>957</v>
      </c>
      <c r="F721" s="132" t="s">
        <v>3329</v>
      </c>
      <c r="G721" s="132">
        <v>3.8554474035084603</v>
      </c>
      <c r="H721" s="348">
        <v>3.8554474035084603</v>
      </c>
      <c r="I721" s="74"/>
      <c r="J721" s="337">
        <v>3.174870977443609</v>
      </c>
      <c r="K721" s="338">
        <v>3.174870977443609</v>
      </c>
      <c r="L721" s="74"/>
      <c r="M721" s="339">
        <v>0.10797247</v>
      </c>
      <c r="N721" s="340">
        <f t="shared" si="58"/>
        <v>0.10797247</v>
      </c>
      <c r="O721" s="74"/>
      <c r="P721" s="133">
        <v>0.10150116000000001</v>
      </c>
      <c r="Q721" s="133">
        <v>3.8643216000000002E-3</v>
      </c>
      <c r="R721" s="133">
        <v>2.6069887E-3</v>
      </c>
      <c r="S721" s="134">
        <v>6.0852016319690992E-6</v>
      </c>
      <c r="T721" s="135">
        <v>1.4291130343545599E-8</v>
      </c>
      <c r="U721" s="135">
        <v>0.36512447000000003</v>
      </c>
      <c r="V721" s="341">
        <v>1.3975141999999999E-3</v>
      </c>
      <c r="W721" s="110" t="s">
        <v>3260</v>
      </c>
      <c r="X721" s="89"/>
      <c r="Y721" s="89"/>
      <c r="Z721" s="90"/>
    </row>
    <row r="722" spans="1:26" ht="14.5" customHeight="1">
      <c r="A722" s="74" t="s">
        <v>3330</v>
      </c>
      <c r="B722" s="129" t="s">
        <v>2674</v>
      </c>
      <c r="C722" s="130" t="s">
        <v>3331</v>
      </c>
      <c r="D722" s="131" t="s">
        <v>157</v>
      </c>
      <c r="E722" s="129" t="s">
        <v>957</v>
      </c>
      <c r="F722" s="132" t="s">
        <v>3332</v>
      </c>
      <c r="G722" s="132">
        <v>4.4593096268414607</v>
      </c>
      <c r="H722" s="348">
        <v>4.4593096268414607</v>
      </c>
      <c r="I722" s="74"/>
      <c r="J722" s="337">
        <v>3.4488919548872179</v>
      </c>
      <c r="K722" s="338">
        <v>3.4488919548872179</v>
      </c>
      <c r="L722" s="74"/>
      <c r="M722" s="339">
        <v>0.12538908000000001</v>
      </c>
      <c r="N722" s="340">
        <f t="shared" si="58"/>
        <v>0.12538908000000001</v>
      </c>
      <c r="O722" s="74"/>
      <c r="P722" s="133">
        <v>0.11812540000000001</v>
      </c>
      <c r="Q722" s="133">
        <v>4.2501377999999996E-3</v>
      </c>
      <c r="R722" s="133">
        <v>3.0135355000000001E-3</v>
      </c>
      <c r="S722" s="134">
        <v>7.0818585860358001E-6</v>
      </c>
      <c r="T722" s="135">
        <v>1.57179653433546E-8</v>
      </c>
      <c r="U722" s="135">
        <v>0.42206379000000005</v>
      </c>
      <c r="V722" s="341">
        <v>2.5577858000000002E-3</v>
      </c>
      <c r="W722" s="110" t="s">
        <v>3260</v>
      </c>
      <c r="X722" s="89"/>
      <c r="Y722" s="89"/>
      <c r="Z722" s="90"/>
    </row>
    <row r="723" spans="1:26" ht="14.5" customHeight="1">
      <c r="A723" s="74" t="s">
        <v>3333</v>
      </c>
      <c r="B723" s="129" t="s">
        <v>2674</v>
      </c>
      <c r="C723" s="130" t="s">
        <v>3334</v>
      </c>
      <c r="D723" s="131" t="s">
        <v>157</v>
      </c>
      <c r="E723" s="129" t="s">
        <v>957</v>
      </c>
      <c r="F723" s="132" t="s">
        <v>3335</v>
      </c>
      <c r="G723" s="132">
        <v>3.9420847817409301</v>
      </c>
      <c r="H723" s="348">
        <v>3.9420847817409301</v>
      </c>
      <c r="I723" s="74"/>
      <c r="J723" s="337">
        <v>3.6054159398496237</v>
      </c>
      <c r="K723" s="338">
        <v>3.6054159398496237</v>
      </c>
      <c r="L723" s="74"/>
      <c r="M723" s="339">
        <v>0.14560316000000001</v>
      </c>
      <c r="N723" s="340">
        <f t="shared" si="58"/>
        <v>0.14560316000000001</v>
      </c>
      <c r="O723" s="74"/>
      <c r="P723" s="133">
        <v>0.13800929000000001</v>
      </c>
      <c r="Q723" s="133">
        <v>4.7463056000000003E-3</v>
      </c>
      <c r="R723" s="133">
        <v>2.8475559999999998E-3</v>
      </c>
      <c r="S723" s="134">
        <v>8.2739385741738002E-6</v>
      </c>
      <c r="T723" s="135">
        <v>1.7552905614244167E-8</v>
      </c>
      <c r="U723" s="135">
        <v>0.39881737</v>
      </c>
      <c r="V723" s="341">
        <v>1.3669884999999999E-3</v>
      </c>
      <c r="W723" s="110" t="s">
        <v>3260</v>
      </c>
      <c r="X723" s="110"/>
      <c r="Y723" s="110"/>
      <c r="Z723" s="90"/>
    </row>
    <row r="724" spans="1:26" ht="14.5" customHeight="1">
      <c r="A724" s="74" t="s">
        <v>3336</v>
      </c>
      <c r="B724" s="129" t="s">
        <v>2674</v>
      </c>
      <c r="C724" s="130" t="s">
        <v>3337</v>
      </c>
      <c r="D724" s="131" t="s">
        <v>157</v>
      </c>
      <c r="E724" s="129" t="s">
        <v>957</v>
      </c>
      <c r="F724" s="132" t="s">
        <v>3338</v>
      </c>
      <c r="G724" s="132">
        <v>5.9004558799750004</v>
      </c>
      <c r="H724" s="348">
        <v>5.9004558799750004</v>
      </c>
      <c r="I724" s="74"/>
      <c r="J724" s="337">
        <v>4.0996281954887213</v>
      </c>
      <c r="K724" s="338">
        <v>4.0996281954887213</v>
      </c>
      <c r="L724" s="74"/>
      <c r="M724" s="339">
        <v>0.48292075000000001</v>
      </c>
      <c r="N724" s="340">
        <f t="shared" si="58"/>
        <v>0.48292075000000001</v>
      </c>
      <c r="O724" s="74"/>
      <c r="P724" s="133">
        <v>0.46742001</v>
      </c>
      <c r="Q724" s="133">
        <v>1.1247531999999999E-2</v>
      </c>
      <c r="R724" s="133">
        <v>4.2532031999999997E-3</v>
      </c>
      <c r="S724" s="134">
        <v>2.80227829359053E-5</v>
      </c>
      <c r="T724" s="135">
        <v>4.1595902717480693E-8</v>
      </c>
      <c r="U724" s="135">
        <v>0.59568672999999994</v>
      </c>
      <c r="V724" s="341">
        <v>1.6358416000000001E-3</v>
      </c>
      <c r="W724" s="110" t="s">
        <v>3260</v>
      </c>
      <c r="X724" s="110"/>
      <c r="Y724" s="110"/>
      <c r="Z724" s="90"/>
    </row>
    <row r="725" spans="1:26" ht="14.5" customHeight="1">
      <c r="A725" s="74" t="s">
        <v>3339</v>
      </c>
      <c r="B725" s="129" t="s">
        <v>2674</v>
      </c>
      <c r="C725" s="130" t="s">
        <v>3340</v>
      </c>
      <c r="D725" s="131" t="s">
        <v>157</v>
      </c>
      <c r="E725" s="129" t="s">
        <v>957</v>
      </c>
      <c r="F725" s="132" t="s">
        <v>3341</v>
      </c>
      <c r="G725" s="132">
        <v>7.3285942953579308</v>
      </c>
      <c r="H725" s="348">
        <v>7.3285942953579308</v>
      </c>
      <c r="I725" s="74"/>
      <c r="J725" s="337">
        <v>4.7279879699248122</v>
      </c>
      <c r="K725" s="338">
        <v>4.7279879699248122</v>
      </c>
      <c r="L725" s="74"/>
      <c r="M725" s="339">
        <v>0.78702996000000003</v>
      </c>
      <c r="N725" s="340">
        <f t="shared" si="58"/>
        <v>0.78702996000000003</v>
      </c>
      <c r="O725" s="74"/>
      <c r="P725" s="133">
        <v>0.76459113999999995</v>
      </c>
      <c r="Q725" s="133">
        <v>1.7177305E-2</v>
      </c>
      <c r="R725" s="133">
        <v>5.2615088000000001E-3</v>
      </c>
      <c r="S725" s="134">
        <v>4.5838797753375394E-5</v>
      </c>
      <c r="T725" s="135">
        <v>6.352553679957387E-8</v>
      </c>
      <c r="U725" s="135">
        <v>0.73690599000000001</v>
      </c>
      <c r="V725" s="341">
        <v>1.8803375000000001E-3</v>
      </c>
      <c r="W725" s="110" t="s">
        <v>3260</v>
      </c>
      <c r="X725" s="110"/>
      <c r="Y725" s="110"/>
      <c r="Z725" s="90"/>
    </row>
    <row r="726" spans="1:26" ht="14.5" customHeight="1">
      <c r="A726" s="74" t="s">
        <v>3342</v>
      </c>
      <c r="B726" s="129" t="s">
        <v>2674</v>
      </c>
      <c r="C726" s="130" t="s">
        <v>3343</v>
      </c>
      <c r="D726" s="131" t="s">
        <v>157</v>
      </c>
      <c r="E726" s="129" t="s">
        <v>957</v>
      </c>
      <c r="F726" s="132" t="s">
        <v>3344</v>
      </c>
      <c r="G726" s="132">
        <v>13.032595696579699</v>
      </c>
      <c r="H726" s="348">
        <v>13.032595696579699</v>
      </c>
      <c r="I726" s="74"/>
      <c r="J726" s="337">
        <v>6.8096395488721795</v>
      </c>
      <c r="K726" s="338">
        <v>6.8096395488721795</v>
      </c>
      <c r="L726" s="74"/>
      <c r="M726" s="339">
        <v>1.7519353</v>
      </c>
      <c r="N726" s="340">
        <f t="shared" si="58"/>
        <v>1.7519353</v>
      </c>
      <c r="O726" s="74"/>
      <c r="P726" s="133">
        <v>1.7062809999999999</v>
      </c>
      <c r="Q726" s="133">
        <v>3.6062792000000003E-2</v>
      </c>
      <c r="R726" s="133">
        <v>9.5915193000000003E-3</v>
      </c>
      <c r="S726" s="134">
        <v>1.0229502293023891E-4</v>
      </c>
      <c r="T726" s="135">
        <v>1.3336831695363756E-7</v>
      </c>
      <c r="U726" s="135">
        <v>1.3433500199999999</v>
      </c>
      <c r="V726" s="341">
        <v>2.5190146000000002E-3</v>
      </c>
      <c r="W726" s="110" t="s">
        <v>3260</v>
      </c>
      <c r="X726" s="110"/>
      <c r="Y726" s="110"/>
      <c r="Z726" s="90"/>
    </row>
    <row r="727" spans="1:26" ht="14.5" customHeight="1">
      <c r="A727" s="74" t="s">
        <v>3345</v>
      </c>
      <c r="B727" s="129" t="s">
        <v>2674</v>
      </c>
      <c r="C727" s="130" t="s">
        <v>3346</v>
      </c>
      <c r="D727" s="131" t="s">
        <v>157</v>
      </c>
      <c r="E727" s="129" t="s">
        <v>957</v>
      </c>
      <c r="F727" s="132" t="s">
        <v>3347</v>
      </c>
      <c r="G727" s="132">
        <v>5.4870170413509198</v>
      </c>
      <c r="H727" s="348">
        <v>5.4870170413509198</v>
      </c>
      <c r="I727" s="74"/>
      <c r="J727" s="337">
        <v>4.2535964661654138</v>
      </c>
      <c r="K727" s="338">
        <v>4.2535964661654138</v>
      </c>
      <c r="L727" s="74"/>
      <c r="M727" s="339">
        <v>0.21302335</v>
      </c>
      <c r="N727" s="340">
        <f t="shared" si="58"/>
        <v>0.21302335</v>
      </c>
      <c r="O727" s="74"/>
      <c r="P727" s="133">
        <v>0.20280548000000001</v>
      </c>
      <c r="Q727" s="133">
        <v>6.236976E-3</v>
      </c>
      <c r="R727" s="133">
        <v>3.9808954999999997E-3</v>
      </c>
      <c r="S727" s="134">
        <v>1.2158601805449801E-5</v>
      </c>
      <c r="T727" s="135">
        <v>2.3065739778721172E-8</v>
      </c>
      <c r="U727" s="135">
        <v>0.55754838000000007</v>
      </c>
      <c r="V727" s="341">
        <v>2.7438690999999999E-3</v>
      </c>
      <c r="W727" s="110" t="s">
        <v>3260</v>
      </c>
      <c r="X727" s="110"/>
      <c r="Y727" s="110"/>
      <c r="Z727" s="90"/>
    </row>
    <row r="728" spans="1:26" ht="14.5" customHeight="1">
      <c r="A728" s="74" t="s">
        <v>3348</v>
      </c>
      <c r="B728" s="129" t="s">
        <v>2674</v>
      </c>
      <c r="C728" s="130" t="s">
        <v>3349</v>
      </c>
      <c r="D728" s="131" t="s">
        <v>157</v>
      </c>
      <c r="E728" s="129" t="s">
        <v>957</v>
      </c>
      <c r="F728" s="132" t="s">
        <v>3350</v>
      </c>
      <c r="G728" s="132">
        <v>5.8032181907779492</v>
      </c>
      <c r="H728" s="348">
        <v>5.8032181907779492</v>
      </c>
      <c r="I728" s="74"/>
      <c r="J728" s="337">
        <v>4.4334950375939846</v>
      </c>
      <c r="K728" s="338">
        <v>4.4334950375939846</v>
      </c>
      <c r="L728" s="74"/>
      <c r="M728" s="339">
        <v>0.23289025999999999</v>
      </c>
      <c r="N728" s="340">
        <f t="shared" si="58"/>
        <v>0.23289025999999999</v>
      </c>
      <c r="O728" s="74"/>
      <c r="P728" s="133">
        <v>0.22198857999999999</v>
      </c>
      <c r="Q728" s="133">
        <v>6.6742349000000001E-3</v>
      </c>
      <c r="R728" s="133">
        <v>4.2274519E-3</v>
      </c>
      <c r="S728" s="134">
        <v>1.33086676018486E-5</v>
      </c>
      <c r="T728" s="135">
        <v>2.468282104923503E-8</v>
      </c>
      <c r="U728" s="135">
        <v>0.59208008999999995</v>
      </c>
      <c r="V728" s="341">
        <v>3.0051371999999998E-3</v>
      </c>
      <c r="W728" s="110" t="s">
        <v>3260</v>
      </c>
      <c r="X728" s="110"/>
      <c r="Y728" s="110"/>
      <c r="Z728" s="90"/>
    </row>
    <row r="729" spans="1:26" ht="14.5" customHeight="1">
      <c r="A729" s="74" t="s">
        <v>3351</v>
      </c>
      <c r="B729" s="129" t="s">
        <v>2674</v>
      </c>
      <c r="C729" s="130" t="s">
        <v>3352</v>
      </c>
      <c r="D729" s="131" t="s">
        <v>157</v>
      </c>
      <c r="E729" s="129" t="s">
        <v>957</v>
      </c>
      <c r="F729" s="132" t="s">
        <v>3353</v>
      </c>
      <c r="G729" s="132">
        <v>3.6449226780035495</v>
      </c>
      <c r="H729" s="348">
        <v>3.6449226780035495</v>
      </c>
      <c r="I729" s="74"/>
      <c r="J729" s="337">
        <v>3.3143269172932333</v>
      </c>
      <c r="K729" s="338">
        <v>3.3143269172932333</v>
      </c>
      <c r="L729" s="74"/>
      <c r="M729" s="339">
        <v>0.11454425</v>
      </c>
      <c r="N729" s="340">
        <f t="shared" si="58"/>
        <v>0.11454425</v>
      </c>
      <c r="O729" s="74"/>
      <c r="P729" s="133">
        <v>0.10798639</v>
      </c>
      <c r="Q729" s="133">
        <v>4.0419091999999998E-3</v>
      </c>
      <c r="R729" s="133">
        <v>2.5159581E-3</v>
      </c>
      <c r="S729" s="134">
        <v>6.4740039548061E-6</v>
      </c>
      <c r="T729" s="135">
        <v>1.4947888967516171E-8</v>
      </c>
      <c r="U729" s="135">
        <v>0.35237507000000001</v>
      </c>
      <c r="V729" s="341">
        <v>1.4145108E-3</v>
      </c>
      <c r="W729" s="110" t="s">
        <v>3260</v>
      </c>
      <c r="X729" s="110"/>
      <c r="Y729" s="110"/>
      <c r="Z729" s="90"/>
    </row>
    <row r="730" spans="1:26" ht="14.5" customHeight="1">
      <c r="A730" s="74" t="s">
        <v>3354</v>
      </c>
      <c r="B730" s="129" t="s">
        <v>2674</v>
      </c>
      <c r="C730" s="130" t="s">
        <v>3355</v>
      </c>
      <c r="D730" s="131" t="s">
        <v>157</v>
      </c>
      <c r="E730" s="129" t="s">
        <v>957</v>
      </c>
      <c r="F730" s="132" t="s">
        <v>3356</v>
      </c>
      <c r="G730" s="132">
        <v>3.4087546770976398</v>
      </c>
      <c r="H730" s="348">
        <v>3.4087546770976398</v>
      </c>
      <c r="I730" s="74"/>
      <c r="J730" s="337">
        <v>3.2826891729323306</v>
      </c>
      <c r="K730" s="338">
        <v>3.2826891729323306</v>
      </c>
      <c r="L730" s="74"/>
      <c r="M730" s="339">
        <v>0.11779172</v>
      </c>
      <c r="N730" s="340">
        <f t="shared" si="58"/>
        <v>0.11779172</v>
      </c>
      <c r="O730" s="74"/>
      <c r="P730" s="133">
        <v>0.11140940000000001</v>
      </c>
      <c r="Q730" s="133">
        <v>4.0766268999999997E-3</v>
      </c>
      <c r="R730" s="133">
        <v>2.3056915000000001E-3</v>
      </c>
      <c r="S730" s="134">
        <v>6.6792207383922999E-6</v>
      </c>
      <c r="T730" s="135">
        <v>1.5076282885859749E-8</v>
      </c>
      <c r="U730" s="135">
        <v>0.32292598</v>
      </c>
      <c r="V730" s="341">
        <v>1.4230879000000001E-3</v>
      </c>
      <c r="W730" s="110" t="s">
        <v>3260</v>
      </c>
      <c r="X730" s="110"/>
      <c r="Y730" s="110"/>
      <c r="Z730" s="90"/>
    </row>
    <row r="731" spans="1:26" ht="14.5" customHeight="1">
      <c r="A731" s="74" t="s">
        <v>3357</v>
      </c>
      <c r="B731" s="129" t="s">
        <v>2674</v>
      </c>
      <c r="C731" s="130" t="s">
        <v>3358</v>
      </c>
      <c r="D731" s="131" t="s">
        <v>157</v>
      </c>
      <c r="E731" s="129" t="s">
        <v>957</v>
      </c>
      <c r="F731" s="132" t="s">
        <v>3359</v>
      </c>
      <c r="G731" s="132">
        <v>3.2985429142484102</v>
      </c>
      <c r="H731" s="348">
        <v>3.2985429142484102</v>
      </c>
      <c r="I731" s="74"/>
      <c r="J731" s="337">
        <v>3.2679248872180451</v>
      </c>
      <c r="K731" s="338">
        <v>3.2679248872180451</v>
      </c>
      <c r="L731" s="74"/>
      <c r="M731" s="339">
        <v>0.1193072</v>
      </c>
      <c r="N731" s="340">
        <f t="shared" si="58"/>
        <v>0.1193072</v>
      </c>
      <c r="O731" s="74"/>
      <c r="P731" s="133">
        <v>0.11300681</v>
      </c>
      <c r="Q731" s="133">
        <v>4.0928285000000003E-3</v>
      </c>
      <c r="R731" s="133">
        <v>2.2075671000000002E-3</v>
      </c>
      <c r="S731" s="134">
        <v>6.7749885501297999E-6</v>
      </c>
      <c r="T731" s="135">
        <v>1.5136200206209147E-8</v>
      </c>
      <c r="U731" s="135">
        <v>0.30918305999999995</v>
      </c>
      <c r="V731" s="341">
        <v>1.4270906E-3</v>
      </c>
      <c r="W731" s="110" t="s">
        <v>3260</v>
      </c>
      <c r="X731" s="110"/>
      <c r="Y731" s="110"/>
      <c r="Z731" s="90"/>
    </row>
    <row r="732" spans="1:26" ht="14.5" customHeight="1">
      <c r="A732" s="74" t="s">
        <v>3360</v>
      </c>
      <c r="B732" s="129" t="s">
        <v>2674</v>
      </c>
      <c r="C732" s="130" t="s">
        <v>3361</v>
      </c>
      <c r="D732" s="131" t="s">
        <v>157</v>
      </c>
      <c r="E732" s="129" t="s">
        <v>957</v>
      </c>
      <c r="F732" s="132" t="s">
        <v>3362</v>
      </c>
      <c r="G732" s="132">
        <v>3.25130924952773</v>
      </c>
      <c r="H732" s="348">
        <v>3.25130924952773</v>
      </c>
      <c r="I732" s="74"/>
      <c r="J732" s="337">
        <v>3.2615973684210524</v>
      </c>
      <c r="K732" s="338">
        <v>3.2615973684210524</v>
      </c>
      <c r="L732" s="74"/>
      <c r="M732" s="339">
        <v>0.1199567</v>
      </c>
      <c r="N732" s="340">
        <f t="shared" si="58"/>
        <v>0.1199567</v>
      </c>
      <c r="O732" s="74"/>
      <c r="P732" s="133">
        <v>0.11369141000000001</v>
      </c>
      <c r="Q732" s="133">
        <v>4.0997721000000003E-3</v>
      </c>
      <c r="R732" s="133">
        <v>2.1655137999999998E-3</v>
      </c>
      <c r="S732" s="134">
        <v>6.8160318864531003E-6</v>
      </c>
      <c r="T732" s="135">
        <v>1.5161879132752464E-8</v>
      </c>
      <c r="U732" s="135">
        <v>0.30329324999999996</v>
      </c>
      <c r="V732" s="341">
        <v>1.4288059999999999E-3</v>
      </c>
      <c r="W732" s="110" t="s">
        <v>3260</v>
      </c>
      <c r="X732" s="110"/>
      <c r="Y732" s="110"/>
      <c r="Z732" s="90"/>
    </row>
    <row r="733" spans="1:26" ht="14.5" customHeight="1">
      <c r="A733" s="74" t="s">
        <v>3363</v>
      </c>
      <c r="B733" s="129" t="s">
        <v>2674</v>
      </c>
      <c r="C733" s="130" t="s">
        <v>3364</v>
      </c>
      <c r="D733" s="131" t="s">
        <v>157</v>
      </c>
      <c r="E733" s="129" t="s">
        <v>957</v>
      </c>
      <c r="F733" s="132" t="s">
        <v>3365</v>
      </c>
      <c r="G733" s="132">
        <v>3.2169501929685098</v>
      </c>
      <c r="H733" s="348">
        <v>3.2169501929685098</v>
      </c>
      <c r="I733" s="74"/>
      <c r="J733" s="337">
        <v>3.2245832330827064</v>
      </c>
      <c r="K733" s="338">
        <v>3.2245832330827064</v>
      </c>
      <c r="L733" s="74"/>
      <c r="M733" s="339">
        <v>0.12095760999999999</v>
      </c>
      <c r="N733" s="340">
        <f t="shared" si="58"/>
        <v>0.12095760999999999</v>
      </c>
      <c r="O733" s="74"/>
      <c r="P733" s="133">
        <v>0.11472947</v>
      </c>
      <c r="Q733" s="133">
        <v>4.0882432999999998E-3</v>
      </c>
      <c r="R733" s="133">
        <v>2.1398909000000001E-3</v>
      </c>
      <c r="S733" s="134">
        <v>6.8782656983752997E-6</v>
      </c>
      <c r="T733" s="135">
        <v>1.5119243154573086E-8</v>
      </c>
      <c r="U733" s="135">
        <v>0.29970461000000004</v>
      </c>
      <c r="V733" s="341">
        <v>1.5588282E-3</v>
      </c>
      <c r="W733" s="110" t="s">
        <v>3260</v>
      </c>
      <c r="X733" s="110"/>
      <c r="Y733" s="110"/>
      <c r="Z733" s="90"/>
    </row>
    <row r="734" spans="1:26" ht="14.5" customHeight="1">
      <c r="A734" s="74" t="s">
        <v>3366</v>
      </c>
      <c r="B734" s="129" t="s">
        <v>2674</v>
      </c>
      <c r="C734" s="130" t="s">
        <v>3367</v>
      </c>
      <c r="D734" s="131" t="s">
        <v>157</v>
      </c>
      <c r="E734" s="129" t="s">
        <v>957</v>
      </c>
      <c r="F734" s="132" t="s">
        <v>3368</v>
      </c>
      <c r="G734" s="132">
        <v>3.6038300160190002</v>
      </c>
      <c r="H734" s="348">
        <v>3.6038300160190002</v>
      </c>
      <c r="I734" s="74"/>
      <c r="J734" s="337">
        <v>3.6411880451127816</v>
      </c>
      <c r="K734" s="338">
        <v>3.6411880451127816</v>
      </c>
      <c r="L734" s="74"/>
      <c r="M734" s="339">
        <v>0.11695176</v>
      </c>
      <c r="N734" s="340">
        <f t="shared" si="58"/>
        <v>0.11695176</v>
      </c>
      <c r="O734" s="74"/>
      <c r="P734" s="133">
        <v>0.11008374</v>
      </c>
      <c r="Q734" s="133">
        <v>4.2101797999999999E-3</v>
      </c>
      <c r="R734" s="133">
        <v>2.6578407000000001E-3</v>
      </c>
      <c r="S734" s="134">
        <v>6.5997448660722989E-6</v>
      </c>
      <c r="T734" s="135">
        <v>1.5570191270979585E-8</v>
      </c>
      <c r="U734" s="135">
        <v>0.37224658999999999</v>
      </c>
      <c r="V734" s="341">
        <v>1.2682158999999999E-3</v>
      </c>
      <c r="W734" s="110" t="s">
        <v>3260</v>
      </c>
      <c r="X734" s="110"/>
      <c r="Y734" s="110"/>
      <c r="Z734" s="90"/>
    </row>
    <row r="735" spans="1:26" ht="14.5" customHeight="1">
      <c r="A735" s="74" t="s">
        <v>3369</v>
      </c>
      <c r="B735" s="129" t="s">
        <v>2674</v>
      </c>
      <c r="C735" s="130" t="s">
        <v>3370</v>
      </c>
      <c r="D735" s="131" t="s">
        <v>157</v>
      </c>
      <c r="E735" s="129" t="s">
        <v>957</v>
      </c>
      <c r="F735" s="132" t="s">
        <v>3371</v>
      </c>
      <c r="G735" s="132">
        <v>4.6989772297029999</v>
      </c>
      <c r="H735" s="348">
        <v>4.6989772297029999</v>
      </c>
      <c r="I735" s="74"/>
      <c r="J735" s="337">
        <v>4.0426990225563904</v>
      </c>
      <c r="K735" s="338">
        <v>4.0426990225563904</v>
      </c>
      <c r="L735" s="74"/>
      <c r="M735" s="339">
        <v>0.32080747999999998</v>
      </c>
      <c r="N735" s="340">
        <f t="shared" si="58"/>
        <v>0.32080747999999998</v>
      </c>
      <c r="O735" s="74"/>
      <c r="P735" s="133">
        <v>0.30914732</v>
      </c>
      <c r="Q735" s="133">
        <v>8.1755387999999998E-3</v>
      </c>
      <c r="R735" s="133">
        <v>3.4846279E-3</v>
      </c>
      <c r="S735" s="134">
        <v>1.85340116018467E-5</v>
      </c>
      <c r="T735" s="135">
        <v>3.0234980500896288E-8</v>
      </c>
      <c r="U735" s="135">
        <v>0.48804312999999999</v>
      </c>
      <c r="V735" s="341">
        <v>1.3895212E-3</v>
      </c>
      <c r="W735" s="110" t="s">
        <v>3260</v>
      </c>
      <c r="X735" s="110"/>
      <c r="Y735" s="110"/>
      <c r="Z735" s="90"/>
    </row>
    <row r="736" spans="1:26" ht="14.5" customHeight="1">
      <c r="A736" s="74" t="s">
        <v>3372</v>
      </c>
      <c r="B736" s="129" t="s">
        <v>2674</v>
      </c>
      <c r="C736" s="130" t="s">
        <v>3373</v>
      </c>
      <c r="D736" s="131" t="s">
        <v>157</v>
      </c>
      <c r="E736" s="129" t="s">
        <v>957</v>
      </c>
      <c r="F736" s="132" t="s">
        <v>3374</v>
      </c>
      <c r="G736" s="132">
        <v>5.8825783259420001</v>
      </c>
      <c r="H736" s="348">
        <v>5.8825783259420001</v>
      </c>
      <c r="I736" s="74"/>
      <c r="J736" s="337">
        <v>4.1021572180451127</v>
      </c>
      <c r="K736" s="338">
        <v>4.1021572180451127</v>
      </c>
      <c r="L736" s="74"/>
      <c r="M736" s="339">
        <v>0.48290469000000003</v>
      </c>
      <c r="N736" s="340">
        <f t="shared" si="58"/>
        <v>0.48290469000000003</v>
      </c>
      <c r="O736" s="74"/>
      <c r="P736" s="133">
        <v>0.46740653999999998</v>
      </c>
      <c r="Q736" s="133">
        <v>1.1245148999999999E-2</v>
      </c>
      <c r="R736" s="133">
        <v>4.2530082E-3</v>
      </c>
      <c r="S736" s="134">
        <v>2.8021974083259499E-5</v>
      </c>
      <c r="T736" s="135">
        <v>4.15870911763862E-8</v>
      </c>
      <c r="U736" s="135">
        <v>0.59565941</v>
      </c>
      <c r="V736" s="341">
        <v>1.6271241E-3</v>
      </c>
      <c r="W736" s="110" t="s">
        <v>3260</v>
      </c>
      <c r="X736" s="110"/>
      <c r="Y736" s="110"/>
      <c r="Z736" s="90"/>
    </row>
    <row r="737" spans="1:26" ht="14.5" customHeight="1">
      <c r="A737" s="74" t="s">
        <v>3375</v>
      </c>
      <c r="B737" s="129" t="s">
        <v>2674</v>
      </c>
      <c r="C737" s="130" t="s">
        <v>3376</v>
      </c>
      <c r="D737" s="131" t="s">
        <v>157</v>
      </c>
      <c r="E737" s="129" t="s">
        <v>957</v>
      </c>
      <c r="F737" s="132" t="s">
        <v>3377</v>
      </c>
      <c r="G737" s="132">
        <v>6.2837500273923208</v>
      </c>
      <c r="H737" s="348">
        <v>6.2837500273923208</v>
      </c>
      <c r="I737" s="74"/>
      <c r="J737" s="337">
        <v>4.705377593984962</v>
      </c>
      <c r="K737" s="338">
        <v>4.705377593984962</v>
      </c>
      <c r="L737" s="74"/>
      <c r="M737" s="339">
        <v>0.26328863000000002</v>
      </c>
      <c r="N737" s="340">
        <f t="shared" si="58"/>
        <v>0.26328863000000002</v>
      </c>
      <c r="O737" s="74"/>
      <c r="P737" s="133">
        <v>0.25134487999999999</v>
      </c>
      <c r="Q737" s="133">
        <v>7.3409957999999997E-3</v>
      </c>
      <c r="R737" s="133">
        <v>4.6027587E-3</v>
      </c>
      <c r="S737" s="134">
        <v>1.5068637534359801E-5</v>
      </c>
      <c r="T737" s="135">
        <v>2.7148652949227143E-8</v>
      </c>
      <c r="U737" s="135">
        <v>0.64464407000000001</v>
      </c>
      <c r="V737" s="341">
        <v>3.4049381000000002E-3</v>
      </c>
      <c r="W737" s="110" t="s">
        <v>3260</v>
      </c>
      <c r="X737" s="110"/>
      <c r="Y737" s="110"/>
      <c r="Z737" s="90"/>
    </row>
    <row r="738" spans="1:26" ht="14.5" customHeight="1">
      <c r="A738" s="74" t="s">
        <v>3378</v>
      </c>
      <c r="B738" s="129" t="s">
        <v>2674</v>
      </c>
      <c r="C738" s="130" t="s">
        <v>3379</v>
      </c>
      <c r="D738" s="131" t="s">
        <v>157</v>
      </c>
      <c r="E738" s="129" t="s">
        <v>957</v>
      </c>
      <c r="F738" s="132" t="s">
        <v>3380</v>
      </c>
      <c r="G738" s="132">
        <v>6.7642818859166898</v>
      </c>
      <c r="H738" s="348">
        <v>6.7642818859166898</v>
      </c>
      <c r="I738" s="74"/>
      <c r="J738" s="337">
        <v>4.9772601503759395</v>
      </c>
      <c r="K738" s="338">
        <v>4.9772601503759395</v>
      </c>
      <c r="L738" s="74"/>
      <c r="M738" s="339">
        <v>0.29368699999999998</v>
      </c>
      <c r="N738" s="340">
        <f t="shared" si="58"/>
        <v>0.29368699999999998</v>
      </c>
      <c r="O738" s="74"/>
      <c r="P738" s="133">
        <v>0.28070117999999999</v>
      </c>
      <c r="Q738" s="133">
        <v>8.0077566000000006E-3</v>
      </c>
      <c r="R738" s="133">
        <v>4.9780655E-3</v>
      </c>
      <c r="S738" s="134">
        <v>1.6828607367371006E-5</v>
      </c>
      <c r="T738" s="135">
        <v>2.9614483947220251E-8</v>
      </c>
      <c r="U738" s="135">
        <v>0.69720804999999997</v>
      </c>
      <c r="V738" s="341">
        <v>3.8047390000000001E-3</v>
      </c>
      <c r="W738" s="110" t="s">
        <v>3260</v>
      </c>
      <c r="X738" s="110"/>
      <c r="Y738" s="110"/>
      <c r="Z738" s="90"/>
    </row>
    <row r="739" spans="1:26" ht="14.5" customHeight="1">
      <c r="A739" s="74" t="s">
        <v>3381</v>
      </c>
      <c r="B739" s="129" t="s">
        <v>2674</v>
      </c>
      <c r="C739" s="130" t="s">
        <v>3382</v>
      </c>
      <c r="D739" s="131" t="s">
        <v>157</v>
      </c>
      <c r="E739" s="129" t="s">
        <v>957</v>
      </c>
      <c r="F739" s="132" t="s">
        <v>3383</v>
      </c>
      <c r="G739" s="132">
        <v>4.9280638312290099</v>
      </c>
      <c r="H739" s="348">
        <v>4.9280638312290099</v>
      </c>
      <c r="I739" s="74"/>
      <c r="J739" s="337">
        <v>3.9509742105263155</v>
      </c>
      <c r="K739" s="338">
        <v>3.9509742105263155</v>
      </c>
      <c r="L739" s="74"/>
      <c r="M739" s="339">
        <v>0.19029595999999999</v>
      </c>
      <c r="N739" s="340">
        <f t="shared" si="58"/>
        <v>0.19029595999999999</v>
      </c>
      <c r="O739" s="74"/>
      <c r="P739" s="133">
        <v>0.18109146000000001</v>
      </c>
      <c r="Q739" s="133">
        <v>5.6691518000000002E-3</v>
      </c>
      <c r="R739" s="133">
        <v>3.5353439000000001E-3</v>
      </c>
      <c r="S739" s="134">
        <v>1.0856802251205299E-5</v>
      </c>
      <c r="T739" s="135">
        <v>2.0965797952187001E-8</v>
      </c>
      <c r="U739" s="135">
        <v>0.49514621000000003</v>
      </c>
      <c r="V739" s="341">
        <v>2.6256656999999999E-3</v>
      </c>
      <c r="W739" s="110" t="s">
        <v>3260</v>
      </c>
      <c r="X739" s="110"/>
      <c r="Y739" s="110"/>
      <c r="Z739" s="90"/>
    </row>
    <row r="740" spans="1:26" ht="14.5" customHeight="1">
      <c r="A740" s="74" t="s">
        <v>3384</v>
      </c>
      <c r="B740" s="129" t="s">
        <v>2674</v>
      </c>
      <c r="C740" s="130" t="s">
        <v>3385</v>
      </c>
      <c r="D740" s="131" t="s">
        <v>157</v>
      </c>
      <c r="E740" s="129" t="s">
        <v>957</v>
      </c>
      <c r="F740" s="132" t="s">
        <v>3386</v>
      </c>
      <c r="G740" s="132">
        <v>3.6449226780035495</v>
      </c>
      <c r="H740" s="348">
        <v>3.6449226780035495</v>
      </c>
      <c r="I740" s="74"/>
      <c r="J740" s="337">
        <v>3.3143269172932333</v>
      </c>
      <c r="K740" s="338">
        <v>3.3143269172932333</v>
      </c>
      <c r="L740" s="74"/>
      <c r="M740" s="339">
        <v>0.11454425</v>
      </c>
      <c r="N740" s="340">
        <f t="shared" si="58"/>
        <v>0.11454425</v>
      </c>
      <c r="O740" s="74"/>
      <c r="P740" s="133">
        <v>0.10798639</v>
      </c>
      <c r="Q740" s="133">
        <v>4.0419091999999998E-3</v>
      </c>
      <c r="R740" s="133">
        <v>2.5159581E-3</v>
      </c>
      <c r="S740" s="134">
        <v>6.4740039548061E-6</v>
      </c>
      <c r="T740" s="135">
        <v>1.4947888967516171E-8</v>
      </c>
      <c r="U740" s="135">
        <v>0.35237507000000001</v>
      </c>
      <c r="V740" s="341">
        <v>1.4145108E-3</v>
      </c>
      <c r="W740" s="110" t="s">
        <v>3260</v>
      </c>
      <c r="X740" s="110"/>
      <c r="Y740" s="110"/>
      <c r="Z740" s="90"/>
    </row>
    <row r="741" spans="1:26" ht="14.5" customHeight="1">
      <c r="A741" s="74" t="s">
        <v>3387</v>
      </c>
      <c r="B741" s="129" t="s">
        <v>2674</v>
      </c>
      <c r="C741" s="130" t="s">
        <v>3388</v>
      </c>
      <c r="D741" s="131" t="s">
        <v>157</v>
      </c>
      <c r="E741" s="129" t="s">
        <v>957</v>
      </c>
      <c r="F741" s="132" t="s">
        <v>3389</v>
      </c>
      <c r="G741" s="132">
        <v>3.2674370224752702</v>
      </c>
      <c r="H741" s="348">
        <v>3.2674370224752702</v>
      </c>
      <c r="I741" s="74"/>
      <c r="J741" s="337">
        <v>3.2668071428571426</v>
      </c>
      <c r="K741" s="338">
        <v>3.2668071428571426</v>
      </c>
      <c r="L741" s="74"/>
      <c r="M741" s="339">
        <v>0.12029571</v>
      </c>
      <c r="N741" s="340">
        <f t="shared" si="58"/>
        <v>0.12029571</v>
      </c>
      <c r="O741" s="74"/>
      <c r="P741" s="133">
        <v>0.11400343</v>
      </c>
      <c r="Q741" s="133">
        <v>4.1024935000000002E-3</v>
      </c>
      <c r="R741" s="133">
        <v>2.1897849E-3</v>
      </c>
      <c r="S741" s="134">
        <v>6.8347380493689E-6</v>
      </c>
      <c r="T741" s="135">
        <v>1.5171943393888628E-8</v>
      </c>
      <c r="U741" s="135">
        <v>0.30669257</v>
      </c>
      <c r="V741" s="341">
        <v>1.4874316E-3</v>
      </c>
      <c r="W741" s="110" t="s">
        <v>3260</v>
      </c>
      <c r="X741" s="110"/>
      <c r="Y741" s="110"/>
      <c r="Z741" s="90"/>
    </row>
    <row r="742" spans="1:26" ht="14.5" customHeight="1">
      <c r="A742" s="74" t="s">
        <v>3390</v>
      </c>
      <c r="B742" s="129" t="s">
        <v>2674</v>
      </c>
      <c r="C742" s="130" t="s">
        <v>3391</v>
      </c>
      <c r="D742" s="131" t="s">
        <v>157</v>
      </c>
      <c r="E742" s="129" t="s">
        <v>957</v>
      </c>
      <c r="F742" s="132" t="s">
        <v>3392</v>
      </c>
      <c r="G742" s="132">
        <v>3.25130924952773</v>
      </c>
      <c r="H742" s="348">
        <v>3.25130924952773</v>
      </c>
      <c r="I742" s="74"/>
      <c r="J742" s="337">
        <v>3.2615973684210524</v>
      </c>
      <c r="K742" s="338">
        <v>3.2615973684210524</v>
      </c>
      <c r="L742" s="74"/>
      <c r="M742" s="339">
        <v>0.1199567</v>
      </c>
      <c r="N742" s="340">
        <f t="shared" si="58"/>
        <v>0.1199567</v>
      </c>
      <c r="O742" s="74"/>
      <c r="P742" s="133">
        <v>0.11369141000000001</v>
      </c>
      <c r="Q742" s="133">
        <v>4.0997721000000003E-3</v>
      </c>
      <c r="R742" s="133">
        <v>2.1655137999999998E-3</v>
      </c>
      <c r="S742" s="134">
        <v>6.8160318864531003E-6</v>
      </c>
      <c r="T742" s="135">
        <v>1.5161879132752464E-8</v>
      </c>
      <c r="U742" s="135">
        <v>0.30329324999999996</v>
      </c>
      <c r="V742" s="341">
        <v>1.4288059999999999E-3</v>
      </c>
      <c r="W742" s="110" t="s">
        <v>3260</v>
      </c>
      <c r="X742" s="110"/>
      <c r="Y742" s="110"/>
      <c r="Z742" s="90"/>
    </row>
    <row r="743" spans="1:26" ht="14.5" customHeight="1">
      <c r="B743" s="129" t="s">
        <v>2674</v>
      </c>
      <c r="C743" s="127" t="s">
        <v>3393</v>
      </c>
      <c r="D743" s="127" t="s">
        <v>175</v>
      </c>
      <c r="G743" s="74"/>
      <c r="H743" s="74"/>
      <c r="I743" s="74"/>
      <c r="J743" s="115"/>
      <c r="K743" s="74"/>
      <c r="L743" s="74"/>
      <c r="M743" s="115"/>
      <c r="N743" s="74"/>
      <c r="O743" s="74"/>
      <c r="P743" s="74"/>
      <c r="V743" s="74"/>
      <c r="W743" s="110"/>
      <c r="X743" s="110"/>
      <c r="Y743" s="110"/>
      <c r="Z743" s="90"/>
    </row>
    <row r="744" spans="1:26" ht="14.5" customHeight="1">
      <c r="A744" s="74" t="s">
        <v>3394</v>
      </c>
      <c r="B744" s="129" t="s">
        <v>2674</v>
      </c>
      <c r="C744" s="130" t="s">
        <v>3395</v>
      </c>
      <c r="D744" s="131" t="s">
        <v>175</v>
      </c>
      <c r="E744" s="129" t="s">
        <v>957</v>
      </c>
      <c r="F744" s="132" t="s">
        <v>3396</v>
      </c>
      <c r="G744" s="132">
        <v>3.71846500352494</v>
      </c>
      <c r="H744" s="348">
        <v>3.71846500352494</v>
      </c>
      <c r="I744" s="74"/>
      <c r="J744" s="337">
        <v>23.308036090225563</v>
      </c>
      <c r="K744" s="338">
        <v>23.308036090225563</v>
      </c>
      <c r="L744" s="74"/>
      <c r="M744" s="339">
        <v>0.45984532</v>
      </c>
      <c r="N744" s="340">
        <f t="shared" ref="N744:N753" si="59">M744</f>
        <v>0.45984532</v>
      </c>
      <c r="O744" s="74"/>
      <c r="P744" s="133">
        <v>0.42314762</v>
      </c>
      <c r="Q744" s="133">
        <v>1.9575464000000001E-2</v>
      </c>
      <c r="R744" s="133">
        <v>1.7122233000000001E-2</v>
      </c>
      <c r="S744" s="134">
        <v>2.5368562127438698E-5</v>
      </c>
      <c r="T744" s="135">
        <v>7.2394466355306316E-8</v>
      </c>
      <c r="U744" s="135">
        <v>2.3980717999999999</v>
      </c>
      <c r="V744" s="341">
        <v>1.1559725000000001E-3</v>
      </c>
      <c r="W744" s="110" t="s">
        <v>3260</v>
      </c>
      <c r="X744" s="110"/>
      <c r="Y744" s="110"/>
      <c r="Z744" s="90"/>
    </row>
    <row r="745" spans="1:26" ht="14.5" customHeight="1">
      <c r="A745" s="74" t="s">
        <v>3397</v>
      </c>
      <c r="B745" s="129" t="s">
        <v>2674</v>
      </c>
      <c r="C745" s="130" t="s">
        <v>3398</v>
      </c>
      <c r="D745" s="131" t="s">
        <v>175</v>
      </c>
      <c r="E745" s="129" t="s">
        <v>957</v>
      </c>
      <c r="F745" s="132" t="s">
        <v>3399</v>
      </c>
      <c r="G745" s="132">
        <v>3.8533504174367299</v>
      </c>
      <c r="H745" s="348">
        <v>3.8533504174367299</v>
      </c>
      <c r="I745" s="74"/>
      <c r="J745" s="337">
        <v>24.850502255639096</v>
      </c>
      <c r="K745" s="338">
        <v>24.850502255639096</v>
      </c>
      <c r="L745" s="74"/>
      <c r="M745" s="339">
        <v>0.48459092999999998</v>
      </c>
      <c r="N745" s="340">
        <f t="shared" si="59"/>
        <v>0.48459092999999998</v>
      </c>
      <c r="O745" s="74"/>
      <c r="P745" s="133">
        <v>0.44530757999999998</v>
      </c>
      <c r="Q745" s="133">
        <v>2.0760948000000001E-2</v>
      </c>
      <c r="R745" s="133">
        <v>1.852241E-2</v>
      </c>
      <c r="S745" s="134">
        <v>2.6697096897129299E-5</v>
      </c>
      <c r="T745" s="135">
        <v>7.677865192281236E-8</v>
      </c>
      <c r="U745" s="135">
        <v>2.59417499</v>
      </c>
      <c r="V745" s="341">
        <v>1.2239130999999999E-3</v>
      </c>
      <c r="W745" s="110" t="s">
        <v>3260</v>
      </c>
      <c r="X745" s="89"/>
      <c r="Y745" s="89"/>
      <c r="Z745" s="90"/>
    </row>
    <row r="746" spans="1:26" ht="14.5" customHeight="1">
      <c r="A746" s="74" t="s">
        <v>3400</v>
      </c>
      <c r="B746" s="129" t="s">
        <v>2674</v>
      </c>
      <c r="C746" s="130" t="s">
        <v>3401</v>
      </c>
      <c r="D746" s="131" t="s">
        <v>175</v>
      </c>
      <c r="E746" s="129" t="s">
        <v>957</v>
      </c>
      <c r="F746" s="132" t="s">
        <v>3402</v>
      </c>
      <c r="G746" s="132">
        <v>3.7381753275760703</v>
      </c>
      <c r="H746" s="348">
        <v>3.7381753275760703</v>
      </c>
      <c r="I746" s="74"/>
      <c r="J746" s="337">
        <v>23.371538345864661</v>
      </c>
      <c r="K746" s="338">
        <v>23.371538345864661</v>
      </c>
      <c r="L746" s="74"/>
      <c r="M746" s="339">
        <v>0.46092048000000002</v>
      </c>
      <c r="N746" s="340">
        <f t="shared" si="59"/>
        <v>0.46092048000000002</v>
      </c>
      <c r="O746" s="74"/>
      <c r="P746" s="133">
        <v>0.42404911000000001</v>
      </c>
      <c r="Q746" s="133">
        <v>1.9632737000000001E-2</v>
      </c>
      <c r="R746" s="133">
        <v>1.723864E-2</v>
      </c>
      <c r="S746" s="134">
        <v>2.5422608324973905E-5</v>
      </c>
      <c r="T746" s="135">
        <v>7.2606274401033397E-8</v>
      </c>
      <c r="U746" s="135">
        <v>2.4143753600000002</v>
      </c>
      <c r="V746" s="341">
        <v>1.1948096E-3</v>
      </c>
      <c r="W746" s="110" t="s">
        <v>3260</v>
      </c>
      <c r="X746" s="110"/>
      <c r="Y746" s="110"/>
      <c r="Z746" s="90"/>
    </row>
    <row r="747" spans="1:26" ht="14.5" customHeight="1">
      <c r="A747" s="74" t="s">
        <v>3403</v>
      </c>
      <c r="B747" s="129" t="s">
        <v>2674</v>
      </c>
      <c r="C747" s="130" t="s">
        <v>3404</v>
      </c>
      <c r="D747" s="131" t="s">
        <v>175</v>
      </c>
      <c r="E747" s="129" t="s">
        <v>957</v>
      </c>
      <c r="F747" s="132" t="s">
        <v>3405</v>
      </c>
      <c r="G747" s="132">
        <v>3.7463826522084798</v>
      </c>
      <c r="H747" s="348">
        <v>3.7463826522084798</v>
      </c>
      <c r="I747" s="74"/>
      <c r="J747" s="337">
        <v>23.578151879699249</v>
      </c>
      <c r="K747" s="338">
        <v>23.578151879699249</v>
      </c>
      <c r="L747" s="74"/>
      <c r="M747" s="339">
        <v>0.46423269</v>
      </c>
      <c r="N747" s="340">
        <f t="shared" si="59"/>
        <v>0.46423269</v>
      </c>
      <c r="O747" s="74"/>
      <c r="P747" s="133">
        <v>0.42707040000000002</v>
      </c>
      <c r="Q747" s="133">
        <v>1.9785976E-2</v>
      </c>
      <c r="R747" s="133">
        <v>1.7376310999999998E-2</v>
      </c>
      <c r="S747" s="134">
        <v>2.5603740831712099E-5</v>
      </c>
      <c r="T747" s="135">
        <v>7.3172987419715515E-8</v>
      </c>
      <c r="U747" s="135">
        <v>2.4336569999999997</v>
      </c>
      <c r="V747" s="341">
        <v>1.1763202000000001E-3</v>
      </c>
      <c r="W747" s="110" t="s">
        <v>3260</v>
      </c>
      <c r="X747" s="110"/>
      <c r="Y747" s="110"/>
      <c r="Z747" s="90"/>
    </row>
    <row r="748" spans="1:26" ht="14.5" customHeight="1">
      <c r="A748" s="74" t="s">
        <v>3406</v>
      </c>
      <c r="B748" s="129" t="s">
        <v>2674</v>
      </c>
      <c r="C748" s="130" t="s">
        <v>3407</v>
      </c>
      <c r="D748" s="131" t="s">
        <v>175</v>
      </c>
      <c r="E748" s="129" t="s">
        <v>957</v>
      </c>
      <c r="F748" s="132" t="s">
        <v>3408</v>
      </c>
      <c r="G748" s="132">
        <v>3.70418913588371</v>
      </c>
      <c r="H748" s="348">
        <v>3.70418913588371</v>
      </c>
      <c r="I748" s="74"/>
      <c r="J748" s="337">
        <v>23.052712781954884</v>
      </c>
      <c r="K748" s="338">
        <v>23.052712781954884</v>
      </c>
      <c r="L748" s="74"/>
      <c r="M748" s="339">
        <v>0.45572989000000003</v>
      </c>
      <c r="N748" s="340">
        <f t="shared" si="59"/>
        <v>0.45572989000000003</v>
      </c>
      <c r="O748" s="74"/>
      <c r="P748" s="133">
        <v>0.41940993999999998</v>
      </c>
      <c r="Q748" s="133">
        <v>1.9383570999999999E-2</v>
      </c>
      <c r="R748" s="133">
        <v>1.6936382E-2</v>
      </c>
      <c r="S748" s="134">
        <v>2.5144480347933797E-5</v>
      </c>
      <c r="T748" s="135">
        <v>7.1684803498196122E-8</v>
      </c>
      <c r="U748" s="135">
        <v>2.3720422999999999</v>
      </c>
      <c r="V748" s="341">
        <v>1.1686963E-3</v>
      </c>
      <c r="W748" s="110" t="s">
        <v>3260</v>
      </c>
      <c r="X748" s="110"/>
      <c r="Y748" s="110"/>
      <c r="Z748" s="90"/>
    </row>
    <row r="749" spans="1:26" ht="14.5" customHeight="1">
      <c r="A749" s="74" t="s">
        <v>3409</v>
      </c>
      <c r="B749" s="129" t="s">
        <v>2674</v>
      </c>
      <c r="C749" s="130" t="s">
        <v>3410</v>
      </c>
      <c r="D749" s="131" t="s">
        <v>175</v>
      </c>
      <c r="E749" s="129" t="s">
        <v>957</v>
      </c>
      <c r="F749" s="132" t="s">
        <v>3411</v>
      </c>
      <c r="G749" s="132">
        <v>3.7233531862024098</v>
      </c>
      <c r="H749" s="348">
        <v>3.7233531862024098</v>
      </c>
      <c r="I749" s="74"/>
      <c r="J749" s="337">
        <v>23.328119548872177</v>
      </c>
      <c r="K749" s="338">
        <v>23.328119548872177</v>
      </c>
      <c r="L749" s="74"/>
      <c r="M749" s="339">
        <v>0.46017363</v>
      </c>
      <c r="N749" s="340">
        <f t="shared" si="59"/>
        <v>0.46017363</v>
      </c>
      <c r="O749" s="74"/>
      <c r="P749" s="133">
        <v>0.42342591000000002</v>
      </c>
      <c r="Q749" s="133">
        <v>1.9592713000000001E-2</v>
      </c>
      <c r="R749" s="133">
        <v>1.7155008999999999E-2</v>
      </c>
      <c r="S749" s="134">
        <v>2.5385247011515502E-5</v>
      </c>
      <c r="T749" s="135">
        <v>7.2458259133574077E-8</v>
      </c>
      <c r="U749" s="135">
        <v>2.4026622399999997</v>
      </c>
      <c r="V749" s="341">
        <v>1.1652594E-3</v>
      </c>
      <c r="W749" s="110" t="s">
        <v>3260</v>
      </c>
      <c r="X749" s="110"/>
      <c r="Y749" s="110"/>
      <c r="Z749" s="90"/>
    </row>
    <row r="750" spans="1:26" ht="14.5" customHeight="1">
      <c r="A750" s="74" t="s">
        <v>3412</v>
      </c>
      <c r="B750" s="129" t="s">
        <v>2674</v>
      </c>
      <c r="C750" s="130" t="s">
        <v>3413</v>
      </c>
      <c r="D750" s="131" t="s">
        <v>175</v>
      </c>
      <c r="E750" s="129" t="s">
        <v>957</v>
      </c>
      <c r="F750" s="132" t="s">
        <v>3414</v>
      </c>
      <c r="G750" s="132">
        <v>3.8155579621775102</v>
      </c>
      <c r="H750" s="348">
        <v>3.8155579621775102</v>
      </c>
      <c r="I750" s="74"/>
      <c r="J750" s="337">
        <v>24.319106766917294</v>
      </c>
      <c r="K750" s="338">
        <v>24.319106766917294</v>
      </c>
      <c r="L750" s="74"/>
      <c r="M750" s="339">
        <v>0.47624706</v>
      </c>
      <c r="N750" s="340">
        <f t="shared" si="59"/>
        <v>0.47624706</v>
      </c>
      <c r="O750" s="74"/>
      <c r="P750" s="133">
        <v>0.43784761</v>
      </c>
      <c r="Q750" s="133">
        <v>2.0359084999999999E-2</v>
      </c>
      <c r="R750" s="133">
        <v>1.804037E-2</v>
      </c>
      <c r="S750" s="134">
        <v>2.6249856433030304E-5</v>
      </c>
      <c r="T750" s="135">
        <v>7.529247288856668E-8</v>
      </c>
      <c r="U750" s="135">
        <v>2.5266623900000003</v>
      </c>
      <c r="V750" s="341">
        <v>1.2126820000000001E-3</v>
      </c>
      <c r="W750" s="110" t="s">
        <v>3260</v>
      </c>
      <c r="X750" s="110"/>
      <c r="Y750" s="110"/>
      <c r="Z750" s="90"/>
    </row>
    <row r="751" spans="1:26" ht="14.5" customHeight="1">
      <c r="A751" s="74" t="s">
        <v>3415</v>
      </c>
      <c r="B751" s="129" t="s">
        <v>2674</v>
      </c>
      <c r="C751" s="130" t="s">
        <v>3416</v>
      </c>
      <c r="D751" s="131" t="s">
        <v>175</v>
      </c>
      <c r="E751" s="129" t="s">
        <v>957</v>
      </c>
      <c r="F751" s="132" t="s">
        <v>3417</v>
      </c>
      <c r="G751" s="132">
        <v>3.8014598524192498</v>
      </c>
      <c r="H751" s="348">
        <v>3.8014598524192498</v>
      </c>
      <c r="I751" s="74"/>
      <c r="J751" s="337">
        <v>23.922845112781953</v>
      </c>
      <c r="K751" s="338">
        <v>23.922845112781953</v>
      </c>
      <c r="L751" s="74"/>
      <c r="M751" s="339">
        <v>0.46993413000000001</v>
      </c>
      <c r="N751" s="340">
        <f t="shared" si="59"/>
        <v>0.46993413000000001</v>
      </c>
      <c r="O751" s="74"/>
      <c r="P751" s="133">
        <v>0.43209424000000002</v>
      </c>
      <c r="Q751" s="133">
        <v>2.0066308000000001E-2</v>
      </c>
      <c r="R751" s="133">
        <v>1.7773588E-2</v>
      </c>
      <c r="S751" s="134">
        <v>2.5904929855000101E-5</v>
      </c>
      <c r="T751" s="135">
        <v>7.420971727539882E-8</v>
      </c>
      <c r="U751" s="135">
        <v>2.4892981499999998</v>
      </c>
      <c r="V751" s="341">
        <v>1.2492506999999999E-3</v>
      </c>
      <c r="W751" s="110" t="s">
        <v>3260</v>
      </c>
      <c r="X751" s="110"/>
      <c r="Y751" s="110"/>
      <c r="Z751" s="90"/>
    </row>
    <row r="752" spans="1:26" ht="14.5" customHeight="1">
      <c r="A752" s="74" t="s">
        <v>3418</v>
      </c>
      <c r="B752" s="129" t="s">
        <v>2674</v>
      </c>
      <c r="C752" s="130" t="s">
        <v>3419</v>
      </c>
      <c r="D752" s="131" t="s">
        <v>175</v>
      </c>
      <c r="E752" s="129" t="s">
        <v>957</v>
      </c>
      <c r="F752" s="132" t="s">
        <v>3420</v>
      </c>
      <c r="G752" s="132">
        <v>3.8452746190690599</v>
      </c>
      <c r="H752" s="348">
        <v>3.8452746190690599</v>
      </c>
      <c r="I752" s="74"/>
      <c r="J752" s="337">
        <v>24.784097744360903</v>
      </c>
      <c r="K752" s="338">
        <v>24.784097744360903</v>
      </c>
      <c r="L752" s="74"/>
      <c r="M752" s="339">
        <v>0.48343248999999999</v>
      </c>
      <c r="N752" s="340">
        <f t="shared" si="59"/>
        <v>0.48343248999999999</v>
      </c>
      <c r="O752" s="74"/>
      <c r="P752" s="133">
        <v>0.44425155</v>
      </c>
      <c r="Q752" s="133">
        <v>2.0707775000000001E-2</v>
      </c>
      <c r="R752" s="133">
        <v>1.8473166999999999E-2</v>
      </c>
      <c r="S752" s="134">
        <v>2.6633785743365704E-5</v>
      </c>
      <c r="T752" s="135">
        <v>7.6582010512273907E-8</v>
      </c>
      <c r="U752" s="135">
        <v>2.5872783400000001</v>
      </c>
      <c r="V752" s="341">
        <v>1.2208954E-3</v>
      </c>
      <c r="W752" s="110" t="s">
        <v>3260</v>
      </c>
      <c r="X752" s="110"/>
      <c r="Y752" s="110"/>
      <c r="Z752" s="90"/>
    </row>
    <row r="753" spans="1:26" ht="14.5" customHeight="1">
      <c r="A753" s="74" t="s">
        <v>3421</v>
      </c>
      <c r="B753" s="129" t="s">
        <v>2674</v>
      </c>
      <c r="C753" s="130" t="s">
        <v>3422</v>
      </c>
      <c r="D753" s="131" t="s">
        <v>175</v>
      </c>
      <c r="E753" s="129" t="s">
        <v>957</v>
      </c>
      <c r="F753" s="132" t="s">
        <v>3423</v>
      </c>
      <c r="G753" s="132">
        <v>3.7593300837281198</v>
      </c>
      <c r="H753" s="348">
        <v>3.7593300837281198</v>
      </c>
      <c r="I753" s="74"/>
      <c r="J753" s="337">
        <v>23.705091729323307</v>
      </c>
      <c r="K753" s="338">
        <v>23.705091729323307</v>
      </c>
      <c r="L753" s="74"/>
      <c r="M753" s="339">
        <v>0.4662925</v>
      </c>
      <c r="N753" s="340">
        <f t="shared" si="59"/>
        <v>0.4662925</v>
      </c>
      <c r="O753" s="74"/>
      <c r="P753" s="133">
        <v>0.42891238999999998</v>
      </c>
      <c r="Q753" s="133">
        <v>1.9884789999999999E-2</v>
      </c>
      <c r="R753" s="133">
        <v>1.7495320000000002E-2</v>
      </c>
      <c r="S753" s="134">
        <v>2.5714171589101002E-5</v>
      </c>
      <c r="T753" s="135">
        <v>7.3538423206689399E-8</v>
      </c>
      <c r="U753" s="135">
        <v>2.4503249500000002</v>
      </c>
      <c r="V753" s="341">
        <v>1.1855330999999999E-3</v>
      </c>
      <c r="W753" s="110" t="s">
        <v>3260</v>
      </c>
      <c r="X753" s="110"/>
      <c r="Y753" s="110"/>
      <c r="Z753" s="90"/>
    </row>
    <row r="754" spans="1:26" ht="14.5" customHeight="1">
      <c r="B754" s="129" t="s">
        <v>2674</v>
      </c>
      <c r="C754" s="127" t="s">
        <v>3424</v>
      </c>
      <c r="D754" s="127" t="s">
        <v>177</v>
      </c>
      <c r="G754" s="74"/>
      <c r="H754" s="74"/>
      <c r="I754" s="74"/>
      <c r="J754" s="115"/>
      <c r="K754" s="74"/>
      <c r="L754" s="74"/>
      <c r="M754" s="115"/>
      <c r="N754" s="74"/>
      <c r="O754" s="74"/>
      <c r="P754" s="74"/>
      <c r="V754" s="74"/>
      <c r="W754" s="89"/>
      <c r="X754" s="110"/>
      <c r="Y754" s="110"/>
      <c r="Z754" s="90"/>
    </row>
    <row r="755" spans="1:26" ht="14.5" customHeight="1">
      <c r="A755" s="74" t="s">
        <v>3425</v>
      </c>
      <c r="B755" s="129" t="s">
        <v>2674</v>
      </c>
      <c r="C755" s="130" t="s">
        <v>3426</v>
      </c>
      <c r="D755" s="131" t="s">
        <v>177</v>
      </c>
      <c r="E755" s="129" t="s">
        <v>957</v>
      </c>
      <c r="F755" s="132" t="s">
        <v>3427</v>
      </c>
      <c r="G755" s="132">
        <v>23.627307233247802</v>
      </c>
      <c r="H755" s="348">
        <v>23.627307233247802</v>
      </c>
      <c r="I755" s="74"/>
      <c r="J755" s="337">
        <v>11.455101503759398</v>
      </c>
      <c r="K755" s="338">
        <v>11.455101503759398</v>
      </c>
      <c r="L755" s="74"/>
      <c r="M755" s="339">
        <v>3.6386873</v>
      </c>
      <c r="N755" s="340">
        <f t="shared" ref="N755:N767" si="60">M755</f>
        <v>3.6386873</v>
      </c>
      <c r="O755" s="74"/>
      <c r="P755" s="133">
        <v>3.5476985000000001</v>
      </c>
      <c r="Q755" s="133">
        <v>7.3236319999999994E-2</v>
      </c>
      <c r="R755" s="133">
        <v>1.7752450999999999E-2</v>
      </c>
      <c r="S755" s="134">
        <v>2.12691758928848E-4</v>
      </c>
      <c r="T755" s="135">
        <v>2.7084437878228184E-7</v>
      </c>
      <c r="U755" s="135">
        <v>2.4863377099999999</v>
      </c>
      <c r="V755" s="341">
        <v>3.7952461E-3</v>
      </c>
      <c r="W755" s="110" t="s">
        <v>3260</v>
      </c>
      <c r="X755" s="110"/>
      <c r="Y755" s="110"/>
      <c r="Z755" s="90"/>
    </row>
    <row r="756" spans="1:26" ht="14.5" customHeight="1">
      <c r="A756" s="74" t="s">
        <v>3428</v>
      </c>
      <c r="B756" s="129" t="s">
        <v>2674</v>
      </c>
      <c r="C756" s="130" t="s">
        <v>3429</v>
      </c>
      <c r="D756" s="131" t="s">
        <v>177</v>
      </c>
      <c r="E756" s="129" t="s">
        <v>957</v>
      </c>
      <c r="F756" s="132" t="s">
        <v>3430</v>
      </c>
      <c r="G756" s="132">
        <v>10.378733237336551</v>
      </c>
      <c r="H756" s="348">
        <v>10.378733237336551</v>
      </c>
      <c r="I756" s="74"/>
      <c r="J756" s="337">
        <v>8.8487390977443603</v>
      </c>
      <c r="K756" s="338">
        <v>8.8487390977443603</v>
      </c>
      <c r="L756" s="74"/>
      <c r="M756" s="339">
        <v>1.5133648</v>
      </c>
      <c r="N756" s="340">
        <f t="shared" si="60"/>
        <v>1.5133648</v>
      </c>
      <c r="O756" s="74"/>
      <c r="P756" s="133">
        <v>1.4723777</v>
      </c>
      <c r="Q756" s="133">
        <v>3.2405036999999998E-2</v>
      </c>
      <c r="R756" s="133">
        <v>8.5820432000000002E-3</v>
      </c>
      <c r="S756" s="134">
        <v>8.8272043759151574E-5</v>
      </c>
      <c r="T756" s="135">
        <v>1.1984111278941425E-7</v>
      </c>
      <c r="U756" s="135">
        <v>1.2019668299999999</v>
      </c>
      <c r="V756" s="341">
        <v>1.7249232E-3</v>
      </c>
      <c r="W756" s="110" t="s">
        <v>3260</v>
      </c>
      <c r="X756" s="89"/>
      <c r="Y756" s="89"/>
      <c r="Z756" s="90"/>
    </row>
    <row r="757" spans="1:26" ht="14.5" customHeight="1">
      <c r="A757" s="74" t="s">
        <v>3431</v>
      </c>
      <c r="B757" s="129" t="s">
        <v>2674</v>
      </c>
      <c r="C757" s="130" t="s">
        <v>3432</v>
      </c>
      <c r="D757" s="131" t="s">
        <v>177</v>
      </c>
      <c r="E757" s="129" t="s">
        <v>957</v>
      </c>
      <c r="F757" s="132" t="s">
        <v>3433</v>
      </c>
      <c r="G757" s="132">
        <v>19.576059420952902</v>
      </c>
      <c r="H757" s="348">
        <v>19.576059420952902</v>
      </c>
      <c r="I757" s="74"/>
      <c r="J757" s="337">
        <v>9.8438909774436087</v>
      </c>
      <c r="K757" s="338">
        <v>9.8438909774436087</v>
      </c>
      <c r="L757" s="74"/>
      <c r="M757" s="339">
        <v>2.9869083000000001</v>
      </c>
      <c r="N757" s="340">
        <f t="shared" si="60"/>
        <v>2.9869083000000001</v>
      </c>
      <c r="O757" s="74"/>
      <c r="P757" s="133">
        <v>2.9116396999999998</v>
      </c>
      <c r="Q757" s="133">
        <v>6.0340337000000001E-2</v>
      </c>
      <c r="R757" s="133">
        <v>1.4928293E-2</v>
      </c>
      <c r="S757" s="134">
        <v>1.7455873149378569E-4</v>
      </c>
      <c r="T757" s="135">
        <v>2.2315213886500043E-7</v>
      </c>
      <c r="U757" s="135">
        <v>2.0907972400000001</v>
      </c>
      <c r="V757" s="341">
        <v>3.2049353E-3</v>
      </c>
      <c r="W757" s="110" t="s">
        <v>3260</v>
      </c>
      <c r="X757" s="110"/>
      <c r="Y757" s="110"/>
      <c r="Z757" s="90"/>
    </row>
    <row r="758" spans="1:26" ht="14.5" customHeight="1">
      <c r="A758" s="74" t="s">
        <v>3434</v>
      </c>
      <c r="B758" s="129" t="s">
        <v>2674</v>
      </c>
      <c r="C758" s="130" t="s">
        <v>3435</v>
      </c>
      <c r="D758" s="131" t="s">
        <v>177</v>
      </c>
      <c r="E758" s="129" t="s">
        <v>957</v>
      </c>
      <c r="F758" s="132" t="s">
        <v>3436</v>
      </c>
      <c r="G758" s="132">
        <v>24.757637284959902</v>
      </c>
      <c r="H758" s="348">
        <v>24.757637284959902</v>
      </c>
      <c r="I758" s="74"/>
      <c r="J758" s="337">
        <v>11.087131578947368</v>
      </c>
      <c r="K758" s="338">
        <v>11.087131578947368</v>
      </c>
      <c r="L758" s="74"/>
      <c r="M758" s="339">
        <v>3.8379903</v>
      </c>
      <c r="N758" s="340">
        <f t="shared" si="60"/>
        <v>3.8379903</v>
      </c>
      <c r="O758" s="74"/>
      <c r="P758" s="133">
        <v>3.7429663999999998</v>
      </c>
      <c r="Q758" s="133">
        <v>7.6774452000000007E-2</v>
      </c>
      <c r="R758" s="133">
        <v>1.8249431E-2</v>
      </c>
      <c r="S758" s="134">
        <v>2.2439846370557681E-4</v>
      </c>
      <c r="T758" s="135">
        <v>2.8392918939254387E-7</v>
      </c>
      <c r="U758" s="135">
        <v>2.5559427499999998</v>
      </c>
      <c r="V758" s="341">
        <v>3.9695568999999998E-3</v>
      </c>
      <c r="W758" s="110" t="s">
        <v>3260</v>
      </c>
      <c r="X758" s="110"/>
      <c r="Y758" s="110"/>
      <c r="Z758" s="90"/>
    </row>
    <row r="759" spans="1:26" ht="14.5" customHeight="1">
      <c r="A759" s="74" t="s">
        <v>3437</v>
      </c>
      <c r="B759" s="129" t="s">
        <v>2674</v>
      </c>
      <c r="C759" s="130" t="s">
        <v>3438</v>
      </c>
      <c r="D759" s="131" t="s">
        <v>177</v>
      </c>
      <c r="E759" s="129" t="s">
        <v>957</v>
      </c>
      <c r="F759" s="132" t="s">
        <v>3439</v>
      </c>
      <c r="G759" s="132">
        <v>11.3910910952021</v>
      </c>
      <c r="H759" s="348">
        <v>11.3910910952021</v>
      </c>
      <c r="I759" s="74"/>
      <c r="J759" s="337">
        <v>7.4646465413533836</v>
      </c>
      <c r="K759" s="338">
        <v>7.4646465413533836</v>
      </c>
      <c r="L759" s="74"/>
      <c r="M759" s="339">
        <v>1.6809198000000001</v>
      </c>
      <c r="N759" s="340">
        <f t="shared" si="60"/>
        <v>1.6809198000000001</v>
      </c>
      <c r="O759" s="74"/>
      <c r="P759" s="133">
        <v>1.6366532</v>
      </c>
      <c r="Q759" s="133">
        <v>3.4851279999999998E-2</v>
      </c>
      <c r="R759" s="133">
        <v>9.4152886000000002E-3</v>
      </c>
      <c r="S759" s="134">
        <v>9.8120696869855701E-5</v>
      </c>
      <c r="T759" s="135">
        <v>1.2888787409770912E-7</v>
      </c>
      <c r="U759" s="135">
        <v>1.31866785</v>
      </c>
      <c r="V759" s="341">
        <v>1.8830235999999999E-3</v>
      </c>
      <c r="W759" s="110" t="s">
        <v>3260</v>
      </c>
      <c r="X759" s="110"/>
      <c r="Y759" s="110"/>
      <c r="Z759" s="90"/>
    </row>
    <row r="760" spans="1:26" ht="14.5" customHeight="1">
      <c r="A760" s="74" t="s">
        <v>3440</v>
      </c>
      <c r="B760" s="129" t="s">
        <v>2674</v>
      </c>
      <c r="C760" s="130" t="s">
        <v>3441</v>
      </c>
      <c r="D760" s="131" t="s">
        <v>177</v>
      </c>
      <c r="E760" s="129" t="s">
        <v>957</v>
      </c>
      <c r="F760" s="132" t="s">
        <v>3442</v>
      </c>
      <c r="G760" s="132">
        <v>20.994775623989003</v>
      </c>
      <c r="H760" s="348">
        <v>20.994775623989003</v>
      </c>
      <c r="I760" s="74"/>
      <c r="J760" s="337">
        <v>13.543251879699246</v>
      </c>
      <c r="K760" s="338">
        <v>13.543251879699246</v>
      </c>
      <c r="L760" s="74"/>
      <c r="M760" s="339">
        <v>3.1914113999999998</v>
      </c>
      <c r="N760" s="340">
        <f t="shared" si="60"/>
        <v>3.1914113999999998</v>
      </c>
      <c r="O760" s="74"/>
      <c r="P760" s="133">
        <v>3.1072980000000001</v>
      </c>
      <c r="Q760" s="133">
        <v>6.5754722000000002E-2</v>
      </c>
      <c r="R760" s="133">
        <v>1.8358737E-2</v>
      </c>
      <c r="S760" s="134">
        <v>1.8628884316366207E-4</v>
      </c>
      <c r="T760" s="135">
        <v>2.4317574425319483E-7</v>
      </c>
      <c r="U760" s="135">
        <v>2.5712517300000002</v>
      </c>
      <c r="V760" s="341">
        <v>3.6495521E-3</v>
      </c>
      <c r="W760" s="110" t="s">
        <v>3260</v>
      </c>
      <c r="X760" s="110"/>
      <c r="Y760" s="110"/>
      <c r="Z760" s="90"/>
    </row>
    <row r="761" spans="1:26" ht="14.5" customHeight="1">
      <c r="A761" s="74" t="s">
        <v>3443</v>
      </c>
      <c r="B761" s="129" t="s">
        <v>2674</v>
      </c>
      <c r="C761" s="130" t="s">
        <v>3444</v>
      </c>
      <c r="D761" s="131" t="s">
        <v>177</v>
      </c>
      <c r="E761" s="129" t="s">
        <v>957</v>
      </c>
      <c r="F761" s="132" t="s">
        <v>3445</v>
      </c>
      <c r="G761" s="132">
        <v>22.9888699832252</v>
      </c>
      <c r="H761" s="348">
        <v>22.9888699832252</v>
      </c>
      <c r="I761" s="74"/>
      <c r="J761" s="337">
        <v>13.224078947368421</v>
      </c>
      <c r="K761" s="338">
        <v>13.224078947368421</v>
      </c>
      <c r="L761" s="74"/>
      <c r="M761" s="339">
        <v>2.4719422999999998</v>
      </c>
      <c r="N761" s="340">
        <f t="shared" si="60"/>
        <v>2.4719422999999998</v>
      </c>
      <c r="O761" s="74"/>
      <c r="P761" s="133">
        <v>2.4026605999999999</v>
      </c>
      <c r="Q761" s="133">
        <v>5.2131375000000001E-2</v>
      </c>
      <c r="R761" s="133">
        <v>1.7150314999999999E-2</v>
      </c>
      <c r="S761" s="134">
        <v>1.4404440719838392E-4</v>
      </c>
      <c r="T761" s="135">
        <v>1.927935409961887E-7</v>
      </c>
      <c r="U761" s="135">
        <v>2.4020049300000004</v>
      </c>
      <c r="V761" s="341">
        <v>3.0127251E-3</v>
      </c>
      <c r="W761" s="110" t="s">
        <v>3260</v>
      </c>
      <c r="X761" s="110"/>
      <c r="Y761" s="110"/>
      <c r="Z761" s="90"/>
    </row>
    <row r="762" spans="1:26" ht="14.5" customHeight="1">
      <c r="A762" s="74" t="s">
        <v>3446</v>
      </c>
      <c r="B762" s="129" t="s">
        <v>2674</v>
      </c>
      <c r="C762" s="130" t="s">
        <v>3447</v>
      </c>
      <c r="D762" s="131" t="s">
        <v>177</v>
      </c>
      <c r="E762" s="129" t="s">
        <v>957</v>
      </c>
      <c r="F762" s="132" t="s">
        <v>3448</v>
      </c>
      <c r="G762" s="132">
        <v>20.541410215590151</v>
      </c>
      <c r="H762" s="348">
        <v>20.541410215590151</v>
      </c>
      <c r="I762" s="74"/>
      <c r="J762" s="337">
        <v>13.920037593984961</v>
      </c>
      <c r="K762" s="338">
        <v>13.920037593984961</v>
      </c>
      <c r="L762" s="74"/>
      <c r="M762" s="339">
        <v>3.0591694</v>
      </c>
      <c r="N762" s="340">
        <f t="shared" si="60"/>
        <v>3.0591694</v>
      </c>
      <c r="O762" s="74"/>
      <c r="P762" s="133">
        <v>2.9777133</v>
      </c>
      <c r="Q762" s="133">
        <v>6.3474510999999997E-2</v>
      </c>
      <c r="R762" s="133">
        <v>1.7981522E-2</v>
      </c>
      <c r="S762" s="134">
        <v>1.7851998247060184E-4</v>
      </c>
      <c r="T762" s="135">
        <v>2.3474301418816323E-7</v>
      </c>
      <c r="U762" s="135">
        <v>2.5184204800000001</v>
      </c>
      <c r="V762" s="341">
        <v>3.5422434000000002E-3</v>
      </c>
      <c r="W762" s="110" t="s">
        <v>3260</v>
      </c>
      <c r="X762" s="110"/>
      <c r="Y762" s="110"/>
      <c r="Z762" s="90"/>
    </row>
    <row r="763" spans="1:26" ht="14.5" customHeight="1">
      <c r="A763" s="74" t="s">
        <v>3449</v>
      </c>
      <c r="B763" s="129" t="s">
        <v>2674</v>
      </c>
      <c r="C763" s="130" t="s">
        <v>3450</v>
      </c>
      <c r="D763" s="131" t="s">
        <v>177</v>
      </c>
      <c r="E763" s="129" t="s">
        <v>957</v>
      </c>
      <c r="F763" s="132" t="s">
        <v>3451</v>
      </c>
      <c r="G763" s="132">
        <v>18.975602620837002</v>
      </c>
      <c r="H763" s="348">
        <v>18.975602620837002</v>
      </c>
      <c r="I763" s="74"/>
      <c r="J763" s="337">
        <v>10.774923308270676</v>
      </c>
      <c r="K763" s="338">
        <v>10.774923308270676</v>
      </c>
      <c r="L763" s="74"/>
      <c r="M763" s="339">
        <v>2.6446339999999999</v>
      </c>
      <c r="N763" s="340">
        <f t="shared" si="60"/>
        <v>2.6446339999999999</v>
      </c>
      <c r="O763" s="74"/>
      <c r="P763" s="133">
        <v>2.5760271000000001</v>
      </c>
      <c r="Q763" s="133">
        <v>5.4504440000000001E-2</v>
      </c>
      <c r="R763" s="133">
        <v>1.4102498999999999E-2</v>
      </c>
      <c r="S763" s="134">
        <v>1.5443807178239959E-4</v>
      </c>
      <c r="T763" s="135">
        <v>2.0156967150599519E-7</v>
      </c>
      <c r="U763" s="135">
        <v>1.9751399599999999</v>
      </c>
      <c r="V763" s="341">
        <v>3.1998704000000002E-3</v>
      </c>
      <c r="W763" s="110" t="s">
        <v>3260</v>
      </c>
      <c r="X763" s="110"/>
      <c r="Y763" s="110"/>
      <c r="Z763" s="90"/>
    </row>
    <row r="764" spans="1:26" ht="14.5" customHeight="1">
      <c r="A764" s="74" t="s">
        <v>3452</v>
      </c>
      <c r="B764" s="129" t="s">
        <v>2674</v>
      </c>
      <c r="C764" s="130" t="s">
        <v>3453</v>
      </c>
      <c r="D764" s="131" t="s">
        <v>177</v>
      </c>
      <c r="E764" s="129" t="s">
        <v>957</v>
      </c>
      <c r="F764" s="132" t="s">
        <v>3454</v>
      </c>
      <c r="G764" s="132">
        <v>17.758482076524803</v>
      </c>
      <c r="H764" s="348">
        <v>17.758482076524803</v>
      </c>
      <c r="I764" s="74"/>
      <c r="J764" s="337">
        <v>8.8967736842105243</v>
      </c>
      <c r="K764" s="338">
        <v>8.8967736842105243</v>
      </c>
      <c r="L764" s="74"/>
      <c r="M764" s="339">
        <v>2.5965220000000002</v>
      </c>
      <c r="N764" s="340">
        <f t="shared" si="60"/>
        <v>2.5965220000000002</v>
      </c>
      <c r="O764" s="74"/>
      <c r="P764" s="133">
        <v>2.5304937000000001</v>
      </c>
      <c r="Q764" s="133">
        <v>5.2711767E-2</v>
      </c>
      <c r="R764" s="133">
        <v>1.3316513E-2</v>
      </c>
      <c r="S764" s="134">
        <v>1.5170825745776281E-4</v>
      </c>
      <c r="T764" s="135">
        <v>1.9493996819300981E-7</v>
      </c>
      <c r="U764" s="135">
        <v>1.86505791</v>
      </c>
      <c r="V764" s="341">
        <v>3.105904E-3</v>
      </c>
      <c r="W764" s="110" t="s">
        <v>3260</v>
      </c>
      <c r="X764" s="110"/>
      <c r="Y764" s="110"/>
      <c r="Z764" s="90"/>
    </row>
    <row r="765" spans="1:26" ht="14.5" customHeight="1">
      <c r="A765" s="74" t="s">
        <v>3455</v>
      </c>
      <c r="B765" s="129" t="s">
        <v>2674</v>
      </c>
      <c r="C765" s="130" t="s">
        <v>3456</v>
      </c>
      <c r="D765" s="131" t="s">
        <v>177</v>
      </c>
      <c r="E765" s="129" t="s">
        <v>957</v>
      </c>
      <c r="F765" s="132" t="s">
        <v>3457</v>
      </c>
      <c r="G765" s="132">
        <v>12.650477135693899</v>
      </c>
      <c r="H765" s="348">
        <v>12.650477135693899</v>
      </c>
      <c r="I765" s="74"/>
      <c r="J765" s="337">
        <v>6.6975954887218041</v>
      </c>
      <c r="K765" s="338">
        <v>6.6975954887218041</v>
      </c>
      <c r="L765" s="74"/>
      <c r="M765" s="339">
        <v>1.9551780999999999</v>
      </c>
      <c r="N765" s="340">
        <f t="shared" si="60"/>
        <v>1.9551780999999999</v>
      </c>
      <c r="O765" s="74"/>
      <c r="P765" s="133">
        <v>1.9060146</v>
      </c>
      <c r="Q765" s="133">
        <v>3.9660331E-2</v>
      </c>
      <c r="R765" s="133">
        <v>9.5031830000000001E-3</v>
      </c>
      <c r="S765" s="134">
        <v>1.1426946022907203E-4</v>
      </c>
      <c r="T765" s="135">
        <v>1.4667282451656627E-7</v>
      </c>
      <c r="U765" s="135">
        <v>1.33097804</v>
      </c>
      <c r="V765" s="341">
        <v>2.0713391999999998E-3</v>
      </c>
      <c r="W765" s="110" t="s">
        <v>3260</v>
      </c>
      <c r="X765" s="110"/>
      <c r="Y765" s="110"/>
      <c r="Z765" s="90"/>
    </row>
    <row r="766" spans="1:26" ht="14.5" customHeight="1">
      <c r="A766" s="74" t="s">
        <v>3458</v>
      </c>
      <c r="B766" s="129" t="s">
        <v>2674</v>
      </c>
      <c r="C766" s="130" t="s">
        <v>3459</v>
      </c>
      <c r="D766" s="131" t="s">
        <v>177</v>
      </c>
      <c r="E766" s="129" t="s">
        <v>957</v>
      </c>
      <c r="F766" s="132" t="s">
        <v>3460</v>
      </c>
      <c r="G766" s="132">
        <v>32.256828749089401</v>
      </c>
      <c r="H766" s="348">
        <v>32.256828749089401</v>
      </c>
      <c r="I766" s="74"/>
      <c r="J766" s="337">
        <v>10.77144887218045</v>
      </c>
      <c r="K766" s="338">
        <v>10.77144887218045</v>
      </c>
      <c r="L766" s="74"/>
      <c r="M766" s="339">
        <v>2.8540318999999998</v>
      </c>
      <c r="N766" s="340">
        <f t="shared" si="60"/>
        <v>2.8540318999999998</v>
      </c>
      <c r="O766" s="74"/>
      <c r="P766" s="133">
        <v>2.7690679999999999</v>
      </c>
      <c r="Q766" s="133">
        <v>5.7790152999999997E-2</v>
      </c>
      <c r="R766" s="133">
        <v>2.7173758999999999E-2</v>
      </c>
      <c r="S766" s="134">
        <v>1.6601126820825067E-4</v>
      </c>
      <c r="T766" s="135">
        <v>2.1372097949726699E-7</v>
      </c>
      <c r="U766" s="135">
        <v>3.8058486</v>
      </c>
      <c r="V766" s="341">
        <v>8.5270228000000007E-3</v>
      </c>
      <c r="W766" s="110" t="s">
        <v>3260</v>
      </c>
      <c r="X766" s="110"/>
      <c r="Y766" s="110"/>
      <c r="Z766" s="90"/>
    </row>
    <row r="767" spans="1:26" ht="14.5" customHeight="1">
      <c r="A767" s="74" t="s">
        <v>3461</v>
      </c>
      <c r="B767" s="129" t="s">
        <v>2674</v>
      </c>
      <c r="C767" s="130" t="s">
        <v>3462</v>
      </c>
      <c r="D767" s="131" t="s">
        <v>177</v>
      </c>
      <c r="E767" s="129" t="s">
        <v>957</v>
      </c>
      <c r="F767" s="132" t="s">
        <v>3463</v>
      </c>
      <c r="G767" s="132">
        <v>21.285093260460602</v>
      </c>
      <c r="H767" s="348">
        <v>21.285093260460602</v>
      </c>
      <c r="I767" s="74"/>
      <c r="J767" s="337">
        <v>9.4383120300751866</v>
      </c>
      <c r="K767" s="338">
        <v>9.4383120300751866</v>
      </c>
      <c r="L767" s="74"/>
      <c r="M767" s="339">
        <v>2.9408924999999999</v>
      </c>
      <c r="N767" s="340">
        <f t="shared" si="60"/>
        <v>2.9408924999999999</v>
      </c>
      <c r="O767" s="74"/>
      <c r="P767" s="133">
        <v>2.8650606000000001</v>
      </c>
      <c r="Q767" s="133">
        <v>5.9198244999999997E-2</v>
      </c>
      <c r="R767" s="133">
        <v>1.6633664999999999E-2</v>
      </c>
      <c r="S767" s="134">
        <v>1.717662170978118E-4</v>
      </c>
      <c r="T767" s="135">
        <v>2.1892841799026616E-7</v>
      </c>
      <c r="U767" s="135">
        <v>2.3296449699999999</v>
      </c>
      <c r="V767" s="341">
        <v>4.0487958999999999E-3</v>
      </c>
      <c r="W767" s="110" t="s">
        <v>3260</v>
      </c>
      <c r="X767" s="110"/>
      <c r="Y767" s="110"/>
      <c r="Z767" s="90"/>
    </row>
    <row r="768" spans="1:26" ht="14.5" customHeight="1">
      <c r="B768" s="129" t="s">
        <v>2674</v>
      </c>
      <c r="C768" s="127" t="s">
        <v>3464</v>
      </c>
      <c r="D768" s="127" t="s">
        <v>182</v>
      </c>
      <c r="G768" s="74"/>
      <c r="H768" s="74"/>
      <c r="I768" s="74"/>
      <c r="J768" s="115"/>
      <c r="K768" s="74"/>
      <c r="L768" s="74"/>
      <c r="M768" s="115"/>
      <c r="N768" s="74"/>
      <c r="O768" s="74"/>
      <c r="P768" s="74"/>
      <c r="V768" s="74"/>
      <c r="W768" s="110"/>
      <c r="X768" s="110"/>
      <c r="Y768" s="110"/>
      <c r="Z768" s="90"/>
    </row>
    <row r="769" spans="1:26" ht="14.5" customHeight="1">
      <c r="A769" s="74" t="s">
        <v>3465</v>
      </c>
      <c r="B769" s="129" t="s">
        <v>2674</v>
      </c>
      <c r="C769" s="130" t="s">
        <v>3466</v>
      </c>
      <c r="D769" s="131" t="s">
        <v>182</v>
      </c>
      <c r="E769" s="129" t="s">
        <v>957</v>
      </c>
      <c r="F769" s="132" t="s">
        <v>3467</v>
      </c>
      <c r="G769" s="132">
        <v>22.07821523160252</v>
      </c>
      <c r="H769" s="348">
        <v>22.07821523160252</v>
      </c>
      <c r="I769" s="74"/>
      <c r="J769" s="337">
        <v>37.447724060150371</v>
      </c>
      <c r="K769" s="338">
        <v>37.447724060150371</v>
      </c>
      <c r="L769" s="74"/>
      <c r="M769" s="339">
        <v>1.0971495</v>
      </c>
      <c r="N769" s="340">
        <f t="shared" ref="N769:N771" si="61">M769</f>
        <v>1.0971495</v>
      </c>
      <c r="O769" s="74"/>
      <c r="P769" s="133">
        <v>1.0431383000000001</v>
      </c>
      <c r="Q769" s="133">
        <v>3.8799931000000003E-2</v>
      </c>
      <c r="R769" s="133">
        <v>1.5211283000000001E-2</v>
      </c>
      <c r="S769" s="134">
        <v>6.25382655315064E-5</v>
      </c>
      <c r="T769" s="135">
        <v>1.4349086321634476E-7</v>
      </c>
      <c r="U769" s="135">
        <v>2.1304318499999999</v>
      </c>
      <c r="V769" s="341">
        <v>3.0859468999999999E-3</v>
      </c>
      <c r="W769" s="110" t="s">
        <v>3260</v>
      </c>
      <c r="X769" s="110"/>
      <c r="Y769" s="110"/>
      <c r="Z769" s="90"/>
    </row>
    <row r="770" spans="1:26" ht="14.5" customHeight="1">
      <c r="A770" s="74" t="s">
        <v>3468</v>
      </c>
      <c r="B770" s="129" t="s">
        <v>2674</v>
      </c>
      <c r="C770" s="130" t="s">
        <v>3469</v>
      </c>
      <c r="D770" s="131" t="s">
        <v>182</v>
      </c>
      <c r="E770" s="129" t="s">
        <v>957</v>
      </c>
      <c r="F770" s="132" t="s">
        <v>3470</v>
      </c>
      <c r="G770" s="132">
        <v>22.267592415388599</v>
      </c>
      <c r="H770" s="348">
        <v>22.267592415388599</v>
      </c>
      <c r="I770" s="74"/>
      <c r="J770" s="337">
        <v>37.041989473684211</v>
      </c>
      <c r="K770" s="338">
        <v>37.041989473684211</v>
      </c>
      <c r="L770" s="74"/>
      <c r="M770" s="339">
        <v>1.1106392</v>
      </c>
      <c r="N770" s="340">
        <f t="shared" si="61"/>
        <v>1.1106392</v>
      </c>
      <c r="O770" s="74"/>
      <c r="P770" s="133">
        <v>1.0568719</v>
      </c>
      <c r="Q770" s="133">
        <v>3.8817081000000003E-2</v>
      </c>
      <c r="R770" s="133">
        <v>1.4950145999999999E-2</v>
      </c>
      <c r="S770" s="134">
        <v>6.3361627000903785E-5</v>
      </c>
      <c r="T770" s="135">
        <v>1.4355429398290936E-7</v>
      </c>
      <c r="U770" s="135">
        <v>2.0938580299999998</v>
      </c>
      <c r="V770" s="341">
        <v>2.6962764000000002E-3</v>
      </c>
      <c r="W770" s="110" t="s">
        <v>3260</v>
      </c>
      <c r="X770" s="110"/>
      <c r="Y770" s="110"/>
      <c r="Z770" s="90"/>
    </row>
    <row r="771" spans="1:26" ht="14.5" customHeight="1">
      <c r="A771" s="74" t="s">
        <v>3471</v>
      </c>
      <c r="B771" s="129" t="s">
        <v>2674</v>
      </c>
      <c r="C771" s="130" t="s">
        <v>3472</v>
      </c>
      <c r="D771" s="131" t="s">
        <v>182</v>
      </c>
      <c r="E771" s="129" t="s">
        <v>957</v>
      </c>
      <c r="F771" s="132" t="s">
        <v>3473</v>
      </c>
      <c r="G771" s="132">
        <v>24.113859091243587</v>
      </c>
      <c r="H771" s="348">
        <v>24.113859091243587</v>
      </c>
      <c r="I771" s="74"/>
      <c r="J771" s="337">
        <v>35.71767593984962</v>
      </c>
      <c r="K771" s="338">
        <v>35.71767593984962</v>
      </c>
      <c r="L771" s="74"/>
      <c r="M771" s="339">
        <v>1.2603726</v>
      </c>
      <c r="N771" s="340">
        <f t="shared" si="61"/>
        <v>1.2603726</v>
      </c>
      <c r="O771" s="74"/>
      <c r="P771" s="133">
        <v>1.2038633999999999</v>
      </c>
      <c r="Q771" s="133">
        <v>4.0721226999999999E-2</v>
      </c>
      <c r="R771" s="133">
        <v>1.5787951000000001E-2</v>
      </c>
      <c r="S771" s="134">
        <v>7.2174065345682889E-5</v>
      </c>
      <c r="T771" s="135">
        <v>1.5059625766646616E-7</v>
      </c>
      <c r="U771" s="135">
        <v>2.2111976000000002</v>
      </c>
      <c r="V771" s="341">
        <v>3.6478755999999998E-3</v>
      </c>
      <c r="W771" s="110" t="s">
        <v>3260</v>
      </c>
      <c r="X771" s="110"/>
      <c r="Y771" s="110"/>
      <c r="Z771" s="90"/>
    </row>
    <row r="772" spans="1:26" ht="14.5" customHeight="1">
      <c r="B772" s="129" t="s">
        <v>2674</v>
      </c>
      <c r="C772" s="127" t="s">
        <v>3474</v>
      </c>
      <c r="D772" s="127" t="s">
        <v>184</v>
      </c>
      <c r="G772" s="74"/>
      <c r="H772" s="74"/>
      <c r="I772" s="74"/>
      <c r="J772" s="115"/>
      <c r="K772" s="74"/>
      <c r="L772" s="74"/>
      <c r="M772" s="115"/>
      <c r="N772" s="74"/>
      <c r="O772" s="74"/>
      <c r="P772" s="74"/>
      <c r="V772" s="74"/>
      <c r="W772" s="89"/>
      <c r="X772" s="110"/>
      <c r="Y772" s="110"/>
      <c r="Z772" s="90"/>
    </row>
    <row r="773" spans="1:26" ht="14.5" customHeight="1">
      <c r="A773" s="74" t="s">
        <v>3475</v>
      </c>
      <c r="B773" s="129" t="s">
        <v>2674</v>
      </c>
      <c r="C773" s="130" t="s">
        <v>3476</v>
      </c>
      <c r="D773" s="131" t="s">
        <v>184</v>
      </c>
      <c r="E773" s="129" t="s">
        <v>957</v>
      </c>
      <c r="F773" s="132" t="s">
        <v>3477</v>
      </c>
      <c r="G773" s="132">
        <v>2.49679941803489</v>
      </c>
      <c r="H773" s="348">
        <v>2.49679941803489</v>
      </c>
      <c r="I773" s="74"/>
      <c r="J773" s="337">
        <v>4.0443481954887215</v>
      </c>
      <c r="K773" s="338">
        <v>4.0443481954887215</v>
      </c>
      <c r="L773" s="74"/>
      <c r="M773" s="339">
        <v>0.15122068</v>
      </c>
      <c r="N773" s="340">
        <f t="shared" ref="N773:N777" si="62">M773</f>
        <v>0.15122068</v>
      </c>
      <c r="O773" s="74"/>
      <c r="P773" s="133">
        <v>0.14428273</v>
      </c>
      <c r="Q773" s="133">
        <v>5.0093001999999996E-3</v>
      </c>
      <c r="R773" s="133">
        <v>1.9286434E-3</v>
      </c>
      <c r="S773" s="134">
        <v>8.6500438620915019E-6</v>
      </c>
      <c r="T773" s="135">
        <v>1.8525518848439057E-8</v>
      </c>
      <c r="U773" s="135">
        <v>0.27011812899999998</v>
      </c>
      <c r="V773" s="341">
        <v>1.4985688999999999E-3</v>
      </c>
      <c r="W773" s="110" t="s">
        <v>3260</v>
      </c>
      <c r="X773" s="110"/>
      <c r="Y773" s="110"/>
      <c r="Z773" s="90"/>
    </row>
    <row r="774" spans="1:26" ht="14.5" customHeight="1">
      <c r="A774" s="74" t="s">
        <v>3478</v>
      </c>
      <c r="B774" s="129" t="s">
        <v>2674</v>
      </c>
      <c r="C774" s="130" t="s">
        <v>3479</v>
      </c>
      <c r="D774" s="131" t="s">
        <v>184</v>
      </c>
      <c r="E774" s="129" t="s">
        <v>957</v>
      </c>
      <c r="F774" s="132" t="s">
        <v>3480</v>
      </c>
      <c r="G774" s="132">
        <v>2.4119795802537998</v>
      </c>
      <c r="H774" s="348">
        <v>2.4119795802537998</v>
      </c>
      <c r="I774" s="74"/>
      <c r="J774" s="337">
        <v>3.9745010526315783</v>
      </c>
      <c r="K774" s="338">
        <v>3.9745010526315783</v>
      </c>
      <c r="L774" s="74"/>
      <c r="M774" s="339">
        <v>0.14884528</v>
      </c>
      <c r="N774" s="340">
        <f t="shared" si="62"/>
        <v>0.14884528</v>
      </c>
      <c r="O774" s="74"/>
      <c r="P774" s="133">
        <v>0.14204971</v>
      </c>
      <c r="Q774" s="133">
        <v>4.9242851000000001E-3</v>
      </c>
      <c r="R774" s="133">
        <v>1.8712897E-3</v>
      </c>
      <c r="S774" s="134">
        <v>8.5161693983201014E-6</v>
      </c>
      <c r="T774" s="135">
        <v>1.8211113694741975E-8</v>
      </c>
      <c r="U774" s="135">
        <v>0.26208538599999998</v>
      </c>
      <c r="V774" s="341">
        <v>1.4678236E-3</v>
      </c>
      <c r="W774" s="110" t="s">
        <v>3260</v>
      </c>
      <c r="X774" s="89"/>
      <c r="Y774" s="89"/>
      <c r="Z774" s="90"/>
    </row>
    <row r="775" spans="1:26" ht="14.5" customHeight="1">
      <c r="A775" s="74" t="s">
        <v>3481</v>
      </c>
      <c r="B775" s="129" t="s">
        <v>2674</v>
      </c>
      <c r="C775" s="130" t="s">
        <v>3482</v>
      </c>
      <c r="D775" s="131" t="s">
        <v>184</v>
      </c>
      <c r="E775" s="129" t="s">
        <v>957</v>
      </c>
      <c r="F775" s="132" t="s">
        <v>3483</v>
      </c>
      <c r="G775" s="132">
        <v>2.4408954334496098</v>
      </c>
      <c r="H775" s="348">
        <v>2.4408954334496098</v>
      </c>
      <c r="I775" s="74"/>
      <c r="J775" s="337">
        <v>3.9983125563909772</v>
      </c>
      <c r="K775" s="338">
        <v>3.9983125563909772</v>
      </c>
      <c r="L775" s="74"/>
      <c r="M775" s="339">
        <v>0.14965507</v>
      </c>
      <c r="N775" s="340">
        <f t="shared" si="62"/>
        <v>0.14965507</v>
      </c>
      <c r="O775" s="74"/>
      <c r="P775" s="133">
        <v>0.14281095999999999</v>
      </c>
      <c r="Q775" s="133">
        <v>4.9532674999999996E-3</v>
      </c>
      <c r="R775" s="133">
        <v>1.8908421E-3</v>
      </c>
      <c r="S775" s="134">
        <v>8.5618085262103011E-6</v>
      </c>
      <c r="T775" s="135">
        <v>1.8318297271890678E-8</v>
      </c>
      <c r="U775" s="135">
        <v>0.26482382500000001</v>
      </c>
      <c r="V775" s="341">
        <v>1.4783050000000001E-3</v>
      </c>
      <c r="W775" s="110" t="s">
        <v>3260</v>
      </c>
      <c r="X775" s="110"/>
      <c r="Y775" s="110"/>
      <c r="Z775" s="90"/>
    </row>
    <row r="776" spans="1:26" ht="14.5" customHeight="1">
      <c r="A776" s="74" t="s">
        <v>3484</v>
      </c>
      <c r="B776" s="129" t="s">
        <v>2674</v>
      </c>
      <c r="C776" s="130" t="s">
        <v>3485</v>
      </c>
      <c r="D776" s="131" t="s">
        <v>184</v>
      </c>
      <c r="E776" s="129" t="s">
        <v>957</v>
      </c>
      <c r="F776" s="132" t="s">
        <v>3486</v>
      </c>
      <c r="G776" s="132">
        <v>2.5749280371331302</v>
      </c>
      <c r="H776" s="348">
        <v>2.5749280371331302</v>
      </c>
      <c r="I776" s="74"/>
      <c r="J776" s="337">
        <v>4.06710052631579</v>
      </c>
      <c r="K776" s="338">
        <v>4.06710052631579</v>
      </c>
      <c r="L776" s="74"/>
      <c r="M776" s="339">
        <v>0.15205885</v>
      </c>
      <c r="N776" s="340">
        <f t="shared" si="62"/>
        <v>0.15205885</v>
      </c>
      <c r="O776" s="74"/>
      <c r="P776" s="133">
        <v>0.14509348</v>
      </c>
      <c r="Q776" s="133">
        <v>5.0373006E-3</v>
      </c>
      <c r="R776" s="133">
        <v>1.9280769E-3</v>
      </c>
      <c r="S776" s="134">
        <v>8.698649712865699E-6</v>
      </c>
      <c r="T776" s="135">
        <v>1.8629069829237754E-8</v>
      </c>
      <c r="U776" s="135">
        <v>0.270038787</v>
      </c>
      <c r="V776" s="341">
        <v>1.508208E-3</v>
      </c>
      <c r="W776" s="110" t="s">
        <v>3260</v>
      </c>
      <c r="X776" s="110"/>
      <c r="Y776" s="110"/>
      <c r="Z776" s="90"/>
    </row>
    <row r="777" spans="1:26" ht="14.5" customHeight="1">
      <c r="A777" s="74" t="s">
        <v>3487</v>
      </c>
      <c r="B777" s="129" t="s">
        <v>2674</v>
      </c>
      <c r="C777" s="130" t="s">
        <v>3488</v>
      </c>
      <c r="D777" s="131" t="s">
        <v>184</v>
      </c>
      <c r="E777" s="129" t="s">
        <v>957</v>
      </c>
      <c r="F777" s="132" t="s">
        <v>3489</v>
      </c>
      <c r="G777" s="132">
        <v>2.3961612422795904</v>
      </c>
      <c r="H777" s="348">
        <v>2.3961612422795904</v>
      </c>
      <c r="I777" s="74"/>
      <c r="J777" s="337">
        <v>4.48501954887218</v>
      </c>
      <c r="K777" s="338">
        <v>4.48501954887218</v>
      </c>
      <c r="L777" s="74"/>
      <c r="M777" s="339">
        <v>0.15690988</v>
      </c>
      <c r="N777" s="340">
        <f t="shared" si="62"/>
        <v>0.15690988</v>
      </c>
      <c r="O777" s="74"/>
      <c r="P777" s="133">
        <v>0.14957503999999999</v>
      </c>
      <c r="Q777" s="133">
        <v>5.2815808000000004E-3</v>
      </c>
      <c r="R777" s="133">
        <v>2.0532679E-3</v>
      </c>
      <c r="S777" s="134">
        <v>8.9673283348639992E-6</v>
      </c>
      <c r="T777" s="135">
        <v>1.9532473243302625E-8</v>
      </c>
      <c r="U777" s="135">
        <v>0.28757253999999999</v>
      </c>
      <c r="V777" s="341">
        <v>1.3282451000000001E-3</v>
      </c>
      <c r="W777" s="110" t="s">
        <v>3260</v>
      </c>
      <c r="X777" s="110"/>
      <c r="Y777" s="110"/>
      <c r="Z777" s="90"/>
    </row>
    <row r="778" spans="1:26" ht="14.5" customHeight="1">
      <c r="B778" s="129" t="s">
        <v>2674</v>
      </c>
      <c r="C778" s="127" t="s">
        <v>3490</v>
      </c>
      <c r="D778" s="127" t="s">
        <v>190</v>
      </c>
      <c r="G778" s="74"/>
      <c r="H778" s="74"/>
      <c r="I778" s="74"/>
      <c r="J778" s="115"/>
      <c r="K778" s="74"/>
      <c r="L778" s="74"/>
      <c r="M778" s="115"/>
      <c r="N778" s="74"/>
      <c r="O778" s="74"/>
      <c r="P778" s="74"/>
      <c r="V778" s="74"/>
      <c r="W778" s="110"/>
      <c r="X778" s="110"/>
      <c r="Y778" s="110"/>
      <c r="Z778" s="90"/>
    </row>
    <row r="779" spans="1:26" ht="14.5" customHeight="1">
      <c r="A779" s="74" t="s">
        <v>3491</v>
      </c>
      <c r="B779" s="129" t="s">
        <v>2674</v>
      </c>
      <c r="C779" s="130" t="s">
        <v>3492</v>
      </c>
      <c r="D779" s="131" t="s">
        <v>3493</v>
      </c>
      <c r="E779" s="129" t="s">
        <v>957</v>
      </c>
      <c r="F779" s="132" t="s">
        <v>3494</v>
      </c>
      <c r="G779" s="132">
        <v>1.1304857717200001</v>
      </c>
      <c r="H779" s="348">
        <v>1.1304857717200001</v>
      </c>
      <c r="I779" s="74"/>
      <c r="J779" s="337">
        <v>6.0965504511278192</v>
      </c>
      <c r="K779" s="338">
        <v>6.0965504511278192</v>
      </c>
      <c r="L779" s="74"/>
      <c r="M779" s="339">
        <v>0.12332186000000001</v>
      </c>
      <c r="N779" s="340">
        <f t="shared" ref="N779:N785" si="63">M779</f>
        <v>0.12332186000000001</v>
      </c>
      <c r="O779" s="74"/>
      <c r="P779" s="133">
        <v>0.11633259</v>
      </c>
      <c r="Q779" s="133">
        <v>5.1881871E-3</v>
      </c>
      <c r="R779" s="133">
        <v>1.8010851E-3</v>
      </c>
      <c r="S779" s="134">
        <v>6.9743759506800013E-6</v>
      </c>
      <c r="T779" s="135">
        <v>1.9187082552995602E-8</v>
      </c>
      <c r="U779" s="135">
        <v>0.25225281709999997</v>
      </c>
      <c r="V779" s="341">
        <v>3.1916924999999998E-4</v>
      </c>
      <c r="W779" s="110" t="s">
        <v>3495</v>
      </c>
      <c r="X779" s="110"/>
      <c r="Y779" s="110"/>
      <c r="Z779" s="90"/>
    </row>
    <row r="780" spans="1:26" ht="14.5" customHeight="1">
      <c r="A780" s="74" t="s">
        <v>3496</v>
      </c>
      <c r="B780" s="129" t="s">
        <v>2674</v>
      </c>
      <c r="C780" s="130" t="s">
        <v>3497</v>
      </c>
      <c r="D780" s="131" t="s">
        <v>3493</v>
      </c>
      <c r="E780" s="129" t="s">
        <v>957</v>
      </c>
      <c r="F780" s="132" t="s">
        <v>3498</v>
      </c>
      <c r="G780" s="132">
        <v>82.807470991765996</v>
      </c>
      <c r="H780" s="348">
        <v>82.807470991765996</v>
      </c>
      <c r="I780" s="74"/>
      <c r="J780" s="337">
        <v>17.236356390977441</v>
      </c>
      <c r="K780" s="338">
        <v>17.236356390977441</v>
      </c>
      <c r="L780" s="74"/>
      <c r="M780" s="339">
        <v>0.53274734999999995</v>
      </c>
      <c r="N780" s="340">
        <f t="shared" si="63"/>
        <v>0.53274734999999995</v>
      </c>
      <c r="O780" s="74"/>
      <c r="P780" s="133">
        <v>0.50392627000000001</v>
      </c>
      <c r="Q780" s="133">
        <v>1.8257729E-2</v>
      </c>
      <c r="R780" s="133">
        <v>1.0563354E-2</v>
      </c>
      <c r="S780" s="134">
        <v>3.0211407134039002E-5</v>
      </c>
      <c r="T780" s="135">
        <v>6.7521188753802684E-8</v>
      </c>
      <c r="U780" s="135">
        <v>1.4794613440000002</v>
      </c>
      <c r="V780" s="341">
        <v>1.0791522E-3</v>
      </c>
      <c r="W780" s="110" t="s">
        <v>3499</v>
      </c>
      <c r="X780" s="110"/>
      <c r="Y780" s="110"/>
      <c r="Z780" s="90"/>
    </row>
    <row r="781" spans="1:26" ht="14.5" customHeight="1">
      <c r="A781" s="74" t="s">
        <v>3500</v>
      </c>
      <c r="B781" s="129" t="s">
        <v>2674</v>
      </c>
      <c r="C781" s="130" t="s">
        <v>3501</v>
      </c>
      <c r="D781" s="131" t="s">
        <v>3493</v>
      </c>
      <c r="E781" s="129" t="s">
        <v>957</v>
      </c>
      <c r="F781" s="132" t="s">
        <v>3502</v>
      </c>
      <c r="G781" s="132">
        <v>4.8149226804312999</v>
      </c>
      <c r="H781" s="348">
        <v>4.8149226804312999</v>
      </c>
      <c r="I781" s="74"/>
      <c r="J781" s="337">
        <v>4.6648994736842102</v>
      </c>
      <c r="K781" s="338">
        <v>4.6648994736842102</v>
      </c>
      <c r="L781" s="74"/>
      <c r="M781" s="339">
        <v>0.10226041</v>
      </c>
      <c r="N781" s="340">
        <f t="shared" si="63"/>
        <v>0.10226041</v>
      </c>
      <c r="O781" s="74"/>
      <c r="P781" s="133">
        <v>9.6547225E-2</v>
      </c>
      <c r="Q781" s="133">
        <v>4.1061344999999997E-3</v>
      </c>
      <c r="R781" s="133">
        <v>1.6070543E-3</v>
      </c>
      <c r="S781" s="134">
        <v>5.788202917402999E-6</v>
      </c>
      <c r="T781" s="135">
        <v>1.5185408368588142E-8</v>
      </c>
      <c r="U781" s="135">
        <v>0.2250776381</v>
      </c>
      <c r="V781" s="341">
        <v>2.5004271E-4</v>
      </c>
      <c r="W781" s="89" t="s">
        <v>3503</v>
      </c>
      <c r="X781" s="110"/>
      <c r="Y781" s="110"/>
      <c r="Z781" s="90"/>
    </row>
    <row r="782" spans="1:26" ht="14.5" customHeight="1">
      <c r="A782" s="74" t="s">
        <v>3504</v>
      </c>
      <c r="B782" s="129" t="s">
        <v>2674</v>
      </c>
      <c r="C782" s="130" t="s">
        <v>3505</v>
      </c>
      <c r="D782" s="131" t="s">
        <v>3493</v>
      </c>
      <c r="E782" s="129" t="s">
        <v>957</v>
      </c>
      <c r="F782" s="132" t="s">
        <v>3506</v>
      </c>
      <c r="G782" s="132">
        <v>108.342954595519</v>
      </c>
      <c r="H782" s="348">
        <v>108.342954595519</v>
      </c>
      <c r="I782" s="74"/>
      <c r="J782" s="337">
        <v>19.928424060150377</v>
      </c>
      <c r="K782" s="338">
        <v>19.928424060150377</v>
      </c>
      <c r="L782" s="74"/>
      <c r="M782" s="339">
        <v>0.63069841000000004</v>
      </c>
      <c r="N782" s="340">
        <f t="shared" si="63"/>
        <v>0.63069841000000004</v>
      </c>
      <c r="O782" s="74"/>
      <c r="P782" s="133">
        <v>0.59653690999999998</v>
      </c>
      <c r="Q782" s="133">
        <v>2.1385721999999999E-2</v>
      </c>
      <c r="R782" s="133">
        <v>1.2775771E-2</v>
      </c>
      <c r="S782" s="134">
        <v>3.5763603873012003E-5</v>
      </c>
      <c r="T782" s="135">
        <v>7.9089207541776591E-8</v>
      </c>
      <c r="U782" s="135">
        <v>1.7893237369999999</v>
      </c>
      <c r="V782" s="341">
        <v>1.2689083999999999E-3</v>
      </c>
      <c r="W782" s="110" t="s">
        <v>3507</v>
      </c>
      <c r="X782" s="110"/>
      <c r="Y782" s="110"/>
      <c r="Z782" s="90"/>
    </row>
    <row r="783" spans="1:26" ht="14.5" customHeight="1">
      <c r="A783" s="74" t="s">
        <v>3508</v>
      </c>
      <c r="B783" s="129" t="s">
        <v>2674</v>
      </c>
      <c r="C783" s="130" t="s">
        <v>3509</v>
      </c>
      <c r="D783" s="131" t="s">
        <v>3493</v>
      </c>
      <c r="E783" s="129" t="s">
        <v>957</v>
      </c>
      <c r="F783" s="132" t="s">
        <v>3510</v>
      </c>
      <c r="G783" s="132">
        <v>6.1127816578566998</v>
      </c>
      <c r="H783" s="348">
        <v>6.1127816578566998</v>
      </c>
      <c r="I783" s="74"/>
      <c r="J783" s="337">
        <v>4.8006807518796997</v>
      </c>
      <c r="K783" s="338">
        <v>4.8006807518796997</v>
      </c>
      <c r="L783" s="74"/>
      <c r="M783" s="339">
        <v>0.10720054</v>
      </c>
      <c r="N783" s="340">
        <f t="shared" si="63"/>
        <v>0.10720054</v>
      </c>
      <c r="O783" s="74"/>
      <c r="P783" s="133">
        <v>0.10121805</v>
      </c>
      <c r="Q783" s="133">
        <v>4.2638959999999997E-3</v>
      </c>
      <c r="R783" s="133">
        <v>1.7185999E-3</v>
      </c>
      <c r="S783" s="134">
        <v>6.0682282410653004E-6</v>
      </c>
      <c r="T783" s="135">
        <v>1.5768846291013552E-8</v>
      </c>
      <c r="U783" s="135">
        <v>0.24070026629999999</v>
      </c>
      <c r="V783" s="341">
        <v>2.5960479000000002E-4</v>
      </c>
      <c r="W783" s="89" t="s">
        <v>3511</v>
      </c>
      <c r="X783" s="110"/>
      <c r="Y783" s="110"/>
      <c r="Z783" s="90"/>
    </row>
    <row r="784" spans="1:26" ht="14.5" customHeight="1">
      <c r="A784" s="74" t="s">
        <v>3512</v>
      </c>
      <c r="B784" s="129" t="s">
        <v>2674</v>
      </c>
      <c r="C784" s="130" t="s">
        <v>3513</v>
      </c>
      <c r="D784" s="131" t="s">
        <v>3493</v>
      </c>
      <c r="E784" s="129" t="s">
        <v>957</v>
      </c>
      <c r="F784" s="132" t="s">
        <v>3514</v>
      </c>
      <c r="G784" s="132">
        <v>78.896390603315012</v>
      </c>
      <c r="H784" s="348">
        <v>78.896390603315012</v>
      </c>
      <c r="I784" s="74"/>
      <c r="J784" s="337">
        <v>53.653671428571428</v>
      </c>
      <c r="K784" s="338">
        <v>53.653671428571428</v>
      </c>
      <c r="L784" s="74"/>
      <c r="M784" s="339">
        <v>1.8843064</v>
      </c>
      <c r="N784" s="340">
        <f t="shared" si="63"/>
        <v>1.8843064</v>
      </c>
      <c r="O784" s="74"/>
      <c r="P784" s="133">
        <v>1.7811083999999999</v>
      </c>
      <c r="Q784" s="133">
        <v>6.0763681999999999E-2</v>
      </c>
      <c r="R784" s="133">
        <v>4.2434369E-2</v>
      </c>
      <c r="S784" s="134">
        <v>1.06781077258673E-4</v>
      </c>
      <c r="T784" s="135">
        <v>2.2471775817316843E-7</v>
      </c>
      <c r="U784" s="135">
        <v>5.9431888800000001</v>
      </c>
      <c r="V784" s="341">
        <v>3.7122762000000001E-3</v>
      </c>
      <c r="W784" s="110" t="s">
        <v>3495</v>
      </c>
      <c r="X784" s="110"/>
      <c r="Y784" s="110"/>
      <c r="Z784" s="90"/>
    </row>
    <row r="785" spans="1:26" ht="14.5" customHeight="1">
      <c r="A785" s="74" t="s">
        <v>3515</v>
      </c>
      <c r="B785" s="129" t="s">
        <v>2674</v>
      </c>
      <c r="C785" s="130" t="s">
        <v>3516</v>
      </c>
      <c r="D785" s="131" t="s">
        <v>3493</v>
      </c>
      <c r="E785" s="129" t="s">
        <v>957</v>
      </c>
      <c r="F785" s="132" t="s">
        <v>3517</v>
      </c>
      <c r="G785" s="132">
        <v>1.1710284480599999</v>
      </c>
      <c r="H785" s="348">
        <v>1.1710284480599999</v>
      </c>
      <c r="I785" s="74"/>
      <c r="J785" s="337">
        <v>6.3050157142857133</v>
      </c>
      <c r="K785" s="338">
        <v>6.3050157142857133</v>
      </c>
      <c r="L785" s="74"/>
      <c r="M785" s="339">
        <v>0.12816511</v>
      </c>
      <c r="N785" s="340">
        <f t="shared" si="63"/>
        <v>0.12816511</v>
      </c>
      <c r="O785" s="74"/>
      <c r="P785" s="133">
        <v>0.12089472</v>
      </c>
      <c r="Q785" s="133">
        <v>5.3863022999999996E-3</v>
      </c>
      <c r="R785" s="133">
        <v>1.8840808000000001E-3</v>
      </c>
      <c r="S785" s="134">
        <v>7.2478851040700003E-6</v>
      </c>
      <c r="T785" s="135">
        <v>1.99197570075737E-8</v>
      </c>
      <c r="U785" s="135">
        <v>0.26387687199999998</v>
      </c>
      <c r="V785" s="341">
        <v>3.3021679999999999E-4</v>
      </c>
      <c r="W785" s="110" t="s">
        <v>3518</v>
      </c>
      <c r="X785" s="110"/>
      <c r="Y785" s="110"/>
      <c r="Z785" s="90"/>
    </row>
    <row r="786" spans="1:26" ht="14.5" customHeight="1">
      <c r="B786" s="129" t="s">
        <v>3519</v>
      </c>
      <c r="C786" s="127" t="s">
        <v>3520</v>
      </c>
      <c r="D786" s="131"/>
      <c r="G786" s="74"/>
      <c r="H786" s="74"/>
      <c r="I786" s="74"/>
      <c r="J786" s="115"/>
      <c r="K786" s="74"/>
      <c r="L786" s="74"/>
      <c r="M786" s="115"/>
      <c r="N786" s="74"/>
      <c r="O786" s="74"/>
      <c r="P786" s="74"/>
      <c r="V786" s="74"/>
      <c r="W786" s="89"/>
      <c r="X786" s="89"/>
      <c r="Y786" s="89"/>
      <c r="Z786" s="90"/>
    </row>
    <row r="787" spans="1:26" ht="14.5" customHeight="1">
      <c r="B787" s="129" t="s">
        <v>3519</v>
      </c>
      <c r="C787" s="127" t="s">
        <v>191</v>
      </c>
      <c r="D787" s="127" t="s">
        <v>3521</v>
      </c>
      <c r="G787" s="74"/>
      <c r="H787" s="74"/>
      <c r="I787" s="74"/>
      <c r="J787" s="115"/>
      <c r="K787" s="74"/>
      <c r="L787" s="74"/>
      <c r="M787" s="115"/>
      <c r="N787" s="74"/>
      <c r="O787" s="74"/>
      <c r="P787" s="74"/>
      <c r="V787" s="74"/>
      <c r="W787" s="89"/>
      <c r="X787" s="89"/>
      <c r="Y787" s="89"/>
      <c r="Z787" s="90"/>
    </row>
    <row r="788" spans="1:26" ht="14.5" customHeight="1">
      <c r="A788" s="74" t="s">
        <v>3522</v>
      </c>
      <c r="B788" s="129" t="s">
        <v>3519</v>
      </c>
      <c r="C788" s="130" t="s">
        <v>704</v>
      </c>
      <c r="D788" s="131" t="s">
        <v>3521</v>
      </c>
      <c r="E788" s="129" t="s">
        <v>957</v>
      </c>
      <c r="F788" s="132" t="s">
        <v>3523</v>
      </c>
      <c r="G788" s="132">
        <v>0.10126851467452999</v>
      </c>
      <c r="H788" s="348">
        <v>0.10126851467452999</v>
      </c>
      <c r="I788" s="74"/>
      <c r="J788" s="337">
        <v>0.57546015789473681</v>
      </c>
      <c r="K788" s="338">
        <v>0.57546015789473681</v>
      </c>
      <c r="L788" s="74"/>
      <c r="M788" s="339">
        <v>1.2329361E-2</v>
      </c>
      <c r="N788" s="340">
        <f t="shared" ref="N788:N799" si="64">M788</f>
        <v>1.2329361E-2</v>
      </c>
      <c r="O788" s="74"/>
      <c r="P788" s="133">
        <v>1.1235979E-2</v>
      </c>
      <c r="Q788" s="133">
        <v>5.2168859E-4</v>
      </c>
      <c r="R788" s="133">
        <v>5.7169388000000002E-4</v>
      </c>
      <c r="S788" s="134">
        <v>6.7361982650379997E-7</v>
      </c>
      <c r="T788" s="135">
        <v>1.9293216872559168E-9</v>
      </c>
      <c r="U788" s="135">
        <v>8.0069171082500001E-2</v>
      </c>
      <c r="V788" s="342">
        <v>3.6518667000000003E-5</v>
      </c>
      <c r="W788" s="110" t="s">
        <v>3524</v>
      </c>
      <c r="X788" s="89"/>
      <c r="Y788" s="89"/>
      <c r="Z788" s="90"/>
    </row>
    <row r="789" spans="1:26" ht="14.5" customHeight="1">
      <c r="A789" s="74" t="s">
        <v>3525</v>
      </c>
      <c r="B789" s="129" t="s">
        <v>3519</v>
      </c>
      <c r="C789" s="130" t="s">
        <v>705</v>
      </c>
      <c r="D789" s="131" t="s">
        <v>3521</v>
      </c>
      <c r="E789" s="129" t="s">
        <v>957</v>
      </c>
      <c r="F789" s="132" t="s">
        <v>3526</v>
      </c>
      <c r="G789" s="132">
        <v>7.5238393233209994E-2</v>
      </c>
      <c r="H789" s="348">
        <v>7.5238393233209994E-2</v>
      </c>
      <c r="I789" s="74"/>
      <c r="J789" s="337">
        <v>0.33187157894736841</v>
      </c>
      <c r="K789" s="338">
        <v>0.33187157894736841</v>
      </c>
      <c r="L789" s="74"/>
      <c r="M789" s="339">
        <v>8.3829434000000005E-3</v>
      </c>
      <c r="N789" s="340">
        <f t="shared" si="64"/>
        <v>8.3829434000000005E-3</v>
      </c>
      <c r="O789" s="74"/>
      <c r="P789" s="133">
        <v>7.7928069000000001E-3</v>
      </c>
      <c r="Q789" s="133">
        <v>3.4926949999999999E-4</v>
      </c>
      <c r="R789" s="133">
        <v>2.4086703000000001E-4</v>
      </c>
      <c r="S789" s="134">
        <v>4.6719466294418007E-7</v>
      </c>
      <c r="T789" s="135">
        <v>1.2916771390376989E-9</v>
      </c>
      <c r="U789" s="135">
        <v>3.3734877979200002E-2</v>
      </c>
      <c r="V789" s="342">
        <v>2.2133767000000001E-5</v>
      </c>
      <c r="W789" s="110" t="s">
        <v>3524</v>
      </c>
      <c r="X789" s="110"/>
      <c r="Y789" s="110"/>
      <c r="Z789" s="90"/>
    </row>
    <row r="790" spans="1:26" ht="14.5" customHeight="1">
      <c r="A790" s="74" t="s">
        <v>3527</v>
      </c>
      <c r="B790" s="129" t="s">
        <v>3519</v>
      </c>
      <c r="C790" s="130" t="s">
        <v>706</v>
      </c>
      <c r="D790" s="131" t="s">
        <v>3521</v>
      </c>
      <c r="E790" s="129" t="s">
        <v>2346</v>
      </c>
      <c r="F790" s="132" t="s">
        <v>3528</v>
      </c>
      <c r="G790" s="132">
        <v>5.2668786402340004E-3</v>
      </c>
      <c r="H790" s="348">
        <v>5.2668786402340004E-3</v>
      </c>
      <c r="I790" s="74"/>
      <c r="J790" s="337">
        <v>2.3231855639097743E-2</v>
      </c>
      <c r="K790" s="338">
        <v>2.3231855639097743E-2</v>
      </c>
      <c r="L790" s="74"/>
      <c r="M790" s="339">
        <v>5.8682367999999998E-4</v>
      </c>
      <c r="N790" s="340">
        <f t="shared" si="64"/>
        <v>5.8682367999999998E-4</v>
      </c>
      <c r="O790" s="74"/>
      <c r="P790" s="133">
        <v>5.4551242999999997E-4</v>
      </c>
      <c r="Q790" s="145">
        <v>2.4449760000000002E-5</v>
      </c>
      <c r="R790" s="145">
        <v>1.6861491E-5</v>
      </c>
      <c r="S790" s="134">
        <v>3.2704582133088993E-8</v>
      </c>
      <c r="T790" s="135">
        <v>9.0420708530389893E-11</v>
      </c>
      <c r="U790" s="135">
        <v>2.3615533438400001E-3</v>
      </c>
      <c r="V790" s="342">
        <v>1.5493344E-6</v>
      </c>
      <c r="W790" s="110" t="s">
        <v>3524</v>
      </c>
      <c r="X790" s="110"/>
      <c r="Y790" s="110"/>
      <c r="Z790" s="90"/>
    </row>
    <row r="791" spans="1:26" ht="14.5" customHeight="1">
      <c r="A791" s="74" t="s">
        <v>3529</v>
      </c>
      <c r="B791" s="129" t="s">
        <v>3519</v>
      </c>
      <c r="C791" s="130" t="s">
        <v>707</v>
      </c>
      <c r="D791" s="131" t="s">
        <v>3521</v>
      </c>
      <c r="E791" s="129" t="s">
        <v>957</v>
      </c>
      <c r="F791" s="132" t="s">
        <v>3530</v>
      </c>
      <c r="G791" s="132">
        <v>7.5257785453209991E-2</v>
      </c>
      <c r="H791" s="348">
        <v>7.5257785453209991E-2</v>
      </c>
      <c r="I791" s="74"/>
      <c r="J791" s="337">
        <v>0.33196662406015037</v>
      </c>
      <c r="K791" s="338">
        <v>0.33196662406015037</v>
      </c>
      <c r="L791" s="74"/>
      <c r="M791" s="339">
        <v>8.3872476999999994E-3</v>
      </c>
      <c r="N791" s="340">
        <f t="shared" si="64"/>
        <v>8.3872476999999994E-3</v>
      </c>
      <c r="O791" s="74"/>
      <c r="P791" s="133">
        <v>7.7953548999999999E-3</v>
      </c>
      <c r="Q791" s="133">
        <v>3.4937014999999999E-4</v>
      </c>
      <c r="R791" s="133">
        <v>2.4252264E-4</v>
      </c>
      <c r="S791" s="134">
        <v>4.6734741888418002E-7</v>
      </c>
      <c r="T791" s="135">
        <v>1.2920493782596993E-9</v>
      </c>
      <c r="U791" s="135">
        <v>3.3966757014800002E-2</v>
      </c>
      <c r="V791" s="342">
        <v>2.2168986999999998E-5</v>
      </c>
      <c r="W791" s="110" t="s">
        <v>3524</v>
      </c>
      <c r="X791" s="110"/>
      <c r="Y791" s="110"/>
      <c r="Z791" s="90"/>
    </row>
    <row r="792" spans="1:26" ht="14.5" customHeight="1">
      <c r="A792" s="74" t="s">
        <v>3531</v>
      </c>
      <c r="B792" s="129" t="s">
        <v>3519</v>
      </c>
      <c r="C792" s="130" t="s">
        <v>708</v>
      </c>
      <c r="D792" s="131" t="s">
        <v>3521</v>
      </c>
      <c r="E792" s="129" t="s">
        <v>957</v>
      </c>
      <c r="F792" s="132" t="s">
        <v>3532</v>
      </c>
      <c r="G792" s="132">
        <v>7.2334653387480005E-2</v>
      </c>
      <c r="H792" s="348">
        <v>7.2334653387480005E-2</v>
      </c>
      <c r="I792" s="74"/>
      <c r="J792" s="337">
        <v>0.41104296992481199</v>
      </c>
      <c r="K792" s="338">
        <v>0.41104296992481199</v>
      </c>
      <c r="L792" s="74"/>
      <c r="M792" s="339">
        <v>8.8066865000000008E-3</v>
      </c>
      <c r="N792" s="340">
        <f t="shared" si="64"/>
        <v>8.8066865000000008E-3</v>
      </c>
      <c r="O792" s="74"/>
      <c r="P792" s="133">
        <v>8.0256990000000007E-3</v>
      </c>
      <c r="Q792" s="133">
        <v>3.7263470999999998E-4</v>
      </c>
      <c r="R792" s="133">
        <v>4.0835277000000002E-4</v>
      </c>
      <c r="S792" s="134">
        <v>4.811570136474999E-7</v>
      </c>
      <c r="T792" s="135">
        <v>1.3780869043688398E-9</v>
      </c>
      <c r="U792" s="135">
        <v>5.7192265201799999E-2</v>
      </c>
      <c r="V792" s="342">
        <v>2.6084762000000001E-5</v>
      </c>
      <c r="W792" s="110" t="s">
        <v>3533</v>
      </c>
      <c r="X792" s="110"/>
      <c r="Y792" s="110"/>
      <c r="Z792" s="90"/>
    </row>
    <row r="793" spans="1:26" ht="14.5" customHeight="1">
      <c r="A793" s="74" t="s">
        <v>3534</v>
      </c>
      <c r="B793" s="129" t="s">
        <v>3519</v>
      </c>
      <c r="C793" s="130" t="s">
        <v>709</v>
      </c>
      <c r="D793" s="131" t="s">
        <v>3521</v>
      </c>
      <c r="E793" s="129" t="s">
        <v>957</v>
      </c>
      <c r="F793" s="132" t="s">
        <v>3535</v>
      </c>
      <c r="G793" s="132">
        <v>8.3122252720460005E-2</v>
      </c>
      <c r="H793" s="348">
        <v>8.3122252720460005E-2</v>
      </c>
      <c r="I793" s="74"/>
      <c r="J793" s="337">
        <v>0.37629499999999999</v>
      </c>
      <c r="K793" s="338">
        <v>0.37629499999999999</v>
      </c>
      <c r="L793" s="74"/>
      <c r="M793" s="339">
        <v>9.2899195000000004E-3</v>
      </c>
      <c r="N793" s="340">
        <f t="shared" si="64"/>
        <v>9.2899195000000004E-3</v>
      </c>
      <c r="O793" s="74"/>
      <c r="P793" s="133">
        <v>8.6319250000000004E-3</v>
      </c>
      <c r="Q793" s="133">
        <v>3.8899829000000003E-4</v>
      </c>
      <c r="R793" s="133">
        <v>2.6899623999999999E-4</v>
      </c>
      <c r="S793" s="134">
        <v>5.1750149501710005E-7</v>
      </c>
      <c r="T793" s="135">
        <v>1.4386031683463878E-9</v>
      </c>
      <c r="U793" s="135">
        <v>3.7674542850999998E-2</v>
      </c>
      <c r="V793" s="342">
        <v>2.4498728999999999E-5</v>
      </c>
      <c r="W793" s="110" t="s">
        <v>3536</v>
      </c>
      <c r="X793" s="110"/>
      <c r="Y793" s="110"/>
      <c r="Z793" s="90"/>
    </row>
    <row r="794" spans="1:26" ht="14.5" customHeight="1">
      <c r="A794" s="74" t="s">
        <v>3537</v>
      </c>
      <c r="B794" s="129" t="s">
        <v>3519</v>
      </c>
      <c r="C794" s="130" t="s">
        <v>710</v>
      </c>
      <c r="D794" s="131" t="s">
        <v>3521</v>
      </c>
      <c r="E794" s="129" t="s">
        <v>2346</v>
      </c>
      <c r="F794" s="132" t="s">
        <v>3538</v>
      </c>
      <c r="G794" s="132">
        <v>6.6497802097829992E-3</v>
      </c>
      <c r="H794" s="348">
        <v>6.6497802097829992E-3</v>
      </c>
      <c r="I794" s="74"/>
      <c r="J794" s="337">
        <v>3.0103599999999998E-2</v>
      </c>
      <c r="K794" s="338">
        <v>3.0103599999999998E-2</v>
      </c>
      <c r="L794" s="74"/>
      <c r="M794" s="339">
        <v>7.4319356E-4</v>
      </c>
      <c r="N794" s="340">
        <f t="shared" si="64"/>
        <v>7.4319356E-4</v>
      </c>
      <c r="O794" s="74"/>
      <c r="P794" s="133">
        <v>6.9055400000000002E-4</v>
      </c>
      <c r="Q794" s="145">
        <v>3.1119862999999999E-5</v>
      </c>
      <c r="R794" s="145">
        <v>2.1519699000000001E-5</v>
      </c>
      <c r="S794" s="134">
        <v>4.1400119800570002E-8</v>
      </c>
      <c r="T794" s="135">
        <v>1.1508825182967103E-10</v>
      </c>
      <c r="U794" s="135">
        <v>3.0139634080000002E-3</v>
      </c>
      <c r="V794" s="342">
        <v>1.9598982999999998E-6</v>
      </c>
      <c r="W794" s="110" t="s">
        <v>3536</v>
      </c>
      <c r="X794" s="110"/>
      <c r="Y794" s="110"/>
      <c r="Z794" s="90"/>
    </row>
    <row r="795" spans="1:26" ht="14.5" customHeight="1">
      <c r="A795" s="74" t="s">
        <v>3539</v>
      </c>
      <c r="B795" s="129" t="s">
        <v>3519</v>
      </c>
      <c r="C795" s="130" t="s">
        <v>711</v>
      </c>
      <c r="D795" s="131" t="s">
        <v>3521</v>
      </c>
      <c r="E795" s="129" t="s">
        <v>957</v>
      </c>
      <c r="F795" s="132" t="s">
        <v>3540</v>
      </c>
      <c r="G795" s="132">
        <v>8.3141646144459999E-2</v>
      </c>
      <c r="H795" s="348">
        <v>8.3141646144459999E-2</v>
      </c>
      <c r="I795" s="74"/>
      <c r="J795" s="337">
        <v>0.37639005263157893</v>
      </c>
      <c r="K795" s="338">
        <v>0.37639005263157893</v>
      </c>
      <c r="L795" s="74"/>
      <c r="M795" s="339">
        <v>9.2942237999999993E-3</v>
      </c>
      <c r="N795" s="340">
        <f t="shared" si="64"/>
        <v>9.2942237999999993E-3</v>
      </c>
      <c r="O795" s="74"/>
      <c r="P795" s="133">
        <v>8.6344730000000001E-3</v>
      </c>
      <c r="Q795" s="133">
        <v>3.8909893999999998E-4</v>
      </c>
      <c r="R795" s="133">
        <v>2.7065185000000003E-4</v>
      </c>
      <c r="S795" s="134">
        <v>5.176542509571E-7</v>
      </c>
      <c r="T795" s="135">
        <v>1.4389753375643882E-9</v>
      </c>
      <c r="U795" s="135">
        <v>3.7906421885999998E-2</v>
      </c>
      <c r="V795" s="342">
        <v>2.4533949E-5</v>
      </c>
      <c r="W795" s="110" t="s">
        <v>3536</v>
      </c>
      <c r="X795" s="110"/>
      <c r="Y795" s="110"/>
      <c r="Z795" s="90"/>
    </row>
    <row r="796" spans="1:26" ht="14.5" customHeight="1">
      <c r="A796" s="74" t="s">
        <v>3541</v>
      </c>
      <c r="B796" s="129" t="s">
        <v>3519</v>
      </c>
      <c r="C796" s="130" t="s">
        <v>712</v>
      </c>
      <c r="D796" s="131" t="s">
        <v>3521</v>
      </c>
      <c r="E796" s="129" t="s">
        <v>957</v>
      </c>
      <c r="F796" s="132" t="s">
        <v>3542</v>
      </c>
      <c r="G796" s="132">
        <v>0.10048873127621</v>
      </c>
      <c r="H796" s="348">
        <v>0.10048873127621</v>
      </c>
      <c r="I796" s="74"/>
      <c r="J796" s="337">
        <v>0.43144783458646613</v>
      </c>
      <c r="K796" s="338">
        <v>0.43144783458646613</v>
      </c>
      <c r="L796" s="74"/>
      <c r="M796" s="339">
        <v>1.0918455000000001E-2</v>
      </c>
      <c r="N796" s="340">
        <f t="shared" si="64"/>
        <v>1.0918455000000001E-2</v>
      </c>
      <c r="O796" s="74"/>
      <c r="P796" s="133">
        <v>1.0363997E-2</v>
      </c>
      <c r="Q796" s="133">
        <v>4.4599243E-4</v>
      </c>
      <c r="R796" s="133">
        <v>1.0846615E-4</v>
      </c>
      <c r="S796" s="134">
        <v>6.213427310843309E-7</v>
      </c>
      <c r="T796" s="135">
        <v>1.6493802804316993E-9</v>
      </c>
      <c r="U796" s="135">
        <v>1.5191336472199999E-2</v>
      </c>
      <c r="V796" s="342">
        <v>2.7161737999999998E-5</v>
      </c>
      <c r="W796" s="110" t="s">
        <v>3524</v>
      </c>
      <c r="X796" s="110"/>
      <c r="Y796" s="110"/>
      <c r="Z796" s="90"/>
    </row>
    <row r="797" spans="1:26" ht="14.5" customHeight="1">
      <c r="A797" s="74" t="s">
        <v>3543</v>
      </c>
      <c r="B797" s="129" t="s">
        <v>3519</v>
      </c>
      <c r="C797" s="130" t="s">
        <v>713</v>
      </c>
      <c r="D797" s="131" t="s">
        <v>3521</v>
      </c>
      <c r="E797" s="129" t="s">
        <v>957</v>
      </c>
      <c r="F797" s="132" t="s">
        <v>3544</v>
      </c>
      <c r="G797" s="132">
        <v>0.10048873127621</v>
      </c>
      <c r="H797" s="348">
        <v>0.10048873127621</v>
      </c>
      <c r="I797" s="74"/>
      <c r="J797" s="337">
        <v>0.43144783458646613</v>
      </c>
      <c r="K797" s="338">
        <v>0.43144783458646613</v>
      </c>
      <c r="L797" s="74"/>
      <c r="M797" s="339">
        <v>1.0918455000000001E-2</v>
      </c>
      <c r="N797" s="340">
        <f t="shared" si="64"/>
        <v>1.0918455000000001E-2</v>
      </c>
      <c r="O797" s="74"/>
      <c r="P797" s="133">
        <v>1.0363997E-2</v>
      </c>
      <c r="Q797" s="133">
        <v>4.4599243E-4</v>
      </c>
      <c r="R797" s="133">
        <v>1.0846615E-4</v>
      </c>
      <c r="S797" s="134">
        <v>6.213427310843309E-7</v>
      </c>
      <c r="T797" s="135">
        <v>1.6493802804316993E-9</v>
      </c>
      <c r="U797" s="135">
        <v>1.5191336472199999E-2</v>
      </c>
      <c r="V797" s="342">
        <v>2.7161737999999998E-5</v>
      </c>
      <c r="W797" s="110" t="s">
        <v>3524</v>
      </c>
      <c r="X797" s="110"/>
      <c r="Y797" s="110"/>
      <c r="Z797" s="90"/>
    </row>
    <row r="798" spans="1:26" ht="14.5" customHeight="1">
      <c r="A798" s="74" t="s">
        <v>3545</v>
      </c>
      <c r="B798" s="129" t="s">
        <v>3519</v>
      </c>
      <c r="C798" s="130" t="s">
        <v>714</v>
      </c>
      <c r="D798" s="131" t="s">
        <v>3521</v>
      </c>
      <c r="E798" s="129" t="s">
        <v>957</v>
      </c>
      <c r="F798" s="132" t="s">
        <v>3546</v>
      </c>
      <c r="G798" s="132">
        <v>9.0192732384150001E-2</v>
      </c>
      <c r="H798" s="348">
        <v>9.0192732384150001E-2</v>
      </c>
      <c r="I798" s="74"/>
      <c r="J798" s="337">
        <v>0.41974730827067669</v>
      </c>
      <c r="K798" s="338">
        <v>0.41974730827067669</v>
      </c>
      <c r="L798" s="74"/>
      <c r="M798" s="339">
        <v>1.0128056E-2</v>
      </c>
      <c r="N798" s="340">
        <f t="shared" si="64"/>
        <v>1.0128056E-2</v>
      </c>
      <c r="O798" s="74"/>
      <c r="P798" s="133">
        <v>9.4165749999999999E-3</v>
      </c>
      <c r="Q798" s="133">
        <v>4.2467319999999999E-4</v>
      </c>
      <c r="R798" s="133">
        <v>2.8680794000000002E-4</v>
      </c>
      <c r="S798" s="134">
        <v>5.645428643045001E-7</v>
      </c>
      <c r="T798" s="135">
        <v>1.5705369814756545E-9</v>
      </c>
      <c r="U798" s="135">
        <v>4.0169178708999997E-2</v>
      </c>
      <c r="V798" s="342">
        <v>2.664772E-5</v>
      </c>
      <c r="W798" s="89" t="s">
        <v>3547</v>
      </c>
      <c r="X798" s="110"/>
      <c r="Y798" s="110"/>
      <c r="Z798" s="90"/>
    </row>
    <row r="799" spans="1:26" ht="14.5" customHeight="1">
      <c r="A799" s="74" t="s">
        <v>3548</v>
      </c>
      <c r="B799" s="129" t="s">
        <v>3519</v>
      </c>
      <c r="C799" s="130" t="s">
        <v>3549</v>
      </c>
      <c r="D799" s="131" t="s">
        <v>3521</v>
      </c>
      <c r="E799" s="129" t="s">
        <v>957</v>
      </c>
      <c r="F799" s="132" t="s">
        <v>3550</v>
      </c>
      <c r="G799" s="132">
        <v>0.11230801271575</v>
      </c>
      <c r="H799" s="348">
        <v>0.11230801271575</v>
      </c>
      <c r="I799" s="74"/>
      <c r="J799" s="337">
        <v>0.55288523308270676</v>
      </c>
      <c r="K799" s="338">
        <v>0.55288523308270676</v>
      </c>
      <c r="L799" s="74"/>
      <c r="M799" s="339">
        <v>1.2871529E-2</v>
      </c>
      <c r="N799" s="340">
        <f t="shared" si="64"/>
        <v>1.2871529E-2</v>
      </c>
      <c r="O799" s="74"/>
      <c r="P799" s="133">
        <v>1.1926338E-2</v>
      </c>
      <c r="Q799" s="133">
        <v>5.3876672999999999E-4</v>
      </c>
      <c r="R799" s="133">
        <v>4.0642404999999997E-4</v>
      </c>
      <c r="S799" s="134">
        <v>7.1500828563780005E-7</v>
      </c>
      <c r="T799" s="135">
        <v>1.9924805426946538E-9</v>
      </c>
      <c r="U799" s="135">
        <v>5.6922135509000001E-2</v>
      </c>
      <c r="V799" s="342">
        <v>3.4708207E-5</v>
      </c>
      <c r="W799" s="89" t="s">
        <v>3547</v>
      </c>
      <c r="X799" s="89"/>
      <c r="Y799" s="89"/>
      <c r="Z799" s="90"/>
    </row>
    <row r="800" spans="1:26" ht="14.5" customHeight="1">
      <c r="B800" s="129" t="s">
        <v>3519</v>
      </c>
      <c r="C800" s="127" t="s">
        <v>715</v>
      </c>
      <c r="D800" s="127" t="s">
        <v>716</v>
      </c>
      <c r="G800" s="74"/>
      <c r="H800" s="74"/>
      <c r="I800" s="74"/>
      <c r="J800" s="115"/>
      <c r="K800" s="74"/>
      <c r="L800" s="74"/>
      <c r="M800" s="115"/>
      <c r="N800" s="74"/>
      <c r="O800" s="74"/>
      <c r="P800" s="74"/>
      <c r="V800" s="74"/>
      <c r="W800" s="89"/>
      <c r="X800" s="89"/>
      <c r="Y800" s="89"/>
      <c r="Z800" s="90"/>
    </row>
    <row r="801" spans="1:26" ht="14.5" customHeight="1">
      <c r="A801" s="74" t="s">
        <v>3551</v>
      </c>
      <c r="B801" s="129" t="s">
        <v>3519</v>
      </c>
      <c r="C801" s="130" t="s">
        <v>717</v>
      </c>
      <c r="D801" s="131" t="s">
        <v>716</v>
      </c>
      <c r="E801" s="129" t="s">
        <v>2346</v>
      </c>
      <c r="F801" s="132" t="s">
        <v>3552</v>
      </c>
      <c r="G801" s="132">
        <v>5.4339982522111904E-2</v>
      </c>
      <c r="H801" s="348">
        <v>5.4339982522111904E-2</v>
      </c>
      <c r="I801" s="74"/>
      <c r="J801" s="337">
        <v>9.5557353383458637E-2</v>
      </c>
      <c r="K801" s="338">
        <v>9.5557353383458637E-2</v>
      </c>
      <c r="L801" s="74"/>
      <c r="M801" s="339">
        <v>2.3794069E-3</v>
      </c>
      <c r="N801" s="340">
        <f t="shared" ref="N801:N813" si="65">M801</f>
        <v>2.3794069E-3</v>
      </c>
      <c r="O801" s="74"/>
      <c r="P801" s="133">
        <v>2.1294819999999998E-3</v>
      </c>
      <c r="Q801" s="145">
        <v>8.5444404999999998E-5</v>
      </c>
      <c r="R801" s="133">
        <v>1.6448050000000001E-4</v>
      </c>
      <c r="S801" s="134">
        <v>1.2766678825699999E-7</v>
      </c>
      <c r="T801" s="135">
        <v>3.1599262123729996E-10</v>
      </c>
      <c r="U801" s="135">
        <v>2.3036484993450002E-2</v>
      </c>
      <c r="V801" s="342">
        <v>7.9856818999999996E-6</v>
      </c>
      <c r="W801" s="110" t="s">
        <v>718</v>
      </c>
      <c r="X801" s="89"/>
      <c r="Y801" s="89"/>
      <c r="Z801" s="90"/>
    </row>
    <row r="802" spans="1:26" ht="14.5" customHeight="1">
      <c r="A802" s="74" t="s">
        <v>3553</v>
      </c>
      <c r="B802" s="129" t="s">
        <v>3519</v>
      </c>
      <c r="C802" s="130" t="s">
        <v>719</v>
      </c>
      <c r="D802" s="131" t="s">
        <v>716</v>
      </c>
      <c r="E802" s="129" t="s">
        <v>2346</v>
      </c>
      <c r="F802" s="132" t="s">
        <v>3554</v>
      </c>
      <c r="G802" s="132">
        <v>5.3220437292496481E-2</v>
      </c>
      <c r="H802" s="348">
        <v>5.3220437292496481E-2</v>
      </c>
      <c r="I802" s="74"/>
      <c r="J802" s="337">
        <v>9.5759751879699248E-2</v>
      </c>
      <c r="K802" s="338">
        <v>9.5759751879699248E-2</v>
      </c>
      <c r="L802" s="74"/>
      <c r="M802" s="339">
        <v>2.3687287999999999E-3</v>
      </c>
      <c r="N802" s="340">
        <f t="shared" si="65"/>
        <v>2.3687287999999999E-3</v>
      </c>
      <c r="O802" s="74"/>
      <c r="P802" s="133">
        <v>2.1234190000000001E-3</v>
      </c>
      <c r="Q802" s="145">
        <v>8.6023471999999997E-5</v>
      </c>
      <c r="R802" s="133">
        <v>1.5928637999999999E-4</v>
      </c>
      <c r="S802" s="134">
        <v>1.27303295723E-7</v>
      </c>
      <c r="T802" s="135">
        <v>3.1813414352079998E-10</v>
      </c>
      <c r="U802" s="135">
        <v>2.2309017025239998E-2</v>
      </c>
      <c r="V802" s="342">
        <v>7.9399490000000007E-6</v>
      </c>
      <c r="W802" s="110" t="s">
        <v>718</v>
      </c>
      <c r="X802" s="110"/>
      <c r="Y802" s="110"/>
      <c r="Z802" s="90"/>
    </row>
    <row r="803" spans="1:26" ht="14.5" customHeight="1">
      <c r="A803" s="74" t="s">
        <v>3555</v>
      </c>
      <c r="B803" s="129" t="s">
        <v>3519</v>
      </c>
      <c r="C803" s="130" t="s">
        <v>720</v>
      </c>
      <c r="D803" s="131" t="s">
        <v>716</v>
      </c>
      <c r="E803" s="129" t="s">
        <v>2346</v>
      </c>
      <c r="F803" s="132" t="s">
        <v>3556</v>
      </c>
      <c r="G803" s="132">
        <v>7.6800169877075025E-2</v>
      </c>
      <c r="H803" s="348">
        <v>7.6800169877075025E-2</v>
      </c>
      <c r="I803" s="74"/>
      <c r="J803" s="337">
        <v>0.21670402255639098</v>
      </c>
      <c r="K803" s="338">
        <v>0.21670402255639098</v>
      </c>
      <c r="L803" s="74"/>
      <c r="M803" s="339">
        <v>4.7016143000000003E-3</v>
      </c>
      <c r="N803" s="340">
        <f t="shared" si="65"/>
        <v>4.7016143000000003E-3</v>
      </c>
      <c r="O803" s="74"/>
      <c r="P803" s="133">
        <v>4.3726101000000003E-3</v>
      </c>
      <c r="Q803" s="133">
        <v>1.8445226000000001E-4</v>
      </c>
      <c r="R803" s="133">
        <v>1.4455186000000001E-4</v>
      </c>
      <c r="S803" s="134">
        <v>2.6214688937799999E-7</v>
      </c>
      <c r="T803" s="135">
        <v>6.82145919958E-10</v>
      </c>
      <c r="U803" s="135">
        <v>2.0245357728569998E-2</v>
      </c>
      <c r="V803" s="342">
        <v>9.9457748000000006E-6</v>
      </c>
      <c r="W803" s="110" t="s">
        <v>718</v>
      </c>
      <c r="X803" s="110"/>
      <c r="Y803" s="110"/>
      <c r="Z803" s="90"/>
    </row>
    <row r="804" spans="1:26" ht="14.5" customHeight="1">
      <c r="A804" s="74" t="s">
        <v>3557</v>
      </c>
      <c r="B804" s="129" t="s">
        <v>3519</v>
      </c>
      <c r="C804" s="130" t="s">
        <v>721</v>
      </c>
      <c r="D804" s="131" t="s">
        <v>716</v>
      </c>
      <c r="E804" s="129" t="s">
        <v>2346</v>
      </c>
      <c r="F804" s="132" t="s">
        <v>3558</v>
      </c>
      <c r="G804" s="132">
        <v>7.1896856334283499E-2</v>
      </c>
      <c r="H804" s="348">
        <v>7.1896856334283499E-2</v>
      </c>
      <c r="I804" s="74"/>
      <c r="J804" s="337">
        <v>0.14913851879699247</v>
      </c>
      <c r="K804" s="338">
        <v>0.14913851879699247</v>
      </c>
      <c r="L804" s="74"/>
      <c r="M804" s="339">
        <v>3.7293029999999998E-3</v>
      </c>
      <c r="N804" s="340">
        <f t="shared" si="65"/>
        <v>3.7293029999999998E-3</v>
      </c>
      <c r="O804" s="74"/>
      <c r="P804" s="133">
        <v>3.3706074E-3</v>
      </c>
      <c r="Q804" s="133">
        <v>1.3692854000000001E-4</v>
      </c>
      <c r="R804" s="133">
        <v>2.2176706E-4</v>
      </c>
      <c r="S804" s="134">
        <v>2.0207478178279401E-7</v>
      </c>
      <c r="T804" s="135">
        <v>5.0639253337041497E-10</v>
      </c>
      <c r="U804" s="135">
        <v>3.1059812176499998E-2</v>
      </c>
      <c r="V804" s="342">
        <v>1.1792014999999999E-5</v>
      </c>
      <c r="W804" s="110" t="s">
        <v>722</v>
      </c>
      <c r="X804" s="110"/>
      <c r="Y804" s="110"/>
      <c r="Z804" s="90"/>
    </row>
    <row r="805" spans="1:26" ht="14.5" customHeight="1">
      <c r="A805" s="74" t="s">
        <v>3559</v>
      </c>
      <c r="B805" s="129" t="s">
        <v>3519</v>
      </c>
      <c r="C805" s="130" t="s">
        <v>723</v>
      </c>
      <c r="D805" s="131" t="s">
        <v>716</v>
      </c>
      <c r="E805" s="129" t="s">
        <v>2346</v>
      </c>
      <c r="F805" s="132" t="s">
        <v>3560</v>
      </c>
      <c r="G805" s="132">
        <v>7.0862851422042114E-2</v>
      </c>
      <c r="H805" s="348">
        <v>7.0862851422042114E-2</v>
      </c>
      <c r="I805" s="74"/>
      <c r="J805" s="337">
        <v>0.16571962406015037</v>
      </c>
      <c r="K805" s="338">
        <v>0.16571962406015037</v>
      </c>
      <c r="L805" s="74"/>
      <c r="M805" s="339">
        <v>4.2964227999999997E-3</v>
      </c>
      <c r="N805" s="340">
        <f t="shared" si="65"/>
        <v>4.2964227999999997E-3</v>
      </c>
      <c r="O805" s="74"/>
      <c r="P805" s="133">
        <v>3.9692655999999998E-3</v>
      </c>
      <c r="Q805" s="133">
        <v>1.5551964E-4</v>
      </c>
      <c r="R805" s="133">
        <v>1.7163764E-4</v>
      </c>
      <c r="S805" s="134">
        <v>2.37965559784E-7</v>
      </c>
      <c r="T805" s="135">
        <v>5.7514661055100002E-10</v>
      </c>
      <c r="U805" s="135">
        <v>2.403888453786E-2</v>
      </c>
      <c r="V805" s="342">
        <v>1.2738257E-5</v>
      </c>
      <c r="W805" s="110" t="s">
        <v>718</v>
      </c>
      <c r="X805" s="110"/>
      <c r="Y805" s="110"/>
      <c r="Z805" s="90"/>
    </row>
    <row r="806" spans="1:26" ht="14.5" customHeight="1">
      <c r="A806" s="74" t="s">
        <v>3561</v>
      </c>
      <c r="B806" s="129" t="s">
        <v>3519</v>
      </c>
      <c r="C806" s="130" t="s">
        <v>724</v>
      </c>
      <c r="D806" s="131" t="s">
        <v>716</v>
      </c>
      <c r="E806" s="129" t="s">
        <v>2346</v>
      </c>
      <c r="F806" s="132" t="s">
        <v>3562</v>
      </c>
      <c r="G806" s="132">
        <v>7.057148269541591E-2</v>
      </c>
      <c r="H806" s="348">
        <v>7.057148269541591E-2</v>
      </c>
      <c r="I806" s="74"/>
      <c r="J806" s="337">
        <v>0.13485625563909773</v>
      </c>
      <c r="K806" s="338">
        <v>0.13485625563909773</v>
      </c>
      <c r="L806" s="74"/>
      <c r="M806" s="339">
        <v>3.5052732999999998E-3</v>
      </c>
      <c r="N806" s="340">
        <f t="shared" si="65"/>
        <v>3.5052732999999998E-3</v>
      </c>
      <c r="O806" s="74"/>
      <c r="P806" s="133">
        <v>3.1722327999999999E-3</v>
      </c>
      <c r="Q806" s="133">
        <v>1.2592994E-4</v>
      </c>
      <c r="R806" s="133">
        <v>2.071106E-4</v>
      </c>
      <c r="S806" s="134">
        <v>1.901818197488905E-7</v>
      </c>
      <c r="T806" s="135">
        <v>4.657172350391393E-10</v>
      </c>
      <c r="U806" s="135">
        <v>2.9007086419999998E-2</v>
      </c>
      <c r="V806" s="342">
        <v>1.1192751999999999E-5</v>
      </c>
      <c r="W806" s="110" t="s">
        <v>722</v>
      </c>
      <c r="X806" s="110"/>
      <c r="Y806" s="110"/>
      <c r="Z806" s="90"/>
    </row>
    <row r="807" spans="1:26" ht="14.5" customHeight="1">
      <c r="A807" s="74" t="s">
        <v>3563</v>
      </c>
      <c r="B807" s="129" t="s">
        <v>3519</v>
      </c>
      <c r="C807" s="130" t="s">
        <v>725</v>
      </c>
      <c r="D807" s="131" t="s">
        <v>716</v>
      </c>
      <c r="E807" s="129" t="s">
        <v>2346</v>
      </c>
      <c r="F807" s="132" t="s">
        <v>3564</v>
      </c>
      <c r="G807" s="132">
        <v>7.0811354255659986E-2</v>
      </c>
      <c r="H807" s="348">
        <v>7.0811354255659986E-2</v>
      </c>
      <c r="I807" s="74"/>
      <c r="J807" s="337">
        <v>0.13490393233082706</v>
      </c>
      <c r="K807" s="338">
        <v>0.13490393233082706</v>
      </c>
      <c r="L807" s="74"/>
      <c r="M807" s="339">
        <v>3.5293835999999999E-3</v>
      </c>
      <c r="N807" s="340">
        <f t="shared" si="65"/>
        <v>3.5293835999999999E-3</v>
      </c>
      <c r="O807" s="74"/>
      <c r="P807" s="133">
        <v>3.1916869999999999E-3</v>
      </c>
      <c r="Q807" s="133">
        <v>1.266614E-4</v>
      </c>
      <c r="R807" s="133">
        <v>2.1103522E-4</v>
      </c>
      <c r="S807" s="134">
        <v>1.9134813824299999E-7</v>
      </c>
      <c r="T807" s="135">
        <v>4.6842232842100006E-10</v>
      </c>
      <c r="U807" s="135">
        <v>2.9556754164000002E-2</v>
      </c>
      <c r="V807" s="342">
        <v>1.12874E-5</v>
      </c>
      <c r="W807" s="110" t="s">
        <v>722</v>
      </c>
      <c r="X807" s="110"/>
      <c r="Y807" s="110"/>
      <c r="Z807" s="90"/>
    </row>
    <row r="808" spans="1:26" ht="14.5" customHeight="1">
      <c r="A808" s="74" t="s">
        <v>3565</v>
      </c>
      <c r="B808" s="129" t="s">
        <v>3519</v>
      </c>
      <c r="C808" s="130" t="s">
        <v>726</v>
      </c>
      <c r="D808" s="131" t="s">
        <v>716</v>
      </c>
      <c r="E808" s="129" t="s">
        <v>2346</v>
      </c>
      <c r="F808" s="132" t="s">
        <v>3566</v>
      </c>
      <c r="G808" s="132">
        <v>3.6571179059720002E-2</v>
      </c>
      <c r="H808" s="348">
        <v>3.6571179059720002E-2</v>
      </c>
      <c r="I808" s="74"/>
      <c r="J808" s="337">
        <v>0.24148026315789475</v>
      </c>
      <c r="K808" s="338">
        <v>0.24148026315789475</v>
      </c>
      <c r="L808" s="74"/>
      <c r="M808" s="339">
        <v>4.6981664000000003E-3</v>
      </c>
      <c r="N808" s="340">
        <f t="shared" si="65"/>
        <v>4.6981664000000003E-3</v>
      </c>
      <c r="O808" s="74"/>
      <c r="P808" s="133">
        <v>4.3338561999999997E-3</v>
      </c>
      <c r="Q808" s="133">
        <v>2.0170864999999999E-4</v>
      </c>
      <c r="R808" s="133">
        <v>1.6260164E-4</v>
      </c>
      <c r="S808" s="134">
        <v>2.5982350724239994E-7</v>
      </c>
      <c r="T808" s="135">
        <v>7.459639512335702E-10</v>
      </c>
      <c r="U808" s="135">
        <v>2.2773338413799998E-2</v>
      </c>
      <c r="V808" s="342">
        <v>1.1915494E-5</v>
      </c>
      <c r="W808" s="110" t="s">
        <v>718</v>
      </c>
      <c r="X808" s="110"/>
      <c r="Y808" s="110"/>
      <c r="Z808" s="90"/>
    </row>
    <row r="809" spans="1:26" ht="14.5" customHeight="1">
      <c r="A809" s="74" t="s">
        <v>3567</v>
      </c>
      <c r="B809" s="129" t="s">
        <v>3519</v>
      </c>
      <c r="C809" s="130" t="s">
        <v>727</v>
      </c>
      <c r="D809" s="131" t="s">
        <v>716</v>
      </c>
      <c r="E809" s="129" t="s">
        <v>2346</v>
      </c>
      <c r="F809" s="132" t="s">
        <v>3568</v>
      </c>
      <c r="G809" s="132">
        <v>5.1010287895116656E-2</v>
      </c>
      <c r="H809" s="348">
        <v>5.1010287895116656E-2</v>
      </c>
      <c r="I809" s="74"/>
      <c r="J809" s="337">
        <v>8.3798879699248111E-2</v>
      </c>
      <c r="K809" s="338">
        <v>8.3798879699248111E-2</v>
      </c>
      <c r="L809" s="74"/>
      <c r="M809" s="339">
        <v>2.1576619999999999E-3</v>
      </c>
      <c r="N809" s="340">
        <f t="shared" si="65"/>
        <v>2.1576619999999999E-3</v>
      </c>
      <c r="O809" s="74"/>
      <c r="P809" s="133">
        <v>1.9255492E-3</v>
      </c>
      <c r="Q809" s="145">
        <v>7.5853402E-5</v>
      </c>
      <c r="R809" s="133">
        <v>1.5625943E-4</v>
      </c>
      <c r="S809" s="134">
        <v>1.15440600178E-7</v>
      </c>
      <c r="T809" s="135">
        <v>2.8052293371449999E-10</v>
      </c>
      <c r="U809" s="135">
        <v>2.188507403583E-2</v>
      </c>
      <c r="V809" s="342">
        <v>7.3921097999999999E-6</v>
      </c>
      <c r="W809" s="110" t="s">
        <v>718</v>
      </c>
      <c r="X809" s="110"/>
      <c r="Y809" s="110"/>
      <c r="Z809" s="90"/>
    </row>
    <row r="810" spans="1:26" ht="14.5" customHeight="1">
      <c r="A810" s="74" t="s">
        <v>3569</v>
      </c>
      <c r="B810" s="129" t="s">
        <v>3519</v>
      </c>
      <c r="C810" s="130" t="s">
        <v>728</v>
      </c>
      <c r="D810" s="131" t="s">
        <v>716</v>
      </c>
      <c r="E810" s="129" t="s">
        <v>2346</v>
      </c>
      <c r="F810" s="132" t="s">
        <v>3570</v>
      </c>
      <c r="G810" s="132">
        <v>0.14678434782299998</v>
      </c>
      <c r="H810" s="348">
        <v>0.14678434782299998</v>
      </c>
      <c r="I810" s="74"/>
      <c r="J810" s="337">
        <v>0.20009196240601504</v>
      </c>
      <c r="K810" s="338">
        <v>0.20009196240601504</v>
      </c>
      <c r="L810" s="74"/>
      <c r="M810" s="339">
        <v>1.345554E-2</v>
      </c>
      <c r="N810" s="340">
        <f t="shared" si="65"/>
        <v>1.345554E-2</v>
      </c>
      <c r="O810" s="74"/>
      <c r="P810" s="133">
        <v>1.3014718E-2</v>
      </c>
      <c r="Q810" s="133">
        <v>2.1455274000000001E-4</v>
      </c>
      <c r="R810" s="133">
        <v>2.2627009000000001E-4</v>
      </c>
      <c r="S810" s="134">
        <v>7.8025884589000004E-7</v>
      </c>
      <c r="T810" s="135">
        <v>7.9346427017012E-10</v>
      </c>
      <c r="U810" s="135">
        <v>3.1690488808000003E-2</v>
      </c>
      <c r="V810" s="342">
        <v>9.6469336E-5</v>
      </c>
      <c r="W810" s="110" t="s">
        <v>718</v>
      </c>
      <c r="X810" s="110"/>
      <c r="Y810" s="110"/>
      <c r="Z810" s="90"/>
    </row>
    <row r="811" spans="1:26" ht="14.5" customHeight="1">
      <c r="A811" s="74" t="s">
        <v>3571</v>
      </c>
      <c r="B811" s="129" t="s">
        <v>3519</v>
      </c>
      <c r="C811" s="130" t="s">
        <v>729</v>
      </c>
      <c r="D811" s="131" t="s">
        <v>716</v>
      </c>
      <c r="E811" s="129" t="s">
        <v>2346</v>
      </c>
      <c r="F811" s="132" t="s">
        <v>3572</v>
      </c>
      <c r="G811" s="132">
        <v>6.3092709246899997E-2</v>
      </c>
      <c r="H811" s="348">
        <v>6.3092709246899997E-2</v>
      </c>
      <c r="I811" s="74"/>
      <c r="J811" s="337">
        <v>0.12451601503759398</v>
      </c>
      <c r="K811" s="338">
        <v>0.12451601503759398</v>
      </c>
      <c r="L811" s="74"/>
      <c r="M811" s="339">
        <v>2.3060890999999999E-3</v>
      </c>
      <c r="N811" s="340">
        <f t="shared" si="65"/>
        <v>2.3060890999999999E-3</v>
      </c>
      <c r="O811" s="74"/>
      <c r="P811" s="133">
        <v>2.0470900000000001E-3</v>
      </c>
      <c r="Q811" s="145">
        <v>9.7386032999999996E-5</v>
      </c>
      <c r="R811" s="133">
        <v>1.6161307E-4</v>
      </c>
      <c r="S811" s="134">
        <v>1.22727221356E-7</v>
      </c>
      <c r="T811" s="135">
        <v>3.6015544717540002E-10</v>
      </c>
      <c r="U811" s="135">
        <v>2.2634882887499999E-2</v>
      </c>
      <c r="V811" s="342">
        <v>7.1229944000000003E-6</v>
      </c>
      <c r="W811" s="110" t="s">
        <v>718</v>
      </c>
      <c r="X811" s="110"/>
      <c r="Y811" s="110"/>
      <c r="Z811" s="90"/>
    </row>
    <row r="812" spans="1:26" ht="14.5" customHeight="1">
      <c r="A812" s="74" t="s">
        <v>3573</v>
      </c>
      <c r="B812" s="129" t="s">
        <v>3519</v>
      </c>
      <c r="C812" s="130" t="s">
        <v>730</v>
      </c>
      <c r="D812" s="131" t="s">
        <v>716</v>
      </c>
      <c r="E812" s="129" t="s">
        <v>2346</v>
      </c>
      <c r="F812" s="132" t="s">
        <v>3574</v>
      </c>
      <c r="G812" s="132">
        <v>5.2885617266700005E-2</v>
      </c>
      <c r="H812" s="348">
        <v>5.2885617266700005E-2</v>
      </c>
      <c r="I812" s="74"/>
      <c r="J812" s="337">
        <v>0.15734136090225564</v>
      </c>
      <c r="K812" s="338">
        <v>0.15734136090225564</v>
      </c>
      <c r="L812" s="74"/>
      <c r="M812" s="339">
        <v>3.9648152000000001E-3</v>
      </c>
      <c r="N812" s="340">
        <f t="shared" si="65"/>
        <v>3.9648152000000001E-3</v>
      </c>
      <c r="O812" s="74"/>
      <c r="P812" s="133">
        <v>3.7327071000000001E-3</v>
      </c>
      <c r="Q812" s="133">
        <v>1.4538480999999999E-4</v>
      </c>
      <c r="R812" s="145">
        <v>8.6723213000000006E-5</v>
      </c>
      <c r="S812" s="134">
        <v>2.2378340104200001E-7</v>
      </c>
      <c r="T812" s="135">
        <v>5.3766570591179991E-10</v>
      </c>
      <c r="U812" s="135">
        <v>1.2146108516669999E-2</v>
      </c>
      <c r="V812" s="342">
        <v>9.4552573999999995E-6</v>
      </c>
      <c r="W812" s="110" t="s">
        <v>718</v>
      </c>
      <c r="X812" s="110"/>
      <c r="Y812" s="110"/>
      <c r="Z812" s="90"/>
    </row>
    <row r="813" spans="1:26" ht="14.5" customHeight="1">
      <c r="A813" s="74" t="s">
        <v>3575</v>
      </c>
      <c r="B813" s="129" t="s">
        <v>3519</v>
      </c>
      <c r="C813" s="130" t="s">
        <v>731</v>
      </c>
      <c r="D813" s="131" t="s">
        <v>716</v>
      </c>
      <c r="E813" s="129" t="s">
        <v>2346</v>
      </c>
      <c r="F813" s="132" t="s">
        <v>3576</v>
      </c>
      <c r="G813" s="132">
        <v>7.5980701070000002E-3</v>
      </c>
      <c r="H813" s="348">
        <v>7.5980701070000002E-3</v>
      </c>
      <c r="I813" s="74"/>
      <c r="J813" s="337">
        <v>2.2087122556390976E-2</v>
      </c>
      <c r="K813" s="338">
        <v>2.2087122556390976E-2</v>
      </c>
      <c r="L813" s="74"/>
      <c r="M813" s="339">
        <v>5.6888290000000003E-4</v>
      </c>
      <c r="N813" s="340">
        <f t="shared" si="65"/>
        <v>5.6888290000000003E-4</v>
      </c>
      <c r="O813" s="74"/>
      <c r="P813" s="133">
        <v>5.2935467000000003E-4</v>
      </c>
      <c r="Q813" s="145">
        <v>2.0168389000000001E-5</v>
      </c>
      <c r="R813" s="145">
        <v>1.9359839000000001E-5</v>
      </c>
      <c r="S813" s="134">
        <v>3.1735891582E-8</v>
      </c>
      <c r="T813" s="135">
        <v>7.458723754089998E-11</v>
      </c>
      <c r="U813" s="135">
        <v>2.7114619961999997E-3</v>
      </c>
      <c r="V813" s="342">
        <v>1.6755977E-6</v>
      </c>
      <c r="W813" s="110" t="s">
        <v>3577</v>
      </c>
      <c r="X813" s="110"/>
      <c r="Y813" s="110"/>
      <c r="Z813" s="90"/>
    </row>
    <row r="814" spans="1:26" ht="14.5" customHeight="1">
      <c r="B814" s="129" t="s">
        <v>3519</v>
      </c>
      <c r="C814" s="127" t="s">
        <v>732</v>
      </c>
      <c r="D814" s="127" t="s">
        <v>733</v>
      </c>
      <c r="G814" s="74"/>
      <c r="H814" s="74"/>
      <c r="I814" s="74"/>
      <c r="J814" s="115"/>
      <c r="K814" s="74"/>
      <c r="L814" s="74"/>
      <c r="M814" s="115"/>
      <c r="N814" s="74"/>
      <c r="O814" s="74"/>
      <c r="P814" s="74"/>
      <c r="V814" s="74"/>
      <c r="W814" s="110"/>
      <c r="X814" s="110"/>
      <c r="Y814" s="110"/>
      <c r="Z814" s="90"/>
    </row>
    <row r="815" spans="1:26" ht="14.5" customHeight="1">
      <c r="A815" s="74" t="s">
        <v>3578</v>
      </c>
      <c r="B815" s="129" t="s">
        <v>3519</v>
      </c>
      <c r="C815" s="130" t="s">
        <v>734</v>
      </c>
      <c r="D815" s="131" t="s">
        <v>733</v>
      </c>
      <c r="E815" s="129" t="s">
        <v>2217</v>
      </c>
      <c r="F815" s="132" t="s">
        <v>3579</v>
      </c>
      <c r="G815" s="132">
        <v>0.1534794548523</v>
      </c>
      <c r="H815" s="348">
        <v>0.1534794548523</v>
      </c>
      <c r="I815" s="74"/>
      <c r="J815" s="337">
        <v>0.94988902255639085</v>
      </c>
      <c r="K815" s="338">
        <v>0.94988902255639085</v>
      </c>
      <c r="L815" s="74"/>
      <c r="M815" s="339">
        <v>1.8639988999999999E-2</v>
      </c>
      <c r="N815" s="340">
        <f t="shared" ref="N815:N817" si="66">M815</f>
        <v>1.8639988999999999E-2</v>
      </c>
      <c r="O815" s="74"/>
      <c r="P815" s="133">
        <v>1.7349964999999998E-2</v>
      </c>
      <c r="Q815" s="133">
        <v>7.9505652999999998E-4</v>
      </c>
      <c r="R815" s="133">
        <v>4.9496706E-4</v>
      </c>
      <c r="S815" s="134">
        <v>1.0401657761436E-6</v>
      </c>
      <c r="T815" s="135">
        <v>2.9402978238892304E-9</v>
      </c>
      <c r="U815" s="135">
        <v>6.9323118227000005E-2</v>
      </c>
      <c r="V815" s="342">
        <v>4.7693467999999999E-5</v>
      </c>
      <c r="W815" s="110" t="s">
        <v>3581</v>
      </c>
      <c r="X815" s="110"/>
      <c r="Y815" s="110"/>
      <c r="Z815" s="90"/>
    </row>
    <row r="816" spans="1:26" ht="14.5" customHeight="1">
      <c r="A816" s="74" t="s">
        <v>3582</v>
      </c>
      <c r="B816" s="129" t="s">
        <v>3519</v>
      </c>
      <c r="C816" s="130" t="s">
        <v>735</v>
      </c>
      <c r="D816" s="131" t="s">
        <v>733</v>
      </c>
      <c r="E816" s="129" t="s">
        <v>2217</v>
      </c>
      <c r="F816" s="132" t="s">
        <v>3583</v>
      </c>
      <c r="G816" s="132">
        <v>5.3353680213929999E-2</v>
      </c>
      <c r="H816" s="348">
        <v>5.3353680213929999E-2</v>
      </c>
      <c r="I816" s="74"/>
      <c r="J816" s="337">
        <v>0.29777091729323302</v>
      </c>
      <c r="K816" s="338">
        <v>0.29777091729323302</v>
      </c>
      <c r="L816" s="74"/>
      <c r="M816" s="339">
        <v>5.9353024000000001E-3</v>
      </c>
      <c r="N816" s="340">
        <f t="shared" si="66"/>
        <v>5.9353024000000001E-3</v>
      </c>
      <c r="O816" s="74"/>
      <c r="P816" s="133">
        <v>5.5963094999999996E-3</v>
      </c>
      <c r="Q816" s="133">
        <v>2.5129310999999997E-4</v>
      </c>
      <c r="R816" s="145">
        <v>8.7699752000000006E-5</v>
      </c>
      <c r="S816" s="134">
        <v>3.3551016162171701E-7</v>
      </c>
      <c r="T816" s="135">
        <v>9.2933842542866178E-10</v>
      </c>
      <c r="U816" s="135">
        <v>1.2282878528999999E-2</v>
      </c>
      <c r="V816" s="342">
        <v>1.5389854000000001E-5</v>
      </c>
      <c r="W816" s="110" t="s">
        <v>3585</v>
      </c>
      <c r="X816" s="110"/>
      <c r="Y816" s="110"/>
      <c r="Z816" s="90"/>
    </row>
    <row r="817" spans="1:26" ht="14.5" customHeight="1">
      <c r="A817" s="74" t="s">
        <v>3586</v>
      </c>
      <c r="B817" s="129" t="s">
        <v>3519</v>
      </c>
      <c r="C817" s="130" t="s">
        <v>736</v>
      </c>
      <c r="D817" s="131" t="s">
        <v>733</v>
      </c>
      <c r="E817" s="129" t="s">
        <v>2217</v>
      </c>
      <c r="F817" s="132" t="s">
        <v>3587</v>
      </c>
      <c r="G817" s="132">
        <v>8.8306025621860004E-2</v>
      </c>
      <c r="H817" s="348">
        <v>8.8306025621860004E-2</v>
      </c>
      <c r="I817" s="74"/>
      <c r="J817" s="337">
        <v>0.49442138345864661</v>
      </c>
      <c r="K817" s="338">
        <v>0.49442138345864661</v>
      </c>
      <c r="L817" s="74"/>
      <c r="M817" s="339">
        <v>9.8475522999999995E-3</v>
      </c>
      <c r="N817" s="340">
        <f t="shared" si="66"/>
        <v>9.8475522999999995E-3</v>
      </c>
      <c r="O817" s="74"/>
      <c r="P817" s="133">
        <v>9.2870483999999993E-3</v>
      </c>
      <c r="Q817" s="133">
        <v>4.165816E-4</v>
      </c>
      <c r="R817" s="133">
        <v>1.4392226000000001E-4</v>
      </c>
      <c r="S817" s="134">
        <v>5.5677748617943691E-7</v>
      </c>
      <c r="T817" s="135">
        <v>1.5406124078947028E-9</v>
      </c>
      <c r="U817" s="135">
        <v>2.0157179083999999E-2</v>
      </c>
      <c r="V817" s="342">
        <v>2.5534040999999999E-5</v>
      </c>
      <c r="W817" s="110" t="s">
        <v>3589</v>
      </c>
      <c r="X817" s="110"/>
      <c r="Y817" s="110"/>
      <c r="Z817" s="90"/>
    </row>
    <row r="818" spans="1:26" ht="14.5" customHeight="1">
      <c r="B818" s="129" t="s">
        <v>3519</v>
      </c>
      <c r="C818" s="127" t="s">
        <v>3590</v>
      </c>
      <c r="D818" s="127" t="s">
        <v>3591</v>
      </c>
      <c r="E818" s="129"/>
      <c r="G818" s="74"/>
      <c r="H818" s="74"/>
      <c r="I818" s="74"/>
      <c r="J818" s="115"/>
      <c r="K818" s="74"/>
      <c r="L818" s="74"/>
      <c r="M818" s="115"/>
      <c r="N818" s="74"/>
      <c r="O818" s="74"/>
      <c r="P818" s="74"/>
      <c r="S818" s="152"/>
      <c r="V818" s="74"/>
      <c r="W818" s="110"/>
      <c r="X818" s="110"/>
      <c r="Y818" s="110"/>
      <c r="Z818" s="90"/>
    </row>
    <row r="819" spans="1:26" ht="14.5" customHeight="1">
      <c r="A819" s="131" t="s">
        <v>3592</v>
      </c>
      <c r="B819" s="129" t="s">
        <v>3519</v>
      </c>
      <c r="C819" s="130" t="s">
        <v>3593</v>
      </c>
      <c r="D819" s="131" t="s">
        <v>3591</v>
      </c>
      <c r="E819" s="129" t="s">
        <v>957</v>
      </c>
      <c r="F819" s="132" t="s">
        <v>3594</v>
      </c>
      <c r="G819" s="132">
        <v>4.7414288555859996E-2</v>
      </c>
      <c r="H819" s="348">
        <v>4.7414288555859996E-2</v>
      </c>
      <c r="I819" s="74"/>
      <c r="J819" s="337">
        <v>0.22028978195488721</v>
      </c>
      <c r="K819" s="338">
        <v>0.22028978195488721</v>
      </c>
      <c r="L819" s="74"/>
      <c r="M819" s="339">
        <v>5.4835446999999997E-3</v>
      </c>
      <c r="N819" s="340">
        <f t="shared" ref="N819:N820" si="67">M819</f>
        <v>5.4835446999999997E-3</v>
      </c>
      <c r="O819" s="74"/>
      <c r="P819" s="133">
        <v>5.2001138000000004E-3</v>
      </c>
      <c r="Q819" s="133">
        <v>2.1210084000000001E-4</v>
      </c>
      <c r="R819" s="133">
        <v>7.133005E-5</v>
      </c>
      <c r="S819" s="134">
        <v>3.1175742322285993E-7</v>
      </c>
      <c r="T819" s="135">
        <v>7.8439659489110522E-10</v>
      </c>
      <c r="U819" s="135">
        <v>9.9902029978999989E-3</v>
      </c>
      <c r="V819" s="342">
        <v>1.3689541E-5</v>
      </c>
      <c r="W819" s="110" t="s">
        <v>3595</v>
      </c>
      <c r="X819" s="110"/>
      <c r="Y819" s="110"/>
      <c r="Z819" s="90"/>
    </row>
    <row r="820" spans="1:26" ht="14.5" customHeight="1">
      <c r="A820" s="131" t="s">
        <v>3596</v>
      </c>
      <c r="B820" s="129" t="s">
        <v>3519</v>
      </c>
      <c r="C820" s="130" t="s">
        <v>3597</v>
      </c>
      <c r="D820" s="131" t="s">
        <v>3591</v>
      </c>
      <c r="E820" s="129" t="s">
        <v>957</v>
      </c>
      <c r="F820" s="132" t="s">
        <v>3598</v>
      </c>
      <c r="G820" s="132">
        <v>0.1763362782682</v>
      </c>
      <c r="H820" s="348">
        <v>0.1763362782682</v>
      </c>
      <c r="I820" s="74"/>
      <c r="J820" s="337">
        <v>0.88445578947368408</v>
      </c>
      <c r="K820" s="338">
        <v>0.88445578947368408</v>
      </c>
      <c r="L820" s="74"/>
      <c r="M820" s="339">
        <v>1.9787927E-2</v>
      </c>
      <c r="N820" s="340">
        <f t="shared" si="67"/>
        <v>1.9787927E-2</v>
      </c>
      <c r="O820" s="74"/>
      <c r="P820" s="133">
        <v>1.8438982E-2</v>
      </c>
      <c r="Q820" s="133">
        <v>8.5176117999999996E-4</v>
      </c>
      <c r="R820" s="133">
        <v>4.9718353000000005E-4</v>
      </c>
      <c r="S820" s="134">
        <v>1.1054545762179001E-6</v>
      </c>
      <c r="T820" s="135">
        <v>3.1500043484474807E-9</v>
      </c>
      <c r="U820" s="135">
        <v>6.9633548399999995E-2</v>
      </c>
      <c r="V820" s="342">
        <v>4.7735421999999997E-5</v>
      </c>
      <c r="W820" s="110" t="s">
        <v>3599</v>
      </c>
      <c r="X820" s="89"/>
      <c r="Y820" s="89"/>
      <c r="Z820" s="90"/>
    </row>
    <row r="821" spans="1:26" ht="14.5" customHeight="1">
      <c r="B821" s="129" t="s">
        <v>3600</v>
      </c>
      <c r="C821" s="127" t="s">
        <v>3601</v>
      </c>
      <c r="D821" s="131"/>
      <c r="G821" s="74"/>
      <c r="H821" s="74"/>
      <c r="I821" s="74"/>
      <c r="J821" s="115"/>
      <c r="K821" s="74"/>
      <c r="L821" s="74"/>
      <c r="M821" s="115"/>
      <c r="N821" s="74"/>
      <c r="O821" s="74"/>
      <c r="P821" s="74"/>
      <c r="V821" s="74"/>
      <c r="W821" s="89"/>
      <c r="X821" s="89"/>
      <c r="Y821" s="89"/>
      <c r="Z821" s="90"/>
    </row>
    <row r="822" spans="1:26" ht="14.5" customHeight="1">
      <c r="B822" s="129" t="s">
        <v>3600</v>
      </c>
      <c r="C822" s="127" t="s">
        <v>192</v>
      </c>
      <c r="D822" s="127" t="s">
        <v>3602</v>
      </c>
      <c r="G822" s="74"/>
      <c r="H822" s="74"/>
      <c r="I822" s="74"/>
      <c r="J822" s="115"/>
      <c r="K822" s="74"/>
      <c r="L822" s="74"/>
      <c r="M822" s="115"/>
      <c r="N822" s="74"/>
      <c r="O822" s="74"/>
      <c r="P822" s="74"/>
      <c r="V822" s="74"/>
      <c r="W822" s="89"/>
      <c r="X822" s="89"/>
      <c r="Y822" s="89"/>
      <c r="Z822" s="90"/>
    </row>
    <row r="823" spans="1:26" ht="14.5" customHeight="1">
      <c r="A823" s="74" t="s">
        <v>3603</v>
      </c>
      <c r="B823" s="129" t="s">
        <v>3600</v>
      </c>
      <c r="C823" s="130" t="s">
        <v>193</v>
      </c>
      <c r="D823" s="131" t="s">
        <v>3602</v>
      </c>
      <c r="E823" s="129" t="s">
        <v>957</v>
      </c>
      <c r="F823" s="132" t="s">
        <v>3604</v>
      </c>
      <c r="G823" s="132">
        <v>0.33941100790862389</v>
      </c>
      <c r="H823" s="348">
        <v>0.33941100790862389</v>
      </c>
      <c r="I823" s="74"/>
      <c r="J823" s="337">
        <v>1.8699999999999999</v>
      </c>
      <c r="K823" s="338">
        <v>1.8699999999999999</v>
      </c>
      <c r="L823" s="74"/>
      <c r="M823" s="339">
        <v>4.7283849000000003E-2</v>
      </c>
      <c r="N823" s="340">
        <f t="shared" ref="N823:N831" si="68">M823</f>
        <v>4.7283849000000003E-2</v>
      </c>
      <c r="O823" s="74"/>
      <c r="P823" s="133">
        <v>4.2188874000000001E-2</v>
      </c>
      <c r="Q823" s="133">
        <v>1.6922937999999999E-3</v>
      </c>
      <c r="R823" s="133">
        <v>3.4026811999999999E-3</v>
      </c>
      <c r="S823" s="134">
        <v>2.5293090000000001E-6</v>
      </c>
      <c r="T823" s="135">
        <v>6.2584830549999997E-9</v>
      </c>
      <c r="U823" s="135">
        <v>0.47656599999999999</v>
      </c>
      <c r="V823" s="341">
        <v>1.616907E-4</v>
      </c>
      <c r="W823" s="110" t="s">
        <v>3606</v>
      </c>
      <c r="X823" s="110"/>
      <c r="Y823" s="110"/>
      <c r="Z823" s="90"/>
    </row>
    <row r="824" spans="1:26" ht="14.5" customHeight="1">
      <c r="A824" s="74" t="s">
        <v>3607</v>
      </c>
      <c r="B824" s="129" t="s">
        <v>3600</v>
      </c>
      <c r="C824" s="130" t="s">
        <v>194</v>
      </c>
      <c r="D824" s="131" t="s">
        <v>3602</v>
      </c>
      <c r="E824" s="129" t="s">
        <v>957</v>
      </c>
      <c r="F824" s="132" t="s">
        <v>3608</v>
      </c>
      <c r="G824" s="132">
        <v>1.282168425089</v>
      </c>
      <c r="H824" s="348">
        <v>1.282168425089</v>
      </c>
      <c r="I824" s="74"/>
      <c r="J824" s="337">
        <v>8.5546849624060144</v>
      </c>
      <c r="K824" s="338">
        <v>8.5546849624060144</v>
      </c>
      <c r="L824" s="74"/>
      <c r="M824" s="339">
        <v>0.16621556000000001</v>
      </c>
      <c r="N824" s="340">
        <f t="shared" si="68"/>
        <v>0.16621556000000001</v>
      </c>
      <c r="O824" s="74"/>
      <c r="P824" s="133">
        <v>0.15311026999999999</v>
      </c>
      <c r="Q824" s="133">
        <v>7.1434879000000003E-3</v>
      </c>
      <c r="R824" s="133">
        <v>5.9617962000000002E-3</v>
      </c>
      <c r="S824" s="134">
        <v>9.1792730414119997E-6</v>
      </c>
      <c r="T824" s="135">
        <v>2.6418224788147793E-8</v>
      </c>
      <c r="U824" s="135">
        <v>0.83498546741399993</v>
      </c>
      <c r="V824" s="341">
        <v>4.2097283999999998E-4</v>
      </c>
      <c r="W824" s="110" t="s">
        <v>3610</v>
      </c>
      <c r="X824" s="110"/>
      <c r="Y824" s="110"/>
      <c r="Z824" s="90"/>
    </row>
    <row r="825" spans="1:26" ht="14.5" customHeight="1">
      <c r="A825" s="74" t="s">
        <v>3611</v>
      </c>
      <c r="B825" s="129" t="s">
        <v>3600</v>
      </c>
      <c r="C825" s="130" t="s">
        <v>195</v>
      </c>
      <c r="D825" s="131" t="s">
        <v>3602</v>
      </c>
      <c r="E825" s="129" t="s">
        <v>957</v>
      </c>
      <c r="F825" s="132" t="s">
        <v>3612</v>
      </c>
      <c r="G825" s="132">
        <v>0.39753291805099999</v>
      </c>
      <c r="H825" s="348">
        <v>0.39753291805099999</v>
      </c>
      <c r="I825" s="74"/>
      <c r="J825" s="337">
        <v>2.38</v>
      </c>
      <c r="K825" s="338">
        <v>2.38</v>
      </c>
      <c r="L825" s="74"/>
      <c r="M825" s="339">
        <v>5.3723518999999997E-2</v>
      </c>
      <c r="N825" s="340">
        <f t="shared" si="68"/>
        <v>5.3723518999999997E-2</v>
      </c>
      <c r="O825" s="74"/>
      <c r="P825" s="133">
        <v>4.9442270000000003E-2</v>
      </c>
      <c r="Q825" s="133">
        <v>1.8466941000000001E-3</v>
      </c>
      <c r="R825" s="133">
        <v>2.4345543999999999E-3</v>
      </c>
      <c r="S825" s="134">
        <v>2.96416488E-6</v>
      </c>
      <c r="T825" s="135">
        <v>6.8294900699999999E-9</v>
      </c>
      <c r="U825" s="135">
        <v>0.340974</v>
      </c>
      <c r="V825" s="341">
        <v>1.5842809999999999E-4</v>
      </c>
      <c r="W825" s="110" t="s">
        <v>3613</v>
      </c>
      <c r="X825" s="110"/>
      <c r="Y825" s="110"/>
      <c r="Z825" s="90"/>
    </row>
    <row r="826" spans="1:26" ht="14.5" customHeight="1">
      <c r="A826" s="74" t="s">
        <v>3614</v>
      </c>
      <c r="B826" s="129" t="s">
        <v>3600</v>
      </c>
      <c r="C826" s="130" t="s">
        <v>196</v>
      </c>
      <c r="D826" s="131" t="s">
        <v>3602</v>
      </c>
      <c r="E826" s="129" t="s">
        <v>957</v>
      </c>
      <c r="F826" s="132" t="s">
        <v>3615</v>
      </c>
      <c r="G826" s="132">
        <v>0.4208228344991638</v>
      </c>
      <c r="H826" s="348">
        <v>0.4208228344991638</v>
      </c>
      <c r="I826" s="74"/>
      <c r="J826" s="337">
        <v>2.1899999999999995</v>
      </c>
      <c r="K826" s="338">
        <v>2.1899999999999995</v>
      </c>
      <c r="L826" s="74"/>
      <c r="M826" s="339">
        <v>5.8056742000000001E-2</v>
      </c>
      <c r="N826" s="340">
        <f t="shared" si="68"/>
        <v>5.8056742000000001E-2</v>
      </c>
      <c r="O826" s="74"/>
      <c r="P826" s="133">
        <v>5.3553179999999999E-2</v>
      </c>
      <c r="Q826" s="133">
        <v>2.0761261999999998E-3</v>
      </c>
      <c r="R826" s="133">
        <v>2.4274358000000002E-3</v>
      </c>
      <c r="S826" s="134">
        <v>3.2106223000000002E-6</v>
      </c>
      <c r="T826" s="135">
        <v>7.6779815350000003E-9</v>
      </c>
      <c r="U826" s="135">
        <v>0.33997699999999997</v>
      </c>
      <c r="V826" s="341">
        <v>1.7369552999999999E-4</v>
      </c>
      <c r="W826" s="110" t="s">
        <v>3616</v>
      </c>
      <c r="X826" s="110"/>
      <c r="Y826" s="110"/>
      <c r="Z826" s="90"/>
    </row>
    <row r="827" spans="1:26" ht="14.5" customHeight="1">
      <c r="A827" s="74" t="s">
        <v>3617</v>
      </c>
      <c r="B827" s="129" t="s">
        <v>3600</v>
      </c>
      <c r="C827" s="130" t="s">
        <v>197</v>
      </c>
      <c r="D827" s="131" t="s">
        <v>3602</v>
      </c>
      <c r="E827" s="129" t="s">
        <v>957</v>
      </c>
      <c r="F827" s="132" t="s">
        <v>3618</v>
      </c>
      <c r="G827" s="132">
        <v>0.42821258339169999</v>
      </c>
      <c r="H827" s="348">
        <v>0.42821258339169999</v>
      </c>
      <c r="I827" s="74"/>
      <c r="J827" s="337">
        <v>2.6061812030075187</v>
      </c>
      <c r="K827" s="338">
        <v>2.6061812030075187</v>
      </c>
      <c r="L827" s="74"/>
      <c r="M827" s="339">
        <v>5.1259714999999997E-2</v>
      </c>
      <c r="N827" s="340">
        <f t="shared" si="68"/>
        <v>5.1259714999999997E-2</v>
      </c>
      <c r="O827" s="74"/>
      <c r="P827" s="133">
        <v>4.7826083999999998E-2</v>
      </c>
      <c r="Q827" s="133">
        <v>2.1825653000000001E-3</v>
      </c>
      <c r="R827" s="133">
        <v>1.2510654999999999E-3</v>
      </c>
      <c r="S827" s="134">
        <v>2.86727126627E-6</v>
      </c>
      <c r="T827" s="135">
        <v>8.0716170740358294E-9</v>
      </c>
      <c r="U827" s="135">
        <v>0.17521925413</v>
      </c>
      <c r="V827" s="341">
        <v>1.3146337E-4</v>
      </c>
      <c r="W827" s="110" t="s">
        <v>3619</v>
      </c>
      <c r="X827" s="110"/>
      <c r="Y827" s="110"/>
      <c r="Z827" s="90"/>
    </row>
    <row r="828" spans="1:26" ht="14.5" customHeight="1">
      <c r="A828" s="74" t="s">
        <v>3620</v>
      </c>
      <c r="B828" s="129" t="s">
        <v>3600</v>
      </c>
      <c r="C828" s="130" t="s">
        <v>198</v>
      </c>
      <c r="D828" s="131" t="s">
        <v>3602</v>
      </c>
      <c r="E828" s="129" t="s">
        <v>957</v>
      </c>
      <c r="F828" s="132" t="s">
        <v>3621</v>
      </c>
      <c r="G828" s="132">
        <v>0.52507850413900004</v>
      </c>
      <c r="H828" s="348">
        <v>0.52507850413900004</v>
      </c>
      <c r="I828" s="74"/>
      <c r="J828" s="337">
        <v>3.5033472180451128</v>
      </c>
      <c r="K828" s="338">
        <v>3.5033472180451128</v>
      </c>
      <c r="L828" s="74"/>
      <c r="M828" s="339">
        <v>6.8069227999999996E-2</v>
      </c>
      <c r="N828" s="340">
        <f t="shared" si="68"/>
        <v>6.8069227999999996E-2</v>
      </c>
      <c r="O828" s="74"/>
      <c r="P828" s="133">
        <v>6.2702302000000001E-2</v>
      </c>
      <c r="Q828" s="133">
        <v>2.9254284E-3</v>
      </c>
      <c r="R828" s="133">
        <v>2.4414975000000001E-3</v>
      </c>
      <c r="S828" s="134">
        <v>3.7591307917140002E-6</v>
      </c>
      <c r="T828" s="135">
        <v>1.08188919443394E-8</v>
      </c>
      <c r="U828" s="135">
        <v>0.34194642294100003</v>
      </c>
      <c r="V828" s="341">
        <v>1.7239840000000001E-4</v>
      </c>
      <c r="W828" s="110" t="s">
        <v>3622</v>
      </c>
      <c r="X828" s="110"/>
      <c r="Y828" s="110"/>
      <c r="Z828" s="90"/>
    </row>
    <row r="829" spans="1:26" ht="14.5" customHeight="1">
      <c r="A829" s="74" t="s">
        <v>3623</v>
      </c>
      <c r="B829" s="129" t="s">
        <v>3600</v>
      </c>
      <c r="C829" s="130" t="s">
        <v>199</v>
      </c>
      <c r="D829" s="131" t="s">
        <v>3602</v>
      </c>
      <c r="E829" s="129" t="s">
        <v>957</v>
      </c>
      <c r="F829" s="132" t="s">
        <v>3624</v>
      </c>
      <c r="G829" s="132">
        <v>0.381870159835</v>
      </c>
      <c r="H829" s="348">
        <v>0.381870159835</v>
      </c>
      <c r="I829" s="74"/>
      <c r="J829" s="337">
        <v>2.1921795488721805</v>
      </c>
      <c r="K829" s="338">
        <v>2.1921795488721805</v>
      </c>
      <c r="L829" s="74"/>
      <c r="M829" s="339">
        <v>5.0473687000000003E-2</v>
      </c>
      <c r="N829" s="340">
        <f t="shared" si="68"/>
        <v>5.0473687000000003E-2</v>
      </c>
      <c r="O829" s="74"/>
      <c r="P829" s="133">
        <v>4.563772E-2</v>
      </c>
      <c r="Q829" s="133">
        <v>2.0221373999999999E-3</v>
      </c>
      <c r="R829" s="133">
        <v>2.8138292E-3</v>
      </c>
      <c r="S829" s="134">
        <v>2.7360743834350004E-6</v>
      </c>
      <c r="T829" s="135">
        <v>7.4783187628389671E-9</v>
      </c>
      <c r="U829" s="135">
        <v>0.39409372936999998</v>
      </c>
      <c r="V829" s="341">
        <v>1.4905472E-4</v>
      </c>
      <c r="W829" s="110" t="s">
        <v>3625</v>
      </c>
      <c r="X829" s="110"/>
      <c r="Y829" s="110"/>
      <c r="Z829" s="90"/>
    </row>
    <row r="830" spans="1:26" ht="14.5" customHeight="1">
      <c r="A830" s="74" t="s">
        <v>3626</v>
      </c>
      <c r="B830" s="129" t="s">
        <v>3600</v>
      </c>
      <c r="C830" s="130" t="s">
        <v>3627</v>
      </c>
      <c r="D830" s="131" t="s">
        <v>3602</v>
      </c>
      <c r="E830" s="129" t="s">
        <v>957</v>
      </c>
      <c r="F830" s="132" t="s">
        <v>3628</v>
      </c>
      <c r="G830" s="132">
        <v>0.64335881878000001</v>
      </c>
      <c r="H830" s="348">
        <v>0.64335881878000001</v>
      </c>
      <c r="I830" s="74"/>
      <c r="J830" s="337">
        <v>3.7529912030075185</v>
      </c>
      <c r="K830" s="338">
        <v>3.7529912030075185</v>
      </c>
      <c r="L830" s="74"/>
      <c r="M830" s="339">
        <v>8.7942073999999995E-2</v>
      </c>
      <c r="N830" s="340">
        <f t="shared" si="68"/>
        <v>8.7942073999999995E-2</v>
      </c>
      <c r="O830" s="74"/>
      <c r="P830" s="133">
        <v>7.9262992000000004E-2</v>
      </c>
      <c r="Q830" s="133">
        <v>3.4533889999999999E-3</v>
      </c>
      <c r="R830" s="133">
        <v>5.2256932999999997E-3</v>
      </c>
      <c r="S830" s="134">
        <v>4.7519779664990001E-6</v>
      </c>
      <c r="T830" s="135">
        <v>1.277140891877275E-8</v>
      </c>
      <c r="U830" s="135">
        <v>0.73188982192999996</v>
      </c>
      <c r="V830" s="341">
        <v>2.6437097000000002E-4</v>
      </c>
      <c r="W830" s="110" t="s">
        <v>3629</v>
      </c>
      <c r="X830" s="110"/>
      <c r="Y830" s="110"/>
      <c r="Z830" s="90"/>
    </row>
    <row r="831" spans="1:26" ht="14.5" customHeight="1">
      <c r="A831" s="74" t="s">
        <v>3630</v>
      </c>
      <c r="B831" s="129" t="s">
        <v>3600</v>
      </c>
      <c r="C831" s="130" t="s">
        <v>3631</v>
      </c>
      <c r="D831" s="131" t="s">
        <v>3602</v>
      </c>
      <c r="E831" s="129" t="s">
        <v>957</v>
      </c>
      <c r="F831" s="132" t="s">
        <v>3632</v>
      </c>
      <c r="G831" s="132">
        <v>0.75502587747899996</v>
      </c>
      <c r="H831" s="348">
        <v>0.75502587747899996</v>
      </c>
      <c r="I831" s="74"/>
      <c r="J831" s="337">
        <v>4.5788896992481201</v>
      </c>
      <c r="K831" s="338">
        <v>4.5788896992481201</v>
      </c>
      <c r="L831" s="74"/>
      <c r="M831" s="339">
        <v>0.10644338</v>
      </c>
      <c r="N831" s="340">
        <f t="shared" si="68"/>
        <v>0.10644338</v>
      </c>
      <c r="O831" s="74"/>
      <c r="P831" s="133">
        <v>9.8091919E-2</v>
      </c>
      <c r="Q831" s="133">
        <v>4.0276649000000001E-3</v>
      </c>
      <c r="R831" s="133">
        <v>4.3237984000000004E-3</v>
      </c>
      <c r="S831" s="134">
        <v>5.8808104684649999E-6</v>
      </c>
      <c r="T831" s="135">
        <v>1.4895210413927509E-8</v>
      </c>
      <c r="U831" s="135">
        <v>0.60557401028999991</v>
      </c>
      <c r="V831" s="341">
        <v>2.6776391999999997E-4</v>
      </c>
      <c r="W831" s="110" t="s">
        <v>3633</v>
      </c>
      <c r="X831" s="110"/>
      <c r="Y831" s="110"/>
      <c r="Z831" s="90"/>
    </row>
    <row r="832" spans="1:26" ht="14.5" customHeight="1">
      <c r="B832" s="129" t="s">
        <v>3600</v>
      </c>
      <c r="C832" s="127" t="s">
        <v>200</v>
      </c>
      <c r="D832" s="127" t="s">
        <v>3634</v>
      </c>
      <c r="G832" s="74"/>
      <c r="H832" s="74"/>
      <c r="I832" s="74"/>
      <c r="J832" s="115"/>
      <c r="K832" s="74"/>
      <c r="L832" s="74"/>
      <c r="M832" s="115"/>
      <c r="N832" s="74"/>
      <c r="O832" s="74"/>
      <c r="P832" s="74"/>
      <c r="V832" s="74"/>
      <c r="W832" s="89"/>
      <c r="X832" s="89"/>
      <c r="Y832" s="89"/>
      <c r="Z832" s="90"/>
    </row>
    <row r="833" spans="1:26" ht="14.5" customHeight="1">
      <c r="A833" s="74" t="s">
        <v>3635</v>
      </c>
      <c r="B833" s="129" t="s">
        <v>3600</v>
      </c>
      <c r="C833" s="130" t="s">
        <v>201</v>
      </c>
      <c r="D833" s="131" t="s">
        <v>3634</v>
      </c>
      <c r="E833" s="129" t="s">
        <v>957</v>
      </c>
      <c r="F833" s="132" t="s">
        <v>3636</v>
      </c>
      <c r="G833" s="132">
        <v>9.7269871412400011E-2</v>
      </c>
      <c r="H833" s="348">
        <v>9.7269871412400011E-2</v>
      </c>
      <c r="I833" s="74"/>
      <c r="J833" s="337">
        <v>0.55209620300751883</v>
      </c>
      <c r="K833" s="338">
        <v>0.55209620300751883</v>
      </c>
      <c r="L833" s="74"/>
      <c r="M833" s="339">
        <v>1.1009606E-2</v>
      </c>
      <c r="N833" s="340">
        <f t="shared" ref="N833:N857" si="69">M833</f>
        <v>1.1009606E-2</v>
      </c>
      <c r="O833" s="74"/>
      <c r="P833" s="133">
        <v>1.0280493E-2</v>
      </c>
      <c r="Q833" s="133">
        <v>4.7282336000000001E-4</v>
      </c>
      <c r="R833" s="133">
        <v>2.5629034E-4</v>
      </c>
      <c r="S833" s="134">
        <v>6.1633648635310012E-7</v>
      </c>
      <c r="T833" s="135">
        <v>1.7486070774454947E-9</v>
      </c>
      <c r="U833" s="135">
        <v>3.5895006021E-2</v>
      </c>
      <c r="V833" s="342">
        <v>2.8337680999999999E-5</v>
      </c>
      <c r="W833" s="110" t="s">
        <v>3637</v>
      </c>
      <c r="X833" s="110"/>
      <c r="Y833" s="110"/>
      <c r="Z833" s="90"/>
    </row>
    <row r="834" spans="1:26" ht="14.5" customHeight="1">
      <c r="A834" s="74" t="s">
        <v>3638</v>
      </c>
      <c r="B834" s="129" t="s">
        <v>3600</v>
      </c>
      <c r="C834" s="130" t="s">
        <v>202</v>
      </c>
      <c r="D834" s="131" t="s">
        <v>3634</v>
      </c>
      <c r="E834" s="129" t="s">
        <v>957</v>
      </c>
      <c r="F834" s="132" t="s">
        <v>3639</v>
      </c>
      <c r="G834" s="132">
        <v>0.14727135720666001</v>
      </c>
      <c r="H834" s="348">
        <v>0.14727135720666001</v>
      </c>
      <c r="I834" s="74"/>
      <c r="J834" s="337">
        <v>0.85709368421052634</v>
      </c>
      <c r="K834" s="338">
        <v>0.85709368421052634</v>
      </c>
      <c r="L834" s="74"/>
      <c r="M834" s="339">
        <v>1.6966551999999999E-2</v>
      </c>
      <c r="N834" s="340">
        <f t="shared" si="69"/>
        <v>1.6966551999999999E-2</v>
      </c>
      <c r="O834" s="74"/>
      <c r="P834" s="133">
        <v>1.5928118000000002E-2</v>
      </c>
      <c r="Q834" s="133">
        <v>7.1933398000000005E-4</v>
      </c>
      <c r="R834" s="133">
        <v>3.1910012000000001E-4</v>
      </c>
      <c r="S834" s="134">
        <v>9.5492314017599993E-7</v>
      </c>
      <c r="T834" s="135">
        <v>2.6602587512182229E-9</v>
      </c>
      <c r="U834" s="135">
        <v>4.4691893748000006E-2</v>
      </c>
      <c r="V834" s="342">
        <v>4.3781605999999997E-5</v>
      </c>
      <c r="W834" s="110" t="s">
        <v>3640</v>
      </c>
      <c r="X834" s="110"/>
      <c r="Y834" s="110"/>
      <c r="Z834" s="90"/>
    </row>
    <row r="835" spans="1:26" ht="14.5" customHeight="1">
      <c r="A835" s="74" t="s">
        <v>3641</v>
      </c>
      <c r="B835" s="129" t="s">
        <v>3600</v>
      </c>
      <c r="C835" s="130" t="s">
        <v>203</v>
      </c>
      <c r="D835" s="131" t="s">
        <v>3634</v>
      </c>
      <c r="E835" s="129" t="s">
        <v>957</v>
      </c>
      <c r="F835" s="132" t="s">
        <v>3642</v>
      </c>
      <c r="G835" s="132">
        <v>0.56126558187309994</v>
      </c>
      <c r="H835" s="348">
        <v>0.56126558187309994</v>
      </c>
      <c r="I835" s="74"/>
      <c r="J835" s="337">
        <v>3.4018278195488718</v>
      </c>
      <c r="K835" s="338">
        <v>3.4018278195488718</v>
      </c>
      <c r="L835" s="74"/>
      <c r="M835" s="339">
        <v>8.2540316000000002E-2</v>
      </c>
      <c r="N835" s="340">
        <f t="shared" si="69"/>
        <v>8.2540316000000002E-2</v>
      </c>
      <c r="O835" s="74"/>
      <c r="P835" s="133">
        <v>7.9258571E-2</v>
      </c>
      <c r="Q835" s="133">
        <v>3.1231187000000001E-3</v>
      </c>
      <c r="R835" s="133">
        <v>1.5862628999999999E-4</v>
      </c>
      <c r="S835" s="134">
        <v>4.7517128665351E-6</v>
      </c>
      <c r="T835" s="135">
        <v>1.1549995326458074E-8</v>
      </c>
      <c r="U835" s="135">
        <v>2.2216567810999999E-2</v>
      </c>
      <c r="V835" s="341">
        <v>1.2446298999999999E-4</v>
      </c>
      <c r="W835" s="110" t="s">
        <v>3644</v>
      </c>
      <c r="X835" s="110"/>
      <c r="Y835" s="110"/>
      <c r="Z835" s="90"/>
    </row>
    <row r="836" spans="1:26" ht="14.5" customHeight="1">
      <c r="A836" s="74" t="s">
        <v>3645</v>
      </c>
      <c r="B836" s="129" t="s">
        <v>3600</v>
      </c>
      <c r="C836" s="130" t="s">
        <v>204</v>
      </c>
      <c r="D836" s="131" t="s">
        <v>3634</v>
      </c>
      <c r="E836" s="129" t="s">
        <v>957</v>
      </c>
      <c r="F836" s="132" t="s">
        <v>3646</v>
      </c>
      <c r="G836" s="132">
        <v>1.282168425089</v>
      </c>
      <c r="H836" s="348">
        <v>1.282168425089</v>
      </c>
      <c r="I836" s="74"/>
      <c r="J836" s="337">
        <v>8.5546849624060144</v>
      </c>
      <c r="K836" s="338">
        <v>8.5546849624060144</v>
      </c>
      <c r="L836" s="74"/>
      <c r="M836" s="339">
        <v>0.16621556000000001</v>
      </c>
      <c r="N836" s="340">
        <f t="shared" si="69"/>
        <v>0.16621556000000001</v>
      </c>
      <c r="O836" s="74"/>
      <c r="P836" s="133">
        <v>0.15311026999999999</v>
      </c>
      <c r="Q836" s="133">
        <v>7.1434879000000003E-3</v>
      </c>
      <c r="R836" s="133">
        <v>5.9617962000000002E-3</v>
      </c>
      <c r="S836" s="134">
        <v>9.1792730414119997E-6</v>
      </c>
      <c r="T836" s="135">
        <v>2.6418224788147793E-8</v>
      </c>
      <c r="U836" s="135">
        <v>0.83498546741399993</v>
      </c>
      <c r="V836" s="341">
        <v>4.2097283999999998E-4</v>
      </c>
      <c r="W836" s="110" t="s">
        <v>3644</v>
      </c>
      <c r="X836" s="110"/>
      <c r="Y836" s="110"/>
      <c r="Z836" s="90"/>
    </row>
    <row r="837" spans="1:26" ht="14.5" customHeight="1">
      <c r="A837" s="74" t="s">
        <v>3647</v>
      </c>
      <c r="B837" s="129" t="s">
        <v>3600</v>
      </c>
      <c r="C837" s="130" t="s">
        <v>205</v>
      </c>
      <c r="D837" s="131" t="s">
        <v>3634</v>
      </c>
      <c r="E837" s="129" t="s">
        <v>957</v>
      </c>
      <c r="F837" s="132" t="s">
        <v>3648</v>
      </c>
      <c r="G837" s="132">
        <v>0.86951501776810003</v>
      </c>
      <c r="H837" s="348">
        <v>0.86951501776810003</v>
      </c>
      <c r="I837" s="74"/>
      <c r="J837" s="337">
        <v>4.3053742857142856</v>
      </c>
      <c r="K837" s="338">
        <v>4.3053742857142856</v>
      </c>
      <c r="L837" s="74"/>
      <c r="M837" s="339">
        <v>0.13786841999999999</v>
      </c>
      <c r="N837" s="340">
        <f t="shared" si="69"/>
        <v>0.13786841999999999</v>
      </c>
      <c r="O837" s="74"/>
      <c r="P837" s="133">
        <v>0.13024812</v>
      </c>
      <c r="Q837" s="133">
        <v>4.6556072E-3</v>
      </c>
      <c r="R837" s="133">
        <v>2.9646879E-3</v>
      </c>
      <c r="S837" s="134">
        <v>7.8086403319859997E-6</v>
      </c>
      <c r="T837" s="135">
        <v>1.7217482090671776E-8</v>
      </c>
      <c r="U837" s="135">
        <v>0.41522239335599997</v>
      </c>
      <c r="V837" s="341">
        <v>2.6035879999999998E-4</v>
      </c>
      <c r="W837" s="110" t="s">
        <v>3644</v>
      </c>
      <c r="X837" s="208" t="s">
        <v>3650</v>
      </c>
      <c r="Y837" s="110"/>
      <c r="Z837" s="90"/>
    </row>
    <row r="838" spans="1:26" ht="14.5" customHeight="1">
      <c r="A838" s="74" t="s">
        <v>3651</v>
      </c>
      <c r="B838" s="129" t="s">
        <v>3600</v>
      </c>
      <c r="C838" s="130" t="s">
        <v>206</v>
      </c>
      <c r="D838" s="131" t="s">
        <v>3634</v>
      </c>
      <c r="E838" s="129" t="s">
        <v>957</v>
      </c>
      <c r="F838" s="132" t="s">
        <v>3652</v>
      </c>
      <c r="G838" s="132">
        <v>0.3788202802251</v>
      </c>
      <c r="H838" s="348">
        <v>0.3788202802251</v>
      </c>
      <c r="I838" s="74"/>
      <c r="J838" s="337">
        <v>2.1160357894736843</v>
      </c>
      <c r="K838" s="338">
        <v>2.1160357894736843</v>
      </c>
      <c r="L838" s="74"/>
      <c r="M838" s="339">
        <v>4.7466129000000003E-2</v>
      </c>
      <c r="N838" s="340">
        <f t="shared" si="69"/>
        <v>4.7466129000000003E-2</v>
      </c>
      <c r="O838" s="74"/>
      <c r="P838" s="133">
        <v>4.5167699999999998E-2</v>
      </c>
      <c r="Q838" s="133">
        <v>1.8800429E-3</v>
      </c>
      <c r="R838" s="133">
        <v>4.1838581999999999E-4</v>
      </c>
      <c r="S838" s="134">
        <v>2.7078956656873996E-6</v>
      </c>
      <c r="T838" s="135">
        <v>6.952821320675776E-9</v>
      </c>
      <c r="U838" s="135">
        <v>5.8597453374000005E-2</v>
      </c>
      <c r="V838" s="341">
        <v>1.1365546E-4</v>
      </c>
      <c r="W838" s="110" t="s">
        <v>3644</v>
      </c>
      <c r="X838" s="209" t="s">
        <v>3653</v>
      </c>
      <c r="Y838" s="110"/>
      <c r="Z838" s="90"/>
    </row>
    <row r="839" spans="1:26" ht="14.5" customHeight="1">
      <c r="A839" s="74" t="s">
        <v>3654</v>
      </c>
      <c r="B839" s="129" t="s">
        <v>3600</v>
      </c>
      <c r="C839" s="130" t="s">
        <v>207</v>
      </c>
      <c r="D839" s="131" t="s">
        <v>3634</v>
      </c>
      <c r="E839" s="129" t="s">
        <v>957</v>
      </c>
      <c r="F839" s="132" t="s">
        <v>3655</v>
      </c>
      <c r="G839" s="132">
        <v>2.4971221024440999</v>
      </c>
      <c r="H839" s="348">
        <v>2.4971221024440999</v>
      </c>
      <c r="I839" s="74"/>
      <c r="J839" s="337">
        <v>11.827933834586466</v>
      </c>
      <c r="K839" s="338">
        <v>11.827933834586466</v>
      </c>
      <c r="L839" s="74"/>
      <c r="M839" s="339">
        <v>0.40883776999999999</v>
      </c>
      <c r="N839" s="340">
        <f t="shared" si="69"/>
        <v>0.40883776999999999</v>
      </c>
      <c r="O839" s="74"/>
      <c r="P839" s="133">
        <v>0.38663392000000002</v>
      </c>
      <c r="Q839" s="133">
        <v>1.3370564E-2</v>
      </c>
      <c r="R839" s="133">
        <v>8.8332872999999992E-3</v>
      </c>
      <c r="S839" s="134">
        <v>2.3179491326254997E-5</v>
      </c>
      <c r="T839" s="135">
        <v>4.9447353717762772E-8</v>
      </c>
      <c r="U839" s="135">
        <v>1.2371550724410001</v>
      </c>
      <c r="V839" s="341">
        <v>7.6963716999999996E-4</v>
      </c>
      <c r="W839" s="110" t="s">
        <v>3644</v>
      </c>
      <c r="X839" s="209" t="s">
        <v>3657</v>
      </c>
      <c r="Y839" s="110"/>
      <c r="Z839" s="90"/>
    </row>
    <row r="840" spans="1:26" ht="14.5" customHeight="1">
      <c r="A840" s="74" t="s">
        <v>3658</v>
      </c>
      <c r="B840" s="129" t="s">
        <v>3600</v>
      </c>
      <c r="C840" s="130" t="s">
        <v>208</v>
      </c>
      <c r="D840" s="131" t="s">
        <v>3634</v>
      </c>
      <c r="E840" s="129" t="s">
        <v>957</v>
      </c>
      <c r="F840" s="132" t="s">
        <v>3659</v>
      </c>
      <c r="G840" s="132">
        <v>0.39753291805099999</v>
      </c>
      <c r="H840" s="348">
        <v>0.39753291805099999</v>
      </c>
      <c r="I840" s="74"/>
      <c r="J840" s="337">
        <v>2.38</v>
      </c>
      <c r="K840" s="338">
        <v>2.38</v>
      </c>
      <c r="L840" s="74"/>
      <c r="M840" s="339">
        <v>5.3723518999999997E-2</v>
      </c>
      <c r="N840" s="340">
        <f t="shared" si="69"/>
        <v>5.3723518999999997E-2</v>
      </c>
      <c r="O840" s="74"/>
      <c r="P840" s="133">
        <v>4.9442270000000003E-2</v>
      </c>
      <c r="Q840" s="133">
        <v>1.8466941000000001E-3</v>
      </c>
      <c r="R840" s="133">
        <v>2.4345543999999999E-3</v>
      </c>
      <c r="S840" s="134">
        <v>2.96416488E-6</v>
      </c>
      <c r="T840" s="135">
        <v>6.8294900699999999E-9</v>
      </c>
      <c r="U840" s="135">
        <v>0.340974</v>
      </c>
      <c r="V840" s="341">
        <v>1.5842809999999999E-4</v>
      </c>
      <c r="W840" s="110" t="s">
        <v>3644</v>
      </c>
      <c r="X840" s="209" t="s">
        <v>3660</v>
      </c>
      <c r="Y840" s="110"/>
      <c r="Z840" s="90"/>
    </row>
    <row r="841" spans="1:26" ht="14.5" customHeight="1">
      <c r="A841" s="74" t="s">
        <v>3661</v>
      </c>
      <c r="B841" s="129" t="s">
        <v>3600</v>
      </c>
      <c r="C841" s="130" t="s">
        <v>209</v>
      </c>
      <c r="D841" s="131" t="s">
        <v>3634</v>
      </c>
      <c r="E841" s="129" t="s">
        <v>957</v>
      </c>
      <c r="F841" s="132" t="s">
        <v>3662</v>
      </c>
      <c r="G841" s="132">
        <v>0.75783098531110005</v>
      </c>
      <c r="H841" s="348">
        <v>0.75783098531110005</v>
      </c>
      <c r="I841" s="74"/>
      <c r="J841" s="337">
        <v>5.0169064661654135</v>
      </c>
      <c r="K841" s="338">
        <v>5.0169064661654135</v>
      </c>
      <c r="L841" s="74"/>
      <c r="M841" s="339">
        <v>9.3911660999999994E-2</v>
      </c>
      <c r="N841" s="340">
        <f t="shared" si="69"/>
        <v>9.3911660999999994E-2</v>
      </c>
      <c r="O841" s="74"/>
      <c r="P841" s="133">
        <v>8.9892482999999995E-2</v>
      </c>
      <c r="Q841" s="133">
        <v>3.8570046E-3</v>
      </c>
      <c r="R841" s="133">
        <v>1.6217354E-4</v>
      </c>
      <c r="S841" s="134">
        <v>5.3892376116284004E-6</v>
      </c>
      <c r="T841" s="135">
        <v>1.4264070349794875E-8</v>
      </c>
      <c r="U841" s="135">
        <v>2.2713380669999998E-2</v>
      </c>
      <c r="V841" s="341">
        <v>1.9106156999999999E-4</v>
      </c>
      <c r="W841" s="110" t="s">
        <v>3644</v>
      </c>
      <c r="X841" s="210"/>
      <c r="Y841" s="110"/>
      <c r="Z841" s="90"/>
    </row>
    <row r="842" spans="1:26" ht="14.5" customHeight="1">
      <c r="A842" s="74" t="s">
        <v>3664</v>
      </c>
      <c r="B842" s="129" t="s">
        <v>3600</v>
      </c>
      <c r="C842" s="130" t="s">
        <v>210</v>
      </c>
      <c r="D842" s="131" t="s">
        <v>3634</v>
      </c>
      <c r="E842" s="129" t="s">
        <v>957</v>
      </c>
      <c r="F842" s="132" t="s">
        <v>3665</v>
      </c>
      <c r="G842" s="132">
        <v>0.58034811788310003</v>
      </c>
      <c r="H842" s="348">
        <v>0.58034811788310003</v>
      </c>
      <c r="I842" s="74"/>
      <c r="J842" s="337">
        <v>3.8483920300751877</v>
      </c>
      <c r="K842" s="338">
        <v>3.8483920300751877</v>
      </c>
      <c r="L842" s="74"/>
      <c r="M842" s="339">
        <v>7.7976691000000001E-2</v>
      </c>
      <c r="N842" s="340">
        <f t="shared" si="69"/>
        <v>7.7976691000000001E-2</v>
      </c>
      <c r="O842" s="74"/>
      <c r="P842" s="133">
        <v>7.5155511999999994E-2</v>
      </c>
      <c r="Q842" s="133">
        <v>3.2411133E-3</v>
      </c>
      <c r="R842" s="133">
        <v>-4.1993403E-4</v>
      </c>
      <c r="S842" s="134">
        <v>4.5057261484073994E-6</v>
      </c>
      <c r="T842" s="135">
        <v>1.1986365874783177E-8</v>
      </c>
      <c r="U842" s="135">
        <v>-5.8814289002000003E-2</v>
      </c>
      <c r="V842" s="341">
        <v>1.1668705000000001E-4</v>
      </c>
      <c r="W842" s="110" t="s">
        <v>3644</v>
      </c>
      <c r="X842" s="209" t="s">
        <v>3667</v>
      </c>
      <c r="Y842" s="110"/>
      <c r="Z842" s="90"/>
    </row>
    <row r="843" spans="1:26" ht="14.5" customHeight="1">
      <c r="A843" s="74" t="s">
        <v>3668</v>
      </c>
      <c r="B843" s="129" t="s">
        <v>3600</v>
      </c>
      <c r="C843" s="130" t="s">
        <v>211</v>
      </c>
      <c r="D843" s="131" t="s">
        <v>3634</v>
      </c>
      <c r="E843" s="129" t="s">
        <v>957</v>
      </c>
      <c r="F843" s="132" t="s">
        <v>3669</v>
      </c>
      <c r="G843" s="132">
        <v>0.33941100790862389</v>
      </c>
      <c r="H843" s="348">
        <v>0.33941100790862389</v>
      </c>
      <c r="I843" s="74"/>
      <c r="J843" s="337">
        <v>1.8699999999999999</v>
      </c>
      <c r="K843" s="338">
        <v>1.8699999999999999</v>
      </c>
      <c r="L843" s="74"/>
      <c r="M843" s="339">
        <v>4.7283849000000003E-2</v>
      </c>
      <c r="N843" s="340">
        <f t="shared" si="69"/>
        <v>4.7283849000000003E-2</v>
      </c>
      <c r="O843" s="74"/>
      <c r="P843" s="133">
        <v>4.2188874000000001E-2</v>
      </c>
      <c r="Q843" s="133">
        <v>1.6922937999999999E-3</v>
      </c>
      <c r="R843" s="133">
        <v>3.4026811999999999E-3</v>
      </c>
      <c r="S843" s="134">
        <v>2.5293090000000001E-6</v>
      </c>
      <c r="T843" s="135">
        <v>6.2584830549999997E-9</v>
      </c>
      <c r="U843" s="135">
        <v>0.47656599999999999</v>
      </c>
      <c r="V843" s="341">
        <v>1.616907E-4</v>
      </c>
      <c r="W843" s="110" t="s">
        <v>3644</v>
      </c>
      <c r="X843" s="209" t="s">
        <v>3670</v>
      </c>
      <c r="Y843" s="89"/>
      <c r="Z843" s="90"/>
    </row>
    <row r="844" spans="1:26" ht="14.5" customHeight="1">
      <c r="A844" s="74" t="s">
        <v>3671</v>
      </c>
      <c r="B844" s="129" t="s">
        <v>3600</v>
      </c>
      <c r="C844" s="130" t="s">
        <v>3672</v>
      </c>
      <c r="D844" s="131" t="s">
        <v>3634</v>
      </c>
      <c r="E844" s="129" t="s">
        <v>957</v>
      </c>
      <c r="F844" s="132" t="s">
        <v>3673</v>
      </c>
      <c r="G844" s="132">
        <v>0.36585388218510001</v>
      </c>
      <c r="H844" s="348">
        <v>0.36585388218510001</v>
      </c>
      <c r="I844" s="74"/>
      <c r="J844" s="337">
        <v>2.046035789473684</v>
      </c>
      <c r="K844" s="338">
        <v>2.046035789473684</v>
      </c>
      <c r="L844" s="74"/>
      <c r="M844" s="339">
        <v>4.6064801000000002E-2</v>
      </c>
      <c r="N844" s="340">
        <f t="shared" si="69"/>
        <v>4.6064801000000002E-2</v>
      </c>
      <c r="O844" s="74"/>
      <c r="P844" s="133">
        <v>4.3837618000000002E-2</v>
      </c>
      <c r="Q844" s="133">
        <v>1.808797E-3</v>
      </c>
      <c r="R844" s="133">
        <v>4.1838581999999999E-4</v>
      </c>
      <c r="S844" s="134">
        <v>2.6281545656873998E-6</v>
      </c>
      <c r="T844" s="135">
        <v>6.689337964675777E-9</v>
      </c>
      <c r="U844" s="135">
        <v>5.8597453374000005E-2</v>
      </c>
      <c r="V844" s="341">
        <v>1.0916749E-4</v>
      </c>
      <c r="W844" s="110" t="s">
        <v>3644</v>
      </c>
      <c r="X844" s="209" t="s">
        <v>3674</v>
      </c>
      <c r="Y844" s="110"/>
      <c r="Z844" s="90"/>
    </row>
    <row r="845" spans="1:26" ht="14.5" customHeight="1">
      <c r="A845" s="74" t="s">
        <v>3675</v>
      </c>
      <c r="B845" s="129" t="s">
        <v>3600</v>
      </c>
      <c r="C845" s="130" t="s">
        <v>3676</v>
      </c>
      <c r="D845" s="131" t="s">
        <v>3634</v>
      </c>
      <c r="E845" s="129" t="s">
        <v>957</v>
      </c>
      <c r="F845" s="132" t="s">
        <v>3677</v>
      </c>
      <c r="G845" s="132">
        <v>0.34831702046349999</v>
      </c>
      <c r="H845" s="348">
        <v>0.34831702046349999</v>
      </c>
      <c r="I845" s="74"/>
      <c r="J845" s="337">
        <v>1.2633545112781954</v>
      </c>
      <c r="K845" s="338">
        <v>1.2633545112781954</v>
      </c>
      <c r="L845" s="74"/>
      <c r="M845" s="339">
        <v>3.7964869999999998E-2</v>
      </c>
      <c r="N845" s="340">
        <f t="shared" si="69"/>
        <v>3.7964869999999998E-2</v>
      </c>
      <c r="O845" s="74"/>
      <c r="P845" s="133">
        <v>3.5589554000000002E-2</v>
      </c>
      <c r="Q845" s="133">
        <v>1.3192195999999999E-3</v>
      </c>
      <c r="R845" s="133">
        <v>1.0560957E-3</v>
      </c>
      <c r="S845" s="134">
        <v>2.1336662712308996E-6</v>
      </c>
      <c r="T845" s="135">
        <v>4.8787706294644595E-9</v>
      </c>
      <c r="U845" s="135">
        <v>0.14791256365799998</v>
      </c>
      <c r="V845" s="342">
        <v>7.6616736999999996E-5</v>
      </c>
      <c r="W845" s="110" t="s">
        <v>3644</v>
      </c>
      <c r="X845" s="209"/>
      <c r="Y845" s="110"/>
      <c r="Z845" s="90"/>
    </row>
    <row r="846" spans="1:26" ht="14.5" customHeight="1">
      <c r="A846" s="74" t="s">
        <v>3679</v>
      </c>
      <c r="B846" s="129" t="s">
        <v>3600</v>
      </c>
      <c r="C846" s="130" t="s">
        <v>3680</v>
      </c>
      <c r="D846" s="131" t="s">
        <v>3634</v>
      </c>
      <c r="E846" s="129" t="s">
        <v>957</v>
      </c>
      <c r="F846" s="132" t="s">
        <v>3681</v>
      </c>
      <c r="G846" s="132">
        <v>0.42821258339169999</v>
      </c>
      <c r="H846" s="348">
        <v>0.42821258339169999</v>
      </c>
      <c r="I846" s="74"/>
      <c r="J846" s="337">
        <v>2.6061812030075187</v>
      </c>
      <c r="K846" s="338">
        <v>2.6061812030075187</v>
      </c>
      <c r="L846" s="74"/>
      <c r="M846" s="339">
        <v>5.1259714999999997E-2</v>
      </c>
      <c r="N846" s="340">
        <f t="shared" si="69"/>
        <v>5.1259714999999997E-2</v>
      </c>
      <c r="O846" s="74"/>
      <c r="P846" s="133">
        <v>4.7826083999999998E-2</v>
      </c>
      <c r="Q846" s="133">
        <v>2.1825653000000001E-3</v>
      </c>
      <c r="R846" s="133">
        <v>1.2510654999999999E-3</v>
      </c>
      <c r="S846" s="134">
        <v>2.86727126627E-6</v>
      </c>
      <c r="T846" s="135">
        <v>8.0716170740358294E-9</v>
      </c>
      <c r="U846" s="135">
        <v>0.17521925413</v>
      </c>
      <c r="V846" s="341">
        <v>1.3146337E-4</v>
      </c>
      <c r="W846" s="110" t="s">
        <v>3644</v>
      </c>
      <c r="X846" s="209" t="s">
        <v>3682</v>
      </c>
      <c r="Y846" s="110"/>
      <c r="Z846" s="90"/>
    </row>
    <row r="847" spans="1:26" ht="14.5" customHeight="1">
      <c r="A847" s="74" t="s">
        <v>3683</v>
      </c>
      <c r="B847" s="129" t="s">
        <v>3600</v>
      </c>
      <c r="C847" s="130" t="s">
        <v>3684</v>
      </c>
      <c r="D847" s="131" t="s">
        <v>3634</v>
      </c>
      <c r="E847" s="129" t="s">
        <v>957</v>
      </c>
      <c r="F847" s="132" t="s">
        <v>3685</v>
      </c>
      <c r="G847" s="132">
        <v>0.52507850413900004</v>
      </c>
      <c r="H847" s="348">
        <v>0.52507850413900004</v>
      </c>
      <c r="I847" s="74"/>
      <c r="J847" s="337">
        <v>3.5033472180451128</v>
      </c>
      <c r="K847" s="338">
        <v>3.5033472180451128</v>
      </c>
      <c r="L847" s="74"/>
      <c r="M847" s="339">
        <v>6.8069227999999996E-2</v>
      </c>
      <c r="N847" s="340">
        <f t="shared" si="69"/>
        <v>6.8069227999999996E-2</v>
      </c>
      <c r="O847" s="74"/>
      <c r="P847" s="133">
        <v>6.2702302000000001E-2</v>
      </c>
      <c r="Q847" s="133">
        <v>2.9254284E-3</v>
      </c>
      <c r="R847" s="133">
        <v>2.4414975000000001E-3</v>
      </c>
      <c r="S847" s="134">
        <v>3.7591307917140002E-6</v>
      </c>
      <c r="T847" s="135">
        <v>1.08188919443394E-8</v>
      </c>
      <c r="U847" s="135">
        <v>0.34194642294100003</v>
      </c>
      <c r="V847" s="341">
        <v>1.7239840000000001E-4</v>
      </c>
      <c r="W847" s="110" t="s">
        <v>3644</v>
      </c>
      <c r="X847" s="209" t="s">
        <v>3686</v>
      </c>
      <c r="Y847" s="110"/>
      <c r="Z847" s="90"/>
    </row>
    <row r="848" spans="1:26" ht="14.5" customHeight="1">
      <c r="A848" s="74" t="s">
        <v>3687</v>
      </c>
      <c r="B848" s="129" t="s">
        <v>3600</v>
      </c>
      <c r="C848" s="130" t="s">
        <v>3688</v>
      </c>
      <c r="D848" s="131" t="s">
        <v>3634</v>
      </c>
      <c r="E848" s="129" t="s">
        <v>957</v>
      </c>
      <c r="F848" s="132" t="s">
        <v>3689</v>
      </c>
      <c r="G848" s="132">
        <v>0.80060378992110004</v>
      </c>
      <c r="H848" s="348">
        <v>0.80060378992110004</v>
      </c>
      <c r="I848" s="74"/>
      <c r="J848" s="337">
        <v>4.4930646616541354</v>
      </c>
      <c r="K848" s="338">
        <v>4.4930646616541354</v>
      </c>
      <c r="L848" s="74"/>
      <c r="M848" s="339">
        <v>0.12720115000000001</v>
      </c>
      <c r="N848" s="340">
        <f t="shared" si="69"/>
        <v>0.12720115000000001</v>
      </c>
      <c r="O848" s="74"/>
      <c r="P848" s="133">
        <v>0.12219221</v>
      </c>
      <c r="Q848" s="133">
        <v>4.4371766999999999E-3</v>
      </c>
      <c r="R848" s="133">
        <v>5.7176258000000003E-4</v>
      </c>
      <c r="S848" s="134">
        <v>7.3256718720184006E-6</v>
      </c>
      <c r="T848" s="135">
        <v>1.6409677441690276E-8</v>
      </c>
      <c r="U848" s="135">
        <v>8.0078793716999996E-2</v>
      </c>
      <c r="V848" s="341">
        <v>1.8968939999999999E-4</v>
      </c>
      <c r="W848" s="110" t="s">
        <v>3644</v>
      </c>
      <c r="X848" s="209"/>
      <c r="Y848" s="110"/>
      <c r="Z848" s="90"/>
    </row>
    <row r="849" spans="1:26" ht="14.5" customHeight="1">
      <c r="A849" s="74" t="s">
        <v>3691</v>
      </c>
      <c r="B849" s="129" t="s">
        <v>3600</v>
      </c>
      <c r="C849" s="130" t="s">
        <v>3692</v>
      </c>
      <c r="D849" s="131" t="s">
        <v>3634</v>
      </c>
      <c r="E849" s="129" t="s">
        <v>957</v>
      </c>
      <c r="F849" s="132" t="s">
        <v>3693</v>
      </c>
      <c r="G849" s="132">
        <v>0.64765466300410002</v>
      </c>
      <c r="H849" s="348">
        <v>0.64765466300410002</v>
      </c>
      <c r="I849" s="74"/>
      <c r="J849" s="337">
        <v>4.2773570676691728</v>
      </c>
      <c r="K849" s="338">
        <v>4.2773570676691728</v>
      </c>
      <c r="L849" s="74"/>
      <c r="M849" s="339">
        <v>8.6668317999999994E-2</v>
      </c>
      <c r="N849" s="340">
        <f t="shared" si="69"/>
        <v>8.6668317999999994E-2</v>
      </c>
      <c r="O849" s="74"/>
      <c r="P849" s="133">
        <v>8.2923486000000005E-2</v>
      </c>
      <c r="Q849" s="133">
        <v>3.5903560999999999E-3</v>
      </c>
      <c r="R849" s="133">
        <v>1.5447647000000001E-4</v>
      </c>
      <c r="S849" s="134">
        <v>4.971432001958399E-6</v>
      </c>
      <c r="T849" s="135">
        <v>1.3277943777520775E-8</v>
      </c>
      <c r="U849" s="135">
        <v>2.1635360293000002E-2</v>
      </c>
      <c r="V849" s="341">
        <v>1.4257447000000001E-4</v>
      </c>
      <c r="W849" s="110" t="s">
        <v>3644</v>
      </c>
      <c r="X849" s="209" t="s">
        <v>3695</v>
      </c>
      <c r="Y849" s="110"/>
      <c r="Z849" s="90"/>
    </row>
    <row r="850" spans="1:26" ht="14.5" customHeight="1">
      <c r="A850" s="74" t="s">
        <v>3696</v>
      </c>
      <c r="B850" s="129" t="s">
        <v>3600</v>
      </c>
      <c r="C850" s="130" t="s">
        <v>3697</v>
      </c>
      <c r="D850" s="131" t="s">
        <v>3634</v>
      </c>
      <c r="E850" s="129" t="s">
        <v>957</v>
      </c>
      <c r="F850" s="132" t="s">
        <v>3698</v>
      </c>
      <c r="G850" s="132">
        <v>0.34295949900510003</v>
      </c>
      <c r="H850" s="348">
        <v>0.34295949900510003</v>
      </c>
      <c r="I850" s="74"/>
      <c r="J850" s="337">
        <v>1.8760357894736841</v>
      </c>
      <c r="K850" s="338">
        <v>1.8760357894736841</v>
      </c>
      <c r="L850" s="74"/>
      <c r="M850" s="339">
        <v>4.3393167000000003E-2</v>
      </c>
      <c r="N850" s="340">
        <f t="shared" si="69"/>
        <v>4.3393167000000003E-2</v>
      </c>
      <c r="O850" s="74"/>
      <c r="P850" s="133">
        <v>4.1326180999999997E-2</v>
      </c>
      <c r="Q850" s="133">
        <v>1.6770750999999999E-3</v>
      </c>
      <c r="R850" s="133">
        <v>3.8991150000000001E-4</v>
      </c>
      <c r="S850" s="134">
        <v>2.4775887656873999E-6</v>
      </c>
      <c r="T850" s="135">
        <v>6.2022009596757767E-9</v>
      </c>
      <c r="U850" s="135">
        <v>5.4609453374E-2</v>
      </c>
      <c r="V850" s="341">
        <v>1.0351182E-4</v>
      </c>
      <c r="W850" s="110" t="s">
        <v>3644</v>
      </c>
      <c r="X850" s="210"/>
      <c r="Y850" s="110"/>
      <c r="Z850" s="90"/>
    </row>
    <row r="851" spans="1:26" ht="14.5" customHeight="1">
      <c r="A851" s="74" t="s">
        <v>3700</v>
      </c>
      <c r="B851" s="129" t="s">
        <v>3600</v>
      </c>
      <c r="C851" s="130" t="s">
        <v>3701</v>
      </c>
      <c r="D851" s="131" t="s">
        <v>3634</v>
      </c>
      <c r="E851" s="129" t="s">
        <v>957</v>
      </c>
      <c r="F851" s="132" t="s">
        <v>3702</v>
      </c>
      <c r="G851" s="132">
        <v>0.3737047032261</v>
      </c>
      <c r="H851" s="348">
        <v>0.3737047032261</v>
      </c>
      <c r="I851" s="74"/>
      <c r="J851" s="337">
        <v>2.4813983458646613</v>
      </c>
      <c r="K851" s="338">
        <v>2.4813983458646613</v>
      </c>
      <c r="L851" s="74"/>
      <c r="M851" s="339">
        <v>4.0696826999999998E-2</v>
      </c>
      <c r="N851" s="340">
        <f t="shared" si="69"/>
        <v>4.0696826999999998E-2</v>
      </c>
      <c r="O851" s="74"/>
      <c r="P851" s="133">
        <v>3.8999520000000003E-2</v>
      </c>
      <c r="Q851" s="133">
        <v>1.9182895000000001E-3</v>
      </c>
      <c r="R851" s="133">
        <v>-2.2098226000000001E-4</v>
      </c>
      <c r="S851" s="134">
        <v>2.3381007143574E-6</v>
      </c>
      <c r="T851" s="135">
        <v>7.0942657890987762E-9</v>
      </c>
      <c r="U851" s="135">
        <v>-3.0949897104E-2</v>
      </c>
      <c r="V851" s="342">
        <v>7.3892274000000006E-5</v>
      </c>
      <c r="W851" s="110" t="s">
        <v>3644</v>
      </c>
      <c r="X851" s="212" t="s">
        <v>3704</v>
      </c>
      <c r="Y851" s="213"/>
      <c r="Z851" s="90"/>
    </row>
    <row r="852" spans="1:26" ht="14.5" customHeight="1">
      <c r="A852" s="74" t="s">
        <v>3705</v>
      </c>
      <c r="B852" s="129" t="s">
        <v>3600</v>
      </c>
      <c r="C852" s="130" t="s">
        <v>3706</v>
      </c>
      <c r="D852" s="131" t="s">
        <v>3634</v>
      </c>
      <c r="E852" s="129" t="s">
        <v>957</v>
      </c>
      <c r="F852" s="132" t="s">
        <v>3707</v>
      </c>
      <c r="G852" s="132">
        <v>1.6868311330710002</v>
      </c>
      <c r="H852" s="348">
        <v>1.6868311330710002</v>
      </c>
      <c r="I852" s="74"/>
      <c r="J852" s="337">
        <v>10.668959398496241</v>
      </c>
      <c r="K852" s="338">
        <v>10.668959398496241</v>
      </c>
      <c r="L852" s="74"/>
      <c r="M852" s="339">
        <v>0.20791040999999999</v>
      </c>
      <c r="N852" s="340">
        <f t="shared" si="69"/>
        <v>0.20791040999999999</v>
      </c>
      <c r="O852" s="74"/>
      <c r="P852" s="133">
        <v>0.19270171999999999</v>
      </c>
      <c r="Q852" s="133">
        <v>8.9214120999999997E-3</v>
      </c>
      <c r="R852" s="133">
        <v>6.2872743000000004E-3</v>
      </c>
      <c r="S852" s="134">
        <v>1.1552861419717999E-5</v>
      </c>
      <c r="T852" s="135">
        <v>3.2993387814373591E-8</v>
      </c>
      <c r="U852" s="135">
        <v>0.88057062865000002</v>
      </c>
      <c r="V852" s="341">
        <v>5.2929286999999999E-4</v>
      </c>
      <c r="W852" s="110" t="s">
        <v>3644</v>
      </c>
      <c r="X852" s="209" t="s">
        <v>3709</v>
      </c>
      <c r="Y852" s="110"/>
      <c r="Z852" s="90"/>
    </row>
    <row r="853" spans="1:26" ht="14.5" customHeight="1">
      <c r="A853" s="74" t="s">
        <v>3710</v>
      </c>
      <c r="B853" s="129" t="s">
        <v>3600</v>
      </c>
      <c r="C853" s="130" t="s">
        <v>3711</v>
      </c>
      <c r="D853" s="131" t="s">
        <v>3634</v>
      </c>
      <c r="E853" s="129" t="s">
        <v>957</v>
      </c>
      <c r="F853" s="132" t="s">
        <v>3712</v>
      </c>
      <c r="G853" s="132">
        <v>0.61648931103610005</v>
      </c>
      <c r="H853" s="348">
        <v>0.61648931103610005</v>
      </c>
      <c r="I853" s="74"/>
      <c r="J853" s="337">
        <v>4.1168259398496234</v>
      </c>
      <c r="K853" s="338">
        <v>4.1168259398496234</v>
      </c>
      <c r="L853" s="74"/>
      <c r="M853" s="339">
        <v>7.7938099999999996E-2</v>
      </c>
      <c r="N853" s="340">
        <f t="shared" si="69"/>
        <v>7.7938099999999996E-2</v>
      </c>
      <c r="O853" s="74"/>
      <c r="P853" s="133">
        <v>7.1917245000000005E-2</v>
      </c>
      <c r="Q853" s="133">
        <v>3.4035846000000001E-3</v>
      </c>
      <c r="R853" s="133">
        <v>2.6172705999999999E-3</v>
      </c>
      <c r="S853" s="134">
        <v>4.311585416858999E-6</v>
      </c>
      <c r="T853" s="135">
        <v>1.2587221111763976E-8</v>
      </c>
      <c r="U853" s="135">
        <v>0.36656450620999997</v>
      </c>
      <c r="V853" s="341">
        <v>1.9056822E-4</v>
      </c>
      <c r="W853" s="110" t="s">
        <v>3644</v>
      </c>
      <c r="X853" s="209" t="s">
        <v>3714</v>
      </c>
      <c r="Y853" s="110"/>
      <c r="Z853" s="90"/>
    </row>
    <row r="854" spans="1:26" ht="14.5" customHeight="1">
      <c r="A854" s="74" t="s">
        <v>3715</v>
      </c>
      <c r="B854" s="129" t="s">
        <v>3600</v>
      </c>
      <c r="C854" s="130" t="s">
        <v>3716</v>
      </c>
      <c r="D854" s="131" t="s">
        <v>3634</v>
      </c>
      <c r="E854" s="129" t="s">
        <v>957</v>
      </c>
      <c r="F854" s="132" t="s">
        <v>3717</v>
      </c>
      <c r="G854" s="132">
        <v>0.66620657408509998</v>
      </c>
      <c r="H854" s="348">
        <v>0.66620657408509998</v>
      </c>
      <c r="I854" s="74"/>
      <c r="J854" s="337">
        <v>3.8815966917293228</v>
      </c>
      <c r="K854" s="338">
        <v>3.8815966917293228</v>
      </c>
      <c r="L854" s="74"/>
      <c r="M854" s="339">
        <v>8.4123107000000003E-2</v>
      </c>
      <c r="N854" s="340">
        <f t="shared" si="69"/>
        <v>8.4123107000000003E-2</v>
      </c>
      <c r="O854" s="74"/>
      <c r="P854" s="133">
        <v>7.6318949999999997E-2</v>
      </c>
      <c r="Q854" s="133">
        <v>3.8688651E-3</v>
      </c>
      <c r="R854" s="133">
        <v>3.9352921000000004E-3</v>
      </c>
      <c r="S854" s="134">
        <v>4.5754766252833985E-6</v>
      </c>
      <c r="T854" s="135">
        <v>1.4307933049872276E-8</v>
      </c>
      <c r="U854" s="135">
        <v>0.55116135878799999</v>
      </c>
      <c r="V854" s="341">
        <v>2.6350453000000001E-4</v>
      </c>
      <c r="W854" s="110" t="s">
        <v>3644</v>
      </c>
      <c r="X854" s="209" t="s">
        <v>3719</v>
      </c>
      <c r="Y854" s="110"/>
    </row>
    <row r="855" spans="1:26" ht="14.5" customHeight="1">
      <c r="A855" s="74" t="s">
        <v>3720</v>
      </c>
      <c r="B855" s="129" t="s">
        <v>3600</v>
      </c>
      <c r="C855" s="130" t="s">
        <v>3721</v>
      </c>
      <c r="D855" s="131" t="s">
        <v>3634</v>
      </c>
      <c r="E855" s="129" t="s">
        <v>957</v>
      </c>
      <c r="F855" s="132" t="s">
        <v>3722</v>
      </c>
      <c r="G855" s="132">
        <v>0.42933245728309999</v>
      </c>
      <c r="H855" s="348">
        <v>0.42933245728309999</v>
      </c>
      <c r="I855" s="74"/>
      <c r="J855" s="337">
        <v>2.386968947368421</v>
      </c>
      <c r="K855" s="338">
        <v>2.386968947368421</v>
      </c>
      <c r="L855" s="74"/>
      <c r="M855" s="339">
        <v>5.7364160999999997E-2</v>
      </c>
      <c r="N855" s="340">
        <f t="shared" si="69"/>
        <v>5.7364160999999997E-2</v>
      </c>
      <c r="O855" s="74"/>
      <c r="P855" s="133">
        <v>5.5143805999999997E-2</v>
      </c>
      <c r="Q855" s="133">
        <v>2.1980141999999999E-3</v>
      </c>
      <c r="R855" s="145">
        <v>2.2340763E-5</v>
      </c>
      <c r="S855" s="134">
        <v>3.3059835501383993E-6</v>
      </c>
      <c r="T855" s="135">
        <v>8.1287506074599774E-9</v>
      </c>
      <c r="U855" s="135">
        <v>3.1289584449999998E-3</v>
      </c>
      <c r="V855" s="341">
        <v>1.1500553E-4</v>
      </c>
      <c r="W855" s="110" t="s">
        <v>3644</v>
      </c>
      <c r="X855" s="214" t="s">
        <v>3724</v>
      </c>
      <c r="Y855" s="215"/>
    </row>
    <row r="856" spans="1:26" ht="14.5" customHeight="1">
      <c r="A856" s="74" t="s">
        <v>3725</v>
      </c>
      <c r="B856" s="129" t="s">
        <v>3600</v>
      </c>
      <c r="C856" s="130" t="s">
        <v>3726</v>
      </c>
      <c r="D856" s="131" t="s">
        <v>3634</v>
      </c>
      <c r="E856" s="129" t="s">
        <v>957</v>
      </c>
      <c r="F856" s="132" t="s">
        <v>3727</v>
      </c>
      <c r="G856" s="132">
        <v>0.381870159835</v>
      </c>
      <c r="H856" s="348">
        <v>0.381870159835</v>
      </c>
      <c r="I856" s="74"/>
      <c r="J856" s="337">
        <v>2.1921795488721805</v>
      </c>
      <c r="K856" s="338">
        <v>2.1921795488721805</v>
      </c>
      <c r="L856" s="74"/>
      <c r="M856" s="339">
        <v>5.0473687000000003E-2</v>
      </c>
      <c r="N856" s="340">
        <f t="shared" si="69"/>
        <v>5.0473687000000003E-2</v>
      </c>
      <c r="O856" s="74"/>
      <c r="P856" s="133">
        <v>4.563772E-2</v>
      </c>
      <c r="Q856" s="133">
        <v>2.0221373999999999E-3</v>
      </c>
      <c r="R856" s="133">
        <v>2.8138292E-3</v>
      </c>
      <c r="S856" s="134">
        <v>2.7360743834350004E-6</v>
      </c>
      <c r="T856" s="135">
        <v>7.4783187628389671E-9</v>
      </c>
      <c r="U856" s="135">
        <v>0.39409372936999998</v>
      </c>
      <c r="V856" s="341">
        <v>1.4905472E-4</v>
      </c>
      <c r="W856" s="110" t="s">
        <v>3644</v>
      </c>
      <c r="X856" s="110"/>
      <c r="Y856" s="110"/>
    </row>
    <row r="857" spans="1:26" ht="14.5" customHeight="1">
      <c r="A857" s="74" t="s">
        <v>3728</v>
      </c>
      <c r="B857" s="129" t="s">
        <v>3600</v>
      </c>
      <c r="C857" s="130" t="s">
        <v>3729</v>
      </c>
      <c r="D857" s="131" t="s">
        <v>3634</v>
      </c>
      <c r="E857" s="129" t="s">
        <v>957</v>
      </c>
      <c r="F857" s="132" t="s">
        <v>3730</v>
      </c>
      <c r="G857" s="132">
        <v>0.64335881878000001</v>
      </c>
      <c r="H857" s="348">
        <v>0.64335881878000001</v>
      </c>
      <c r="I857" s="74"/>
      <c r="J857" s="337">
        <v>3.7529912030075185</v>
      </c>
      <c r="K857" s="338">
        <v>3.7529912030075185</v>
      </c>
      <c r="L857" s="74"/>
      <c r="M857" s="339">
        <v>8.7942073999999995E-2</v>
      </c>
      <c r="N857" s="340">
        <f t="shared" si="69"/>
        <v>8.7942073999999995E-2</v>
      </c>
      <c r="O857" s="74"/>
      <c r="P857" s="133">
        <v>7.9262992000000004E-2</v>
      </c>
      <c r="Q857" s="133">
        <v>3.4533889999999999E-3</v>
      </c>
      <c r="R857" s="133">
        <v>5.2256932999999997E-3</v>
      </c>
      <c r="S857" s="134">
        <v>4.7519779664990001E-6</v>
      </c>
      <c r="T857" s="135">
        <v>1.277140891877275E-8</v>
      </c>
      <c r="U857" s="135">
        <v>0.73188982192999996</v>
      </c>
      <c r="V857" s="341">
        <v>2.6437097000000002E-4</v>
      </c>
      <c r="W857" s="110" t="s">
        <v>3644</v>
      </c>
      <c r="X857" s="110"/>
      <c r="Y857" s="110"/>
    </row>
    <row r="858" spans="1:26" ht="14.5" customHeight="1">
      <c r="B858" s="129" t="s">
        <v>3600</v>
      </c>
      <c r="C858" s="127" t="s">
        <v>214</v>
      </c>
      <c r="D858" s="127" t="s">
        <v>3731</v>
      </c>
      <c r="G858" s="74"/>
      <c r="H858" s="74"/>
      <c r="I858" s="74"/>
      <c r="J858" s="115"/>
      <c r="K858" s="74"/>
      <c r="L858" s="74"/>
      <c r="M858" s="115"/>
      <c r="N858" s="74"/>
      <c r="O858" s="74"/>
      <c r="P858" s="74"/>
      <c r="V858" s="74"/>
      <c r="W858" s="89"/>
      <c r="X858" s="110"/>
      <c r="Y858" s="110"/>
    </row>
    <row r="859" spans="1:26" ht="14.5" customHeight="1">
      <c r="A859" s="74" t="s">
        <v>3732</v>
      </c>
      <c r="B859" s="129" t="s">
        <v>3600</v>
      </c>
      <c r="C859" s="130" t="s">
        <v>3733</v>
      </c>
      <c r="D859" s="131" t="s">
        <v>3731</v>
      </c>
      <c r="E859" s="129" t="s">
        <v>957</v>
      </c>
      <c r="F859" s="132" t="s">
        <v>3734</v>
      </c>
      <c r="G859" s="132">
        <v>1.6483189894354999</v>
      </c>
      <c r="H859" s="348">
        <v>1.6483189894354999</v>
      </c>
      <c r="I859" s="74"/>
      <c r="J859" s="337">
        <v>3.9635321052631576</v>
      </c>
      <c r="K859" s="338">
        <v>3.9635321052631576</v>
      </c>
      <c r="L859" s="74"/>
      <c r="M859" s="339">
        <v>0.12335559</v>
      </c>
      <c r="N859" s="340">
        <f t="shared" ref="N859:N870" si="70">M859</f>
        <v>0.12335559</v>
      </c>
      <c r="O859" s="74"/>
      <c r="P859" s="133">
        <v>0.11329844999999999</v>
      </c>
      <c r="Q859" s="133">
        <v>4.4328290999999997E-3</v>
      </c>
      <c r="R859" s="133">
        <v>5.6243144000000002E-3</v>
      </c>
      <c r="S859" s="134">
        <v>6.7924731235706679E-6</v>
      </c>
      <c r="T859" s="135">
        <v>1.6393598290063612E-8</v>
      </c>
      <c r="U859" s="135">
        <v>0.78771910514449994</v>
      </c>
      <c r="V859" s="341">
        <v>3.2506186E-4</v>
      </c>
      <c r="W859" s="89" t="s">
        <v>663</v>
      </c>
      <c r="X859" s="89"/>
      <c r="Y859" s="89"/>
    </row>
    <row r="860" spans="1:26" ht="14.5" customHeight="1">
      <c r="A860" s="74" t="s">
        <v>3736</v>
      </c>
      <c r="B860" s="129" t="s">
        <v>3600</v>
      </c>
      <c r="C860" s="130" t="s">
        <v>215</v>
      </c>
      <c r="D860" s="131" t="s">
        <v>3731</v>
      </c>
      <c r="E860" s="129" t="s">
        <v>957</v>
      </c>
      <c r="F860" s="132" t="s">
        <v>3737</v>
      </c>
      <c r="G860" s="132">
        <v>1.3950347632512998</v>
      </c>
      <c r="H860" s="348">
        <v>1.3950347632512998</v>
      </c>
      <c r="I860" s="74"/>
      <c r="J860" s="337">
        <v>3.7849922556390978</v>
      </c>
      <c r="K860" s="338">
        <v>3.7849922556390978</v>
      </c>
      <c r="L860" s="74"/>
      <c r="M860" s="339">
        <v>0.11529623999999999</v>
      </c>
      <c r="N860" s="340">
        <f t="shared" si="70"/>
        <v>0.11529623999999999</v>
      </c>
      <c r="O860" s="74"/>
      <c r="P860" s="133">
        <v>0.105591</v>
      </c>
      <c r="Q860" s="133">
        <v>4.1754085E-3</v>
      </c>
      <c r="R860" s="133">
        <v>5.5298309999999998E-3</v>
      </c>
      <c r="S860" s="134">
        <v>6.3303954423109998E-6</v>
      </c>
      <c r="T860" s="135">
        <v>1.5441599569100901E-8</v>
      </c>
      <c r="U860" s="135">
        <v>0.77448612558899999</v>
      </c>
      <c r="V860" s="341">
        <v>3.1160382000000001E-4</v>
      </c>
      <c r="W860" s="110" t="s">
        <v>3738</v>
      </c>
      <c r="X860" s="110"/>
      <c r="Y860" s="110"/>
    </row>
    <row r="861" spans="1:26" ht="14.5" customHeight="1">
      <c r="A861" s="74" t="s">
        <v>3739</v>
      </c>
      <c r="B861" s="129" t="s">
        <v>3600</v>
      </c>
      <c r="C861" s="130" t="s">
        <v>216</v>
      </c>
      <c r="D861" s="131" t="s">
        <v>3731</v>
      </c>
      <c r="E861" s="129" t="s">
        <v>957</v>
      </c>
      <c r="F861" s="132" t="s">
        <v>3740</v>
      </c>
      <c r="G861" s="132">
        <v>1.2574775964581</v>
      </c>
      <c r="H861" s="348">
        <v>1.2574775964581</v>
      </c>
      <c r="I861" s="74"/>
      <c r="J861" s="337">
        <v>2.4322999999999997</v>
      </c>
      <c r="K861" s="338">
        <v>2.4322999999999997</v>
      </c>
      <c r="L861" s="74"/>
      <c r="M861" s="339">
        <v>6.4016314000000005E-2</v>
      </c>
      <c r="N861" s="340">
        <f t="shared" si="70"/>
        <v>6.4016314000000005E-2</v>
      </c>
      <c r="O861" s="74"/>
      <c r="P861" s="133">
        <v>5.7173094000000001E-2</v>
      </c>
      <c r="Q861" s="133">
        <v>2.3568030999999998E-3</v>
      </c>
      <c r="R861" s="133">
        <v>4.4864175999999997E-3</v>
      </c>
      <c r="S861" s="134">
        <v>3.4276434999999998E-6</v>
      </c>
      <c r="T861" s="135">
        <v>8.7159877170000004E-9</v>
      </c>
      <c r="U861" s="135">
        <v>0.62834979999999996</v>
      </c>
      <c r="V861" s="341">
        <v>1.7802620000000001E-4</v>
      </c>
      <c r="W861" s="110" t="s">
        <v>664</v>
      </c>
      <c r="X861" s="110"/>
      <c r="Y861" s="110"/>
    </row>
    <row r="862" spans="1:26" ht="14.5" customHeight="1">
      <c r="A862" s="74" t="s">
        <v>3742</v>
      </c>
      <c r="B862" s="129" t="s">
        <v>3600</v>
      </c>
      <c r="C862" s="130" t="s">
        <v>217</v>
      </c>
      <c r="D862" s="131" t="s">
        <v>3731</v>
      </c>
      <c r="E862" s="129" t="s">
        <v>957</v>
      </c>
      <c r="F862" s="132" t="s">
        <v>3743</v>
      </c>
      <c r="G862" s="132">
        <v>1.3428952646445</v>
      </c>
      <c r="H862" s="348">
        <v>1.3428952646445</v>
      </c>
      <c r="I862" s="74"/>
      <c r="J862" s="337">
        <v>3.6193431578947366</v>
      </c>
      <c r="K862" s="338">
        <v>3.6193431578947366</v>
      </c>
      <c r="L862" s="74"/>
      <c r="M862" s="339">
        <v>0.12908997999999999</v>
      </c>
      <c r="N862" s="340">
        <f t="shared" si="70"/>
        <v>0.12908997999999999</v>
      </c>
      <c r="O862" s="74"/>
      <c r="P862" s="133">
        <v>0.11989221999999999</v>
      </c>
      <c r="Q862" s="133">
        <v>4.1196297999999999E-3</v>
      </c>
      <c r="R862" s="133">
        <v>5.0781296E-3</v>
      </c>
      <c r="S862" s="134">
        <v>7.1877827997550003E-6</v>
      </c>
      <c r="T862" s="135">
        <v>1.5235317047447999E-8</v>
      </c>
      <c r="U862" s="135">
        <v>0.71122263627100002</v>
      </c>
      <c r="V862" s="341">
        <v>2.7899423999999998E-4</v>
      </c>
      <c r="W862" s="110" t="s">
        <v>3744</v>
      </c>
      <c r="X862" s="110"/>
      <c r="Y862" s="110"/>
    </row>
    <row r="863" spans="1:26" ht="14.5" customHeight="1">
      <c r="A863" s="74" t="s">
        <v>3745</v>
      </c>
      <c r="B863" s="129" t="s">
        <v>3600</v>
      </c>
      <c r="C863" s="130" t="s">
        <v>218</v>
      </c>
      <c r="D863" s="131" t="s">
        <v>3731</v>
      </c>
      <c r="E863" s="129" t="s">
        <v>957</v>
      </c>
      <c r="F863" s="132" t="s">
        <v>3746</v>
      </c>
      <c r="G863" s="132">
        <v>1.3687717001583</v>
      </c>
      <c r="H863" s="348">
        <v>1.3687717001583</v>
      </c>
      <c r="I863" s="74"/>
      <c r="J863" s="337">
        <v>2.667972932330827</v>
      </c>
      <c r="K863" s="338">
        <v>2.667972932330827</v>
      </c>
      <c r="L863" s="74"/>
      <c r="M863" s="339">
        <v>9.6742668000000004E-2</v>
      </c>
      <c r="N863" s="340">
        <f t="shared" si="70"/>
        <v>9.6742668000000004E-2</v>
      </c>
      <c r="O863" s="74"/>
      <c r="P863" s="133">
        <v>8.8377691999999994E-2</v>
      </c>
      <c r="Q863" s="133">
        <v>3.0367557000000002E-3</v>
      </c>
      <c r="R863" s="133">
        <v>5.3282203000000004E-3</v>
      </c>
      <c r="S863" s="134">
        <v>5.2984227794080002E-6</v>
      </c>
      <c r="T863" s="135">
        <v>1.1230605267888001E-8</v>
      </c>
      <c r="U863" s="135">
        <v>0.74624934107999996</v>
      </c>
      <c r="V863" s="341">
        <v>2.3251553999999999E-4</v>
      </c>
      <c r="W863" s="110" t="s">
        <v>3748</v>
      </c>
      <c r="X863" s="110"/>
      <c r="Y863" s="110"/>
    </row>
    <row r="864" spans="1:26" ht="14.5" customHeight="1">
      <c r="A864" s="74" t="s">
        <v>3749</v>
      </c>
      <c r="B864" s="129" t="s">
        <v>3600</v>
      </c>
      <c r="C864" s="130" t="s">
        <v>219</v>
      </c>
      <c r="D864" s="131" t="s">
        <v>3731</v>
      </c>
      <c r="E864" s="129" t="s">
        <v>957</v>
      </c>
      <c r="F864" s="132" t="s">
        <v>3750</v>
      </c>
      <c r="G864" s="132">
        <v>2.0090570910871999</v>
      </c>
      <c r="H864" s="348">
        <v>2.0090570910871999</v>
      </c>
      <c r="I864" s="74"/>
      <c r="J864" s="337">
        <v>1.3872537593984962</v>
      </c>
      <c r="K864" s="338">
        <v>1.3872537593984962</v>
      </c>
      <c r="L864" s="74"/>
      <c r="M864" s="339">
        <v>3.2221495000000003E-2</v>
      </c>
      <c r="N864" s="340">
        <f t="shared" si="70"/>
        <v>3.2221495000000003E-2</v>
      </c>
      <c r="O864" s="74"/>
      <c r="P864" s="133">
        <v>2.9915272999999999E-2</v>
      </c>
      <c r="Q864" s="133">
        <v>1.3214565999999999E-3</v>
      </c>
      <c r="R864" s="133">
        <v>9.8476514999999991E-4</v>
      </c>
      <c r="S864" s="134">
        <v>1.7934815574508E-6</v>
      </c>
      <c r="T864" s="135">
        <v>4.8870437205707924E-9</v>
      </c>
      <c r="U864" s="135">
        <v>0.13792229190000002</v>
      </c>
      <c r="V864" s="342">
        <v>7.7691308999999997E-5</v>
      </c>
      <c r="W864" s="110" t="s">
        <v>3751</v>
      </c>
      <c r="X864" s="110"/>
      <c r="Y864" s="110"/>
    </row>
    <row r="865" spans="1:25" ht="14.5" customHeight="1">
      <c r="A865" s="74" t="s">
        <v>3752</v>
      </c>
      <c r="B865" s="129" t="s">
        <v>3600</v>
      </c>
      <c r="C865" s="130" t="s">
        <v>220</v>
      </c>
      <c r="D865" s="131" t="s">
        <v>3731</v>
      </c>
      <c r="E865" s="129" t="s">
        <v>957</v>
      </c>
      <c r="F865" s="132" t="s">
        <v>3753</v>
      </c>
      <c r="G865" s="132">
        <v>1.4538993438749999</v>
      </c>
      <c r="H865" s="348">
        <v>1.4538993438749999</v>
      </c>
      <c r="I865" s="74"/>
      <c r="J865" s="337">
        <v>3.5680971428571424</v>
      </c>
      <c r="K865" s="338">
        <v>3.5680971428571424</v>
      </c>
      <c r="L865" s="74"/>
      <c r="M865" s="339">
        <v>0.10916779</v>
      </c>
      <c r="N865" s="340">
        <f t="shared" si="70"/>
        <v>0.10916779</v>
      </c>
      <c r="O865" s="74"/>
      <c r="P865" s="133">
        <v>9.9992524999999999E-2</v>
      </c>
      <c r="Q865" s="133">
        <v>3.911098E-3</v>
      </c>
      <c r="R865" s="133">
        <v>5.2641635999999999E-3</v>
      </c>
      <c r="S865" s="134">
        <v>5.9947557592529705E-6</v>
      </c>
      <c r="T865" s="135">
        <v>1.446412025216522E-8</v>
      </c>
      <c r="U865" s="135">
        <v>0.73727780913950003</v>
      </c>
      <c r="V865" s="341">
        <v>2.9114544000000001E-4</v>
      </c>
      <c r="W865" s="110" t="s">
        <v>3755</v>
      </c>
      <c r="X865" s="110"/>
      <c r="Y865" s="110"/>
    </row>
    <row r="866" spans="1:25" ht="14.5" customHeight="1">
      <c r="A866" s="74" t="s">
        <v>3756</v>
      </c>
      <c r="B866" s="129" t="s">
        <v>3600</v>
      </c>
      <c r="C866" s="130" t="s">
        <v>221</v>
      </c>
      <c r="D866" s="131" t="s">
        <v>3731</v>
      </c>
      <c r="E866" s="129" t="s">
        <v>957</v>
      </c>
      <c r="F866" s="132" t="s">
        <v>3757</v>
      </c>
      <c r="G866" s="132">
        <v>1.2813577667680001</v>
      </c>
      <c r="H866" s="348">
        <v>1.2813577667680001</v>
      </c>
      <c r="I866" s="74"/>
      <c r="J866" s="337">
        <v>5.2550209022556391</v>
      </c>
      <c r="K866" s="338">
        <v>5.2550209022556391</v>
      </c>
      <c r="L866" s="74"/>
      <c r="M866" s="339">
        <v>0.10416931</v>
      </c>
      <c r="N866" s="340">
        <f t="shared" si="70"/>
        <v>0.10416931</v>
      </c>
      <c r="O866" s="74"/>
      <c r="P866" s="133">
        <v>9.4053452999999995E-2</v>
      </c>
      <c r="Q866" s="133">
        <v>4.3881425999999996E-3</v>
      </c>
      <c r="R866" s="133">
        <v>5.7277125999999996E-3</v>
      </c>
      <c r="S866" s="134">
        <v>5.6386962925309995E-6</v>
      </c>
      <c r="T866" s="135">
        <v>1.6228338366070104E-8</v>
      </c>
      <c r="U866" s="135">
        <v>0.80220064441099992</v>
      </c>
      <c r="V866" s="341">
        <v>2.9359767999999998E-4</v>
      </c>
      <c r="W866" s="110" t="s">
        <v>662</v>
      </c>
      <c r="X866" s="110"/>
      <c r="Y866" s="110"/>
    </row>
    <row r="867" spans="1:25" ht="14.5" customHeight="1">
      <c r="A867" s="74" t="s">
        <v>3759</v>
      </c>
      <c r="B867" s="129" t="s">
        <v>3600</v>
      </c>
      <c r="C867" s="130" t="s">
        <v>222</v>
      </c>
      <c r="D867" s="131" t="s">
        <v>3731</v>
      </c>
      <c r="E867" s="129" t="s">
        <v>957</v>
      </c>
      <c r="F867" s="132" t="s">
        <v>3760</v>
      </c>
      <c r="G867" s="132">
        <v>1.4331651845658895</v>
      </c>
      <c r="H867" s="348">
        <v>1.4331651845658895</v>
      </c>
      <c r="I867" s="74"/>
      <c r="J867" s="337">
        <v>4.6464095488721799</v>
      </c>
      <c r="K867" s="338">
        <v>4.6464095488721799</v>
      </c>
      <c r="L867" s="74"/>
      <c r="M867" s="339">
        <v>0.10147702</v>
      </c>
      <c r="N867" s="340">
        <f t="shared" si="70"/>
        <v>0.10147702</v>
      </c>
      <c r="O867" s="74"/>
      <c r="P867" s="133">
        <v>9.1150521999999998E-2</v>
      </c>
      <c r="Q867" s="133">
        <v>3.8990299999999999E-3</v>
      </c>
      <c r="R867" s="133">
        <v>6.4274724999999998E-3</v>
      </c>
      <c r="S867" s="134">
        <v>5.4646596225999998E-6</v>
      </c>
      <c r="T867" s="135">
        <v>1.441949005033E-8</v>
      </c>
      <c r="U867" s="135">
        <v>0.900206236268</v>
      </c>
      <c r="V867" s="341">
        <v>2.9666954000000001E-4</v>
      </c>
      <c r="W867" s="89" t="s">
        <v>3762</v>
      </c>
      <c r="X867" s="110"/>
      <c r="Y867" s="110"/>
    </row>
    <row r="868" spans="1:25" ht="14.5" customHeight="1">
      <c r="A868" s="74" t="s">
        <v>3763</v>
      </c>
      <c r="B868" s="129" t="s">
        <v>3600</v>
      </c>
      <c r="C868" s="130" t="s">
        <v>223</v>
      </c>
      <c r="D868" s="131" t="s">
        <v>3731</v>
      </c>
      <c r="E868" s="129" t="s">
        <v>957</v>
      </c>
      <c r="F868" s="132" t="s">
        <v>3764</v>
      </c>
      <c r="G868" s="132">
        <v>1.2475655409722588</v>
      </c>
      <c r="H868" s="348">
        <v>1.2475655409722588</v>
      </c>
      <c r="I868" s="74"/>
      <c r="J868" s="337">
        <v>2.9599999999999995</v>
      </c>
      <c r="K868" s="338">
        <v>2.9599999999999995</v>
      </c>
      <c r="L868" s="74"/>
      <c r="M868" s="339">
        <v>7.2958308999999999E-2</v>
      </c>
      <c r="N868" s="340">
        <f t="shared" si="70"/>
        <v>7.2958308999999999E-2</v>
      </c>
      <c r="O868" s="74"/>
      <c r="P868" s="133">
        <v>7.0232019000000007E-2</v>
      </c>
      <c r="Q868" s="133">
        <v>2.7262897E-3</v>
      </c>
      <c r="R868" s="133">
        <v>0</v>
      </c>
      <c r="S868" s="134">
        <v>4.2105526999999999E-6</v>
      </c>
      <c r="T868" s="135">
        <v>1.008243244E-8</v>
      </c>
      <c r="U868" s="135">
        <v>0</v>
      </c>
      <c r="V868" s="341">
        <v>1.0708050000000001E-4</v>
      </c>
      <c r="W868" s="89" t="s">
        <v>663</v>
      </c>
      <c r="X868" s="110"/>
      <c r="Y868" s="110"/>
    </row>
    <row r="869" spans="1:25" ht="14.5" customHeight="1">
      <c r="A869" s="74" t="s">
        <v>3765</v>
      </c>
      <c r="B869" s="129" t="s">
        <v>3600</v>
      </c>
      <c r="C869" s="130" t="s">
        <v>224</v>
      </c>
      <c r="D869" s="131" t="s">
        <v>3731</v>
      </c>
      <c r="E869" s="129" t="s">
        <v>957</v>
      </c>
      <c r="F869" s="132" t="s">
        <v>3766</v>
      </c>
      <c r="G869" s="132">
        <v>1.2983384850513</v>
      </c>
      <c r="H869" s="348">
        <v>1.2983384850513</v>
      </c>
      <c r="I869" s="74"/>
      <c r="J869" s="337">
        <v>3.4618079699248119</v>
      </c>
      <c r="K869" s="338">
        <v>3.4618079699248119</v>
      </c>
      <c r="L869" s="74"/>
      <c r="M869" s="339">
        <v>0.10173781</v>
      </c>
      <c r="N869" s="340">
        <f t="shared" si="70"/>
        <v>0.10173781</v>
      </c>
      <c r="O869" s="74"/>
      <c r="P869" s="133">
        <v>9.2944423999999998E-2</v>
      </c>
      <c r="Q869" s="133">
        <v>3.7155565999999998E-3</v>
      </c>
      <c r="R869" s="133">
        <v>5.0778337999999998E-3</v>
      </c>
      <c r="S869" s="134">
        <v>5.572207584521E-6</v>
      </c>
      <c r="T869" s="135">
        <v>1.37409637116613E-8</v>
      </c>
      <c r="U869" s="135">
        <v>0.71118119807700009</v>
      </c>
      <c r="V869" s="341">
        <v>2.7691530000000002E-4</v>
      </c>
      <c r="W869" s="110" t="s">
        <v>3767</v>
      </c>
      <c r="X869" s="110"/>
      <c r="Y869" s="110"/>
    </row>
    <row r="870" spans="1:25" ht="14.5" customHeight="1">
      <c r="A870" s="74" t="s">
        <v>3768</v>
      </c>
      <c r="B870" s="129" t="s">
        <v>3600</v>
      </c>
      <c r="C870" s="130" t="s">
        <v>225</v>
      </c>
      <c r="D870" s="131" t="s">
        <v>3731</v>
      </c>
      <c r="E870" s="129" t="s">
        <v>957</v>
      </c>
      <c r="F870" s="132" t="s">
        <v>3769</v>
      </c>
      <c r="G870" s="132">
        <v>1.8396880706479999</v>
      </c>
      <c r="H870" s="348">
        <v>1.8396880706479999</v>
      </c>
      <c r="I870" s="74"/>
      <c r="J870" s="337">
        <v>7.2800502255639099</v>
      </c>
      <c r="K870" s="338">
        <v>7.2800502255639099</v>
      </c>
      <c r="L870" s="74"/>
      <c r="M870" s="339">
        <v>0.25605156000000001</v>
      </c>
      <c r="N870" s="340">
        <f t="shared" si="70"/>
        <v>0.25605156000000001</v>
      </c>
      <c r="O870" s="74"/>
      <c r="P870" s="133">
        <v>0.24115463000000001</v>
      </c>
      <c r="Q870" s="133">
        <v>8.2863409999999992E-3</v>
      </c>
      <c r="R870" s="133">
        <v>6.6105853000000001E-3</v>
      </c>
      <c r="S870" s="134">
        <v>1.4457711718965002E-5</v>
      </c>
      <c r="T870" s="135">
        <v>3.0644752693250993E-8</v>
      </c>
      <c r="U870" s="135">
        <v>0.92585228798500008</v>
      </c>
      <c r="V870" s="341">
        <v>5.0011081999999998E-4</v>
      </c>
      <c r="W870" s="110" t="s">
        <v>3770</v>
      </c>
      <c r="X870" s="110"/>
      <c r="Y870" s="110"/>
    </row>
    <row r="871" spans="1:25" ht="14.5" customHeight="1">
      <c r="B871" s="129" t="s">
        <v>3600</v>
      </c>
      <c r="C871" s="127" t="s">
        <v>3771</v>
      </c>
      <c r="D871" s="127" t="s">
        <v>212</v>
      </c>
      <c r="G871" s="74"/>
      <c r="H871" s="74"/>
      <c r="I871" s="74"/>
      <c r="J871" s="115"/>
      <c r="K871" s="74"/>
      <c r="L871" s="74"/>
      <c r="M871" s="115"/>
      <c r="N871" s="74"/>
      <c r="O871" s="74"/>
      <c r="P871" s="74"/>
      <c r="V871" s="74"/>
      <c r="W871" s="89"/>
      <c r="X871" s="110"/>
      <c r="Y871" s="110"/>
    </row>
    <row r="872" spans="1:25" ht="14.5" customHeight="1">
      <c r="A872" s="74" t="s">
        <v>3772</v>
      </c>
      <c r="B872" s="129" t="s">
        <v>3600</v>
      </c>
      <c r="C872" s="130" t="s">
        <v>3773</v>
      </c>
      <c r="D872" s="131" t="s">
        <v>212</v>
      </c>
      <c r="E872" s="129" t="s">
        <v>957</v>
      </c>
      <c r="F872" s="132" t="s">
        <v>3774</v>
      </c>
      <c r="G872" s="132">
        <v>1.2734305415121518</v>
      </c>
      <c r="H872" s="348">
        <v>1.2734305415121518</v>
      </c>
      <c r="I872" s="74"/>
      <c r="J872" s="337">
        <v>3.0999999999999996</v>
      </c>
      <c r="K872" s="338">
        <v>3.0999999999999996</v>
      </c>
      <c r="L872" s="74"/>
      <c r="M872" s="339">
        <v>7.7223567000000007E-2</v>
      </c>
      <c r="N872" s="340">
        <f t="shared" ref="N872:N903" si="71">M872</f>
        <v>7.7223567000000007E-2</v>
      </c>
      <c r="O872" s="74"/>
      <c r="P872" s="133">
        <v>7.1336018000000001E-2</v>
      </c>
      <c r="Q872" s="133">
        <v>2.8101869E-3</v>
      </c>
      <c r="R872" s="133">
        <v>3.0773621000000002E-3</v>
      </c>
      <c r="S872" s="134">
        <v>4.2767397000000005E-6</v>
      </c>
      <c r="T872" s="135">
        <v>1.0392703150000001E-8</v>
      </c>
      <c r="U872" s="135">
        <v>0.43100309999999997</v>
      </c>
      <c r="V872" s="341">
        <v>1.6515179000000001E-4</v>
      </c>
      <c r="W872" s="89" t="s">
        <v>663</v>
      </c>
      <c r="X872" s="89"/>
      <c r="Y872" s="89"/>
    </row>
    <row r="873" spans="1:25" ht="14.5" customHeight="1">
      <c r="A873" s="74" t="s">
        <v>3775</v>
      </c>
      <c r="B873" s="129" t="s">
        <v>3600</v>
      </c>
      <c r="C873" s="130" t="s">
        <v>3776</v>
      </c>
      <c r="D873" s="131" t="s">
        <v>212</v>
      </c>
      <c r="E873" s="129" t="s">
        <v>957</v>
      </c>
      <c r="F873" s="132" t="s">
        <v>3777</v>
      </c>
      <c r="G873" s="132">
        <v>0.97544955757850726</v>
      </c>
      <c r="H873" s="348">
        <v>0.97544955757850726</v>
      </c>
      <c r="I873" s="74"/>
      <c r="J873" s="337">
        <v>2.5419999999999998</v>
      </c>
      <c r="K873" s="338">
        <v>2.5419999999999998</v>
      </c>
      <c r="L873" s="74"/>
      <c r="M873" s="339">
        <v>6.8064110999999997E-2</v>
      </c>
      <c r="N873" s="340">
        <f t="shared" si="71"/>
        <v>6.8064110999999997E-2</v>
      </c>
      <c r="O873" s="74"/>
      <c r="P873" s="133">
        <v>6.3482529999999995E-2</v>
      </c>
      <c r="Q873" s="133">
        <v>2.4274271999999999E-3</v>
      </c>
      <c r="R873" s="133">
        <v>2.1541535E-3</v>
      </c>
      <c r="S873" s="134">
        <v>3.8059071000000002E-6</v>
      </c>
      <c r="T873" s="135">
        <v>8.9771716030000005E-9</v>
      </c>
      <c r="U873" s="135">
        <v>0.30170216999999999</v>
      </c>
      <c r="V873" s="341">
        <v>1.3558147000000001E-4</v>
      </c>
      <c r="W873" s="89" t="s">
        <v>3778</v>
      </c>
      <c r="X873" s="110"/>
      <c r="Y873" s="110"/>
    </row>
    <row r="874" spans="1:25" ht="14.5" customHeight="1">
      <c r="A874" s="74" t="s">
        <v>3779</v>
      </c>
      <c r="B874" s="129" t="s">
        <v>3600</v>
      </c>
      <c r="C874" s="130" t="s">
        <v>3780</v>
      </c>
      <c r="D874" s="131" t="s">
        <v>212</v>
      </c>
      <c r="E874" s="129" t="s">
        <v>957</v>
      </c>
      <c r="F874" s="132" t="s">
        <v>3781</v>
      </c>
      <c r="G874" s="132">
        <v>3.2377128831900004</v>
      </c>
      <c r="H874" s="348">
        <v>3.2377128831900004</v>
      </c>
      <c r="I874" s="74"/>
      <c r="J874" s="337">
        <v>11.581898496240601</v>
      </c>
      <c r="K874" s="338">
        <v>11.581898496240601</v>
      </c>
      <c r="L874" s="74"/>
      <c r="M874" s="339">
        <v>0.40865549000000001</v>
      </c>
      <c r="N874" s="340">
        <f t="shared" si="71"/>
        <v>0.40865549000000001</v>
      </c>
      <c r="O874" s="74"/>
      <c r="P874" s="133">
        <v>0.38365510000000003</v>
      </c>
      <c r="Q874" s="133">
        <v>1.3182815000000001E-2</v>
      </c>
      <c r="R874" s="133">
        <v>1.1817583E-2</v>
      </c>
      <c r="S874" s="134">
        <v>2.3000905120923998E-5</v>
      </c>
      <c r="T874" s="135">
        <v>4.8753014912837002E-8</v>
      </c>
      <c r="U874" s="135">
        <v>1.6551236240680001</v>
      </c>
      <c r="V874" s="341">
        <v>8.1767240999999996E-4</v>
      </c>
      <c r="W874" s="110" t="s">
        <v>662</v>
      </c>
      <c r="X874" s="110"/>
      <c r="Y874" s="110"/>
    </row>
    <row r="875" spans="1:25" ht="14.5" customHeight="1">
      <c r="A875" s="74" t="s">
        <v>3782</v>
      </c>
      <c r="B875" s="129" t="s">
        <v>3600</v>
      </c>
      <c r="C875" s="130" t="s">
        <v>3783</v>
      </c>
      <c r="D875" s="131" t="s">
        <v>212</v>
      </c>
      <c r="E875" s="129" t="s">
        <v>957</v>
      </c>
      <c r="F875" s="132" t="s">
        <v>3784</v>
      </c>
      <c r="G875" s="132">
        <v>1.2944529180509998</v>
      </c>
      <c r="H875" s="348">
        <v>1.2944529180509998</v>
      </c>
      <c r="I875" s="74"/>
      <c r="J875" s="337">
        <v>4.5199999999999996</v>
      </c>
      <c r="K875" s="338">
        <v>4.5199999999999996</v>
      </c>
      <c r="L875" s="74"/>
      <c r="M875" s="339">
        <v>8.8468944999999993E-2</v>
      </c>
      <c r="N875" s="340">
        <f t="shared" si="71"/>
        <v>8.8468944999999993E-2</v>
      </c>
      <c r="O875" s="74"/>
      <c r="P875" s="133">
        <v>8.2567416000000005E-2</v>
      </c>
      <c r="Q875" s="133">
        <v>3.4669751999999998E-3</v>
      </c>
      <c r="R875" s="133">
        <v>2.4345543999999999E-3</v>
      </c>
      <c r="S875" s="134">
        <v>4.9500848800000005E-6</v>
      </c>
      <c r="T875" s="135">
        <v>1.282165378E-8</v>
      </c>
      <c r="U875" s="135">
        <v>0.340974</v>
      </c>
      <c r="V875" s="341">
        <v>2.1809697999999999E-4</v>
      </c>
      <c r="W875" s="89" t="s">
        <v>663</v>
      </c>
      <c r="X875" s="110"/>
      <c r="Y875" s="110"/>
    </row>
    <row r="876" spans="1:25" ht="14.5" customHeight="1">
      <c r="A876" s="74" t="s">
        <v>3785</v>
      </c>
      <c r="B876" s="129" t="s">
        <v>3600</v>
      </c>
      <c r="C876" s="130" t="s">
        <v>3786</v>
      </c>
      <c r="D876" s="131" t="s">
        <v>212</v>
      </c>
      <c r="E876" s="129" t="s">
        <v>957</v>
      </c>
      <c r="F876" s="132" t="s">
        <v>3787</v>
      </c>
      <c r="G876" s="132">
        <v>0.99016522179099997</v>
      </c>
      <c r="H876" s="348">
        <v>0.99016522179099997</v>
      </c>
      <c r="I876" s="74"/>
      <c r="J876" s="337">
        <v>3.5359999999999996</v>
      </c>
      <c r="K876" s="338">
        <v>3.5359999999999996</v>
      </c>
      <c r="L876" s="74"/>
      <c r="M876" s="339">
        <v>7.5935875999999999E-2</v>
      </c>
      <c r="N876" s="340">
        <f t="shared" si="71"/>
        <v>7.5935875999999999E-2</v>
      </c>
      <c r="O876" s="74"/>
      <c r="P876" s="133">
        <v>7.1344509E-2</v>
      </c>
      <c r="Q876" s="133">
        <v>2.8871790000000001E-3</v>
      </c>
      <c r="R876" s="133">
        <v>1.7041881E-3</v>
      </c>
      <c r="S876" s="134">
        <v>4.2772487259999994E-6</v>
      </c>
      <c r="T876" s="135">
        <v>1.0677437044000002E-8</v>
      </c>
      <c r="U876" s="135">
        <v>0.2386818</v>
      </c>
      <c r="V876" s="341">
        <v>1.726431E-4</v>
      </c>
      <c r="W876" s="89" t="s">
        <v>3778</v>
      </c>
      <c r="X876" s="110"/>
      <c r="Y876" s="110"/>
    </row>
    <row r="877" spans="1:25" ht="14.5" customHeight="1">
      <c r="A877" s="74" t="s">
        <v>3788</v>
      </c>
      <c r="B877" s="129" t="s">
        <v>3600</v>
      </c>
      <c r="C877" s="130" t="s">
        <v>3789</v>
      </c>
      <c r="D877" s="131" t="s">
        <v>212</v>
      </c>
      <c r="E877" s="129" t="s">
        <v>957</v>
      </c>
      <c r="F877" s="132" t="s">
        <v>3790</v>
      </c>
      <c r="G877" s="132">
        <v>1.6222192945450922</v>
      </c>
      <c r="H877" s="348">
        <v>1.6222192945450922</v>
      </c>
      <c r="I877" s="74"/>
      <c r="J877" s="337">
        <v>6.3999999999999995</v>
      </c>
      <c r="K877" s="338">
        <v>6.3999999999999995</v>
      </c>
      <c r="L877" s="74"/>
      <c r="M877" s="339">
        <v>0.14604500000000001</v>
      </c>
      <c r="N877" s="340">
        <f t="shared" si="71"/>
        <v>0.14604500000000001</v>
      </c>
      <c r="O877" s="74"/>
      <c r="P877" s="133">
        <v>0.13823266000000001</v>
      </c>
      <c r="Q877" s="133">
        <v>5.6055784999999997E-3</v>
      </c>
      <c r="R877" s="133">
        <v>2.2067597999999998E-3</v>
      </c>
      <c r="S877" s="134">
        <v>8.2873299999999998E-6</v>
      </c>
      <c r="T877" s="135">
        <v>2.0730689600000002E-8</v>
      </c>
      <c r="U877" s="135">
        <v>0.30907000000000001</v>
      </c>
      <c r="V877" s="341">
        <v>2.623174E-4</v>
      </c>
      <c r="W877" s="89" t="s">
        <v>663</v>
      </c>
      <c r="X877" s="110"/>
      <c r="Y877" s="110"/>
    </row>
    <row r="878" spans="1:25" ht="14.5" customHeight="1">
      <c r="A878" s="74" t="s">
        <v>3792</v>
      </c>
      <c r="B878" s="129" t="s">
        <v>3600</v>
      </c>
      <c r="C878" s="130" t="s">
        <v>3793</v>
      </c>
      <c r="D878" s="131" t="s">
        <v>212</v>
      </c>
      <c r="E878" s="129" t="s">
        <v>957</v>
      </c>
      <c r="F878" s="132" t="s">
        <v>3794</v>
      </c>
      <c r="G878" s="132">
        <v>1.2196016831815646</v>
      </c>
      <c r="H878" s="348">
        <v>1.2196016831815646</v>
      </c>
      <c r="I878" s="74"/>
      <c r="J878" s="337">
        <v>4.8519999999999994</v>
      </c>
      <c r="K878" s="338">
        <v>4.8519999999999994</v>
      </c>
      <c r="L878" s="74"/>
      <c r="M878" s="339">
        <v>0.11623912</v>
      </c>
      <c r="N878" s="340">
        <f t="shared" si="71"/>
        <v>0.11623912</v>
      </c>
      <c r="O878" s="74"/>
      <c r="P878" s="133">
        <v>0.11031017999999999</v>
      </c>
      <c r="Q878" s="133">
        <v>4.3842013000000004E-3</v>
      </c>
      <c r="R878" s="133">
        <v>1.5447319E-3</v>
      </c>
      <c r="S878" s="134">
        <v>6.6133203099999992E-6</v>
      </c>
      <c r="T878" s="135">
        <v>1.6213762118E-8</v>
      </c>
      <c r="U878" s="135">
        <v>0.21634900000000001</v>
      </c>
      <c r="V878" s="341">
        <v>2.035974E-4</v>
      </c>
      <c r="W878" s="89" t="s">
        <v>3778</v>
      </c>
      <c r="X878" s="110"/>
      <c r="Y878" s="110"/>
    </row>
    <row r="879" spans="1:25" ht="14.5" customHeight="1">
      <c r="A879" s="74" t="s">
        <v>3795</v>
      </c>
      <c r="B879" s="129" t="s">
        <v>3600</v>
      </c>
      <c r="C879" s="130" t="s">
        <v>3796</v>
      </c>
      <c r="D879" s="131" t="s">
        <v>212</v>
      </c>
      <c r="E879" s="129" t="s">
        <v>957</v>
      </c>
      <c r="F879" s="132" t="s">
        <v>3797</v>
      </c>
      <c r="G879" s="132">
        <v>1.0835502266816837</v>
      </c>
      <c r="H879" s="348">
        <v>1.0835502266816837</v>
      </c>
      <c r="I879" s="74"/>
      <c r="J879" s="337">
        <v>1.63</v>
      </c>
      <c r="K879" s="338">
        <v>1.63</v>
      </c>
      <c r="L879" s="74"/>
      <c r="M879" s="339">
        <v>4.3210888000000003E-2</v>
      </c>
      <c r="N879" s="340">
        <f t="shared" si="71"/>
        <v>4.3210888000000003E-2</v>
      </c>
      <c r="O879" s="74"/>
      <c r="P879" s="133">
        <v>3.8347355E-2</v>
      </c>
      <c r="Q879" s="133">
        <v>1.4893261000000001E-3</v>
      </c>
      <c r="R879" s="133">
        <v>3.3742069000000001E-3</v>
      </c>
      <c r="S879" s="134">
        <v>2.2990020999999999E-6</v>
      </c>
      <c r="T879" s="135">
        <v>5.5078626950000006E-9</v>
      </c>
      <c r="U879" s="135">
        <v>0.472578</v>
      </c>
      <c r="V879" s="341">
        <v>1.5154706000000001E-4</v>
      </c>
      <c r="W879" s="89" t="s">
        <v>3799</v>
      </c>
      <c r="X879" s="110"/>
      <c r="Y879" s="110"/>
    </row>
    <row r="880" spans="1:25" ht="14.5" customHeight="1">
      <c r="A880" s="74" t="s">
        <v>3800</v>
      </c>
      <c r="B880" s="129" t="s">
        <v>3600</v>
      </c>
      <c r="C880" s="130" t="s">
        <v>3801</v>
      </c>
      <c r="D880" s="131" t="s">
        <v>212</v>
      </c>
      <c r="E880" s="129" t="s">
        <v>957</v>
      </c>
      <c r="F880" s="132" t="s">
        <v>3802</v>
      </c>
      <c r="G880" s="132">
        <v>1.2424478163179136</v>
      </c>
      <c r="H880" s="348">
        <v>1.2424478163179136</v>
      </c>
      <c r="I880" s="74"/>
      <c r="J880" s="337">
        <v>3.4</v>
      </c>
      <c r="K880" s="338">
        <v>3.4</v>
      </c>
      <c r="L880" s="74"/>
      <c r="M880" s="339">
        <v>7.4149982000000003E-2</v>
      </c>
      <c r="N880" s="340">
        <f t="shared" si="71"/>
        <v>7.4149982000000003E-2</v>
      </c>
      <c r="O880" s="74"/>
      <c r="P880" s="133">
        <v>6.8904428000000004E-2</v>
      </c>
      <c r="Q880" s="133">
        <v>2.8964225999999998E-3</v>
      </c>
      <c r="R880" s="133">
        <v>2.3491314000000001E-3</v>
      </c>
      <c r="S880" s="134">
        <v>4.1309609E-6</v>
      </c>
      <c r="T880" s="135">
        <v>1.0711622100000001E-8</v>
      </c>
      <c r="U880" s="135">
        <v>0.32901000000000002</v>
      </c>
      <c r="V880" s="341">
        <v>1.5484601999999999E-4</v>
      </c>
      <c r="W880" s="89" t="s">
        <v>663</v>
      </c>
      <c r="X880" s="110"/>
      <c r="Y880" s="110"/>
    </row>
    <row r="881" spans="1:25" ht="14.5" customHeight="1">
      <c r="A881" s="74" t="s">
        <v>3803</v>
      </c>
      <c r="B881" s="129" t="s">
        <v>3600</v>
      </c>
      <c r="C881" s="130" t="s">
        <v>3804</v>
      </c>
      <c r="D881" s="131" t="s">
        <v>212</v>
      </c>
      <c r="E881" s="129" t="s">
        <v>957</v>
      </c>
      <c r="F881" s="132" t="s">
        <v>3805</v>
      </c>
      <c r="G881" s="132">
        <v>0.95376164956254261</v>
      </c>
      <c r="H881" s="348">
        <v>0.95376164956254261</v>
      </c>
      <c r="I881" s="74"/>
      <c r="J881" s="337">
        <v>2.7519999999999998</v>
      </c>
      <c r="K881" s="338">
        <v>2.7519999999999998</v>
      </c>
      <c r="L881" s="74"/>
      <c r="M881" s="339">
        <v>6.5912601000000001E-2</v>
      </c>
      <c r="N881" s="340">
        <f t="shared" si="71"/>
        <v>6.5912601000000001E-2</v>
      </c>
      <c r="O881" s="74"/>
      <c r="P881" s="133">
        <v>6.1780416999999997E-2</v>
      </c>
      <c r="Q881" s="133">
        <v>2.4877922E-3</v>
      </c>
      <c r="R881" s="133">
        <v>1.6443919999999999E-3</v>
      </c>
      <c r="S881" s="134">
        <v>3.7038619399999998E-6</v>
      </c>
      <c r="T881" s="135">
        <v>9.2004148679999998E-9</v>
      </c>
      <c r="U881" s="135">
        <v>0.23030700000000001</v>
      </c>
      <c r="V881" s="341">
        <v>1.2836742999999999E-4</v>
      </c>
      <c r="W881" s="89" t="s">
        <v>3778</v>
      </c>
      <c r="X881" s="110"/>
      <c r="Y881" s="110"/>
    </row>
    <row r="882" spans="1:25" ht="14.5" customHeight="1">
      <c r="A882" s="74" t="s">
        <v>3806</v>
      </c>
      <c r="B882" s="129" t="s">
        <v>3600</v>
      </c>
      <c r="C882" s="130" t="s">
        <v>3807</v>
      </c>
      <c r="D882" s="131" t="s">
        <v>212</v>
      </c>
      <c r="E882" s="129" t="s">
        <v>957</v>
      </c>
      <c r="F882" s="132" t="s">
        <v>3808</v>
      </c>
      <c r="G882" s="132">
        <v>1.1064446098634086</v>
      </c>
      <c r="H882" s="348">
        <v>1.1064446098634086</v>
      </c>
      <c r="I882" s="74"/>
      <c r="J882" s="337">
        <v>1.7999999999999998</v>
      </c>
      <c r="K882" s="338">
        <v>1.7999999999999998</v>
      </c>
      <c r="L882" s="74"/>
      <c r="M882" s="339">
        <v>4.5882522000000002E-2</v>
      </c>
      <c r="N882" s="340">
        <f t="shared" si="71"/>
        <v>4.5882522000000002E-2</v>
      </c>
      <c r="O882" s="74"/>
      <c r="P882" s="133">
        <v>4.0858792999999997E-2</v>
      </c>
      <c r="Q882" s="133">
        <v>1.6210478999999999E-3</v>
      </c>
      <c r="R882" s="133">
        <v>3.4026811999999999E-3</v>
      </c>
      <c r="S882" s="134">
        <v>2.4495679000000003E-6</v>
      </c>
      <c r="T882" s="135">
        <v>5.9949997E-9</v>
      </c>
      <c r="U882" s="135">
        <v>0.47656599999999999</v>
      </c>
      <c r="V882" s="341">
        <v>1.5720272999999999E-4</v>
      </c>
      <c r="W882" s="89" t="s">
        <v>663</v>
      </c>
      <c r="X882" s="110"/>
      <c r="Y882" s="110"/>
    </row>
    <row r="883" spans="1:25" ht="14.5" customHeight="1">
      <c r="A883" s="74" t="s">
        <v>3809</v>
      </c>
      <c r="B883" s="129" t="s">
        <v>3600</v>
      </c>
      <c r="C883" s="130" t="s">
        <v>3810</v>
      </c>
      <c r="D883" s="131" t="s">
        <v>212</v>
      </c>
      <c r="E883" s="129" t="s">
        <v>957</v>
      </c>
      <c r="F883" s="132" t="s">
        <v>3811</v>
      </c>
      <c r="G883" s="132">
        <v>1.1194110079086239</v>
      </c>
      <c r="H883" s="348">
        <v>1.1194110079086239</v>
      </c>
      <c r="I883" s="74"/>
      <c r="J883" s="337">
        <v>1.8699999999999999</v>
      </c>
      <c r="K883" s="338">
        <v>1.8699999999999999</v>
      </c>
      <c r="L883" s="74"/>
      <c r="M883" s="339">
        <v>4.7283849000000003E-2</v>
      </c>
      <c r="N883" s="340">
        <f t="shared" si="71"/>
        <v>4.7283849000000003E-2</v>
      </c>
      <c r="O883" s="74"/>
      <c r="P883" s="133">
        <v>4.2188874000000001E-2</v>
      </c>
      <c r="Q883" s="133">
        <v>1.6922937999999999E-3</v>
      </c>
      <c r="R883" s="133">
        <v>3.4026811999999999E-3</v>
      </c>
      <c r="S883" s="134">
        <v>2.5293090000000001E-6</v>
      </c>
      <c r="T883" s="135">
        <v>6.2584830549999997E-9</v>
      </c>
      <c r="U883" s="135">
        <v>0.47656599999999999</v>
      </c>
      <c r="V883" s="341">
        <v>1.616907E-4</v>
      </c>
      <c r="W883" s="89" t="s">
        <v>663</v>
      </c>
      <c r="X883" s="110"/>
      <c r="Y883" s="110"/>
    </row>
    <row r="884" spans="1:25" ht="14.5" customHeight="1">
      <c r="A884" s="74" t="s">
        <v>3812</v>
      </c>
      <c r="B884" s="129" t="s">
        <v>3600</v>
      </c>
      <c r="C884" s="130" t="s">
        <v>3813</v>
      </c>
      <c r="D884" s="131" t="s">
        <v>212</v>
      </c>
      <c r="E884" s="129" t="s">
        <v>957</v>
      </c>
      <c r="F884" s="132" t="s">
        <v>3814</v>
      </c>
      <c r="G884" s="132">
        <v>1.1053569241361929</v>
      </c>
      <c r="H884" s="348">
        <v>1.1053569241361929</v>
      </c>
      <c r="I884" s="74"/>
      <c r="J884" s="337">
        <v>1.79</v>
      </c>
      <c r="K884" s="338">
        <v>1.79</v>
      </c>
      <c r="L884" s="74"/>
      <c r="M884" s="339">
        <v>4.5870671000000002E-2</v>
      </c>
      <c r="N884" s="340">
        <f t="shared" si="71"/>
        <v>4.5870671000000002E-2</v>
      </c>
      <c r="O884" s="74"/>
      <c r="P884" s="133">
        <v>4.0854909000000002E-2</v>
      </c>
      <c r="Q884" s="133">
        <v>1.6130806E-3</v>
      </c>
      <c r="R884" s="133">
        <v>3.4026811999999999E-3</v>
      </c>
      <c r="S884" s="134">
        <v>2.4493350999999998E-6</v>
      </c>
      <c r="T884" s="135">
        <v>5.9655349349999995E-9</v>
      </c>
      <c r="U884" s="135">
        <v>0.47656599999999999</v>
      </c>
      <c r="V884" s="341">
        <v>1.5707579E-4</v>
      </c>
      <c r="W884" s="89" t="s">
        <v>663</v>
      </c>
      <c r="X884" s="110"/>
      <c r="Y884" s="110"/>
    </row>
    <row r="885" spans="1:25" ht="14.5" customHeight="1">
      <c r="A885" s="74" t="s">
        <v>3815</v>
      </c>
      <c r="B885" s="129" t="s">
        <v>3600</v>
      </c>
      <c r="C885" s="130" t="s">
        <v>3816</v>
      </c>
      <c r="D885" s="131" t="s">
        <v>212</v>
      </c>
      <c r="E885" s="129" t="s">
        <v>957</v>
      </c>
      <c r="F885" s="132" t="s">
        <v>3817</v>
      </c>
      <c r="G885" s="132">
        <v>1.2109448225897999</v>
      </c>
      <c r="H885" s="348">
        <v>1.2109448225897999</v>
      </c>
      <c r="I885" s="74"/>
      <c r="J885" s="337">
        <v>2.4487501503759397</v>
      </c>
      <c r="K885" s="338">
        <v>2.4487501503759397</v>
      </c>
      <c r="L885" s="74"/>
      <c r="M885" s="339">
        <v>5.8815182000000001E-2</v>
      </c>
      <c r="N885" s="340">
        <f t="shared" si="71"/>
        <v>5.8815182000000001E-2</v>
      </c>
      <c r="O885" s="74"/>
      <c r="P885" s="133">
        <v>5.2860679000000001E-2</v>
      </c>
      <c r="Q885" s="133">
        <v>2.1881619E-3</v>
      </c>
      <c r="R885" s="133">
        <v>3.7663410999999999E-3</v>
      </c>
      <c r="S885" s="134">
        <v>3.1691054338916995E-6</v>
      </c>
      <c r="T885" s="135">
        <v>8.0923146693533289E-9</v>
      </c>
      <c r="U885" s="135">
        <v>0.52749875596410001</v>
      </c>
      <c r="V885" s="341">
        <v>1.9087189999999999E-4</v>
      </c>
      <c r="W885" s="89" t="s">
        <v>663</v>
      </c>
      <c r="X885" s="110"/>
      <c r="Y885" s="110"/>
    </row>
    <row r="886" spans="1:25" ht="14.5" customHeight="1">
      <c r="A886" s="74" t="s">
        <v>3818</v>
      </c>
      <c r="B886" s="129" t="s">
        <v>3600</v>
      </c>
      <c r="C886" s="130" t="s">
        <v>3819</v>
      </c>
      <c r="D886" s="131" t="s">
        <v>212</v>
      </c>
      <c r="E886" s="129" t="s">
        <v>957</v>
      </c>
      <c r="F886" s="132" t="s">
        <v>3820</v>
      </c>
      <c r="G886" s="132">
        <v>0.77665816222941064</v>
      </c>
      <c r="H886" s="348">
        <v>0.77665816222941064</v>
      </c>
      <c r="I886" s="74"/>
      <c r="J886" s="337">
        <v>1.905</v>
      </c>
      <c r="K886" s="338">
        <v>1.905</v>
      </c>
      <c r="L886" s="74"/>
      <c r="M886" s="339">
        <v>5.4647332999999999E-2</v>
      </c>
      <c r="N886" s="340">
        <f t="shared" si="71"/>
        <v>5.4647332999999999E-2</v>
      </c>
      <c r="O886" s="74"/>
      <c r="P886" s="133">
        <v>5.1034544000000001E-2</v>
      </c>
      <c r="Q886" s="133">
        <v>1.9135847000000001E-3</v>
      </c>
      <c r="R886" s="133">
        <v>1.6992050000000001E-3</v>
      </c>
      <c r="S886" s="134">
        <v>3.0596249200000001E-6</v>
      </c>
      <c r="T886" s="135">
        <v>7.0768664724999991E-9</v>
      </c>
      <c r="U886" s="135">
        <v>0.2379839</v>
      </c>
      <c r="V886" s="341">
        <v>1.4156208999999999E-4</v>
      </c>
      <c r="W886" s="89" t="s">
        <v>3778</v>
      </c>
      <c r="X886" s="110"/>
      <c r="Y886" s="110"/>
    </row>
    <row r="887" spans="1:25" ht="14.5" customHeight="1">
      <c r="A887" s="74" t="s">
        <v>3821</v>
      </c>
      <c r="B887" s="129" t="s">
        <v>3600</v>
      </c>
      <c r="C887" s="130" t="s">
        <v>3822</v>
      </c>
      <c r="D887" s="131" t="s">
        <v>212</v>
      </c>
      <c r="E887" s="129" t="s">
        <v>957</v>
      </c>
      <c r="F887" s="132" t="s">
        <v>3823</v>
      </c>
      <c r="G887" s="132">
        <v>0.96754448850463004</v>
      </c>
      <c r="H887" s="348">
        <v>0.96754448850463004</v>
      </c>
      <c r="I887" s="74"/>
      <c r="J887" s="337">
        <v>2.051337744360902</v>
      </c>
      <c r="K887" s="338">
        <v>2.051337744360902</v>
      </c>
      <c r="L887" s="74"/>
      <c r="M887" s="339">
        <v>5.4154843000000001E-2</v>
      </c>
      <c r="N887" s="340">
        <f t="shared" si="71"/>
        <v>5.4154843000000001E-2</v>
      </c>
      <c r="O887" s="74"/>
      <c r="P887" s="133">
        <v>4.9890416E-2</v>
      </c>
      <c r="Q887" s="133">
        <v>1.9368235E-3</v>
      </c>
      <c r="R887" s="133">
        <v>2.3276036999999999E-3</v>
      </c>
      <c r="S887" s="134">
        <v>2.9910322118415199E-6</v>
      </c>
      <c r="T887" s="135">
        <v>7.1628088622065493E-9</v>
      </c>
      <c r="U887" s="135">
        <v>0.32599491331270003</v>
      </c>
      <c r="V887" s="341">
        <v>1.6622844000000001E-4</v>
      </c>
      <c r="W887" s="89" t="s">
        <v>663</v>
      </c>
      <c r="X887" s="110"/>
      <c r="Y887" s="110"/>
    </row>
    <row r="888" spans="1:25" ht="14.5" customHeight="1">
      <c r="A888" s="74" t="s">
        <v>3824</v>
      </c>
      <c r="B888" s="129" t="s">
        <v>3600</v>
      </c>
      <c r="C888" s="130" t="s">
        <v>3825</v>
      </c>
      <c r="D888" s="131" t="s">
        <v>212</v>
      </c>
      <c r="E888" s="129" t="s">
        <v>957</v>
      </c>
      <c r="F888" s="132" t="s">
        <v>3826</v>
      </c>
      <c r="G888" s="132">
        <v>0.9894428344991637</v>
      </c>
      <c r="H888" s="348">
        <v>0.9894428344991637</v>
      </c>
      <c r="I888" s="74"/>
      <c r="J888" s="337">
        <v>2.1899999999999995</v>
      </c>
      <c r="K888" s="338">
        <v>2.1899999999999995</v>
      </c>
      <c r="L888" s="74"/>
      <c r="M888" s="339">
        <v>5.8056742000000001E-2</v>
      </c>
      <c r="N888" s="340">
        <f t="shared" si="71"/>
        <v>5.8056742000000001E-2</v>
      </c>
      <c r="O888" s="74"/>
      <c r="P888" s="133">
        <v>5.3553179999999999E-2</v>
      </c>
      <c r="Q888" s="133">
        <v>2.0761261999999998E-3</v>
      </c>
      <c r="R888" s="133">
        <v>2.4274358000000002E-3</v>
      </c>
      <c r="S888" s="134">
        <v>3.2106223000000002E-6</v>
      </c>
      <c r="T888" s="135">
        <v>7.6779815350000003E-9</v>
      </c>
      <c r="U888" s="135">
        <v>0.33997699999999997</v>
      </c>
      <c r="V888" s="341">
        <v>1.7369552999999999E-4</v>
      </c>
      <c r="W888" s="89" t="s">
        <v>663</v>
      </c>
      <c r="X888" s="110"/>
      <c r="Y888" s="110"/>
    </row>
    <row r="889" spans="1:25" ht="14.5" customHeight="1">
      <c r="A889" s="74" t="s">
        <v>3827</v>
      </c>
      <c r="B889" s="129" t="s">
        <v>3600</v>
      </c>
      <c r="C889" s="130" t="s">
        <v>3828</v>
      </c>
      <c r="D889" s="131" t="s">
        <v>212</v>
      </c>
      <c r="E889" s="129" t="s">
        <v>957</v>
      </c>
      <c r="F889" s="132" t="s">
        <v>3829</v>
      </c>
      <c r="G889" s="132">
        <v>1.237038990272386</v>
      </c>
      <c r="H889" s="348">
        <v>1.237038990272386</v>
      </c>
      <c r="I889" s="74"/>
      <c r="J889" s="337">
        <v>3.75</v>
      </c>
      <c r="K889" s="338">
        <v>3.75</v>
      </c>
      <c r="L889" s="74"/>
      <c r="M889" s="339">
        <v>0.11729238</v>
      </c>
      <c r="N889" s="340">
        <f t="shared" si="71"/>
        <v>0.11729238</v>
      </c>
      <c r="O889" s="74"/>
      <c r="P889" s="133">
        <v>0.11087379999999999</v>
      </c>
      <c r="Q889" s="133">
        <v>3.8558939999999999E-3</v>
      </c>
      <c r="R889" s="133">
        <v>2.5626887999999999E-3</v>
      </c>
      <c r="S889" s="134">
        <v>6.6471102E-6</v>
      </c>
      <c r="T889" s="135">
        <v>1.4259962874999999E-8</v>
      </c>
      <c r="U889" s="135">
        <v>0.35892000000000002</v>
      </c>
      <c r="V889" s="341">
        <v>2.0432444999999999E-4</v>
      </c>
      <c r="W889" s="89" t="s">
        <v>663</v>
      </c>
      <c r="X889" s="110"/>
      <c r="Y889" s="110"/>
    </row>
    <row r="890" spans="1:25" ht="14.5" customHeight="1">
      <c r="A890" s="74" t="s">
        <v>3830</v>
      </c>
      <c r="B890" s="129" t="s">
        <v>3600</v>
      </c>
      <c r="C890" s="130" t="s">
        <v>3831</v>
      </c>
      <c r="D890" s="131" t="s">
        <v>212</v>
      </c>
      <c r="E890" s="129" t="s">
        <v>957</v>
      </c>
      <c r="F890" s="132" t="s">
        <v>3832</v>
      </c>
      <c r="G890" s="132">
        <v>0.85474293227254605</v>
      </c>
      <c r="H890" s="348">
        <v>0.85474293227254605</v>
      </c>
      <c r="I890" s="74"/>
      <c r="J890" s="337">
        <v>3.1999999999999997</v>
      </c>
      <c r="K890" s="338">
        <v>3.1999999999999997</v>
      </c>
      <c r="L890" s="74"/>
      <c r="M890" s="339">
        <v>7.0045267999999994E-2</v>
      </c>
      <c r="N890" s="340">
        <f t="shared" si="71"/>
        <v>7.0045267999999994E-2</v>
      </c>
      <c r="O890" s="74"/>
      <c r="P890" s="133">
        <v>6.5928784000000004E-2</v>
      </c>
      <c r="Q890" s="133">
        <v>2.7425981999999998E-3</v>
      </c>
      <c r="R890" s="133">
        <v>1.3738858999999999E-3</v>
      </c>
      <c r="S890" s="134">
        <v>3.9525650000000002E-6</v>
      </c>
      <c r="T890" s="135">
        <v>1.0142744800000002E-8</v>
      </c>
      <c r="U890" s="135">
        <v>0.19242100000000001</v>
      </c>
      <c r="V890" s="341">
        <v>1.3271115999999999E-4</v>
      </c>
      <c r="W890" s="89" t="s">
        <v>663</v>
      </c>
      <c r="X890" s="110"/>
      <c r="Y890" s="110"/>
    </row>
    <row r="891" spans="1:25" ht="14.5" customHeight="1">
      <c r="A891" s="74" t="s">
        <v>3833</v>
      </c>
      <c r="B891" s="129" t="s">
        <v>3600</v>
      </c>
      <c r="C891" s="130" t="s">
        <v>3834</v>
      </c>
      <c r="D891" s="131" t="s">
        <v>212</v>
      </c>
      <c r="E891" s="129" t="s">
        <v>957</v>
      </c>
      <c r="F891" s="132" t="s">
        <v>3835</v>
      </c>
      <c r="G891" s="132">
        <v>1.0835502266816837</v>
      </c>
      <c r="H891" s="348">
        <v>1.0835502266816837</v>
      </c>
      <c r="I891" s="74"/>
      <c r="J891" s="337">
        <v>1.63</v>
      </c>
      <c r="K891" s="338">
        <v>1.63</v>
      </c>
      <c r="L891" s="74"/>
      <c r="M891" s="339">
        <v>4.3210888000000003E-2</v>
      </c>
      <c r="N891" s="340">
        <f t="shared" si="71"/>
        <v>4.3210888000000003E-2</v>
      </c>
      <c r="O891" s="74"/>
      <c r="P891" s="133">
        <v>3.8347355E-2</v>
      </c>
      <c r="Q891" s="133">
        <v>1.4893261000000001E-3</v>
      </c>
      <c r="R891" s="133">
        <v>3.3742069000000001E-3</v>
      </c>
      <c r="S891" s="134">
        <v>2.2990020999999999E-6</v>
      </c>
      <c r="T891" s="135">
        <v>5.5078626950000006E-9</v>
      </c>
      <c r="U891" s="135">
        <v>0.472578</v>
      </c>
      <c r="V891" s="341">
        <v>1.5154706000000001E-4</v>
      </c>
      <c r="W891" s="89" t="s">
        <v>663</v>
      </c>
      <c r="X891" s="110"/>
      <c r="Y891" s="110"/>
    </row>
    <row r="892" spans="1:25" ht="14.5" customHeight="1">
      <c r="A892" s="74" t="s">
        <v>3836</v>
      </c>
      <c r="B892" s="129" t="s">
        <v>3600</v>
      </c>
      <c r="C892" s="130" t="s">
        <v>3837</v>
      </c>
      <c r="D892" s="131" t="s">
        <v>212</v>
      </c>
      <c r="E892" s="129" t="s">
        <v>957</v>
      </c>
      <c r="F892" s="132" t="s">
        <v>3838</v>
      </c>
      <c r="G892" s="132">
        <v>0.84253333643717909</v>
      </c>
      <c r="H892" s="348">
        <v>0.84253333643717909</v>
      </c>
      <c r="I892" s="74"/>
      <c r="J892" s="337">
        <v>1.5129999999999999</v>
      </c>
      <c r="K892" s="338">
        <v>1.5129999999999999</v>
      </c>
      <c r="L892" s="74"/>
      <c r="M892" s="339">
        <v>4.4255236000000003E-2</v>
      </c>
      <c r="N892" s="340">
        <f t="shared" si="71"/>
        <v>4.4255236000000003E-2</v>
      </c>
      <c r="O892" s="74"/>
      <c r="P892" s="133">
        <v>4.0390466E-2</v>
      </c>
      <c r="Q892" s="133">
        <v>1.5028246E-3</v>
      </c>
      <c r="R892" s="133">
        <v>2.3619448000000002E-3</v>
      </c>
      <c r="S892" s="134">
        <v>2.4214907800000005E-6</v>
      </c>
      <c r="T892" s="135">
        <v>5.5577832844999998E-9</v>
      </c>
      <c r="U892" s="135">
        <v>0.3308046</v>
      </c>
      <c r="V892" s="341">
        <v>1.2605816E-4</v>
      </c>
      <c r="W892" s="89" t="s">
        <v>3778</v>
      </c>
      <c r="X892" s="110"/>
      <c r="Y892" s="110"/>
    </row>
    <row r="893" spans="1:25" ht="14.5" customHeight="1">
      <c r="A893" s="74" t="s">
        <v>3839</v>
      </c>
      <c r="B893" s="129" t="s">
        <v>3600</v>
      </c>
      <c r="C893" s="130" t="s">
        <v>3840</v>
      </c>
      <c r="D893" s="131" t="s">
        <v>212</v>
      </c>
      <c r="E893" s="129" t="s">
        <v>957</v>
      </c>
      <c r="F893" s="132" t="s">
        <v>3841</v>
      </c>
      <c r="G893" s="132">
        <v>1.1791567983019999</v>
      </c>
      <c r="H893" s="348">
        <v>1.1791567983019999</v>
      </c>
      <c r="I893" s="74"/>
      <c r="J893" s="337">
        <v>2.2799999999999998</v>
      </c>
      <c r="K893" s="338">
        <v>2.2799999999999998</v>
      </c>
      <c r="L893" s="74"/>
      <c r="M893" s="339">
        <v>4.0104312000000003E-2</v>
      </c>
      <c r="N893" s="340">
        <f t="shared" si="71"/>
        <v>4.0104312000000003E-2</v>
      </c>
      <c r="O893" s="74"/>
      <c r="P893" s="133">
        <v>3.5308986000000001E-2</v>
      </c>
      <c r="Q893" s="133">
        <v>1.7770478E-3</v>
      </c>
      <c r="R893" s="133">
        <v>3.0182779000000001E-3</v>
      </c>
      <c r="S893" s="134">
        <v>2.1168456899999997E-6</v>
      </c>
      <c r="T893" s="135">
        <v>6.5719224199999998E-9</v>
      </c>
      <c r="U893" s="135">
        <v>0.42272799999999999</v>
      </c>
      <c r="V893" s="341">
        <v>1.2378331000000001E-4</v>
      </c>
      <c r="W893" s="89" t="s">
        <v>663</v>
      </c>
      <c r="X893" s="110"/>
      <c r="Y893" s="110"/>
    </row>
    <row r="894" spans="1:25" ht="14.5" customHeight="1">
      <c r="A894" s="74" t="s">
        <v>3842</v>
      </c>
      <c r="B894" s="129" t="s">
        <v>3600</v>
      </c>
      <c r="C894" s="130" t="s">
        <v>3843</v>
      </c>
      <c r="D894" s="131" t="s">
        <v>212</v>
      </c>
      <c r="E894" s="129" t="s">
        <v>957</v>
      </c>
      <c r="F894" s="132" t="s">
        <v>3844</v>
      </c>
      <c r="G894" s="132">
        <v>1.1642108878220001</v>
      </c>
      <c r="H894" s="348">
        <v>1.1642108878220001</v>
      </c>
      <c r="I894" s="74"/>
      <c r="J894" s="337">
        <v>2.1599999999999997</v>
      </c>
      <c r="K894" s="338">
        <v>2.1599999999999997</v>
      </c>
      <c r="L894" s="74"/>
      <c r="M894" s="339">
        <v>3.9715250000000001E-2</v>
      </c>
      <c r="N894" s="340">
        <f t="shared" si="71"/>
        <v>3.9715250000000001E-2</v>
      </c>
      <c r="O894" s="74"/>
      <c r="P894" s="133">
        <v>3.5019781999999999E-2</v>
      </c>
      <c r="Q894" s="133">
        <v>1.6771904E-3</v>
      </c>
      <c r="R894" s="133">
        <v>3.0182779000000001E-3</v>
      </c>
      <c r="S894" s="134">
        <v>2.0995073200000003E-6</v>
      </c>
      <c r="T894" s="135">
        <v>6.2026272399999998E-9</v>
      </c>
      <c r="U894" s="135">
        <v>0.42272799999999999</v>
      </c>
      <c r="V894" s="341">
        <v>1.2475919E-4</v>
      </c>
      <c r="W894" s="89" t="s">
        <v>663</v>
      </c>
      <c r="X894" s="110"/>
      <c r="Y894" s="110"/>
    </row>
    <row r="895" spans="1:25" ht="14.5" customHeight="1">
      <c r="A895" s="74" t="s">
        <v>3845</v>
      </c>
      <c r="B895" s="129" t="s">
        <v>3600</v>
      </c>
      <c r="C895" s="130" t="s">
        <v>3846</v>
      </c>
      <c r="D895" s="131" t="s">
        <v>212</v>
      </c>
      <c r="E895" s="129" t="s">
        <v>957</v>
      </c>
      <c r="F895" s="132" t="s">
        <v>3847</v>
      </c>
      <c r="G895" s="132">
        <v>1.1773418889589999</v>
      </c>
      <c r="H895" s="348">
        <v>1.1773418889589999</v>
      </c>
      <c r="I895" s="74"/>
      <c r="J895" s="337">
        <v>2.25</v>
      </c>
      <c r="K895" s="338">
        <v>2.25</v>
      </c>
      <c r="L895" s="74"/>
      <c r="M895" s="339">
        <v>4.1177406E-2</v>
      </c>
      <c r="N895" s="340">
        <f t="shared" si="71"/>
        <v>4.1177406E-2</v>
      </c>
      <c r="O895" s="74"/>
      <c r="P895" s="133">
        <v>3.6413086999999997E-2</v>
      </c>
      <c r="Q895" s="133">
        <v>1.746041E-3</v>
      </c>
      <c r="R895" s="133">
        <v>3.0182779000000001E-3</v>
      </c>
      <c r="S895" s="134">
        <v>2.1830388000000002E-6</v>
      </c>
      <c r="T895" s="135">
        <v>6.4572521250000001E-9</v>
      </c>
      <c r="U895" s="135">
        <v>0.42272799999999999</v>
      </c>
      <c r="V895" s="341">
        <v>1.2735135000000001E-4</v>
      </c>
      <c r="W895" s="89" t="s">
        <v>663</v>
      </c>
      <c r="X895" s="110"/>
      <c r="Y895" s="110"/>
    </row>
    <row r="896" spans="1:25" ht="14.5" customHeight="1">
      <c r="A896" s="74" t="s">
        <v>3848</v>
      </c>
      <c r="B896" s="129" t="s">
        <v>3600</v>
      </c>
      <c r="C896" s="130" t="s">
        <v>3849</v>
      </c>
      <c r="D896" s="131" t="s">
        <v>212</v>
      </c>
      <c r="E896" s="129" t="s">
        <v>957</v>
      </c>
      <c r="F896" s="132" t="s">
        <v>3850</v>
      </c>
      <c r="G896" s="132">
        <v>2.0001458392879998</v>
      </c>
      <c r="H896" s="348">
        <v>2.0001458392879998</v>
      </c>
      <c r="I896" s="74"/>
      <c r="J896" s="337">
        <v>9.4152473684210527</v>
      </c>
      <c r="K896" s="338">
        <v>9.4152473684210527</v>
      </c>
      <c r="L896" s="74"/>
      <c r="M896" s="339">
        <v>0.18640427000000001</v>
      </c>
      <c r="N896" s="340">
        <f t="shared" si="71"/>
        <v>0.18640427000000001</v>
      </c>
      <c r="O896" s="74"/>
      <c r="P896" s="133">
        <v>0.17106366000000001</v>
      </c>
      <c r="Q896" s="133">
        <v>7.8757085999999997E-3</v>
      </c>
      <c r="R896" s="133">
        <v>7.4649084999999999E-3</v>
      </c>
      <c r="S896" s="134">
        <v>1.0255615026225998E-5</v>
      </c>
      <c r="T896" s="135">
        <v>2.9126140833670202E-8</v>
      </c>
      <c r="U896" s="135">
        <v>1.04550536072</v>
      </c>
      <c r="V896" s="341">
        <v>5.0625875000000003E-4</v>
      </c>
      <c r="W896" s="110" t="s">
        <v>3851</v>
      </c>
      <c r="X896" s="110"/>
      <c r="Y896" s="110"/>
    </row>
    <row r="897" spans="1:26" ht="14.5" customHeight="1">
      <c r="A897" s="74" t="s">
        <v>3852</v>
      </c>
      <c r="B897" s="129" t="s">
        <v>3600</v>
      </c>
      <c r="C897" s="130" t="s">
        <v>3853</v>
      </c>
      <c r="D897" s="131" t="s">
        <v>212</v>
      </c>
      <c r="E897" s="129" t="s">
        <v>957</v>
      </c>
      <c r="F897" s="132" t="s">
        <v>3854</v>
      </c>
      <c r="G897" s="132">
        <v>0.92253402866299994</v>
      </c>
      <c r="H897" s="348">
        <v>0.92253402866299994</v>
      </c>
      <c r="I897" s="74"/>
      <c r="J897" s="337">
        <v>3.3241062406015036</v>
      </c>
      <c r="K897" s="338">
        <v>3.3241062406015036</v>
      </c>
      <c r="L897" s="74"/>
      <c r="M897" s="339">
        <v>6.6361677999999993E-2</v>
      </c>
      <c r="N897" s="340">
        <f t="shared" si="71"/>
        <v>6.6361677999999993E-2</v>
      </c>
      <c r="O897" s="74"/>
      <c r="P897" s="133">
        <v>5.9494276999999998E-2</v>
      </c>
      <c r="Q897" s="133">
        <v>2.7757553000000001E-3</v>
      </c>
      <c r="R897" s="133">
        <v>4.0916447999999996E-3</v>
      </c>
      <c r="S897" s="134">
        <v>3.566803160337E-6</v>
      </c>
      <c r="T897" s="135">
        <v>1.0265367287837997E-8</v>
      </c>
      <c r="U897" s="135">
        <v>0.57305949539500001</v>
      </c>
      <c r="V897" s="341">
        <v>1.9365707000000001E-4</v>
      </c>
      <c r="W897" s="89" t="s">
        <v>3855</v>
      </c>
      <c r="X897" s="110"/>
      <c r="Y897" s="110"/>
    </row>
    <row r="898" spans="1:26" ht="14.5" customHeight="1">
      <c r="A898" s="74" t="s">
        <v>3856</v>
      </c>
      <c r="B898" s="129" t="s">
        <v>3600</v>
      </c>
      <c r="C898" s="130" t="s">
        <v>3857</v>
      </c>
      <c r="D898" s="131" t="s">
        <v>212</v>
      </c>
      <c r="E898" s="129" t="s">
        <v>957</v>
      </c>
      <c r="F898" s="132" t="s">
        <v>3858</v>
      </c>
      <c r="G898" s="132">
        <v>1.3514767825899998</v>
      </c>
      <c r="H898" s="348">
        <v>1.3514767825899998</v>
      </c>
      <c r="I898" s="74"/>
      <c r="J898" s="337">
        <v>3.2512399999999997</v>
      </c>
      <c r="K898" s="338">
        <v>3.2512399999999997</v>
      </c>
      <c r="L898" s="74"/>
      <c r="M898" s="339">
        <v>0.12671674999999999</v>
      </c>
      <c r="N898" s="340">
        <f t="shared" si="71"/>
        <v>0.12671674999999999</v>
      </c>
      <c r="O898" s="74"/>
      <c r="P898" s="133">
        <v>0.11556345</v>
      </c>
      <c r="Q898" s="133">
        <v>4.3058156000000004E-3</v>
      </c>
      <c r="R898" s="133">
        <v>6.8474861999999999E-3</v>
      </c>
      <c r="S898" s="134">
        <v>6.9282645000000006E-6</v>
      </c>
      <c r="T898" s="135">
        <v>1.5923874208500003E-8</v>
      </c>
      <c r="U898" s="135">
        <v>0.95903168400000005</v>
      </c>
      <c r="V898" s="341">
        <v>3.3530191999999999E-4</v>
      </c>
      <c r="W898" s="110" t="s">
        <v>3860</v>
      </c>
      <c r="X898" s="110"/>
      <c r="Y898" s="110"/>
    </row>
    <row r="899" spans="1:26" ht="14.5" customHeight="1">
      <c r="A899" s="74" t="s">
        <v>3861</v>
      </c>
      <c r="B899" s="129" t="s">
        <v>3600</v>
      </c>
      <c r="C899" s="130" t="s">
        <v>3862</v>
      </c>
      <c r="D899" s="131" t="s">
        <v>212</v>
      </c>
      <c r="E899" s="129" t="s">
        <v>957</v>
      </c>
      <c r="F899" s="132" t="s">
        <v>3863</v>
      </c>
      <c r="G899" s="132">
        <v>0.76525588221999996</v>
      </c>
      <c r="H899" s="348">
        <v>0.76525588221999996</v>
      </c>
      <c r="I899" s="74"/>
      <c r="J899" s="337">
        <v>2.2200000000000002</v>
      </c>
      <c r="K899" s="338">
        <v>2.2200000000000002</v>
      </c>
      <c r="L899" s="74"/>
      <c r="M899" s="339">
        <v>6.4477308999999997E-2</v>
      </c>
      <c r="N899" s="340">
        <f t="shared" si="71"/>
        <v>6.4477308999999997E-2</v>
      </c>
      <c r="O899" s="74"/>
      <c r="P899" s="133">
        <v>6.2212058000000001E-2</v>
      </c>
      <c r="Q899" s="133">
        <v>2.2652505000000001E-3</v>
      </c>
      <c r="R899" s="133">
        <v>0</v>
      </c>
      <c r="S899" s="134">
        <v>3.7297397119999997E-6</v>
      </c>
      <c r="T899" s="135">
        <v>8.3774057583999999E-9</v>
      </c>
      <c r="U899" s="135">
        <v>0</v>
      </c>
      <c r="V899" s="341">
        <v>1.0587651E-4</v>
      </c>
      <c r="W899" s="89" t="s">
        <v>663</v>
      </c>
      <c r="X899" s="110"/>
      <c r="Y899" s="110"/>
    </row>
    <row r="900" spans="1:26" ht="14.5" customHeight="1">
      <c r="A900" s="74" t="s">
        <v>3864</v>
      </c>
      <c r="B900" s="129" t="s">
        <v>3600</v>
      </c>
      <c r="C900" s="130" t="s">
        <v>3865</v>
      </c>
      <c r="D900" s="131" t="s">
        <v>212</v>
      </c>
      <c r="E900" s="129" t="s">
        <v>957</v>
      </c>
      <c r="F900" s="132" t="s">
        <v>3866</v>
      </c>
      <c r="G900" s="132">
        <v>0.70612828154525142</v>
      </c>
      <c r="H900" s="348">
        <v>0.70612828154525142</v>
      </c>
      <c r="I900" s="74"/>
      <c r="J900" s="337">
        <v>1.99</v>
      </c>
      <c r="K900" s="338">
        <v>1.99</v>
      </c>
      <c r="L900" s="74"/>
      <c r="M900" s="339">
        <v>4.9418124000000001E-2</v>
      </c>
      <c r="N900" s="340">
        <f t="shared" si="71"/>
        <v>4.9418124000000001E-2</v>
      </c>
      <c r="O900" s="74"/>
      <c r="P900" s="133">
        <v>4.6136959999999998E-2</v>
      </c>
      <c r="Q900" s="133">
        <v>1.8076176000000001E-3</v>
      </c>
      <c r="R900" s="133">
        <v>1.4735461000000001E-3</v>
      </c>
      <c r="S900" s="134">
        <v>2.7660047999999999E-6</v>
      </c>
      <c r="T900" s="135">
        <v>6.6849762350000001E-9</v>
      </c>
      <c r="U900" s="135">
        <v>0.20637900000000001</v>
      </c>
      <c r="V900" s="341">
        <v>1.2872864000000001E-4</v>
      </c>
      <c r="W900" s="89" t="s">
        <v>663</v>
      </c>
      <c r="X900" s="110"/>
      <c r="Y900" s="110"/>
    </row>
    <row r="901" spans="1:26" ht="14.5" customHeight="1">
      <c r="A901" s="74" t="s">
        <v>3867</v>
      </c>
      <c r="B901" s="129" t="s">
        <v>3600</v>
      </c>
      <c r="C901" s="130" t="s">
        <v>3868</v>
      </c>
      <c r="D901" s="131" t="s">
        <v>212</v>
      </c>
      <c r="E901" s="129" t="s">
        <v>957</v>
      </c>
      <c r="F901" s="132" t="s">
        <v>3869</v>
      </c>
      <c r="G901" s="132">
        <v>0.71795380190000002</v>
      </c>
      <c r="H901" s="348">
        <v>0.71795380190000002</v>
      </c>
      <c r="I901" s="74"/>
      <c r="J901" s="337">
        <v>2.0359999999999996</v>
      </c>
      <c r="K901" s="338">
        <v>2.0359999999999996</v>
      </c>
      <c r="L901" s="74"/>
      <c r="M901" s="339">
        <v>5.2429960999999997E-2</v>
      </c>
      <c r="N901" s="340">
        <f t="shared" si="71"/>
        <v>5.2429960999999997E-2</v>
      </c>
      <c r="O901" s="74"/>
      <c r="P901" s="133">
        <v>4.9351979999999997E-2</v>
      </c>
      <c r="Q901" s="133">
        <v>1.8991442E-3</v>
      </c>
      <c r="R901" s="133">
        <v>1.1788368E-3</v>
      </c>
      <c r="S901" s="134">
        <v>2.9587517824E-6</v>
      </c>
      <c r="T901" s="135">
        <v>7.0234621396799999E-9</v>
      </c>
      <c r="U901" s="135">
        <v>0.16510320000000001</v>
      </c>
      <c r="V901" s="341">
        <v>1.2415821999999999E-4</v>
      </c>
      <c r="W901" s="89" t="s">
        <v>3870</v>
      </c>
      <c r="X901" s="110"/>
      <c r="Y901" s="110"/>
    </row>
    <row r="902" spans="1:26" ht="14.5" customHeight="1">
      <c r="A902" s="74" t="s">
        <v>3871</v>
      </c>
      <c r="B902" s="129" t="s">
        <v>3600</v>
      </c>
      <c r="C902" s="130" t="s">
        <v>3872</v>
      </c>
      <c r="D902" s="131" t="s">
        <v>212</v>
      </c>
      <c r="E902" s="129" t="s">
        <v>957</v>
      </c>
      <c r="F902" s="132" t="s">
        <v>3873</v>
      </c>
      <c r="G902" s="132">
        <v>3.6292619684999998</v>
      </c>
      <c r="H902" s="348">
        <v>3.6292619684999998</v>
      </c>
      <c r="I902" s="74"/>
      <c r="J902" s="337">
        <v>4.5773142105263158</v>
      </c>
      <c r="K902" s="338">
        <v>4.5773142105263158</v>
      </c>
      <c r="L902" s="74"/>
      <c r="M902" s="339">
        <v>0.39478024</v>
      </c>
      <c r="N902" s="340">
        <f t="shared" si="71"/>
        <v>0.39478024</v>
      </c>
      <c r="O902" s="74"/>
      <c r="P902" s="133">
        <v>0.38584313999999997</v>
      </c>
      <c r="Q902" s="133">
        <v>5.2592775999999999E-3</v>
      </c>
      <c r="R902" s="133">
        <v>3.6778257999999999E-3</v>
      </c>
      <c r="S902" s="134">
        <v>2.3132082311500001E-5</v>
      </c>
      <c r="T902" s="135">
        <v>1.9449991402363903E-8</v>
      </c>
      <c r="U902" s="135">
        <v>0.51510165510000006</v>
      </c>
      <c r="V902" s="341">
        <v>3.0319297999999999E-3</v>
      </c>
      <c r="W902" s="89" t="s">
        <v>663</v>
      </c>
      <c r="X902" s="110"/>
      <c r="Y902" s="110"/>
    </row>
    <row r="903" spans="1:26" ht="14.5" customHeight="1">
      <c r="A903" s="74" t="s">
        <v>3875</v>
      </c>
      <c r="B903" s="129" t="s">
        <v>3600</v>
      </c>
      <c r="C903" s="130" t="s">
        <v>3876</v>
      </c>
      <c r="D903" s="131" t="s">
        <v>212</v>
      </c>
      <c r="E903" s="129" t="s">
        <v>957</v>
      </c>
      <c r="F903" s="132" t="s">
        <v>3877</v>
      </c>
      <c r="G903" s="132">
        <v>2.71268183269</v>
      </c>
      <c r="H903" s="348">
        <v>2.71268183269</v>
      </c>
      <c r="I903" s="74"/>
      <c r="J903" s="337">
        <v>5.7489180451127817</v>
      </c>
      <c r="K903" s="338">
        <v>5.7489180451127817</v>
      </c>
      <c r="L903" s="74"/>
      <c r="M903" s="339">
        <v>0.15579212000000001</v>
      </c>
      <c r="N903" s="340">
        <f t="shared" si="71"/>
        <v>0.15579212000000001</v>
      </c>
      <c r="O903" s="74"/>
      <c r="P903" s="133">
        <v>0.14320832999999999</v>
      </c>
      <c r="Q903" s="133">
        <v>5.8976287999999997E-3</v>
      </c>
      <c r="R903" s="133">
        <v>6.6861689999999996E-3</v>
      </c>
      <c r="S903" s="134">
        <v>8.5856310503600011E-6</v>
      </c>
      <c r="T903" s="135">
        <v>2.181075765673946E-8</v>
      </c>
      <c r="U903" s="135">
        <v>0.93643823471999998</v>
      </c>
      <c r="V903" s="341">
        <v>4.2972494000000002E-4</v>
      </c>
      <c r="W903" s="110" t="s">
        <v>3878</v>
      </c>
      <c r="X903" s="110"/>
      <c r="Y903" s="110"/>
    </row>
    <row r="904" spans="1:26" ht="14.5" customHeight="1">
      <c r="B904" s="129" t="s">
        <v>3600</v>
      </c>
      <c r="C904" s="127" t="s">
        <v>3879</v>
      </c>
      <c r="D904" s="127" t="s">
        <v>737</v>
      </c>
      <c r="G904" s="74"/>
      <c r="H904" s="74"/>
      <c r="I904" s="74"/>
      <c r="J904" s="115"/>
      <c r="K904" s="74"/>
      <c r="L904" s="74"/>
      <c r="M904" s="115"/>
      <c r="N904" s="74"/>
      <c r="O904" s="74"/>
      <c r="P904" s="74"/>
      <c r="V904" s="74"/>
      <c r="W904" s="89"/>
      <c r="X904" s="89"/>
      <c r="Y904" s="89"/>
      <c r="Z904" s="90"/>
    </row>
    <row r="905" spans="1:26" ht="14.5" customHeight="1">
      <c r="A905" s="74" t="s">
        <v>3880</v>
      </c>
      <c r="B905" s="129" t="s">
        <v>3600</v>
      </c>
      <c r="C905" s="130" t="s">
        <v>3881</v>
      </c>
      <c r="D905" s="131" t="s">
        <v>737</v>
      </c>
      <c r="E905" s="129" t="s">
        <v>957</v>
      </c>
      <c r="F905" s="132" t="s">
        <v>3882</v>
      </c>
      <c r="G905" s="132">
        <v>4.4481092039276442</v>
      </c>
      <c r="H905" s="348">
        <v>4.4481092039276442</v>
      </c>
      <c r="I905" s="74"/>
      <c r="J905" s="337">
        <v>23.137793233082704</v>
      </c>
      <c r="K905" s="338">
        <v>23.137793233082704</v>
      </c>
      <c r="L905" s="74"/>
      <c r="M905" s="339">
        <v>0.64202733999999995</v>
      </c>
      <c r="N905" s="340">
        <f t="shared" ref="N905:N918" si="72">M905</f>
        <v>0.64202733999999995</v>
      </c>
      <c r="O905" s="74"/>
      <c r="P905" s="133">
        <v>0.60190635999999997</v>
      </c>
      <c r="Q905" s="133">
        <v>2.305376E-2</v>
      </c>
      <c r="R905" s="133">
        <v>1.7067216E-2</v>
      </c>
      <c r="S905" s="134">
        <v>3.6085513384123296E-5</v>
      </c>
      <c r="T905" s="135">
        <v>8.5257986948887703E-8</v>
      </c>
      <c r="U905" s="135">
        <v>2.39036648049</v>
      </c>
      <c r="V905" s="341">
        <v>1.3495779999999999E-3</v>
      </c>
      <c r="W905" s="89" t="s">
        <v>3883</v>
      </c>
      <c r="X905" s="110"/>
      <c r="Y905" s="110"/>
    </row>
    <row r="906" spans="1:26" ht="14.5" customHeight="1">
      <c r="A906" s="74" t="s">
        <v>3884</v>
      </c>
      <c r="B906" s="129" t="s">
        <v>3600</v>
      </c>
      <c r="C906" s="130" t="s">
        <v>3885</v>
      </c>
      <c r="D906" s="131" t="s">
        <v>737</v>
      </c>
      <c r="E906" s="129" t="s">
        <v>957</v>
      </c>
      <c r="F906" s="132" t="s">
        <v>3886</v>
      </c>
      <c r="G906" s="132">
        <v>1.0449169671284</v>
      </c>
      <c r="H906" s="348">
        <v>1.0449169671284</v>
      </c>
      <c r="I906" s="74"/>
      <c r="J906" s="337">
        <v>2.2411640601503762</v>
      </c>
      <c r="K906" s="338">
        <v>2.2411640601503762</v>
      </c>
      <c r="L906" s="74"/>
      <c r="M906" s="339">
        <v>4.8391081000000002E-2</v>
      </c>
      <c r="N906" s="340">
        <f t="shared" si="72"/>
        <v>4.8391081000000002E-2</v>
      </c>
      <c r="O906" s="74"/>
      <c r="P906" s="133">
        <v>4.4090918E-2</v>
      </c>
      <c r="Q906" s="133">
        <v>1.8863515E-3</v>
      </c>
      <c r="R906" s="133">
        <v>2.4138112000000001E-3</v>
      </c>
      <c r="S906" s="134">
        <v>2.6433403798692335E-6</v>
      </c>
      <c r="T906" s="135">
        <v>6.976151872216083E-9</v>
      </c>
      <c r="U906" s="135">
        <v>0.33806879897399</v>
      </c>
      <c r="V906" s="341">
        <v>1.1628168E-4</v>
      </c>
      <c r="W906" s="89" t="s">
        <v>663</v>
      </c>
      <c r="X906" s="110"/>
      <c r="Y906" s="110"/>
    </row>
    <row r="907" spans="1:26" ht="14.5" customHeight="1">
      <c r="A907" s="74" t="s">
        <v>3888</v>
      </c>
      <c r="B907" s="129" t="s">
        <v>3600</v>
      </c>
      <c r="C907" s="130" t="s">
        <v>3889</v>
      </c>
      <c r="D907" s="131" t="s">
        <v>737</v>
      </c>
      <c r="E907" s="129" t="s">
        <v>957</v>
      </c>
      <c r="F907" s="132" t="s">
        <v>3890</v>
      </c>
      <c r="G907" s="132">
        <v>0.92628262210699996</v>
      </c>
      <c r="H907" s="348">
        <v>0.92628262210699996</v>
      </c>
      <c r="I907" s="74"/>
      <c r="J907" s="337">
        <v>1.770293984962406</v>
      </c>
      <c r="K907" s="338">
        <v>1.770293984962406</v>
      </c>
      <c r="L907" s="74"/>
      <c r="M907" s="339">
        <v>8.9430416999999998E-2</v>
      </c>
      <c r="N907" s="340">
        <f t="shared" si="72"/>
        <v>8.9430416999999998E-2</v>
      </c>
      <c r="O907" s="74"/>
      <c r="P907" s="133">
        <v>8.3770824999999993E-2</v>
      </c>
      <c r="Q907" s="133">
        <v>2.6668664000000001E-3</v>
      </c>
      <c r="R907" s="133">
        <v>2.9927253E-3</v>
      </c>
      <c r="S907" s="134">
        <v>5.0222317165300006E-6</v>
      </c>
      <c r="T907" s="135">
        <v>9.8626717361422126E-9</v>
      </c>
      <c r="U907" s="135">
        <v>0.4191492</v>
      </c>
      <c r="V907" s="341">
        <v>1.8220536999999999E-4</v>
      </c>
      <c r="W907" s="110" t="s">
        <v>738</v>
      </c>
      <c r="X907" s="110"/>
      <c r="Y907" s="110"/>
    </row>
    <row r="908" spans="1:26" ht="14.5" customHeight="1">
      <c r="A908" s="74" t="s">
        <v>3892</v>
      </c>
      <c r="B908" s="129" t="s">
        <v>3600</v>
      </c>
      <c r="C908" s="130" t="s">
        <v>3893</v>
      </c>
      <c r="D908" s="131" t="s">
        <v>737</v>
      </c>
      <c r="E908" s="129" t="s">
        <v>957</v>
      </c>
      <c r="F908" s="132" t="s">
        <v>3894</v>
      </c>
      <c r="G908" s="132">
        <v>0.89236945104400001</v>
      </c>
      <c r="H908" s="348">
        <v>0.89236945104400001</v>
      </c>
      <c r="I908" s="74"/>
      <c r="J908" s="337">
        <v>1.3563820300751879</v>
      </c>
      <c r="K908" s="338">
        <v>1.3563820300751879</v>
      </c>
      <c r="L908" s="74"/>
      <c r="M908" s="339">
        <v>6.3437220000000002E-2</v>
      </c>
      <c r="N908" s="340">
        <f t="shared" si="72"/>
        <v>6.3437220000000002E-2</v>
      </c>
      <c r="O908" s="74"/>
      <c r="P908" s="133">
        <v>5.9213319E-2</v>
      </c>
      <c r="Q908" s="133">
        <v>1.9169737E-3</v>
      </c>
      <c r="R908" s="133">
        <v>2.3069268999999998E-3</v>
      </c>
      <c r="S908" s="134">
        <v>3.5499591915699996E-6</v>
      </c>
      <c r="T908" s="135">
        <v>7.0893997062936002E-9</v>
      </c>
      <c r="U908" s="135">
        <v>0.32309900000000003</v>
      </c>
      <c r="V908" s="341">
        <v>1.2471935999999999E-4</v>
      </c>
      <c r="W908" s="110" t="s">
        <v>738</v>
      </c>
      <c r="X908" s="110"/>
      <c r="Y908" s="110"/>
    </row>
    <row r="909" spans="1:26" ht="14.5" customHeight="1">
      <c r="A909" s="74" t="s">
        <v>3896</v>
      </c>
      <c r="B909" s="129" t="s">
        <v>3600</v>
      </c>
      <c r="C909" s="130" t="s">
        <v>3897</v>
      </c>
      <c r="D909" s="131" t="s">
        <v>737</v>
      </c>
      <c r="E909" s="129" t="s">
        <v>957</v>
      </c>
      <c r="F909" s="132" t="s">
        <v>3898</v>
      </c>
      <c r="G909" s="132">
        <v>0.88407195196180144</v>
      </c>
      <c r="H909" s="348">
        <v>0.88407195196180144</v>
      </c>
      <c r="I909" s="74"/>
      <c r="J909" s="337">
        <v>1.609650977443609</v>
      </c>
      <c r="K909" s="338">
        <v>1.609650977443609</v>
      </c>
      <c r="L909" s="74"/>
      <c r="M909" s="339">
        <v>3.9186365000000001E-2</v>
      </c>
      <c r="N909" s="340">
        <f t="shared" si="72"/>
        <v>3.9186365000000001E-2</v>
      </c>
      <c r="O909" s="74"/>
      <c r="P909" s="133">
        <v>3.5104757E-2</v>
      </c>
      <c r="Q909" s="133">
        <v>1.4412050999999999E-3</v>
      </c>
      <c r="R909" s="133">
        <v>2.6404028999999999E-3</v>
      </c>
      <c r="S909" s="134">
        <v>2.1046017410026698E-6</v>
      </c>
      <c r="T909" s="135">
        <v>5.3299005695385083E-9</v>
      </c>
      <c r="U909" s="135">
        <v>0.36980433375390004</v>
      </c>
      <c r="V909" s="341">
        <v>1.0768789E-4</v>
      </c>
      <c r="W909" s="89" t="s">
        <v>3899</v>
      </c>
      <c r="X909" s="110"/>
      <c r="Y909" s="110"/>
    </row>
    <row r="910" spans="1:26" ht="14.5" customHeight="1">
      <c r="A910" s="74" t="s">
        <v>3900</v>
      </c>
      <c r="B910" s="129" t="s">
        <v>3600</v>
      </c>
      <c r="C910" s="130" t="s">
        <v>3901</v>
      </c>
      <c r="D910" s="131" t="s">
        <v>737</v>
      </c>
      <c r="E910" s="129" t="s">
        <v>957</v>
      </c>
      <c r="F910" s="132" t="s">
        <v>3902</v>
      </c>
      <c r="G910" s="132">
        <v>1.2758819468977041</v>
      </c>
      <c r="H910" s="348">
        <v>1.2758819468977041</v>
      </c>
      <c r="I910" s="74"/>
      <c r="J910" s="337">
        <v>2.1620959398496242</v>
      </c>
      <c r="K910" s="338">
        <v>2.1620959398496242</v>
      </c>
      <c r="L910" s="74"/>
      <c r="M910" s="339">
        <v>4.7820647000000001E-2</v>
      </c>
      <c r="N910" s="340">
        <f t="shared" si="72"/>
        <v>4.7820647000000001E-2</v>
      </c>
      <c r="O910" s="74"/>
      <c r="P910" s="133">
        <v>4.2543128999999999E-2</v>
      </c>
      <c r="Q910" s="133">
        <v>1.862676E-3</v>
      </c>
      <c r="R910" s="133">
        <v>3.4148418999999999E-3</v>
      </c>
      <c r="S910" s="134">
        <v>2.55054734851502E-6</v>
      </c>
      <c r="T910" s="135">
        <v>6.8885946805839794E-9</v>
      </c>
      <c r="U910" s="135">
        <v>0.47826917824199999</v>
      </c>
      <c r="V910" s="341">
        <v>1.4133883000000001E-4</v>
      </c>
      <c r="W910" s="110" t="s">
        <v>739</v>
      </c>
      <c r="X910" s="110"/>
      <c r="Y910" s="110"/>
    </row>
    <row r="911" spans="1:26" ht="14.5" customHeight="1">
      <c r="A911" s="74" t="s">
        <v>3904</v>
      </c>
      <c r="B911" s="129" t="s">
        <v>3600</v>
      </c>
      <c r="C911" s="130" t="s">
        <v>3905</v>
      </c>
      <c r="D911" s="131" t="s">
        <v>737</v>
      </c>
      <c r="E911" s="129" t="s">
        <v>957</v>
      </c>
      <c r="F911" s="132" t="s">
        <v>3906</v>
      </c>
      <c r="G911" s="132">
        <v>1.25932467491606</v>
      </c>
      <c r="H911" s="348">
        <v>1.25932467491606</v>
      </c>
      <c r="I911" s="74"/>
      <c r="J911" s="337">
        <v>3.397806842105263</v>
      </c>
      <c r="K911" s="338">
        <v>3.397806842105263</v>
      </c>
      <c r="L911" s="74"/>
      <c r="M911" s="339">
        <v>7.9274381000000005E-2</v>
      </c>
      <c r="N911" s="340">
        <f t="shared" si="72"/>
        <v>7.9274381000000005E-2</v>
      </c>
      <c r="O911" s="74"/>
      <c r="P911" s="133">
        <v>6.9345508E-2</v>
      </c>
      <c r="Q911" s="133">
        <v>3.4927258000000002E-3</v>
      </c>
      <c r="R911" s="133">
        <v>6.4361478999999996E-3</v>
      </c>
      <c r="S911" s="134">
        <v>4.1574045039782783E-6</v>
      </c>
      <c r="T911" s="135">
        <v>1.2916885228347467E-8</v>
      </c>
      <c r="U911" s="135">
        <v>0.90142127002749994</v>
      </c>
      <c r="V911" s="341">
        <v>2.9540026000000002E-4</v>
      </c>
      <c r="W911" s="89" t="s">
        <v>3907</v>
      </c>
      <c r="X911" s="110"/>
      <c r="Y911" s="110"/>
    </row>
    <row r="912" spans="1:26" ht="14.5" customHeight="1">
      <c r="A912" s="74" t="s">
        <v>3908</v>
      </c>
      <c r="B912" s="129" t="s">
        <v>3600</v>
      </c>
      <c r="C912" s="130" t="s">
        <v>3909</v>
      </c>
      <c r="D912" s="131" t="s">
        <v>737</v>
      </c>
      <c r="E912" s="129" t="s">
        <v>957</v>
      </c>
      <c r="F912" s="132" t="s">
        <v>3910</v>
      </c>
      <c r="G912" s="132">
        <v>1.104567862163679</v>
      </c>
      <c r="H912" s="348">
        <v>1.104567862163679</v>
      </c>
      <c r="I912" s="74"/>
      <c r="J912" s="337">
        <v>3.5605331578947368</v>
      </c>
      <c r="K912" s="338">
        <v>3.5605331578947368</v>
      </c>
      <c r="L912" s="74"/>
      <c r="M912" s="339">
        <v>8.3076882000000005E-2</v>
      </c>
      <c r="N912" s="340">
        <f t="shared" si="72"/>
        <v>8.3076882000000005E-2</v>
      </c>
      <c r="O912" s="74"/>
      <c r="P912" s="133">
        <v>7.7570544000000005E-2</v>
      </c>
      <c r="Q912" s="133">
        <v>3.1216135999999998E-3</v>
      </c>
      <c r="R912" s="133">
        <v>2.3847243000000001E-3</v>
      </c>
      <c r="S912" s="134">
        <v>4.650512208E-6</v>
      </c>
      <c r="T912" s="135">
        <v>1.1544428939999999E-8</v>
      </c>
      <c r="U912" s="135">
        <v>0.33399499999999999</v>
      </c>
      <c r="V912" s="341">
        <v>1.6403444E-4</v>
      </c>
      <c r="W912" s="89" t="s">
        <v>663</v>
      </c>
      <c r="X912" s="110"/>
      <c r="Y912" s="110"/>
    </row>
    <row r="913" spans="1:26" ht="14.5" customHeight="1">
      <c r="A913" s="74" t="s">
        <v>3911</v>
      </c>
      <c r="B913" s="129" t="s">
        <v>3600</v>
      </c>
      <c r="C913" s="130" t="s">
        <v>3912</v>
      </c>
      <c r="D913" s="131" t="s">
        <v>737</v>
      </c>
      <c r="E913" s="129" t="s">
        <v>957</v>
      </c>
      <c r="F913" s="132" t="s">
        <v>3913</v>
      </c>
      <c r="G913" s="132">
        <v>1.26504884689736</v>
      </c>
      <c r="H913" s="348">
        <v>1.26504884689736</v>
      </c>
      <c r="I913" s="74"/>
      <c r="J913" s="337">
        <v>3.381946842105263</v>
      </c>
      <c r="K913" s="338">
        <v>3.381946842105263</v>
      </c>
      <c r="L913" s="74"/>
      <c r="M913" s="339">
        <v>7.9288177000000001E-2</v>
      </c>
      <c r="N913" s="340">
        <f t="shared" si="72"/>
        <v>7.9288177000000001E-2</v>
      </c>
      <c r="O913" s="74"/>
      <c r="P913" s="133">
        <v>6.9362423000000006E-2</v>
      </c>
      <c r="Q913" s="133">
        <v>3.4828133000000001E-3</v>
      </c>
      <c r="R913" s="133">
        <v>6.4429403999999996E-3</v>
      </c>
      <c r="S913" s="134">
        <v>4.1584186729782788E-6</v>
      </c>
      <c r="T913" s="135">
        <v>1.2880226715057468E-8</v>
      </c>
      <c r="U913" s="135">
        <v>0.90237261002750002</v>
      </c>
      <c r="V913" s="341">
        <v>2.9557649999999998E-4</v>
      </c>
      <c r="W913" s="89" t="s">
        <v>663</v>
      </c>
      <c r="X913" s="110"/>
      <c r="Y913" s="110"/>
    </row>
    <row r="914" spans="1:26" ht="14.5" customHeight="1">
      <c r="A914" s="74" t="s">
        <v>3914</v>
      </c>
      <c r="B914" s="129" t="s">
        <v>3600</v>
      </c>
      <c r="C914" s="130" t="s">
        <v>3915</v>
      </c>
      <c r="D914" s="131" t="s">
        <v>737</v>
      </c>
      <c r="E914" s="129" t="s">
        <v>957</v>
      </c>
      <c r="F914" s="132" t="s">
        <v>3916</v>
      </c>
      <c r="G914" s="132">
        <v>1.2753513195741601</v>
      </c>
      <c r="H914" s="348">
        <v>1.2753513195741601</v>
      </c>
      <c r="I914" s="74"/>
      <c r="J914" s="337">
        <v>3.2660768421052628</v>
      </c>
      <c r="K914" s="338">
        <v>3.2660768421052628</v>
      </c>
      <c r="L914" s="74"/>
      <c r="M914" s="339">
        <v>7.6948603000000004E-2</v>
      </c>
      <c r="N914" s="340">
        <f t="shared" si="72"/>
        <v>7.6948603000000004E-2</v>
      </c>
      <c r="O914" s="74"/>
      <c r="P914" s="133">
        <v>6.7027015999999995E-2</v>
      </c>
      <c r="Q914" s="133">
        <v>3.3865166999999998E-3</v>
      </c>
      <c r="R914" s="133">
        <v>6.5350705000000002E-3</v>
      </c>
      <c r="S914" s="134">
        <v>4.0184062329782783E-6</v>
      </c>
      <c r="T914" s="135">
        <v>1.2524100080997468E-8</v>
      </c>
      <c r="U914" s="135">
        <v>0.91527598002749999</v>
      </c>
      <c r="V914" s="341">
        <v>2.9297938000000001E-4</v>
      </c>
      <c r="W914" s="89" t="s">
        <v>663</v>
      </c>
      <c r="X914" s="110"/>
      <c r="Y914" s="110"/>
    </row>
    <row r="915" spans="1:26" ht="14.5" customHeight="1">
      <c r="A915" s="74" t="s">
        <v>3917</v>
      </c>
      <c r="B915" s="129" t="s">
        <v>3600</v>
      </c>
      <c r="C915" s="130" t="s">
        <v>3918</v>
      </c>
      <c r="D915" s="131" t="s">
        <v>737</v>
      </c>
      <c r="E915" s="129" t="s">
        <v>957</v>
      </c>
      <c r="F915" s="132" t="s">
        <v>3919</v>
      </c>
      <c r="G915" s="132">
        <v>1.2320318195212501</v>
      </c>
      <c r="H915" s="348">
        <v>1.2320318195212501</v>
      </c>
      <c r="I915" s="74"/>
      <c r="J915" s="337">
        <v>3.2014791729323306</v>
      </c>
      <c r="K915" s="338">
        <v>3.2014791729323306</v>
      </c>
      <c r="L915" s="74"/>
      <c r="M915" s="339">
        <v>7.3666910000000002E-2</v>
      </c>
      <c r="N915" s="340">
        <f t="shared" si="72"/>
        <v>7.3666910000000002E-2</v>
      </c>
      <c r="O915" s="74"/>
      <c r="P915" s="133">
        <v>6.4023255000000001E-2</v>
      </c>
      <c r="Q915" s="133">
        <v>3.1893936999999998E-3</v>
      </c>
      <c r="R915" s="133">
        <v>6.4542612999999999E-3</v>
      </c>
      <c r="S915" s="134">
        <v>3.8383246319828219E-6</v>
      </c>
      <c r="T915" s="135">
        <v>1.1795095130050414E-8</v>
      </c>
      <c r="U915" s="135">
        <v>0.90395815910910005</v>
      </c>
      <c r="V915" s="341">
        <v>2.7432713000000001E-4</v>
      </c>
      <c r="W915" s="89" t="s">
        <v>3920</v>
      </c>
      <c r="X915" s="110"/>
      <c r="Y915" s="110"/>
    </row>
    <row r="916" spans="1:26" ht="14.5" customHeight="1">
      <c r="A916" s="74" t="s">
        <v>3921</v>
      </c>
      <c r="B916" s="129" t="s">
        <v>3600</v>
      </c>
      <c r="C916" s="130" t="s">
        <v>3922</v>
      </c>
      <c r="D916" s="131" t="s">
        <v>737</v>
      </c>
      <c r="E916" s="129" t="s">
        <v>957</v>
      </c>
      <c r="F916" s="132" t="s">
        <v>3923</v>
      </c>
      <c r="G916" s="132">
        <v>0.46224392646724455</v>
      </c>
      <c r="H916" s="348">
        <v>0.46224392646724455</v>
      </c>
      <c r="I916" s="74"/>
      <c r="J916" s="337">
        <v>1.4929370676691727</v>
      </c>
      <c r="K916" s="338">
        <v>1.4929370676691727</v>
      </c>
      <c r="L916" s="74"/>
      <c r="M916" s="339">
        <v>3.5893818000000001E-2</v>
      </c>
      <c r="N916" s="340">
        <f t="shared" si="72"/>
        <v>3.5893818000000001E-2</v>
      </c>
      <c r="O916" s="74"/>
      <c r="P916" s="133">
        <v>3.3258199000000002E-2</v>
      </c>
      <c r="Q916" s="133">
        <v>1.3810799E-3</v>
      </c>
      <c r="R916" s="133">
        <v>1.2545384000000001E-3</v>
      </c>
      <c r="S916" s="134">
        <v>1.993896886835986E-6</v>
      </c>
      <c r="T916" s="135">
        <v>5.1075438044544093E-9</v>
      </c>
      <c r="U916" s="135">
        <v>0.175705659992</v>
      </c>
      <c r="V916" s="342">
        <v>8.1796763000000001E-5</v>
      </c>
      <c r="W916" s="89" t="s">
        <v>3924</v>
      </c>
      <c r="X916" s="110"/>
      <c r="Y916" s="110"/>
    </row>
    <row r="917" spans="1:26" ht="14.5" customHeight="1">
      <c r="A917" s="74" t="s">
        <v>3925</v>
      </c>
      <c r="B917" s="129" t="s">
        <v>3600</v>
      </c>
      <c r="C917" s="130" t="s">
        <v>3926</v>
      </c>
      <c r="D917" s="131" t="s">
        <v>737</v>
      </c>
      <c r="E917" s="129" t="s">
        <v>957</v>
      </c>
      <c r="F917" s="132" t="s">
        <v>3927</v>
      </c>
      <c r="G917" s="132">
        <v>0.43505799458937044</v>
      </c>
      <c r="H917" s="348">
        <v>0.43505799458937044</v>
      </c>
      <c r="I917" s="74"/>
      <c r="J917" s="337">
        <v>1.4362809022556391</v>
      </c>
      <c r="K917" s="338">
        <v>1.4362809022556391</v>
      </c>
      <c r="L917" s="74"/>
      <c r="M917" s="339">
        <v>4.0202118000000002E-2</v>
      </c>
      <c r="N917" s="340">
        <f t="shared" si="72"/>
        <v>4.0202118000000002E-2</v>
      </c>
      <c r="O917" s="74"/>
      <c r="P917" s="133">
        <v>3.7831001000000003E-2</v>
      </c>
      <c r="Q917" s="133">
        <v>1.4566897E-3</v>
      </c>
      <c r="R917" s="133">
        <v>9.1442751999999997E-4</v>
      </c>
      <c r="S917" s="134">
        <v>2.2680455896271722E-6</v>
      </c>
      <c r="T917" s="135">
        <v>5.3871661423115669E-9</v>
      </c>
      <c r="U917" s="135">
        <v>0.12807108510600002</v>
      </c>
      <c r="V917" s="342">
        <v>7.9067283999999997E-5</v>
      </c>
      <c r="W917" s="89" t="s">
        <v>3924</v>
      </c>
      <c r="X917" s="110"/>
      <c r="Y917" s="110"/>
    </row>
    <row r="918" spans="1:26" ht="14.5" customHeight="1">
      <c r="A918" s="74" t="s">
        <v>3928</v>
      </c>
      <c r="B918" s="129" t="s">
        <v>3600</v>
      </c>
      <c r="C918" s="130" t="s">
        <v>3929</v>
      </c>
      <c r="D918" s="131" t="s">
        <v>737</v>
      </c>
      <c r="E918" s="129" t="s">
        <v>957</v>
      </c>
      <c r="F918" s="132" t="s">
        <v>3930</v>
      </c>
      <c r="G918" s="132">
        <v>0.85174627916700008</v>
      </c>
      <c r="H918" s="348">
        <v>0.85174627916700008</v>
      </c>
      <c r="I918" s="74"/>
      <c r="J918" s="337">
        <v>1.6040360150375939</v>
      </c>
      <c r="K918" s="338">
        <v>1.6040360150375939</v>
      </c>
      <c r="L918" s="74"/>
      <c r="M918" s="339">
        <v>8.1158138000000005E-2</v>
      </c>
      <c r="N918" s="340">
        <f t="shared" si="72"/>
        <v>8.1158138000000005E-2</v>
      </c>
      <c r="O918" s="74"/>
      <c r="P918" s="133">
        <v>7.6969287999999997E-2</v>
      </c>
      <c r="Q918" s="133">
        <v>2.4725219E-3</v>
      </c>
      <c r="R918" s="133">
        <v>1.7163275000000001E-3</v>
      </c>
      <c r="S918" s="134">
        <v>4.6144657256999996E-6</v>
      </c>
      <c r="T918" s="135">
        <v>9.1439418548102996E-9</v>
      </c>
      <c r="U918" s="135">
        <v>0.24038200000000001</v>
      </c>
      <c r="V918" s="341">
        <v>1.4747187E-4</v>
      </c>
      <c r="W918" s="110" t="s">
        <v>738</v>
      </c>
      <c r="X918" s="110"/>
      <c r="Y918" s="110"/>
    </row>
    <row r="919" spans="1:26" ht="14.5" customHeight="1">
      <c r="B919" s="129" t="s">
        <v>3600</v>
      </c>
      <c r="C919" s="127" t="s">
        <v>3932</v>
      </c>
      <c r="D919" s="127" t="s">
        <v>740</v>
      </c>
      <c r="G919" s="74"/>
      <c r="H919" s="74"/>
      <c r="I919" s="74"/>
      <c r="J919" s="115"/>
      <c r="K919" s="74"/>
      <c r="L919" s="74"/>
      <c r="M919" s="115"/>
      <c r="N919" s="74"/>
      <c r="O919" s="74"/>
      <c r="P919" s="74"/>
      <c r="V919" s="74"/>
      <c r="W919" s="110"/>
      <c r="X919" s="110"/>
      <c r="Y919" s="110"/>
    </row>
    <row r="920" spans="1:26" ht="14.5" customHeight="1">
      <c r="A920" s="74" t="s">
        <v>3933</v>
      </c>
      <c r="B920" s="129" t="s">
        <v>3600</v>
      </c>
      <c r="C920" s="130" t="s">
        <v>3934</v>
      </c>
      <c r="D920" s="131" t="s">
        <v>740</v>
      </c>
      <c r="E920" s="129" t="s">
        <v>957</v>
      </c>
      <c r="F920" s="132" t="s">
        <v>3935</v>
      </c>
      <c r="G920" s="132">
        <v>1.0554716786298699</v>
      </c>
      <c r="H920" s="348">
        <v>1.0554716786298699</v>
      </c>
      <c r="I920" s="74"/>
      <c r="J920" s="337">
        <v>2.2638020300751882</v>
      </c>
      <c r="K920" s="338">
        <v>2.2638020300751882</v>
      </c>
      <c r="L920" s="74"/>
      <c r="M920" s="339">
        <v>4.8879880000000001E-2</v>
      </c>
      <c r="N920" s="340">
        <f t="shared" ref="N920:N935" si="73">M920</f>
        <v>4.8879880000000001E-2</v>
      </c>
      <c r="O920" s="74"/>
      <c r="P920" s="133">
        <v>4.4536280999999997E-2</v>
      </c>
      <c r="Q920" s="133">
        <v>1.9054054999999999E-3</v>
      </c>
      <c r="R920" s="133">
        <v>2.4381932E-3</v>
      </c>
      <c r="S920" s="134">
        <v>2.6700408091531982E-6</v>
      </c>
      <c r="T920" s="135">
        <v>7.0466180899101634E-9</v>
      </c>
      <c r="U920" s="135">
        <v>0.34148363664039999</v>
      </c>
      <c r="V920" s="341">
        <v>1.1745624E-4</v>
      </c>
      <c r="W920" s="89" t="s">
        <v>663</v>
      </c>
      <c r="X920" s="110"/>
      <c r="Y920" s="110"/>
    </row>
    <row r="921" spans="1:26" ht="14.5" customHeight="1">
      <c r="A921" s="74" t="s">
        <v>3937</v>
      </c>
      <c r="B921" s="129" t="s">
        <v>3600</v>
      </c>
      <c r="C921" s="130" t="s">
        <v>3938</v>
      </c>
      <c r="D921" s="131" t="s">
        <v>740</v>
      </c>
      <c r="E921" s="129" t="s">
        <v>957</v>
      </c>
      <c r="F921" s="132" t="s">
        <v>3939</v>
      </c>
      <c r="G921" s="132">
        <v>1.027073915908624</v>
      </c>
      <c r="H921" s="348">
        <v>1.027073915908624</v>
      </c>
      <c r="I921" s="74"/>
      <c r="J921" s="337">
        <v>2.2000000000000002</v>
      </c>
      <c r="K921" s="338">
        <v>2.2000000000000002</v>
      </c>
      <c r="L921" s="74"/>
      <c r="M921" s="339">
        <v>5.5601642E-2</v>
      </c>
      <c r="N921" s="340">
        <f t="shared" si="73"/>
        <v>5.5601642E-2</v>
      </c>
      <c r="O921" s="74"/>
      <c r="P921" s="133">
        <v>4.9239843999999998E-2</v>
      </c>
      <c r="Q921" s="133">
        <v>1.9788381000000002E-3</v>
      </c>
      <c r="R921" s="133">
        <v>4.3829604000000001E-3</v>
      </c>
      <c r="S921" s="134">
        <v>2.952029E-6</v>
      </c>
      <c r="T921" s="135">
        <v>7.3181883000000002E-9</v>
      </c>
      <c r="U921" s="135">
        <v>0.61385999999999996</v>
      </c>
      <c r="V921" s="341">
        <v>1.7754779E-4</v>
      </c>
      <c r="W921" s="74" t="s">
        <v>741</v>
      </c>
      <c r="X921" s="110"/>
      <c r="Y921" s="110"/>
    </row>
    <row r="922" spans="1:26" ht="14.5" customHeight="1">
      <c r="A922" s="74" t="s">
        <v>3941</v>
      </c>
      <c r="B922" s="129" t="s">
        <v>3600</v>
      </c>
      <c r="C922" s="130" t="s">
        <v>3942</v>
      </c>
      <c r="D922" s="131" t="s">
        <v>740</v>
      </c>
      <c r="E922" s="129" t="s">
        <v>957</v>
      </c>
      <c r="F922" s="132" t="s">
        <v>3943</v>
      </c>
      <c r="G922" s="132">
        <v>1.027073915908624</v>
      </c>
      <c r="H922" s="348">
        <v>1.027073915908624</v>
      </c>
      <c r="I922" s="74"/>
      <c r="J922" s="337">
        <v>2.2000000000000002</v>
      </c>
      <c r="K922" s="338">
        <v>2.2000000000000002</v>
      </c>
      <c r="L922" s="74"/>
      <c r="M922" s="339">
        <v>5.5601642E-2</v>
      </c>
      <c r="N922" s="340">
        <f t="shared" si="73"/>
        <v>5.5601642E-2</v>
      </c>
      <c r="O922" s="74"/>
      <c r="P922" s="133">
        <v>4.9239843999999998E-2</v>
      </c>
      <c r="Q922" s="133">
        <v>1.9788381000000002E-3</v>
      </c>
      <c r="R922" s="133">
        <v>4.3829604000000001E-3</v>
      </c>
      <c r="S922" s="134">
        <v>2.952029E-6</v>
      </c>
      <c r="T922" s="135">
        <v>7.3181883000000002E-9</v>
      </c>
      <c r="U922" s="135">
        <v>0.61385999999999996</v>
      </c>
      <c r="V922" s="341">
        <v>1.7754779E-4</v>
      </c>
      <c r="W922" s="89" t="s">
        <v>663</v>
      </c>
      <c r="X922" s="110"/>
      <c r="Y922" s="110"/>
    </row>
    <row r="923" spans="1:26" ht="14.5" customHeight="1">
      <c r="A923" s="74" t="s">
        <v>3944</v>
      </c>
      <c r="B923" s="129" t="s">
        <v>3600</v>
      </c>
      <c r="C923" s="130" t="s">
        <v>3945</v>
      </c>
      <c r="D923" s="131" t="s">
        <v>740</v>
      </c>
      <c r="E923" s="129" t="s">
        <v>957</v>
      </c>
      <c r="F923" s="132" t="s">
        <v>3946</v>
      </c>
      <c r="G923" s="132">
        <v>1.9577358390683808</v>
      </c>
      <c r="H923" s="348">
        <v>1.9577358390683808</v>
      </c>
      <c r="I923" s="74"/>
      <c r="J923" s="337">
        <v>8.91373834586466</v>
      </c>
      <c r="K923" s="338">
        <v>8.91373834586466</v>
      </c>
      <c r="L923" s="74"/>
      <c r="M923" s="339">
        <v>0.26882273000000001</v>
      </c>
      <c r="N923" s="340">
        <f t="shared" si="73"/>
        <v>0.26882273000000001</v>
      </c>
      <c r="O923" s="74"/>
      <c r="P923" s="133">
        <v>0.25972182999999999</v>
      </c>
      <c r="Q923" s="133">
        <v>9.1009025000000007E-3</v>
      </c>
      <c r="R923" s="133">
        <v>0</v>
      </c>
      <c r="S923" s="134">
        <v>1.5570853053999999E-5</v>
      </c>
      <c r="T923" s="135">
        <v>3.3657183860399998E-8</v>
      </c>
      <c r="U923" s="135">
        <v>0</v>
      </c>
      <c r="V923" s="341">
        <v>3.6515521000000001E-4</v>
      </c>
      <c r="W923" s="89" t="s">
        <v>3948</v>
      </c>
      <c r="X923" s="110"/>
      <c r="Y923" s="110"/>
    </row>
    <row r="924" spans="1:26" ht="14.5" customHeight="1">
      <c r="A924" s="74" t="s">
        <v>3949</v>
      </c>
      <c r="B924" s="129" t="s">
        <v>3600</v>
      </c>
      <c r="C924" s="130" t="s">
        <v>3950</v>
      </c>
      <c r="D924" s="131" t="s">
        <v>740</v>
      </c>
      <c r="E924" s="129" t="s">
        <v>957</v>
      </c>
      <c r="F924" s="132" t="s">
        <v>3951</v>
      </c>
      <c r="G924" s="132">
        <v>1.3925727102786301</v>
      </c>
      <c r="H924" s="348">
        <v>1.3925727102786301</v>
      </c>
      <c r="I924" s="74"/>
      <c r="J924" s="337">
        <v>5.2315706015037584</v>
      </c>
      <c r="K924" s="338">
        <v>5.2315706015037584</v>
      </c>
      <c r="L924" s="74"/>
      <c r="M924" s="339">
        <v>0.10425788</v>
      </c>
      <c r="N924" s="340">
        <f t="shared" si="73"/>
        <v>0.10425788</v>
      </c>
      <c r="O924" s="74"/>
      <c r="P924" s="133">
        <v>9.3699243000000002E-2</v>
      </c>
      <c r="Q924" s="133">
        <v>4.3746671999999997E-3</v>
      </c>
      <c r="R924" s="133">
        <v>6.1839659000000003E-3</v>
      </c>
      <c r="S924" s="134">
        <v>5.6174606589609998E-6</v>
      </c>
      <c r="T924" s="135">
        <v>1.6178503188743143E-8</v>
      </c>
      <c r="U924" s="135">
        <v>0.86610166741000005</v>
      </c>
      <c r="V924" s="341">
        <v>3.0057986000000002E-4</v>
      </c>
      <c r="W924" s="110" t="s">
        <v>3953</v>
      </c>
      <c r="X924" s="110"/>
      <c r="Y924" s="110"/>
    </row>
    <row r="925" spans="1:26" ht="14.5" customHeight="1">
      <c r="A925" s="74" t="s">
        <v>3954</v>
      </c>
      <c r="B925" s="129" t="s">
        <v>3600</v>
      </c>
      <c r="C925" s="130" t="s">
        <v>3955</v>
      </c>
      <c r="D925" s="131" t="s">
        <v>740</v>
      </c>
      <c r="E925" s="129" t="s">
        <v>957</v>
      </c>
      <c r="F925" s="132" t="s">
        <v>3956</v>
      </c>
      <c r="G925" s="132">
        <v>0.539827383061388</v>
      </c>
      <c r="H925" s="348">
        <v>0.539827383061388</v>
      </c>
      <c r="I925" s="74"/>
      <c r="J925" s="337">
        <v>0.94743187969924803</v>
      </c>
      <c r="K925" s="338">
        <v>0.94743187969924803</v>
      </c>
      <c r="L925" s="74"/>
      <c r="M925" s="339">
        <v>2.4592543000000001E-2</v>
      </c>
      <c r="N925" s="340">
        <f t="shared" si="73"/>
        <v>2.4592543000000001E-2</v>
      </c>
      <c r="O925" s="74"/>
      <c r="P925" s="133">
        <v>2.0669980000000001E-2</v>
      </c>
      <c r="Q925" s="133">
        <v>9.0270504000000001E-4</v>
      </c>
      <c r="R925" s="133">
        <v>3.0198582999999999E-3</v>
      </c>
      <c r="S925" s="134">
        <v>1.2392074322222299E-6</v>
      </c>
      <c r="T925" s="135">
        <v>3.3384061582260257E-9</v>
      </c>
      <c r="U925" s="135">
        <v>0.42294934113100002</v>
      </c>
      <c r="V925" s="341">
        <v>1.0331108000000001E-4</v>
      </c>
      <c r="W925" s="89" t="s">
        <v>3958</v>
      </c>
      <c r="X925" s="110"/>
      <c r="Y925" s="110"/>
    </row>
    <row r="926" spans="1:26" ht="14.5" customHeight="1">
      <c r="A926" s="74" t="s">
        <v>3959</v>
      </c>
      <c r="B926" s="129" t="s">
        <v>3600</v>
      </c>
      <c r="C926" s="130" t="s">
        <v>3960</v>
      </c>
      <c r="D926" s="131" t="s">
        <v>740</v>
      </c>
      <c r="E926" s="129" t="s">
        <v>957</v>
      </c>
      <c r="F926" s="132" t="s">
        <v>3961</v>
      </c>
      <c r="G926" s="132">
        <v>1.0599247144998007</v>
      </c>
      <c r="H926" s="348">
        <v>1.0599247144998007</v>
      </c>
      <c r="I926" s="74"/>
      <c r="J926" s="337">
        <v>2.76</v>
      </c>
      <c r="K926" s="338">
        <v>2.76</v>
      </c>
      <c r="L926" s="74"/>
      <c r="M926" s="339">
        <v>6.0627088000000003E-2</v>
      </c>
      <c r="N926" s="340">
        <f t="shared" si="73"/>
        <v>6.0627088000000003E-2</v>
      </c>
      <c r="O926" s="74"/>
      <c r="P926" s="133">
        <v>5.2409252000000003E-2</v>
      </c>
      <c r="Q926" s="133">
        <v>2.2837879000000001E-3</v>
      </c>
      <c r="R926" s="133">
        <v>5.9340482999999996E-3</v>
      </c>
      <c r="S926" s="134">
        <v>3.1420414999999995E-6</v>
      </c>
      <c r="T926" s="135">
        <v>8.4459611400000002E-9</v>
      </c>
      <c r="U926" s="135">
        <v>0.83109920000000004</v>
      </c>
      <c r="V926" s="341">
        <v>1.9469889999999999E-4</v>
      </c>
      <c r="W926" s="89" t="s">
        <v>3963</v>
      </c>
      <c r="X926" s="110"/>
      <c r="Y926" s="110"/>
    </row>
    <row r="927" spans="1:26" ht="14.5" customHeight="1">
      <c r="A927" s="74" t="s">
        <v>3964</v>
      </c>
      <c r="B927" s="129" t="s">
        <v>3600</v>
      </c>
      <c r="C927" s="130" t="s">
        <v>3965</v>
      </c>
      <c r="D927" s="131" t="s">
        <v>740</v>
      </c>
      <c r="E927" s="129" t="s">
        <v>957</v>
      </c>
      <c r="F927" s="132" t="s">
        <v>3966</v>
      </c>
      <c r="G927" s="132">
        <v>1.3139958779000001</v>
      </c>
      <c r="H927" s="348">
        <v>1.3139958779000001</v>
      </c>
      <c r="I927" s="74"/>
      <c r="J927" s="337">
        <v>3.5093026315789473</v>
      </c>
      <c r="K927" s="338">
        <v>3.5093026315789473</v>
      </c>
      <c r="L927" s="74"/>
      <c r="M927" s="339">
        <v>0.11951324000000001</v>
      </c>
      <c r="N927" s="340">
        <f t="shared" si="73"/>
        <v>0.11951324000000001</v>
      </c>
      <c r="O927" s="74"/>
      <c r="P927" s="133">
        <v>0.11001585</v>
      </c>
      <c r="Q927" s="133">
        <v>3.8908065999999999E-3</v>
      </c>
      <c r="R927" s="133">
        <v>5.6065841999999996E-3</v>
      </c>
      <c r="S927" s="134">
        <v>6.59567441234E-6</v>
      </c>
      <c r="T927" s="135">
        <v>1.4389077661404999E-8</v>
      </c>
      <c r="U927" s="135">
        <v>0.78523588010000001</v>
      </c>
      <c r="V927" s="341">
        <v>2.9456285999999998E-4</v>
      </c>
      <c r="W927" s="89" t="s">
        <v>3968</v>
      </c>
      <c r="X927" s="110"/>
      <c r="Y927" s="110"/>
    </row>
    <row r="928" spans="1:26" ht="14.5" customHeight="1">
      <c r="A928" s="74" t="s">
        <v>3969</v>
      </c>
      <c r="B928" s="129" t="s">
        <v>3600</v>
      </c>
      <c r="C928" s="130" t="s">
        <v>3970</v>
      </c>
      <c r="D928" s="131" t="s">
        <v>740</v>
      </c>
      <c r="E928" s="129" t="s">
        <v>957</v>
      </c>
      <c r="F928" s="132" t="s">
        <v>3971</v>
      </c>
      <c r="G928" s="132">
        <v>115.32519106971485</v>
      </c>
      <c r="H928" s="348">
        <v>115.32519106971485</v>
      </c>
      <c r="I928" s="74"/>
      <c r="J928" s="337">
        <v>830.99999999999989</v>
      </c>
      <c r="K928" s="338">
        <v>830.99999999999989</v>
      </c>
      <c r="L928" s="74"/>
      <c r="M928" s="339">
        <v>15.320904000000001</v>
      </c>
      <c r="N928" s="340">
        <f t="shared" si="73"/>
        <v>15.320904000000001</v>
      </c>
      <c r="O928" s="74"/>
      <c r="P928" s="133">
        <v>14.107794999999999</v>
      </c>
      <c r="Q928" s="133">
        <v>0.65287689000000004</v>
      </c>
      <c r="R928" s="133">
        <v>0.56023224999999999</v>
      </c>
      <c r="S928" s="134">
        <v>8.4579107230000001E-4</v>
      </c>
      <c r="T928" s="135">
        <v>2.4144855455000001E-6</v>
      </c>
      <c r="U928" s="135">
        <v>78.463899999999995</v>
      </c>
      <c r="V928" s="341">
        <v>3.7081432999999997E-2</v>
      </c>
      <c r="W928" s="89" t="s">
        <v>3973</v>
      </c>
      <c r="X928" s="110"/>
      <c r="Y928" s="110"/>
      <c r="Z928" s="90"/>
    </row>
    <row r="929" spans="1:26" ht="14.5" customHeight="1">
      <c r="A929" s="74" t="s">
        <v>3974</v>
      </c>
      <c r="B929" s="129" t="s">
        <v>3600</v>
      </c>
      <c r="C929" s="130" t="s">
        <v>3975</v>
      </c>
      <c r="D929" s="131" t="s">
        <v>740</v>
      </c>
      <c r="E929" s="129" t="s">
        <v>957</v>
      </c>
      <c r="F929" s="132" t="s">
        <v>3976</v>
      </c>
      <c r="G929" s="132">
        <v>27.073357114020002</v>
      </c>
      <c r="H929" s="348">
        <v>27.073357114020002</v>
      </c>
      <c r="I929" s="74"/>
      <c r="J929" s="337">
        <v>175.98209774436091</v>
      </c>
      <c r="K929" s="338">
        <v>175.98209774436091</v>
      </c>
      <c r="L929" s="74"/>
      <c r="M929" s="339">
        <v>3.4222085999999998</v>
      </c>
      <c r="N929" s="340">
        <f t="shared" si="73"/>
        <v>3.4222085999999998</v>
      </c>
      <c r="O929" s="74"/>
      <c r="P929" s="133">
        <v>3.1496970000000002</v>
      </c>
      <c r="Q929" s="133">
        <v>0.14695174999999999</v>
      </c>
      <c r="R929" s="133">
        <v>0.12555976999999999</v>
      </c>
      <c r="S929" s="134">
        <v>1.8883075814390003E-4</v>
      </c>
      <c r="T929" s="135">
        <v>5.4346061905541188E-7</v>
      </c>
      <c r="U929" s="135">
        <v>17.585402226799999</v>
      </c>
      <c r="V929" s="341">
        <v>8.7094440999999998E-3</v>
      </c>
      <c r="W929" s="89" t="s">
        <v>3978</v>
      </c>
      <c r="X929" s="110"/>
      <c r="Y929" s="110"/>
      <c r="Z929" s="90"/>
    </row>
    <row r="930" spans="1:26" ht="14.5" customHeight="1">
      <c r="A930" s="74" t="s">
        <v>3979</v>
      </c>
      <c r="B930" s="129" t="s">
        <v>3600</v>
      </c>
      <c r="C930" s="130" t="s">
        <v>3980</v>
      </c>
      <c r="D930" s="131" t="s">
        <v>740</v>
      </c>
      <c r="E930" s="129" t="s">
        <v>957</v>
      </c>
      <c r="F930" s="132" t="s">
        <v>3981</v>
      </c>
      <c r="G930" s="132">
        <v>2.4746976082800001</v>
      </c>
      <c r="H930" s="348">
        <v>2.4746976082800001</v>
      </c>
      <c r="I930" s="74"/>
      <c r="J930" s="337">
        <v>9.7684699248120292</v>
      </c>
      <c r="K930" s="338">
        <v>9.7684699248120292</v>
      </c>
      <c r="L930" s="74"/>
      <c r="M930" s="339">
        <v>0.19868593000000001</v>
      </c>
      <c r="N930" s="340">
        <f t="shared" si="73"/>
        <v>0.19868593000000001</v>
      </c>
      <c r="O930" s="74"/>
      <c r="P930" s="133">
        <v>0.18758463</v>
      </c>
      <c r="Q930" s="133">
        <v>8.3767041E-3</v>
      </c>
      <c r="R930" s="133">
        <v>2.7245883000000001E-3</v>
      </c>
      <c r="S930" s="134">
        <v>1.1246081211099999E-5</v>
      </c>
      <c r="T930" s="135">
        <v>3.0978935158990001E-8</v>
      </c>
      <c r="U930" s="135">
        <v>0.38159500000000002</v>
      </c>
      <c r="V930" s="341">
        <v>4.8702860999999997E-4</v>
      </c>
      <c r="W930" s="89" t="s">
        <v>3983</v>
      </c>
      <c r="X930" s="110"/>
      <c r="Y930" s="110"/>
      <c r="Z930" s="90"/>
    </row>
    <row r="931" spans="1:26" ht="14.5" customHeight="1">
      <c r="A931" s="74" t="s">
        <v>3984</v>
      </c>
      <c r="B931" s="129" t="s">
        <v>3600</v>
      </c>
      <c r="C931" s="130" t="s">
        <v>3985</v>
      </c>
      <c r="D931" s="131" t="s">
        <v>740</v>
      </c>
      <c r="E931" s="129" t="s">
        <v>957</v>
      </c>
      <c r="F931" s="132" t="s">
        <v>3986</v>
      </c>
      <c r="G931" s="132">
        <v>1.1675103959199999</v>
      </c>
      <c r="H931" s="348">
        <v>1.1675103959199999</v>
      </c>
      <c r="I931" s="74"/>
      <c r="J931" s="337">
        <v>2.6876070676691728</v>
      </c>
      <c r="K931" s="338">
        <v>2.6876070676691728</v>
      </c>
      <c r="L931" s="74"/>
      <c r="M931" s="339">
        <v>8.3129629999999996E-2</v>
      </c>
      <c r="N931" s="340">
        <f t="shared" si="73"/>
        <v>8.3129629999999996E-2</v>
      </c>
      <c r="O931" s="74"/>
      <c r="P931" s="133">
        <v>7.6029564999999993E-2</v>
      </c>
      <c r="Q931" s="133">
        <v>3.0505526E-3</v>
      </c>
      <c r="R931" s="133">
        <v>4.0495124E-3</v>
      </c>
      <c r="S931" s="134">
        <v>4.5581274276399996E-6</v>
      </c>
      <c r="T931" s="135">
        <v>1.1281629315239999E-8</v>
      </c>
      <c r="U931" s="135">
        <v>0.56715860104000004</v>
      </c>
      <c r="V931" s="341">
        <v>2.9359185000000002E-4</v>
      </c>
      <c r="W931" s="89" t="s">
        <v>3988</v>
      </c>
      <c r="X931" s="110"/>
      <c r="Y931" s="110"/>
      <c r="Z931" s="90"/>
    </row>
    <row r="932" spans="1:26" ht="14.5" customHeight="1">
      <c r="A932" s="74" t="s">
        <v>3989</v>
      </c>
      <c r="B932" s="129" t="s">
        <v>3600</v>
      </c>
      <c r="C932" s="130" t="s">
        <v>3990</v>
      </c>
      <c r="D932" s="131" t="s">
        <v>740</v>
      </c>
      <c r="E932" s="129" t="s">
        <v>957</v>
      </c>
      <c r="F932" s="132" t="s">
        <v>3991</v>
      </c>
      <c r="G932" s="132">
        <v>1.1473650815452514</v>
      </c>
      <c r="H932" s="348">
        <v>1.1473650815452514</v>
      </c>
      <c r="I932" s="74"/>
      <c r="J932" s="337">
        <v>2.875</v>
      </c>
      <c r="K932" s="338">
        <v>2.875</v>
      </c>
      <c r="L932" s="74"/>
      <c r="M932" s="339">
        <v>6.8631843999999997E-2</v>
      </c>
      <c r="N932" s="340">
        <f t="shared" si="73"/>
        <v>6.8631843999999997E-2</v>
      </c>
      <c r="O932" s="74"/>
      <c r="P932" s="133">
        <v>6.0293859999999998E-2</v>
      </c>
      <c r="Q932" s="133">
        <v>2.4338336E-3</v>
      </c>
      <c r="R932" s="133">
        <v>5.9041503E-3</v>
      </c>
      <c r="S932" s="134">
        <v>3.6147397999999998E-6</v>
      </c>
      <c r="T932" s="135">
        <v>9.0008639375000001E-9</v>
      </c>
      <c r="U932" s="135">
        <v>0.82691179999999997</v>
      </c>
      <c r="V932" s="341">
        <v>2.0876611000000001E-4</v>
      </c>
      <c r="W932" s="89" t="s">
        <v>663</v>
      </c>
      <c r="X932" s="110"/>
      <c r="Y932" s="110"/>
      <c r="Z932" s="90"/>
    </row>
    <row r="933" spans="1:26" ht="14.5" customHeight="1">
      <c r="A933" s="74" t="s">
        <v>3993</v>
      </c>
      <c r="B933" s="129" t="s">
        <v>3600</v>
      </c>
      <c r="C933" s="130" t="s">
        <v>3994</v>
      </c>
      <c r="D933" s="131" t="s">
        <v>740</v>
      </c>
      <c r="E933" s="129" t="s">
        <v>957</v>
      </c>
      <c r="F933" s="132" t="s">
        <v>3995</v>
      </c>
      <c r="G933" s="132">
        <v>4.5047240840000002</v>
      </c>
      <c r="H933" s="348">
        <v>4.5047240840000002</v>
      </c>
      <c r="I933" s="74"/>
      <c r="J933" s="337">
        <v>7.1663940601503757</v>
      </c>
      <c r="K933" s="338">
        <v>7.1663940601503757</v>
      </c>
      <c r="L933" s="74"/>
      <c r="M933" s="339">
        <v>0.25034939</v>
      </c>
      <c r="N933" s="340">
        <f t="shared" si="73"/>
        <v>0.25034939</v>
      </c>
      <c r="O933" s="74"/>
      <c r="P933" s="133">
        <v>0.23362906</v>
      </c>
      <c r="Q933" s="133">
        <v>8.7351519999999995E-3</v>
      </c>
      <c r="R933" s="133">
        <v>7.9851807000000004E-3</v>
      </c>
      <c r="S933" s="134">
        <v>1.40065382006E-5</v>
      </c>
      <c r="T933" s="135">
        <v>3.2304555776140006E-8</v>
      </c>
      <c r="U933" s="135">
        <v>1.1183726000000001</v>
      </c>
      <c r="V933" s="341">
        <v>1.3135383E-3</v>
      </c>
      <c r="W933" s="89" t="s">
        <v>3988</v>
      </c>
      <c r="X933" s="110"/>
      <c r="Y933" s="110"/>
      <c r="Z933" s="90"/>
    </row>
    <row r="934" spans="1:26" ht="14.5" customHeight="1">
      <c r="A934" s="74" t="s">
        <v>3997</v>
      </c>
      <c r="B934" s="129" t="s">
        <v>3600</v>
      </c>
      <c r="C934" s="130" t="s">
        <v>3998</v>
      </c>
      <c r="D934" s="131" t="s">
        <v>740</v>
      </c>
      <c r="E934" s="129" t="s">
        <v>957</v>
      </c>
      <c r="F934" s="132" t="s">
        <v>3999</v>
      </c>
      <c r="G934" s="132">
        <v>0.99063470339418003</v>
      </c>
      <c r="H934" s="348">
        <v>0.99063470339418003</v>
      </c>
      <c r="I934" s="74"/>
      <c r="J934" s="337">
        <v>2.3343756390977441</v>
      </c>
      <c r="K934" s="338">
        <v>2.3343756390977441</v>
      </c>
      <c r="L934" s="74"/>
      <c r="M934" s="339">
        <v>7.5990606000000002E-2</v>
      </c>
      <c r="N934" s="340">
        <f t="shared" si="73"/>
        <v>7.5990606000000002E-2</v>
      </c>
      <c r="O934" s="74"/>
      <c r="P934" s="133">
        <v>6.9046063000000005E-2</v>
      </c>
      <c r="Q934" s="133">
        <v>2.6669038999999999E-3</v>
      </c>
      <c r="R934" s="133">
        <v>4.2776387999999997E-3</v>
      </c>
      <c r="S934" s="134">
        <v>4.139452238613199E-6</v>
      </c>
      <c r="T934" s="135">
        <v>9.8628104627074996E-9</v>
      </c>
      <c r="U934" s="135">
        <v>0.59910907055999996</v>
      </c>
      <c r="V934" s="341">
        <v>2.1229012E-4</v>
      </c>
      <c r="W934" s="89" t="s">
        <v>4001</v>
      </c>
      <c r="X934" s="110"/>
      <c r="Y934" s="110"/>
      <c r="Z934" s="90"/>
    </row>
    <row r="935" spans="1:26" ht="14.5" customHeight="1">
      <c r="A935" s="74" t="s">
        <v>4002</v>
      </c>
      <c r="B935" s="129" t="s">
        <v>3600</v>
      </c>
      <c r="C935" s="130" t="s">
        <v>4003</v>
      </c>
      <c r="D935" s="131" t="s">
        <v>740</v>
      </c>
      <c r="E935" s="129" t="s">
        <v>957</v>
      </c>
      <c r="F935" s="132" t="s">
        <v>4004</v>
      </c>
      <c r="G935" s="132">
        <v>1.0071296200451272</v>
      </c>
      <c r="H935" s="348">
        <v>1.0071296200451272</v>
      </c>
      <c r="I935" s="74"/>
      <c r="J935" s="337">
        <v>3.1399999999999997</v>
      </c>
      <c r="K935" s="338">
        <v>3.1399999999999997</v>
      </c>
      <c r="L935" s="74"/>
      <c r="M935" s="339">
        <v>6.6949657999999995E-2</v>
      </c>
      <c r="N935" s="340">
        <f t="shared" si="73"/>
        <v>6.6949657999999995E-2</v>
      </c>
      <c r="O935" s="74"/>
      <c r="P935" s="133">
        <v>5.8718165000000003E-2</v>
      </c>
      <c r="Q935" s="133">
        <v>2.5864588000000001E-3</v>
      </c>
      <c r="R935" s="133">
        <v>5.6450338999999997E-3</v>
      </c>
      <c r="S935" s="134">
        <v>3.5202736999999999E-6</v>
      </c>
      <c r="T935" s="135">
        <v>9.5653062100000014E-9</v>
      </c>
      <c r="U935" s="135">
        <v>0.79062100000000002</v>
      </c>
      <c r="V935" s="341">
        <v>2.0090888999999999E-4</v>
      </c>
      <c r="W935" s="89" t="s">
        <v>663</v>
      </c>
      <c r="X935" s="110"/>
      <c r="Y935" s="110"/>
      <c r="Z935" s="90"/>
    </row>
    <row r="936" spans="1:26" ht="14.5" customHeight="1">
      <c r="B936" s="129" t="s">
        <v>4006</v>
      </c>
      <c r="C936" s="127" t="s">
        <v>4007</v>
      </c>
      <c r="D936" s="131"/>
      <c r="G936" s="74"/>
      <c r="H936" s="74"/>
      <c r="I936" s="74"/>
      <c r="J936" s="115"/>
      <c r="K936" s="74"/>
      <c r="L936" s="74"/>
      <c r="M936" s="115"/>
      <c r="N936" s="74"/>
      <c r="O936" s="74"/>
      <c r="P936" s="74"/>
      <c r="V936" s="74"/>
      <c r="W936" s="89"/>
      <c r="X936" s="110"/>
      <c r="Y936" s="110"/>
      <c r="Z936" s="90"/>
    </row>
    <row r="937" spans="1:26" ht="14.5" customHeight="1">
      <c r="B937" s="129" t="s">
        <v>4006</v>
      </c>
      <c r="C937" s="127" t="s">
        <v>226</v>
      </c>
      <c r="D937" s="127" t="s">
        <v>4008</v>
      </c>
      <c r="G937" s="74"/>
      <c r="H937" s="74"/>
      <c r="I937" s="74"/>
      <c r="J937" s="115"/>
      <c r="K937" s="74"/>
      <c r="L937" s="74"/>
      <c r="M937" s="115"/>
      <c r="N937" s="74"/>
      <c r="O937" s="74"/>
      <c r="P937" s="74"/>
      <c r="V937" s="74"/>
      <c r="W937" s="89"/>
      <c r="X937" s="110"/>
      <c r="Y937" s="110"/>
      <c r="Z937" s="90"/>
    </row>
    <row r="938" spans="1:26" ht="14.5" customHeight="1">
      <c r="A938" s="74" t="s">
        <v>4009</v>
      </c>
      <c r="B938" s="129" t="s">
        <v>4006</v>
      </c>
      <c r="C938" s="130" t="s">
        <v>227</v>
      </c>
      <c r="D938" s="131" t="s">
        <v>4008</v>
      </c>
      <c r="E938" s="129" t="s">
        <v>957</v>
      </c>
      <c r="F938" s="132" t="s">
        <v>4010</v>
      </c>
      <c r="G938" s="132">
        <v>3.33044183269</v>
      </c>
      <c r="H938" s="348">
        <v>3.33044183269</v>
      </c>
      <c r="I938" s="74"/>
      <c r="J938" s="337">
        <v>5.7489180451127817</v>
      </c>
      <c r="K938" s="338">
        <v>5.7489180451127817</v>
      </c>
      <c r="L938" s="74"/>
      <c r="M938" s="339">
        <v>0.15579212000000001</v>
      </c>
      <c r="N938" s="340">
        <f t="shared" ref="N938:N958" si="74">M938</f>
        <v>0.15579212000000001</v>
      </c>
      <c r="O938" s="74"/>
      <c r="P938" s="133">
        <v>0.14320832999999999</v>
      </c>
      <c r="Q938" s="133">
        <v>5.8976287999999997E-3</v>
      </c>
      <c r="R938" s="133">
        <v>6.6861689999999996E-3</v>
      </c>
      <c r="S938" s="134">
        <v>8.5856310503600011E-6</v>
      </c>
      <c r="T938" s="135">
        <v>2.181075765673946E-8</v>
      </c>
      <c r="U938" s="135">
        <v>0.93643823471999998</v>
      </c>
      <c r="V938" s="341">
        <v>4.2972494000000002E-4</v>
      </c>
      <c r="W938" s="110" t="s">
        <v>4011</v>
      </c>
      <c r="X938" s="110"/>
      <c r="Y938" s="110"/>
      <c r="Z938" s="90"/>
    </row>
    <row r="939" spans="1:26" ht="14.5" customHeight="1">
      <c r="A939" s="74" t="s">
        <v>4012</v>
      </c>
      <c r="B939" s="129" t="s">
        <v>4006</v>
      </c>
      <c r="C939" s="130" t="s">
        <v>228</v>
      </c>
      <c r="D939" s="131" t="s">
        <v>4008</v>
      </c>
      <c r="E939" s="129" t="s">
        <v>957</v>
      </c>
      <c r="F939" s="132" t="s">
        <v>4013</v>
      </c>
      <c r="G939" s="132">
        <v>0.92490322027100003</v>
      </c>
      <c r="H939" s="348">
        <v>0.92490322027100003</v>
      </c>
      <c r="I939" s="74"/>
      <c r="J939" s="337">
        <v>0.3360666917293233</v>
      </c>
      <c r="K939" s="338">
        <v>0.3360666917293233</v>
      </c>
      <c r="L939" s="74"/>
      <c r="M939" s="339">
        <v>3.3525968000000003E-2</v>
      </c>
      <c r="N939" s="340">
        <f t="shared" si="74"/>
        <v>3.3525968000000003E-2</v>
      </c>
      <c r="O939" s="74"/>
      <c r="P939" s="133">
        <v>3.0658283000000001E-2</v>
      </c>
      <c r="Q939" s="133">
        <v>2.6899164999999998E-3</v>
      </c>
      <c r="R939" s="133">
        <v>1.7776827999999999E-4</v>
      </c>
      <c r="S939" s="134">
        <v>1.8380265891606E-6</v>
      </c>
      <c r="T939" s="135">
        <v>9.9479162148643005E-9</v>
      </c>
      <c r="U939" s="135">
        <v>2.4897518176E-2</v>
      </c>
      <c r="V939" s="341">
        <v>6.2163585999999997E-4</v>
      </c>
      <c r="W939" s="110" t="s">
        <v>4014</v>
      </c>
      <c r="X939" s="89"/>
      <c r="Y939" s="89"/>
      <c r="Z939" s="90"/>
    </row>
    <row r="940" spans="1:26" ht="14.5" customHeight="1">
      <c r="A940" s="74" t="s">
        <v>4015</v>
      </c>
      <c r="B940" s="129" t="s">
        <v>4006</v>
      </c>
      <c r="C940" s="130" t="s">
        <v>229</v>
      </c>
      <c r="D940" s="131" t="s">
        <v>4008</v>
      </c>
      <c r="E940" s="129" t="s">
        <v>957</v>
      </c>
      <c r="F940" s="132" t="s">
        <v>4016</v>
      </c>
      <c r="G940" s="132">
        <v>0.99608649294600005</v>
      </c>
      <c r="H940" s="348">
        <v>0.99608649294600005</v>
      </c>
      <c r="I940" s="74"/>
      <c r="J940" s="337">
        <v>0.76837676691729317</v>
      </c>
      <c r="K940" s="338">
        <v>0.76837676691729317</v>
      </c>
      <c r="L940" s="74"/>
      <c r="M940" s="339">
        <v>4.9802089000000001E-2</v>
      </c>
      <c r="N940" s="340">
        <f t="shared" si="74"/>
        <v>4.9802089000000001E-2</v>
      </c>
      <c r="O940" s="74"/>
      <c r="P940" s="133">
        <v>4.6003670000000003E-2</v>
      </c>
      <c r="Q940" s="133">
        <v>3.4154065999999999E-3</v>
      </c>
      <c r="R940" s="133">
        <v>3.8301189999999998E-4</v>
      </c>
      <c r="S940" s="134">
        <v>2.75801381208258E-6</v>
      </c>
      <c r="T940" s="135">
        <v>1.2630941598128301E-8</v>
      </c>
      <c r="U940" s="135">
        <v>5.3643123518999997E-2</v>
      </c>
      <c r="V940" s="341">
        <v>5.2429112000000003E-4</v>
      </c>
      <c r="W940" s="110" t="s">
        <v>4017</v>
      </c>
      <c r="X940" s="110"/>
      <c r="Y940" s="110"/>
      <c r="Z940" s="90"/>
    </row>
    <row r="941" spans="1:26" ht="14.5" customHeight="1">
      <c r="A941" s="74" t="s">
        <v>4018</v>
      </c>
      <c r="B941" s="129" t="s">
        <v>4006</v>
      </c>
      <c r="C941" s="130" t="s">
        <v>230</v>
      </c>
      <c r="D941" s="131" t="s">
        <v>4008</v>
      </c>
      <c r="E941" s="129" t="s">
        <v>957</v>
      </c>
      <c r="F941" s="132" t="s">
        <v>4019</v>
      </c>
      <c r="G941" s="132">
        <v>1.0265661413030001</v>
      </c>
      <c r="H941" s="348">
        <v>1.0265661413030001</v>
      </c>
      <c r="I941" s="74"/>
      <c r="J941" s="337">
        <v>0.88666729323308269</v>
      </c>
      <c r="K941" s="338">
        <v>0.88666729323308269</v>
      </c>
      <c r="L941" s="74"/>
      <c r="M941" s="339">
        <v>4.6719507E-2</v>
      </c>
      <c r="N941" s="340">
        <f t="shared" si="74"/>
        <v>4.6719507E-2</v>
      </c>
      <c r="O941" s="74"/>
      <c r="P941" s="133">
        <v>4.2959788999999998E-2</v>
      </c>
      <c r="Q941" s="133">
        <v>3.2044503999999999E-3</v>
      </c>
      <c r="R941" s="133">
        <v>5.5526709999999995E-4</v>
      </c>
      <c r="S941" s="134">
        <v>2.5755268932752999E-6</v>
      </c>
      <c r="T941" s="135">
        <v>1.1850778001039601E-8</v>
      </c>
      <c r="U941" s="135">
        <v>7.7768502000000003E-2</v>
      </c>
      <c r="V941" s="341">
        <v>6.5356894000000003E-4</v>
      </c>
      <c r="W941" s="110" t="s">
        <v>4020</v>
      </c>
      <c r="X941" s="110"/>
      <c r="Y941" s="110"/>
      <c r="Z941" s="90"/>
    </row>
    <row r="942" spans="1:26" ht="14.5" customHeight="1">
      <c r="A942" s="74" t="s">
        <v>4021</v>
      </c>
      <c r="B942" s="129" t="s">
        <v>4006</v>
      </c>
      <c r="C942" s="130" t="s">
        <v>231</v>
      </c>
      <c r="D942" s="131" t="s">
        <v>4008</v>
      </c>
      <c r="E942" s="129" t="s">
        <v>957</v>
      </c>
      <c r="F942" s="132" t="s">
        <v>4022</v>
      </c>
      <c r="G942" s="132">
        <v>1.097483885962</v>
      </c>
      <c r="H942" s="348">
        <v>1.097483885962</v>
      </c>
      <c r="I942" s="74"/>
      <c r="J942" s="337">
        <v>1.3218197744360902</v>
      </c>
      <c r="K942" s="338">
        <v>1.3218197744360902</v>
      </c>
      <c r="L942" s="74"/>
      <c r="M942" s="339">
        <v>6.3002030000000001E-2</v>
      </c>
      <c r="N942" s="340">
        <f t="shared" si="74"/>
        <v>6.3002030000000001E-2</v>
      </c>
      <c r="O942" s="74"/>
      <c r="P942" s="133">
        <v>5.8310143000000002E-2</v>
      </c>
      <c r="Q942" s="133">
        <v>3.9314551E-3</v>
      </c>
      <c r="R942" s="133">
        <v>7.6043189000000002E-4</v>
      </c>
      <c r="S942" s="134">
        <v>3.4958119324574E-6</v>
      </c>
      <c r="T942" s="135">
        <v>1.45394049323894E-8</v>
      </c>
      <c r="U942" s="135">
        <v>0.1065030629</v>
      </c>
      <c r="V942" s="341">
        <v>5.5613191999999997E-4</v>
      </c>
      <c r="W942" s="110" t="s">
        <v>4023</v>
      </c>
      <c r="X942" s="110"/>
      <c r="Y942" s="110"/>
      <c r="Z942" s="90"/>
    </row>
    <row r="943" spans="1:26" ht="14.5" customHeight="1">
      <c r="A943" s="74" t="s">
        <v>4024</v>
      </c>
      <c r="B943" s="129" t="s">
        <v>4006</v>
      </c>
      <c r="C943" s="130" t="s">
        <v>232</v>
      </c>
      <c r="D943" s="131" t="s">
        <v>4008</v>
      </c>
      <c r="E943" s="129" t="s">
        <v>957</v>
      </c>
      <c r="F943" s="132" t="s">
        <v>4025</v>
      </c>
      <c r="G943" s="132">
        <v>1.0449458242279999</v>
      </c>
      <c r="H943" s="348">
        <v>1.0449458242279999</v>
      </c>
      <c r="I943" s="74"/>
      <c r="J943" s="337">
        <v>1.0064306766917293</v>
      </c>
      <c r="K943" s="338">
        <v>1.0064306766917293</v>
      </c>
      <c r="L943" s="74"/>
      <c r="M943" s="339">
        <v>5.1064189000000003E-2</v>
      </c>
      <c r="N943" s="340">
        <f t="shared" si="74"/>
        <v>5.1064189000000003E-2</v>
      </c>
      <c r="O943" s="74"/>
      <c r="P943" s="133">
        <v>4.7055183E-2</v>
      </c>
      <c r="Q943" s="133">
        <v>3.3958903E-3</v>
      </c>
      <c r="R943" s="133">
        <v>6.1311552E-4</v>
      </c>
      <c r="S943" s="134">
        <v>2.821054153698E-6</v>
      </c>
      <c r="T943" s="135">
        <v>1.2558765956454001E-8</v>
      </c>
      <c r="U943" s="135">
        <v>8.5870521599999999E-2</v>
      </c>
      <c r="V943" s="341">
        <v>6.2765092000000001E-4</v>
      </c>
      <c r="W943" s="110" t="s">
        <v>4026</v>
      </c>
      <c r="X943" s="110"/>
      <c r="Y943" s="110"/>
      <c r="Z943" s="90"/>
    </row>
    <row r="944" spans="1:26" ht="14.5" customHeight="1">
      <c r="A944" s="74" t="s">
        <v>4027</v>
      </c>
      <c r="B944" s="129" t="s">
        <v>4006</v>
      </c>
      <c r="C944" s="130" t="s">
        <v>233</v>
      </c>
      <c r="D944" s="131" t="s">
        <v>4008</v>
      </c>
      <c r="E944" s="129" t="s">
        <v>957</v>
      </c>
      <c r="F944" s="132" t="s">
        <v>4028</v>
      </c>
      <c r="G944" s="132">
        <v>1.26504884689736</v>
      </c>
      <c r="H944" s="348">
        <v>1.26504884689736</v>
      </c>
      <c r="I944" s="74"/>
      <c r="J944" s="337">
        <v>3.381946842105263</v>
      </c>
      <c r="K944" s="338">
        <v>3.381946842105263</v>
      </c>
      <c r="L944" s="74"/>
      <c r="M944" s="339">
        <v>7.9288177000000001E-2</v>
      </c>
      <c r="N944" s="340">
        <f t="shared" si="74"/>
        <v>7.9288177000000001E-2</v>
      </c>
      <c r="O944" s="74"/>
      <c r="P944" s="133">
        <v>6.9362423000000006E-2</v>
      </c>
      <c r="Q944" s="133">
        <v>3.4828133000000001E-3</v>
      </c>
      <c r="R944" s="133">
        <v>6.4429403999999996E-3</v>
      </c>
      <c r="S944" s="134">
        <v>4.1584186729782788E-6</v>
      </c>
      <c r="T944" s="135">
        <v>1.2880226715057468E-8</v>
      </c>
      <c r="U944" s="135">
        <v>0.90237261002750002</v>
      </c>
      <c r="V944" s="341">
        <v>2.9557649999999998E-4</v>
      </c>
      <c r="W944" s="89" t="s">
        <v>4029</v>
      </c>
      <c r="X944" s="110"/>
      <c r="Y944" s="110"/>
      <c r="Z944" s="90"/>
    </row>
    <row r="945" spans="1:26" ht="14.5" customHeight="1">
      <c r="A945" s="74" t="s">
        <v>4030</v>
      </c>
      <c r="B945" s="129" t="s">
        <v>4006</v>
      </c>
      <c r="C945" s="130" t="s">
        <v>234</v>
      </c>
      <c r="D945" s="131" t="s">
        <v>4008</v>
      </c>
      <c r="E945" s="129" t="s">
        <v>957</v>
      </c>
      <c r="F945" s="132" t="s">
        <v>4031</v>
      </c>
      <c r="G945" s="132">
        <v>1.3913507763765001</v>
      </c>
      <c r="H945" s="348">
        <v>1.3913507763765001</v>
      </c>
      <c r="I945" s="74"/>
      <c r="J945" s="337">
        <v>7.6657631578947356</v>
      </c>
      <c r="K945" s="338">
        <v>7.6657631578947356</v>
      </c>
      <c r="L945" s="74"/>
      <c r="M945" s="339">
        <v>0.16549164999999999</v>
      </c>
      <c r="N945" s="340">
        <f t="shared" si="74"/>
        <v>0.16549164999999999</v>
      </c>
      <c r="O945" s="74"/>
      <c r="P945" s="133">
        <v>0.15418175000000001</v>
      </c>
      <c r="Q945" s="133">
        <v>6.7337478999999999E-3</v>
      </c>
      <c r="R945" s="133">
        <v>4.5761448000000001E-3</v>
      </c>
      <c r="S945" s="134">
        <v>9.2435103575329979E-6</v>
      </c>
      <c r="T945" s="135">
        <v>2.4902913544484855E-8</v>
      </c>
      <c r="U945" s="135">
        <v>0.64091663492999995</v>
      </c>
      <c r="V945" s="341">
        <v>3.9993245000000002E-4</v>
      </c>
      <c r="W945" s="89" t="s">
        <v>4032</v>
      </c>
      <c r="X945" s="110"/>
      <c r="Y945" s="110"/>
      <c r="Z945" s="90"/>
    </row>
    <row r="946" spans="1:26" ht="14.5" customHeight="1">
      <c r="A946" s="74" t="s">
        <v>4033</v>
      </c>
      <c r="B946" s="129" t="s">
        <v>4006</v>
      </c>
      <c r="C946" s="130" t="s">
        <v>235</v>
      </c>
      <c r="D946" s="131" t="s">
        <v>4008</v>
      </c>
      <c r="E946" s="129" t="s">
        <v>957</v>
      </c>
      <c r="F946" s="132" t="s">
        <v>4034</v>
      </c>
      <c r="G946" s="132">
        <v>0.81294197091599996</v>
      </c>
      <c r="H946" s="348">
        <v>0.81294197091599996</v>
      </c>
      <c r="I946" s="74"/>
      <c r="J946" s="337">
        <v>3.8083681203007518</v>
      </c>
      <c r="K946" s="338">
        <v>3.8083681203007518</v>
      </c>
      <c r="L946" s="74"/>
      <c r="M946" s="339">
        <v>8.1924792999999996E-2</v>
      </c>
      <c r="N946" s="340">
        <f t="shared" si="74"/>
        <v>8.1924792999999996E-2</v>
      </c>
      <c r="O946" s="74"/>
      <c r="P946" s="133">
        <v>7.6572639999999997E-2</v>
      </c>
      <c r="Q946" s="133">
        <v>3.7965155E-3</v>
      </c>
      <c r="R946" s="133">
        <v>1.5556379E-3</v>
      </c>
      <c r="S946" s="134">
        <v>4.590685840512999E-6</v>
      </c>
      <c r="T946" s="135">
        <v>1.4040367833176398E-8</v>
      </c>
      <c r="U946" s="135">
        <v>0.21787645859999999</v>
      </c>
      <c r="V946" s="341">
        <v>2.2409352999999999E-4</v>
      </c>
      <c r="W946" s="110" t="s">
        <v>4035</v>
      </c>
      <c r="X946" s="110"/>
      <c r="Y946" s="110"/>
      <c r="Z946" s="90"/>
    </row>
    <row r="947" spans="1:26" ht="14.5" customHeight="1">
      <c r="A947" s="74" t="s">
        <v>4036</v>
      </c>
      <c r="B947" s="129" t="s">
        <v>4006</v>
      </c>
      <c r="C947" s="130" t="s">
        <v>236</v>
      </c>
      <c r="D947" s="131" t="s">
        <v>4008</v>
      </c>
      <c r="E947" s="129" t="s">
        <v>957</v>
      </c>
      <c r="F947" s="132" t="s">
        <v>4037</v>
      </c>
      <c r="G947" s="132">
        <v>1.4827476309160001</v>
      </c>
      <c r="H947" s="348">
        <v>1.4827476309160001</v>
      </c>
      <c r="I947" s="74"/>
      <c r="J947" s="337">
        <v>3.8083681203007518</v>
      </c>
      <c r="K947" s="338">
        <v>3.8083681203007518</v>
      </c>
      <c r="L947" s="74"/>
      <c r="M947" s="339">
        <v>7.9533953000000004E-2</v>
      </c>
      <c r="N947" s="340">
        <f t="shared" si="74"/>
        <v>7.9533953000000004E-2</v>
      </c>
      <c r="O947" s="74"/>
      <c r="P947" s="133">
        <v>7.2781633999999998E-2</v>
      </c>
      <c r="Q947" s="133">
        <v>5.1966807999999998E-3</v>
      </c>
      <c r="R947" s="133">
        <v>1.5556379E-3</v>
      </c>
      <c r="S947" s="134">
        <v>4.3634073405129991E-6</v>
      </c>
      <c r="T947" s="135">
        <v>1.9218493625156398E-8</v>
      </c>
      <c r="U947" s="135">
        <v>0.21787645859999999</v>
      </c>
      <c r="V947" s="341">
        <v>4.2663753E-4</v>
      </c>
      <c r="W947" s="110" t="s">
        <v>4038</v>
      </c>
      <c r="X947" s="110"/>
      <c r="Y947" s="110"/>
      <c r="Z947" s="90"/>
    </row>
    <row r="948" spans="1:26" ht="14.5" customHeight="1">
      <c r="A948" s="74" t="s">
        <v>4039</v>
      </c>
      <c r="B948" s="129" t="s">
        <v>4006</v>
      </c>
      <c r="C948" s="130" t="s">
        <v>237</v>
      </c>
      <c r="D948" s="131" t="s">
        <v>4008</v>
      </c>
      <c r="E948" s="129" t="s">
        <v>957</v>
      </c>
      <c r="F948" s="132" t="s">
        <v>4040</v>
      </c>
      <c r="G948" s="132">
        <v>0.82631167473099998</v>
      </c>
      <c r="H948" s="348">
        <v>0.82631167473099998</v>
      </c>
      <c r="I948" s="74"/>
      <c r="J948" s="337">
        <v>3.9773100751879702</v>
      </c>
      <c r="K948" s="338">
        <v>3.9773100751879702</v>
      </c>
      <c r="L948" s="74"/>
      <c r="M948" s="339">
        <v>8.1118556999999994E-2</v>
      </c>
      <c r="N948" s="340">
        <f t="shared" si="74"/>
        <v>8.1118556999999994E-2</v>
      </c>
      <c r="O948" s="74"/>
      <c r="P948" s="133">
        <v>7.6332584999999994E-2</v>
      </c>
      <c r="Q948" s="133">
        <v>3.7648302999999999E-3</v>
      </c>
      <c r="R948" s="133">
        <v>1.0211413E-3</v>
      </c>
      <c r="S948" s="134">
        <v>4.5762940327287E-6</v>
      </c>
      <c r="T948" s="135">
        <v>1.3923189002573598E-8</v>
      </c>
      <c r="U948" s="135">
        <v>0.14301699169999998</v>
      </c>
      <c r="V948" s="341">
        <v>2.2005211000000001E-4</v>
      </c>
      <c r="W948" s="110" t="s">
        <v>4041</v>
      </c>
      <c r="X948" s="110"/>
      <c r="Y948" s="110"/>
      <c r="Z948" s="90"/>
    </row>
    <row r="949" spans="1:26" ht="14.5" customHeight="1">
      <c r="A949" s="74" t="s">
        <v>4042</v>
      </c>
      <c r="B949" s="129" t="s">
        <v>4006</v>
      </c>
      <c r="C949" s="130" t="s">
        <v>238</v>
      </c>
      <c r="D949" s="131" t="s">
        <v>4008</v>
      </c>
      <c r="E949" s="129" t="s">
        <v>957</v>
      </c>
      <c r="F949" s="132" t="s">
        <v>4043</v>
      </c>
      <c r="G949" s="132">
        <v>0.8811344548040001</v>
      </c>
      <c r="H949" s="348">
        <v>0.8811344548040001</v>
      </c>
      <c r="I949" s="74"/>
      <c r="J949" s="337">
        <v>2.7526857142857142</v>
      </c>
      <c r="K949" s="338">
        <v>2.7526857142857142</v>
      </c>
      <c r="L949" s="74"/>
      <c r="M949" s="339">
        <v>5.6755844E-2</v>
      </c>
      <c r="N949" s="340">
        <f t="shared" si="74"/>
        <v>5.6755844E-2</v>
      </c>
      <c r="O949" s="74"/>
      <c r="P949" s="133">
        <v>5.1930090999999998E-2</v>
      </c>
      <c r="Q949" s="133">
        <v>3.2728726999999998E-3</v>
      </c>
      <c r="R949" s="133">
        <v>1.5528808E-3</v>
      </c>
      <c r="S949" s="134">
        <v>3.113314801264E-6</v>
      </c>
      <c r="T949" s="135">
        <v>1.2103819128962898E-8</v>
      </c>
      <c r="U949" s="135">
        <v>0.21749030599999999</v>
      </c>
      <c r="V949" s="341">
        <v>2.686411E-4</v>
      </c>
      <c r="W949" s="89" t="s">
        <v>4044</v>
      </c>
      <c r="X949" s="110"/>
      <c r="Y949" s="110"/>
      <c r="Z949" s="90"/>
    </row>
    <row r="950" spans="1:26" ht="14.5" customHeight="1">
      <c r="A950" s="74" t="s">
        <v>4045</v>
      </c>
      <c r="B950" s="129" t="s">
        <v>4006</v>
      </c>
      <c r="C950" s="130" t="s">
        <v>239</v>
      </c>
      <c r="D950" s="131" t="s">
        <v>4008</v>
      </c>
      <c r="E950" s="129" t="s">
        <v>957</v>
      </c>
      <c r="F950" s="132" t="s">
        <v>4046</v>
      </c>
      <c r="G950" s="132">
        <v>0.60861025510799993</v>
      </c>
      <c r="H950" s="348">
        <v>0.60861025510799993</v>
      </c>
      <c r="I950" s="74"/>
      <c r="J950" s="337">
        <v>1.3431994736842103</v>
      </c>
      <c r="K950" s="338">
        <v>1.3431994736842103</v>
      </c>
      <c r="L950" s="74"/>
      <c r="M950" s="339">
        <v>4.8779060999999999E-2</v>
      </c>
      <c r="N950" s="340">
        <f t="shared" si="74"/>
        <v>4.8779060999999999E-2</v>
      </c>
      <c r="O950" s="74"/>
      <c r="P950" s="133">
        <v>4.6592507999999998E-2</v>
      </c>
      <c r="Q950" s="133">
        <v>1.6159489E-3</v>
      </c>
      <c r="R950" s="133">
        <v>5.7060387999999999E-4</v>
      </c>
      <c r="S950" s="134">
        <v>2.7933157681063001E-6</v>
      </c>
      <c r="T950" s="135">
        <v>5.9761423009894022E-9</v>
      </c>
      <c r="U950" s="135">
        <v>7.9916510100000004E-2</v>
      </c>
      <c r="V950" s="341">
        <v>2.6617882999999999E-4</v>
      </c>
      <c r="W950" s="89" t="s">
        <v>4047</v>
      </c>
      <c r="X950" s="110"/>
      <c r="Y950" s="110"/>
      <c r="Z950" s="90"/>
    </row>
    <row r="951" spans="1:26" ht="14.5" customHeight="1">
      <c r="A951" s="74" t="s">
        <v>4048</v>
      </c>
      <c r="B951" s="129" t="s">
        <v>4006</v>
      </c>
      <c r="C951" s="130" t="s">
        <v>240</v>
      </c>
      <c r="D951" s="131" t="s">
        <v>4008</v>
      </c>
      <c r="E951" s="129" t="s">
        <v>957</v>
      </c>
      <c r="F951" s="132" t="s">
        <v>4049</v>
      </c>
      <c r="G951" s="132">
        <v>1.4583361062669999</v>
      </c>
      <c r="H951" s="348">
        <v>1.4583361062669999</v>
      </c>
      <c r="I951" s="74"/>
      <c r="J951" s="337">
        <v>5.46</v>
      </c>
      <c r="K951" s="338">
        <v>5.46</v>
      </c>
      <c r="L951" s="74"/>
      <c r="M951" s="339">
        <v>0.11725697</v>
      </c>
      <c r="N951" s="340">
        <f t="shared" si="74"/>
        <v>0.11725697</v>
      </c>
      <c r="O951" s="74"/>
      <c r="P951" s="133">
        <v>0.11040004</v>
      </c>
      <c r="Q951" s="133">
        <v>4.5362767999999999E-3</v>
      </c>
      <c r="R951" s="133">
        <v>2.3206570999999999E-3</v>
      </c>
      <c r="S951" s="134">
        <v>6.6187074399999997E-6</v>
      </c>
      <c r="T951" s="135">
        <v>1.6776171690000003E-8</v>
      </c>
      <c r="U951" s="135">
        <v>0.32502199999999998</v>
      </c>
      <c r="V951" s="341">
        <v>2.4020719000000001E-4</v>
      </c>
      <c r="W951" s="110" t="s">
        <v>4050</v>
      </c>
      <c r="X951" s="110"/>
      <c r="Y951" s="110"/>
      <c r="Z951" s="90"/>
    </row>
    <row r="952" spans="1:26" ht="14.5" customHeight="1">
      <c r="A952" s="74" t="s">
        <v>4051</v>
      </c>
      <c r="B952" s="129" t="s">
        <v>4006</v>
      </c>
      <c r="C952" s="130" t="s">
        <v>241</v>
      </c>
      <c r="D952" s="131" t="s">
        <v>4008</v>
      </c>
      <c r="E952" s="129" t="s">
        <v>957</v>
      </c>
      <c r="F952" s="132" t="s">
        <v>4052</v>
      </c>
      <c r="G952" s="132">
        <v>0.96754448850463004</v>
      </c>
      <c r="H952" s="348">
        <v>0.96754448850463004</v>
      </c>
      <c r="I952" s="74"/>
      <c r="J952" s="337">
        <v>2.051337744360902</v>
      </c>
      <c r="K952" s="338">
        <v>2.051337744360902</v>
      </c>
      <c r="L952" s="74"/>
      <c r="M952" s="339">
        <v>5.4154843000000001E-2</v>
      </c>
      <c r="N952" s="340">
        <f t="shared" si="74"/>
        <v>5.4154843000000001E-2</v>
      </c>
      <c r="O952" s="74"/>
      <c r="P952" s="133">
        <v>4.9890416E-2</v>
      </c>
      <c r="Q952" s="133">
        <v>1.9368235E-3</v>
      </c>
      <c r="R952" s="133">
        <v>2.3276036999999999E-3</v>
      </c>
      <c r="S952" s="134">
        <v>2.9910322118415199E-6</v>
      </c>
      <c r="T952" s="135">
        <v>7.1628088622065493E-9</v>
      </c>
      <c r="U952" s="135">
        <v>0.32599491331270003</v>
      </c>
      <c r="V952" s="341">
        <v>1.6622844000000001E-4</v>
      </c>
      <c r="W952" s="110" t="s">
        <v>4053</v>
      </c>
      <c r="X952" s="110"/>
      <c r="Y952" s="110"/>
      <c r="Z952" s="90"/>
    </row>
    <row r="953" spans="1:26" ht="14.5" customHeight="1">
      <c r="A953" s="74" t="s">
        <v>4054</v>
      </c>
      <c r="B953" s="129" t="s">
        <v>4006</v>
      </c>
      <c r="C953" s="130" t="s">
        <v>242</v>
      </c>
      <c r="D953" s="131" t="s">
        <v>4008</v>
      </c>
      <c r="E953" s="129" t="s">
        <v>957</v>
      </c>
      <c r="F953" s="132" t="s">
        <v>4055</v>
      </c>
      <c r="G953" s="132">
        <v>0.52507850413900004</v>
      </c>
      <c r="H953" s="348">
        <v>0.52507850413900004</v>
      </c>
      <c r="I953" s="74"/>
      <c r="J953" s="337">
        <v>3.5033472180451128</v>
      </c>
      <c r="K953" s="338">
        <v>3.5033472180451128</v>
      </c>
      <c r="L953" s="74"/>
      <c r="M953" s="339">
        <v>6.8069227999999996E-2</v>
      </c>
      <c r="N953" s="340">
        <f t="shared" si="74"/>
        <v>6.8069227999999996E-2</v>
      </c>
      <c r="O953" s="74"/>
      <c r="P953" s="133">
        <v>6.2702302000000001E-2</v>
      </c>
      <c r="Q953" s="133">
        <v>2.9254284E-3</v>
      </c>
      <c r="R953" s="133">
        <v>2.4414975000000001E-3</v>
      </c>
      <c r="S953" s="134">
        <v>3.7591307917140002E-6</v>
      </c>
      <c r="T953" s="135">
        <v>1.08188919443394E-8</v>
      </c>
      <c r="U953" s="135">
        <v>0.34194642294100003</v>
      </c>
      <c r="V953" s="341">
        <v>1.7239840000000001E-4</v>
      </c>
      <c r="W953" s="110" t="s">
        <v>4056</v>
      </c>
      <c r="X953" s="110"/>
      <c r="Y953" s="110"/>
      <c r="Z953" s="90"/>
    </row>
    <row r="954" spans="1:26" ht="14.5" customHeight="1">
      <c r="A954" s="74" t="s">
        <v>4057</v>
      </c>
      <c r="B954" s="129" t="s">
        <v>4006</v>
      </c>
      <c r="C954" s="130" t="s">
        <v>243</v>
      </c>
      <c r="D954" s="131" t="s">
        <v>4008</v>
      </c>
      <c r="E954" s="129" t="s">
        <v>957</v>
      </c>
      <c r="F954" s="132" t="s">
        <v>4058</v>
      </c>
      <c r="G954" s="132">
        <v>0.92253402866299994</v>
      </c>
      <c r="H954" s="348">
        <v>0.92253402866299994</v>
      </c>
      <c r="I954" s="74"/>
      <c r="J954" s="337">
        <v>3.3241062406015036</v>
      </c>
      <c r="K954" s="338">
        <v>3.3241062406015036</v>
      </c>
      <c r="L954" s="74"/>
      <c r="M954" s="339">
        <v>6.6361677999999993E-2</v>
      </c>
      <c r="N954" s="340">
        <f t="shared" si="74"/>
        <v>6.6361677999999993E-2</v>
      </c>
      <c r="O954" s="74"/>
      <c r="P954" s="133">
        <v>5.9494276999999998E-2</v>
      </c>
      <c r="Q954" s="133">
        <v>2.7757553000000001E-3</v>
      </c>
      <c r="R954" s="133">
        <v>4.0916447999999996E-3</v>
      </c>
      <c r="S954" s="134">
        <v>3.566803160337E-6</v>
      </c>
      <c r="T954" s="135">
        <v>1.0265367287837997E-8</v>
      </c>
      <c r="U954" s="135">
        <v>0.57305949539500001</v>
      </c>
      <c r="V954" s="341">
        <v>1.9365707000000001E-4</v>
      </c>
      <c r="W954" s="89" t="s">
        <v>4059</v>
      </c>
      <c r="X954" s="110"/>
      <c r="Y954" s="110"/>
      <c r="Z954" s="90"/>
    </row>
    <row r="955" spans="1:26" ht="14.5" customHeight="1">
      <c r="A955" s="74" t="s">
        <v>4060</v>
      </c>
      <c r="B955" s="129" t="s">
        <v>4006</v>
      </c>
      <c r="C955" s="130" t="s">
        <v>244</v>
      </c>
      <c r="D955" s="131" t="s">
        <v>4008</v>
      </c>
      <c r="E955" s="129" t="s">
        <v>957</v>
      </c>
      <c r="F955" s="132" t="s">
        <v>4061</v>
      </c>
      <c r="G955" s="132">
        <v>0.34728287153382004</v>
      </c>
      <c r="H955" s="348">
        <v>0.34728287153382004</v>
      </c>
      <c r="I955" s="74"/>
      <c r="J955" s="337">
        <v>1.5</v>
      </c>
      <c r="K955" s="338">
        <v>1.5</v>
      </c>
      <c r="L955" s="74"/>
      <c r="M955" s="339">
        <v>6.4493645000000002E-2</v>
      </c>
      <c r="N955" s="340">
        <f t="shared" si="74"/>
        <v>6.4493645000000002E-2</v>
      </c>
      <c r="O955" s="74"/>
      <c r="P955" s="133">
        <v>6.1168312000000002E-2</v>
      </c>
      <c r="Q955" s="133">
        <v>1.8624651E-3</v>
      </c>
      <c r="R955" s="133">
        <v>1.4628682E-3</v>
      </c>
      <c r="S955" s="134">
        <v>3.6671649999999995E-6</v>
      </c>
      <c r="T955" s="135">
        <v>6.8878147500000015E-9</v>
      </c>
      <c r="U955" s="135">
        <v>0.2048835</v>
      </c>
      <c r="V955" s="341">
        <v>1.0362125000000001E-4</v>
      </c>
      <c r="W955" s="110" t="s">
        <v>742</v>
      </c>
      <c r="X955" s="110"/>
      <c r="Y955" s="110"/>
      <c r="Z955" s="90"/>
    </row>
    <row r="956" spans="1:26" ht="14.5" customHeight="1">
      <c r="A956" s="74" t="s">
        <v>4062</v>
      </c>
      <c r="B956" s="129" t="s">
        <v>4006</v>
      </c>
      <c r="C956" s="130" t="s">
        <v>4063</v>
      </c>
      <c r="D956" s="131" t="s">
        <v>4008</v>
      </c>
      <c r="E956" s="129" t="s">
        <v>957</v>
      </c>
      <c r="F956" s="132" t="s">
        <v>4064</v>
      </c>
      <c r="G956" s="132">
        <v>10.943225012554299</v>
      </c>
      <c r="H956" s="348">
        <v>10.943225012554299</v>
      </c>
      <c r="I956" s="74"/>
      <c r="J956" s="337">
        <v>78.077466165413526</v>
      </c>
      <c r="K956" s="338">
        <v>78.077466165413526</v>
      </c>
      <c r="L956" s="74"/>
      <c r="M956" s="339">
        <v>1.2864483</v>
      </c>
      <c r="N956" s="340">
        <f t="shared" si="74"/>
        <v>1.2864483</v>
      </c>
      <c r="O956" s="74"/>
      <c r="P956" s="133">
        <v>1.2224503</v>
      </c>
      <c r="Q956" s="133">
        <v>6.0243135000000003E-2</v>
      </c>
      <c r="R956" s="133">
        <v>3.7548798999999999E-3</v>
      </c>
      <c r="S956" s="134">
        <v>7.3288389039588298E-5</v>
      </c>
      <c r="T956" s="135">
        <v>2.2279265874125153E-7</v>
      </c>
      <c r="U956" s="135">
        <v>0.52589354161199997</v>
      </c>
      <c r="V956" s="341">
        <v>2.2751522E-3</v>
      </c>
      <c r="W956" s="110" t="s">
        <v>4065</v>
      </c>
      <c r="X956" s="110"/>
      <c r="Y956" s="110"/>
      <c r="Z956" s="90"/>
    </row>
    <row r="957" spans="1:26" ht="14.5" customHeight="1">
      <c r="A957" s="74" t="s">
        <v>4066</v>
      </c>
      <c r="B957" s="129" t="s">
        <v>4006</v>
      </c>
      <c r="C957" s="130" t="s">
        <v>4067</v>
      </c>
      <c r="D957" s="131" t="s">
        <v>4008</v>
      </c>
      <c r="E957" s="129" t="s">
        <v>957</v>
      </c>
      <c r="F957" s="132" t="s">
        <v>4068</v>
      </c>
      <c r="G957" s="132">
        <v>1.0835502266816837</v>
      </c>
      <c r="H957" s="348">
        <v>1.0835502266816837</v>
      </c>
      <c r="I957" s="74"/>
      <c r="J957" s="337">
        <v>1.63</v>
      </c>
      <c r="K957" s="338">
        <v>1.63</v>
      </c>
      <c r="L957" s="74"/>
      <c r="M957" s="339">
        <v>4.3210888000000003E-2</v>
      </c>
      <c r="N957" s="340">
        <f t="shared" si="74"/>
        <v>4.3210888000000003E-2</v>
      </c>
      <c r="O957" s="74"/>
      <c r="P957" s="133">
        <v>3.8347355E-2</v>
      </c>
      <c r="Q957" s="133">
        <v>1.4893261000000001E-3</v>
      </c>
      <c r="R957" s="133">
        <v>3.3742069000000001E-3</v>
      </c>
      <c r="S957" s="134">
        <v>2.2990020999999999E-6</v>
      </c>
      <c r="T957" s="135">
        <v>5.5078626950000006E-9</v>
      </c>
      <c r="U957" s="135">
        <v>0.472578</v>
      </c>
      <c r="V957" s="341">
        <v>1.5154706000000001E-4</v>
      </c>
      <c r="W957" s="89" t="s">
        <v>4069</v>
      </c>
      <c r="X957" s="110"/>
      <c r="Y957" s="110"/>
      <c r="Z957" s="90"/>
    </row>
    <row r="958" spans="1:26" ht="14.5" customHeight="1">
      <c r="A958" s="74" t="s">
        <v>4070</v>
      </c>
      <c r="B958" s="129" t="s">
        <v>4006</v>
      </c>
      <c r="C958" s="130" t="s">
        <v>4071</v>
      </c>
      <c r="D958" s="131" t="s">
        <v>4008</v>
      </c>
      <c r="E958" s="129" t="s">
        <v>957</v>
      </c>
      <c r="F958" s="132" t="s">
        <v>4072</v>
      </c>
      <c r="G958" s="132">
        <v>0.32969102607049994</v>
      </c>
      <c r="H958" s="348">
        <v>0.32969102607049994</v>
      </c>
      <c r="I958" s="74"/>
      <c r="J958" s="337">
        <v>1.3778145112781954</v>
      </c>
      <c r="K958" s="338">
        <v>1.3778145112781954</v>
      </c>
      <c r="L958" s="74"/>
      <c r="M958" s="339">
        <v>2.9199412000000001E-2</v>
      </c>
      <c r="N958" s="340">
        <f t="shared" si="74"/>
        <v>2.9199412000000001E-2</v>
      </c>
      <c r="O958" s="74"/>
      <c r="P958" s="133">
        <v>2.7458505000000001E-2</v>
      </c>
      <c r="Q958" s="133">
        <v>1.2315989000000001E-3</v>
      </c>
      <c r="R958" s="133">
        <v>5.0930772999999998E-4</v>
      </c>
      <c r="S958" s="134">
        <v>1.6461933099466999E-6</v>
      </c>
      <c r="T958" s="135">
        <v>4.5547296825751608E-9</v>
      </c>
      <c r="U958" s="135">
        <v>7.1331615539100002E-2</v>
      </c>
      <c r="V958" s="342">
        <v>9.9484274000000001E-5</v>
      </c>
      <c r="W958" s="74" t="s">
        <v>1082</v>
      </c>
      <c r="X958" s="110"/>
      <c r="Y958" s="110"/>
      <c r="Z958" s="90"/>
    </row>
    <row r="959" spans="1:26" ht="14.5" customHeight="1">
      <c r="B959" s="129" t="s">
        <v>4006</v>
      </c>
      <c r="C959" s="127" t="s">
        <v>4073</v>
      </c>
      <c r="D959" s="127" t="s">
        <v>4074</v>
      </c>
      <c r="G959" s="74"/>
      <c r="H959" s="74"/>
      <c r="I959" s="74"/>
      <c r="J959" s="115"/>
      <c r="K959" s="74"/>
      <c r="L959" s="74"/>
      <c r="M959" s="115"/>
      <c r="N959" s="74"/>
      <c r="O959" s="74"/>
      <c r="P959" s="74"/>
      <c r="V959" s="74"/>
      <c r="W959" s="89"/>
      <c r="X959" s="89"/>
      <c r="Y959" s="89"/>
      <c r="Z959" s="90"/>
    </row>
    <row r="960" spans="1:26" ht="14.5" customHeight="1">
      <c r="A960" s="74" t="s">
        <v>4075</v>
      </c>
      <c r="B960" s="129" t="s">
        <v>4006</v>
      </c>
      <c r="C960" s="130" t="s">
        <v>4076</v>
      </c>
      <c r="D960" s="131" t="s">
        <v>4074</v>
      </c>
      <c r="E960" s="129" t="s">
        <v>957</v>
      </c>
      <c r="F960" s="132" t="s">
        <v>4077</v>
      </c>
      <c r="G960" s="132">
        <v>7.5069521212273997</v>
      </c>
      <c r="H960" s="348">
        <v>7.5069521212273997</v>
      </c>
      <c r="I960" s="74"/>
      <c r="J960" s="337">
        <v>3.1179276691729325</v>
      </c>
      <c r="K960" s="338">
        <v>3.1179276691729325</v>
      </c>
      <c r="L960" s="74"/>
      <c r="M960" s="339">
        <v>0.10190769</v>
      </c>
      <c r="N960" s="340">
        <f t="shared" ref="N960:N988" si="75">M960</f>
        <v>0.10190769</v>
      </c>
      <c r="O960" s="74"/>
      <c r="P960" s="133">
        <v>9.6724175999999995E-2</v>
      </c>
      <c r="Q960" s="133">
        <v>3.0883395E-3</v>
      </c>
      <c r="R960" s="133">
        <v>2.0951731000000001E-3</v>
      </c>
      <c r="S960" s="134">
        <v>5.7988115966700009E-6</v>
      </c>
      <c r="T960" s="135">
        <v>1.1421374053873099E-8</v>
      </c>
      <c r="U960" s="135">
        <v>0.293441610879</v>
      </c>
      <c r="V960" s="341">
        <v>1.0970858999999999E-3</v>
      </c>
      <c r="W960" s="89" t="s">
        <v>743</v>
      </c>
      <c r="X960" s="110"/>
      <c r="Y960" s="110"/>
      <c r="Z960" s="90"/>
    </row>
    <row r="961" spans="1:26" ht="14.5" customHeight="1">
      <c r="A961" s="74" t="s">
        <v>4078</v>
      </c>
      <c r="B961" s="129" t="s">
        <v>4006</v>
      </c>
      <c r="C961" s="130" t="s">
        <v>4079</v>
      </c>
      <c r="D961" s="131" t="s">
        <v>4074</v>
      </c>
      <c r="E961" s="129" t="s">
        <v>957</v>
      </c>
      <c r="F961" s="132" t="s">
        <v>4080</v>
      </c>
      <c r="G961" s="132">
        <v>0.57346095300739997</v>
      </c>
      <c r="H961" s="348">
        <v>0.57346095300739997</v>
      </c>
      <c r="I961" s="74"/>
      <c r="J961" s="337">
        <v>3.1179276691729325</v>
      </c>
      <c r="K961" s="338">
        <v>3.1179276691729325</v>
      </c>
      <c r="L961" s="74"/>
      <c r="M961" s="339">
        <v>8.4892624999999999E-2</v>
      </c>
      <c r="N961" s="340">
        <f t="shared" si="75"/>
        <v>8.4892624999999999E-2</v>
      </c>
      <c r="O961" s="74"/>
      <c r="P961" s="133">
        <v>7.9721985999999995E-2</v>
      </c>
      <c r="Q961" s="133">
        <v>3.0754659000000002E-3</v>
      </c>
      <c r="R961" s="133">
        <v>2.0951731000000001E-3</v>
      </c>
      <c r="S961" s="134">
        <v>4.7794956226699998E-6</v>
      </c>
      <c r="T961" s="135">
        <v>1.1373764453739101E-8</v>
      </c>
      <c r="U961" s="135">
        <v>0.293441610879</v>
      </c>
      <c r="V961" s="341">
        <v>1.8001513E-4</v>
      </c>
      <c r="W961" s="89" t="s">
        <v>743</v>
      </c>
      <c r="X961" s="110"/>
      <c r="Y961" s="110"/>
      <c r="Z961" s="90"/>
    </row>
    <row r="962" spans="1:26" ht="14.5" customHeight="1">
      <c r="A962" s="74" t="s">
        <v>4081</v>
      </c>
      <c r="B962" s="129" t="s">
        <v>4006</v>
      </c>
      <c r="C962" s="130" t="s">
        <v>4082</v>
      </c>
      <c r="D962" s="131" t="s">
        <v>4074</v>
      </c>
      <c r="E962" s="129" t="s">
        <v>957</v>
      </c>
      <c r="F962" s="132" t="s">
        <v>4083</v>
      </c>
      <c r="G962" s="132">
        <v>0.2064897582753</v>
      </c>
      <c r="H962" s="348">
        <v>0.2064897582753</v>
      </c>
      <c r="I962" s="74"/>
      <c r="J962" s="337">
        <v>1.1334551127819548</v>
      </c>
      <c r="K962" s="338">
        <v>1.1334551127819548</v>
      </c>
      <c r="L962" s="74"/>
      <c r="M962" s="339">
        <v>2.8643359E-2</v>
      </c>
      <c r="N962" s="340">
        <f t="shared" si="75"/>
        <v>2.8643359E-2</v>
      </c>
      <c r="O962" s="74"/>
      <c r="P962" s="133">
        <v>2.6925266E-2</v>
      </c>
      <c r="Q962" s="133">
        <v>1.0737043000000001E-3</v>
      </c>
      <c r="R962" s="133">
        <v>6.4438862999999995E-4</v>
      </c>
      <c r="S962" s="134">
        <v>1.6142245904718998E-6</v>
      </c>
      <c r="T962" s="135">
        <v>3.9707998466927999E-9</v>
      </c>
      <c r="U962" s="135">
        <v>9.0250508768999996E-2</v>
      </c>
      <c r="V962" s="342">
        <v>6.3575410000000002E-5</v>
      </c>
      <c r="W962" s="89" t="s">
        <v>743</v>
      </c>
      <c r="X962" s="110"/>
      <c r="Y962" s="110"/>
      <c r="Z962" s="90"/>
    </row>
    <row r="963" spans="1:26" ht="14.5" customHeight="1">
      <c r="A963" s="74" t="s">
        <v>4084</v>
      </c>
      <c r="B963" s="129" t="s">
        <v>4006</v>
      </c>
      <c r="C963" s="130" t="s">
        <v>4085</v>
      </c>
      <c r="D963" s="131" t="s">
        <v>4074</v>
      </c>
      <c r="E963" s="129" t="s">
        <v>957</v>
      </c>
      <c r="F963" s="132" t="s">
        <v>4086</v>
      </c>
      <c r="G963" s="132">
        <v>4.4541990520000005E-2</v>
      </c>
      <c r="H963" s="348">
        <v>4.4541990520000005E-2</v>
      </c>
      <c r="I963" s="74"/>
      <c r="J963" s="337">
        <v>0.25112600000000002</v>
      </c>
      <c r="K963" s="338">
        <v>0.25112600000000002</v>
      </c>
      <c r="L963" s="74"/>
      <c r="M963" s="339">
        <v>4.9935591000000003E-3</v>
      </c>
      <c r="N963" s="340">
        <f t="shared" si="75"/>
        <v>4.9935591000000003E-3</v>
      </c>
      <c r="O963" s="74"/>
      <c r="P963" s="133">
        <v>4.7114605000000004E-3</v>
      </c>
      <c r="Q963" s="133">
        <v>2.1085732E-4</v>
      </c>
      <c r="R963" s="145">
        <v>7.1241299000000002E-5</v>
      </c>
      <c r="S963" s="134">
        <v>2.8246166133000001E-7</v>
      </c>
      <c r="T963" s="135">
        <v>7.7979777213899986E-10</v>
      </c>
      <c r="U963" s="135">
        <v>9.9777730532000005E-3</v>
      </c>
      <c r="V963" s="342">
        <v>1.2947938000000001E-5</v>
      </c>
      <c r="W963" s="89" t="s">
        <v>743</v>
      </c>
      <c r="X963" s="110"/>
      <c r="Y963" s="110"/>
      <c r="Z963" s="90"/>
    </row>
    <row r="964" spans="1:26" ht="14.5" customHeight="1">
      <c r="A964" s="74" t="s">
        <v>4087</v>
      </c>
      <c r="B964" s="129" t="s">
        <v>4006</v>
      </c>
      <c r="C964" s="130" t="s">
        <v>4088</v>
      </c>
      <c r="D964" s="131" t="s">
        <v>4074</v>
      </c>
      <c r="E964" s="129" t="s">
        <v>957</v>
      </c>
      <c r="F964" s="132" t="s">
        <v>4089</v>
      </c>
      <c r="G964" s="132">
        <v>1.8340820049999998E-2</v>
      </c>
      <c r="H964" s="348">
        <v>1.8340820049999998E-2</v>
      </c>
      <c r="I964" s="74"/>
      <c r="J964" s="337">
        <v>0.10340482706766917</v>
      </c>
      <c r="K964" s="338">
        <v>0.10340482706766917</v>
      </c>
      <c r="L964" s="74"/>
      <c r="M964" s="339">
        <v>2.0561714E-3</v>
      </c>
      <c r="N964" s="340">
        <f t="shared" si="75"/>
        <v>2.0561714E-3</v>
      </c>
      <c r="O964" s="74"/>
      <c r="P964" s="133">
        <v>1.9400131E-3</v>
      </c>
      <c r="Q964" s="145">
        <v>8.6823601999999999E-5</v>
      </c>
      <c r="R964" s="145">
        <v>2.9334653E-5</v>
      </c>
      <c r="S964" s="134">
        <v>1.16307742958E-7</v>
      </c>
      <c r="T964" s="135">
        <v>3.2109320376899998E-10</v>
      </c>
      <c r="U964" s="135">
        <v>4.1084947395000002E-3</v>
      </c>
      <c r="V964" s="342">
        <v>5.3315039999999998E-6</v>
      </c>
      <c r="W964" s="89" t="s">
        <v>743</v>
      </c>
      <c r="X964" s="110"/>
      <c r="Y964" s="110"/>
      <c r="Z964" s="90"/>
    </row>
    <row r="965" spans="1:26" ht="14.5" customHeight="1">
      <c r="A965" s="74" t="s">
        <v>4090</v>
      </c>
      <c r="B965" s="129" t="s">
        <v>4006</v>
      </c>
      <c r="C965" s="130" t="s">
        <v>4091</v>
      </c>
      <c r="D965" s="131" t="s">
        <v>4074</v>
      </c>
      <c r="E965" s="129" t="s">
        <v>957</v>
      </c>
      <c r="F965" s="132" t="s">
        <v>4092</v>
      </c>
      <c r="G965" s="132">
        <v>1.222721314E-2</v>
      </c>
      <c r="H965" s="348">
        <v>1.222721314E-2</v>
      </c>
      <c r="I965" s="74"/>
      <c r="J965" s="337">
        <v>6.8936549624060151E-2</v>
      </c>
      <c r="K965" s="338">
        <v>6.8936549624060151E-2</v>
      </c>
      <c r="L965" s="74"/>
      <c r="M965" s="339">
        <v>1.3707808999999999E-3</v>
      </c>
      <c r="N965" s="340">
        <f t="shared" si="75"/>
        <v>1.3707808999999999E-3</v>
      </c>
      <c r="O965" s="74"/>
      <c r="P965" s="133">
        <v>1.2933421000000001E-3</v>
      </c>
      <c r="Q965" s="145">
        <v>5.7882401000000003E-5</v>
      </c>
      <c r="R965" s="145">
        <v>1.9556435E-5</v>
      </c>
      <c r="S965" s="134">
        <v>7.7538494972000001E-8</v>
      </c>
      <c r="T965" s="135">
        <v>2.14062136546E-10</v>
      </c>
      <c r="U965" s="135">
        <v>2.7389965264E-3</v>
      </c>
      <c r="V965" s="342">
        <v>3.5543360000000002E-6</v>
      </c>
      <c r="W965" s="89" t="s">
        <v>743</v>
      </c>
      <c r="X965" s="110"/>
      <c r="Y965" s="110"/>
      <c r="Z965" s="90"/>
    </row>
    <row r="966" spans="1:26" ht="14.5" customHeight="1">
      <c r="A966" s="74" t="s">
        <v>4093</v>
      </c>
      <c r="B966" s="129" t="s">
        <v>4006</v>
      </c>
      <c r="C966" s="130" t="s">
        <v>4094</v>
      </c>
      <c r="D966" s="131" t="s">
        <v>4074</v>
      </c>
      <c r="E966" s="129" t="s">
        <v>957</v>
      </c>
      <c r="F966" s="132" t="s">
        <v>4095</v>
      </c>
      <c r="G966" s="132">
        <v>0.3169085611686</v>
      </c>
      <c r="H966" s="348">
        <v>0.3169085611686</v>
      </c>
      <c r="I966" s="74"/>
      <c r="J966" s="337">
        <v>1.725265939849624</v>
      </c>
      <c r="K966" s="338">
        <v>1.725265939849624</v>
      </c>
      <c r="L966" s="74"/>
      <c r="M966" s="339">
        <v>4.6516296999999998E-2</v>
      </c>
      <c r="N966" s="340">
        <f t="shared" si="75"/>
        <v>4.6516296999999998E-2</v>
      </c>
      <c r="O966" s="74"/>
      <c r="P966" s="133">
        <v>4.3688559000000002E-2</v>
      </c>
      <c r="Q966" s="133">
        <v>1.6926183E-3</v>
      </c>
      <c r="R966" s="133">
        <v>1.1351196E-3</v>
      </c>
      <c r="S966" s="134">
        <v>2.6192181726417999E-6</v>
      </c>
      <c r="T966" s="135">
        <v>6.2596828975845997E-9</v>
      </c>
      <c r="U966" s="135">
        <v>0.15898032918799998</v>
      </c>
      <c r="V966" s="342">
        <v>9.9223894999999997E-5</v>
      </c>
      <c r="W966" s="89" t="s">
        <v>743</v>
      </c>
      <c r="X966" s="110"/>
      <c r="Y966" s="110"/>
      <c r="Z966" s="90"/>
    </row>
    <row r="967" spans="1:26" ht="14.5" customHeight="1">
      <c r="A967" s="74" t="s">
        <v>4096</v>
      </c>
      <c r="B967" s="129" t="s">
        <v>4006</v>
      </c>
      <c r="C967" s="130" t="s">
        <v>4097</v>
      </c>
      <c r="D967" s="131" t="s">
        <v>4074</v>
      </c>
      <c r="E967" s="129" t="s">
        <v>957</v>
      </c>
      <c r="F967" s="132" t="s">
        <v>4098</v>
      </c>
      <c r="G967" s="132">
        <v>1.9598476333999999</v>
      </c>
      <c r="H967" s="348">
        <v>1.9598476333999999</v>
      </c>
      <c r="I967" s="74"/>
      <c r="J967" s="337">
        <v>11.049544360902255</v>
      </c>
      <c r="K967" s="338">
        <v>11.049544360902255</v>
      </c>
      <c r="L967" s="74"/>
      <c r="M967" s="339">
        <v>0.21971660000000001</v>
      </c>
      <c r="N967" s="340">
        <f t="shared" si="75"/>
        <v>0.21971660000000001</v>
      </c>
      <c r="O967" s="74"/>
      <c r="P967" s="133">
        <v>0.20730425999999999</v>
      </c>
      <c r="Q967" s="133">
        <v>9.2777220000000004E-3</v>
      </c>
      <c r="R967" s="133">
        <v>3.1346172000000002E-3</v>
      </c>
      <c r="S967" s="134">
        <v>1.2428313170400001E-5</v>
      </c>
      <c r="T967" s="135">
        <v>3.4311101690120006E-8</v>
      </c>
      <c r="U967" s="135">
        <v>0.43902201833999999</v>
      </c>
      <c r="V967" s="341">
        <v>5.6970928000000002E-4</v>
      </c>
      <c r="W967" s="89" t="s">
        <v>743</v>
      </c>
      <c r="X967" s="110"/>
      <c r="Y967" s="110"/>
      <c r="Z967" s="90"/>
    </row>
    <row r="968" spans="1:26" ht="14.5" customHeight="1">
      <c r="A968" s="74" t="s">
        <v>4099</v>
      </c>
      <c r="B968" s="129" t="s">
        <v>4006</v>
      </c>
      <c r="C968" s="130" t="s">
        <v>4100</v>
      </c>
      <c r="D968" s="131" t="s">
        <v>4074</v>
      </c>
      <c r="E968" s="129" t="s">
        <v>957</v>
      </c>
      <c r="F968" s="132" t="s">
        <v>4101</v>
      </c>
      <c r="G968" s="132">
        <v>1.2602763268000001</v>
      </c>
      <c r="H968" s="348">
        <v>1.2602763268000001</v>
      </c>
      <c r="I968" s="74"/>
      <c r="J968" s="337">
        <v>7.1053886466165412</v>
      </c>
      <c r="K968" s="338">
        <v>7.1053886466165412</v>
      </c>
      <c r="L968" s="74"/>
      <c r="M968" s="339">
        <v>0.14128835000000001</v>
      </c>
      <c r="N968" s="340">
        <f t="shared" si="75"/>
        <v>0.14128835000000001</v>
      </c>
      <c r="O968" s="74"/>
      <c r="P968" s="133">
        <v>0.13330661999999999</v>
      </c>
      <c r="Q968" s="133">
        <v>5.9660217999999996E-3</v>
      </c>
      <c r="R968" s="133">
        <v>2.0157096999999999E-3</v>
      </c>
      <c r="S968" s="134">
        <v>7.9920033869000006E-6</v>
      </c>
      <c r="T968" s="135">
        <v>2.2063689872229999E-8</v>
      </c>
      <c r="U968" s="135">
        <v>0.28231228144999998</v>
      </c>
      <c r="V968" s="341">
        <v>3.6635048999999998E-4</v>
      </c>
      <c r="W968" s="89" t="s">
        <v>743</v>
      </c>
      <c r="X968" s="110"/>
      <c r="Y968" s="110"/>
      <c r="Z968" s="90"/>
    </row>
    <row r="969" spans="1:26" ht="14.5" customHeight="1">
      <c r="A969" s="74" t="s">
        <v>4102</v>
      </c>
      <c r="B969" s="129" t="s">
        <v>4006</v>
      </c>
      <c r="C969" s="130" t="s">
        <v>4103</v>
      </c>
      <c r="D969" s="131" t="s">
        <v>4074</v>
      </c>
      <c r="E969" s="129" t="s">
        <v>957</v>
      </c>
      <c r="F969" s="132" t="s">
        <v>4104</v>
      </c>
      <c r="G969" s="132">
        <v>0.88210608700000004</v>
      </c>
      <c r="H969" s="348">
        <v>0.88210608700000004</v>
      </c>
      <c r="I969" s="74"/>
      <c r="J969" s="337">
        <v>4.97327962406015</v>
      </c>
      <c r="K969" s="338">
        <v>4.97327962406015</v>
      </c>
      <c r="L969" s="74"/>
      <c r="M969" s="339">
        <v>9.8892052999999994E-2</v>
      </c>
      <c r="N969" s="340">
        <f t="shared" si="75"/>
        <v>9.8892052999999994E-2</v>
      </c>
      <c r="O969" s="74"/>
      <c r="P969" s="133">
        <v>9.3305394E-2</v>
      </c>
      <c r="Q969" s="133">
        <v>4.1758018000000001E-3</v>
      </c>
      <c r="R969" s="133">
        <v>1.4108571E-3</v>
      </c>
      <c r="S969" s="134">
        <v>5.5938485694000003E-6</v>
      </c>
      <c r="T969" s="135">
        <v>1.5443053965890002E-8</v>
      </c>
      <c r="U969" s="135">
        <v>0.19759903575899998</v>
      </c>
      <c r="V969" s="341">
        <v>2.5641995000000002E-4</v>
      </c>
      <c r="W969" s="89" t="s">
        <v>743</v>
      </c>
      <c r="X969" s="110"/>
      <c r="Y969" s="110"/>
      <c r="Z969" s="90"/>
    </row>
    <row r="970" spans="1:26" ht="14.5" customHeight="1">
      <c r="A970" s="74" t="s">
        <v>4105</v>
      </c>
      <c r="B970" s="129" t="s">
        <v>4006</v>
      </c>
      <c r="C970" s="130" t="s">
        <v>4106</v>
      </c>
      <c r="D970" s="131" t="s">
        <v>4074</v>
      </c>
      <c r="E970" s="129" t="s">
        <v>957</v>
      </c>
      <c r="F970" s="132" t="s">
        <v>4107</v>
      </c>
      <c r="G970" s="132">
        <v>0.58777960400000007</v>
      </c>
      <c r="H970" s="348">
        <v>0.58777960400000007</v>
      </c>
      <c r="I970" s="74"/>
      <c r="J970" s="337">
        <v>3.3138784210526313</v>
      </c>
      <c r="K970" s="338">
        <v>3.3138784210526313</v>
      </c>
      <c r="L970" s="74"/>
      <c r="M970" s="339">
        <v>6.5895397999999994E-2</v>
      </c>
      <c r="N970" s="340">
        <f t="shared" si="75"/>
        <v>6.5895397999999994E-2</v>
      </c>
      <c r="O970" s="74"/>
      <c r="P970" s="133">
        <v>6.2172801999999999E-2</v>
      </c>
      <c r="Q970" s="133">
        <v>2.7824897000000002E-3</v>
      </c>
      <c r="R970" s="133">
        <v>9.4010578000000003E-4</v>
      </c>
      <c r="S970" s="134">
        <v>3.7273862583999999E-6</v>
      </c>
      <c r="T970" s="135">
        <v>1.0290272661699998E-8</v>
      </c>
      <c r="U970" s="135">
        <v>0.13166747299600001</v>
      </c>
      <c r="V970" s="341">
        <v>1.7086200999999999E-4</v>
      </c>
      <c r="W970" s="89" t="s">
        <v>743</v>
      </c>
      <c r="X970" s="110"/>
      <c r="Y970" s="110"/>
      <c r="Z970" s="90"/>
    </row>
    <row r="971" spans="1:26" ht="14.5" customHeight="1">
      <c r="A971" s="74" t="s">
        <v>4108</v>
      </c>
      <c r="B971" s="129" t="s">
        <v>4006</v>
      </c>
      <c r="C971" s="130" t="s">
        <v>4109</v>
      </c>
      <c r="D971" s="131" t="s">
        <v>4074</v>
      </c>
      <c r="E971" s="129" t="s">
        <v>957</v>
      </c>
      <c r="F971" s="132" t="s">
        <v>4110</v>
      </c>
      <c r="G971" s="132">
        <v>0.44105305049999999</v>
      </c>
      <c r="H971" s="348">
        <v>0.44105305049999999</v>
      </c>
      <c r="I971" s="74"/>
      <c r="J971" s="337">
        <v>2.4866398496240598</v>
      </c>
      <c r="K971" s="338">
        <v>2.4866398496240598</v>
      </c>
      <c r="L971" s="74"/>
      <c r="M971" s="339">
        <v>4.9446026999999997E-2</v>
      </c>
      <c r="N971" s="340">
        <f t="shared" si="75"/>
        <v>4.9446026999999997E-2</v>
      </c>
      <c r="O971" s="74"/>
      <c r="P971" s="133">
        <v>4.6652697E-2</v>
      </c>
      <c r="Q971" s="133">
        <v>2.0879009E-3</v>
      </c>
      <c r="R971" s="133">
        <v>7.0542854999999999E-4</v>
      </c>
      <c r="S971" s="134">
        <v>2.7969243347000001E-6</v>
      </c>
      <c r="T971" s="135">
        <v>7.7215269979499993E-9</v>
      </c>
      <c r="U971" s="135">
        <v>9.8799516879999993E-2</v>
      </c>
      <c r="V971" s="341">
        <v>1.2820997999999999E-4</v>
      </c>
      <c r="W971" s="89" t="s">
        <v>743</v>
      </c>
      <c r="X971" s="110"/>
      <c r="Y971" s="110"/>
      <c r="Z971" s="90"/>
    </row>
    <row r="972" spans="1:26" ht="14.5" customHeight="1">
      <c r="A972" s="74" t="s">
        <v>4111</v>
      </c>
      <c r="B972" s="129" t="s">
        <v>4006</v>
      </c>
      <c r="C972" s="130" t="s">
        <v>4112</v>
      </c>
      <c r="D972" s="131" t="s">
        <v>4074</v>
      </c>
      <c r="E972" s="129" t="s">
        <v>957</v>
      </c>
      <c r="F972" s="132" t="s">
        <v>4113</v>
      </c>
      <c r="G972" s="132">
        <v>0.29432648490000002</v>
      </c>
      <c r="H972" s="348">
        <v>0.29432648490000002</v>
      </c>
      <c r="I972" s="74"/>
      <c r="J972" s="337">
        <v>1.6594012030075187</v>
      </c>
      <c r="K972" s="338">
        <v>1.6594012030075187</v>
      </c>
      <c r="L972" s="74"/>
      <c r="M972" s="339">
        <v>3.2996655E-2</v>
      </c>
      <c r="N972" s="340">
        <f t="shared" si="75"/>
        <v>3.2996655E-2</v>
      </c>
      <c r="O972" s="74"/>
      <c r="P972" s="133">
        <v>3.1132592000000001E-2</v>
      </c>
      <c r="Q972" s="133">
        <v>1.3933121000000001E-3</v>
      </c>
      <c r="R972" s="133">
        <v>4.7075132999999998E-4</v>
      </c>
      <c r="S972" s="134">
        <v>1.866462311E-6</v>
      </c>
      <c r="T972" s="135">
        <v>5.1527813541900003E-9</v>
      </c>
      <c r="U972" s="135">
        <v>6.5931558762999998E-2</v>
      </c>
      <c r="V972" s="342">
        <v>8.5557944999999999E-5</v>
      </c>
      <c r="W972" s="89" t="s">
        <v>743</v>
      </c>
      <c r="X972" s="110"/>
      <c r="Y972" s="110"/>
      <c r="Z972" s="90"/>
    </row>
    <row r="973" spans="1:26" ht="14.5" customHeight="1">
      <c r="A973" s="74" t="s">
        <v>4114</v>
      </c>
      <c r="B973" s="129" t="s">
        <v>4006</v>
      </c>
      <c r="C973" s="130" t="s">
        <v>4115</v>
      </c>
      <c r="D973" s="131" t="s">
        <v>4074</v>
      </c>
      <c r="E973" s="129" t="s">
        <v>957</v>
      </c>
      <c r="F973" s="132" t="s">
        <v>4116</v>
      </c>
      <c r="G973" s="132">
        <v>0.22096321276</v>
      </c>
      <c r="H973" s="348">
        <v>0.22096321276</v>
      </c>
      <c r="I973" s="74"/>
      <c r="J973" s="337">
        <v>1.245781954887218</v>
      </c>
      <c r="K973" s="338">
        <v>1.245781954887218</v>
      </c>
      <c r="L973" s="74"/>
      <c r="M973" s="339">
        <v>2.4771970000000001E-2</v>
      </c>
      <c r="N973" s="340">
        <f t="shared" si="75"/>
        <v>2.4771970000000001E-2</v>
      </c>
      <c r="O973" s="74"/>
      <c r="P973" s="133">
        <v>2.3372539000000001E-2</v>
      </c>
      <c r="Q973" s="133">
        <v>1.0460177E-3</v>
      </c>
      <c r="R973" s="133">
        <v>3.5341271999999999E-4</v>
      </c>
      <c r="S973" s="134">
        <v>1.4012313492100001E-6</v>
      </c>
      <c r="T973" s="135">
        <v>3.8684085723180003E-9</v>
      </c>
      <c r="U973" s="135">
        <v>4.9497580204999996E-2</v>
      </c>
      <c r="V973" s="342">
        <v>6.4231929000000003E-5</v>
      </c>
      <c r="W973" s="89" t="s">
        <v>743</v>
      </c>
      <c r="X973" s="110"/>
      <c r="Y973" s="110"/>
      <c r="Z973" s="90"/>
    </row>
    <row r="974" spans="1:26" ht="14.5" customHeight="1">
      <c r="A974" s="74" t="s">
        <v>4117</v>
      </c>
      <c r="B974" s="129" t="s">
        <v>4006</v>
      </c>
      <c r="C974" s="130" t="s">
        <v>4118</v>
      </c>
      <c r="D974" s="131" t="s">
        <v>4074</v>
      </c>
      <c r="E974" s="129" t="s">
        <v>957</v>
      </c>
      <c r="F974" s="132" t="s">
        <v>4119</v>
      </c>
      <c r="G974" s="132">
        <v>0.17642121928999999</v>
      </c>
      <c r="H974" s="348">
        <v>0.17642121928999999</v>
      </c>
      <c r="I974" s="74"/>
      <c r="J974" s="337">
        <v>0.99465593984962397</v>
      </c>
      <c r="K974" s="338">
        <v>0.99465593984962397</v>
      </c>
      <c r="L974" s="74"/>
      <c r="M974" s="339">
        <v>1.9778410999999999E-2</v>
      </c>
      <c r="N974" s="340">
        <f t="shared" si="75"/>
        <v>1.9778410999999999E-2</v>
      </c>
      <c r="O974" s="74"/>
      <c r="P974" s="133">
        <v>1.8661079000000001E-2</v>
      </c>
      <c r="Q974" s="133">
        <v>8.3516036000000002E-4</v>
      </c>
      <c r="R974" s="133">
        <v>2.8217142000000001E-4</v>
      </c>
      <c r="S974" s="134">
        <v>1.1187697098900001E-6</v>
      </c>
      <c r="T974" s="135">
        <v>3.0886108031779998E-9</v>
      </c>
      <c r="U974" s="135">
        <v>3.9519807152E-2</v>
      </c>
      <c r="V974" s="342">
        <v>5.1283991000000001E-5</v>
      </c>
      <c r="W974" s="89" t="s">
        <v>743</v>
      </c>
      <c r="X974" s="110"/>
      <c r="Y974" s="110"/>
      <c r="Z974" s="90"/>
    </row>
    <row r="975" spans="1:26" ht="14.5" customHeight="1">
      <c r="A975" s="74" t="s">
        <v>4120</v>
      </c>
      <c r="B975" s="129" t="s">
        <v>4006</v>
      </c>
      <c r="C975" s="130" t="s">
        <v>4121</v>
      </c>
      <c r="D975" s="131" t="s">
        <v>4074</v>
      </c>
      <c r="E975" s="129" t="s">
        <v>957</v>
      </c>
      <c r="F975" s="132" t="s">
        <v>4122</v>
      </c>
      <c r="G975" s="132">
        <v>0.16857635176481001</v>
      </c>
      <c r="H975" s="348">
        <v>0.16857635176481001</v>
      </c>
      <c r="I975" s="74"/>
      <c r="J975" s="337">
        <v>0.9419772180451127</v>
      </c>
      <c r="K975" s="338">
        <v>0.9419772180451127</v>
      </c>
      <c r="L975" s="74"/>
      <c r="M975" s="339">
        <v>2.0409778E-2</v>
      </c>
      <c r="N975" s="340">
        <f t="shared" si="75"/>
        <v>2.0409778E-2</v>
      </c>
      <c r="O975" s="74"/>
      <c r="P975" s="133">
        <v>1.922929E-2</v>
      </c>
      <c r="Q975" s="133">
        <v>8.2447919999999999E-4</v>
      </c>
      <c r="R975" s="133">
        <v>3.5600857E-4</v>
      </c>
      <c r="S975" s="134">
        <v>1.1528351528193699E-6</v>
      </c>
      <c r="T975" s="135">
        <v>3.0491094567742298E-9</v>
      </c>
      <c r="U975" s="135">
        <v>4.9861143310000001E-2</v>
      </c>
      <c r="V975" s="342">
        <v>4.9980023999999998E-5</v>
      </c>
      <c r="W975" s="89" t="s">
        <v>743</v>
      </c>
      <c r="X975" s="110"/>
      <c r="Y975" s="110"/>
      <c r="Z975" s="90"/>
    </row>
    <row r="976" spans="1:26" ht="14.5" customHeight="1">
      <c r="A976" s="74" t="s">
        <v>4123</v>
      </c>
      <c r="B976" s="129" t="s">
        <v>4006</v>
      </c>
      <c r="C976" s="130" t="s">
        <v>4124</v>
      </c>
      <c r="D976" s="131" t="s">
        <v>4074</v>
      </c>
      <c r="E976" s="129" t="s">
        <v>957</v>
      </c>
      <c r="F976" s="132" t="s">
        <v>4125</v>
      </c>
      <c r="G976" s="132">
        <v>4.0570468368222E-2</v>
      </c>
      <c r="H976" s="348">
        <v>4.0570468368222E-2</v>
      </c>
      <c r="I976" s="74"/>
      <c r="J976" s="337">
        <v>0.22746726315789473</v>
      </c>
      <c r="K976" s="338">
        <v>0.22746726315789473</v>
      </c>
      <c r="L976" s="74"/>
      <c r="M976" s="339">
        <v>4.7749428999999998E-3</v>
      </c>
      <c r="N976" s="340">
        <f t="shared" si="75"/>
        <v>4.7749428999999998E-3</v>
      </c>
      <c r="O976" s="74"/>
      <c r="P976" s="133">
        <v>4.5010711999999998E-3</v>
      </c>
      <c r="Q976" s="133">
        <v>1.9602488E-4</v>
      </c>
      <c r="R976" s="145">
        <v>7.7846828999999994E-5</v>
      </c>
      <c r="S976" s="134">
        <v>2.6984839188251001E-7</v>
      </c>
      <c r="T976" s="135">
        <v>7.2494409357328407E-10</v>
      </c>
      <c r="U976" s="135">
        <v>1.09029170294E-2</v>
      </c>
      <c r="V976" s="342">
        <v>1.1939924E-5</v>
      </c>
      <c r="W976" s="89" t="s">
        <v>743</v>
      </c>
      <c r="X976" s="110"/>
      <c r="Y976" s="110"/>
      <c r="Z976" s="90"/>
    </row>
    <row r="977" spans="1:26" ht="14.5" customHeight="1">
      <c r="A977" s="74" t="s">
        <v>4126</v>
      </c>
      <c r="B977" s="129" t="s">
        <v>4006</v>
      </c>
      <c r="C977" s="130" t="s">
        <v>4127</v>
      </c>
      <c r="D977" s="131" t="s">
        <v>4074</v>
      </c>
      <c r="E977" s="129" t="s">
        <v>957</v>
      </c>
      <c r="F977" s="132" t="s">
        <v>4128</v>
      </c>
      <c r="G977" s="132">
        <v>8.7337236570000004E-2</v>
      </c>
      <c r="H977" s="348">
        <v>8.7337236570000004E-2</v>
      </c>
      <c r="I977" s="74"/>
      <c r="J977" s="337">
        <v>0.49240392481203005</v>
      </c>
      <c r="K977" s="338">
        <v>0.49240392481203005</v>
      </c>
      <c r="L977" s="74"/>
      <c r="M977" s="339">
        <v>9.7912924000000002E-3</v>
      </c>
      <c r="N977" s="340">
        <f t="shared" si="75"/>
        <v>9.7912924000000002E-3</v>
      </c>
      <c r="O977" s="74"/>
      <c r="P977" s="133">
        <v>9.2381578000000006E-3</v>
      </c>
      <c r="Q977" s="133">
        <v>4.1344572000000002E-4</v>
      </c>
      <c r="R977" s="133">
        <v>1.3968882000000001E-4</v>
      </c>
      <c r="S977" s="134">
        <v>5.5384639122999998E-7</v>
      </c>
      <c r="T977" s="135">
        <v>1.5290152598999998E-9</v>
      </c>
      <c r="U977" s="135">
        <v>1.9564261045499999E-2</v>
      </c>
      <c r="V977" s="342">
        <v>2.5388114E-5</v>
      </c>
      <c r="W977" s="89" t="s">
        <v>743</v>
      </c>
      <c r="X977" s="110"/>
      <c r="Y977" s="110"/>
      <c r="Z977" s="90"/>
    </row>
    <row r="978" spans="1:26" ht="14.5" customHeight="1">
      <c r="A978" s="74" t="s">
        <v>4129</v>
      </c>
      <c r="B978" s="129" t="s">
        <v>4006</v>
      </c>
      <c r="C978" s="130" t="s">
        <v>4130</v>
      </c>
      <c r="D978" s="131" t="s">
        <v>4074</v>
      </c>
      <c r="E978" s="129" t="s">
        <v>957</v>
      </c>
      <c r="F978" s="132" t="s">
        <v>4131</v>
      </c>
      <c r="G978" s="132">
        <v>8.6175651379999998</v>
      </c>
      <c r="H978" s="348">
        <v>8.6175651379999998</v>
      </c>
      <c r="I978" s="74"/>
      <c r="J978" s="337">
        <v>48.585495488721804</v>
      </c>
      <c r="K978" s="338">
        <v>48.585495488721804</v>
      </c>
      <c r="L978" s="74"/>
      <c r="M978" s="339">
        <v>0.96610682000000003</v>
      </c>
      <c r="N978" s="340">
        <f t="shared" si="75"/>
        <v>0.96610682000000003</v>
      </c>
      <c r="O978" s="74"/>
      <c r="P978" s="133">
        <v>0.91152902999999996</v>
      </c>
      <c r="Q978" s="133">
        <v>4.0794689000000002E-2</v>
      </c>
      <c r="R978" s="133">
        <v>1.3783096E-2</v>
      </c>
      <c r="S978" s="134">
        <v>5.4648023999000001E-5</v>
      </c>
      <c r="T978" s="135">
        <v>1.508679379904E-7</v>
      </c>
      <c r="U978" s="135">
        <v>1.9304055979999999</v>
      </c>
      <c r="V978" s="341">
        <v>2.5050452000000001E-3</v>
      </c>
      <c r="W978" s="89" t="s">
        <v>743</v>
      </c>
      <c r="X978" s="110"/>
      <c r="Y978" s="110"/>
      <c r="Z978" s="90"/>
    </row>
    <row r="979" spans="1:26" ht="14.5" customHeight="1">
      <c r="A979" s="74" t="s">
        <v>4132</v>
      </c>
      <c r="B979" s="129" t="s">
        <v>4006</v>
      </c>
      <c r="C979" s="130" t="s">
        <v>4133</v>
      </c>
      <c r="D979" s="131" t="s">
        <v>4074</v>
      </c>
      <c r="E979" s="129" t="s">
        <v>957</v>
      </c>
      <c r="F979" s="132" t="s">
        <v>4134</v>
      </c>
      <c r="G979" s="132">
        <v>4.3083459020000001</v>
      </c>
      <c r="H979" s="348">
        <v>4.3083459020000001</v>
      </c>
      <c r="I979" s="74"/>
      <c r="J979" s="337">
        <v>24.290285714285716</v>
      </c>
      <c r="K979" s="338">
        <v>24.290285714285716</v>
      </c>
      <c r="L979" s="74"/>
      <c r="M979" s="339">
        <v>0.48300444999999997</v>
      </c>
      <c r="N979" s="340">
        <f t="shared" si="75"/>
        <v>0.48300444999999997</v>
      </c>
      <c r="O979" s="74"/>
      <c r="P979" s="133">
        <v>0.45571833</v>
      </c>
      <c r="Q979" s="133">
        <v>2.0395277999999999E-2</v>
      </c>
      <c r="R979" s="133">
        <v>6.8908496000000003E-3</v>
      </c>
      <c r="S979" s="134">
        <v>2.7321242542999998E-5</v>
      </c>
      <c r="T979" s="135">
        <v>7.5426322406800007E-8</v>
      </c>
      <c r="U979" s="135">
        <v>0.96510499272999994</v>
      </c>
      <c r="V979" s="341">
        <v>1.2523956999999999E-3</v>
      </c>
      <c r="W979" s="89" t="s">
        <v>743</v>
      </c>
      <c r="X979" s="110"/>
      <c r="Y979" s="110"/>
      <c r="Z979" s="90"/>
    </row>
    <row r="980" spans="1:26" ht="14.5" customHeight="1">
      <c r="A980" s="74" t="s">
        <v>4135</v>
      </c>
      <c r="B980" s="129" t="s">
        <v>4006</v>
      </c>
      <c r="C980" s="130" t="s">
        <v>4136</v>
      </c>
      <c r="D980" s="131" t="s">
        <v>4074</v>
      </c>
      <c r="E980" s="129" t="s">
        <v>957</v>
      </c>
      <c r="F980" s="132" t="s">
        <v>4137</v>
      </c>
      <c r="G980" s="132">
        <v>2.8725217509999998</v>
      </c>
      <c r="H980" s="348">
        <v>2.8725217509999998</v>
      </c>
      <c r="I980" s="74"/>
      <c r="J980" s="337">
        <v>16.195165413533836</v>
      </c>
      <c r="K980" s="338">
        <v>16.195165413533836</v>
      </c>
      <c r="L980" s="74"/>
      <c r="M980" s="339">
        <v>0.32203561000000003</v>
      </c>
      <c r="N980" s="340">
        <f t="shared" si="75"/>
        <v>0.32203561000000003</v>
      </c>
      <c r="O980" s="74"/>
      <c r="P980" s="133">
        <v>0.30384301000000002</v>
      </c>
      <c r="Q980" s="133">
        <v>1.3598229999999999E-2</v>
      </c>
      <c r="R980" s="133">
        <v>4.5943653999999997E-3</v>
      </c>
      <c r="S980" s="134">
        <v>1.82160077E-5</v>
      </c>
      <c r="T980" s="135">
        <v>5.0289311230099999E-8</v>
      </c>
      <c r="U980" s="135">
        <v>0.64346854266999998</v>
      </c>
      <c r="V980" s="341">
        <v>8.3501508000000005E-4</v>
      </c>
      <c r="W980" s="89" t="s">
        <v>743</v>
      </c>
      <c r="X980" s="110"/>
      <c r="Y980" s="110"/>
      <c r="Z980" s="90"/>
    </row>
    <row r="981" spans="1:26" ht="14.5" customHeight="1">
      <c r="A981" s="74" t="s">
        <v>4138</v>
      </c>
      <c r="B981" s="129" t="s">
        <v>4006</v>
      </c>
      <c r="C981" s="130" t="s">
        <v>4139</v>
      </c>
      <c r="D981" s="131" t="s">
        <v>4074</v>
      </c>
      <c r="E981" s="129" t="s">
        <v>957</v>
      </c>
      <c r="F981" s="132" t="s">
        <v>4140</v>
      </c>
      <c r="G981" s="132">
        <v>1.846309167</v>
      </c>
      <c r="H981" s="348">
        <v>1.846309167</v>
      </c>
      <c r="I981" s="74"/>
      <c r="J981" s="337">
        <v>10.40941879699248</v>
      </c>
      <c r="K981" s="338">
        <v>10.40941879699248</v>
      </c>
      <c r="L981" s="74"/>
      <c r="M981" s="339">
        <v>0.20698791999999999</v>
      </c>
      <c r="N981" s="340">
        <f t="shared" si="75"/>
        <v>0.20698791999999999</v>
      </c>
      <c r="O981" s="74"/>
      <c r="P981" s="133">
        <v>0.19529466000000001</v>
      </c>
      <c r="Q981" s="133">
        <v>8.7402425999999998E-3</v>
      </c>
      <c r="R981" s="133">
        <v>2.9530216999999999E-3</v>
      </c>
      <c r="S981" s="134">
        <v>1.17083127878E-5</v>
      </c>
      <c r="T981" s="135">
        <v>3.2323382240549999E-8</v>
      </c>
      <c r="U981" s="135">
        <v>0.41358847938000004</v>
      </c>
      <c r="V981" s="341">
        <v>5.3670472999999995E-4</v>
      </c>
      <c r="W981" s="89" t="s">
        <v>743</v>
      </c>
      <c r="X981" s="110"/>
      <c r="Y981" s="110"/>
      <c r="Z981" s="90"/>
    </row>
    <row r="982" spans="1:26" ht="14.5" customHeight="1">
      <c r="A982" s="74" t="s">
        <v>4141</v>
      </c>
      <c r="B982" s="129" t="s">
        <v>4006</v>
      </c>
      <c r="C982" s="130" t="s">
        <v>4142</v>
      </c>
      <c r="D982" s="131" t="s">
        <v>4074</v>
      </c>
      <c r="E982" s="129" t="s">
        <v>957</v>
      </c>
      <c r="F982" s="132" t="s">
        <v>4143</v>
      </c>
      <c r="G982" s="132">
        <v>1.2925910950999999</v>
      </c>
      <c r="H982" s="348">
        <v>1.2925910950999999</v>
      </c>
      <c r="I982" s="74"/>
      <c r="J982" s="337">
        <v>7.287578045112781</v>
      </c>
      <c r="K982" s="338">
        <v>7.287578045112781</v>
      </c>
      <c r="L982" s="74"/>
      <c r="M982" s="339">
        <v>0.14491113</v>
      </c>
      <c r="N982" s="340">
        <f t="shared" si="75"/>
        <v>0.14491113</v>
      </c>
      <c r="O982" s="74"/>
      <c r="P982" s="133">
        <v>0.13672474000000001</v>
      </c>
      <c r="Q982" s="133">
        <v>6.1189966999999996E-3</v>
      </c>
      <c r="R982" s="133">
        <v>2.0673945999999999E-3</v>
      </c>
      <c r="S982" s="134">
        <v>8.1969266941999996E-6</v>
      </c>
      <c r="T982" s="135">
        <v>2.2629426009720001E-8</v>
      </c>
      <c r="U982" s="135">
        <v>0.28955106507</v>
      </c>
      <c r="V982" s="341">
        <v>3.7574408999999998E-4</v>
      </c>
      <c r="W982" s="89" t="s">
        <v>743</v>
      </c>
      <c r="X982" s="110"/>
      <c r="Y982" s="110"/>
      <c r="Z982" s="90"/>
    </row>
    <row r="983" spans="1:26" ht="14.5" customHeight="1">
      <c r="A983" s="74" t="s">
        <v>4144</v>
      </c>
      <c r="B983" s="129" t="s">
        <v>4006</v>
      </c>
      <c r="C983" s="130" t="s">
        <v>4145</v>
      </c>
      <c r="D983" s="131" t="s">
        <v>4074</v>
      </c>
      <c r="E983" s="129" t="s">
        <v>957</v>
      </c>
      <c r="F983" s="132" t="s">
        <v>4146</v>
      </c>
      <c r="G983" s="132">
        <v>0.86201852769999998</v>
      </c>
      <c r="H983" s="348">
        <v>0.86201852769999998</v>
      </c>
      <c r="I983" s="74"/>
      <c r="J983" s="337">
        <v>4.8600267669172927</v>
      </c>
      <c r="K983" s="338">
        <v>4.8600267669172927</v>
      </c>
      <c r="L983" s="74"/>
      <c r="M983" s="339">
        <v>9.6640056000000002E-2</v>
      </c>
      <c r="N983" s="340">
        <f t="shared" si="75"/>
        <v>9.6640056000000002E-2</v>
      </c>
      <c r="O983" s="74"/>
      <c r="P983" s="133">
        <v>9.1180618000000005E-2</v>
      </c>
      <c r="Q983" s="133">
        <v>4.0807092999999997E-3</v>
      </c>
      <c r="R983" s="133">
        <v>1.3787287000000001E-3</v>
      </c>
      <c r="S983" s="134">
        <v>5.4664638940000006E-6</v>
      </c>
      <c r="T983" s="135">
        <v>1.5091380582049997E-8</v>
      </c>
      <c r="U983" s="135">
        <v>0.19309925755899998</v>
      </c>
      <c r="V983" s="341">
        <v>2.5058068999999998E-4</v>
      </c>
      <c r="W983" s="89" t="s">
        <v>743</v>
      </c>
      <c r="X983" s="110"/>
      <c r="Y983" s="110"/>
      <c r="Z983" s="90"/>
    </row>
    <row r="984" spans="1:26" ht="14.5" customHeight="1">
      <c r="A984" s="74" t="s">
        <v>4147</v>
      </c>
      <c r="B984" s="129" t="s">
        <v>4006</v>
      </c>
      <c r="C984" s="130" t="s">
        <v>4148</v>
      </c>
      <c r="D984" s="131" t="s">
        <v>4074</v>
      </c>
      <c r="E984" s="129" t="s">
        <v>957</v>
      </c>
      <c r="F984" s="132" t="s">
        <v>4149</v>
      </c>
      <c r="G984" s="132">
        <v>0.64629554899999997</v>
      </c>
      <c r="H984" s="348">
        <v>0.64629554899999997</v>
      </c>
      <c r="I984" s="74"/>
      <c r="J984" s="337">
        <v>3.6437890225563905</v>
      </c>
      <c r="K984" s="338">
        <v>3.6437890225563905</v>
      </c>
      <c r="L984" s="74"/>
      <c r="M984" s="339">
        <v>7.2455564E-2</v>
      </c>
      <c r="N984" s="340">
        <f t="shared" si="75"/>
        <v>7.2455564E-2</v>
      </c>
      <c r="O984" s="74"/>
      <c r="P984" s="133">
        <v>6.8362368000000007E-2</v>
      </c>
      <c r="Q984" s="133">
        <v>3.0594983E-3</v>
      </c>
      <c r="R984" s="133">
        <v>1.0336973E-3</v>
      </c>
      <c r="S984" s="134">
        <v>4.0984632771000002E-6</v>
      </c>
      <c r="T984" s="135">
        <v>1.131471250986E-8</v>
      </c>
      <c r="U984" s="135">
        <v>0.14477553253600001</v>
      </c>
      <c r="V984" s="341">
        <v>1.8787205E-4</v>
      </c>
      <c r="W984" s="89" t="s">
        <v>743</v>
      </c>
      <c r="X984" s="110"/>
      <c r="Y984" s="110"/>
      <c r="Z984" s="90"/>
    </row>
    <row r="985" spans="1:26" ht="14.5" customHeight="1">
      <c r="A985" s="74" t="s">
        <v>4150</v>
      </c>
      <c r="B985" s="129" t="s">
        <v>4006</v>
      </c>
      <c r="C985" s="130" t="s">
        <v>4151</v>
      </c>
      <c r="D985" s="131" t="s">
        <v>4074</v>
      </c>
      <c r="E985" s="129" t="s">
        <v>957</v>
      </c>
      <c r="F985" s="132" t="s">
        <v>4152</v>
      </c>
      <c r="G985" s="132">
        <v>0.43057257739999999</v>
      </c>
      <c r="H985" s="348">
        <v>0.43057257739999999</v>
      </c>
      <c r="I985" s="74"/>
      <c r="J985" s="337">
        <v>2.4275513533834583</v>
      </c>
      <c r="K985" s="338">
        <v>2.4275513533834583</v>
      </c>
      <c r="L985" s="74"/>
      <c r="M985" s="339">
        <v>4.8271070999999999E-2</v>
      </c>
      <c r="N985" s="340">
        <f t="shared" si="75"/>
        <v>4.8271070999999999E-2</v>
      </c>
      <c r="O985" s="74"/>
      <c r="P985" s="133">
        <v>4.5544118000000001E-2</v>
      </c>
      <c r="Q985" s="133">
        <v>2.0382873999999999E-3</v>
      </c>
      <c r="R985" s="133">
        <v>6.8866589E-4</v>
      </c>
      <c r="S985" s="134">
        <v>2.7304627701999999E-6</v>
      </c>
      <c r="T985" s="135">
        <v>7.5380451876800007E-9</v>
      </c>
      <c r="U985" s="135">
        <v>9.6451805513999997E-2</v>
      </c>
      <c r="V985" s="341">
        <v>1.2516339999999999E-4</v>
      </c>
      <c r="W985" s="89" t="s">
        <v>743</v>
      </c>
      <c r="X985" s="110"/>
      <c r="Y985" s="110"/>
      <c r="Z985" s="90"/>
    </row>
    <row r="986" spans="1:26" ht="14.5" customHeight="1">
      <c r="A986" s="74" t="s">
        <v>4153</v>
      </c>
      <c r="B986" s="129" t="s">
        <v>4006</v>
      </c>
      <c r="C986" s="130" t="s">
        <v>4154</v>
      </c>
      <c r="D986" s="131" t="s">
        <v>4074</v>
      </c>
      <c r="E986" s="129" t="s">
        <v>957</v>
      </c>
      <c r="F986" s="132" t="s">
        <v>4155</v>
      </c>
      <c r="G986" s="132">
        <v>0.32314777439999998</v>
      </c>
      <c r="H986" s="348">
        <v>0.32314777439999998</v>
      </c>
      <c r="I986" s="74"/>
      <c r="J986" s="337">
        <v>1.8218945112781952</v>
      </c>
      <c r="K986" s="338">
        <v>1.8218945112781952</v>
      </c>
      <c r="L986" s="74"/>
      <c r="M986" s="339">
        <v>3.6227782E-2</v>
      </c>
      <c r="N986" s="340">
        <f t="shared" si="75"/>
        <v>3.6227782E-2</v>
      </c>
      <c r="O986" s="74"/>
      <c r="P986" s="133">
        <v>3.4181184000000003E-2</v>
      </c>
      <c r="Q986" s="133">
        <v>1.5297492E-3</v>
      </c>
      <c r="R986" s="133">
        <v>5.1684864000000003E-4</v>
      </c>
      <c r="S986" s="134">
        <v>2.0492316435999999E-6</v>
      </c>
      <c r="T986" s="135">
        <v>5.6573564549299999E-9</v>
      </c>
      <c r="U986" s="135">
        <v>7.2387765268000004E-2</v>
      </c>
      <c r="V986" s="342">
        <v>9.3936023000000006E-5</v>
      </c>
      <c r="W986" s="89" t="s">
        <v>743</v>
      </c>
      <c r="X986" s="110"/>
      <c r="Y986" s="110"/>
      <c r="Z986" s="90"/>
    </row>
    <row r="987" spans="1:26" ht="14.5" customHeight="1">
      <c r="A987" s="74" t="s">
        <v>4156</v>
      </c>
      <c r="B987" s="129" t="s">
        <v>4006</v>
      </c>
      <c r="C987" s="130" t="s">
        <v>4157</v>
      </c>
      <c r="D987" s="131" t="s">
        <v>4074</v>
      </c>
      <c r="E987" s="129" t="s">
        <v>957</v>
      </c>
      <c r="F987" s="132" t="s">
        <v>4158</v>
      </c>
      <c r="G987" s="132">
        <v>0.2585182238</v>
      </c>
      <c r="H987" s="348">
        <v>0.2585182238</v>
      </c>
      <c r="I987" s="74"/>
      <c r="J987" s="337">
        <v>1.4575156390977442</v>
      </c>
      <c r="K987" s="338">
        <v>1.4575156390977442</v>
      </c>
      <c r="L987" s="74"/>
      <c r="M987" s="339">
        <v>2.8982225E-2</v>
      </c>
      <c r="N987" s="340">
        <f t="shared" si="75"/>
        <v>2.8982225E-2</v>
      </c>
      <c r="O987" s="74"/>
      <c r="P987" s="133">
        <v>2.7344947000000001E-2</v>
      </c>
      <c r="Q987" s="133">
        <v>1.2237992999999999E-3</v>
      </c>
      <c r="R987" s="133">
        <v>4.1347891E-4</v>
      </c>
      <c r="S987" s="134">
        <v>1.6393853288399999E-6</v>
      </c>
      <c r="T987" s="135">
        <v>4.5258850999399997E-9</v>
      </c>
      <c r="U987" s="135">
        <v>5.7910212014999997E-2</v>
      </c>
      <c r="V987" s="342">
        <v>7.5148818000000004E-5</v>
      </c>
      <c r="W987" s="89" t="s">
        <v>743</v>
      </c>
      <c r="X987" s="110"/>
      <c r="Y987" s="110"/>
      <c r="Z987" s="90"/>
    </row>
    <row r="988" spans="1:26" ht="14.5" customHeight="1">
      <c r="A988" s="74" t="s">
        <v>4159</v>
      </c>
      <c r="B988" s="129" t="s">
        <v>4006</v>
      </c>
      <c r="C988" s="130" t="s">
        <v>4160</v>
      </c>
      <c r="D988" s="131" t="s">
        <v>4074</v>
      </c>
      <c r="E988" s="129" t="s">
        <v>957</v>
      </c>
      <c r="F988" s="132" t="s">
        <v>4161</v>
      </c>
      <c r="G988" s="132">
        <v>1.5106447928638098</v>
      </c>
      <c r="H988" s="348">
        <v>1.5106447928638098</v>
      </c>
      <c r="I988" s="74"/>
      <c r="J988" s="337">
        <v>4.0294927819548869</v>
      </c>
      <c r="K988" s="338">
        <v>4.0294927819548869</v>
      </c>
      <c r="L988" s="74"/>
      <c r="M988" s="339">
        <v>9.2602892000000006E-2</v>
      </c>
      <c r="N988" s="340">
        <f t="shared" si="75"/>
        <v>9.2602892000000006E-2</v>
      </c>
      <c r="O988" s="74"/>
      <c r="P988" s="133">
        <v>8.4921592000000004E-2</v>
      </c>
      <c r="Q988" s="133">
        <v>3.5376046E-3</v>
      </c>
      <c r="R988" s="133">
        <v>4.1436944E-3</v>
      </c>
      <c r="S988" s="134">
        <v>5.0912226516893702E-6</v>
      </c>
      <c r="T988" s="135">
        <v>1.3082857201718229E-8</v>
      </c>
      <c r="U988" s="135">
        <v>0.58034935732400006</v>
      </c>
      <c r="V988" s="341">
        <v>2.7667590999999999E-4</v>
      </c>
      <c r="W988" s="110" t="s">
        <v>4162</v>
      </c>
      <c r="X988" s="110"/>
      <c r="Y988" s="110"/>
      <c r="Z988" s="90"/>
    </row>
    <row r="989" spans="1:26" ht="14.5" customHeight="1">
      <c r="B989" s="129" t="s">
        <v>4163</v>
      </c>
      <c r="C989" s="127" t="s">
        <v>4164</v>
      </c>
      <c r="D989" s="131"/>
      <c r="G989" s="74"/>
      <c r="H989" s="74"/>
      <c r="I989" s="74"/>
      <c r="J989" s="115"/>
      <c r="K989" s="74"/>
      <c r="L989" s="74"/>
      <c r="M989" s="115"/>
      <c r="N989" s="74"/>
      <c r="O989" s="74"/>
      <c r="P989" s="74"/>
      <c r="V989" s="74"/>
      <c r="W989" s="89"/>
      <c r="X989" s="110"/>
      <c r="Y989" s="110"/>
      <c r="Z989" s="90"/>
    </row>
    <row r="990" spans="1:26" ht="14.5" customHeight="1">
      <c r="B990" s="129" t="s">
        <v>4163</v>
      </c>
      <c r="C990" s="127" t="s">
        <v>245</v>
      </c>
      <c r="D990" s="127" t="s">
        <v>246</v>
      </c>
      <c r="G990" s="74"/>
      <c r="H990" s="74"/>
      <c r="I990" s="74"/>
      <c r="J990" s="115"/>
      <c r="K990" s="74"/>
      <c r="L990" s="74"/>
      <c r="M990" s="115"/>
      <c r="N990" s="74"/>
      <c r="O990" s="74"/>
      <c r="P990" s="74"/>
      <c r="V990" s="74"/>
      <c r="W990" s="89"/>
      <c r="X990" s="110"/>
      <c r="Y990" s="110"/>
      <c r="Z990" s="90"/>
    </row>
    <row r="991" spans="1:26" ht="14.5" customHeight="1">
      <c r="A991" s="74" t="s">
        <v>4165</v>
      </c>
      <c r="B991" s="129" t="s">
        <v>4163</v>
      </c>
      <c r="C991" s="130" t="s">
        <v>247</v>
      </c>
      <c r="D991" s="131" t="s">
        <v>246</v>
      </c>
      <c r="E991" s="129" t="s">
        <v>957</v>
      </c>
      <c r="F991" s="132" t="s">
        <v>4166</v>
      </c>
      <c r="G991" s="132">
        <v>1.4028925359699999E-4</v>
      </c>
      <c r="H991" s="348">
        <v>1.4028925359699999E-4</v>
      </c>
      <c r="I991" s="74"/>
      <c r="J991" s="337">
        <v>6.2915600751879696E-4</v>
      </c>
      <c r="K991" s="338">
        <v>6.2915600751879696E-4</v>
      </c>
      <c r="L991" s="74"/>
      <c r="M991" s="345">
        <v>1.4681125000000001E-5</v>
      </c>
      <c r="N991" s="340">
        <f t="shared" ref="N991:N992" si="76">M991</f>
        <v>1.4681125000000001E-5</v>
      </c>
      <c r="P991" s="145">
        <v>1.3945766999999999E-5</v>
      </c>
      <c r="Q991" s="145">
        <v>6.0892284999999999E-7</v>
      </c>
      <c r="R991" s="145">
        <v>1.2643511000000001E-7</v>
      </c>
      <c r="S991" s="134">
        <v>8.3607717952500003E-10</v>
      </c>
      <c r="T991" s="135">
        <v>2.2519335987019999E-12</v>
      </c>
      <c r="U991" s="135">
        <v>1.7707998157999998E-5</v>
      </c>
      <c r="V991" s="342">
        <v>4.8619237E-8</v>
      </c>
      <c r="W991" s="110" t="s">
        <v>674</v>
      </c>
      <c r="X991" s="110"/>
      <c r="Y991" s="110"/>
      <c r="Z991" s="90"/>
    </row>
    <row r="992" spans="1:26" ht="14.5" customHeight="1">
      <c r="A992" s="74" t="s">
        <v>4167</v>
      </c>
      <c r="B992" s="129" t="s">
        <v>4163</v>
      </c>
      <c r="C992" s="130" t="s">
        <v>744</v>
      </c>
      <c r="D992" s="131" t="s">
        <v>246</v>
      </c>
      <c r="E992" s="129" t="s">
        <v>957</v>
      </c>
      <c r="F992" s="132" t="s">
        <v>4168</v>
      </c>
      <c r="G992" s="132">
        <v>2.7187683788299998E-3</v>
      </c>
      <c r="H992" s="348">
        <v>2.7187683788299998E-3</v>
      </c>
      <c r="I992" s="74"/>
      <c r="J992" s="337">
        <v>8.5770075187969908E-3</v>
      </c>
      <c r="K992" s="338">
        <v>8.5770075187969908E-3</v>
      </c>
      <c r="L992" s="74"/>
      <c r="M992" s="339">
        <v>2.1361989000000001E-4</v>
      </c>
      <c r="N992" s="340">
        <f t="shared" si="76"/>
        <v>2.1361989000000001E-4</v>
      </c>
      <c r="O992" s="74"/>
      <c r="P992" s="133">
        <v>2.0251485000000001E-4</v>
      </c>
      <c r="Q992" s="145">
        <v>8.3807020999999996E-6</v>
      </c>
      <c r="R992" s="145">
        <v>2.7243355999999999E-6</v>
      </c>
      <c r="S992" s="134">
        <v>1.2141178139699997E-8</v>
      </c>
      <c r="T992" s="135">
        <v>3.0993720112399999E-11</v>
      </c>
      <c r="U992" s="135">
        <v>3.8155960245E-4</v>
      </c>
      <c r="V992" s="342">
        <v>6.2293116999999999E-7</v>
      </c>
      <c r="W992" s="110" t="s">
        <v>674</v>
      </c>
      <c r="X992" s="110"/>
      <c r="Y992" s="110"/>
      <c r="Z992" s="90"/>
    </row>
    <row r="993" spans="1:26" ht="14.5" customHeight="1">
      <c r="B993" s="129" t="s">
        <v>4169</v>
      </c>
      <c r="C993" s="127" t="s">
        <v>4170</v>
      </c>
      <c r="G993" s="74"/>
      <c r="H993" s="74"/>
      <c r="I993" s="74"/>
      <c r="J993" s="115"/>
      <c r="K993" s="74"/>
      <c r="L993" s="74"/>
      <c r="M993" s="115"/>
      <c r="N993" s="74"/>
      <c r="O993" s="74"/>
      <c r="P993" s="74"/>
      <c r="V993" s="74"/>
      <c r="W993" s="89"/>
      <c r="X993" s="110"/>
      <c r="Y993" s="110"/>
      <c r="Z993" s="90"/>
    </row>
    <row r="994" spans="1:26" ht="14.5" customHeight="1">
      <c r="B994" s="129" t="s">
        <v>4169</v>
      </c>
      <c r="C994" s="127" t="s">
        <v>248</v>
      </c>
      <c r="D994" s="127" t="s">
        <v>249</v>
      </c>
      <c r="G994" s="74"/>
      <c r="H994" s="74"/>
      <c r="I994" s="74"/>
      <c r="J994" s="115"/>
      <c r="K994" s="74"/>
      <c r="L994" s="74"/>
      <c r="M994" s="115"/>
      <c r="N994" s="74"/>
      <c r="O994" s="74"/>
      <c r="P994" s="74"/>
      <c r="V994" s="74"/>
      <c r="W994" s="110"/>
      <c r="X994" s="110"/>
      <c r="Y994" s="110"/>
      <c r="Z994" s="90"/>
    </row>
    <row r="995" spans="1:26" ht="14.5" customHeight="1">
      <c r="A995" s="74" t="s">
        <v>4171</v>
      </c>
      <c r="B995" s="129" t="s">
        <v>4169</v>
      </c>
      <c r="C995" s="130" t="s">
        <v>250</v>
      </c>
      <c r="D995" s="131" t="s">
        <v>249</v>
      </c>
      <c r="E995" s="129" t="s">
        <v>957</v>
      </c>
      <c r="F995" s="132" t="s">
        <v>4172</v>
      </c>
      <c r="G995" s="132">
        <v>5.5309752414300001E-2</v>
      </c>
      <c r="H995" s="348">
        <v>5.5309752414300001E-2</v>
      </c>
      <c r="I995" s="74"/>
      <c r="J995" s="337">
        <v>0.23880170676691728</v>
      </c>
      <c r="K995" s="338">
        <v>0.23880170676691728</v>
      </c>
      <c r="L995" s="74"/>
      <c r="M995" s="339">
        <v>5.3424387000000004E-3</v>
      </c>
      <c r="N995" s="340">
        <f t="shared" ref="N995:N1015" si="77">M995</f>
        <v>5.3424387000000004E-3</v>
      </c>
      <c r="O995" s="74"/>
      <c r="P995" s="133">
        <v>4.9792945000000002E-3</v>
      </c>
      <c r="Q995" s="133">
        <v>2.2280153999999999E-4</v>
      </c>
      <c r="R995" s="133">
        <v>1.4034266E-4</v>
      </c>
      <c r="S995" s="134">
        <v>2.9851885708856999E-7</v>
      </c>
      <c r="T995" s="135">
        <v>8.2397018296253979E-10</v>
      </c>
      <c r="U995" s="135">
        <v>1.9655833926E-2</v>
      </c>
      <c r="V995" s="342">
        <v>1.2896075E-5</v>
      </c>
      <c r="W995" s="110" t="s">
        <v>4173</v>
      </c>
      <c r="X995" s="110"/>
      <c r="Y995" s="110"/>
      <c r="Z995" s="90"/>
    </row>
    <row r="996" spans="1:26" ht="14.5" customHeight="1">
      <c r="A996" s="74" t="s">
        <v>4174</v>
      </c>
      <c r="B996" s="129" t="s">
        <v>4169</v>
      </c>
      <c r="C996" s="130" t="s">
        <v>4175</v>
      </c>
      <c r="D996" s="131" t="s">
        <v>249</v>
      </c>
      <c r="E996" s="129" t="s">
        <v>957</v>
      </c>
      <c r="F996" s="132" t="s">
        <v>4176</v>
      </c>
      <c r="G996" s="132">
        <v>5.3223010468772998</v>
      </c>
      <c r="H996" s="348">
        <v>5.3223010468772998</v>
      </c>
      <c r="I996" s="74"/>
      <c r="J996" s="337">
        <v>3.6888017293233082</v>
      </c>
      <c r="K996" s="338">
        <v>3.6888017293233082</v>
      </c>
      <c r="L996" s="74"/>
      <c r="M996" s="339">
        <v>6.1357262000000003E-2</v>
      </c>
      <c r="N996" s="340">
        <f t="shared" si="77"/>
        <v>6.1357262000000003E-2</v>
      </c>
      <c r="O996" s="74"/>
      <c r="P996" s="133">
        <v>5.8381981999999999E-2</v>
      </c>
      <c r="Q996" s="133">
        <v>2.8349369E-3</v>
      </c>
      <c r="R996" s="133">
        <v>1.4034266E-4</v>
      </c>
      <c r="S996" s="134">
        <v>3.5001188470885696E-6</v>
      </c>
      <c r="T996" s="135">
        <v>1.0484233847961538E-8</v>
      </c>
      <c r="U996" s="135">
        <v>1.9655833926E-2</v>
      </c>
      <c r="V996" s="341">
        <v>1.0909123000000001E-4</v>
      </c>
      <c r="W996" s="110" t="s">
        <v>4173</v>
      </c>
      <c r="X996" s="110"/>
      <c r="Y996" s="110"/>
      <c r="Z996" s="90"/>
    </row>
    <row r="997" spans="1:26" ht="14.5" customHeight="1">
      <c r="A997" s="74" t="s">
        <v>4177</v>
      </c>
      <c r="B997" s="129" t="s">
        <v>4169</v>
      </c>
      <c r="C997" s="130" t="s">
        <v>251</v>
      </c>
      <c r="D997" s="131" t="s">
        <v>249</v>
      </c>
      <c r="E997" s="129" t="s">
        <v>957</v>
      </c>
      <c r="F997" s="132" t="s">
        <v>4178</v>
      </c>
      <c r="G997" s="132">
        <v>5.2932292039899999E-2</v>
      </c>
      <c r="H997" s="348">
        <v>5.2932292039899999E-2</v>
      </c>
      <c r="I997" s="74"/>
      <c r="J997" s="337">
        <v>0.23057151879699248</v>
      </c>
      <c r="K997" s="338">
        <v>0.23057151879699248</v>
      </c>
      <c r="L997" s="74"/>
      <c r="M997" s="339">
        <v>5.1167861000000004E-3</v>
      </c>
      <c r="N997" s="340">
        <f t="shared" si="77"/>
        <v>5.1167861000000004E-3</v>
      </c>
      <c r="O997" s="74"/>
      <c r="P997" s="133">
        <v>4.7685560999999998E-3</v>
      </c>
      <c r="Q997" s="133">
        <v>2.1496724999999999E-4</v>
      </c>
      <c r="R997" s="133">
        <v>1.3326274000000001E-4</v>
      </c>
      <c r="S997" s="134">
        <v>2.8588465800456998E-7</v>
      </c>
      <c r="T997" s="135">
        <v>7.9499721185253997E-10</v>
      </c>
      <c r="U997" s="135">
        <v>1.8664248512999998E-2</v>
      </c>
      <c r="V997" s="342">
        <v>1.2454529E-5</v>
      </c>
      <c r="W997" s="110" t="s">
        <v>4173</v>
      </c>
      <c r="X997" s="110"/>
      <c r="Y997" s="110"/>
      <c r="Z997" s="90"/>
    </row>
    <row r="998" spans="1:26" ht="14.5" customHeight="1">
      <c r="A998" s="74" t="s">
        <v>4179</v>
      </c>
      <c r="B998" s="129" t="s">
        <v>4169</v>
      </c>
      <c r="C998" s="130" t="s">
        <v>252</v>
      </c>
      <c r="D998" s="131" t="s">
        <v>249</v>
      </c>
      <c r="E998" s="129" t="s">
        <v>957</v>
      </c>
      <c r="F998" s="132" t="s">
        <v>4180</v>
      </c>
      <c r="G998" s="132">
        <v>6.4886822962068988</v>
      </c>
      <c r="H998" s="348">
        <v>6.4886822962068988</v>
      </c>
      <c r="I998" s="74"/>
      <c r="J998" s="337">
        <v>3.6805715037593982</v>
      </c>
      <c r="K998" s="338">
        <v>3.6805715037593982</v>
      </c>
      <c r="L998" s="74"/>
      <c r="M998" s="339">
        <v>6.1131609000000003E-2</v>
      </c>
      <c r="N998" s="340">
        <f t="shared" si="77"/>
        <v>6.1131609000000003E-2</v>
      </c>
      <c r="O998" s="74"/>
      <c r="P998" s="133">
        <v>5.8171243999999997E-2</v>
      </c>
      <c r="Q998" s="133">
        <v>2.8271025999999999E-3</v>
      </c>
      <c r="R998" s="133">
        <v>1.3326274000000001E-4</v>
      </c>
      <c r="S998" s="134">
        <v>3.4874846680045701E-6</v>
      </c>
      <c r="T998" s="135">
        <v>1.045526139685054E-8</v>
      </c>
      <c r="U998" s="135">
        <v>1.8664248512999998E-2</v>
      </c>
      <c r="V998" s="341">
        <v>1.0864968E-4</v>
      </c>
      <c r="W998" s="110" t="s">
        <v>4173</v>
      </c>
      <c r="X998" s="110"/>
      <c r="Y998" s="110"/>
      <c r="Z998" s="90"/>
    </row>
    <row r="999" spans="1:26" ht="14.5" customHeight="1">
      <c r="A999" s="74" t="s">
        <v>4181</v>
      </c>
      <c r="B999" s="129" t="s">
        <v>4169</v>
      </c>
      <c r="C999" s="130" t="s">
        <v>4182</v>
      </c>
      <c r="D999" s="131" t="s">
        <v>249</v>
      </c>
      <c r="E999" s="129" t="s">
        <v>957</v>
      </c>
      <c r="F999" s="132" t="s">
        <v>4183</v>
      </c>
      <c r="G999" s="132">
        <v>5.1664314547699999E-2</v>
      </c>
      <c r="H999" s="348">
        <v>5.1664314547699999E-2</v>
      </c>
      <c r="I999" s="74"/>
      <c r="J999" s="337">
        <v>0.2261820902255639</v>
      </c>
      <c r="K999" s="338">
        <v>0.2261820902255639</v>
      </c>
      <c r="L999" s="74"/>
      <c r="M999" s="339">
        <v>4.9964381000000002E-3</v>
      </c>
      <c r="N999" s="340">
        <f t="shared" si="77"/>
        <v>4.9964381000000002E-3</v>
      </c>
      <c r="O999" s="74"/>
      <c r="P999" s="133">
        <v>4.6561624000000003E-3</v>
      </c>
      <c r="Q999" s="133">
        <v>2.1078895999999999E-4</v>
      </c>
      <c r="R999" s="133">
        <v>1.2948678E-4</v>
      </c>
      <c r="S999" s="134">
        <v>2.7914642490956998E-7</v>
      </c>
      <c r="T999" s="135">
        <v>7.7954496245953981E-10</v>
      </c>
      <c r="U999" s="135">
        <v>1.813540336E-2</v>
      </c>
      <c r="V999" s="342">
        <v>1.2219038E-5</v>
      </c>
      <c r="W999" s="110" t="s">
        <v>4173</v>
      </c>
      <c r="X999" s="110"/>
      <c r="Y999" s="110"/>
      <c r="Z999" s="90"/>
    </row>
    <row r="1000" spans="1:26" ht="14.5" customHeight="1">
      <c r="A1000" s="74" t="s">
        <v>4184</v>
      </c>
      <c r="B1000" s="129" t="s">
        <v>4169</v>
      </c>
      <c r="C1000" s="130" t="s">
        <v>253</v>
      </c>
      <c r="D1000" s="131" t="s">
        <v>249</v>
      </c>
      <c r="E1000" s="129" t="s">
        <v>957</v>
      </c>
      <c r="F1000" s="132" t="s">
        <v>4185</v>
      </c>
      <c r="G1000" s="132">
        <v>3.4474393305567004</v>
      </c>
      <c r="H1000" s="348">
        <v>3.4474393305567004</v>
      </c>
      <c r="I1000" s="74"/>
      <c r="J1000" s="337">
        <v>3.6761821052631576</v>
      </c>
      <c r="K1000" s="338">
        <v>3.6761821052631576</v>
      </c>
      <c r="L1000" s="74"/>
      <c r="M1000" s="339">
        <v>6.1011260999999997E-2</v>
      </c>
      <c r="N1000" s="340">
        <f t="shared" si="77"/>
        <v>6.1011260999999997E-2</v>
      </c>
      <c r="O1000" s="74"/>
      <c r="P1000" s="133">
        <v>5.8058850000000002E-2</v>
      </c>
      <c r="Q1000" s="133">
        <v>2.8229243000000002E-3</v>
      </c>
      <c r="R1000" s="133">
        <v>1.2948678E-4</v>
      </c>
      <c r="S1000" s="134">
        <v>3.4807464249095701E-6</v>
      </c>
      <c r="T1000" s="135">
        <v>1.0439808557459542E-8</v>
      </c>
      <c r="U1000" s="135">
        <v>1.813540336E-2</v>
      </c>
      <c r="V1000" s="341">
        <v>1.0841419E-4</v>
      </c>
      <c r="W1000" s="110" t="s">
        <v>4173</v>
      </c>
      <c r="X1000" s="110"/>
      <c r="Y1000" s="110"/>
      <c r="Z1000" s="90"/>
    </row>
    <row r="1001" spans="1:26" ht="14.5" customHeight="1">
      <c r="A1001" s="74" t="s">
        <v>4186</v>
      </c>
      <c r="B1001" s="129" t="s">
        <v>4169</v>
      </c>
      <c r="C1001" s="130" t="s">
        <v>254</v>
      </c>
      <c r="D1001" s="131" t="s">
        <v>249</v>
      </c>
      <c r="E1001" s="129" t="s">
        <v>957</v>
      </c>
      <c r="F1001" s="132" t="s">
        <v>4187</v>
      </c>
      <c r="G1001" s="132">
        <v>5.8638195509799998E-2</v>
      </c>
      <c r="H1001" s="348">
        <v>5.8638195509799998E-2</v>
      </c>
      <c r="I1001" s="74"/>
      <c r="J1001" s="337">
        <v>0.25032396240601501</v>
      </c>
      <c r="K1001" s="338">
        <v>0.25032396240601501</v>
      </c>
      <c r="L1001" s="74"/>
      <c r="M1001" s="339">
        <v>5.6583522000000002E-3</v>
      </c>
      <c r="N1001" s="340">
        <f t="shared" si="77"/>
        <v>5.6583522000000002E-3</v>
      </c>
      <c r="O1001" s="74"/>
      <c r="P1001" s="133">
        <v>5.2743280999999996E-3</v>
      </c>
      <c r="Q1001" s="133">
        <v>2.3376954E-4</v>
      </c>
      <c r="R1001" s="133">
        <v>1.5025454000000001E-4</v>
      </c>
      <c r="S1001" s="134">
        <v>3.1620671896556997E-7</v>
      </c>
      <c r="T1001" s="135">
        <v>8.6453233311653991E-10</v>
      </c>
      <c r="U1001" s="135">
        <v>2.1044053704000001E-2</v>
      </c>
      <c r="V1001" s="342">
        <v>1.3514239E-5</v>
      </c>
      <c r="W1001" s="110" t="s">
        <v>4173</v>
      </c>
      <c r="X1001" s="110"/>
      <c r="Y1001" s="110"/>
      <c r="Z1001" s="90"/>
    </row>
    <row r="1002" spans="1:26" ht="14.5" customHeight="1">
      <c r="A1002" s="74" t="s">
        <v>4188</v>
      </c>
      <c r="B1002" s="129" t="s">
        <v>4169</v>
      </c>
      <c r="C1002" s="130" t="s">
        <v>4189</v>
      </c>
      <c r="D1002" s="131" t="s">
        <v>249</v>
      </c>
      <c r="E1002" s="129" t="s">
        <v>957</v>
      </c>
      <c r="F1002" s="132" t="s">
        <v>4190</v>
      </c>
      <c r="G1002" s="132">
        <v>5.2406131693877995</v>
      </c>
      <c r="H1002" s="348">
        <v>5.2406131693877995</v>
      </c>
      <c r="I1002" s="74"/>
      <c r="J1002" s="337">
        <v>3.7003239849624059</v>
      </c>
      <c r="K1002" s="338">
        <v>3.7003239849624059</v>
      </c>
      <c r="L1002" s="74"/>
      <c r="M1002" s="339">
        <v>6.1673176000000003E-2</v>
      </c>
      <c r="N1002" s="340">
        <f t="shared" si="77"/>
        <v>6.1673176000000003E-2</v>
      </c>
      <c r="O1002" s="74"/>
      <c r="P1002" s="133">
        <v>5.8677015999999999E-2</v>
      </c>
      <c r="Q1002" s="133">
        <v>2.8459049000000001E-3</v>
      </c>
      <c r="R1002" s="133">
        <v>1.5025454000000001E-4</v>
      </c>
      <c r="S1002" s="134">
        <v>3.5178067589655703E-6</v>
      </c>
      <c r="T1002" s="135">
        <v>1.0524796678112539E-8</v>
      </c>
      <c r="U1002" s="135">
        <v>2.1044053704000001E-2</v>
      </c>
      <c r="V1002" s="341">
        <v>1.0970939E-4</v>
      </c>
      <c r="W1002" s="110" t="s">
        <v>4173</v>
      </c>
      <c r="X1002" s="110"/>
      <c r="Y1002" s="110"/>
      <c r="Z1002" s="90"/>
    </row>
    <row r="1003" spans="1:26" ht="14.5" customHeight="1">
      <c r="A1003" s="74" t="s">
        <v>4191</v>
      </c>
      <c r="B1003" s="129" t="s">
        <v>4169</v>
      </c>
      <c r="C1003" s="130" t="s">
        <v>255</v>
      </c>
      <c r="D1003" s="131" t="s">
        <v>249</v>
      </c>
      <c r="E1003" s="129" t="s">
        <v>957</v>
      </c>
      <c r="F1003" s="132" t="s">
        <v>4192</v>
      </c>
      <c r="G1003" s="132">
        <v>5.57852447854E-2</v>
      </c>
      <c r="H1003" s="348">
        <v>5.57852447854E-2</v>
      </c>
      <c r="I1003" s="74"/>
      <c r="J1003" s="337">
        <v>0.24044774436090227</v>
      </c>
      <c r="K1003" s="338">
        <v>0.24044774436090227</v>
      </c>
      <c r="L1003" s="74"/>
      <c r="M1003" s="339">
        <v>5.3875692000000001E-3</v>
      </c>
      <c r="N1003" s="340">
        <f t="shared" si="77"/>
        <v>5.3875692000000001E-3</v>
      </c>
      <c r="O1003" s="74"/>
      <c r="P1003" s="133">
        <v>5.0214420999999997E-3</v>
      </c>
      <c r="Q1003" s="133">
        <v>2.2436839E-4</v>
      </c>
      <c r="R1003" s="133">
        <v>1.4175864000000001E-4</v>
      </c>
      <c r="S1003" s="134">
        <v>3.0104569348456993E-7</v>
      </c>
      <c r="T1003" s="135">
        <v>8.2976477298453991E-10</v>
      </c>
      <c r="U1003" s="135">
        <v>1.9854151608000001E-2</v>
      </c>
      <c r="V1003" s="342">
        <v>1.2984384E-5</v>
      </c>
      <c r="W1003" s="110" t="s">
        <v>4173</v>
      </c>
      <c r="X1003" s="110"/>
      <c r="Y1003" s="110"/>
      <c r="Z1003" s="90"/>
    </row>
    <row r="1004" spans="1:26" ht="14.5" customHeight="1">
      <c r="A1004" s="74" t="s">
        <v>4193</v>
      </c>
      <c r="B1004" s="129" t="s">
        <v>4169</v>
      </c>
      <c r="C1004" s="130" t="s">
        <v>256</v>
      </c>
      <c r="D1004" s="131" t="s">
        <v>249</v>
      </c>
      <c r="E1004" s="129" t="s">
        <v>957</v>
      </c>
      <c r="F1004" s="132" t="s">
        <v>4194</v>
      </c>
      <c r="G1004" s="132">
        <v>5.1518852333073992</v>
      </c>
      <c r="H1004" s="348">
        <v>5.1518852333073992</v>
      </c>
      <c r="I1004" s="74"/>
      <c r="J1004" s="337">
        <v>3.6904477443609021</v>
      </c>
      <c r="K1004" s="338">
        <v>3.6904477443609021</v>
      </c>
      <c r="L1004" s="74"/>
      <c r="M1004" s="339">
        <v>6.1402393E-2</v>
      </c>
      <c r="N1004" s="340">
        <f t="shared" si="77"/>
        <v>6.1402393E-2</v>
      </c>
      <c r="O1004" s="74"/>
      <c r="P1004" s="133">
        <v>5.8424129999999998E-2</v>
      </c>
      <c r="Q1004" s="133">
        <v>2.8365038E-3</v>
      </c>
      <c r="R1004" s="133">
        <v>1.4175864000000001E-4</v>
      </c>
      <c r="S1004" s="134">
        <v>3.5026456634845701E-6</v>
      </c>
      <c r="T1004" s="135">
        <v>1.0490028537981537E-8</v>
      </c>
      <c r="U1004" s="135">
        <v>1.9854151608000001E-2</v>
      </c>
      <c r="V1004" s="341">
        <v>1.0917954E-4</v>
      </c>
      <c r="W1004" s="110" t="s">
        <v>4173</v>
      </c>
      <c r="X1004" s="110"/>
      <c r="Y1004" s="110"/>
      <c r="Z1004" s="90"/>
    </row>
    <row r="1005" spans="1:26" ht="14.5" customHeight="1">
      <c r="A1005" s="74" t="s">
        <v>4195</v>
      </c>
      <c r="B1005" s="129" t="s">
        <v>4169</v>
      </c>
      <c r="C1005" s="130" t="s">
        <v>4196</v>
      </c>
      <c r="D1005" s="131" t="s">
        <v>249</v>
      </c>
      <c r="E1005" s="129" t="s">
        <v>957</v>
      </c>
      <c r="F1005" s="132" t="s">
        <v>4197</v>
      </c>
      <c r="G1005" s="132">
        <v>5.7370218027599999E-2</v>
      </c>
      <c r="H1005" s="348">
        <v>5.7370218027599999E-2</v>
      </c>
      <c r="I1005" s="74"/>
      <c r="J1005" s="337">
        <v>0.24593453383458647</v>
      </c>
      <c r="K1005" s="338">
        <v>0.24593453383458647</v>
      </c>
      <c r="L1005" s="74"/>
      <c r="M1005" s="339">
        <v>5.5380042000000001E-3</v>
      </c>
      <c r="N1005" s="340">
        <f t="shared" si="77"/>
        <v>5.5380042000000001E-3</v>
      </c>
      <c r="O1005" s="74"/>
      <c r="P1005" s="133">
        <v>5.1619342999999996E-3</v>
      </c>
      <c r="Q1005" s="133">
        <v>2.2959126000000001E-4</v>
      </c>
      <c r="R1005" s="133">
        <v>1.4647858999999999E-4</v>
      </c>
      <c r="S1005" s="134">
        <v>3.0946848687056997E-7</v>
      </c>
      <c r="T1005" s="135">
        <v>8.4908008272153999E-10</v>
      </c>
      <c r="U1005" s="135">
        <v>2.051520855E-2</v>
      </c>
      <c r="V1005" s="342">
        <v>1.3278748E-5</v>
      </c>
      <c r="W1005" s="110" t="s">
        <v>4173</v>
      </c>
      <c r="X1005" s="110"/>
      <c r="Y1005" s="110"/>
      <c r="Z1005" s="90"/>
    </row>
    <row r="1006" spans="1:26" ht="14.5" customHeight="1">
      <c r="A1006" s="74" t="s">
        <v>4198</v>
      </c>
      <c r="B1006" s="129" t="s">
        <v>4169</v>
      </c>
      <c r="C1006" s="130" t="s">
        <v>257</v>
      </c>
      <c r="D1006" s="131" t="s">
        <v>249</v>
      </c>
      <c r="E1006" s="129" t="s">
        <v>957</v>
      </c>
      <c r="F1006" s="132" t="s">
        <v>4199</v>
      </c>
      <c r="G1006" s="132">
        <v>5.9478139937475989</v>
      </c>
      <c r="H1006" s="348">
        <v>5.9478139937475989</v>
      </c>
      <c r="I1006" s="74"/>
      <c r="J1006" s="337">
        <v>3.6959345112781952</v>
      </c>
      <c r="K1006" s="338">
        <v>3.6959345112781952</v>
      </c>
      <c r="L1006" s="74"/>
      <c r="M1006" s="339">
        <v>6.1552827999999997E-2</v>
      </c>
      <c r="N1006" s="340">
        <f t="shared" si="77"/>
        <v>6.1552827999999997E-2</v>
      </c>
      <c r="O1006" s="74"/>
      <c r="P1006" s="133">
        <v>5.8564621999999997E-2</v>
      </c>
      <c r="Q1006" s="133">
        <v>2.8417265999999999E-3</v>
      </c>
      <c r="R1006" s="133">
        <v>1.4647858999999999E-4</v>
      </c>
      <c r="S1006" s="134">
        <v>3.5110685168705702E-6</v>
      </c>
      <c r="T1006" s="135">
        <v>1.0509343837719541E-8</v>
      </c>
      <c r="U1006" s="135">
        <v>2.051520855E-2</v>
      </c>
      <c r="V1006" s="341">
        <v>1.094739E-4</v>
      </c>
      <c r="W1006" s="110" t="s">
        <v>4173</v>
      </c>
      <c r="X1006" s="110"/>
      <c r="Y1006" s="110"/>
      <c r="Z1006" s="90"/>
    </row>
    <row r="1007" spans="1:26" ht="14.5" customHeight="1">
      <c r="A1007" s="74" t="s">
        <v>4200</v>
      </c>
      <c r="B1007" s="129" t="s">
        <v>4169</v>
      </c>
      <c r="C1007" s="130" t="s">
        <v>258</v>
      </c>
      <c r="D1007" s="131" t="s">
        <v>249</v>
      </c>
      <c r="E1007" s="129" t="s">
        <v>957</v>
      </c>
      <c r="F1007" s="132" t="s">
        <v>4201</v>
      </c>
      <c r="G1007" s="132">
        <v>5.3090788769899991E-2</v>
      </c>
      <c r="H1007" s="348">
        <v>5.3090788769899991E-2</v>
      </c>
      <c r="I1007" s="74"/>
      <c r="J1007" s="337">
        <v>0.23112019548872179</v>
      </c>
      <c r="K1007" s="338">
        <v>0.23112019548872179</v>
      </c>
      <c r="L1007" s="74"/>
      <c r="M1007" s="339">
        <v>5.1318296000000003E-3</v>
      </c>
      <c r="N1007" s="340">
        <f t="shared" si="77"/>
        <v>5.1318296000000003E-3</v>
      </c>
      <c r="O1007" s="74"/>
      <c r="P1007" s="133">
        <v>4.7826053999999998E-3</v>
      </c>
      <c r="Q1007" s="133">
        <v>2.1548952999999999E-4</v>
      </c>
      <c r="R1007" s="133">
        <v>1.3373473E-4</v>
      </c>
      <c r="S1007" s="134">
        <v>2.8672694310056997E-7</v>
      </c>
      <c r="T1007" s="135">
        <v>7.9692874252653987E-10</v>
      </c>
      <c r="U1007" s="135">
        <v>1.8730354407000001E-2</v>
      </c>
      <c r="V1007" s="342">
        <v>1.2483966E-5</v>
      </c>
      <c r="W1007" s="110" t="s">
        <v>4173</v>
      </c>
      <c r="X1007" s="110"/>
      <c r="Y1007" s="110"/>
      <c r="Z1007" s="90"/>
    </row>
    <row r="1008" spans="1:26" ht="14.5" customHeight="1">
      <c r="A1008" s="74" t="s">
        <v>4202</v>
      </c>
      <c r="B1008" s="129" t="s">
        <v>4169</v>
      </c>
      <c r="C1008" s="130" t="s">
        <v>4203</v>
      </c>
      <c r="D1008" s="131" t="s">
        <v>249</v>
      </c>
      <c r="E1008" s="129" t="s">
        <v>957</v>
      </c>
      <c r="F1008" s="132" t="s">
        <v>4204</v>
      </c>
      <c r="G1008" s="132">
        <v>6.4888407979568994</v>
      </c>
      <c r="H1008" s="348">
        <v>6.4888407979568994</v>
      </c>
      <c r="I1008" s="74"/>
      <c r="J1008" s="337">
        <v>3.6811202255639097</v>
      </c>
      <c r="K1008" s="338">
        <v>3.6811202255639097</v>
      </c>
      <c r="L1008" s="74"/>
      <c r="M1008" s="339">
        <v>6.1146653000000002E-2</v>
      </c>
      <c r="N1008" s="340">
        <f t="shared" si="77"/>
        <v>6.1146653000000002E-2</v>
      </c>
      <c r="O1008" s="74"/>
      <c r="P1008" s="133">
        <v>5.8185292999999999E-2</v>
      </c>
      <c r="Q1008" s="133">
        <v>2.8276248999999998E-3</v>
      </c>
      <c r="R1008" s="133">
        <v>1.3373473E-4</v>
      </c>
      <c r="S1008" s="134">
        <v>3.4883269731005699E-6</v>
      </c>
      <c r="T1008" s="135">
        <v>1.0457192627531543E-8</v>
      </c>
      <c r="U1008" s="135">
        <v>1.8730354407000001E-2</v>
      </c>
      <c r="V1008" s="341">
        <v>1.0867912E-4</v>
      </c>
      <c r="W1008" s="110" t="s">
        <v>4173</v>
      </c>
      <c r="X1008" s="110"/>
      <c r="Y1008" s="110"/>
      <c r="Z1008" s="90"/>
    </row>
    <row r="1009" spans="1:26" ht="14.5" customHeight="1">
      <c r="A1009" s="74" t="s">
        <v>4205</v>
      </c>
      <c r="B1009" s="129" t="s">
        <v>4169</v>
      </c>
      <c r="C1009" s="130" t="s">
        <v>259</v>
      </c>
      <c r="D1009" s="131" t="s">
        <v>249</v>
      </c>
      <c r="E1009" s="129" t="s">
        <v>957</v>
      </c>
      <c r="F1009" s="132" t="s">
        <v>4206</v>
      </c>
      <c r="G1009" s="132">
        <v>5.45172651722E-2</v>
      </c>
      <c r="H1009" s="348">
        <v>5.45172651722E-2</v>
      </c>
      <c r="I1009" s="74"/>
      <c r="J1009" s="337">
        <v>0.23605830827067667</v>
      </c>
      <c r="K1009" s="338">
        <v>0.23605830827067667</v>
      </c>
      <c r="L1009" s="74"/>
      <c r="M1009" s="339">
        <v>5.2672211000000004E-3</v>
      </c>
      <c r="N1009" s="340">
        <f t="shared" si="77"/>
        <v>5.2672211000000004E-3</v>
      </c>
      <c r="O1009" s="74"/>
      <c r="P1009" s="133">
        <v>4.9090484000000002E-3</v>
      </c>
      <c r="Q1009" s="133">
        <v>2.2019011000000001E-4</v>
      </c>
      <c r="R1009" s="133">
        <v>1.3798268E-4</v>
      </c>
      <c r="S1009" s="134">
        <v>2.9430745139056997E-7</v>
      </c>
      <c r="T1009" s="135">
        <v>8.1431252259253997E-10</v>
      </c>
      <c r="U1009" s="135">
        <v>1.9325305455E-2</v>
      </c>
      <c r="V1009" s="342">
        <v>1.2748893E-5</v>
      </c>
      <c r="W1009" s="110" t="s">
        <v>4173</v>
      </c>
      <c r="X1009" s="110"/>
      <c r="Y1009" s="110"/>
      <c r="Z1009" s="90"/>
    </row>
    <row r="1010" spans="1:26" ht="14.5" customHeight="1">
      <c r="A1010" s="74" t="s">
        <v>4207</v>
      </c>
      <c r="B1010" s="129" t="s">
        <v>4169</v>
      </c>
      <c r="C1010" s="130" t="s">
        <v>260</v>
      </c>
      <c r="D1010" s="131" t="s">
        <v>249</v>
      </c>
      <c r="E1010" s="129" t="s">
        <v>957</v>
      </c>
      <c r="F1010" s="132" t="s">
        <v>4208</v>
      </c>
      <c r="G1010" s="132">
        <v>7.1085672665371993</v>
      </c>
      <c r="H1010" s="348">
        <v>7.1085672665371993</v>
      </c>
      <c r="I1010" s="74"/>
      <c r="J1010" s="337">
        <v>3.6860583458646614</v>
      </c>
      <c r="K1010" s="338">
        <v>3.6860583458646614</v>
      </c>
      <c r="L1010" s="74"/>
      <c r="M1010" s="339">
        <v>6.1282045E-2</v>
      </c>
      <c r="N1010" s="340">
        <f t="shared" si="77"/>
        <v>6.1282045E-2</v>
      </c>
      <c r="O1010" s="74"/>
      <c r="P1010" s="133">
        <v>5.8311736000000003E-2</v>
      </c>
      <c r="Q1010" s="133">
        <v>2.8323254999999999E-3</v>
      </c>
      <c r="R1010" s="133">
        <v>1.3798268E-4</v>
      </c>
      <c r="S1010" s="134">
        <v>3.4959074213905703E-6</v>
      </c>
      <c r="T1010" s="135">
        <v>1.0474576697591536E-8</v>
      </c>
      <c r="U1010" s="135">
        <v>1.9325305455E-2</v>
      </c>
      <c r="V1010" s="341">
        <v>1.0894405E-4</v>
      </c>
      <c r="W1010" s="110" t="s">
        <v>4173</v>
      </c>
      <c r="X1010" s="110"/>
      <c r="Y1010" s="110"/>
      <c r="Z1010" s="90"/>
    </row>
    <row r="1011" spans="1:26" ht="14.5" customHeight="1">
      <c r="A1011" s="74" t="s">
        <v>4209</v>
      </c>
      <c r="B1011" s="129" t="s">
        <v>4169</v>
      </c>
      <c r="C1011" s="130" t="s">
        <v>4210</v>
      </c>
      <c r="D1011" s="131" t="s">
        <v>249</v>
      </c>
      <c r="E1011" s="129" t="s">
        <v>957</v>
      </c>
      <c r="F1011" s="132" t="s">
        <v>4211</v>
      </c>
      <c r="G1011" s="132">
        <v>5.15058156167E-2</v>
      </c>
      <c r="H1011" s="348">
        <v>5.15058156167E-2</v>
      </c>
      <c r="I1011" s="74"/>
      <c r="J1011" s="337">
        <v>0.22563340601503759</v>
      </c>
      <c r="K1011" s="338">
        <v>0.22563340601503759</v>
      </c>
      <c r="L1011" s="74"/>
      <c r="M1011" s="339">
        <v>4.9813946000000003E-3</v>
      </c>
      <c r="N1011" s="340">
        <f t="shared" si="77"/>
        <v>4.9813946000000003E-3</v>
      </c>
      <c r="O1011" s="74"/>
      <c r="P1011" s="133">
        <v>4.6421131999999999E-3</v>
      </c>
      <c r="Q1011" s="133">
        <v>2.1026667E-4</v>
      </c>
      <c r="R1011" s="133">
        <v>1.2901478E-4</v>
      </c>
      <c r="S1011" s="134">
        <v>2.7830414980456998E-7</v>
      </c>
      <c r="T1011" s="135">
        <v>7.7761343278653981E-10</v>
      </c>
      <c r="U1011" s="135">
        <v>1.8069297464999998E-2</v>
      </c>
      <c r="V1011" s="342">
        <v>1.2189602E-5</v>
      </c>
      <c r="W1011" s="110" t="s">
        <v>4173</v>
      </c>
      <c r="X1011" s="110"/>
      <c r="Y1011" s="110"/>
      <c r="Z1011" s="90"/>
    </row>
    <row r="1012" spans="1:26" ht="14.5" customHeight="1">
      <c r="A1012" s="74" t="s">
        <v>4212</v>
      </c>
      <c r="B1012" s="129" t="s">
        <v>4169</v>
      </c>
      <c r="C1012" s="130" t="s">
        <v>261</v>
      </c>
      <c r="D1012" s="131" t="s">
        <v>249</v>
      </c>
      <c r="E1012" s="129" t="s">
        <v>957</v>
      </c>
      <c r="F1012" s="132" t="s">
        <v>4213</v>
      </c>
      <c r="G1012" s="132">
        <v>4.8384558276067002</v>
      </c>
      <c r="H1012" s="348">
        <v>4.8384558276067002</v>
      </c>
      <c r="I1012" s="74"/>
      <c r="J1012" s="337">
        <v>3.6756333834586461</v>
      </c>
      <c r="K1012" s="338">
        <v>3.6756333834586461</v>
      </c>
      <c r="L1012" s="74"/>
      <c r="M1012" s="339">
        <v>6.0996217999999998E-2</v>
      </c>
      <c r="N1012" s="340">
        <f t="shared" si="77"/>
        <v>6.0996217999999998E-2</v>
      </c>
      <c r="O1012" s="74"/>
      <c r="P1012" s="133">
        <v>5.8044801E-2</v>
      </c>
      <c r="Q1012" s="133">
        <v>2.8224019999999999E-3</v>
      </c>
      <c r="R1012" s="133">
        <v>1.2901478E-4</v>
      </c>
      <c r="S1012" s="134">
        <v>3.4799041198045705E-6</v>
      </c>
      <c r="T1012" s="135">
        <v>1.043787732779054E-8</v>
      </c>
      <c r="U1012" s="135">
        <v>1.8069297464999998E-2</v>
      </c>
      <c r="V1012" s="341">
        <v>1.0838476E-4</v>
      </c>
      <c r="W1012" s="110" t="s">
        <v>4173</v>
      </c>
      <c r="X1012" s="110"/>
      <c r="Y1012" s="110"/>
      <c r="Z1012" s="90"/>
    </row>
    <row r="1013" spans="1:26" ht="14.5" customHeight="1">
      <c r="A1013" s="74" t="s">
        <v>4214</v>
      </c>
      <c r="B1013" s="129" t="s">
        <v>4169</v>
      </c>
      <c r="C1013" s="130" t="s">
        <v>262</v>
      </c>
      <c r="D1013" s="131" t="s">
        <v>249</v>
      </c>
      <c r="E1013" s="129" t="s">
        <v>957</v>
      </c>
      <c r="F1013" s="132" t="s">
        <v>4215</v>
      </c>
      <c r="G1013" s="132">
        <v>5.48825158211E-2</v>
      </c>
      <c r="H1013" s="348">
        <v>5.48825158211E-2</v>
      </c>
      <c r="I1013" s="74"/>
      <c r="J1013" s="337">
        <v>0.23716251879699249</v>
      </c>
      <c r="K1013" s="338">
        <v>0.23716251879699249</v>
      </c>
      <c r="L1013" s="74"/>
      <c r="M1013" s="339">
        <v>5.0545707000000002E-3</v>
      </c>
      <c r="N1013" s="340">
        <f t="shared" si="77"/>
        <v>5.0545707000000002E-3</v>
      </c>
      <c r="O1013" s="74"/>
      <c r="P1013" s="133">
        <v>4.6811012000000001E-3</v>
      </c>
      <c r="Q1013" s="133">
        <v>2.2938299000000001E-4</v>
      </c>
      <c r="R1013" s="133">
        <v>1.4408655E-4</v>
      </c>
      <c r="S1013" s="134">
        <v>2.8064156058588009E-7</v>
      </c>
      <c r="T1013" s="135">
        <v>8.4830989148482391E-10</v>
      </c>
      <c r="U1013" s="135">
        <v>2.0180189473000001E-2</v>
      </c>
      <c r="V1013" s="342">
        <v>1.3107169000000001E-5</v>
      </c>
      <c r="W1013" s="110" t="s">
        <v>4173</v>
      </c>
      <c r="X1013" s="110"/>
      <c r="Y1013" s="110"/>
      <c r="Z1013" s="90"/>
    </row>
    <row r="1014" spans="1:26" ht="14.5" customHeight="1">
      <c r="A1014" s="74" t="s">
        <v>4216</v>
      </c>
      <c r="B1014" s="129" t="s">
        <v>4169</v>
      </c>
      <c r="C1014" s="130" t="s">
        <v>4217</v>
      </c>
      <c r="D1014" s="131" t="s">
        <v>249</v>
      </c>
      <c r="E1014" s="129" t="s">
        <v>957</v>
      </c>
      <c r="F1014" s="132" t="s">
        <v>4218</v>
      </c>
      <c r="G1014" s="132">
        <v>7.3061453937199997E-2</v>
      </c>
      <c r="H1014" s="348">
        <v>7.3061453937199997E-2</v>
      </c>
      <c r="I1014" s="74"/>
      <c r="J1014" s="337">
        <v>0.30025375939849619</v>
      </c>
      <c r="K1014" s="338">
        <v>0.30025375939849619</v>
      </c>
      <c r="L1014" s="74"/>
      <c r="M1014" s="339">
        <v>7.0273109E-3</v>
      </c>
      <c r="N1014" s="340">
        <f t="shared" si="77"/>
        <v>7.0273109E-3</v>
      </c>
      <c r="O1014" s="74"/>
      <c r="P1014" s="133">
        <v>6.5528072E-3</v>
      </c>
      <c r="Q1014" s="133">
        <v>2.8129757999999997E-4</v>
      </c>
      <c r="R1014" s="133">
        <v>1.9320606E-4</v>
      </c>
      <c r="S1014" s="134">
        <v>3.9285415647256997E-7</v>
      </c>
      <c r="T1014" s="135">
        <v>1.0403016884435398E-9</v>
      </c>
      <c r="U1014" s="135">
        <v>2.7059672074E-2</v>
      </c>
      <c r="V1014" s="342">
        <v>1.6192948999999999E-5</v>
      </c>
      <c r="W1014" s="110" t="s">
        <v>4173</v>
      </c>
      <c r="X1014" s="110"/>
      <c r="Y1014" s="110"/>
      <c r="Z1014" s="90"/>
    </row>
    <row r="1015" spans="1:26" ht="14.5" customHeight="1">
      <c r="A1015" s="74" t="s">
        <v>4219</v>
      </c>
      <c r="B1015" s="129" t="s">
        <v>4169</v>
      </c>
      <c r="C1015" s="130" t="s">
        <v>263</v>
      </c>
      <c r="D1015" s="131" t="s">
        <v>249</v>
      </c>
      <c r="E1015" s="129" t="s">
        <v>957</v>
      </c>
      <c r="F1015" s="132" t="s">
        <v>4220</v>
      </c>
      <c r="G1015" s="132">
        <v>5.1262239356101995</v>
      </c>
      <c r="H1015" s="348">
        <v>5.1262239356101995</v>
      </c>
      <c r="I1015" s="74"/>
      <c r="J1015" s="337">
        <v>3.7502537593984964</v>
      </c>
      <c r="K1015" s="338">
        <v>3.7502537593984964</v>
      </c>
      <c r="L1015" s="74"/>
      <c r="M1015" s="339">
        <v>6.3042134E-2</v>
      </c>
      <c r="N1015" s="340">
        <f t="shared" si="77"/>
        <v>6.3042134E-2</v>
      </c>
      <c r="O1015" s="74"/>
      <c r="P1015" s="133">
        <v>5.9955494999999998E-2</v>
      </c>
      <c r="Q1015" s="133">
        <v>2.8934328999999999E-3</v>
      </c>
      <c r="R1015" s="133">
        <v>1.9320606E-4</v>
      </c>
      <c r="S1015" s="134">
        <v>3.5944541464725698E-6</v>
      </c>
      <c r="T1015" s="135">
        <v>1.070056561344054E-8</v>
      </c>
      <c r="U1015" s="135">
        <v>2.7059672074E-2</v>
      </c>
      <c r="V1015" s="341">
        <v>1.123881E-4</v>
      </c>
      <c r="W1015" s="110" t="s">
        <v>4173</v>
      </c>
      <c r="X1015" s="110"/>
      <c r="Y1015" s="110"/>
      <c r="Z1015" s="90"/>
    </row>
    <row r="1016" spans="1:26" ht="14.5" customHeight="1">
      <c r="B1016" s="129" t="s">
        <v>4169</v>
      </c>
      <c r="C1016" s="127" t="s">
        <v>264</v>
      </c>
      <c r="D1016" s="127" t="s">
        <v>265</v>
      </c>
      <c r="G1016" s="74"/>
      <c r="H1016" s="74"/>
      <c r="I1016" s="74"/>
      <c r="J1016" s="115"/>
      <c r="K1016" s="74"/>
      <c r="L1016" s="74"/>
      <c r="M1016" s="115"/>
      <c r="N1016" s="74"/>
      <c r="O1016" s="74"/>
      <c r="P1016" s="74"/>
      <c r="V1016" s="74"/>
      <c r="W1016" s="89"/>
      <c r="X1016" s="110"/>
      <c r="Y1016" s="110"/>
      <c r="Z1016" s="90"/>
    </row>
    <row r="1017" spans="1:26" ht="14.5" customHeight="1">
      <c r="A1017" s="74" t="s">
        <v>4221</v>
      </c>
      <c r="B1017" s="129" t="s">
        <v>4169</v>
      </c>
      <c r="C1017" s="130" t="s">
        <v>266</v>
      </c>
      <c r="D1017" s="131" t="s">
        <v>265</v>
      </c>
      <c r="E1017" s="129" t="s">
        <v>957</v>
      </c>
      <c r="F1017" s="132" t="s">
        <v>4222</v>
      </c>
      <c r="G1017" s="132">
        <v>6.1649644986300003E-2</v>
      </c>
      <c r="H1017" s="348">
        <v>6.1649644986300003E-2</v>
      </c>
      <c r="I1017" s="74"/>
      <c r="J1017" s="337">
        <v>0.26074886466165409</v>
      </c>
      <c r="K1017" s="338">
        <v>0.26074886466165409</v>
      </c>
      <c r="L1017" s="74"/>
      <c r="M1017" s="339">
        <v>5.9441787000000003E-3</v>
      </c>
      <c r="N1017" s="340">
        <f t="shared" ref="N1017:N1047" si="78">M1017</f>
        <v>5.9441787000000003E-3</v>
      </c>
      <c r="O1017" s="74"/>
      <c r="P1017" s="133">
        <v>5.5412632999999999E-3</v>
      </c>
      <c r="Q1017" s="133">
        <v>2.4369298000000001E-4</v>
      </c>
      <c r="R1017" s="133">
        <v>1.5922243999999999E-4</v>
      </c>
      <c r="S1017" s="134">
        <v>3.3221002954056995E-7</v>
      </c>
      <c r="T1017" s="135">
        <v>9.0123143691853995E-10</v>
      </c>
      <c r="U1017" s="135">
        <v>2.2300061693000001E-2</v>
      </c>
      <c r="V1017" s="342">
        <v>1.407353E-5</v>
      </c>
      <c r="W1017" s="110" t="s">
        <v>4223</v>
      </c>
      <c r="X1017" s="110"/>
      <c r="Y1017" s="110"/>
      <c r="Z1017" s="90"/>
    </row>
    <row r="1018" spans="1:26" ht="14.5" customHeight="1">
      <c r="A1018" s="74" t="s">
        <v>4224</v>
      </c>
      <c r="B1018" s="129" t="s">
        <v>4169</v>
      </c>
      <c r="C1018" s="130" t="s">
        <v>4225</v>
      </c>
      <c r="D1018" s="131" t="s">
        <v>265</v>
      </c>
      <c r="E1018" s="129" t="s">
        <v>957</v>
      </c>
      <c r="F1018" s="132" t="s">
        <v>4226</v>
      </c>
      <c r="G1018" s="132">
        <v>10.3445995982383</v>
      </c>
      <c r="H1018" s="348">
        <v>10.3445995982383</v>
      </c>
      <c r="I1018" s="74"/>
      <c r="J1018" s="337">
        <v>3.7107488721804511</v>
      </c>
      <c r="K1018" s="338">
        <v>3.7107488721804511</v>
      </c>
      <c r="L1018" s="74"/>
      <c r="M1018" s="339">
        <v>6.1959001999999999E-2</v>
      </c>
      <c r="N1018" s="340">
        <f t="shared" si="78"/>
        <v>6.1959001999999999E-2</v>
      </c>
      <c r="O1018" s="74"/>
      <c r="P1018" s="133">
        <v>5.8943951000000001E-2</v>
      </c>
      <c r="Q1018" s="133">
        <v>2.8558283E-3</v>
      </c>
      <c r="R1018" s="133">
        <v>1.5922243999999999E-4</v>
      </c>
      <c r="S1018" s="134">
        <v>3.5338100595405698E-6</v>
      </c>
      <c r="T1018" s="135">
        <v>1.0561495051919535E-8</v>
      </c>
      <c r="U1018" s="135">
        <v>2.2300061693000001E-2</v>
      </c>
      <c r="V1018" s="341">
        <v>1.1026868E-4</v>
      </c>
      <c r="W1018" s="110" t="s">
        <v>4173</v>
      </c>
      <c r="X1018" s="110"/>
      <c r="Y1018" s="110"/>
      <c r="Z1018" s="90"/>
    </row>
    <row r="1019" spans="1:26" ht="14.5" customHeight="1">
      <c r="A1019" s="74" t="s">
        <v>4227</v>
      </c>
      <c r="B1019" s="129" t="s">
        <v>4169</v>
      </c>
      <c r="C1019" s="130" t="s">
        <v>267</v>
      </c>
      <c r="D1019" s="131" t="s">
        <v>265</v>
      </c>
      <c r="E1019" s="129" t="s">
        <v>957</v>
      </c>
      <c r="F1019" s="132" t="s">
        <v>4228</v>
      </c>
      <c r="G1019" s="132">
        <v>5.2932292039899999E-2</v>
      </c>
      <c r="H1019" s="348">
        <v>5.2932292039899999E-2</v>
      </c>
      <c r="I1019" s="74"/>
      <c r="J1019" s="337">
        <v>0.23057151879699248</v>
      </c>
      <c r="K1019" s="338">
        <v>0.23057151879699248</v>
      </c>
      <c r="L1019" s="74"/>
      <c r="M1019" s="339">
        <v>5.1167861000000004E-3</v>
      </c>
      <c r="N1019" s="340">
        <f t="shared" si="78"/>
        <v>5.1167861000000004E-3</v>
      </c>
      <c r="O1019" s="74"/>
      <c r="P1019" s="133">
        <v>4.7685560999999998E-3</v>
      </c>
      <c r="Q1019" s="133">
        <v>2.1496724999999999E-4</v>
      </c>
      <c r="R1019" s="133">
        <v>1.3326274000000001E-4</v>
      </c>
      <c r="S1019" s="134">
        <v>2.8588465800456998E-7</v>
      </c>
      <c r="T1019" s="135">
        <v>7.9499721185253997E-10</v>
      </c>
      <c r="U1019" s="135">
        <v>1.8664248512999998E-2</v>
      </c>
      <c r="V1019" s="342">
        <v>1.2454529E-5</v>
      </c>
      <c r="W1019" s="110" t="s">
        <v>4173</v>
      </c>
      <c r="X1019" s="110"/>
      <c r="Y1019" s="110"/>
      <c r="Z1019" s="222"/>
    </row>
    <row r="1020" spans="1:26" ht="14.5" customHeight="1">
      <c r="A1020" s="74" t="s">
        <v>4229</v>
      </c>
      <c r="B1020" s="129" t="s">
        <v>4169</v>
      </c>
      <c r="C1020" s="130" t="s">
        <v>268</v>
      </c>
      <c r="D1020" s="131" t="s">
        <v>265</v>
      </c>
      <c r="E1020" s="129" t="s">
        <v>957</v>
      </c>
      <c r="F1020" s="132" t="s">
        <v>4230</v>
      </c>
      <c r="G1020" s="132">
        <v>5.5097072962068987</v>
      </c>
      <c r="H1020" s="348">
        <v>5.5097072962068987</v>
      </c>
      <c r="I1020" s="74"/>
      <c r="J1020" s="337">
        <v>3.6805715037593982</v>
      </c>
      <c r="K1020" s="338">
        <v>3.6805715037593982</v>
      </c>
      <c r="L1020" s="74"/>
      <c r="M1020" s="339">
        <v>6.1131609000000003E-2</v>
      </c>
      <c r="N1020" s="340">
        <f t="shared" si="78"/>
        <v>6.1131609000000003E-2</v>
      </c>
      <c r="O1020" s="74"/>
      <c r="P1020" s="133">
        <v>5.8171243999999997E-2</v>
      </c>
      <c r="Q1020" s="133">
        <v>2.8271025999999999E-3</v>
      </c>
      <c r="R1020" s="133">
        <v>1.3326274000000001E-4</v>
      </c>
      <c r="S1020" s="134">
        <v>3.4874846680045701E-6</v>
      </c>
      <c r="T1020" s="135">
        <v>1.045526139685054E-8</v>
      </c>
      <c r="U1020" s="135">
        <v>1.8664248512999998E-2</v>
      </c>
      <c r="V1020" s="341">
        <v>1.0864968E-4</v>
      </c>
      <c r="W1020" s="110" t="s">
        <v>4173</v>
      </c>
      <c r="X1020" s="110"/>
      <c r="Y1020" s="110"/>
      <c r="Z1020" s="222"/>
    </row>
    <row r="1021" spans="1:26" ht="14.5" customHeight="1">
      <c r="A1021" s="74" t="s">
        <v>4231</v>
      </c>
      <c r="B1021" s="129" t="s">
        <v>4169</v>
      </c>
      <c r="C1021" s="130" t="s">
        <v>4232</v>
      </c>
      <c r="D1021" s="131" t="s">
        <v>265</v>
      </c>
      <c r="E1021" s="129" t="s">
        <v>957</v>
      </c>
      <c r="F1021" s="132" t="s">
        <v>4233</v>
      </c>
      <c r="G1021" s="132">
        <v>5.22983028488E-2</v>
      </c>
      <c r="H1021" s="348">
        <v>5.22983028488E-2</v>
      </c>
      <c r="I1021" s="74"/>
      <c r="J1021" s="337">
        <v>0.22837680451127818</v>
      </c>
      <c r="K1021" s="338">
        <v>0.22837680451127818</v>
      </c>
      <c r="L1021" s="74"/>
      <c r="M1021" s="339">
        <v>5.0566120999999999E-3</v>
      </c>
      <c r="N1021" s="340">
        <f t="shared" si="78"/>
        <v>5.0566120999999999E-3</v>
      </c>
      <c r="O1021" s="74"/>
      <c r="P1021" s="133">
        <v>4.7123592999999998E-3</v>
      </c>
      <c r="Q1021" s="133">
        <v>2.1287810000000001E-4</v>
      </c>
      <c r="R1021" s="133">
        <v>1.3137475999999999E-4</v>
      </c>
      <c r="S1021" s="134">
        <v>2.8251554650256996E-7</v>
      </c>
      <c r="T1021" s="135">
        <v>7.8727108215753981E-10</v>
      </c>
      <c r="U1021" s="135">
        <v>1.8399825935999998E-2</v>
      </c>
      <c r="V1021" s="342">
        <v>1.2336784E-5</v>
      </c>
      <c r="W1021" s="110" t="s">
        <v>4173</v>
      </c>
      <c r="X1021" s="110"/>
      <c r="Y1021" s="110"/>
      <c r="Z1021" s="222"/>
    </row>
    <row r="1022" spans="1:26" ht="14.5" customHeight="1">
      <c r="A1022" s="74" t="s">
        <v>4234</v>
      </c>
      <c r="B1022" s="129" t="s">
        <v>4169</v>
      </c>
      <c r="C1022" s="130" t="s">
        <v>269</v>
      </c>
      <c r="D1022" s="131" t="s">
        <v>265</v>
      </c>
      <c r="E1022" s="129" t="s">
        <v>957</v>
      </c>
      <c r="F1022" s="132" t="s">
        <v>4235</v>
      </c>
      <c r="G1022" s="132">
        <v>5.1140483079368</v>
      </c>
      <c r="H1022" s="348">
        <v>5.1140483079368</v>
      </c>
      <c r="I1022" s="74"/>
      <c r="J1022" s="337">
        <v>3.6783767669172929</v>
      </c>
      <c r="K1022" s="338">
        <v>3.6783767669172929</v>
      </c>
      <c r="L1022" s="74"/>
      <c r="M1022" s="339">
        <v>6.1071435E-2</v>
      </c>
      <c r="N1022" s="340">
        <f t="shared" si="78"/>
        <v>6.1071435E-2</v>
      </c>
      <c r="O1022" s="74"/>
      <c r="P1022" s="133">
        <v>5.8115047000000003E-2</v>
      </c>
      <c r="Q1022" s="133">
        <v>2.8250135000000001E-3</v>
      </c>
      <c r="R1022" s="133">
        <v>1.3137475999999999E-4</v>
      </c>
      <c r="S1022" s="134">
        <v>3.4841155465025706E-6</v>
      </c>
      <c r="T1022" s="135">
        <v>1.0447535477161539E-8</v>
      </c>
      <c r="U1022" s="135">
        <v>1.8399825935999998E-2</v>
      </c>
      <c r="V1022" s="341">
        <v>1.0853194000000001E-4</v>
      </c>
      <c r="W1022" s="110" t="s">
        <v>4173</v>
      </c>
      <c r="X1022" s="110"/>
      <c r="Y1022" s="110"/>
      <c r="Z1022" s="90"/>
    </row>
    <row r="1023" spans="1:26" ht="14.5" customHeight="1">
      <c r="A1023" s="74" t="s">
        <v>4236</v>
      </c>
      <c r="B1023" s="129" t="s">
        <v>4169</v>
      </c>
      <c r="C1023" s="130" t="s">
        <v>270</v>
      </c>
      <c r="D1023" s="131" t="s">
        <v>265</v>
      </c>
      <c r="E1023" s="129" t="s">
        <v>957</v>
      </c>
      <c r="F1023" s="132" t="s">
        <v>4237</v>
      </c>
      <c r="G1023" s="132">
        <v>5.87966943509E-2</v>
      </c>
      <c r="H1023" s="348">
        <v>5.87966943509E-2</v>
      </c>
      <c r="I1023" s="74"/>
      <c r="J1023" s="337">
        <v>0.25087264661654135</v>
      </c>
      <c r="K1023" s="338">
        <v>0.25087264661654135</v>
      </c>
      <c r="L1023" s="74"/>
      <c r="M1023" s="339">
        <v>5.6733957000000002E-3</v>
      </c>
      <c r="N1023" s="340">
        <f t="shared" si="78"/>
        <v>5.6733957000000002E-3</v>
      </c>
      <c r="O1023" s="74"/>
      <c r="P1023" s="133">
        <v>5.2883773E-3</v>
      </c>
      <c r="Q1023" s="133">
        <v>2.3429182999999999E-4</v>
      </c>
      <c r="R1023" s="133">
        <v>1.5072653999999999E-4</v>
      </c>
      <c r="S1023" s="134">
        <v>3.1704900406056999E-7</v>
      </c>
      <c r="T1023" s="135">
        <v>8.6646387378753987E-10</v>
      </c>
      <c r="U1023" s="135">
        <v>2.1110159598E-2</v>
      </c>
      <c r="V1023" s="342">
        <v>1.3543675E-5</v>
      </c>
      <c r="W1023" s="110" t="s">
        <v>4173</v>
      </c>
      <c r="X1023" s="110"/>
      <c r="Y1023" s="110"/>
      <c r="Z1023" s="90"/>
    </row>
    <row r="1024" spans="1:26" ht="14.5" customHeight="1">
      <c r="A1024" s="74" t="s">
        <v>4238</v>
      </c>
      <c r="B1024" s="129" t="s">
        <v>4169</v>
      </c>
      <c r="C1024" s="130" t="s">
        <v>4239</v>
      </c>
      <c r="D1024" s="131" t="s">
        <v>265</v>
      </c>
      <c r="E1024" s="129" t="s">
        <v>957</v>
      </c>
      <c r="F1024" s="132" t="s">
        <v>4240</v>
      </c>
      <c r="G1024" s="132">
        <v>9.0364466622479025</v>
      </c>
      <c r="H1024" s="348">
        <v>9.0364466622479025</v>
      </c>
      <c r="I1024" s="74"/>
      <c r="J1024" s="337">
        <v>3.7008726315789473</v>
      </c>
      <c r="K1024" s="338">
        <v>3.7008726315789473</v>
      </c>
      <c r="L1024" s="74"/>
      <c r="M1024" s="339">
        <v>6.1688219000000002E-2</v>
      </c>
      <c r="N1024" s="340">
        <f t="shared" si="78"/>
        <v>6.1688219000000002E-2</v>
      </c>
      <c r="O1024" s="74"/>
      <c r="P1024" s="133">
        <v>5.8691065000000001E-2</v>
      </c>
      <c r="Q1024" s="133">
        <v>2.8464272E-3</v>
      </c>
      <c r="R1024" s="133">
        <v>1.5072653999999999E-4</v>
      </c>
      <c r="S1024" s="134">
        <v>3.5186489640605699E-6</v>
      </c>
      <c r="T1024" s="135">
        <v>1.052672790878954E-8</v>
      </c>
      <c r="U1024" s="135">
        <v>2.1110159598E-2</v>
      </c>
      <c r="V1024" s="341">
        <v>1.0973883E-4</v>
      </c>
      <c r="W1024" s="110" t="s">
        <v>4173</v>
      </c>
      <c r="X1024" s="110"/>
      <c r="Y1024" s="110"/>
      <c r="Z1024" s="90"/>
    </row>
    <row r="1025" spans="1:26" ht="14.5" customHeight="1">
      <c r="A1025" s="74" t="s">
        <v>4241</v>
      </c>
      <c r="B1025" s="129" t="s">
        <v>4169</v>
      </c>
      <c r="C1025" s="130" t="s">
        <v>271</v>
      </c>
      <c r="D1025" s="131" t="s">
        <v>265</v>
      </c>
      <c r="E1025" s="129" t="s">
        <v>957</v>
      </c>
      <c r="F1025" s="132" t="s">
        <v>4242</v>
      </c>
      <c r="G1025" s="132">
        <v>5.2773795218900001E-2</v>
      </c>
      <c r="H1025" s="348">
        <v>5.2773795218900001E-2</v>
      </c>
      <c r="I1025" s="74"/>
      <c r="J1025" s="337">
        <v>0.23002284210526314</v>
      </c>
      <c r="K1025" s="338">
        <v>0.23002284210526314</v>
      </c>
      <c r="L1025" s="74"/>
      <c r="M1025" s="339">
        <v>5.1017425999999996E-3</v>
      </c>
      <c r="N1025" s="340">
        <f t="shared" si="78"/>
        <v>5.1017425999999996E-3</v>
      </c>
      <c r="O1025" s="74"/>
      <c r="P1025" s="133">
        <v>4.7545069000000002E-3</v>
      </c>
      <c r="Q1025" s="133">
        <v>2.1444496000000001E-4</v>
      </c>
      <c r="R1025" s="133">
        <v>1.3279074000000001E-4</v>
      </c>
      <c r="S1025" s="134">
        <v>2.8504238289857001E-7</v>
      </c>
      <c r="T1025" s="135">
        <v>7.9306568317853996E-10</v>
      </c>
      <c r="U1025" s="135">
        <v>1.8598142619000002E-2</v>
      </c>
      <c r="V1025" s="342">
        <v>1.2425093E-5</v>
      </c>
      <c r="W1025" s="110" t="s">
        <v>4173</v>
      </c>
      <c r="X1025" s="110"/>
      <c r="Y1025" s="110"/>
      <c r="Z1025" s="90"/>
    </row>
    <row r="1026" spans="1:26" ht="14.5" customHeight="1">
      <c r="A1026" s="74" t="s">
        <v>4243</v>
      </c>
      <c r="B1026" s="129" t="s">
        <v>4169</v>
      </c>
      <c r="C1026" s="130" t="s">
        <v>272</v>
      </c>
      <c r="D1026" s="131" t="s">
        <v>265</v>
      </c>
      <c r="E1026" s="129" t="s">
        <v>957</v>
      </c>
      <c r="F1026" s="132" t="s">
        <v>4244</v>
      </c>
      <c r="G1026" s="132">
        <v>6.4198238043668994</v>
      </c>
      <c r="H1026" s="348">
        <v>6.4198238043668994</v>
      </c>
      <c r="I1026" s="74"/>
      <c r="J1026" s="337">
        <v>3.6800228571428568</v>
      </c>
      <c r="K1026" s="338">
        <v>3.6800228571428568</v>
      </c>
      <c r="L1026" s="74"/>
      <c r="M1026" s="339">
        <v>6.1116565999999997E-2</v>
      </c>
      <c r="N1026" s="340">
        <f t="shared" si="78"/>
        <v>6.1116565999999997E-2</v>
      </c>
      <c r="O1026" s="74"/>
      <c r="P1026" s="133">
        <v>5.8157195000000002E-2</v>
      </c>
      <c r="Q1026" s="133">
        <v>2.8265803000000001E-3</v>
      </c>
      <c r="R1026" s="133">
        <v>1.3279074000000001E-4</v>
      </c>
      <c r="S1026" s="134">
        <v>3.4866423628985698E-6</v>
      </c>
      <c r="T1026" s="135">
        <v>1.0453329168180539E-8</v>
      </c>
      <c r="U1026" s="135">
        <v>1.8598142619000002E-2</v>
      </c>
      <c r="V1026" s="341">
        <v>1.0862025E-4</v>
      </c>
      <c r="W1026" s="110" t="s">
        <v>4173</v>
      </c>
      <c r="X1026" s="110"/>
      <c r="Y1026" s="110"/>
      <c r="Z1026" s="90"/>
    </row>
    <row r="1027" spans="1:26" ht="14.5" customHeight="1">
      <c r="A1027" s="74" t="s">
        <v>4245</v>
      </c>
      <c r="B1027" s="129" t="s">
        <v>4169</v>
      </c>
      <c r="C1027" s="130" t="s">
        <v>4246</v>
      </c>
      <c r="D1027" s="131" t="s">
        <v>265</v>
      </c>
      <c r="E1027" s="129" t="s">
        <v>957</v>
      </c>
      <c r="F1027" s="132" t="s">
        <v>4247</v>
      </c>
      <c r="G1027" s="132">
        <v>6.3551613889600012E-2</v>
      </c>
      <c r="H1027" s="348">
        <v>6.3551613889600012E-2</v>
      </c>
      <c r="I1027" s="74"/>
      <c r="J1027" s="337">
        <v>0.26733301503759399</v>
      </c>
      <c r="K1027" s="338">
        <v>0.26733301503759399</v>
      </c>
      <c r="L1027" s="74"/>
      <c r="M1027" s="339">
        <v>6.1247007999999997E-3</v>
      </c>
      <c r="N1027" s="340">
        <f t="shared" si="78"/>
        <v>6.1247007999999997E-3</v>
      </c>
      <c r="O1027" s="74"/>
      <c r="P1027" s="133">
        <v>5.7098540000000003E-3</v>
      </c>
      <c r="Q1027" s="133">
        <v>2.4996041000000001E-4</v>
      </c>
      <c r="R1027" s="133">
        <v>1.6488637999999999E-4</v>
      </c>
      <c r="S1027" s="134">
        <v>3.4231738322757001E-7</v>
      </c>
      <c r="T1027" s="135">
        <v>9.2440980400553987E-10</v>
      </c>
      <c r="U1027" s="135">
        <v>2.3093330423000002E-2</v>
      </c>
      <c r="V1027" s="342">
        <v>1.4426767E-5</v>
      </c>
      <c r="W1027" s="110" t="s">
        <v>4173</v>
      </c>
      <c r="X1027" s="110"/>
      <c r="Y1027" s="110"/>
      <c r="Z1027" s="90"/>
    </row>
    <row r="1028" spans="1:26" ht="14.5" customHeight="1">
      <c r="A1028" s="74" t="s">
        <v>4248</v>
      </c>
      <c r="B1028" s="129" t="s">
        <v>4169</v>
      </c>
      <c r="C1028" s="130" t="s">
        <v>273</v>
      </c>
      <c r="D1028" s="131" t="s">
        <v>265</v>
      </c>
      <c r="E1028" s="129" t="s">
        <v>957</v>
      </c>
      <c r="F1028" s="132" t="s">
        <v>4249</v>
      </c>
      <c r="G1028" s="132">
        <v>9.2627591533785996</v>
      </c>
      <c r="H1028" s="348">
        <v>9.2627591533785996</v>
      </c>
      <c r="I1028" s="74"/>
      <c r="J1028" s="337">
        <v>3.7173330075187967</v>
      </c>
      <c r="K1028" s="338">
        <v>3.7173330075187967</v>
      </c>
      <c r="L1028" s="74"/>
      <c r="M1028" s="339">
        <v>6.2139524000000002E-2</v>
      </c>
      <c r="N1028" s="340">
        <f t="shared" si="78"/>
        <v>6.2139524000000002E-2</v>
      </c>
      <c r="O1028" s="74"/>
      <c r="P1028" s="133">
        <v>5.9112541999999997E-2</v>
      </c>
      <c r="Q1028" s="133">
        <v>2.8620958000000001E-3</v>
      </c>
      <c r="R1028" s="133">
        <v>1.6488637999999999E-4</v>
      </c>
      <c r="S1028" s="134">
        <v>3.5439174232275697E-6</v>
      </c>
      <c r="T1028" s="135">
        <v>1.0584673809009541E-8</v>
      </c>
      <c r="U1028" s="135">
        <v>2.3093330423000002E-2</v>
      </c>
      <c r="V1028" s="341">
        <v>1.1062191999999999E-4</v>
      </c>
      <c r="W1028" s="110" t="s">
        <v>4173</v>
      </c>
      <c r="X1028" s="110"/>
      <c r="Y1028" s="110"/>
      <c r="Z1028" s="90"/>
    </row>
    <row r="1029" spans="1:26" ht="14.5" customHeight="1">
      <c r="A1029" s="74" t="s">
        <v>4250</v>
      </c>
      <c r="B1029" s="129" t="s">
        <v>4169</v>
      </c>
      <c r="C1029" s="130" t="s">
        <v>274</v>
      </c>
      <c r="D1029" s="131" t="s">
        <v>265</v>
      </c>
      <c r="E1029" s="129" t="s">
        <v>957</v>
      </c>
      <c r="F1029" s="132" t="s">
        <v>4251</v>
      </c>
      <c r="G1029" s="132">
        <v>4.3288585300500004E-2</v>
      </c>
      <c r="H1029" s="348">
        <v>4.3288585300500004E-2</v>
      </c>
      <c r="I1029" s="74"/>
      <c r="J1029" s="337">
        <v>0.10518303759398497</v>
      </c>
      <c r="K1029" s="338">
        <v>0.10518303759398497</v>
      </c>
      <c r="L1029" s="74"/>
      <c r="M1029" s="339">
        <v>3.1633359000000001E-3</v>
      </c>
      <c r="N1029" s="340">
        <f t="shared" si="78"/>
        <v>3.1633359000000001E-3</v>
      </c>
      <c r="O1029" s="74"/>
      <c r="P1029" s="133">
        <v>2.8401848999999998E-3</v>
      </c>
      <c r="Q1029" s="133">
        <v>1.4267625999999999E-4</v>
      </c>
      <c r="R1029" s="133">
        <v>1.8047467E-4</v>
      </c>
      <c r="S1029" s="134">
        <v>1.7027487511318002E-7</v>
      </c>
      <c r="T1029" s="135">
        <v>5.2764891357129908E-10</v>
      </c>
      <c r="U1029" s="135">
        <v>2.5276563876999999E-2</v>
      </c>
      <c r="V1029" s="342">
        <v>1.0620499E-5</v>
      </c>
      <c r="W1029" s="110" t="s">
        <v>4173</v>
      </c>
      <c r="X1029" s="110"/>
      <c r="Y1029" s="110"/>
      <c r="Z1029" s="90"/>
    </row>
    <row r="1030" spans="1:26" ht="14.5" customHeight="1">
      <c r="A1030" s="74" t="s">
        <v>4252</v>
      </c>
      <c r="B1030" s="129" t="s">
        <v>4169</v>
      </c>
      <c r="C1030" s="130" t="s">
        <v>4253</v>
      </c>
      <c r="D1030" s="131" t="s">
        <v>265</v>
      </c>
      <c r="E1030" s="129" t="s">
        <v>957</v>
      </c>
      <c r="F1030" s="132" t="s">
        <v>4254</v>
      </c>
      <c r="G1030" s="132">
        <v>6.7989538767399993E-2</v>
      </c>
      <c r="H1030" s="348">
        <v>6.7989538767399993E-2</v>
      </c>
      <c r="I1030" s="74"/>
      <c r="J1030" s="337">
        <v>0.28269603007518795</v>
      </c>
      <c r="K1030" s="338">
        <v>0.28269603007518795</v>
      </c>
      <c r="L1030" s="74"/>
      <c r="M1030" s="339">
        <v>6.5459187999999998E-3</v>
      </c>
      <c r="N1030" s="340">
        <f t="shared" si="78"/>
        <v>6.5459187999999998E-3</v>
      </c>
      <c r="O1030" s="74"/>
      <c r="P1030" s="133">
        <v>6.1032322000000002E-3</v>
      </c>
      <c r="Q1030" s="133">
        <v>2.6458442E-4</v>
      </c>
      <c r="R1030" s="133">
        <v>1.7810223E-4</v>
      </c>
      <c r="S1030" s="134">
        <v>3.6590121410357002E-7</v>
      </c>
      <c r="T1030" s="135">
        <v>9.7849268388353992E-10</v>
      </c>
      <c r="U1030" s="135">
        <v>2.4944289460000001E-2</v>
      </c>
      <c r="V1030" s="342">
        <v>1.5250985000000001E-5</v>
      </c>
      <c r="W1030" s="110" t="s">
        <v>4173</v>
      </c>
      <c r="X1030" s="110"/>
      <c r="Y1030" s="110"/>
      <c r="Z1030" s="90"/>
    </row>
    <row r="1031" spans="1:26" ht="14.5" customHeight="1">
      <c r="A1031" s="74" t="s">
        <v>4255</v>
      </c>
      <c r="B1031" s="129" t="s">
        <v>4169</v>
      </c>
      <c r="C1031" s="130" t="s">
        <v>275</v>
      </c>
      <c r="D1031" s="131" t="s">
        <v>265</v>
      </c>
      <c r="E1031" s="129" t="s">
        <v>957</v>
      </c>
      <c r="F1031" s="132" t="s">
        <v>4256</v>
      </c>
      <c r="G1031" s="132">
        <v>6.1945895498093995</v>
      </c>
      <c r="H1031" s="348">
        <v>6.1945895498093995</v>
      </c>
      <c r="I1031" s="74"/>
      <c r="J1031" s="337">
        <v>3.7326960150375936</v>
      </c>
      <c r="K1031" s="338">
        <v>3.7326960150375936</v>
      </c>
      <c r="L1031" s="74"/>
      <c r="M1031" s="339">
        <v>6.2560742000000003E-2</v>
      </c>
      <c r="N1031" s="340">
        <f t="shared" si="78"/>
        <v>6.2560742000000003E-2</v>
      </c>
      <c r="O1031" s="74"/>
      <c r="P1031" s="133">
        <v>5.9505919999999997E-2</v>
      </c>
      <c r="Q1031" s="133">
        <v>2.8767198000000001E-3</v>
      </c>
      <c r="R1031" s="133">
        <v>1.7810223E-4</v>
      </c>
      <c r="S1031" s="134">
        <v>3.5675011741035696E-6</v>
      </c>
      <c r="T1031" s="135">
        <v>1.0638756248887539E-8</v>
      </c>
      <c r="U1031" s="135">
        <v>2.4944289460000001E-2</v>
      </c>
      <c r="V1031" s="341">
        <v>1.1144614E-4</v>
      </c>
      <c r="W1031" s="110" t="s">
        <v>4173</v>
      </c>
      <c r="X1031" s="110"/>
      <c r="Y1031" s="110"/>
      <c r="Z1031" s="90"/>
    </row>
    <row r="1032" spans="1:26" ht="14.5" customHeight="1">
      <c r="A1032" s="74" t="s">
        <v>4257</v>
      </c>
      <c r="B1032" s="129" t="s">
        <v>4169</v>
      </c>
      <c r="C1032" s="130" t="s">
        <v>276</v>
      </c>
      <c r="D1032" s="131" t="s">
        <v>265</v>
      </c>
      <c r="E1032" s="129" t="s">
        <v>957</v>
      </c>
      <c r="F1032" s="132" t="s">
        <v>4258</v>
      </c>
      <c r="G1032" s="132">
        <v>5.6577730896499992E-2</v>
      </c>
      <c r="H1032" s="348">
        <v>5.6577730896499992E-2</v>
      </c>
      <c r="I1032" s="74"/>
      <c r="J1032" s="337">
        <v>0.24319113533834583</v>
      </c>
      <c r="K1032" s="338">
        <v>0.24319113533834583</v>
      </c>
      <c r="L1032" s="74"/>
      <c r="M1032" s="339">
        <v>5.4627866999999997E-3</v>
      </c>
      <c r="N1032" s="340">
        <f t="shared" si="78"/>
        <v>5.4627866999999997E-3</v>
      </c>
      <c r="O1032" s="74"/>
      <c r="P1032" s="133">
        <v>5.0916881999999997E-3</v>
      </c>
      <c r="Q1032" s="133">
        <v>2.2697983E-4</v>
      </c>
      <c r="R1032" s="133">
        <v>1.4411860999999999E-4</v>
      </c>
      <c r="S1032" s="134">
        <v>3.0525709017256999E-7</v>
      </c>
      <c r="T1032" s="135">
        <v>8.3942243235354003E-10</v>
      </c>
      <c r="U1032" s="135">
        <v>2.0184680079000001E-2</v>
      </c>
      <c r="V1032" s="342">
        <v>1.3131566E-5</v>
      </c>
      <c r="W1032" s="110" t="s">
        <v>4173</v>
      </c>
      <c r="X1032" s="110"/>
      <c r="Y1032" s="110"/>
      <c r="Z1032" s="90"/>
    </row>
    <row r="1033" spans="1:26" ht="14.5" customHeight="1">
      <c r="A1033" s="74" t="s">
        <v>4259</v>
      </c>
      <c r="B1033" s="129" t="s">
        <v>4169</v>
      </c>
      <c r="C1033" s="130" t="s">
        <v>4260</v>
      </c>
      <c r="D1033" s="131" t="s">
        <v>265</v>
      </c>
      <c r="E1033" s="129" t="s">
        <v>957</v>
      </c>
      <c r="F1033" s="132" t="s">
        <v>4261</v>
      </c>
      <c r="G1033" s="132">
        <v>4.9809277135174996</v>
      </c>
      <c r="H1033" s="348">
        <v>4.9809277135174996</v>
      </c>
      <c r="I1033" s="74"/>
      <c r="J1033" s="337">
        <v>3.6931911278195488</v>
      </c>
      <c r="K1033" s="338">
        <v>3.6931911278195488</v>
      </c>
      <c r="L1033" s="74"/>
      <c r="M1033" s="339">
        <v>6.1477610000000002E-2</v>
      </c>
      <c r="N1033" s="340">
        <f t="shared" si="78"/>
        <v>6.1477610000000002E-2</v>
      </c>
      <c r="O1033" s="74"/>
      <c r="P1033" s="133">
        <v>5.8494376000000001E-2</v>
      </c>
      <c r="Q1033" s="133">
        <v>2.8391152000000002E-3</v>
      </c>
      <c r="R1033" s="133">
        <v>1.4411860999999999E-4</v>
      </c>
      <c r="S1033" s="134">
        <v>3.5068570901725697E-6</v>
      </c>
      <c r="T1033" s="135">
        <v>1.0499686687351541E-8</v>
      </c>
      <c r="U1033" s="135">
        <v>2.0184680079000001E-2</v>
      </c>
      <c r="V1033" s="341">
        <v>1.0932672E-4</v>
      </c>
      <c r="W1033" s="110" t="s">
        <v>4173</v>
      </c>
      <c r="X1033" s="110"/>
      <c r="Y1033" s="110"/>
      <c r="Z1033" s="90"/>
    </row>
    <row r="1034" spans="1:26" ht="14.5" customHeight="1">
      <c r="A1034" s="74" t="s">
        <v>4262</v>
      </c>
      <c r="B1034" s="129" t="s">
        <v>4169</v>
      </c>
      <c r="C1034" s="130" t="s">
        <v>277</v>
      </c>
      <c r="D1034" s="131" t="s">
        <v>265</v>
      </c>
      <c r="E1034" s="129" t="s">
        <v>957</v>
      </c>
      <c r="F1034" s="132" t="s">
        <v>4263</v>
      </c>
      <c r="G1034" s="132">
        <v>5.2615297498899996E-2</v>
      </c>
      <c r="H1034" s="348">
        <v>5.2615297498899996E-2</v>
      </c>
      <c r="I1034" s="74"/>
      <c r="J1034" s="337">
        <v>0.22947415789473682</v>
      </c>
      <c r="K1034" s="338">
        <v>0.22947415789473682</v>
      </c>
      <c r="L1034" s="74"/>
      <c r="M1034" s="339">
        <v>5.0866990999999997E-3</v>
      </c>
      <c r="N1034" s="340">
        <f t="shared" si="78"/>
        <v>5.0866990999999997E-3</v>
      </c>
      <c r="O1034" s="74"/>
      <c r="P1034" s="133">
        <v>4.7404576999999998E-3</v>
      </c>
      <c r="Q1034" s="133">
        <v>2.1392267E-4</v>
      </c>
      <c r="R1034" s="133">
        <v>1.3231874999999999E-4</v>
      </c>
      <c r="S1034" s="134">
        <v>2.8420009670356997E-7</v>
      </c>
      <c r="T1034" s="135">
        <v>7.9113414250553997E-10</v>
      </c>
      <c r="U1034" s="135">
        <v>1.8532037724999999E-2</v>
      </c>
      <c r="V1034" s="342">
        <v>1.2395656E-5</v>
      </c>
      <c r="W1034" s="110" t="s">
        <v>4173</v>
      </c>
      <c r="X1034" s="110"/>
      <c r="Y1034" s="110"/>
      <c r="Z1034" s="90"/>
    </row>
    <row r="1035" spans="1:26" ht="14.5" customHeight="1">
      <c r="A1035" s="74" t="s">
        <v>4264</v>
      </c>
      <c r="B1035" s="129" t="s">
        <v>4169</v>
      </c>
      <c r="C1035" s="130" t="s">
        <v>278</v>
      </c>
      <c r="D1035" s="131" t="s">
        <v>265</v>
      </c>
      <c r="E1035" s="129" t="s">
        <v>957</v>
      </c>
      <c r="F1035" s="132" t="s">
        <v>4265</v>
      </c>
      <c r="G1035" s="132">
        <v>3.8193703026269001</v>
      </c>
      <c r="H1035" s="348">
        <v>3.8193703026269001</v>
      </c>
      <c r="I1035" s="74"/>
      <c r="J1035" s="337">
        <v>3.6794741353383458</v>
      </c>
      <c r="K1035" s="338">
        <v>3.6794741353383458</v>
      </c>
      <c r="L1035" s="74"/>
      <c r="M1035" s="339">
        <v>6.1101521999999998E-2</v>
      </c>
      <c r="N1035" s="340">
        <f t="shared" si="78"/>
        <v>6.1101521999999998E-2</v>
      </c>
      <c r="O1035" s="74"/>
      <c r="P1035" s="133">
        <v>5.8143146E-2</v>
      </c>
      <c r="Q1035" s="133">
        <v>2.8260580000000002E-3</v>
      </c>
      <c r="R1035" s="133">
        <v>1.3231874999999999E-4</v>
      </c>
      <c r="S1035" s="134">
        <v>3.4858000567035705E-6</v>
      </c>
      <c r="T1035" s="135">
        <v>1.045139793750154E-8</v>
      </c>
      <c r="U1035" s="135">
        <v>1.8532037724999999E-2</v>
      </c>
      <c r="V1035" s="341">
        <v>1.0859081E-4</v>
      </c>
      <c r="W1035" s="110" t="s">
        <v>4173</v>
      </c>
      <c r="X1035" s="110"/>
      <c r="Y1035" s="110"/>
      <c r="Z1035" s="90"/>
    </row>
    <row r="1036" spans="1:26" ht="14.5" customHeight="1">
      <c r="A1036" s="74" t="s">
        <v>4266</v>
      </c>
      <c r="B1036" s="129" t="s">
        <v>4169</v>
      </c>
      <c r="C1036" s="130" t="s">
        <v>279</v>
      </c>
      <c r="D1036" s="131" t="s">
        <v>265</v>
      </c>
      <c r="E1036" s="129" t="s">
        <v>957</v>
      </c>
      <c r="F1036" s="132" t="s">
        <v>4267</v>
      </c>
      <c r="G1036" s="132">
        <v>7.6548393893799999E-2</v>
      </c>
      <c r="H1036" s="348">
        <v>7.6548393893799999E-2</v>
      </c>
      <c r="I1036" s="74"/>
      <c r="J1036" s="337">
        <v>0.31232469172932331</v>
      </c>
      <c r="K1036" s="338">
        <v>0.31232469172932331</v>
      </c>
      <c r="L1036" s="74"/>
      <c r="M1036" s="339">
        <v>7.3582678999999998E-3</v>
      </c>
      <c r="N1036" s="340">
        <f t="shared" si="78"/>
        <v>7.3582678999999998E-3</v>
      </c>
      <c r="O1036" s="74"/>
      <c r="P1036" s="133">
        <v>6.8618901000000003E-3</v>
      </c>
      <c r="Q1036" s="133">
        <v>2.9278787000000002E-4</v>
      </c>
      <c r="R1036" s="133">
        <v>2.0358993999999999E-4</v>
      </c>
      <c r="S1036" s="134">
        <v>4.1138429744456995E-7</v>
      </c>
      <c r="T1036" s="135">
        <v>1.08279537927754E-9</v>
      </c>
      <c r="U1036" s="135">
        <v>2.8513996746000001E-2</v>
      </c>
      <c r="V1036" s="342">
        <v>1.6840549999999999E-5</v>
      </c>
      <c r="W1036" s="110" t="s">
        <v>4173</v>
      </c>
      <c r="X1036" s="110"/>
      <c r="Y1036" s="110"/>
      <c r="Z1036" s="90"/>
    </row>
    <row r="1037" spans="1:26" ht="14.5" customHeight="1">
      <c r="A1037" s="74" t="s">
        <v>4268</v>
      </c>
      <c r="B1037" s="129" t="s">
        <v>4169</v>
      </c>
      <c r="C1037" s="130" t="s">
        <v>4269</v>
      </c>
      <c r="D1037" s="131" t="s">
        <v>265</v>
      </c>
      <c r="E1037" s="129" t="s">
        <v>957</v>
      </c>
      <c r="F1037" s="132" t="s">
        <v>4270</v>
      </c>
      <c r="G1037" s="132">
        <v>8.161098350000799</v>
      </c>
      <c r="H1037" s="348">
        <v>8.161098350000799</v>
      </c>
      <c r="I1037" s="74"/>
      <c r="J1037" s="337">
        <v>3.762324661654135</v>
      </c>
      <c r="K1037" s="338">
        <v>3.762324661654135</v>
      </c>
      <c r="L1037" s="74"/>
      <c r="M1037" s="339">
        <v>6.3373091000000006E-2</v>
      </c>
      <c r="N1037" s="340">
        <f t="shared" si="78"/>
        <v>6.3373091000000006E-2</v>
      </c>
      <c r="O1037" s="74"/>
      <c r="P1037" s="133">
        <v>6.0264577999999999E-2</v>
      </c>
      <c r="Q1037" s="133">
        <v>2.9049231999999999E-3</v>
      </c>
      <c r="R1037" s="133">
        <v>2.0358993999999999E-4</v>
      </c>
      <c r="S1037" s="134">
        <v>3.6129842574445698E-6</v>
      </c>
      <c r="T1037" s="135">
        <v>1.0743059674277538E-8</v>
      </c>
      <c r="U1037" s="135">
        <v>2.8513996746000001E-2</v>
      </c>
      <c r="V1037" s="341">
        <v>1.130357E-4</v>
      </c>
      <c r="W1037" s="110" t="s">
        <v>4173</v>
      </c>
      <c r="X1037" s="110"/>
      <c r="Y1037" s="110"/>
      <c r="Z1037" s="90"/>
    </row>
    <row r="1038" spans="1:26" ht="14.5" customHeight="1">
      <c r="A1038" s="74" t="s">
        <v>4271</v>
      </c>
      <c r="B1038" s="129" t="s">
        <v>4169</v>
      </c>
      <c r="C1038" s="130" t="s">
        <v>280</v>
      </c>
      <c r="D1038" s="131" t="s">
        <v>265</v>
      </c>
      <c r="E1038" s="129" t="s">
        <v>957</v>
      </c>
      <c r="F1038" s="132" t="s">
        <v>4272</v>
      </c>
      <c r="G1038" s="132">
        <v>6.9099020539499997E-2</v>
      </c>
      <c r="H1038" s="348">
        <v>6.9099020539499997E-2</v>
      </c>
      <c r="I1038" s="74"/>
      <c r="J1038" s="337">
        <v>0.28653678195488719</v>
      </c>
      <c r="K1038" s="338">
        <v>0.28653678195488719</v>
      </c>
      <c r="L1038" s="74"/>
      <c r="M1038" s="339">
        <v>6.6512233E-3</v>
      </c>
      <c r="N1038" s="340">
        <f t="shared" si="78"/>
        <v>6.6512233E-3</v>
      </c>
      <c r="O1038" s="74"/>
      <c r="P1038" s="133">
        <v>6.2015767000000001E-3</v>
      </c>
      <c r="Q1038" s="133">
        <v>2.6824042E-4</v>
      </c>
      <c r="R1038" s="133">
        <v>1.8140619E-4</v>
      </c>
      <c r="S1038" s="134">
        <v>3.7179717299257009E-7</v>
      </c>
      <c r="T1038" s="135">
        <v>9.9201340359754002E-10</v>
      </c>
      <c r="U1038" s="135">
        <v>2.5407029719E-2</v>
      </c>
      <c r="V1038" s="342">
        <v>1.5457040000000001E-5</v>
      </c>
      <c r="W1038" s="110" t="s">
        <v>4173</v>
      </c>
      <c r="X1038" s="110"/>
      <c r="Y1038" s="110"/>
      <c r="Z1038" s="90"/>
    </row>
    <row r="1039" spans="1:26" ht="14.5" customHeight="1">
      <c r="A1039" s="74" t="s">
        <v>4273</v>
      </c>
      <c r="B1039" s="129" t="s">
        <v>4169</v>
      </c>
      <c r="C1039" s="130" t="s">
        <v>281</v>
      </c>
      <c r="D1039" s="131" t="s">
        <v>265</v>
      </c>
      <c r="E1039" s="129" t="s">
        <v>957</v>
      </c>
      <c r="F1039" s="132" t="s">
        <v>4274</v>
      </c>
      <c r="G1039" s="132">
        <v>6.642249024719499</v>
      </c>
      <c r="H1039" s="348">
        <v>6.642249024719499</v>
      </c>
      <c r="I1039" s="74"/>
      <c r="J1039" s="337">
        <v>3.7365367669172929</v>
      </c>
      <c r="K1039" s="338">
        <v>3.7365367669172929</v>
      </c>
      <c r="L1039" s="74"/>
      <c r="M1039" s="339">
        <v>6.2666047000000002E-2</v>
      </c>
      <c r="N1039" s="340">
        <f t="shared" si="78"/>
        <v>6.2666047000000002E-2</v>
      </c>
      <c r="O1039" s="74"/>
      <c r="P1039" s="133">
        <v>5.9604264999999997E-2</v>
      </c>
      <c r="Q1039" s="133">
        <v>2.8803758E-3</v>
      </c>
      <c r="R1039" s="133">
        <v>1.8140619E-4</v>
      </c>
      <c r="S1039" s="134">
        <v>3.5733972129925697E-6</v>
      </c>
      <c r="T1039" s="135">
        <v>1.0652276858593539E-8</v>
      </c>
      <c r="U1039" s="135">
        <v>2.5407029719E-2</v>
      </c>
      <c r="V1039" s="341">
        <v>1.1165218999999999E-4</v>
      </c>
      <c r="W1039" s="110" t="s">
        <v>4173</v>
      </c>
      <c r="X1039" s="110"/>
      <c r="Y1039" s="110"/>
      <c r="Z1039" s="90"/>
    </row>
    <row r="1040" spans="1:26" ht="14.5" customHeight="1">
      <c r="A1040" s="74" t="s">
        <v>4275</v>
      </c>
      <c r="B1040" s="129" t="s">
        <v>4169</v>
      </c>
      <c r="C1040" s="130" t="s">
        <v>4276</v>
      </c>
      <c r="D1040" s="131" t="s">
        <v>265</v>
      </c>
      <c r="E1040" s="129" t="s">
        <v>957</v>
      </c>
      <c r="F1040" s="132" t="s">
        <v>4277</v>
      </c>
      <c r="G1040" s="132">
        <v>4.8272874387099998E-2</v>
      </c>
      <c r="H1040" s="348">
        <v>4.8272874387099998E-2</v>
      </c>
      <c r="I1040" s="74"/>
      <c r="J1040" s="337">
        <v>0.21435021052631578</v>
      </c>
      <c r="K1040" s="338">
        <v>0.21435021052631578</v>
      </c>
      <c r="L1040" s="74"/>
      <c r="M1040" s="339">
        <v>4.5332211999999997E-3</v>
      </c>
      <c r="N1040" s="340">
        <f t="shared" si="78"/>
        <v>4.5332211999999997E-3</v>
      </c>
      <c r="O1040" s="74"/>
      <c r="P1040" s="133">
        <v>4.2067887999999998E-3</v>
      </c>
      <c r="Q1040" s="133">
        <v>2.0417868E-4</v>
      </c>
      <c r="R1040" s="133">
        <v>1.2225368E-4</v>
      </c>
      <c r="S1040" s="134">
        <v>2.5220556162641003E-7</v>
      </c>
      <c r="T1040" s="135">
        <v>7.550986702291591E-10</v>
      </c>
      <c r="U1040" s="135">
        <v>1.7122364631E-2</v>
      </c>
      <c r="V1040" s="342">
        <v>1.1755141000000001E-5</v>
      </c>
      <c r="W1040" s="110" t="s">
        <v>4173</v>
      </c>
      <c r="X1040" s="110"/>
      <c r="Y1040" s="110"/>
      <c r="Z1040" s="90"/>
    </row>
    <row r="1041" spans="1:26" ht="14.5" customHeight="1">
      <c r="A1041" s="74" t="s">
        <v>4278</v>
      </c>
      <c r="B1041" s="129" t="s">
        <v>4169</v>
      </c>
      <c r="C1041" s="130" t="s">
        <v>282</v>
      </c>
      <c r="D1041" s="131" t="s">
        <v>265</v>
      </c>
      <c r="E1041" s="129" t="s">
        <v>957</v>
      </c>
      <c r="F1041" s="132" t="s">
        <v>4279</v>
      </c>
      <c r="G1041" s="132">
        <v>5.1347318796700001E-2</v>
      </c>
      <c r="H1041" s="348">
        <v>5.1347318796700001E-2</v>
      </c>
      <c r="I1041" s="74"/>
      <c r="J1041" s="337">
        <v>0.22508472932330828</v>
      </c>
      <c r="K1041" s="338">
        <v>0.22508472932330828</v>
      </c>
      <c r="L1041" s="74"/>
      <c r="M1041" s="339">
        <v>4.9663511000000004E-3</v>
      </c>
      <c r="N1041" s="340">
        <f t="shared" si="78"/>
        <v>4.9663511000000004E-3</v>
      </c>
      <c r="O1041" s="74"/>
      <c r="P1041" s="133">
        <v>4.6280638999999998E-3</v>
      </c>
      <c r="Q1041" s="133">
        <v>2.0974437999999999E-4</v>
      </c>
      <c r="R1041" s="133">
        <v>1.2854279E-4</v>
      </c>
      <c r="S1041" s="134">
        <v>2.7746186460856997E-7</v>
      </c>
      <c r="T1041" s="135">
        <v>7.7568189211253987E-10</v>
      </c>
      <c r="U1041" s="135">
        <v>1.8003191571000002E-2</v>
      </c>
      <c r="V1041" s="342">
        <v>1.2160165E-5</v>
      </c>
      <c r="W1041" s="110" t="s">
        <v>4173</v>
      </c>
      <c r="X1041" s="110"/>
      <c r="Y1041" s="110"/>
      <c r="Z1041" s="90"/>
    </row>
    <row r="1042" spans="1:26" ht="14.5" customHeight="1">
      <c r="A1042" s="74" t="s">
        <v>4280</v>
      </c>
      <c r="B1042" s="129" t="s">
        <v>4169</v>
      </c>
      <c r="C1042" s="130" t="s">
        <v>283</v>
      </c>
      <c r="D1042" s="131" t="s">
        <v>265</v>
      </c>
      <c r="E1042" s="129" t="s">
        <v>957</v>
      </c>
      <c r="F1042" s="132" t="s">
        <v>4281</v>
      </c>
      <c r="G1042" s="132">
        <v>4.8382973357667005</v>
      </c>
      <c r="H1042" s="348">
        <v>4.8382973357667005</v>
      </c>
      <c r="I1042" s="74"/>
      <c r="J1042" s="337">
        <v>3.6750847368421051</v>
      </c>
      <c r="K1042" s="338">
        <v>3.6750847368421051</v>
      </c>
      <c r="L1042" s="74"/>
      <c r="M1042" s="339">
        <v>6.0981173999999999E-2</v>
      </c>
      <c r="N1042" s="340">
        <f t="shared" si="78"/>
        <v>6.0981173999999999E-2</v>
      </c>
      <c r="O1042" s="74"/>
      <c r="P1042" s="133">
        <v>5.8030751999999998E-2</v>
      </c>
      <c r="Q1042" s="133">
        <v>2.8218798000000001E-3</v>
      </c>
      <c r="R1042" s="133">
        <v>1.2854279E-4</v>
      </c>
      <c r="S1042" s="134">
        <v>3.4790619146085699E-6</v>
      </c>
      <c r="T1042" s="135">
        <v>1.0435946097110542E-8</v>
      </c>
      <c r="U1042" s="135">
        <v>1.8003191571000002E-2</v>
      </c>
      <c r="V1042" s="341">
        <v>1.0835532E-4</v>
      </c>
      <c r="W1042" s="110" t="s">
        <v>4173</v>
      </c>
      <c r="X1042" s="110"/>
      <c r="Y1042" s="110"/>
      <c r="Z1042" s="90"/>
    </row>
    <row r="1043" spans="1:26" ht="14.5" customHeight="1">
      <c r="A1043" s="74" t="s">
        <v>4282</v>
      </c>
      <c r="B1043" s="129" t="s">
        <v>4169</v>
      </c>
      <c r="C1043" s="130" t="s">
        <v>4283</v>
      </c>
      <c r="D1043" s="131" t="s">
        <v>265</v>
      </c>
      <c r="E1043" s="129" t="s">
        <v>957</v>
      </c>
      <c r="F1043" s="132" t="s">
        <v>4284</v>
      </c>
      <c r="G1043" s="132">
        <v>0.1007827381527</v>
      </c>
      <c r="H1043" s="348">
        <v>0.1007827381527</v>
      </c>
      <c r="I1043" s="74"/>
      <c r="J1043" s="337">
        <v>0.39619518796992476</v>
      </c>
      <c r="K1043" s="338">
        <v>0.39619518796992476</v>
      </c>
      <c r="L1043" s="74"/>
      <c r="M1043" s="339">
        <v>9.6230979000000005E-3</v>
      </c>
      <c r="N1043" s="340">
        <f t="shared" si="78"/>
        <v>9.6230979000000005E-3</v>
      </c>
      <c r="O1043" s="74"/>
      <c r="P1043" s="133">
        <v>8.9728359999999997E-3</v>
      </c>
      <c r="Q1043" s="133">
        <v>3.7378706999999998E-4</v>
      </c>
      <c r="R1043" s="133">
        <v>2.7647482E-4</v>
      </c>
      <c r="S1043" s="134">
        <v>5.3793981088683011E-7</v>
      </c>
      <c r="T1043" s="135">
        <v>1.3823486263724952E-9</v>
      </c>
      <c r="U1043" s="135">
        <v>3.8721963317999999E-2</v>
      </c>
      <c r="V1043" s="342">
        <v>2.1382882999999998E-5</v>
      </c>
      <c r="W1043" s="110" t="s">
        <v>4173</v>
      </c>
      <c r="X1043" s="110"/>
      <c r="Y1043" s="110"/>
      <c r="Z1043" s="90"/>
    </row>
    <row r="1044" spans="1:26" ht="14.5" customHeight="1">
      <c r="A1044" s="74" t="s">
        <v>4285</v>
      </c>
      <c r="B1044" s="129" t="s">
        <v>4169</v>
      </c>
      <c r="C1044" s="130" t="s">
        <v>284</v>
      </c>
      <c r="D1044" s="131" t="s">
        <v>265</v>
      </c>
      <c r="E1044" s="129" t="s">
        <v>957</v>
      </c>
      <c r="F1044" s="132" t="s">
        <v>4286</v>
      </c>
      <c r="G1044" s="132">
        <v>5.68947254576E-2</v>
      </c>
      <c r="H1044" s="348">
        <v>5.68947254576E-2</v>
      </c>
      <c r="I1044" s="74"/>
      <c r="J1044" s="337">
        <v>0.24428849624060148</v>
      </c>
      <c r="K1044" s="338">
        <v>0.24428849624060148</v>
      </c>
      <c r="L1044" s="74"/>
      <c r="M1044" s="339">
        <v>5.4928737000000004E-3</v>
      </c>
      <c r="N1044" s="340">
        <f t="shared" si="78"/>
        <v>5.4928737000000004E-3</v>
      </c>
      <c r="O1044" s="74"/>
      <c r="P1044" s="133">
        <v>5.1197867000000001E-3</v>
      </c>
      <c r="Q1044" s="133">
        <v>2.2802440000000001E-4</v>
      </c>
      <c r="R1044" s="133">
        <v>1.4506259999999999E-4</v>
      </c>
      <c r="S1044" s="134">
        <v>3.0694165047357E-7</v>
      </c>
      <c r="T1044" s="135">
        <v>8.4328549370153994E-10</v>
      </c>
      <c r="U1044" s="135">
        <v>2.0316890868000002E-2</v>
      </c>
      <c r="V1044" s="342">
        <v>1.3190439E-5</v>
      </c>
      <c r="W1044" s="110" t="s">
        <v>4173</v>
      </c>
      <c r="X1044" s="110"/>
      <c r="Y1044" s="110"/>
      <c r="Z1044" s="90"/>
    </row>
    <row r="1045" spans="1:26" ht="14.5" customHeight="1">
      <c r="A1045" s="74" t="s">
        <v>4287</v>
      </c>
      <c r="B1045" s="129" t="s">
        <v>4169</v>
      </c>
      <c r="C1045" s="130" t="s">
        <v>285</v>
      </c>
      <c r="D1045" s="131" t="s">
        <v>265</v>
      </c>
      <c r="E1045" s="129" t="s">
        <v>957</v>
      </c>
      <c r="F1045" s="132" t="s">
        <v>4288</v>
      </c>
      <c r="G1045" s="132">
        <v>5.7773060071175992</v>
      </c>
      <c r="H1045" s="348">
        <v>5.7773060071175992</v>
      </c>
      <c r="I1045" s="74"/>
      <c r="J1045" s="337">
        <v>3.6942884962406013</v>
      </c>
      <c r="K1045" s="338">
        <v>3.6942884962406013</v>
      </c>
      <c r="L1045" s="74"/>
      <c r="M1045" s="339">
        <v>6.1507697E-2</v>
      </c>
      <c r="N1045" s="340">
        <f t="shared" si="78"/>
        <v>6.1507697E-2</v>
      </c>
      <c r="O1045" s="74"/>
      <c r="P1045" s="133">
        <v>5.8522474999999997E-2</v>
      </c>
      <c r="Q1045" s="133">
        <v>2.8401597999999999E-3</v>
      </c>
      <c r="R1045" s="133">
        <v>1.4506259999999999E-4</v>
      </c>
      <c r="S1045" s="134">
        <v>3.5085416004735699E-6</v>
      </c>
      <c r="T1045" s="135">
        <v>1.0503549148701539E-8</v>
      </c>
      <c r="U1045" s="135">
        <v>2.0316890868000002E-2</v>
      </c>
      <c r="V1045" s="341">
        <v>1.0938559E-4</v>
      </c>
      <c r="W1045" s="110" t="s">
        <v>4173</v>
      </c>
      <c r="X1045" s="110"/>
      <c r="Y1045" s="110"/>
      <c r="Z1045" s="90"/>
    </row>
    <row r="1046" spans="1:26" ht="14.5" customHeight="1">
      <c r="A1046" s="74" t="s">
        <v>4289</v>
      </c>
      <c r="B1046" s="129" t="s">
        <v>4169</v>
      </c>
      <c r="C1046" s="130" t="s">
        <v>4290</v>
      </c>
      <c r="D1046" s="131" t="s">
        <v>265</v>
      </c>
      <c r="E1046" s="129" t="s">
        <v>957</v>
      </c>
      <c r="F1046" s="132" t="s">
        <v>4291</v>
      </c>
      <c r="G1046" s="132">
        <v>5.2773795218900001E-2</v>
      </c>
      <c r="H1046" s="348">
        <v>5.2773795218900001E-2</v>
      </c>
      <c r="I1046" s="74"/>
      <c r="J1046" s="337">
        <v>0.23002284210526314</v>
      </c>
      <c r="K1046" s="338">
        <v>0.23002284210526314</v>
      </c>
      <c r="L1046" s="74"/>
      <c r="M1046" s="339">
        <v>5.1017425999999996E-3</v>
      </c>
      <c r="N1046" s="340">
        <f t="shared" si="78"/>
        <v>5.1017425999999996E-3</v>
      </c>
      <c r="O1046" s="74"/>
      <c r="P1046" s="133">
        <v>4.7545069000000002E-3</v>
      </c>
      <c r="Q1046" s="133">
        <v>2.1444496000000001E-4</v>
      </c>
      <c r="R1046" s="133">
        <v>1.3279074000000001E-4</v>
      </c>
      <c r="S1046" s="134">
        <v>2.8504238289857001E-7</v>
      </c>
      <c r="T1046" s="135">
        <v>7.9306568317853996E-10</v>
      </c>
      <c r="U1046" s="135">
        <v>1.8598142619000002E-2</v>
      </c>
      <c r="V1046" s="342">
        <v>1.2425093E-5</v>
      </c>
      <c r="W1046" s="110" t="s">
        <v>4173</v>
      </c>
      <c r="X1046" s="110"/>
      <c r="Y1046" s="110"/>
      <c r="Z1046" s="90"/>
    </row>
    <row r="1047" spans="1:26" ht="14.5" customHeight="1">
      <c r="A1047" s="74" t="s">
        <v>4292</v>
      </c>
      <c r="B1047" s="129" t="s">
        <v>4169</v>
      </c>
      <c r="C1047" s="130" t="s">
        <v>286</v>
      </c>
      <c r="D1047" s="131" t="s">
        <v>265</v>
      </c>
      <c r="E1047" s="129" t="s">
        <v>957</v>
      </c>
      <c r="F1047" s="132" t="s">
        <v>4293</v>
      </c>
      <c r="G1047" s="132">
        <v>6.4198238043668994</v>
      </c>
      <c r="H1047" s="348">
        <v>6.4198238043668994</v>
      </c>
      <c r="I1047" s="74"/>
      <c r="J1047" s="337">
        <v>3.6800228571428568</v>
      </c>
      <c r="K1047" s="338">
        <v>3.6800228571428568</v>
      </c>
      <c r="L1047" s="74"/>
      <c r="M1047" s="339">
        <v>6.1116565999999997E-2</v>
      </c>
      <c r="N1047" s="340">
        <f t="shared" si="78"/>
        <v>6.1116565999999997E-2</v>
      </c>
      <c r="O1047" s="74"/>
      <c r="P1047" s="133">
        <v>5.8157195000000002E-2</v>
      </c>
      <c r="Q1047" s="133">
        <v>2.8265803000000001E-3</v>
      </c>
      <c r="R1047" s="133">
        <v>1.3279074000000001E-4</v>
      </c>
      <c r="S1047" s="134">
        <v>3.4866423628985698E-6</v>
      </c>
      <c r="T1047" s="135">
        <v>1.0453329168180539E-8</v>
      </c>
      <c r="U1047" s="135">
        <v>1.8598142619000002E-2</v>
      </c>
      <c r="V1047" s="341">
        <v>1.0862025E-4</v>
      </c>
      <c r="W1047" s="110" t="s">
        <v>4173</v>
      </c>
      <c r="X1047" s="110"/>
      <c r="Y1047" s="110"/>
      <c r="Z1047" s="90"/>
    </row>
    <row r="1048" spans="1:26" ht="14.5" customHeight="1">
      <c r="B1048" s="129" t="s">
        <v>4169</v>
      </c>
      <c r="C1048" s="127" t="s">
        <v>287</v>
      </c>
      <c r="D1048" s="127" t="s">
        <v>288</v>
      </c>
      <c r="G1048" s="74"/>
      <c r="H1048" s="74"/>
      <c r="I1048" s="74"/>
      <c r="J1048" s="115"/>
      <c r="K1048" s="74"/>
      <c r="L1048" s="74"/>
      <c r="M1048" s="115"/>
      <c r="N1048" s="74"/>
      <c r="O1048" s="74"/>
      <c r="P1048" s="74"/>
      <c r="V1048" s="74"/>
      <c r="W1048" s="89"/>
      <c r="X1048" s="110"/>
      <c r="Y1048" s="110"/>
      <c r="Z1048" s="90"/>
    </row>
    <row r="1049" spans="1:26" ht="14.5" customHeight="1">
      <c r="A1049" s="74" t="s">
        <v>4294</v>
      </c>
      <c r="B1049" s="129" t="s">
        <v>4169</v>
      </c>
      <c r="C1049" s="130" t="s">
        <v>289</v>
      </c>
      <c r="D1049" s="131" t="s">
        <v>288</v>
      </c>
      <c r="E1049" s="129" t="s">
        <v>957</v>
      </c>
      <c r="F1049" s="132" t="s">
        <v>4295</v>
      </c>
      <c r="G1049" s="132">
        <v>5.6419233986500006E-2</v>
      </c>
      <c r="H1049" s="348">
        <v>5.6419233986500006E-2</v>
      </c>
      <c r="I1049" s="74"/>
      <c r="J1049" s="337">
        <v>0.24264245864661654</v>
      </c>
      <c r="K1049" s="338">
        <v>0.24264245864661654</v>
      </c>
      <c r="L1049" s="74"/>
      <c r="M1049" s="339">
        <v>5.4477431999999998E-3</v>
      </c>
      <c r="N1049" s="340">
        <f t="shared" ref="N1049:N1083" si="79">M1049</f>
        <v>5.4477431999999998E-3</v>
      </c>
      <c r="O1049" s="74"/>
      <c r="P1049" s="133">
        <v>5.0776390000000001E-3</v>
      </c>
      <c r="Q1049" s="133">
        <v>2.2645753999999999E-4</v>
      </c>
      <c r="R1049" s="133">
        <v>1.4364662E-4</v>
      </c>
      <c r="S1049" s="134">
        <v>3.0441480507756998E-7</v>
      </c>
      <c r="T1049" s="135">
        <v>8.3749090367953981E-10</v>
      </c>
      <c r="U1049" s="135">
        <v>2.0118574184999998E-2</v>
      </c>
      <c r="V1049" s="342">
        <v>1.310213E-5</v>
      </c>
      <c r="W1049" s="110" t="s">
        <v>4173</v>
      </c>
      <c r="X1049" s="89"/>
      <c r="Y1049" s="89"/>
      <c r="Z1049" s="90"/>
    </row>
    <row r="1050" spans="1:26" ht="14.5" customHeight="1">
      <c r="A1050" s="74" t="s">
        <v>4296</v>
      </c>
      <c r="B1050" s="129" t="s">
        <v>4169</v>
      </c>
      <c r="C1050" s="130" t="s">
        <v>4297</v>
      </c>
      <c r="D1050" s="131" t="s">
        <v>288</v>
      </c>
      <c r="E1050" s="129" t="s">
        <v>957</v>
      </c>
      <c r="F1050" s="132" t="s">
        <v>4298</v>
      </c>
      <c r="G1050" s="132">
        <v>6.5436942215874989</v>
      </c>
      <c r="H1050" s="348">
        <v>6.5436942215874989</v>
      </c>
      <c r="I1050" s="74"/>
      <c r="J1050" s="337">
        <v>3.6926424812030074</v>
      </c>
      <c r="K1050" s="338">
        <v>3.6926424812030074</v>
      </c>
      <c r="L1050" s="74"/>
      <c r="M1050" s="339">
        <v>6.1462567000000003E-2</v>
      </c>
      <c r="N1050" s="340">
        <f t="shared" si="79"/>
        <v>6.1462567000000003E-2</v>
      </c>
      <c r="O1050" s="74"/>
      <c r="P1050" s="133">
        <v>5.8480326999999999E-2</v>
      </c>
      <c r="Q1050" s="133">
        <v>2.8385928999999999E-3</v>
      </c>
      <c r="R1050" s="133">
        <v>1.4364662E-4</v>
      </c>
      <c r="S1050" s="134">
        <v>3.5060147850775697E-6</v>
      </c>
      <c r="T1050" s="135">
        <v>1.0497754458681536E-8</v>
      </c>
      <c r="U1050" s="135">
        <v>2.0118574184999998E-2</v>
      </c>
      <c r="V1050" s="341">
        <v>1.0929728E-4</v>
      </c>
      <c r="W1050" s="110" t="s">
        <v>4173</v>
      </c>
      <c r="X1050" s="110"/>
      <c r="Y1050" s="110"/>
      <c r="Z1050" s="90"/>
    </row>
    <row r="1051" spans="1:26" ht="14.5" customHeight="1">
      <c r="A1051" s="74" t="s">
        <v>4299</v>
      </c>
      <c r="B1051" s="129" t="s">
        <v>4169</v>
      </c>
      <c r="C1051" s="130" t="s">
        <v>290</v>
      </c>
      <c r="D1051" s="131" t="s">
        <v>288</v>
      </c>
      <c r="E1051" s="129" t="s">
        <v>957</v>
      </c>
      <c r="F1051" s="132" t="s">
        <v>4300</v>
      </c>
      <c r="G1051" s="132">
        <v>5.9747677092000004E-2</v>
      </c>
      <c r="H1051" s="348">
        <v>5.9747677092000004E-2</v>
      </c>
      <c r="I1051" s="74"/>
      <c r="J1051" s="337">
        <v>0.2541647142857143</v>
      </c>
      <c r="K1051" s="338">
        <v>0.2541647142857143</v>
      </c>
      <c r="L1051" s="74"/>
      <c r="M1051" s="339">
        <v>5.7636566999999996E-3</v>
      </c>
      <c r="N1051" s="340">
        <f t="shared" si="79"/>
        <v>5.7636566999999996E-3</v>
      </c>
      <c r="O1051" s="74"/>
      <c r="P1051" s="133">
        <v>5.3726727E-3</v>
      </c>
      <c r="Q1051" s="133">
        <v>2.3742555000000001E-4</v>
      </c>
      <c r="R1051" s="133">
        <v>1.5355851E-4</v>
      </c>
      <c r="S1051" s="134">
        <v>3.2210267595457E-7</v>
      </c>
      <c r="T1051" s="135">
        <v>8.7805305383053995E-10</v>
      </c>
      <c r="U1051" s="135">
        <v>2.1506793962999999E-2</v>
      </c>
      <c r="V1051" s="342">
        <v>1.3720294E-5</v>
      </c>
      <c r="W1051" s="110" t="s">
        <v>4173</v>
      </c>
      <c r="X1051" s="110"/>
      <c r="Y1051" s="110"/>
      <c r="Z1051" s="90"/>
    </row>
    <row r="1052" spans="1:26" ht="14.5" customHeight="1">
      <c r="A1052" s="74" t="s">
        <v>4301</v>
      </c>
      <c r="B1052" s="129" t="s">
        <v>4169</v>
      </c>
      <c r="C1052" s="130" t="s">
        <v>291</v>
      </c>
      <c r="D1052" s="131" t="s">
        <v>288</v>
      </c>
      <c r="E1052" s="129" t="s">
        <v>957</v>
      </c>
      <c r="F1052" s="132" t="s">
        <v>4302</v>
      </c>
      <c r="G1052" s="132">
        <v>9.4495976441079996</v>
      </c>
      <c r="H1052" s="348">
        <v>9.4495976441079996</v>
      </c>
      <c r="I1052" s="74"/>
      <c r="J1052" s="337">
        <v>3.7041647368421047</v>
      </c>
      <c r="K1052" s="338">
        <v>3.7041647368421047</v>
      </c>
      <c r="L1052" s="74"/>
      <c r="M1052" s="339">
        <v>6.1778479999999997E-2</v>
      </c>
      <c r="N1052" s="340">
        <f t="shared" si="79"/>
        <v>6.1778479999999997E-2</v>
      </c>
      <c r="O1052" s="74"/>
      <c r="P1052" s="133">
        <v>5.8775360999999998E-2</v>
      </c>
      <c r="Q1052" s="133">
        <v>2.8495609E-3</v>
      </c>
      <c r="R1052" s="133">
        <v>1.5355851E-4</v>
      </c>
      <c r="S1052" s="134">
        <v>3.5237026959545701E-6</v>
      </c>
      <c r="T1052" s="135">
        <v>1.0538317288829538E-8</v>
      </c>
      <c r="U1052" s="135">
        <v>2.1506793962999999E-2</v>
      </c>
      <c r="V1052" s="341">
        <v>1.0991545E-4</v>
      </c>
      <c r="W1052" s="110" t="s">
        <v>4173</v>
      </c>
      <c r="X1052" s="110"/>
      <c r="Y1052" s="110"/>
      <c r="Z1052" s="90"/>
    </row>
    <row r="1053" spans="1:26" ht="14.5" customHeight="1">
      <c r="A1053" s="74" t="s">
        <v>4303</v>
      </c>
      <c r="B1053" s="129" t="s">
        <v>4169</v>
      </c>
      <c r="C1053" s="130" t="s">
        <v>4304</v>
      </c>
      <c r="D1053" s="131" t="s">
        <v>288</v>
      </c>
      <c r="E1053" s="129" t="s">
        <v>957</v>
      </c>
      <c r="F1053" s="132" t="s">
        <v>4305</v>
      </c>
      <c r="G1053" s="132">
        <v>8.8435694305700002E-2</v>
      </c>
      <c r="H1053" s="348">
        <v>8.8435694305700002E-2</v>
      </c>
      <c r="I1053" s="74"/>
      <c r="J1053" s="337">
        <v>0.35347562406015037</v>
      </c>
      <c r="K1053" s="338">
        <v>0.35347562406015037</v>
      </c>
      <c r="L1053" s="74"/>
      <c r="M1053" s="339">
        <v>8.4865306000000001E-3</v>
      </c>
      <c r="N1053" s="340">
        <f t="shared" si="79"/>
        <v>8.4865306000000001E-3</v>
      </c>
      <c r="O1053" s="74"/>
      <c r="P1053" s="133">
        <v>7.9155817000000003E-3</v>
      </c>
      <c r="Q1053" s="133">
        <v>3.3195932000000002E-4</v>
      </c>
      <c r="R1053" s="133">
        <v>2.3898954000000001E-4</v>
      </c>
      <c r="S1053" s="134">
        <v>4.7455525777257E-7</v>
      </c>
      <c r="T1053" s="135">
        <v>1.2276602258225399E-9</v>
      </c>
      <c r="U1053" s="135">
        <v>3.3471923809E-2</v>
      </c>
      <c r="V1053" s="342">
        <v>1.9048277999999998E-5</v>
      </c>
      <c r="W1053" s="110" t="s">
        <v>4173</v>
      </c>
      <c r="X1053" s="110"/>
      <c r="Y1053" s="110"/>
      <c r="Z1053" s="90"/>
    </row>
    <row r="1054" spans="1:26" ht="14.5" customHeight="1">
      <c r="A1054" s="74" t="s">
        <v>4306</v>
      </c>
      <c r="B1054" s="129" t="s">
        <v>4169</v>
      </c>
      <c r="C1054" s="130" t="s">
        <v>292</v>
      </c>
      <c r="D1054" s="131" t="s">
        <v>288</v>
      </c>
      <c r="E1054" s="129" t="s">
        <v>957</v>
      </c>
      <c r="F1054" s="132" t="s">
        <v>4307</v>
      </c>
      <c r="G1054" s="132">
        <v>10.646186082892703</v>
      </c>
      <c r="H1054" s="348">
        <v>10.646186082892703</v>
      </c>
      <c r="I1054" s="74"/>
      <c r="J1054" s="337">
        <v>3.8034756390977442</v>
      </c>
      <c r="K1054" s="338">
        <v>3.8034756390977442</v>
      </c>
      <c r="L1054" s="74"/>
      <c r="M1054" s="339">
        <v>6.4501353999999997E-2</v>
      </c>
      <c r="N1054" s="340">
        <f t="shared" si="79"/>
        <v>6.4501353999999997E-2</v>
      </c>
      <c r="O1054" s="74"/>
      <c r="P1054" s="133">
        <v>6.1318270000000001E-2</v>
      </c>
      <c r="Q1054" s="133">
        <v>2.9440947000000002E-3</v>
      </c>
      <c r="R1054" s="133">
        <v>2.3898954000000001E-4</v>
      </c>
      <c r="S1054" s="134">
        <v>3.6761552577725701E-6</v>
      </c>
      <c r="T1054" s="135">
        <v>1.0887923920827539E-8</v>
      </c>
      <c r="U1054" s="135">
        <v>3.3471923809E-2</v>
      </c>
      <c r="V1054" s="341">
        <v>1.1524343E-4</v>
      </c>
      <c r="W1054" s="110" t="s">
        <v>4173</v>
      </c>
      <c r="X1054" s="110"/>
      <c r="Y1054" s="110"/>
      <c r="Z1054" s="90"/>
    </row>
    <row r="1055" spans="1:26" ht="14.5" customHeight="1">
      <c r="A1055" s="74" t="s">
        <v>4308</v>
      </c>
      <c r="B1055" s="129" t="s">
        <v>4169</v>
      </c>
      <c r="C1055" s="130" t="s">
        <v>293</v>
      </c>
      <c r="D1055" s="131" t="s">
        <v>288</v>
      </c>
      <c r="E1055" s="129" t="s">
        <v>957</v>
      </c>
      <c r="F1055" s="132" t="s">
        <v>4309</v>
      </c>
      <c r="G1055" s="132">
        <v>5.3566281240999998E-2</v>
      </c>
      <c r="H1055" s="348">
        <v>5.3566281240999998E-2</v>
      </c>
      <c r="I1055" s="74"/>
      <c r="J1055" s="337">
        <v>0.23276623308270675</v>
      </c>
      <c r="K1055" s="338">
        <v>0.23276623308270675</v>
      </c>
      <c r="L1055" s="74"/>
      <c r="M1055" s="339">
        <v>5.1769601E-3</v>
      </c>
      <c r="N1055" s="340">
        <f t="shared" si="79"/>
        <v>5.1769601E-3</v>
      </c>
      <c r="O1055" s="74"/>
      <c r="P1055" s="133">
        <v>4.8247530000000002E-3</v>
      </c>
      <c r="Q1055" s="133">
        <v>2.1705638999999999E-4</v>
      </c>
      <c r="R1055" s="133">
        <v>1.3515070999999999E-4</v>
      </c>
      <c r="S1055" s="134">
        <v>2.8925377859656993E-7</v>
      </c>
      <c r="T1055" s="135">
        <v>8.0272333254753993E-10</v>
      </c>
      <c r="U1055" s="135">
        <v>1.8928671090000002E-2</v>
      </c>
      <c r="V1055" s="342">
        <v>1.2572275E-5</v>
      </c>
      <c r="W1055" s="110" t="s">
        <v>4173</v>
      </c>
      <c r="X1055" s="110"/>
      <c r="Y1055" s="110"/>
      <c r="Z1055" s="90"/>
    </row>
    <row r="1056" spans="1:26" ht="14.5" customHeight="1">
      <c r="A1056" s="74" t="s">
        <v>4310</v>
      </c>
      <c r="B1056" s="129" t="s">
        <v>4169</v>
      </c>
      <c r="C1056" s="130" t="s">
        <v>4311</v>
      </c>
      <c r="D1056" s="131" t="s">
        <v>288</v>
      </c>
      <c r="E1056" s="129" t="s">
        <v>957</v>
      </c>
      <c r="F1056" s="132" t="s">
        <v>4312</v>
      </c>
      <c r="G1056" s="132">
        <v>3.7344462844869999</v>
      </c>
      <c r="H1056" s="348">
        <v>3.7344462844869999</v>
      </c>
      <c r="I1056" s="74"/>
      <c r="J1056" s="337">
        <v>3.6827662406015036</v>
      </c>
      <c r="K1056" s="338">
        <v>3.6827662406015036</v>
      </c>
      <c r="L1056" s="74"/>
      <c r="M1056" s="339">
        <v>6.1191783E-2</v>
      </c>
      <c r="N1056" s="340">
        <f t="shared" si="79"/>
        <v>6.1191783E-2</v>
      </c>
      <c r="O1056" s="74"/>
      <c r="P1056" s="133">
        <v>5.8227440999999998E-2</v>
      </c>
      <c r="Q1056" s="133">
        <v>2.8291917999999998E-3</v>
      </c>
      <c r="R1056" s="133">
        <v>1.3515070999999999E-4</v>
      </c>
      <c r="S1056" s="134">
        <v>3.4908537885965699E-6</v>
      </c>
      <c r="T1056" s="135">
        <v>1.0462987317550541E-8</v>
      </c>
      <c r="U1056" s="135">
        <v>1.8928671090000002E-2</v>
      </c>
      <c r="V1056" s="341">
        <v>1.0876743E-4</v>
      </c>
      <c r="W1056" s="110" t="s">
        <v>4173</v>
      </c>
      <c r="X1056" s="110"/>
      <c r="Y1056" s="110"/>
      <c r="Z1056" s="90"/>
    </row>
    <row r="1057" spans="1:26" ht="14.5" customHeight="1">
      <c r="A1057" s="74" t="s">
        <v>4313</v>
      </c>
      <c r="B1057" s="129" t="s">
        <v>4169</v>
      </c>
      <c r="C1057" s="130" t="s">
        <v>294</v>
      </c>
      <c r="D1057" s="131" t="s">
        <v>288</v>
      </c>
      <c r="E1057" s="129" t="s">
        <v>957</v>
      </c>
      <c r="F1057" s="132" t="s">
        <v>4314</v>
      </c>
      <c r="G1057" s="132">
        <v>5.3566281240999998E-2</v>
      </c>
      <c r="H1057" s="348">
        <v>5.3566281240999998E-2</v>
      </c>
      <c r="I1057" s="74"/>
      <c r="J1057" s="337">
        <v>0.23276623308270675</v>
      </c>
      <c r="K1057" s="338">
        <v>0.23276623308270675</v>
      </c>
      <c r="L1057" s="74"/>
      <c r="M1057" s="339">
        <v>5.1769601E-3</v>
      </c>
      <c r="N1057" s="340">
        <f t="shared" si="79"/>
        <v>5.1769601E-3</v>
      </c>
      <c r="O1057" s="74"/>
      <c r="P1057" s="133">
        <v>4.8247530000000002E-3</v>
      </c>
      <c r="Q1057" s="133">
        <v>2.1705638999999999E-4</v>
      </c>
      <c r="R1057" s="133">
        <v>1.3515070999999999E-4</v>
      </c>
      <c r="S1057" s="134">
        <v>2.8925377859656993E-7</v>
      </c>
      <c r="T1057" s="135">
        <v>8.0272333254753993E-10</v>
      </c>
      <c r="U1057" s="135">
        <v>1.8928671090000002E-2</v>
      </c>
      <c r="V1057" s="342">
        <v>1.2572275E-5</v>
      </c>
      <c r="W1057" s="110" t="s">
        <v>4173</v>
      </c>
      <c r="X1057" s="110"/>
      <c r="Y1057" s="110"/>
      <c r="Z1057" s="90"/>
    </row>
    <row r="1058" spans="1:26" ht="14.5" customHeight="1">
      <c r="A1058" s="74" t="s">
        <v>4315</v>
      </c>
      <c r="B1058" s="129" t="s">
        <v>4169</v>
      </c>
      <c r="C1058" s="130" t="s">
        <v>295</v>
      </c>
      <c r="D1058" s="131" t="s">
        <v>288</v>
      </c>
      <c r="E1058" s="129" t="s">
        <v>957</v>
      </c>
      <c r="F1058" s="132" t="s">
        <v>4316</v>
      </c>
      <c r="G1058" s="132">
        <v>5.68947254576E-2</v>
      </c>
      <c r="H1058" s="348">
        <v>5.68947254576E-2</v>
      </c>
      <c r="I1058" s="74"/>
      <c r="J1058" s="337">
        <v>0.24428849624060148</v>
      </c>
      <c r="K1058" s="338">
        <v>0.24428849624060148</v>
      </c>
      <c r="L1058" s="74"/>
      <c r="M1058" s="339">
        <v>5.4928737000000004E-3</v>
      </c>
      <c r="N1058" s="340">
        <f t="shared" si="79"/>
        <v>5.4928737000000004E-3</v>
      </c>
      <c r="O1058" s="74"/>
      <c r="P1058" s="133">
        <v>5.1197867000000001E-3</v>
      </c>
      <c r="Q1058" s="133">
        <v>2.2802440000000001E-4</v>
      </c>
      <c r="R1058" s="133">
        <v>1.4506259999999999E-4</v>
      </c>
      <c r="S1058" s="134">
        <v>3.0694165047357E-7</v>
      </c>
      <c r="T1058" s="135">
        <v>8.4328549370153994E-10</v>
      </c>
      <c r="U1058" s="135">
        <v>2.0316890868000002E-2</v>
      </c>
      <c r="V1058" s="342">
        <v>1.3190439E-5</v>
      </c>
      <c r="W1058" s="110" t="s">
        <v>4173</v>
      </c>
      <c r="X1058" s="110"/>
      <c r="Y1058" s="110"/>
      <c r="Z1058" s="90"/>
    </row>
    <row r="1059" spans="1:26" ht="14.5" customHeight="1">
      <c r="A1059" s="74" t="s">
        <v>4317</v>
      </c>
      <c r="B1059" s="129" t="s">
        <v>4169</v>
      </c>
      <c r="C1059" s="130" t="s">
        <v>4318</v>
      </c>
      <c r="D1059" s="131" t="s">
        <v>288</v>
      </c>
      <c r="E1059" s="129" t="s">
        <v>957</v>
      </c>
      <c r="F1059" s="132" t="s">
        <v>4319</v>
      </c>
      <c r="G1059" s="132">
        <v>8.1414447071175999</v>
      </c>
      <c r="H1059" s="348">
        <v>8.1414447071175999</v>
      </c>
      <c r="I1059" s="74"/>
      <c r="J1059" s="337">
        <v>3.6942884962406013</v>
      </c>
      <c r="K1059" s="338">
        <v>3.6942884962406013</v>
      </c>
      <c r="L1059" s="74"/>
      <c r="M1059" s="339">
        <v>6.1507697E-2</v>
      </c>
      <c r="N1059" s="340">
        <f t="shared" si="79"/>
        <v>6.1507697E-2</v>
      </c>
      <c r="O1059" s="74"/>
      <c r="P1059" s="133">
        <v>5.8522474999999997E-2</v>
      </c>
      <c r="Q1059" s="133">
        <v>2.8401597999999999E-3</v>
      </c>
      <c r="R1059" s="133">
        <v>1.4506259999999999E-4</v>
      </c>
      <c r="S1059" s="134">
        <v>3.5085416004735699E-6</v>
      </c>
      <c r="T1059" s="135">
        <v>1.0503549148701539E-8</v>
      </c>
      <c r="U1059" s="135">
        <v>2.0316890868000002E-2</v>
      </c>
      <c r="V1059" s="341">
        <v>1.0938559E-4</v>
      </c>
      <c r="W1059" s="110" t="s">
        <v>4173</v>
      </c>
      <c r="X1059" s="110"/>
      <c r="Y1059" s="110"/>
      <c r="Z1059" s="90"/>
    </row>
    <row r="1060" spans="1:26" ht="14.5" customHeight="1">
      <c r="A1060" s="74" t="s">
        <v>4320</v>
      </c>
      <c r="B1060" s="129" t="s">
        <v>4169</v>
      </c>
      <c r="C1060" s="130" t="s">
        <v>296</v>
      </c>
      <c r="D1060" s="131" t="s">
        <v>288</v>
      </c>
      <c r="E1060" s="129" t="s">
        <v>957</v>
      </c>
      <c r="F1060" s="132" t="s">
        <v>4321</v>
      </c>
      <c r="G1060" s="132">
        <v>5.2773795218900001E-2</v>
      </c>
      <c r="H1060" s="348">
        <v>5.2773795218900001E-2</v>
      </c>
      <c r="I1060" s="74"/>
      <c r="J1060" s="337">
        <v>0.23002284210526314</v>
      </c>
      <c r="K1060" s="338">
        <v>0.23002284210526314</v>
      </c>
      <c r="L1060" s="74"/>
      <c r="M1060" s="339">
        <v>5.1017425999999996E-3</v>
      </c>
      <c r="N1060" s="340">
        <f t="shared" si="79"/>
        <v>5.1017425999999996E-3</v>
      </c>
      <c r="O1060" s="74"/>
      <c r="P1060" s="133">
        <v>4.7545069000000002E-3</v>
      </c>
      <c r="Q1060" s="133">
        <v>2.1444496000000001E-4</v>
      </c>
      <c r="R1060" s="133">
        <v>1.3279074000000001E-4</v>
      </c>
      <c r="S1060" s="134">
        <v>2.8504238289857001E-7</v>
      </c>
      <c r="T1060" s="135">
        <v>7.9306568317853996E-10</v>
      </c>
      <c r="U1060" s="135">
        <v>1.8598142619000002E-2</v>
      </c>
      <c r="V1060" s="342">
        <v>1.2425093E-5</v>
      </c>
      <c r="W1060" s="110" t="s">
        <v>4173</v>
      </c>
      <c r="X1060" s="110"/>
      <c r="Y1060" s="110"/>
      <c r="Z1060" s="90"/>
    </row>
    <row r="1061" spans="1:26" ht="14.5" customHeight="1">
      <c r="A1061" s="74" t="s">
        <v>4322</v>
      </c>
      <c r="B1061" s="129" t="s">
        <v>4169</v>
      </c>
      <c r="C1061" s="130" t="s">
        <v>297</v>
      </c>
      <c r="D1061" s="131" t="s">
        <v>288</v>
      </c>
      <c r="E1061" s="129" t="s">
        <v>957</v>
      </c>
      <c r="F1061" s="132" t="s">
        <v>4323</v>
      </c>
      <c r="G1061" s="132">
        <v>3.0878738043669003</v>
      </c>
      <c r="H1061" s="348">
        <v>3.0878738043669003</v>
      </c>
      <c r="I1061" s="74"/>
      <c r="J1061" s="337">
        <v>3.6800228571428568</v>
      </c>
      <c r="K1061" s="338">
        <v>3.6800228571428568</v>
      </c>
      <c r="L1061" s="74"/>
      <c r="M1061" s="339">
        <v>6.1116565999999997E-2</v>
      </c>
      <c r="N1061" s="340">
        <f t="shared" si="79"/>
        <v>6.1116565999999997E-2</v>
      </c>
      <c r="O1061" s="74"/>
      <c r="P1061" s="133">
        <v>5.8157195000000002E-2</v>
      </c>
      <c r="Q1061" s="133">
        <v>2.8265803000000001E-3</v>
      </c>
      <c r="R1061" s="133">
        <v>1.3279074000000001E-4</v>
      </c>
      <c r="S1061" s="134">
        <v>3.4866423628985698E-6</v>
      </c>
      <c r="T1061" s="135">
        <v>1.0453329168180539E-8</v>
      </c>
      <c r="U1061" s="135">
        <v>1.8598142619000002E-2</v>
      </c>
      <c r="V1061" s="341">
        <v>1.0862025E-4</v>
      </c>
      <c r="W1061" s="110" t="s">
        <v>4173</v>
      </c>
      <c r="X1061" s="110"/>
      <c r="Y1061" s="110"/>
      <c r="Z1061" s="90"/>
    </row>
    <row r="1062" spans="1:26" ht="14.5" customHeight="1">
      <c r="A1062" s="74" t="s">
        <v>4324</v>
      </c>
      <c r="B1062" s="129" t="s">
        <v>4169</v>
      </c>
      <c r="C1062" s="130" t="s">
        <v>298</v>
      </c>
      <c r="D1062" s="131" t="s">
        <v>288</v>
      </c>
      <c r="E1062" s="129" t="s">
        <v>957</v>
      </c>
      <c r="F1062" s="132" t="s">
        <v>4325</v>
      </c>
      <c r="G1062" s="132">
        <v>5.4675762113200001E-2</v>
      </c>
      <c r="H1062" s="348">
        <v>5.4675762113200001E-2</v>
      </c>
      <c r="I1062" s="74"/>
      <c r="J1062" s="337">
        <v>0.23660698496240601</v>
      </c>
      <c r="K1062" s="338">
        <v>0.23660698496240601</v>
      </c>
      <c r="L1062" s="74"/>
      <c r="M1062" s="339">
        <v>5.2822646000000003E-3</v>
      </c>
      <c r="N1062" s="340">
        <f t="shared" si="79"/>
        <v>5.2822646000000003E-3</v>
      </c>
      <c r="O1062" s="74"/>
      <c r="P1062" s="133">
        <v>4.9230975999999997E-3</v>
      </c>
      <c r="Q1062" s="133">
        <v>2.2071239000000001E-4</v>
      </c>
      <c r="R1062" s="133">
        <v>1.3845468000000001E-4</v>
      </c>
      <c r="S1062" s="134">
        <v>2.9514973648556999E-7</v>
      </c>
      <c r="T1062" s="135">
        <v>8.1624405226653972E-10</v>
      </c>
      <c r="U1062" s="135">
        <v>1.9391411349E-2</v>
      </c>
      <c r="V1062" s="342">
        <v>1.2778329E-5</v>
      </c>
      <c r="W1062" s="110" t="s">
        <v>4173</v>
      </c>
      <c r="X1062" s="110"/>
      <c r="Y1062" s="110"/>
      <c r="Z1062" s="90"/>
    </row>
    <row r="1063" spans="1:26" ht="14.5" customHeight="1">
      <c r="A1063" s="74" t="s">
        <v>4326</v>
      </c>
      <c r="B1063" s="129" t="s">
        <v>4169</v>
      </c>
      <c r="C1063" s="130" t="s">
        <v>4327</v>
      </c>
      <c r="D1063" s="131" t="s">
        <v>288</v>
      </c>
      <c r="E1063" s="129" t="s">
        <v>957</v>
      </c>
      <c r="F1063" s="132" t="s">
        <v>4328</v>
      </c>
      <c r="G1063" s="132">
        <v>3.5019757584972</v>
      </c>
      <c r="H1063" s="348">
        <v>3.5019757584972</v>
      </c>
      <c r="I1063" s="74"/>
      <c r="J1063" s="337">
        <v>3.6866069924812028</v>
      </c>
      <c r="K1063" s="338">
        <v>3.6866069924812028</v>
      </c>
      <c r="L1063" s="74"/>
      <c r="M1063" s="339">
        <v>6.1297088E-2</v>
      </c>
      <c r="N1063" s="340">
        <f t="shared" si="79"/>
        <v>6.1297088E-2</v>
      </c>
      <c r="O1063" s="74"/>
      <c r="P1063" s="133">
        <v>5.8325785999999998E-2</v>
      </c>
      <c r="Q1063" s="133">
        <v>2.8328478000000002E-3</v>
      </c>
      <c r="R1063" s="133">
        <v>1.3845468000000001E-4</v>
      </c>
      <c r="S1063" s="134">
        <v>3.4967497264855702E-6</v>
      </c>
      <c r="T1063" s="135">
        <v>1.0476507927261541E-8</v>
      </c>
      <c r="U1063" s="135">
        <v>1.9391411349E-2</v>
      </c>
      <c r="V1063" s="341">
        <v>1.0897347999999999E-4</v>
      </c>
      <c r="W1063" s="110" t="s">
        <v>4173</v>
      </c>
      <c r="X1063" s="110"/>
      <c r="Y1063" s="110"/>
      <c r="Z1063" s="90"/>
    </row>
    <row r="1064" spans="1:26" ht="14.5" customHeight="1">
      <c r="A1064" s="74" t="s">
        <v>4329</v>
      </c>
      <c r="B1064" s="129" t="s">
        <v>4169</v>
      </c>
      <c r="C1064" s="130" t="s">
        <v>299</v>
      </c>
      <c r="D1064" s="131" t="s">
        <v>288</v>
      </c>
      <c r="E1064" s="129" t="s">
        <v>957</v>
      </c>
      <c r="F1064" s="132" t="s">
        <v>4330</v>
      </c>
      <c r="G1064" s="132">
        <v>5.2773795218900001E-2</v>
      </c>
      <c r="H1064" s="348">
        <v>5.2773795218900001E-2</v>
      </c>
      <c r="I1064" s="74"/>
      <c r="J1064" s="337">
        <v>0.23002284210526314</v>
      </c>
      <c r="K1064" s="338">
        <v>0.23002284210526314</v>
      </c>
      <c r="L1064" s="74"/>
      <c r="M1064" s="339">
        <v>5.1017425999999996E-3</v>
      </c>
      <c r="N1064" s="340">
        <f t="shared" si="79"/>
        <v>5.1017425999999996E-3</v>
      </c>
      <c r="O1064" s="74"/>
      <c r="P1064" s="133">
        <v>4.7545069000000002E-3</v>
      </c>
      <c r="Q1064" s="133">
        <v>2.1444496000000001E-4</v>
      </c>
      <c r="R1064" s="133">
        <v>1.3279074000000001E-4</v>
      </c>
      <c r="S1064" s="134">
        <v>2.8504238289857001E-7</v>
      </c>
      <c r="T1064" s="135">
        <v>7.9306568317853996E-10</v>
      </c>
      <c r="U1064" s="135">
        <v>1.8598142619000002E-2</v>
      </c>
      <c r="V1064" s="342">
        <v>1.2425093E-5</v>
      </c>
      <c r="W1064" s="110" t="s">
        <v>4173</v>
      </c>
      <c r="X1064" s="110"/>
      <c r="Y1064" s="110"/>
      <c r="Z1064" s="90"/>
    </row>
    <row r="1065" spans="1:26" ht="14.5" customHeight="1">
      <c r="A1065" s="74" t="s">
        <v>4331</v>
      </c>
      <c r="B1065" s="129" t="s">
        <v>4169</v>
      </c>
      <c r="C1065" s="130" t="s">
        <v>300</v>
      </c>
      <c r="D1065" s="131" t="s">
        <v>288</v>
      </c>
      <c r="E1065" s="129" t="s">
        <v>957</v>
      </c>
      <c r="F1065" s="132" t="s">
        <v>4332</v>
      </c>
      <c r="G1065" s="132">
        <v>3.9466238043669</v>
      </c>
      <c r="H1065" s="348">
        <v>3.9466238043669</v>
      </c>
      <c r="I1065" s="74"/>
      <c r="J1065" s="337">
        <v>3.6800228571428568</v>
      </c>
      <c r="K1065" s="338">
        <v>3.6800228571428568</v>
      </c>
      <c r="L1065" s="74"/>
      <c r="M1065" s="339">
        <v>6.1116565999999997E-2</v>
      </c>
      <c r="N1065" s="340">
        <f t="shared" si="79"/>
        <v>6.1116565999999997E-2</v>
      </c>
      <c r="O1065" s="74"/>
      <c r="P1065" s="133">
        <v>5.8157195000000002E-2</v>
      </c>
      <c r="Q1065" s="133">
        <v>2.8265803000000001E-3</v>
      </c>
      <c r="R1065" s="133">
        <v>1.3279074000000001E-4</v>
      </c>
      <c r="S1065" s="134">
        <v>3.4866423628985698E-6</v>
      </c>
      <c r="T1065" s="135">
        <v>1.0453329168180539E-8</v>
      </c>
      <c r="U1065" s="135">
        <v>1.8598142619000002E-2</v>
      </c>
      <c r="V1065" s="341">
        <v>1.0862025E-4</v>
      </c>
      <c r="W1065" s="110" t="s">
        <v>4173</v>
      </c>
      <c r="X1065" s="110"/>
      <c r="Y1065" s="110"/>
      <c r="Z1065" s="90"/>
    </row>
    <row r="1066" spans="1:26" ht="14.5" customHeight="1">
      <c r="A1066" s="74" t="s">
        <v>4333</v>
      </c>
      <c r="B1066" s="129" t="s">
        <v>4169</v>
      </c>
      <c r="C1066" s="130" t="s">
        <v>4334</v>
      </c>
      <c r="D1066" s="131" t="s">
        <v>288</v>
      </c>
      <c r="E1066" s="129" t="s">
        <v>957</v>
      </c>
      <c r="F1066" s="132" t="s">
        <v>4335</v>
      </c>
      <c r="G1066" s="132">
        <v>6.2442132007499998E-2</v>
      </c>
      <c r="H1066" s="348">
        <v>6.2442132007499998E-2</v>
      </c>
      <c r="I1066" s="74"/>
      <c r="J1066" s="337">
        <v>0.2634922631578947</v>
      </c>
      <c r="K1066" s="338">
        <v>0.2634922631578947</v>
      </c>
      <c r="L1066" s="74"/>
      <c r="M1066" s="339">
        <v>6.0193961999999998E-3</v>
      </c>
      <c r="N1066" s="340">
        <f t="shared" si="79"/>
        <v>6.0193961999999998E-3</v>
      </c>
      <c r="O1066" s="74"/>
      <c r="P1066" s="133">
        <v>5.6115093999999999E-3</v>
      </c>
      <c r="Q1066" s="133">
        <v>2.4630441000000002E-4</v>
      </c>
      <c r="R1066" s="133">
        <v>1.6158241999999999E-4</v>
      </c>
      <c r="S1066" s="134">
        <v>3.3642142623857003E-7</v>
      </c>
      <c r="T1066" s="135">
        <v>9.1088909429153991E-10</v>
      </c>
      <c r="U1066" s="135">
        <v>2.2630590164E-2</v>
      </c>
      <c r="V1066" s="342">
        <v>1.4220712E-5</v>
      </c>
      <c r="W1066" s="110" t="s">
        <v>4173</v>
      </c>
      <c r="X1066" s="110"/>
      <c r="Y1066" s="110"/>
      <c r="Z1066" s="90"/>
    </row>
    <row r="1067" spans="1:26" ht="14.5" customHeight="1">
      <c r="A1067" s="74" t="s">
        <v>4336</v>
      </c>
      <c r="B1067" s="129" t="s">
        <v>4169</v>
      </c>
      <c r="C1067" s="130" t="s">
        <v>301</v>
      </c>
      <c r="D1067" s="131" t="s">
        <v>288</v>
      </c>
      <c r="E1067" s="129" t="s">
        <v>957</v>
      </c>
      <c r="F1067" s="132" t="s">
        <v>4337</v>
      </c>
      <c r="G1067" s="132">
        <v>10.6201916783585</v>
      </c>
      <c r="H1067" s="348">
        <v>10.6201916783585</v>
      </c>
      <c r="I1067" s="74"/>
      <c r="J1067" s="337">
        <v>3.7134922556390975</v>
      </c>
      <c r="K1067" s="338">
        <v>3.7134922556390975</v>
      </c>
      <c r="L1067" s="74"/>
      <c r="M1067" s="339">
        <v>6.2034220000000001E-2</v>
      </c>
      <c r="N1067" s="340">
        <f t="shared" si="79"/>
        <v>6.2034220000000001E-2</v>
      </c>
      <c r="O1067" s="74"/>
      <c r="P1067" s="133">
        <v>5.9014196999999997E-2</v>
      </c>
      <c r="Q1067" s="133">
        <v>2.8584397999999998E-3</v>
      </c>
      <c r="R1067" s="133">
        <v>1.6158241999999999E-4</v>
      </c>
      <c r="S1067" s="134">
        <v>3.5380213862385699E-6</v>
      </c>
      <c r="T1067" s="135">
        <v>1.0571153199293538E-8</v>
      </c>
      <c r="U1067" s="135">
        <v>2.2630590164E-2</v>
      </c>
      <c r="V1067" s="341">
        <v>1.1041587E-4</v>
      </c>
      <c r="W1067" s="110" t="s">
        <v>4173</v>
      </c>
      <c r="X1067" s="110"/>
      <c r="Y1067" s="110"/>
      <c r="Z1067" s="90"/>
    </row>
    <row r="1068" spans="1:26" ht="14.5" customHeight="1">
      <c r="A1068" s="74" t="s">
        <v>4338</v>
      </c>
      <c r="B1068" s="129" t="s">
        <v>4169</v>
      </c>
      <c r="C1068" s="130" t="s">
        <v>302</v>
      </c>
      <c r="D1068" s="131" t="s">
        <v>288</v>
      </c>
      <c r="E1068" s="129" t="s">
        <v>957</v>
      </c>
      <c r="F1068" s="132" t="s">
        <v>4339</v>
      </c>
      <c r="G1068" s="132">
        <v>8.272979083580001E-2</v>
      </c>
      <c r="H1068" s="348">
        <v>8.272979083580001E-2</v>
      </c>
      <c r="I1068" s="74"/>
      <c r="J1068" s="337">
        <v>0.33372318045112781</v>
      </c>
      <c r="K1068" s="338">
        <v>0.33372318045112781</v>
      </c>
      <c r="L1068" s="74"/>
      <c r="M1068" s="339">
        <v>7.9449645000000003E-3</v>
      </c>
      <c r="N1068" s="340">
        <f t="shared" si="79"/>
        <v>7.9449645000000003E-3</v>
      </c>
      <c r="O1068" s="74"/>
      <c r="P1068" s="133">
        <v>7.4098096999999996E-3</v>
      </c>
      <c r="Q1068" s="133">
        <v>3.1315702999999999E-4</v>
      </c>
      <c r="R1068" s="133">
        <v>2.2199772999999999E-4</v>
      </c>
      <c r="S1068" s="134">
        <v>4.4423319880257003E-7</v>
      </c>
      <c r="T1068" s="135">
        <v>1.15812509456054E-9</v>
      </c>
      <c r="U1068" s="135">
        <v>3.1092119618999998E-2</v>
      </c>
      <c r="V1068" s="342">
        <v>1.7988569000000001E-5</v>
      </c>
      <c r="W1068" s="110" t="s">
        <v>4173</v>
      </c>
      <c r="X1068" s="110"/>
      <c r="Y1068" s="110"/>
      <c r="Z1068" s="90"/>
    </row>
    <row r="1069" spans="1:26" ht="14.5" customHeight="1">
      <c r="A1069" s="74" t="s">
        <v>4340</v>
      </c>
      <c r="B1069" s="129" t="s">
        <v>4169</v>
      </c>
      <c r="C1069" s="130" t="s">
        <v>4341</v>
      </c>
      <c r="D1069" s="131" t="s">
        <v>288</v>
      </c>
      <c r="E1069" s="129" t="s">
        <v>957</v>
      </c>
      <c r="F1069" s="132" t="s">
        <v>4342</v>
      </c>
      <c r="G1069" s="132">
        <v>3.6926323127118001</v>
      </c>
      <c r="H1069" s="348">
        <v>3.6926323127118001</v>
      </c>
      <c r="I1069" s="74"/>
      <c r="J1069" s="337">
        <v>0.1637231804511278</v>
      </c>
      <c r="K1069" s="338">
        <v>0.1637231804511278</v>
      </c>
      <c r="L1069" s="74"/>
      <c r="M1069" s="339">
        <v>5.1848138000000002E-3</v>
      </c>
      <c r="N1069" s="340">
        <f t="shared" si="79"/>
        <v>5.1848138000000002E-3</v>
      </c>
      <c r="O1069" s="74"/>
      <c r="P1069" s="133">
        <v>4.7783729000000002E-3</v>
      </c>
      <c r="Q1069" s="133">
        <v>1.8444311E-4</v>
      </c>
      <c r="R1069" s="133">
        <v>2.2199772999999999E-4</v>
      </c>
      <c r="S1069" s="134">
        <v>2.8647319880257002E-7</v>
      </c>
      <c r="T1069" s="135">
        <v>6.8211208956053997E-10</v>
      </c>
      <c r="U1069" s="135">
        <v>3.1092119618999998E-2</v>
      </c>
      <c r="V1069" s="342">
        <v>1.3248518E-5</v>
      </c>
      <c r="W1069" s="110" t="s">
        <v>4173</v>
      </c>
      <c r="X1069" s="110"/>
      <c r="Y1069" s="110"/>
      <c r="Z1069" s="90"/>
    </row>
    <row r="1070" spans="1:26" ht="14.5" customHeight="1">
      <c r="A1070" s="74" t="s">
        <v>4343</v>
      </c>
      <c r="B1070" s="129" t="s">
        <v>4169</v>
      </c>
      <c r="C1070" s="130" t="s">
        <v>303</v>
      </c>
      <c r="D1070" s="131" t="s">
        <v>288</v>
      </c>
      <c r="E1070" s="129" t="s">
        <v>957</v>
      </c>
      <c r="F1070" s="132" t="s">
        <v>4344</v>
      </c>
      <c r="G1070" s="132">
        <v>5.8530344990576006</v>
      </c>
      <c r="H1070" s="348">
        <v>5.8530344990576006</v>
      </c>
      <c r="I1070" s="74"/>
      <c r="J1070" s="337">
        <v>3.6948371428571423</v>
      </c>
      <c r="K1070" s="338">
        <v>3.6948371428571423</v>
      </c>
      <c r="L1070" s="74"/>
      <c r="M1070" s="339">
        <v>6.1522740999999999E-2</v>
      </c>
      <c r="N1070" s="340">
        <f t="shared" si="79"/>
        <v>6.1522740999999999E-2</v>
      </c>
      <c r="O1070" s="74"/>
      <c r="P1070" s="133">
        <v>5.8536524E-2</v>
      </c>
      <c r="Q1070" s="133">
        <v>2.8406820000000002E-3</v>
      </c>
      <c r="R1070" s="133">
        <v>1.4553459999999999E-4</v>
      </c>
      <c r="S1070" s="134">
        <v>3.5093839055695701E-6</v>
      </c>
      <c r="T1070" s="135">
        <v>1.050548137837154E-8</v>
      </c>
      <c r="U1070" s="135">
        <v>2.0382996761999998E-2</v>
      </c>
      <c r="V1070" s="341">
        <v>1.0941503E-4</v>
      </c>
      <c r="W1070" s="110" t="s">
        <v>4173</v>
      </c>
      <c r="X1070" s="110"/>
      <c r="Y1070" s="110"/>
      <c r="Z1070" s="90"/>
    </row>
    <row r="1071" spans="1:26" ht="14.5" customHeight="1">
      <c r="A1071" s="74" t="s">
        <v>4345</v>
      </c>
      <c r="B1071" s="129" t="s">
        <v>4169</v>
      </c>
      <c r="C1071" s="130" t="s">
        <v>304</v>
      </c>
      <c r="D1071" s="131" t="s">
        <v>288</v>
      </c>
      <c r="E1071" s="129" t="s">
        <v>957</v>
      </c>
      <c r="F1071" s="132" t="s">
        <v>4346</v>
      </c>
      <c r="G1071" s="132">
        <v>5.5309752414300001E-2</v>
      </c>
      <c r="H1071" s="348">
        <v>5.5309752414300001E-2</v>
      </c>
      <c r="I1071" s="74"/>
      <c r="J1071" s="337">
        <v>0.23880170676691728</v>
      </c>
      <c r="K1071" s="338">
        <v>0.23880170676691728</v>
      </c>
      <c r="L1071" s="74"/>
      <c r="M1071" s="339">
        <v>5.3424387000000004E-3</v>
      </c>
      <c r="N1071" s="340">
        <f t="shared" si="79"/>
        <v>5.3424387000000004E-3</v>
      </c>
      <c r="O1071" s="74"/>
      <c r="P1071" s="133">
        <v>4.9792945000000002E-3</v>
      </c>
      <c r="Q1071" s="133">
        <v>2.2280153999999999E-4</v>
      </c>
      <c r="R1071" s="133">
        <v>1.4034266E-4</v>
      </c>
      <c r="S1071" s="134">
        <v>2.9851885708856999E-7</v>
      </c>
      <c r="T1071" s="135">
        <v>8.2397018296253979E-10</v>
      </c>
      <c r="U1071" s="135">
        <v>1.9655833926E-2</v>
      </c>
      <c r="V1071" s="342">
        <v>1.2896075E-5</v>
      </c>
      <c r="W1071" s="110" t="s">
        <v>4173</v>
      </c>
      <c r="X1071" s="110"/>
      <c r="Y1071" s="110"/>
      <c r="Z1071" s="90"/>
    </row>
    <row r="1072" spans="1:26" ht="14.5" customHeight="1">
      <c r="A1072" s="74" t="s">
        <v>4347</v>
      </c>
      <c r="B1072" s="129" t="s">
        <v>4169</v>
      </c>
      <c r="C1072" s="130" t="s">
        <v>4348</v>
      </c>
      <c r="D1072" s="131" t="s">
        <v>288</v>
      </c>
      <c r="E1072" s="129" t="s">
        <v>957</v>
      </c>
      <c r="F1072" s="132" t="s">
        <v>4349</v>
      </c>
      <c r="G1072" s="132">
        <v>5.4090347468772997</v>
      </c>
      <c r="H1072" s="348">
        <v>5.4090347468772997</v>
      </c>
      <c r="I1072" s="74"/>
      <c r="J1072" s="337">
        <v>3.6888017293233082</v>
      </c>
      <c r="K1072" s="338">
        <v>3.6888017293233082</v>
      </c>
      <c r="L1072" s="74"/>
      <c r="M1072" s="339">
        <v>6.1357262000000003E-2</v>
      </c>
      <c r="N1072" s="340">
        <f t="shared" si="79"/>
        <v>6.1357262000000003E-2</v>
      </c>
      <c r="O1072" s="74"/>
      <c r="P1072" s="133">
        <v>5.8381981999999999E-2</v>
      </c>
      <c r="Q1072" s="133">
        <v>2.8349369E-3</v>
      </c>
      <c r="R1072" s="133">
        <v>1.4034266E-4</v>
      </c>
      <c r="S1072" s="134">
        <v>3.5001188470885696E-6</v>
      </c>
      <c r="T1072" s="135">
        <v>1.0484233847961538E-8</v>
      </c>
      <c r="U1072" s="135">
        <v>1.9655833926E-2</v>
      </c>
      <c r="V1072" s="341">
        <v>1.0909123000000001E-4</v>
      </c>
      <c r="W1072" s="110" t="s">
        <v>4173</v>
      </c>
      <c r="X1072" s="110"/>
      <c r="Y1072" s="110"/>
      <c r="Z1072" s="90"/>
    </row>
    <row r="1073" spans="1:26" ht="14.5" customHeight="1">
      <c r="A1073" s="74" t="s">
        <v>4350</v>
      </c>
      <c r="B1073" s="129" t="s">
        <v>4169</v>
      </c>
      <c r="C1073" s="130" t="s">
        <v>305</v>
      </c>
      <c r="D1073" s="131" t="s">
        <v>288</v>
      </c>
      <c r="E1073" s="129" t="s">
        <v>957</v>
      </c>
      <c r="F1073" s="132" t="s">
        <v>4351</v>
      </c>
      <c r="G1073" s="132">
        <v>5.5309752414300001E-2</v>
      </c>
      <c r="H1073" s="348">
        <v>5.5309752414300001E-2</v>
      </c>
      <c r="I1073" s="74"/>
      <c r="J1073" s="337">
        <v>0.23880170676691728</v>
      </c>
      <c r="K1073" s="338">
        <v>0.23880170676691728</v>
      </c>
      <c r="L1073" s="74"/>
      <c r="M1073" s="339">
        <v>5.3424387000000004E-3</v>
      </c>
      <c r="N1073" s="340">
        <f t="shared" si="79"/>
        <v>5.3424387000000004E-3</v>
      </c>
      <c r="O1073" s="74"/>
      <c r="P1073" s="133">
        <v>4.9792945000000002E-3</v>
      </c>
      <c r="Q1073" s="133">
        <v>2.2280153999999999E-4</v>
      </c>
      <c r="R1073" s="133">
        <v>1.4034266E-4</v>
      </c>
      <c r="S1073" s="134">
        <v>2.9851885708856999E-7</v>
      </c>
      <c r="T1073" s="135">
        <v>8.2397018296253979E-10</v>
      </c>
      <c r="U1073" s="135">
        <v>1.9655833926E-2</v>
      </c>
      <c r="V1073" s="342">
        <v>1.2896075E-5</v>
      </c>
      <c r="W1073" s="110" t="s">
        <v>4173</v>
      </c>
      <c r="X1073" s="110"/>
      <c r="Y1073" s="110"/>
      <c r="Z1073" s="90"/>
    </row>
    <row r="1074" spans="1:26" ht="14.5" customHeight="1">
      <c r="A1074" s="74" t="s">
        <v>4352</v>
      </c>
      <c r="B1074" s="129" t="s">
        <v>4169</v>
      </c>
      <c r="C1074" s="130" t="s">
        <v>306</v>
      </c>
      <c r="D1074" s="131" t="s">
        <v>288</v>
      </c>
      <c r="E1074" s="129" t="s">
        <v>957</v>
      </c>
      <c r="F1074" s="132" t="s">
        <v>4353</v>
      </c>
      <c r="G1074" s="132">
        <v>7.0406597468772993</v>
      </c>
      <c r="H1074" s="348">
        <v>7.0406597468772993</v>
      </c>
      <c r="I1074" s="74"/>
      <c r="J1074" s="337">
        <v>3.6888017293233082</v>
      </c>
      <c r="K1074" s="338">
        <v>3.6888017293233082</v>
      </c>
      <c r="L1074" s="74"/>
      <c r="M1074" s="339">
        <v>6.1357262000000003E-2</v>
      </c>
      <c r="N1074" s="340">
        <f t="shared" si="79"/>
        <v>6.1357262000000003E-2</v>
      </c>
      <c r="O1074" s="74"/>
      <c r="P1074" s="133">
        <v>5.8381981999999999E-2</v>
      </c>
      <c r="Q1074" s="133">
        <v>2.8349369E-3</v>
      </c>
      <c r="R1074" s="133">
        <v>1.4034266E-4</v>
      </c>
      <c r="S1074" s="134">
        <v>3.5001188470885696E-6</v>
      </c>
      <c r="T1074" s="135">
        <v>1.0484233847961538E-8</v>
      </c>
      <c r="U1074" s="135">
        <v>1.9655833926E-2</v>
      </c>
      <c r="V1074" s="341">
        <v>1.0909123000000001E-4</v>
      </c>
      <c r="W1074" s="110" t="s">
        <v>4173</v>
      </c>
      <c r="X1074" s="110"/>
      <c r="Y1074" s="110"/>
      <c r="Z1074" s="90"/>
    </row>
    <row r="1075" spans="1:26" ht="14.5" customHeight="1">
      <c r="A1075" s="74" t="s">
        <v>4354</v>
      </c>
      <c r="B1075" s="129" t="s">
        <v>4169</v>
      </c>
      <c r="C1075" s="130" t="s">
        <v>4355</v>
      </c>
      <c r="D1075" s="131" t="s">
        <v>288</v>
      </c>
      <c r="E1075" s="129" t="s">
        <v>957</v>
      </c>
      <c r="F1075" s="132" t="s">
        <v>4356</v>
      </c>
      <c r="G1075" s="132">
        <v>5.6577730896499992E-2</v>
      </c>
      <c r="H1075" s="348">
        <v>5.6577730896499992E-2</v>
      </c>
      <c r="I1075" s="74"/>
      <c r="J1075" s="337">
        <v>0.24319113533834583</v>
      </c>
      <c r="K1075" s="338">
        <v>0.24319113533834583</v>
      </c>
      <c r="L1075" s="74"/>
      <c r="M1075" s="339">
        <v>5.4627866999999997E-3</v>
      </c>
      <c r="N1075" s="340">
        <f t="shared" si="79"/>
        <v>5.4627866999999997E-3</v>
      </c>
      <c r="O1075" s="74"/>
      <c r="P1075" s="133">
        <v>5.0916881999999997E-3</v>
      </c>
      <c r="Q1075" s="133">
        <v>2.2697983E-4</v>
      </c>
      <c r="R1075" s="133">
        <v>1.4411860999999999E-4</v>
      </c>
      <c r="S1075" s="134">
        <v>3.0525709017256999E-7</v>
      </c>
      <c r="T1075" s="135">
        <v>8.3942243235354003E-10</v>
      </c>
      <c r="U1075" s="135">
        <v>2.0184680079000001E-2</v>
      </c>
      <c r="V1075" s="342">
        <v>1.3131566E-5</v>
      </c>
      <c r="W1075" s="110" t="s">
        <v>4173</v>
      </c>
      <c r="X1075" s="110"/>
      <c r="Y1075" s="110"/>
      <c r="Z1075" s="90"/>
    </row>
    <row r="1076" spans="1:26" ht="14.5" customHeight="1">
      <c r="A1076" s="74" t="s">
        <v>4357</v>
      </c>
      <c r="B1076" s="129" t="s">
        <v>4169</v>
      </c>
      <c r="C1076" s="130" t="s">
        <v>307</v>
      </c>
      <c r="D1076" s="131" t="s">
        <v>288</v>
      </c>
      <c r="E1076" s="129" t="s">
        <v>957</v>
      </c>
      <c r="F1076" s="132" t="s">
        <v>4358</v>
      </c>
      <c r="G1076" s="132">
        <v>8.0724277135174987</v>
      </c>
      <c r="H1076" s="348">
        <v>8.0724277135174987</v>
      </c>
      <c r="I1076" s="74"/>
      <c r="J1076" s="337">
        <v>3.6931911278195488</v>
      </c>
      <c r="K1076" s="338">
        <v>3.6931911278195488</v>
      </c>
      <c r="L1076" s="74"/>
      <c r="M1076" s="339">
        <v>6.1477610000000002E-2</v>
      </c>
      <c r="N1076" s="340">
        <f t="shared" si="79"/>
        <v>6.1477610000000002E-2</v>
      </c>
      <c r="O1076" s="74"/>
      <c r="P1076" s="133">
        <v>5.8494376000000001E-2</v>
      </c>
      <c r="Q1076" s="133">
        <v>2.8391152000000002E-3</v>
      </c>
      <c r="R1076" s="133">
        <v>1.4411860999999999E-4</v>
      </c>
      <c r="S1076" s="134">
        <v>3.5068570901725697E-6</v>
      </c>
      <c r="T1076" s="135">
        <v>1.0499686687351541E-8</v>
      </c>
      <c r="U1076" s="135">
        <v>2.0184680079000001E-2</v>
      </c>
      <c r="V1076" s="341">
        <v>1.0932672E-4</v>
      </c>
      <c r="W1076" s="110" t="s">
        <v>4173</v>
      </c>
      <c r="X1076" s="110"/>
      <c r="Y1076" s="110"/>
      <c r="Z1076" s="90"/>
    </row>
    <row r="1077" spans="1:26" ht="14.5" customHeight="1">
      <c r="A1077" s="74" t="s">
        <v>4359</v>
      </c>
      <c r="B1077" s="129" t="s">
        <v>4169</v>
      </c>
      <c r="C1077" s="130" t="s">
        <v>308</v>
      </c>
      <c r="D1077" s="131" t="s">
        <v>288</v>
      </c>
      <c r="E1077" s="129" t="s">
        <v>957</v>
      </c>
      <c r="F1077" s="132" t="s">
        <v>4360</v>
      </c>
      <c r="G1077" s="132">
        <v>4.1775181430610001E-2</v>
      </c>
      <c r="H1077" s="348">
        <v>4.1775181430610001E-2</v>
      </c>
      <c r="I1077" s="74"/>
      <c r="J1077" s="337">
        <v>0.19207877443609023</v>
      </c>
      <c r="K1077" s="338">
        <v>0.19207877443609023</v>
      </c>
      <c r="L1077" s="74"/>
      <c r="M1077" s="339">
        <v>4.2592152000000003E-3</v>
      </c>
      <c r="N1077" s="340">
        <f t="shared" si="79"/>
        <v>4.2592152000000003E-3</v>
      </c>
      <c r="O1077" s="74"/>
      <c r="P1077" s="133">
        <v>3.9915658999999997E-3</v>
      </c>
      <c r="Q1077" s="133">
        <v>1.7169635999999999E-4</v>
      </c>
      <c r="R1077" s="145">
        <v>9.5952988000000002E-5</v>
      </c>
      <c r="S1077" s="134">
        <v>2.3930250721943502E-7</v>
      </c>
      <c r="T1077" s="135">
        <v>6.3497174307946637E-10</v>
      </c>
      <c r="U1077" s="135">
        <v>1.3438793398699999E-2</v>
      </c>
      <c r="V1077" s="342">
        <v>1.014591E-5</v>
      </c>
      <c r="W1077" s="110" t="s">
        <v>4173</v>
      </c>
      <c r="X1077" s="110"/>
      <c r="Y1077" s="110"/>
      <c r="Z1077" s="90"/>
    </row>
    <row r="1078" spans="1:26" ht="14.5" customHeight="1">
      <c r="A1078" s="74" t="s">
        <v>4361</v>
      </c>
      <c r="B1078" s="129" t="s">
        <v>4169</v>
      </c>
      <c r="C1078" s="130" t="s">
        <v>4362</v>
      </c>
      <c r="D1078" s="131" t="s">
        <v>288</v>
      </c>
      <c r="E1078" s="129" t="s">
        <v>957</v>
      </c>
      <c r="F1078" s="132" t="s">
        <v>4363</v>
      </c>
      <c r="G1078" s="132">
        <v>5.7053222377600001E-2</v>
      </c>
      <c r="H1078" s="348">
        <v>5.7053222377600001E-2</v>
      </c>
      <c r="I1078" s="74"/>
      <c r="J1078" s="337">
        <v>0.24483717293233082</v>
      </c>
      <c r="K1078" s="338">
        <v>0.24483717293233082</v>
      </c>
      <c r="L1078" s="74"/>
      <c r="M1078" s="339">
        <v>5.5079172000000003E-3</v>
      </c>
      <c r="N1078" s="340">
        <f t="shared" si="79"/>
        <v>5.5079172000000003E-3</v>
      </c>
      <c r="O1078" s="74"/>
      <c r="P1078" s="133">
        <v>5.1338358999999997E-3</v>
      </c>
      <c r="Q1078" s="133">
        <v>2.2854668000000001E-4</v>
      </c>
      <c r="R1078" s="133">
        <v>1.4553459999999999E-4</v>
      </c>
      <c r="S1078" s="134">
        <v>3.0778392556957001E-7</v>
      </c>
      <c r="T1078" s="135">
        <v>8.4521702337553989E-10</v>
      </c>
      <c r="U1078" s="135">
        <v>2.0382996761999998E-2</v>
      </c>
      <c r="V1078" s="342">
        <v>1.3219875E-5</v>
      </c>
      <c r="W1078" s="110" t="s">
        <v>4173</v>
      </c>
      <c r="X1078" s="110"/>
      <c r="Y1078" s="110"/>
      <c r="Z1078" s="90"/>
    </row>
    <row r="1079" spans="1:26" ht="14.5" customHeight="1">
      <c r="A1079" s="74" t="s">
        <v>4364</v>
      </c>
      <c r="B1079" s="129" t="s">
        <v>4169</v>
      </c>
      <c r="C1079" s="130" t="s">
        <v>309</v>
      </c>
      <c r="D1079" s="131" t="s">
        <v>288</v>
      </c>
      <c r="E1079" s="129" t="s">
        <v>957</v>
      </c>
      <c r="F1079" s="132" t="s">
        <v>4365</v>
      </c>
      <c r="G1079" s="132">
        <v>5.8638195509799998E-2</v>
      </c>
      <c r="H1079" s="348">
        <v>5.8638195509799998E-2</v>
      </c>
      <c r="I1079" s="74"/>
      <c r="J1079" s="337">
        <v>0.25032396240601501</v>
      </c>
      <c r="K1079" s="338">
        <v>0.25032396240601501</v>
      </c>
      <c r="L1079" s="74"/>
      <c r="M1079" s="339">
        <v>5.6583522000000002E-3</v>
      </c>
      <c r="N1079" s="340">
        <f t="shared" si="79"/>
        <v>5.6583522000000002E-3</v>
      </c>
      <c r="O1079" s="74"/>
      <c r="P1079" s="133">
        <v>5.2743280999999996E-3</v>
      </c>
      <c r="Q1079" s="133">
        <v>2.3376954E-4</v>
      </c>
      <c r="R1079" s="133">
        <v>1.5025454000000001E-4</v>
      </c>
      <c r="S1079" s="134">
        <v>3.1620671896556997E-7</v>
      </c>
      <c r="T1079" s="135">
        <v>8.6453233311653991E-10</v>
      </c>
      <c r="U1079" s="135">
        <v>2.1044053704000001E-2</v>
      </c>
      <c r="V1079" s="342">
        <v>1.3514239E-5</v>
      </c>
      <c r="W1079" s="110" t="s">
        <v>4173</v>
      </c>
      <c r="X1079" s="110"/>
      <c r="Y1079" s="110"/>
      <c r="Z1079" s="90"/>
    </row>
    <row r="1080" spans="1:26" ht="14.5" customHeight="1">
      <c r="A1080" s="74" t="s">
        <v>4366</v>
      </c>
      <c r="B1080" s="129" t="s">
        <v>4169</v>
      </c>
      <c r="C1080" s="130" t="s">
        <v>310</v>
      </c>
      <c r="D1080" s="131" t="s">
        <v>288</v>
      </c>
      <c r="E1080" s="129" t="s">
        <v>957</v>
      </c>
      <c r="F1080" s="132" t="s">
        <v>4367</v>
      </c>
      <c r="G1080" s="132">
        <v>9.2423881693877998</v>
      </c>
      <c r="H1080" s="348">
        <v>9.2423881693877998</v>
      </c>
      <c r="I1080" s="74"/>
      <c r="J1080" s="337">
        <v>3.7003239849624059</v>
      </c>
      <c r="K1080" s="338">
        <v>3.7003239849624059</v>
      </c>
      <c r="L1080" s="74"/>
      <c r="M1080" s="339">
        <v>6.1673176000000003E-2</v>
      </c>
      <c r="N1080" s="340">
        <f t="shared" si="79"/>
        <v>6.1673176000000003E-2</v>
      </c>
      <c r="O1080" s="74"/>
      <c r="P1080" s="133">
        <v>5.8677015999999999E-2</v>
      </c>
      <c r="Q1080" s="133">
        <v>2.8459049000000001E-3</v>
      </c>
      <c r="R1080" s="133">
        <v>1.5025454000000001E-4</v>
      </c>
      <c r="S1080" s="134">
        <v>3.5178067589655703E-6</v>
      </c>
      <c r="T1080" s="135">
        <v>1.0524796678112539E-8</v>
      </c>
      <c r="U1080" s="135">
        <v>2.1044053704000001E-2</v>
      </c>
      <c r="V1080" s="341">
        <v>1.0970939E-4</v>
      </c>
      <c r="W1080" s="110" t="s">
        <v>4173</v>
      </c>
      <c r="X1080" s="110"/>
      <c r="Y1080" s="110"/>
      <c r="Z1080" s="90"/>
    </row>
    <row r="1081" spans="1:26" ht="14.5" customHeight="1">
      <c r="A1081" s="74" t="s">
        <v>4368</v>
      </c>
      <c r="B1081" s="129" t="s">
        <v>4169</v>
      </c>
      <c r="C1081" s="130" t="s">
        <v>4369</v>
      </c>
      <c r="D1081" s="131" t="s">
        <v>288</v>
      </c>
      <c r="E1081" s="129" t="s">
        <v>957</v>
      </c>
      <c r="F1081" s="132" t="s">
        <v>4370</v>
      </c>
      <c r="G1081" s="132">
        <v>6.5898585300499996E-2</v>
      </c>
      <c r="H1081" s="348">
        <v>6.5898585300499996E-2</v>
      </c>
      <c r="I1081" s="74"/>
      <c r="J1081" s="337">
        <v>0.27518303759398494</v>
      </c>
      <c r="K1081" s="338">
        <v>0.27518303759398494</v>
      </c>
      <c r="L1081" s="74"/>
      <c r="M1081" s="339">
        <v>5.9234865999999997E-3</v>
      </c>
      <c r="N1081" s="340">
        <f t="shared" si="79"/>
        <v>5.9234865999999997E-3</v>
      </c>
      <c r="O1081" s="74"/>
      <c r="P1081" s="133">
        <v>5.4716217000000001E-3</v>
      </c>
      <c r="Q1081" s="133">
        <v>2.7139017999999997E-4</v>
      </c>
      <c r="R1081" s="133">
        <v>1.8047467E-4</v>
      </c>
      <c r="S1081" s="134">
        <v>3.2803487111318001E-7</v>
      </c>
      <c r="T1081" s="135">
        <v>1.0036619185712991E-9</v>
      </c>
      <c r="U1081" s="135">
        <v>2.5276563876999999E-2</v>
      </c>
      <c r="V1081" s="342">
        <v>1.536055E-5</v>
      </c>
      <c r="W1081" s="110" t="s">
        <v>4173</v>
      </c>
      <c r="X1081" s="110"/>
      <c r="Y1081" s="110"/>
      <c r="Z1081" s="90"/>
    </row>
    <row r="1082" spans="1:26" ht="14.5" customHeight="1">
      <c r="A1082" s="74" t="s">
        <v>4371</v>
      </c>
      <c r="B1082" s="129" t="s">
        <v>4169</v>
      </c>
      <c r="C1082" s="130" t="s">
        <v>311</v>
      </c>
      <c r="D1082" s="131" t="s">
        <v>288</v>
      </c>
      <c r="E1082" s="129" t="s">
        <v>957</v>
      </c>
      <c r="F1082" s="132" t="s">
        <v>4372</v>
      </c>
      <c r="G1082" s="132">
        <v>6.9257517260600004E-2</v>
      </c>
      <c r="H1082" s="348">
        <v>6.9257517260600004E-2</v>
      </c>
      <c r="I1082" s="74"/>
      <c r="J1082" s="337">
        <v>0.28708545864661655</v>
      </c>
      <c r="K1082" s="338">
        <v>0.28708545864661655</v>
      </c>
      <c r="L1082" s="74"/>
      <c r="M1082" s="339">
        <v>6.6662668E-3</v>
      </c>
      <c r="N1082" s="340">
        <f t="shared" si="79"/>
        <v>6.6662668E-3</v>
      </c>
      <c r="O1082" s="74"/>
      <c r="P1082" s="133">
        <v>6.2156258999999997E-3</v>
      </c>
      <c r="Q1082" s="133">
        <v>2.6876271000000001E-4</v>
      </c>
      <c r="R1082" s="133">
        <v>1.8187819000000001E-4</v>
      </c>
      <c r="S1082" s="134">
        <v>3.7263944719857003E-7</v>
      </c>
      <c r="T1082" s="135">
        <v>9.9394493426753999E-10</v>
      </c>
      <c r="U1082" s="135">
        <v>2.5473135613999998E-2</v>
      </c>
      <c r="V1082" s="342">
        <v>1.5486475999999999E-5</v>
      </c>
      <c r="W1082" s="110" t="s">
        <v>4173</v>
      </c>
      <c r="X1082" s="110"/>
      <c r="Y1082" s="110"/>
      <c r="Z1082" s="90"/>
    </row>
    <row r="1083" spans="1:26" ht="14.5" customHeight="1">
      <c r="A1083" s="74" t="s">
        <v>4373</v>
      </c>
      <c r="B1083" s="129" t="s">
        <v>4169</v>
      </c>
      <c r="C1083" s="130" t="s">
        <v>312</v>
      </c>
      <c r="D1083" s="131" t="s">
        <v>288</v>
      </c>
      <c r="E1083" s="129" t="s">
        <v>957</v>
      </c>
      <c r="F1083" s="132" t="s">
        <v>4374</v>
      </c>
      <c r="G1083" s="132">
        <v>4.6071700264595998</v>
      </c>
      <c r="H1083" s="348">
        <v>4.6071700264595998</v>
      </c>
      <c r="I1083" s="74"/>
      <c r="J1083" s="337">
        <v>3.7370854887218043</v>
      </c>
      <c r="K1083" s="338">
        <v>3.7370854887218043</v>
      </c>
      <c r="L1083" s="74"/>
      <c r="M1083" s="339">
        <v>6.2681089999999995E-2</v>
      </c>
      <c r="N1083" s="340">
        <f t="shared" si="79"/>
        <v>6.2681089999999995E-2</v>
      </c>
      <c r="O1083" s="74"/>
      <c r="P1083" s="133">
        <v>5.9618313999999999E-2</v>
      </c>
      <c r="Q1083" s="133">
        <v>2.8808980999999998E-3</v>
      </c>
      <c r="R1083" s="133">
        <v>1.8187819000000001E-4</v>
      </c>
      <c r="S1083" s="134">
        <v>3.5742394171985701E-6</v>
      </c>
      <c r="T1083" s="135">
        <v>1.0654209089269541E-8</v>
      </c>
      <c r="U1083" s="135">
        <v>2.5473135613999998E-2</v>
      </c>
      <c r="V1083" s="341">
        <v>1.1168162999999999E-4</v>
      </c>
      <c r="W1083" s="110" t="s">
        <v>4173</v>
      </c>
      <c r="X1083" s="110"/>
      <c r="Y1083" s="110"/>
      <c r="Z1083" s="90"/>
    </row>
    <row r="1084" spans="1:26" ht="14.5" customHeight="1">
      <c r="B1084" s="129" t="s">
        <v>4169</v>
      </c>
      <c r="C1084" s="127" t="s">
        <v>313</v>
      </c>
      <c r="D1084" s="127" t="s">
        <v>314</v>
      </c>
      <c r="G1084" s="74"/>
      <c r="H1084" s="74"/>
      <c r="I1084" s="74"/>
      <c r="J1084" s="115"/>
      <c r="K1084" s="74"/>
      <c r="L1084" s="74"/>
      <c r="M1084" s="115"/>
      <c r="N1084" s="74"/>
      <c r="O1084" s="74"/>
      <c r="P1084" s="74"/>
      <c r="V1084" s="74"/>
      <c r="W1084" s="89"/>
      <c r="X1084" s="110"/>
      <c r="Y1084" s="110"/>
      <c r="Z1084" s="90"/>
    </row>
    <row r="1085" spans="1:26" ht="14.5" customHeight="1">
      <c r="A1085" s="74" t="s">
        <v>4375</v>
      </c>
      <c r="B1085" s="129" t="s">
        <v>4169</v>
      </c>
      <c r="C1085" s="130" t="s">
        <v>315</v>
      </c>
      <c r="D1085" s="131" t="s">
        <v>314</v>
      </c>
      <c r="E1085" s="129" t="s">
        <v>957</v>
      </c>
      <c r="F1085" s="132" t="s">
        <v>4376</v>
      </c>
      <c r="G1085" s="132">
        <v>5.5626746964400002E-2</v>
      </c>
      <c r="H1085" s="348">
        <v>5.5626746964400002E-2</v>
      </c>
      <c r="I1085" s="74"/>
      <c r="J1085" s="337">
        <v>0.23989906015037593</v>
      </c>
      <c r="K1085" s="338">
        <v>0.23989906015037593</v>
      </c>
      <c r="L1085" s="74"/>
      <c r="M1085" s="339">
        <v>5.3725257000000002E-3</v>
      </c>
      <c r="N1085" s="340">
        <f t="shared" ref="N1085:N1111" si="80">M1085</f>
        <v>5.3725257000000002E-3</v>
      </c>
      <c r="O1085" s="74"/>
      <c r="P1085" s="133">
        <v>5.0073929000000001E-3</v>
      </c>
      <c r="Q1085" s="133">
        <v>2.2384611000000001E-4</v>
      </c>
      <c r="R1085" s="133">
        <v>1.4128664000000001E-4</v>
      </c>
      <c r="S1085" s="134">
        <v>3.0020340837957E-7</v>
      </c>
      <c r="T1085" s="135">
        <v>8.2783324330954E-10</v>
      </c>
      <c r="U1085" s="135">
        <v>1.9788045713999999E-2</v>
      </c>
      <c r="V1085" s="342">
        <v>1.2954948E-5</v>
      </c>
      <c r="W1085" s="110" t="s">
        <v>4173</v>
      </c>
      <c r="X1085" s="89"/>
      <c r="Y1085" s="89"/>
      <c r="Z1085" s="90"/>
    </row>
    <row r="1086" spans="1:26" ht="14.5" customHeight="1">
      <c r="A1086" s="74" t="s">
        <v>4377</v>
      </c>
      <c r="B1086" s="129" t="s">
        <v>4169</v>
      </c>
      <c r="C1086" s="130" t="s">
        <v>4378</v>
      </c>
      <c r="D1086" s="131" t="s">
        <v>314</v>
      </c>
      <c r="E1086" s="129" t="s">
        <v>957</v>
      </c>
      <c r="F1086" s="132" t="s">
        <v>4379</v>
      </c>
      <c r="G1086" s="132">
        <v>4.7395267414673992</v>
      </c>
      <c r="H1086" s="348">
        <v>4.7395267414673992</v>
      </c>
      <c r="I1086" s="74"/>
      <c r="J1086" s="337">
        <v>3.6898990977443606</v>
      </c>
      <c r="K1086" s="338">
        <v>3.6898990977443606</v>
      </c>
      <c r="L1086" s="74"/>
      <c r="M1086" s="339">
        <v>6.1387349000000001E-2</v>
      </c>
      <c r="N1086" s="340">
        <f t="shared" si="80"/>
        <v>6.1387349000000001E-2</v>
      </c>
      <c r="O1086" s="74"/>
      <c r="P1086" s="133">
        <v>5.8410081000000003E-2</v>
      </c>
      <c r="Q1086" s="133">
        <v>2.8359815000000002E-3</v>
      </c>
      <c r="R1086" s="133">
        <v>1.4128664000000001E-4</v>
      </c>
      <c r="S1086" s="134">
        <v>3.50180345837957E-6</v>
      </c>
      <c r="T1086" s="135">
        <v>1.0488097308310539E-8</v>
      </c>
      <c r="U1086" s="135">
        <v>1.9788045713999999E-2</v>
      </c>
      <c r="V1086" s="341">
        <v>1.091501E-4</v>
      </c>
      <c r="W1086" s="110" t="s">
        <v>4173</v>
      </c>
      <c r="X1086" s="110"/>
      <c r="Y1086" s="110"/>
      <c r="Z1086" s="90"/>
    </row>
    <row r="1087" spans="1:26" ht="14.5" customHeight="1">
      <c r="A1087" s="74" t="s">
        <v>4380</v>
      </c>
      <c r="B1087" s="129" t="s">
        <v>4169</v>
      </c>
      <c r="C1087" s="130" t="s">
        <v>316</v>
      </c>
      <c r="D1087" s="131" t="s">
        <v>314</v>
      </c>
      <c r="E1087" s="129" t="s">
        <v>957</v>
      </c>
      <c r="F1087" s="132" t="s">
        <v>4381</v>
      </c>
      <c r="G1087" s="132">
        <v>5.6577730896499992E-2</v>
      </c>
      <c r="H1087" s="348">
        <v>5.6577730896499992E-2</v>
      </c>
      <c r="I1087" s="74"/>
      <c r="J1087" s="337">
        <v>0.24319113533834583</v>
      </c>
      <c r="K1087" s="338">
        <v>0.24319113533834583</v>
      </c>
      <c r="L1087" s="74"/>
      <c r="M1087" s="339">
        <v>5.4627866999999997E-3</v>
      </c>
      <c r="N1087" s="340">
        <f t="shared" si="80"/>
        <v>5.4627866999999997E-3</v>
      </c>
      <c r="O1087" s="74"/>
      <c r="P1087" s="133">
        <v>5.0916881999999997E-3</v>
      </c>
      <c r="Q1087" s="133">
        <v>2.2697983E-4</v>
      </c>
      <c r="R1087" s="133">
        <v>1.4411860999999999E-4</v>
      </c>
      <c r="S1087" s="134">
        <v>3.0525709017256999E-7</v>
      </c>
      <c r="T1087" s="135">
        <v>8.3942243235354003E-10</v>
      </c>
      <c r="U1087" s="135">
        <v>2.0184680079000001E-2</v>
      </c>
      <c r="V1087" s="342">
        <v>1.3131566E-5</v>
      </c>
      <c r="W1087" s="110" t="s">
        <v>4173</v>
      </c>
      <c r="X1087" s="110"/>
      <c r="Y1087" s="110"/>
      <c r="Z1087" s="90"/>
    </row>
    <row r="1088" spans="1:26" ht="14.5" customHeight="1">
      <c r="A1088" s="74" t="s">
        <v>4382</v>
      </c>
      <c r="B1088" s="129" t="s">
        <v>4169</v>
      </c>
      <c r="C1088" s="130" t="s">
        <v>317</v>
      </c>
      <c r="D1088" s="131" t="s">
        <v>314</v>
      </c>
      <c r="E1088" s="129" t="s">
        <v>957</v>
      </c>
      <c r="F1088" s="132" t="s">
        <v>4383</v>
      </c>
      <c r="G1088" s="132">
        <v>4.9809277135174996</v>
      </c>
      <c r="H1088" s="348">
        <v>4.9809277135174996</v>
      </c>
      <c r="I1088" s="74"/>
      <c r="J1088" s="337">
        <v>3.6931911278195488</v>
      </c>
      <c r="K1088" s="338">
        <v>3.6931911278195488</v>
      </c>
      <c r="L1088" s="74"/>
      <c r="M1088" s="339">
        <v>6.1477610000000002E-2</v>
      </c>
      <c r="N1088" s="340">
        <f t="shared" si="80"/>
        <v>6.1477610000000002E-2</v>
      </c>
      <c r="O1088" s="74"/>
      <c r="P1088" s="133">
        <v>5.8494376000000001E-2</v>
      </c>
      <c r="Q1088" s="133">
        <v>2.8391152000000002E-3</v>
      </c>
      <c r="R1088" s="133">
        <v>1.4411860999999999E-4</v>
      </c>
      <c r="S1088" s="134">
        <v>3.5068570901725697E-6</v>
      </c>
      <c r="T1088" s="135">
        <v>1.0499686687351541E-8</v>
      </c>
      <c r="U1088" s="135">
        <v>2.0184680079000001E-2</v>
      </c>
      <c r="V1088" s="341">
        <v>1.0932672E-4</v>
      </c>
      <c r="W1088" s="110" t="s">
        <v>4173</v>
      </c>
      <c r="X1088" s="110"/>
      <c r="Y1088" s="110"/>
      <c r="Z1088" s="90"/>
    </row>
    <row r="1089" spans="1:26" ht="14.5" customHeight="1">
      <c r="A1089" s="74" t="s">
        <v>4384</v>
      </c>
      <c r="B1089" s="129" t="s">
        <v>4169</v>
      </c>
      <c r="C1089" s="130" t="s">
        <v>4385</v>
      </c>
      <c r="D1089" s="131" t="s">
        <v>314</v>
      </c>
      <c r="E1089" s="129" t="s">
        <v>957</v>
      </c>
      <c r="F1089" s="132" t="s">
        <v>4386</v>
      </c>
      <c r="G1089" s="132">
        <v>0.13915467737999998</v>
      </c>
      <c r="H1089" s="348">
        <v>0.13915467737999998</v>
      </c>
      <c r="I1089" s="74"/>
      <c r="J1089" s="337">
        <v>0.52872966917293229</v>
      </c>
      <c r="K1089" s="338">
        <v>0.52872966917293229</v>
      </c>
      <c r="L1089" s="74"/>
      <c r="M1089" s="339">
        <v>1.2802268E-2</v>
      </c>
      <c r="N1089" s="340">
        <f t="shared" si="80"/>
        <v>1.2802268E-2</v>
      </c>
      <c r="O1089" s="74"/>
      <c r="P1089" s="133">
        <v>1.1886953E-2</v>
      </c>
      <c r="Q1089" s="133">
        <v>5.1518307000000005E-4</v>
      </c>
      <c r="R1089" s="133">
        <v>4.0013135999999999E-4</v>
      </c>
      <c r="S1089" s="134">
        <v>7.1264707306739994E-7</v>
      </c>
      <c r="T1089" s="135">
        <v>1.9052627861959038E-9</v>
      </c>
      <c r="U1089" s="135">
        <v>5.6040806946999998E-2</v>
      </c>
      <c r="V1089" s="342">
        <v>2.9052922000000001E-5</v>
      </c>
      <c r="W1089" s="110" t="s">
        <v>4173</v>
      </c>
      <c r="X1089" s="110"/>
      <c r="Y1089" s="110"/>
      <c r="Z1089" s="90"/>
    </row>
    <row r="1090" spans="1:26" ht="14.5" customHeight="1">
      <c r="A1090" s="74" t="s">
        <v>4387</v>
      </c>
      <c r="B1090" s="129" t="s">
        <v>4169</v>
      </c>
      <c r="C1090" s="130" t="s">
        <v>318</v>
      </c>
      <c r="D1090" s="131" t="s">
        <v>314</v>
      </c>
      <c r="E1090" s="129" t="s">
        <v>957</v>
      </c>
      <c r="F1090" s="132" t="s">
        <v>4388</v>
      </c>
      <c r="G1090" s="132">
        <v>41.388629336640001</v>
      </c>
      <c r="H1090" s="348">
        <v>41.388629336640001</v>
      </c>
      <c r="I1090" s="74"/>
      <c r="J1090" s="337">
        <v>3.9787296992481198</v>
      </c>
      <c r="K1090" s="338">
        <v>3.9787296992481198</v>
      </c>
      <c r="L1090" s="74"/>
      <c r="M1090" s="339">
        <v>6.8817090999999997E-2</v>
      </c>
      <c r="N1090" s="340">
        <f t="shared" si="80"/>
        <v>6.8817090999999997E-2</v>
      </c>
      <c r="O1090" s="74"/>
      <c r="P1090" s="133">
        <v>6.5289640999999995E-2</v>
      </c>
      <c r="Q1090" s="133">
        <v>3.1273184000000002E-3</v>
      </c>
      <c r="R1090" s="133">
        <v>4.0013135999999999E-4</v>
      </c>
      <c r="S1090" s="134">
        <v>3.9142471030674001E-6</v>
      </c>
      <c r="T1090" s="135">
        <v>1.1565526711193902E-8</v>
      </c>
      <c r="U1090" s="135">
        <v>5.6040806946999998E-2</v>
      </c>
      <c r="V1090" s="341">
        <v>1.2524808000000001E-4</v>
      </c>
      <c r="W1090" s="110" t="s">
        <v>4173</v>
      </c>
      <c r="X1090" s="110"/>
      <c r="Y1090" s="110"/>
      <c r="Z1090" s="90"/>
    </row>
    <row r="1091" spans="1:26" ht="14.5" customHeight="1">
      <c r="A1091" s="74" t="s">
        <v>4389</v>
      </c>
      <c r="B1091" s="129" t="s">
        <v>4169</v>
      </c>
      <c r="C1091" s="130" t="s">
        <v>319</v>
      </c>
      <c r="D1091" s="131" t="s">
        <v>314</v>
      </c>
      <c r="E1091" s="129" t="s">
        <v>957</v>
      </c>
      <c r="F1091" s="132" t="s">
        <v>4390</v>
      </c>
      <c r="G1091" s="132">
        <v>6.5898585300499996E-2</v>
      </c>
      <c r="H1091" s="348">
        <v>6.5898585300499996E-2</v>
      </c>
      <c r="I1091" s="74"/>
      <c r="J1091" s="337">
        <v>0.27518303759398494</v>
      </c>
      <c r="K1091" s="338">
        <v>0.27518303759398494</v>
      </c>
      <c r="L1091" s="74"/>
      <c r="M1091" s="339">
        <v>5.9234865999999997E-3</v>
      </c>
      <c r="N1091" s="340">
        <f t="shared" si="80"/>
        <v>5.9234865999999997E-3</v>
      </c>
      <c r="O1091" s="74"/>
      <c r="P1091" s="133">
        <v>5.4716217000000001E-3</v>
      </c>
      <c r="Q1091" s="133">
        <v>2.7139017999999997E-4</v>
      </c>
      <c r="R1091" s="133">
        <v>1.8047467E-4</v>
      </c>
      <c r="S1091" s="134">
        <v>3.2803487111318001E-7</v>
      </c>
      <c r="T1091" s="135">
        <v>1.0036619185712991E-9</v>
      </c>
      <c r="U1091" s="135">
        <v>2.5276563876999999E-2</v>
      </c>
      <c r="V1091" s="342">
        <v>1.536055E-5</v>
      </c>
      <c r="W1091" s="110" t="s">
        <v>4173</v>
      </c>
      <c r="X1091" s="110"/>
      <c r="Y1091" s="110"/>
      <c r="Z1091" s="90"/>
    </row>
    <row r="1092" spans="1:26" ht="14.5" customHeight="1">
      <c r="A1092" s="74" t="s">
        <v>4391</v>
      </c>
      <c r="B1092" s="129" t="s">
        <v>4169</v>
      </c>
      <c r="C1092" s="130" t="s">
        <v>4392</v>
      </c>
      <c r="D1092" s="131" t="s">
        <v>314</v>
      </c>
      <c r="E1092" s="129" t="s">
        <v>957</v>
      </c>
      <c r="F1092" s="132" t="s">
        <v>4393</v>
      </c>
      <c r="G1092" s="132">
        <v>6.5898585300499996E-2</v>
      </c>
      <c r="H1092" s="348">
        <v>6.5898585300499996E-2</v>
      </c>
      <c r="I1092" s="74"/>
      <c r="J1092" s="337">
        <v>0.27518303759398494</v>
      </c>
      <c r="K1092" s="338">
        <v>0.27518303759398494</v>
      </c>
      <c r="L1092" s="74"/>
      <c r="M1092" s="339">
        <v>5.9234865999999997E-3</v>
      </c>
      <c r="N1092" s="340">
        <f t="shared" si="80"/>
        <v>5.9234865999999997E-3</v>
      </c>
      <c r="O1092" s="74"/>
      <c r="P1092" s="133">
        <v>5.4716217000000001E-3</v>
      </c>
      <c r="Q1092" s="133">
        <v>2.7139017999999997E-4</v>
      </c>
      <c r="R1092" s="133">
        <v>1.8047467E-4</v>
      </c>
      <c r="S1092" s="134">
        <v>3.2803487111318001E-7</v>
      </c>
      <c r="T1092" s="135">
        <v>1.0036619185712991E-9</v>
      </c>
      <c r="U1092" s="135">
        <v>2.5276563876999999E-2</v>
      </c>
      <c r="V1092" s="342">
        <v>1.536055E-5</v>
      </c>
      <c r="W1092" s="110" t="s">
        <v>4173</v>
      </c>
      <c r="X1092" s="110"/>
      <c r="Y1092" s="110"/>
      <c r="Z1092" s="90"/>
    </row>
    <row r="1093" spans="1:26" ht="14.5" customHeight="1">
      <c r="A1093" s="74" t="s">
        <v>4394</v>
      </c>
      <c r="B1093" s="129" t="s">
        <v>4169</v>
      </c>
      <c r="C1093" s="130" t="s">
        <v>320</v>
      </c>
      <c r="D1093" s="131" t="s">
        <v>314</v>
      </c>
      <c r="E1093" s="129" t="s">
        <v>957</v>
      </c>
      <c r="F1093" s="132" t="s">
        <v>4395</v>
      </c>
      <c r="G1093" s="132">
        <v>5.87966943509E-2</v>
      </c>
      <c r="H1093" s="348">
        <v>5.87966943509E-2</v>
      </c>
      <c r="I1093" s="74"/>
      <c r="J1093" s="337">
        <v>0.25087264661654135</v>
      </c>
      <c r="K1093" s="338">
        <v>0.25087264661654135</v>
      </c>
      <c r="L1093" s="74"/>
      <c r="M1093" s="339">
        <v>5.6733957000000002E-3</v>
      </c>
      <c r="N1093" s="340">
        <f t="shared" si="80"/>
        <v>5.6733957000000002E-3</v>
      </c>
      <c r="O1093" s="74"/>
      <c r="P1093" s="133">
        <v>5.2883773E-3</v>
      </c>
      <c r="Q1093" s="133">
        <v>2.3429182999999999E-4</v>
      </c>
      <c r="R1093" s="133">
        <v>1.5072653999999999E-4</v>
      </c>
      <c r="S1093" s="134">
        <v>3.1704900406056999E-7</v>
      </c>
      <c r="T1093" s="135">
        <v>8.6646387378753987E-10</v>
      </c>
      <c r="U1093" s="135">
        <v>2.1110159598E-2</v>
      </c>
      <c r="V1093" s="342">
        <v>1.3543675E-5</v>
      </c>
      <c r="W1093" s="110" t="s">
        <v>4173</v>
      </c>
      <c r="X1093" s="110"/>
      <c r="Y1093" s="110"/>
      <c r="Z1093" s="90"/>
    </row>
    <row r="1094" spans="1:26" ht="14.5" customHeight="1">
      <c r="A1094" s="74" t="s">
        <v>4396</v>
      </c>
      <c r="B1094" s="129" t="s">
        <v>4169</v>
      </c>
      <c r="C1094" s="130" t="s">
        <v>321</v>
      </c>
      <c r="D1094" s="131" t="s">
        <v>314</v>
      </c>
      <c r="E1094" s="129" t="s">
        <v>957</v>
      </c>
      <c r="F1094" s="132" t="s">
        <v>4397</v>
      </c>
      <c r="G1094" s="132">
        <v>7.6280966622479003</v>
      </c>
      <c r="H1094" s="348">
        <v>7.6280966622479003</v>
      </c>
      <c r="I1094" s="74"/>
      <c r="J1094" s="337">
        <v>3.7008726315789473</v>
      </c>
      <c r="K1094" s="338">
        <v>3.7008726315789473</v>
      </c>
      <c r="L1094" s="74"/>
      <c r="M1094" s="339">
        <v>6.1688219000000002E-2</v>
      </c>
      <c r="N1094" s="340">
        <f t="shared" si="80"/>
        <v>6.1688219000000002E-2</v>
      </c>
      <c r="O1094" s="74"/>
      <c r="P1094" s="133">
        <v>5.8691065000000001E-2</v>
      </c>
      <c r="Q1094" s="133">
        <v>2.8464272E-3</v>
      </c>
      <c r="R1094" s="133">
        <v>1.5072653999999999E-4</v>
      </c>
      <c r="S1094" s="134">
        <v>3.5186489640605699E-6</v>
      </c>
      <c r="T1094" s="135">
        <v>1.052672790878954E-8</v>
      </c>
      <c r="U1094" s="135">
        <v>2.1110159598E-2</v>
      </c>
      <c r="V1094" s="341">
        <v>1.0973883E-4</v>
      </c>
      <c r="W1094" s="110" t="s">
        <v>4173</v>
      </c>
      <c r="X1094" s="110"/>
      <c r="Y1094" s="110"/>
      <c r="Z1094" s="90"/>
    </row>
    <row r="1095" spans="1:26" ht="14.5" customHeight="1">
      <c r="A1095" s="74" t="s">
        <v>4398</v>
      </c>
      <c r="B1095" s="129" t="s">
        <v>4169</v>
      </c>
      <c r="C1095" s="130" t="s">
        <v>322</v>
      </c>
      <c r="D1095" s="131" t="s">
        <v>314</v>
      </c>
      <c r="E1095" s="129" t="s">
        <v>957</v>
      </c>
      <c r="F1095" s="132" t="s">
        <v>4399</v>
      </c>
      <c r="G1095" s="132">
        <v>8.4156266258000004E-2</v>
      </c>
      <c r="H1095" s="348">
        <v>8.4156266258000004E-2</v>
      </c>
      <c r="I1095" s="74"/>
      <c r="J1095" s="337">
        <v>0.33866128571428566</v>
      </c>
      <c r="K1095" s="338">
        <v>0.33866128571428566</v>
      </c>
      <c r="L1095" s="74"/>
      <c r="M1095" s="339">
        <v>8.0803560000000003E-3</v>
      </c>
      <c r="N1095" s="340">
        <f t="shared" si="80"/>
        <v>8.0803560000000003E-3</v>
      </c>
      <c r="O1095" s="74"/>
      <c r="P1095" s="133">
        <v>7.5362527E-3</v>
      </c>
      <c r="Q1095" s="133">
        <v>3.1785759999999999E-4</v>
      </c>
      <c r="R1095" s="133">
        <v>2.2624567999999999E-4</v>
      </c>
      <c r="S1095" s="134">
        <v>4.5181371610257003E-7</v>
      </c>
      <c r="T1095" s="135">
        <v>1.1755088776265398E-9</v>
      </c>
      <c r="U1095" s="135">
        <v>3.1687070667000002E-2</v>
      </c>
      <c r="V1095" s="342">
        <v>1.8253496E-5</v>
      </c>
      <c r="W1095" s="110" t="s">
        <v>4173</v>
      </c>
      <c r="X1095" s="110"/>
      <c r="Y1095" s="110"/>
      <c r="Z1095" s="90"/>
    </row>
    <row r="1096" spans="1:26" ht="14.5" customHeight="1">
      <c r="A1096" s="74" t="s">
        <v>4400</v>
      </c>
      <c r="B1096" s="129" t="s">
        <v>4169</v>
      </c>
      <c r="C1096" s="130" t="s">
        <v>323</v>
      </c>
      <c r="D1096" s="131" t="s">
        <v>314</v>
      </c>
      <c r="E1096" s="129" t="s">
        <v>957</v>
      </c>
      <c r="F1096" s="132" t="s">
        <v>4401</v>
      </c>
      <c r="G1096" s="132">
        <v>5.0096775796399998E-2</v>
      </c>
      <c r="H1096" s="348">
        <v>5.0096775796399998E-2</v>
      </c>
      <c r="I1096" s="74"/>
      <c r="J1096" s="337">
        <v>0.22075565413533835</v>
      </c>
      <c r="K1096" s="338">
        <v>0.22075565413533835</v>
      </c>
      <c r="L1096" s="74"/>
      <c r="M1096" s="339">
        <v>4.8476578999999999E-3</v>
      </c>
      <c r="N1096" s="340">
        <f t="shared" si="80"/>
        <v>4.8476578999999999E-3</v>
      </c>
      <c r="O1096" s="74"/>
      <c r="P1096" s="133">
        <v>4.5172156E-3</v>
      </c>
      <c r="Q1096" s="133">
        <v>2.0562354999999999E-4</v>
      </c>
      <c r="R1096" s="133">
        <v>1.2481874999999999E-4</v>
      </c>
      <c r="S1096" s="134">
        <v>2.7081628348257002E-7</v>
      </c>
      <c r="T1096" s="135">
        <v>7.6044211757453981E-10</v>
      </c>
      <c r="U1096" s="135">
        <v>1.7481617735999998E-2</v>
      </c>
      <c r="V1096" s="342">
        <v>1.1927911999999999E-5</v>
      </c>
      <c r="W1096" s="110" t="s">
        <v>4173</v>
      </c>
      <c r="X1096" s="110"/>
      <c r="Y1096" s="110"/>
      <c r="Z1096" s="90"/>
    </row>
    <row r="1097" spans="1:26" ht="14.5" customHeight="1">
      <c r="A1097" s="74" t="s">
        <v>4402</v>
      </c>
      <c r="B1097" s="129" t="s">
        <v>4169</v>
      </c>
      <c r="C1097" s="130" t="s">
        <v>4403</v>
      </c>
      <c r="D1097" s="131" t="s">
        <v>314</v>
      </c>
      <c r="E1097" s="129" t="s">
        <v>957</v>
      </c>
      <c r="F1097" s="132" t="s">
        <v>4404</v>
      </c>
      <c r="G1097" s="132">
        <v>5.6260736155499994E-2</v>
      </c>
      <c r="H1097" s="348">
        <v>5.6260736155499994E-2</v>
      </c>
      <c r="I1097" s="74"/>
      <c r="J1097" s="337">
        <v>0.2420937819548872</v>
      </c>
      <c r="K1097" s="338">
        <v>0.2420937819548872</v>
      </c>
      <c r="L1097" s="74"/>
      <c r="M1097" s="339">
        <v>5.4326996999999998E-3</v>
      </c>
      <c r="N1097" s="340">
        <f t="shared" si="80"/>
        <v>5.4326996999999998E-3</v>
      </c>
      <c r="O1097" s="74"/>
      <c r="P1097" s="133">
        <v>5.0635897999999997E-3</v>
      </c>
      <c r="Q1097" s="133">
        <v>2.2593525E-4</v>
      </c>
      <c r="R1097" s="133">
        <v>1.4317462E-4</v>
      </c>
      <c r="S1097" s="134">
        <v>3.0357252888157E-7</v>
      </c>
      <c r="T1097" s="135">
        <v>8.3555936300653993E-10</v>
      </c>
      <c r="U1097" s="135">
        <v>2.0052468291000002E-2</v>
      </c>
      <c r="V1097" s="342">
        <v>1.3072693E-5</v>
      </c>
      <c r="W1097" s="110" t="s">
        <v>4173</v>
      </c>
      <c r="X1097" s="110"/>
      <c r="Y1097" s="110"/>
      <c r="Z1097" s="90"/>
    </row>
    <row r="1098" spans="1:26" ht="14.5" customHeight="1">
      <c r="A1098" s="74" t="s">
        <v>4405</v>
      </c>
      <c r="B1098" s="129" t="s">
        <v>4169</v>
      </c>
      <c r="C1098" s="130" t="s">
        <v>324</v>
      </c>
      <c r="D1098" s="131" t="s">
        <v>314</v>
      </c>
      <c r="E1098" s="129" t="s">
        <v>957</v>
      </c>
      <c r="F1098" s="132" t="s">
        <v>4406</v>
      </c>
      <c r="G1098" s="132">
        <v>4.8775607187375005</v>
      </c>
      <c r="H1098" s="348">
        <v>4.8775607187375005</v>
      </c>
      <c r="I1098" s="74"/>
      <c r="J1098" s="337">
        <v>3.6920937593984959</v>
      </c>
      <c r="K1098" s="338">
        <v>3.6920937593984959</v>
      </c>
      <c r="L1098" s="74"/>
      <c r="M1098" s="339">
        <v>6.1447522999999997E-2</v>
      </c>
      <c r="N1098" s="340">
        <f t="shared" si="80"/>
        <v>6.1447522999999997E-2</v>
      </c>
      <c r="O1098" s="74"/>
      <c r="P1098" s="133">
        <v>5.8466277999999997E-2</v>
      </c>
      <c r="Q1098" s="133">
        <v>2.8380706E-3</v>
      </c>
      <c r="R1098" s="133">
        <v>1.4317462E-4</v>
      </c>
      <c r="S1098" s="134">
        <v>3.5051725788815696E-6</v>
      </c>
      <c r="T1098" s="135">
        <v>1.0495823228002539E-8</v>
      </c>
      <c r="U1098" s="135">
        <v>2.0052468291000002E-2</v>
      </c>
      <c r="V1098" s="341">
        <v>1.0926785E-4</v>
      </c>
      <c r="W1098" s="110" t="s">
        <v>4173</v>
      </c>
      <c r="X1098" s="110"/>
      <c r="Y1098" s="110"/>
      <c r="Z1098" s="90"/>
    </row>
    <row r="1099" spans="1:26" ht="14.5" customHeight="1">
      <c r="A1099" s="74" t="s">
        <v>4407</v>
      </c>
      <c r="B1099" s="129" t="s">
        <v>4169</v>
      </c>
      <c r="C1099" s="130" t="s">
        <v>325</v>
      </c>
      <c r="D1099" s="131" t="s">
        <v>314</v>
      </c>
      <c r="E1099" s="129" t="s">
        <v>957</v>
      </c>
      <c r="F1099" s="132" t="s">
        <v>4408</v>
      </c>
      <c r="G1099" s="132">
        <v>7.1000988323900005E-2</v>
      </c>
      <c r="H1099" s="348">
        <v>7.1000988323900005E-2</v>
      </c>
      <c r="I1099" s="74"/>
      <c r="J1099" s="337">
        <v>0.29312093233082709</v>
      </c>
      <c r="K1099" s="338">
        <v>0.29312093233082709</v>
      </c>
      <c r="L1099" s="74"/>
      <c r="M1099" s="339">
        <v>6.8317452999999998E-3</v>
      </c>
      <c r="N1099" s="340">
        <f t="shared" si="80"/>
        <v>6.8317452999999998E-3</v>
      </c>
      <c r="O1099" s="74"/>
      <c r="P1099" s="133">
        <v>6.3701673999999996E-3</v>
      </c>
      <c r="Q1099" s="133">
        <v>2.7450785999999999E-4</v>
      </c>
      <c r="R1099" s="133">
        <v>1.8707013000000001E-4</v>
      </c>
      <c r="S1099" s="134">
        <v>3.8190452267957002E-7</v>
      </c>
      <c r="T1099" s="135">
        <v>1.0151917706845398E-9</v>
      </c>
      <c r="U1099" s="135">
        <v>2.620029745E-2</v>
      </c>
      <c r="V1099" s="342">
        <v>1.5810277E-5</v>
      </c>
      <c r="W1099" s="110" t="s">
        <v>4173</v>
      </c>
      <c r="X1099" s="110"/>
      <c r="Y1099" s="110"/>
      <c r="Z1099" s="90"/>
    </row>
    <row r="1100" spans="1:26" ht="14.5" customHeight="1">
      <c r="A1100" s="74" t="s">
        <v>4409</v>
      </c>
      <c r="B1100" s="129" t="s">
        <v>4169</v>
      </c>
      <c r="C1100" s="130" t="s">
        <v>326</v>
      </c>
      <c r="D1100" s="131" t="s">
        <v>314</v>
      </c>
      <c r="E1100" s="129" t="s">
        <v>957</v>
      </c>
      <c r="F1100" s="132" t="s">
        <v>4410</v>
      </c>
      <c r="G1100" s="132">
        <v>4.8236009787398988</v>
      </c>
      <c r="H1100" s="348">
        <v>4.8236009787398988</v>
      </c>
      <c r="I1100" s="74"/>
      <c r="J1100" s="337">
        <v>3.7431209022556389</v>
      </c>
      <c r="K1100" s="338">
        <v>3.7431209022556389</v>
      </c>
      <c r="L1100" s="74"/>
      <c r="M1100" s="339">
        <v>6.2846569000000005E-2</v>
      </c>
      <c r="N1100" s="340">
        <f t="shared" si="80"/>
        <v>6.2846569000000005E-2</v>
      </c>
      <c r="O1100" s="74"/>
      <c r="P1100" s="133">
        <v>5.9772855E-2</v>
      </c>
      <c r="Q1100" s="133">
        <v>2.8866432E-3</v>
      </c>
      <c r="R1100" s="133">
        <v>1.8707013000000001E-4</v>
      </c>
      <c r="S1100" s="134">
        <v>3.5835044726795697E-6</v>
      </c>
      <c r="T1100" s="135">
        <v>1.0675455615683541E-8</v>
      </c>
      <c r="U1100" s="135">
        <v>2.620029745E-2</v>
      </c>
      <c r="V1100" s="341">
        <v>1.1200543E-4</v>
      </c>
      <c r="W1100" s="110" t="s">
        <v>4173</v>
      </c>
      <c r="X1100" s="110"/>
      <c r="Y1100" s="110"/>
      <c r="Z1100" s="90"/>
    </row>
    <row r="1101" spans="1:26" ht="14.5" customHeight="1">
      <c r="A1101" s="74" t="s">
        <v>4411</v>
      </c>
      <c r="B1101" s="129" t="s">
        <v>4169</v>
      </c>
      <c r="C1101" s="130" t="s">
        <v>327</v>
      </c>
      <c r="D1101" s="131" t="s">
        <v>314</v>
      </c>
      <c r="E1101" s="129" t="s">
        <v>957</v>
      </c>
      <c r="F1101" s="132" t="s">
        <v>4412</v>
      </c>
      <c r="G1101" s="132">
        <v>7.4329431529399997E-2</v>
      </c>
      <c r="H1101" s="348">
        <v>7.4329431529399997E-2</v>
      </c>
      <c r="I1101" s="74"/>
      <c r="J1101" s="337">
        <v>0.30464318796992479</v>
      </c>
      <c r="K1101" s="338">
        <v>0.30464318796992479</v>
      </c>
      <c r="L1101" s="74"/>
      <c r="M1101" s="339">
        <v>7.1476589000000002E-3</v>
      </c>
      <c r="N1101" s="340">
        <f t="shared" si="80"/>
        <v>7.1476589000000002E-3</v>
      </c>
      <c r="O1101" s="74"/>
      <c r="P1101" s="133">
        <v>6.6652009999999999E-3</v>
      </c>
      <c r="Q1101" s="133">
        <v>2.8547586000000002E-4</v>
      </c>
      <c r="R1101" s="133">
        <v>1.9698200999999999E-4</v>
      </c>
      <c r="S1101" s="134">
        <v>3.9959237955656999E-7</v>
      </c>
      <c r="T1101" s="135">
        <v>1.05575393983754E-9</v>
      </c>
      <c r="U1101" s="135">
        <v>2.7588517227000002E-2</v>
      </c>
      <c r="V1101" s="342">
        <v>1.6428440999999999E-5</v>
      </c>
      <c r="W1101" s="110" t="s">
        <v>4173</v>
      </c>
      <c r="X1101" s="110"/>
      <c r="Y1101" s="110"/>
      <c r="Z1101" s="90"/>
    </row>
    <row r="1102" spans="1:26" ht="14.5" customHeight="1">
      <c r="A1102" s="74" t="s">
        <v>4413</v>
      </c>
      <c r="B1102" s="129" t="s">
        <v>4169</v>
      </c>
      <c r="C1102" s="130" t="s">
        <v>4414</v>
      </c>
      <c r="D1102" s="131" t="s">
        <v>314</v>
      </c>
      <c r="E1102" s="129" t="s">
        <v>957</v>
      </c>
      <c r="F1102" s="132" t="s">
        <v>4415</v>
      </c>
      <c r="G1102" s="132">
        <v>5.2992419013603991</v>
      </c>
      <c r="H1102" s="348">
        <v>5.2992419013603991</v>
      </c>
      <c r="I1102" s="74"/>
      <c r="J1102" s="337">
        <v>3.7546431578947366</v>
      </c>
      <c r="K1102" s="338">
        <v>3.7546431578947366</v>
      </c>
      <c r="L1102" s="74"/>
      <c r="M1102" s="339">
        <v>6.3162482000000006E-2</v>
      </c>
      <c r="N1102" s="340">
        <f t="shared" si="80"/>
        <v>6.3162482000000006E-2</v>
      </c>
      <c r="O1102" s="74"/>
      <c r="P1102" s="133">
        <v>6.0067888999999999E-2</v>
      </c>
      <c r="Q1102" s="133">
        <v>2.8976112000000001E-3</v>
      </c>
      <c r="R1102" s="133">
        <v>1.9698200999999999E-4</v>
      </c>
      <c r="S1102" s="134">
        <v>3.6011923795565696E-6</v>
      </c>
      <c r="T1102" s="135">
        <v>1.0716017454833538E-8</v>
      </c>
      <c r="U1102" s="135">
        <v>2.7588517227000002E-2</v>
      </c>
      <c r="V1102" s="341">
        <v>1.1262359E-4</v>
      </c>
      <c r="W1102" s="110" t="s">
        <v>4173</v>
      </c>
      <c r="X1102" s="110"/>
      <c r="Y1102" s="110"/>
      <c r="Z1102" s="90"/>
    </row>
    <row r="1103" spans="1:26" ht="14.5" customHeight="1">
      <c r="A1103" s="74" t="s">
        <v>4416</v>
      </c>
      <c r="B1103" s="129" t="s">
        <v>4169</v>
      </c>
      <c r="C1103" s="130" t="s">
        <v>328</v>
      </c>
      <c r="D1103" s="131" t="s">
        <v>314</v>
      </c>
      <c r="E1103" s="129" t="s">
        <v>957</v>
      </c>
      <c r="F1103" s="132" t="s">
        <v>4417</v>
      </c>
      <c r="G1103" s="132">
        <v>6.4661094541799996E-2</v>
      </c>
      <c r="H1103" s="348">
        <v>6.4661094541799996E-2</v>
      </c>
      <c r="I1103" s="74"/>
      <c r="J1103" s="337">
        <v>0.27117376691729322</v>
      </c>
      <c r="K1103" s="338">
        <v>0.27117376691729322</v>
      </c>
      <c r="L1103" s="74"/>
      <c r="M1103" s="339">
        <v>6.2300052999999999E-3</v>
      </c>
      <c r="N1103" s="340">
        <f t="shared" si="80"/>
        <v>6.2300052999999999E-3</v>
      </c>
      <c r="O1103" s="74"/>
      <c r="P1103" s="133">
        <v>5.8081985000000003E-3</v>
      </c>
      <c r="Q1103" s="133">
        <v>2.5361641000000001E-4</v>
      </c>
      <c r="R1103" s="133">
        <v>1.6819034E-4</v>
      </c>
      <c r="S1103" s="134">
        <v>3.4821334022657005E-7</v>
      </c>
      <c r="T1103" s="135">
        <v>9.3793052373054003E-10</v>
      </c>
      <c r="U1103" s="135">
        <v>2.3556069682000001E-2</v>
      </c>
      <c r="V1103" s="342">
        <v>1.4632821000000001E-5</v>
      </c>
      <c r="W1103" s="110" t="s">
        <v>4173</v>
      </c>
      <c r="X1103" s="110"/>
      <c r="Y1103" s="110"/>
      <c r="Z1103" s="90"/>
    </row>
    <row r="1104" spans="1:26" ht="14.5" customHeight="1">
      <c r="A1104" s="74" t="s">
        <v>4418</v>
      </c>
      <c r="B1104" s="129" t="s">
        <v>4169</v>
      </c>
      <c r="C1104" s="130" t="s">
        <v>329</v>
      </c>
      <c r="D1104" s="131" t="s">
        <v>314</v>
      </c>
      <c r="E1104" s="129" t="s">
        <v>957</v>
      </c>
      <c r="F1104" s="132" t="s">
        <v>4419</v>
      </c>
      <c r="G1104" s="132">
        <v>11.652910627168801</v>
      </c>
      <c r="H1104" s="348">
        <v>11.652910627168801</v>
      </c>
      <c r="I1104" s="74"/>
      <c r="J1104" s="337">
        <v>3.7211737593984964</v>
      </c>
      <c r="K1104" s="338">
        <v>3.7211737593984964</v>
      </c>
      <c r="L1104" s="74"/>
      <c r="M1104" s="339">
        <v>6.2244829000000002E-2</v>
      </c>
      <c r="N1104" s="340">
        <f t="shared" si="80"/>
        <v>6.2244829000000002E-2</v>
      </c>
      <c r="O1104" s="74"/>
      <c r="P1104" s="133">
        <v>5.9210886999999997E-2</v>
      </c>
      <c r="Q1104" s="133">
        <v>2.8657518E-3</v>
      </c>
      <c r="R1104" s="133">
        <v>1.6819034E-4</v>
      </c>
      <c r="S1104" s="134">
        <v>3.5498133602265695E-6</v>
      </c>
      <c r="T1104" s="135">
        <v>1.0598194418726541E-8</v>
      </c>
      <c r="U1104" s="135">
        <v>2.3556069682000001E-2</v>
      </c>
      <c r="V1104" s="341">
        <v>1.1082798E-4</v>
      </c>
      <c r="W1104" s="110" t="s">
        <v>4173</v>
      </c>
      <c r="X1104" s="110"/>
      <c r="Y1104" s="110"/>
      <c r="Z1104" s="90"/>
    </row>
    <row r="1105" spans="1:26" ht="14.5" customHeight="1">
      <c r="A1105" s="74" t="s">
        <v>4420</v>
      </c>
      <c r="B1105" s="129" t="s">
        <v>4169</v>
      </c>
      <c r="C1105" s="130" t="s">
        <v>4421</v>
      </c>
      <c r="D1105" s="131" t="s">
        <v>314</v>
      </c>
      <c r="E1105" s="129" t="s">
        <v>957</v>
      </c>
      <c r="F1105" s="132" t="s">
        <v>4422</v>
      </c>
      <c r="G1105" s="132">
        <v>5.8479698689799998E-2</v>
      </c>
      <c r="H1105" s="348">
        <v>5.8479698689799998E-2</v>
      </c>
      <c r="I1105" s="74"/>
      <c r="J1105" s="337">
        <v>0.24977528571428573</v>
      </c>
      <c r="K1105" s="338">
        <v>0.24977528571428573</v>
      </c>
      <c r="L1105" s="74"/>
      <c r="M1105" s="339">
        <v>5.6433087000000003E-3</v>
      </c>
      <c r="N1105" s="340">
        <f t="shared" si="80"/>
        <v>5.6433087000000003E-3</v>
      </c>
      <c r="O1105" s="74"/>
      <c r="P1105" s="133">
        <v>5.2602789E-3</v>
      </c>
      <c r="Q1105" s="133">
        <v>2.3324726E-4</v>
      </c>
      <c r="R1105" s="133">
        <v>1.4978254999999999E-4</v>
      </c>
      <c r="S1105" s="134">
        <v>3.1536444385957E-7</v>
      </c>
      <c r="T1105" s="135">
        <v>8.6260080344653999E-10</v>
      </c>
      <c r="U1105" s="135">
        <v>2.0977947808999999E-2</v>
      </c>
      <c r="V1105" s="342">
        <v>1.3484803E-5</v>
      </c>
      <c r="W1105" s="110" t="s">
        <v>4173</v>
      </c>
      <c r="X1105" s="110"/>
      <c r="Y1105" s="110"/>
      <c r="Z1105" s="90"/>
    </row>
    <row r="1106" spans="1:26" ht="14.5" customHeight="1">
      <c r="A1106" s="74" t="s">
        <v>4423</v>
      </c>
      <c r="B1106" s="129" t="s">
        <v>4169</v>
      </c>
      <c r="C1106" s="130" t="s">
        <v>330</v>
      </c>
      <c r="D1106" s="131" t="s">
        <v>314</v>
      </c>
      <c r="E1106" s="129" t="s">
        <v>957</v>
      </c>
      <c r="F1106" s="132" t="s">
        <v>4424</v>
      </c>
      <c r="G1106" s="132">
        <v>7.3186296675477998</v>
      </c>
      <c r="H1106" s="348">
        <v>7.3186296675477998</v>
      </c>
      <c r="I1106" s="74"/>
      <c r="J1106" s="337">
        <v>3.6997752631578944</v>
      </c>
      <c r="K1106" s="338">
        <v>3.6997752631578944</v>
      </c>
      <c r="L1106" s="74"/>
      <c r="M1106" s="339">
        <v>6.1658131999999997E-2</v>
      </c>
      <c r="N1106" s="340">
        <f t="shared" si="80"/>
        <v>6.1658131999999997E-2</v>
      </c>
      <c r="O1106" s="74"/>
      <c r="P1106" s="133">
        <v>5.8662967000000003E-2</v>
      </c>
      <c r="Q1106" s="133">
        <v>2.8453825999999998E-3</v>
      </c>
      <c r="R1106" s="133">
        <v>1.4978254999999999E-4</v>
      </c>
      <c r="S1106" s="134">
        <v>3.51696445385957E-6</v>
      </c>
      <c r="T1106" s="135">
        <v>1.0522864448446538E-8</v>
      </c>
      <c r="U1106" s="135">
        <v>2.0977947808999999E-2</v>
      </c>
      <c r="V1106" s="341">
        <v>1.0967996E-4</v>
      </c>
      <c r="W1106" s="110" t="s">
        <v>4173</v>
      </c>
      <c r="X1106" s="110"/>
      <c r="Y1106" s="110"/>
      <c r="Z1106" s="90"/>
    </row>
    <row r="1107" spans="1:26" ht="14.5" customHeight="1">
      <c r="A1107" s="74" t="s">
        <v>4425</v>
      </c>
      <c r="B1107" s="129" t="s">
        <v>4169</v>
      </c>
      <c r="C1107" s="130" t="s">
        <v>331</v>
      </c>
      <c r="D1107" s="131" t="s">
        <v>314</v>
      </c>
      <c r="E1107" s="129" t="s">
        <v>957</v>
      </c>
      <c r="F1107" s="132" t="s">
        <v>4426</v>
      </c>
      <c r="G1107" s="132">
        <v>0.10095698293970001</v>
      </c>
      <c r="H1107" s="348">
        <v>0.10095698293970001</v>
      </c>
      <c r="I1107" s="74"/>
      <c r="J1107" s="337">
        <v>0.39682126315789473</v>
      </c>
      <c r="K1107" s="338">
        <v>0.39682126315789473</v>
      </c>
      <c r="L1107" s="74"/>
      <c r="M1107" s="339">
        <v>9.6749672000000005E-3</v>
      </c>
      <c r="N1107" s="340">
        <f t="shared" si="80"/>
        <v>9.6749672000000005E-3</v>
      </c>
      <c r="O1107" s="74"/>
      <c r="P1107" s="133">
        <v>9.0254701999999999E-3</v>
      </c>
      <c r="Q1107" s="133">
        <v>3.7321992E-4</v>
      </c>
      <c r="R1107" s="133">
        <v>2.7627712000000002E-4</v>
      </c>
      <c r="S1107" s="134">
        <v>5.4109533469257015E-7</v>
      </c>
      <c r="T1107" s="135">
        <v>1.3802511670625399E-9</v>
      </c>
      <c r="U1107" s="135">
        <v>3.8694274450000003E-2</v>
      </c>
      <c r="V1107" s="342">
        <v>2.1373752000000001E-5</v>
      </c>
      <c r="W1107" s="110" t="s">
        <v>4173</v>
      </c>
      <c r="X1107" s="110"/>
      <c r="Y1107" s="110"/>
      <c r="Z1107" s="90"/>
    </row>
    <row r="1108" spans="1:26" ht="14.5" customHeight="1">
      <c r="A1108" s="74" t="s">
        <v>4427</v>
      </c>
      <c r="B1108" s="129" t="s">
        <v>4169</v>
      </c>
      <c r="C1108" s="130" t="s">
        <v>4428</v>
      </c>
      <c r="D1108" s="131" t="s">
        <v>314</v>
      </c>
      <c r="E1108" s="129" t="s">
        <v>957</v>
      </c>
      <c r="F1108" s="132" t="s">
        <v>4429</v>
      </c>
      <c r="G1108" s="132">
        <v>6.5898585300499996E-2</v>
      </c>
      <c r="H1108" s="348">
        <v>6.5898585300499996E-2</v>
      </c>
      <c r="I1108" s="74"/>
      <c r="J1108" s="337">
        <v>0.27518303759398494</v>
      </c>
      <c r="K1108" s="338">
        <v>0.27518303759398494</v>
      </c>
      <c r="L1108" s="74"/>
      <c r="M1108" s="339">
        <v>5.9234865999999997E-3</v>
      </c>
      <c r="N1108" s="340">
        <f t="shared" si="80"/>
        <v>5.9234865999999997E-3</v>
      </c>
      <c r="O1108" s="74"/>
      <c r="P1108" s="133">
        <v>5.4716217000000001E-3</v>
      </c>
      <c r="Q1108" s="133">
        <v>2.7139017999999997E-4</v>
      </c>
      <c r="R1108" s="133">
        <v>1.8047467E-4</v>
      </c>
      <c r="S1108" s="134">
        <v>3.2803487111318001E-7</v>
      </c>
      <c r="T1108" s="135">
        <v>1.0036619185712991E-9</v>
      </c>
      <c r="U1108" s="135">
        <v>2.5276563876999999E-2</v>
      </c>
      <c r="V1108" s="342">
        <v>1.536055E-5</v>
      </c>
      <c r="W1108" s="110" t="s">
        <v>4173</v>
      </c>
      <c r="X1108" s="110"/>
      <c r="Y1108" s="110"/>
      <c r="Z1108" s="90"/>
    </row>
    <row r="1109" spans="1:26" ht="14.5" customHeight="1">
      <c r="A1109" s="74" t="s">
        <v>4430</v>
      </c>
      <c r="B1109" s="129" t="s">
        <v>4169</v>
      </c>
      <c r="C1109" s="130" t="s">
        <v>332</v>
      </c>
      <c r="D1109" s="131" t="s">
        <v>314</v>
      </c>
      <c r="E1109" s="129" t="s">
        <v>957</v>
      </c>
      <c r="F1109" s="132" t="s">
        <v>4431</v>
      </c>
      <c r="G1109" s="132">
        <v>5.48825158211E-2</v>
      </c>
      <c r="H1109" s="348">
        <v>5.48825158211E-2</v>
      </c>
      <c r="I1109" s="74"/>
      <c r="J1109" s="337">
        <v>0.23716251879699249</v>
      </c>
      <c r="K1109" s="338">
        <v>0.23716251879699249</v>
      </c>
      <c r="L1109" s="74"/>
      <c r="M1109" s="339">
        <v>5.0545707000000002E-3</v>
      </c>
      <c r="N1109" s="340">
        <f t="shared" si="80"/>
        <v>5.0545707000000002E-3</v>
      </c>
      <c r="O1109" s="74"/>
      <c r="P1109" s="133">
        <v>4.6811012000000001E-3</v>
      </c>
      <c r="Q1109" s="133">
        <v>2.2938299000000001E-4</v>
      </c>
      <c r="R1109" s="133">
        <v>1.4408655E-4</v>
      </c>
      <c r="S1109" s="134">
        <v>2.8064156058588009E-7</v>
      </c>
      <c r="T1109" s="135">
        <v>8.4830989148482391E-10</v>
      </c>
      <c r="U1109" s="135">
        <v>2.0180189473000001E-2</v>
      </c>
      <c r="V1109" s="342">
        <v>1.3107169000000001E-5</v>
      </c>
      <c r="W1109" s="110" t="s">
        <v>4173</v>
      </c>
      <c r="X1109" s="110"/>
      <c r="Y1109" s="110"/>
      <c r="Z1109" s="90"/>
    </row>
    <row r="1110" spans="1:26" ht="14.5" customHeight="1">
      <c r="A1110" s="74" t="s">
        <v>4432</v>
      </c>
      <c r="B1110" s="129" t="s">
        <v>4169</v>
      </c>
      <c r="C1110" s="130" t="s">
        <v>333</v>
      </c>
      <c r="D1110" s="131" t="s">
        <v>314</v>
      </c>
      <c r="E1110" s="129" t="s">
        <v>957</v>
      </c>
      <c r="F1110" s="132" t="s">
        <v>4433</v>
      </c>
      <c r="G1110" s="132">
        <v>3.4192578257210005E-2</v>
      </c>
      <c r="H1110" s="348">
        <v>3.4192578257210005E-2</v>
      </c>
      <c r="I1110" s="74"/>
      <c r="J1110" s="337">
        <v>0.16582965413533834</v>
      </c>
      <c r="K1110" s="338">
        <v>0.16582965413533834</v>
      </c>
      <c r="L1110" s="74"/>
      <c r="M1110" s="339">
        <v>3.5395255000000001E-3</v>
      </c>
      <c r="N1110" s="340">
        <f t="shared" si="80"/>
        <v>3.5395255000000001E-3</v>
      </c>
      <c r="O1110" s="74"/>
      <c r="P1110" s="133">
        <v>3.3194431000000001E-3</v>
      </c>
      <c r="Q1110" s="133">
        <v>1.467099E-4</v>
      </c>
      <c r="R1110" s="145">
        <v>7.3372492999999997E-5</v>
      </c>
      <c r="S1110" s="134">
        <v>1.9900737925773495E-7</v>
      </c>
      <c r="T1110" s="135">
        <v>5.4256618188736638E-10</v>
      </c>
      <c r="U1110" s="135">
        <v>1.02762599395E-2</v>
      </c>
      <c r="V1110" s="342">
        <v>8.7376569000000001E-6</v>
      </c>
      <c r="W1110" s="110" t="s">
        <v>4173</v>
      </c>
      <c r="X1110" s="110"/>
      <c r="Y1110" s="110"/>
      <c r="Z1110" s="90"/>
    </row>
    <row r="1111" spans="1:26" ht="14.5" customHeight="1">
      <c r="A1111" s="74" t="s">
        <v>4434</v>
      </c>
      <c r="B1111" s="129" t="s">
        <v>4169</v>
      </c>
      <c r="C1111" s="130" t="s">
        <v>4435</v>
      </c>
      <c r="D1111" s="131" t="s">
        <v>314</v>
      </c>
      <c r="E1111" s="129" t="s">
        <v>957</v>
      </c>
      <c r="F1111" s="132" t="s">
        <v>4436</v>
      </c>
      <c r="G1111" s="132">
        <v>4.5641415415699993E-2</v>
      </c>
      <c r="H1111" s="348">
        <v>4.5641415415699993E-2</v>
      </c>
      <c r="I1111" s="74"/>
      <c r="J1111" s="337">
        <v>0.20533228571428569</v>
      </c>
      <c r="K1111" s="338">
        <v>0.20533228571428569</v>
      </c>
      <c r="L1111" s="74"/>
      <c r="M1111" s="339">
        <v>4.4247849999999997E-3</v>
      </c>
      <c r="N1111" s="340">
        <f t="shared" si="80"/>
        <v>4.4247849999999997E-3</v>
      </c>
      <c r="O1111" s="74"/>
      <c r="P1111" s="133">
        <v>4.1222919999999996E-3</v>
      </c>
      <c r="Q1111" s="133">
        <v>1.9094209000000001E-4</v>
      </c>
      <c r="R1111" s="133">
        <v>1.1155098E-4</v>
      </c>
      <c r="S1111" s="134">
        <v>2.4713980364857001E-7</v>
      </c>
      <c r="T1111" s="135">
        <v>7.0614677184953984E-10</v>
      </c>
      <c r="U1111" s="135">
        <v>1.5623386381E-2</v>
      </c>
      <c r="V1111" s="342">
        <v>1.1100455999999999E-5</v>
      </c>
      <c r="W1111" s="110" t="s">
        <v>4173</v>
      </c>
      <c r="X1111" s="110"/>
      <c r="Y1111" s="110"/>
      <c r="Z1111" s="90"/>
    </row>
    <row r="1112" spans="1:26" ht="14.5" customHeight="1">
      <c r="B1112" s="129" t="s">
        <v>4169</v>
      </c>
      <c r="C1112" s="127" t="s">
        <v>334</v>
      </c>
      <c r="D1112" s="127" t="s">
        <v>335</v>
      </c>
      <c r="G1112" s="74"/>
      <c r="H1112" s="74"/>
      <c r="I1112" s="74"/>
      <c r="J1112" s="115"/>
      <c r="K1112" s="74"/>
      <c r="L1112" s="74"/>
      <c r="M1112" s="115"/>
      <c r="N1112" s="74"/>
      <c r="O1112" s="74"/>
      <c r="P1112" s="74"/>
      <c r="V1112" s="74"/>
      <c r="W1112" s="89"/>
      <c r="X1112" s="110"/>
      <c r="Y1112" s="110"/>
      <c r="Z1112" s="90"/>
    </row>
    <row r="1113" spans="1:26" ht="14.5" customHeight="1">
      <c r="A1113" s="74" t="s">
        <v>4437</v>
      </c>
      <c r="B1113" s="129" t="s">
        <v>4169</v>
      </c>
      <c r="C1113" s="130" t="s">
        <v>336</v>
      </c>
      <c r="D1113" s="131" t="s">
        <v>335</v>
      </c>
      <c r="E1113" s="129" t="s">
        <v>957</v>
      </c>
      <c r="F1113" s="132" t="s">
        <v>4438</v>
      </c>
      <c r="G1113" s="132">
        <v>6.1808141806400006E-2</v>
      </c>
      <c r="H1113" s="348">
        <v>6.1808141806400006E-2</v>
      </c>
      <c r="I1113" s="74"/>
      <c r="J1113" s="337">
        <v>0.26129754135338346</v>
      </c>
      <c r="K1113" s="338">
        <v>0.26129754135338346</v>
      </c>
      <c r="L1113" s="74"/>
      <c r="M1113" s="339">
        <v>5.9592222000000002E-3</v>
      </c>
      <c r="N1113" s="340">
        <f t="shared" ref="N1113:N1143" si="81">M1113</f>
        <v>5.9592222000000002E-3</v>
      </c>
      <c r="O1113" s="74"/>
      <c r="P1113" s="133">
        <v>5.5553125000000004E-3</v>
      </c>
      <c r="Q1113" s="133">
        <v>2.4421527E-4</v>
      </c>
      <c r="R1113" s="133">
        <v>1.5969444E-4</v>
      </c>
      <c r="S1113" s="134">
        <v>3.3305231474656998E-7</v>
      </c>
      <c r="T1113" s="135">
        <v>9.0316296859853985E-10</v>
      </c>
      <c r="U1113" s="135">
        <v>2.2366167587E-2</v>
      </c>
      <c r="V1113" s="342">
        <v>1.4102967E-5</v>
      </c>
      <c r="W1113" s="110" t="s">
        <v>4173</v>
      </c>
      <c r="X1113" s="89"/>
      <c r="Y1113" s="89"/>
      <c r="Z1113" s="90"/>
    </row>
    <row r="1114" spans="1:26" ht="14.5" customHeight="1">
      <c r="A1114" s="74" t="s">
        <v>4439</v>
      </c>
      <c r="B1114" s="129" t="s">
        <v>4169</v>
      </c>
      <c r="C1114" s="130" t="s">
        <v>4440</v>
      </c>
      <c r="D1114" s="131" t="s">
        <v>335</v>
      </c>
      <c r="E1114" s="129" t="s">
        <v>957</v>
      </c>
      <c r="F1114" s="132" t="s">
        <v>4441</v>
      </c>
      <c r="G1114" s="132">
        <v>5.9737205900783996</v>
      </c>
      <c r="H1114" s="348">
        <v>5.9737205900783996</v>
      </c>
      <c r="I1114" s="74"/>
      <c r="J1114" s="337">
        <v>3.7112975187969925</v>
      </c>
      <c r="K1114" s="338">
        <v>3.7112975187969925</v>
      </c>
      <c r="L1114" s="74"/>
      <c r="M1114" s="339">
        <v>6.1974045999999998E-2</v>
      </c>
      <c r="N1114" s="340">
        <f t="shared" si="81"/>
        <v>6.1974045999999998E-2</v>
      </c>
      <c r="O1114" s="74"/>
      <c r="P1114" s="133">
        <v>5.8958001000000003E-2</v>
      </c>
      <c r="Q1114" s="133">
        <v>2.8563505999999999E-3</v>
      </c>
      <c r="R1114" s="133">
        <v>1.5969444E-4</v>
      </c>
      <c r="S1114" s="134">
        <v>3.5346522647465705E-6</v>
      </c>
      <c r="T1114" s="135">
        <v>1.0563427283595538E-8</v>
      </c>
      <c r="U1114" s="135">
        <v>2.2366167587E-2</v>
      </c>
      <c r="V1114" s="341">
        <v>1.1029812E-4</v>
      </c>
      <c r="W1114" s="110" t="s">
        <v>4173</v>
      </c>
      <c r="X1114" s="110"/>
      <c r="Y1114" s="110"/>
      <c r="Z1114" s="90"/>
    </row>
    <row r="1115" spans="1:26" ht="14.5" customHeight="1">
      <c r="A1115" s="74" t="s">
        <v>4442</v>
      </c>
      <c r="B1115" s="129" t="s">
        <v>4169</v>
      </c>
      <c r="C1115" s="130" t="s">
        <v>337</v>
      </c>
      <c r="D1115" s="131" t="s">
        <v>335</v>
      </c>
      <c r="E1115" s="129" t="s">
        <v>957</v>
      </c>
      <c r="F1115" s="132" t="s">
        <v>4443</v>
      </c>
      <c r="G1115" s="132">
        <v>6.5898585300499996E-2</v>
      </c>
      <c r="H1115" s="348">
        <v>6.5898585300499996E-2</v>
      </c>
      <c r="I1115" s="74"/>
      <c r="J1115" s="337">
        <v>0.27518303759398494</v>
      </c>
      <c r="K1115" s="338">
        <v>0.27518303759398494</v>
      </c>
      <c r="L1115" s="74"/>
      <c r="M1115" s="339">
        <v>5.9234865999999997E-3</v>
      </c>
      <c r="N1115" s="340">
        <f t="shared" si="81"/>
        <v>5.9234865999999997E-3</v>
      </c>
      <c r="O1115" s="74"/>
      <c r="P1115" s="133">
        <v>5.4716217000000001E-3</v>
      </c>
      <c r="Q1115" s="133">
        <v>2.7139017999999997E-4</v>
      </c>
      <c r="R1115" s="133">
        <v>1.8047467E-4</v>
      </c>
      <c r="S1115" s="134">
        <v>3.2803487111318001E-7</v>
      </c>
      <c r="T1115" s="135">
        <v>1.0036619185712991E-9</v>
      </c>
      <c r="U1115" s="135">
        <v>2.5276563876999999E-2</v>
      </c>
      <c r="V1115" s="342">
        <v>1.536055E-5</v>
      </c>
      <c r="W1115" s="110" t="s">
        <v>4173</v>
      </c>
      <c r="X1115" s="110"/>
      <c r="Y1115" s="110"/>
      <c r="Z1115" s="90"/>
    </row>
    <row r="1116" spans="1:26" ht="14.5" customHeight="1">
      <c r="A1116" s="74" t="s">
        <v>4444</v>
      </c>
      <c r="B1116" s="129" t="s">
        <v>4169</v>
      </c>
      <c r="C1116" s="130" t="s">
        <v>338</v>
      </c>
      <c r="D1116" s="131" t="s">
        <v>335</v>
      </c>
      <c r="E1116" s="129" t="s">
        <v>957</v>
      </c>
      <c r="F1116" s="132" t="s">
        <v>4445</v>
      </c>
      <c r="G1116" s="132">
        <v>6.5898585300499996E-2</v>
      </c>
      <c r="H1116" s="348">
        <v>6.5898585300499996E-2</v>
      </c>
      <c r="I1116" s="74"/>
      <c r="J1116" s="337">
        <v>0.27518303759398494</v>
      </c>
      <c r="K1116" s="338">
        <v>0.27518303759398494</v>
      </c>
      <c r="L1116" s="74"/>
      <c r="M1116" s="339">
        <v>5.9234865999999997E-3</v>
      </c>
      <c r="N1116" s="340">
        <f t="shared" si="81"/>
        <v>5.9234865999999997E-3</v>
      </c>
      <c r="O1116" s="74"/>
      <c r="P1116" s="133">
        <v>5.4716217000000001E-3</v>
      </c>
      <c r="Q1116" s="133">
        <v>2.7139017999999997E-4</v>
      </c>
      <c r="R1116" s="133">
        <v>1.8047467E-4</v>
      </c>
      <c r="S1116" s="134">
        <v>3.2803487111318001E-7</v>
      </c>
      <c r="T1116" s="135">
        <v>1.0036619185712991E-9</v>
      </c>
      <c r="U1116" s="135">
        <v>2.5276563876999999E-2</v>
      </c>
      <c r="V1116" s="342">
        <v>1.536055E-5</v>
      </c>
      <c r="W1116" s="110" t="s">
        <v>4173</v>
      </c>
      <c r="X1116" s="110"/>
      <c r="Y1116" s="110"/>
      <c r="Z1116" s="90"/>
    </row>
    <row r="1117" spans="1:26" ht="14.5" customHeight="1">
      <c r="A1117" s="74" t="s">
        <v>4446</v>
      </c>
      <c r="B1117" s="129" t="s">
        <v>4169</v>
      </c>
      <c r="C1117" s="130" t="s">
        <v>339</v>
      </c>
      <c r="D1117" s="131" t="s">
        <v>335</v>
      </c>
      <c r="E1117" s="129" t="s">
        <v>957</v>
      </c>
      <c r="F1117" s="132" t="s">
        <v>4447</v>
      </c>
      <c r="G1117" s="132">
        <v>6.0540164204200005E-2</v>
      </c>
      <c r="H1117" s="348">
        <v>6.0540164204200005E-2</v>
      </c>
      <c r="I1117" s="74"/>
      <c r="J1117" s="337">
        <v>0.25690811278195491</v>
      </c>
      <c r="K1117" s="338">
        <v>0.25690811278195491</v>
      </c>
      <c r="L1117" s="74"/>
      <c r="M1117" s="339">
        <v>5.8388742E-3</v>
      </c>
      <c r="N1117" s="340">
        <f t="shared" si="81"/>
        <v>5.8388742E-3</v>
      </c>
      <c r="O1117" s="74"/>
      <c r="P1117" s="133">
        <v>5.4429188E-3</v>
      </c>
      <c r="Q1117" s="133">
        <v>2.4003697999999999E-4</v>
      </c>
      <c r="R1117" s="133">
        <v>1.5591847999999999E-4</v>
      </c>
      <c r="S1117" s="134">
        <v>3.2631407265157E-7</v>
      </c>
      <c r="T1117" s="135">
        <v>8.8771071420453991E-10</v>
      </c>
      <c r="U1117" s="135">
        <v>2.1837322433999998E-2</v>
      </c>
      <c r="V1117" s="342">
        <v>1.3867475000000001E-5</v>
      </c>
      <c r="W1117" s="110" t="s">
        <v>4173</v>
      </c>
      <c r="X1117" s="110"/>
      <c r="Y1117" s="110"/>
      <c r="Z1117" s="90"/>
    </row>
    <row r="1118" spans="1:26" ht="14.5" customHeight="1">
      <c r="A1118" s="74" t="s">
        <v>4448</v>
      </c>
      <c r="B1118" s="129" t="s">
        <v>4169</v>
      </c>
      <c r="C1118" s="130" t="s">
        <v>340</v>
      </c>
      <c r="D1118" s="131" t="s">
        <v>335</v>
      </c>
      <c r="E1118" s="129" t="s">
        <v>957</v>
      </c>
      <c r="F1118" s="132" t="s">
        <v>4449</v>
      </c>
      <c r="G1118" s="132">
        <v>6.0153901243181993</v>
      </c>
      <c r="H1118" s="348">
        <v>6.0153901243181993</v>
      </c>
      <c r="I1118" s="74"/>
      <c r="J1118" s="337">
        <v>3.7069081203007515</v>
      </c>
      <c r="K1118" s="338">
        <v>3.7069081203007515</v>
      </c>
      <c r="L1118" s="74"/>
      <c r="M1118" s="339">
        <v>6.1853697999999999E-2</v>
      </c>
      <c r="N1118" s="340">
        <f t="shared" si="81"/>
        <v>6.1853697999999999E-2</v>
      </c>
      <c r="O1118" s="74"/>
      <c r="P1118" s="133">
        <v>5.8845607000000001E-2</v>
      </c>
      <c r="Q1118" s="133">
        <v>2.8521723000000001E-3</v>
      </c>
      <c r="R1118" s="133">
        <v>1.5591847999999999E-4</v>
      </c>
      <c r="S1118" s="134">
        <v>3.5279141226515698E-6</v>
      </c>
      <c r="T1118" s="135">
        <v>1.054797443920354E-8</v>
      </c>
      <c r="U1118" s="135">
        <v>2.1837322433999998E-2</v>
      </c>
      <c r="V1118" s="341">
        <v>1.1006262999999999E-4</v>
      </c>
      <c r="W1118" s="110" t="s">
        <v>4173</v>
      </c>
      <c r="X1118" s="110"/>
      <c r="Y1118" s="110"/>
      <c r="Z1118" s="90"/>
    </row>
    <row r="1119" spans="1:26" ht="14.5" customHeight="1">
      <c r="A1119" s="74" t="s">
        <v>4450</v>
      </c>
      <c r="B1119" s="129" t="s">
        <v>4169</v>
      </c>
      <c r="C1119" s="130" t="s">
        <v>4451</v>
      </c>
      <c r="D1119" s="131" t="s">
        <v>335</v>
      </c>
      <c r="E1119" s="129" t="s">
        <v>957</v>
      </c>
      <c r="F1119" s="132" t="s">
        <v>4452</v>
      </c>
      <c r="G1119" s="132">
        <v>6.5898585300499996E-2</v>
      </c>
      <c r="H1119" s="348">
        <v>6.5898585300499996E-2</v>
      </c>
      <c r="I1119" s="74"/>
      <c r="J1119" s="337">
        <v>0.27518303759398494</v>
      </c>
      <c r="K1119" s="338">
        <v>0.27518303759398494</v>
      </c>
      <c r="L1119" s="74"/>
      <c r="M1119" s="339">
        <v>5.9234865999999997E-3</v>
      </c>
      <c r="N1119" s="340">
        <f t="shared" si="81"/>
        <v>5.9234865999999997E-3</v>
      </c>
      <c r="O1119" s="74"/>
      <c r="P1119" s="133">
        <v>5.4716217000000001E-3</v>
      </c>
      <c r="Q1119" s="133">
        <v>2.7139017999999997E-4</v>
      </c>
      <c r="R1119" s="133">
        <v>1.8047467E-4</v>
      </c>
      <c r="S1119" s="134">
        <v>3.2803487111318001E-7</v>
      </c>
      <c r="T1119" s="135">
        <v>1.0036619185712991E-9</v>
      </c>
      <c r="U1119" s="135">
        <v>2.5276563876999999E-2</v>
      </c>
      <c r="V1119" s="342">
        <v>1.536055E-5</v>
      </c>
      <c r="W1119" s="110" t="s">
        <v>4173</v>
      </c>
      <c r="X1119" s="110"/>
      <c r="Y1119" s="110"/>
      <c r="Z1119" s="90"/>
    </row>
    <row r="1120" spans="1:26" ht="14.5" customHeight="1">
      <c r="A1120" s="74" t="s">
        <v>4453</v>
      </c>
      <c r="B1120" s="129" t="s">
        <v>4169</v>
      </c>
      <c r="C1120" s="130" t="s">
        <v>341</v>
      </c>
      <c r="D1120" s="131" t="s">
        <v>335</v>
      </c>
      <c r="E1120" s="129" t="s">
        <v>957</v>
      </c>
      <c r="F1120" s="132" t="s">
        <v>4454</v>
      </c>
      <c r="G1120" s="132">
        <v>7.691465370190001E-2</v>
      </c>
      <c r="H1120" s="348">
        <v>7.691465370190001E-2</v>
      </c>
      <c r="I1120" s="74"/>
      <c r="J1120" s="337">
        <v>0.31320354887218044</v>
      </c>
      <c r="K1120" s="338">
        <v>0.31320354887218044</v>
      </c>
      <c r="L1120" s="74"/>
      <c r="M1120" s="339">
        <v>6.7924023999999996E-3</v>
      </c>
      <c r="N1120" s="340">
        <f t="shared" si="81"/>
        <v>6.7924023999999996E-3</v>
      </c>
      <c r="O1120" s="74"/>
      <c r="P1120" s="133">
        <v>6.2621422999999997E-3</v>
      </c>
      <c r="Q1120" s="133">
        <v>3.1339737000000002E-4</v>
      </c>
      <c r="R1120" s="133">
        <v>2.1686278000000001E-4</v>
      </c>
      <c r="S1120" s="134">
        <v>3.7542819273347E-7</v>
      </c>
      <c r="T1120" s="135">
        <v>1.1590139426580741E-9</v>
      </c>
      <c r="U1120" s="135">
        <v>3.0372938281E-2</v>
      </c>
      <c r="V1120" s="342">
        <v>1.761393E-5</v>
      </c>
      <c r="W1120" s="110" t="s">
        <v>4173</v>
      </c>
      <c r="X1120" s="110"/>
      <c r="Y1120" s="110"/>
      <c r="Z1120" s="90"/>
    </row>
    <row r="1121" spans="1:26" ht="14.5" customHeight="1">
      <c r="A1121" s="74" t="s">
        <v>4455</v>
      </c>
      <c r="B1121" s="129" t="s">
        <v>4169</v>
      </c>
      <c r="C1121" s="130" t="s">
        <v>342</v>
      </c>
      <c r="D1121" s="131" t="s">
        <v>335</v>
      </c>
      <c r="E1121" s="129" t="s">
        <v>957</v>
      </c>
      <c r="F1121" s="132" t="s">
        <v>4456</v>
      </c>
      <c r="G1121" s="132">
        <v>8.7536658451269997E-2</v>
      </c>
      <c r="H1121" s="348">
        <v>8.7536658451269997E-2</v>
      </c>
      <c r="I1121" s="74"/>
      <c r="J1121" s="337">
        <v>0.35047811278195484</v>
      </c>
      <c r="K1121" s="338">
        <v>0.35047811278195484</v>
      </c>
      <c r="L1121" s="74"/>
      <c r="M1121" s="339">
        <v>8.5783266E-3</v>
      </c>
      <c r="N1121" s="340">
        <f t="shared" si="81"/>
        <v>8.5783266E-3</v>
      </c>
      <c r="O1121" s="74"/>
      <c r="P1121" s="133">
        <v>8.0223319000000005E-3</v>
      </c>
      <c r="Q1121" s="133">
        <v>3.2327492999999999E-4</v>
      </c>
      <c r="R1121" s="133">
        <v>2.3271973E-4</v>
      </c>
      <c r="S1121" s="134">
        <v>4.8095515044939595E-7</v>
      </c>
      <c r="T1121" s="135">
        <v>1.1955433761615351E-9</v>
      </c>
      <c r="U1121" s="135">
        <v>3.2593799236399996E-2</v>
      </c>
      <c r="V1121" s="342">
        <v>1.8673297000000001E-5</v>
      </c>
      <c r="W1121" s="110" t="s">
        <v>4173</v>
      </c>
      <c r="X1121" s="110"/>
      <c r="Y1121" s="110"/>
      <c r="Z1121" s="90"/>
    </row>
    <row r="1122" spans="1:26" ht="14.5" customHeight="1">
      <c r="A1122" s="74" t="s">
        <v>4457</v>
      </c>
      <c r="B1122" s="129" t="s">
        <v>4169</v>
      </c>
      <c r="C1122" s="130" t="s">
        <v>343</v>
      </c>
      <c r="D1122" s="131" t="s">
        <v>335</v>
      </c>
      <c r="E1122" s="129" t="s">
        <v>957</v>
      </c>
      <c r="F1122" s="132" t="s">
        <v>4458</v>
      </c>
      <c r="G1122" s="132">
        <v>9.5117366445373701</v>
      </c>
      <c r="H1122" s="348">
        <v>9.5117366445373701</v>
      </c>
      <c r="I1122" s="74"/>
      <c r="J1122" s="337">
        <v>3.8004781203007516</v>
      </c>
      <c r="K1122" s="338">
        <v>3.8004781203007516</v>
      </c>
      <c r="L1122" s="74"/>
      <c r="M1122" s="339">
        <v>6.4593150000000002E-2</v>
      </c>
      <c r="N1122" s="340">
        <f t="shared" si="81"/>
        <v>6.4593150000000002E-2</v>
      </c>
      <c r="O1122" s="74"/>
      <c r="P1122" s="133">
        <v>6.1425019999999997E-2</v>
      </c>
      <c r="Q1122" s="133">
        <v>2.9354102999999999E-3</v>
      </c>
      <c r="R1122" s="133">
        <v>2.3271973E-4</v>
      </c>
      <c r="S1122" s="134">
        <v>3.6825551304493961E-6</v>
      </c>
      <c r="T1122" s="135">
        <v>1.0855807071163535E-8</v>
      </c>
      <c r="U1122" s="135">
        <v>3.2593799236399996E-2</v>
      </c>
      <c r="V1122" s="341">
        <v>1.1486845E-4</v>
      </c>
      <c r="W1122" s="110" t="s">
        <v>4173</v>
      </c>
      <c r="X1122" s="110"/>
      <c r="Y1122" s="110"/>
      <c r="Z1122" s="90"/>
    </row>
    <row r="1123" spans="1:26" ht="14.5" customHeight="1">
      <c r="A1123" s="74" t="s">
        <v>4459</v>
      </c>
      <c r="B1123" s="129" t="s">
        <v>4169</v>
      </c>
      <c r="C1123" s="130" t="s">
        <v>344</v>
      </c>
      <c r="D1123" s="131" t="s">
        <v>335</v>
      </c>
      <c r="E1123" s="129" t="s">
        <v>957</v>
      </c>
      <c r="F1123" s="132" t="s">
        <v>4460</v>
      </c>
      <c r="G1123" s="132">
        <v>3.5714555819299998E-2</v>
      </c>
      <c r="H1123" s="348">
        <v>3.5714555819299998E-2</v>
      </c>
      <c r="I1123" s="74"/>
      <c r="J1123" s="337">
        <v>0.17100682706766918</v>
      </c>
      <c r="K1123" s="338">
        <v>0.17100682706766918</v>
      </c>
      <c r="L1123" s="74"/>
      <c r="M1123" s="339">
        <v>3.5426570999999999E-3</v>
      </c>
      <c r="N1123" s="340">
        <f t="shared" si="81"/>
        <v>3.5426570999999999E-3</v>
      </c>
      <c r="O1123" s="74"/>
      <c r="P1123" s="133">
        <v>3.3055953999999999E-3</v>
      </c>
      <c r="Q1123" s="133">
        <v>1.5629049E-4</v>
      </c>
      <c r="R1123" s="145">
        <v>8.0771231000000002E-5</v>
      </c>
      <c r="S1123" s="134">
        <v>1.9817717920716999E-7</v>
      </c>
      <c r="T1123" s="135">
        <v>5.7799735855261621E-10</v>
      </c>
      <c r="U1123" s="135">
        <v>1.1312496929999999E-2</v>
      </c>
      <c r="V1123" s="342">
        <v>9.1862876999999995E-6</v>
      </c>
      <c r="W1123" s="110" t="s">
        <v>4173</v>
      </c>
      <c r="X1123" s="110"/>
      <c r="Y1123" s="110"/>
      <c r="Z1123" s="90"/>
    </row>
    <row r="1124" spans="1:26" ht="14.5" customHeight="1">
      <c r="A1124" s="74" t="s">
        <v>4461</v>
      </c>
      <c r="B1124" s="129" t="s">
        <v>4169</v>
      </c>
      <c r="C1124" s="130" t="s">
        <v>4462</v>
      </c>
      <c r="D1124" s="131" t="s">
        <v>335</v>
      </c>
      <c r="E1124" s="129" t="s">
        <v>957</v>
      </c>
      <c r="F1124" s="132" t="s">
        <v>4463</v>
      </c>
      <c r="G1124" s="132">
        <v>6.5898585300499996E-2</v>
      </c>
      <c r="H1124" s="348">
        <v>6.5898585300499996E-2</v>
      </c>
      <c r="I1124" s="74"/>
      <c r="J1124" s="337">
        <v>0.27518303759398494</v>
      </c>
      <c r="K1124" s="338">
        <v>0.27518303759398494</v>
      </c>
      <c r="L1124" s="74"/>
      <c r="M1124" s="339">
        <v>5.9234865999999997E-3</v>
      </c>
      <c r="N1124" s="340">
        <f t="shared" si="81"/>
        <v>5.9234865999999997E-3</v>
      </c>
      <c r="O1124" s="74"/>
      <c r="P1124" s="133">
        <v>5.4716217000000001E-3</v>
      </c>
      <c r="Q1124" s="133">
        <v>2.7139017999999997E-4</v>
      </c>
      <c r="R1124" s="133">
        <v>1.8047467E-4</v>
      </c>
      <c r="S1124" s="134">
        <v>3.2803487111318001E-7</v>
      </c>
      <c r="T1124" s="135">
        <v>1.0036619185712991E-9</v>
      </c>
      <c r="U1124" s="135">
        <v>2.5276563876999999E-2</v>
      </c>
      <c r="V1124" s="342">
        <v>1.536055E-5</v>
      </c>
      <c r="W1124" s="110" t="s">
        <v>4173</v>
      </c>
      <c r="X1124" s="110"/>
      <c r="Y1124" s="110"/>
      <c r="Z1124" s="90"/>
    </row>
    <row r="1125" spans="1:26" ht="14.5" customHeight="1">
      <c r="A1125" s="74" t="s">
        <v>4464</v>
      </c>
      <c r="B1125" s="129" t="s">
        <v>4169</v>
      </c>
      <c r="C1125" s="130" t="s">
        <v>345</v>
      </c>
      <c r="D1125" s="131" t="s">
        <v>335</v>
      </c>
      <c r="E1125" s="129" t="s">
        <v>957</v>
      </c>
      <c r="F1125" s="132" t="s">
        <v>4465</v>
      </c>
      <c r="G1125" s="132">
        <v>7.1951971284999999E-2</v>
      </c>
      <c r="H1125" s="348">
        <v>7.1951971284999999E-2</v>
      </c>
      <c r="I1125" s="74"/>
      <c r="J1125" s="337">
        <v>0.29641299999999998</v>
      </c>
      <c r="K1125" s="338">
        <v>0.29641299999999998</v>
      </c>
      <c r="L1125" s="74"/>
      <c r="M1125" s="339">
        <v>6.9220063999999998E-3</v>
      </c>
      <c r="N1125" s="340">
        <f t="shared" si="81"/>
        <v>6.9220063999999998E-3</v>
      </c>
      <c r="O1125" s="74"/>
      <c r="P1125" s="133">
        <v>6.4544627E-3</v>
      </c>
      <c r="Q1125" s="133">
        <v>2.7764157000000002E-4</v>
      </c>
      <c r="R1125" s="133">
        <v>1.8990209000000001E-4</v>
      </c>
      <c r="S1125" s="134">
        <v>3.8695819747357002E-7</v>
      </c>
      <c r="T1125" s="135">
        <v>1.0267809687285399E-9</v>
      </c>
      <c r="U1125" s="135">
        <v>2.6596931814999999E-2</v>
      </c>
      <c r="V1125" s="342">
        <v>1.5986895000000001E-5</v>
      </c>
      <c r="W1125" s="110" t="s">
        <v>4173</v>
      </c>
      <c r="X1125" s="110"/>
      <c r="Y1125" s="110"/>
      <c r="Z1125" s="90"/>
    </row>
    <row r="1126" spans="1:26" ht="14.5" customHeight="1">
      <c r="A1126" s="74" t="s">
        <v>4466</v>
      </c>
      <c r="B1126" s="129" t="s">
        <v>4169</v>
      </c>
      <c r="C1126" s="130" t="s">
        <v>346</v>
      </c>
      <c r="D1126" s="131" t="s">
        <v>335</v>
      </c>
      <c r="E1126" s="129" t="s">
        <v>957</v>
      </c>
      <c r="F1126" s="132" t="s">
        <v>4467</v>
      </c>
      <c r="G1126" s="132">
        <v>1.88762696082</v>
      </c>
      <c r="H1126" s="348">
        <v>1.88762696082</v>
      </c>
      <c r="I1126" s="74"/>
      <c r="J1126" s="337">
        <v>3.7464130075187967</v>
      </c>
      <c r="K1126" s="338">
        <v>3.7464130075187967</v>
      </c>
      <c r="L1126" s="74"/>
      <c r="M1126" s="339">
        <v>6.2936829999999999E-2</v>
      </c>
      <c r="N1126" s="340">
        <f t="shared" si="81"/>
        <v>6.2936829999999999E-2</v>
      </c>
      <c r="O1126" s="74"/>
      <c r="P1126" s="133">
        <v>5.9857150999999997E-2</v>
      </c>
      <c r="Q1126" s="133">
        <v>2.8897769E-3</v>
      </c>
      <c r="R1126" s="133">
        <v>1.8990209000000001E-4</v>
      </c>
      <c r="S1126" s="134">
        <v>3.5885582074735701E-6</v>
      </c>
      <c r="T1126" s="135">
        <v>1.068704500373354E-8</v>
      </c>
      <c r="U1126" s="135">
        <v>2.6596931814999999E-2</v>
      </c>
      <c r="V1126" s="341">
        <v>1.1218204999999999E-4</v>
      </c>
      <c r="W1126" s="110" t="s">
        <v>4173</v>
      </c>
      <c r="X1126" s="110"/>
      <c r="Y1126" s="110"/>
      <c r="Z1126" s="90"/>
    </row>
    <row r="1127" spans="1:26" ht="14.5" customHeight="1">
      <c r="A1127" s="74" t="s">
        <v>4468</v>
      </c>
      <c r="B1127" s="129" t="s">
        <v>4169</v>
      </c>
      <c r="C1127" s="130" t="s">
        <v>347</v>
      </c>
      <c r="D1127" s="131" t="s">
        <v>335</v>
      </c>
      <c r="E1127" s="129" t="s">
        <v>957</v>
      </c>
      <c r="F1127" s="132" t="s">
        <v>4469</v>
      </c>
      <c r="G1127" s="132">
        <v>5.2773795218900001E-2</v>
      </c>
      <c r="H1127" s="348">
        <v>5.2773795218900001E-2</v>
      </c>
      <c r="I1127" s="74"/>
      <c r="J1127" s="337">
        <v>0.23002284210526314</v>
      </c>
      <c r="K1127" s="338">
        <v>0.23002284210526314</v>
      </c>
      <c r="L1127" s="74"/>
      <c r="M1127" s="339">
        <v>5.1017425999999996E-3</v>
      </c>
      <c r="N1127" s="340">
        <f t="shared" si="81"/>
        <v>5.1017425999999996E-3</v>
      </c>
      <c r="O1127" s="74"/>
      <c r="P1127" s="133">
        <v>4.7545069000000002E-3</v>
      </c>
      <c r="Q1127" s="133">
        <v>2.1444496000000001E-4</v>
      </c>
      <c r="R1127" s="133">
        <v>1.3279074000000001E-4</v>
      </c>
      <c r="S1127" s="134">
        <v>2.8504238289857001E-7</v>
      </c>
      <c r="T1127" s="135">
        <v>7.9306568317853996E-10</v>
      </c>
      <c r="U1127" s="135">
        <v>1.8598142619000002E-2</v>
      </c>
      <c r="V1127" s="342">
        <v>1.2425093E-5</v>
      </c>
      <c r="W1127" s="110" t="s">
        <v>4173</v>
      </c>
      <c r="X1127" s="110"/>
      <c r="Y1127" s="110"/>
      <c r="Z1127" s="90"/>
    </row>
    <row r="1128" spans="1:26" ht="14.5" customHeight="1">
      <c r="A1128" s="74" t="s">
        <v>4470</v>
      </c>
      <c r="B1128" s="129" t="s">
        <v>4169</v>
      </c>
      <c r="C1128" s="130" t="s">
        <v>348</v>
      </c>
      <c r="D1128" s="131" t="s">
        <v>335</v>
      </c>
      <c r="E1128" s="129" t="s">
        <v>957</v>
      </c>
      <c r="F1128" s="132" t="s">
        <v>4471</v>
      </c>
      <c r="G1128" s="132">
        <v>6.4198238043668994</v>
      </c>
      <c r="H1128" s="348">
        <v>6.4198238043668994</v>
      </c>
      <c r="I1128" s="74"/>
      <c r="J1128" s="337">
        <v>3.6800228571428568</v>
      </c>
      <c r="K1128" s="338">
        <v>3.6800228571428568</v>
      </c>
      <c r="L1128" s="74"/>
      <c r="M1128" s="339">
        <v>6.1116565999999997E-2</v>
      </c>
      <c r="N1128" s="340">
        <f t="shared" si="81"/>
        <v>6.1116565999999997E-2</v>
      </c>
      <c r="O1128" s="74"/>
      <c r="P1128" s="133">
        <v>5.8157195000000002E-2</v>
      </c>
      <c r="Q1128" s="133">
        <v>2.8265803000000001E-3</v>
      </c>
      <c r="R1128" s="133">
        <v>1.3279074000000001E-4</v>
      </c>
      <c r="S1128" s="134">
        <v>3.4866423628985698E-6</v>
      </c>
      <c r="T1128" s="135">
        <v>1.0453329168180539E-8</v>
      </c>
      <c r="U1128" s="135">
        <v>1.8598142619000002E-2</v>
      </c>
      <c r="V1128" s="341">
        <v>1.0862025E-4</v>
      </c>
      <c r="W1128" s="110" t="s">
        <v>4173</v>
      </c>
      <c r="X1128" s="110"/>
      <c r="Y1128" s="110"/>
      <c r="Z1128" s="89"/>
    </row>
    <row r="1129" spans="1:26" ht="14.5" customHeight="1">
      <c r="A1129" s="74" t="s">
        <v>4472</v>
      </c>
      <c r="B1129" s="129" t="s">
        <v>4169</v>
      </c>
      <c r="C1129" s="130" t="s">
        <v>4473</v>
      </c>
      <c r="D1129" s="131" t="s">
        <v>335</v>
      </c>
      <c r="E1129" s="129" t="s">
        <v>957</v>
      </c>
      <c r="F1129" s="132" t="s">
        <v>4474</v>
      </c>
      <c r="G1129" s="132">
        <v>5.7528714648699998E-2</v>
      </c>
      <c r="H1129" s="348">
        <v>5.7528714648699998E-2</v>
      </c>
      <c r="I1129" s="74"/>
      <c r="J1129" s="337">
        <v>0.24648321052631575</v>
      </c>
      <c r="K1129" s="338">
        <v>0.24648321052631575</v>
      </c>
      <c r="L1129" s="74"/>
      <c r="M1129" s="339">
        <v>5.5530477E-3</v>
      </c>
      <c r="N1129" s="340">
        <f t="shared" si="81"/>
        <v>5.5530477E-3</v>
      </c>
      <c r="O1129" s="74"/>
      <c r="P1129" s="133">
        <v>5.1759835999999997E-3</v>
      </c>
      <c r="Q1129" s="133">
        <v>2.3011354000000001E-4</v>
      </c>
      <c r="R1129" s="133">
        <v>1.4695058000000001E-4</v>
      </c>
      <c r="S1129" s="134">
        <v>3.1031076196657003E-7</v>
      </c>
      <c r="T1129" s="135">
        <v>8.5101161340153995E-10</v>
      </c>
      <c r="U1129" s="135">
        <v>2.0581313444E-2</v>
      </c>
      <c r="V1129" s="342">
        <v>1.3308184E-5</v>
      </c>
      <c r="W1129" s="110" t="s">
        <v>4173</v>
      </c>
      <c r="X1129" s="110"/>
      <c r="Y1129" s="110"/>
      <c r="Z1129" s="89"/>
    </row>
    <row r="1130" spans="1:26" ht="14.5" customHeight="1">
      <c r="A1130" s="74" t="s">
        <v>4475</v>
      </c>
      <c r="B1130" s="129" t="s">
        <v>4169</v>
      </c>
      <c r="C1130" s="130" t="s">
        <v>349</v>
      </c>
      <c r="D1130" s="131" t="s">
        <v>335</v>
      </c>
      <c r="E1130" s="129" t="s">
        <v>957</v>
      </c>
      <c r="F1130" s="132" t="s">
        <v>4476</v>
      </c>
      <c r="G1130" s="132">
        <v>1.0728487153876998</v>
      </c>
      <c r="H1130" s="348">
        <v>1.0728487153876998</v>
      </c>
      <c r="I1130" s="74"/>
      <c r="J1130" s="337">
        <v>3.6964832330827067</v>
      </c>
      <c r="K1130" s="338">
        <v>3.6964832330827067</v>
      </c>
      <c r="L1130" s="74"/>
      <c r="M1130" s="339">
        <v>6.1567871000000003E-2</v>
      </c>
      <c r="N1130" s="340">
        <f t="shared" si="81"/>
        <v>6.1567871000000003E-2</v>
      </c>
      <c r="O1130" s="74"/>
      <c r="P1130" s="133">
        <v>5.8578671999999998E-2</v>
      </c>
      <c r="Q1130" s="133">
        <v>2.8422489000000002E-3</v>
      </c>
      <c r="R1130" s="133">
        <v>1.4695058000000001E-4</v>
      </c>
      <c r="S1130" s="134">
        <v>3.5119107219665697E-6</v>
      </c>
      <c r="T1130" s="135">
        <v>1.0511275068405541E-8</v>
      </c>
      <c r="U1130" s="135">
        <v>2.0581313444E-2</v>
      </c>
      <c r="V1130" s="341">
        <v>1.0950334E-4</v>
      </c>
      <c r="W1130" s="110" t="s">
        <v>4173</v>
      </c>
      <c r="X1130" s="110"/>
      <c r="Y1130" s="110"/>
      <c r="Z1130" s="89"/>
    </row>
    <row r="1131" spans="1:26" ht="14.5" customHeight="1">
      <c r="A1131" s="74" t="s">
        <v>4477</v>
      </c>
      <c r="B1131" s="129" t="s">
        <v>4169</v>
      </c>
      <c r="C1131" s="130" t="s">
        <v>350</v>
      </c>
      <c r="D1131" s="131" t="s">
        <v>335</v>
      </c>
      <c r="E1131" s="129" t="s">
        <v>957</v>
      </c>
      <c r="F1131" s="132" t="s">
        <v>4478</v>
      </c>
      <c r="G1131" s="132">
        <v>4.38664470205E-2</v>
      </c>
      <c r="H1131" s="348">
        <v>4.38664470205E-2</v>
      </c>
      <c r="I1131" s="74"/>
      <c r="J1131" s="337">
        <v>0.19914200751879699</v>
      </c>
      <c r="K1131" s="338">
        <v>0.19914200751879699</v>
      </c>
      <c r="L1131" s="74"/>
      <c r="M1131" s="339">
        <v>4.1856547999999999E-3</v>
      </c>
      <c r="N1131" s="340">
        <f t="shared" si="81"/>
        <v>4.1856547999999999E-3</v>
      </c>
      <c r="O1131" s="74"/>
      <c r="P1131" s="133">
        <v>3.8905806E-3</v>
      </c>
      <c r="Q1131" s="133">
        <v>1.8737581E-4</v>
      </c>
      <c r="R1131" s="133">
        <v>1.0769844E-4</v>
      </c>
      <c r="S1131" s="134">
        <v>2.3324823995398999E-7</v>
      </c>
      <c r="T1131" s="135">
        <v>6.929578654022491E-10</v>
      </c>
      <c r="U1131" s="135">
        <v>1.5083815069000001E-2</v>
      </c>
      <c r="V1131" s="342">
        <v>1.0853788999999999E-5</v>
      </c>
      <c r="W1131" s="110" t="s">
        <v>4173</v>
      </c>
      <c r="X1131" s="110"/>
      <c r="Y1131" s="110"/>
      <c r="Z1131" s="89"/>
    </row>
    <row r="1132" spans="1:26" ht="14.5" customHeight="1">
      <c r="A1132" s="74" t="s">
        <v>4479</v>
      </c>
      <c r="B1132" s="129" t="s">
        <v>4169</v>
      </c>
      <c r="C1132" s="130" t="s">
        <v>4480</v>
      </c>
      <c r="D1132" s="131" t="s">
        <v>335</v>
      </c>
      <c r="E1132" s="129" t="s">
        <v>957</v>
      </c>
      <c r="F1132" s="132" t="s">
        <v>4481</v>
      </c>
      <c r="G1132" s="132">
        <v>4.38664470205E-2</v>
      </c>
      <c r="H1132" s="348">
        <v>4.38664470205E-2</v>
      </c>
      <c r="I1132" s="74"/>
      <c r="J1132" s="337">
        <v>0.19914200751879699</v>
      </c>
      <c r="K1132" s="338">
        <v>0.19914200751879699</v>
      </c>
      <c r="L1132" s="74"/>
      <c r="M1132" s="339">
        <v>4.1856547999999999E-3</v>
      </c>
      <c r="N1132" s="340">
        <f t="shared" si="81"/>
        <v>4.1856547999999999E-3</v>
      </c>
      <c r="O1132" s="74"/>
      <c r="P1132" s="133">
        <v>3.8905806E-3</v>
      </c>
      <c r="Q1132" s="133">
        <v>1.8737581E-4</v>
      </c>
      <c r="R1132" s="133">
        <v>1.0769844E-4</v>
      </c>
      <c r="S1132" s="134">
        <v>2.3324823995398999E-7</v>
      </c>
      <c r="T1132" s="135">
        <v>6.929578654022491E-10</v>
      </c>
      <c r="U1132" s="135">
        <v>1.5083815069000001E-2</v>
      </c>
      <c r="V1132" s="342">
        <v>1.0853788999999999E-5</v>
      </c>
      <c r="W1132" s="110" t="s">
        <v>4173</v>
      </c>
      <c r="X1132" s="110"/>
      <c r="Y1132" s="110"/>
      <c r="Z1132" s="89"/>
    </row>
    <row r="1133" spans="1:26" ht="14.5" customHeight="1">
      <c r="A1133" s="74" t="s">
        <v>4482</v>
      </c>
      <c r="B1133" s="129" t="s">
        <v>4169</v>
      </c>
      <c r="C1133" s="130" t="s">
        <v>351</v>
      </c>
      <c r="D1133" s="131" t="s">
        <v>335</v>
      </c>
      <c r="E1133" s="129" t="s">
        <v>957</v>
      </c>
      <c r="F1133" s="132" t="s">
        <v>4483</v>
      </c>
      <c r="G1133" s="132">
        <v>6.2600628927499985E-2</v>
      </c>
      <c r="H1133" s="348">
        <v>6.2600628927499985E-2</v>
      </c>
      <c r="I1133" s="74"/>
      <c r="J1133" s="337">
        <v>0.26404093984962401</v>
      </c>
      <c r="K1133" s="338">
        <v>0.26404093984962401</v>
      </c>
      <c r="L1133" s="74"/>
      <c r="M1133" s="339">
        <v>6.0344396999999998E-3</v>
      </c>
      <c r="N1133" s="340">
        <f t="shared" si="81"/>
        <v>6.0344396999999998E-3</v>
      </c>
      <c r="O1133" s="74"/>
      <c r="P1133" s="133">
        <v>5.6255586000000003E-3</v>
      </c>
      <c r="Q1133" s="133">
        <v>2.4682669999999998E-4</v>
      </c>
      <c r="R1133" s="133">
        <v>1.6205441000000001E-4</v>
      </c>
      <c r="S1133" s="134">
        <v>3.3726371143457005E-7</v>
      </c>
      <c r="T1133" s="135">
        <v>9.1282062496153998E-10</v>
      </c>
      <c r="U1133" s="135">
        <v>2.2696696057999999E-2</v>
      </c>
      <c r="V1133" s="342">
        <v>1.4250148000000001E-5</v>
      </c>
      <c r="W1133" s="110" t="s">
        <v>4173</v>
      </c>
      <c r="X1133" s="110"/>
      <c r="Y1133" s="110"/>
      <c r="Z1133" s="89"/>
    </row>
    <row r="1134" spans="1:26" ht="14.5" customHeight="1">
      <c r="A1134" s="74" t="s">
        <v>4484</v>
      </c>
      <c r="B1134" s="129" t="s">
        <v>4169</v>
      </c>
      <c r="C1134" s="130" t="s">
        <v>352</v>
      </c>
      <c r="D1134" s="131" t="s">
        <v>335</v>
      </c>
      <c r="E1134" s="129" t="s">
        <v>957</v>
      </c>
      <c r="F1134" s="132" t="s">
        <v>4485</v>
      </c>
      <c r="G1134" s="132">
        <v>6.9191381802984999</v>
      </c>
      <c r="H1134" s="348">
        <v>6.9191381802984999</v>
      </c>
      <c r="I1134" s="74"/>
      <c r="J1134" s="337">
        <v>3.7140409774436085</v>
      </c>
      <c r="K1134" s="338">
        <v>3.7140409774436085</v>
      </c>
      <c r="L1134" s="74"/>
      <c r="M1134" s="339">
        <v>6.2049263E-2</v>
      </c>
      <c r="N1134" s="340">
        <f t="shared" si="81"/>
        <v>6.2049263E-2</v>
      </c>
      <c r="O1134" s="74"/>
      <c r="P1134" s="133">
        <v>5.9028246999999999E-2</v>
      </c>
      <c r="Q1134" s="133">
        <v>2.8589621000000001E-3</v>
      </c>
      <c r="R1134" s="133">
        <v>1.6205441000000001E-4</v>
      </c>
      <c r="S1134" s="134">
        <v>3.5388636914345696E-6</v>
      </c>
      <c r="T1134" s="135">
        <v>1.0573084429959537E-8</v>
      </c>
      <c r="U1134" s="135">
        <v>2.2696696057999999E-2</v>
      </c>
      <c r="V1134" s="341">
        <v>1.104453E-4</v>
      </c>
      <c r="W1134" s="110" t="s">
        <v>4173</v>
      </c>
      <c r="X1134" s="110"/>
      <c r="Y1134" s="110"/>
      <c r="Z1134" s="89"/>
    </row>
    <row r="1135" spans="1:26" ht="14.5" customHeight="1">
      <c r="A1135" s="74" t="s">
        <v>4486</v>
      </c>
      <c r="B1135" s="129" t="s">
        <v>4169</v>
      </c>
      <c r="C1135" s="130" t="s">
        <v>4487</v>
      </c>
      <c r="D1135" s="131" t="s">
        <v>335</v>
      </c>
      <c r="E1135" s="129" t="s">
        <v>957</v>
      </c>
      <c r="F1135" s="132" t="s">
        <v>4488</v>
      </c>
      <c r="G1135" s="132">
        <v>5.6260736155499994E-2</v>
      </c>
      <c r="H1135" s="348">
        <v>5.6260736155499994E-2</v>
      </c>
      <c r="I1135" s="74"/>
      <c r="J1135" s="337">
        <v>0.2420937819548872</v>
      </c>
      <c r="K1135" s="338">
        <v>0.2420937819548872</v>
      </c>
      <c r="L1135" s="74"/>
      <c r="M1135" s="339">
        <v>5.4326996999999998E-3</v>
      </c>
      <c r="N1135" s="340">
        <f t="shared" si="81"/>
        <v>5.4326996999999998E-3</v>
      </c>
      <c r="O1135" s="74"/>
      <c r="P1135" s="133">
        <v>5.0635897999999997E-3</v>
      </c>
      <c r="Q1135" s="133">
        <v>2.2593525E-4</v>
      </c>
      <c r="R1135" s="133">
        <v>1.4317462E-4</v>
      </c>
      <c r="S1135" s="134">
        <v>3.0357252888157E-7</v>
      </c>
      <c r="T1135" s="135">
        <v>8.3555936300653993E-10</v>
      </c>
      <c r="U1135" s="135">
        <v>2.0052468291000002E-2</v>
      </c>
      <c r="V1135" s="342">
        <v>1.3072693E-5</v>
      </c>
      <c r="W1135" s="110" t="s">
        <v>4173</v>
      </c>
      <c r="X1135" s="110"/>
      <c r="Y1135" s="110"/>
      <c r="Z1135" s="89"/>
    </row>
    <row r="1136" spans="1:26" ht="14.5" customHeight="1">
      <c r="A1136" s="74" t="s">
        <v>4489</v>
      </c>
      <c r="B1136" s="129" t="s">
        <v>4169</v>
      </c>
      <c r="C1136" s="130" t="s">
        <v>353</v>
      </c>
      <c r="D1136" s="131" t="s">
        <v>335</v>
      </c>
      <c r="E1136" s="129" t="s">
        <v>957</v>
      </c>
      <c r="F1136" s="132" t="s">
        <v>4490</v>
      </c>
      <c r="G1136" s="132">
        <v>4.8775607187375005</v>
      </c>
      <c r="H1136" s="348">
        <v>4.8775607187375005</v>
      </c>
      <c r="I1136" s="74"/>
      <c r="J1136" s="337">
        <v>3.6920937593984959</v>
      </c>
      <c r="K1136" s="338">
        <v>3.6920937593984959</v>
      </c>
      <c r="L1136" s="74"/>
      <c r="M1136" s="339">
        <v>6.1447522999999997E-2</v>
      </c>
      <c r="N1136" s="340">
        <f t="shared" si="81"/>
        <v>6.1447522999999997E-2</v>
      </c>
      <c r="O1136" s="74"/>
      <c r="P1136" s="133">
        <v>5.8466277999999997E-2</v>
      </c>
      <c r="Q1136" s="133">
        <v>2.8380706E-3</v>
      </c>
      <c r="R1136" s="133">
        <v>1.4317462E-4</v>
      </c>
      <c r="S1136" s="134">
        <v>3.5051725788815696E-6</v>
      </c>
      <c r="T1136" s="135">
        <v>1.0495823228002539E-8</v>
      </c>
      <c r="U1136" s="135">
        <v>2.0052468291000002E-2</v>
      </c>
      <c r="V1136" s="341">
        <v>1.0926785E-4</v>
      </c>
      <c r="W1136" s="110" t="s">
        <v>4173</v>
      </c>
      <c r="X1136" s="110"/>
      <c r="Y1136" s="110"/>
      <c r="Z1136" s="89"/>
    </row>
    <row r="1137" spans="1:26" ht="14.5" customHeight="1">
      <c r="A1137" s="74" t="s">
        <v>4491</v>
      </c>
      <c r="B1137" s="129" t="s">
        <v>4169</v>
      </c>
      <c r="C1137" s="130" t="s">
        <v>354</v>
      </c>
      <c r="D1137" s="131" t="s">
        <v>335</v>
      </c>
      <c r="E1137" s="129" t="s">
        <v>957</v>
      </c>
      <c r="F1137" s="132" t="s">
        <v>4492</v>
      </c>
      <c r="G1137" s="132">
        <v>4.38664470205E-2</v>
      </c>
      <c r="H1137" s="348">
        <v>4.38664470205E-2</v>
      </c>
      <c r="I1137" s="74"/>
      <c r="J1137" s="337">
        <v>0.19914200751879699</v>
      </c>
      <c r="K1137" s="338">
        <v>0.19914200751879699</v>
      </c>
      <c r="L1137" s="74"/>
      <c r="M1137" s="339">
        <v>4.1856547999999999E-3</v>
      </c>
      <c r="N1137" s="340">
        <f t="shared" si="81"/>
        <v>4.1856547999999999E-3</v>
      </c>
      <c r="O1137" s="74"/>
      <c r="P1137" s="133">
        <v>3.8905806E-3</v>
      </c>
      <c r="Q1137" s="133">
        <v>1.8737581E-4</v>
      </c>
      <c r="R1137" s="133">
        <v>1.0769844E-4</v>
      </c>
      <c r="S1137" s="134">
        <v>2.3324823995398999E-7</v>
      </c>
      <c r="T1137" s="135">
        <v>6.929578654022491E-10</v>
      </c>
      <c r="U1137" s="135">
        <v>1.5083815069000001E-2</v>
      </c>
      <c r="V1137" s="342">
        <v>1.0853788999999999E-5</v>
      </c>
      <c r="W1137" s="110" t="s">
        <v>4173</v>
      </c>
      <c r="X1137" s="110"/>
      <c r="Y1137" s="110"/>
      <c r="Z1137" s="89"/>
    </row>
    <row r="1138" spans="1:26" ht="14.5" customHeight="1">
      <c r="A1138" s="74" t="s">
        <v>4493</v>
      </c>
      <c r="B1138" s="129" t="s">
        <v>4169</v>
      </c>
      <c r="C1138" s="130" t="s">
        <v>355</v>
      </c>
      <c r="D1138" s="131" t="s">
        <v>335</v>
      </c>
      <c r="E1138" s="129" t="s">
        <v>957</v>
      </c>
      <c r="F1138" s="132" t="s">
        <v>4494</v>
      </c>
      <c r="G1138" s="132">
        <v>4.38664470205E-2</v>
      </c>
      <c r="H1138" s="348">
        <v>4.38664470205E-2</v>
      </c>
      <c r="I1138" s="74"/>
      <c r="J1138" s="337">
        <v>0.19914200751879699</v>
      </c>
      <c r="K1138" s="338">
        <v>0.19914200751879699</v>
      </c>
      <c r="L1138" s="74"/>
      <c r="M1138" s="339">
        <v>4.1856547999999999E-3</v>
      </c>
      <c r="N1138" s="340">
        <f t="shared" si="81"/>
        <v>4.1856547999999999E-3</v>
      </c>
      <c r="O1138" s="74"/>
      <c r="P1138" s="133">
        <v>3.8905806E-3</v>
      </c>
      <c r="Q1138" s="133">
        <v>1.8737581E-4</v>
      </c>
      <c r="R1138" s="133">
        <v>1.0769844E-4</v>
      </c>
      <c r="S1138" s="134">
        <v>2.3324823995398999E-7</v>
      </c>
      <c r="T1138" s="135">
        <v>6.929578654022491E-10</v>
      </c>
      <c r="U1138" s="135">
        <v>1.5083815069000001E-2</v>
      </c>
      <c r="V1138" s="342">
        <v>1.0853788999999999E-5</v>
      </c>
      <c r="W1138" s="110" t="s">
        <v>4173</v>
      </c>
      <c r="X1138" s="110"/>
      <c r="Y1138" s="110"/>
      <c r="Z1138" s="89"/>
    </row>
    <row r="1139" spans="1:26" ht="14.5" customHeight="1">
      <c r="A1139" s="74" t="s">
        <v>4495</v>
      </c>
      <c r="B1139" s="129" t="s">
        <v>4169</v>
      </c>
      <c r="C1139" s="130" t="s">
        <v>356</v>
      </c>
      <c r="D1139" s="131" t="s">
        <v>335</v>
      </c>
      <c r="E1139" s="129" t="s">
        <v>957</v>
      </c>
      <c r="F1139" s="132" t="s">
        <v>4496</v>
      </c>
      <c r="G1139" s="132">
        <v>4.38664470205E-2</v>
      </c>
      <c r="H1139" s="348">
        <v>4.38664470205E-2</v>
      </c>
      <c r="I1139" s="74"/>
      <c r="J1139" s="337">
        <v>0.19914200751879699</v>
      </c>
      <c r="K1139" s="338">
        <v>0.19914200751879699</v>
      </c>
      <c r="L1139" s="74"/>
      <c r="M1139" s="339">
        <v>4.1856547999999999E-3</v>
      </c>
      <c r="N1139" s="340">
        <f t="shared" si="81"/>
        <v>4.1856547999999999E-3</v>
      </c>
      <c r="O1139" s="74"/>
      <c r="P1139" s="133">
        <v>3.8905806E-3</v>
      </c>
      <c r="Q1139" s="133">
        <v>1.8737581E-4</v>
      </c>
      <c r="R1139" s="133">
        <v>1.0769844E-4</v>
      </c>
      <c r="S1139" s="134">
        <v>2.3324823995398999E-7</v>
      </c>
      <c r="T1139" s="135">
        <v>6.929578654022491E-10</v>
      </c>
      <c r="U1139" s="135">
        <v>1.5083815069000001E-2</v>
      </c>
      <c r="V1139" s="342">
        <v>1.0853788999999999E-5</v>
      </c>
      <c r="W1139" s="110" t="s">
        <v>4173</v>
      </c>
      <c r="X1139" s="110"/>
      <c r="Y1139" s="110"/>
      <c r="Z1139" s="89"/>
    </row>
    <row r="1140" spans="1:26" ht="14.5" customHeight="1">
      <c r="A1140" s="74" t="s">
        <v>4497</v>
      </c>
      <c r="B1140" s="129" t="s">
        <v>4169</v>
      </c>
      <c r="C1140" s="130" t="s">
        <v>357</v>
      </c>
      <c r="D1140" s="131" t="s">
        <v>335</v>
      </c>
      <c r="E1140" s="129" t="s">
        <v>957</v>
      </c>
      <c r="F1140" s="132" t="s">
        <v>4498</v>
      </c>
      <c r="G1140" s="132">
        <v>6.9091145441499996E-2</v>
      </c>
      <c r="H1140" s="348">
        <v>6.9091145441499996E-2</v>
      </c>
      <c r="I1140" s="74"/>
      <c r="J1140" s="337">
        <v>0.28649807518796994</v>
      </c>
      <c r="K1140" s="338">
        <v>0.28649807518796994</v>
      </c>
      <c r="L1140" s="74"/>
      <c r="M1140" s="339">
        <v>6.6328104000000004E-3</v>
      </c>
      <c r="N1140" s="340">
        <f t="shared" si="81"/>
        <v>6.6328104000000004E-3</v>
      </c>
      <c r="O1140" s="74"/>
      <c r="P1140" s="133">
        <v>6.1822841999999998E-3</v>
      </c>
      <c r="Q1140" s="133">
        <v>2.6878513999999999E-4</v>
      </c>
      <c r="R1140" s="133">
        <v>1.8174104E-4</v>
      </c>
      <c r="S1140" s="134">
        <v>3.7064054324220002E-7</v>
      </c>
      <c r="T1140" s="135">
        <v>9.9402788258351707E-10</v>
      </c>
      <c r="U1140" s="135">
        <v>2.5453927100999998E-2</v>
      </c>
      <c r="V1140" s="342">
        <v>1.5476322999999999E-5</v>
      </c>
      <c r="W1140" s="110" t="s">
        <v>4173</v>
      </c>
      <c r="X1140" s="110"/>
      <c r="Y1140" s="110"/>
      <c r="Z1140" s="89"/>
    </row>
    <row r="1141" spans="1:26" ht="14.5" customHeight="1">
      <c r="A1141" s="74" t="s">
        <v>4499</v>
      </c>
      <c r="B1141" s="129" t="s">
        <v>4169</v>
      </c>
      <c r="C1141" s="130" t="s">
        <v>358</v>
      </c>
      <c r="D1141" s="131" t="s">
        <v>335</v>
      </c>
      <c r="E1141" s="129" t="s">
        <v>957</v>
      </c>
      <c r="F1141" s="132" t="s">
        <v>4500</v>
      </c>
      <c r="G1141" s="132">
        <v>7.4963420740499997E-2</v>
      </c>
      <c r="H1141" s="348">
        <v>7.4963420740499997E-2</v>
      </c>
      <c r="I1141" s="74"/>
      <c r="J1141" s="337">
        <v>0.30683790225563912</v>
      </c>
      <c r="K1141" s="338">
        <v>0.30683790225563912</v>
      </c>
      <c r="L1141" s="74"/>
      <c r="M1141" s="339">
        <v>7.2078328999999998E-3</v>
      </c>
      <c r="N1141" s="340">
        <f t="shared" si="81"/>
        <v>7.2078328999999998E-3</v>
      </c>
      <c r="O1141" s="74"/>
      <c r="P1141" s="133">
        <v>6.7213979000000004E-3</v>
      </c>
      <c r="Q1141" s="133">
        <v>2.8756501E-4</v>
      </c>
      <c r="R1141" s="133">
        <v>1.9886999000000001E-4</v>
      </c>
      <c r="S1141" s="134">
        <v>4.0296150615856998E-7</v>
      </c>
      <c r="T1141" s="135">
        <v>1.0634800655305399E-9</v>
      </c>
      <c r="U1141" s="135">
        <v>2.7852939804000002E-2</v>
      </c>
      <c r="V1141" s="342">
        <v>1.6546185999999999E-5</v>
      </c>
      <c r="W1141" s="110" t="s">
        <v>4173</v>
      </c>
      <c r="X1141" s="110"/>
      <c r="Y1141" s="110"/>
      <c r="Z1141" s="89"/>
    </row>
    <row r="1142" spans="1:26" ht="14.5" customHeight="1">
      <c r="A1142" s="74" t="s">
        <v>4501</v>
      </c>
      <c r="B1142" s="129" t="s">
        <v>4169</v>
      </c>
      <c r="C1142" s="130" t="s">
        <v>4502</v>
      </c>
      <c r="D1142" s="131" t="s">
        <v>335</v>
      </c>
      <c r="E1142" s="129" t="s">
        <v>957</v>
      </c>
      <c r="F1142" s="132" t="s">
        <v>4503</v>
      </c>
      <c r="G1142" s="132">
        <v>8.3855036725764993</v>
      </c>
      <c r="H1142" s="348">
        <v>8.3855036725764993</v>
      </c>
      <c r="I1142" s="74"/>
      <c r="J1142" s="337">
        <v>3.7364980451127816</v>
      </c>
      <c r="K1142" s="338">
        <v>3.7364980451127816</v>
      </c>
      <c r="L1142" s="74"/>
      <c r="M1142" s="339">
        <v>6.2647633999999994E-2</v>
      </c>
      <c r="N1142" s="340">
        <f t="shared" si="81"/>
        <v>6.2647633999999994E-2</v>
      </c>
      <c r="O1142" s="74"/>
      <c r="P1142" s="133">
        <v>5.9584972E-2</v>
      </c>
      <c r="Q1142" s="133">
        <v>2.8809205000000001E-3</v>
      </c>
      <c r="R1142" s="133">
        <v>1.8174104E-4</v>
      </c>
      <c r="S1142" s="134">
        <v>3.5722405832422E-6</v>
      </c>
      <c r="T1142" s="135">
        <v>1.0654292047578518E-8</v>
      </c>
      <c r="U1142" s="135">
        <v>2.5453927100999998E-2</v>
      </c>
      <c r="V1142" s="341">
        <v>1.1167148E-4</v>
      </c>
      <c r="W1142" s="110" t="s">
        <v>4173</v>
      </c>
      <c r="X1142" s="110"/>
      <c r="Y1142" s="110"/>
      <c r="Z1142" s="89"/>
    </row>
    <row r="1143" spans="1:26" ht="14.5" customHeight="1">
      <c r="A1143" s="74" t="s">
        <v>4504</v>
      </c>
      <c r="B1143" s="129" t="s">
        <v>4169</v>
      </c>
      <c r="C1143" s="130" t="s">
        <v>359</v>
      </c>
      <c r="D1143" s="131" t="s">
        <v>335</v>
      </c>
      <c r="E1143" s="129" t="s">
        <v>957</v>
      </c>
      <c r="F1143" s="132" t="s">
        <v>4505</v>
      </c>
      <c r="G1143" s="132">
        <v>3.2850378201700003E-2</v>
      </c>
      <c r="H1143" s="348">
        <v>3.2850378201700003E-2</v>
      </c>
      <c r="I1143" s="74"/>
      <c r="J1143" s="337">
        <v>0.16112149624060149</v>
      </c>
      <c r="K1143" s="338">
        <v>0.16112149624060149</v>
      </c>
      <c r="L1143" s="74"/>
      <c r="M1143" s="339">
        <v>3.316739E-3</v>
      </c>
      <c r="N1143" s="340">
        <f t="shared" si="81"/>
        <v>3.316739E-3</v>
      </c>
      <c r="O1143" s="74"/>
      <c r="P1143" s="133">
        <v>3.10006E-3</v>
      </c>
      <c r="Q1143" s="133">
        <v>1.4536862000000001E-4</v>
      </c>
      <c r="R1143" s="145">
        <v>7.1310320999999998E-5</v>
      </c>
      <c r="S1143" s="134">
        <v>1.8585491838198998E-7</v>
      </c>
      <c r="T1143" s="135">
        <v>5.3760583030861478E-10</v>
      </c>
      <c r="U1143" s="135">
        <v>9.9874398652999991E-3</v>
      </c>
      <c r="V1143" s="342">
        <v>8.6004087999999996E-6</v>
      </c>
      <c r="W1143" s="110" t="s">
        <v>4173</v>
      </c>
      <c r="X1143" s="110"/>
      <c r="Y1143" s="110"/>
      <c r="Z1143" s="90"/>
    </row>
    <row r="1144" spans="1:26" ht="14.5" customHeight="1">
      <c r="B1144" s="129" t="s">
        <v>4169</v>
      </c>
      <c r="C1144" s="127" t="s">
        <v>360</v>
      </c>
      <c r="D1144" s="127" t="s">
        <v>361</v>
      </c>
      <c r="G1144" s="74"/>
      <c r="H1144" s="74"/>
      <c r="I1144" s="74"/>
      <c r="J1144" s="115"/>
      <c r="K1144" s="74"/>
      <c r="L1144" s="74"/>
      <c r="M1144" s="115"/>
      <c r="N1144" s="74"/>
      <c r="O1144" s="74"/>
      <c r="P1144" s="74"/>
      <c r="V1144" s="74"/>
      <c r="W1144" s="89"/>
      <c r="X1144" s="110"/>
      <c r="Y1144" s="110"/>
      <c r="Z1144" s="90"/>
    </row>
    <row r="1145" spans="1:26" ht="14.5" customHeight="1">
      <c r="A1145" s="74" t="s">
        <v>4506</v>
      </c>
      <c r="B1145" s="129" t="s">
        <v>4169</v>
      </c>
      <c r="C1145" s="130" t="s">
        <v>362</v>
      </c>
      <c r="D1145" s="131" t="s">
        <v>361</v>
      </c>
      <c r="E1145" s="129" t="s">
        <v>957</v>
      </c>
      <c r="F1145" s="132" t="s">
        <v>4507</v>
      </c>
      <c r="G1145" s="132">
        <v>5.0713329505600001E-2</v>
      </c>
      <c r="H1145" s="348">
        <v>5.0713329505600001E-2</v>
      </c>
      <c r="I1145" s="74"/>
      <c r="J1145" s="337">
        <v>0.22289001503759395</v>
      </c>
      <c r="K1145" s="338">
        <v>0.22289001503759395</v>
      </c>
      <c r="L1145" s="74"/>
      <c r="M1145" s="339">
        <v>4.9061770999999999E-3</v>
      </c>
      <c r="N1145" s="340">
        <f t="shared" ref="N1145:N1174" si="82">M1145</f>
        <v>4.9061770999999999E-3</v>
      </c>
      <c r="O1145" s="74"/>
      <c r="P1145" s="133">
        <v>4.5718670000000003E-3</v>
      </c>
      <c r="Q1145" s="133">
        <v>2.0765523999999999E-4</v>
      </c>
      <c r="R1145" s="133">
        <v>1.2665481000000001E-4</v>
      </c>
      <c r="S1145" s="134">
        <v>2.7409274311656998E-7</v>
      </c>
      <c r="T1145" s="135">
        <v>7.679557724165399E-10</v>
      </c>
      <c r="U1145" s="135">
        <v>1.7738768995000001E-2</v>
      </c>
      <c r="V1145" s="342">
        <v>1.204242E-5</v>
      </c>
      <c r="W1145" s="110" t="s">
        <v>4173</v>
      </c>
      <c r="X1145" s="89"/>
      <c r="Y1145" s="89"/>
      <c r="Z1145" s="141"/>
    </row>
    <row r="1146" spans="1:26" ht="14.5" customHeight="1">
      <c r="A1146" s="74" t="s">
        <v>4508</v>
      </c>
      <c r="B1146" s="129" t="s">
        <v>4169</v>
      </c>
      <c r="C1146" s="130" t="s">
        <v>4509</v>
      </c>
      <c r="D1146" s="131" t="s">
        <v>361</v>
      </c>
      <c r="E1146" s="129" t="s">
        <v>957</v>
      </c>
      <c r="F1146" s="132" t="s">
        <v>4510</v>
      </c>
      <c r="G1146" s="132">
        <v>3.1201633473966002</v>
      </c>
      <c r="H1146" s="348">
        <v>3.1201633473966002</v>
      </c>
      <c r="I1146" s="74"/>
      <c r="J1146" s="337">
        <v>3.6728899999999998</v>
      </c>
      <c r="K1146" s="338">
        <v>3.6728899999999998</v>
      </c>
      <c r="L1146" s="74"/>
      <c r="M1146" s="339">
        <v>6.0921000000000003E-2</v>
      </c>
      <c r="N1146" s="340">
        <f t="shared" si="82"/>
        <v>6.0921000000000003E-2</v>
      </c>
      <c r="O1146" s="74"/>
      <c r="P1146" s="133">
        <v>5.7974554999999997E-2</v>
      </c>
      <c r="Q1146" s="133">
        <v>2.8197906000000002E-3</v>
      </c>
      <c r="R1146" s="133">
        <v>1.2665481000000001E-4</v>
      </c>
      <c r="S1146" s="134">
        <v>3.4756927931165704E-6</v>
      </c>
      <c r="T1146" s="135">
        <v>1.042822017742054E-8</v>
      </c>
      <c r="U1146" s="135">
        <v>1.7738768995000001E-2</v>
      </c>
      <c r="V1146" s="341">
        <v>1.0823757E-4</v>
      </c>
      <c r="W1146" s="110" t="s">
        <v>4173</v>
      </c>
      <c r="X1146" s="110"/>
      <c r="Y1146" s="110"/>
      <c r="Z1146" s="90"/>
    </row>
    <row r="1147" spans="1:26" ht="14.5" customHeight="1">
      <c r="A1147" s="74" t="s">
        <v>4511</v>
      </c>
      <c r="B1147" s="129" t="s">
        <v>4169</v>
      </c>
      <c r="C1147" s="130" t="s">
        <v>363</v>
      </c>
      <c r="D1147" s="131" t="s">
        <v>361</v>
      </c>
      <c r="E1147" s="129" t="s">
        <v>957</v>
      </c>
      <c r="F1147" s="132" t="s">
        <v>4512</v>
      </c>
      <c r="G1147" s="132">
        <v>6.5929074044000002E-2</v>
      </c>
      <c r="H1147" s="348">
        <v>6.5929074044000002E-2</v>
      </c>
      <c r="I1147" s="74"/>
      <c r="J1147" s="337">
        <v>0.2755632030075188</v>
      </c>
      <c r="K1147" s="338">
        <v>0.2755632030075188</v>
      </c>
      <c r="L1147" s="74"/>
      <c r="M1147" s="339">
        <v>6.3503533000000001E-3</v>
      </c>
      <c r="N1147" s="340">
        <f t="shared" si="82"/>
        <v>6.3503533000000001E-3</v>
      </c>
      <c r="O1147" s="74"/>
      <c r="P1147" s="133">
        <v>5.9205923000000002E-3</v>
      </c>
      <c r="Q1147" s="133">
        <v>2.5779470000000001E-4</v>
      </c>
      <c r="R1147" s="133">
        <v>1.7196630000000001E-4</v>
      </c>
      <c r="S1147" s="134">
        <v>3.5495157331156998E-7</v>
      </c>
      <c r="T1147" s="135">
        <v>9.533827751155403E-10</v>
      </c>
      <c r="U1147" s="135">
        <v>2.4084915836E-2</v>
      </c>
      <c r="V1147" s="342">
        <v>1.4868312000000001E-5</v>
      </c>
      <c r="W1147" s="110" t="s">
        <v>4173</v>
      </c>
      <c r="X1147" s="110"/>
      <c r="Y1147" s="110"/>
      <c r="Z1147" s="141"/>
    </row>
    <row r="1148" spans="1:26" ht="14.5" customHeight="1">
      <c r="A1148" s="74" t="s">
        <v>4513</v>
      </c>
      <c r="B1148" s="129" t="s">
        <v>4169</v>
      </c>
      <c r="C1148" s="130" t="s">
        <v>364</v>
      </c>
      <c r="D1148" s="131" t="s">
        <v>361</v>
      </c>
      <c r="E1148" s="129" t="s">
        <v>957</v>
      </c>
      <c r="F1148" s="132" t="s">
        <v>4514</v>
      </c>
      <c r="G1148" s="132">
        <v>6.1066541038290003</v>
      </c>
      <c r="H1148" s="348">
        <v>6.1066541038290003</v>
      </c>
      <c r="I1148" s="74"/>
      <c r="J1148" s="337">
        <v>3.7255632330827066</v>
      </c>
      <c r="K1148" s="338">
        <v>3.7255632330827066</v>
      </c>
      <c r="L1148" s="74"/>
      <c r="M1148" s="339">
        <v>6.2365177000000001E-2</v>
      </c>
      <c r="N1148" s="340">
        <f t="shared" si="82"/>
        <v>6.2365177000000001E-2</v>
      </c>
      <c r="O1148" s="74"/>
      <c r="P1148" s="133">
        <v>5.9323279999999999E-2</v>
      </c>
      <c r="Q1148" s="133">
        <v>2.8699301000000002E-3</v>
      </c>
      <c r="R1148" s="133">
        <v>1.7196630000000001E-4</v>
      </c>
      <c r="S1148" s="134">
        <v>3.5565516033115703E-6</v>
      </c>
      <c r="T1148" s="135">
        <v>1.061364626012054E-8</v>
      </c>
      <c r="U1148" s="135">
        <v>2.4084915836E-2</v>
      </c>
      <c r="V1148" s="341">
        <v>1.1106347E-4</v>
      </c>
      <c r="W1148" s="110" t="s">
        <v>4173</v>
      </c>
      <c r="X1148" s="110"/>
      <c r="Y1148" s="110"/>
      <c r="Z1148" s="141"/>
    </row>
    <row r="1149" spans="1:26" ht="14.5" customHeight="1">
      <c r="A1149" s="74" t="s">
        <v>4515</v>
      </c>
      <c r="B1149" s="129" t="s">
        <v>4169</v>
      </c>
      <c r="C1149" s="130" t="s">
        <v>4516</v>
      </c>
      <c r="D1149" s="131" t="s">
        <v>361</v>
      </c>
      <c r="E1149" s="129" t="s">
        <v>957</v>
      </c>
      <c r="F1149" s="132" t="s">
        <v>4517</v>
      </c>
      <c r="G1149" s="132">
        <v>5.5626746964400002E-2</v>
      </c>
      <c r="H1149" s="348">
        <v>5.5626746964400002E-2</v>
      </c>
      <c r="I1149" s="74"/>
      <c r="J1149" s="337">
        <v>0.23989906015037593</v>
      </c>
      <c r="K1149" s="338">
        <v>0.23989906015037593</v>
      </c>
      <c r="L1149" s="74"/>
      <c r="M1149" s="339">
        <v>5.3725257000000002E-3</v>
      </c>
      <c r="N1149" s="340">
        <f t="shared" si="82"/>
        <v>5.3725257000000002E-3</v>
      </c>
      <c r="O1149" s="74"/>
      <c r="P1149" s="133">
        <v>5.0073929000000001E-3</v>
      </c>
      <c r="Q1149" s="133">
        <v>2.2384611000000001E-4</v>
      </c>
      <c r="R1149" s="133">
        <v>1.4128664000000001E-4</v>
      </c>
      <c r="S1149" s="134">
        <v>3.0020340837957E-7</v>
      </c>
      <c r="T1149" s="135">
        <v>8.2783324330954E-10</v>
      </c>
      <c r="U1149" s="135">
        <v>1.9788045713999999E-2</v>
      </c>
      <c r="V1149" s="342">
        <v>1.2954948E-5</v>
      </c>
      <c r="W1149" s="110" t="s">
        <v>4173</v>
      </c>
      <c r="X1149" s="110"/>
      <c r="Y1149" s="110"/>
      <c r="Z1149" s="141"/>
    </row>
    <row r="1150" spans="1:26" ht="14.5" customHeight="1">
      <c r="A1150" s="74" t="s">
        <v>4518</v>
      </c>
      <c r="B1150" s="129" t="s">
        <v>4169</v>
      </c>
      <c r="C1150" s="130" t="s">
        <v>365</v>
      </c>
      <c r="D1150" s="131" t="s">
        <v>361</v>
      </c>
      <c r="E1150" s="129" t="s">
        <v>957</v>
      </c>
      <c r="F1150" s="132" t="s">
        <v>4519</v>
      </c>
      <c r="G1150" s="132">
        <v>7.590576741467399</v>
      </c>
      <c r="H1150" s="348">
        <v>7.590576741467399</v>
      </c>
      <c r="I1150" s="74"/>
      <c r="J1150" s="337">
        <v>3.6898990977443606</v>
      </c>
      <c r="K1150" s="338">
        <v>3.6898990977443606</v>
      </c>
      <c r="L1150" s="74"/>
      <c r="M1150" s="339">
        <v>6.1387349000000001E-2</v>
      </c>
      <c r="N1150" s="340">
        <f t="shared" si="82"/>
        <v>6.1387349000000001E-2</v>
      </c>
      <c r="O1150" s="74"/>
      <c r="P1150" s="133">
        <v>5.8410081000000003E-2</v>
      </c>
      <c r="Q1150" s="133">
        <v>2.8359815000000002E-3</v>
      </c>
      <c r="R1150" s="133">
        <v>1.4128664000000001E-4</v>
      </c>
      <c r="S1150" s="134">
        <v>3.50180345837957E-6</v>
      </c>
      <c r="T1150" s="135">
        <v>1.0488097308310539E-8</v>
      </c>
      <c r="U1150" s="135">
        <v>1.9788045713999999E-2</v>
      </c>
      <c r="V1150" s="341">
        <v>1.091501E-4</v>
      </c>
      <c r="W1150" s="110" t="s">
        <v>4173</v>
      </c>
      <c r="X1150" s="110"/>
      <c r="Y1150" s="110"/>
      <c r="Z1150" s="141"/>
    </row>
    <row r="1151" spans="1:26" ht="14.5" customHeight="1">
      <c r="A1151" s="74" t="s">
        <v>4520</v>
      </c>
      <c r="B1151" s="129" t="s">
        <v>4169</v>
      </c>
      <c r="C1151" s="130" t="s">
        <v>366</v>
      </c>
      <c r="D1151" s="131" t="s">
        <v>361</v>
      </c>
      <c r="E1151" s="129" t="s">
        <v>957</v>
      </c>
      <c r="F1151" s="132" t="s">
        <v>4521</v>
      </c>
      <c r="G1151" s="132">
        <v>6.8255935551199992E-2</v>
      </c>
      <c r="H1151" s="348">
        <v>6.8255935551199992E-2</v>
      </c>
      <c r="I1151" s="74"/>
      <c r="J1151" s="337">
        <v>0.28359076691729318</v>
      </c>
      <c r="K1151" s="338">
        <v>0.28359076691729318</v>
      </c>
      <c r="L1151" s="74"/>
      <c r="M1151" s="339">
        <v>6.5288061000000003E-3</v>
      </c>
      <c r="N1151" s="340">
        <f t="shared" si="82"/>
        <v>6.5288061000000003E-3</v>
      </c>
      <c r="O1151" s="74"/>
      <c r="P1151" s="133">
        <v>6.0822187999999998E-3</v>
      </c>
      <c r="Q1151" s="133">
        <v>2.6683186000000001E-4</v>
      </c>
      <c r="R1151" s="133">
        <v>1.7975546000000001E-4</v>
      </c>
      <c r="S1151" s="134">
        <v>3.6464141195643996E-7</v>
      </c>
      <c r="T1151" s="135">
        <v>9.8680420406988478E-10</v>
      </c>
      <c r="U1151" s="135">
        <v>2.5175833983999998E-2</v>
      </c>
      <c r="V1151" s="342">
        <v>1.5350251E-5</v>
      </c>
      <c r="W1151" s="110" t="s">
        <v>4173</v>
      </c>
      <c r="X1151" s="110"/>
      <c r="Y1151" s="110"/>
      <c r="Z1151" s="141"/>
    </row>
    <row r="1152" spans="1:26" ht="14.5" customHeight="1">
      <c r="A1152" s="74" t="s">
        <v>4522</v>
      </c>
      <c r="B1152" s="129" t="s">
        <v>4169</v>
      </c>
      <c r="C1152" s="130" t="s">
        <v>4523</v>
      </c>
      <c r="D1152" s="131" t="s">
        <v>361</v>
      </c>
      <c r="E1152" s="129" t="s">
        <v>957</v>
      </c>
      <c r="F1152" s="132" t="s">
        <v>4524</v>
      </c>
      <c r="G1152" s="132">
        <v>7.3284059647201998</v>
      </c>
      <c r="H1152" s="348">
        <v>7.3284059647201998</v>
      </c>
      <c r="I1152" s="74"/>
      <c r="J1152" s="337">
        <v>3.7335907518796994</v>
      </c>
      <c r="K1152" s="338">
        <v>3.7335907518796994</v>
      </c>
      <c r="L1152" s="74"/>
      <c r="M1152" s="339">
        <v>6.2543629000000003E-2</v>
      </c>
      <c r="N1152" s="340">
        <f t="shared" si="82"/>
        <v>6.2543629000000003E-2</v>
      </c>
      <c r="O1152" s="74"/>
      <c r="P1152" s="133">
        <v>5.9484906999999997E-2</v>
      </c>
      <c r="Q1152" s="133">
        <v>2.8789672000000001E-3</v>
      </c>
      <c r="R1152" s="133">
        <v>1.7975546000000001E-4</v>
      </c>
      <c r="S1152" s="134">
        <v>3.5662414319564403E-6</v>
      </c>
      <c r="T1152" s="135">
        <v>1.0647067929070885E-8</v>
      </c>
      <c r="U1152" s="135">
        <v>2.5175833983999998E-2</v>
      </c>
      <c r="V1152" s="341">
        <v>1.1154541000000001E-4</v>
      </c>
      <c r="W1152" s="110" t="s">
        <v>4173</v>
      </c>
      <c r="X1152" s="110"/>
      <c r="Y1152" s="110"/>
      <c r="Z1152" s="141"/>
    </row>
    <row r="1153" spans="1:26" ht="14.5" customHeight="1">
      <c r="A1153" s="74" t="s">
        <v>4525</v>
      </c>
      <c r="B1153" s="129" t="s">
        <v>4169</v>
      </c>
      <c r="C1153" s="130" t="s">
        <v>367</v>
      </c>
      <c r="D1153" s="131" t="s">
        <v>361</v>
      </c>
      <c r="E1153" s="129" t="s">
        <v>957</v>
      </c>
      <c r="F1153" s="132" t="s">
        <v>4526</v>
      </c>
      <c r="G1153" s="132">
        <v>9.2452077759700005E-2</v>
      </c>
      <c r="H1153" s="348">
        <v>9.2452077759700005E-2</v>
      </c>
      <c r="I1153" s="74"/>
      <c r="J1153" s="337">
        <v>0.36736563157894736</v>
      </c>
      <c r="K1153" s="338">
        <v>0.36736563157894736</v>
      </c>
      <c r="L1153" s="74"/>
      <c r="M1153" s="339">
        <v>8.84654E-3</v>
      </c>
      <c r="N1153" s="340">
        <f t="shared" si="82"/>
        <v>8.84654E-3</v>
      </c>
      <c r="O1153" s="74"/>
      <c r="P1153" s="133">
        <v>8.2492808999999993E-3</v>
      </c>
      <c r="Q1153" s="133">
        <v>3.4587905000000002E-4</v>
      </c>
      <c r="R1153" s="133">
        <v>2.5138002000000002E-4</v>
      </c>
      <c r="S1153" s="134">
        <v>4.9456120312551003E-7</v>
      </c>
      <c r="T1153" s="135">
        <v>1.2791384759367131E-9</v>
      </c>
      <c r="U1153" s="135">
        <v>3.5207285978999997E-2</v>
      </c>
      <c r="V1153" s="342">
        <v>1.9819102E-5</v>
      </c>
      <c r="W1153" s="110" t="s">
        <v>4173</v>
      </c>
      <c r="X1153" s="110"/>
      <c r="Y1153" s="110"/>
      <c r="Z1153" s="141"/>
    </row>
    <row r="1154" spans="1:26" ht="14.5" customHeight="1">
      <c r="A1154" s="74" t="s">
        <v>4527</v>
      </c>
      <c r="B1154" s="129" t="s">
        <v>4169</v>
      </c>
      <c r="C1154" s="130" t="s">
        <v>368</v>
      </c>
      <c r="D1154" s="131" t="s">
        <v>361</v>
      </c>
      <c r="E1154" s="129" t="s">
        <v>957</v>
      </c>
      <c r="F1154" s="132" t="s">
        <v>4528</v>
      </c>
      <c r="G1154" s="132">
        <v>5.0713329505600001E-2</v>
      </c>
      <c r="H1154" s="348">
        <v>5.0713329505600001E-2</v>
      </c>
      <c r="I1154" s="74"/>
      <c r="J1154" s="337">
        <v>0.22289001503759395</v>
      </c>
      <c r="K1154" s="338">
        <v>0.22289001503759395</v>
      </c>
      <c r="L1154" s="74"/>
      <c r="M1154" s="339">
        <v>4.9061770999999999E-3</v>
      </c>
      <c r="N1154" s="340">
        <f t="shared" si="82"/>
        <v>4.9061770999999999E-3</v>
      </c>
      <c r="O1154" s="74"/>
      <c r="P1154" s="133">
        <v>4.5718670000000003E-3</v>
      </c>
      <c r="Q1154" s="133">
        <v>2.0765523999999999E-4</v>
      </c>
      <c r="R1154" s="133">
        <v>1.2665481000000001E-4</v>
      </c>
      <c r="S1154" s="134">
        <v>2.7409274311656998E-7</v>
      </c>
      <c r="T1154" s="135">
        <v>7.679557724165399E-10</v>
      </c>
      <c r="U1154" s="135">
        <v>1.7738768995000001E-2</v>
      </c>
      <c r="V1154" s="342">
        <v>1.204242E-5</v>
      </c>
      <c r="W1154" s="110" t="s">
        <v>4173</v>
      </c>
      <c r="X1154" s="110"/>
      <c r="Y1154" s="110"/>
    </row>
    <row r="1155" spans="1:26" ht="14.5" customHeight="1">
      <c r="A1155" s="74" t="s">
        <v>4529</v>
      </c>
      <c r="B1155" s="129" t="s">
        <v>4169</v>
      </c>
      <c r="C1155" s="130" t="s">
        <v>4530</v>
      </c>
      <c r="D1155" s="131" t="s">
        <v>361</v>
      </c>
      <c r="E1155" s="129" t="s">
        <v>957</v>
      </c>
      <c r="F1155" s="132" t="s">
        <v>4531</v>
      </c>
      <c r="G1155" s="132">
        <v>3.2232133473966003</v>
      </c>
      <c r="H1155" s="348">
        <v>3.2232133473966003</v>
      </c>
      <c r="I1155" s="74"/>
      <c r="J1155" s="337">
        <v>3.6728899999999998</v>
      </c>
      <c r="K1155" s="338">
        <v>3.6728899999999998</v>
      </c>
      <c r="L1155" s="74"/>
      <c r="M1155" s="339">
        <v>6.0921000000000003E-2</v>
      </c>
      <c r="N1155" s="340">
        <f t="shared" si="82"/>
        <v>6.0921000000000003E-2</v>
      </c>
      <c r="O1155" s="74"/>
      <c r="P1155" s="133">
        <v>5.7974554999999997E-2</v>
      </c>
      <c r="Q1155" s="133">
        <v>2.8197906000000002E-3</v>
      </c>
      <c r="R1155" s="133">
        <v>1.2665481000000001E-4</v>
      </c>
      <c r="S1155" s="134">
        <v>3.4756927931165704E-6</v>
      </c>
      <c r="T1155" s="135">
        <v>1.042822017742054E-8</v>
      </c>
      <c r="U1155" s="135">
        <v>1.7738768995000001E-2</v>
      </c>
      <c r="V1155" s="341">
        <v>1.0823757E-4</v>
      </c>
      <c r="W1155" s="110" t="s">
        <v>4173</v>
      </c>
      <c r="X1155" s="110"/>
      <c r="Y1155" s="110"/>
      <c r="Z1155" s="141"/>
    </row>
    <row r="1156" spans="1:26" ht="14.5" customHeight="1">
      <c r="A1156" s="74" t="s">
        <v>4532</v>
      </c>
      <c r="B1156" s="129" t="s">
        <v>4169</v>
      </c>
      <c r="C1156" s="130" t="s">
        <v>369</v>
      </c>
      <c r="D1156" s="131" t="s">
        <v>361</v>
      </c>
      <c r="E1156" s="129" t="s">
        <v>957</v>
      </c>
      <c r="F1156" s="132" t="s">
        <v>4533</v>
      </c>
      <c r="G1156" s="132">
        <v>4.38664470205E-2</v>
      </c>
      <c r="H1156" s="348">
        <v>4.38664470205E-2</v>
      </c>
      <c r="I1156" s="74"/>
      <c r="J1156" s="337">
        <v>0.19914200751879699</v>
      </c>
      <c r="K1156" s="338">
        <v>0.19914200751879699</v>
      </c>
      <c r="L1156" s="74"/>
      <c r="M1156" s="339">
        <v>4.1856547999999999E-3</v>
      </c>
      <c r="N1156" s="340">
        <f t="shared" si="82"/>
        <v>4.1856547999999999E-3</v>
      </c>
      <c r="O1156" s="74"/>
      <c r="P1156" s="133">
        <v>3.8905806E-3</v>
      </c>
      <c r="Q1156" s="133">
        <v>1.8737581E-4</v>
      </c>
      <c r="R1156" s="133">
        <v>1.0769844E-4</v>
      </c>
      <c r="S1156" s="134">
        <v>2.3324823995398999E-7</v>
      </c>
      <c r="T1156" s="135">
        <v>6.929578654022491E-10</v>
      </c>
      <c r="U1156" s="135">
        <v>1.5083815069000001E-2</v>
      </c>
      <c r="V1156" s="342">
        <v>1.0853788999999999E-5</v>
      </c>
      <c r="W1156" s="110" t="s">
        <v>4173</v>
      </c>
      <c r="X1156" s="110"/>
      <c r="Y1156" s="110"/>
      <c r="Z1156" s="141"/>
    </row>
    <row r="1157" spans="1:26" ht="14.5" customHeight="1">
      <c r="A1157" s="74" t="s">
        <v>4534</v>
      </c>
      <c r="B1157" s="129" t="s">
        <v>4169</v>
      </c>
      <c r="C1157" s="130" t="s">
        <v>370</v>
      </c>
      <c r="D1157" s="131" t="s">
        <v>361</v>
      </c>
      <c r="E1157" s="129" t="s">
        <v>957</v>
      </c>
      <c r="F1157" s="132" t="s">
        <v>4535</v>
      </c>
      <c r="G1157" s="132">
        <v>4.7067891749000002E-2</v>
      </c>
      <c r="H1157" s="348">
        <v>4.7067891749000002E-2</v>
      </c>
      <c r="I1157" s="74"/>
      <c r="J1157" s="337">
        <v>0.2102703984962406</v>
      </c>
      <c r="K1157" s="338">
        <v>0.2102703984962406</v>
      </c>
      <c r="L1157" s="74"/>
      <c r="M1157" s="339">
        <v>4.5601766000000002E-3</v>
      </c>
      <c r="N1157" s="340">
        <f t="shared" si="82"/>
        <v>4.5601766000000002E-3</v>
      </c>
      <c r="O1157" s="74"/>
      <c r="P1157" s="133">
        <v>4.248735E-3</v>
      </c>
      <c r="Q1157" s="133">
        <v>1.9564265999999999E-4</v>
      </c>
      <c r="R1157" s="133">
        <v>1.1579893E-4</v>
      </c>
      <c r="S1157" s="134">
        <v>2.5472032193856999E-7</v>
      </c>
      <c r="T1157" s="135">
        <v>7.2353055191553994E-10</v>
      </c>
      <c r="U1157" s="135">
        <v>1.6218338427999999E-2</v>
      </c>
      <c r="V1157" s="342">
        <v>1.1365383E-5</v>
      </c>
      <c r="W1157" s="110" t="s">
        <v>4173</v>
      </c>
      <c r="X1157" s="110"/>
      <c r="Y1157" s="110"/>
      <c r="Z1157" s="141"/>
    </row>
    <row r="1158" spans="1:26" ht="14.5" customHeight="1">
      <c r="A1158" s="74" t="s">
        <v>4536</v>
      </c>
      <c r="B1158" s="129" t="s">
        <v>4169</v>
      </c>
      <c r="C1158" s="130" t="s">
        <v>371</v>
      </c>
      <c r="D1158" s="131" t="s">
        <v>361</v>
      </c>
      <c r="E1158" s="129" t="s">
        <v>957</v>
      </c>
      <c r="F1158" s="132" t="s">
        <v>4537</v>
      </c>
      <c r="G1158" s="132">
        <v>3.4600179311860004</v>
      </c>
      <c r="H1158" s="348">
        <v>3.4600179311860004</v>
      </c>
      <c r="I1158" s="74"/>
      <c r="J1158" s="337">
        <v>3.6602703759398492</v>
      </c>
      <c r="K1158" s="338">
        <v>3.6602703759398492</v>
      </c>
      <c r="L1158" s="74"/>
      <c r="M1158" s="339">
        <v>6.0574999999999997E-2</v>
      </c>
      <c r="N1158" s="340">
        <f t="shared" si="82"/>
        <v>6.0574999999999997E-2</v>
      </c>
      <c r="O1158" s="74"/>
      <c r="P1158" s="133">
        <v>5.7651423E-2</v>
      </c>
      <c r="Q1158" s="133">
        <v>2.8077779999999999E-3</v>
      </c>
      <c r="R1158" s="133">
        <v>1.1579893E-4</v>
      </c>
      <c r="S1158" s="134">
        <v>3.4563202719385703E-6</v>
      </c>
      <c r="T1158" s="135">
        <v>1.038379488691954E-8</v>
      </c>
      <c r="U1158" s="135">
        <v>1.6218338427999999E-2</v>
      </c>
      <c r="V1158" s="341">
        <v>1.0756054E-4</v>
      </c>
      <c r="W1158" s="110" t="s">
        <v>4173</v>
      </c>
      <c r="X1158" s="110"/>
      <c r="Y1158" s="110"/>
      <c r="Z1158" s="141"/>
    </row>
    <row r="1159" spans="1:26" ht="14.5" customHeight="1">
      <c r="A1159" s="74" t="s">
        <v>4538</v>
      </c>
      <c r="B1159" s="129" t="s">
        <v>4169</v>
      </c>
      <c r="C1159" s="130" t="s">
        <v>4539</v>
      </c>
      <c r="D1159" s="131" t="s">
        <v>361</v>
      </c>
      <c r="E1159" s="129" t="s">
        <v>957</v>
      </c>
      <c r="F1159" s="132" t="s">
        <v>4540</v>
      </c>
      <c r="G1159" s="132">
        <v>5.2615297498899996E-2</v>
      </c>
      <c r="H1159" s="348">
        <v>5.2615297498899996E-2</v>
      </c>
      <c r="I1159" s="74"/>
      <c r="J1159" s="337">
        <v>0.22947415789473682</v>
      </c>
      <c r="K1159" s="338">
        <v>0.22947415789473682</v>
      </c>
      <c r="L1159" s="74"/>
      <c r="M1159" s="339">
        <v>5.0866990999999997E-3</v>
      </c>
      <c r="N1159" s="340">
        <f t="shared" si="82"/>
        <v>5.0866990999999997E-3</v>
      </c>
      <c r="O1159" s="74"/>
      <c r="P1159" s="133">
        <v>4.7404576999999998E-3</v>
      </c>
      <c r="Q1159" s="133">
        <v>2.1392267E-4</v>
      </c>
      <c r="R1159" s="133">
        <v>1.3231874999999999E-4</v>
      </c>
      <c r="S1159" s="134">
        <v>2.8420009670356997E-7</v>
      </c>
      <c r="T1159" s="135">
        <v>7.9113414250553997E-10</v>
      </c>
      <c r="U1159" s="135">
        <v>1.8532037724999999E-2</v>
      </c>
      <c r="V1159" s="342">
        <v>1.2395656E-5</v>
      </c>
      <c r="W1159" s="110" t="s">
        <v>4173</v>
      </c>
      <c r="X1159" s="110"/>
      <c r="Y1159" s="110"/>
      <c r="Z1159" s="141"/>
    </row>
    <row r="1160" spans="1:26" ht="14.5" customHeight="1">
      <c r="A1160" s="74" t="s">
        <v>4541</v>
      </c>
      <c r="B1160" s="129" t="s">
        <v>4169</v>
      </c>
      <c r="C1160" s="130" t="s">
        <v>372</v>
      </c>
      <c r="D1160" s="131" t="s">
        <v>361</v>
      </c>
      <c r="E1160" s="129" t="s">
        <v>957</v>
      </c>
      <c r="F1160" s="132" t="s">
        <v>4542</v>
      </c>
      <c r="G1160" s="132">
        <v>6.2822653026268993</v>
      </c>
      <c r="H1160" s="348">
        <v>6.2822653026268993</v>
      </c>
      <c r="I1160" s="74"/>
      <c r="J1160" s="337">
        <v>3.6794741353383458</v>
      </c>
      <c r="K1160" s="338">
        <v>3.6794741353383458</v>
      </c>
      <c r="L1160" s="74"/>
      <c r="M1160" s="339">
        <v>6.1101521999999998E-2</v>
      </c>
      <c r="N1160" s="340">
        <f t="shared" si="82"/>
        <v>6.1101521999999998E-2</v>
      </c>
      <c r="O1160" s="74"/>
      <c r="P1160" s="133">
        <v>5.8143146E-2</v>
      </c>
      <c r="Q1160" s="133">
        <v>2.8260580000000002E-3</v>
      </c>
      <c r="R1160" s="133">
        <v>1.3231874999999999E-4</v>
      </c>
      <c r="S1160" s="134">
        <v>3.4858000567035705E-6</v>
      </c>
      <c r="T1160" s="135">
        <v>1.045139793750154E-8</v>
      </c>
      <c r="U1160" s="135">
        <v>1.8532037724999999E-2</v>
      </c>
      <c r="V1160" s="341">
        <v>1.0859081E-4</v>
      </c>
      <c r="W1160" s="110" t="s">
        <v>4173</v>
      </c>
      <c r="X1160" s="110"/>
      <c r="Y1160" s="110"/>
      <c r="Z1160" s="141"/>
    </row>
    <row r="1161" spans="1:26" ht="14.5" customHeight="1">
      <c r="A1161" s="74" t="s">
        <v>4543</v>
      </c>
      <c r="B1161" s="129" t="s">
        <v>4169</v>
      </c>
      <c r="C1161" s="130" t="s">
        <v>373</v>
      </c>
      <c r="D1161" s="131" t="s">
        <v>361</v>
      </c>
      <c r="E1161" s="129" t="s">
        <v>957</v>
      </c>
      <c r="F1161" s="132" t="s">
        <v>4544</v>
      </c>
      <c r="G1161" s="132">
        <v>5.9747677092000004E-2</v>
      </c>
      <c r="H1161" s="348">
        <v>5.9747677092000004E-2</v>
      </c>
      <c r="I1161" s="74"/>
      <c r="J1161" s="337">
        <v>0.2541647142857143</v>
      </c>
      <c r="K1161" s="338">
        <v>0.2541647142857143</v>
      </c>
      <c r="L1161" s="74"/>
      <c r="M1161" s="339">
        <v>5.7636566999999996E-3</v>
      </c>
      <c r="N1161" s="340">
        <f t="shared" si="82"/>
        <v>5.7636566999999996E-3</v>
      </c>
      <c r="O1161" s="74"/>
      <c r="P1161" s="133">
        <v>5.3726727E-3</v>
      </c>
      <c r="Q1161" s="133">
        <v>2.3742555000000001E-4</v>
      </c>
      <c r="R1161" s="133">
        <v>1.5355851E-4</v>
      </c>
      <c r="S1161" s="134">
        <v>3.2210267595457E-7</v>
      </c>
      <c r="T1161" s="135">
        <v>8.7805305383053995E-10</v>
      </c>
      <c r="U1161" s="135">
        <v>2.1506793962999999E-2</v>
      </c>
      <c r="V1161" s="342">
        <v>1.3720294E-5</v>
      </c>
      <c r="W1161" s="110" t="s">
        <v>4173</v>
      </c>
      <c r="X1161" s="110"/>
      <c r="Y1161" s="110"/>
      <c r="Z1161" s="141"/>
    </row>
    <row r="1162" spans="1:26" ht="14.5" customHeight="1">
      <c r="A1162" s="74" t="s">
        <v>4545</v>
      </c>
      <c r="B1162" s="129" t="s">
        <v>4169</v>
      </c>
      <c r="C1162" s="130" t="s">
        <v>374</v>
      </c>
      <c r="D1162" s="131" t="s">
        <v>361</v>
      </c>
      <c r="E1162" s="129" t="s">
        <v>957</v>
      </c>
      <c r="F1162" s="132" t="s">
        <v>4546</v>
      </c>
      <c r="G1162" s="132">
        <v>9.4495976441079996</v>
      </c>
      <c r="H1162" s="348">
        <v>9.4495976441079996</v>
      </c>
      <c r="I1162" s="74"/>
      <c r="J1162" s="337">
        <v>3.7041647368421047</v>
      </c>
      <c r="K1162" s="338">
        <v>3.7041647368421047</v>
      </c>
      <c r="L1162" s="74"/>
      <c r="M1162" s="339">
        <v>6.1778479999999997E-2</v>
      </c>
      <c r="N1162" s="340">
        <f t="shared" si="82"/>
        <v>6.1778479999999997E-2</v>
      </c>
      <c r="O1162" s="74"/>
      <c r="P1162" s="133">
        <v>5.8775360999999998E-2</v>
      </c>
      <c r="Q1162" s="133">
        <v>2.8495609E-3</v>
      </c>
      <c r="R1162" s="133">
        <v>1.5355851E-4</v>
      </c>
      <c r="S1162" s="134">
        <v>3.5237026959545701E-6</v>
      </c>
      <c r="T1162" s="135">
        <v>1.0538317288829538E-8</v>
      </c>
      <c r="U1162" s="135">
        <v>2.1506793962999999E-2</v>
      </c>
      <c r="V1162" s="341">
        <v>1.0991545E-4</v>
      </c>
      <c r="W1162" s="110" t="s">
        <v>4173</v>
      </c>
      <c r="X1162" s="110"/>
      <c r="Y1162" s="110"/>
      <c r="Z1162" s="141"/>
    </row>
    <row r="1163" spans="1:26" ht="14.5" customHeight="1">
      <c r="A1163" s="74" t="s">
        <v>4547</v>
      </c>
      <c r="B1163" s="129" t="s">
        <v>4169</v>
      </c>
      <c r="C1163" s="130" t="s">
        <v>4548</v>
      </c>
      <c r="D1163" s="131" t="s">
        <v>361</v>
      </c>
      <c r="E1163" s="129" t="s">
        <v>957</v>
      </c>
      <c r="F1163" s="132" t="s">
        <v>4549</v>
      </c>
      <c r="G1163" s="132">
        <v>5.3883275981100001E-2</v>
      </c>
      <c r="H1163" s="348">
        <v>5.3883275981100001E-2</v>
      </c>
      <c r="I1163" s="74"/>
      <c r="J1163" s="337">
        <v>0.2338635939849624</v>
      </c>
      <c r="K1163" s="338">
        <v>0.2338635939849624</v>
      </c>
      <c r="L1163" s="74"/>
      <c r="M1163" s="339">
        <v>5.2070470999999998E-3</v>
      </c>
      <c r="N1163" s="340">
        <f t="shared" si="82"/>
        <v>5.2070470999999998E-3</v>
      </c>
      <c r="O1163" s="74"/>
      <c r="P1163" s="133">
        <v>4.8528514999999998E-3</v>
      </c>
      <c r="Q1163" s="133">
        <v>2.1810096E-4</v>
      </c>
      <c r="R1163" s="133">
        <v>1.3609470000000001E-4</v>
      </c>
      <c r="S1163" s="134">
        <v>2.9093833979756998E-7</v>
      </c>
      <c r="T1163" s="135">
        <v>8.0658640289553983E-10</v>
      </c>
      <c r="U1163" s="135">
        <v>1.9060882878E-2</v>
      </c>
      <c r="V1163" s="342">
        <v>1.2631148E-5</v>
      </c>
      <c r="W1163" s="110" t="s">
        <v>4173</v>
      </c>
      <c r="X1163" s="110"/>
      <c r="Y1163" s="110"/>
      <c r="Z1163" s="141"/>
    </row>
    <row r="1164" spans="1:26" ht="14.5" customHeight="1">
      <c r="A1164" s="74" t="s">
        <v>4550</v>
      </c>
      <c r="B1164" s="129" t="s">
        <v>4169</v>
      </c>
      <c r="C1164" s="130" t="s">
        <v>375</v>
      </c>
      <c r="D1164" s="131" t="s">
        <v>361</v>
      </c>
      <c r="E1164" s="129" t="s">
        <v>957</v>
      </c>
      <c r="F1164" s="132" t="s">
        <v>4551</v>
      </c>
      <c r="G1164" s="132">
        <v>3.3466082782670998</v>
      </c>
      <c r="H1164" s="348">
        <v>3.3466082782670998</v>
      </c>
      <c r="I1164" s="74"/>
      <c r="J1164" s="337">
        <v>3.6838636090225565</v>
      </c>
      <c r="K1164" s="338">
        <v>3.6838636090225565</v>
      </c>
      <c r="L1164" s="74"/>
      <c r="M1164" s="339">
        <v>6.1221870999999997E-2</v>
      </c>
      <c r="N1164" s="340">
        <f t="shared" si="82"/>
        <v>6.1221870999999997E-2</v>
      </c>
      <c r="O1164" s="74"/>
      <c r="P1164" s="133">
        <v>5.8255539000000002E-2</v>
      </c>
      <c r="Q1164" s="133">
        <v>2.8302363E-3</v>
      </c>
      <c r="R1164" s="133">
        <v>1.3609470000000001E-4</v>
      </c>
      <c r="S1164" s="134">
        <v>3.4925382997975698E-6</v>
      </c>
      <c r="T1164" s="135">
        <v>1.0466850777900536E-8</v>
      </c>
      <c r="U1164" s="135">
        <v>1.9060882878E-2</v>
      </c>
      <c r="V1164" s="341">
        <v>1.088263E-4</v>
      </c>
      <c r="W1164" s="110" t="s">
        <v>4173</v>
      </c>
      <c r="X1164" s="110"/>
      <c r="Y1164" s="110"/>
      <c r="Z1164" s="141"/>
    </row>
    <row r="1165" spans="1:26" ht="14.5" customHeight="1">
      <c r="A1165" s="74" t="s">
        <v>4552</v>
      </c>
      <c r="B1165" s="129" t="s">
        <v>4169</v>
      </c>
      <c r="C1165" s="130" t="s">
        <v>376</v>
      </c>
      <c r="D1165" s="131" t="s">
        <v>361</v>
      </c>
      <c r="E1165" s="129" t="s">
        <v>957</v>
      </c>
      <c r="F1165" s="132" t="s">
        <v>4553</v>
      </c>
      <c r="G1165" s="132">
        <v>0.1098417178743</v>
      </c>
      <c r="H1165" s="348">
        <v>0.1098417178743</v>
      </c>
      <c r="I1165" s="74"/>
      <c r="J1165" s="337">
        <v>0.4273606390977443</v>
      </c>
      <c r="K1165" s="338">
        <v>0.4273606390977443</v>
      </c>
      <c r="L1165" s="74"/>
      <c r="M1165" s="339">
        <v>1.0182600999999999E-2</v>
      </c>
      <c r="N1165" s="340">
        <f t="shared" si="82"/>
        <v>1.0182600999999999E-2</v>
      </c>
      <c r="O1165" s="74"/>
      <c r="P1165" s="133">
        <v>9.4597184000000008E-3</v>
      </c>
      <c r="Q1165" s="133">
        <v>4.1333983999999999E-4</v>
      </c>
      <c r="R1165" s="133">
        <v>3.0954293999999998E-4</v>
      </c>
      <c r="S1165" s="134">
        <v>5.6712940417552998E-7</v>
      </c>
      <c r="T1165" s="135">
        <v>1.5286236563040121E-9</v>
      </c>
      <c r="U1165" s="135">
        <v>4.3353353659999996E-2</v>
      </c>
      <c r="V1165" s="342">
        <v>2.3418009999999999E-5</v>
      </c>
      <c r="W1165" s="110" t="s">
        <v>4173</v>
      </c>
      <c r="X1165" s="110"/>
      <c r="Y1165" s="110"/>
      <c r="Z1165" s="141"/>
    </row>
    <row r="1166" spans="1:26" ht="14.5" customHeight="1">
      <c r="A1166" s="74" t="s">
        <v>4554</v>
      </c>
      <c r="B1166" s="129" t="s">
        <v>4169</v>
      </c>
      <c r="C1166" s="130" t="s">
        <v>4555</v>
      </c>
      <c r="D1166" s="131" t="s">
        <v>361</v>
      </c>
      <c r="E1166" s="129" t="s">
        <v>957</v>
      </c>
      <c r="F1166" s="132" t="s">
        <v>4556</v>
      </c>
      <c r="G1166" s="132">
        <v>13.449942040289299</v>
      </c>
      <c r="H1166" s="348">
        <v>13.449942040289299</v>
      </c>
      <c r="I1166" s="74"/>
      <c r="J1166" s="337">
        <v>3.8773606015037592</v>
      </c>
      <c r="K1166" s="338">
        <v>3.8773606015037592</v>
      </c>
      <c r="L1166" s="74"/>
      <c r="M1166" s="339">
        <v>6.6197425000000004E-2</v>
      </c>
      <c r="N1166" s="340">
        <f t="shared" si="82"/>
        <v>6.6197425000000004E-2</v>
      </c>
      <c r="O1166" s="74"/>
      <c r="P1166" s="133">
        <v>6.2862405999999996E-2</v>
      </c>
      <c r="Q1166" s="133">
        <v>3.0254752000000002E-3</v>
      </c>
      <c r="R1166" s="133">
        <v>3.0954293999999998E-4</v>
      </c>
      <c r="S1166" s="134">
        <v>3.7687294241755298E-6</v>
      </c>
      <c r="T1166" s="135">
        <v>1.1188887881301011E-8</v>
      </c>
      <c r="U1166" s="135">
        <v>4.3353353659999996E-2</v>
      </c>
      <c r="V1166" s="341">
        <v>1.1961316000000001E-4</v>
      </c>
      <c r="W1166" s="110" t="s">
        <v>4173</v>
      </c>
      <c r="X1166" s="110"/>
      <c r="Y1166" s="110"/>
      <c r="Z1166" s="141"/>
    </row>
    <row r="1167" spans="1:26" ht="14.5" customHeight="1">
      <c r="A1167" s="74" t="s">
        <v>4557</v>
      </c>
      <c r="B1167" s="129" t="s">
        <v>4169</v>
      </c>
      <c r="C1167" s="130" t="s">
        <v>377</v>
      </c>
      <c r="D1167" s="131" t="s">
        <v>361</v>
      </c>
      <c r="E1167" s="129" t="s">
        <v>957</v>
      </c>
      <c r="F1167" s="132" t="s">
        <v>4558</v>
      </c>
      <c r="G1167" s="132">
        <v>3.0059640679240003E-2</v>
      </c>
      <c r="H1167" s="348">
        <v>3.0059640679240003E-2</v>
      </c>
      <c r="I1167" s="74"/>
      <c r="J1167" s="337">
        <v>0.15148963157894738</v>
      </c>
      <c r="K1167" s="338">
        <v>0.15148963157894738</v>
      </c>
      <c r="L1167" s="74"/>
      <c r="M1167" s="339">
        <v>3.0966136E-3</v>
      </c>
      <c r="N1167" s="340">
        <f t="shared" si="82"/>
        <v>3.0966136E-3</v>
      </c>
      <c r="O1167" s="74"/>
      <c r="P1167" s="133">
        <v>2.8997948000000001E-3</v>
      </c>
      <c r="Q1167" s="133">
        <v>1.347268E-4</v>
      </c>
      <c r="R1167" s="145">
        <v>6.2091997999999996E-5</v>
      </c>
      <c r="S1167" s="134">
        <v>1.7384861117891898E-7</v>
      </c>
      <c r="T1167" s="135">
        <v>4.9824999104511196E-10</v>
      </c>
      <c r="U1167" s="135">
        <v>8.6963583096999995E-3</v>
      </c>
      <c r="V1167" s="342">
        <v>8.0295525000000002E-6</v>
      </c>
      <c r="W1167" s="110" t="s">
        <v>4173</v>
      </c>
      <c r="X1167" s="110"/>
      <c r="Y1167" s="110"/>
      <c r="Z1167" s="141"/>
    </row>
    <row r="1168" spans="1:26" ht="14.5" customHeight="1">
      <c r="A1168" s="74" t="s">
        <v>4559</v>
      </c>
      <c r="B1168" s="129" t="s">
        <v>4169</v>
      </c>
      <c r="C1168" s="130" t="s">
        <v>378</v>
      </c>
      <c r="D1168" s="131" t="s">
        <v>361</v>
      </c>
      <c r="E1168" s="129" t="s">
        <v>957</v>
      </c>
      <c r="F1168" s="132" t="s">
        <v>4560</v>
      </c>
      <c r="G1168" s="132">
        <v>5.1664314547699999E-2</v>
      </c>
      <c r="H1168" s="348">
        <v>5.1664314547699999E-2</v>
      </c>
      <c r="I1168" s="74"/>
      <c r="J1168" s="337">
        <v>0.2261820902255639</v>
      </c>
      <c r="K1168" s="338">
        <v>0.2261820902255639</v>
      </c>
      <c r="L1168" s="74"/>
      <c r="M1168" s="339">
        <v>4.9964381000000002E-3</v>
      </c>
      <c r="N1168" s="340">
        <f t="shared" si="82"/>
        <v>4.9964381000000002E-3</v>
      </c>
      <c r="O1168" s="74"/>
      <c r="P1168" s="133">
        <v>4.6561624000000003E-3</v>
      </c>
      <c r="Q1168" s="133">
        <v>2.1078895999999999E-4</v>
      </c>
      <c r="R1168" s="133">
        <v>1.2948678E-4</v>
      </c>
      <c r="S1168" s="134">
        <v>2.7914642490956998E-7</v>
      </c>
      <c r="T1168" s="135">
        <v>7.7954496245953981E-10</v>
      </c>
      <c r="U1168" s="135">
        <v>1.813540336E-2</v>
      </c>
      <c r="V1168" s="342">
        <v>1.2219038E-5</v>
      </c>
      <c r="W1168" s="110" t="s">
        <v>4173</v>
      </c>
      <c r="X1168" s="110"/>
      <c r="Y1168" s="110"/>
      <c r="Z1168" s="141"/>
    </row>
    <row r="1169" spans="1:26" ht="14.5" customHeight="1">
      <c r="A1169" s="74" t="s">
        <v>4561</v>
      </c>
      <c r="B1169" s="129" t="s">
        <v>4169</v>
      </c>
      <c r="C1169" s="130" t="s">
        <v>4562</v>
      </c>
      <c r="D1169" s="131" t="s">
        <v>361</v>
      </c>
      <c r="E1169" s="129" t="s">
        <v>957</v>
      </c>
      <c r="F1169" s="132" t="s">
        <v>4563</v>
      </c>
      <c r="G1169" s="132">
        <v>3.4474393305567004</v>
      </c>
      <c r="H1169" s="348">
        <v>3.4474393305567004</v>
      </c>
      <c r="I1169" s="74"/>
      <c r="J1169" s="337">
        <v>3.6761821052631576</v>
      </c>
      <c r="K1169" s="338">
        <v>3.6761821052631576</v>
      </c>
      <c r="L1169" s="74"/>
      <c r="M1169" s="339">
        <v>6.1011260999999997E-2</v>
      </c>
      <c r="N1169" s="340">
        <f t="shared" si="82"/>
        <v>6.1011260999999997E-2</v>
      </c>
      <c r="O1169" s="74"/>
      <c r="P1169" s="133">
        <v>5.8058850000000002E-2</v>
      </c>
      <c r="Q1169" s="133">
        <v>2.8229243000000002E-3</v>
      </c>
      <c r="R1169" s="133">
        <v>1.2948678E-4</v>
      </c>
      <c r="S1169" s="134">
        <v>3.4807464249095701E-6</v>
      </c>
      <c r="T1169" s="135">
        <v>1.0439808557459542E-8</v>
      </c>
      <c r="U1169" s="135">
        <v>1.813540336E-2</v>
      </c>
      <c r="V1169" s="341">
        <v>1.0841419E-4</v>
      </c>
      <c r="W1169" s="110" t="s">
        <v>4173</v>
      </c>
      <c r="X1169" s="110"/>
      <c r="Y1169" s="110"/>
      <c r="Z1169" s="141"/>
    </row>
    <row r="1170" spans="1:26" ht="14.5" customHeight="1">
      <c r="A1170" s="74" t="s">
        <v>4564</v>
      </c>
      <c r="B1170" s="129" t="s">
        <v>4169</v>
      </c>
      <c r="C1170" s="130" t="s">
        <v>379</v>
      </c>
      <c r="D1170" s="131" t="s">
        <v>361</v>
      </c>
      <c r="E1170" s="129" t="s">
        <v>957</v>
      </c>
      <c r="F1170" s="132" t="s">
        <v>4565</v>
      </c>
      <c r="G1170" s="132">
        <v>4.9603847933400003E-2</v>
      </c>
      <c r="H1170" s="348">
        <v>4.9603847933400003E-2</v>
      </c>
      <c r="I1170" s="74"/>
      <c r="J1170" s="337">
        <v>0.21904925563909775</v>
      </c>
      <c r="K1170" s="338">
        <v>0.21904925563909775</v>
      </c>
      <c r="L1170" s="74"/>
      <c r="M1170" s="339">
        <v>4.8008725999999996E-3</v>
      </c>
      <c r="N1170" s="340">
        <f t="shared" si="82"/>
        <v>4.8008725999999996E-3</v>
      </c>
      <c r="O1170" s="74"/>
      <c r="P1170" s="133">
        <v>4.4735225000000003E-3</v>
      </c>
      <c r="Q1170" s="133">
        <v>2.0399924E-4</v>
      </c>
      <c r="R1170" s="133">
        <v>1.2335085000000001E-4</v>
      </c>
      <c r="S1170" s="134">
        <v>2.6819679611757003E-7</v>
      </c>
      <c r="T1170" s="135">
        <v>7.5443505269953981E-10</v>
      </c>
      <c r="U1170" s="135">
        <v>1.7276028734999997E-2</v>
      </c>
      <c r="V1170" s="342">
        <v>1.1836365E-5</v>
      </c>
      <c r="W1170" s="110" t="s">
        <v>4173</v>
      </c>
      <c r="X1170" s="110"/>
      <c r="Y1170" s="110"/>
      <c r="Z1170" s="141"/>
    </row>
    <row r="1171" spans="1:26" ht="14.5" customHeight="1">
      <c r="A1171" s="74" t="s">
        <v>4566</v>
      </c>
      <c r="B1171" s="129" t="s">
        <v>4169</v>
      </c>
      <c r="C1171" s="130" t="s">
        <v>380</v>
      </c>
      <c r="D1171" s="131" t="s">
        <v>361</v>
      </c>
      <c r="E1171" s="129" t="s">
        <v>957</v>
      </c>
      <c r="F1171" s="132" t="s">
        <v>4567</v>
      </c>
      <c r="G1171" s="132">
        <v>7.4766601779899994E-2</v>
      </c>
      <c r="H1171" s="348">
        <v>7.4766601779899994E-2</v>
      </c>
      <c r="I1171" s="74"/>
      <c r="J1171" s="337">
        <v>0.35367250375939846</v>
      </c>
      <c r="K1171" s="338">
        <v>0.35367250375939846</v>
      </c>
      <c r="L1171" s="74"/>
      <c r="M1171" s="339">
        <v>7.5646092E-3</v>
      </c>
      <c r="N1171" s="340">
        <f t="shared" si="82"/>
        <v>7.5646092E-3</v>
      </c>
      <c r="O1171" s="74"/>
      <c r="P1171" s="133">
        <v>7.0780955999999997E-3</v>
      </c>
      <c r="Q1171" s="133">
        <v>3.1832867999999999E-4</v>
      </c>
      <c r="R1171" s="133">
        <v>1.6818494E-4</v>
      </c>
      <c r="S1171" s="134">
        <v>4.2434625580457E-7</v>
      </c>
      <c r="T1171" s="135">
        <v>1.1772510210775399E-9</v>
      </c>
      <c r="U1171" s="135">
        <v>2.3555313774000001E-2</v>
      </c>
      <c r="V1171" s="342">
        <v>1.8801558000000001E-5</v>
      </c>
      <c r="W1171" s="110" t="s">
        <v>4173</v>
      </c>
      <c r="X1171" s="110"/>
      <c r="Y1171" s="110"/>
      <c r="Z1171" s="141"/>
    </row>
    <row r="1172" spans="1:26" ht="14.5" customHeight="1">
      <c r="A1172" s="74" t="s">
        <v>4568</v>
      </c>
      <c r="B1172" s="129" t="s">
        <v>4169</v>
      </c>
      <c r="C1172" s="130" t="s">
        <v>4569</v>
      </c>
      <c r="D1172" s="131" t="s">
        <v>361</v>
      </c>
      <c r="E1172" s="129" t="s">
        <v>957</v>
      </c>
      <c r="F1172" s="132" t="s">
        <v>4570</v>
      </c>
      <c r="G1172" s="132">
        <v>4.0373166049468994</v>
      </c>
      <c r="H1172" s="348">
        <v>4.0373166049468994</v>
      </c>
      <c r="I1172" s="74"/>
      <c r="J1172" s="337">
        <v>3.8036724812030074</v>
      </c>
      <c r="K1172" s="338">
        <v>3.8036724812030074</v>
      </c>
      <c r="L1172" s="74"/>
      <c r="M1172" s="339">
        <v>6.3579433000000005E-2</v>
      </c>
      <c r="N1172" s="340">
        <f t="shared" si="82"/>
        <v>6.3579433000000005E-2</v>
      </c>
      <c r="O1172" s="74"/>
      <c r="P1172" s="133">
        <v>6.0480784000000003E-2</v>
      </c>
      <c r="Q1172" s="133">
        <v>2.9304639999999998E-3</v>
      </c>
      <c r="R1172" s="133">
        <v>1.6818494E-4</v>
      </c>
      <c r="S1172" s="134">
        <v>3.6259462558045704E-6</v>
      </c>
      <c r="T1172" s="135">
        <v>1.0837514466080539E-8</v>
      </c>
      <c r="U1172" s="135">
        <v>2.3555313774000001E-2</v>
      </c>
      <c r="V1172" s="341">
        <v>1.1499671E-4</v>
      </c>
      <c r="W1172" s="110" t="s">
        <v>4173</v>
      </c>
      <c r="X1172" s="110"/>
      <c r="Y1172" s="110"/>
      <c r="Z1172" s="141"/>
    </row>
    <row r="1173" spans="1:26" ht="14.5" customHeight="1">
      <c r="A1173" s="74" t="s">
        <v>4571</v>
      </c>
      <c r="B1173" s="129" t="s">
        <v>4169</v>
      </c>
      <c r="C1173" s="130" t="s">
        <v>381</v>
      </c>
      <c r="D1173" s="131" t="s">
        <v>361</v>
      </c>
      <c r="E1173" s="129" t="s">
        <v>957</v>
      </c>
      <c r="F1173" s="132" t="s">
        <v>4572</v>
      </c>
      <c r="G1173" s="132">
        <v>7.2547638255599997E-2</v>
      </c>
      <c r="H1173" s="348">
        <v>7.2547638255599997E-2</v>
      </c>
      <c r="I1173" s="74"/>
      <c r="J1173" s="337">
        <v>0.34599099248120302</v>
      </c>
      <c r="K1173" s="338">
        <v>0.34599099248120302</v>
      </c>
      <c r="L1173" s="74"/>
      <c r="M1173" s="339">
        <v>7.3540002000000004E-3</v>
      </c>
      <c r="N1173" s="340">
        <f t="shared" si="82"/>
        <v>7.3540002000000004E-3</v>
      </c>
      <c r="O1173" s="74"/>
      <c r="P1173" s="133">
        <v>6.8814065000000002E-3</v>
      </c>
      <c r="Q1173" s="133">
        <v>3.1101666999999998E-4</v>
      </c>
      <c r="R1173" s="133">
        <v>1.6157701999999999E-4</v>
      </c>
      <c r="S1173" s="134">
        <v>4.1255435092657E-7</v>
      </c>
      <c r="T1173" s="135">
        <v>1.1502095916415401E-9</v>
      </c>
      <c r="U1173" s="135">
        <v>2.2629834256E-2</v>
      </c>
      <c r="V1173" s="342">
        <v>1.8389447999999998E-5</v>
      </c>
      <c r="W1173" s="110" t="s">
        <v>4173</v>
      </c>
      <c r="X1173" s="110"/>
      <c r="Y1173" s="110"/>
      <c r="Z1173" s="141"/>
    </row>
    <row r="1174" spans="1:26" ht="14.5" customHeight="1">
      <c r="A1174" s="74" t="s">
        <v>4573</v>
      </c>
      <c r="B1174" s="129" t="s">
        <v>4169</v>
      </c>
      <c r="C1174" s="130" t="s">
        <v>382</v>
      </c>
      <c r="D1174" s="131" t="s">
        <v>361</v>
      </c>
      <c r="E1174" s="129" t="s">
        <v>957</v>
      </c>
      <c r="F1174" s="132" t="s">
        <v>4574</v>
      </c>
      <c r="G1174" s="132">
        <v>3.2450476561465997</v>
      </c>
      <c r="H1174" s="348">
        <v>3.2450476561465997</v>
      </c>
      <c r="I1174" s="74"/>
      <c r="J1174" s="337">
        <v>3.7959909774436085</v>
      </c>
      <c r="K1174" s="338">
        <v>3.7959909774436085</v>
      </c>
      <c r="L1174" s="74"/>
      <c r="M1174" s="339">
        <v>6.3368824000000004E-2</v>
      </c>
      <c r="N1174" s="340">
        <f t="shared" si="82"/>
        <v>6.3368824000000004E-2</v>
      </c>
      <c r="O1174" s="74"/>
      <c r="P1174" s="133">
        <v>6.0284095000000003E-2</v>
      </c>
      <c r="Q1174" s="133">
        <v>2.923152E-3</v>
      </c>
      <c r="R1174" s="133">
        <v>1.6157701999999999E-4</v>
      </c>
      <c r="S1174" s="134">
        <v>3.6141543809265704E-6</v>
      </c>
      <c r="T1174" s="135">
        <v>1.0810473246640538E-8</v>
      </c>
      <c r="U1174" s="135">
        <v>2.2629834256E-2</v>
      </c>
      <c r="V1174" s="341">
        <v>1.145846E-4</v>
      </c>
      <c r="W1174" s="110" t="s">
        <v>4173</v>
      </c>
      <c r="X1174" s="110"/>
      <c r="Y1174" s="110"/>
      <c r="Z1174" s="141"/>
    </row>
    <row r="1175" spans="1:26" ht="14.5" customHeight="1">
      <c r="B1175" s="129" t="s">
        <v>4169</v>
      </c>
      <c r="C1175" s="127" t="s">
        <v>629</v>
      </c>
      <c r="D1175" s="127" t="s">
        <v>4575</v>
      </c>
      <c r="G1175" s="74"/>
      <c r="H1175" s="74"/>
      <c r="I1175" s="74"/>
      <c r="J1175" s="115"/>
      <c r="K1175" s="74"/>
      <c r="L1175" s="74"/>
      <c r="M1175" s="115"/>
      <c r="N1175" s="74"/>
      <c r="O1175" s="74"/>
      <c r="P1175" s="74"/>
      <c r="V1175" s="74"/>
      <c r="W1175" s="89"/>
      <c r="X1175" s="110"/>
      <c r="Y1175" s="110"/>
      <c r="Z1175" s="141"/>
    </row>
    <row r="1176" spans="1:26" ht="14.5" customHeight="1">
      <c r="A1176" s="74" t="s">
        <v>4576</v>
      </c>
      <c r="B1176" s="129" t="s">
        <v>4169</v>
      </c>
      <c r="C1176" s="130" t="s">
        <v>746</v>
      </c>
      <c r="D1176" s="131" t="s">
        <v>745</v>
      </c>
      <c r="E1176" s="129" t="s">
        <v>957</v>
      </c>
      <c r="F1176" s="132" t="s">
        <v>4577</v>
      </c>
      <c r="G1176" s="132">
        <v>5.1664314547699999E-2</v>
      </c>
      <c r="H1176" s="348">
        <v>5.1664314547699999E-2</v>
      </c>
      <c r="I1176" s="74"/>
      <c r="J1176" s="337">
        <v>0.2261820902255639</v>
      </c>
      <c r="K1176" s="338">
        <v>0.2261820902255639</v>
      </c>
      <c r="L1176" s="74"/>
      <c r="M1176" s="339">
        <v>4.9964381000000002E-3</v>
      </c>
      <c r="N1176" s="340">
        <f t="shared" ref="N1176:N1185" si="83">M1176</f>
        <v>4.9964381000000002E-3</v>
      </c>
      <c r="O1176" s="74"/>
      <c r="P1176" s="133">
        <v>4.6561624000000003E-3</v>
      </c>
      <c r="Q1176" s="133">
        <v>2.1078895999999999E-4</v>
      </c>
      <c r="R1176" s="133">
        <v>1.2948678E-4</v>
      </c>
      <c r="S1176" s="134">
        <v>2.7914642490956998E-7</v>
      </c>
      <c r="T1176" s="135">
        <v>7.7954496245953981E-10</v>
      </c>
      <c r="U1176" s="135">
        <v>1.813540336E-2</v>
      </c>
      <c r="V1176" s="342">
        <v>1.2219038E-5</v>
      </c>
      <c r="W1176" s="110" t="s">
        <v>4173</v>
      </c>
      <c r="X1176" s="110"/>
      <c r="Y1176" s="110"/>
      <c r="Z1176" s="141"/>
    </row>
    <row r="1177" spans="1:26" ht="14.5" customHeight="1">
      <c r="A1177" s="74" t="s">
        <v>4578</v>
      </c>
      <c r="B1177" s="129" t="s">
        <v>4169</v>
      </c>
      <c r="C1177" s="130" t="s">
        <v>747</v>
      </c>
      <c r="D1177" s="131" t="s">
        <v>745</v>
      </c>
      <c r="E1177" s="129" t="s">
        <v>957</v>
      </c>
      <c r="F1177" s="132" t="s">
        <v>4579</v>
      </c>
      <c r="G1177" s="132">
        <v>2.9488433305567003</v>
      </c>
      <c r="H1177" s="348">
        <v>2.9488433305567003</v>
      </c>
      <c r="I1177" s="74"/>
      <c r="J1177" s="337">
        <v>2.6391821052631577</v>
      </c>
      <c r="K1177" s="338">
        <v>2.6391821052631577</v>
      </c>
      <c r="L1177" s="74"/>
      <c r="M1177" s="339">
        <v>4.4174341999999998E-2</v>
      </c>
      <c r="N1177" s="340">
        <f t="shared" si="83"/>
        <v>4.4174341999999998E-2</v>
      </c>
      <c r="O1177" s="74"/>
      <c r="P1177" s="133">
        <v>4.2007085999999999E-2</v>
      </c>
      <c r="Q1177" s="133">
        <v>2.0377694000000002E-3</v>
      </c>
      <c r="R1177" s="133">
        <v>1.2948678E-4</v>
      </c>
      <c r="S1177" s="134">
        <v>2.5184104249095702E-6</v>
      </c>
      <c r="T1177" s="135">
        <v>7.5361295269595404E-9</v>
      </c>
      <c r="U1177" s="135">
        <v>1.813540336E-2</v>
      </c>
      <c r="V1177" s="342">
        <v>7.9499880999999996E-5</v>
      </c>
      <c r="W1177" s="110" t="s">
        <v>4173</v>
      </c>
      <c r="X1177" s="110"/>
      <c r="Y1177" s="110"/>
      <c r="Z1177" s="141"/>
    </row>
    <row r="1178" spans="1:26" ht="14.5" customHeight="1">
      <c r="A1178" s="74" t="s">
        <v>4580</v>
      </c>
      <c r="B1178" s="129" t="s">
        <v>4169</v>
      </c>
      <c r="C1178" s="130" t="s">
        <v>748</v>
      </c>
      <c r="D1178" s="131" t="s">
        <v>745</v>
      </c>
      <c r="E1178" s="129" t="s">
        <v>957</v>
      </c>
      <c r="F1178" s="132" t="s">
        <v>4581</v>
      </c>
      <c r="G1178" s="132">
        <v>5.1664314547699999E-2</v>
      </c>
      <c r="H1178" s="348">
        <v>5.1664314547699999E-2</v>
      </c>
      <c r="I1178" s="74"/>
      <c r="J1178" s="337">
        <v>0.2261820902255639</v>
      </c>
      <c r="K1178" s="338">
        <v>0.2261820902255639</v>
      </c>
      <c r="L1178" s="74"/>
      <c r="M1178" s="339">
        <v>4.9964381000000002E-3</v>
      </c>
      <c r="N1178" s="340">
        <f t="shared" si="83"/>
        <v>4.9964381000000002E-3</v>
      </c>
      <c r="O1178" s="74"/>
      <c r="P1178" s="133">
        <v>4.6561624000000003E-3</v>
      </c>
      <c r="Q1178" s="133">
        <v>2.1078895999999999E-4</v>
      </c>
      <c r="R1178" s="133">
        <v>1.2948678E-4</v>
      </c>
      <c r="S1178" s="134">
        <v>2.7914642490956998E-7</v>
      </c>
      <c r="T1178" s="135">
        <v>7.7954496245953981E-10</v>
      </c>
      <c r="U1178" s="135">
        <v>1.813540336E-2</v>
      </c>
      <c r="V1178" s="342">
        <v>1.2219038E-5</v>
      </c>
      <c r="W1178" s="110" t="s">
        <v>4173</v>
      </c>
      <c r="X1178" s="110"/>
      <c r="Y1178" s="110"/>
      <c r="Z1178" s="141"/>
    </row>
    <row r="1179" spans="1:26" ht="14.5" customHeight="1">
      <c r="A1179" s="74" t="s">
        <v>4582</v>
      </c>
      <c r="B1179" s="129" t="s">
        <v>4169</v>
      </c>
      <c r="C1179" s="130" t="s">
        <v>749</v>
      </c>
      <c r="D1179" s="131" t="s">
        <v>745</v>
      </c>
      <c r="E1179" s="129" t="s">
        <v>957</v>
      </c>
      <c r="F1179" s="132" t="s">
        <v>4583</v>
      </c>
      <c r="G1179" s="132">
        <v>3.4931663305566998</v>
      </c>
      <c r="H1179" s="348">
        <v>3.4931663305566998</v>
      </c>
      <c r="I1179" s="74"/>
      <c r="J1179" s="337">
        <v>3.245182105263158</v>
      </c>
      <c r="K1179" s="338">
        <v>3.245182105263158</v>
      </c>
      <c r="L1179" s="74"/>
      <c r="M1179" s="339">
        <v>5.4013468000000002E-2</v>
      </c>
      <c r="N1179" s="340">
        <f t="shared" si="83"/>
        <v>5.4013468000000002E-2</v>
      </c>
      <c r="O1179" s="74"/>
      <c r="P1179" s="133">
        <v>5.1387384000000001E-2</v>
      </c>
      <c r="Q1179" s="133">
        <v>2.4965967E-3</v>
      </c>
      <c r="R1179" s="133">
        <v>1.2948678E-4</v>
      </c>
      <c r="S1179" s="134">
        <v>3.0807784249095701E-6</v>
      </c>
      <c r="T1179" s="135">
        <v>9.2329758859595418E-9</v>
      </c>
      <c r="U1179" s="135">
        <v>1.813540336E-2</v>
      </c>
      <c r="V1179" s="342">
        <v>9.6396768999999993E-5</v>
      </c>
      <c r="W1179" s="110" t="s">
        <v>4173</v>
      </c>
      <c r="X1179" s="110"/>
      <c r="Y1179" s="110"/>
      <c r="Z1179" s="141"/>
    </row>
    <row r="1180" spans="1:26" ht="14.5" customHeight="1">
      <c r="A1180" s="74" t="s">
        <v>4584</v>
      </c>
      <c r="B1180" s="129" t="s">
        <v>4169</v>
      </c>
      <c r="C1180" s="130" t="s">
        <v>750</v>
      </c>
      <c r="D1180" s="131" t="s">
        <v>745</v>
      </c>
      <c r="E1180" s="129" t="s">
        <v>957</v>
      </c>
      <c r="F1180" s="132" t="s">
        <v>4585</v>
      </c>
      <c r="G1180" s="132">
        <v>5.1664314547699999E-2</v>
      </c>
      <c r="H1180" s="348">
        <v>5.1664314547699999E-2</v>
      </c>
      <c r="I1180" s="74"/>
      <c r="J1180" s="337">
        <v>0.2261820902255639</v>
      </c>
      <c r="K1180" s="338">
        <v>0.2261820902255639</v>
      </c>
      <c r="L1180" s="74"/>
      <c r="M1180" s="339">
        <v>4.9964381000000002E-3</v>
      </c>
      <c r="N1180" s="340">
        <f t="shared" si="83"/>
        <v>4.9964381000000002E-3</v>
      </c>
      <c r="O1180" s="74"/>
      <c r="P1180" s="133">
        <v>4.6561624000000003E-3</v>
      </c>
      <c r="Q1180" s="133">
        <v>2.1078895999999999E-4</v>
      </c>
      <c r="R1180" s="133">
        <v>1.2948678E-4</v>
      </c>
      <c r="S1180" s="134">
        <v>2.7914642490956998E-7</v>
      </c>
      <c r="T1180" s="135">
        <v>7.7954496245953981E-10</v>
      </c>
      <c r="U1180" s="135">
        <v>1.813540336E-2</v>
      </c>
      <c r="V1180" s="342">
        <v>1.2219038E-5</v>
      </c>
      <c r="W1180" s="110" t="s">
        <v>4173</v>
      </c>
      <c r="X1180" s="110"/>
      <c r="Y1180" s="110"/>
      <c r="Z1180" s="141"/>
    </row>
    <row r="1181" spans="1:26" ht="14.5" customHeight="1">
      <c r="A1181" s="74" t="s">
        <v>4586</v>
      </c>
      <c r="B1181" s="129" t="s">
        <v>4169</v>
      </c>
      <c r="C1181" s="130" t="s">
        <v>751</v>
      </c>
      <c r="D1181" s="131" t="s">
        <v>745</v>
      </c>
      <c r="E1181" s="129" t="s">
        <v>957</v>
      </c>
      <c r="F1181" s="132" t="s">
        <v>4587</v>
      </c>
      <c r="G1181" s="132">
        <v>3.4931663305566998</v>
      </c>
      <c r="H1181" s="348">
        <v>3.4931663305566998</v>
      </c>
      <c r="I1181" s="74"/>
      <c r="J1181" s="337">
        <v>3.245182105263158</v>
      </c>
      <c r="K1181" s="338">
        <v>3.245182105263158</v>
      </c>
      <c r="L1181" s="74"/>
      <c r="M1181" s="339">
        <v>5.4013468000000002E-2</v>
      </c>
      <c r="N1181" s="340">
        <f t="shared" si="83"/>
        <v>5.4013468000000002E-2</v>
      </c>
      <c r="O1181" s="74"/>
      <c r="P1181" s="133">
        <v>5.1387384000000001E-2</v>
      </c>
      <c r="Q1181" s="133">
        <v>2.4965967E-3</v>
      </c>
      <c r="R1181" s="133">
        <v>1.2948678E-4</v>
      </c>
      <c r="S1181" s="134">
        <v>3.0807784249095701E-6</v>
      </c>
      <c r="T1181" s="135">
        <v>9.2329758859595418E-9</v>
      </c>
      <c r="U1181" s="135">
        <v>1.813540336E-2</v>
      </c>
      <c r="V1181" s="342">
        <v>9.6396768999999993E-5</v>
      </c>
      <c r="W1181" s="110" t="s">
        <v>4173</v>
      </c>
      <c r="X1181" s="110"/>
      <c r="Y1181" s="110"/>
      <c r="Z1181" s="141"/>
    </row>
    <row r="1182" spans="1:26" ht="14.5" customHeight="1">
      <c r="A1182" s="74" t="s">
        <v>4588</v>
      </c>
      <c r="B1182" s="129" t="s">
        <v>4169</v>
      </c>
      <c r="C1182" s="130" t="s">
        <v>752</v>
      </c>
      <c r="D1182" s="131" t="s">
        <v>745</v>
      </c>
      <c r="E1182" s="129" t="s">
        <v>957</v>
      </c>
      <c r="F1182" s="132" t="s">
        <v>4589</v>
      </c>
      <c r="G1182" s="132">
        <v>5.0713329505600001E-2</v>
      </c>
      <c r="H1182" s="348">
        <v>5.0713329505600001E-2</v>
      </c>
      <c r="I1182" s="74"/>
      <c r="J1182" s="337">
        <v>0.22289001503759395</v>
      </c>
      <c r="K1182" s="338">
        <v>0.22289001503759395</v>
      </c>
      <c r="L1182" s="74"/>
      <c r="M1182" s="339">
        <v>4.9061770999999999E-3</v>
      </c>
      <c r="N1182" s="340">
        <f t="shared" si="83"/>
        <v>4.9061770999999999E-3</v>
      </c>
      <c r="O1182" s="74"/>
      <c r="P1182" s="133">
        <v>4.5718670000000003E-3</v>
      </c>
      <c r="Q1182" s="133">
        <v>2.0765523999999999E-4</v>
      </c>
      <c r="R1182" s="133">
        <v>1.2665481000000001E-4</v>
      </c>
      <c r="S1182" s="134">
        <v>2.7409274311656998E-7</v>
      </c>
      <c r="T1182" s="135">
        <v>7.679557724165399E-10</v>
      </c>
      <c r="U1182" s="135">
        <v>1.7738768995000001E-2</v>
      </c>
      <c r="V1182" s="342">
        <v>1.204242E-5</v>
      </c>
      <c r="W1182" s="110" t="s">
        <v>4173</v>
      </c>
      <c r="X1182" s="110"/>
      <c r="Y1182" s="110"/>
      <c r="Z1182" s="141"/>
    </row>
    <row r="1183" spans="1:26" ht="14.5" customHeight="1">
      <c r="A1183" s="74" t="s">
        <v>4590</v>
      </c>
      <c r="B1183" s="129" t="s">
        <v>4169</v>
      </c>
      <c r="C1183" s="130" t="s">
        <v>753</v>
      </c>
      <c r="D1183" s="131" t="s">
        <v>745</v>
      </c>
      <c r="E1183" s="129" t="s">
        <v>957</v>
      </c>
      <c r="F1183" s="132" t="s">
        <v>4591</v>
      </c>
      <c r="G1183" s="132">
        <v>2.7105623473965998</v>
      </c>
      <c r="H1183" s="348">
        <v>2.7105623473965998</v>
      </c>
      <c r="I1183" s="74"/>
      <c r="J1183" s="337">
        <v>3.1758899999999999</v>
      </c>
      <c r="K1183" s="338">
        <v>3.1758899999999999</v>
      </c>
      <c r="L1183" s="74"/>
      <c r="M1183" s="339">
        <v>5.2851619000000002E-2</v>
      </c>
      <c r="N1183" s="340">
        <f t="shared" si="83"/>
        <v>5.2851619000000002E-2</v>
      </c>
      <c r="O1183" s="74"/>
      <c r="P1183" s="133">
        <v>5.0281472000000001E-2</v>
      </c>
      <c r="Q1183" s="133">
        <v>2.4434917000000001E-3</v>
      </c>
      <c r="R1183" s="133">
        <v>1.2665481000000001E-4</v>
      </c>
      <c r="S1183" s="134">
        <v>3.0144767931165705E-6</v>
      </c>
      <c r="T1183" s="135">
        <v>9.0365816569205404E-9</v>
      </c>
      <c r="U1183" s="135">
        <v>1.7738768995000001E-2</v>
      </c>
      <c r="V1183" s="342">
        <v>9.4379895E-5</v>
      </c>
      <c r="W1183" s="110" t="s">
        <v>4173</v>
      </c>
      <c r="X1183" s="110"/>
      <c r="Y1183" s="110"/>
      <c r="Z1183" s="90"/>
    </row>
    <row r="1184" spans="1:26" ht="14.5" customHeight="1">
      <c r="A1184" s="74" t="s">
        <v>4592</v>
      </c>
      <c r="B1184" s="129" t="s">
        <v>4169</v>
      </c>
      <c r="C1184" s="130" t="s">
        <v>754</v>
      </c>
      <c r="D1184" s="131" t="s">
        <v>745</v>
      </c>
      <c r="E1184" s="129" t="s">
        <v>957</v>
      </c>
      <c r="F1184" s="132" t="s">
        <v>4593</v>
      </c>
      <c r="G1184" s="132">
        <v>5.1664314547699999E-2</v>
      </c>
      <c r="H1184" s="348">
        <v>5.1664314547699999E-2</v>
      </c>
      <c r="I1184" s="74"/>
      <c r="J1184" s="337">
        <v>0.2261820902255639</v>
      </c>
      <c r="K1184" s="338">
        <v>0.2261820902255639</v>
      </c>
      <c r="L1184" s="74"/>
      <c r="M1184" s="339">
        <v>4.9964381000000002E-3</v>
      </c>
      <c r="N1184" s="340">
        <f t="shared" si="83"/>
        <v>4.9964381000000002E-3</v>
      </c>
      <c r="O1184" s="74"/>
      <c r="P1184" s="133">
        <v>4.6561624000000003E-3</v>
      </c>
      <c r="Q1184" s="133">
        <v>2.1078895999999999E-4</v>
      </c>
      <c r="R1184" s="133">
        <v>1.2948678E-4</v>
      </c>
      <c r="S1184" s="134">
        <v>2.7914642490956998E-7</v>
      </c>
      <c r="T1184" s="135">
        <v>7.7954496245953981E-10</v>
      </c>
      <c r="U1184" s="135">
        <v>1.813540336E-2</v>
      </c>
      <c r="V1184" s="342">
        <v>1.2219038E-5</v>
      </c>
      <c r="W1184" s="110" t="s">
        <v>4173</v>
      </c>
      <c r="X1184" s="110"/>
      <c r="Y1184" s="110"/>
      <c r="Z1184" s="141"/>
    </row>
    <row r="1185" spans="1:26" ht="14.5" customHeight="1">
      <c r="A1185" s="74" t="s">
        <v>4594</v>
      </c>
      <c r="B1185" s="129" t="s">
        <v>4169</v>
      </c>
      <c r="C1185" s="130" t="s">
        <v>755</v>
      </c>
      <c r="D1185" s="131" t="s">
        <v>745</v>
      </c>
      <c r="E1185" s="129" t="s">
        <v>957</v>
      </c>
      <c r="F1185" s="132" t="s">
        <v>4595</v>
      </c>
      <c r="G1185" s="132">
        <v>3.7767013305566999</v>
      </c>
      <c r="H1185" s="348">
        <v>3.7767013305566999</v>
      </c>
      <c r="I1185" s="74"/>
      <c r="J1185" s="337">
        <v>2.6651821052631575</v>
      </c>
      <c r="K1185" s="338">
        <v>2.6651821052631575</v>
      </c>
      <c r="L1185" s="74"/>
      <c r="M1185" s="339">
        <v>4.4596482999999999E-2</v>
      </c>
      <c r="N1185" s="340">
        <f t="shared" si="83"/>
        <v>4.4596482999999999E-2</v>
      </c>
      <c r="O1185" s="74"/>
      <c r="P1185" s="133">
        <v>4.2409541000000002E-2</v>
      </c>
      <c r="Q1185" s="133">
        <v>2.0574551000000002E-3</v>
      </c>
      <c r="R1185" s="133">
        <v>1.2948678E-4</v>
      </c>
      <c r="S1185" s="134">
        <v>2.5425384249095701E-6</v>
      </c>
      <c r="T1185" s="135">
        <v>7.6089315159595419E-9</v>
      </c>
      <c r="U1185" s="135">
        <v>1.813540336E-2</v>
      </c>
      <c r="V1185" s="342">
        <v>8.022483E-5</v>
      </c>
      <c r="W1185" s="110" t="s">
        <v>4173</v>
      </c>
      <c r="X1185" s="110"/>
      <c r="Y1185" s="110"/>
      <c r="Z1185" s="141"/>
    </row>
    <row r="1186" spans="1:26" ht="14.5" customHeight="1">
      <c r="B1186" s="129" t="s">
        <v>4169</v>
      </c>
      <c r="C1186" s="127" t="s">
        <v>383</v>
      </c>
      <c r="D1186" s="127" t="s">
        <v>384</v>
      </c>
      <c r="G1186" s="74"/>
      <c r="H1186" s="74"/>
      <c r="I1186" s="74"/>
      <c r="J1186" s="115"/>
      <c r="K1186" s="74"/>
      <c r="L1186" s="74"/>
      <c r="M1186" s="115"/>
      <c r="N1186" s="74"/>
      <c r="O1186" s="74"/>
      <c r="P1186" s="74"/>
      <c r="V1186" s="74"/>
      <c r="W1186" s="89"/>
      <c r="X1186" s="110"/>
      <c r="Y1186" s="110"/>
      <c r="Z1186" s="90"/>
    </row>
    <row r="1187" spans="1:26" ht="14.5" customHeight="1">
      <c r="A1187" s="74" t="s">
        <v>4596</v>
      </c>
      <c r="B1187" s="129" t="s">
        <v>4169</v>
      </c>
      <c r="C1187" s="130" t="s">
        <v>385</v>
      </c>
      <c r="D1187" s="131" t="s">
        <v>384</v>
      </c>
      <c r="E1187" s="129" t="s">
        <v>957</v>
      </c>
      <c r="F1187" s="132" t="s">
        <v>4597</v>
      </c>
      <c r="G1187" s="132">
        <v>0.22652895032918449</v>
      </c>
      <c r="H1187" s="348">
        <v>0.22652895032918449</v>
      </c>
      <c r="I1187" s="74"/>
      <c r="J1187" s="337">
        <v>0.46282433082706764</v>
      </c>
      <c r="K1187" s="338">
        <v>0.46282433082706764</v>
      </c>
      <c r="L1187" s="74"/>
      <c r="M1187" s="339">
        <v>2.5946383999999999E-2</v>
      </c>
      <c r="N1187" s="340">
        <f t="shared" ref="N1187:N1202" si="84">M1187</f>
        <v>2.5946383999999999E-2</v>
      </c>
      <c r="O1187" s="74"/>
      <c r="P1187" s="133">
        <v>2.5257327E-2</v>
      </c>
      <c r="Q1187" s="133">
        <v>6.8905715000000002E-4</v>
      </c>
      <c r="R1187" s="133">
        <v>0</v>
      </c>
      <c r="S1187" s="134">
        <v>1.5142281965288999E-6</v>
      </c>
      <c r="T1187" s="135">
        <v>2.5482882679270002E-9</v>
      </c>
      <c r="U1187" s="135">
        <v>0</v>
      </c>
      <c r="V1187" s="342">
        <v>2.9477401999999999E-5</v>
      </c>
      <c r="W1187" s="110" t="s">
        <v>4598</v>
      </c>
      <c r="X1187" s="89"/>
      <c r="Y1187" s="89"/>
      <c r="Z1187" s="90"/>
    </row>
    <row r="1188" spans="1:26" ht="14.5" customHeight="1">
      <c r="A1188" s="74" t="s">
        <v>4599</v>
      </c>
      <c r="B1188" s="129" t="s">
        <v>4169</v>
      </c>
      <c r="C1188" s="130" t="s">
        <v>386</v>
      </c>
      <c r="D1188" s="131" t="s">
        <v>384</v>
      </c>
      <c r="E1188" s="129" t="s">
        <v>957</v>
      </c>
      <c r="F1188" s="132" t="s">
        <v>4600</v>
      </c>
      <c r="G1188" s="132">
        <v>8.7889392651409742E-2</v>
      </c>
      <c r="H1188" s="348">
        <v>8.7889392651409742E-2</v>
      </c>
      <c r="I1188" s="74"/>
      <c r="J1188" s="337">
        <v>-0.24097740601503756</v>
      </c>
      <c r="K1188" s="338">
        <v>-0.24097740601503756</v>
      </c>
      <c r="L1188" s="74"/>
      <c r="M1188" s="339">
        <v>-8.9288886999999999E-4</v>
      </c>
      <c r="N1188" s="340">
        <f t="shared" si="84"/>
        <v>-8.9288886999999999E-4</v>
      </c>
      <c r="O1188" s="74"/>
      <c r="P1188" s="133">
        <v>-7.5928495000000004E-4</v>
      </c>
      <c r="Q1188" s="133">
        <v>-1.3360392E-4</v>
      </c>
      <c r="R1188" s="133">
        <v>0</v>
      </c>
      <c r="S1188" s="134">
        <v>-4.5520685552200025E-8</v>
      </c>
      <c r="T1188" s="135">
        <v>-4.9409734229599997E-10</v>
      </c>
      <c r="U1188" s="135">
        <v>0</v>
      </c>
      <c r="V1188" s="342">
        <v>-4.3943909000000003E-6</v>
      </c>
      <c r="W1188" s="110" t="s">
        <v>4598</v>
      </c>
      <c r="X1188" s="110"/>
      <c r="Y1188" s="110"/>
      <c r="Z1188" s="90"/>
    </row>
    <row r="1189" spans="1:26" ht="14.5" customHeight="1">
      <c r="A1189" s="74" t="s">
        <v>4601</v>
      </c>
      <c r="B1189" s="129" t="s">
        <v>4169</v>
      </c>
      <c r="C1189" s="130" t="s">
        <v>387</v>
      </c>
      <c r="D1189" s="131" t="s">
        <v>384</v>
      </c>
      <c r="E1189" s="129" t="s">
        <v>957</v>
      </c>
      <c r="F1189" s="132" t="s">
        <v>4602</v>
      </c>
      <c r="G1189" s="132">
        <v>3.14931600765E-2</v>
      </c>
      <c r="H1189" s="348">
        <v>3.14931600765E-2</v>
      </c>
      <c r="I1189" s="74"/>
      <c r="J1189" s="337">
        <v>0.1389232932330827</v>
      </c>
      <c r="K1189" s="338">
        <v>0.1389232932330827</v>
      </c>
      <c r="L1189" s="74"/>
      <c r="M1189" s="339">
        <v>2.7947225000000001E-3</v>
      </c>
      <c r="N1189" s="340">
        <f t="shared" si="84"/>
        <v>2.7947225000000001E-3</v>
      </c>
      <c r="O1189" s="74"/>
      <c r="P1189" s="133">
        <v>2.5762070000000001E-3</v>
      </c>
      <c r="Q1189" s="133">
        <v>1.3036271000000001E-4</v>
      </c>
      <c r="R1189" s="145">
        <v>8.8152717999999996E-5</v>
      </c>
      <c r="S1189" s="134">
        <v>1.5444886334486E-7</v>
      </c>
      <c r="T1189" s="135">
        <v>4.8211062565780007E-10</v>
      </c>
      <c r="U1189" s="135">
        <v>1.23463189797E-2</v>
      </c>
      <c r="V1189" s="342">
        <v>7.1834756000000003E-6</v>
      </c>
      <c r="W1189" s="110" t="s">
        <v>4603</v>
      </c>
      <c r="X1189" s="110"/>
      <c r="Y1189" s="110"/>
      <c r="Z1189" s="90"/>
    </row>
    <row r="1190" spans="1:26" ht="14.5" customHeight="1">
      <c r="A1190" s="74" t="s">
        <v>4604</v>
      </c>
      <c r="B1190" s="129" t="s">
        <v>4169</v>
      </c>
      <c r="C1190" s="130" t="s">
        <v>388</v>
      </c>
      <c r="D1190" s="131" t="s">
        <v>384</v>
      </c>
      <c r="E1190" s="129" t="s">
        <v>957</v>
      </c>
      <c r="F1190" s="132" t="s">
        <v>4605</v>
      </c>
      <c r="G1190" s="132">
        <v>1.3230835736017299</v>
      </c>
      <c r="H1190" s="348">
        <v>1.3230835736017299</v>
      </c>
      <c r="I1190" s="74"/>
      <c r="J1190" s="337">
        <v>0.30037533834586466</v>
      </c>
      <c r="K1190" s="338">
        <v>0.30037533834586466</v>
      </c>
      <c r="L1190" s="74"/>
      <c r="M1190" s="339">
        <v>0.91982078</v>
      </c>
      <c r="N1190" s="340">
        <f t="shared" si="84"/>
        <v>0.91982078</v>
      </c>
      <c r="O1190" s="74"/>
      <c r="P1190" s="133">
        <v>0.91923984000000003</v>
      </c>
      <c r="Q1190" s="133">
        <v>3.9643372000000001E-4</v>
      </c>
      <c r="R1190" s="133">
        <v>1.8450306000000001E-4</v>
      </c>
      <c r="S1190" s="134">
        <v>5.5110302099469659E-5</v>
      </c>
      <c r="T1190" s="135">
        <v>1.4661010171271225E-9</v>
      </c>
      <c r="U1190" s="135">
        <v>2.5840765840000002E-2</v>
      </c>
      <c r="V1190" s="341">
        <v>9.3025729999999997E-4</v>
      </c>
      <c r="W1190" s="110" t="s">
        <v>4606</v>
      </c>
      <c r="X1190" s="110"/>
      <c r="Y1190" s="110"/>
      <c r="Z1190" s="90"/>
    </row>
    <row r="1191" spans="1:26" ht="14.5" customHeight="1">
      <c r="A1191" s="74" t="s">
        <v>4607</v>
      </c>
      <c r="B1191" s="129" t="s">
        <v>4169</v>
      </c>
      <c r="C1191" s="130" t="s">
        <v>389</v>
      </c>
      <c r="D1191" s="131" t="s">
        <v>384</v>
      </c>
      <c r="E1191" s="129" t="s">
        <v>957</v>
      </c>
      <c r="F1191" s="132" t="s">
        <v>4608</v>
      </c>
      <c r="G1191" s="132">
        <v>8.6332475516600005E-2</v>
      </c>
      <c r="H1191" s="348">
        <v>8.6332475516600005E-2</v>
      </c>
      <c r="I1191" s="74"/>
      <c r="J1191" s="337">
        <v>0.27695594736842105</v>
      </c>
      <c r="K1191" s="338">
        <v>0.27695594736842105</v>
      </c>
      <c r="L1191" s="74"/>
      <c r="M1191" s="339">
        <v>7.9549948000000002E-3</v>
      </c>
      <c r="N1191" s="340">
        <f t="shared" si="84"/>
        <v>7.9549948000000002E-3</v>
      </c>
      <c r="O1191" s="74"/>
      <c r="P1191" s="133">
        <v>7.3815931000000001E-3</v>
      </c>
      <c r="Q1191" s="133">
        <v>2.9285055999999997E-4</v>
      </c>
      <c r="R1191" s="133">
        <v>2.8055115999999999E-4</v>
      </c>
      <c r="S1191" s="134">
        <v>4.4254155308875996E-7</v>
      </c>
      <c r="T1191" s="135">
        <v>1.0830272094073951E-9</v>
      </c>
      <c r="U1191" s="135">
        <v>3.9292878745000002E-2</v>
      </c>
      <c r="V1191" s="342">
        <v>1.6525488999999999E-5</v>
      </c>
      <c r="W1191" s="110" t="s">
        <v>4609</v>
      </c>
      <c r="X1191" s="110"/>
      <c r="Y1191" s="110"/>
      <c r="Z1191" s="90"/>
    </row>
    <row r="1192" spans="1:26" ht="14.5" customHeight="1">
      <c r="A1192" s="74" t="s">
        <v>4610</v>
      </c>
      <c r="B1192" s="129" t="s">
        <v>4169</v>
      </c>
      <c r="C1192" s="130" t="s">
        <v>390</v>
      </c>
      <c r="D1192" s="131" t="s">
        <v>384</v>
      </c>
      <c r="E1192" s="129" t="s">
        <v>957</v>
      </c>
      <c r="F1192" s="132" t="s">
        <v>4611</v>
      </c>
      <c r="G1192" s="132">
        <v>6.1656481818117004E-2</v>
      </c>
      <c r="H1192" s="348">
        <v>6.1656481818117004E-2</v>
      </c>
      <c r="I1192" s="74"/>
      <c r="J1192" s="337">
        <v>0.19178999999999999</v>
      </c>
      <c r="K1192" s="338">
        <v>0.19178999999999999</v>
      </c>
      <c r="L1192" s="74"/>
      <c r="M1192" s="339">
        <v>6.0086232999999999E-3</v>
      </c>
      <c r="N1192" s="340">
        <f t="shared" si="84"/>
        <v>6.0086232999999999E-3</v>
      </c>
      <c r="O1192" s="74"/>
      <c r="P1192" s="133">
        <v>5.6108271000000001E-3</v>
      </c>
      <c r="Q1192" s="133">
        <v>1.9875445999999999E-4</v>
      </c>
      <c r="R1192" s="133">
        <v>1.9904178000000001E-4</v>
      </c>
      <c r="S1192" s="134">
        <v>3.3638052000000003E-7</v>
      </c>
      <c r="T1192" s="135">
        <v>7.3503867193500008E-10</v>
      </c>
      <c r="U1192" s="135">
        <v>2.7876999999999999E-2</v>
      </c>
      <c r="V1192" s="342">
        <v>1.1477917000000001E-5</v>
      </c>
      <c r="W1192" s="110" t="s">
        <v>756</v>
      </c>
      <c r="X1192" s="110"/>
      <c r="Y1192" s="110"/>
      <c r="Z1192" s="90"/>
    </row>
    <row r="1193" spans="1:26" ht="14.5" customHeight="1">
      <c r="A1193" s="74" t="s">
        <v>4612</v>
      </c>
      <c r="B1193" s="129" t="s">
        <v>4169</v>
      </c>
      <c r="C1193" s="130" t="s">
        <v>391</v>
      </c>
      <c r="D1193" s="131" t="s">
        <v>384</v>
      </c>
      <c r="E1193" s="129" t="s">
        <v>957</v>
      </c>
      <c r="F1193" s="132" t="s">
        <v>4613</v>
      </c>
      <c r="G1193" s="132">
        <v>3.8432622748709996E-2</v>
      </c>
      <c r="H1193" s="348">
        <v>3.8432622748709996E-2</v>
      </c>
      <c r="I1193" s="74"/>
      <c r="J1193" s="337">
        <v>0.20372396240601501</v>
      </c>
      <c r="K1193" s="338">
        <v>0.20372396240601501</v>
      </c>
      <c r="L1193" s="74"/>
      <c r="M1193" s="339">
        <v>4.0956116000000001E-3</v>
      </c>
      <c r="N1193" s="340">
        <f t="shared" si="84"/>
        <v>4.0956116000000001E-3</v>
      </c>
      <c r="O1193" s="74"/>
      <c r="P1193" s="133">
        <v>3.8468929000000001E-3</v>
      </c>
      <c r="Q1193" s="133">
        <v>1.7636097E-4</v>
      </c>
      <c r="R1193" s="145">
        <v>7.2357739999999996E-5</v>
      </c>
      <c r="S1193" s="134">
        <v>2.3062907438447799E-7</v>
      </c>
      <c r="T1193" s="135">
        <v>6.522225249786781E-10</v>
      </c>
      <c r="U1193" s="135">
        <v>1.0134137263799999E-2</v>
      </c>
      <c r="V1193" s="342">
        <v>1.0615235E-5</v>
      </c>
      <c r="W1193" s="110" t="s">
        <v>4614</v>
      </c>
      <c r="X1193" s="110"/>
      <c r="Y1193" s="110"/>
      <c r="Z1193" s="90"/>
    </row>
    <row r="1194" spans="1:26" ht="14.5" customHeight="1">
      <c r="A1194" s="74" t="s">
        <v>4615</v>
      </c>
      <c r="B1194" s="129" t="s">
        <v>4169</v>
      </c>
      <c r="C1194" s="130" t="s">
        <v>392</v>
      </c>
      <c r="D1194" s="131" t="s">
        <v>384</v>
      </c>
      <c r="E1194" s="129" t="s">
        <v>957</v>
      </c>
      <c r="F1194" s="132" t="s">
        <v>4616</v>
      </c>
      <c r="G1194" s="132">
        <v>0.24211569734728</v>
      </c>
      <c r="H1194" s="348">
        <v>0.24211569734728</v>
      </c>
      <c r="I1194" s="74"/>
      <c r="J1194" s="337">
        <v>0.87807646616541357</v>
      </c>
      <c r="K1194" s="338">
        <v>0.87807646616541357</v>
      </c>
      <c r="L1194" s="74"/>
      <c r="M1194" s="339">
        <v>2.4316978999999999E-2</v>
      </c>
      <c r="N1194" s="340">
        <f t="shared" si="84"/>
        <v>2.4316978999999999E-2</v>
      </c>
      <c r="O1194" s="74"/>
      <c r="P1194" s="133">
        <v>2.2897872999999999E-2</v>
      </c>
      <c r="Q1194" s="133">
        <v>8.9297932000000004E-4</v>
      </c>
      <c r="R1194" s="133">
        <v>5.2612725000000002E-4</v>
      </c>
      <c r="S1194" s="134">
        <v>1.37277414594273E-6</v>
      </c>
      <c r="T1194" s="135">
        <v>3.3024382591231362E-9</v>
      </c>
      <c r="U1194" s="135">
        <v>7.3687290831000007E-2</v>
      </c>
      <c r="V1194" s="342">
        <v>5.5626486999999998E-5</v>
      </c>
      <c r="W1194" s="110" t="s">
        <v>4617</v>
      </c>
      <c r="X1194" s="110"/>
      <c r="Y1194" s="110"/>
      <c r="Z1194" s="90"/>
    </row>
    <row r="1195" spans="1:26" ht="14.5" customHeight="1">
      <c r="A1195" s="74" t="s">
        <v>4618</v>
      </c>
      <c r="B1195" s="129" t="s">
        <v>4169</v>
      </c>
      <c r="C1195" s="130" t="s">
        <v>393</v>
      </c>
      <c r="D1195" s="131" t="s">
        <v>384</v>
      </c>
      <c r="E1195" s="129" t="s">
        <v>957</v>
      </c>
      <c r="F1195" s="132" t="s">
        <v>4619</v>
      </c>
      <c r="G1195" s="132">
        <v>0.1722133313244</v>
      </c>
      <c r="H1195" s="348">
        <v>0.1722133313244</v>
      </c>
      <c r="I1195" s="74"/>
      <c r="J1195" s="337">
        <v>0.62818012030075188</v>
      </c>
      <c r="K1195" s="338">
        <v>0.62818012030075188</v>
      </c>
      <c r="L1195" s="74"/>
      <c r="M1195" s="339">
        <v>1.7980928E-2</v>
      </c>
      <c r="N1195" s="340">
        <f t="shared" si="84"/>
        <v>1.7980928E-2</v>
      </c>
      <c r="O1195" s="74"/>
      <c r="P1195" s="133">
        <v>1.6930509E-2</v>
      </c>
      <c r="Q1195" s="133">
        <v>6.5588050999999998E-4</v>
      </c>
      <c r="R1195" s="133">
        <v>3.9453843000000001E-4</v>
      </c>
      <c r="S1195" s="134">
        <v>1.0150185478111999E-6</v>
      </c>
      <c r="T1195" s="135">
        <v>2.4255936290617339E-9</v>
      </c>
      <c r="U1195" s="135">
        <v>5.5257484205300002E-2</v>
      </c>
      <c r="V1195" s="342">
        <v>3.9355196000000001E-5</v>
      </c>
      <c r="W1195" s="110" t="s">
        <v>4620</v>
      </c>
      <c r="X1195" s="110"/>
      <c r="Y1195" s="110"/>
      <c r="Z1195" s="89"/>
    </row>
    <row r="1196" spans="1:26" ht="14.5" customHeight="1">
      <c r="A1196" s="74" t="s">
        <v>4621</v>
      </c>
      <c r="B1196" s="129" t="s">
        <v>4169</v>
      </c>
      <c r="C1196" s="130" t="s">
        <v>394</v>
      </c>
      <c r="D1196" s="131" t="s">
        <v>384</v>
      </c>
      <c r="E1196" s="129" t="s">
        <v>957</v>
      </c>
      <c r="F1196" s="132" t="s">
        <v>4622</v>
      </c>
      <c r="G1196" s="132">
        <v>0.18139603502392002</v>
      </c>
      <c r="H1196" s="348">
        <v>0.18139603502392002</v>
      </c>
      <c r="I1196" s="74"/>
      <c r="J1196" s="337">
        <v>0.65994874436090223</v>
      </c>
      <c r="K1196" s="338">
        <v>0.65994874436090223</v>
      </c>
      <c r="L1196" s="74"/>
      <c r="M1196" s="339">
        <v>1.8822150999999999E-2</v>
      </c>
      <c r="N1196" s="340">
        <f t="shared" si="84"/>
        <v>1.8822150999999999E-2</v>
      </c>
      <c r="O1196" s="74"/>
      <c r="P1196" s="133">
        <v>1.7712532E-2</v>
      </c>
      <c r="Q1196" s="133">
        <v>6.8711971000000001E-4</v>
      </c>
      <c r="R1196" s="133">
        <v>4.2249924000000003E-4</v>
      </c>
      <c r="S1196" s="134">
        <v>1.0619024031464E-6</v>
      </c>
      <c r="T1196" s="135">
        <v>2.5411231583046756E-9</v>
      </c>
      <c r="U1196" s="135">
        <v>5.9173562914700002E-2</v>
      </c>
      <c r="V1196" s="342">
        <v>4.1096249999999998E-5</v>
      </c>
      <c r="W1196" s="110" t="s">
        <v>4623</v>
      </c>
      <c r="X1196" s="110"/>
      <c r="Y1196" s="110"/>
      <c r="Z1196" s="89"/>
    </row>
    <row r="1197" spans="1:26" ht="14.5" customHeight="1">
      <c r="A1197" s="74" t="s">
        <v>4624</v>
      </c>
      <c r="B1197" s="129" t="s">
        <v>4169</v>
      </c>
      <c r="C1197" s="130" t="s">
        <v>395</v>
      </c>
      <c r="D1197" s="131" t="s">
        <v>384</v>
      </c>
      <c r="E1197" s="129" t="s">
        <v>957</v>
      </c>
      <c r="F1197" s="132" t="s">
        <v>4625</v>
      </c>
      <c r="G1197" s="132">
        <v>0.13549075574469999</v>
      </c>
      <c r="H1197" s="348">
        <v>0.13549075574469999</v>
      </c>
      <c r="I1197" s="74"/>
      <c r="J1197" s="337">
        <v>0.84169240601503748</v>
      </c>
      <c r="K1197" s="338">
        <v>0.84169240601503748</v>
      </c>
      <c r="L1197" s="74"/>
      <c r="M1197" s="339">
        <v>1.6509530000000001E-2</v>
      </c>
      <c r="N1197" s="340">
        <f t="shared" si="84"/>
        <v>1.6509530000000001E-2</v>
      </c>
      <c r="O1197" s="74"/>
      <c r="P1197" s="133">
        <v>1.5326677E-2</v>
      </c>
      <c r="Q1197" s="133">
        <v>7.0679429999999995E-4</v>
      </c>
      <c r="R1197" s="133">
        <v>4.760589E-4</v>
      </c>
      <c r="S1197" s="134">
        <v>9.1886550244509984E-7</v>
      </c>
      <c r="T1197" s="135">
        <v>2.6138842134898647E-9</v>
      </c>
      <c r="U1197" s="135">
        <v>6.6674915468000001E-2</v>
      </c>
      <c r="V1197" s="342">
        <v>4.2157328E-5</v>
      </c>
      <c r="W1197" s="110" t="s">
        <v>4626</v>
      </c>
      <c r="X1197" s="110"/>
      <c r="Y1197" s="110"/>
      <c r="Z1197" s="90"/>
    </row>
    <row r="1198" spans="1:26" ht="14.5" customHeight="1">
      <c r="A1198" s="74" t="s">
        <v>4627</v>
      </c>
      <c r="B1198" s="129" t="s">
        <v>4169</v>
      </c>
      <c r="C1198" s="130" t="s">
        <v>396</v>
      </c>
      <c r="D1198" s="131" t="s">
        <v>384</v>
      </c>
      <c r="E1198" s="129" t="s">
        <v>957</v>
      </c>
      <c r="F1198" s="132" t="s">
        <v>4628</v>
      </c>
      <c r="G1198" s="132">
        <v>0.22692741696079999</v>
      </c>
      <c r="H1198" s="348">
        <v>0.22692741696079999</v>
      </c>
      <c r="I1198" s="74"/>
      <c r="J1198" s="337">
        <v>0.81740383458646615</v>
      </c>
      <c r="K1198" s="338">
        <v>0.81740383458646615</v>
      </c>
      <c r="L1198" s="74"/>
      <c r="M1198" s="339">
        <v>2.2891373E-2</v>
      </c>
      <c r="N1198" s="340">
        <f t="shared" si="84"/>
        <v>2.2891373E-2</v>
      </c>
      <c r="O1198" s="74"/>
      <c r="P1198" s="133">
        <v>2.1482859999999999E-2</v>
      </c>
      <c r="Q1198" s="133">
        <v>8.4530694999999999E-4</v>
      </c>
      <c r="R1198" s="133">
        <v>5.6320616999999999E-4</v>
      </c>
      <c r="S1198" s="134">
        <v>1.2879412425351998E-6</v>
      </c>
      <c r="T1198" s="135">
        <v>3.1261352056161922E-9</v>
      </c>
      <c r="U1198" s="135">
        <v>7.8880415689999997E-2</v>
      </c>
      <c r="V1198" s="342">
        <v>4.9848717000000003E-5</v>
      </c>
      <c r="W1198" s="110" t="s">
        <v>4629</v>
      </c>
      <c r="X1198" s="110"/>
      <c r="Y1198" s="110"/>
      <c r="Z1198" s="89"/>
    </row>
    <row r="1199" spans="1:26" ht="14.5" customHeight="1">
      <c r="A1199" s="74" t="s">
        <v>4630</v>
      </c>
      <c r="B1199" s="129" t="s">
        <v>4169</v>
      </c>
      <c r="C1199" s="130" t="s">
        <v>397</v>
      </c>
      <c r="D1199" s="131" t="s">
        <v>384</v>
      </c>
      <c r="E1199" s="129" t="s">
        <v>957</v>
      </c>
      <c r="F1199" s="132" t="s">
        <v>4631</v>
      </c>
      <c r="G1199" s="132">
        <v>7.6568767963899997E-2</v>
      </c>
      <c r="H1199" s="348">
        <v>7.6568767963899997E-2</v>
      </c>
      <c r="I1199" s="74"/>
      <c r="J1199" s="337">
        <v>0.40631599248120298</v>
      </c>
      <c r="K1199" s="338">
        <v>0.40631599248120298</v>
      </c>
      <c r="L1199" s="74"/>
      <c r="M1199" s="339">
        <v>8.3459369999999995E-3</v>
      </c>
      <c r="N1199" s="340">
        <f t="shared" si="84"/>
        <v>8.3459369999999995E-3</v>
      </c>
      <c r="O1199" s="74"/>
      <c r="P1199" s="133">
        <v>7.7780482000000001E-3</v>
      </c>
      <c r="Q1199" s="133">
        <v>3.7186940999999997E-4</v>
      </c>
      <c r="R1199" s="133">
        <v>1.9601939000000001E-4</v>
      </c>
      <c r="S1199" s="134">
        <v>4.6630984657442002E-7</v>
      </c>
      <c r="T1199" s="135">
        <v>1.3752566909439611E-9</v>
      </c>
      <c r="U1199" s="135">
        <v>2.7453695404999999E-2</v>
      </c>
      <c r="V1199" s="342">
        <v>2.0988312E-5</v>
      </c>
      <c r="W1199" s="110" t="s">
        <v>4632</v>
      </c>
      <c r="X1199" s="110"/>
      <c r="Y1199" s="110"/>
      <c r="Z1199" s="140"/>
    </row>
    <row r="1200" spans="1:26" ht="14.5" customHeight="1">
      <c r="A1200" s="74" t="s">
        <v>4633</v>
      </c>
      <c r="B1200" s="129" t="s">
        <v>4169</v>
      </c>
      <c r="C1200" s="130" t="s">
        <v>398</v>
      </c>
      <c r="D1200" s="131" t="s">
        <v>384</v>
      </c>
      <c r="E1200" s="129" t="s">
        <v>957</v>
      </c>
      <c r="F1200" s="132" t="s">
        <v>4634</v>
      </c>
      <c r="G1200" s="132">
        <v>0.12929159661709999</v>
      </c>
      <c r="H1200" s="348">
        <v>0.12929159661709999</v>
      </c>
      <c r="I1200" s="74"/>
      <c r="J1200" s="337">
        <v>0.22874455639097743</v>
      </c>
      <c r="K1200" s="338">
        <v>0.22874455639097743</v>
      </c>
      <c r="L1200" s="74"/>
      <c r="M1200" s="339">
        <v>1.0558847999999999E-2</v>
      </c>
      <c r="N1200" s="340">
        <f t="shared" si="84"/>
        <v>1.0558847999999999E-2</v>
      </c>
      <c r="O1200" s="74"/>
      <c r="P1200" s="133">
        <v>9.6665233999999999E-3</v>
      </c>
      <c r="Q1200" s="133">
        <v>3.6366428E-4</v>
      </c>
      <c r="R1200" s="133">
        <v>5.2866000000000002E-4</v>
      </c>
      <c r="S1200" s="134">
        <v>5.7952777397712998E-7</v>
      </c>
      <c r="T1200" s="135">
        <v>1.3449122959711922E-9</v>
      </c>
      <c r="U1200" s="135">
        <v>7.4042017148000003E-2</v>
      </c>
      <c r="V1200" s="342">
        <v>3.2377340000000002E-5</v>
      </c>
      <c r="W1200" s="110" t="s">
        <v>4635</v>
      </c>
      <c r="X1200" s="110"/>
      <c r="Y1200" s="110"/>
      <c r="Z1200" s="89"/>
    </row>
    <row r="1201" spans="1:26" ht="14.5" customHeight="1">
      <c r="A1201" s="74" t="s">
        <v>4636</v>
      </c>
      <c r="B1201" s="129" t="s">
        <v>4169</v>
      </c>
      <c r="C1201" s="130" t="s">
        <v>399</v>
      </c>
      <c r="D1201" s="131" t="s">
        <v>384</v>
      </c>
      <c r="E1201" s="129" t="s">
        <v>957</v>
      </c>
      <c r="F1201" s="132" t="s">
        <v>4637</v>
      </c>
      <c r="G1201" s="132">
        <v>0.19857204918407001</v>
      </c>
      <c r="H1201" s="348">
        <v>0.19857204918407001</v>
      </c>
      <c r="I1201" s="74"/>
      <c r="J1201" s="337">
        <v>0.63948591729323312</v>
      </c>
      <c r="K1201" s="338">
        <v>0.63948591729323312</v>
      </c>
      <c r="L1201" s="74"/>
      <c r="M1201" s="339">
        <v>1.9911755E-2</v>
      </c>
      <c r="N1201" s="340">
        <f t="shared" si="84"/>
        <v>1.9911755E-2</v>
      </c>
      <c r="O1201" s="74"/>
      <c r="P1201" s="133">
        <v>1.8818235999999999E-2</v>
      </c>
      <c r="Q1201" s="133">
        <v>7.0169302000000001E-4</v>
      </c>
      <c r="R1201" s="133">
        <v>3.9182585999999998E-4</v>
      </c>
      <c r="S1201" s="134">
        <v>1.1281915889769769E-6</v>
      </c>
      <c r="T1201" s="135">
        <v>2.5950185465737397E-9</v>
      </c>
      <c r="U1201" s="135">
        <v>5.4877570598999996E-2</v>
      </c>
      <c r="V1201" s="342">
        <v>4.2141334999999998E-5</v>
      </c>
      <c r="W1201" s="110" t="s">
        <v>4638</v>
      </c>
      <c r="X1201" s="110"/>
      <c r="Y1201" s="110"/>
      <c r="Z1201" s="89"/>
    </row>
    <row r="1202" spans="1:26" ht="14.5" customHeight="1">
      <c r="A1202" s="74" t="s">
        <v>4639</v>
      </c>
      <c r="B1202" s="129" t="s">
        <v>4169</v>
      </c>
      <c r="C1202" s="130" t="s">
        <v>400</v>
      </c>
      <c r="D1202" s="131" t="s">
        <v>384</v>
      </c>
      <c r="E1202" s="129" t="s">
        <v>957</v>
      </c>
      <c r="F1202" s="132" t="s">
        <v>4640</v>
      </c>
      <c r="G1202" s="132">
        <v>0.26152861894000001</v>
      </c>
      <c r="H1202" s="348">
        <v>0.26152861894000001</v>
      </c>
      <c r="I1202" s="74"/>
      <c r="J1202" s="337">
        <v>0.823005939849624</v>
      </c>
      <c r="K1202" s="338">
        <v>0.823005939849624</v>
      </c>
      <c r="L1202" s="74"/>
      <c r="M1202" s="339">
        <v>2.6070924999999998E-2</v>
      </c>
      <c r="N1202" s="340">
        <f t="shared" si="84"/>
        <v>2.6070924999999998E-2</v>
      </c>
      <c r="O1202" s="74"/>
      <c r="P1202" s="133">
        <v>2.4438596E-2</v>
      </c>
      <c r="Q1202" s="133">
        <v>9.0876640000000001E-4</v>
      </c>
      <c r="R1202" s="133">
        <v>7.2356183999999996E-4</v>
      </c>
      <c r="S1202" s="134">
        <v>1.4651436605317198E-6</v>
      </c>
      <c r="T1202" s="135">
        <v>3.3608225192930969E-9</v>
      </c>
      <c r="U1202" s="135">
        <v>0.10133919619700001</v>
      </c>
      <c r="V1202" s="342">
        <v>5.8075188000000003E-5</v>
      </c>
      <c r="W1202" s="110" t="s">
        <v>4641</v>
      </c>
      <c r="X1202" s="110"/>
      <c r="Y1202" s="110"/>
      <c r="Z1202" s="89"/>
    </row>
    <row r="1203" spans="1:26" ht="14.5" customHeight="1">
      <c r="B1203" s="129" t="s">
        <v>772</v>
      </c>
      <c r="C1203" s="127" t="s">
        <v>4642</v>
      </c>
      <c r="D1203" s="131"/>
      <c r="G1203" s="74"/>
      <c r="H1203" s="74"/>
      <c r="I1203" s="74"/>
      <c r="J1203" s="115"/>
      <c r="K1203" s="74"/>
      <c r="L1203" s="74"/>
      <c r="M1203" s="115"/>
      <c r="N1203" s="74"/>
      <c r="O1203" s="74"/>
      <c r="P1203" s="74"/>
      <c r="V1203" s="74"/>
      <c r="W1203" s="110"/>
      <c r="X1203" s="110"/>
      <c r="Y1203" s="110"/>
      <c r="Z1203" s="89"/>
    </row>
    <row r="1204" spans="1:26" ht="14.5" customHeight="1">
      <c r="B1204" s="129" t="s">
        <v>772</v>
      </c>
      <c r="C1204" s="127" t="s">
        <v>401</v>
      </c>
      <c r="D1204" s="127" t="s">
        <v>402</v>
      </c>
      <c r="G1204" s="74"/>
      <c r="H1204" s="74"/>
      <c r="I1204" s="74"/>
      <c r="J1204" s="115"/>
      <c r="K1204" s="74"/>
      <c r="L1204" s="74"/>
      <c r="M1204" s="115"/>
      <c r="N1204" s="74"/>
      <c r="O1204" s="74"/>
      <c r="P1204" s="74"/>
      <c r="V1204" s="74"/>
      <c r="W1204" s="110"/>
      <c r="X1204" s="110"/>
      <c r="Y1204" s="110"/>
      <c r="Z1204" s="90"/>
    </row>
    <row r="1205" spans="1:26" ht="14.5" customHeight="1">
      <c r="A1205" s="74" t="s">
        <v>4643</v>
      </c>
      <c r="B1205" s="129" t="s">
        <v>772</v>
      </c>
      <c r="C1205" s="130" t="s">
        <v>757</v>
      </c>
      <c r="D1205" s="131" t="s">
        <v>402</v>
      </c>
      <c r="E1205" s="129" t="s">
        <v>2549</v>
      </c>
      <c r="F1205" s="132" t="s">
        <v>4644</v>
      </c>
      <c r="G1205" s="132">
        <v>4.9382263086269224E-2</v>
      </c>
      <c r="H1205" s="348">
        <v>4.9382263086269224E-2</v>
      </c>
      <c r="I1205" s="74"/>
      <c r="J1205" s="337">
        <v>0.29604687969924809</v>
      </c>
      <c r="K1205" s="338">
        <v>0.29604687969924809</v>
      </c>
      <c r="L1205" s="74"/>
      <c r="M1205" s="339">
        <v>6.6317833999999997E-3</v>
      </c>
      <c r="N1205" s="340">
        <f t="shared" ref="N1205:N1211" si="85">M1205</f>
        <v>6.6317833999999997E-3</v>
      </c>
      <c r="O1205" s="74"/>
      <c r="P1205" s="133">
        <v>6.3202794E-3</v>
      </c>
      <c r="Q1205" s="133">
        <v>2.6463274000000002E-4</v>
      </c>
      <c r="R1205" s="145">
        <v>4.6871255999999999E-5</v>
      </c>
      <c r="S1205" s="134">
        <v>3.789136320106644E-7</v>
      </c>
      <c r="T1205" s="135">
        <v>9.7867136854848351E-10</v>
      </c>
      <c r="U1205" s="135">
        <v>6.564601608753E-3</v>
      </c>
      <c r="V1205" s="342">
        <v>1.6042042000000001E-5</v>
      </c>
      <c r="W1205" s="233" t="s">
        <v>4645</v>
      </c>
      <c r="X1205" s="141"/>
      <c r="Y1205" s="141"/>
      <c r="Z1205" s="141"/>
    </row>
    <row r="1206" spans="1:26" ht="14.5" customHeight="1">
      <c r="A1206" s="74" t="s">
        <v>4646</v>
      </c>
      <c r="B1206" s="129" t="s">
        <v>772</v>
      </c>
      <c r="C1206" s="130" t="s">
        <v>758</v>
      </c>
      <c r="D1206" s="131" t="s">
        <v>402</v>
      </c>
      <c r="E1206" s="129" t="s">
        <v>2549</v>
      </c>
      <c r="F1206" s="132" t="s">
        <v>4647</v>
      </c>
      <c r="G1206" s="132">
        <v>7.3769063329800003E-4</v>
      </c>
      <c r="H1206" s="348">
        <v>7.3769063329800003E-4</v>
      </c>
      <c r="I1206" s="74"/>
      <c r="J1206" s="337">
        <v>2.2964878947368417E-3</v>
      </c>
      <c r="K1206" s="338">
        <v>2.2964878947368417E-3</v>
      </c>
      <c r="L1206" s="74"/>
      <c r="M1206" s="345">
        <v>5.4556338999999998E-5</v>
      </c>
      <c r="N1206" s="340">
        <f t="shared" si="85"/>
        <v>5.4556338999999998E-5</v>
      </c>
      <c r="P1206" s="145">
        <v>5.1367092999999999E-5</v>
      </c>
      <c r="Q1206" s="145">
        <v>2.1771031000000001E-6</v>
      </c>
      <c r="R1206" s="145">
        <v>1.0121431000000001E-6</v>
      </c>
      <c r="S1206" s="134">
        <v>3.0795619058260004E-9</v>
      </c>
      <c r="T1206" s="135">
        <v>8.0514168145386987E-12</v>
      </c>
      <c r="U1206" s="135">
        <v>1.4175674499999999E-4</v>
      </c>
      <c r="V1206" s="342">
        <v>1.6976705999999999E-7</v>
      </c>
      <c r="W1206" s="110" t="s">
        <v>4648</v>
      </c>
      <c r="X1206" s="110"/>
      <c r="Y1206" s="110"/>
      <c r="Z1206" s="141"/>
    </row>
    <row r="1207" spans="1:26" ht="14.5" customHeight="1">
      <c r="A1207" s="74" t="s">
        <v>4649</v>
      </c>
      <c r="B1207" s="129" t="s">
        <v>772</v>
      </c>
      <c r="C1207" s="130" t="s">
        <v>759</v>
      </c>
      <c r="D1207" s="131" t="s">
        <v>402</v>
      </c>
      <c r="E1207" s="129" t="s">
        <v>2549</v>
      </c>
      <c r="F1207" s="132" t="s">
        <v>4650</v>
      </c>
      <c r="G1207" s="132">
        <v>3.0335898717025498E-2</v>
      </c>
      <c r="H1207" s="348">
        <v>3.0335898717025498E-2</v>
      </c>
      <c r="I1207" s="74"/>
      <c r="J1207" s="337">
        <v>0.17266348120300751</v>
      </c>
      <c r="K1207" s="338">
        <v>0.17266348120300751</v>
      </c>
      <c r="L1207" s="74"/>
      <c r="M1207" s="339">
        <v>3.8131481000000002E-3</v>
      </c>
      <c r="N1207" s="340">
        <f t="shared" si="85"/>
        <v>3.8131481000000002E-3</v>
      </c>
      <c r="O1207" s="74"/>
      <c r="P1207" s="133">
        <v>3.5935058000000001E-3</v>
      </c>
      <c r="Q1207" s="133">
        <v>1.5515152999999999E-4</v>
      </c>
      <c r="R1207" s="145">
        <v>6.4490743999999996E-5</v>
      </c>
      <c r="S1207" s="134">
        <v>2.1543799726528997E-7</v>
      </c>
      <c r="T1207" s="135">
        <v>5.7378524801445642E-10</v>
      </c>
      <c r="U1207" s="135">
        <v>9.0323171740899991E-3</v>
      </c>
      <c r="V1207" s="342">
        <v>9.1125428000000007E-6</v>
      </c>
      <c r="W1207" s="233" t="s">
        <v>4651</v>
      </c>
      <c r="X1207" s="234"/>
      <c r="Y1207" s="235"/>
      <c r="Z1207" s="141"/>
    </row>
    <row r="1208" spans="1:26" ht="14.5" customHeight="1">
      <c r="A1208" s="74" t="s">
        <v>4652</v>
      </c>
      <c r="B1208" s="129" t="s">
        <v>772</v>
      </c>
      <c r="C1208" s="130" t="s">
        <v>760</v>
      </c>
      <c r="D1208" s="131" t="s">
        <v>402</v>
      </c>
      <c r="E1208" s="129" t="s">
        <v>2549</v>
      </c>
      <c r="F1208" s="132" t="s">
        <v>4653</v>
      </c>
      <c r="G1208" s="132">
        <v>2.3586981189251358E-2</v>
      </c>
      <c r="H1208" s="348">
        <v>2.3586981189251358E-2</v>
      </c>
      <c r="I1208" s="74"/>
      <c r="J1208" s="337">
        <v>2.4479370676691731E-3</v>
      </c>
      <c r="K1208" s="338">
        <v>2.4479370676691731E-3</v>
      </c>
      <c r="L1208" s="74"/>
      <c r="M1208" s="339">
        <v>2.0228267999999999E-4</v>
      </c>
      <c r="N1208" s="340">
        <f t="shared" si="85"/>
        <v>2.0228267999999999E-4</v>
      </c>
      <c r="O1208" s="74"/>
      <c r="P1208" s="133">
        <v>1.9595256000000001E-4</v>
      </c>
      <c r="Q1208" s="145">
        <v>5.2267754000000002E-6</v>
      </c>
      <c r="R1208" s="145">
        <v>1.1033439000000001E-6</v>
      </c>
      <c r="S1208" s="134">
        <v>1.17477554042083E-8</v>
      </c>
      <c r="T1208" s="135">
        <v>1.9329790598287802E-11</v>
      </c>
      <c r="U1208" s="135">
        <v>1.54529962116E-4</v>
      </c>
      <c r="V1208" s="342">
        <v>4.2015385999999998E-6</v>
      </c>
      <c r="W1208" s="233" t="s">
        <v>4654</v>
      </c>
      <c r="X1208" s="234"/>
      <c r="Y1208" s="235"/>
      <c r="Z1208" s="141"/>
    </row>
    <row r="1209" spans="1:26" ht="14.5" customHeight="1">
      <c r="A1209" s="74" t="s">
        <v>4655</v>
      </c>
      <c r="B1209" s="129" t="s">
        <v>772</v>
      </c>
      <c r="C1209" s="130" t="s">
        <v>761</v>
      </c>
      <c r="D1209" s="131" t="s">
        <v>402</v>
      </c>
      <c r="E1209" s="129" t="s">
        <v>2549</v>
      </c>
      <c r="F1209" s="132" t="s">
        <v>4656</v>
      </c>
      <c r="G1209" s="132">
        <v>4.44618518996183E-2</v>
      </c>
      <c r="H1209" s="348">
        <v>4.44618518996183E-2</v>
      </c>
      <c r="I1209" s="74"/>
      <c r="J1209" s="337">
        <v>0.24176524812030076</v>
      </c>
      <c r="K1209" s="338">
        <v>0.24176524812030076</v>
      </c>
      <c r="L1209" s="74"/>
      <c r="M1209" s="339">
        <v>7.0651278000000003E-3</v>
      </c>
      <c r="N1209" s="340">
        <f t="shared" si="85"/>
        <v>7.0651278000000003E-3</v>
      </c>
      <c r="O1209" s="74"/>
      <c r="P1209" s="133">
        <v>6.6520423E-3</v>
      </c>
      <c r="Q1209" s="133">
        <v>2.4074656999999999E-4</v>
      </c>
      <c r="R1209" s="133">
        <v>1.7233891000000001E-4</v>
      </c>
      <c r="S1209" s="134">
        <v>3.9880349351639725E-7</v>
      </c>
      <c r="T1209" s="135">
        <v>8.903349530599671E-10</v>
      </c>
      <c r="U1209" s="135">
        <v>2.4137101702787198E-2</v>
      </c>
      <c r="V1209" s="342">
        <v>1.4067854E-5</v>
      </c>
      <c r="W1209" s="233" t="s">
        <v>4651</v>
      </c>
      <c r="X1209" s="235"/>
      <c r="Y1209" s="235"/>
      <c r="Z1209" s="141"/>
    </row>
    <row r="1210" spans="1:26" ht="14.5" customHeight="1">
      <c r="A1210" s="74" t="s">
        <v>4657</v>
      </c>
      <c r="B1210" s="129" t="s">
        <v>772</v>
      </c>
      <c r="C1210" s="130" t="s">
        <v>762</v>
      </c>
      <c r="D1210" s="131" t="s">
        <v>402</v>
      </c>
      <c r="E1210" s="129" t="s">
        <v>2549</v>
      </c>
      <c r="F1210" s="132" t="s">
        <v>4658</v>
      </c>
      <c r="G1210" s="132">
        <v>4.7049046689000003E-4</v>
      </c>
      <c r="H1210" s="348">
        <v>4.7049046689000003E-4</v>
      </c>
      <c r="I1210" s="74"/>
      <c r="J1210" s="337">
        <v>1.6554351879699248E-3</v>
      </c>
      <c r="K1210" s="338">
        <v>1.6554351879699248E-3</v>
      </c>
      <c r="L1210" s="74"/>
      <c r="M1210" s="345">
        <v>3.4472706000000003E-5</v>
      </c>
      <c r="N1210" s="340">
        <f t="shared" si="85"/>
        <v>3.4472706000000003E-5</v>
      </c>
      <c r="P1210" s="145">
        <v>3.2640162999999998E-5</v>
      </c>
      <c r="Q1210" s="145">
        <v>1.491246E-6</v>
      </c>
      <c r="R1210" s="145">
        <v>3.4129790000000002E-7</v>
      </c>
      <c r="S1210" s="134">
        <v>1.9568442852549999E-9</v>
      </c>
      <c r="T1210" s="135">
        <v>5.5149631478000004E-12</v>
      </c>
      <c r="U1210" s="135">
        <v>4.7800826999999999E-5</v>
      </c>
      <c r="V1210" s="342">
        <v>1.6070038000000001E-7</v>
      </c>
      <c r="W1210" s="110" t="s">
        <v>674</v>
      </c>
      <c r="X1210" s="234"/>
      <c r="Y1210" s="235"/>
      <c r="Z1210" s="141"/>
    </row>
    <row r="1211" spans="1:26" ht="14.5" customHeight="1">
      <c r="A1211" s="74" t="s">
        <v>4659</v>
      </c>
      <c r="B1211" s="129" t="s">
        <v>772</v>
      </c>
      <c r="C1211" s="130" t="s">
        <v>4660</v>
      </c>
      <c r="D1211" s="131" t="s">
        <v>402</v>
      </c>
      <c r="E1211" s="129" t="s">
        <v>2549</v>
      </c>
      <c r="F1211" s="132" t="s">
        <v>4661</v>
      </c>
      <c r="G1211" s="132">
        <v>5.6695395555109995E-3</v>
      </c>
      <c r="H1211" s="348">
        <v>5.6695395555109995E-3</v>
      </c>
      <c r="I1211" s="74"/>
      <c r="J1211" s="337">
        <v>2.4967755639097741E-2</v>
      </c>
      <c r="K1211" s="338">
        <v>2.4967755639097741E-2</v>
      </c>
      <c r="L1211" s="74"/>
      <c r="M1211" s="339">
        <v>5.7668933999999996E-4</v>
      </c>
      <c r="N1211" s="340">
        <f t="shared" si="85"/>
        <v>5.7668933999999996E-4</v>
      </c>
      <c r="O1211" s="74"/>
      <c r="P1211" s="133">
        <v>5.5110019999999997E-4</v>
      </c>
      <c r="Q1211" s="145">
        <v>2.5117963000000001E-5</v>
      </c>
      <c r="R1211" s="145">
        <v>4.7117202000000002E-7</v>
      </c>
      <c r="S1211" s="134">
        <v>3.3039580350000004E-8</v>
      </c>
      <c r="T1211" s="135">
        <v>9.2891875439700009E-11</v>
      </c>
      <c r="U1211" s="135">
        <v>6.5990478999999994E-5</v>
      </c>
      <c r="V1211" s="342">
        <v>2.6812765999999999E-6</v>
      </c>
      <c r="W1211" s="166" t="s">
        <v>4662</v>
      </c>
      <c r="X1211" s="234"/>
      <c r="Y1211" s="235"/>
      <c r="Z1211" s="141"/>
    </row>
    <row r="1212" spans="1:26" ht="14.5" customHeight="1">
      <c r="B1212" s="129" t="s">
        <v>772</v>
      </c>
      <c r="C1212" s="127" t="s">
        <v>403</v>
      </c>
      <c r="D1212" s="127" t="s">
        <v>4663</v>
      </c>
      <c r="G1212" s="74"/>
      <c r="H1212" s="74"/>
      <c r="I1212" s="74"/>
      <c r="J1212" s="115"/>
      <c r="K1212" s="74"/>
      <c r="L1212" s="74"/>
      <c r="M1212" s="115"/>
      <c r="N1212" s="74"/>
      <c r="O1212" s="74"/>
      <c r="P1212" s="74"/>
      <c r="V1212" s="74"/>
      <c r="W1212" s="89"/>
      <c r="X1212" s="234"/>
      <c r="Y1212" s="235"/>
      <c r="Z1212" s="141"/>
    </row>
    <row r="1213" spans="1:26" ht="14.5" customHeight="1">
      <c r="A1213" s="74" t="s">
        <v>4664</v>
      </c>
      <c r="B1213" s="129" t="s">
        <v>4665</v>
      </c>
      <c r="C1213" s="130" t="s">
        <v>404</v>
      </c>
      <c r="D1213" s="131" t="s">
        <v>4666</v>
      </c>
      <c r="E1213" s="129" t="s">
        <v>2549</v>
      </c>
      <c r="F1213" s="132" t="s">
        <v>4667</v>
      </c>
      <c r="G1213" s="132">
        <v>2.4260343091000003E-2</v>
      </c>
      <c r="H1213" s="348">
        <v>2.4260343091000003E-2</v>
      </c>
      <c r="I1213" s="74"/>
      <c r="J1213" s="337">
        <v>0.13677886466165415</v>
      </c>
      <c r="K1213" s="338">
        <v>0.13677886466165415</v>
      </c>
      <c r="L1213" s="74"/>
      <c r="M1213" s="339">
        <v>2.7198033999999999E-3</v>
      </c>
      <c r="N1213" s="340">
        <f t="shared" ref="N1213:N1214" si="86">M1213</f>
        <v>2.7198033999999999E-3</v>
      </c>
      <c r="O1213" s="74"/>
      <c r="P1213" s="133">
        <v>2.5661550000000001E-3</v>
      </c>
      <c r="Q1213" s="133">
        <v>1.1484603000000001E-4</v>
      </c>
      <c r="R1213" s="145">
        <v>3.8802450999999999E-5</v>
      </c>
      <c r="S1213" s="134">
        <v>1.5384622078600001E-7</v>
      </c>
      <c r="T1213" s="135">
        <v>4.2472645758299995E-10</v>
      </c>
      <c r="U1213" s="135">
        <v>5.4345168904000006E-3</v>
      </c>
      <c r="V1213" s="342">
        <v>7.0522540000000002E-6</v>
      </c>
      <c r="W1213" s="110" t="s">
        <v>4668</v>
      </c>
      <c r="X1213" s="235"/>
      <c r="Y1213" s="236"/>
      <c r="Z1213" s="90"/>
    </row>
    <row r="1214" spans="1:26" ht="14.5" customHeight="1">
      <c r="A1214" s="74" t="s">
        <v>4669</v>
      </c>
      <c r="B1214" s="129" t="s">
        <v>4665</v>
      </c>
      <c r="C1214" s="130" t="s">
        <v>405</v>
      </c>
      <c r="D1214" s="131" t="s">
        <v>4666</v>
      </c>
      <c r="E1214" s="129" t="s">
        <v>2549</v>
      </c>
      <c r="F1214" s="132" t="s">
        <v>4670</v>
      </c>
      <c r="G1214" s="132">
        <v>2.5537204210000001E-2</v>
      </c>
      <c r="H1214" s="348">
        <v>2.5537204210000001E-2</v>
      </c>
      <c r="I1214" s="74"/>
      <c r="J1214" s="337">
        <v>0.14397775939849625</v>
      </c>
      <c r="K1214" s="338">
        <v>0.14397775939849625</v>
      </c>
      <c r="L1214" s="74"/>
      <c r="M1214" s="339">
        <v>2.8629509999999999E-3</v>
      </c>
      <c r="N1214" s="340">
        <f t="shared" si="86"/>
        <v>2.8629509999999999E-3</v>
      </c>
      <c r="O1214" s="74"/>
      <c r="P1214" s="133">
        <v>2.7012157000000001E-3</v>
      </c>
      <c r="Q1214" s="133">
        <v>1.2089056E-4</v>
      </c>
      <c r="R1214" s="145">
        <v>4.0844684999999998E-5</v>
      </c>
      <c r="S1214" s="134">
        <v>1.6194339219599999E-7</v>
      </c>
      <c r="T1214" s="135">
        <v>4.4708048529799999E-10</v>
      </c>
      <c r="U1214" s="135">
        <v>5.7205440688999996E-3</v>
      </c>
      <c r="V1214" s="342">
        <v>7.4234251999999999E-6</v>
      </c>
      <c r="W1214" s="237" t="s">
        <v>4671</v>
      </c>
      <c r="X1214" s="237"/>
      <c r="Y1214" s="237"/>
      <c r="Z1214" s="90"/>
    </row>
    <row r="1215" spans="1:26" ht="14.5" customHeight="1">
      <c r="B1215" s="129" t="s">
        <v>772</v>
      </c>
      <c r="C1215" s="127" t="s">
        <v>4672</v>
      </c>
      <c r="D1215" s="127" t="s">
        <v>4673</v>
      </c>
      <c r="G1215" s="74"/>
      <c r="H1215" s="74"/>
      <c r="I1215" s="74"/>
      <c r="J1215" s="115"/>
      <c r="K1215" s="74"/>
      <c r="L1215" s="74"/>
      <c r="M1215" s="115"/>
      <c r="N1215" s="74"/>
      <c r="O1215" s="74"/>
      <c r="P1215" s="74"/>
      <c r="V1215" s="74"/>
      <c r="W1215" s="233"/>
      <c r="X1215" s="237"/>
      <c r="Y1215" s="237"/>
      <c r="Z1215" s="90"/>
    </row>
    <row r="1216" spans="1:26" ht="14.5" customHeight="1">
      <c r="A1216" s="74" t="s">
        <v>4674</v>
      </c>
      <c r="B1216" s="129" t="s">
        <v>4675</v>
      </c>
      <c r="C1216" s="130" t="s">
        <v>4676</v>
      </c>
      <c r="D1216" s="131" t="s">
        <v>4677</v>
      </c>
      <c r="E1216" s="129" t="s">
        <v>2549</v>
      </c>
      <c r="F1216" s="132" t="s">
        <v>4678</v>
      </c>
      <c r="G1216" s="132">
        <v>1.9849006000000002E-2</v>
      </c>
      <c r="H1216" s="348">
        <v>1.9849006000000002E-2</v>
      </c>
      <c r="I1216" s="74"/>
      <c r="J1216" s="337">
        <v>8.871726315789473E-2</v>
      </c>
      <c r="K1216" s="338">
        <v>8.871726315789473E-2</v>
      </c>
      <c r="L1216" s="74"/>
      <c r="M1216" s="339">
        <v>2.0333191E-3</v>
      </c>
      <c r="N1216" s="340">
        <f t="shared" ref="N1216:N1246" si="87">M1216</f>
        <v>2.0333191E-3</v>
      </c>
      <c r="O1216" s="74"/>
      <c r="P1216" s="133">
        <v>1.9204188E-3</v>
      </c>
      <c r="Q1216" s="145">
        <v>7.9923325999999999E-5</v>
      </c>
      <c r="R1216" s="145">
        <v>3.2976979999999998E-5</v>
      </c>
      <c r="S1216" s="134">
        <v>1.1513302407E-7</v>
      </c>
      <c r="T1216" s="135">
        <v>2.9557442587079997E-10</v>
      </c>
      <c r="U1216" s="135">
        <v>4.6186246132000003E-3</v>
      </c>
      <c r="V1216" s="342">
        <v>5.5241422E-6</v>
      </c>
      <c r="W1216" s="233" t="s">
        <v>4679</v>
      </c>
      <c r="X1216" s="89"/>
      <c r="Y1216" s="89"/>
      <c r="Z1216" s="90"/>
    </row>
    <row r="1217" spans="1:26" ht="14.5" customHeight="1">
      <c r="A1217" s="74" t="s">
        <v>4680</v>
      </c>
      <c r="B1217" s="129" t="s">
        <v>4675</v>
      </c>
      <c r="C1217" s="130" t="s">
        <v>4681</v>
      </c>
      <c r="D1217" s="131" t="s">
        <v>4677</v>
      </c>
      <c r="E1217" s="129" t="s">
        <v>2549</v>
      </c>
      <c r="F1217" s="132" t="s">
        <v>4682</v>
      </c>
      <c r="G1217" s="132">
        <v>5.9928083029999997E-3</v>
      </c>
      <c r="H1217" s="348">
        <v>5.9928083029999997E-3</v>
      </c>
      <c r="I1217" s="74"/>
      <c r="J1217" s="337">
        <v>3.9168203759398494E-2</v>
      </c>
      <c r="K1217" s="338">
        <v>3.9168203759398494E-2</v>
      </c>
      <c r="L1217" s="74"/>
      <c r="M1217" s="339">
        <v>7.6258768E-4</v>
      </c>
      <c r="N1217" s="340">
        <f t="shared" si="87"/>
        <v>7.6258768E-4</v>
      </c>
      <c r="O1217" s="74"/>
      <c r="P1217" s="133">
        <v>6.9776364000000005E-4</v>
      </c>
      <c r="Q1217" s="145">
        <v>3.2136264999999997E-5</v>
      </c>
      <c r="R1217" s="145">
        <v>3.2687773999999998E-5</v>
      </c>
      <c r="S1217" s="134">
        <v>4.1832352857000004E-8</v>
      </c>
      <c r="T1217" s="135">
        <v>1.1884713486760001E-10</v>
      </c>
      <c r="U1217" s="135">
        <v>4.5781196412000005E-3</v>
      </c>
      <c r="V1217" s="342">
        <v>2.0714655000000002E-6</v>
      </c>
      <c r="W1217" s="233" t="s">
        <v>4679</v>
      </c>
      <c r="X1217" s="151"/>
      <c r="Y1217" s="151"/>
      <c r="Z1217" s="151"/>
    </row>
    <row r="1218" spans="1:26" ht="14.5" customHeight="1">
      <c r="A1218" s="74" t="s">
        <v>4683</v>
      </c>
      <c r="B1218" s="129" t="s">
        <v>4675</v>
      </c>
      <c r="C1218" s="130" t="s">
        <v>4684</v>
      </c>
      <c r="D1218" s="131" t="s">
        <v>4677</v>
      </c>
      <c r="E1218" s="129" t="s">
        <v>2549</v>
      </c>
      <c r="F1218" s="132" t="s">
        <v>4685</v>
      </c>
      <c r="G1218" s="132">
        <v>1.9804025728E-2</v>
      </c>
      <c r="H1218" s="348">
        <v>1.9804025728E-2</v>
      </c>
      <c r="I1218" s="74"/>
      <c r="J1218" s="337">
        <v>5.7148060902255632E-2</v>
      </c>
      <c r="K1218" s="338">
        <v>5.7148060902255632E-2</v>
      </c>
      <c r="L1218" s="74"/>
      <c r="M1218" s="339">
        <v>1.1525564E-3</v>
      </c>
      <c r="N1218" s="340">
        <f t="shared" si="87"/>
        <v>1.1525564E-3</v>
      </c>
      <c r="O1218" s="74"/>
      <c r="P1218" s="133">
        <v>1.0686929000000001E-3</v>
      </c>
      <c r="Q1218" s="145">
        <v>4.7822445000000001E-5</v>
      </c>
      <c r="R1218" s="145">
        <v>3.6041036000000001E-5</v>
      </c>
      <c r="S1218" s="134">
        <v>6.407031716E-8</v>
      </c>
      <c r="T1218" s="135">
        <v>1.7685815492669998E-10</v>
      </c>
      <c r="U1218" s="135">
        <v>5.0477641194E-3</v>
      </c>
      <c r="V1218" s="342">
        <v>4.6662423E-6</v>
      </c>
      <c r="W1218" s="233" t="s">
        <v>4679</v>
      </c>
      <c r="X1218" s="151"/>
      <c r="Y1218" s="151"/>
      <c r="Z1218" s="151"/>
    </row>
    <row r="1219" spans="1:26" ht="14.5" customHeight="1">
      <c r="A1219" s="74" t="s">
        <v>4686</v>
      </c>
      <c r="B1219" s="129" t="s">
        <v>4675</v>
      </c>
      <c r="C1219" s="130" t="s">
        <v>4687</v>
      </c>
      <c r="D1219" s="131" t="s">
        <v>4677</v>
      </c>
      <c r="E1219" s="129" t="s">
        <v>2549</v>
      </c>
      <c r="F1219" s="132" t="s">
        <v>4688</v>
      </c>
      <c r="G1219" s="132">
        <v>3.1834970880000001E-2</v>
      </c>
      <c r="H1219" s="348">
        <v>3.1834970880000001E-2</v>
      </c>
      <c r="I1219" s="74"/>
      <c r="J1219" s="337">
        <v>0.13662084210526315</v>
      </c>
      <c r="K1219" s="338">
        <v>0.13662084210526315</v>
      </c>
      <c r="L1219" s="74"/>
      <c r="M1219" s="339">
        <v>3.6711704000000002E-3</v>
      </c>
      <c r="N1219" s="340">
        <f t="shared" si="87"/>
        <v>3.6711704000000002E-3</v>
      </c>
      <c r="O1219" s="74"/>
      <c r="P1219" s="133">
        <v>3.5125887999999999E-3</v>
      </c>
      <c r="Q1219" s="133">
        <v>1.3402908000000001E-4</v>
      </c>
      <c r="R1219" s="145">
        <v>2.4552549999999999E-5</v>
      </c>
      <c r="S1219" s="134">
        <v>2.1058685769000002E-7</v>
      </c>
      <c r="T1219" s="135">
        <v>4.9566968449399992E-10</v>
      </c>
      <c r="U1219" s="135">
        <v>3.4387325598000001E-3</v>
      </c>
      <c r="V1219" s="342">
        <v>8.6327885E-6</v>
      </c>
      <c r="W1219" s="233" t="s">
        <v>4679</v>
      </c>
      <c r="X1219" s="89"/>
      <c r="Y1219" s="89"/>
      <c r="Z1219" s="90"/>
    </row>
    <row r="1220" spans="1:26" ht="14.5" customHeight="1">
      <c r="A1220" s="74" t="s">
        <v>4689</v>
      </c>
      <c r="B1220" s="129" t="s">
        <v>4675</v>
      </c>
      <c r="C1220" s="130" t="s">
        <v>4690</v>
      </c>
      <c r="D1220" s="131" t="s">
        <v>4677</v>
      </c>
      <c r="E1220" s="129" t="s">
        <v>2549</v>
      </c>
      <c r="F1220" s="132" t="s">
        <v>4691</v>
      </c>
      <c r="G1220" s="132">
        <v>8.5491191699999993E-3</v>
      </c>
      <c r="H1220" s="348">
        <v>8.5491191699999993E-3</v>
      </c>
      <c r="I1220" s="74"/>
      <c r="J1220" s="337">
        <v>5.3864781954887211E-2</v>
      </c>
      <c r="K1220" s="338">
        <v>5.3864781954887211E-2</v>
      </c>
      <c r="L1220" s="74"/>
      <c r="M1220" s="339">
        <v>1.0894743000000001E-3</v>
      </c>
      <c r="N1220" s="340">
        <f t="shared" si="87"/>
        <v>1.0894743000000001E-3</v>
      </c>
      <c r="O1220" s="74"/>
      <c r="P1220" s="133">
        <v>1.0085165000000001E-3</v>
      </c>
      <c r="Q1220" s="145">
        <v>4.6183951000000003E-5</v>
      </c>
      <c r="R1220" s="145">
        <v>3.4773895000000002E-5</v>
      </c>
      <c r="S1220" s="134">
        <v>6.0462617933000006E-8</v>
      </c>
      <c r="T1220" s="135">
        <v>1.707986362558E-10</v>
      </c>
      <c r="U1220" s="135">
        <v>4.8702934713000003E-3</v>
      </c>
      <c r="V1220" s="342">
        <v>3.0546652000000001E-6</v>
      </c>
      <c r="W1220" s="233" t="s">
        <v>4679</v>
      </c>
      <c r="X1220" s="89"/>
      <c r="Y1220" s="89"/>
      <c r="Z1220" s="90"/>
    </row>
    <row r="1221" spans="1:26" ht="14.5" customHeight="1">
      <c r="A1221" s="74" t="s">
        <v>4692</v>
      </c>
      <c r="B1221" s="129" t="s">
        <v>4675</v>
      </c>
      <c r="C1221" s="130" t="s">
        <v>4693</v>
      </c>
      <c r="D1221" s="131" t="s">
        <v>4677</v>
      </c>
      <c r="E1221" s="129" t="s">
        <v>2549</v>
      </c>
      <c r="F1221" s="132" t="s">
        <v>4694</v>
      </c>
      <c r="G1221" s="132">
        <v>3.8274873230000006E-2</v>
      </c>
      <c r="H1221" s="348">
        <v>3.8274873230000006E-2</v>
      </c>
      <c r="I1221" s="74"/>
      <c r="J1221" s="337">
        <v>0.18562542105263158</v>
      </c>
      <c r="K1221" s="338">
        <v>0.18562542105263158</v>
      </c>
      <c r="L1221" s="74"/>
      <c r="M1221" s="339">
        <v>6.6415194000000004E-3</v>
      </c>
      <c r="N1221" s="340">
        <f t="shared" si="87"/>
        <v>6.6415194000000004E-3</v>
      </c>
      <c r="O1221" s="74"/>
      <c r="P1221" s="133">
        <v>6.2602724999999996E-3</v>
      </c>
      <c r="Q1221" s="133">
        <v>2.0829673E-4</v>
      </c>
      <c r="R1221" s="133">
        <v>1.7295017999999999E-4</v>
      </c>
      <c r="S1221" s="134">
        <v>3.7531609126E-7</v>
      </c>
      <c r="T1221" s="135">
        <v>7.7032814234500002E-10</v>
      </c>
      <c r="U1221" s="135">
        <v>2.42227139142E-2</v>
      </c>
      <c r="V1221" s="342">
        <v>1.2532122999999999E-5</v>
      </c>
      <c r="W1221" s="233" t="s">
        <v>4679</v>
      </c>
      <c r="X1221" s="89"/>
      <c r="Y1221" s="89"/>
      <c r="Z1221" s="90"/>
    </row>
    <row r="1222" spans="1:26" ht="14.5" customHeight="1">
      <c r="A1222" s="74" t="s">
        <v>4695</v>
      </c>
      <c r="B1222" s="129" t="s">
        <v>4675</v>
      </c>
      <c r="C1222" s="130" t="s">
        <v>4696</v>
      </c>
      <c r="D1222" s="131" t="s">
        <v>4677</v>
      </c>
      <c r="E1222" s="129" t="s">
        <v>2549</v>
      </c>
      <c r="F1222" s="132" t="s">
        <v>4697</v>
      </c>
      <c r="G1222" s="132">
        <v>3.0657183314000001E-2</v>
      </c>
      <c r="H1222" s="348">
        <v>3.0657183314000001E-2</v>
      </c>
      <c r="I1222" s="74"/>
      <c r="J1222" s="337">
        <v>0.13109481954887217</v>
      </c>
      <c r="K1222" s="338">
        <v>0.13109481954887217</v>
      </c>
      <c r="L1222" s="74"/>
      <c r="M1222" s="339">
        <v>3.0660803999999998E-3</v>
      </c>
      <c r="N1222" s="340">
        <f t="shared" si="87"/>
        <v>3.0660803999999998E-3</v>
      </c>
      <c r="O1222" s="74"/>
      <c r="P1222" s="133">
        <v>2.9197580000000002E-3</v>
      </c>
      <c r="Q1222" s="133">
        <v>1.2037617E-4</v>
      </c>
      <c r="R1222" s="145">
        <v>2.5946266999999999E-5</v>
      </c>
      <c r="S1222" s="134">
        <v>1.7504543798000001E-7</v>
      </c>
      <c r="T1222" s="135">
        <v>4.4517815475400006E-10</v>
      </c>
      <c r="U1222" s="135">
        <v>3.6339309432499999E-3</v>
      </c>
      <c r="V1222" s="342">
        <v>8.4540617000000005E-6</v>
      </c>
      <c r="W1222" s="233" t="s">
        <v>4679</v>
      </c>
      <c r="X1222" s="89"/>
      <c r="Y1222" s="89"/>
      <c r="Z1222" s="90"/>
    </row>
    <row r="1223" spans="1:26" ht="14.5" customHeight="1">
      <c r="A1223" s="74" t="s">
        <v>4698</v>
      </c>
      <c r="B1223" s="129" t="s">
        <v>4675</v>
      </c>
      <c r="C1223" s="130" t="s">
        <v>4699</v>
      </c>
      <c r="D1223" s="131" t="s">
        <v>4677</v>
      </c>
      <c r="E1223" s="129" t="s">
        <v>2549</v>
      </c>
      <c r="F1223" s="132" t="s">
        <v>4700</v>
      </c>
      <c r="G1223" s="132">
        <v>6.3059544350000003E-3</v>
      </c>
      <c r="H1223" s="348">
        <v>6.3059544350000003E-3</v>
      </c>
      <c r="I1223" s="74"/>
      <c r="J1223" s="337">
        <v>3.6673925563909776E-2</v>
      </c>
      <c r="K1223" s="338">
        <v>3.6673925563909776E-2</v>
      </c>
      <c r="L1223" s="74"/>
      <c r="M1223" s="339">
        <v>7.6052759999999998E-4</v>
      </c>
      <c r="N1223" s="340">
        <f t="shared" si="87"/>
        <v>7.6052759999999998E-4</v>
      </c>
      <c r="O1223" s="74"/>
      <c r="P1223" s="133">
        <v>7.1501333E-4</v>
      </c>
      <c r="Q1223" s="145">
        <v>3.2633167999999997E-5</v>
      </c>
      <c r="R1223" s="145">
        <v>1.2881104E-5</v>
      </c>
      <c r="S1223" s="134">
        <v>4.2866506488999999E-8</v>
      </c>
      <c r="T1223" s="135">
        <v>1.2068479135530002E-10</v>
      </c>
      <c r="U1223" s="135">
        <v>1.8040761620999998E-3</v>
      </c>
      <c r="V1223" s="342">
        <v>2.0867165999999999E-6</v>
      </c>
      <c r="W1223" s="233" t="s">
        <v>4679</v>
      </c>
      <c r="X1223" s="89"/>
      <c r="Y1223" s="89"/>
      <c r="Z1223" s="90"/>
    </row>
    <row r="1224" spans="1:26" ht="14.5" customHeight="1">
      <c r="A1224" s="74" t="s">
        <v>4701</v>
      </c>
      <c r="B1224" s="129" t="s">
        <v>4675</v>
      </c>
      <c r="C1224" s="130" t="s">
        <v>4702</v>
      </c>
      <c r="D1224" s="131" t="s">
        <v>4677</v>
      </c>
      <c r="E1224" s="129" t="s">
        <v>2549</v>
      </c>
      <c r="F1224" s="132" t="s">
        <v>4703</v>
      </c>
      <c r="G1224" s="132">
        <v>3.7738136999999998E-2</v>
      </c>
      <c r="H1224" s="348">
        <v>3.7738136999999998E-2</v>
      </c>
      <c r="I1224" s="74"/>
      <c r="J1224" s="337">
        <v>0.20131094736842103</v>
      </c>
      <c r="K1224" s="338">
        <v>0.20131094736842103</v>
      </c>
      <c r="L1224" s="74"/>
      <c r="M1224" s="339">
        <v>6.1323428000000001E-3</v>
      </c>
      <c r="N1224" s="340">
        <f t="shared" si="87"/>
        <v>6.1323428000000001E-3</v>
      </c>
      <c r="O1224" s="74"/>
      <c r="P1224" s="133">
        <v>5.8173308000000002E-3</v>
      </c>
      <c r="Q1224" s="133">
        <v>1.9887596000000001E-4</v>
      </c>
      <c r="R1224" s="133">
        <v>1.1613596E-4</v>
      </c>
      <c r="S1224" s="134">
        <v>3.4876083999999998E-7</v>
      </c>
      <c r="T1224" s="135">
        <v>7.3548803628699992E-10</v>
      </c>
      <c r="U1224" s="135">
        <v>1.6265541275499999E-2</v>
      </c>
      <c r="V1224" s="342">
        <v>1.2048277999999999E-5</v>
      </c>
      <c r="W1224" s="233" t="s">
        <v>4679</v>
      </c>
      <c r="X1224" s="89"/>
      <c r="Y1224" s="89"/>
      <c r="Z1224" s="90"/>
    </row>
    <row r="1225" spans="1:26" ht="14.5" customHeight="1">
      <c r="A1225" s="74" t="s">
        <v>4704</v>
      </c>
      <c r="B1225" s="129" t="s">
        <v>4675</v>
      </c>
      <c r="C1225" s="130" t="s">
        <v>4705</v>
      </c>
      <c r="D1225" s="131" t="s">
        <v>4677</v>
      </c>
      <c r="E1225" s="129" t="s">
        <v>2549</v>
      </c>
      <c r="F1225" s="132" t="s">
        <v>4706</v>
      </c>
      <c r="G1225" s="132">
        <v>1.3096914582000001E-2</v>
      </c>
      <c r="H1225" s="348">
        <v>1.3096914582000001E-2</v>
      </c>
      <c r="I1225" s="74"/>
      <c r="J1225" s="337">
        <v>2.3181383458646617E-2</v>
      </c>
      <c r="K1225" s="338">
        <v>2.3181383458646617E-2</v>
      </c>
      <c r="L1225" s="74"/>
      <c r="M1225" s="339">
        <v>7.2718029000000005E-4</v>
      </c>
      <c r="N1225" s="340">
        <f t="shared" si="87"/>
        <v>7.2718029000000005E-4</v>
      </c>
      <c r="O1225" s="74"/>
      <c r="P1225" s="133">
        <v>6.8743153999999997E-4</v>
      </c>
      <c r="Q1225" s="145">
        <v>2.5849903999999999E-5</v>
      </c>
      <c r="R1225" s="145">
        <v>1.3898839E-5</v>
      </c>
      <c r="S1225" s="134">
        <v>4.1212923238999999E-8</v>
      </c>
      <c r="T1225" s="135">
        <v>9.5598758075799993E-11</v>
      </c>
      <c r="U1225" s="135">
        <v>1.9466161533000001E-3</v>
      </c>
      <c r="V1225" s="342">
        <v>3.0125676E-6</v>
      </c>
      <c r="W1225" s="233" t="s">
        <v>4679</v>
      </c>
      <c r="X1225" s="89"/>
      <c r="Y1225" s="89"/>
      <c r="Z1225" s="90"/>
    </row>
    <row r="1226" spans="1:26" ht="14.5" customHeight="1">
      <c r="A1226" s="74" t="s">
        <v>4707</v>
      </c>
      <c r="B1226" s="129" t="s">
        <v>4675</v>
      </c>
      <c r="C1226" s="130" t="s">
        <v>4708</v>
      </c>
      <c r="D1226" s="131" t="s">
        <v>4677</v>
      </c>
      <c r="E1226" s="129" t="s">
        <v>2549</v>
      </c>
      <c r="F1226" s="132" t="s">
        <v>4709</v>
      </c>
      <c r="G1226" s="132">
        <v>1.9784563574999997E-2</v>
      </c>
      <c r="H1226" s="348">
        <v>1.9784563574999997E-2</v>
      </c>
      <c r="I1226" s="74"/>
      <c r="J1226" s="337">
        <v>2.7404854135338344E-2</v>
      </c>
      <c r="K1226" s="338">
        <v>2.7404854135338344E-2</v>
      </c>
      <c r="L1226" s="74"/>
      <c r="M1226" s="339">
        <v>6.6013840000000003E-4</v>
      </c>
      <c r="N1226" s="340">
        <f t="shared" si="87"/>
        <v>6.6013840000000003E-4</v>
      </c>
      <c r="O1226" s="74"/>
      <c r="P1226" s="133">
        <v>6.1909341999999998E-4</v>
      </c>
      <c r="Q1226" s="145">
        <v>2.5552037999999999E-5</v>
      </c>
      <c r="R1226" s="145">
        <v>1.5492943999999999E-5</v>
      </c>
      <c r="S1226" s="134">
        <v>3.7115912313E-8</v>
      </c>
      <c r="T1226" s="135">
        <v>9.4497183071300002E-11</v>
      </c>
      <c r="U1226" s="135">
        <v>2.1698801481E-3</v>
      </c>
      <c r="V1226" s="342">
        <v>4.0705097000000003E-6</v>
      </c>
      <c r="W1226" s="233" t="s">
        <v>4679</v>
      </c>
      <c r="X1226" s="89"/>
      <c r="Y1226" s="89"/>
      <c r="Z1226" s="90"/>
    </row>
    <row r="1227" spans="1:26" ht="14.5" customHeight="1">
      <c r="A1227" s="74" t="s">
        <v>4710</v>
      </c>
      <c r="B1227" s="129" t="s">
        <v>4675</v>
      </c>
      <c r="C1227" s="130" t="s">
        <v>4711</v>
      </c>
      <c r="D1227" s="131" t="s">
        <v>4677</v>
      </c>
      <c r="E1227" s="129" t="s">
        <v>2549</v>
      </c>
      <c r="F1227" s="132" t="s">
        <v>4712</v>
      </c>
      <c r="G1227" s="132">
        <v>2.0214933189000001E-2</v>
      </c>
      <c r="H1227" s="348">
        <v>2.0214933189000001E-2</v>
      </c>
      <c r="I1227" s="74"/>
      <c r="J1227" s="337">
        <v>0.12450984962406016</v>
      </c>
      <c r="K1227" s="338">
        <v>0.12450984962406016</v>
      </c>
      <c r="L1227" s="74"/>
      <c r="M1227" s="339">
        <v>2.3962428000000001E-3</v>
      </c>
      <c r="N1227" s="340">
        <f t="shared" si="87"/>
        <v>2.3962428000000001E-3</v>
      </c>
      <c r="O1227" s="74"/>
      <c r="P1227" s="133">
        <v>2.2550024E-3</v>
      </c>
      <c r="Q1227" s="133">
        <v>1.0312156E-4</v>
      </c>
      <c r="R1227" s="145">
        <v>3.8118825E-5</v>
      </c>
      <c r="S1227" s="134">
        <v>1.3519199210999999E-7</v>
      </c>
      <c r="T1227" s="135">
        <v>3.813667030033E-10</v>
      </c>
      <c r="U1227" s="135">
        <v>5.3387709716999996E-3</v>
      </c>
      <c r="V1227" s="342">
        <v>6.1787775000000002E-6</v>
      </c>
      <c r="W1227" s="233" t="s">
        <v>4679</v>
      </c>
      <c r="X1227" s="89"/>
      <c r="Y1227" s="89"/>
      <c r="Z1227" s="90"/>
    </row>
    <row r="1228" spans="1:26" ht="14.5" customHeight="1">
      <c r="A1228" s="74" t="s">
        <v>4713</v>
      </c>
      <c r="B1228" s="129" t="s">
        <v>4675</v>
      </c>
      <c r="C1228" s="130" t="s">
        <v>4714</v>
      </c>
      <c r="D1228" s="131" t="s">
        <v>4677</v>
      </c>
      <c r="E1228" s="129" t="s">
        <v>2549</v>
      </c>
      <c r="F1228" s="132" t="s">
        <v>4715</v>
      </c>
      <c r="G1228" s="132">
        <v>2.7734164450000001E-2</v>
      </c>
      <c r="H1228" s="348">
        <v>2.7734164450000001E-2</v>
      </c>
      <c r="I1228" s="74"/>
      <c r="J1228" s="337">
        <v>0.14540104511278196</v>
      </c>
      <c r="K1228" s="338">
        <v>0.14540104511278196</v>
      </c>
      <c r="L1228" s="74"/>
      <c r="M1228" s="339">
        <v>3.8490497E-3</v>
      </c>
      <c r="N1228" s="340">
        <f t="shared" si="87"/>
        <v>3.8490497E-3</v>
      </c>
      <c r="O1228" s="74"/>
      <c r="P1228" s="133">
        <v>3.6370730999999998E-3</v>
      </c>
      <c r="Q1228" s="133">
        <v>1.4511852E-4</v>
      </c>
      <c r="R1228" s="145">
        <v>6.6858133E-5</v>
      </c>
      <c r="S1228" s="134">
        <v>2.1804994134999999E-7</v>
      </c>
      <c r="T1228" s="135">
        <v>5.3668093117999998E-10</v>
      </c>
      <c r="U1228" s="135">
        <v>9.3638841152999999E-3</v>
      </c>
      <c r="V1228" s="342">
        <v>8.5882227E-6</v>
      </c>
      <c r="W1228" s="233" t="s">
        <v>4679</v>
      </c>
      <c r="X1228" s="89"/>
      <c r="Y1228" s="89"/>
      <c r="Z1228" s="90"/>
    </row>
    <row r="1229" spans="1:26" ht="14.5" customHeight="1">
      <c r="A1229" s="74" t="s">
        <v>4716</v>
      </c>
      <c r="B1229" s="129" t="s">
        <v>4675</v>
      </c>
      <c r="C1229" s="130" t="s">
        <v>4717</v>
      </c>
      <c r="D1229" s="131" t="s">
        <v>4677</v>
      </c>
      <c r="E1229" s="129" t="s">
        <v>2549</v>
      </c>
      <c r="F1229" s="132" t="s">
        <v>4718</v>
      </c>
      <c r="G1229" s="132">
        <v>2.2566498184E-2</v>
      </c>
      <c r="H1229" s="348">
        <v>2.2566498184E-2</v>
      </c>
      <c r="I1229" s="74"/>
      <c r="J1229" s="337">
        <v>6.9963414285714273E-2</v>
      </c>
      <c r="K1229" s="338">
        <v>6.9963414285714273E-2</v>
      </c>
      <c r="L1229" s="74"/>
      <c r="M1229" s="339">
        <v>1.6867271000000001E-3</v>
      </c>
      <c r="N1229" s="340">
        <f t="shared" si="87"/>
        <v>1.6867271000000001E-3</v>
      </c>
      <c r="O1229" s="74"/>
      <c r="P1229" s="133">
        <v>1.5866344999999999E-3</v>
      </c>
      <c r="Q1229" s="145">
        <v>6.5195679999999995E-5</v>
      </c>
      <c r="R1229" s="145">
        <v>3.4896924E-5</v>
      </c>
      <c r="S1229" s="134">
        <v>9.5121975083000002E-8</v>
      </c>
      <c r="T1229" s="135">
        <v>2.4110828420119997E-10</v>
      </c>
      <c r="U1229" s="135">
        <v>4.8875244290000003E-3</v>
      </c>
      <c r="V1229" s="342">
        <v>5.6077152999999997E-6</v>
      </c>
      <c r="W1229" s="233" t="s">
        <v>4679</v>
      </c>
      <c r="X1229" s="89"/>
      <c r="Y1229" s="89"/>
      <c r="Z1229" s="90"/>
    </row>
    <row r="1230" spans="1:26" ht="14.5" customHeight="1">
      <c r="A1230" s="74" t="s">
        <v>4719</v>
      </c>
      <c r="B1230" s="129" t="s">
        <v>4675</v>
      </c>
      <c r="C1230" s="130" t="s">
        <v>4720</v>
      </c>
      <c r="D1230" s="131" t="s">
        <v>4677</v>
      </c>
      <c r="E1230" s="129" t="s">
        <v>2549</v>
      </c>
      <c r="F1230" s="132" t="s">
        <v>4721</v>
      </c>
      <c r="G1230" s="132">
        <v>1.7338612770000001E-2</v>
      </c>
      <c r="H1230" s="348">
        <v>1.7338612770000001E-2</v>
      </c>
      <c r="I1230" s="74"/>
      <c r="J1230" s="337">
        <v>0.11545777443609022</v>
      </c>
      <c r="K1230" s="338">
        <v>0.11545777443609022</v>
      </c>
      <c r="L1230" s="74"/>
      <c r="M1230" s="339">
        <v>2.2543776999999999E-3</v>
      </c>
      <c r="N1230" s="340">
        <f t="shared" si="87"/>
        <v>2.2543776999999999E-3</v>
      </c>
      <c r="O1230" s="74"/>
      <c r="P1230" s="133">
        <v>2.0877973999999999E-3</v>
      </c>
      <c r="Q1230" s="145">
        <v>9.5462159000000003E-5</v>
      </c>
      <c r="R1230" s="145">
        <v>7.1118109000000004E-5</v>
      </c>
      <c r="S1230" s="134">
        <v>1.2516770823900001E-7</v>
      </c>
      <c r="T1230" s="135">
        <v>3.5304052451959993E-10</v>
      </c>
      <c r="U1230" s="135">
        <v>9.960519466E-3</v>
      </c>
      <c r="V1230" s="342">
        <v>5.6599716000000003E-6</v>
      </c>
      <c r="W1230" s="233" t="s">
        <v>4679</v>
      </c>
      <c r="X1230" s="151"/>
      <c r="Y1230" s="151"/>
      <c r="Z1230" s="151"/>
    </row>
    <row r="1231" spans="1:26" ht="14.5" customHeight="1">
      <c r="A1231" s="74" t="s">
        <v>4722</v>
      </c>
      <c r="B1231" s="129" t="s">
        <v>4675</v>
      </c>
      <c r="C1231" s="130" t="s">
        <v>4723</v>
      </c>
      <c r="D1231" s="131" t="s">
        <v>4677</v>
      </c>
      <c r="E1231" s="129" t="s">
        <v>2549</v>
      </c>
      <c r="F1231" s="132" t="s">
        <v>4724</v>
      </c>
      <c r="G1231" s="132">
        <v>1.5228532950999999E-2</v>
      </c>
      <c r="H1231" s="348">
        <v>1.5228532950999999E-2</v>
      </c>
      <c r="I1231" s="74"/>
      <c r="J1231" s="337">
        <v>0.10138056390977443</v>
      </c>
      <c r="K1231" s="338">
        <v>0.10138056390977443</v>
      </c>
      <c r="L1231" s="74"/>
      <c r="M1231" s="339">
        <v>1.9788199E-3</v>
      </c>
      <c r="N1231" s="340">
        <f t="shared" si="87"/>
        <v>1.9788199E-3</v>
      </c>
      <c r="O1231" s="74"/>
      <c r="P1231" s="133">
        <v>1.8212383000000001E-3</v>
      </c>
      <c r="Q1231" s="145">
        <v>8.3689037000000006E-5</v>
      </c>
      <c r="R1231" s="145">
        <v>7.3892570000000003E-5</v>
      </c>
      <c r="S1231" s="134">
        <v>1.0918694538100001E-7</v>
      </c>
      <c r="T1231" s="135">
        <v>3.095008774129E-10</v>
      </c>
      <c r="U1231" s="135">
        <v>1.03490993408E-2</v>
      </c>
      <c r="V1231" s="342">
        <v>5.2491147999999998E-6</v>
      </c>
      <c r="W1231" s="233" t="s">
        <v>4679</v>
      </c>
      <c r="X1231" s="151"/>
      <c r="Y1231" s="151"/>
      <c r="Z1231" s="151"/>
    </row>
    <row r="1232" spans="1:26" ht="14.5" customHeight="1">
      <c r="A1232" s="74" t="s">
        <v>4725</v>
      </c>
      <c r="B1232" s="129" t="s">
        <v>4675</v>
      </c>
      <c r="C1232" s="130" t="s">
        <v>4726</v>
      </c>
      <c r="D1232" s="131" t="s">
        <v>4677</v>
      </c>
      <c r="E1232" s="129" t="s">
        <v>2549</v>
      </c>
      <c r="F1232" s="132" t="s">
        <v>4727</v>
      </c>
      <c r="G1232" s="132">
        <v>8.0136510700000007E-3</v>
      </c>
      <c r="H1232" s="348">
        <v>8.0136510700000007E-3</v>
      </c>
      <c r="I1232" s="74"/>
      <c r="J1232" s="337">
        <v>3.861634135338346E-2</v>
      </c>
      <c r="K1232" s="338">
        <v>3.861634135338346E-2</v>
      </c>
      <c r="L1232" s="74"/>
      <c r="M1232" s="339">
        <v>1.1434635999999999E-3</v>
      </c>
      <c r="N1232" s="340">
        <f t="shared" si="87"/>
        <v>1.1434635999999999E-3</v>
      </c>
      <c r="O1232" s="74"/>
      <c r="P1232" s="133">
        <v>1.0701816999999999E-3</v>
      </c>
      <c r="Q1232" s="145">
        <v>4.0297713000000001E-5</v>
      </c>
      <c r="R1232" s="145">
        <v>3.2984166999999998E-5</v>
      </c>
      <c r="S1232" s="134">
        <v>6.4159574920000008E-8</v>
      </c>
      <c r="T1232" s="135">
        <v>1.4903000815009999E-10</v>
      </c>
      <c r="U1232" s="135">
        <v>4.6196311774E-3</v>
      </c>
      <c r="V1232" s="342">
        <v>2.8806206000000002E-6</v>
      </c>
      <c r="W1232" s="233" t="s">
        <v>4679</v>
      </c>
      <c r="X1232" s="89"/>
      <c r="Y1232" s="89"/>
      <c r="Z1232" s="90"/>
    </row>
    <row r="1233" spans="1:26" ht="14.5" customHeight="1">
      <c r="A1233" s="74" t="s">
        <v>4728</v>
      </c>
      <c r="B1233" s="129" t="s">
        <v>4675</v>
      </c>
      <c r="C1233" s="130" t="s">
        <v>4729</v>
      </c>
      <c r="D1233" s="131" t="s">
        <v>4677</v>
      </c>
      <c r="E1233" s="129" t="s">
        <v>2549</v>
      </c>
      <c r="F1233" s="132" t="s">
        <v>4730</v>
      </c>
      <c r="G1233" s="132">
        <v>1.1559985809999999E-2</v>
      </c>
      <c r="H1233" s="348">
        <v>1.1559985809999999E-2</v>
      </c>
      <c r="I1233" s="74"/>
      <c r="J1233" s="337">
        <v>6.4183214285714274E-2</v>
      </c>
      <c r="K1233" s="338">
        <v>6.4183214285714274E-2</v>
      </c>
      <c r="L1233" s="74"/>
      <c r="M1233" s="339">
        <v>1.6524853999999999E-3</v>
      </c>
      <c r="N1233" s="340">
        <f t="shared" si="87"/>
        <v>1.6524853999999999E-3</v>
      </c>
      <c r="O1233" s="74"/>
      <c r="P1233" s="133">
        <v>1.5526927000000001E-3</v>
      </c>
      <c r="Q1233" s="145">
        <v>6.0484208999999997E-5</v>
      </c>
      <c r="R1233" s="145">
        <v>3.9308477000000002E-5</v>
      </c>
      <c r="S1233" s="134">
        <v>9.3087092799999995E-8</v>
      </c>
      <c r="T1233" s="135">
        <v>2.2368420501589998E-10</v>
      </c>
      <c r="U1233" s="135">
        <v>5.5053889131000001E-3</v>
      </c>
      <c r="V1233" s="342">
        <v>3.6788214E-6</v>
      </c>
      <c r="W1233" s="233" t="s">
        <v>4679</v>
      </c>
      <c r="X1233" s="89"/>
      <c r="Y1233" s="89"/>
      <c r="Z1233" s="90"/>
    </row>
    <row r="1234" spans="1:26" ht="14.5" customHeight="1">
      <c r="A1234" s="74" t="s">
        <v>4731</v>
      </c>
      <c r="B1234" s="129" t="s">
        <v>4675</v>
      </c>
      <c r="C1234" s="130" t="s">
        <v>4732</v>
      </c>
      <c r="D1234" s="131" t="s">
        <v>4677</v>
      </c>
      <c r="E1234" s="129" t="s">
        <v>2549</v>
      </c>
      <c r="F1234" s="132" t="s">
        <v>4733</v>
      </c>
      <c r="G1234" s="132">
        <v>5.3582551699999995E-3</v>
      </c>
      <c r="H1234" s="348">
        <v>5.3582551699999995E-3</v>
      </c>
      <c r="I1234" s="74"/>
      <c r="J1234" s="337">
        <v>2.5349766165413533E-2</v>
      </c>
      <c r="K1234" s="338">
        <v>2.5349766165413533E-2</v>
      </c>
      <c r="L1234" s="74"/>
      <c r="M1234" s="339">
        <v>7.8438187E-4</v>
      </c>
      <c r="N1234" s="340">
        <f t="shared" si="87"/>
        <v>7.8438187E-4</v>
      </c>
      <c r="O1234" s="74"/>
      <c r="P1234" s="133">
        <v>7.3560585000000003E-4</v>
      </c>
      <c r="Q1234" s="145">
        <v>2.6409113E-5</v>
      </c>
      <c r="R1234" s="145">
        <v>2.2366912E-5</v>
      </c>
      <c r="S1234" s="134">
        <v>4.4101070613000002E-8</v>
      </c>
      <c r="T1234" s="135">
        <v>9.7666835457100006E-11</v>
      </c>
      <c r="U1234" s="135">
        <v>3.1326206398999998E-3</v>
      </c>
      <c r="V1234" s="342">
        <v>1.8913628999999999E-6</v>
      </c>
      <c r="W1234" s="233" t="s">
        <v>4679</v>
      </c>
      <c r="X1234" s="89"/>
      <c r="Y1234" s="89"/>
      <c r="Z1234" s="90"/>
    </row>
    <row r="1235" spans="1:26" ht="14.5" customHeight="1">
      <c r="A1235" s="74" t="s">
        <v>4734</v>
      </c>
      <c r="B1235" s="129" t="s">
        <v>4675</v>
      </c>
      <c r="C1235" s="130" t="s">
        <v>4735</v>
      </c>
      <c r="D1235" s="131" t="s">
        <v>4677</v>
      </c>
      <c r="E1235" s="129" t="s">
        <v>2549</v>
      </c>
      <c r="F1235" s="132" t="s">
        <v>4736</v>
      </c>
      <c r="G1235" s="132">
        <v>2.8918213300000002E-2</v>
      </c>
      <c r="H1235" s="348">
        <v>2.8918213300000002E-2</v>
      </c>
      <c r="I1235" s="74"/>
      <c r="J1235" s="337">
        <v>0.14486712781954886</v>
      </c>
      <c r="K1235" s="338">
        <v>0.14486712781954886</v>
      </c>
      <c r="L1235" s="74"/>
      <c r="M1235" s="339">
        <v>4.1998877E-3</v>
      </c>
      <c r="N1235" s="340">
        <f t="shared" si="87"/>
        <v>4.1998877E-3</v>
      </c>
      <c r="O1235" s="74"/>
      <c r="P1235" s="133">
        <v>3.9311639000000004E-3</v>
      </c>
      <c r="Q1235" s="133">
        <v>1.4877059E-4</v>
      </c>
      <c r="R1235" s="133">
        <v>1.1995321E-4</v>
      </c>
      <c r="S1235" s="134">
        <v>2.3568128652999999E-7</v>
      </c>
      <c r="T1235" s="135">
        <v>5.5018710933500003E-10</v>
      </c>
      <c r="U1235" s="135">
        <v>1.680017E-2</v>
      </c>
      <c r="V1235" s="342">
        <v>1.0225841999999999E-5</v>
      </c>
      <c r="W1235" s="233" t="s">
        <v>4679</v>
      </c>
      <c r="X1235" s="89"/>
      <c r="Y1235" s="89"/>
      <c r="Z1235" s="90"/>
    </row>
    <row r="1236" spans="1:26" ht="14.5" customHeight="1">
      <c r="A1236" s="74" t="s">
        <v>4737</v>
      </c>
      <c r="B1236" s="129" t="s">
        <v>4675</v>
      </c>
      <c r="C1236" s="130" t="s">
        <v>4738</v>
      </c>
      <c r="D1236" s="131" t="s">
        <v>4677</v>
      </c>
      <c r="E1236" s="129" t="s">
        <v>2549</v>
      </c>
      <c r="F1236" s="132" t="s">
        <v>4739</v>
      </c>
      <c r="G1236" s="132">
        <v>1.8568690570000001E-2</v>
      </c>
      <c r="H1236" s="348">
        <v>1.8568690570000001E-2</v>
      </c>
      <c r="I1236" s="74"/>
      <c r="J1236" s="337">
        <v>0.11871163157894736</v>
      </c>
      <c r="K1236" s="338">
        <v>0.11871163157894736</v>
      </c>
      <c r="L1236" s="74"/>
      <c r="M1236" s="339">
        <v>2.2827521999999999E-3</v>
      </c>
      <c r="N1236" s="340">
        <f t="shared" si="87"/>
        <v>2.2827521999999999E-3</v>
      </c>
      <c r="O1236" s="74"/>
      <c r="P1236" s="133">
        <v>2.1234318000000001E-3</v>
      </c>
      <c r="Q1236" s="145">
        <v>9.7354198999999994E-5</v>
      </c>
      <c r="R1236" s="145">
        <v>6.1966189E-5</v>
      </c>
      <c r="S1236" s="134">
        <v>1.27304064273E-7</v>
      </c>
      <c r="T1236" s="135">
        <v>3.6003771743959999E-10</v>
      </c>
      <c r="U1236" s="135">
        <v>8.6787379813000002E-3</v>
      </c>
      <c r="V1236" s="342">
        <v>5.8414205999999999E-6</v>
      </c>
      <c r="W1236" s="233" t="s">
        <v>4679</v>
      </c>
      <c r="X1236" s="89"/>
      <c r="Y1236" s="89"/>
      <c r="Z1236" s="90"/>
    </row>
    <row r="1237" spans="1:26" ht="14.5" customHeight="1">
      <c r="A1237" s="74" t="s">
        <v>4740</v>
      </c>
      <c r="B1237" s="129" t="s">
        <v>4675</v>
      </c>
      <c r="C1237" s="130" t="s">
        <v>4741</v>
      </c>
      <c r="D1237" s="131" t="s">
        <v>4677</v>
      </c>
      <c r="E1237" s="129" t="s">
        <v>2549</v>
      </c>
      <c r="F1237" s="132" t="s">
        <v>4742</v>
      </c>
      <c r="G1237" s="132">
        <v>8.5534040690000003E-4</v>
      </c>
      <c r="H1237" s="348">
        <v>8.5534040690000003E-4</v>
      </c>
      <c r="I1237" s="74"/>
      <c r="J1237" s="337">
        <v>3.9185378947368416E-3</v>
      </c>
      <c r="K1237" s="338">
        <v>3.9185378947368416E-3</v>
      </c>
      <c r="L1237" s="74"/>
      <c r="M1237" s="345">
        <v>7.9807805999999995E-5</v>
      </c>
      <c r="N1237" s="340">
        <f t="shared" si="87"/>
        <v>7.9807805999999995E-5</v>
      </c>
      <c r="P1237" s="145">
        <v>7.4746192999999993E-5</v>
      </c>
      <c r="Q1237" s="145">
        <v>3.3914402E-6</v>
      </c>
      <c r="R1237" s="145">
        <v>1.670172E-6</v>
      </c>
      <c r="S1237" s="134">
        <v>4.4811866096000006E-9</v>
      </c>
      <c r="T1237" s="135">
        <v>1.2542308328150001E-11</v>
      </c>
      <c r="U1237" s="135">
        <v>2.339176506E-4</v>
      </c>
      <c r="V1237" s="342">
        <v>2.8698231999999999E-7</v>
      </c>
      <c r="W1237" s="233" t="s">
        <v>4679</v>
      </c>
      <c r="X1237" s="89"/>
      <c r="Y1237" s="89"/>
      <c r="Z1237" s="90"/>
    </row>
    <row r="1238" spans="1:26" ht="14.5" customHeight="1">
      <c r="A1238" s="74" t="s">
        <v>4743</v>
      </c>
      <c r="B1238" s="129" t="s">
        <v>4675</v>
      </c>
      <c r="C1238" s="130" t="s">
        <v>4744</v>
      </c>
      <c r="D1238" s="131" t="s">
        <v>4677</v>
      </c>
      <c r="E1238" s="129" t="s">
        <v>2549</v>
      </c>
      <c r="F1238" s="132" t="s">
        <v>4745</v>
      </c>
      <c r="G1238" s="132">
        <v>3.5099838403000003E-2</v>
      </c>
      <c r="H1238" s="348">
        <v>3.5099838403000003E-2</v>
      </c>
      <c r="I1238" s="74"/>
      <c r="J1238" s="337">
        <v>0.21391636090225563</v>
      </c>
      <c r="K1238" s="338">
        <v>0.21391636090225563</v>
      </c>
      <c r="L1238" s="74"/>
      <c r="M1238" s="339">
        <v>4.8416943999999998E-3</v>
      </c>
      <c r="N1238" s="340">
        <f t="shared" si="87"/>
        <v>4.8416943999999998E-3</v>
      </c>
      <c r="O1238" s="74"/>
      <c r="P1238" s="133">
        <v>4.6090857000000004E-3</v>
      </c>
      <c r="Q1238" s="133">
        <v>1.9202879999999999E-4</v>
      </c>
      <c r="R1238" s="145">
        <v>4.0579966999999997E-5</v>
      </c>
      <c r="S1238" s="134">
        <v>2.7632408191999997E-7</v>
      </c>
      <c r="T1238" s="135">
        <v>7.1016566360099994E-10</v>
      </c>
      <c r="U1238" s="135">
        <v>5.6834688245000001E-3</v>
      </c>
      <c r="V1238" s="342">
        <v>1.1050494000000001E-5</v>
      </c>
      <c r="W1238" s="233" t="s">
        <v>4679</v>
      </c>
      <c r="X1238" s="89"/>
      <c r="Y1238" s="89"/>
      <c r="Z1238" s="90"/>
    </row>
    <row r="1239" spans="1:26" ht="14.5" customHeight="1">
      <c r="A1239" s="74" t="s">
        <v>4746</v>
      </c>
      <c r="B1239" s="129" t="s">
        <v>4675</v>
      </c>
      <c r="C1239" s="130" t="s">
        <v>4747</v>
      </c>
      <c r="D1239" s="131" t="s">
        <v>4677</v>
      </c>
      <c r="E1239" s="129" t="s">
        <v>2549</v>
      </c>
      <c r="F1239" s="132" t="s">
        <v>4748</v>
      </c>
      <c r="G1239" s="132">
        <v>1.1967376589E-2</v>
      </c>
      <c r="H1239" s="348">
        <v>1.1967376589E-2</v>
      </c>
      <c r="I1239" s="74"/>
      <c r="J1239" s="337">
        <v>7.0047375187969912E-2</v>
      </c>
      <c r="K1239" s="338">
        <v>7.0047375187969912E-2</v>
      </c>
      <c r="L1239" s="74"/>
      <c r="M1239" s="339">
        <v>1.5734925000000001E-3</v>
      </c>
      <c r="N1239" s="340">
        <f t="shared" si="87"/>
        <v>1.5734925000000001E-3</v>
      </c>
      <c r="O1239" s="74"/>
      <c r="P1239" s="133">
        <v>1.4593064E-3</v>
      </c>
      <c r="Q1239" s="145">
        <v>6.3947006000000006E-5</v>
      </c>
      <c r="R1239" s="145">
        <v>5.0239084999999997E-5</v>
      </c>
      <c r="S1239" s="134">
        <v>8.7488394950000002E-8</v>
      </c>
      <c r="T1239" s="135">
        <v>2.3649040562420003E-10</v>
      </c>
      <c r="U1239" s="135">
        <v>7.0362864239000003E-3</v>
      </c>
      <c r="V1239" s="342">
        <v>3.8899949999999997E-6</v>
      </c>
      <c r="W1239" s="233" t="s">
        <v>4679</v>
      </c>
      <c r="X1239" s="89"/>
      <c r="Y1239" s="89"/>
      <c r="Z1239" s="90"/>
    </row>
    <row r="1240" spans="1:26" ht="14.5" customHeight="1">
      <c r="A1240" s="74" t="s">
        <v>4749</v>
      </c>
      <c r="B1240" s="129" t="s">
        <v>4675</v>
      </c>
      <c r="C1240" s="130" t="s">
        <v>4750</v>
      </c>
      <c r="D1240" s="131" t="s">
        <v>4677</v>
      </c>
      <c r="E1240" s="129" t="s">
        <v>2549</v>
      </c>
      <c r="F1240" s="132" t="s">
        <v>4751</v>
      </c>
      <c r="G1240" s="132">
        <v>2.0684907240000001E-2</v>
      </c>
      <c r="H1240" s="348">
        <v>2.0684907240000001E-2</v>
      </c>
      <c r="I1240" s="74"/>
      <c r="J1240" s="337">
        <v>8.6127721804511267E-2</v>
      </c>
      <c r="K1240" s="338">
        <v>8.6127721804511267E-2</v>
      </c>
      <c r="L1240" s="74"/>
      <c r="M1240" s="339">
        <v>2.3163461E-3</v>
      </c>
      <c r="N1240" s="340">
        <f t="shared" si="87"/>
        <v>2.3163461E-3</v>
      </c>
      <c r="O1240" s="74"/>
      <c r="P1240" s="133">
        <v>2.2002201000000002E-3</v>
      </c>
      <c r="Q1240" s="145">
        <v>8.4727909000000004E-5</v>
      </c>
      <c r="R1240" s="145">
        <v>3.1398113999999998E-5</v>
      </c>
      <c r="S1240" s="134">
        <v>1.3190768172E-7</v>
      </c>
      <c r="T1240" s="135">
        <v>3.1334285877070001E-10</v>
      </c>
      <c r="U1240" s="135">
        <v>4.3974950157999997E-3</v>
      </c>
      <c r="V1240" s="342">
        <v>5.9697948999999997E-6</v>
      </c>
      <c r="W1240" s="233" t="s">
        <v>4679</v>
      </c>
      <c r="X1240" s="151"/>
      <c r="Y1240" s="151"/>
      <c r="Z1240" s="151"/>
    </row>
    <row r="1241" spans="1:26" ht="14.5" customHeight="1">
      <c r="A1241" s="74" t="s">
        <v>4752</v>
      </c>
      <c r="B1241" s="129" t="s">
        <v>4675</v>
      </c>
      <c r="C1241" s="130" t="s">
        <v>4753</v>
      </c>
      <c r="D1241" s="131" t="s">
        <v>4677</v>
      </c>
      <c r="E1241" s="129" t="s">
        <v>2549</v>
      </c>
      <c r="F1241" s="132" t="s">
        <v>4754</v>
      </c>
      <c r="G1241" s="132">
        <v>2.1877647282E-2</v>
      </c>
      <c r="H1241" s="348">
        <v>2.1877647282E-2</v>
      </c>
      <c r="I1241" s="74"/>
      <c r="J1241" s="337">
        <v>4.1290469924812029E-2</v>
      </c>
      <c r="K1241" s="338">
        <v>4.1290469924812029E-2</v>
      </c>
      <c r="L1241" s="74"/>
      <c r="M1241" s="339">
        <v>1.1382033000000001E-3</v>
      </c>
      <c r="N1241" s="340">
        <f t="shared" si="87"/>
        <v>1.1382033000000001E-3</v>
      </c>
      <c r="O1241" s="74"/>
      <c r="P1241" s="133">
        <v>1.0773978E-3</v>
      </c>
      <c r="Q1241" s="145">
        <v>4.0791207000000003E-5</v>
      </c>
      <c r="R1241" s="145">
        <v>2.0014259E-5</v>
      </c>
      <c r="S1241" s="134">
        <v>6.4592194774999997E-8</v>
      </c>
      <c r="T1241" s="135">
        <v>1.5085506052099999E-10</v>
      </c>
      <c r="U1241" s="135">
        <v>2.8031175160999999E-3</v>
      </c>
      <c r="V1241" s="342">
        <v>4.9808047000000003E-6</v>
      </c>
      <c r="W1241" s="233" t="s">
        <v>4679</v>
      </c>
      <c r="X1241" s="89"/>
      <c r="Y1241" s="89"/>
      <c r="Z1241" s="90"/>
    </row>
    <row r="1242" spans="1:26" ht="14.5" customHeight="1">
      <c r="A1242" s="74" t="s">
        <v>4755</v>
      </c>
      <c r="B1242" s="129" t="s">
        <v>4675</v>
      </c>
      <c r="C1242" s="130" t="s">
        <v>4756</v>
      </c>
      <c r="D1242" s="131" t="s">
        <v>4677</v>
      </c>
      <c r="E1242" s="129" t="s">
        <v>2549</v>
      </c>
      <c r="F1242" s="132" t="s">
        <v>4757</v>
      </c>
      <c r="G1242" s="132">
        <v>2.1243598151E-2</v>
      </c>
      <c r="H1242" s="348">
        <v>2.1243598151E-2</v>
      </c>
      <c r="I1242" s="74"/>
      <c r="J1242" s="337">
        <v>6.9752946616541356E-2</v>
      </c>
      <c r="K1242" s="338">
        <v>6.9752946616541356E-2</v>
      </c>
      <c r="L1242" s="74"/>
      <c r="M1242" s="339">
        <v>1.4666919999999999E-3</v>
      </c>
      <c r="N1242" s="340">
        <f t="shared" si="87"/>
        <v>1.4666919999999999E-3</v>
      </c>
      <c r="O1242" s="74"/>
      <c r="P1242" s="133">
        <v>1.3907886E-3</v>
      </c>
      <c r="Q1242" s="145">
        <v>6.1303717999999996E-5</v>
      </c>
      <c r="R1242" s="145">
        <v>1.4599685000000001E-5</v>
      </c>
      <c r="S1242" s="134">
        <v>8.3380612171999999E-8</v>
      </c>
      <c r="T1242" s="135">
        <v>2.2671493310040001E-10</v>
      </c>
      <c r="U1242" s="135">
        <v>2.0447738531000001E-3</v>
      </c>
      <c r="V1242" s="342">
        <v>5.3239685999999998E-6</v>
      </c>
      <c r="W1242" s="233" t="s">
        <v>4679</v>
      </c>
      <c r="X1242" s="89"/>
      <c r="Y1242" s="89"/>
      <c r="Z1242" s="90"/>
    </row>
    <row r="1243" spans="1:26" ht="14.5" customHeight="1">
      <c r="A1243" s="74" t="s">
        <v>4758</v>
      </c>
      <c r="B1243" s="129" t="s">
        <v>4675</v>
      </c>
      <c r="C1243" s="130" t="s">
        <v>4759</v>
      </c>
      <c r="D1243" s="131" t="s">
        <v>4677</v>
      </c>
      <c r="E1243" s="129" t="s">
        <v>2549</v>
      </c>
      <c r="F1243" s="132" t="s">
        <v>4760</v>
      </c>
      <c r="G1243" s="132">
        <v>1.8864093880000002E-2</v>
      </c>
      <c r="H1243" s="348">
        <v>1.8864093880000002E-2</v>
      </c>
      <c r="I1243" s="74"/>
      <c r="J1243" s="337">
        <v>7.8684270676691717E-2</v>
      </c>
      <c r="K1243" s="338">
        <v>7.8684270676691717E-2</v>
      </c>
      <c r="L1243" s="74"/>
      <c r="M1243" s="339">
        <v>1.9023009000000001E-3</v>
      </c>
      <c r="N1243" s="340">
        <f t="shared" si="87"/>
        <v>1.9023009000000001E-3</v>
      </c>
      <c r="O1243" s="74"/>
      <c r="P1243" s="133">
        <v>1.7821743E-3</v>
      </c>
      <c r="Q1243" s="145">
        <v>7.4509279999999993E-5</v>
      </c>
      <c r="R1243" s="145">
        <v>4.5617373999999997E-5</v>
      </c>
      <c r="S1243" s="134">
        <v>1.0684498021E-7</v>
      </c>
      <c r="T1243" s="135">
        <v>2.7555207234669999E-10</v>
      </c>
      <c r="U1243" s="135">
        <v>6.3889880303000003E-3</v>
      </c>
      <c r="V1243" s="342">
        <v>5.2228602E-6</v>
      </c>
      <c r="W1243" s="233" t="s">
        <v>4679</v>
      </c>
      <c r="X1243" s="89"/>
      <c r="Y1243" s="89"/>
      <c r="Z1243" s="90"/>
    </row>
    <row r="1244" spans="1:26" ht="14.5" customHeight="1">
      <c r="A1244" s="74" t="s">
        <v>4761</v>
      </c>
      <c r="B1244" s="129" t="s">
        <v>4675</v>
      </c>
      <c r="C1244" s="130" t="s">
        <v>4762</v>
      </c>
      <c r="D1244" s="131" t="s">
        <v>4677</v>
      </c>
      <c r="E1244" s="129" t="s">
        <v>2549</v>
      </c>
      <c r="F1244" s="132" t="s">
        <v>4763</v>
      </c>
      <c r="G1244" s="132">
        <v>8.1375411026999994E-3</v>
      </c>
      <c r="H1244" s="348">
        <v>8.1375411026999994E-3</v>
      </c>
      <c r="I1244" s="74"/>
      <c r="J1244" s="337">
        <v>4.536166917293233E-3</v>
      </c>
      <c r="K1244" s="338">
        <v>4.536166917293233E-3</v>
      </c>
      <c r="L1244" s="74"/>
      <c r="M1244" s="339">
        <v>1.3953189E-4</v>
      </c>
      <c r="N1244" s="340">
        <f t="shared" si="87"/>
        <v>1.3953189E-4</v>
      </c>
      <c r="O1244" s="74"/>
      <c r="P1244" s="133">
        <v>1.3115436E-4</v>
      </c>
      <c r="Q1244" s="145">
        <v>4.8045002000000002E-6</v>
      </c>
      <c r="R1244" s="145">
        <v>3.5730237999999999E-6</v>
      </c>
      <c r="S1244" s="134">
        <v>7.8629714362000009E-9</v>
      </c>
      <c r="T1244" s="135">
        <v>1.7768121666769998E-11</v>
      </c>
      <c r="U1244" s="135">
        <v>5.0042349549999992E-4</v>
      </c>
      <c r="V1244" s="342">
        <v>1.5834584E-6</v>
      </c>
      <c r="W1244" s="233" t="s">
        <v>4679</v>
      </c>
      <c r="X1244" s="89"/>
      <c r="Y1244" s="89"/>
      <c r="Z1244" s="90"/>
    </row>
    <row r="1245" spans="1:26" ht="14.5" customHeight="1">
      <c r="A1245" s="74" t="s">
        <v>4764</v>
      </c>
      <c r="B1245" s="129" t="s">
        <v>4675</v>
      </c>
      <c r="C1245" s="130" t="s">
        <v>4765</v>
      </c>
      <c r="D1245" s="131" t="s">
        <v>4677</v>
      </c>
      <c r="E1245" s="129" t="s">
        <v>2549</v>
      </c>
      <c r="F1245" s="132" t="s">
        <v>4766</v>
      </c>
      <c r="G1245" s="132">
        <v>1.7229069829999999E-2</v>
      </c>
      <c r="H1245" s="348">
        <v>1.7229069829999999E-2</v>
      </c>
      <c r="I1245" s="74"/>
      <c r="J1245" s="337">
        <v>8.6642872180451122E-2</v>
      </c>
      <c r="K1245" s="338">
        <v>8.6642872180451122E-2</v>
      </c>
      <c r="L1245" s="74"/>
      <c r="M1245" s="339">
        <v>1.8106692000000001E-3</v>
      </c>
      <c r="N1245" s="340">
        <f t="shared" si="87"/>
        <v>1.8106692000000001E-3</v>
      </c>
      <c r="O1245" s="74"/>
      <c r="P1245" s="133">
        <v>1.6833715000000001E-3</v>
      </c>
      <c r="Q1245" s="145">
        <v>7.4263468000000004E-5</v>
      </c>
      <c r="R1245" s="145">
        <v>5.3034254000000002E-5</v>
      </c>
      <c r="S1245" s="134">
        <v>1.00921554189E-7</v>
      </c>
      <c r="T1245" s="135">
        <v>2.7464300417990004E-10</v>
      </c>
      <c r="U1245" s="135">
        <v>7.4277666956999999E-3</v>
      </c>
      <c r="V1245" s="342">
        <v>5.0006638000000002E-6</v>
      </c>
      <c r="W1245" s="233" t="s">
        <v>4679</v>
      </c>
      <c r="X1245" s="89"/>
      <c r="Y1245" s="89"/>
      <c r="Z1245" s="90"/>
    </row>
    <row r="1246" spans="1:26" ht="14.5" customHeight="1">
      <c r="A1246" s="74" t="s">
        <v>4767</v>
      </c>
      <c r="B1246" s="129" t="s">
        <v>4675</v>
      </c>
      <c r="C1246" s="130" t="s">
        <v>4768</v>
      </c>
      <c r="D1246" s="131" t="s">
        <v>4677</v>
      </c>
      <c r="E1246" s="129" t="s">
        <v>2549</v>
      </c>
      <c r="F1246" s="132" t="s">
        <v>4769</v>
      </c>
      <c r="G1246" s="132">
        <v>1.1161752567000001E-2</v>
      </c>
      <c r="H1246" s="348">
        <v>1.1161752567000001E-2</v>
      </c>
      <c r="I1246" s="74"/>
      <c r="J1246" s="337">
        <v>1.1015202255639097E-2</v>
      </c>
      <c r="K1246" s="338">
        <v>1.1015202255639097E-2</v>
      </c>
      <c r="L1246" s="74"/>
      <c r="M1246" s="339">
        <v>3.6090394999999998E-4</v>
      </c>
      <c r="N1246" s="340">
        <f t="shared" si="87"/>
        <v>3.6090394999999998E-4</v>
      </c>
      <c r="O1246" s="74"/>
      <c r="P1246" s="133">
        <v>3.4142930000000002E-4</v>
      </c>
      <c r="Q1246" s="145">
        <v>1.1892559999999999E-5</v>
      </c>
      <c r="R1246" s="145">
        <v>7.5820871E-6</v>
      </c>
      <c r="S1246" s="134">
        <v>2.0469382399000001E-8</v>
      </c>
      <c r="T1246" s="135">
        <v>4.3981360662960002E-11</v>
      </c>
      <c r="U1246" s="135">
        <v>1.0619169823E-3</v>
      </c>
      <c r="V1246" s="342">
        <v>2.2875746000000001E-6</v>
      </c>
      <c r="W1246" s="233" t="s">
        <v>4679</v>
      </c>
      <c r="X1246" s="89"/>
      <c r="Y1246" s="89"/>
      <c r="Z1246" s="90"/>
    </row>
    <row r="1247" spans="1:26" ht="14.5" customHeight="1">
      <c r="B1247" s="129" t="s">
        <v>772</v>
      </c>
      <c r="C1247" s="127" t="s">
        <v>4770</v>
      </c>
      <c r="D1247" s="127" t="s">
        <v>4771</v>
      </c>
      <c r="G1247" s="74"/>
      <c r="H1247" s="74"/>
      <c r="I1247" s="74"/>
      <c r="J1247" s="115"/>
      <c r="K1247" s="74"/>
      <c r="L1247" s="74"/>
      <c r="M1247" s="115"/>
      <c r="N1247" s="74"/>
      <c r="O1247" s="74"/>
      <c r="P1247" s="74"/>
      <c r="V1247" s="74"/>
      <c r="W1247" s="233"/>
      <c r="X1247" s="89"/>
      <c r="Y1247" s="89"/>
      <c r="Z1247" s="90"/>
    </row>
    <row r="1248" spans="1:26" ht="14.5" customHeight="1">
      <c r="A1248" s="74" t="s">
        <v>4772</v>
      </c>
      <c r="B1248" s="129" t="s">
        <v>4675</v>
      </c>
      <c r="C1248" s="130" t="s">
        <v>4773</v>
      </c>
      <c r="D1248" s="131" t="s">
        <v>4774</v>
      </c>
      <c r="E1248" s="129" t="s">
        <v>2549</v>
      </c>
      <c r="F1248" s="132" t="s">
        <v>4775</v>
      </c>
      <c r="G1248" s="132">
        <v>1.9849006000000002E-2</v>
      </c>
      <c r="H1248" s="348">
        <v>1.9849006000000002E-2</v>
      </c>
      <c r="I1248" s="74"/>
      <c r="J1248" s="337">
        <v>8.871726315789473E-2</v>
      </c>
      <c r="K1248" s="338">
        <v>8.871726315789473E-2</v>
      </c>
      <c r="L1248" s="74"/>
      <c r="M1248" s="339">
        <v>2.0333191E-3</v>
      </c>
      <c r="N1248" s="340">
        <f t="shared" ref="N1248:N1278" si="88">M1248</f>
        <v>2.0333191E-3</v>
      </c>
      <c r="O1248" s="74"/>
      <c r="P1248" s="133">
        <v>1.9204188E-3</v>
      </c>
      <c r="Q1248" s="145">
        <v>7.9923325999999999E-5</v>
      </c>
      <c r="R1248" s="145">
        <v>3.2976979999999998E-5</v>
      </c>
      <c r="S1248" s="134">
        <v>1.1513302407E-7</v>
      </c>
      <c r="T1248" s="135">
        <v>2.9557442587079997E-10</v>
      </c>
      <c r="U1248" s="135">
        <v>4.6186246132000003E-3</v>
      </c>
      <c r="V1248" s="342">
        <v>5.5241422E-6</v>
      </c>
      <c r="W1248" s="233" t="s">
        <v>4679</v>
      </c>
      <c r="X1248" s="89"/>
      <c r="Y1248" s="89"/>
      <c r="Z1248" s="90"/>
    </row>
    <row r="1249" spans="1:26" ht="14.5" customHeight="1">
      <c r="A1249" s="74" t="s">
        <v>4776</v>
      </c>
      <c r="B1249" s="129" t="s">
        <v>4675</v>
      </c>
      <c r="C1249" s="130" t="s">
        <v>4777</v>
      </c>
      <c r="D1249" s="131" t="s">
        <v>4774</v>
      </c>
      <c r="E1249" s="129" t="s">
        <v>2549</v>
      </c>
      <c r="F1249" s="132" t="s">
        <v>4778</v>
      </c>
      <c r="G1249" s="132">
        <v>7.0659664370000003E-3</v>
      </c>
      <c r="H1249" s="348">
        <v>7.0659664370000003E-3</v>
      </c>
      <c r="I1249" s="74"/>
      <c r="J1249" s="337">
        <v>4.5195981203007517E-2</v>
      </c>
      <c r="K1249" s="338">
        <v>4.5195981203007517E-2</v>
      </c>
      <c r="L1249" s="74"/>
      <c r="M1249" s="339">
        <v>9.1779082999999997E-4</v>
      </c>
      <c r="N1249" s="340">
        <f t="shared" si="88"/>
        <v>9.1779082999999997E-4</v>
      </c>
      <c r="O1249" s="74"/>
      <c r="P1249" s="133">
        <v>8.4709494999999995E-4</v>
      </c>
      <c r="Q1249" s="145">
        <v>3.7968739000000001E-5</v>
      </c>
      <c r="R1249" s="145">
        <v>3.2727137999999998E-5</v>
      </c>
      <c r="S1249" s="134">
        <v>5.0785069446000004E-8</v>
      </c>
      <c r="T1249" s="135">
        <v>1.404169373926E-10</v>
      </c>
      <c r="U1249" s="135">
        <v>4.5836327412000005E-3</v>
      </c>
      <c r="V1249" s="342">
        <v>2.3950181E-6</v>
      </c>
      <c r="W1249" s="233" t="s">
        <v>4679</v>
      </c>
      <c r="X1249" s="89"/>
      <c r="Y1249" s="89"/>
      <c r="Z1249" s="90"/>
    </row>
    <row r="1250" spans="1:26" ht="14.5" customHeight="1">
      <c r="A1250" s="74" t="s">
        <v>4779</v>
      </c>
      <c r="B1250" s="129" t="s">
        <v>4675</v>
      </c>
      <c r="C1250" s="130" t="s">
        <v>4780</v>
      </c>
      <c r="D1250" s="131" t="s">
        <v>4774</v>
      </c>
      <c r="E1250" s="129" t="s">
        <v>2549</v>
      </c>
      <c r="F1250" s="132" t="s">
        <v>4781</v>
      </c>
      <c r="G1250" s="132">
        <v>1.8700164627999998E-2</v>
      </c>
      <c r="H1250" s="348">
        <v>1.8700164627999998E-2</v>
      </c>
      <c r="I1250" s="74"/>
      <c r="J1250" s="337">
        <v>4.8848353383458644E-2</v>
      </c>
      <c r="K1250" s="338">
        <v>4.8848353383458644E-2</v>
      </c>
      <c r="L1250" s="74"/>
      <c r="M1250" s="339">
        <v>1.0178008E-3</v>
      </c>
      <c r="N1250" s="340">
        <f t="shared" si="88"/>
        <v>1.0178008E-3</v>
      </c>
      <c r="O1250" s="74"/>
      <c r="P1250" s="133">
        <v>9.4022137999999998E-4</v>
      </c>
      <c r="Q1250" s="145">
        <v>4.1538398999999999E-5</v>
      </c>
      <c r="R1250" s="145">
        <v>3.6041036000000001E-5</v>
      </c>
      <c r="S1250" s="134">
        <v>5.6368188159999997E-8</v>
      </c>
      <c r="T1250" s="135">
        <v>1.5361833999900002E-10</v>
      </c>
      <c r="U1250" s="135">
        <v>5.0477641194E-3</v>
      </c>
      <c r="V1250" s="342">
        <v>4.4348243999999999E-6</v>
      </c>
      <c r="W1250" s="233" t="s">
        <v>4679</v>
      </c>
      <c r="X1250" s="89"/>
      <c r="Y1250" s="89"/>
      <c r="Z1250" s="90"/>
    </row>
    <row r="1251" spans="1:26" ht="14.5" customHeight="1">
      <c r="A1251" s="74" t="s">
        <v>4782</v>
      </c>
      <c r="B1251" s="129" t="s">
        <v>4675</v>
      </c>
      <c r="C1251" s="130" t="s">
        <v>4783</v>
      </c>
      <c r="D1251" s="131" t="s">
        <v>4774</v>
      </c>
      <c r="E1251" s="129" t="s">
        <v>2549</v>
      </c>
      <c r="F1251" s="132" t="s">
        <v>4784</v>
      </c>
      <c r="G1251" s="132">
        <v>3.1834970880000001E-2</v>
      </c>
      <c r="H1251" s="348">
        <v>3.1834970880000001E-2</v>
      </c>
      <c r="I1251" s="74"/>
      <c r="J1251" s="337">
        <v>0.13662084210526315</v>
      </c>
      <c r="K1251" s="338">
        <v>0.13662084210526315</v>
      </c>
      <c r="L1251" s="74"/>
      <c r="M1251" s="339">
        <v>3.6711704000000002E-3</v>
      </c>
      <c r="N1251" s="340">
        <f t="shared" si="88"/>
        <v>3.6711704000000002E-3</v>
      </c>
      <c r="O1251" s="74"/>
      <c r="P1251" s="133">
        <v>3.5125887999999999E-3</v>
      </c>
      <c r="Q1251" s="133">
        <v>1.3402908000000001E-4</v>
      </c>
      <c r="R1251" s="145">
        <v>2.4552549999999999E-5</v>
      </c>
      <c r="S1251" s="134">
        <v>2.1058685769000002E-7</v>
      </c>
      <c r="T1251" s="135">
        <v>4.9566968449399992E-10</v>
      </c>
      <c r="U1251" s="135">
        <v>3.4387325598000001E-3</v>
      </c>
      <c r="V1251" s="342">
        <v>8.6327885E-6</v>
      </c>
      <c r="W1251" s="233" t="s">
        <v>4679</v>
      </c>
      <c r="X1251" s="89"/>
      <c r="Y1251" s="89"/>
      <c r="Z1251" s="90"/>
    </row>
    <row r="1252" spans="1:26" ht="14.5" customHeight="1">
      <c r="A1252" s="74" t="s">
        <v>4785</v>
      </c>
      <c r="B1252" s="129" t="s">
        <v>4675</v>
      </c>
      <c r="C1252" s="130" t="s">
        <v>4786</v>
      </c>
      <c r="D1252" s="131" t="s">
        <v>4774</v>
      </c>
      <c r="E1252" s="129" t="s">
        <v>2549</v>
      </c>
      <c r="F1252" s="132" t="s">
        <v>4787</v>
      </c>
      <c r="G1252" s="132">
        <v>1.0199939725000001E-2</v>
      </c>
      <c r="H1252" s="348">
        <v>1.0199939725000001E-2</v>
      </c>
      <c r="I1252" s="74"/>
      <c r="J1252" s="337">
        <v>6.3249577443609026E-2</v>
      </c>
      <c r="K1252" s="338">
        <v>6.3249577443609026E-2</v>
      </c>
      <c r="L1252" s="74"/>
      <c r="M1252" s="339">
        <v>1.3380683999999999E-3</v>
      </c>
      <c r="N1252" s="340">
        <f t="shared" si="88"/>
        <v>1.3380683999999999E-3</v>
      </c>
      <c r="O1252" s="74"/>
      <c r="P1252" s="133">
        <v>1.2485789000000001E-3</v>
      </c>
      <c r="Q1252" s="145">
        <v>5.5204867E-5</v>
      </c>
      <c r="R1252" s="145">
        <v>3.4284583000000001E-5</v>
      </c>
      <c r="S1252" s="134">
        <v>7.485485141300001E-8</v>
      </c>
      <c r="T1252" s="135">
        <v>2.0416001399269999E-10</v>
      </c>
      <c r="U1252" s="135">
        <v>4.8017623713000005E-3</v>
      </c>
      <c r="V1252" s="342">
        <v>3.4783511000000001E-6</v>
      </c>
      <c r="W1252" s="233" t="s">
        <v>4679</v>
      </c>
      <c r="X1252" s="89"/>
      <c r="Y1252" s="89"/>
      <c r="Z1252" s="90"/>
    </row>
    <row r="1253" spans="1:26" ht="14.5" customHeight="1">
      <c r="A1253" s="74" t="s">
        <v>4788</v>
      </c>
      <c r="B1253" s="129" t="s">
        <v>4675</v>
      </c>
      <c r="C1253" s="130" t="s">
        <v>4789</v>
      </c>
      <c r="D1253" s="131" t="s">
        <v>4774</v>
      </c>
      <c r="E1253" s="129" t="s">
        <v>2549</v>
      </c>
      <c r="F1253" s="132" t="s">
        <v>4790</v>
      </c>
      <c r="G1253" s="132">
        <v>3.8274873230000006E-2</v>
      </c>
      <c r="H1253" s="348">
        <v>3.8274873230000006E-2</v>
      </c>
      <c r="I1253" s="74"/>
      <c r="J1253" s="337">
        <v>0.18562542105263158</v>
      </c>
      <c r="K1253" s="338">
        <v>0.18562542105263158</v>
      </c>
      <c r="L1253" s="74"/>
      <c r="M1253" s="339">
        <v>6.6415194000000004E-3</v>
      </c>
      <c r="N1253" s="340">
        <f t="shared" si="88"/>
        <v>6.6415194000000004E-3</v>
      </c>
      <c r="O1253" s="74"/>
      <c r="P1253" s="133">
        <v>6.2602724999999996E-3</v>
      </c>
      <c r="Q1253" s="133">
        <v>2.0829673E-4</v>
      </c>
      <c r="R1253" s="133">
        <v>1.7295017999999999E-4</v>
      </c>
      <c r="S1253" s="134">
        <v>3.7531609126E-7</v>
      </c>
      <c r="T1253" s="135">
        <v>7.7032814234500002E-10</v>
      </c>
      <c r="U1253" s="135">
        <v>2.42227139142E-2</v>
      </c>
      <c r="V1253" s="342">
        <v>1.2532122999999999E-5</v>
      </c>
      <c r="W1253" s="233" t="s">
        <v>4679</v>
      </c>
      <c r="X1253" s="89"/>
      <c r="Y1253" s="89"/>
      <c r="Z1253" s="90"/>
    </row>
    <row r="1254" spans="1:26" ht="14.5" customHeight="1">
      <c r="A1254" s="74" t="s">
        <v>4791</v>
      </c>
      <c r="B1254" s="129" t="s">
        <v>4675</v>
      </c>
      <c r="C1254" s="130" t="s">
        <v>4792</v>
      </c>
      <c r="D1254" s="131" t="s">
        <v>4774</v>
      </c>
      <c r="E1254" s="129" t="s">
        <v>2549</v>
      </c>
      <c r="F1254" s="132" t="s">
        <v>4793</v>
      </c>
      <c r="G1254" s="132">
        <v>3.0657183314000001E-2</v>
      </c>
      <c r="H1254" s="348">
        <v>3.0657183314000001E-2</v>
      </c>
      <c r="I1254" s="74"/>
      <c r="J1254" s="337">
        <v>0.13109481954887217</v>
      </c>
      <c r="K1254" s="338">
        <v>0.13109481954887217</v>
      </c>
      <c r="L1254" s="74"/>
      <c r="M1254" s="339">
        <v>3.0660803999999998E-3</v>
      </c>
      <c r="N1254" s="340">
        <f t="shared" si="88"/>
        <v>3.0660803999999998E-3</v>
      </c>
      <c r="O1254" s="74"/>
      <c r="P1254" s="133">
        <v>2.9197580000000002E-3</v>
      </c>
      <c r="Q1254" s="133">
        <v>1.2037617E-4</v>
      </c>
      <c r="R1254" s="145">
        <v>2.5946266999999999E-5</v>
      </c>
      <c r="S1254" s="134">
        <v>1.7504543798000001E-7</v>
      </c>
      <c r="T1254" s="135">
        <v>4.4517815475400006E-10</v>
      </c>
      <c r="U1254" s="135">
        <v>3.6339309432499999E-3</v>
      </c>
      <c r="V1254" s="342">
        <v>8.4540617000000005E-6</v>
      </c>
      <c r="W1254" s="233" t="s">
        <v>4679</v>
      </c>
      <c r="X1254" s="89"/>
      <c r="Y1254" s="89"/>
      <c r="Z1254" s="90"/>
    </row>
    <row r="1255" spans="1:26" ht="14.5" customHeight="1">
      <c r="A1255" s="74" t="s">
        <v>4794</v>
      </c>
      <c r="B1255" s="129" t="s">
        <v>4675</v>
      </c>
      <c r="C1255" s="130" t="s">
        <v>4795</v>
      </c>
      <c r="D1255" s="131" t="s">
        <v>4774</v>
      </c>
      <c r="E1255" s="129" t="s">
        <v>2549</v>
      </c>
      <c r="F1255" s="132" t="s">
        <v>4796</v>
      </c>
      <c r="G1255" s="132">
        <v>6.6129116009999997E-3</v>
      </c>
      <c r="H1255" s="348">
        <v>6.6129116009999997E-3</v>
      </c>
      <c r="I1255" s="74"/>
      <c r="J1255" s="337">
        <v>3.8621293984962404E-2</v>
      </c>
      <c r="K1255" s="338">
        <v>3.8621293984962404E-2</v>
      </c>
      <c r="L1255" s="74"/>
      <c r="M1255" s="339">
        <v>8.0733745000000003E-4</v>
      </c>
      <c r="N1255" s="340">
        <f t="shared" si="88"/>
        <v>8.0733745000000003E-4</v>
      </c>
      <c r="O1255" s="74"/>
      <c r="P1255" s="133">
        <v>7.5919281000000002E-4</v>
      </c>
      <c r="Q1255" s="145">
        <v>3.4358603999999998E-5</v>
      </c>
      <c r="R1255" s="145">
        <v>1.378603E-5</v>
      </c>
      <c r="S1255" s="134">
        <v>4.5515156730999999E-8</v>
      </c>
      <c r="T1255" s="135">
        <v>1.2706584162900001E-10</v>
      </c>
      <c r="U1255" s="135">
        <v>1.9308164620999999E-3</v>
      </c>
      <c r="V1255" s="342">
        <v>2.1854035999999998E-6</v>
      </c>
      <c r="W1255" s="233" t="s">
        <v>4679</v>
      </c>
      <c r="X1255" s="89"/>
      <c r="Y1255" s="89"/>
      <c r="Z1255" s="90"/>
    </row>
    <row r="1256" spans="1:26" ht="14.5" customHeight="1">
      <c r="A1256" s="74" t="s">
        <v>4797</v>
      </c>
      <c r="B1256" s="129" t="s">
        <v>4675</v>
      </c>
      <c r="C1256" s="130" t="s">
        <v>4798</v>
      </c>
      <c r="D1256" s="131" t="s">
        <v>4774</v>
      </c>
      <c r="E1256" s="129" t="s">
        <v>2549</v>
      </c>
      <c r="F1256" s="132" t="s">
        <v>4799</v>
      </c>
      <c r="G1256" s="132">
        <v>3.4818012549999999E-2</v>
      </c>
      <c r="H1256" s="348">
        <v>3.4818012549999999E-2</v>
      </c>
      <c r="I1256" s="74"/>
      <c r="J1256" s="337">
        <v>0.18691124060150374</v>
      </c>
      <c r="K1256" s="338">
        <v>0.18691124060150374</v>
      </c>
      <c r="L1256" s="74"/>
      <c r="M1256" s="339">
        <v>5.6216742999999998E-3</v>
      </c>
      <c r="N1256" s="340">
        <f t="shared" si="88"/>
        <v>5.6216742999999998E-3</v>
      </c>
      <c r="O1256" s="74"/>
      <c r="P1256" s="133">
        <v>5.3318302000000001E-3</v>
      </c>
      <c r="Q1256" s="133">
        <v>1.8377148000000001E-4</v>
      </c>
      <c r="R1256" s="133">
        <v>1.0607270000000001E-4</v>
      </c>
      <c r="S1256" s="134">
        <v>3.1965409198999998E-7</v>
      </c>
      <c r="T1256" s="135">
        <v>6.7962824870999996E-10</v>
      </c>
      <c r="U1256" s="135">
        <v>1.48561202755E-2</v>
      </c>
      <c r="V1256" s="342">
        <v>1.1122769999999999E-5</v>
      </c>
      <c r="W1256" s="233" t="s">
        <v>4679</v>
      </c>
      <c r="X1256" s="89"/>
      <c r="Y1256" s="89"/>
      <c r="Z1256" s="90"/>
    </row>
    <row r="1257" spans="1:26" ht="14.5" customHeight="1">
      <c r="A1257" s="74" t="s">
        <v>4800</v>
      </c>
      <c r="B1257" s="129" t="s">
        <v>4675</v>
      </c>
      <c r="C1257" s="130" t="s">
        <v>4801</v>
      </c>
      <c r="D1257" s="131" t="s">
        <v>4774</v>
      </c>
      <c r="E1257" s="129" t="s">
        <v>2549</v>
      </c>
      <c r="F1257" s="132" t="s">
        <v>4802</v>
      </c>
      <c r="G1257" s="132">
        <v>1.4344280195E-2</v>
      </c>
      <c r="H1257" s="348">
        <v>1.4344280195E-2</v>
      </c>
      <c r="I1257" s="74"/>
      <c r="J1257" s="337">
        <v>3.1782260150375934E-2</v>
      </c>
      <c r="K1257" s="338">
        <v>3.1782260150375934E-2</v>
      </c>
      <c r="L1257" s="74"/>
      <c r="M1257" s="339">
        <v>8.9739618999999996E-4</v>
      </c>
      <c r="N1257" s="340">
        <f t="shared" si="88"/>
        <v>8.9739618999999996E-4</v>
      </c>
      <c r="O1257" s="74"/>
      <c r="P1257" s="133">
        <v>8.4762399999999995E-4</v>
      </c>
      <c r="Q1257" s="145">
        <v>3.2841357000000003E-5</v>
      </c>
      <c r="R1257" s="145">
        <v>1.6930830999999999E-5</v>
      </c>
      <c r="S1257" s="134">
        <v>5.0816787403000005E-8</v>
      </c>
      <c r="T1257" s="135">
        <v>1.2145472284289999E-10</v>
      </c>
      <c r="U1257" s="135">
        <v>2.3712647532999997E-3</v>
      </c>
      <c r="V1257" s="342">
        <v>3.422842E-6</v>
      </c>
      <c r="W1257" s="233" t="s">
        <v>4679</v>
      </c>
      <c r="X1257" s="89"/>
      <c r="Y1257" s="89"/>
      <c r="Z1257" s="90"/>
    </row>
    <row r="1258" spans="1:26" ht="14.5" customHeight="1">
      <c r="A1258" s="74" t="s">
        <v>4803</v>
      </c>
      <c r="B1258" s="129" t="s">
        <v>4675</v>
      </c>
      <c r="C1258" s="130" t="s">
        <v>4804</v>
      </c>
      <c r="D1258" s="131" t="s">
        <v>4774</v>
      </c>
      <c r="E1258" s="129" t="s">
        <v>2549</v>
      </c>
      <c r="F1258" s="132" t="s">
        <v>4805</v>
      </c>
      <c r="G1258" s="132">
        <v>2.0095006028999999E-2</v>
      </c>
      <c r="H1258" s="348">
        <v>2.0095006028999999E-2</v>
      </c>
      <c r="I1258" s="74"/>
      <c r="J1258" s="337">
        <v>2.9277660902255639E-2</v>
      </c>
      <c r="K1258" s="338">
        <v>2.9277660902255639E-2</v>
      </c>
      <c r="L1258" s="74"/>
      <c r="M1258" s="339">
        <v>7.0455178000000001E-4</v>
      </c>
      <c r="N1258" s="340">
        <f t="shared" si="88"/>
        <v>7.0455178000000001E-4</v>
      </c>
      <c r="O1258" s="74"/>
      <c r="P1258" s="133">
        <v>6.6119015000000003E-4</v>
      </c>
      <c r="Q1258" s="145">
        <v>2.7257057999999999E-5</v>
      </c>
      <c r="R1258" s="145">
        <v>1.6104570999999999E-5</v>
      </c>
      <c r="S1258" s="134">
        <v>3.9639696933000001E-8</v>
      </c>
      <c r="T1258" s="135">
        <v>1.0080272904110002E-10</v>
      </c>
      <c r="U1258" s="135">
        <v>2.2555422480999999E-3</v>
      </c>
      <c r="V1258" s="342">
        <v>4.1726060000000002E-6</v>
      </c>
      <c r="W1258" s="233" t="s">
        <v>4679</v>
      </c>
      <c r="X1258" s="89"/>
      <c r="Y1258" s="89"/>
      <c r="Z1258" s="90"/>
    </row>
    <row r="1259" spans="1:26" ht="14.5" customHeight="1">
      <c r="A1259" s="74" t="s">
        <v>4806</v>
      </c>
      <c r="B1259" s="129" t="s">
        <v>4675</v>
      </c>
      <c r="C1259" s="130" t="s">
        <v>4807</v>
      </c>
      <c r="D1259" s="131" t="s">
        <v>4774</v>
      </c>
      <c r="E1259" s="129" t="s">
        <v>2549</v>
      </c>
      <c r="F1259" s="132" t="s">
        <v>4808</v>
      </c>
      <c r="G1259" s="132">
        <v>2.0214933189000001E-2</v>
      </c>
      <c r="H1259" s="348">
        <v>2.0214933189000001E-2</v>
      </c>
      <c r="I1259" s="74"/>
      <c r="J1259" s="337">
        <v>0.12450984962406016</v>
      </c>
      <c r="K1259" s="338">
        <v>0.12450984962406016</v>
      </c>
      <c r="L1259" s="74"/>
      <c r="M1259" s="339">
        <v>2.3962428000000001E-3</v>
      </c>
      <c r="N1259" s="340">
        <f t="shared" si="88"/>
        <v>2.3962428000000001E-3</v>
      </c>
      <c r="O1259" s="74"/>
      <c r="P1259" s="133">
        <v>2.2550024E-3</v>
      </c>
      <c r="Q1259" s="133">
        <v>1.0312156E-4</v>
      </c>
      <c r="R1259" s="145">
        <v>3.8118825E-5</v>
      </c>
      <c r="S1259" s="134">
        <v>1.3519199210999999E-7</v>
      </c>
      <c r="T1259" s="135">
        <v>3.813667030033E-10</v>
      </c>
      <c r="U1259" s="135">
        <v>5.3387709716999996E-3</v>
      </c>
      <c r="V1259" s="342">
        <v>6.1787775000000002E-6</v>
      </c>
      <c r="W1259" s="233" t="s">
        <v>4679</v>
      </c>
      <c r="X1259" s="89"/>
      <c r="Y1259" s="89"/>
      <c r="Z1259" s="90"/>
    </row>
    <row r="1260" spans="1:26" ht="14.5" customHeight="1">
      <c r="A1260" s="74" t="s">
        <v>4809</v>
      </c>
      <c r="B1260" s="129" t="s">
        <v>4675</v>
      </c>
      <c r="C1260" s="130" t="s">
        <v>4810</v>
      </c>
      <c r="D1260" s="131" t="s">
        <v>4774</v>
      </c>
      <c r="E1260" s="129" t="s">
        <v>2549</v>
      </c>
      <c r="F1260" s="132" t="s">
        <v>4811</v>
      </c>
      <c r="G1260" s="132">
        <v>2.6897134029999999E-2</v>
      </c>
      <c r="H1260" s="348">
        <v>2.6897134029999999E-2</v>
      </c>
      <c r="I1260" s="74"/>
      <c r="J1260" s="337">
        <v>0.14187912030075187</v>
      </c>
      <c r="K1260" s="338">
        <v>0.14187912030075187</v>
      </c>
      <c r="L1260" s="74"/>
      <c r="M1260" s="339">
        <v>3.7302120000000001E-3</v>
      </c>
      <c r="N1260" s="340">
        <f t="shared" si="88"/>
        <v>3.7302120000000001E-3</v>
      </c>
      <c r="O1260" s="74"/>
      <c r="P1260" s="133">
        <v>3.5248963000000001E-3</v>
      </c>
      <c r="Q1260" s="133">
        <v>1.4092997999999999E-4</v>
      </c>
      <c r="R1260" s="145">
        <v>6.4385692000000001E-5</v>
      </c>
      <c r="S1260" s="134">
        <v>2.1132471679000002E-7</v>
      </c>
      <c r="T1260" s="135">
        <v>5.211907597520001E-10</v>
      </c>
      <c r="U1260" s="135">
        <v>9.0176039152999998E-3</v>
      </c>
      <c r="V1260" s="342">
        <v>8.3282080999999995E-6</v>
      </c>
      <c r="W1260" s="233" t="s">
        <v>4679</v>
      </c>
      <c r="X1260" s="89"/>
      <c r="Y1260" s="89"/>
      <c r="Z1260" s="90"/>
    </row>
    <row r="1261" spans="1:26" ht="14.5" customHeight="1">
      <c r="A1261" s="74" t="s">
        <v>4812</v>
      </c>
      <c r="B1261" s="129" t="s">
        <v>4675</v>
      </c>
      <c r="C1261" s="130" t="s">
        <v>4813</v>
      </c>
      <c r="D1261" s="131" t="s">
        <v>4774</v>
      </c>
      <c r="E1261" s="129" t="s">
        <v>2549</v>
      </c>
      <c r="F1261" s="132" t="s">
        <v>4814</v>
      </c>
      <c r="G1261" s="132">
        <v>2.3493639619999999E-2</v>
      </c>
      <c r="H1261" s="348">
        <v>2.3493639619999999E-2</v>
      </c>
      <c r="I1261" s="74"/>
      <c r="J1261" s="337">
        <v>7.5817796992481201E-2</v>
      </c>
      <c r="K1261" s="338">
        <v>7.5817796992481201E-2</v>
      </c>
      <c r="L1261" s="74"/>
      <c r="M1261" s="339">
        <v>1.8107571999999999E-3</v>
      </c>
      <c r="N1261" s="340">
        <f t="shared" si="88"/>
        <v>1.8107571999999999E-3</v>
      </c>
      <c r="O1261" s="74"/>
      <c r="P1261" s="133">
        <v>1.706237E-3</v>
      </c>
      <c r="Q1261" s="145">
        <v>7.0164709999999997E-5</v>
      </c>
      <c r="R1261" s="145">
        <v>3.4355517E-5</v>
      </c>
      <c r="S1261" s="134">
        <v>1.0229238580200001E-7</v>
      </c>
      <c r="T1261" s="135">
        <v>2.5948487206170001E-10</v>
      </c>
      <c r="U1261" s="135">
        <v>4.8116970289999996E-3</v>
      </c>
      <c r="V1261" s="342">
        <v>5.8897589000000003E-6</v>
      </c>
      <c r="W1261" s="233" t="s">
        <v>4679</v>
      </c>
      <c r="X1261" s="89"/>
      <c r="Y1261" s="89"/>
      <c r="Z1261" s="90"/>
    </row>
    <row r="1262" spans="1:26" ht="14.5" customHeight="1">
      <c r="A1262" s="74" t="s">
        <v>4815</v>
      </c>
      <c r="B1262" s="129" t="s">
        <v>4675</v>
      </c>
      <c r="C1262" s="130" t="s">
        <v>4816</v>
      </c>
      <c r="D1262" s="131" t="s">
        <v>4774</v>
      </c>
      <c r="E1262" s="129" t="s">
        <v>2549</v>
      </c>
      <c r="F1262" s="132" t="s">
        <v>4817</v>
      </c>
      <c r="G1262" s="132">
        <v>1.733239047E-2</v>
      </c>
      <c r="H1262" s="348">
        <v>1.733239047E-2</v>
      </c>
      <c r="I1262" s="74"/>
      <c r="J1262" s="337">
        <v>0.11533701503759398</v>
      </c>
      <c r="K1262" s="338">
        <v>0.11533701503759398</v>
      </c>
      <c r="L1262" s="74"/>
      <c r="M1262" s="339">
        <v>2.2543589E-3</v>
      </c>
      <c r="N1262" s="340">
        <f t="shared" si="88"/>
        <v>2.2543589E-3</v>
      </c>
      <c r="O1262" s="74"/>
      <c r="P1262" s="133">
        <v>2.0880896000000002E-3</v>
      </c>
      <c r="Q1262" s="145">
        <v>9.5418149999999997E-5</v>
      </c>
      <c r="R1262" s="145">
        <v>7.0851075999999998E-5</v>
      </c>
      <c r="S1262" s="134">
        <v>1.2518523312899998E-7</v>
      </c>
      <c r="T1262" s="135">
        <v>3.528777682814E-10</v>
      </c>
      <c r="U1262" s="135">
        <v>9.9231199659999998E-3</v>
      </c>
      <c r="V1262" s="342">
        <v>5.6556812000000003E-6</v>
      </c>
      <c r="W1262" s="233" t="s">
        <v>4679</v>
      </c>
      <c r="X1262" s="89"/>
      <c r="Y1262" s="89"/>
      <c r="Z1262" s="90"/>
    </row>
    <row r="1263" spans="1:26" ht="14.5" customHeight="1">
      <c r="A1263" s="74" t="s">
        <v>4818</v>
      </c>
      <c r="B1263" s="129" t="s">
        <v>4675</v>
      </c>
      <c r="C1263" s="130" t="s">
        <v>4819</v>
      </c>
      <c r="D1263" s="131" t="s">
        <v>4774</v>
      </c>
      <c r="E1263" s="129" t="s">
        <v>2549</v>
      </c>
      <c r="F1263" s="132" t="s">
        <v>4820</v>
      </c>
      <c r="G1263" s="132">
        <v>1.5228532950999999E-2</v>
      </c>
      <c r="H1263" s="348">
        <v>1.5228532950999999E-2</v>
      </c>
      <c r="I1263" s="74"/>
      <c r="J1263" s="337">
        <v>0.10138056390977443</v>
      </c>
      <c r="K1263" s="338">
        <v>0.10138056390977443</v>
      </c>
      <c r="L1263" s="74"/>
      <c r="M1263" s="339">
        <v>1.9788199E-3</v>
      </c>
      <c r="N1263" s="340">
        <f t="shared" si="88"/>
        <v>1.9788199E-3</v>
      </c>
      <c r="O1263" s="74"/>
      <c r="P1263" s="133">
        <v>1.8212383000000001E-3</v>
      </c>
      <c r="Q1263" s="145">
        <v>8.3689037000000006E-5</v>
      </c>
      <c r="R1263" s="145">
        <v>7.3892570000000003E-5</v>
      </c>
      <c r="S1263" s="134">
        <v>1.0918694538100001E-7</v>
      </c>
      <c r="T1263" s="135">
        <v>3.095008774129E-10</v>
      </c>
      <c r="U1263" s="135">
        <v>1.03490993408E-2</v>
      </c>
      <c r="V1263" s="342">
        <v>5.2491147999999998E-6</v>
      </c>
      <c r="W1263" s="233" t="s">
        <v>4679</v>
      </c>
      <c r="X1263" s="89"/>
      <c r="Y1263" s="89"/>
      <c r="Z1263" s="90"/>
    </row>
    <row r="1264" spans="1:26" ht="14.5" customHeight="1">
      <c r="A1264" s="74" t="s">
        <v>4821</v>
      </c>
      <c r="B1264" s="129" t="s">
        <v>4675</v>
      </c>
      <c r="C1264" s="130" t="s">
        <v>4822</v>
      </c>
      <c r="D1264" s="131" t="s">
        <v>4774</v>
      </c>
      <c r="E1264" s="129" t="s">
        <v>2549</v>
      </c>
      <c r="F1264" s="132" t="s">
        <v>4823</v>
      </c>
      <c r="G1264" s="132">
        <v>8.940786039999999E-3</v>
      </c>
      <c r="H1264" s="348">
        <v>8.940786039999999E-3</v>
      </c>
      <c r="I1264" s="74"/>
      <c r="J1264" s="337">
        <v>4.5563709774436086E-2</v>
      </c>
      <c r="K1264" s="338">
        <v>4.5563709774436086E-2</v>
      </c>
      <c r="L1264" s="74"/>
      <c r="M1264" s="339">
        <v>1.2646286000000001E-3</v>
      </c>
      <c r="N1264" s="340">
        <f t="shared" si="88"/>
        <v>1.2646286000000001E-3</v>
      </c>
      <c r="O1264" s="74"/>
      <c r="P1264" s="133">
        <v>1.1858607E-3</v>
      </c>
      <c r="Q1264" s="145">
        <v>4.5785329999999999E-5</v>
      </c>
      <c r="R1264" s="145">
        <v>3.2982516000000002E-5</v>
      </c>
      <c r="S1264" s="134">
        <v>7.1094766929999997E-8</v>
      </c>
      <c r="T1264" s="135">
        <v>1.6932444662380002E-10</v>
      </c>
      <c r="U1264" s="135">
        <v>4.6194000774000005E-3</v>
      </c>
      <c r="V1264" s="342">
        <v>3.1251458000000001E-6</v>
      </c>
      <c r="W1264" s="233" t="s">
        <v>4679</v>
      </c>
      <c r="X1264" s="89"/>
      <c r="Y1264" s="89"/>
      <c r="Z1264" s="90"/>
    </row>
    <row r="1265" spans="1:26" ht="14.5" customHeight="1">
      <c r="A1265" s="74" t="s">
        <v>4824</v>
      </c>
      <c r="B1265" s="129" t="s">
        <v>4675</v>
      </c>
      <c r="C1265" s="130" t="s">
        <v>4825</v>
      </c>
      <c r="D1265" s="131" t="s">
        <v>4774</v>
      </c>
      <c r="E1265" s="129" t="s">
        <v>2549</v>
      </c>
      <c r="F1265" s="132" t="s">
        <v>4826</v>
      </c>
      <c r="G1265" s="132">
        <v>1.2457393129999999E-2</v>
      </c>
      <c r="H1265" s="348">
        <v>1.2457393129999999E-2</v>
      </c>
      <c r="I1265" s="74"/>
      <c r="J1265" s="337">
        <v>7.1324735338345852E-2</v>
      </c>
      <c r="K1265" s="338">
        <v>7.1324735338345852E-2</v>
      </c>
      <c r="L1265" s="74"/>
      <c r="M1265" s="339">
        <v>1.7526142000000001E-3</v>
      </c>
      <c r="N1265" s="340">
        <f t="shared" si="88"/>
        <v>1.7526142000000001E-3</v>
      </c>
      <c r="O1265" s="74"/>
      <c r="P1265" s="133">
        <v>1.6495546999999999E-3</v>
      </c>
      <c r="Q1265" s="145">
        <v>6.5923280000000005E-5</v>
      </c>
      <c r="R1265" s="145">
        <v>3.7136282000000003E-5</v>
      </c>
      <c r="S1265" s="134">
        <v>9.8894163805999992E-8</v>
      </c>
      <c r="T1265" s="135">
        <v>2.4379911334219999E-10</v>
      </c>
      <c r="U1265" s="135">
        <v>5.2011599131000005E-3</v>
      </c>
      <c r="V1265" s="342">
        <v>3.9765973000000001E-6</v>
      </c>
      <c r="W1265" s="233" t="s">
        <v>4679</v>
      </c>
      <c r="X1265" s="89"/>
      <c r="Y1265" s="89"/>
      <c r="Z1265" s="90"/>
    </row>
    <row r="1266" spans="1:26" ht="14.5" customHeight="1">
      <c r="A1266" s="74" t="s">
        <v>4827</v>
      </c>
      <c r="B1266" s="129" t="s">
        <v>4675</v>
      </c>
      <c r="C1266" s="130" t="s">
        <v>4828</v>
      </c>
      <c r="D1266" s="131" t="s">
        <v>4774</v>
      </c>
      <c r="E1266" s="129" t="s">
        <v>2549</v>
      </c>
      <c r="F1266" s="132" t="s">
        <v>4829</v>
      </c>
      <c r="G1266" s="132">
        <v>1.175343123E-2</v>
      </c>
      <c r="H1266" s="348">
        <v>1.175343123E-2</v>
      </c>
      <c r="I1266" s="74"/>
      <c r="J1266" s="337">
        <v>6.8873742105263161E-2</v>
      </c>
      <c r="K1266" s="338">
        <v>6.8873742105263161E-2</v>
      </c>
      <c r="L1266" s="74"/>
      <c r="M1266" s="339">
        <v>1.6223715E-3</v>
      </c>
      <c r="N1266" s="340">
        <f t="shared" si="88"/>
        <v>1.6223715E-3</v>
      </c>
      <c r="O1266" s="74"/>
      <c r="P1266" s="133">
        <v>1.5295222E-3</v>
      </c>
      <c r="Q1266" s="145">
        <v>6.2525753000000002E-5</v>
      </c>
      <c r="R1266" s="145">
        <v>3.0323509999999999E-5</v>
      </c>
      <c r="S1266" s="134">
        <v>9.1697974052000004E-8</v>
      </c>
      <c r="T1266" s="135">
        <v>2.312342933413E-10</v>
      </c>
      <c r="U1266" s="135">
        <v>4.2469902399E-3</v>
      </c>
      <c r="V1266" s="342">
        <v>3.8351360000000001E-6</v>
      </c>
      <c r="W1266" s="233" t="s">
        <v>4679</v>
      </c>
      <c r="X1266" s="89"/>
      <c r="Y1266" s="89"/>
      <c r="Z1266" s="90"/>
    </row>
    <row r="1267" spans="1:26" ht="14.5" customHeight="1">
      <c r="A1267" s="74" t="s">
        <v>4830</v>
      </c>
      <c r="B1267" s="129" t="s">
        <v>4675</v>
      </c>
      <c r="C1267" s="130" t="s">
        <v>4831</v>
      </c>
      <c r="D1267" s="131" t="s">
        <v>4774</v>
      </c>
      <c r="E1267" s="129" t="s">
        <v>2549</v>
      </c>
      <c r="F1267" s="132" t="s">
        <v>4832</v>
      </c>
      <c r="G1267" s="132">
        <v>2.0770342060000002E-2</v>
      </c>
      <c r="H1267" s="348">
        <v>2.0770342060000002E-2</v>
      </c>
      <c r="I1267" s="74"/>
      <c r="J1267" s="337">
        <v>0.11963203759398496</v>
      </c>
      <c r="K1267" s="338">
        <v>0.11963203759398496</v>
      </c>
      <c r="L1267" s="74"/>
      <c r="M1267" s="339">
        <v>2.8636514000000002E-3</v>
      </c>
      <c r="N1267" s="340">
        <f t="shared" si="88"/>
        <v>2.8636514000000002E-3</v>
      </c>
      <c r="O1267" s="74"/>
      <c r="P1267" s="133">
        <v>2.7100072E-3</v>
      </c>
      <c r="Q1267" s="133">
        <v>1.1190403999999999E-4</v>
      </c>
      <c r="R1267" s="145">
        <v>4.1740153000000002E-5</v>
      </c>
      <c r="S1267" s="134">
        <v>1.6247045394999999E-7</v>
      </c>
      <c r="T1267" s="135">
        <v>4.1384631285079999E-10</v>
      </c>
      <c r="U1267" s="135">
        <v>5.8459597999999998E-3</v>
      </c>
      <c r="V1267" s="342">
        <v>6.2786254000000001E-6</v>
      </c>
      <c r="W1267" s="233" t="s">
        <v>4679</v>
      </c>
      <c r="X1267" s="89"/>
      <c r="Y1267" s="89"/>
      <c r="Z1267" s="90"/>
    </row>
    <row r="1268" spans="1:26" ht="14.5" customHeight="1">
      <c r="A1268" s="74" t="s">
        <v>4833</v>
      </c>
      <c r="B1268" s="129" t="s">
        <v>4675</v>
      </c>
      <c r="C1268" s="130" t="s">
        <v>4834</v>
      </c>
      <c r="D1268" s="131" t="s">
        <v>4774</v>
      </c>
      <c r="E1268" s="129" t="s">
        <v>2549</v>
      </c>
      <c r="F1268" s="132" t="s">
        <v>4835</v>
      </c>
      <c r="G1268" s="132">
        <v>1.8268139609999998E-2</v>
      </c>
      <c r="H1268" s="348">
        <v>1.8268139609999998E-2</v>
      </c>
      <c r="I1268" s="74"/>
      <c r="J1268" s="337">
        <v>0.11402449624060149</v>
      </c>
      <c r="K1268" s="338">
        <v>0.11402449624060149</v>
      </c>
      <c r="L1268" s="74"/>
      <c r="M1268" s="339">
        <v>2.2745263999999999E-3</v>
      </c>
      <c r="N1268" s="340">
        <f t="shared" si="88"/>
        <v>2.2745263999999999E-3</v>
      </c>
      <c r="O1268" s="74"/>
      <c r="P1268" s="133">
        <v>2.1238041E-3</v>
      </c>
      <c r="Q1268" s="145">
        <v>9.5392278999999994E-5</v>
      </c>
      <c r="R1268" s="145">
        <v>5.5330003999999998E-5</v>
      </c>
      <c r="S1268" s="134">
        <v>1.2732638413E-7</v>
      </c>
      <c r="T1268" s="135">
        <v>3.5278209487380002E-10</v>
      </c>
      <c r="U1268" s="135">
        <v>7.7493002813000004E-3</v>
      </c>
      <c r="V1268" s="342">
        <v>5.694941E-6</v>
      </c>
      <c r="W1268" s="233" t="s">
        <v>4679</v>
      </c>
      <c r="X1268" s="89"/>
      <c r="Y1268" s="89"/>
      <c r="Z1268" s="90"/>
    </row>
    <row r="1269" spans="1:26" ht="14.5" customHeight="1">
      <c r="A1269" s="74" t="s">
        <v>4836</v>
      </c>
      <c r="B1269" s="129" t="s">
        <v>4675</v>
      </c>
      <c r="C1269" s="130" t="s">
        <v>4837</v>
      </c>
      <c r="D1269" s="131" t="s">
        <v>4774</v>
      </c>
      <c r="E1269" s="129" t="s">
        <v>2549</v>
      </c>
      <c r="F1269" s="132" t="s">
        <v>4838</v>
      </c>
      <c r="G1269" s="132">
        <v>8.5534040690000003E-4</v>
      </c>
      <c r="H1269" s="348">
        <v>8.5534040690000003E-4</v>
      </c>
      <c r="I1269" s="74"/>
      <c r="J1269" s="337">
        <v>3.9185378947368416E-3</v>
      </c>
      <c r="K1269" s="338">
        <v>3.9185378947368416E-3</v>
      </c>
      <c r="L1269" s="74"/>
      <c r="M1269" s="345">
        <v>7.9807805999999995E-5</v>
      </c>
      <c r="N1269" s="340">
        <f t="shared" si="88"/>
        <v>7.9807805999999995E-5</v>
      </c>
      <c r="P1269" s="145">
        <v>7.4746192999999993E-5</v>
      </c>
      <c r="Q1269" s="145">
        <v>3.3914402E-6</v>
      </c>
      <c r="R1269" s="145">
        <v>1.670172E-6</v>
      </c>
      <c r="S1269" s="134">
        <v>4.4811866096000006E-9</v>
      </c>
      <c r="T1269" s="135">
        <v>1.2542308328150001E-11</v>
      </c>
      <c r="U1269" s="135">
        <v>2.339176506E-4</v>
      </c>
      <c r="V1269" s="342">
        <v>2.8698231999999999E-7</v>
      </c>
      <c r="W1269" s="233" t="s">
        <v>4679</v>
      </c>
      <c r="X1269" s="89"/>
      <c r="Y1269" s="89"/>
      <c r="Z1269" s="90"/>
    </row>
    <row r="1270" spans="1:26" ht="14.5" customHeight="1">
      <c r="A1270" s="74" t="s">
        <v>4839</v>
      </c>
      <c r="B1270" s="129" t="s">
        <v>4675</v>
      </c>
      <c r="C1270" s="130" t="s">
        <v>4840</v>
      </c>
      <c r="D1270" s="131" t="s">
        <v>4774</v>
      </c>
      <c r="E1270" s="129" t="s">
        <v>2549</v>
      </c>
      <c r="F1270" s="132" t="s">
        <v>4841</v>
      </c>
      <c r="G1270" s="132">
        <v>3.5099838403000003E-2</v>
      </c>
      <c r="H1270" s="348">
        <v>3.5099838403000003E-2</v>
      </c>
      <c r="I1270" s="74"/>
      <c r="J1270" s="337">
        <v>0.21391636090225563</v>
      </c>
      <c r="K1270" s="338">
        <v>0.21391636090225563</v>
      </c>
      <c r="L1270" s="74"/>
      <c r="M1270" s="339">
        <v>4.8416943999999998E-3</v>
      </c>
      <c r="N1270" s="340">
        <f t="shared" si="88"/>
        <v>4.8416943999999998E-3</v>
      </c>
      <c r="O1270" s="74"/>
      <c r="P1270" s="133">
        <v>4.6090857000000004E-3</v>
      </c>
      <c r="Q1270" s="133">
        <v>1.9202879999999999E-4</v>
      </c>
      <c r="R1270" s="145">
        <v>4.0579966999999997E-5</v>
      </c>
      <c r="S1270" s="134">
        <v>2.7632408191999997E-7</v>
      </c>
      <c r="T1270" s="135">
        <v>7.1016566360099994E-10</v>
      </c>
      <c r="U1270" s="135">
        <v>5.6834688245000001E-3</v>
      </c>
      <c r="V1270" s="342">
        <v>1.1050494000000001E-5</v>
      </c>
      <c r="W1270" s="233" t="s">
        <v>4679</v>
      </c>
      <c r="X1270" s="89"/>
      <c r="Y1270" s="89"/>
      <c r="Z1270" s="90"/>
    </row>
    <row r="1271" spans="1:26" ht="14.5" customHeight="1">
      <c r="A1271" s="74" t="s">
        <v>4842</v>
      </c>
      <c r="B1271" s="129" t="s">
        <v>4675</v>
      </c>
      <c r="C1271" s="130" t="s">
        <v>4843</v>
      </c>
      <c r="D1271" s="131" t="s">
        <v>4774</v>
      </c>
      <c r="E1271" s="129" t="s">
        <v>2549</v>
      </c>
      <c r="F1271" s="132" t="s">
        <v>4844</v>
      </c>
      <c r="G1271" s="132">
        <v>1.1967376589E-2</v>
      </c>
      <c r="H1271" s="348">
        <v>1.1967376589E-2</v>
      </c>
      <c r="I1271" s="74"/>
      <c r="J1271" s="337">
        <v>7.0047375187969912E-2</v>
      </c>
      <c r="K1271" s="338">
        <v>7.0047375187969912E-2</v>
      </c>
      <c r="L1271" s="74"/>
      <c r="M1271" s="339">
        <v>1.5734925000000001E-3</v>
      </c>
      <c r="N1271" s="340">
        <f t="shared" si="88"/>
        <v>1.5734925000000001E-3</v>
      </c>
      <c r="O1271" s="74"/>
      <c r="P1271" s="133">
        <v>1.4593064E-3</v>
      </c>
      <c r="Q1271" s="145">
        <v>6.3947006000000006E-5</v>
      </c>
      <c r="R1271" s="145">
        <v>5.0239084999999997E-5</v>
      </c>
      <c r="S1271" s="134">
        <v>8.7488394950000002E-8</v>
      </c>
      <c r="T1271" s="135">
        <v>2.3649040562420003E-10</v>
      </c>
      <c r="U1271" s="135">
        <v>7.0362864239000003E-3</v>
      </c>
      <c r="V1271" s="342">
        <v>3.8899949999999997E-6</v>
      </c>
      <c r="W1271" s="233" t="s">
        <v>4679</v>
      </c>
      <c r="X1271" s="89"/>
      <c r="Y1271" s="89"/>
      <c r="Z1271" s="90"/>
    </row>
    <row r="1272" spans="1:26" ht="14.5" customHeight="1">
      <c r="A1272" s="74" t="s">
        <v>4845</v>
      </c>
      <c r="B1272" s="129" t="s">
        <v>4675</v>
      </c>
      <c r="C1272" s="130" t="s">
        <v>4846</v>
      </c>
      <c r="D1272" s="131" t="s">
        <v>4774</v>
      </c>
      <c r="E1272" s="129" t="s">
        <v>2549</v>
      </c>
      <c r="F1272" s="132" t="s">
        <v>4847</v>
      </c>
      <c r="G1272" s="132">
        <v>2.04033359E-2</v>
      </c>
      <c r="H1272" s="348">
        <v>2.04033359E-2</v>
      </c>
      <c r="I1272" s="74"/>
      <c r="J1272" s="337">
        <v>8.6346436090225548E-2</v>
      </c>
      <c r="K1272" s="338">
        <v>8.6346436090225548E-2</v>
      </c>
      <c r="L1272" s="74"/>
      <c r="M1272" s="339">
        <v>2.2560343000000002E-3</v>
      </c>
      <c r="N1272" s="340">
        <f t="shared" si="88"/>
        <v>2.2560343000000002E-3</v>
      </c>
      <c r="O1272" s="74"/>
      <c r="P1272" s="133">
        <v>2.1407805999999999E-3</v>
      </c>
      <c r="Q1272" s="145">
        <v>8.3561118999999994E-5</v>
      </c>
      <c r="R1272" s="145">
        <v>3.1692632999999999E-5</v>
      </c>
      <c r="S1272" s="134">
        <v>1.2834415887999999E-7</v>
      </c>
      <c r="T1272" s="135">
        <v>3.0902780950230004E-10</v>
      </c>
      <c r="U1272" s="135">
        <v>4.4387441158000003E-3</v>
      </c>
      <c r="V1272" s="342">
        <v>5.8602746999999997E-6</v>
      </c>
      <c r="W1272" s="233" t="s">
        <v>4679</v>
      </c>
      <c r="X1272" s="89"/>
      <c r="Y1272" s="89"/>
      <c r="Z1272" s="90"/>
    </row>
    <row r="1273" spans="1:26" ht="14.5" customHeight="1">
      <c r="A1273" s="74" t="s">
        <v>4848</v>
      </c>
      <c r="B1273" s="129" t="s">
        <v>4675</v>
      </c>
      <c r="C1273" s="130" t="s">
        <v>4849</v>
      </c>
      <c r="D1273" s="131" t="s">
        <v>4774</v>
      </c>
      <c r="E1273" s="129" t="s">
        <v>2549</v>
      </c>
      <c r="F1273" s="132" t="s">
        <v>4850</v>
      </c>
      <c r="G1273" s="132">
        <v>2.2034293561999999E-2</v>
      </c>
      <c r="H1273" s="348">
        <v>2.2034293561999999E-2</v>
      </c>
      <c r="I1273" s="74"/>
      <c r="J1273" s="337">
        <v>4.2364154135338339E-2</v>
      </c>
      <c r="K1273" s="338">
        <v>4.2364154135338339E-2</v>
      </c>
      <c r="L1273" s="74"/>
      <c r="M1273" s="339">
        <v>1.1593383000000001E-3</v>
      </c>
      <c r="N1273" s="340">
        <f t="shared" si="88"/>
        <v>1.1593383000000001E-3</v>
      </c>
      <c r="O1273" s="74"/>
      <c r="P1273" s="133">
        <v>1.0972829999999999E-3</v>
      </c>
      <c r="Q1273" s="145">
        <v>4.1691484000000002E-5</v>
      </c>
      <c r="R1273" s="145">
        <v>2.0363853000000001E-5</v>
      </c>
      <c r="S1273" s="134">
        <v>6.5784350970000003E-8</v>
      </c>
      <c r="T1273" s="135">
        <v>1.5418447905780001E-10</v>
      </c>
      <c r="U1273" s="135">
        <v>2.8520803160999998E-3</v>
      </c>
      <c r="V1273" s="342">
        <v>5.0299909999999997E-6</v>
      </c>
      <c r="W1273" s="233" t="s">
        <v>4679</v>
      </c>
      <c r="X1273" s="89"/>
      <c r="Y1273" s="89"/>
      <c r="Z1273" s="90"/>
    </row>
    <row r="1274" spans="1:26" ht="14.5" customHeight="1">
      <c r="A1274" s="74" t="s">
        <v>4851</v>
      </c>
      <c r="B1274" s="129" t="s">
        <v>4675</v>
      </c>
      <c r="C1274" s="130" t="s">
        <v>4852</v>
      </c>
      <c r="D1274" s="131" t="s">
        <v>4774</v>
      </c>
      <c r="E1274" s="129" t="s">
        <v>2549</v>
      </c>
      <c r="F1274" s="132" t="s">
        <v>4853</v>
      </c>
      <c r="G1274" s="132">
        <v>2.1384980588000001E-2</v>
      </c>
      <c r="H1274" s="348">
        <v>2.1384980588000001E-2</v>
      </c>
      <c r="I1274" s="74"/>
      <c r="J1274" s="337">
        <v>7.0532478947368416E-2</v>
      </c>
      <c r="K1274" s="338">
        <v>7.0532478947368416E-2</v>
      </c>
      <c r="L1274" s="74"/>
      <c r="M1274" s="339">
        <v>1.4932111E-3</v>
      </c>
      <c r="N1274" s="340">
        <f t="shared" si="88"/>
        <v>1.4932111E-3</v>
      </c>
      <c r="O1274" s="74"/>
      <c r="P1274" s="133">
        <v>1.4153816E-3</v>
      </c>
      <c r="Q1274" s="145">
        <v>6.2091015000000007E-5</v>
      </c>
      <c r="R1274" s="145">
        <v>1.5738448E-5</v>
      </c>
      <c r="S1274" s="134">
        <v>8.4855013388000007E-8</v>
      </c>
      <c r="T1274" s="135">
        <v>2.2962653573460001E-10</v>
      </c>
      <c r="U1274" s="135">
        <v>2.2042644530999998E-3</v>
      </c>
      <c r="V1274" s="342">
        <v>5.3700665999999996E-6</v>
      </c>
      <c r="W1274" s="233" t="s">
        <v>4679</v>
      </c>
      <c r="X1274" s="89"/>
      <c r="Y1274" s="89"/>
      <c r="Z1274" s="90"/>
    </row>
    <row r="1275" spans="1:26" ht="14.5" customHeight="1">
      <c r="A1275" s="74" t="s">
        <v>4854</v>
      </c>
      <c r="B1275" s="129" t="s">
        <v>4675</v>
      </c>
      <c r="C1275" s="130" t="s">
        <v>4855</v>
      </c>
      <c r="D1275" s="131" t="s">
        <v>4774</v>
      </c>
      <c r="E1275" s="129" t="s">
        <v>2549</v>
      </c>
      <c r="F1275" s="132" t="s">
        <v>4856</v>
      </c>
      <c r="G1275" s="132">
        <v>1.9032009169999999E-2</v>
      </c>
      <c r="H1275" s="348">
        <v>1.9032009169999999E-2</v>
      </c>
      <c r="I1275" s="74"/>
      <c r="J1275" s="337">
        <v>8.0163804511278192E-2</v>
      </c>
      <c r="K1275" s="338">
        <v>8.0163804511278192E-2</v>
      </c>
      <c r="L1275" s="74"/>
      <c r="M1275" s="339">
        <v>1.9282081000000001E-3</v>
      </c>
      <c r="N1275" s="340">
        <f t="shared" si="88"/>
        <v>1.9282081000000001E-3</v>
      </c>
      <c r="O1275" s="74"/>
      <c r="P1275" s="133">
        <v>1.8084522E-3</v>
      </c>
      <c r="Q1275" s="145">
        <v>7.5527944000000006E-5</v>
      </c>
      <c r="R1275" s="145">
        <v>4.4228009000000002E-5</v>
      </c>
      <c r="S1275" s="134">
        <v>1.084203942E-7</v>
      </c>
      <c r="T1275" s="135">
        <v>2.7931931953089997E-10</v>
      </c>
      <c r="U1275" s="135">
        <v>6.1943989303000005E-3</v>
      </c>
      <c r="V1275" s="342">
        <v>5.2749065000000004E-6</v>
      </c>
      <c r="W1275" s="233" t="s">
        <v>4679</v>
      </c>
      <c r="X1275" s="89"/>
      <c r="Y1275" s="89"/>
      <c r="Z1275" s="90"/>
    </row>
    <row r="1276" spans="1:26" ht="14.5" customHeight="1">
      <c r="A1276" s="74" t="s">
        <v>4857</v>
      </c>
      <c r="B1276" s="129" t="s">
        <v>4675</v>
      </c>
      <c r="C1276" s="130" t="s">
        <v>4858</v>
      </c>
      <c r="D1276" s="131" t="s">
        <v>4774</v>
      </c>
      <c r="E1276" s="129" t="s">
        <v>2549</v>
      </c>
      <c r="F1276" s="132" t="s">
        <v>4859</v>
      </c>
      <c r="G1276" s="132">
        <v>8.1375411026999994E-3</v>
      </c>
      <c r="H1276" s="348">
        <v>8.1375411026999994E-3</v>
      </c>
      <c r="I1276" s="74"/>
      <c r="J1276" s="337">
        <v>4.536166917293233E-3</v>
      </c>
      <c r="K1276" s="338">
        <v>4.536166917293233E-3</v>
      </c>
      <c r="L1276" s="74"/>
      <c r="M1276" s="339">
        <v>1.3953189E-4</v>
      </c>
      <c r="N1276" s="340">
        <f t="shared" si="88"/>
        <v>1.3953189E-4</v>
      </c>
      <c r="O1276" s="74"/>
      <c r="P1276" s="133">
        <v>1.3115436E-4</v>
      </c>
      <c r="Q1276" s="145">
        <v>4.8045002000000002E-6</v>
      </c>
      <c r="R1276" s="145">
        <v>3.5730237999999999E-6</v>
      </c>
      <c r="S1276" s="134">
        <v>7.8629714362000009E-9</v>
      </c>
      <c r="T1276" s="135">
        <v>1.7768121666769998E-11</v>
      </c>
      <c r="U1276" s="135">
        <v>5.0042349549999992E-4</v>
      </c>
      <c r="V1276" s="342">
        <v>1.5834584E-6</v>
      </c>
      <c r="W1276" s="233" t="s">
        <v>4679</v>
      </c>
      <c r="X1276" s="89"/>
      <c r="Y1276" s="89"/>
      <c r="Z1276" s="90"/>
    </row>
    <row r="1277" spans="1:26" ht="14.5" customHeight="1">
      <c r="A1277" s="74" t="s">
        <v>4860</v>
      </c>
      <c r="B1277" s="129" t="s">
        <v>4675</v>
      </c>
      <c r="C1277" s="130" t="s">
        <v>4861</v>
      </c>
      <c r="D1277" s="131" t="s">
        <v>4774</v>
      </c>
      <c r="E1277" s="129" t="s">
        <v>2549</v>
      </c>
      <c r="F1277" s="132" t="s">
        <v>4862</v>
      </c>
      <c r="G1277" s="132">
        <v>1.7229069829999999E-2</v>
      </c>
      <c r="H1277" s="348">
        <v>1.7229069829999999E-2</v>
      </c>
      <c r="I1277" s="74"/>
      <c r="J1277" s="337">
        <v>8.6642872180451122E-2</v>
      </c>
      <c r="K1277" s="338">
        <v>8.6642872180451122E-2</v>
      </c>
      <c r="L1277" s="74"/>
      <c r="M1277" s="339">
        <v>1.8106692000000001E-3</v>
      </c>
      <c r="N1277" s="340">
        <f t="shared" si="88"/>
        <v>1.8106692000000001E-3</v>
      </c>
      <c r="O1277" s="74"/>
      <c r="P1277" s="133">
        <v>1.6833715000000001E-3</v>
      </c>
      <c r="Q1277" s="145">
        <v>7.4263468000000004E-5</v>
      </c>
      <c r="R1277" s="145">
        <v>5.3034254000000002E-5</v>
      </c>
      <c r="S1277" s="134">
        <v>1.00921554189E-7</v>
      </c>
      <c r="T1277" s="135">
        <v>2.7464300417990004E-10</v>
      </c>
      <c r="U1277" s="135">
        <v>7.4277666956999999E-3</v>
      </c>
      <c r="V1277" s="342">
        <v>5.0006638000000002E-6</v>
      </c>
      <c r="W1277" s="233" t="s">
        <v>4679</v>
      </c>
      <c r="X1277" s="89"/>
      <c r="Y1277" s="89"/>
      <c r="Z1277" s="90"/>
    </row>
    <row r="1278" spans="1:26" ht="14.5" customHeight="1">
      <c r="A1278" s="74" t="s">
        <v>4863</v>
      </c>
      <c r="B1278" s="129" t="s">
        <v>4675</v>
      </c>
      <c r="C1278" s="130" t="s">
        <v>4864</v>
      </c>
      <c r="D1278" s="131" t="s">
        <v>4774</v>
      </c>
      <c r="E1278" s="129" t="s">
        <v>2549</v>
      </c>
      <c r="F1278" s="132" t="s">
        <v>4865</v>
      </c>
      <c r="G1278" s="132">
        <v>1.3847287669000001E-2</v>
      </c>
      <c r="H1278" s="348">
        <v>1.3847287669000001E-2</v>
      </c>
      <c r="I1278" s="74"/>
      <c r="J1278" s="337">
        <v>2.9983898496240599E-2</v>
      </c>
      <c r="K1278" s="338">
        <v>2.9983898496240599E-2</v>
      </c>
      <c r="L1278" s="74"/>
      <c r="M1278" s="339">
        <v>6.9528061999999996E-4</v>
      </c>
      <c r="N1278" s="340">
        <f t="shared" si="88"/>
        <v>6.9528061999999996E-4</v>
      </c>
      <c r="O1278" s="74"/>
      <c r="P1278" s="133">
        <v>6.5386925000000004E-4</v>
      </c>
      <c r="Q1278" s="145">
        <v>2.6977735E-5</v>
      </c>
      <c r="R1278" s="145">
        <v>1.4433631999999999E-5</v>
      </c>
      <c r="S1278" s="134">
        <v>3.9200794950000001E-8</v>
      </c>
      <c r="T1278" s="135">
        <v>9.9769727768199997E-11</v>
      </c>
      <c r="U1278" s="135">
        <v>2.0215170823000002E-3</v>
      </c>
      <c r="V1278" s="342">
        <v>3.1809074000000001E-6</v>
      </c>
      <c r="W1278" s="233" t="s">
        <v>4679</v>
      </c>
      <c r="X1278" s="89"/>
      <c r="Y1278" s="89"/>
      <c r="Z1278" s="90"/>
    </row>
    <row r="1279" spans="1:26" ht="14.5" customHeight="1">
      <c r="B1279" s="129" t="s">
        <v>4675</v>
      </c>
      <c r="C1279" s="127" t="s">
        <v>4866</v>
      </c>
      <c r="D1279" s="131"/>
      <c r="G1279" s="74"/>
      <c r="H1279" s="74"/>
      <c r="I1279" s="74"/>
      <c r="J1279" s="115"/>
      <c r="K1279" s="74"/>
      <c r="L1279" s="74"/>
      <c r="M1279" s="115"/>
      <c r="N1279" s="74"/>
      <c r="O1279" s="74"/>
      <c r="P1279" s="74"/>
      <c r="V1279" s="74"/>
      <c r="W1279" s="233"/>
      <c r="X1279" s="89"/>
      <c r="Y1279" s="89"/>
      <c r="Z1279" s="90"/>
    </row>
    <row r="1280" spans="1:26" ht="14.5" customHeight="1">
      <c r="B1280" s="129" t="s">
        <v>4675</v>
      </c>
      <c r="C1280" s="127" t="s">
        <v>4867</v>
      </c>
      <c r="D1280" s="127" t="s">
        <v>4868</v>
      </c>
      <c r="G1280" s="74"/>
      <c r="H1280" s="74"/>
      <c r="I1280" s="74"/>
      <c r="J1280" s="115"/>
      <c r="K1280" s="74"/>
      <c r="L1280" s="74"/>
      <c r="M1280" s="115"/>
      <c r="N1280" s="74"/>
      <c r="O1280" s="74"/>
      <c r="P1280" s="74"/>
      <c r="V1280" s="74"/>
      <c r="W1280" s="89"/>
      <c r="X1280" s="89"/>
      <c r="Y1280" s="89"/>
      <c r="Z1280" s="90"/>
    </row>
    <row r="1281" spans="1:26" ht="14.5" customHeight="1">
      <c r="A1281" s="74" t="s">
        <v>4869</v>
      </c>
      <c r="B1281" s="129" t="s">
        <v>4870</v>
      </c>
      <c r="C1281" s="130" t="s">
        <v>4871</v>
      </c>
      <c r="D1281" s="131" t="s">
        <v>4868</v>
      </c>
      <c r="E1281" s="129" t="s">
        <v>2549</v>
      </c>
      <c r="F1281" s="132" t="s">
        <v>4872</v>
      </c>
      <c r="G1281" s="132">
        <v>3.0341439333E-2</v>
      </c>
      <c r="H1281" s="348">
        <v>3.0341439333E-2</v>
      </c>
      <c r="I1281" s="74"/>
      <c r="J1281" s="337">
        <v>0.16992760150375941</v>
      </c>
      <c r="K1281" s="338">
        <v>0.16992760150375941</v>
      </c>
      <c r="L1281" s="74"/>
      <c r="M1281" s="339">
        <v>4.2086911999999997E-3</v>
      </c>
      <c r="N1281" s="340">
        <f t="shared" ref="N1281:N1344" si="89">M1281</f>
        <v>4.2086911999999997E-3</v>
      </c>
      <c r="O1281" s="74"/>
      <c r="P1281" s="133">
        <v>3.9751279E-3</v>
      </c>
      <c r="Q1281" s="133">
        <v>1.5879167000000001E-4</v>
      </c>
      <c r="R1281" s="145">
        <v>7.4771652999999999E-5</v>
      </c>
      <c r="S1281" s="134">
        <v>2.3831702414999999E-7</v>
      </c>
      <c r="T1281" s="135">
        <v>5.8724728846199986E-10</v>
      </c>
      <c r="U1281" s="135">
        <v>1.04722207253E-2</v>
      </c>
      <c r="V1281" s="342">
        <v>9.9222612999999997E-6</v>
      </c>
      <c r="W1281" s="233" t="s">
        <v>4679</v>
      </c>
      <c r="X1281" s="89"/>
      <c r="Y1281" s="89"/>
      <c r="Z1281" s="90"/>
    </row>
    <row r="1282" spans="1:26" ht="14.5" customHeight="1">
      <c r="A1282" s="74" t="s">
        <v>4873</v>
      </c>
      <c r="B1282" s="129" t="s">
        <v>4870</v>
      </c>
      <c r="C1282" s="130" t="s">
        <v>4874</v>
      </c>
      <c r="D1282" s="131" t="s">
        <v>4868</v>
      </c>
      <c r="E1282" s="129" t="s">
        <v>2549</v>
      </c>
      <c r="F1282" s="132" t="s">
        <v>4875</v>
      </c>
      <c r="G1282" s="132">
        <v>3.1768857979999995E-2</v>
      </c>
      <c r="H1282" s="348">
        <v>3.1768857979999995E-2</v>
      </c>
      <c r="I1282" s="74"/>
      <c r="J1282" s="337">
        <v>0.18145240601503757</v>
      </c>
      <c r="K1282" s="338">
        <v>0.18145240601503757</v>
      </c>
      <c r="L1282" s="74"/>
      <c r="M1282" s="339">
        <v>4.1467433999999997E-3</v>
      </c>
      <c r="N1282" s="340">
        <f t="shared" si="89"/>
        <v>4.1467433999999997E-3</v>
      </c>
      <c r="O1282" s="74"/>
      <c r="P1282" s="133">
        <v>3.9487639999999996E-3</v>
      </c>
      <c r="Q1282" s="133">
        <v>1.6248548999999999E-4</v>
      </c>
      <c r="R1282" s="145">
        <v>3.5493982E-5</v>
      </c>
      <c r="S1282" s="134">
        <v>2.3673644606999998E-7</v>
      </c>
      <c r="T1282" s="135">
        <v>6.0090788110900013E-10</v>
      </c>
      <c r="U1282" s="135">
        <v>4.9711459220000004E-3</v>
      </c>
      <c r="V1282" s="342">
        <v>1.0144233E-5</v>
      </c>
      <c r="W1282" s="233" t="s">
        <v>4679</v>
      </c>
      <c r="X1282" s="89"/>
      <c r="Y1282" s="89"/>
      <c r="Z1282" s="90"/>
    </row>
    <row r="1283" spans="1:26" ht="14.5" customHeight="1">
      <c r="A1283" s="74" t="s">
        <v>4876</v>
      </c>
      <c r="B1283" s="129" t="s">
        <v>4870</v>
      </c>
      <c r="C1283" s="130" t="s">
        <v>4877</v>
      </c>
      <c r="D1283" s="131" t="s">
        <v>4868</v>
      </c>
      <c r="E1283" s="129" t="s">
        <v>2549</v>
      </c>
      <c r="F1283" s="132" t="s">
        <v>4878</v>
      </c>
      <c r="G1283" s="132">
        <v>5.6456957140000002E-4</v>
      </c>
      <c r="H1283" s="348">
        <v>5.6456957140000002E-4</v>
      </c>
      <c r="I1283" s="74"/>
      <c r="J1283" s="337">
        <v>2.2356238345864659E-3</v>
      </c>
      <c r="K1283" s="338">
        <v>2.2356238345864659E-3</v>
      </c>
      <c r="L1283" s="74"/>
      <c r="M1283" s="345">
        <v>5.2941264999999998E-5</v>
      </c>
      <c r="N1283" s="340">
        <f t="shared" si="89"/>
        <v>5.2941264999999998E-5</v>
      </c>
      <c r="P1283" s="145">
        <v>5.0805656E-5</v>
      </c>
      <c r="Q1283" s="145">
        <v>2.1102128999999999E-6</v>
      </c>
      <c r="R1283" s="145">
        <v>2.5396391E-8</v>
      </c>
      <c r="S1283" s="134">
        <v>3.0459025990999998E-9</v>
      </c>
      <c r="T1283" s="135">
        <v>7.8040415952200012E-12</v>
      </c>
      <c r="U1283" s="135">
        <v>3.5569175000000002E-6</v>
      </c>
      <c r="V1283" s="342">
        <v>1.7476834000000001E-7</v>
      </c>
      <c r="W1283" s="233" t="s">
        <v>4679</v>
      </c>
      <c r="X1283" s="89"/>
      <c r="Y1283" s="89"/>
      <c r="Z1283" s="90"/>
    </row>
    <row r="1284" spans="1:26" ht="14.5" customHeight="1">
      <c r="A1284" s="74" t="s">
        <v>4879</v>
      </c>
      <c r="B1284" s="129" t="s">
        <v>4870</v>
      </c>
      <c r="C1284" s="130" t="s">
        <v>4880</v>
      </c>
      <c r="D1284" s="131" t="s">
        <v>4868</v>
      </c>
      <c r="E1284" s="129" t="s">
        <v>2549</v>
      </c>
      <c r="F1284" s="132" t="s">
        <v>4881</v>
      </c>
      <c r="G1284" s="132">
        <v>2.9463278204E-2</v>
      </c>
      <c r="H1284" s="348">
        <v>2.9463278204E-2</v>
      </c>
      <c r="I1284" s="74"/>
      <c r="J1284" s="337">
        <v>0.14406097744360902</v>
      </c>
      <c r="K1284" s="338">
        <v>0.14406097744360902</v>
      </c>
      <c r="L1284" s="74"/>
      <c r="M1284" s="339">
        <v>3.5841801000000002E-3</v>
      </c>
      <c r="N1284" s="340">
        <f t="shared" si="89"/>
        <v>3.5841801000000002E-3</v>
      </c>
      <c r="O1284" s="74"/>
      <c r="P1284" s="133">
        <v>3.3834309000000001E-3</v>
      </c>
      <c r="Q1284" s="133">
        <v>1.3569033999999999E-4</v>
      </c>
      <c r="R1284" s="145">
        <v>6.5058841999999996E-5</v>
      </c>
      <c r="S1284" s="134">
        <v>2.0284357272000002E-7</v>
      </c>
      <c r="T1284" s="135">
        <v>5.0181337966500003E-10</v>
      </c>
      <c r="U1284" s="135">
        <v>9.1118826392500001E-3</v>
      </c>
      <c r="V1284" s="342">
        <v>9.0857226999999999E-6</v>
      </c>
      <c r="W1284" s="233" t="s">
        <v>4679</v>
      </c>
      <c r="X1284" s="89"/>
      <c r="Y1284" s="89"/>
      <c r="Z1284" s="90"/>
    </row>
    <row r="1285" spans="1:26" ht="14.5" customHeight="1">
      <c r="A1285" s="74" t="s">
        <v>4882</v>
      </c>
      <c r="B1285" s="129" t="s">
        <v>4870</v>
      </c>
      <c r="C1285" s="130" t="s">
        <v>4883</v>
      </c>
      <c r="D1285" s="131" t="s">
        <v>4868</v>
      </c>
      <c r="E1285" s="129" t="s">
        <v>2549</v>
      </c>
      <c r="F1285" s="132" t="s">
        <v>4884</v>
      </c>
      <c r="G1285" s="132">
        <v>5.4975624889999999E-4</v>
      </c>
      <c r="H1285" s="348">
        <v>5.4975624889999999E-4</v>
      </c>
      <c r="I1285" s="74"/>
      <c r="J1285" s="337">
        <v>1.7425633082706767E-3</v>
      </c>
      <c r="K1285" s="338">
        <v>1.7425633082706767E-3</v>
      </c>
      <c r="L1285" s="74"/>
      <c r="M1285" s="345">
        <v>4.1989585999999997E-5</v>
      </c>
      <c r="N1285" s="340">
        <f t="shared" si="89"/>
        <v>4.1989585999999997E-5</v>
      </c>
      <c r="P1285" s="145">
        <v>4.0177464999999997E-5</v>
      </c>
      <c r="Q1285" s="145">
        <v>1.7828380000000001E-6</v>
      </c>
      <c r="R1285" s="145">
        <v>2.9283407999999999E-8</v>
      </c>
      <c r="S1285" s="134">
        <v>2.4087208595999999E-9</v>
      </c>
      <c r="T1285" s="135">
        <v>6.593335696090001E-12</v>
      </c>
      <c r="U1285" s="135">
        <v>4.1013176000000003E-6</v>
      </c>
      <c r="V1285" s="342">
        <v>1.8244599999999999E-7</v>
      </c>
      <c r="W1285" s="233" t="s">
        <v>4679</v>
      </c>
      <c r="X1285" s="89"/>
      <c r="Y1285" s="89"/>
      <c r="Z1285" s="90"/>
    </row>
    <row r="1286" spans="1:26" ht="14.5" customHeight="1">
      <c r="A1286" s="74" t="s">
        <v>4885</v>
      </c>
      <c r="B1286" s="129" t="s">
        <v>4870</v>
      </c>
      <c r="C1286" s="130" t="s">
        <v>4886</v>
      </c>
      <c r="D1286" s="131" t="s">
        <v>4868</v>
      </c>
      <c r="E1286" s="129" t="s">
        <v>2549</v>
      </c>
      <c r="F1286" s="132" t="s">
        <v>4887</v>
      </c>
      <c r="G1286" s="132">
        <v>3.5221062334999997E-2</v>
      </c>
      <c r="H1286" s="348">
        <v>3.5221062334999997E-2</v>
      </c>
      <c r="I1286" s="74"/>
      <c r="J1286" s="337">
        <v>0.18767338345864659</v>
      </c>
      <c r="K1286" s="338">
        <v>0.18767338345864659</v>
      </c>
      <c r="L1286" s="74"/>
      <c r="M1286" s="339">
        <v>5.0491182000000001E-3</v>
      </c>
      <c r="N1286" s="340">
        <f t="shared" si="89"/>
        <v>5.0491182000000001E-3</v>
      </c>
      <c r="O1286" s="74"/>
      <c r="P1286" s="133">
        <v>4.7351366999999998E-3</v>
      </c>
      <c r="Q1286" s="133">
        <v>1.8293741999999999E-4</v>
      </c>
      <c r="R1286" s="133">
        <v>1.3104406999999999E-4</v>
      </c>
      <c r="S1286" s="134">
        <v>2.8388110083000001E-7</v>
      </c>
      <c r="T1286" s="135">
        <v>6.7654371501399996E-10</v>
      </c>
      <c r="U1286" s="135">
        <v>1.835351156949E-2</v>
      </c>
      <c r="V1286" s="342">
        <v>1.1610662E-5</v>
      </c>
      <c r="W1286" s="233" t="s">
        <v>4679</v>
      </c>
      <c r="X1286" s="89"/>
      <c r="Y1286" s="89"/>
      <c r="Z1286" s="90"/>
    </row>
    <row r="1287" spans="1:26" ht="14.5" customHeight="1">
      <c r="A1287" s="74" t="s">
        <v>4888</v>
      </c>
      <c r="B1287" s="129" t="s">
        <v>4870</v>
      </c>
      <c r="C1287" s="130" t="s">
        <v>4889</v>
      </c>
      <c r="D1287" s="131" t="s">
        <v>4868</v>
      </c>
      <c r="E1287" s="129" t="s">
        <v>2549</v>
      </c>
      <c r="F1287" s="132" t="s">
        <v>4890</v>
      </c>
      <c r="G1287" s="132">
        <v>2.5691852049999998E-2</v>
      </c>
      <c r="H1287" s="348">
        <v>2.5691852049999998E-2</v>
      </c>
      <c r="I1287" s="74"/>
      <c r="J1287" s="337">
        <v>0.12221628571428571</v>
      </c>
      <c r="K1287" s="338">
        <v>0.12221628571428571</v>
      </c>
      <c r="L1287" s="74"/>
      <c r="M1287" s="339">
        <v>3.0301664000000001E-3</v>
      </c>
      <c r="N1287" s="340">
        <f t="shared" si="89"/>
        <v>3.0301664000000001E-3</v>
      </c>
      <c r="O1287" s="74"/>
      <c r="P1287" s="133">
        <v>2.8626873000000001E-3</v>
      </c>
      <c r="Q1287" s="133">
        <v>1.1478939E-4</v>
      </c>
      <c r="R1287" s="145">
        <v>5.2689699999999998E-5</v>
      </c>
      <c r="S1287" s="134">
        <v>1.7162393803999998E-7</v>
      </c>
      <c r="T1287" s="135">
        <v>4.2451697354580001E-10</v>
      </c>
      <c r="U1287" s="135">
        <v>7.3795096981999998E-3</v>
      </c>
      <c r="V1287" s="342">
        <v>7.8110532000000001E-6</v>
      </c>
      <c r="W1287" s="233" t="s">
        <v>4679</v>
      </c>
      <c r="X1287" s="89"/>
      <c r="Y1287" s="89"/>
      <c r="Z1287" s="90"/>
    </row>
    <row r="1288" spans="1:26" ht="14.5" customHeight="1">
      <c r="A1288" s="74" t="s">
        <v>4891</v>
      </c>
      <c r="B1288" s="129" t="s">
        <v>4870</v>
      </c>
      <c r="C1288" s="130" t="s">
        <v>4892</v>
      </c>
      <c r="D1288" s="131" t="s">
        <v>4868</v>
      </c>
      <c r="E1288" s="129" t="s">
        <v>2549</v>
      </c>
      <c r="F1288" s="132" t="s">
        <v>4893</v>
      </c>
      <c r="G1288" s="132">
        <v>9.6105592000000004E-3</v>
      </c>
      <c r="H1288" s="348">
        <v>9.6105592000000004E-3</v>
      </c>
      <c r="I1288" s="74"/>
      <c r="J1288" s="337">
        <v>4.9607077443609024E-2</v>
      </c>
      <c r="K1288" s="338">
        <v>4.9607077443609024E-2</v>
      </c>
      <c r="L1288" s="74"/>
      <c r="M1288" s="339">
        <v>1.2814069E-3</v>
      </c>
      <c r="N1288" s="340">
        <f t="shared" si="89"/>
        <v>1.2814069E-3</v>
      </c>
      <c r="O1288" s="74"/>
      <c r="P1288" s="133">
        <v>1.2063537000000001E-3</v>
      </c>
      <c r="Q1288" s="145">
        <v>4.7504649E-5</v>
      </c>
      <c r="R1288" s="145">
        <v>2.7548532E-5</v>
      </c>
      <c r="S1288" s="134">
        <v>7.2323364016000004E-8</v>
      </c>
      <c r="T1288" s="135">
        <v>1.756828769414E-10</v>
      </c>
      <c r="U1288" s="135">
        <v>3.8583378122999997E-3</v>
      </c>
      <c r="V1288" s="342">
        <v>3.0974530000000002E-6</v>
      </c>
      <c r="W1288" s="233" t="s">
        <v>4679</v>
      </c>
      <c r="X1288" s="89"/>
      <c r="Y1288" s="89"/>
      <c r="Z1288" s="90"/>
    </row>
    <row r="1289" spans="1:26" ht="14.5" customHeight="1">
      <c r="A1289" s="74" t="s">
        <v>4894</v>
      </c>
      <c r="B1289" s="129" t="s">
        <v>4870</v>
      </c>
      <c r="C1289" s="130" t="s">
        <v>4895</v>
      </c>
      <c r="D1289" s="131" t="s">
        <v>4868</v>
      </c>
      <c r="E1289" s="129" t="s">
        <v>2549</v>
      </c>
      <c r="F1289" s="132" t="s">
        <v>4896</v>
      </c>
      <c r="G1289" s="132">
        <v>2.3162866209999999E-4</v>
      </c>
      <c r="H1289" s="348">
        <v>2.3162866209999999E-4</v>
      </c>
      <c r="I1289" s="74"/>
      <c r="J1289" s="337">
        <v>8.6437977443609021E-4</v>
      </c>
      <c r="K1289" s="338">
        <v>8.6437977443609021E-4</v>
      </c>
      <c r="L1289" s="74"/>
      <c r="M1289" s="345">
        <v>2.0559847000000001E-5</v>
      </c>
      <c r="N1289" s="340">
        <f t="shared" si="89"/>
        <v>2.0559847000000001E-5</v>
      </c>
      <c r="P1289" s="145">
        <v>1.9714483999999999E-5</v>
      </c>
      <c r="Q1289" s="145">
        <v>8.3447450000000005E-7</v>
      </c>
      <c r="R1289" s="145">
        <v>1.0888626999999999E-8</v>
      </c>
      <c r="S1289" s="134">
        <v>1.1819234805000001E-9</v>
      </c>
      <c r="T1289" s="135">
        <v>3.0860743650530002E-12</v>
      </c>
      <c r="U1289" s="135">
        <v>1.5250178E-6</v>
      </c>
      <c r="V1289" s="342">
        <v>7.3105864000000003E-8</v>
      </c>
      <c r="W1289" s="233" t="s">
        <v>4679</v>
      </c>
      <c r="X1289" s="89"/>
      <c r="Y1289" s="89"/>
      <c r="Z1289" s="90"/>
    </row>
    <row r="1290" spans="1:26" ht="14.5" customHeight="1">
      <c r="A1290" s="74" t="s">
        <v>4897</v>
      </c>
      <c r="B1290" s="129" t="s">
        <v>4870</v>
      </c>
      <c r="C1290" s="130" t="s">
        <v>4898</v>
      </c>
      <c r="D1290" s="131" t="s">
        <v>4868</v>
      </c>
      <c r="E1290" s="129" t="s">
        <v>2549</v>
      </c>
      <c r="F1290" s="132" t="s">
        <v>4899</v>
      </c>
      <c r="G1290" s="132">
        <v>2.837767452E-2</v>
      </c>
      <c r="H1290" s="348">
        <v>2.837767452E-2</v>
      </c>
      <c r="I1290" s="74"/>
      <c r="J1290" s="337">
        <v>0.15160146616541353</v>
      </c>
      <c r="K1290" s="338">
        <v>0.15160146616541353</v>
      </c>
      <c r="L1290" s="74"/>
      <c r="M1290" s="339">
        <v>3.6043278999999999E-3</v>
      </c>
      <c r="N1290" s="340">
        <f t="shared" si="89"/>
        <v>3.6043278999999999E-3</v>
      </c>
      <c r="O1290" s="74"/>
      <c r="P1290" s="133">
        <v>3.4192879999999999E-3</v>
      </c>
      <c r="Q1290" s="133">
        <v>1.3867240999999999E-4</v>
      </c>
      <c r="R1290" s="145">
        <v>4.6367479000000002E-5</v>
      </c>
      <c r="S1290" s="134">
        <v>2.0499328249999998E-7</v>
      </c>
      <c r="T1290" s="135">
        <v>5.1284174251200003E-10</v>
      </c>
      <c r="U1290" s="135">
        <v>6.4940445938000005E-3</v>
      </c>
      <c r="V1290" s="342">
        <v>8.9268955000000002E-6</v>
      </c>
      <c r="W1290" s="233" t="s">
        <v>4679</v>
      </c>
      <c r="X1290" s="89"/>
      <c r="Y1290" s="89"/>
      <c r="Z1290" s="90"/>
    </row>
    <row r="1291" spans="1:26" ht="14.5" customHeight="1">
      <c r="A1291" s="74" t="s">
        <v>4900</v>
      </c>
      <c r="B1291" s="129" t="s">
        <v>4870</v>
      </c>
      <c r="C1291" s="130" t="s">
        <v>4901</v>
      </c>
      <c r="D1291" s="131" t="s">
        <v>4868</v>
      </c>
      <c r="E1291" s="129" t="s">
        <v>2549</v>
      </c>
      <c r="F1291" s="132" t="s">
        <v>4902</v>
      </c>
      <c r="G1291" s="132">
        <v>7.3312793399999999E-3</v>
      </c>
      <c r="H1291" s="348">
        <v>7.3312793399999999E-3</v>
      </c>
      <c r="I1291" s="74"/>
      <c r="J1291" s="337">
        <v>3.8449096240601506E-2</v>
      </c>
      <c r="K1291" s="338">
        <v>3.8449096240601506E-2</v>
      </c>
      <c r="L1291" s="74"/>
      <c r="M1291" s="339">
        <v>1.1171868999999999E-3</v>
      </c>
      <c r="N1291" s="340">
        <f t="shared" si="89"/>
        <v>1.1171868999999999E-3</v>
      </c>
      <c r="O1291" s="74"/>
      <c r="P1291" s="133">
        <v>1.0464452000000001E-3</v>
      </c>
      <c r="Q1291" s="145">
        <v>3.8102092E-5</v>
      </c>
      <c r="R1291" s="145">
        <v>3.2639670999999999E-5</v>
      </c>
      <c r="S1291" s="134">
        <v>6.2736520320000002E-8</v>
      </c>
      <c r="T1291" s="135">
        <v>1.4091010605590002E-10</v>
      </c>
      <c r="U1291" s="135">
        <v>4.5713824681999993E-3</v>
      </c>
      <c r="V1291" s="342">
        <v>2.4563726E-6</v>
      </c>
      <c r="W1291" s="233" t="s">
        <v>4679</v>
      </c>
      <c r="X1291" s="89"/>
      <c r="Y1291" s="89"/>
      <c r="Z1291" s="90"/>
    </row>
    <row r="1292" spans="1:26" ht="14.5" customHeight="1">
      <c r="A1292" s="74" t="s">
        <v>4903</v>
      </c>
      <c r="B1292" s="129" t="s">
        <v>4870</v>
      </c>
      <c r="C1292" s="130" t="s">
        <v>4904</v>
      </c>
      <c r="D1292" s="131" t="s">
        <v>4868</v>
      </c>
      <c r="E1292" s="129" t="s">
        <v>2549</v>
      </c>
      <c r="F1292" s="132" t="s">
        <v>4905</v>
      </c>
      <c r="G1292" s="132">
        <v>5.8688723450000006E-4</v>
      </c>
      <c r="H1292" s="348">
        <v>5.8688723450000006E-4</v>
      </c>
      <c r="I1292" s="74"/>
      <c r="J1292" s="337">
        <v>1.9342766165413533E-3</v>
      </c>
      <c r="K1292" s="338">
        <v>1.9342766165413533E-3</v>
      </c>
      <c r="L1292" s="74"/>
      <c r="M1292" s="345">
        <v>4.6457396000000003E-5</v>
      </c>
      <c r="N1292" s="340">
        <f t="shared" si="89"/>
        <v>4.6457396000000003E-5</v>
      </c>
      <c r="P1292" s="145">
        <v>4.4475714999999999E-5</v>
      </c>
      <c r="Q1292" s="145">
        <v>1.9512747999999999E-6</v>
      </c>
      <c r="R1292" s="145">
        <v>3.0406277999999997E-8</v>
      </c>
      <c r="S1292" s="134">
        <v>2.6664097708999999E-9</v>
      </c>
      <c r="T1292" s="135">
        <v>7.2162531721600013E-12</v>
      </c>
      <c r="U1292" s="135">
        <v>4.2585822999999999E-6</v>
      </c>
      <c r="V1292" s="342">
        <v>1.9259602000000001E-7</v>
      </c>
      <c r="W1292" s="233" t="s">
        <v>4679</v>
      </c>
      <c r="X1292" s="89"/>
      <c r="Y1292" s="89"/>
      <c r="Z1292" s="90"/>
    </row>
    <row r="1293" spans="1:26" ht="14.5" customHeight="1">
      <c r="A1293" s="74" t="s">
        <v>4906</v>
      </c>
      <c r="B1293" s="129" t="s">
        <v>4870</v>
      </c>
      <c r="C1293" s="130" t="s">
        <v>4907</v>
      </c>
      <c r="D1293" s="131" t="s">
        <v>4868</v>
      </c>
      <c r="E1293" s="129" t="s">
        <v>2549</v>
      </c>
      <c r="F1293" s="132" t="s">
        <v>4908</v>
      </c>
      <c r="G1293" s="132">
        <v>3.4898942954999998E-2</v>
      </c>
      <c r="H1293" s="348">
        <v>3.4898942954999998E-2</v>
      </c>
      <c r="I1293" s="74"/>
      <c r="J1293" s="337">
        <v>0.18801947368421051</v>
      </c>
      <c r="K1293" s="338">
        <v>0.18801947368421051</v>
      </c>
      <c r="L1293" s="74"/>
      <c r="M1293" s="339">
        <v>4.9501898000000001E-3</v>
      </c>
      <c r="N1293" s="340">
        <f t="shared" si="89"/>
        <v>4.9501898000000001E-3</v>
      </c>
      <c r="O1293" s="74"/>
      <c r="P1293" s="133">
        <v>4.6446042000000002E-3</v>
      </c>
      <c r="Q1293" s="133">
        <v>1.8262448E-4</v>
      </c>
      <c r="R1293" s="133">
        <v>1.2296114999999999E-4</v>
      </c>
      <c r="S1293" s="134">
        <v>2.7845348568000001E-7</v>
      </c>
      <c r="T1293" s="135">
        <v>6.753864084899999E-10</v>
      </c>
      <c r="U1293" s="135">
        <v>1.7221449733220002E-2</v>
      </c>
      <c r="V1293" s="342">
        <v>1.1519188E-5</v>
      </c>
      <c r="W1293" s="233" t="s">
        <v>4679</v>
      </c>
      <c r="X1293" s="89"/>
      <c r="Y1293" s="89"/>
      <c r="Z1293" s="90"/>
    </row>
    <row r="1294" spans="1:26" ht="14.5" customHeight="1">
      <c r="A1294" s="74" t="s">
        <v>4909</v>
      </c>
      <c r="B1294" s="129" t="s">
        <v>4870</v>
      </c>
      <c r="C1294" s="130" t="s">
        <v>4910</v>
      </c>
      <c r="D1294" s="131" t="s">
        <v>4868</v>
      </c>
      <c r="E1294" s="129" t="s">
        <v>2549</v>
      </c>
      <c r="F1294" s="132" t="s">
        <v>4911</v>
      </c>
      <c r="G1294" s="132">
        <v>4.0922396399999998E-2</v>
      </c>
      <c r="H1294" s="348">
        <v>4.0922396399999998E-2</v>
      </c>
      <c r="I1294" s="74"/>
      <c r="J1294" s="337">
        <v>0.22099854887218043</v>
      </c>
      <c r="K1294" s="338">
        <v>0.22099854887218043</v>
      </c>
      <c r="L1294" s="74"/>
      <c r="M1294" s="339">
        <v>6.5547851999999997E-3</v>
      </c>
      <c r="N1294" s="340">
        <f t="shared" si="89"/>
        <v>6.5547851999999997E-3</v>
      </c>
      <c r="O1294" s="74"/>
      <c r="P1294" s="133">
        <v>6.1262399000000002E-3</v>
      </c>
      <c r="Q1294" s="133">
        <v>2.2039967000000001E-4</v>
      </c>
      <c r="R1294" s="133">
        <v>2.0814561E-4</v>
      </c>
      <c r="S1294" s="134">
        <v>3.6728056872000001E-7</v>
      </c>
      <c r="T1294" s="135">
        <v>8.1508754938899991E-10</v>
      </c>
      <c r="U1294" s="135">
        <v>2.9152047E-2</v>
      </c>
      <c r="V1294" s="342">
        <v>1.3901083999999999E-5</v>
      </c>
      <c r="W1294" s="233" t="s">
        <v>4679</v>
      </c>
      <c r="X1294" s="89"/>
      <c r="Y1294" s="89"/>
      <c r="Z1294" s="90"/>
    </row>
    <row r="1295" spans="1:26" ht="14.5" customHeight="1">
      <c r="A1295" s="74" t="s">
        <v>4912</v>
      </c>
      <c r="B1295" s="129" t="s">
        <v>4870</v>
      </c>
      <c r="C1295" s="130" t="s">
        <v>4913</v>
      </c>
      <c r="D1295" s="131" t="s">
        <v>4868</v>
      </c>
      <c r="E1295" s="129" t="s">
        <v>2549</v>
      </c>
      <c r="F1295" s="132" t="s">
        <v>4914</v>
      </c>
      <c r="G1295" s="132">
        <v>1.1528138659999999E-2</v>
      </c>
      <c r="H1295" s="348">
        <v>1.1528138659999999E-2</v>
      </c>
      <c r="I1295" s="74"/>
      <c r="J1295" s="337">
        <v>6.13393947368421E-2</v>
      </c>
      <c r="K1295" s="338">
        <v>6.13393947368421E-2</v>
      </c>
      <c r="L1295" s="74"/>
      <c r="M1295" s="339">
        <v>1.7293453000000001E-3</v>
      </c>
      <c r="N1295" s="340">
        <f t="shared" si="89"/>
        <v>1.7293453000000001E-3</v>
      </c>
      <c r="O1295" s="74"/>
      <c r="P1295" s="133">
        <v>1.6193307E-3</v>
      </c>
      <c r="Q1295" s="145">
        <v>6.0556163E-5</v>
      </c>
      <c r="R1295" s="145">
        <v>4.9458437000000002E-5</v>
      </c>
      <c r="S1295" s="134">
        <v>9.7082178396000005E-8</v>
      </c>
      <c r="T1295" s="135">
        <v>2.2395030046370001E-10</v>
      </c>
      <c r="U1295" s="135">
        <v>6.9269518688000005E-3</v>
      </c>
      <c r="V1295" s="342">
        <v>3.8684771999999998E-6</v>
      </c>
      <c r="W1295" s="233" t="s">
        <v>4679</v>
      </c>
      <c r="X1295" s="89"/>
      <c r="Y1295" s="89"/>
      <c r="Z1295" s="90"/>
    </row>
    <row r="1296" spans="1:26" ht="14.5" customHeight="1">
      <c r="A1296" s="74" t="s">
        <v>4915</v>
      </c>
      <c r="B1296" s="129" t="s">
        <v>4870</v>
      </c>
      <c r="C1296" s="130" t="s">
        <v>4916</v>
      </c>
      <c r="D1296" s="131" t="s">
        <v>4868</v>
      </c>
      <c r="E1296" s="129" t="s">
        <v>2549</v>
      </c>
      <c r="F1296" s="132" t="s">
        <v>4917</v>
      </c>
      <c r="G1296" s="132">
        <v>3.8886973092000003E-2</v>
      </c>
      <c r="H1296" s="348">
        <v>3.8886973092000003E-2</v>
      </c>
      <c r="I1296" s="74"/>
      <c r="J1296" s="337">
        <v>0.20987187218045111</v>
      </c>
      <c r="K1296" s="338">
        <v>0.20987187218045111</v>
      </c>
      <c r="L1296" s="74"/>
      <c r="M1296" s="339">
        <v>6.2153039E-3</v>
      </c>
      <c r="N1296" s="340">
        <f t="shared" si="89"/>
        <v>6.2153039E-3</v>
      </c>
      <c r="O1296" s="74"/>
      <c r="P1296" s="133">
        <v>5.8099032E-3</v>
      </c>
      <c r="Q1296" s="133">
        <v>2.0913927000000001E-4</v>
      </c>
      <c r="R1296" s="133">
        <v>1.9626145999999999E-4</v>
      </c>
      <c r="S1296" s="134">
        <v>3.4831554535999999E-7</v>
      </c>
      <c r="T1296" s="135">
        <v>7.7344403719799999E-10</v>
      </c>
      <c r="U1296" s="135">
        <v>2.7487598637499999E-2</v>
      </c>
      <c r="V1296" s="342">
        <v>1.3191401E-5</v>
      </c>
      <c r="W1296" s="233" t="s">
        <v>4679</v>
      </c>
      <c r="X1296" s="89"/>
      <c r="Y1296" s="89"/>
      <c r="Z1296" s="90"/>
    </row>
    <row r="1297" spans="1:26" ht="14.5" customHeight="1">
      <c r="A1297" s="74" t="s">
        <v>4918</v>
      </c>
      <c r="B1297" s="129" t="s">
        <v>4870</v>
      </c>
      <c r="C1297" s="130" t="s">
        <v>4919</v>
      </c>
      <c r="D1297" s="131" t="s">
        <v>4868</v>
      </c>
      <c r="E1297" s="129" t="s">
        <v>2549</v>
      </c>
      <c r="F1297" s="132" t="s">
        <v>4920</v>
      </c>
      <c r="G1297" s="132">
        <v>2.4190573912999998E-2</v>
      </c>
      <c r="H1297" s="348">
        <v>2.4190573912999998E-2</v>
      </c>
      <c r="I1297" s="74"/>
      <c r="J1297" s="337">
        <v>0.12371310526315789</v>
      </c>
      <c r="K1297" s="338">
        <v>0.12371310526315789</v>
      </c>
      <c r="L1297" s="74"/>
      <c r="M1297" s="339">
        <v>3.2492742E-3</v>
      </c>
      <c r="N1297" s="340">
        <f t="shared" si="89"/>
        <v>3.2492742E-3</v>
      </c>
      <c r="O1297" s="74"/>
      <c r="P1297" s="133">
        <v>3.0511291000000001E-3</v>
      </c>
      <c r="Q1297" s="133">
        <v>1.1989704E-4</v>
      </c>
      <c r="R1297" s="145">
        <v>7.8248029000000006E-5</v>
      </c>
      <c r="S1297" s="134">
        <v>1.8292140600000002E-7</v>
      </c>
      <c r="T1297" s="135">
        <v>4.4340622005270003E-10</v>
      </c>
      <c r="U1297" s="135">
        <v>1.09591073427E-2</v>
      </c>
      <c r="V1297" s="342">
        <v>7.7849066E-6</v>
      </c>
      <c r="W1297" s="233" t="s">
        <v>4679</v>
      </c>
      <c r="X1297" s="89"/>
      <c r="Y1297" s="89"/>
      <c r="Z1297" s="90"/>
    </row>
    <row r="1298" spans="1:26" ht="14.5" customHeight="1">
      <c r="A1298" s="74" t="s">
        <v>4921</v>
      </c>
      <c r="B1298" s="129" t="s">
        <v>4870</v>
      </c>
      <c r="C1298" s="130" t="s">
        <v>4922</v>
      </c>
      <c r="D1298" s="131" t="s">
        <v>4868</v>
      </c>
      <c r="E1298" s="129" t="s">
        <v>2549</v>
      </c>
      <c r="F1298" s="132" t="s">
        <v>4923</v>
      </c>
      <c r="G1298" s="132">
        <v>2.1615225562E-2</v>
      </c>
      <c r="H1298" s="348">
        <v>2.1615225562E-2</v>
      </c>
      <c r="I1298" s="74"/>
      <c r="J1298" s="337">
        <v>8.3002278195488721E-2</v>
      </c>
      <c r="K1298" s="338">
        <v>8.3002278195488721E-2</v>
      </c>
      <c r="L1298" s="74"/>
      <c r="M1298" s="339">
        <v>2.1941037E-3</v>
      </c>
      <c r="N1298" s="340">
        <f t="shared" si="89"/>
        <v>2.1941037E-3</v>
      </c>
      <c r="O1298" s="74"/>
      <c r="P1298" s="133">
        <v>2.0615246000000001E-3</v>
      </c>
      <c r="Q1298" s="145">
        <v>8.1176134000000003E-5</v>
      </c>
      <c r="R1298" s="145">
        <v>5.1402910999999999E-5</v>
      </c>
      <c r="S1298" s="134">
        <v>1.2359260445999999E-7</v>
      </c>
      <c r="T1298" s="135">
        <v>3.0020759767460003E-10</v>
      </c>
      <c r="U1298" s="135">
        <v>7.1992872604000006E-3</v>
      </c>
      <c r="V1298" s="342">
        <v>6.1620969E-6</v>
      </c>
      <c r="W1298" s="233" t="s">
        <v>4679</v>
      </c>
      <c r="X1298" s="89"/>
      <c r="Y1298" s="89"/>
      <c r="Z1298" s="90"/>
    </row>
    <row r="1299" spans="1:26" ht="14.5" customHeight="1">
      <c r="A1299" s="74" t="s">
        <v>4924</v>
      </c>
      <c r="B1299" s="129" t="s">
        <v>4870</v>
      </c>
      <c r="C1299" s="130" t="s">
        <v>4925</v>
      </c>
      <c r="D1299" s="131" t="s">
        <v>4868</v>
      </c>
      <c r="E1299" s="129" t="s">
        <v>2549</v>
      </c>
      <c r="F1299" s="132" t="s">
        <v>4926</v>
      </c>
      <c r="G1299" s="132">
        <v>3.4484050602999999E-2</v>
      </c>
      <c r="H1299" s="348">
        <v>3.4484050602999999E-2</v>
      </c>
      <c r="I1299" s="74"/>
      <c r="J1299" s="337">
        <v>0.18597253383458645</v>
      </c>
      <c r="K1299" s="338">
        <v>0.18597253383458645</v>
      </c>
      <c r="L1299" s="74"/>
      <c r="M1299" s="339">
        <v>5.5122215999999996E-3</v>
      </c>
      <c r="N1299" s="340">
        <f t="shared" si="89"/>
        <v>5.5122215999999996E-3</v>
      </c>
      <c r="O1299" s="74"/>
      <c r="P1299" s="133">
        <v>5.1522204E-3</v>
      </c>
      <c r="Q1299" s="133">
        <v>1.8541885000000001E-4</v>
      </c>
      <c r="R1299" s="133">
        <v>1.7458238999999999E-4</v>
      </c>
      <c r="S1299" s="134">
        <v>3.0888611718000001E-7</v>
      </c>
      <c r="T1299" s="135">
        <v>6.8572059789899999E-10</v>
      </c>
      <c r="U1299" s="135">
        <v>2.4451315430200002E-2</v>
      </c>
      <c r="V1299" s="342">
        <v>1.1710961E-5</v>
      </c>
      <c r="W1299" s="233" t="s">
        <v>4679</v>
      </c>
      <c r="X1299" s="89"/>
      <c r="Y1299" s="89"/>
      <c r="Z1299" s="90"/>
    </row>
    <row r="1300" spans="1:26" ht="14.5" customHeight="1">
      <c r="A1300" s="74" t="s">
        <v>4927</v>
      </c>
      <c r="B1300" s="129" t="s">
        <v>4870</v>
      </c>
      <c r="C1300" s="130" t="s">
        <v>4928</v>
      </c>
      <c r="D1300" s="131" t="s">
        <v>4868</v>
      </c>
      <c r="E1300" s="129" t="s">
        <v>2549</v>
      </c>
      <c r="F1300" s="132" t="s">
        <v>4929</v>
      </c>
      <c r="G1300" s="132">
        <v>2.7295942010000001E-2</v>
      </c>
      <c r="H1300" s="348">
        <v>2.7295942010000001E-2</v>
      </c>
      <c r="I1300" s="74"/>
      <c r="J1300" s="337">
        <v>0.1728558947368421</v>
      </c>
      <c r="K1300" s="338">
        <v>0.1728558947368421</v>
      </c>
      <c r="L1300" s="74"/>
      <c r="M1300" s="339">
        <v>3.4388015000000002E-3</v>
      </c>
      <c r="N1300" s="340">
        <f t="shared" si="89"/>
        <v>3.4388015000000002E-3</v>
      </c>
      <c r="O1300" s="74"/>
      <c r="P1300" s="133">
        <v>3.2470445999999999E-3</v>
      </c>
      <c r="Q1300" s="133">
        <v>1.478413E-4</v>
      </c>
      <c r="R1300" s="145">
        <v>4.3915634999999999E-5</v>
      </c>
      <c r="S1300" s="134">
        <v>1.9466694349999999E-7</v>
      </c>
      <c r="T1300" s="135">
        <v>5.4675037047600004E-10</v>
      </c>
      <c r="U1300" s="135">
        <v>6.1506491557999999E-3</v>
      </c>
      <c r="V1300" s="342">
        <v>8.6225074999999997E-6</v>
      </c>
      <c r="W1300" s="233" t="s">
        <v>4679</v>
      </c>
      <c r="X1300" s="89"/>
      <c r="Y1300" s="89"/>
      <c r="Z1300" s="90"/>
    </row>
    <row r="1301" spans="1:26" ht="14.5" customHeight="1">
      <c r="A1301" s="74" t="s">
        <v>4930</v>
      </c>
      <c r="B1301" s="129" t="s">
        <v>4870</v>
      </c>
      <c r="C1301" s="130" t="s">
        <v>4931</v>
      </c>
      <c r="D1301" s="131" t="s">
        <v>4868</v>
      </c>
      <c r="E1301" s="129" t="s">
        <v>2549</v>
      </c>
      <c r="F1301" s="132" t="s">
        <v>4932</v>
      </c>
      <c r="G1301" s="132">
        <v>3.4968237124999996E-2</v>
      </c>
      <c r="H1301" s="348">
        <v>3.4968237124999996E-2</v>
      </c>
      <c r="I1301" s="74"/>
      <c r="J1301" s="337">
        <v>0.18848786466165413</v>
      </c>
      <c r="K1301" s="338">
        <v>0.18848786466165413</v>
      </c>
      <c r="L1301" s="74"/>
      <c r="M1301" s="339">
        <v>5.167568E-3</v>
      </c>
      <c r="N1301" s="340">
        <f t="shared" si="89"/>
        <v>5.167568E-3</v>
      </c>
      <c r="O1301" s="74"/>
      <c r="P1301" s="133">
        <v>4.8418797999999997E-3</v>
      </c>
      <c r="Q1301" s="133">
        <v>1.8469237000000001E-4</v>
      </c>
      <c r="R1301" s="133">
        <v>1.4099581999999999E-4</v>
      </c>
      <c r="S1301" s="134">
        <v>2.9028055863999998E-7</v>
      </c>
      <c r="T1301" s="135">
        <v>6.8303392232199995E-10</v>
      </c>
      <c r="U1301" s="135">
        <v>1.9747313272249999E-2</v>
      </c>
      <c r="V1301" s="342">
        <v>1.1653058E-5</v>
      </c>
      <c r="W1301" s="233" t="s">
        <v>4679</v>
      </c>
      <c r="X1301" s="89"/>
      <c r="Y1301" s="89"/>
      <c r="Z1301" s="90"/>
    </row>
    <row r="1302" spans="1:26" ht="14.5" customHeight="1">
      <c r="A1302" s="74" t="s">
        <v>4933</v>
      </c>
      <c r="B1302" s="129" t="s">
        <v>4870</v>
      </c>
      <c r="C1302" s="130" t="s">
        <v>4934</v>
      </c>
      <c r="D1302" s="131" t="s">
        <v>4868</v>
      </c>
      <c r="E1302" s="129" t="s">
        <v>2549</v>
      </c>
      <c r="F1302" s="132" t="s">
        <v>4935</v>
      </c>
      <c r="G1302" s="132">
        <v>4.0922396399999998E-2</v>
      </c>
      <c r="H1302" s="348">
        <v>4.0922396399999998E-2</v>
      </c>
      <c r="I1302" s="74"/>
      <c r="J1302" s="337">
        <v>0.22099854887218043</v>
      </c>
      <c r="K1302" s="338">
        <v>0.22099854887218043</v>
      </c>
      <c r="L1302" s="74"/>
      <c r="M1302" s="339">
        <v>6.5547851999999997E-3</v>
      </c>
      <c r="N1302" s="340">
        <f t="shared" si="89"/>
        <v>6.5547851999999997E-3</v>
      </c>
      <c r="O1302" s="74"/>
      <c r="P1302" s="133">
        <v>6.1262399000000002E-3</v>
      </c>
      <c r="Q1302" s="133">
        <v>2.2039967000000001E-4</v>
      </c>
      <c r="R1302" s="133">
        <v>2.0814561E-4</v>
      </c>
      <c r="S1302" s="134">
        <v>3.6728056872000001E-7</v>
      </c>
      <c r="T1302" s="135">
        <v>8.1508754938899991E-10</v>
      </c>
      <c r="U1302" s="135">
        <v>2.9152047E-2</v>
      </c>
      <c r="V1302" s="342">
        <v>1.3901083999999999E-5</v>
      </c>
      <c r="W1302" s="233" t="s">
        <v>4679</v>
      </c>
      <c r="X1302" s="89"/>
      <c r="Y1302" s="89"/>
      <c r="Z1302" s="90"/>
    </row>
    <row r="1303" spans="1:26" ht="14.5" customHeight="1">
      <c r="A1303" s="74" t="s">
        <v>4936</v>
      </c>
      <c r="B1303" s="129" t="s">
        <v>4870</v>
      </c>
      <c r="C1303" s="130" t="s">
        <v>4937</v>
      </c>
      <c r="D1303" s="131" t="s">
        <v>4868</v>
      </c>
      <c r="E1303" s="129" t="s">
        <v>2549</v>
      </c>
      <c r="F1303" s="132" t="s">
        <v>4938</v>
      </c>
      <c r="G1303" s="132">
        <v>3.4833119385889996E-2</v>
      </c>
      <c r="H1303" s="348">
        <v>3.4833119385889996E-2</v>
      </c>
      <c r="I1303" s="74"/>
      <c r="J1303" s="337">
        <v>0.18765324812030074</v>
      </c>
      <c r="K1303" s="338">
        <v>0.18765324812030074</v>
      </c>
      <c r="L1303" s="74"/>
      <c r="M1303" s="339">
        <v>4.8875995999999996E-3</v>
      </c>
      <c r="N1303" s="340">
        <f t="shared" si="89"/>
        <v>4.8875995999999996E-3</v>
      </c>
      <c r="O1303" s="74"/>
      <c r="P1303" s="133">
        <v>4.5874651999999998E-3</v>
      </c>
      <c r="Q1303" s="133">
        <v>1.8187307E-4</v>
      </c>
      <c r="R1303" s="133">
        <v>1.1826133999999999E-4</v>
      </c>
      <c r="S1303" s="134">
        <v>2.7502789631000002E-7</v>
      </c>
      <c r="T1303" s="135">
        <v>6.7260749147399998E-10</v>
      </c>
      <c r="U1303" s="135">
        <v>1.65632126270546E-2</v>
      </c>
      <c r="V1303" s="342">
        <v>1.1471645E-5</v>
      </c>
      <c r="W1303" s="233" t="s">
        <v>4679</v>
      </c>
      <c r="X1303" s="89"/>
      <c r="Y1303" s="89"/>
      <c r="Z1303" s="90"/>
    </row>
    <row r="1304" spans="1:26" ht="14.5" customHeight="1">
      <c r="A1304" s="74" t="s">
        <v>4939</v>
      </c>
      <c r="B1304" s="129" t="s">
        <v>4870</v>
      </c>
      <c r="C1304" s="130" t="s">
        <v>4940</v>
      </c>
      <c r="D1304" s="131" t="s">
        <v>4868</v>
      </c>
      <c r="E1304" s="129" t="s">
        <v>2549</v>
      </c>
      <c r="F1304" s="132" t="s">
        <v>4941</v>
      </c>
      <c r="G1304" s="132">
        <v>3.7351320041000002E-2</v>
      </c>
      <c r="H1304" s="348">
        <v>3.7351320041000002E-2</v>
      </c>
      <c r="I1304" s="74"/>
      <c r="J1304" s="337">
        <v>0.20575151879699249</v>
      </c>
      <c r="K1304" s="338">
        <v>0.20575151879699249</v>
      </c>
      <c r="L1304" s="74"/>
      <c r="M1304" s="339">
        <v>5.3924769999999997E-3</v>
      </c>
      <c r="N1304" s="340">
        <f t="shared" si="89"/>
        <v>5.3924769999999997E-3</v>
      </c>
      <c r="O1304" s="74"/>
      <c r="P1304" s="133">
        <v>5.0696899000000004E-3</v>
      </c>
      <c r="Q1304" s="133">
        <v>1.9738146E-4</v>
      </c>
      <c r="R1304" s="133">
        <v>1.2540568E-4</v>
      </c>
      <c r="S1304" s="134">
        <v>3.0393823743999996E-7</v>
      </c>
      <c r="T1304" s="135">
        <v>7.2996102299100002E-10</v>
      </c>
      <c r="U1304" s="135">
        <v>1.7563820215880002E-2</v>
      </c>
      <c r="V1304" s="342">
        <v>1.2367051999999999E-5</v>
      </c>
      <c r="W1304" s="233" t="s">
        <v>4679</v>
      </c>
      <c r="X1304" s="89"/>
      <c r="Y1304" s="89"/>
      <c r="Z1304" s="90"/>
    </row>
    <row r="1305" spans="1:26" ht="14.5" customHeight="1">
      <c r="A1305" s="74" t="s">
        <v>4942</v>
      </c>
      <c r="B1305" s="129" t="s">
        <v>4870</v>
      </c>
      <c r="C1305" s="130" t="s">
        <v>4943</v>
      </c>
      <c r="D1305" s="131" t="s">
        <v>4868</v>
      </c>
      <c r="E1305" s="129" t="s">
        <v>2549</v>
      </c>
      <c r="F1305" s="132" t="s">
        <v>4944</v>
      </c>
      <c r="G1305" s="132">
        <v>3.8259226559999998E-2</v>
      </c>
      <c r="H1305" s="348">
        <v>3.8259226559999998E-2</v>
      </c>
      <c r="I1305" s="74"/>
      <c r="J1305" s="337">
        <v>0.20644028571428569</v>
      </c>
      <c r="K1305" s="338">
        <v>0.20644028571428569</v>
      </c>
      <c r="L1305" s="74"/>
      <c r="M1305" s="339">
        <v>6.1106041999999996E-3</v>
      </c>
      <c r="N1305" s="340">
        <f t="shared" si="89"/>
        <v>6.1106041999999996E-3</v>
      </c>
      <c r="O1305" s="74"/>
      <c r="P1305" s="133">
        <v>5.7123414999999999E-3</v>
      </c>
      <c r="Q1305" s="133">
        <v>2.0566643000000001E-4</v>
      </c>
      <c r="R1305" s="133">
        <v>1.9259624999999999E-4</v>
      </c>
      <c r="S1305" s="134">
        <v>3.4246650946000005E-7</v>
      </c>
      <c r="T1305" s="135">
        <v>7.6060072068200002E-10</v>
      </c>
      <c r="U1305" s="135">
        <v>2.6974264675000002E-2</v>
      </c>
      <c r="V1305" s="342">
        <v>1.2972527E-5</v>
      </c>
      <c r="W1305" s="233" t="s">
        <v>4679</v>
      </c>
      <c r="X1305" s="89"/>
      <c r="Y1305" s="89"/>
      <c r="Z1305" s="90"/>
    </row>
    <row r="1306" spans="1:26" ht="14.5" customHeight="1">
      <c r="A1306" s="74" t="s">
        <v>4945</v>
      </c>
      <c r="B1306" s="129" t="s">
        <v>4870</v>
      </c>
      <c r="C1306" s="130" t="s">
        <v>4946</v>
      </c>
      <c r="D1306" s="131" t="s">
        <v>4868</v>
      </c>
      <c r="E1306" s="129" t="s">
        <v>2549</v>
      </c>
      <c r="F1306" s="132" t="s">
        <v>4947</v>
      </c>
      <c r="G1306" s="132">
        <v>3.2506999553000002E-2</v>
      </c>
      <c r="H1306" s="348">
        <v>3.2506999553000002E-2</v>
      </c>
      <c r="I1306" s="74"/>
      <c r="J1306" s="337">
        <v>0.15786057894736841</v>
      </c>
      <c r="K1306" s="338">
        <v>0.15786057894736841</v>
      </c>
      <c r="L1306" s="74"/>
      <c r="M1306" s="339">
        <v>4.1290915999999999E-3</v>
      </c>
      <c r="N1306" s="340">
        <f t="shared" si="89"/>
        <v>4.1290915999999999E-3</v>
      </c>
      <c r="O1306" s="74"/>
      <c r="P1306" s="133">
        <v>3.8765151000000001E-3</v>
      </c>
      <c r="Q1306" s="133">
        <v>1.5337023000000001E-4</v>
      </c>
      <c r="R1306" s="145">
        <v>9.9206308000000001E-5</v>
      </c>
      <c r="S1306" s="134">
        <v>2.3240497870999998E-7</v>
      </c>
      <c r="T1306" s="135">
        <v>5.6719760233499999E-10</v>
      </c>
      <c r="U1306" s="135">
        <v>1.389444103923E-2</v>
      </c>
      <c r="V1306" s="342">
        <v>1.0207275E-5</v>
      </c>
      <c r="W1306" s="233" t="s">
        <v>4679</v>
      </c>
      <c r="X1306" s="89"/>
      <c r="Y1306" s="89"/>
      <c r="Z1306" s="90"/>
    </row>
    <row r="1307" spans="1:26" ht="14.5" customHeight="1">
      <c r="A1307" s="74" t="s">
        <v>4948</v>
      </c>
      <c r="B1307" s="129" t="s">
        <v>4870</v>
      </c>
      <c r="C1307" s="130" t="s">
        <v>4949</v>
      </c>
      <c r="D1307" s="131" t="s">
        <v>4868</v>
      </c>
      <c r="E1307" s="129" t="s">
        <v>2549</v>
      </c>
      <c r="F1307" s="132" t="s">
        <v>4950</v>
      </c>
      <c r="G1307" s="132">
        <v>2.5728069579E-2</v>
      </c>
      <c r="H1307" s="348">
        <v>2.5728069579E-2</v>
      </c>
      <c r="I1307" s="74"/>
      <c r="J1307" s="337">
        <v>0.13875257142857142</v>
      </c>
      <c r="K1307" s="338">
        <v>0.13875257142857142</v>
      </c>
      <c r="L1307" s="74"/>
      <c r="M1307" s="339">
        <v>4.1115811E-3</v>
      </c>
      <c r="N1307" s="340">
        <f t="shared" si="89"/>
        <v>4.1115811E-3</v>
      </c>
      <c r="O1307" s="74"/>
      <c r="P1307" s="133">
        <v>3.8431464000000001E-3</v>
      </c>
      <c r="Q1307" s="133">
        <v>1.3833738000000001E-4</v>
      </c>
      <c r="R1307" s="133">
        <v>1.3009737000000001E-4</v>
      </c>
      <c r="S1307" s="134">
        <v>2.3040445101999998E-7</v>
      </c>
      <c r="T1307" s="135">
        <v>5.1160273657199994E-10</v>
      </c>
      <c r="U1307" s="135">
        <v>1.822092027648E-2</v>
      </c>
      <c r="V1307" s="342">
        <v>8.7341339999999996E-6</v>
      </c>
      <c r="W1307" s="233" t="s">
        <v>4679</v>
      </c>
      <c r="X1307" s="89"/>
      <c r="Y1307" s="89"/>
      <c r="Z1307" s="90"/>
    </row>
    <row r="1308" spans="1:26" ht="14.5" customHeight="1">
      <c r="A1308" s="74" t="s">
        <v>4951</v>
      </c>
      <c r="B1308" s="129" t="s">
        <v>4870</v>
      </c>
      <c r="C1308" s="130" t="s">
        <v>4952</v>
      </c>
      <c r="D1308" s="131" t="s">
        <v>4868</v>
      </c>
      <c r="E1308" s="129" t="s">
        <v>2549</v>
      </c>
      <c r="F1308" s="132" t="s">
        <v>4953</v>
      </c>
      <c r="G1308" s="132">
        <v>3.9438236151999997E-2</v>
      </c>
      <c r="H1308" s="348">
        <v>3.9438236151999997E-2</v>
      </c>
      <c r="I1308" s="74"/>
      <c r="J1308" s="337">
        <v>0.21288536090225563</v>
      </c>
      <c r="K1308" s="338">
        <v>0.21288536090225563</v>
      </c>
      <c r="L1308" s="74"/>
      <c r="M1308" s="339">
        <v>6.3072472000000003E-3</v>
      </c>
      <c r="N1308" s="340">
        <f t="shared" si="89"/>
        <v>6.3072472000000003E-3</v>
      </c>
      <c r="O1308" s="74"/>
      <c r="P1308" s="133">
        <v>5.8955780999999999E-3</v>
      </c>
      <c r="Q1308" s="133">
        <v>2.1218897000000001E-4</v>
      </c>
      <c r="R1308" s="133">
        <v>1.9948009E-4</v>
      </c>
      <c r="S1308" s="134">
        <v>3.5345192585999999E-7</v>
      </c>
      <c r="T1308" s="135">
        <v>7.8472252673E-10</v>
      </c>
      <c r="U1308" s="135">
        <v>2.79383886315E-2</v>
      </c>
      <c r="V1308" s="342">
        <v>1.3383608E-5</v>
      </c>
      <c r="W1308" s="233" t="s">
        <v>4679</v>
      </c>
      <c r="X1308" s="89"/>
      <c r="Y1308" s="89"/>
      <c r="Z1308" s="90"/>
    </row>
    <row r="1309" spans="1:26" ht="14.5" customHeight="1">
      <c r="A1309" s="74" t="s">
        <v>4954</v>
      </c>
      <c r="B1309" s="129" t="s">
        <v>4870</v>
      </c>
      <c r="C1309" s="130" t="s">
        <v>4955</v>
      </c>
      <c r="D1309" s="131" t="s">
        <v>4868</v>
      </c>
      <c r="E1309" s="129" t="s">
        <v>2549</v>
      </c>
      <c r="F1309" s="132" t="s">
        <v>4956</v>
      </c>
      <c r="G1309" s="132">
        <v>0</v>
      </c>
      <c r="H1309" s="348">
        <v>0</v>
      </c>
      <c r="I1309" s="74"/>
      <c r="J1309" s="337"/>
      <c r="K1309" s="338"/>
      <c r="L1309" s="74"/>
      <c r="M1309" s="339"/>
      <c r="N1309" s="340"/>
      <c r="O1309" s="74"/>
      <c r="P1309" s="133">
        <v>0</v>
      </c>
      <c r="Q1309" s="133">
        <v>0</v>
      </c>
      <c r="R1309" s="133">
        <v>0</v>
      </c>
      <c r="S1309" s="134">
        <v>0</v>
      </c>
      <c r="T1309" s="135">
        <v>0</v>
      </c>
      <c r="U1309" s="135">
        <v>0</v>
      </c>
      <c r="V1309" s="74"/>
      <c r="W1309" s="233" t="s">
        <v>4679</v>
      </c>
      <c r="X1309" s="89"/>
      <c r="Y1309" s="89"/>
      <c r="Z1309" s="90"/>
    </row>
    <row r="1310" spans="1:26" ht="14.5" customHeight="1">
      <c r="A1310" s="74" t="s">
        <v>4957</v>
      </c>
      <c r="B1310" s="129" t="s">
        <v>4870</v>
      </c>
      <c r="C1310" s="130" t="s">
        <v>4958</v>
      </c>
      <c r="D1310" s="131" t="s">
        <v>4868</v>
      </c>
      <c r="E1310" s="129" t="s">
        <v>2549</v>
      </c>
      <c r="F1310" s="132" t="s">
        <v>4959</v>
      </c>
      <c r="G1310" s="132">
        <v>5.4975624889999999E-4</v>
      </c>
      <c r="H1310" s="348">
        <v>5.4975624889999999E-4</v>
      </c>
      <c r="I1310" s="74"/>
      <c r="J1310" s="337">
        <v>1.7425633082706767E-3</v>
      </c>
      <c r="K1310" s="338">
        <v>1.7425633082706767E-3</v>
      </c>
      <c r="L1310" s="74"/>
      <c r="M1310" s="345">
        <v>4.1989585999999997E-5</v>
      </c>
      <c r="N1310" s="340">
        <f t="shared" si="89"/>
        <v>4.1989585999999997E-5</v>
      </c>
      <c r="P1310" s="145">
        <v>4.0177464999999997E-5</v>
      </c>
      <c r="Q1310" s="145">
        <v>1.7828380000000001E-6</v>
      </c>
      <c r="R1310" s="145">
        <v>2.9283407999999999E-8</v>
      </c>
      <c r="S1310" s="134">
        <v>2.4087208595999999E-9</v>
      </c>
      <c r="T1310" s="135">
        <v>6.593335696090001E-12</v>
      </c>
      <c r="U1310" s="135">
        <v>4.1013176000000003E-6</v>
      </c>
      <c r="V1310" s="342">
        <v>1.8244599999999999E-7</v>
      </c>
      <c r="W1310" s="233" t="s">
        <v>4679</v>
      </c>
      <c r="X1310" s="89"/>
      <c r="Y1310" s="89"/>
      <c r="Z1310" s="90"/>
    </row>
    <row r="1311" spans="1:26" ht="14.5" customHeight="1">
      <c r="A1311" s="74" t="s">
        <v>4960</v>
      </c>
      <c r="B1311" s="129" t="s">
        <v>4870</v>
      </c>
      <c r="C1311" s="130" t="s">
        <v>4961</v>
      </c>
      <c r="D1311" s="131" t="s">
        <v>4868</v>
      </c>
      <c r="E1311" s="129" t="s">
        <v>2549</v>
      </c>
      <c r="F1311" s="132" t="s">
        <v>4962</v>
      </c>
      <c r="G1311" s="132">
        <v>2.1714582990000002E-2</v>
      </c>
      <c r="H1311" s="348">
        <v>2.1714582990000002E-2</v>
      </c>
      <c r="I1311" s="74"/>
      <c r="J1311" s="337">
        <v>0.11652051127819549</v>
      </c>
      <c r="K1311" s="338">
        <v>0.11652051127819549</v>
      </c>
      <c r="L1311" s="74"/>
      <c r="M1311" s="339">
        <v>3.0527258999999999E-3</v>
      </c>
      <c r="N1311" s="340">
        <f t="shared" si="89"/>
        <v>3.0527258999999999E-3</v>
      </c>
      <c r="O1311" s="74"/>
      <c r="P1311" s="133">
        <v>2.8654084E-3</v>
      </c>
      <c r="Q1311" s="133">
        <v>1.130313E-4</v>
      </c>
      <c r="R1311" s="145">
        <v>7.4286183999999997E-5</v>
      </c>
      <c r="S1311" s="134">
        <v>1.7178706980999999E-7</v>
      </c>
      <c r="T1311" s="135">
        <v>4.1801516981900002E-10</v>
      </c>
      <c r="U1311" s="135">
        <v>1.04042279137E-2</v>
      </c>
      <c r="V1311" s="342">
        <v>7.1522749000000001E-6</v>
      </c>
      <c r="W1311" s="233" t="s">
        <v>4679</v>
      </c>
      <c r="X1311" s="89"/>
      <c r="Y1311" s="89"/>
      <c r="Z1311" s="90"/>
    </row>
    <row r="1312" spans="1:26" ht="14.5" customHeight="1">
      <c r="A1312" s="74" t="s">
        <v>4963</v>
      </c>
      <c r="B1312" s="129" t="s">
        <v>4870</v>
      </c>
      <c r="C1312" s="130" t="s">
        <v>4964</v>
      </c>
      <c r="D1312" s="131" t="s">
        <v>4868</v>
      </c>
      <c r="E1312" s="129" t="s">
        <v>2549</v>
      </c>
      <c r="F1312" s="132" t="s">
        <v>4965</v>
      </c>
      <c r="G1312" s="132">
        <v>2.9371385410999998E-2</v>
      </c>
      <c r="H1312" s="348">
        <v>2.9371385410999998E-2</v>
      </c>
      <c r="I1312" s="74"/>
      <c r="J1312" s="337">
        <v>0.17682669924812028</v>
      </c>
      <c r="K1312" s="338">
        <v>0.17682669924812028</v>
      </c>
      <c r="L1312" s="74"/>
      <c r="M1312" s="339">
        <v>3.9588755000000003E-3</v>
      </c>
      <c r="N1312" s="340">
        <f t="shared" si="89"/>
        <v>3.9588755000000003E-3</v>
      </c>
      <c r="O1312" s="74"/>
      <c r="P1312" s="133">
        <v>3.7773638E-3</v>
      </c>
      <c r="Q1312" s="133">
        <v>1.5657240000000001E-4</v>
      </c>
      <c r="R1312" s="145">
        <v>2.4939302999999998E-5</v>
      </c>
      <c r="S1312" s="134">
        <v>2.2646065902999999E-7</v>
      </c>
      <c r="T1312" s="135">
        <v>5.7903994324299999E-10</v>
      </c>
      <c r="U1312" s="135">
        <v>3.4928996219000001E-3</v>
      </c>
      <c r="V1312" s="342">
        <v>9.5438189000000004E-6</v>
      </c>
      <c r="W1312" s="233" t="s">
        <v>4679</v>
      </c>
      <c r="X1312" s="89"/>
      <c r="Y1312" s="89"/>
      <c r="Z1312" s="90"/>
    </row>
    <row r="1313" spans="1:26" ht="14.5" customHeight="1">
      <c r="A1313" s="74" t="s">
        <v>4966</v>
      </c>
      <c r="B1313" s="129" t="s">
        <v>4870</v>
      </c>
      <c r="C1313" s="130" t="s">
        <v>4967</v>
      </c>
      <c r="D1313" s="131" t="s">
        <v>4868</v>
      </c>
      <c r="E1313" s="129" t="s">
        <v>2549</v>
      </c>
      <c r="F1313" s="132" t="s">
        <v>4968</v>
      </c>
      <c r="G1313" s="132">
        <v>4.5671125334000001E-2</v>
      </c>
      <c r="H1313" s="348">
        <v>4.5671125334000001E-2</v>
      </c>
      <c r="I1313" s="74"/>
      <c r="J1313" s="337">
        <v>0.27146548120300751</v>
      </c>
      <c r="K1313" s="338">
        <v>0.27146548120300751</v>
      </c>
      <c r="L1313" s="74"/>
      <c r="M1313" s="339">
        <v>6.3490793000000002E-3</v>
      </c>
      <c r="N1313" s="340">
        <f t="shared" si="89"/>
        <v>6.3490793000000002E-3</v>
      </c>
      <c r="O1313" s="74"/>
      <c r="P1313" s="133">
        <v>6.0361384999999997E-3</v>
      </c>
      <c r="Q1313" s="133">
        <v>2.4445563000000001E-4</v>
      </c>
      <c r="R1313" s="145">
        <v>6.8485089000000003E-5</v>
      </c>
      <c r="S1313" s="134">
        <v>3.6187881298999997E-7</v>
      </c>
      <c r="T1313" s="135">
        <v>9.04051865109E-10</v>
      </c>
      <c r="U1313" s="135">
        <v>9.5917492445400012E-3</v>
      </c>
      <c r="V1313" s="342">
        <v>1.4942079E-5</v>
      </c>
      <c r="W1313" s="233" t="s">
        <v>4679</v>
      </c>
      <c r="X1313" s="89"/>
      <c r="Y1313" s="89"/>
      <c r="Z1313" s="90"/>
    </row>
    <row r="1314" spans="1:26" ht="14.5" customHeight="1">
      <c r="A1314" s="74" t="s">
        <v>4969</v>
      </c>
      <c r="B1314" s="129" t="s">
        <v>4870</v>
      </c>
      <c r="C1314" s="130" t="s">
        <v>4970</v>
      </c>
      <c r="D1314" s="131" t="s">
        <v>4868</v>
      </c>
      <c r="E1314" s="129" t="s">
        <v>2549</v>
      </c>
      <c r="F1314" s="132" t="s">
        <v>4971</v>
      </c>
      <c r="G1314" s="132">
        <v>5.3339003100000004E-3</v>
      </c>
      <c r="H1314" s="348">
        <v>5.3339003100000004E-3</v>
      </c>
      <c r="I1314" s="74"/>
      <c r="J1314" s="337">
        <v>2.5628434586466166E-2</v>
      </c>
      <c r="K1314" s="338">
        <v>2.5628434586466166E-2</v>
      </c>
      <c r="L1314" s="74"/>
      <c r="M1314" s="339">
        <v>6.5225557999999998E-4</v>
      </c>
      <c r="N1314" s="340">
        <f t="shared" si="89"/>
        <v>6.5225557999999998E-4</v>
      </c>
      <c r="O1314" s="74"/>
      <c r="P1314" s="133">
        <v>6.1543242999999997E-4</v>
      </c>
      <c r="Q1314" s="145">
        <v>2.4404154999999999E-5</v>
      </c>
      <c r="R1314" s="145">
        <v>1.2418995000000001E-5</v>
      </c>
      <c r="S1314" s="134">
        <v>3.6896428997999999E-8</v>
      </c>
      <c r="T1314" s="135">
        <v>9.0252052575200002E-11</v>
      </c>
      <c r="U1314" s="135">
        <v>1.7393550574999999E-3</v>
      </c>
      <c r="V1314" s="342">
        <v>1.6690471999999999E-6</v>
      </c>
      <c r="W1314" s="233" t="s">
        <v>4679</v>
      </c>
      <c r="X1314" s="89"/>
      <c r="Y1314" s="89"/>
      <c r="Z1314" s="90"/>
    </row>
    <row r="1315" spans="1:26" ht="14.5" customHeight="1">
      <c r="A1315" s="74" t="s">
        <v>4972</v>
      </c>
      <c r="B1315" s="129" t="s">
        <v>4870</v>
      </c>
      <c r="C1315" s="130" t="s">
        <v>4973</v>
      </c>
      <c r="D1315" s="131" t="s">
        <v>4868</v>
      </c>
      <c r="E1315" s="129" t="s">
        <v>2549</v>
      </c>
      <c r="F1315" s="132" t="s">
        <v>4974</v>
      </c>
      <c r="G1315" s="132">
        <v>4.0990940500000003E-2</v>
      </c>
      <c r="H1315" s="348">
        <v>4.0990940500000003E-2</v>
      </c>
      <c r="I1315" s="74"/>
      <c r="J1315" s="337">
        <v>0.23617790225563909</v>
      </c>
      <c r="K1315" s="338">
        <v>0.23617790225563909</v>
      </c>
      <c r="L1315" s="74"/>
      <c r="M1315" s="339">
        <v>5.6510826000000002E-3</v>
      </c>
      <c r="N1315" s="340">
        <f t="shared" si="89"/>
        <v>5.6510826000000002E-3</v>
      </c>
      <c r="O1315" s="74"/>
      <c r="P1315" s="133">
        <v>5.3526720000000002E-3</v>
      </c>
      <c r="Q1315" s="133">
        <v>2.1712622000000001E-4</v>
      </c>
      <c r="R1315" s="145">
        <v>8.1284335000000006E-5</v>
      </c>
      <c r="S1315" s="134">
        <v>3.2090359772999999E-7</v>
      </c>
      <c r="T1315" s="135">
        <v>8.0298158360999999E-10</v>
      </c>
      <c r="U1315" s="135">
        <v>1.1384361000000001E-2</v>
      </c>
      <c r="V1315" s="342">
        <v>1.3406599E-5</v>
      </c>
      <c r="W1315" s="233" t="s">
        <v>4679</v>
      </c>
      <c r="X1315" s="89"/>
      <c r="Y1315" s="89"/>
      <c r="Z1315" s="90"/>
    </row>
    <row r="1316" spans="1:26" ht="14.5" customHeight="1">
      <c r="A1316" s="74" t="s">
        <v>4975</v>
      </c>
      <c r="B1316" s="129" t="s">
        <v>4870</v>
      </c>
      <c r="C1316" s="130" t="s">
        <v>4976</v>
      </c>
      <c r="D1316" s="131" t="s">
        <v>4868</v>
      </c>
      <c r="E1316" s="129" t="s">
        <v>2549</v>
      </c>
      <c r="F1316" s="132" t="s">
        <v>4977</v>
      </c>
      <c r="G1316" s="132">
        <v>3.5942180461999998E-2</v>
      </c>
      <c r="H1316" s="348">
        <v>3.5942180461999998E-2</v>
      </c>
      <c r="I1316" s="74"/>
      <c r="J1316" s="337">
        <v>0.19386473684210526</v>
      </c>
      <c r="K1316" s="338">
        <v>0.19386473684210526</v>
      </c>
      <c r="L1316" s="74"/>
      <c r="M1316" s="339">
        <v>5.7380321000000001E-3</v>
      </c>
      <c r="N1316" s="340">
        <f t="shared" si="89"/>
        <v>5.7380321000000001E-3</v>
      </c>
      <c r="O1316" s="74"/>
      <c r="P1316" s="133">
        <v>5.3640835000000001E-3</v>
      </c>
      <c r="Q1316" s="133">
        <v>1.9314555999999999E-4</v>
      </c>
      <c r="R1316" s="133">
        <v>1.8080303000000001E-4</v>
      </c>
      <c r="S1316" s="134">
        <v>3.2158774842999997E-7</v>
      </c>
      <c r="T1316" s="135">
        <v>7.1429571965200001E-10</v>
      </c>
      <c r="U1316" s="135">
        <v>2.5322553362000001E-2</v>
      </c>
      <c r="V1316" s="342">
        <v>1.2187151E-5</v>
      </c>
      <c r="W1316" s="233" t="s">
        <v>4679</v>
      </c>
      <c r="X1316" s="89"/>
      <c r="Y1316" s="89"/>
      <c r="Z1316" s="90"/>
    </row>
    <row r="1317" spans="1:26" ht="14.5" customHeight="1">
      <c r="A1317" s="74" t="s">
        <v>4978</v>
      </c>
      <c r="B1317" s="129" t="s">
        <v>4870</v>
      </c>
      <c r="C1317" s="130" t="s">
        <v>4979</v>
      </c>
      <c r="D1317" s="131" t="s">
        <v>4868</v>
      </c>
      <c r="E1317" s="129" t="s">
        <v>2549</v>
      </c>
      <c r="F1317" s="132" t="s">
        <v>4980</v>
      </c>
      <c r="G1317" s="132">
        <v>1.3002590000000001E-2</v>
      </c>
      <c r="H1317" s="348">
        <v>1.3002590000000001E-2</v>
      </c>
      <c r="I1317" s="74"/>
      <c r="J1317" s="337">
        <v>6.9370685714285715E-2</v>
      </c>
      <c r="K1317" s="338">
        <v>6.9370685714285715E-2</v>
      </c>
      <c r="L1317" s="74"/>
      <c r="M1317" s="339">
        <v>2.0467293999999999E-3</v>
      </c>
      <c r="N1317" s="340">
        <f t="shared" si="89"/>
        <v>2.0467293999999999E-3</v>
      </c>
      <c r="O1317" s="74"/>
      <c r="P1317" s="133">
        <v>1.9139741E-3</v>
      </c>
      <c r="Q1317" s="145">
        <v>6.9131783000000001E-5</v>
      </c>
      <c r="R1317" s="145">
        <v>6.3623558000000004E-5</v>
      </c>
      <c r="S1317" s="134">
        <v>1.14746648788E-7</v>
      </c>
      <c r="T1317" s="135">
        <v>2.556648808574E-10</v>
      </c>
      <c r="U1317" s="135">
        <v>8.9108624736999997E-3</v>
      </c>
      <c r="V1317" s="342">
        <v>4.4052726999999996E-6</v>
      </c>
      <c r="W1317" s="233" t="s">
        <v>4679</v>
      </c>
      <c r="X1317" s="89"/>
      <c r="Y1317" s="89"/>
      <c r="Z1317" s="90"/>
    </row>
    <row r="1318" spans="1:26" ht="14.5" customHeight="1">
      <c r="A1318" s="74" t="s">
        <v>4981</v>
      </c>
      <c r="B1318" s="129" t="s">
        <v>4870</v>
      </c>
      <c r="C1318" s="130" t="s">
        <v>4982</v>
      </c>
      <c r="D1318" s="131" t="s">
        <v>4868</v>
      </c>
      <c r="E1318" s="129" t="s">
        <v>2549</v>
      </c>
      <c r="F1318" s="132" t="s">
        <v>4983</v>
      </c>
      <c r="G1318" s="132">
        <v>2.2283806810000001E-2</v>
      </c>
      <c r="H1318" s="348">
        <v>2.2283806810000001E-2</v>
      </c>
      <c r="I1318" s="74"/>
      <c r="J1318" s="337">
        <v>0.13254330827067667</v>
      </c>
      <c r="K1318" s="338">
        <v>0.13254330827067667</v>
      </c>
      <c r="L1318" s="74"/>
      <c r="M1318" s="339">
        <v>3.0379907999999998E-3</v>
      </c>
      <c r="N1318" s="340">
        <f t="shared" si="89"/>
        <v>3.0379907999999998E-3</v>
      </c>
      <c r="O1318" s="74"/>
      <c r="P1318" s="133">
        <v>2.8933953000000001E-3</v>
      </c>
      <c r="Q1318" s="133">
        <v>1.1847668E-4</v>
      </c>
      <c r="R1318" s="145">
        <v>2.6118792999999999E-5</v>
      </c>
      <c r="S1318" s="134">
        <v>1.7346494775000002E-7</v>
      </c>
      <c r="T1318" s="135">
        <v>4.3815339356299998E-10</v>
      </c>
      <c r="U1318" s="135">
        <v>3.6580942394999999E-3</v>
      </c>
      <c r="V1318" s="342">
        <v>7.2584207999999999E-6</v>
      </c>
      <c r="W1318" s="233" t="s">
        <v>4679</v>
      </c>
      <c r="X1318" s="89"/>
      <c r="Y1318" s="89"/>
      <c r="Z1318" s="90"/>
    </row>
    <row r="1319" spans="1:26" ht="14.5" customHeight="1">
      <c r="A1319" s="74" t="s">
        <v>4984</v>
      </c>
      <c r="B1319" s="129" t="s">
        <v>4870</v>
      </c>
      <c r="C1319" s="130" t="s">
        <v>4985</v>
      </c>
      <c r="D1319" s="131" t="s">
        <v>4868</v>
      </c>
      <c r="E1319" s="129" t="s">
        <v>2549</v>
      </c>
      <c r="F1319" s="132" t="s">
        <v>4986</v>
      </c>
      <c r="G1319" s="132">
        <v>1.5757725769999998E-2</v>
      </c>
      <c r="H1319" s="348">
        <v>1.5757725769999998E-2</v>
      </c>
      <c r="I1319" s="74"/>
      <c r="J1319" s="337">
        <v>8.4330939849624045E-2</v>
      </c>
      <c r="K1319" s="338">
        <v>8.4330939849624045E-2</v>
      </c>
      <c r="L1319" s="74"/>
      <c r="M1319" s="339">
        <v>2.4948103999999998E-3</v>
      </c>
      <c r="N1319" s="340">
        <f t="shared" si="89"/>
        <v>2.4948103999999998E-3</v>
      </c>
      <c r="O1319" s="74"/>
      <c r="P1319" s="133">
        <v>2.3323229999999999E-3</v>
      </c>
      <c r="Q1319" s="145">
        <v>8.4123232999999998E-5</v>
      </c>
      <c r="R1319" s="145">
        <v>7.8364107000000003E-5</v>
      </c>
      <c r="S1319" s="134">
        <v>1.3982751950299998E-7</v>
      </c>
      <c r="T1319" s="135">
        <v>3.1110662831659998E-10</v>
      </c>
      <c r="U1319" s="135">
        <v>1.09753656038E-2</v>
      </c>
      <c r="V1319" s="342">
        <v>5.3493348999999997E-6</v>
      </c>
      <c r="W1319" s="233" t="s">
        <v>4679</v>
      </c>
      <c r="X1319" s="89"/>
      <c r="Y1319" s="89"/>
      <c r="Z1319" s="90"/>
    </row>
    <row r="1320" spans="1:26" ht="14.5" customHeight="1">
      <c r="A1320" s="74" t="s">
        <v>4987</v>
      </c>
      <c r="B1320" s="129" t="s">
        <v>4870</v>
      </c>
      <c r="C1320" s="130" t="s">
        <v>4988</v>
      </c>
      <c r="D1320" s="131" t="s">
        <v>4868</v>
      </c>
      <c r="E1320" s="129" t="s">
        <v>2549</v>
      </c>
      <c r="F1320" s="132" t="s">
        <v>4989</v>
      </c>
      <c r="G1320" s="132">
        <v>1.046405785E-2</v>
      </c>
      <c r="H1320" s="348">
        <v>1.046405785E-2</v>
      </c>
      <c r="I1320" s="74"/>
      <c r="J1320" s="337">
        <v>4.0639175939849621E-2</v>
      </c>
      <c r="K1320" s="338">
        <v>4.0639175939849621E-2</v>
      </c>
      <c r="L1320" s="74"/>
      <c r="M1320" s="339">
        <v>1.0093083000000001E-3</v>
      </c>
      <c r="N1320" s="340">
        <f t="shared" si="89"/>
        <v>1.0093083000000001E-3</v>
      </c>
      <c r="O1320" s="74"/>
      <c r="P1320" s="133">
        <v>9.5512470000000003E-4</v>
      </c>
      <c r="Q1320" s="145">
        <v>3.8282443999999998E-5</v>
      </c>
      <c r="R1320" s="145">
        <v>1.5901177E-5</v>
      </c>
      <c r="S1320" s="134">
        <v>5.7261672986E-8</v>
      </c>
      <c r="T1320" s="135">
        <v>1.415770839969E-10</v>
      </c>
      <c r="U1320" s="135">
        <v>2.2270556364999998E-3</v>
      </c>
      <c r="V1320" s="342">
        <v>2.9474648999999999E-6</v>
      </c>
      <c r="W1320" s="233" t="s">
        <v>4679</v>
      </c>
      <c r="X1320" s="89"/>
      <c r="Y1320" s="89"/>
      <c r="Z1320" s="90"/>
    </row>
    <row r="1321" spans="1:26" ht="14.5" customHeight="1">
      <c r="A1321" s="74" t="s">
        <v>4990</v>
      </c>
      <c r="B1321" s="129" t="s">
        <v>4870</v>
      </c>
      <c r="C1321" s="130" t="s">
        <v>4991</v>
      </c>
      <c r="D1321" s="131" t="s">
        <v>4868</v>
      </c>
      <c r="E1321" s="129" t="s">
        <v>2549</v>
      </c>
      <c r="F1321" s="132" t="s">
        <v>4992</v>
      </c>
      <c r="G1321" s="132">
        <v>3.4767548915000002E-2</v>
      </c>
      <c r="H1321" s="348">
        <v>3.4767548915000002E-2</v>
      </c>
      <c r="I1321" s="74"/>
      <c r="J1321" s="337">
        <v>0.18750293233082707</v>
      </c>
      <c r="K1321" s="338">
        <v>0.18750293233082707</v>
      </c>
      <c r="L1321" s="74"/>
      <c r="M1321" s="339">
        <v>5.5559321E-3</v>
      </c>
      <c r="N1321" s="340">
        <f t="shared" si="89"/>
        <v>5.5559321E-3</v>
      </c>
      <c r="O1321" s="74"/>
      <c r="P1321" s="133">
        <v>5.1932404999999997E-3</v>
      </c>
      <c r="Q1321" s="133">
        <v>1.8691437000000001E-4</v>
      </c>
      <c r="R1321" s="133">
        <v>1.7577728E-4</v>
      </c>
      <c r="S1321" s="134">
        <v>3.1134534888E-7</v>
      </c>
      <c r="T1321" s="135">
        <v>6.9125135997400009E-10</v>
      </c>
      <c r="U1321" s="135">
        <v>2.4618667564E-2</v>
      </c>
      <c r="V1321" s="342">
        <v>1.1803555E-5</v>
      </c>
      <c r="W1321" s="233" t="s">
        <v>4679</v>
      </c>
      <c r="X1321" s="89"/>
      <c r="Y1321" s="89"/>
      <c r="Z1321" s="90"/>
    </row>
    <row r="1322" spans="1:26" ht="14.5" customHeight="1">
      <c r="A1322" s="74" t="s">
        <v>4993</v>
      </c>
      <c r="B1322" s="129" t="s">
        <v>4870</v>
      </c>
      <c r="C1322" s="130" t="s">
        <v>4994</v>
      </c>
      <c r="D1322" s="131" t="s">
        <v>4868</v>
      </c>
      <c r="E1322" s="129" t="s">
        <v>2549</v>
      </c>
      <c r="F1322" s="132" t="s">
        <v>4995</v>
      </c>
      <c r="G1322" s="132">
        <v>3.9946508504E-2</v>
      </c>
      <c r="H1322" s="348">
        <v>3.9946508504E-2</v>
      </c>
      <c r="I1322" s="74"/>
      <c r="J1322" s="337">
        <v>0.21566384210526315</v>
      </c>
      <c r="K1322" s="338">
        <v>0.21566384210526315</v>
      </c>
      <c r="L1322" s="74"/>
      <c r="M1322" s="339">
        <v>6.3920200999999996E-3</v>
      </c>
      <c r="N1322" s="340">
        <f t="shared" si="89"/>
        <v>6.3920200999999996E-3</v>
      </c>
      <c r="O1322" s="74"/>
      <c r="P1322" s="133">
        <v>5.9745715000000003E-3</v>
      </c>
      <c r="Q1322" s="133">
        <v>2.1500084E-4</v>
      </c>
      <c r="R1322" s="133">
        <v>2.0244773000000001E-4</v>
      </c>
      <c r="S1322" s="134">
        <v>3.5818773792999999E-7</v>
      </c>
      <c r="T1322" s="135">
        <v>7.9512146628400005E-10</v>
      </c>
      <c r="U1322" s="135">
        <v>2.8354022867230003E-2</v>
      </c>
      <c r="V1322" s="342">
        <v>1.3560825000000001E-5</v>
      </c>
      <c r="W1322" s="233" t="s">
        <v>4679</v>
      </c>
      <c r="X1322" s="89"/>
      <c r="Y1322" s="89"/>
      <c r="Z1322" s="90"/>
    </row>
    <row r="1323" spans="1:26" ht="14.5" customHeight="1">
      <c r="A1323" s="74" t="s">
        <v>4996</v>
      </c>
      <c r="B1323" s="129" t="s">
        <v>4870</v>
      </c>
      <c r="C1323" s="130" t="s">
        <v>4997</v>
      </c>
      <c r="D1323" s="131" t="s">
        <v>4868</v>
      </c>
      <c r="E1323" s="129" t="s">
        <v>2549</v>
      </c>
      <c r="F1323" s="132" t="s">
        <v>4998</v>
      </c>
      <c r="G1323" s="132">
        <v>5.4975624889999999E-4</v>
      </c>
      <c r="H1323" s="348">
        <v>5.4975624889999999E-4</v>
      </c>
      <c r="I1323" s="74"/>
      <c r="J1323" s="337">
        <v>1.7425633082706767E-3</v>
      </c>
      <c r="K1323" s="338">
        <v>1.7425633082706767E-3</v>
      </c>
      <c r="L1323" s="74"/>
      <c r="M1323" s="345">
        <v>4.1989585999999997E-5</v>
      </c>
      <c r="N1323" s="340">
        <f t="shared" si="89"/>
        <v>4.1989585999999997E-5</v>
      </c>
      <c r="P1323" s="145">
        <v>4.0177464999999997E-5</v>
      </c>
      <c r="Q1323" s="145">
        <v>1.7828380000000001E-6</v>
      </c>
      <c r="R1323" s="145">
        <v>2.9283407999999999E-8</v>
      </c>
      <c r="S1323" s="134">
        <v>2.4087208595999999E-9</v>
      </c>
      <c r="T1323" s="135">
        <v>6.593335696090001E-12</v>
      </c>
      <c r="U1323" s="135">
        <v>4.1013176000000003E-6</v>
      </c>
      <c r="V1323" s="342">
        <v>1.8244599999999999E-7</v>
      </c>
      <c r="W1323" s="233" t="s">
        <v>4679</v>
      </c>
      <c r="X1323" s="89"/>
      <c r="Y1323" s="89"/>
      <c r="Z1323" s="90"/>
    </row>
    <row r="1324" spans="1:26" ht="14.5" customHeight="1">
      <c r="A1324" s="74" t="s">
        <v>4999</v>
      </c>
      <c r="B1324" s="129" t="s">
        <v>4870</v>
      </c>
      <c r="C1324" s="130" t="s">
        <v>5000</v>
      </c>
      <c r="D1324" s="131" t="s">
        <v>4868</v>
      </c>
      <c r="E1324" s="129" t="s">
        <v>2549</v>
      </c>
      <c r="F1324" s="132" t="s">
        <v>5001</v>
      </c>
      <c r="G1324" s="132">
        <v>3.96248274E-2</v>
      </c>
      <c r="H1324" s="348">
        <v>3.96248274E-2</v>
      </c>
      <c r="I1324" s="74"/>
      <c r="J1324" s="337">
        <v>0.21394164661654133</v>
      </c>
      <c r="K1324" s="338">
        <v>0.21394164661654133</v>
      </c>
      <c r="L1324" s="74"/>
      <c r="M1324" s="339">
        <v>6.3450679000000001E-3</v>
      </c>
      <c r="N1324" s="340">
        <f t="shared" si="89"/>
        <v>6.3450679000000001E-3</v>
      </c>
      <c r="O1324" s="74"/>
      <c r="P1324" s="133">
        <v>5.9302774000000004E-3</v>
      </c>
      <c r="Q1324" s="133">
        <v>2.1335785E-4</v>
      </c>
      <c r="R1324" s="133">
        <v>2.0143270999999999E-4</v>
      </c>
      <c r="S1324" s="134">
        <v>3.5553221284999998E-7</v>
      </c>
      <c r="T1324" s="135">
        <v>7.8904529153599994E-10</v>
      </c>
      <c r="U1324" s="135">
        <v>2.8211863974310001E-2</v>
      </c>
      <c r="V1324" s="342">
        <v>1.3460389000000001E-5</v>
      </c>
      <c r="W1324" s="233" t="s">
        <v>4679</v>
      </c>
      <c r="X1324" s="89"/>
      <c r="Y1324" s="89"/>
      <c r="Z1324" s="90"/>
    </row>
    <row r="1325" spans="1:26" ht="14.5" customHeight="1">
      <c r="A1325" s="74" t="s">
        <v>5002</v>
      </c>
      <c r="B1325" s="129" t="s">
        <v>4870</v>
      </c>
      <c r="C1325" s="130" t="s">
        <v>5003</v>
      </c>
      <c r="D1325" s="131" t="s">
        <v>4868</v>
      </c>
      <c r="E1325" s="129" t="s">
        <v>2549</v>
      </c>
      <c r="F1325" s="132" t="s">
        <v>5004</v>
      </c>
      <c r="G1325" s="132">
        <v>1.7933749339999999E-2</v>
      </c>
      <c r="H1325" s="348">
        <v>1.7933749339999999E-2</v>
      </c>
      <c r="I1325" s="74"/>
      <c r="J1325" s="337">
        <v>0.11228502255639096</v>
      </c>
      <c r="K1325" s="338">
        <v>0.11228502255639096</v>
      </c>
      <c r="L1325" s="74"/>
      <c r="M1325" s="339">
        <v>2.3696708999999998E-3</v>
      </c>
      <c r="N1325" s="340">
        <f t="shared" si="89"/>
        <v>2.3696708999999998E-3</v>
      </c>
      <c r="O1325" s="74"/>
      <c r="P1325" s="133">
        <v>2.2304475000000002E-3</v>
      </c>
      <c r="Q1325" s="145">
        <v>9.7489054000000002E-5</v>
      </c>
      <c r="R1325" s="145">
        <v>4.1734372000000002E-5</v>
      </c>
      <c r="S1325" s="134">
        <v>1.3371987401999998E-7</v>
      </c>
      <c r="T1325" s="135">
        <v>3.6053644280410003E-10</v>
      </c>
      <c r="U1325" s="135">
        <v>5.8451501086999999E-3</v>
      </c>
      <c r="V1325" s="342">
        <v>5.6760727000000002E-6</v>
      </c>
      <c r="W1325" s="233" t="s">
        <v>4679</v>
      </c>
      <c r="X1325" s="89"/>
      <c r="Y1325" s="89"/>
      <c r="Z1325" s="90"/>
    </row>
    <row r="1326" spans="1:26" ht="14.5" customHeight="1">
      <c r="A1326" s="74" t="s">
        <v>5005</v>
      </c>
      <c r="B1326" s="129" t="s">
        <v>4870</v>
      </c>
      <c r="C1326" s="130" t="s">
        <v>5006</v>
      </c>
      <c r="D1326" s="131" t="s">
        <v>4868</v>
      </c>
      <c r="E1326" s="129" t="s">
        <v>2549</v>
      </c>
      <c r="F1326" s="132" t="s">
        <v>5007</v>
      </c>
      <c r="G1326" s="132">
        <v>2.4982169576999998E-2</v>
      </c>
      <c r="H1326" s="348">
        <v>2.4982169576999998E-2</v>
      </c>
      <c r="I1326" s="74"/>
      <c r="J1326" s="337">
        <v>0.17520290977443609</v>
      </c>
      <c r="K1326" s="338">
        <v>0.17520290977443609</v>
      </c>
      <c r="L1326" s="74"/>
      <c r="M1326" s="339">
        <v>2.9532625000000001E-3</v>
      </c>
      <c r="N1326" s="340">
        <f t="shared" si="89"/>
        <v>2.9532625000000001E-3</v>
      </c>
      <c r="O1326" s="74"/>
      <c r="P1326" s="133">
        <v>2.7910567999999999E-3</v>
      </c>
      <c r="Q1326" s="133">
        <v>1.3461745000000001E-4</v>
      </c>
      <c r="R1326" s="145">
        <v>2.7588213E-5</v>
      </c>
      <c r="S1326" s="134">
        <v>1.6732954521699999E-7</v>
      </c>
      <c r="T1326" s="135">
        <v>4.9784558222299997E-10</v>
      </c>
      <c r="U1326" s="135">
        <v>3.8638953389000001E-3</v>
      </c>
      <c r="V1326" s="342">
        <v>7.7271366000000007E-6</v>
      </c>
      <c r="W1326" s="233" t="s">
        <v>4679</v>
      </c>
      <c r="X1326" s="89"/>
      <c r="Y1326" s="89"/>
      <c r="Z1326" s="90"/>
    </row>
    <row r="1327" spans="1:26" ht="14.5" customHeight="1">
      <c r="A1327" s="74" t="s">
        <v>5008</v>
      </c>
      <c r="B1327" s="129" t="s">
        <v>4870</v>
      </c>
      <c r="C1327" s="130" t="s">
        <v>5009</v>
      </c>
      <c r="D1327" s="131" t="s">
        <v>4868</v>
      </c>
      <c r="E1327" s="129" t="s">
        <v>2549</v>
      </c>
      <c r="F1327" s="132" t="s">
        <v>5010</v>
      </c>
      <c r="G1327" s="132">
        <v>9.90002083E-3</v>
      </c>
      <c r="H1327" s="348">
        <v>9.90002083E-3</v>
      </c>
      <c r="I1327" s="74"/>
      <c r="J1327" s="337">
        <v>5.4050999999999995E-2</v>
      </c>
      <c r="K1327" s="338">
        <v>5.4050999999999995E-2</v>
      </c>
      <c r="L1327" s="74"/>
      <c r="M1327" s="339">
        <v>1.3903851999999999E-3</v>
      </c>
      <c r="N1327" s="340">
        <f t="shared" si="89"/>
        <v>1.3903851999999999E-3</v>
      </c>
      <c r="O1327" s="74"/>
      <c r="P1327" s="133">
        <v>1.3094916000000001E-3</v>
      </c>
      <c r="Q1327" s="145">
        <v>5.1507339999999997E-5</v>
      </c>
      <c r="R1327" s="145">
        <v>2.9386266000000001E-5</v>
      </c>
      <c r="S1327" s="134">
        <v>7.8506688169999998E-8</v>
      </c>
      <c r="T1327" s="135">
        <v>1.9048572590150001E-10</v>
      </c>
      <c r="U1327" s="135">
        <v>4.1157235398999997E-3</v>
      </c>
      <c r="V1327" s="342">
        <v>3.2701908000000001E-6</v>
      </c>
      <c r="W1327" s="233" t="s">
        <v>4679</v>
      </c>
      <c r="X1327" s="89"/>
      <c r="Y1327" s="89"/>
      <c r="Z1327" s="90"/>
    </row>
    <row r="1328" spans="1:26" ht="14.5" customHeight="1">
      <c r="A1328" s="74" t="s">
        <v>5011</v>
      </c>
      <c r="B1328" s="129" t="s">
        <v>4870</v>
      </c>
      <c r="C1328" s="130" t="s">
        <v>5012</v>
      </c>
      <c r="D1328" s="131" t="s">
        <v>4868</v>
      </c>
      <c r="E1328" s="129" t="s">
        <v>2549</v>
      </c>
      <c r="F1328" s="132" t="s">
        <v>5013</v>
      </c>
      <c r="G1328" s="132">
        <v>4.0922396399999998E-2</v>
      </c>
      <c r="H1328" s="348">
        <v>4.0922396399999998E-2</v>
      </c>
      <c r="I1328" s="74"/>
      <c r="J1328" s="337">
        <v>0.22099854887218043</v>
      </c>
      <c r="K1328" s="338">
        <v>0.22099854887218043</v>
      </c>
      <c r="L1328" s="74"/>
      <c r="M1328" s="339">
        <v>6.5547851999999997E-3</v>
      </c>
      <c r="N1328" s="340">
        <f t="shared" si="89"/>
        <v>6.5547851999999997E-3</v>
      </c>
      <c r="O1328" s="74"/>
      <c r="P1328" s="133">
        <v>6.1262399000000002E-3</v>
      </c>
      <c r="Q1328" s="133">
        <v>2.2039967000000001E-4</v>
      </c>
      <c r="R1328" s="133">
        <v>2.0814561E-4</v>
      </c>
      <c r="S1328" s="134">
        <v>3.6728056872000001E-7</v>
      </c>
      <c r="T1328" s="135">
        <v>8.1508754938899991E-10</v>
      </c>
      <c r="U1328" s="135">
        <v>2.9152047E-2</v>
      </c>
      <c r="V1328" s="342">
        <v>1.3901083999999999E-5</v>
      </c>
      <c r="W1328" s="233" t="s">
        <v>4679</v>
      </c>
      <c r="X1328" s="89"/>
      <c r="Y1328" s="89"/>
      <c r="Z1328" s="90"/>
    </row>
    <row r="1329" spans="1:26" ht="14.5" customHeight="1">
      <c r="A1329" s="74" t="s">
        <v>5014</v>
      </c>
      <c r="B1329" s="129" t="s">
        <v>4870</v>
      </c>
      <c r="C1329" s="130" t="s">
        <v>5015</v>
      </c>
      <c r="D1329" s="131" t="s">
        <v>4868</v>
      </c>
      <c r="E1329" s="129" t="s">
        <v>2549</v>
      </c>
      <c r="F1329" s="132" t="s">
        <v>5016</v>
      </c>
      <c r="G1329" s="132">
        <v>2.7128897906E-2</v>
      </c>
      <c r="H1329" s="348">
        <v>2.7128897906E-2</v>
      </c>
      <c r="I1329" s="74"/>
      <c r="J1329" s="337">
        <v>0.14591963909774436</v>
      </c>
      <c r="K1329" s="338">
        <v>0.14591963909774436</v>
      </c>
      <c r="L1329" s="74"/>
      <c r="M1329" s="339">
        <v>3.8634406999999999E-3</v>
      </c>
      <c r="N1329" s="340">
        <f t="shared" si="89"/>
        <v>3.8634406999999999E-3</v>
      </c>
      <c r="O1329" s="74"/>
      <c r="P1329" s="133">
        <v>3.6242933999999999E-3</v>
      </c>
      <c r="Q1329" s="133">
        <v>1.4194064999999999E-4</v>
      </c>
      <c r="R1329" s="145">
        <v>9.7206689999999998E-5</v>
      </c>
      <c r="S1329" s="134">
        <v>2.1728377827E-7</v>
      </c>
      <c r="T1329" s="135">
        <v>5.2492842885199997E-10</v>
      </c>
      <c r="U1329" s="135">
        <v>1.361438220544E-2</v>
      </c>
      <c r="V1329" s="342">
        <v>8.9685257000000002E-6</v>
      </c>
      <c r="W1329" s="233" t="s">
        <v>4679</v>
      </c>
      <c r="X1329" s="89"/>
      <c r="Y1329" s="89"/>
      <c r="Z1329" s="90"/>
    </row>
    <row r="1330" spans="1:26" ht="14.5" customHeight="1">
      <c r="A1330" s="74" t="s">
        <v>5017</v>
      </c>
      <c r="B1330" s="129" t="s">
        <v>4870</v>
      </c>
      <c r="C1330" s="130" t="s">
        <v>5018</v>
      </c>
      <c r="D1330" s="131" t="s">
        <v>4868</v>
      </c>
      <c r="E1330" s="129" t="s">
        <v>2549</v>
      </c>
      <c r="F1330" s="132" t="s">
        <v>5019</v>
      </c>
      <c r="G1330" s="132">
        <v>2.667444439E-2</v>
      </c>
      <c r="H1330" s="348">
        <v>2.667444439E-2</v>
      </c>
      <c r="I1330" s="74"/>
      <c r="J1330" s="337">
        <v>0.14311187218045113</v>
      </c>
      <c r="K1330" s="338">
        <v>0.14311187218045113</v>
      </c>
      <c r="L1330" s="74"/>
      <c r="M1330" s="339">
        <v>4.1784185999999999E-3</v>
      </c>
      <c r="N1330" s="340">
        <f t="shared" si="89"/>
        <v>4.1784185999999999E-3</v>
      </c>
      <c r="O1330" s="74"/>
      <c r="P1330" s="133">
        <v>3.9118851E-3</v>
      </c>
      <c r="Q1330" s="133">
        <v>1.4157690000000001E-4</v>
      </c>
      <c r="R1330" s="133">
        <v>1.2495656999999999E-4</v>
      </c>
      <c r="S1330" s="134">
        <v>2.3452549522999998E-7</v>
      </c>
      <c r="T1330" s="135">
        <v>5.2358320605800006E-10</v>
      </c>
      <c r="U1330" s="135">
        <v>1.7500920461700001E-2</v>
      </c>
      <c r="V1330" s="342">
        <v>8.9333089999999993E-6</v>
      </c>
      <c r="W1330" s="233" t="s">
        <v>4679</v>
      </c>
      <c r="X1330" s="89"/>
      <c r="Y1330" s="89"/>
      <c r="Z1330" s="90"/>
    </row>
    <row r="1331" spans="1:26" ht="14.5" customHeight="1">
      <c r="A1331" s="74" t="s">
        <v>5020</v>
      </c>
      <c r="B1331" s="129" t="s">
        <v>4870</v>
      </c>
      <c r="C1331" s="130" t="s">
        <v>5021</v>
      </c>
      <c r="D1331" s="131" t="s">
        <v>4868</v>
      </c>
      <c r="E1331" s="129" t="s">
        <v>2549</v>
      </c>
      <c r="F1331" s="132" t="s">
        <v>5022</v>
      </c>
      <c r="G1331" s="132">
        <v>1.3151473780000002E-3</v>
      </c>
      <c r="H1331" s="348">
        <v>1.3151473780000002E-3</v>
      </c>
      <c r="I1331" s="74"/>
      <c r="J1331" s="337">
        <v>6.0230213533834587E-3</v>
      </c>
      <c r="K1331" s="338">
        <v>6.0230213533834587E-3</v>
      </c>
      <c r="L1331" s="74"/>
      <c r="M1331" s="339">
        <v>1.6934618999999999E-4</v>
      </c>
      <c r="N1331" s="340">
        <f t="shared" si="89"/>
        <v>1.6934618999999999E-4</v>
      </c>
      <c r="O1331" s="74"/>
      <c r="P1331" s="133">
        <v>1.5918616999999999E-4</v>
      </c>
      <c r="Q1331" s="145">
        <v>6.0127030999999999E-6</v>
      </c>
      <c r="R1331" s="145">
        <v>4.1473096000000002E-6</v>
      </c>
      <c r="S1331" s="134">
        <v>9.5435355873000001E-9</v>
      </c>
      <c r="T1331" s="135">
        <v>2.223632836113E-11</v>
      </c>
      <c r="U1331" s="135">
        <v>5.8085568820000005E-4</v>
      </c>
      <c r="V1331" s="342">
        <v>4.4233258000000001E-7</v>
      </c>
      <c r="W1331" s="233" t="s">
        <v>4679</v>
      </c>
      <c r="X1331" s="89"/>
      <c r="Y1331" s="89"/>
      <c r="Z1331" s="90"/>
    </row>
    <row r="1332" spans="1:26" ht="14.5" customHeight="1">
      <c r="A1332" s="74" t="s">
        <v>5023</v>
      </c>
      <c r="B1332" s="129" t="s">
        <v>4870</v>
      </c>
      <c r="C1332" s="130" t="s">
        <v>5024</v>
      </c>
      <c r="D1332" s="131" t="s">
        <v>4868</v>
      </c>
      <c r="E1332" s="129" t="s">
        <v>2549</v>
      </c>
      <c r="F1332" s="132" t="s">
        <v>5025</v>
      </c>
      <c r="G1332" s="132">
        <v>2.6269846575999997E-2</v>
      </c>
      <c r="H1332" s="348">
        <v>2.6269846575999997E-2</v>
      </c>
      <c r="I1332" s="74"/>
      <c r="J1332" s="337">
        <v>0.14130965413533833</v>
      </c>
      <c r="K1332" s="338">
        <v>0.14130965413533833</v>
      </c>
      <c r="L1332" s="74"/>
      <c r="M1332" s="339">
        <v>3.9107730000000002E-3</v>
      </c>
      <c r="N1332" s="340">
        <f t="shared" si="89"/>
        <v>3.9107730000000002E-3</v>
      </c>
      <c r="O1332" s="74"/>
      <c r="P1332" s="133">
        <v>3.6633245000000001E-3</v>
      </c>
      <c r="Q1332" s="133">
        <v>1.387816E-4</v>
      </c>
      <c r="R1332" s="133">
        <v>1.0866683E-4</v>
      </c>
      <c r="S1332" s="134">
        <v>2.1962377654000001E-7</v>
      </c>
      <c r="T1332" s="135">
        <v>5.1324557018799993E-10</v>
      </c>
      <c r="U1332" s="135">
        <v>1.52194447049E-2</v>
      </c>
      <c r="V1332" s="342">
        <v>8.7745125999999996E-6</v>
      </c>
      <c r="W1332" s="233" t="s">
        <v>4679</v>
      </c>
      <c r="X1332" s="89"/>
      <c r="Y1332" s="89"/>
      <c r="Z1332" s="90"/>
    </row>
    <row r="1333" spans="1:26" ht="14.5" customHeight="1">
      <c r="A1333" s="74" t="s">
        <v>5026</v>
      </c>
      <c r="B1333" s="129" t="s">
        <v>4870</v>
      </c>
      <c r="C1333" s="130" t="s">
        <v>5027</v>
      </c>
      <c r="D1333" s="131" t="s">
        <v>4868</v>
      </c>
      <c r="E1333" s="129" t="s">
        <v>2549</v>
      </c>
      <c r="F1333" s="132" t="s">
        <v>5028</v>
      </c>
      <c r="G1333" s="132">
        <v>3.3744131131999998E-2</v>
      </c>
      <c r="H1333" s="348">
        <v>3.3744131131999998E-2</v>
      </c>
      <c r="I1333" s="74"/>
      <c r="J1333" s="337">
        <v>0.18215898496240598</v>
      </c>
      <c r="K1333" s="338">
        <v>0.18215898496240598</v>
      </c>
      <c r="L1333" s="74"/>
      <c r="M1333" s="339">
        <v>5.3497299E-3</v>
      </c>
      <c r="N1333" s="340">
        <f t="shared" si="89"/>
        <v>5.3497299E-3</v>
      </c>
      <c r="O1333" s="74"/>
      <c r="P1333" s="133">
        <v>5.0016499999999998E-3</v>
      </c>
      <c r="Q1333" s="133">
        <v>1.8123263000000001E-4</v>
      </c>
      <c r="R1333" s="133">
        <v>1.6684727999999999E-4</v>
      </c>
      <c r="S1333" s="134">
        <v>2.9985911091999995E-7</v>
      </c>
      <c r="T1333" s="135">
        <v>6.7023900816299997E-10</v>
      </c>
      <c r="U1333" s="135">
        <v>2.3367966238440001E-2</v>
      </c>
      <c r="V1333" s="342">
        <v>1.1431394000000001E-5</v>
      </c>
      <c r="W1333" s="233" t="s">
        <v>4679</v>
      </c>
      <c r="X1333" s="89"/>
      <c r="Y1333" s="89"/>
      <c r="Z1333" s="90"/>
    </row>
    <row r="1334" spans="1:26" ht="14.5" customHeight="1">
      <c r="A1334" s="74" t="s">
        <v>5029</v>
      </c>
      <c r="B1334" s="129" t="s">
        <v>4870</v>
      </c>
      <c r="C1334" s="130" t="s">
        <v>5030</v>
      </c>
      <c r="D1334" s="131" t="s">
        <v>4868</v>
      </c>
      <c r="E1334" s="129" t="s">
        <v>2549</v>
      </c>
      <c r="F1334" s="132" t="s">
        <v>5031</v>
      </c>
      <c r="G1334" s="132">
        <v>6.6376953800000005E-4</v>
      </c>
      <c r="H1334" s="348">
        <v>6.6376953800000005E-4</v>
      </c>
      <c r="I1334" s="74"/>
      <c r="J1334" s="337">
        <v>2.3605951879699248E-3</v>
      </c>
      <c r="K1334" s="338">
        <v>2.3605951879699248E-3</v>
      </c>
      <c r="L1334" s="74"/>
      <c r="M1334" s="345">
        <v>6.0205406000000001E-5</v>
      </c>
      <c r="N1334" s="340">
        <f t="shared" si="89"/>
        <v>6.0205406000000001E-5</v>
      </c>
      <c r="P1334" s="145">
        <v>5.7214025E-5</v>
      </c>
      <c r="Q1334" s="145">
        <v>2.3964343E-6</v>
      </c>
      <c r="R1334" s="145">
        <v>5.9494709999999998E-7</v>
      </c>
      <c r="S1334" s="134">
        <v>3.4300973834999996E-9</v>
      </c>
      <c r="T1334" s="135">
        <v>8.8625530855300013E-12</v>
      </c>
      <c r="U1334" s="135">
        <v>8.3325924199999997E-5</v>
      </c>
      <c r="V1334" s="342">
        <v>2.2090171999999999E-7</v>
      </c>
      <c r="W1334" s="233" t="s">
        <v>4679</v>
      </c>
      <c r="X1334" s="89"/>
      <c r="Y1334" s="89"/>
      <c r="Z1334" s="90"/>
    </row>
    <row r="1335" spans="1:26" ht="14.5" customHeight="1">
      <c r="A1335" s="74" t="s">
        <v>5032</v>
      </c>
      <c r="B1335" s="129" t="s">
        <v>4870</v>
      </c>
      <c r="C1335" s="130" t="s">
        <v>5033</v>
      </c>
      <c r="D1335" s="131" t="s">
        <v>4868</v>
      </c>
      <c r="E1335" s="129" t="s">
        <v>2549</v>
      </c>
      <c r="F1335" s="132" t="s">
        <v>5034</v>
      </c>
      <c r="G1335" s="132">
        <v>4.0922396399999998E-2</v>
      </c>
      <c r="H1335" s="348">
        <v>4.0922396399999998E-2</v>
      </c>
      <c r="I1335" s="74"/>
      <c r="J1335" s="337">
        <v>0.22099854887218043</v>
      </c>
      <c r="K1335" s="338">
        <v>0.22099854887218043</v>
      </c>
      <c r="L1335" s="74"/>
      <c r="M1335" s="339">
        <v>6.5547851999999997E-3</v>
      </c>
      <c r="N1335" s="340">
        <f t="shared" si="89"/>
        <v>6.5547851999999997E-3</v>
      </c>
      <c r="O1335" s="74"/>
      <c r="P1335" s="133">
        <v>6.1262399000000002E-3</v>
      </c>
      <c r="Q1335" s="133">
        <v>2.2039967000000001E-4</v>
      </c>
      <c r="R1335" s="133">
        <v>2.0814561E-4</v>
      </c>
      <c r="S1335" s="134">
        <v>3.6728056872000001E-7</v>
      </c>
      <c r="T1335" s="135">
        <v>8.1508754938899991E-10</v>
      </c>
      <c r="U1335" s="135">
        <v>2.9152047E-2</v>
      </c>
      <c r="V1335" s="342">
        <v>1.3901083999999999E-5</v>
      </c>
      <c r="W1335" s="233" t="s">
        <v>4679</v>
      </c>
      <c r="X1335" s="89"/>
      <c r="Y1335" s="89"/>
      <c r="Z1335" s="90"/>
    </row>
    <row r="1336" spans="1:26" ht="14.5" customHeight="1">
      <c r="A1336" s="74" t="s">
        <v>5035</v>
      </c>
      <c r="B1336" s="129" t="s">
        <v>4870</v>
      </c>
      <c r="C1336" s="130" t="s">
        <v>5036</v>
      </c>
      <c r="D1336" s="131" t="s">
        <v>4868</v>
      </c>
      <c r="E1336" s="129" t="s">
        <v>2549</v>
      </c>
      <c r="F1336" s="132" t="s">
        <v>5037</v>
      </c>
      <c r="G1336" s="132">
        <v>3.142295245E-2</v>
      </c>
      <c r="H1336" s="348">
        <v>3.142295245E-2</v>
      </c>
      <c r="I1336" s="74"/>
      <c r="J1336" s="337">
        <v>0.16940890977443609</v>
      </c>
      <c r="K1336" s="338">
        <v>0.16940890977443609</v>
      </c>
      <c r="L1336" s="74"/>
      <c r="M1336" s="339">
        <v>5.0223628000000001E-3</v>
      </c>
      <c r="N1336" s="340">
        <f t="shared" si="89"/>
        <v>5.0223628000000001E-3</v>
      </c>
      <c r="O1336" s="74"/>
      <c r="P1336" s="133">
        <v>4.6942253000000003E-3</v>
      </c>
      <c r="Q1336" s="133">
        <v>1.6896042000000001E-4</v>
      </c>
      <c r="R1336" s="133">
        <v>1.5917707E-4</v>
      </c>
      <c r="S1336" s="134">
        <v>2.8142837186000004E-7</v>
      </c>
      <c r="T1336" s="135">
        <v>6.2485363078199991E-10</v>
      </c>
      <c r="U1336" s="135">
        <v>2.2293707015869999E-2</v>
      </c>
      <c r="V1336" s="342">
        <v>1.0673169E-5</v>
      </c>
      <c r="W1336" s="233" t="s">
        <v>4679</v>
      </c>
      <c r="X1336" s="89"/>
      <c r="Y1336" s="89"/>
      <c r="Z1336" s="90"/>
    </row>
    <row r="1337" spans="1:26" ht="14.5" customHeight="1">
      <c r="A1337" s="74" t="s">
        <v>5038</v>
      </c>
      <c r="B1337" s="129" t="s">
        <v>4870</v>
      </c>
      <c r="C1337" s="130" t="s">
        <v>5039</v>
      </c>
      <c r="D1337" s="131" t="s">
        <v>4868</v>
      </c>
      <c r="E1337" s="129" t="s">
        <v>2549</v>
      </c>
      <c r="F1337" s="132" t="s">
        <v>5040</v>
      </c>
      <c r="G1337" s="132">
        <v>3.3685294785999999E-2</v>
      </c>
      <c r="H1337" s="348">
        <v>3.3685294785999999E-2</v>
      </c>
      <c r="I1337" s="74"/>
      <c r="J1337" s="337">
        <v>0.18757541353383456</v>
      </c>
      <c r="K1337" s="338">
        <v>0.18757541353383456</v>
      </c>
      <c r="L1337" s="74"/>
      <c r="M1337" s="339">
        <v>4.9483393000000001E-3</v>
      </c>
      <c r="N1337" s="340">
        <f t="shared" si="89"/>
        <v>4.9483393000000001E-3</v>
      </c>
      <c r="O1337" s="74"/>
      <c r="P1337" s="133">
        <v>4.6558874999999998E-3</v>
      </c>
      <c r="Q1337" s="133">
        <v>1.7907034E-4</v>
      </c>
      <c r="R1337" s="133">
        <v>1.1338148E-4</v>
      </c>
      <c r="S1337" s="134">
        <v>2.7912994418E-7</v>
      </c>
      <c r="T1337" s="135">
        <v>6.6224236451900003E-10</v>
      </c>
      <c r="U1337" s="135">
        <v>1.5879759990400002E-2</v>
      </c>
      <c r="V1337" s="342">
        <v>1.1190649E-5</v>
      </c>
      <c r="W1337" s="233" t="s">
        <v>4679</v>
      </c>
      <c r="X1337" s="89"/>
      <c r="Y1337" s="89"/>
      <c r="Z1337" s="90"/>
    </row>
    <row r="1338" spans="1:26" ht="14.5" customHeight="1">
      <c r="A1338" s="74" t="s">
        <v>5041</v>
      </c>
      <c r="B1338" s="129" t="s">
        <v>4870</v>
      </c>
      <c r="C1338" s="130" t="s">
        <v>5042</v>
      </c>
      <c r="D1338" s="131" t="s">
        <v>4868</v>
      </c>
      <c r="E1338" s="129" t="s">
        <v>2549</v>
      </c>
      <c r="F1338" s="132" t="s">
        <v>5043</v>
      </c>
      <c r="G1338" s="132">
        <v>4.5992929509999997E-4</v>
      </c>
      <c r="H1338" s="348">
        <v>4.5992929509999997E-4</v>
      </c>
      <c r="I1338" s="74"/>
      <c r="J1338" s="337">
        <v>1.6155796240601504E-3</v>
      </c>
      <c r="K1338" s="338">
        <v>1.6155796240601504E-3</v>
      </c>
      <c r="L1338" s="74"/>
      <c r="M1338" s="345">
        <v>3.8600650000000001E-5</v>
      </c>
      <c r="N1338" s="340">
        <f t="shared" si="89"/>
        <v>3.8600650000000001E-5</v>
      </c>
      <c r="P1338" s="145">
        <v>3.6987816999999998E-5</v>
      </c>
      <c r="Q1338" s="145">
        <v>1.5899725E-6</v>
      </c>
      <c r="R1338" s="145">
        <v>2.2860913000000001E-8</v>
      </c>
      <c r="S1338" s="134">
        <v>2.2174950118000002E-9</v>
      </c>
      <c r="T1338" s="135">
        <v>5.8800758718399998E-12</v>
      </c>
      <c r="U1338" s="135">
        <v>3.2018084999999999E-6</v>
      </c>
      <c r="V1338" s="342">
        <v>1.4819875999999999E-7</v>
      </c>
      <c r="W1338" s="233" t="s">
        <v>4679</v>
      </c>
      <c r="X1338" s="89"/>
      <c r="Y1338" s="89"/>
      <c r="Z1338" s="90"/>
    </row>
    <row r="1339" spans="1:26" ht="14.5" customHeight="1">
      <c r="A1339" s="74" t="s">
        <v>5044</v>
      </c>
      <c r="B1339" s="129" t="s">
        <v>4870</v>
      </c>
      <c r="C1339" s="130" t="s">
        <v>5045</v>
      </c>
      <c r="D1339" s="131" t="s">
        <v>4868</v>
      </c>
      <c r="E1339" s="129" t="s">
        <v>2549</v>
      </c>
      <c r="F1339" s="132" t="s">
        <v>5046</v>
      </c>
      <c r="G1339" s="132">
        <v>1.03101739E-2</v>
      </c>
      <c r="H1339" s="348">
        <v>1.03101739E-2</v>
      </c>
      <c r="I1339" s="74"/>
      <c r="J1339" s="337">
        <v>5.4758706766917291E-2</v>
      </c>
      <c r="K1339" s="338">
        <v>5.4758706766917291E-2</v>
      </c>
      <c r="L1339" s="74"/>
      <c r="M1339" s="339">
        <v>1.6121969000000001E-3</v>
      </c>
      <c r="N1339" s="340">
        <f t="shared" si="89"/>
        <v>1.6121969000000001E-3</v>
      </c>
      <c r="O1339" s="74"/>
      <c r="P1339" s="133">
        <v>1.5076384999999999E-3</v>
      </c>
      <c r="Q1339" s="145">
        <v>5.4605067E-5</v>
      </c>
      <c r="R1339" s="145">
        <v>4.9953363000000001E-5</v>
      </c>
      <c r="S1339" s="134">
        <v>9.0386001606999999E-8</v>
      </c>
      <c r="T1339" s="135">
        <v>2.0194181494109998E-10</v>
      </c>
      <c r="U1339" s="135">
        <v>6.9962693033E-3</v>
      </c>
      <c r="V1339" s="342">
        <v>3.4963230999999998E-6</v>
      </c>
      <c r="W1339" s="233" t="s">
        <v>4679</v>
      </c>
      <c r="X1339" s="89"/>
      <c r="Y1339" s="89"/>
      <c r="Z1339" s="90"/>
    </row>
    <row r="1340" spans="1:26" ht="14.5" customHeight="1">
      <c r="A1340" s="74" t="s">
        <v>5047</v>
      </c>
      <c r="B1340" s="129" t="s">
        <v>4870</v>
      </c>
      <c r="C1340" s="130" t="s">
        <v>5048</v>
      </c>
      <c r="D1340" s="131" t="s">
        <v>4868</v>
      </c>
      <c r="E1340" s="129" t="s">
        <v>2549</v>
      </c>
      <c r="F1340" s="132" t="s">
        <v>5049</v>
      </c>
      <c r="G1340" s="132">
        <v>3.2481614480000004E-2</v>
      </c>
      <c r="H1340" s="348">
        <v>3.2481614480000004E-2</v>
      </c>
      <c r="I1340" s="74"/>
      <c r="J1340" s="337">
        <v>0.17493866165413532</v>
      </c>
      <c r="K1340" s="338">
        <v>0.17493866165413532</v>
      </c>
      <c r="L1340" s="74"/>
      <c r="M1340" s="339">
        <v>4.7342286999999999E-3</v>
      </c>
      <c r="N1340" s="340">
        <f t="shared" si="89"/>
        <v>4.7342286999999999E-3</v>
      </c>
      <c r="O1340" s="74"/>
      <c r="P1340" s="133">
        <v>4.4380673000000001E-3</v>
      </c>
      <c r="Q1340" s="133">
        <v>1.7090175000000001E-4</v>
      </c>
      <c r="R1340" s="133">
        <v>1.2525966000000001E-4</v>
      </c>
      <c r="S1340" s="134">
        <v>2.6607118228999999E-7</v>
      </c>
      <c r="T1340" s="135">
        <v>6.320330818079999E-10</v>
      </c>
      <c r="U1340" s="135">
        <v>1.754336989702E-2</v>
      </c>
      <c r="V1340" s="342">
        <v>1.0786616999999999E-5</v>
      </c>
      <c r="W1340" s="233" t="s">
        <v>4679</v>
      </c>
      <c r="X1340" s="89"/>
      <c r="Y1340" s="89"/>
      <c r="Z1340" s="90"/>
    </row>
    <row r="1341" spans="1:26" ht="14.5" customHeight="1">
      <c r="A1341" s="74" t="s">
        <v>5050</v>
      </c>
      <c r="B1341" s="129" t="s">
        <v>4870</v>
      </c>
      <c r="C1341" s="130" t="s">
        <v>5051</v>
      </c>
      <c r="D1341" s="131" t="s">
        <v>4868</v>
      </c>
      <c r="E1341" s="129" t="s">
        <v>2549</v>
      </c>
      <c r="F1341" s="132" t="s">
        <v>5052</v>
      </c>
      <c r="G1341" s="132">
        <v>1.1066948390000001E-2</v>
      </c>
      <c r="H1341" s="348">
        <v>1.1066948390000001E-2</v>
      </c>
      <c r="I1341" s="74"/>
      <c r="J1341" s="337">
        <v>5.8971795488721807E-2</v>
      </c>
      <c r="K1341" s="338">
        <v>5.8971795488721807E-2</v>
      </c>
      <c r="L1341" s="74"/>
      <c r="M1341" s="339">
        <v>1.6295026000000001E-3</v>
      </c>
      <c r="N1341" s="340">
        <f t="shared" si="89"/>
        <v>1.6295026000000001E-3</v>
      </c>
      <c r="O1341" s="74"/>
      <c r="P1341" s="133">
        <v>1.5283145E-3</v>
      </c>
      <c r="Q1341" s="145">
        <v>5.7692295000000003E-5</v>
      </c>
      <c r="R1341" s="145">
        <v>4.3495784000000001E-5</v>
      </c>
      <c r="S1341" s="134">
        <v>9.1625571701000002E-8</v>
      </c>
      <c r="T1341" s="135">
        <v>2.133590813424E-10</v>
      </c>
      <c r="U1341" s="135">
        <v>6.0918465680000001E-3</v>
      </c>
      <c r="V1341" s="342">
        <v>3.6626198000000001E-6</v>
      </c>
      <c r="W1341" s="233" t="s">
        <v>4679</v>
      </c>
      <c r="X1341" s="89"/>
      <c r="Y1341" s="89"/>
      <c r="Z1341" s="90"/>
    </row>
    <row r="1342" spans="1:26" ht="14.5" customHeight="1">
      <c r="A1342" s="74" t="s">
        <v>5053</v>
      </c>
      <c r="B1342" s="129" t="s">
        <v>4870</v>
      </c>
      <c r="C1342" s="130" t="s">
        <v>5054</v>
      </c>
      <c r="D1342" s="131" t="s">
        <v>4868</v>
      </c>
      <c r="E1342" s="129" t="s">
        <v>2549</v>
      </c>
      <c r="F1342" s="132" t="s">
        <v>5055</v>
      </c>
      <c r="G1342" s="132">
        <v>2.8412564320999999E-2</v>
      </c>
      <c r="H1342" s="348">
        <v>2.8412564320999999E-2</v>
      </c>
      <c r="I1342" s="74"/>
      <c r="J1342" s="337">
        <v>0.15306007518796991</v>
      </c>
      <c r="K1342" s="338">
        <v>0.15306007518796991</v>
      </c>
      <c r="L1342" s="74"/>
      <c r="M1342" s="339">
        <v>4.5367358000000003E-3</v>
      </c>
      <c r="N1342" s="340">
        <f t="shared" si="89"/>
        <v>4.5367358000000003E-3</v>
      </c>
      <c r="O1342" s="74"/>
      <c r="P1342" s="133">
        <v>4.2404176999999996E-3</v>
      </c>
      <c r="Q1342" s="133">
        <v>1.5265923999999999E-4</v>
      </c>
      <c r="R1342" s="133">
        <v>1.4365885999999999E-4</v>
      </c>
      <c r="S1342" s="134">
        <v>2.5422167897999998E-7</v>
      </c>
      <c r="T1342" s="135">
        <v>5.6456820809599994E-10</v>
      </c>
      <c r="U1342" s="135">
        <v>2.0120288830799998E-2</v>
      </c>
      <c r="V1342" s="342">
        <v>9.6502383999999999E-6</v>
      </c>
      <c r="W1342" s="233" t="s">
        <v>4679</v>
      </c>
      <c r="X1342" s="89"/>
      <c r="Y1342" s="89"/>
      <c r="Z1342" s="90"/>
    </row>
    <row r="1343" spans="1:26" ht="14.5" customHeight="1">
      <c r="A1343" s="74" t="s">
        <v>5056</v>
      </c>
      <c r="B1343" s="129" t="s">
        <v>4870</v>
      </c>
      <c r="C1343" s="130" t="s">
        <v>5057</v>
      </c>
      <c r="D1343" s="131" t="s">
        <v>4868</v>
      </c>
      <c r="E1343" s="129" t="s">
        <v>2549</v>
      </c>
      <c r="F1343" s="132" t="s">
        <v>5058</v>
      </c>
      <c r="G1343" s="132">
        <v>4.0130844847000004E-2</v>
      </c>
      <c r="H1343" s="348">
        <v>4.0130844847000004E-2</v>
      </c>
      <c r="I1343" s="74"/>
      <c r="J1343" s="337">
        <v>0.21667151879699248</v>
      </c>
      <c r="K1343" s="338">
        <v>0.21667151879699248</v>
      </c>
      <c r="L1343" s="74"/>
      <c r="M1343" s="339">
        <v>6.4227649E-3</v>
      </c>
      <c r="N1343" s="340">
        <f t="shared" si="89"/>
        <v>6.4227649E-3</v>
      </c>
      <c r="O1343" s="74"/>
      <c r="P1343" s="133">
        <v>6.0032202999999998E-3</v>
      </c>
      <c r="Q1343" s="133">
        <v>2.1602063000000001E-4</v>
      </c>
      <c r="R1343" s="133">
        <v>2.0352401E-4</v>
      </c>
      <c r="S1343" s="134">
        <v>3.5990529187E-7</v>
      </c>
      <c r="T1343" s="135">
        <v>7.9889287437099998E-10</v>
      </c>
      <c r="U1343" s="135">
        <v>2.8504762470110002E-2</v>
      </c>
      <c r="V1343" s="342">
        <v>1.3625096999999999E-5</v>
      </c>
      <c r="W1343" s="233" t="s">
        <v>4679</v>
      </c>
      <c r="X1343" s="89"/>
      <c r="Y1343" s="89"/>
      <c r="Z1343" s="90"/>
    </row>
    <row r="1344" spans="1:26" ht="14.5" customHeight="1">
      <c r="A1344" s="74" t="s">
        <v>5059</v>
      </c>
      <c r="B1344" s="129" t="s">
        <v>4870</v>
      </c>
      <c r="C1344" s="130" t="s">
        <v>5060</v>
      </c>
      <c r="D1344" s="131" t="s">
        <v>4868</v>
      </c>
      <c r="E1344" s="129" t="s">
        <v>2549</v>
      </c>
      <c r="F1344" s="132" t="s">
        <v>5061</v>
      </c>
      <c r="G1344" s="132">
        <v>2.3977499090000001E-3</v>
      </c>
      <c r="H1344" s="348">
        <v>2.3977499090000001E-3</v>
      </c>
      <c r="I1344" s="74"/>
      <c r="J1344" s="337">
        <v>1.2534571428571428E-2</v>
      </c>
      <c r="K1344" s="338">
        <v>1.2534571428571428E-2</v>
      </c>
      <c r="L1344" s="74"/>
      <c r="M1344" s="339">
        <v>3.6849838999999999E-4</v>
      </c>
      <c r="N1344" s="340">
        <f t="shared" si="89"/>
        <v>3.6849838999999999E-4</v>
      </c>
      <c r="O1344" s="74"/>
      <c r="P1344" s="133">
        <v>3.4472156999999998E-4</v>
      </c>
      <c r="Q1344" s="145">
        <v>1.2515805999999999E-5</v>
      </c>
      <c r="R1344" s="145">
        <v>1.1261008E-5</v>
      </c>
      <c r="S1344" s="134">
        <v>2.0666761492E-8</v>
      </c>
      <c r="T1344" s="135">
        <v>4.6286265494739999E-11</v>
      </c>
      <c r="U1344" s="135">
        <v>1.5771718802E-3</v>
      </c>
      <c r="V1344" s="342">
        <v>8.1304712999999996E-7</v>
      </c>
      <c r="W1344" s="233" t="s">
        <v>4679</v>
      </c>
      <c r="X1344" s="89"/>
      <c r="Y1344" s="89"/>
      <c r="Z1344" s="90"/>
    </row>
    <row r="1345" spans="1:26" ht="14.5" customHeight="1">
      <c r="A1345" s="74" t="s">
        <v>5062</v>
      </c>
      <c r="B1345" s="129" t="s">
        <v>4870</v>
      </c>
      <c r="C1345" s="130" t="s">
        <v>5063</v>
      </c>
      <c r="D1345" s="131" t="s">
        <v>4868</v>
      </c>
      <c r="E1345" s="129" t="s">
        <v>2549</v>
      </c>
      <c r="F1345" s="132" t="s">
        <v>5064</v>
      </c>
      <c r="G1345" s="132">
        <v>5.9520011379999996E-4</v>
      </c>
      <c r="H1345" s="348">
        <v>5.9520011379999996E-4</v>
      </c>
      <c r="I1345" s="74"/>
      <c r="J1345" s="337">
        <v>1.9754898496240603E-3</v>
      </c>
      <c r="K1345" s="338">
        <v>1.9754898496240603E-3</v>
      </c>
      <c r="L1345" s="74"/>
      <c r="M1345" s="345">
        <v>4.8374037000000003E-5</v>
      </c>
      <c r="N1345" s="340">
        <f t="shared" ref="N1345:N1408" si="90">M1345</f>
        <v>4.8374037000000003E-5</v>
      </c>
      <c r="P1345" s="145">
        <v>4.6202088999999999E-5</v>
      </c>
      <c r="Q1345" s="145">
        <v>2.0000026E-6</v>
      </c>
      <c r="R1345" s="145">
        <v>1.7194584E-7</v>
      </c>
      <c r="S1345" s="134">
        <v>2.7699094292999998E-9</v>
      </c>
      <c r="T1345" s="135">
        <v>7.39645919497E-12</v>
      </c>
      <c r="U1345" s="135">
        <v>2.4082049899999999E-5</v>
      </c>
      <c r="V1345" s="342">
        <v>1.9731968E-7</v>
      </c>
      <c r="W1345" s="233" t="s">
        <v>4679</v>
      </c>
      <c r="X1345" s="89"/>
      <c r="Y1345" s="89"/>
      <c r="Z1345" s="90"/>
    </row>
    <row r="1346" spans="1:26" ht="14.5" customHeight="1">
      <c r="A1346" s="74" t="s">
        <v>5065</v>
      </c>
      <c r="B1346" s="129" t="s">
        <v>4870</v>
      </c>
      <c r="C1346" s="130" t="s">
        <v>5066</v>
      </c>
      <c r="D1346" s="131" t="s">
        <v>4868</v>
      </c>
      <c r="E1346" s="129" t="s">
        <v>2549</v>
      </c>
      <c r="F1346" s="132" t="s">
        <v>5067</v>
      </c>
      <c r="G1346" s="132">
        <v>2.0810032129999999E-2</v>
      </c>
      <c r="H1346" s="348">
        <v>2.0810032129999999E-2</v>
      </c>
      <c r="I1346" s="74"/>
      <c r="J1346" s="337">
        <v>0.11161632330827068</v>
      </c>
      <c r="K1346" s="338">
        <v>0.11161632330827068</v>
      </c>
      <c r="L1346" s="74"/>
      <c r="M1346" s="339">
        <v>3.3041613E-3</v>
      </c>
      <c r="N1346" s="340">
        <f t="shared" si="90"/>
        <v>3.3041613E-3</v>
      </c>
      <c r="O1346" s="74"/>
      <c r="P1346" s="133">
        <v>3.0888146999999999E-3</v>
      </c>
      <c r="Q1346" s="133">
        <v>1.1125115000000001E-4</v>
      </c>
      <c r="R1346" s="133">
        <v>1.0409538E-4</v>
      </c>
      <c r="S1346" s="134">
        <v>1.8518073951E-7</v>
      </c>
      <c r="T1346" s="135">
        <v>4.1143175864890002E-10</v>
      </c>
      <c r="U1346" s="135">
        <v>1.4579184601800001E-2</v>
      </c>
      <c r="V1346" s="342">
        <v>7.0703004999999996E-6</v>
      </c>
      <c r="W1346" s="233" t="s">
        <v>4679</v>
      </c>
      <c r="X1346" s="89"/>
      <c r="Y1346" s="89"/>
      <c r="Z1346" s="90"/>
    </row>
    <row r="1347" spans="1:26" ht="14.5" customHeight="1">
      <c r="A1347" s="74" t="s">
        <v>5068</v>
      </c>
      <c r="B1347" s="129" t="s">
        <v>4870</v>
      </c>
      <c r="C1347" s="130" t="s">
        <v>5069</v>
      </c>
      <c r="D1347" s="131" t="s">
        <v>4868</v>
      </c>
      <c r="E1347" s="129" t="s">
        <v>2549</v>
      </c>
      <c r="F1347" s="132" t="s">
        <v>5070</v>
      </c>
      <c r="G1347" s="132">
        <v>2.5559951892000003E-2</v>
      </c>
      <c r="H1347" s="348">
        <v>2.5559951892000003E-2</v>
      </c>
      <c r="I1347" s="74"/>
      <c r="J1347" s="337">
        <v>0.13753097744360904</v>
      </c>
      <c r="K1347" s="338">
        <v>0.13753097744360904</v>
      </c>
      <c r="L1347" s="74"/>
      <c r="M1347" s="339">
        <v>4.0750949000000003E-3</v>
      </c>
      <c r="N1347" s="340">
        <f t="shared" si="90"/>
        <v>4.0750949000000003E-3</v>
      </c>
      <c r="O1347" s="74"/>
      <c r="P1347" s="133">
        <v>3.8090747000000002E-3</v>
      </c>
      <c r="Q1347" s="133">
        <v>1.3715514000000001E-4</v>
      </c>
      <c r="R1347" s="133">
        <v>1.2886509E-4</v>
      </c>
      <c r="S1347" s="134">
        <v>2.2836179115000001E-7</v>
      </c>
      <c r="T1347" s="135">
        <v>5.0723054612000003E-10</v>
      </c>
      <c r="U1347" s="135">
        <v>1.8048331917000001E-2</v>
      </c>
      <c r="V1347" s="342">
        <v>8.6817304000000004E-6</v>
      </c>
      <c r="W1347" s="233" t="s">
        <v>4679</v>
      </c>
      <c r="X1347" s="89"/>
      <c r="Y1347" s="89"/>
      <c r="Z1347" s="90"/>
    </row>
    <row r="1348" spans="1:26" ht="14.5" customHeight="1">
      <c r="A1348" s="74" t="s">
        <v>5071</v>
      </c>
      <c r="B1348" s="129" t="s">
        <v>4870</v>
      </c>
      <c r="C1348" s="130" t="s">
        <v>5072</v>
      </c>
      <c r="D1348" s="131" t="s">
        <v>4868</v>
      </c>
      <c r="E1348" s="129" t="s">
        <v>2549</v>
      </c>
      <c r="F1348" s="132" t="s">
        <v>5073</v>
      </c>
      <c r="G1348" s="132">
        <v>1.5039095510000001E-2</v>
      </c>
      <c r="H1348" s="348">
        <v>1.5039095510000001E-2</v>
      </c>
      <c r="I1348" s="74"/>
      <c r="J1348" s="337">
        <v>8.0583759398496241E-2</v>
      </c>
      <c r="K1348" s="338">
        <v>8.0583759398496241E-2</v>
      </c>
      <c r="L1348" s="74"/>
      <c r="M1348" s="339">
        <v>2.3838023000000001E-3</v>
      </c>
      <c r="N1348" s="340">
        <f t="shared" si="90"/>
        <v>2.3838023000000001E-3</v>
      </c>
      <c r="O1348" s="74"/>
      <c r="P1348" s="133">
        <v>2.2285640000000002E-3</v>
      </c>
      <c r="Q1348" s="145">
        <v>8.0362728000000006E-5</v>
      </c>
      <c r="R1348" s="145">
        <v>7.4875546000000004E-5</v>
      </c>
      <c r="S1348" s="134">
        <v>1.33606956464E-7</v>
      </c>
      <c r="T1348" s="135">
        <v>2.9719944365759999E-10</v>
      </c>
      <c r="U1348" s="135">
        <v>1.04867712128E-2</v>
      </c>
      <c r="V1348" s="342">
        <v>5.1037325999999996E-6</v>
      </c>
      <c r="W1348" s="233" t="s">
        <v>4679</v>
      </c>
      <c r="X1348" s="89"/>
      <c r="Y1348" s="89"/>
      <c r="Z1348" s="90"/>
    </row>
    <row r="1349" spans="1:26" ht="14.5" customHeight="1">
      <c r="A1349" s="74" t="s">
        <v>5074</v>
      </c>
      <c r="B1349" s="129" t="s">
        <v>4870</v>
      </c>
      <c r="C1349" s="130" t="s">
        <v>5075</v>
      </c>
      <c r="D1349" s="131" t="s">
        <v>4868</v>
      </c>
      <c r="E1349" s="129" t="s">
        <v>2549</v>
      </c>
      <c r="F1349" s="132" t="s">
        <v>5076</v>
      </c>
      <c r="G1349" s="132">
        <v>1.7131684166000003E-2</v>
      </c>
      <c r="H1349" s="348">
        <v>1.7131684166000003E-2</v>
      </c>
      <c r="I1349" s="74"/>
      <c r="J1349" s="337">
        <v>2.8096624060150371E-2</v>
      </c>
      <c r="K1349" s="338">
        <v>2.8096624060150371E-2</v>
      </c>
      <c r="L1349" s="74"/>
      <c r="M1349" s="339">
        <v>7.9630238000000003E-4</v>
      </c>
      <c r="N1349" s="340">
        <f t="shared" si="90"/>
        <v>7.9630238000000003E-4</v>
      </c>
      <c r="O1349" s="74"/>
      <c r="P1349" s="133">
        <v>7.5107799000000001E-4</v>
      </c>
      <c r="Q1349" s="145">
        <v>2.8663146999999999E-5</v>
      </c>
      <c r="R1349" s="145">
        <v>1.6561245999999999E-5</v>
      </c>
      <c r="S1349" s="134">
        <v>4.5028655522E-8</v>
      </c>
      <c r="T1349" s="135">
        <v>1.060027640918E-10</v>
      </c>
      <c r="U1349" s="135">
        <v>2.3195022344999999E-3</v>
      </c>
      <c r="V1349" s="342">
        <v>3.8036557999999999E-6</v>
      </c>
      <c r="W1349" s="233" t="s">
        <v>4679</v>
      </c>
      <c r="X1349" s="89"/>
      <c r="Y1349" s="89"/>
      <c r="Z1349" s="90"/>
    </row>
    <row r="1350" spans="1:26" ht="14.5" customHeight="1">
      <c r="A1350" s="74" t="s">
        <v>5077</v>
      </c>
      <c r="B1350" s="129" t="s">
        <v>4870</v>
      </c>
      <c r="C1350" s="130" t="s">
        <v>5078</v>
      </c>
      <c r="D1350" s="131" t="s">
        <v>4868</v>
      </c>
      <c r="E1350" s="129" t="s">
        <v>2549</v>
      </c>
      <c r="F1350" s="132" t="s">
        <v>5079</v>
      </c>
      <c r="G1350" s="132">
        <v>2.7996584880000001E-2</v>
      </c>
      <c r="H1350" s="348">
        <v>2.7996584880000001E-2</v>
      </c>
      <c r="I1350" s="74"/>
      <c r="J1350" s="337">
        <v>0.1507101127819549</v>
      </c>
      <c r="K1350" s="338">
        <v>0.1507101127819549</v>
      </c>
      <c r="L1350" s="74"/>
      <c r="M1350" s="339">
        <v>4.4557153000000004E-3</v>
      </c>
      <c r="N1350" s="340">
        <f t="shared" si="90"/>
        <v>4.4557153000000004E-3</v>
      </c>
      <c r="O1350" s="74"/>
      <c r="P1350" s="133">
        <v>4.1658321E-3</v>
      </c>
      <c r="Q1350" s="133">
        <v>1.5010843E-4</v>
      </c>
      <c r="R1350" s="133">
        <v>1.3977481E-4</v>
      </c>
      <c r="S1350" s="134">
        <v>2.4975011846000001E-7</v>
      </c>
      <c r="T1350" s="135">
        <v>5.5513471432400002E-10</v>
      </c>
      <c r="U1350" s="135">
        <v>1.9576303421300002E-2</v>
      </c>
      <c r="V1350" s="342">
        <v>9.4863320000000002E-6</v>
      </c>
      <c r="W1350" s="233" t="s">
        <v>4679</v>
      </c>
      <c r="X1350" s="89"/>
      <c r="Y1350" s="89"/>
      <c r="Z1350" s="90"/>
    </row>
    <row r="1351" spans="1:26" ht="14.5" customHeight="1">
      <c r="A1351" s="74" t="s">
        <v>5080</v>
      </c>
      <c r="B1351" s="129" t="s">
        <v>4870</v>
      </c>
      <c r="C1351" s="130" t="s">
        <v>5081</v>
      </c>
      <c r="D1351" s="131" t="s">
        <v>4868</v>
      </c>
      <c r="E1351" s="129" t="s">
        <v>2549</v>
      </c>
      <c r="F1351" s="132" t="s">
        <v>5082</v>
      </c>
      <c r="G1351" s="132">
        <v>2.2935021707999999E-2</v>
      </c>
      <c r="H1351" s="348">
        <v>2.2935021707999999E-2</v>
      </c>
      <c r="I1351" s="74"/>
      <c r="J1351" s="337">
        <v>0.12332345864661654</v>
      </c>
      <c r="K1351" s="338">
        <v>0.12332345864661654</v>
      </c>
      <c r="L1351" s="74"/>
      <c r="M1351" s="339">
        <v>3.6535226E-3</v>
      </c>
      <c r="N1351" s="340">
        <f t="shared" si="90"/>
        <v>3.6535226E-3</v>
      </c>
      <c r="O1351" s="74"/>
      <c r="P1351" s="133">
        <v>3.4150664000000002E-3</v>
      </c>
      <c r="Q1351" s="133">
        <v>1.2300892000000001E-4</v>
      </c>
      <c r="R1351" s="133">
        <v>1.1544725E-4</v>
      </c>
      <c r="S1351" s="134">
        <v>2.0474019137999999E-7</v>
      </c>
      <c r="T1351" s="135">
        <v>4.5491463724469997E-10</v>
      </c>
      <c r="U1351" s="135">
        <v>1.61690829683E-2</v>
      </c>
      <c r="V1351" s="342">
        <v>7.7890054999999995E-6</v>
      </c>
      <c r="W1351" s="233" t="s">
        <v>4679</v>
      </c>
      <c r="X1351" s="89"/>
      <c r="Y1351" s="89"/>
      <c r="Z1351" s="90"/>
    </row>
    <row r="1352" spans="1:26" ht="14.5" customHeight="1">
      <c r="A1352" s="74" t="s">
        <v>5083</v>
      </c>
      <c r="B1352" s="129" t="s">
        <v>4870</v>
      </c>
      <c r="C1352" s="130" t="s">
        <v>5084</v>
      </c>
      <c r="D1352" s="131" t="s">
        <v>4868</v>
      </c>
      <c r="E1352" s="129" t="s">
        <v>2549</v>
      </c>
      <c r="F1352" s="132" t="s">
        <v>5085</v>
      </c>
      <c r="G1352" s="132">
        <v>4.0922396399999998E-2</v>
      </c>
      <c r="H1352" s="348">
        <v>4.0922396399999998E-2</v>
      </c>
      <c r="I1352" s="74"/>
      <c r="J1352" s="337">
        <v>0.22099854887218043</v>
      </c>
      <c r="K1352" s="338">
        <v>0.22099854887218043</v>
      </c>
      <c r="L1352" s="74"/>
      <c r="M1352" s="339">
        <v>6.5547851999999997E-3</v>
      </c>
      <c r="N1352" s="340">
        <f t="shared" si="90"/>
        <v>6.5547851999999997E-3</v>
      </c>
      <c r="O1352" s="74"/>
      <c r="P1352" s="133">
        <v>6.1262399000000002E-3</v>
      </c>
      <c r="Q1352" s="133">
        <v>2.2039967000000001E-4</v>
      </c>
      <c r="R1352" s="133">
        <v>2.0814561E-4</v>
      </c>
      <c r="S1352" s="134">
        <v>3.6728056872000001E-7</v>
      </c>
      <c r="T1352" s="135">
        <v>8.1508754938899991E-10</v>
      </c>
      <c r="U1352" s="135">
        <v>2.9152047E-2</v>
      </c>
      <c r="V1352" s="342">
        <v>1.3901083999999999E-5</v>
      </c>
      <c r="W1352" s="233" t="s">
        <v>4679</v>
      </c>
      <c r="X1352" s="89"/>
      <c r="Y1352" s="89"/>
      <c r="Z1352" s="90"/>
    </row>
    <row r="1353" spans="1:26" ht="14.5" customHeight="1">
      <c r="A1353" s="74" t="s">
        <v>5086</v>
      </c>
      <c r="B1353" s="129" t="s">
        <v>4870</v>
      </c>
      <c r="C1353" s="130" t="s">
        <v>5087</v>
      </c>
      <c r="D1353" s="131" t="s">
        <v>4868</v>
      </c>
      <c r="E1353" s="129" t="s">
        <v>2549</v>
      </c>
      <c r="F1353" s="132" t="s">
        <v>5088</v>
      </c>
      <c r="G1353" s="132">
        <v>8.7143606700000008E-3</v>
      </c>
      <c r="H1353" s="348">
        <v>8.7143606700000008E-3</v>
      </c>
      <c r="I1353" s="74"/>
      <c r="J1353" s="337">
        <v>4.6015657142857137E-2</v>
      </c>
      <c r="K1353" s="338">
        <v>4.6015657142857137E-2</v>
      </c>
      <c r="L1353" s="74"/>
      <c r="M1353" s="339">
        <v>1.1959295E-3</v>
      </c>
      <c r="N1353" s="340">
        <f t="shared" si="90"/>
        <v>1.1959295E-3</v>
      </c>
      <c r="O1353" s="74"/>
      <c r="P1353" s="133">
        <v>1.1230757000000001E-3</v>
      </c>
      <c r="Q1353" s="145">
        <v>4.4669124999999997E-5</v>
      </c>
      <c r="R1353" s="145">
        <v>2.8184763E-5</v>
      </c>
      <c r="S1353" s="134">
        <v>6.7330675845999999E-8</v>
      </c>
      <c r="T1353" s="135">
        <v>1.6519646719770001E-10</v>
      </c>
      <c r="U1353" s="135">
        <v>3.9474457334000004E-3</v>
      </c>
      <c r="V1353" s="342">
        <v>2.8710427E-6</v>
      </c>
      <c r="W1353" s="233" t="s">
        <v>4679</v>
      </c>
      <c r="X1353" s="89"/>
      <c r="Y1353" s="89"/>
      <c r="Z1353" s="90"/>
    </row>
    <row r="1354" spans="1:26" ht="14.5" customHeight="1">
      <c r="A1354" s="74" t="s">
        <v>5089</v>
      </c>
      <c r="B1354" s="129" t="s">
        <v>4870</v>
      </c>
      <c r="C1354" s="130" t="s">
        <v>5090</v>
      </c>
      <c r="D1354" s="131" t="s">
        <v>4868</v>
      </c>
      <c r="E1354" s="129" t="s">
        <v>2549</v>
      </c>
      <c r="F1354" s="132" t="s">
        <v>5091</v>
      </c>
      <c r="G1354" s="132">
        <v>2.3864844374000001E-2</v>
      </c>
      <c r="H1354" s="348">
        <v>2.3864844374000001E-2</v>
      </c>
      <c r="I1354" s="74"/>
      <c r="J1354" s="337">
        <v>0.12822507518796991</v>
      </c>
      <c r="K1354" s="338">
        <v>0.12822507518796991</v>
      </c>
      <c r="L1354" s="74"/>
      <c r="M1354" s="339">
        <v>3.4658292999999998E-3</v>
      </c>
      <c r="N1354" s="340">
        <f t="shared" si="90"/>
        <v>3.4658292999999998E-3</v>
      </c>
      <c r="O1354" s="74"/>
      <c r="P1354" s="133">
        <v>3.2491500000000001E-3</v>
      </c>
      <c r="Q1354" s="133">
        <v>1.2529275E-4</v>
      </c>
      <c r="R1354" s="145">
        <v>9.1386510000000004E-5</v>
      </c>
      <c r="S1354" s="134">
        <v>1.9479317012999999E-7</v>
      </c>
      <c r="T1354" s="135">
        <v>4.6336075521800003E-10</v>
      </c>
      <c r="U1354" s="135">
        <v>1.27992312919E-2</v>
      </c>
      <c r="V1354" s="342">
        <v>7.9268777000000003E-6</v>
      </c>
      <c r="W1354" s="233" t="s">
        <v>4679</v>
      </c>
      <c r="X1354" s="89"/>
      <c r="Y1354" s="89"/>
      <c r="Z1354" s="90"/>
    </row>
    <row r="1355" spans="1:26" ht="14.5" customHeight="1">
      <c r="A1355" s="74" t="s">
        <v>5092</v>
      </c>
      <c r="B1355" s="129" t="s">
        <v>4870</v>
      </c>
      <c r="C1355" s="130" t="s">
        <v>5093</v>
      </c>
      <c r="D1355" s="131" t="s">
        <v>4868</v>
      </c>
      <c r="E1355" s="129" t="s">
        <v>2549</v>
      </c>
      <c r="F1355" s="132" t="s">
        <v>5094</v>
      </c>
      <c r="G1355" s="132">
        <v>7.2785293400000001E-3</v>
      </c>
      <c r="H1355" s="348">
        <v>7.2785293400000001E-3</v>
      </c>
      <c r="I1355" s="74"/>
      <c r="J1355" s="337">
        <v>3.828522631578947E-2</v>
      </c>
      <c r="K1355" s="338">
        <v>3.828522631578947E-2</v>
      </c>
      <c r="L1355" s="74"/>
      <c r="M1355" s="339">
        <v>1.1274555E-3</v>
      </c>
      <c r="N1355" s="340">
        <f t="shared" si="90"/>
        <v>1.1274555E-3</v>
      </c>
      <c r="O1355" s="74"/>
      <c r="P1355" s="133">
        <v>1.0545212E-3</v>
      </c>
      <c r="Q1355" s="145">
        <v>3.8218976000000002E-5</v>
      </c>
      <c r="R1355" s="145">
        <v>3.4715336999999997E-5</v>
      </c>
      <c r="S1355" s="134">
        <v>6.3220692576999997E-8</v>
      </c>
      <c r="T1355" s="135">
        <v>1.413423610198E-10</v>
      </c>
      <c r="U1355" s="135">
        <v>4.8620920645000001E-3</v>
      </c>
      <c r="V1355" s="342">
        <v>2.4688856000000001E-6</v>
      </c>
      <c r="W1355" s="233" t="s">
        <v>4679</v>
      </c>
      <c r="X1355" s="89"/>
      <c r="Y1355" s="89"/>
      <c r="Z1355" s="90"/>
    </row>
    <row r="1356" spans="1:26" ht="14.5" customHeight="1">
      <c r="A1356" s="74" t="s">
        <v>5095</v>
      </c>
      <c r="B1356" s="129" t="s">
        <v>4870</v>
      </c>
      <c r="C1356" s="130" t="s">
        <v>5096</v>
      </c>
      <c r="D1356" s="131" t="s">
        <v>4868</v>
      </c>
      <c r="E1356" s="129" t="s">
        <v>2549</v>
      </c>
      <c r="F1356" s="132" t="s">
        <v>5097</v>
      </c>
      <c r="G1356" s="132">
        <v>4.0922396399999998E-2</v>
      </c>
      <c r="H1356" s="348">
        <v>4.0922396399999998E-2</v>
      </c>
      <c r="I1356" s="74"/>
      <c r="J1356" s="337">
        <v>0.22099854887218043</v>
      </c>
      <c r="K1356" s="338">
        <v>0.22099854887218043</v>
      </c>
      <c r="L1356" s="74"/>
      <c r="M1356" s="339">
        <v>6.5547851999999997E-3</v>
      </c>
      <c r="N1356" s="340">
        <f t="shared" si="90"/>
        <v>6.5547851999999997E-3</v>
      </c>
      <c r="O1356" s="74"/>
      <c r="P1356" s="133">
        <v>6.1262399000000002E-3</v>
      </c>
      <c r="Q1356" s="133">
        <v>2.2039967000000001E-4</v>
      </c>
      <c r="R1356" s="133">
        <v>2.0814561E-4</v>
      </c>
      <c r="S1356" s="134">
        <v>3.6728056872000001E-7</v>
      </c>
      <c r="T1356" s="135">
        <v>8.1508754938899991E-10</v>
      </c>
      <c r="U1356" s="135">
        <v>2.9152047E-2</v>
      </c>
      <c r="V1356" s="342">
        <v>1.3901083999999999E-5</v>
      </c>
      <c r="W1356" s="233" t="s">
        <v>4679</v>
      </c>
      <c r="X1356" s="89"/>
      <c r="Y1356" s="89"/>
      <c r="Z1356" s="90"/>
    </row>
    <row r="1357" spans="1:26" ht="14.5" customHeight="1">
      <c r="A1357" s="74" t="s">
        <v>5098</v>
      </c>
      <c r="B1357" s="129" t="s">
        <v>4870</v>
      </c>
      <c r="C1357" s="130" t="s">
        <v>5099</v>
      </c>
      <c r="D1357" s="131" t="s">
        <v>4868</v>
      </c>
      <c r="E1357" s="129" t="s">
        <v>2549</v>
      </c>
      <c r="F1357" s="132" t="s">
        <v>5100</v>
      </c>
      <c r="G1357" s="132">
        <v>3.1727689694E-2</v>
      </c>
      <c r="H1357" s="348">
        <v>3.1727689694E-2</v>
      </c>
      <c r="I1357" s="74"/>
      <c r="J1357" s="337">
        <v>0.17085876691729321</v>
      </c>
      <c r="K1357" s="338">
        <v>0.17085876691729321</v>
      </c>
      <c r="L1357" s="74"/>
      <c r="M1357" s="339">
        <v>4.4744312000000001E-3</v>
      </c>
      <c r="N1357" s="340">
        <f t="shared" si="90"/>
        <v>4.4744312000000001E-3</v>
      </c>
      <c r="O1357" s="74"/>
      <c r="P1357" s="133">
        <v>4.1989276000000001E-3</v>
      </c>
      <c r="Q1357" s="133">
        <v>1.6578346999999999E-4</v>
      </c>
      <c r="R1357" s="133">
        <v>1.0972015E-4</v>
      </c>
      <c r="S1357" s="134">
        <v>2.517342657E-7</v>
      </c>
      <c r="T1357" s="135">
        <v>6.1310456869499992E-10</v>
      </c>
      <c r="U1357" s="135">
        <v>1.536696858813E-2</v>
      </c>
      <c r="V1357" s="342">
        <v>1.0462530000000001E-5</v>
      </c>
      <c r="W1357" s="233" t="s">
        <v>4679</v>
      </c>
      <c r="X1357" s="89"/>
      <c r="Y1357" s="89"/>
      <c r="Z1357" s="90"/>
    </row>
    <row r="1358" spans="1:26" ht="14.5" customHeight="1">
      <c r="A1358" s="74" t="s">
        <v>5101</v>
      </c>
      <c r="B1358" s="129" t="s">
        <v>4870</v>
      </c>
      <c r="C1358" s="130" t="s">
        <v>5102</v>
      </c>
      <c r="D1358" s="131" t="s">
        <v>4868</v>
      </c>
      <c r="E1358" s="129" t="s">
        <v>2549</v>
      </c>
      <c r="F1358" s="132" t="s">
        <v>5103</v>
      </c>
      <c r="G1358" s="132">
        <v>3.9356685640999998E-2</v>
      </c>
      <c r="H1358" s="348">
        <v>3.9356685640999998E-2</v>
      </c>
      <c r="I1358" s="74"/>
      <c r="J1358" s="337">
        <v>0.21243956390977442</v>
      </c>
      <c r="K1358" s="338">
        <v>0.21243956390977442</v>
      </c>
      <c r="L1358" s="74"/>
      <c r="M1358" s="339">
        <v>6.2936455999999998E-3</v>
      </c>
      <c r="N1358" s="340">
        <f t="shared" si="90"/>
        <v>6.2936455999999998E-3</v>
      </c>
      <c r="O1358" s="74"/>
      <c r="P1358" s="133">
        <v>5.8829038000000004E-3</v>
      </c>
      <c r="Q1358" s="133">
        <v>2.1173782000000001E-4</v>
      </c>
      <c r="R1358" s="133">
        <v>1.9900395E-4</v>
      </c>
      <c r="S1358" s="134">
        <v>3.5269207766999997E-7</v>
      </c>
      <c r="T1358" s="135">
        <v>7.8305405662700002E-10</v>
      </c>
      <c r="U1358" s="135">
        <v>2.7871702105599999E-2</v>
      </c>
      <c r="V1358" s="342">
        <v>1.3355173999999999E-5</v>
      </c>
      <c r="W1358" s="233" t="s">
        <v>4679</v>
      </c>
      <c r="X1358" s="89"/>
      <c r="Y1358" s="89"/>
      <c r="Z1358" s="90"/>
    </row>
    <row r="1359" spans="1:26" ht="14.5" customHeight="1">
      <c r="A1359" s="74" t="s">
        <v>5104</v>
      </c>
      <c r="B1359" s="129" t="s">
        <v>4870</v>
      </c>
      <c r="C1359" s="130" t="s">
        <v>5105</v>
      </c>
      <c r="D1359" s="131" t="s">
        <v>4868</v>
      </c>
      <c r="E1359" s="129" t="s">
        <v>2549</v>
      </c>
      <c r="F1359" s="132" t="s">
        <v>5106</v>
      </c>
      <c r="G1359" s="132">
        <v>1.5699298219999998E-2</v>
      </c>
      <c r="H1359" s="348">
        <v>1.5699298219999998E-2</v>
      </c>
      <c r="I1359" s="74"/>
      <c r="J1359" s="337">
        <v>9.0583812030075178E-2</v>
      </c>
      <c r="K1359" s="338">
        <v>9.0583812030075178E-2</v>
      </c>
      <c r="L1359" s="74"/>
      <c r="M1359" s="339">
        <v>2.2429171000000001E-3</v>
      </c>
      <c r="N1359" s="340">
        <f t="shared" si="90"/>
        <v>2.2429171000000001E-3</v>
      </c>
      <c r="O1359" s="74"/>
      <c r="P1359" s="133">
        <v>2.1231610000000001E-3</v>
      </c>
      <c r="Q1359" s="145">
        <v>8.3566469000000002E-5</v>
      </c>
      <c r="R1359" s="145">
        <v>3.6189636999999998E-5</v>
      </c>
      <c r="S1359" s="134">
        <v>1.2728783265999999E-7</v>
      </c>
      <c r="T1359" s="135">
        <v>3.0904759666169999E-10</v>
      </c>
      <c r="U1359" s="135">
        <v>5.0685767063000002E-3</v>
      </c>
      <c r="V1359" s="342">
        <v>5.1796537999999998E-6</v>
      </c>
      <c r="W1359" s="233" t="s">
        <v>4679</v>
      </c>
      <c r="X1359" s="89"/>
      <c r="Y1359" s="89"/>
      <c r="Z1359" s="90"/>
    </row>
    <row r="1360" spans="1:26" ht="14.5" customHeight="1">
      <c r="A1360" s="74" t="s">
        <v>5107</v>
      </c>
      <c r="B1360" s="129" t="s">
        <v>4870</v>
      </c>
      <c r="C1360" s="130" t="s">
        <v>5108</v>
      </c>
      <c r="D1360" s="131" t="s">
        <v>4868</v>
      </c>
      <c r="E1360" s="129" t="s">
        <v>2549</v>
      </c>
      <c r="F1360" s="132" t="s">
        <v>5109</v>
      </c>
      <c r="G1360" s="132">
        <v>1.162107332E-2</v>
      </c>
      <c r="H1360" s="348">
        <v>1.162107332E-2</v>
      </c>
      <c r="I1360" s="74"/>
      <c r="J1360" s="337">
        <v>6.1859590225563907E-2</v>
      </c>
      <c r="K1360" s="338">
        <v>6.1859590225563907E-2</v>
      </c>
      <c r="L1360" s="74"/>
      <c r="M1360" s="339">
        <v>1.8265803000000001E-3</v>
      </c>
      <c r="N1360" s="340">
        <f t="shared" si="90"/>
        <v>1.8265803000000001E-3</v>
      </c>
      <c r="O1360" s="74"/>
      <c r="P1360" s="133">
        <v>1.7079511999999999E-3</v>
      </c>
      <c r="Q1360" s="145">
        <v>6.1703696999999995E-5</v>
      </c>
      <c r="R1360" s="145">
        <v>5.6925427999999999E-5</v>
      </c>
      <c r="S1360" s="134">
        <v>1.0239515386500001E-7</v>
      </c>
      <c r="T1360" s="135">
        <v>2.281941449586E-10</v>
      </c>
      <c r="U1360" s="135">
        <v>7.9727491130000012E-3</v>
      </c>
      <c r="V1360" s="342">
        <v>3.9422116999999998E-6</v>
      </c>
      <c r="W1360" s="233" t="s">
        <v>4679</v>
      </c>
      <c r="X1360" s="89"/>
      <c r="Y1360" s="89"/>
      <c r="Z1360" s="90"/>
    </row>
    <row r="1361" spans="1:26" ht="14.5" customHeight="1">
      <c r="A1361" s="74" t="s">
        <v>5110</v>
      </c>
      <c r="B1361" s="129" t="s">
        <v>4870</v>
      </c>
      <c r="C1361" s="130" t="s">
        <v>5111</v>
      </c>
      <c r="D1361" s="131" t="s">
        <v>4868</v>
      </c>
      <c r="E1361" s="129" t="s">
        <v>2549</v>
      </c>
      <c r="F1361" s="132" t="s">
        <v>5112</v>
      </c>
      <c r="G1361" s="132">
        <v>4.0922396399999998E-2</v>
      </c>
      <c r="H1361" s="348">
        <v>4.0922396399999998E-2</v>
      </c>
      <c r="I1361" s="74"/>
      <c r="J1361" s="337">
        <v>0.22099854887218043</v>
      </c>
      <c r="K1361" s="338">
        <v>0.22099854887218043</v>
      </c>
      <c r="L1361" s="74"/>
      <c r="M1361" s="339">
        <v>6.5547851999999997E-3</v>
      </c>
      <c r="N1361" s="340">
        <f t="shared" si="90"/>
        <v>6.5547851999999997E-3</v>
      </c>
      <c r="O1361" s="74"/>
      <c r="P1361" s="133">
        <v>6.1262399000000002E-3</v>
      </c>
      <c r="Q1361" s="133">
        <v>2.2039967000000001E-4</v>
      </c>
      <c r="R1361" s="133">
        <v>2.0814561E-4</v>
      </c>
      <c r="S1361" s="134">
        <v>3.6728056872000001E-7</v>
      </c>
      <c r="T1361" s="135">
        <v>8.1508754938899991E-10</v>
      </c>
      <c r="U1361" s="135">
        <v>2.9152047E-2</v>
      </c>
      <c r="V1361" s="342">
        <v>1.3901083999999999E-5</v>
      </c>
      <c r="W1361" s="233" t="s">
        <v>4679</v>
      </c>
      <c r="X1361" s="89"/>
      <c r="Y1361" s="89"/>
      <c r="Z1361" s="90"/>
    </row>
    <row r="1362" spans="1:26" ht="14.5" customHeight="1">
      <c r="A1362" s="74" t="s">
        <v>5113</v>
      </c>
      <c r="B1362" s="129" t="s">
        <v>4870</v>
      </c>
      <c r="C1362" s="130" t="s">
        <v>5114</v>
      </c>
      <c r="D1362" s="131" t="s">
        <v>4868</v>
      </c>
      <c r="E1362" s="129" t="s">
        <v>2549</v>
      </c>
      <c r="F1362" s="132" t="s">
        <v>5115</v>
      </c>
      <c r="G1362" s="132">
        <v>3.6307670116299998E-2</v>
      </c>
      <c r="H1362" s="348">
        <v>3.6307670116299998E-2</v>
      </c>
      <c r="I1362" s="74"/>
      <c r="J1362" s="337">
        <v>0.19605790225563907</v>
      </c>
      <c r="K1362" s="338">
        <v>0.19605790225563907</v>
      </c>
      <c r="L1362" s="74"/>
      <c r="M1362" s="339">
        <v>5.8137025000000002E-3</v>
      </c>
      <c r="N1362" s="340">
        <f t="shared" si="90"/>
        <v>5.8137025000000002E-3</v>
      </c>
      <c r="O1362" s="74"/>
      <c r="P1362" s="133">
        <v>5.4337435000000002E-3</v>
      </c>
      <c r="Q1362" s="133">
        <v>1.955033E-4</v>
      </c>
      <c r="R1362" s="133">
        <v>1.8445564E-4</v>
      </c>
      <c r="S1362" s="134">
        <v>3.2576399917999998E-7</v>
      </c>
      <c r="T1362" s="135">
        <v>7.2301515442999995E-10</v>
      </c>
      <c r="U1362" s="135">
        <v>2.5834123001250001E-2</v>
      </c>
      <c r="V1362" s="342">
        <v>1.2330892000000001E-5</v>
      </c>
      <c r="W1362" s="233" t="s">
        <v>4679</v>
      </c>
      <c r="X1362" s="89"/>
      <c r="Y1362" s="89"/>
      <c r="Z1362" s="90"/>
    </row>
    <row r="1363" spans="1:26" ht="14.5" customHeight="1">
      <c r="A1363" s="74" t="s">
        <v>5116</v>
      </c>
      <c r="B1363" s="129" t="s">
        <v>4870</v>
      </c>
      <c r="C1363" s="130" t="s">
        <v>5117</v>
      </c>
      <c r="D1363" s="131" t="s">
        <v>4868</v>
      </c>
      <c r="E1363" s="129" t="s">
        <v>2549</v>
      </c>
      <c r="F1363" s="132" t="s">
        <v>5118</v>
      </c>
      <c r="G1363" s="132">
        <v>3.5620936244E-2</v>
      </c>
      <c r="H1363" s="348">
        <v>3.5620936244E-2</v>
      </c>
      <c r="I1363" s="74"/>
      <c r="J1363" s="337">
        <v>0.19220734586466165</v>
      </c>
      <c r="K1363" s="338">
        <v>0.19220734586466165</v>
      </c>
      <c r="L1363" s="74"/>
      <c r="M1363" s="339">
        <v>5.6995691000000003E-3</v>
      </c>
      <c r="N1363" s="340">
        <f t="shared" si="90"/>
        <v>5.6995691000000003E-3</v>
      </c>
      <c r="O1363" s="74"/>
      <c r="P1363" s="133">
        <v>5.3270595E-3</v>
      </c>
      <c r="Q1363" s="133">
        <v>1.9169240000000001E-4</v>
      </c>
      <c r="R1363" s="133">
        <v>1.8081719E-4</v>
      </c>
      <c r="S1363" s="134">
        <v>3.1936808402E-7</v>
      </c>
      <c r="T1363" s="135">
        <v>7.0892157986199988E-10</v>
      </c>
      <c r="U1363" s="135">
        <v>2.5324536556850002E-2</v>
      </c>
      <c r="V1363" s="342">
        <v>1.2099645999999999E-5</v>
      </c>
      <c r="W1363" s="233" t="s">
        <v>4679</v>
      </c>
      <c r="X1363" s="89"/>
      <c r="Y1363" s="89"/>
      <c r="Z1363" s="90"/>
    </row>
    <row r="1364" spans="1:26" ht="14.5" customHeight="1">
      <c r="A1364" s="74" t="s">
        <v>5119</v>
      </c>
      <c r="B1364" s="129" t="s">
        <v>4870</v>
      </c>
      <c r="C1364" s="130" t="s">
        <v>5120</v>
      </c>
      <c r="D1364" s="131" t="s">
        <v>4868</v>
      </c>
      <c r="E1364" s="129" t="s">
        <v>2549</v>
      </c>
      <c r="F1364" s="132" t="s">
        <v>5121</v>
      </c>
      <c r="G1364" s="132">
        <v>2.0666522579999999E-2</v>
      </c>
      <c r="H1364" s="348">
        <v>2.0666522579999999E-2</v>
      </c>
      <c r="I1364" s="74"/>
      <c r="J1364" s="337">
        <v>0.11234787218045113</v>
      </c>
      <c r="K1364" s="338">
        <v>0.11234787218045113</v>
      </c>
      <c r="L1364" s="74"/>
      <c r="M1364" s="339">
        <v>3.2175428000000002E-3</v>
      </c>
      <c r="N1364" s="340">
        <f t="shared" si="90"/>
        <v>3.2175428000000002E-3</v>
      </c>
      <c r="O1364" s="74"/>
      <c r="P1364" s="133">
        <v>3.0148952000000001E-3</v>
      </c>
      <c r="Q1364" s="133">
        <v>1.1028907000000001E-4</v>
      </c>
      <c r="R1364" s="145">
        <v>9.2358541000000006E-5</v>
      </c>
      <c r="S1364" s="134">
        <v>1.8074911261999999E-7</v>
      </c>
      <c r="T1364" s="135">
        <v>4.0787376261239996E-10</v>
      </c>
      <c r="U1364" s="135">
        <v>1.29353698469E-2</v>
      </c>
      <c r="V1364" s="342">
        <v>6.9538161999999997E-6</v>
      </c>
      <c r="W1364" s="233" t="s">
        <v>4679</v>
      </c>
      <c r="X1364" s="89"/>
      <c r="Y1364" s="89"/>
      <c r="Z1364" s="90"/>
    </row>
    <row r="1365" spans="1:26" ht="14.5" customHeight="1">
      <c r="A1365" s="74" t="s">
        <v>5122</v>
      </c>
      <c r="B1365" s="129" t="s">
        <v>4870</v>
      </c>
      <c r="C1365" s="130" t="s">
        <v>5123</v>
      </c>
      <c r="D1365" s="131" t="s">
        <v>4868</v>
      </c>
      <c r="E1365" s="129" t="s">
        <v>2549</v>
      </c>
      <c r="F1365" s="132" t="s">
        <v>5124</v>
      </c>
      <c r="G1365" s="132">
        <v>4.1877050363999996E-2</v>
      </c>
      <c r="H1365" s="348">
        <v>4.1877050363999996E-2</v>
      </c>
      <c r="I1365" s="74"/>
      <c r="J1365" s="337">
        <v>0.24216355639097742</v>
      </c>
      <c r="K1365" s="338">
        <v>0.24216355639097742</v>
      </c>
      <c r="L1365" s="74"/>
      <c r="M1365" s="339">
        <v>5.7901734999999998E-3</v>
      </c>
      <c r="N1365" s="340">
        <f t="shared" si="90"/>
        <v>5.7901734999999998E-3</v>
      </c>
      <c r="O1365" s="74"/>
      <c r="P1365" s="133">
        <v>5.4871032000000002E-3</v>
      </c>
      <c r="Q1365" s="133">
        <v>2.2197868999999999E-4</v>
      </c>
      <c r="R1365" s="145">
        <v>8.1091647999999999E-5</v>
      </c>
      <c r="S1365" s="134">
        <v>3.2896302083000001E-7</v>
      </c>
      <c r="T1365" s="135">
        <v>8.20927094512E-10</v>
      </c>
      <c r="U1365" s="135">
        <v>1.13573739936E-2</v>
      </c>
      <c r="V1365" s="342">
        <v>1.3710046E-5</v>
      </c>
      <c r="W1365" s="233" t="s">
        <v>4679</v>
      </c>
      <c r="X1365" s="89"/>
      <c r="Y1365" s="89"/>
      <c r="Z1365" s="90"/>
    </row>
    <row r="1366" spans="1:26" ht="14.5" customHeight="1">
      <c r="A1366" s="74" t="s">
        <v>5125</v>
      </c>
      <c r="B1366" s="129" t="s">
        <v>4870</v>
      </c>
      <c r="C1366" s="130" t="s">
        <v>5126</v>
      </c>
      <c r="D1366" s="131" t="s">
        <v>4868</v>
      </c>
      <c r="E1366" s="129" t="s">
        <v>2549</v>
      </c>
      <c r="F1366" s="132" t="s">
        <v>5127</v>
      </c>
      <c r="G1366" s="132">
        <v>3.8770708669999998E-4</v>
      </c>
      <c r="H1366" s="348">
        <v>3.8770708669999998E-4</v>
      </c>
      <c r="I1366" s="74"/>
      <c r="J1366" s="337">
        <v>1.2289271428571429E-3</v>
      </c>
      <c r="K1366" s="338">
        <v>1.2289271428571429E-3</v>
      </c>
      <c r="L1366" s="74"/>
      <c r="M1366" s="345">
        <v>2.9612631E-5</v>
      </c>
      <c r="N1366" s="340">
        <f t="shared" si="90"/>
        <v>2.9612631E-5</v>
      </c>
      <c r="P1366" s="145">
        <v>2.8334736E-5</v>
      </c>
      <c r="Q1366" s="145">
        <v>1.2572389000000001E-6</v>
      </c>
      <c r="R1366" s="145">
        <v>2.0655663000000002E-8</v>
      </c>
      <c r="S1366" s="134">
        <v>1.6987252087999999E-9</v>
      </c>
      <c r="T1366" s="135">
        <v>4.6495523129259999E-12</v>
      </c>
      <c r="U1366" s="135">
        <v>2.89295E-6</v>
      </c>
      <c r="V1366" s="342">
        <v>1.2867121E-7</v>
      </c>
      <c r="W1366" s="233" t="s">
        <v>4679</v>
      </c>
      <c r="X1366" s="89"/>
      <c r="Y1366" s="89"/>
      <c r="Z1366" s="90"/>
    </row>
    <row r="1367" spans="1:26" ht="14.5" customHeight="1">
      <c r="A1367" s="74" t="s">
        <v>5128</v>
      </c>
      <c r="B1367" s="129" t="s">
        <v>4870</v>
      </c>
      <c r="C1367" s="130" t="s">
        <v>5129</v>
      </c>
      <c r="D1367" s="131" t="s">
        <v>4868</v>
      </c>
      <c r="E1367" s="129" t="s">
        <v>2549</v>
      </c>
      <c r="F1367" s="132" t="s">
        <v>5130</v>
      </c>
      <c r="G1367" s="132">
        <v>3.4261802086999998E-2</v>
      </c>
      <c r="H1367" s="348">
        <v>3.4261802086999998E-2</v>
      </c>
      <c r="I1367" s="74"/>
      <c r="J1367" s="337">
        <v>0.22902751879699249</v>
      </c>
      <c r="K1367" s="338">
        <v>0.22902751879699249</v>
      </c>
      <c r="L1367" s="74"/>
      <c r="M1367" s="339">
        <v>4.1964061999999998E-3</v>
      </c>
      <c r="N1367" s="340">
        <f t="shared" si="90"/>
        <v>4.1964061999999998E-3</v>
      </c>
      <c r="O1367" s="74"/>
      <c r="P1367" s="133">
        <v>3.9777546000000002E-3</v>
      </c>
      <c r="Q1367" s="133">
        <v>1.8665289000000001E-4</v>
      </c>
      <c r="R1367" s="145">
        <v>3.1998697999999997E-5</v>
      </c>
      <c r="S1367" s="134">
        <v>2.3847449493000002E-7</v>
      </c>
      <c r="T1367" s="135">
        <v>6.9028435260500005E-10</v>
      </c>
      <c r="U1367" s="135">
        <v>4.4816103345000002E-3</v>
      </c>
      <c r="V1367" s="342">
        <v>1.0421620999999999E-5</v>
      </c>
      <c r="W1367" s="233" t="s">
        <v>4679</v>
      </c>
      <c r="X1367" s="89"/>
      <c r="Y1367" s="89"/>
      <c r="Z1367" s="90"/>
    </row>
    <row r="1368" spans="1:26" ht="14.5" customHeight="1">
      <c r="A1368" s="74" t="s">
        <v>5131</v>
      </c>
      <c r="B1368" s="129" t="s">
        <v>4870</v>
      </c>
      <c r="C1368" s="130" t="s">
        <v>5132</v>
      </c>
      <c r="D1368" s="131" t="s">
        <v>4868</v>
      </c>
      <c r="E1368" s="129" t="s">
        <v>2549</v>
      </c>
      <c r="F1368" s="132" t="s">
        <v>5133</v>
      </c>
      <c r="G1368" s="132">
        <v>3.4251349797000001E-2</v>
      </c>
      <c r="H1368" s="348">
        <v>3.4251349797000001E-2</v>
      </c>
      <c r="I1368" s="74"/>
      <c r="J1368" s="337">
        <v>0.22170681954887217</v>
      </c>
      <c r="K1368" s="338">
        <v>0.22170681954887217</v>
      </c>
      <c r="L1368" s="74"/>
      <c r="M1368" s="339">
        <v>4.5370916000000002E-3</v>
      </c>
      <c r="N1368" s="340">
        <f t="shared" si="90"/>
        <v>4.5370916000000002E-3</v>
      </c>
      <c r="O1368" s="74"/>
      <c r="P1368" s="133">
        <v>4.3004844000000004E-3</v>
      </c>
      <c r="Q1368" s="133">
        <v>1.8903004E-4</v>
      </c>
      <c r="R1368" s="145">
        <v>4.7577178999999998E-5</v>
      </c>
      <c r="S1368" s="134">
        <v>2.5782280479999998E-7</v>
      </c>
      <c r="T1368" s="135">
        <v>6.9907559857200003E-10</v>
      </c>
      <c r="U1368" s="135">
        <v>6.6634704799000003E-3</v>
      </c>
      <c r="V1368" s="342">
        <v>1.060675E-5</v>
      </c>
      <c r="W1368" s="233" t="s">
        <v>4679</v>
      </c>
      <c r="X1368" s="89"/>
      <c r="Y1368" s="89"/>
      <c r="Z1368" s="90"/>
    </row>
    <row r="1369" spans="1:26" ht="14.5" customHeight="1">
      <c r="A1369" s="74" t="s">
        <v>5134</v>
      </c>
      <c r="B1369" s="129" t="s">
        <v>4870</v>
      </c>
      <c r="C1369" s="130" t="s">
        <v>5135</v>
      </c>
      <c r="D1369" s="131" t="s">
        <v>4868</v>
      </c>
      <c r="E1369" s="129" t="s">
        <v>2549</v>
      </c>
      <c r="F1369" s="132" t="s">
        <v>5136</v>
      </c>
      <c r="G1369" s="132">
        <v>3.3963463400000005E-2</v>
      </c>
      <c r="H1369" s="348">
        <v>3.3963463400000005E-2</v>
      </c>
      <c r="I1369" s="74"/>
      <c r="J1369" s="337">
        <v>0.18179141353383457</v>
      </c>
      <c r="K1369" s="338">
        <v>0.18179141353383457</v>
      </c>
      <c r="L1369" s="74"/>
      <c r="M1369" s="339">
        <v>4.8509241E-3</v>
      </c>
      <c r="N1369" s="340">
        <f t="shared" si="90"/>
        <v>4.8509241E-3</v>
      </c>
      <c r="O1369" s="74"/>
      <c r="P1369" s="133">
        <v>4.5495359000000003E-3</v>
      </c>
      <c r="Q1369" s="133">
        <v>1.7708547E-4</v>
      </c>
      <c r="R1369" s="133">
        <v>1.2430267E-4</v>
      </c>
      <c r="S1369" s="134">
        <v>2.7275395568000001E-7</v>
      </c>
      <c r="T1369" s="135">
        <v>6.5490188704300005E-10</v>
      </c>
      <c r="U1369" s="135">
        <v>1.7409337654520001E-2</v>
      </c>
      <c r="V1369" s="342">
        <v>1.1210568999999999E-5</v>
      </c>
      <c r="W1369" s="233" t="s">
        <v>4679</v>
      </c>
      <c r="X1369" s="89"/>
      <c r="Y1369" s="89"/>
      <c r="Z1369" s="90"/>
    </row>
    <row r="1370" spans="1:26" ht="14.5" customHeight="1">
      <c r="A1370" s="74" t="s">
        <v>5137</v>
      </c>
      <c r="B1370" s="129" t="s">
        <v>4870</v>
      </c>
      <c r="C1370" s="130" t="s">
        <v>5138</v>
      </c>
      <c r="D1370" s="131" t="s">
        <v>4868</v>
      </c>
      <c r="E1370" s="129" t="s">
        <v>2549</v>
      </c>
      <c r="F1370" s="132" t="s">
        <v>5139</v>
      </c>
      <c r="G1370" s="132">
        <v>3.3984524471999997E-2</v>
      </c>
      <c r="H1370" s="348">
        <v>3.3984524471999997E-2</v>
      </c>
      <c r="I1370" s="74"/>
      <c r="J1370" s="337">
        <v>0.18309959398496239</v>
      </c>
      <c r="K1370" s="338">
        <v>0.18309959398496239</v>
      </c>
      <c r="L1370" s="74"/>
      <c r="M1370" s="339">
        <v>4.8979831000000003E-3</v>
      </c>
      <c r="N1370" s="340">
        <f t="shared" si="90"/>
        <v>4.8979831000000003E-3</v>
      </c>
      <c r="O1370" s="74"/>
      <c r="P1370" s="133">
        <v>4.5930831E-3</v>
      </c>
      <c r="Q1370" s="133">
        <v>1.7846261999999999E-4</v>
      </c>
      <c r="R1370" s="133">
        <v>1.2643735999999999E-4</v>
      </c>
      <c r="S1370" s="134">
        <v>2.7536469595000006E-7</v>
      </c>
      <c r="T1370" s="135">
        <v>6.5999489511899996E-10</v>
      </c>
      <c r="U1370" s="135">
        <v>1.7708313298509998E-2</v>
      </c>
      <c r="V1370" s="342">
        <v>1.125999E-5</v>
      </c>
      <c r="W1370" s="233" t="s">
        <v>4679</v>
      </c>
      <c r="X1370" s="89"/>
      <c r="Y1370" s="89"/>
      <c r="Z1370" s="90"/>
    </row>
    <row r="1371" spans="1:26" ht="14.5" customHeight="1">
      <c r="A1371" s="74" t="s">
        <v>5140</v>
      </c>
      <c r="B1371" s="129" t="s">
        <v>4870</v>
      </c>
      <c r="C1371" s="130" t="s">
        <v>5141</v>
      </c>
      <c r="D1371" s="131" t="s">
        <v>4868</v>
      </c>
      <c r="E1371" s="129" t="s">
        <v>2549</v>
      </c>
      <c r="F1371" s="132" t="s">
        <v>5142</v>
      </c>
      <c r="G1371" s="132">
        <v>3.6045064503000004E-2</v>
      </c>
      <c r="H1371" s="348">
        <v>3.6045064503000004E-2</v>
      </c>
      <c r="I1371" s="74"/>
      <c r="J1371" s="337">
        <v>0.20230152631578946</v>
      </c>
      <c r="K1371" s="338">
        <v>0.20230152631578946</v>
      </c>
      <c r="L1371" s="74"/>
      <c r="M1371" s="339">
        <v>4.9829252999999997E-3</v>
      </c>
      <c r="N1371" s="340">
        <f t="shared" si="90"/>
        <v>4.9829252999999997E-3</v>
      </c>
      <c r="O1371" s="74"/>
      <c r="P1371" s="133">
        <v>4.7044338999999999E-3</v>
      </c>
      <c r="Q1371" s="133">
        <v>1.8949298E-4</v>
      </c>
      <c r="R1371" s="145">
        <v>8.8998454000000006E-5</v>
      </c>
      <c r="S1371" s="134">
        <v>2.8204040270999999E-7</v>
      </c>
      <c r="T1371" s="135">
        <v>7.0078765706699998E-10</v>
      </c>
      <c r="U1371" s="135">
        <v>1.2464769048E-2</v>
      </c>
      <c r="V1371" s="342">
        <v>1.1797552000000001E-5</v>
      </c>
      <c r="W1371" s="233" t="s">
        <v>4679</v>
      </c>
      <c r="X1371" s="89"/>
      <c r="Y1371" s="89"/>
      <c r="Z1371" s="90"/>
    </row>
    <row r="1372" spans="1:26" ht="14.5" customHeight="1">
      <c r="A1372" s="74" t="s">
        <v>5143</v>
      </c>
      <c r="B1372" s="129" t="s">
        <v>4870</v>
      </c>
      <c r="C1372" s="130" t="s">
        <v>5144</v>
      </c>
      <c r="D1372" s="131" t="s">
        <v>4868</v>
      </c>
      <c r="E1372" s="129" t="s">
        <v>2549</v>
      </c>
      <c r="F1372" s="132" t="s">
        <v>5145</v>
      </c>
      <c r="G1372" s="132">
        <v>3.2363500409999996E-2</v>
      </c>
      <c r="H1372" s="348">
        <v>3.2363500409999996E-2</v>
      </c>
      <c r="I1372" s="74"/>
      <c r="J1372" s="337">
        <v>0.17438228571428571</v>
      </c>
      <c r="K1372" s="338">
        <v>0.17438228571428571</v>
      </c>
      <c r="L1372" s="74"/>
      <c r="M1372" s="339">
        <v>4.9173105E-3</v>
      </c>
      <c r="N1372" s="340">
        <f t="shared" si="90"/>
        <v>4.9173105E-3</v>
      </c>
      <c r="O1372" s="74"/>
      <c r="P1372" s="133">
        <v>4.6036137999999997E-3</v>
      </c>
      <c r="Q1372" s="133">
        <v>1.7187648000000001E-4</v>
      </c>
      <c r="R1372" s="133">
        <v>1.4182027999999999E-4</v>
      </c>
      <c r="S1372" s="134">
        <v>2.7599602450999998E-7</v>
      </c>
      <c r="T1372" s="135">
        <v>6.3563785524499999E-10</v>
      </c>
      <c r="U1372" s="135">
        <v>1.98627846365E-2</v>
      </c>
      <c r="V1372" s="342">
        <v>1.0850758E-5</v>
      </c>
      <c r="W1372" s="233" t="s">
        <v>4679</v>
      </c>
      <c r="X1372" s="89"/>
      <c r="Y1372" s="89"/>
      <c r="Z1372" s="90"/>
    </row>
    <row r="1373" spans="1:26" ht="14.5" customHeight="1">
      <c r="A1373" s="74" t="s">
        <v>5146</v>
      </c>
      <c r="B1373" s="129" t="s">
        <v>4870</v>
      </c>
      <c r="C1373" s="130" t="s">
        <v>5147</v>
      </c>
      <c r="D1373" s="131" t="s">
        <v>4868</v>
      </c>
      <c r="E1373" s="129" t="s">
        <v>2549</v>
      </c>
      <c r="F1373" s="132" t="s">
        <v>5148</v>
      </c>
      <c r="G1373" s="132">
        <v>2.483025422E-2</v>
      </c>
      <c r="H1373" s="348">
        <v>2.483025422E-2</v>
      </c>
      <c r="I1373" s="74"/>
      <c r="J1373" s="337">
        <v>0.15331330075187968</v>
      </c>
      <c r="K1373" s="338">
        <v>0.15331330075187968</v>
      </c>
      <c r="L1373" s="74"/>
      <c r="M1373" s="339">
        <v>3.0623544999999999E-3</v>
      </c>
      <c r="N1373" s="340">
        <f t="shared" si="90"/>
        <v>3.0623544999999999E-3</v>
      </c>
      <c r="O1373" s="74"/>
      <c r="P1373" s="133">
        <v>2.8716491E-3</v>
      </c>
      <c r="Q1373" s="133">
        <v>1.2945864000000001E-4</v>
      </c>
      <c r="R1373" s="145">
        <v>6.1246790000000004E-5</v>
      </c>
      <c r="S1373" s="134">
        <v>1.7216122057999999E-7</v>
      </c>
      <c r="T1373" s="135">
        <v>4.7876714446800002E-10</v>
      </c>
      <c r="U1373" s="135">
        <v>8.5779817042999987E-3</v>
      </c>
      <c r="V1373" s="342">
        <v>7.8351077999999992E-6</v>
      </c>
      <c r="W1373" s="233" t="s">
        <v>4679</v>
      </c>
      <c r="X1373" s="89"/>
      <c r="Y1373" s="89"/>
      <c r="Z1373" s="90"/>
    </row>
    <row r="1374" spans="1:26" ht="14.5" customHeight="1">
      <c r="A1374" s="74" t="s">
        <v>5149</v>
      </c>
      <c r="B1374" s="129" t="s">
        <v>4870</v>
      </c>
      <c r="C1374" s="130" t="s">
        <v>5150</v>
      </c>
      <c r="D1374" s="131" t="s">
        <v>4868</v>
      </c>
      <c r="E1374" s="129" t="s">
        <v>2549</v>
      </c>
      <c r="F1374" s="132" t="s">
        <v>5151</v>
      </c>
      <c r="G1374" s="132">
        <v>2.800422508E-2</v>
      </c>
      <c r="H1374" s="348">
        <v>2.800422508E-2</v>
      </c>
      <c r="I1374" s="74"/>
      <c r="J1374" s="337">
        <v>0.15043053383458643</v>
      </c>
      <c r="K1374" s="338">
        <v>0.15043053383458643</v>
      </c>
      <c r="L1374" s="74"/>
      <c r="M1374" s="339">
        <v>3.9674339000000001E-3</v>
      </c>
      <c r="N1374" s="340">
        <f t="shared" si="90"/>
        <v>3.9674339000000001E-3</v>
      </c>
      <c r="O1374" s="74"/>
      <c r="P1374" s="133">
        <v>3.7241650999999998E-3</v>
      </c>
      <c r="Q1374" s="133">
        <v>1.4592616000000001E-4</v>
      </c>
      <c r="R1374" s="145">
        <v>9.7342605999999995E-5</v>
      </c>
      <c r="S1374" s="134">
        <v>2.2327128595000001E-7</v>
      </c>
      <c r="T1374" s="135">
        <v>5.3966774593599999E-10</v>
      </c>
      <c r="U1374" s="135">
        <v>1.36334185696E-2</v>
      </c>
      <c r="V1374" s="342">
        <v>9.2134658999999995E-6</v>
      </c>
      <c r="W1374" s="233" t="s">
        <v>4679</v>
      </c>
      <c r="X1374" s="89"/>
      <c r="Y1374" s="89"/>
      <c r="Z1374" s="90"/>
    </row>
    <row r="1375" spans="1:26" ht="14.5" customHeight="1">
      <c r="A1375" s="74" t="s">
        <v>5152</v>
      </c>
      <c r="B1375" s="129" t="s">
        <v>4870</v>
      </c>
      <c r="C1375" s="130" t="s">
        <v>5153</v>
      </c>
      <c r="D1375" s="131" t="s">
        <v>4868</v>
      </c>
      <c r="E1375" s="129" t="s">
        <v>2549</v>
      </c>
      <c r="F1375" s="132" t="s">
        <v>5154</v>
      </c>
      <c r="G1375" s="132">
        <v>3.8280632805999998E-2</v>
      </c>
      <c r="H1375" s="348">
        <v>3.8280632805999998E-2</v>
      </c>
      <c r="I1375" s="74"/>
      <c r="J1375" s="337">
        <v>0.224686992481203</v>
      </c>
      <c r="K1375" s="338">
        <v>0.224686992481203</v>
      </c>
      <c r="L1375" s="74"/>
      <c r="M1375" s="339">
        <v>5.2171902000000001E-3</v>
      </c>
      <c r="N1375" s="340">
        <f t="shared" si="90"/>
        <v>5.2171902000000001E-3</v>
      </c>
      <c r="O1375" s="74"/>
      <c r="P1375" s="133">
        <v>4.9569465999999996E-3</v>
      </c>
      <c r="Q1375" s="133">
        <v>2.0324405000000001E-4</v>
      </c>
      <c r="R1375" s="145">
        <v>5.6999543E-5</v>
      </c>
      <c r="S1375" s="134">
        <v>2.9717904874999998E-7</v>
      </c>
      <c r="T1375" s="135">
        <v>7.5164218155499997E-10</v>
      </c>
      <c r="U1375" s="135">
        <v>7.9831293026900001E-3</v>
      </c>
      <c r="V1375" s="342">
        <v>1.2477146E-5</v>
      </c>
      <c r="W1375" s="233" t="s">
        <v>4679</v>
      </c>
      <c r="X1375" s="89"/>
      <c r="Y1375" s="89"/>
      <c r="Z1375" s="90"/>
    </row>
    <row r="1376" spans="1:26" ht="14.5" customHeight="1">
      <c r="A1376" s="74" t="s">
        <v>5155</v>
      </c>
      <c r="B1376" s="129" t="s">
        <v>4870</v>
      </c>
      <c r="C1376" s="130" t="s">
        <v>5156</v>
      </c>
      <c r="D1376" s="131" t="s">
        <v>4868</v>
      </c>
      <c r="E1376" s="129" t="s">
        <v>2549</v>
      </c>
      <c r="F1376" s="132" t="s">
        <v>5157</v>
      </c>
      <c r="G1376" s="132">
        <v>4.55484524E-3</v>
      </c>
      <c r="H1376" s="348">
        <v>4.55484524E-3</v>
      </c>
      <c r="I1376" s="74"/>
      <c r="J1376" s="337">
        <v>2.3999689473684211E-2</v>
      </c>
      <c r="K1376" s="338">
        <v>2.3999689473684211E-2</v>
      </c>
      <c r="L1376" s="74"/>
      <c r="M1376" s="339">
        <v>7.0343697000000002E-4</v>
      </c>
      <c r="N1376" s="340">
        <f t="shared" si="90"/>
        <v>7.0343697000000002E-4</v>
      </c>
      <c r="O1376" s="74"/>
      <c r="P1376" s="133">
        <v>6.5828835000000005E-4</v>
      </c>
      <c r="Q1376" s="145">
        <v>2.3859975E-5</v>
      </c>
      <c r="R1376" s="145">
        <v>2.1288647999999999E-5</v>
      </c>
      <c r="S1376" s="134">
        <v>3.9465728121000003E-8</v>
      </c>
      <c r="T1376" s="135">
        <v>8.8239551976299993E-11</v>
      </c>
      <c r="U1376" s="135">
        <v>2.9816033029999999E-3</v>
      </c>
      <c r="V1376" s="342">
        <v>1.5386550999999999E-6</v>
      </c>
      <c r="W1376" s="233" t="s">
        <v>4679</v>
      </c>
      <c r="X1376" s="89"/>
      <c r="Y1376" s="89"/>
      <c r="Z1376" s="90"/>
    </row>
    <row r="1377" spans="1:26" ht="14.5" customHeight="1">
      <c r="A1377" s="74" t="s">
        <v>5158</v>
      </c>
      <c r="B1377" s="129" t="s">
        <v>4870</v>
      </c>
      <c r="C1377" s="130" t="s">
        <v>5159</v>
      </c>
      <c r="D1377" s="131" t="s">
        <v>4868</v>
      </c>
      <c r="E1377" s="129" t="s">
        <v>2549</v>
      </c>
      <c r="F1377" s="132" t="s">
        <v>5160</v>
      </c>
      <c r="G1377" s="132">
        <v>4.0922396399999998E-2</v>
      </c>
      <c r="H1377" s="348">
        <v>4.0922396399999998E-2</v>
      </c>
      <c r="I1377" s="74"/>
      <c r="J1377" s="337">
        <v>0.22099854887218043</v>
      </c>
      <c r="K1377" s="338">
        <v>0.22099854887218043</v>
      </c>
      <c r="L1377" s="74"/>
      <c r="M1377" s="339">
        <v>6.5547851999999997E-3</v>
      </c>
      <c r="N1377" s="340">
        <f t="shared" si="90"/>
        <v>6.5547851999999997E-3</v>
      </c>
      <c r="O1377" s="74"/>
      <c r="P1377" s="133">
        <v>6.1262399000000002E-3</v>
      </c>
      <c r="Q1377" s="133">
        <v>2.2039967000000001E-4</v>
      </c>
      <c r="R1377" s="133">
        <v>2.0814561E-4</v>
      </c>
      <c r="S1377" s="134">
        <v>3.6728056872000001E-7</v>
      </c>
      <c r="T1377" s="135">
        <v>8.1508754938899991E-10</v>
      </c>
      <c r="U1377" s="135">
        <v>2.9152047E-2</v>
      </c>
      <c r="V1377" s="342">
        <v>1.3901083999999999E-5</v>
      </c>
      <c r="W1377" s="233" t="s">
        <v>4679</v>
      </c>
      <c r="X1377" s="89"/>
      <c r="Y1377" s="89"/>
      <c r="Z1377" s="90"/>
    </row>
    <row r="1378" spans="1:26" ht="14.5" customHeight="1">
      <c r="A1378" s="74" t="s">
        <v>5161</v>
      </c>
      <c r="B1378" s="129" t="s">
        <v>4870</v>
      </c>
      <c r="C1378" s="130" t="s">
        <v>5162</v>
      </c>
      <c r="D1378" s="131" t="s">
        <v>4868</v>
      </c>
      <c r="E1378" s="129" t="s">
        <v>2549</v>
      </c>
      <c r="F1378" s="132" t="s">
        <v>5163</v>
      </c>
      <c r="G1378" s="132">
        <v>4.4015995274999997E-2</v>
      </c>
      <c r="H1378" s="348">
        <v>4.4015995274999997E-2</v>
      </c>
      <c r="I1378" s="74"/>
      <c r="J1378" s="337">
        <v>0.26603072180451126</v>
      </c>
      <c r="K1378" s="338">
        <v>0.26603072180451126</v>
      </c>
      <c r="L1378" s="74"/>
      <c r="M1378" s="339">
        <v>5.9421841000000001E-3</v>
      </c>
      <c r="N1378" s="340">
        <f t="shared" si="90"/>
        <v>5.9421841000000001E-3</v>
      </c>
      <c r="O1378" s="74"/>
      <c r="P1378" s="133">
        <v>5.6705946000000004E-3</v>
      </c>
      <c r="Q1378" s="133">
        <v>2.3525291E-4</v>
      </c>
      <c r="R1378" s="145">
        <v>3.6336556E-5</v>
      </c>
      <c r="S1378" s="134">
        <v>3.3996370945000001E-7</v>
      </c>
      <c r="T1378" s="135">
        <v>8.7001814434999999E-10</v>
      </c>
      <c r="U1378" s="135">
        <v>5.08915351877E-3</v>
      </c>
      <c r="V1378" s="342">
        <v>1.4298350999999999E-5</v>
      </c>
      <c r="W1378" s="233" t="s">
        <v>4679</v>
      </c>
      <c r="X1378" s="89"/>
      <c r="Y1378" s="89"/>
      <c r="Z1378" s="90"/>
    </row>
    <row r="1379" spans="1:26" ht="14.5" customHeight="1">
      <c r="A1379" s="74" t="s">
        <v>5164</v>
      </c>
      <c r="B1379" s="129" t="s">
        <v>4870</v>
      </c>
      <c r="C1379" s="130" t="s">
        <v>5165</v>
      </c>
      <c r="D1379" s="131" t="s">
        <v>4868</v>
      </c>
      <c r="E1379" s="129" t="s">
        <v>2549</v>
      </c>
      <c r="F1379" s="132" t="s">
        <v>5166</v>
      </c>
      <c r="G1379" s="132">
        <v>3.481974060207E-2</v>
      </c>
      <c r="H1379" s="348">
        <v>3.481974060207E-2</v>
      </c>
      <c r="I1379" s="74"/>
      <c r="J1379" s="337">
        <v>0.18758060902255638</v>
      </c>
      <c r="K1379" s="338">
        <v>0.18758060902255638</v>
      </c>
      <c r="L1379" s="74"/>
      <c r="M1379" s="339">
        <v>4.8857079999999999E-3</v>
      </c>
      <c r="N1379" s="340">
        <f t="shared" si="90"/>
        <v>4.8857079999999999E-3</v>
      </c>
      <c r="O1379" s="74"/>
      <c r="P1379" s="133">
        <v>4.5856897999999998E-3</v>
      </c>
      <c r="Q1379" s="133">
        <v>1.8180270999999999E-4</v>
      </c>
      <c r="R1379" s="133">
        <v>1.1821554E-4</v>
      </c>
      <c r="S1379" s="134">
        <v>2.7492144461999998E-7</v>
      </c>
      <c r="T1379" s="135">
        <v>6.7234728691700003E-10</v>
      </c>
      <c r="U1379" s="135">
        <v>1.65567984681152E-2</v>
      </c>
      <c r="V1379" s="342">
        <v>1.1467252E-5</v>
      </c>
      <c r="W1379" s="233" t="s">
        <v>4679</v>
      </c>
      <c r="X1379" s="89"/>
      <c r="Y1379" s="89"/>
      <c r="Z1379" s="90"/>
    </row>
    <row r="1380" spans="1:26" ht="14.5" customHeight="1">
      <c r="A1380" s="74" t="s">
        <v>5167</v>
      </c>
      <c r="B1380" s="129" t="s">
        <v>4870</v>
      </c>
      <c r="C1380" s="130" t="s">
        <v>5168</v>
      </c>
      <c r="D1380" s="131" t="s">
        <v>4868</v>
      </c>
      <c r="E1380" s="129" t="s">
        <v>2549</v>
      </c>
      <c r="F1380" s="132" t="s">
        <v>5169</v>
      </c>
      <c r="G1380" s="132">
        <v>5.2328155400000005E-3</v>
      </c>
      <c r="H1380" s="348">
        <v>5.2328155400000005E-3</v>
      </c>
      <c r="I1380" s="74"/>
      <c r="J1380" s="337">
        <v>3.0224503007518798E-2</v>
      </c>
      <c r="K1380" s="338">
        <v>3.0224503007518798E-2</v>
      </c>
      <c r="L1380" s="74"/>
      <c r="M1380" s="339">
        <v>6.7751482000000002E-4</v>
      </c>
      <c r="N1380" s="340">
        <f t="shared" si="90"/>
        <v>6.7751482000000002E-4</v>
      </c>
      <c r="O1380" s="74"/>
      <c r="P1380" s="133">
        <v>6.4666848999999998E-4</v>
      </c>
      <c r="Q1380" s="145">
        <v>2.6938991999999999E-5</v>
      </c>
      <c r="R1380" s="145">
        <v>3.9073314000000002E-6</v>
      </c>
      <c r="S1380" s="134">
        <v>3.8769094516999998E-8</v>
      </c>
      <c r="T1380" s="135">
        <v>9.96264487745E-11</v>
      </c>
      <c r="U1380" s="135">
        <v>5.4724529489999995E-4</v>
      </c>
      <c r="V1380" s="342">
        <v>1.7031925999999999E-6</v>
      </c>
      <c r="W1380" s="233" t="s">
        <v>4679</v>
      </c>
      <c r="X1380" s="89"/>
      <c r="Y1380" s="89"/>
      <c r="Z1380" s="90"/>
    </row>
    <row r="1381" spans="1:26" ht="14.5" customHeight="1">
      <c r="A1381" s="74" t="s">
        <v>5170</v>
      </c>
      <c r="B1381" s="129" t="s">
        <v>4870</v>
      </c>
      <c r="C1381" s="130" t="s">
        <v>5171</v>
      </c>
      <c r="D1381" s="131" t="s">
        <v>4868</v>
      </c>
      <c r="E1381" s="129" t="s">
        <v>2549</v>
      </c>
      <c r="F1381" s="132" t="s">
        <v>5172</v>
      </c>
      <c r="G1381" s="132">
        <v>1.3090138639999999E-2</v>
      </c>
      <c r="H1381" s="348">
        <v>1.3090138639999999E-2</v>
      </c>
      <c r="I1381" s="74"/>
      <c r="J1381" s="337">
        <v>7.8032090225563899E-2</v>
      </c>
      <c r="K1381" s="338">
        <v>7.8032090225563899E-2</v>
      </c>
      <c r="L1381" s="74"/>
      <c r="M1381" s="339">
        <v>1.7442352999999999E-3</v>
      </c>
      <c r="N1381" s="340">
        <f t="shared" si="90"/>
        <v>1.7442352999999999E-3</v>
      </c>
      <c r="O1381" s="74"/>
      <c r="P1381" s="133">
        <v>1.6646583E-3</v>
      </c>
      <c r="Q1381" s="145">
        <v>6.9160335999999994E-5</v>
      </c>
      <c r="R1381" s="145">
        <v>1.0416697999999999E-5</v>
      </c>
      <c r="S1381" s="134">
        <v>9.9799659119999992E-8</v>
      </c>
      <c r="T1381" s="135">
        <v>2.5577047245479998E-10</v>
      </c>
      <c r="U1381" s="135">
        <v>1.4589212572E-3</v>
      </c>
      <c r="V1381" s="342">
        <v>4.2544249000000004E-6</v>
      </c>
      <c r="W1381" s="233" t="s">
        <v>4679</v>
      </c>
      <c r="X1381" s="89"/>
      <c r="Y1381" s="89"/>
      <c r="Z1381" s="90"/>
    </row>
    <row r="1382" spans="1:26" ht="14.5" customHeight="1">
      <c r="A1382" s="74" t="s">
        <v>5173</v>
      </c>
      <c r="B1382" s="129" t="s">
        <v>4870</v>
      </c>
      <c r="C1382" s="130" t="s">
        <v>5174</v>
      </c>
      <c r="D1382" s="131" t="s">
        <v>4868</v>
      </c>
      <c r="E1382" s="129" t="s">
        <v>2549</v>
      </c>
      <c r="F1382" s="132" t="s">
        <v>5175</v>
      </c>
      <c r="G1382" s="132">
        <v>3.6744359413999998E-2</v>
      </c>
      <c r="H1382" s="348">
        <v>3.6744359413999998E-2</v>
      </c>
      <c r="I1382" s="74"/>
      <c r="J1382" s="337">
        <v>0.19821265413533834</v>
      </c>
      <c r="K1382" s="338">
        <v>0.19821265413533834</v>
      </c>
      <c r="L1382" s="74"/>
      <c r="M1382" s="339">
        <v>5.6557046000000003E-3</v>
      </c>
      <c r="N1382" s="340">
        <f t="shared" si="90"/>
        <v>5.6557046000000003E-3</v>
      </c>
      <c r="O1382" s="74"/>
      <c r="P1382" s="133">
        <v>5.2924301000000003E-3</v>
      </c>
      <c r="Q1382" s="133">
        <v>1.9593669E-4</v>
      </c>
      <c r="R1382" s="133">
        <v>1.6733775E-4</v>
      </c>
      <c r="S1382" s="134">
        <v>3.1729197505000001E-7</v>
      </c>
      <c r="T1382" s="135">
        <v>7.2461793626799987E-10</v>
      </c>
      <c r="U1382" s="135">
        <v>2.3436659669999999E-2</v>
      </c>
      <c r="V1382" s="342">
        <v>1.2361725000000001E-5</v>
      </c>
      <c r="W1382" s="233" t="s">
        <v>4679</v>
      </c>
      <c r="X1382" s="89"/>
      <c r="Y1382" s="89"/>
      <c r="Z1382" s="90"/>
    </row>
    <row r="1383" spans="1:26" ht="14.5" customHeight="1">
      <c r="A1383" s="74" t="s">
        <v>5176</v>
      </c>
      <c r="B1383" s="129" t="s">
        <v>4870</v>
      </c>
      <c r="C1383" s="130" t="s">
        <v>5177</v>
      </c>
      <c r="D1383" s="131" t="s">
        <v>4868</v>
      </c>
      <c r="E1383" s="129" t="s">
        <v>2549</v>
      </c>
      <c r="F1383" s="132" t="s">
        <v>5178</v>
      </c>
      <c r="G1383" s="132">
        <v>5.4975624889999999E-4</v>
      </c>
      <c r="H1383" s="348">
        <v>5.4975624889999999E-4</v>
      </c>
      <c r="I1383" s="74"/>
      <c r="J1383" s="337">
        <v>1.7425633082706767E-3</v>
      </c>
      <c r="K1383" s="338">
        <v>1.7425633082706767E-3</v>
      </c>
      <c r="L1383" s="74"/>
      <c r="M1383" s="345">
        <v>4.1989585999999997E-5</v>
      </c>
      <c r="N1383" s="340">
        <f t="shared" si="90"/>
        <v>4.1989585999999997E-5</v>
      </c>
      <c r="P1383" s="145">
        <v>4.0177464999999997E-5</v>
      </c>
      <c r="Q1383" s="145">
        <v>1.7828380000000001E-6</v>
      </c>
      <c r="R1383" s="145">
        <v>2.9283407999999999E-8</v>
      </c>
      <c r="S1383" s="134">
        <v>2.4087208595999999E-9</v>
      </c>
      <c r="T1383" s="135">
        <v>6.593335696090001E-12</v>
      </c>
      <c r="U1383" s="135">
        <v>4.1013176000000003E-6</v>
      </c>
      <c r="V1383" s="342">
        <v>1.8244599999999999E-7</v>
      </c>
      <c r="W1383" s="233" t="s">
        <v>4679</v>
      </c>
      <c r="X1383" s="89"/>
      <c r="Y1383" s="89"/>
      <c r="Z1383" s="90"/>
    </row>
    <row r="1384" spans="1:26" ht="14.5" customHeight="1">
      <c r="A1384" s="74" t="s">
        <v>5179</v>
      </c>
      <c r="B1384" s="129" t="s">
        <v>4870</v>
      </c>
      <c r="C1384" s="130" t="s">
        <v>5180</v>
      </c>
      <c r="D1384" s="131" t="s">
        <v>4868</v>
      </c>
      <c r="E1384" s="129" t="s">
        <v>2549</v>
      </c>
      <c r="F1384" s="132" t="s">
        <v>5181</v>
      </c>
      <c r="G1384" s="132">
        <v>1.7664245259999999E-2</v>
      </c>
      <c r="H1384" s="348">
        <v>1.7664245259999999E-2</v>
      </c>
      <c r="I1384" s="74"/>
      <c r="J1384" s="337">
        <v>9.4688037593984947E-2</v>
      </c>
      <c r="K1384" s="338">
        <v>9.4688037593984947E-2</v>
      </c>
      <c r="L1384" s="74"/>
      <c r="M1384" s="339">
        <v>2.8028485999999999E-3</v>
      </c>
      <c r="N1384" s="340">
        <f t="shared" si="90"/>
        <v>2.8028485999999999E-3</v>
      </c>
      <c r="O1384" s="74"/>
      <c r="P1384" s="133">
        <v>2.6201387E-3</v>
      </c>
      <c r="Q1384" s="145">
        <v>9.4457364999999999E-5</v>
      </c>
      <c r="R1384" s="145">
        <v>8.8252510000000003E-5</v>
      </c>
      <c r="S1384" s="134">
        <v>1.5708265384E-7</v>
      </c>
      <c r="T1384" s="135">
        <v>3.4932457263480003E-10</v>
      </c>
      <c r="U1384" s="135">
        <v>1.23602957154E-2</v>
      </c>
      <c r="V1384" s="342">
        <v>5.9979555999999999E-6</v>
      </c>
      <c r="W1384" s="233" t="s">
        <v>4679</v>
      </c>
      <c r="X1384" s="89"/>
      <c r="Y1384" s="89"/>
      <c r="Z1384" s="90"/>
    </row>
    <row r="1385" spans="1:26" ht="14.5" customHeight="1">
      <c r="A1385" s="74" t="s">
        <v>5182</v>
      </c>
      <c r="B1385" s="129" t="s">
        <v>4870</v>
      </c>
      <c r="C1385" s="130" t="s">
        <v>5183</v>
      </c>
      <c r="D1385" s="131" t="s">
        <v>4868</v>
      </c>
      <c r="E1385" s="129" t="s">
        <v>2549</v>
      </c>
      <c r="F1385" s="132" t="s">
        <v>5184</v>
      </c>
      <c r="G1385" s="132">
        <v>3.6590945518490001E-2</v>
      </c>
      <c r="H1385" s="348">
        <v>3.6590945518490001E-2</v>
      </c>
      <c r="I1385" s="74"/>
      <c r="J1385" s="337">
        <v>0.19727925563909773</v>
      </c>
      <c r="K1385" s="338">
        <v>0.19727925563909773</v>
      </c>
      <c r="L1385" s="74"/>
      <c r="M1385" s="339">
        <v>5.3692119999999999E-3</v>
      </c>
      <c r="N1385" s="340">
        <f t="shared" si="90"/>
        <v>5.3692119999999999E-3</v>
      </c>
      <c r="O1385" s="74"/>
      <c r="P1385" s="133">
        <v>5.0319780000000003E-3</v>
      </c>
      <c r="Q1385" s="133">
        <v>1.9299726E-4</v>
      </c>
      <c r="R1385" s="133">
        <v>1.4423681E-4</v>
      </c>
      <c r="S1385" s="134">
        <v>3.0167733727000002E-7</v>
      </c>
      <c r="T1385" s="135">
        <v>7.1374725186299995E-10</v>
      </c>
      <c r="U1385" s="135">
        <v>2.0201233565143698E-2</v>
      </c>
      <c r="V1385" s="342">
        <v>1.2173123E-5</v>
      </c>
      <c r="W1385" s="233" t="s">
        <v>4679</v>
      </c>
      <c r="X1385" s="89"/>
      <c r="Y1385" s="89"/>
      <c r="Z1385" s="90"/>
    </row>
    <row r="1386" spans="1:26" ht="14.5" customHeight="1">
      <c r="A1386" s="74" t="s">
        <v>5185</v>
      </c>
      <c r="B1386" s="129" t="s">
        <v>4870</v>
      </c>
      <c r="C1386" s="130" t="s">
        <v>5186</v>
      </c>
      <c r="D1386" s="131" t="s">
        <v>4868</v>
      </c>
      <c r="E1386" s="129" t="s">
        <v>2549</v>
      </c>
      <c r="F1386" s="132" t="s">
        <v>5187</v>
      </c>
      <c r="G1386" s="132">
        <v>3.4842419200000002E-2</v>
      </c>
      <c r="H1386" s="348">
        <v>3.4842419200000002E-2</v>
      </c>
      <c r="I1386" s="74"/>
      <c r="J1386" s="337">
        <v>0.18770406766917291</v>
      </c>
      <c r="K1386" s="338">
        <v>0.18770406766917291</v>
      </c>
      <c r="L1386" s="74"/>
      <c r="M1386" s="339">
        <v>4.8889453999999997E-3</v>
      </c>
      <c r="N1386" s="340">
        <f t="shared" si="90"/>
        <v>4.8889453999999997E-3</v>
      </c>
      <c r="O1386" s="74"/>
      <c r="P1386" s="133">
        <v>4.5887239000000002E-3</v>
      </c>
      <c r="Q1386" s="133">
        <v>1.8192299E-4</v>
      </c>
      <c r="R1386" s="133">
        <v>1.1829852999999999E-4</v>
      </c>
      <c r="S1386" s="134">
        <v>2.7510335063999999E-7</v>
      </c>
      <c r="T1386" s="135">
        <v>6.7279211636099999E-10</v>
      </c>
      <c r="U1386" s="135">
        <v>1.6568421E-2</v>
      </c>
      <c r="V1386" s="342">
        <v>1.1474790999999999E-5</v>
      </c>
      <c r="W1386" s="233" t="s">
        <v>4679</v>
      </c>
      <c r="X1386" s="89"/>
      <c r="Y1386" s="89"/>
      <c r="Z1386" s="90"/>
    </row>
    <row r="1387" spans="1:26" ht="14.5" customHeight="1">
      <c r="A1387" s="74" t="s">
        <v>5188</v>
      </c>
      <c r="B1387" s="129" t="s">
        <v>4870</v>
      </c>
      <c r="C1387" s="130" t="s">
        <v>5189</v>
      </c>
      <c r="D1387" s="131" t="s">
        <v>4868</v>
      </c>
      <c r="E1387" s="129" t="s">
        <v>2549</v>
      </c>
      <c r="F1387" s="132" t="s">
        <v>5190</v>
      </c>
      <c r="G1387" s="132">
        <v>2.7807118857000001E-2</v>
      </c>
      <c r="H1387" s="348">
        <v>2.7807118857000001E-2</v>
      </c>
      <c r="I1387" s="74"/>
      <c r="J1387" s="337">
        <v>0.15351667669172933</v>
      </c>
      <c r="K1387" s="338">
        <v>0.15351667669172933</v>
      </c>
      <c r="L1387" s="74"/>
      <c r="M1387" s="339">
        <v>4.2894355E-3</v>
      </c>
      <c r="N1387" s="340">
        <f t="shared" si="90"/>
        <v>4.2894355E-3</v>
      </c>
      <c r="O1387" s="74"/>
      <c r="P1387" s="133">
        <v>4.0250047999999998E-3</v>
      </c>
      <c r="Q1387" s="133">
        <v>1.4909130999999999E-4</v>
      </c>
      <c r="R1387" s="133">
        <v>1.1533945000000001E-4</v>
      </c>
      <c r="S1387" s="134">
        <v>2.4130723644000001E-7</v>
      </c>
      <c r="T1387" s="135">
        <v>5.5137320602600003E-10</v>
      </c>
      <c r="U1387" s="135">
        <v>1.6153984524200003E-2</v>
      </c>
      <c r="V1387" s="342">
        <v>9.3545510999999994E-6</v>
      </c>
      <c r="W1387" s="233" t="s">
        <v>4679</v>
      </c>
      <c r="X1387" s="89"/>
      <c r="Y1387" s="89"/>
      <c r="Z1387" s="90"/>
    </row>
    <row r="1388" spans="1:26" ht="14.5" customHeight="1">
      <c r="A1388" s="74" t="s">
        <v>5191</v>
      </c>
      <c r="B1388" s="129" t="s">
        <v>4870</v>
      </c>
      <c r="C1388" s="130" t="s">
        <v>5192</v>
      </c>
      <c r="D1388" s="131" t="s">
        <v>4868</v>
      </c>
      <c r="E1388" s="129" t="s">
        <v>2549</v>
      </c>
      <c r="F1388" s="132" t="s">
        <v>5193</v>
      </c>
      <c r="G1388" s="132">
        <v>7.3620501900000003E-3</v>
      </c>
      <c r="H1388" s="348">
        <v>7.3620501900000003E-3</v>
      </c>
      <c r="I1388" s="74"/>
      <c r="J1388" s="337">
        <v>3.8612788721804507E-2</v>
      </c>
      <c r="K1388" s="338">
        <v>3.8612788721804507E-2</v>
      </c>
      <c r="L1388" s="74"/>
      <c r="M1388" s="339">
        <v>1.1185915999999999E-3</v>
      </c>
      <c r="N1388" s="340">
        <f t="shared" si="90"/>
        <v>1.1185915999999999E-3</v>
      </c>
      <c r="O1388" s="74"/>
      <c r="P1388" s="133">
        <v>1.0481058E-3</v>
      </c>
      <c r="Q1388" s="145">
        <v>3.8196501000000002E-5</v>
      </c>
      <c r="R1388" s="145">
        <v>3.2289246999999998E-5</v>
      </c>
      <c r="S1388" s="134">
        <v>6.2836081120000002E-8</v>
      </c>
      <c r="T1388" s="135">
        <v>1.4125925207829998E-10</v>
      </c>
      <c r="U1388" s="135">
        <v>4.5223035649000001E-3</v>
      </c>
      <c r="V1388" s="342">
        <v>2.4595523999999998E-6</v>
      </c>
      <c r="W1388" s="233" t="s">
        <v>4679</v>
      </c>
      <c r="X1388" s="89"/>
      <c r="Y1388" s="89"/>
      <c r="Z1388" s="90"/>
    </row>
    <row r="1389" spans="1:26" ht="14.5" customHeight="1">
      <c r="A1389" s="74" t="s">
        <v>5194</v>
      </c>
      <c r="B1389" s="129" t="s">
        <v>4870</v>
      </c>
      <c r="C1389" s="130" t="s">
        <v>5195</v>
      </c>
      <c r="D1389" s="131" t="s">
        <v>4868</v>
      </c>
      <c r="E1389" s="129" t="s">
        <v>2549</v>
      </c>
      <c r="F1389" s="132" t="s">
        <v>5196</v>
      </c>
      <c r="G1389" s="132">
        <v>3.3481145259999998E-2</v>
      </c>
      <c r="H1389" s="348">
        <v>3.3481145259999998E-2</v>
      </c>
      <c r="I1389" s="74"/>
      <c r="J1389" s="337">
        <v>0.19310494736842104</v>
      </c>
      <c r="K1389" s="338">
        <v>0.19310494736842104</v>
      </c>
      <c r="L1389" s="74"/>
      <c r="M1389" s="339">
        <v>4.5952648999999998E-3</v>
      </c>
      <c r="N1389" s="340">
        <f t="shared" si="90"/>
        <v>4.5952648999999998E-3</v>
      </c>
      <c r="O1389" s="74"/>
      <c r="P1389" s="133">
        <v>4.3547804000000001E-3</v>
      </c>
      <c r="Q1389" s="133">
        <v>1.7711733E-4</v>
      </c>
      <c r="R1389" s="145">
        <v>6.3367195999999994E-5</v>
      </c>
      <c r="S1389" s="134">
        <v>2.6107796200000002E-7</v>
      </c>
      <c r="T1389" s="135">
        <v>6.5501969952799997E-10</v>
      </c>
      <c r="U1389" s="135">
        <v>8.8749573973600001E-3</v>
      </c>
      <c r="V1389" s="342">
        <v>1.0939743000000001E-5</v>
      </c>
      <c r="W1389" s="233" t="s">
        <v>4679</v>
      </c>
      <c r="X1389" s="89"/>
      <c r="Y1389" s="89"/>
      <c r="Z1389" s="90"/>
    </row>
    <row r="1390" spans="1:26" ht="14.5" customHeight="1">
      <c r="A1390" s="74" t="s">
        <v>5197</v>
      </c>
      <c r="B1390" s="129" t="s">
        <v>4870</v>
      </c>
      <c r="C1390" s="130" t="s">
        <v>5198</v>
      </c>
      <c r="D1390" s="131" t="s">
        <v>4868</v>
      </c>
      <c r="E1390" s="129" t="s">
        <v>2549</v>
      </c>
      <c r="F1390" s="132" t="s">
        <v>5199</v>
      </c>
      <c r="G1390" s="132">
        <v>3.8223919667999998E-2</v>
      </c>
      <c r="H1390" s="348">
        <v>3.8223919667999998E-2</v>
      </c>
      <c r="I1390" s="74"/>
      <c r="J1390" s="337">
        <v>0.20624727819548871</v>
      </c>
      <c r="K1390" s="338">
        <v>0.20624727819548871</v>
      </c>
      <c r="L1390" s="74"/>
      <c r="M1390" s="339">
        <v>6.1047156000000003E-3</v>
      </c>
      <c r="N1390" s="340">
        <f t="shared" si="90"/>
        <v>6.1047156000000003E-3</v>
      </c>
      <c r="O1390" s="74"/>
      <c r="P1390" s="133">
        <v>5.7068544000000001E-3</v>
      </c>
      <c r="Q1390" s="133">
        <v>2.0547111000000001E-4</v>
      </c>
      <c r="R1390" s="133">
        <v>1.9239010999999999E-4</v>
      </c>
      <c r="S1390" s="134">
        <v>3.4213755078E-7</v>
      </c>
      <c r="T1390" s="135">
        <v>7.5987836891699997E-10</v>
      </c>
      <c r="U1390" s="135">
        <v>2.6945393693499999E-2</v>
      </c>
      <c r="V1390" s="342">
        <v>1.2960217E-5</v>
      </c>
      <c r="W1390" s="233" t="s">
        <v>4679</v>
      </c>
      <c r="X1390" s="89"/>
      <c r="Y1390" s="89"/>
      <c r="Z1390" s="90"/>
    </row>
    <row r="1391" spans="1:26" ht="14.5" customHeight="1">
      <c r="A1391" s="74" t="s">
        <v>5200</v>
      </c>
      <c r="B1391" s="129" t="s">
        <v>4870</v>
      </c>
      <c r="C1391" s="130" t="s">
        <v>5201</v>
      </c>
      <c r="D1391" s="131" t="s">
        <v>4868</v>
      </c>
      <c r="E1391" s="129" t="s">
        <v>2549</v>
      </c>
      <c r="F1391" s="132" t="s">
        <v>5202</v>
      </c>
      <c r="G1391" s="132">
        <v>2.6404255564000001E-2</v>
      </c>
      <c r="H1391" s="348">
        <v>2.6404255564000001E-2</v>
      </c>
      <c r="I1391" s="74"/>
      <c r="J1391" s="337">
        <v>0.14221175187969926</v>
      </c>
      <c r="K1391" s="338">
        <v>0.14221175187969926</v>
      </c>
      <c r="L1391" s="74"/>
      <c r="M1391" s="339">
        <v>4.2136544E-3</v>
      </c>
      <c r="N1391" s="340">
        <f t="shared" si="90"/>
        <v>4.2136544E-3</v>
      </c>
      <c r="O1391" s="74"/>
      <c r="P1391" s="133">
        <v>3.9385922000000004E-3</v>
      </c>
      <c r="Q1391" s="133">
        <v>1.4181427000000001E-4</v>
      </c>
      <c r="R1391" s="133">
        <v>1.3324790999999999E-4</v>
      </c>
      <c r="S1391" s="134">
        <v>2.3612663854000001E-7</v>
      </c>
      <c r="T1391" s="135">
        <v>5.2446106019899994E-10</v>
      </c>
      <c r="U1391" s="135">
        <v>1.8662172263100001E-2</v>
      </c>
      <c r="V1391" s="342">
        <v>8.9652642000000001E-6</v>
      </c>
      <c r="W1391" s="233" t="s">
        <v>4679</v>
      </c>
      <c r="X1391" s="89"/>
      <c r="Y1391" s="89"/>
      <c r="Z1391" s="90"/>
    </row>
    <row r="1392" spans="1:26" ht="14.5" customHeight="1">
      <c r="A1392" s="74" t="s">
        <v>5203</v>
      </c>
      <c r="B1392" s="129" t="s">
        <v>4870</v>
      </c>
      <c r="C1392" s="130" t="s">
        <v>5204</v>
      </c>
      <c r="D1392" s="131" t="s">
        <v>4868</v>
      </c>
      <c r="E1392" s="129" t="s">
        <v>2549</v>
      </c>
      <c r="F1392" s="132" t="s">
        <v>5205</v>
      </c>
      <c r="G1392" s="132">
        <v>0</v>
      </c>
      <c r="H1392" s="348">
        <v>0</v>
      </c>
      <c r="I1392" s="74"/>
      <c r="J1392" s="337">
        <v>0</v>
      </c>
      <c r="K1392" s="338">
        <v>0</v>
      </c>
      <c r="L1392" s="74"/>
      <c r="M1392" s="339">
        <v>0</v>
      </c>
      <c r="N1392" s="340">
        <f t="shared" si="90"/>
        <v>0</v>
      </c>
      <c r="O1392" s="74"/>
      <c r="P1392" s="133">
        <v>0</v>
      </c>
      <c r="Q1392" s="133">
        <v>0</v>
      </c>
      <c r="R1392" s="133">
        <v>0</v>
      </c>
      <c r="S1392" s="134">
        <v>0</v>
      </c>
      <c r="T1392" s="135">
        <v>0</v>
      </c>
      <c r="U1392" s="135">
        <v>0</v>
      </c>
      <c r="V1392" s="341">
        <v>0</v>
      </c>
      <c r="W1392" s="233" t="s">
        <v>4679</v>
      </c>
      <c r="X1392" s="89"/>
      <c r="Y1392" s="89"/>
      <c r="Z1392" s="90"/>
    </row>
    <row r="1393" spans="1:26" ht="14.5" customHeight="1">
      <c r="A1393" s="74" t="s">
        <v>5206</v>
      </c>
      <c r="B1393" s="129" t="s">
        <v>4870</v>
      </c>
      <c r="C1393" s="130" t="s">
        <v>5207</v>
      </c>
      <c r="D1393" s="131" t="s">
        <v>4868</v>
      </c>
      <c r="E1393" s="129" t="s">
        <v>2549</v>
      </c>
      <c r="F1393" s="132" t="s">
        <v>5208</v>
      </c>
      <c r="G1393" s="132">
        <v>3.413418017E-2</v>
      </c>
      <c r="H1393" s="348">
        <v>3.413418017E-2</v>
      </c>
      <c r="I1393" s="74"/>
      <c r="J1393" s="337">
        <v>0.19132869924812029</v>
      </c>
      <c r="K1393" s="338">
        <v>0.19132869924812029</v>
      </c>
      <c r="L1393" s="74"/>
      <c r="M1393" s="339">
        <v>5.1735517E-3</v>
      </c>
      <c r="N1393" s="340">
        <f t="shared" si="90"/>
        <v>5.1735517E-3</v>
      </c>
      <c r="O1393" s="74"/>
      <c r="P1393" s="133">
        <v>4.8657633E-3</v>
      </c>
      <c r="Q1393" s="133">
        <v>1.8306544E-4</v>
      </c>
      <c r="R1393" s="133">
        <v>1.2472300000000001E-4</v>
      </c>
      <c r="S1393" s="134">
        <v>2.9171242439000003E-7</v>
      </c>
      <c r="T1393" s="135">
        <v>6.7701717564500001E-10</v>
      </c>
      <c r="U1393" s="135">
        <v>1.7468207493200001E-2</v>
      </c>
      <c r="V1393" s="342">
        <v>1.1412434000000001E-5</v>
      </c>
      <c r="W1393" s="233" t="s">
        <v>4679</v>
      </c>
      <c r="X1393" s="89"/>
      <c r="Y1393" s="89"/>
      <c r="Z1393" s="90"/>
    </row>
    <row r="1394" spans="1:26" ht="14.5" customHeight="1">
      <c r="A1394" s="74" t="s">
        <v>5209</v>
      </c>
      <c r="B1394" s="129" t="s">
        <v>4870</v>
      </c>
      <c r="C1394" s="130" t="s">
        <v>5210</v>
      </c>
      <c r="D1394" s="131" t="s">
        <v>4868</v>
      </c>
      <c r="E1394" s="129" t="s">
        <v>2549</v>
      </c>
      <c r="F1394" s="132" t="s">
        <v>5211</v>
      </c>
      <c r="G1394" s="132">
        <v>2.8394426298E-2</v>
      </c>
      <c r="H1394" s="348">
        <v>2.8394426298E-2</v>
      </c>
      <c r="I1394" s="74"/>
      <c r="J1394" s="337">
        <v>0.15071903759398497</v>
      </c>
      <c r="K1394" s="338">
        <v>0.15071903759398497</v>
      </c>
      <c r="L1394" s="74"/>
      <c r="M1394" s="339">
        <v>3.9711611000000004E-3</v>
      </c>
      <c r="N1394" s="340">
        <f t="shared" si="90"/>
        <v>3.9711611000000004E-3</v>
      </c>
      <c r="O1394" s="74"/>
      <c r="P1394" s="133">
        <v>3.7306349999999999E-3</v>
      </c>
      <c r="Q1394" s="133">
        <v>1.4548174000000001E-4</v>
      </c>
      <c r="R1394" s="145">
        <v>9.5044398999999998E-5</v>
      </c>
      <c r="S1394" s="134">
        <v>2.2365917458999998E-7</v>
      </c>
      <c r="T1394" s="135">
        <v>5.3802417900699995E-10</v>
      </c>
      <c r="U1394" s="135">
        <v>1.3311540583900001E-2</v>
      </c>
      <c r="V1394" s="342">
        <v>9.2746204000000004E-6</v>
      </c>
      <c r="W1394" s="233" t="s">
        <v>4679</v>
      </c>
      <c r="X1394" s="89"/>
      <c r="Y1394" s="89"/>
      <c r="Z1394" s="90"/>
    </row>
    <row r="1395" spans="1:26" ht="14.5" customHeight="1">
      <c r="A1395" s="74" t="s">
        <v>5212</v>
      </c>
      <c r="B1395" s="129" t="s">
        <v>4870</v>
      </c>
      <c r="C1395" s="130" t="s">
        <v>5213</v>
      </c>
      <c r="D1395" s="131" t="s">
        <v>4868</v>
      </c>
      <c r="E1395" s="129" t="s">
        <v>2549</v>
      </c>
      <c r="F1395" s="132" t="s">
        <v>5214</v>
      </c>
      <c r="G1395" s="132">
        <v>4.0583220073999997E-2</v>
      </c>
      <c r="H1395" s="348">
        <v>4.0583220073999997E-2</v>
      </c>
      <c r="I1395" s="74"/>
      <c r="J1395" s="337">
        <v>0.23928730827067668</v>
      </c>
      <c r="K1395" s="338">
        <v>0.23928730827067668</v>
      </c>
      <c r="L1395" s="74"/>
      <c r="M1395" s="339">
        <v>5.5252521000000001E-3</v>
      </c>
      <c r="N1395" s="340">
        <f t="shared" si="90"/>
        <v>5.5252521000000001E-3</v>
      </c>
      <c r="O1395" s="74"/>
      <c r="P1395" s="133">
        <v>5.2527724000000003E-3</v>
      </c>
      <c r="Q1395" s="133">
        <v>2.1575281000000001E-4</v>
      </c>
      <c r="R1395" s="145">
        <v>5.6726876000000002E-5</v>
      </c>
      <c r="S1395" s="134">
        <v>3.1491440929E-7</v>
      </c>
      <c r="T1395" s="135">
        <v>7.9790240847899992E-10</v>
      </c>
      <c r="U1395" s="135">
        <v>7.94494059286E-3</v>
      </c>
      <c r="V1395" s="342">
        <v>1.3223309000000001E-5</v>
      </c>
      <c r="W1395" s="233" t="s">
        <v>4679</v>
      </c>
      <c r="X1395" s="89"/>
      <c r="Y1395" s="89"/>
      <c r="Z1395" s="90"/>
    </row>
    <row r="1396" spans="1:26" ht="14.5" customHeight="1">
      <c r="A1396" s="74" t="s">
        <v>5215</v>
      </c>
      <c r="B1396" s="129" t="s">
        <v>4870</v>
      </c>
      <c r="C1396" s="130" t="s">
        <v>5216</v>
      </c>
      <c r="D1396" s="131" t="s">
        <v>4868</v>
      </c>
      <c r="E1396" s="129" t="s">
        <v>2549</v>
      </c>
      <c r="F1396" s="132" t="s">
        <v>5217</v>
      </c>
      <c r="G1396" s="132">
        <v>4.2948252441999998E-2</v>
      </c>
      <c r="H1396" s="348">
        <v>4.2948252441999998E-2</v>
      </c>
      <c r="I1396" s="74"/>
      <c r="J1396" s="337">
        <v>0.25949869172932327</v>
      </c>
      <c r="K1396" s="338">
        <v>0.25949869172932327</v>
      </c>
      <c r="L1396" s="74"/>
      <c r="M1396" s="339">
        <v>5.7938738E-3</v>
      </c>
      <c r="N1396" s="340">
        <f t="shared" si="90"/>
        <v>5.7938738E-3</v>
      </c>
      <c r="O1396" s="74"/>
      <c r="P1396" s="133">
        <v>5.5293809999999999E-3</v>
      </c>
      <c r="Q1396" s="133">
        <v>2.2943243E-4</v>
      </c>
      <c r="R1396" s="145">
        <v>3.5060354000000001E-5</v>
      </c>
      <c r="S1396" s="134">
        <v>3.3149766924000005E-7</v>
      </c>
      <c r="T1396" s="135">
        <v>8.4849273464999994E-10</v>
      </c>
      <c r="U1396" s="135">
        <v>4.9104136581100003E-3</v>
      </c>
      <c r="V1396" s="342">
        <v>1.3946481000000001E-5</v>
      </c>
      <c r="W1396" s="233" t="s">
        <v>4679</v>
      </c>
      <c r="X1396" s="89"/>
      <c r="Y1396" s="89"/>
      <c r="Z1396" s="90"/>
    </row>
    <row r="1397" spans="1:26" ht="14.5" customHeight="1">
      <c r="A1397" s="74" t="s">
        <v>5218</v>
      </c>
      <c r="B1397" s="129" t="s">
        <v>4870</v>
      </c>
      <c r="C1397" s="130" t="s">
        <v>5219</v>
      </c>
      <c r="D1397" s="131" t="s">
        <v>4868</v>
      </c>
      <c r="E1397" s="129" t="s">
        <v>2549</v>
      </c>
      <c r="F1397" s="132" t="s">
        <v>5220</v>
      </c>
      <c r="G1397" s="132">
        <v>2.2678204980000002E-2</v>
      </c>
      <c r="H1397" s="348">
        <v>2.2678204980000002E-2</v>
      </c>
      <c r="I1397" s="74"/>
      <c r="J1397" s="337">
        <v>0.13628534586466165</v>
      </c>
      <c r="K1397" s="338">
        <v>0.13628534586466165</v>
      </c>
      <c r="L1397" s="74"/>
      <c r="M1397" s="339">
        <v>3.0441365E-3</v>
      </c>
      <c r="N1397" s="340">
        <f t="shared" si="90"/>
        <v>3.0441365E-3</v>
      </c>
      <c r="O1397" s="74"/>
      <c r="P1397" s="133">
        <v>2.9051891999999999E-3</v>
      </c>
      <c r="Q1397" s="133">
        <v>1.2060396E-4</v>
      </c>
      <c r="R1397" s="145">
        <v>1.8343319E-5</v>
      </c>
      <c r="S1397" s="134">
        <v>1.7417201741000001E-7</v>
      </c>
      <c r="T1397" s="135">
        <v>4.4602057682900005E-10</v>
      </c>
      <c r="U1397" s="135">
        <v>2.5690923155000001E-3</v>
      </c>
      <c r="V1397" s="342">
        <v>7.3691914999999998E-6</v>
      </c>
      <c r="W1397" s="233" t="s">
        <v>4679</v>
      </c>
      <c r="X1397" s="89"/>
      <c r="Y1397" s="89"/>
      <c r="Z1397" s="90"/>
    </row>
    <row r="1398" spans="1:26" ht="14.5" customHeight="1">
      <c r="A1398" s="74" t="s">
        <v>5221</v>
      </c>
      <c r="B1398" s="129" t="s">
        <v>4870</v>
      </c>
      <c r="C1398" s="130" t="s">
        <v>5222</v>
      </c>
      <c r="D1398" s="131" t="s">
        <v>4868</v>
      </c>
      <c r="E1398" s="129" t="s">
        <v>2549</v>
      </c>
      <c r="F1398" s="132" t="s">
        <v>5223</v>
      </c>
      <c r="G1398" s="132">
        <v>4.0922396399999998E-2</v>
      </c>
      <c r="H1398" s="348">
        <v>4.0922396399999998E-2</v>
      </c>
      <c r="I1398" s="74"/>
      <c r="J1398" s="337">
        <v>0.22099854887218043</v>
      </c>
      <c r="K1398" s="338">
        <v>0.22099854887218043</v>
      </c>
      <c r="L1398" s="74"/>
      <c r="M1398" s="339">
        <v>6.5547851999999997E-3</v>
      </c>
      <c r="N1398" s="340">
        <f t="shared" si="90"/>
        <v>6.5547851999999997E-3</v>
      </c>
      <c r="O1398" s="74"/>
      <c r="P1398" s="133">
        <v>6.1262399000000002E-3</v>
      </c>
      <c r="Q1398" s="133">
        <v>2.2039967000000001E-4</v>
      </c>
      <c r="R1398" s="133">
        <v>2.0814561E-4</v>
      </c>
      <c r="S1398" s="134">
        <v>3.6728056872000001E-7</v>
      </c>
      <c r="T1398" s="135">
        <v>8.1508754938899991E-10</v>
      </c>
      <c r="U1398" s="135">
        <v>2.9152047E-2</v>
      </c>
      <c r="V1398" s="342">
        <v>1.3901083999999999E-5</v>
      </c>
      <c r="W1398" s="233" t="s">
        <v>4679</v>
      </c>
      <c r="X1398" s="89"/>
      <c r="Y1398" s="89"/>
      <c r="Z1398" s="90"/>
    </row>
    <row r="1399" spans="1:26" ht="14.5" customHeight="1">
      <c r="A1399" s="74" t="s">
        <v>5224</v>
      </c>
      <c r="B1399" s="129" t="s">
        <v>4870</v>
      </c>
      <c r="C1399" s="130" t="s">
        <v>5225</v>
      </c>
      <c r="D1399" s="131" t="s">
        <v>4868</v>
      </c>
      <c r="E1399" s="129" t="s">
        <v>2549</v>
      </c>
      <c r="F1399" s="132" t="s">
        <v>5226</v>
      </c>
      <c r="G1399" s="132">
        <v>3.5909266186000002E-2</v>
      </c>
      <c r="H1399" s="348">
        <v>3.5909266186000002E-2</v>
      </c>
      <c r="I1399" s="74"/>
      <c r="J1399" s="337">
        <v>0.21110864661654136</v>
      </c>
      <c r="K1399" s="338">
        <v>0.21110864661654136</v>
      </c>
      <c r="L1399" s="74"/>
      <c r="M1399" s="339">
        <v>4.9682666999999996E-3</v>
      </c>
      <c r="N1399" s="340">
        <f t="shared" si="90"/>
        <v>4.9682666999999996E-3</v>
      </c>
      <c r="O1399" s="74"/>
      <c r="P1399" s="133">
        <v>4.7188802E-3</v>
      </c>
      <c r="Q1399" s="133">
        <v>1.9119543999999999E-4</v>
      </c>
      <c r="R1399" s="145">
        <v>5.8191033000000003E-5</v>
      </c>
      <c r="S1399" s="134">
        <v>2.8290649064E-7</v>
      </c>
      <c r="T1399" s="135">
        <v>7.0708372781200003E-10</v>
      </c>
      <c r="U1399" s="135">
        <v>8.1500047358999995E-3</v>
      </c>
      <c r="V1399" s="342">
        <v>1.1737911999999999E-5</v>
      </c>
      <c r="W1399" s="233" t="s">
        <v>4679</v>
      </c>
      <c r="X1399" s="89"/>
      <c r="Y1399" s="89"/>
      <c r="Z1399" s="90"/>
    </row>
    <row r="1400" spans="1:26" ht="14.5" customHeight="1">
      <c r="A1400" s="74" t="s">
        <v>5227</v>
      </c>
      <c r="B1400" s="129" t="s">
        <v>4870</v>
      </c>
      <c r="C1400" s="130" t="s">
        <v>5228</v>
      </c>
      <c r="D1400" s="131" t="s">
        <v>4868</v>
      </c>
      <c r="E1400" s="129" t="s">
        <v>2549</v>
      </c>
      <c r="F1400" s="132" t="s">
        <v>5229</v>
      </c>
      <c r="G1400" s="132">
        <v>7.3696983700000003E-3</v>
      </c>
      <c r="H1400" s="348">
        <v>7.3696983700000003E-3</v>
      </c>
      <c r="I1400" s="74"/>
      <c r="J1400" s="337">
        <v>3.8752312781954887E-2</v>
      </c>
      <c r="K1400" s="338">
        <v>3.8752312781954887E-2</v>
      </c>
      <c r="L1400" s="74"/>
      <c r="M1400" s="339">
        <v>1.0629515999999999E-3</v>
      </c>
      <c r="N1400" s="340">
        <f t="shared" si="90"/>
        <v>1.0629515999999999E-3</v>
      </c>
      <c r="O1400" s="74"/>
      <c r="P1400" s="133">
        <v>9.9649952999999992E-4</v>
      </c>
      <c r="Q1400" s="145">
        <v>3.8066662999999998E-5</v>
      </c>
      <c r="R1400" s="145">
        <v>2.8385407E-5</v>
      </c>
      <c r="S1400" s="134">
        <v>5.9742178234999991E-8</v>
      </c>
      <c r="T1400" s="135">
        <v>1.4077908335199999E-10</v>
      </c>
      <c r="U1400" s="135">
        <v>3.975547177E-3</v>
      </c>
      <c r="V1400" s="342">
        <v>2.4573191999999999E-6</v>
      </c>
      <c r="W1400" s="233" t="s">
        <v>4679</v>
      </c>
      <c r="X1400" s="89"/>
      <c r="Y1400" s="89"/>
      <c r="Z1400" s="90"/>
    </row>
    <row r="1401" spans="1:26" ht="14.5" customHeight="1">
      <c r="A1401" s="74" t="s">
        <v>5230</v>
      </c>
      <c r="B1401" s="129" t="s">
        <v>4870</v>
      </c>
      <c r="C1401" s="130" t="s">
        <v>5231</v>
      </c>
      <c r="D1401" s="131" t="s">
        <v>4868</v>
      </c>
      <c r="E1401" s="129" t="s">
        <v>2549</v>
      </c>
      <c r="F1401" s="132" t="s">
        <v>5232</v>
      </c>
      <c r="G1401" s="132">
        <v>2.1950954175000002E-2</v>
      </c>
      <c r="H1401" s="348">
        <v>2.1950954175000002E-2</v>
      </c>
      <c r="I1401" s="74"/>
      <c r="J1401" s="337">
        <v>0.11895197744360902</v>
      </c>
      <c r="K1401" s="338">
        <v>0.11895197744360902</v>
      </c>
      <c r="L1401" s="74"/>
      <c r="M1401" s="339">
        <v>3.1901899999999999E-3</v>
      </c>
      <c r="N1401" s="340">
        <f t="shared" si="90"/>
        <v>3.1901899999999999E-3</v>
      </c>
      <c r="O1401" s="74"/>
      <c r="P1401" s="133">
        <v>2.9939425E-3</v>
      </c>
      <c r="Q1401" s="133">
        <v>1.1547403E-4</v>
      </c>
      <c r="R1401" s="145">
        <v>8.0773409999999995E-5</v>
      </c>
      <c r="S1401" s="134">
        <v>1.7949296050999999E-7</v>
      </c>
      <c r="T1401" s="135">
        <v>4.2704893982640004E-10</v>
      </c>
      <c r="U1401" s="135">
        <v>1.1312802166899999E-2</v>
      </c>
      <c r="V1401" s="342">
        <v>7.2907603000000001E-6</v>
      </c>
      <c r="W1401" s="233" t="s">
        <v>4679</v>
      </c>
      <c r="X1401" s="89"/>
      <c r="Y1401" s="89"/>
      <c r="Z1401" s="90"/>
    </row>
    <row r="1402" spans="1:26" ht="14.5" customHeight="1">
      <c r="A1402" s="74" t="s">
        <v>5233</v>
      </c>
      <c r="B1402" s="129" t="s">
        <v>4870</v>
      </c>
      <c r="C1402" s="130" t="s">
        <v>5234</v>
      </c>
      <c r="D1402" s="131" t="s">
        <v>4868</v>
      </c>
      <c r="E1402" s="129" t="s">
        <v>2549</v>
      </c>
      <c r="F1402" s="132" t="s">
        <v>5235</v>
      </c>
      <c r="G1402" s="132">
        <v>3.6934096689999999E-3</v>
      </c>
      <c r="H1402" s="348">
        <v>3.6934096689999999E-3</v>
      </c>
      <c r="I1402" s="74"/>
      <c r="J1402" s="337">
        <v>1.9465041353383457E-2</v>
      </c>
      <c r="K1402" s="338">
        <v>1.9465041353383457E-2</v>
      </c>
      <c r="L1402" s="74"/>
      <c r="M1402" s="339">
        <v>4.6397463E-4</v>
      </c>
      <c r="N1402" s="340">
        <f t="shared" si="90"/>
        <v>4.6397463E-4</v>
      </c>
      <c r="O1402" s="74"/>
      <c r="P1402" s="133">
        <v>4.4231114000000001E-4</v>
      </c>
      <c r="Q1402" s="145">
        <v>1.7724849000000001E-5</v>
      </c>
      <c r="R1402" s="145">
        <v>3.9386404999999998E-6</v>
      </c>
      <c r="S1402" s="134">
        <v>2.6517454932000004E-8</v>
      </c>
      <c r="T1402" s="135">
        <v>6.5550477975700006E-11</v>
      </c>
      <c r="U1402" s="135">
        <v>5.5163031999999992E-4</v>
      </c>
      <c r="V1402" s="342">
        <v>1.1520588999999999E-6</v>
      </c>
      <c r="W1402" s="233" t="s">
        <v>4679</v>
      </c>
      <c r="X1402" s="89"/>
      <c r="Y1402" s="89"/>
      <c r="Z1402" s="90"/>
    </row>
    <row r="1403" spans="1:26" ht="14.5" customHeight="1">
      <c r="A1403" s="74" t="s">
        <v>5236</v>
      </c>
      <c r="B1403" s="129" t="s">
        <v>4870</v>
      </c>
      <c r="C1403" s="130" t="s">
        <v>5237</v>
      </c>
      <c r="D1403" s="131" t="s">
        <v>4868</v>
      </c>
      <c r="E1403" s="129" t="s">
        <v>2549</v>
      </c>
      <c r="F1403" s="132" t="s">
        <v>5238</v>
      </c>
      <c r="G1403" s="132">
        <v>4.0922396399999998E-2</v>
      </c>
      <c r="H1403" s="348">
        <v>4.0922396399999998E-2</v>
      </c>
      <c r="I1403" s="74"/>
      <c r="J1403" s="337">
        <v>0.22099854887218043</v>
      </c>
      <c r="K1403" s="338">
        <v>0.22099854887218043</v>
      </c>
      <c r="L1403" s="74"/>
      <c r="M1403" s="339">
        <v>6.5547851999999997E-3</v>
      </c>
      <c r="N1403" s="340">
        <f t="shared" si="90"/>
        <v>6.5547851999999997E-3</v>
      </c>
      <c r="O1403" s="74"/>
      <c r="P1403" s="133">
        <v>6.1262399000000002E-3</v>
      </c>
      <c r="Q1403" s="133">
        <v>2.2039967000000001E-4</v>
      </c>
      <c r="R1403" s="133">
        <v>2.0814561E-4</v>
      </c>
      <c r="S1403" s="134">
        <v>3.6728056872000001E-7</v>
      </c>
      <c r="T1403" s="135">
        <v>8.1508754938899991E-10</v>
      </c>
      <c r="U1403" s="135">
        <v>2.9152047E-2</v>
      </c>
      <c r="V1403" s="342">
        <v>1.3901083999999999E-5</v>
      </c>
      <c r="W1403" s="233" t="s">
        <v>4679</v>
      </c>
      <c r="X1403" s="89"/>
      <c r="Y1403" s="89"/>
      <c r="Z1403" s="90"/>
    </row>
    <row r="1404" spans="1:26" ht="14.5" customHeight="1">
      <c r="A1404" s="74" t="s">
        <v>5239</v>
      </c>
      <c r="B1404" s="129" t="s">
        <v>4870</v>
      </c>
      <c r="C1404" s="130" t="s">
        <v>5240</v>
      </c>
      <c r="D1404" s="131" t="s">
        <v>4868</v>
      </c>
      <c r="E1404" s="129" t="s">
        <v>2549</v>
      </c>
      <c r="F1404" s="132" t="s">
        <v>5241</v>
      </c>
      <c r="G1404" s="132">
        <v>6.3542333949999992E-4</v>
      </c>
      <c r="H1404" s="348">
        <v>6.3542333949999992E-4</v>
      </c>
      <c r="I1404" s="74"/>
      <c r="J1404" s="337">
        <v>2.1844320300751876E-3</v>
      </c>
      <c r="K1404" s="338">
        <v>2.1844320300751876E-3</v>
      </c>
      <c r="L1404" s="74"/>
      <c r="M1404" s="345">
        <v>5.2287329000000003E-5</v>
      </c>
      <c r="N1404" s="340">
        <f t="shared" si="90"/>
        <v>5.2287329000000003E-5</v>
      </c>
      <c r="P1404" s="145">
        <v>5.0084562000000001E-5</v>
      </c>
      <c r="Q1404" s="145">
        <v>2.1708750000000002E-6</v>
      </c>
      <c r="R1404" s="145">
        <v>3.1892659E-8</v>
      </c>
      <c r="S1404" s="134">
        <v>3.0026715273000001E-9</v>
      </c>
      <c r="T1404" s="135">
        <v>8.0283838290499994E-12</v>
      </c>
      <c r="U1404" s="135">
        <v>4.4667588999999997E-6</v>
      </c>
      <c r="V1404" s="342">
        <v>2.0589089E-7</v>
      </c>
      <c r="W1404" s="233" t="s">
        <v>4679</v>
      </c>
      <c r="X1404" s="89"/>
      <c r="Y1404" s="89"/>
      <c r="Z1404" s="90"/>
    </row>
    <row r="1405" spans="1:26" ht="14.5" customHeight="1">
      <c r="A1405" s="74" t="s">
        <v>5242</v>
      </c>
      <c r="B1405" s="129" t="s">
        <v>4870</v>
      </c>
      <c r="C1405" s="130" t="s">
        <v>5243</v>
      </c>
      <c r="D1405" s="131" t="s">
        <v>4868</v>
      </c>
      <c r="E1405" s="129" t="s">
        <v>2549</v>
      </c>
      <c r="F1405" s="132" t="s">
        <v>5244</v>
      </c>
      <c r="G1405" s="132">
        <v>0</v>
      </c>
      <c r="H1405" s="348">
        <v>0</v>
      </c>
      <c r="I1405" s="74"/>
      <c r="J1405" s="337">
        <v>0</v>
      </c>
      <c r="K1405" s="338">
        <v>0</v>
      </c>
      <c r="L1405" s="74"/>
      <c r="M1405" s="339">
        <v>0</v>
      </c>
      <c r="N1405" s="340">
        <f t="shared" si="90"/>
        <v>0</v>
      </c>
      <c r="O1405" s="74"/>
      <c r="P1405" s="133">
        <v>0</v>
      </c>
      <c r="Q1405" s="133">
        <v>0</v>
      </c>
      <c r="R1405" s="133">
        <v>0</v>
      </c>
      <c r="S1405" s="134">
        <v>0</v>
      </c>
      <c r="T1405" s="135">
        <v>0</v>
      </c>
      <c r="U1405" s="135">
        <v>0</v>
      </c>
      <c r="V1405" s="341">
        <v>0</v>
      </c>
      <c r="W1405" s="233" t="s">
        <v>4679</v>
      </c>
      <c r="X1405" s="89"/>
      <c r="Y1405" s="89"/>
      <c r="Z1405" s="90"/>
    </row>
    <row r="1406" spans="1:26" ht="14.5" customHeight="1">
      <c r="A1406" s="74" t="s">
        <v>5245</v>
      </c>
      <c r="B1406" s="129" t="s">
        <v>4870</v>
      </c>
      <c r="C1406" s="130" t="s">
        <v>5246</v>
      </c>
      <c r="D1406" s="131" t="s">
        <v>4868</v>
      </c>
      <c r="E1406" s="129" t="s">
        <v>2549</v>
      </c>
      <c r="F1406" s="132" t="s">
        <v>5247</v>
      </c>
      <c r="G1406" s="132">
        <v>0</v>
      </c>
      <c r="H1406" s="348">
        <v>0</v>
      </c>
      <c r="I1406" s="74"/>
      <c r="J1406" s="337">
        <v>0</v>
      </c>
      <c r="K1406" s="338">
        <v>0</v>
      </c>
      <c r="L1406" s="74"/>
      <c r="M1406" s="339">
        <v>0</v>
      </c>
      <c r="N1406" s="340">
        <f t="shared" si="90"/>
        <v>0</v>
      </c>
      <c r="O1406" s="74"/>
      <c r="P1406" s="133">
        <v>0</v>
      </c>
      <c r="Q1406" s="133">
        <v>0</v>
      </c>
      <c r="R1406" s="133">
        <v>0</v>
      </c>
      <c r="S1406" s="134">
        <v>0</v>
      </c>
      <c r="T1406" s="135">
        <v>0</v>
      </c>
      <c r="U1406" s="135">
        <v>0</v>
      </c>
      <c r="V1406" s="341">
        <v>0</v>
      </c>
      <c r="W1406" s="233" t="s">
        <v>4679</v>
      </c>
      <c r="X1406" s="89"/>
      <c r="Y1406" s="89"/>
      <c r="Z1406" s="90"/>
    </row>
    <row r="1407" spans="1:26" ht="14.5" customHeight="1">
      <c r="A1407" s="74" t="s">
        <v>5248</v>
      </c>
      <c r="B1407" s="129" t="s">
        <v>4870</v>
      </c>
      <c r="C1407" s="130" t="s">
        <v>5249</v>
      </c>
      <c r="D1407" s="131" t="s">
        <v>4868</v>
      </c>
      <c r="E1407" s="129" t="s">
        <v>2549</v>
      </c>
      <c r="F1407" s="132" t="s">
        <v>5250</v>
      </c>
      <c r="G1407" s="132">
        <v>5.5063670199999998E-3</v>
      </c>
      <c r="H1407" s="348">
        <v>5.5063670199999998E-3</v>
      </c>
      <c r="I1407" s="74"/>
      <c r="J1407" s="337">
        <v>2.8853644360902254E-2</v>
      </c>
      <c r="K1407" s="338">
        <v>2.8853644360902254E-2</v>
      </c>
      <c r="L1407" s="74"/>
      <c r="M1407" s="339">
        <v>7.5702330999999996E-4</v>
      </c>
      <c r="N1407" s="340">
        <f t="shared" si="90"/>
        <v>7.5702330999999996E-4</v>
      </c>
      <c r="O1407" s="74"/>
      <c r="P1407" s="133">
        <v>7.1091196000000001E-4</v>
      </c>
      <c r="Q1407" s="145">
        <v>2.8058535000000002E-5</v>
      </c>
      <c r="R1407" s="145">
        <v>1.8052811000000001E-5</v>
      </c>
      <c r="S1407" s="134">
        <v>4.2620620911000002E-8</v>
      </c>
      <c r="T1407" s="135">
        <v>1.0376676990379998E-10</v>
      </c>
      <c r="U1407" s="135">
        <v>2.5284048889000002E-3</v>
      </c>
      <c r="V1407" s="342">
        <v>1.8183257000000001E-6</v>
      </c>
      <c r="W1407" s="233" t="s">
        <v>4679</v>
      </c>
      <c r="X1407" s="89"/>
      <c r="Y1407" s="89"/>
      <c r="Z1407" s="90"/>
    </row>
    <row r="1408" spans="1:26" ht="14.5" customHeight="1">
      <c r="A1408" s="74" t="s">
        <v>5251</v>
      </c>
      <c r="B1408" s="129" t="s">
        <v>4870</v>
      </c>
      <c r="C1408" s="130" t="s">
        <v>5252</v>
      </c>
      <c r="D1408" s="131" t="s">
        <v>4868</v>
      </c>
      <c r="E1408" s="129" t="s">
        <v>2549</v>
      </c>
      <c r="F1408" s="132" t="s">
        <v>5253</v>
      </c>
      <c r="G1408" s="132">
        <v>1.8757880931999999E-2</v>
      </c>
      <c r="H1408" s="348">
        <v>1.8757880931999999E-2</v>
      </c>
      <c r="I1408" s="74"/>
      <c r="J1408" s="337">
        <v>0.10092572180451127</v>
      </c>
      <c r="K1408" s="338">
        <v>0.10092572180451127</v>
      </c>
      <c r="L1408" s="74"/>
      <c r="M1408" s="339">
        <v>2.989444E-3</v>
      </c>
      <c r="N1408" s="340">
        <f t="shared" si="90"/>
        <v>2.989444E-3</v>
      </c>
      <c r="O1408" s="74"/>
      <c r="P1408" s="133">
        <v>2.7944036999999998E-3</v>
      </c>
      <c r="Q1408" s="133">
        <v>1.0062211999999999E-4</v>
      </c>
      <c r="R1408" s="145">
        <v>9.4418153999999998E-5</v>
      </c>
      <c r="S1408" s="134">
        <v>1.6753019783000001E-7</v>
      </c>
      <c r="T1408" s="135">
        <v>3.7212320981770003E-10</v>
      </c>
      <c r="U1408" s="135">
        <v>1.3223831311799999E-2</v>
      </c>
      <c r="V1408" s="342">
        <v>6.3696785999999996E-6</v>
      </c>
      <c r="W1408" s="233" t="s">
        <v>4679</v>
      </c>
      <c r="X1408" s="89"/>
      <c r="Y1408" s="89"/>
      <c r="Z1408" s="90"/>
    </row>
    <row r="1409" spans="1:26" ht="14.5" customHeight="1">
      <c r="A1409" s="74" t="s">
        <v>5254</v>
      </c>
      <c r="B1409" s="129" t="s">
        <v>4870</v>
      </c>
      <c r="C1409" s="130" t="s">
        <v>5255</v>
      </c>
      <c r="D1409" s="131" t="s">
        <v>4868</v>
      </c>
      <c r="E1409" s="129" t="s">
        <v>2549</v>
      </c>
      <c r="F1409" s="132" t="s">
        <v>5256</v>
      </c>
      <c r="G1409" s="132">
        <v>3.6964633140000001E-2</v>
      </c>
      <c r="H1409" s="348">
        <v>3.6964633140000001E-2</v>
      </c>
      <c r="I1409" s="74"/>
      <c r="J1409" s="337">
        <v>0.19936336842105262</v>
      </c>
      <c r="K1409" s="338">
        <v>0.19936336842105262</v>
      </c>
      <c r="L1409" s="74"/>
      <c r="M1409" s="339">
        <v>5.8946833999999997E-3</v>
      </c>
      <c r="N1409" s="340">
        <f t="shared" ref="N1409:N1472" si="91">M1409</f>
        <v>5.8946833999999997E-3</v>
      </c>
      <c r="O1409" s="74"/>
      <c r="P1409" s="133">
        <v>5.5111413999999999E-3</v>
      </c>
      <c r="Q1409" s="133">
        <v>1.9850445999999999E-4</v>
      </c>
      <c r="R1409" s="133">
        <v>1.8503755000000001E-4</v>
      </c>
      <c r="S1409" s="134">
        <v>3.3040415441999999E-7</v>
      </c>
      <c r="T1409" s="135">
        <v>7.3411412129699998E-10</v>
      </c>
      <c r="U1409" s="135">
        <v>2.5915623350699999E-2</v>
      </c>
      <c r="V1409" s="342">
        <v>1.2521147E-5</v>
      </c>
      <c r="W1409" s="233" t="s">
        <v>4679</v>
      </c>
      <c r="X1409" s="89"/>
      <c r="Y1409" s="89"/>
      <c r="Z1409" s="90"/>
    </row>
    <row r="1410" spans="1:26" ht="14.5" customHeight="1">
      <c r="A1410" s="74" t="s">
        <v>5257</v>
      </c>
      <c r="B1410" s="129" t="s">
        <v>4870</v>
      </c>
      <c r="C1410" s="130" t="s">
        <v>5258</v>
      </c>
      <c r="D1410" s="131" t="s">
        <v>4868</v>
      </c>
      <c r="E1410" s="129" t="s">
        <v>2549</v>
      </c>
      <c r="F1410" s="132" t="s">
        <v>5259</v>
      </c>
      <c r="G1410" s="132">
        <v>2.5644246784999998E-2</v>
      </c>
      <c r="H1410" s="348">
        <v>2.5644246784999998E-2</v>
      </c>
      <c r="I1410" s="74"/>
      <c r="J1410" s="337">
        <v>0.13836683458646615</v>
      </c>
      <c r="K1410" s="338">
        <v>0.13836683458646615</v>
      </c>
      <c r="L1410" s="74"/>
      <c r="M1410" s="339">
        <v>3.585853E-3</v>
      </c>
      <c r="N1410" s="340">
        <f t="shared" si="91"/>
        <v>3.585853E-3</v>
      </c>
      <c r="O1410" s="74"/>
      <c r="P1410" s="133">
        <v>3.3675975000000001E-3</v>
      </c>
      <c r="Q1410" s="133">
        <v>1.3371219E-4</v>
      </c>
      <c r="R1410" s="145">
        <v>8.4543319000000006E-5</v>
      </c>
      <c r="S1410" s="134">
        <v>2.0189433300999998E-7</v>
      </c>
      <c r="T1410" s="135">
        <v>4.9449773006299996E-10</v>
      </c>
      <c r="U1410" s="135">
        <v>1.18408009813E-2</v>
      </c>
      <c r="V1410" s="342">
        <v>8.4426486000000004E-6</v>
      </c>
      <c r="W1410" s="233" t="s">
        <v>4679</v>
      </c>
      <c r="X1410" s="89"/>
      <c r="Y1410" s="89"/>
      <c r="Z1410" s="90"/>
    </row>
    <row r="1411" spans="1:26" ht="14.5" customHeight="1">
      <c r="A1411" s="74" t="s">
        <v>5260</v>
      </c>
      <c r="B1411" s="129" t="s">
        <v>4870</v>
      </c>
      <c r="C1411" s="130" t="s">
        <v>5261</v>
      </c>
      <c r="D1411" s="131" t="s">
        <v>4868</v>
      </c>
      <c r="E1411" s="129" t="s">
        <v>2549</v>
      </c>
      <c r="F1411" s="132" t="s">
        <v>5262</v>
      </c>
      <c r="G1411" s="132">
        <v>8.3561347700000007E-3</v>
      </c>
      <c r="H1411" s="348">
        <v>8.3561347700000007E-3</v>
      </c>
      <c r="I1411" s="74"/>
      <c r="J1411" s="337">
        <v>4.9214202255639099E-2</v>
      </c>
      <c r="K1411" s="338">
        <v>4.9214202255639099E-2</v>
      </c>
      <c r="L1411" s="74"/>
      <c r="M1411" s="339">
        <v>1.1012708E-3</v>
      </c>
      <c r="N1411" s="340">
        <f t="shared" si="91"/>
        <v>1.1012708E-3</v>
      </c>
      <c r="O1411" s="74"/>
      <c r="P1411" s="133">
        <v>1.0510711E-3</v>
      </c>
      <c r="Q1411" s="145">
        <v>4.3711139000000002E-5</v>
      </c>
      <c r="R1411" s="145">
        <v>6.4885079000000001E-6</v>
      </c>
      <c r="S1411" s="134">
        <v>6.3013857682999996E-8</v>
      </c>
      <c r="T1411" s="135">
        <v>1.6165362548649999E-10</v>
      </c>
      <c r="U1411" s="135">
        <v>9.0875461630000008E-4</v>
      </c>
      <c r="V1411" s="342">
        <v>2.7171011999999999E-6</v>
      </c>
      <c r="W1411" s="233" t="s">
        <v>4679</v>
      </c>
      <c r="X1411" s="89"/>
      <c r="Y1411" s="89"/>
      <c r="Z1411" s="90"/>
    </row>
    <row r="1412" spans="1:26" ht="14.5" customHeight="1">
      <c r="A1412" s="74" t="s">
        <v>5263</v>
      </c>
      <c r="B1412" s="129" t="s">
        <v>4870</v>
      </c>
      <c r="C1412" s="130" t="s">
        <v>5264</v>
      </c>
      <c r="D1412" s="131" t="s">
        <v>4868</v>
      </c>
      <c r="E1412" s="129" t="s">
        <v>2549</v>
      </c>
      <c r="F1412" s="132" t="s">
        <v>5265</v>
      </c>
      <c r="G1412" s="132">
        <v>3.1542434997000005E-2</v>
      </c>
      <c r="H1412" s="348">
        <v>3.1542434997000005E-2</v>
      </c>
      <c r="I1412" s="74"/>
      <c r="J1412" s="337">
        <v>0.18468307518796992</v>
      </c>
      <c r="K1412" s="338">
        <v>0.18468307518796992</v>
      </c>
      <c r="L1412" s="74"/>
      <c r="M1412" s="339">
        <v>4.3112182000000004E-3</v>
      </c>
      <c r="N1412" s="340">
        <f t="shared" si="91"/>
        <v>4.3112182000000004E-3</v>
      </c>
      <c r="O1412" s="74"/>
      <c r="P1412" s="133">
        <v>4.0947305000000002E-3</v>
      </c>
      <c r="Q1412" s="133">
        <v>1.6738136999999999E-4</v>
      </c>
      <c r="R1412" s="145">
        <v>4.9106247999999999E-5</v>
      </c>
      <c r="S1412" s="134">
        <v>2.4548743931999998E-7</v>
      </c>
      <c r="T1412" s="135">
        <v>6.1901393125500003E-10</v>
      </c>
      <c r="U1412" s="135">
        <v>6.8776257657999999E-3</v>
      </c>
      <c r="V1412" s="342">
        <v>1.0292771E-5</v>
      </c>
      <c r="W1412" s="233" t="s">
        <v>4679</v>
      </c>
      <c r="X1412" s="89"/>
      <c r="Y1412" s="89"/>
      <c r="Z1412" s="90"/>
    </row>
    <row r="1413" spans="1:26" ht="14.5" customHeight="1">
      <c r="A1413" s="74" t="s">
        <v>5266</v>
      </c>
      <c r="B1413" s="129" t="s">
        <v>4870</v>
      </c>
      <c r="C1413" s="130" t="s">
        <v>5267</v>
      </c>
      <c r="D1413" s="131" t="s">
        <v>4868</v>
      </c>
      <c r="E1413" s="129" t="s">
        <v>2549</v>
      </c>
      <c r="F1413" s="132" t="s">
        <v>5268</v>
      </c>
      <c r="G1413" s="132">
        <v>3.4714989642400003E-2</v>
      </c>
      <c r="H1413" s="348">
        <v>3.4714989642400003E-2</v>
      </c>
      <c r="I1413" s="74"/>
      <c r="J1413" s="337">
        <v>0.18700772180451128</v>
      </c>
      <c r="K1413" s="338">
        <v>0.18700772180451128</v>
      </c>
      <c r="L1413" s="74"/>
      <c r="M1413" s="339">
        <v>4.8705036000000002E-3</v>
      </c>
      <c r="N1413" s="340">
        <f t="shared" si="91"/>
        <v>4.8705036000000002E-3</v>
      </c>
      <c r="O1413" s="74"/>
      <c r="P1413" s="133">
        <v>4.5714757999999996E-3</v>
      </c>
      <c r="Q1413" s="133">
        <v>1.812389E-4</v>
      </c>
      <c r="R1413" s="133">
        <v>1.1778896E-4</v>
      </c>
      <c r="S1413" s="134">
        <v>2.7406929694000001E-7</v>
      </c>
      <c r="T1413" s="135">
        <v>6.7026222309099991E-10</v>
      </c>
      <c r="U1413" s="135">
        <v>1.6497052529110001E-2</v>
      </c>
      <c r="V1413" s="342">
        <v>1.1431682E-5</v>
      </c>
      <c r="W1413" s="233" t="s">
        <v>4679</v>
      </c>
      <c r="X1413" s="89"/>
      <c r="Y1413" s="89"/>
      <c r="Z1413" s="90"/>
    </row>
    <row r="1414" spans="1:26" ht="14.5" customHeight="1">
      <c r="A1414" s="74" t="s">
        <v>5269</v>
      </c>
      <c r="B1414" s="129" t="s">
        <v>4870</v>
      </c>
      <c r="C1414" s="130" t="s">
        <v>5270</v>
      </c>
      <c r="D1414" s="131" t="s">
        <v>4868</v>
      </c>
      <c r="E1414" s="129" t="s">
        <v>2549</v>
      </c>
      <c r="F1414" s="132" t="s">
        <v>5271</v>
      </c>
      <c r="G1414" s="132">
        <v>2.5422085979999998E-2</v>
      </c>
      <c r="H1414" s="348">
        <v>2.5422085979999998E-2</v>
      </c>
      <c r="I1414" s="74"/>
      <c r="J1414" s="337">
        <v>0.1203323909774436</v>
      </c>
      <c r="K1414" s="338">
        <v>0.1203323909774436</v>
      </c>
      <c r="L1414" s="74"/>
      <c r="M1414" s="339">
        <v>3.1464236E-3</v>
      </c>
      <c r="N1414" s="340">
        <f t="shared" si="91"/>
        <v>3.1464236E-3</v>
      </c>
      <c r="O1414" s="74"/>
      <c r="P1414" s="133">
        <v>2.9609752999999999E-3</v>
      </c>
      <c r="Q1414" s="133">
        <v>1.1549047E-4</v>
      </c>
      <c r="R1414" s="145">
        <v>6.9957856999999999E-5</v>
      </c>
      <c r="S1414" s="134">
        <v>1.7751650537000002E-7</v>
      </c>
      <c r="T1414" s="135">
        <v>4.2710973242770006E-10</v>
      </c>
      <c r="U1414" s="135">
        <v>9.7980192399999989E-3</v>
      </c>
      <c r="V1414" s="342">
        <v>7.8441500000000001E-6</v>
      </c>
      <c r="W1414" s="233" t="s">
        <v>4679</v>
      </c>
      <c r="X1414" s="89"/>
      <c r="Y1414" s="89"/>
      <c r="Z1414" s="90"/>
    </row>
    <row r="1415" spans="1:26" ht="14.5" customHeight="1">
      <c r="A1415" s="74" t="s">
        <v>5272</v>
      </c>
      <c r="B1415" s="129" t="s">
        <v>4870</v>
      </c>
      <c r="C1415" s="130" t="s">
        <v>5273</v>
      </c>
      <c r="D1415" s="131" t="s">
        <v>4868</v>
      </c>
      <c r="E1415" s="129" t="s">
        <v>2549</v>
      </c>
      <c r="F1415" s="132" t="s">
        <v>5274</v>
      </c>
      <c r="G1415" s="132">
        <v>3.0447083680000001E-2</v>
      </c>
      <c r="H1415" s="348">
        <v>3.0447083680000001E-2</v>
      </c>
      <c r="I1415" s="74"/>
      <c r="J1415" s="337">
        <v>0.16371409774436091</v>
      </c>
      <c r="K1415" s="338">
        <v>0.16371409774436091</v>
      </c>
      <c r="L1415" s="74"/>
      <c r="M1415" s="339">
        <v>4.5726995999999997E-3</v>
      </c>
      <c r="N1415" s="340">
        <f t="shared" si="91"/>
        <v>4.5726995999999997E-3</v>
      </c>
      <c r="O1415" s="74"/>
      <c r="P1415" s="133">
        <v>4.2846035000000003E-3</v>
      </c>
      <c r="Q1415" s="133">
        <v>1.6070297999999999E-4</v>
      </c>
      <c r="R1415" s="133">
        <v>1.2739315E-4</v>
      </c>
      <c r="S1415" s="134">
        <v>2.5687070541000001E-7</v>
      </c>
      <c r="T1415" s="135">
        <v>5.9431574612900004E-10</v>
      </c>
      <c r="U1415" s="135">
        <v>1.7842178152199999E-2</v>
      </c>
      <c r="V1415" s="342">
        <v>1.0138249E-5</v>
      </c>
      <c r="W1415" s="233" t="s">
        <v>4679</v>
      </c>
      <c r="X1415" s="89"/>
      <c r="Y1415" s="89"/>
      <c r="Z1415" s="90"/>
    </row>
    <row r="1416" spans="1:26" ht="14.5" customHeight="1">
      <c r="A1416" s="74" t="s">
        <v>5275</v>
      </c>
      <c r="B1416" s="129" t="s">
        <v>4870</v>
      </c>
      <c r="C1416" s="130" t="s">
        <v>5276</v>
      </c>
      <c r="D1416" s="131" t="s">
        <v>4868</v>
      </c>
      <c r="E1416" s="129" t="s">
        <v>2549</v>
      </c>
      <c r="F1416" s="132" t="s">
        <v>5277</v>
      </c>
      <c r="G1416" s="132">
        <v>1.106006113E-2</v>
      </c>
      <c r="H1416" s="348">
        <v>1.106006113E-2</v>
      </c>
      <c r="I1416" s="74"/>
      <c r="J1416" s="337">
        <v>6.1011034586466159E-2</v>
      </c>
      <c r="K1416" s="338">
        <v>6.1011034586466159E-2</v>
      </c>
      <c r="L1416" s="74"/>
      <c r="M1416" s="339">
        <v>1.5946127E-3</v>
      </c>
      <c r="N1416" s="340">
        <f t="shared" si="91"/>
        <v>1.5946127E-3</v>
      </c>
      <c r="O1416" s="74"/>
      <c r="P1416" s="133">
        <v>1.5023388E-3</v>
      </c>
      <c r="Q1416" s="145">
        <v>5.7994366999999998E-5</v>
      </c>
      <c r="R1416" s="145">
        <v>3.4279580999999998E-5</v>
      </c>
      <c r="S1416" s="134">
        <v>9.0068272743000007E-8</v>
      </c>
      <c r="T1416" s="135">
        <v>2.144762123441E-10</v>
      </c>
      <c r="U1416" s="135">
        <v>4.8010618480999996E-3</v>
      </c>
      <c r="V1416" s="342">
        <v>3.6658156E-6</v>
      </c>
      <c r="W1416" s="233" t="s">
        <v>4679</v>
      </c>
      <c r="X1416" s="89"/>
      <c r="Y1416" s="89"/>
      <c r="Z1416" s="90"/>
    </row>
    <row r="1417" spans="1:26" ht="14.5" customHeight="1">
      <c r="A1417" s="74" t="s">
        <v>5278</v>
      </c>
      <c r="B1417" s="129" t="s">
        <v>4870</v>
      </c>
      <c r="C1417" s="130" t="s">
        <v>5279</v>
      </c>
      <c r="D1417" s="131" t="s">
        <v>4868</v>
      </c>
      <c r="E1417" s="129" t="s">
        <v>2549</v>
      </c>
      <c r="F1417" s="132" t="s">
        <v>5280</v>
      </c>
      <c r="G1417" s="132">
        <v>3.0150774239999997E-2</v>
      </c>
      <c r="H1417" s="348">
        <v>3.0150774239999997E-2</v>
      </c>
      <c r="I1417" s="74"/>
      <c r="J1417" s="337">
        <v>0.16262528571428569</v>
      </c>
      <c r="K1417" s="338">
        <v>0.16262528571428569</v>
      </c>
      <c r="L1417" s="74"/>
      <c r="M1417" s="339">
        <v>4.8218465999999996E-3</v>
      </c>
      <c r="N1417" s="340">
        <f t="shared" si="91"/>
        <v>4.8218465999999996E-3</v>
      </c>
      <c r="O1417" s="74"/>
      <c r="P1417" s="133">
        <v>4.5067527E-3</v>
      </c>
      <c r="Q1417" s="133">
        <v>1.6219199999999999E-4</v>
      </c>
      <c r="R1417" s="133">
        <v>1.5290190999999999E-4</v>
      </c>
      <c r="S1417" s="134">
        <v>2.7018900485E-7</v>
      </c>
      <c r="T1417" s="135">
        <v>5.9982247183399998E-10</v>
      </c>
      <c r="U1417" s="135">
        <v>2.1414833113989999E-2</v>
      </c>
      <c r="V1417" s="342">
        <v>1.0241322E-5</v>
      </c>
      <c r="W1417" s="233" t="s">
        <v>4679</v>
      </c>
      <c r="X1417" s="89"/>
      <c r="Y1417" s="89"/>
      <c r="Z1417" s="90"/>
    </row>
    <row r="1418" spans="1:26" ht="14.5" customHeight="1">
      <c r="A1418" s="74" t="s">
        <v>5281</v>
      </c>
      <c r="B1418" s="129" t="s">
        <v>4870</v>
      </c>
      <c r="C1418" s="130" t="s">
        <v>5282</v>
      </c>
      <c r="D1418" s="131" t="s">
        <v>4868</v>
      </c>
      <c r="E1418" s="129" t="s">
        <v>2549</v>
      </c>
      <c r="F1418" s="132" t="s">
        <v>5283</v>
      </c>
      <c r="G1418" s="132">
        <v>6.1954882109999999E-4</v>
      </c>
      <c r="H1418" s="348">
        <v>6.1954882109999999E-4</v>
      </c>
      <c r="I1418" s="74"/>
      <c r="J1418" s="337">
        <v>2.1234569172932333E-3</v>
      </c>
      <c r="K1418" s="338">
        <v>2.1234569172932333E-3</v>
      </c>
      <c r="L1418" s="74"/>
      <c r="M1418" s="345">
        <v>5.3318327999999997E-5</v>
      </c>
      <c r="N1418" s="340">
        <f t="shared" si="91"/>
        <v>5.3318327999999997E-5</v>
      </c>
      <c r="P1418" s="145">
        <v>5.0762513999999999E-5</v>
      </c>
      <c r="Q1418" s="145">
        <v>2.1625532999999998E-6</v>
      </c>
      <c r="R1418" s="145">
        <v>3.9326106E-7</v>
      </c>
      <c r="S1418" s="134">
        <v>3.0433161089999999E-9</v>
      </c>
      <c r="T1418" s="135">
        <v>7.9976082444499999E-12</v>
      </c>
      <c r="U1418" s="135">
        <v>5.5078579899999998E-5</v>
      </c>
      <c r="V1418" s="342">
        <v>2.0616808E-7</v>
      </c>
      <c r="W1418" s="233" t="s">
        <v>4679</v>
      </c>
      <c r="X1418" s="89"/>
      <c r="Y1418" s="89"/>
      <c r="Z1418" s="90"/>
    </row>
    <row r="1419" spans="1:26" ht="14.5" customHeight="1">
      <c r="A1419" s="74" t="s">
        <v>5284</v>
      </c>
      <c r="B1419" s="129" t="s">
        <v>4870</v>
      </c>
      <c r="C1419" s="130" t="s">
        <v>5285</v>
      </c>
      <c r="D1419" s="131" t="s">
        <v>4868</v>
      </c>
      <c r="E1419" s="129" t="s">
        <v>2549</v>
      </c>
      <c r="F1419" s="132" t="s">
        <v>5286</v>
      </c>
      <c r="G1419" s="132">
        <v>1.664855061E-2</v>
      </c>
      <c r="H1419" s="348">
        <v>1.664855061E-2</v>
      </c>
      <c r="I1419" s="74"/>
      <c r="J1419" s="337">
        <v>8.9336165413533827E-2</v>
      </c>
      <c r="K1419" s="338">
        <v>8.9336165413533827E-2</v>
      </c>
      <c r="L1419" s="74"/>
      <c r="M1419" s="339">
        <v>2.3827665999999999E-3</v>
      </c>
      <c r="N1419" s="340">
        <f t="shared" si="91"/>
        <v>2.3827665999999999E-3</v>
      </c>
      <c r="O1419" s="74"/>
      <c r="P1419" s="133">
        <v>2.2357416000000001E-3</v>
      </c>
      <c r="Q1419" s="145">
        <v>8.6909948999999993E-5</v>
      </c>
      <c r="R1419" s="145">
        <v>6.0115046999999998E-5</v>
      </c>
      <c r="S1419" s="134">
        <v>1.3403726354999999E-7</v>
      </c>
      <c r="T1419" s="135">
        <v>3.214125382167E-10</v>
      </c>
      <c r="U1419" s="135">
        <v>8.4194744268999994E-3</v>
      </c>
      <c r="V1419" s="342">
        <v>5.5145655000000003E-6</v>
      </c>
      <c r="W1419" s="233" t="s">
        <v>4679</v>
      </c>
      <c r="X1419" s="89"/>
      <c r="Y1419" s="89"/>
      <c r="Z1419" s="90"/>
    </row>
    <row r="1420" spans="1:26" ht="14.5" customHeight="1">
      <c r="A1420" s="74" t="s">
        <v>5287</v>
      </c>
      <c r="B1420" s="129" t="s">
        <v>4870</v>
      </c>
      <c r="C1420" s="130" t="s">
        <v>5288</v>
      </c>
      <c r="D1420" s="131" t="s">
        <v>4868</v>
      </c>
      <c r="E1420" s="129" t="s">
        <v>2549</v>
      </c>
      <c r="F1420" s="132" t="s">
        <v>5289</v>
      </c>
      <c r="G1420" s="132">
        <v>3.8202035006000001E-2</v>
      </c>
      <c r="H1420" s="348">
        <v>3.8202035006000001E-2</v>
      </c>
      <c r="I1420" s="74"/>
      <c r="J1420" s="337">
        <v>0.20673712030075186</v>
      </c>
      <c r="K1420" s="338">
        <v>0.20673712030075186</v>
      </c>
      <c r="L1420" s="74"/>
      <c r="M1420" s="339">
        <v>5.5288213999999999E-3</v>
      </c>
      <c r="N1420" s="340">
        <f t="shared" si="91"/>
        <v>5.5288213999999999E-3</v>
      </c>
      <c r="O1420" s="74"/>
      <c r="P1420" s="133">
        <v>5.2520841000000002E-3</v>
      </c>
      <c r="Q1420" s="133">
        <v>2.0558765E-4</v>
      </c>
      <c r="R1420" s="145">
        <v>7.1149642000000002E-5</v>
      </c>
      <c r="S1420" s="134">
        <v>3.1487314753E-7</v>
      </c>
      <c r="T1420" s="135">
        <v>7.6030936738999993E-10</v>
      </c>
      <c r="U1420" s="135">
        <v>9.9649357446299994E-3</v>
      </c>
      <c r="V1420" s="342">
        <v>1.1926748E-5</v>
      </c>
      <c r="W1420" s="233" t="s">
        <v>4679</v>
      </c>
      <c r="X1420" s="89"/>
      <c r="Y1420" s="89"/>
      <c r="Z1420" s="90"/>
    </row>
    <row r="1421" spans="1:26" ht="14.5" customHeight="1">
      <c r="A1421" s="74" t="s">
        <v>5290</v>
      </c>
      <c r="B1421" s="129" t="s">
        <v>4870</v>
      </c>
      <c r="C1421" s="130" t="s">
        <v>5291</v>
      </c>
      <c r="D1421" s="131" t="s">
        <v>4868</v>
      </c>
      <c r="E1421" s="129" t="s">
        <v>2549</v>
      </c>
      <c r="F1421" s="132" t="s">
        <v>5292</v>
      </c>
      <c r="G1421" s="132">
        <v>3.9886737849000001E-2</v>
      </c>
      <c r="H1421" s="348">
        <v>3.9886737849000001E-2</v>
      </c>
      <c r="I1421" s="74"/>
      <c r="J1421" s="337">
        <v>0.2153538872180451</v>
      </c>
      <c r="K1421" s="338">
        <v>0.2153538872180451</v>
      </c>
      <c r="L1421" s="74"/>
      <c r="M1421" s="339">
        <v>6.3847749999999997E-3</v>
      </c>
      <c r="N1421" s="340">
        <f t="shared" si="91"/>
        <v>6.3847749999999997E-3</v>
      </c>
      <c r="O1421" s="74"/>
      <c r="P1421" s="133">
        <v>5.9676052999999996E-3</v>
      </c>
      <c r="Q1421" s="133">
        <v>2.1472688E-4</v>
      </c>
      <c r="R1421" s="133">
        <v>2.0244290000000001E-4</v>
      </c>
      <c r="S1421" s="134">
        <v>3.5777009904000001E-7</v>
      </c>
      <c r="T1421" s="135">
        <v>7.9410827057199995E-10</v>
      </c>
      <c r="U1421" s="135">
        <v>2.8353347394209999E-2</v>
      </c>
      <c r="V1421" s="342">
        <v>1.3544557E-5</v>
      </c>
      <c r="W1421" s="233" t="s">
        <v>4679</v>
      </c>
      <c r="X1421" s="89"/>
      <c r="Y1421" s="89"/>
      <c r="Z1421" s="90"/>
    </row>
    <row r="1422" spans="1:26" ht="14.5" customHeight="1">
      <c r="A1422" s="74" t="s">
        <v>5293</v>
      </c>
      <c r="B1422" s="129" t="s">
        <v>4870</v>
      </c>
      <c r="C1422" s="130" t="s">
        <v>5294</v>
      </c>
      <c r="D1422" s="131" t="s">
        <v>4868</v>
      </c>
      <c r="E1422" s="129" t="s">
        <v>2549</v>
      </c>
      <c r="F1422" s="132" t="s">
        <v>5295</v>
      </c>
      <c r="G1422" s="132">
        <v>3.4820800756329998E-2</v>
      </c>
      <c r="H1422" s="348">
        <v>3.4820800756329998E-2</v>
      </c>
      <c r="I1422" s="74"/>
      <c r="J1422" s="337">
        <v>0.18758710526315789</v>
      </c>
      <c r="K1422" s="338">
        <v>0.18758710526315789</v>
      </c>
      <c r="L1422" s="74"/>
      <c r="M1422" s="339">
        <v>4.8858838E-3</v>
      </c>
      <c r="N1422" s="340">
        <f t="shared" si="91"/>
        <v>4.8858838E-3</v>
      </c>
      <c r="O1422" s="74"/>
      <c r="P1422" s="133">
        <v>4.5858532999999996E-3</v>
      </c>
      <c r="Q1422" s="133">
        <v>1.8180917000000001E-4</v>
      </c>
      <c r="R1422" s="133">
        <v>1.1822124E-4</v>
      </c>
      <c r="S1422" s="134">
        <v>2.7493126250000001E-7</v>
      </c>
      <c r="T1422" s="135">
        <v>6.7237117841399999E-10</v>
      </c>
      <c r="U1422" s="135">
        <v>1.6557597279118499E-2</v>
      </c>
      <c r="V1422" s="342">
        <v>1.1467614E-5</v>
      </c>
      <c r="W1422" s="233" t="s">
        <v>4679</v>
      </c>
      <c r="X1422" s="89"/>
      <c r="Y1422" s="89"/>
      <c r="Z1422" s="90"/>
    </row>
    <row r="1423" spans="1:26" ht="14.5" customHeight="1">
      <c r="A1423" s="74" t="s">
        <v>5296</v>
      </c>
      <c r="B1423" s="129" t="s">
        <v>4870</v>
      </c>
      <c r="C1423" s="130" t="s">
        <v>5297</v>
      </c>
      <c r="D1423" s="131" t="s">
        <v>4868</v>
      </c>
      <c r="E1423" s="129" t="s">
        <v>2549</v>
      </c>
      <c r="F1423" s="132" t="s">
        <v>5298</v>
      </c>
      <c r="G1423" s="132">
        <v>2.8655371264000001E-2</v>
      </c>
      <c r="H1423" s="348">
        <v>2.8655371264000001E-2</v>
      </c>
      <c r="I1423" s="74"/>
      <c r="J1423" s="337">
        <v>0.15446225563909774</v>
      </c>
      <c r="K1423" s="338">
        <v>0.15446225563909774</v>
      </c>
      <c r="L1423" s="74"/>
      <c r="M1423" s="339">
        <v>4.5719178999999999E-3</v>
      </c>
      <c r="N1423" s="340">
        <f t="shared" si="91"/>
        <v>4.5719178999999999E-3</v>
      </c>
      <c r="O1423" s="74"/>
      <c r="P1423" s="133">
        <v>4.2739494000000001E-3</v>
      </c>
      <c r="Q1423" s="133">
        <v>1.5391054999999999E-4</v>
      </c>
      <c r="R1423" s="133">
        <v>1.4405799000000001E-4</v>
      </c>
      <c r="S1423" s="134">
        <v>2.5623197831000002E-7</v>
      </c>
      <c r="T1423" s="135">
        <v>5.6919580036199994E-10</v>
      </c>
      <c r="U1423" s="135">
        <v>2.0176189363399998E-2</v>
      </c>
      <c r="V1423" s="342">
        <v>9.7179831999999992E-6</v>
      </c>
      <c r="W1423" s="233" t="s">
        <v>4679</v>
      </c>
      <c r="X1423" s="89"/>
      <c r="Y1423" s="89"/>
      <c r="Z1423" s="90"/>
    </row>
    <row r="1424" spans="1:26" ht="14.5" customHeight="1">
      <c r="A1424" s="74" t="s">
        <v>5299</v>
      </c>
      <c r="B1424" s="129" t="s">
        <v>4870</v>
      </c>
      <c r="C1424" s="130" t="s">
        <v>5300</v>
      </c>
      <c r="D1424" s="131" t="s">
        <v>4868</v>
      </c>
      <c r="E1424" s="129" t="s">
        <v>2549</v>
      </c>
      <c r="F1424" s="132" t="s">
        <v>5301</v>
      </c>
      <c r="G1424" s="132">
        <v>2.8678838193E-2</v>
      </c>
      <c r="H1424" s="348">
        <v>2.8678838193E-2</v>
      </c>
      <c r="I1424" s="74"/>
      <c r="J1424" s="337">
        <v>0.1331862932330827</v>
      </c>
      <c r="K1424" s="338">
        <v>0.1331862932330827</v>
      </c>
      <c r="L1424" s="74"/>
      <c r="M1424" s="339">
        <v>3.3151299999999999E-3</v>
      </c>
      <c r="N1424" s="340">
        <f t="shared" si="91"/>
        <v>3.3151299999999999E-3</v>
      </c>
      <c r="O1424" s="74"/>
      <c r="P1424" s="133">
        <v>3.1305342E-3</v>
      </c>
      <c r="Q1424" s="133">
        <v>1.2546553999999999E-4</v>
      </c>
      <c r="R1424" s="145">
        <v>5.9130296000000001E-5</v>
      </c>
      <c r="S1424" s="134">
        <v>1.8768190373000001E-7</v>
      </c>
      <c r="T1424" s="135">
        <v>4.6399978175199997E-10</v>
      </c>
      <c r="U1424" s="135">
        <v>8.2815540778599997E-3</v>
      </c>
      <c r="V1424" s="342">
        <v>8.6439275000000006E-6</v>
      </c>
      <c r="W1424" s="233" t="s">
        <v>4679</v>
      </c>
      <c r="X1424" s="89"/>
      <c r="Y1424" s="89"/>
      <c r="Z1424" s="90"/>
    </row>
    <row r="1425" spans="1:26" ht="14.5" customHeight="1">
      <c r="A1425" s="74" t="s">
        <v>5302</v>
      </c>
      <c r="B1425" s="129" t="s">
        <v>4870</v>
      </c>
      <c r="C1425" s="130" t="s">
        <v>5303</v>
      </c>
      <c r="D1425" s="131" t="s">
        <v>4868</v>
      </c>
      <c r="E1425" s="129" t="s">
        <v>2549</v>
      </c>
      <c r="F1425" s="132" t="s">
        <v>5304</v>
      </c>
      <c r="G1425" s="132">
        <v>1.7034301250000002E-2</v>
      </c>
      <c r="H1425" s="348">
        <v>1.7034301250000002E-2</v>
      </c>
      <c r="I1425" s="74"/>
      <c r="J1425" s="337">
        <v>9.1177142857142846E-2</v>
      </c>
      <c r="K1425" s="338">
        <v>9.1177142857142846E-2</v>
      </c>
      <c r="L1425" s="74"/>
      <c r="M1425" s="339">
        <v>2.6874758000000002E-3</v>
      </c>
      <c r="N1425" s="340">
        <f t="shared" si="91"/>
        <v>2.6874758000000002E-3</v>
      </c>
      <c r="O1425" s="74"/>
      <c r="P1425" s="133">
        <v>2.5134382999999999E-3</v>
      </c>
      <c r="Q1425" s="145">
        <v>9.0751447000000002E-5</v>
      </c>
      <c r="R1425" s="145">
        <v>8.3285960999999995E-5</v>
      </c>
      <c r="S1425" s="134">
        <v>1.50685751956E-7</v>
      </c>
      <c r="T1425" s="135">
        <v>3.3561925405149998E-10</v>
      </c>
      <c r="U1425" s="135">
        <v>1.1664700719999999E-2</v>
      </c>
      <c r="V1425" s="342">
        <v>5.7616095000000002E-6</v>
      </c>
      <c r="W1425" s="233" t="s">
        <v>4679</v>
      </c>
      <c r="X1425" s="89"/>
      <c r="Y1425" s="89"/>
      <c r="Z1425" s="90"/>
    </row>
    <row r="1426" spans="1:26" ht="14.5" customHeight="1">
      <c r="A1426" s="74" t="s">
        <v>5305</v>
      </c>
      <c r="B1426" s="129" t="s">
        <v>4870</v>
      </c>
      <c r="C1426" s="130" t="s">
        <v>5306</v>
      </c>
      <c r="D1426" s="131" t="s">
        <v>4868</v>
      </c>
      <c r="E1426" s="129" t="s">
        <v>2549</v>
      </c>
      <c r="F1426" s="132" t="s">
        <v>5307</v>
      </c>
      <c r="G1426" s="132">
        <v>0</v>
      </c>
      <c r="H1426" s="348">
        <v>0</v>
      </c>
      <c r="I1426" s="74"/>
      <c r="J1426" s="337">
        <v>0</v>
      </c>
      <c r="K1426" s="338">
        <v>0</v>
      </c>
      <c r="L1426" s="74"/>
      <c r="M1426" s="339">
        <v>0</v>
      </c>
      <c r="N1426" s="340">
        <f t="shared" si="91"/>
        <v>0</v>
      </c>
      <c r="O1426" s="74"/>
      <c r="P1426" s="133">
        <v>0</v>
      </c>
      <c r="Q1426" s="133">
        <v>0</v>
      </c>
      <c r="R1426" s="133">
        <v>0</v>
      </c>
      <c r="S1426" s="134">
        <v>0</v>
      </c>
      <c r="T1426" s="135">
        <v>0</v>
      </c>
      <c r="U1426" s="135">
        <v>0</v>
      </c>
      <c r="V1426" s="341">
        <v>0</v>
      </c>
      <c r="W1426" s="233" t="s">
        <v>4679</v>
      </c>
      <c r="X1426" s="89"/>
      <c r="Y1426" s="89"/>
      <c r="Z1426" s="90"/>
    </row>
    <row r="1427" spans="1:26" ht="14.5" customHeight="1">
      <c r="A1427" s="74" t="s">
        <v>5308</v>
      </c>
      <c r="B1427" s="129" t="s">
        <v>4870</v>
      </c>
      <c r="C1427" s="130" t="s">
        <v>5309</v>
      </c>
      <c r="D1427" s="131" t="s">
        <v>4868</v>
      </c>
      <c r="E1427" s="129" t="s">
        <v>2549</v>
      </c>
      <c r="F1427" s="132" t="s">
        <v>5310</v>
      </c>
      <c r="G1427" s="132">
        <v>3.9093999173000001E-2</v>
      </c>
      <c r="H1427" s="348">
        <v>3.9093999173000001E-2</v>
      </c>
      <c r="I1427" s="74"/>
      <c r="J1427" s="337">
        <v>0.21105470676691729</v>
      </c>
      <c r="K1427" s="338">
        <v>0.21105470676691729</v>
      </c>
      <c r="L1427" s="74"/>
      <c r="M1427" s="339">
        <v>6.2592738000000004E-3</v>
      </c>
      <c r="N1427" s="340">
        <f t="shared" si="91"/>
        <v>6.2592738000000004E-3</v>
      </c>
      <c r="O1427" s="74"/>
      <c r="P1427" s="133">
        <v>5.8501101999999996E-3</v>
      </c>
      <c r="Q1427" s="133">
        <v>2.1047707999999999E-4</v>
      </c>
      <c r="R1427" s="133">
        <v>1.9868650000000001E-4</v>
      </c>
      <c r="S1427" s="134">
        <v>3.507260277E-7</v>
      </c>
      <c r="T1427" s="135">
        <v>7.7839155568499999E-10</v>
      </c>
      <c r="U1427" s="135">
        <v>2.7827240418340001E-2</v>
      </c>
      <c r="V1427" s="342">
        <v>1.3280103999999999E-5</v>
      </c>
      <c r="W1427" s="233" t="s">
        <v>4679</v>
      </c>
      <c r="X1427" s="89"/>
      <c r="Y1427" s="89"/>
      <c r="Z1427" s="90"/>
    </row>
    <row r="1428" spans="1:26" ht="14.5" customHeight="1">
      <c r="A1428" s="74" t="s">
        <v>5311</v>
      </c>
      <c r="B1428" s="129" t="s">
        <v>4870</v>
      </c>
      <c r="C1428" s="130" t="s">
        <v>5312</v>
      </c>
      <c r="D1428" s="131" t="s">
        <v>4868</v>
      </c>
      <c r="E1428" s="129" t="s">
        <v>2549</v>
      </c>
      <c r="F1428" s="132" t="s">
        <v>5313</v>
      </c>
      <c r="G1428" s="132">
        <v>4.0922396399999998E-2</v>
      </c>
      <c r="H1428" s="348">
        <v>4.0922396399999998E-2</v>
      </c>
      <c r="I1428" s="74"/>
      <c r="J1428" s="337">
        <v>0.22099854887218043</v>
      </c>
      <c r="K1428" s="338">
        <v>0.22099854887218043</v>
      </c>
      <c r="L1428" s="74"/>
      <c r="M1428" s="339">
        <v>6.5547851999999997E-3</v>
      </c>
      <c r="N1428" s="340">
        <f t="shared" si="91"/>
        <v>6.5547851999999997E-3</v>
      </c>
      <c r="O1428" s="74"/>
      <c r="P1428" s="133">
        <v>6.1262399000000002E-3</v>
      </c>
      <c r="Q1428" s="133">
        <v>2.2039967000000001E-4</v>
      </c>
      <c r="R1428" s="133">
        <v>2.0814561E-4</v>
      </c>
      <c r="S1428" s="134">
        <v>3.6728056872000001E-7</v>
      </c>
      <c r="T1428" s="135">
        <v>8.1508754938899991E-10</v>
      </c>
      <c r="U1428" s="135">
        <v>2.9152047E-2</v>
      </c>
      <c r="V1428" s="342">
        <v>1.3901083999999999E-5</v>
      </c>
      <c r="W1428" s="233" t="s">
        <v>4679</v>
      </c>
      <c r="X1428" s="89"/>
      <c r="Y1428" s="89"/>
      <c r="Z1428" s="90"/>
    </row>
    <row r="1429" spans="1:26" ht="14.5" customHeight="1">
      <c r="A1429" s="74" t="s">
        <v>5314</v>
      </c>
      <c r="B1429" s="129" t="s">
        <v>4870</v>
      </c>
      <c r="C1429" s="130" t="s">
        <v>5315</v>
      </c>
      <c r="D1429" s="131" t="s">
        <v>4868</v>
      </c>
      <c r="E1429" s="129" t="s">
        <v>2549</v>
      </c>
      <c r="F1429" s="132" t="s">
        <v>5316</v>
      </c>
      <c r="G1429" s="132">
        <v>4.0922396399999998E-2</v>
      </c>
      <c r="H1429" s="348">
        <v>4.0922396399999998E-2</v>
      </c>
      <c r="I1429" s="74"/>
      <c r="J1429" s="337">
        <v>0.22099854887218043</v>
      </c>
      <c r="K1429" s="338">
        <v>0.22099854887218043</v>
      </c>
      <c r="L1429" s="74"/>
      <c r="M1429" s="339">
        <v>6.5547851999999997E-3</v>
      </c>
      <c r="N1429" s="340">
        <f t="shared" si="91"/>
        <v>6.5547851999999997E-3</v>
      </c>
      <c r="O1429" s="74"/>
      <c r="P1429" s="133">
        <v>6.1262399000000002E-3</v>
      </c>
      <c r="Q1429" s="133">
        <v>2.2039967000000001E-4</v>
      </c>
      <c r="R1429" s="133">
        <v>2.0814561E-4</v>
      </c>
      <c r="S1429" s="134">
        <v>3.6728056872000001E-7</v>
      </c>
      <c r="T1429" s="135">
        <v>8.1508754938899991E-10</v>
      </c>
      <c r="U1429" s="135">
        <v>2.9152047E-2</v>
      </c>
      <c r="V1429" s="342">
        <v>1.3901083999999999E-5</v>
      </c>
      <c r="W1429" s="233" t="s">
        <v>4679</v>
      </c>
      <c r="X1429" s="89"/>
      <c r="Y1429" s="89"/>
      <c r="Z1429" s="90"/>
    </row>
    <row r="1430" spans="1:26" ht="14.5" customHeight="1">
      <c r="A1430" s="74" t="s">
        <v>5317</v>
      </c>
      <c r="B1430" s="129" t="s">
        <v>4870</v>
      </c>
      <c r="C1430" s="130" t="s">
        <v>5318</v>
      </c>
      <c r="D1430" s="131" t="s">
        <v>4868</v>
      </c>
      <c r="E1430" s="129" t="s">
        <v>2549</v>
      </c>
      <c r="F1430" s="132" t="s">
        <v>5319</v>
      </c>
      <c r="G1430" s="132">
        <v>3.0829236941000003E-2</v>
      </c>
      <c r="H1430" s="348">
        <v>3.0829236941000003E-2</v>
      </c>
      <c r="I1430" s="74"/>
      <c r="J1430" s="337">
        <v>0.16618455639097743</v>
      </c>
      <c r="K1430" s="338">
        <v>0.16618455639097743</v>
      </c>
      <c r="L1430" s="74"/>
      <c r="M1430" s="339">
        <v>4.9265862999999998E-3</v>
      </c>
      <c r="N1430" s="340">
        <f t="shared" si="91"/>
        <v>4.9265862999999998E-3</v>
      </c>
      <c r="O1430" s="74"/>
      <c r="P1430" s="133">
        <v>4.6047242999999998E-3</v>
      </c>
      <c r="Q1430" s="133">
        <v>1.6574546E-4</v>
      </c>
      <c r="R1430" s="133">
        <v>1.5611653E-4</v>
      </c>
      <c r="S1430" s="134">
        <v>2.7606260768000004E-7</v>
      </c>
      <c r="T1430" s="135">
        <v>6.1296398611799993E-10</v>
      </c>
      <c r="U1430" s="135">
        <v>2.1865060329399999E-2</v>
      </c>
      <c r="V1430" s="342">
        <v>1.0471424999999999E-5</v>
      </c>
      <c r="W1430" s="233" t="s">
        <v>4679</v>
      </c>
      <c r="X1430" s="89"/>
      <c r="Y1430" s="89"/>
      <c r="Z1430" s="90"/>
    </row>
    <row r="1431" spans="1:26" ht="14.5" customHeight="1">
      <c r="A1431" s="74" t="s">
        <v>5320</v>
      </c>
      <c r="B1431" s="129" t="s">
        <v>4870</v>
      </c>
      <c r="C1431" s="130" t="s">
        <v>5321</v>
      </c>
      <c r="D1431" s="131" t="s">
        <v>4868</v>
      </c>
      <c r="E1431" s="129" t="s">
        <v>2549</v>
      </c>
      <c r="F1431" s="132" t="s">
        <v>5322</v>
      </c>
      <c r="G1431" s="132">
        <v>2.7232376450000002E-2</v>
      </c>
      <c r="H1431" s="348">
        <v>2.7232376450000002E-2</v>
      </c>
      <c r="I1431" s="74"/>
      <c r="J1431" s="337">
        <v>0.14650105263157895</v>
      </c>
      <c r="K1431" s="338">
        <v>0.14650105263157895</v>
      </c>
      <c r="L1431" s="74"/>
      <c r="M1431" s="339">
        <v>4.3234312E-3</v>
      </c>
      <c r="N1431" s="340">
        <f t="shared" si="91"/>
        <v>4.3234312E-3</v>
      </c>
      <c r="O1431" s="74"/>
      <c r="P1431" s="133">
        <v>4.0429441999999998E-3</v>
      </c>
      <c r="Q1431" s="133">
        <v>1.4577724E-4</v>
      </c>
      <c r="R1431" s="133">
        <v>1.347097E-4</v>
      </c>
      <c r="S1431" s="134">
        <v>2.4238274965E-7</v>
      </c>
      <c r="T1431" s="135">
        <v>5.3911701633100002E-10</v>
      </c>
      <c r="U1431" s="135">
        <v>1.88669037399E-2</v>
      </c>
      <c r="V1431" s="342">
        <v>9.2120585999999992E-6</v>
      </c>
      <c r="W1431" s="233" t="s">
        <v>4679</v>
      </c>
      <c r="X1431" s="89"/>
      <c r="Y1431" s="89"/>
      <c r="Z1431" s="90"/>
    </row>
    <row r="1432" spans="1:26" ht="14.5" customHeight="1">
      <c r="A1432" s="74" t="s">
        <v>5323</v>
      </c>
      <c r="B1432" s="129" t="s">
        <v>4870</v>
      </c>
      <c r="C1432" s="130" t="s">
        <v>5324</v>
      </c>
      <c r="D1432" s="131" t="s">
        <v>4868</v>
      </c>
      <c r="E1432" s="129" t="s">
        <v>2549</v>
      </c>
      <c r="F1432" s="132" t="s">
        <v>5325</v>
      </c>
      <c r="G1432" s="132">
        <v>3.6885133064E-2</v>
      </c>
      <c r="H1432" s="348">
        <v>3.6885133064E-2</v>
      </c>
      <c r="I1432" s="74"/>
      <c r="J1432" s="337">
        <v>0.19907295488721805</v>
      </c>
      <c r="K1432" s="338">
        <v>0.19907295488721805</v>
      </c>
      <c r="L1432" s="74"/>
      <c r="M1432" s="339">
        <v>5.9035056000000001E-3</v>
      </c>
      <c r="N1432" s="340">
        <f t="shared" si="91"/>
        <v>5.9035056000000001E-3</v>
      </c>
      <c r="O1432" s="74"/>
      <c r="P1432" s="133">
        <v>5.5176336000000003E-3</v>
      </c>
      <c r="Q1432" s="133">
        <v>1.9853798999999999E-4</v>
      </c>
      <c r="R1432" s="133">
        <v>1.8733397999999999E-4</v>
      </c>
      <c r="S1432" s="134">
        <v>3.307933783E-7</v>
      </c>
      <c r="T1432" s="135">
        <v>7.342381280809999E-10</v>
      </c>
      <c r="U1432" s="135">
        <v>2.6237252131760001E-2</v>
      </c>
      <c r="V1432" s="342">
        <v>1.252922E-5</v>
      </c>
      <c r="W1432" s="233" t="s">
        <v>4679</v>
      </c>
      <c r="X1432" s="89"/>
      <c r="Y1432" s="89"/>
      <c r="Z1432" s="90"/>
    </row>
    <row r="1433" spans="1:26" ht="14.5" customHeight="1">
      <c r="A1433" s="74" t="s">
        <v>5326</v>
      </c>
      <c r="B1433" s="129" t="s">
        <v>4870</v>
      </c>
      <c r="C1433" s="130" t="s">
        <v>5327</v>
      </c>
      <c r="D1433" s="131" t="s">
        <v>4868</v>
      </c>
      <c r="E1433" s="129" t="s">
        <v>2549</v>
      </c>
      <c r="F1433" s="132" t="s">
        <v>5328</v>
      </c>
      <c r="G1433" s="132">
        <v>3.6769893774899996E-2</v>
      </c>
      <c r="H1433" s="348">
        <v>3.6769893774899996E-2</v>
      </c>
      <c r="I1433" s="74"/>
      <c r="J1433" s="337">
        <v>0.19825981203007517</v>
      </c>
      <c r="K1433" s="338">
        <v>0.19825981203007517</v>
      </c>
      <c r="L1433" s="74"/>
      <c r="M1433" s="339">
        <v>5.4250182999999999E-3</v>
      </c>
      <c r="N1433" s="340">
        <f t="shared" si="91"/>
        <v>5.4250182999999999E-3</v>
      </c>
      <c r="O1433" s="74"/>
      <c r="P1433" s="133">
        <v>5.0833917999999999E-3</v>
      </c>
      <c r="Q1433" s="133">
        <v>1.9418009000000001E-4</v>
      </c>
      <c r="R1433" s="133">
        <v>1.4744641000000001E-4</v>
      </c>
      <c r="S1433" s="134">
        <v>3.0475969795999998E-7</v>
      </c>
      <c r="T1433" s="135">
        <v>7.18121614876E-10</v>
      </c>
      <c r="U1433" s="135">
        <v>2.0650758252337999E-2</v>
      </c>
      <c r="V1433" s="342">
        <v>1.2247724E-5</v>
      </c>
      <c r="W1433" s="233" t="s">
        <v>4679</v>
      </c>
      <c r="X1433" s="89"/>
      <c r="Y1433" s="89"/>
      <c r="Z1433" s="90"/>
    </row>
    <row r="1434" spans="1:26" ht="14.5" customHeight="1">
      <c r="A1434" s="74" t="s">
        <v>5329</v>
      </c>
      <c r="B1434" s="129" t="s">
        <v>4870</v>
      </c>
      <c r="C1434" s="130" t="s">
        <v>5330</v>
      </c>
      <c r="D1434" s="131" t="s">
        <v>4868</v>
      </c>
      <c r="E1434" s="129" t="s">
        <v>2549</v>
      </c>
      <c r="F1434" s="132" t="s">
        <v>5331</v>
      </c>
      <c r="G1434" s="132">
        <v>3.2193868269999995E-2</v>
      </c>
      <c r="H1434" s="348">
        <v>3.2193868269999995E-2</v>
      </c>
      <c r="I1434" s="74"/>
      <c r="J1434" s="337">
        <v>0.17637525563909773</v>
      </c>
      <c r="K1434" s="338">
        <v>0.17637525563909773</v>
      </c>
      <c r="L1434" s="74"/>
      <c r="M1434" s="339">
        <v>4.8266715999999996E-3</v>
      </c>
      <c r="N1434" s="340">
        <f t="shared" si="91"/>
        <v>4.8266715999999996E-3</v>
      </c>
      <c r="O1434" s="74"/>
      <c r="P1434" s="133">
        <v>4.530152E-3</v>
      </c>
      <c r="Q1434" s="133">
        <v>1.7106525999999999E-4</v>
      </c>
      <c r="R1434" s="133">
        <v>1.2545431E-4</v>
      </c>
      <c r="S1434" s="134">
        <v>2.7159184910999998E-7</v>
      </c>
      <c r="T1434" s="135">
        <v>6.3263779070699993E-10</v>
      </c>
      <c r="U1434" s="135">
        <v>1.75706319593E-2</v>
      </c>
      <c r="V1434" s="342">
        <v>1.0741967E-5</v>
      </c>
      <c r="W1434" s="233" t="s">
        <v>4679</v>
      </c>
      <c r="X1434" s="89"/>
      <c r="Y1434" s="89"/>
      <c r="Z1434" s="90"/>
    </row>
    <row r="1435" spans="1:26" ht="14.5" customHeight="1">
      <c r="A1435" s="74" t="s">
        <v>5332</v>
      </c>
      <c r="B1435" s="129" t="s">
        <v>4870</v>
      </c>
      <c r="C1435" s="130" t="s">
        <v>5333</v>
      </c>
      <c r="D1435" s="131" t="s">
        <v>4868</v>
      </c>
      <c r="E1435" s="129" t="s">
        <v>2549</v>
      </c>
      <c r="F1435" s="132" t="s">
        <v>5334</v>
      </c>
      <c r="G1435" s="132">
        <v>3.2656163704999998E-2</v>
      </c>
      <c r="H1435" s="348">
        <v>3.2656163704999998E-2</v>
      </c>
      <c r="I1435" s="74"/>
      <c r="J1435" s="337">
        <v>0.19587572180451127</v>
      </c>
      <c r="K1435" s="338">
        <v>0.19587572180451127</v>
      </c>
      <c r="L1435" s="74"/>
      <c r="M1435" s="339">
        <v>4.4084538E-3</v>
      </c>
      <c r="N1435" s="340">
        <f t="shared" si="91"/>
        <v>4.4084538E-3</v>
      </c>
      <c r="O1435" s="74"/>
      <c r="P1435" s="133">
        <v>4.2033382999999997E-3</v>
      </c>
      <c r="Q1435" s="133">
        <v>1.7403106000000001E-4</v>
      </c>
      <c r="R1435" s="145">
        <v>3.1084421999999997E-5</v>
      </c>
      <c r="S1435" s="134">
        <v>2.5199870026999999E-7</v>
      </c>
      <c r="T1435" s="135">
        <v>6.4360598249300004E-10</v>
      </c>
      <c r="U1435" s="135">
        <v>4.3535604713000001E-3</v>
      </c>
      <c r="V1435" s="342">
        <v>1.0616593E-5</v>
      </c>
      <c r="W1435" s="233" t="s">
        <v>4679</v>
      </c>
      <c r="X1435" s="89"/>
      <c r="Y1435" s="89"/>
      <c r="Z1435" s="90"/>
    </row>
    <row r="1436" spans="1:26" ht="14.5" customHeight="1">
      <c r="A1436" s="74" t="s">
        <v>5335</v>
      </c>
      <c r="B1436" s="129" t="s">
        <v>4870</v>
      </c>
      <c r="C1436" s="130" t="s">
        <v>5336</v>
      </c>
      <c r="D1436" s="131" t="s">
        <v>4868</v>
      </c>
      <c r="E1436" s="129" t="s">
        <v>2549</v>
      </c>
      <c r="F1436" s="132" t="s">
        <v>5337</v>
      </c>
      <c r="G1436" s="132">
        <v>3.6467570089999998E-2</v>
      </c>
      <c r="H1436" s="348">
        <v>3.6467570089999998E-2</v>
      </c>
      <c r="I1436" s="74"/>
      <c r="J1436" s="337">
        <v>0.19666346616541353</v>
      </c>
      <c r="K1436" s="338">
        <v>0.19666346616541353</v>
      </c>
      <c r="L1436" s="74"/>
      <c r="M1436" s="339">
        <v>5.8149754000000001E-3</v>
      </c>
      <c r="N1436" s="340">
        <f t="shared" si="91"/>
        <v>5.8149754000000001E-3</v>
      </c>
      <c r="O1436" s="74"/>
      <c r="P1436" s="133">
        <v>5.4366086000000001E-3</v>
      </c>
      <c r="Q1436" s="133">
        <v>1.9581975E-4</v>
      </c>
      <c r="R1436" s="133">
        <v>1.8254702999999999E-4</v>
      </c>
      <c r="S1436" s="134">
        <v>3.2593576975999996E-7</v>
      </c>
      <c r="T1436" s="135">
        <v>7.241854787549999E-10</v>
      </c>
      <c r="U1436" s="135">
        <v>2.5566810789E-2</v>
      </c>
      <c r="V1436" s="342">
        <v>1.2353429E-5</v>
      </c>
      <c r="W1436" s="233" t="s">
        <v>4679</v>
      </c>
      <c r="X1436" s="89"/>
      <c r="Y1436" s="89"/>
      <c r="Z1436" s="90"/>
    </row>
    <row r="1437" spans="1:26" ht="14.5" customHeight="1">
      <c r="A1437" s="74" t="s">
        <v>5338</v>
      </c>
      <c r="B1437" s="129" t="s">
        <v>4870</v>
      </c>
      <c r="C1437" s="130" t="s">
        <v>5339</v>
      </c>
      <c r="D1437" s="131" t="s">
        <v>4868</v>
      </c>
      <c r="E1437" s="129" t="s">
        <v>2549</v>
      </c>
      <c r="F1437" s="132" t="s">
        <v>5340</v>
      </c>
      <c r="G1437" s="132">
        <v>4.6210913399999994E-3</v>
      </c>
      <c r="H1437" s="348">
        <v>4.6210913399999994E-3</v>
      </c>
      <c r="I1437" s="74"/>
      <c r="J1437" s="337">
        <v>2.3792622556390974E-2</v>
      </c>
      <c r="K1437" s="338">
        <v>2.3792622556390974E-2</v>
      </c>
      <c r="L1437" s="74"/>
      <c r="M1437" s="339">
        <v>6.8948814000000002E-4</v>
      </c>
      <c r="N1437" s="340">
        <f t="shared" si="91"/>
        <v>6.8948814000000002E-4</v>
      </c>
      <c r="O1437" s="74"/>
      <c r="P1437" s="133">
        <v>6.4600126000000004E-4</v>
      </c>
      <c r="Q1437" s="145">
        <v>2.3630149999999999E-5</v>
      </c>
      <c r="R1437" s="145">
        <v>1.9856728999999998E-5</v>
      </c>
      <c r="S1437" s="134">
        <v>3.8729093014999996E-8</v>
      </c>
      <c r="T1437" s="135">
        <v>8.7389606935600003E-11</v>
      </c>
      <c r="U1437" s="135">
        <v>2.7810545796999996E-3</v>
      </c>
      <c r="V1437" s="342">
        <v>1.5508496E-6</v>
      </c>
      <c r="W1437" s="233" t="s">
        <v>4679</v>
      </c>
      <c r="X1437" s="89"/>
      <c r="Y1437" s="89"/>
      <c r="Z1437" s="90"/>
    </row>
    <row r="1438" spans="1:26" ht="14.5" customHeight="1">
      <c r="A1438" s="74" t="s">
        <v>5341</v>
      </c>
      <c r="B1438" s="129" t="s">
        <v>4870</v>
      </c>
      <c r="C1438" s="130" t="s">
        <v>5342</v>
      </c>
      <c r="D1438" s="131" t="s">
        <v>4868</v>
      </c>
      <c r="E1438" s="129" t="s">
        <v>2549</v>
      </c>
      <c r="F1438" s="132" t="s">
        <v>5343</v>
      </c>
      <c r="G1438" s="132">
        <v>3.4324783122999997E-2</v>
      </c>
      <c r="H1438" s="348">
        <v>3.4324783122999997E-2</v>
      </c>
      <c r="I1438" s="74"/>
      <c r="J1438" s="337">
        <v>0.1848967669172932</v>
      </c>
      <c r="K1438" s="338">
        <v>0.1848967669172932</v>
      </c>
      <c r="L1438" s="74"/>
      <c r="M1438" s="339">
        <v>4.8449334000000002E-3</v>
      </c>
      <c r="N1438" s="340">
        <f t="shared" si="91"/>
        <v>4.8449334000000002E-3</v>
      </c>
      <c r="O1438" s="74"/>
      <c r="P1438" s="133">
        <v>4.5466698E-3</v>
      </c>
      <c r="Q1438" s="133">
        <v>1.7940128E-4</v>
      </c>
      <c r="R1438" s="133">
        <v>1.1886233E-4</v>
      </c>
      <c r="S1438" s="134">
        <v>2.7258212098E-7</v>
      </c>
      <c r="T1438" s="135">
        <v>6.6346626360299999E-10</v>
      </c>
      <c r="U1438" s="135">
        <v>1.6647384719740001E-2</v>
      </c>
      <c r="V1438" s="342">
        <v>1.1315870000000001E-5</v>
      </c>
      <c r="W1438" s="233" t="s">
        <v>4679</v>
      </c>
      <c r="X1438" s="89"/>
      <c r="Y1438" s="89"/>
      <c r="Z1438" s="90"/>
    </row>
    <row r="1439" spans="1:26" ht="14.5" customHeight="1">
      <c r="A1439" s="74" t="s">
        <v>5344</v>
      </c>
      <c r="B1439" s="129" t="s">
        <v>4870</v>
      </c>
      <c r="C1439" s="130" t="s">
        <v>5345</v>
      </c>
      <c r="D1439" s="131" t="s">
        <v>4868</v>
      </c>
      <c r="E1439" s="129" t="s">
        <v>2549</v>
      </c>
      <c r="F1439" s="132" t="s">
        <v>5346</v>
      </c>
      <c r="G1439" s="132">
        <v>4.0922396399999998E-2</v>
      </c>
      <c r="H1439" s="348">
        <v>4.0922396399999998E-2</v>
      </c>
      <c r="I1439" s="74"/>
      <c r="J1439" s="337">
        <v>0.22099854887218043</v>
      </c>
      <c r="K1439" s="338">
        <v>0.22099854887218043</v>
      </c>
      <c r="L1439" s="74"/>
      <c r="M1439" s="339">
        <v>6.5547851999999997E-3</v>
      </c>
      <c r="N1439" s="340">
        <f t="shared" si="91"/>
        <v>6.5547851999999997E-3</v>
      </c>
      <c r="O1439" s="74"/>
      <c r="P1439" s="133">
        <v>6.1262399000000002E-3</v>
      </c>
      <c r="Q1439" s="133">
        <v>2.2039967000000001E-4</v>
      </c>
      <c r="R1439" s="133">
        <v>2.0814561E-4</v>
      </c>
      <c r="S1439" s="134">
        <v>3.6728056872000001E-7</v>
      </c>
      <c r="T1439" s="135">
        <v>8.1508754938899991E-10</v>
      </c>
      <c r="U1439" s="135">
        <v>2.9152047E-2</v>
      </c>
      <c r="V1439" s="342">
        <v>1.3901083999999999E-5</v>
      </c>
      <c r="W1439" s="233" t="s">
        <v>4679</v>
      </c>
      <c r="X1439" s="89"/>
      <c r="Y1439" s="89"/>
      <c r="Z1439" s="90"/>
    </row>
    <row r="1440" spans="1:26" ht="14.5" customHeight="1">
      <c r="A1440" s="74" t="s">
        <v>5347</v>
      </c>
      <c r="B1440" s="129" t="s">
        <v>4870</v>
      </c>
      <c r="C1440" s="130" t="s">
        <v>5348</v>
      </c>
      <c r="D1440" s="131" t="s">
        <v>4868</v>
      </c>
      <c r="E1440" s="129" t="s">
        <v>2549</v>
      </c>
      <c r="F1440" s="132" t="s">
        <v>5349</v>
      </c>
      <c r="G1440" s="132">
        <v>3.7334973473999999E-2</v>
      </c>
      <c r="H1440" s="348">
        <v>3.7334973473999999E-2</v>
      </c>
      <c r="I1440" s="74"/>
      <c r="J1440" s="337">
        <v>0.20141527067669171</v>
      </c>
      <c r="K1440" s="338">
        <v>0.20141527067669171</v>
      </c>
      <c r="L1440" s="74"/>
      <c r="M1440" s="339">
        <v>5.9615170000000004E-3</v>
      </c>
      <c r="N1440" s="340">
        <f t="shared" si="91"/>
        <v>5.9615170000000004E-3</v>
      </c>
      <c r="O1440" s="74"/>
      <c r="P1440" s="133">
        <v>5.573008E-3</v>
      </c>
      <c r="Q1440" s="133">
        <v>2.0065656E-4</v>
      </c>
      <c r="R1440" s="133">
        <v>1.8785249000000001E-4</v>
      </c>
      <c r="S1440" s="134">
        <v>3.3411318338999999E-7</v>
      </c>
      <c r="T1440" s="135">
        <v>7.4207306826799994E-10</v>
      </c>
      <c r="U1440" s="135">
        <v>2.6309872235799999E-2</v>
      </c>
      <c r="V1440" s="342">
        <v>1.2659136000000001E-5</v>
      </c>
      <c r="W1440" s="233" t="s">
        <v>4679</v>
      </c>
      <c r="X1440" s="89"/>
      <c r="Y1440" s="89"/>
      <c r="Z1440" s="90"/>
    </row>
    <row r="1441" spans="1:26" ht="14.5" customHeight="1">
      <c r="A1441" s="74" t="s">
        <v>5350</v>
      </c>
      <c r="B1441" s="129" t="s">
        <v>4870</v>
      </c>
      <c r="C1441" s="130" t="s">
        <v>5351</v>
      </c>
      <c r="D1441" s="131" t="s">
        <v>4868</v>
      </c>
      <c r="E1441" s="129" t="s">
        <v>2549</v>
      </c>
      <c r="F1441" s="132" t="s">
        <v>5352</v>
      </c>
      <c r="G1441" s="132">
        <v>4.1728535346000004E-2</v>
      </c>
      <c r="H1441" s="348">
        <v>4.1728535346000004E-2</v>
      </c>
      <c r="I1441" s="74"/>
      <c r="J1441" s="337">
        <v>0.25401531578947367</v>
      </c>
      <c r="K1441" s="338">
        <v>0.25401531578947367</v>
      </c>
      <c r="L1441" s="74"/>
      <c r="M1441" s="339">
        <v>5.2957038E-3</v>
      </c>
      <c r="N1441" s="340">
        <f t="shared" si="91"/>
        <v>5.2957038E-3</v>
      </c>
      <c r="O1441" s="74"/>
      <c r="P1441" s="133">
        <v>5.0381851999999998E-3</v>
      </c>
      <c r="Q1441" s="133">
        <v>2.2293399999999999E-4</v>
      </c>
      <c r="R1441" s="145">
        <v>3.4584593000000002E-5</v>
      </c>
      <c r="S1441" s="134">
        <v>3.0204947134E-7</v>
      </c>
      <c r="T1441" s="135">
        <v>8.2446003817199995E-10</v>
      </c>
      <c r="U1441" s="135">
        <v>4.8437806131000002E-3</v>
      </c>
      <c r="V1441" s="342">
        <v>1.2632009E-5</v>
      </c>
      <c r="W1441" s="233" t="s">
        <v>4679</v>
      </c>
      <c r="X1441" s="89"/>
      <c r="Y1441" s="89"/>
      <c r="Z1441" s="90"/>
    </row>
    <row r="1442" spans="1:26" ht="14.5" customHeight="1">
      <c r="A1442" s="74" t="s">
        <v>5353</v>
      </c>
      <c r="B1442" s="129" t="s">
        <v>4870</v>
      </c>
      <c r="C1442" s="130" t="s">
        <v>5354</v>
      </c>
      <c r="D1442" s="131" t="s">
        <v>4868</v>
      </c>
      <c r="E1442" s="129" t="s">
        <v>2549</v>
      </c>
      <c r="F1442" s="132" t="s">
        <v>5355</v>
      </c>
      <c r="G1442" s="132">
        <v>2.9528911338000001E-2</v>
      </c>
      <c r="H1442" s="348">
        <v>2.9528911338000001E-2</v>
      </c>
      <c r="I1442" s="74"/>
      <c r="J1442" s="337">
        <v>0.15270313533834584</v>
      </c>
      <c r="K1442" s="338">
        <v>0.15270313533834584</v>
      </c>
      <c r="L1442" s="74"/>
      <c r="M1442" s="339">
        <v>2.9921175E-3</v>
      </c>
      <c r="N1442" s="340">
        <f t="shared" si="91"/>
        <v>2.9921175E-3</v>
      </c>
      <c r="O1442" s="74"/>
      <c r="P1442" s="133">
        <v>2.8165503999999998E-3</v>
      </c>
      <c r="Q1442" s="133">
        <v>1.2725707E-4</v>
      </c>
      <c r="R1442" s="145">
        <v>4.8309999000000001E-5</v>
      </c>
      <c r="S1442" s="134">
        <v>1.6885794006700002E-7</v>
      </c>
      <c r="T1442" s="135">
        <v>4.7062527278999995E-10</v>
      </c>
      <c r="U1442" s="135">
        <v>6.7661062370000004E-3</v>
      </c>
      <c r="V1442" s="342">
        <v>8.3111267999999997E-6</v>
      </c>
      <c r="W1442" s="233" t="s">
        <v>4679</v>
      </c>
      <c r="X1442" s="89"/>
      <c r="Y1442" s="89"/>
      <c r="Z1442" s="90"/>
    </row>
    <row r="1443" spans="1:26" ht="14.5" customHeight="1">
      <c r="A1443" s="74" t="s">
        <v>5356</v>
      </c>
      <c r="B1443" s="129" t="s">
        <v>4870</v>
      </c>
      <c r="C1443" s="130" t="s">
        <v>5357</v>
      </c>
      <c r="D1443" s="131" t="s">
        <v>4868</v>
      </c>
      <c r="E1443" s="129" t="s">
        <v>2549</v>
      </c>
      <c r="F1443" s="132" t="s">
        <v>5358</v>
      </c>
      <c r="G1443" s="132">
        <v>4.0297484868E-2</v>
      </c>
      <c r="H1443" s="348">
        <v>4.0297484868E-2</v>
      </c>
      <c r="I1443" s="74"/>
      <c r="J1443" s="337">
        <v>0.21758245864661652</v>
      </c>
      <c r="K1443" s="338">
        <v>0.21758245864661652</v>
      </c>
      <c r="L1443" s="74"/>
      <c r="M1443" s="339">
        <v>6.4505583E-3</v>
      </c>
      <c r="N1443" s="340">
        <f t="shared" si="91"/>
        <v>6.4505583E-3</v>
      </c>
      <c r="O1443" s="74"/>
      <c r="P1443" s="133">
        <v>6.0291188000000003E-3</v>
      </c>
      <c r="Q1443" s="133">
        <v>2.1694252000000001E-4</v>
      </c>
      <c r="R1443" s="133">
        <v>2.0449695999999999E-4</v>
      </c>
      <c r="S1443" s="134">
        <v>3.6145796119E-7</v>
      </c>
      <c r="T1443" s="135">
        <v>8.0230223705799987E-10</v>
      </c>
      <c r="U1443" s="135">
        <v>2.8641031107979997E-2</v>
      </c>
      <c r="V1443" s="342">
        <v>1.3683199E-5</v>
      </c>
      <c r="W1443" s="233" t="s">
        <v>4679</v>
      </c>
      <c r="X1443" s="89"/>
      <c r="Y1443" s="89"/>
      <c r="Z1443" s="90"/>
    </row>
    <row r="1444" spans="1:26" ht="14.5" customHeight="1">
      <c r="A1444" s="74" t="s">
        <v>5359</v>
      </c>
      <c r="B1444" s="129" t="s">
        <v>4870</v>
      </c>
      <c r="C1444" s="130" t="s">
        <v>5360</v>
      </c>
      <c r="D1444" s="131" t="s">
        <v>4868</v>
      </c>
      <c r="E1444" s="129" t="s">
        <v>2549</v>
      </c>
      <c r="F1444" s="132" t="s">
        <v>5361</v>
      </c>
      <c r="G1444" s="132">
        <v>2.7021575159999998E-2</v>
      </c>
      <c r="H1444" s="348">
        <v>2.7021575159999998E-2</v>
      </c>
      <c r="I1444" s="74"/>
      <c r="J1444" s="337">
        <v>0.15289151879699248</v>
      </c>
      <c r="K1444" s="338">
        <v>0.15289151879699248</v>
      </c>
      <c r="L1444" s="74"/>
      <c r="M1444" s="339">
        <v>3.9572249000000004E-3</v>
      </c>
      <c r="N1444" s="340">
        <f t="shared" si="91"/>
        <v>3.9572249000000004E-3</v>
      </c>
      <c r="O1444" s="74"/>
      <c r="P1444" s="133">
        <v>3.7317448999999998E-3</v>
      </c>
      <c r="Q1444" s="133">
        <v>1.4404190000000001E-4</v>
      </c>
      <c r="R1444" s="145">
        <v>8.1438126E-5</v>
      </c>
      <c r="S1444" s="134">
        <v>2.2372571782E-7</v>
      </c>
      <c r="T1444" s="135">
        <v>5.32699326201E-10</v>
      </c>
      <c r="U1444" s="135">
        <v>1.14058996145E-2</v>
      </c>
      <c r="V1444" s="342">
        <v>8.9655739999999999E-6</v>
      </c>
      <c r="W1444" s="233" t="s">
        <v>4679</v>
      </c>
      <c r="X1444" s="89"/>
      <c r="Y1444" s="89"/>
      <c r="Z1444" s="90"/>
    </row>
    <row r="1445" spans="1:26" ht="14.5" customHeight="1">
      <c r="A1445" s="74" t="s">
        <v>5362</v>
      </c>
      <c r="B1445" s="129" t="s">
        <v>4870</v>
      </c>
      <c r="C1445" s="130" t="s">
        <v>5363</v>
      </c>
      <c r="D1445" s="131" t="s">
        <v>4868</v>
      </c>
      <c r="E1445" s="129" t="s">
        <v>2549</v>
      </c>
      <c r="F1445" s="132" t="s">
        <v>5364</v>
      </c>
      <c r="G1445" s="132">
        <v>1.488062259E-2</v>
      </c>
      <c r="H1445" s="348">
        <v>1.488062259E-2</v>
      </c>
      <c r="I1445" s="74"/>
      <c r="J1445" s="337">
        <v>7.9591120300751869E-2</v>
      </c>
      <c r="K1445" s="338">
        <v>7.9591120300751869E-2</v>
      </c>
      <c r="L1445" s="74"/>
      <c r="M1445" s="339">
        <v>2.3144479000000002E-3</v>
      </c>
      <c r="N1445" s="340">
        <f t="shared" si="91"/>
        <v>2.3144479000000002E-3</v>
      </c>
      <c r="O1445" s="74"/>
      <c r="P1445" s="133">
        <v>2.1648709E-3</v>
      </c>
      <c r="Q1445" s="145">
        <v>7.9085926000000006E-5</v>
      </c>
      <c r="R1445" s="145">
        <v>7.0491101999999999E-5</v>
      </c>
      <c r="S1445" s="134">
        <v>1.2978842200099999E-7</v>
      </c>
      <c r="T1445" s="135">
        <v>2.924775337209E-10</v>
      </c>
      <c r="U1445" s="135">
        <v>9.8727032800999988E-3</v>
      </c>
      <c r="V1445" s="342">
        <v>5.0303610000000001E-6</v>
      </c>
      <c r="W1445" s="233" t="s">
        <v>4679</v>
      </c>
      <c r="X1445" s="89"/>
      <c r="Y1445" s="89"/>
      <c r="Z1445" s="90"/>
    </row>
    <row r="1446" spans="1:26" ht="14.5" customHeight="1">
      <c r="A1446" s="74" t="s">
        <v>5365</v>
      </c>
      <c r="B1446" s="129" t="s">
        <v>4870</v>
      </c>
      <c r="C1446" s="130" t="s">
        <v>5366</v>
      </c>
      <c r="D1446" s="131" t="s">
        <v>4868</v>
      </c>
      <c r="E1446" s="129" t="s">
        <v>2549</v>
      </c>
      <c r="F1446" s="132" t="s">
        <v>5367</v>
      </c>
      <c r="G1446" s="132">
        <v>2.0583269290000001E-2</v>
      </c>
      <c r="H1446" s="348">
        <v>2.0583269290000001E-2</v>
      </c>
      <c r="I1446" s="74"/>
      <c r="J1446" s="337">
        <v>0.1105280977443609</v>
      </c>
      <c r="K1446" s="338">
        <v>0.1105280977443609</v>
      </c>
      <c r="L1446" s="74"/>
      <c r="M1446" s="339">
        <v>3.2718079000000001E-3</v>
      </c>
      <c r="N1446" s="340">
        <f t="shared" si="91"/>
        <v>3.2718079000000001E-3</v>
      </c>
      <c r="O1446" s="74"/>
      <c r="P1446" s="133">
        <v>3.0585269000000001E-3</v>
      </c>
      <c r="Q1446" s="133">
        <v>1.1022245999999999E-4</v>
      </c>
      <c r="R1446" s="133">
        <v>1.0305859E-4</v>
      </c>
      <c r="S1446" s="134">
        <v>1.8336492032E-7</v>
      </c>
      <c r="T1446" s="135">
        <v>4.0762742539919992E-10</v>
      </c>
      <c r="U1446" s="135">
        <v>1.4433976267600001E-2</v>
      </c>
      <c r="V1446" s="342">
        <v>6.9867143000000002E-6</v>
      </c>
      <c r="W1446" s="233" t="s">
        <v>4679</v>
      </c>
      <c r="X1446" s="89"/>
      <c r="Y1446" s="89"/>
      <c r="Z1446" s="90"/>
    </row>
    <row r="1447" spans="1:26" ht="14.5" customHeight="1">
      <c r="A1447" s="74" t="s">
        <v>5368</v>
      </c>
      <c r="B1447" s="129" t="s">
        <v>4870</v>
      </c>
      <c r="C1447" s="130" t="s">
        <v>5369</v>
      </c>
      <c r="D1447" s="131" t="s">
        <v>4868</v>
      </c>
      <c r="E1447" s="129" t="s">
        <v>2549</v>
      </c>
      <c r="F1447" s="132" t="s">
        <v>5370</v>
      </c>
      <c r="G1447" s="132">
        <v>3.5387092652199997E-2</v>
      </c>
      <c r="H1447" s="348">
        <v>3.5387092652199997E-2</v>
      </c>
      <c r="I1447" s="74"/>
      <c r="J1447" s="337">
        <v>0.19093110526315787</v>
      </c>
      <c r="K1447" s="338">
        <v>0.19093110526315787</v>
      </c>
      <c r="L1447" s="74"/>
      <c r="M1447" s="339">
        <v>5.2345012E-3</v>
      </c>
      <c r="N1447" s="340">
        <f t="shared" si="91"/>
        <v>5.2345012E-3</v>
      </c>
      <c r="O1447" s="74"/>
      <c r="P1447" s="133">
        <v>4.9049174999999997E-3</v>
      </c>
      <c r="Q1447" s="133">
        <v>1.8700297E-4</v>
      </c>
      <c r="R1447" s="133">
        <v>1.4258072999999999E-4</v>
      </c>
      <c r="S1447" s="134">
        <v>2.9405979857E-7</v>
      </c>
      <c r="T1447" s="135">
        <v>6.9157904722999993E-10</v>
      </c>
      <c r="U1447" s="135">
        <v>1.996928953151E-2</v>
      </c>
      <c r="V1447" s="342">
        <v>1.1795001000000001E-5</v>
      </c>
      <c r="W1447" s="233" t="s">
        <v>4679</v>
      </c>
      <c r="X1447" s="89"/>
      <c r="Y1447" s="89"/>
      <c r="Z1447" s="90"/>
    </row>
    <row r="1448" spans="1:26" ht="14.5" customHeight="1">
      <c r="A1448" s="74" t="s">
        <v>5371</v>
      </c>
      <c r="B1448" s="129" t="s">
        <v>4870</v>
      </c>
      <c r="C1448" s="130" t="s">
        <v>5372</v>
      </c>
      <c r="D1448" s="131" t="s">
        <v>4868</v>
      </c>
      <c r="E1448" s="129" t="s">
        <v>2549</v>
      </c>
      <c r="F1448" s="132" t="s">
        <v>5373</v>
      </c>
      <c r="G1448" s="132">
        <v>3.6800038851E-2</v>
      </c>
      <c r="H1448" s="348">
        <v>3.6800038851E-2</v>
      </c>
      <c r="I1448" s="74"/>
      <c r="J1448" s="337">
        <v>0.20051466917293231</v>
      </c>
      <c r="K1448" s="338">
        <v>0.20051466917293231</v>
      </c>
      <c r="L1448" s="74"/>
      <c r="M1448" s="339">
        <v>4.7909980000000003E-3</v>
      </c>
      <c r="N1448" s="340">
        <f t="shared" si="91"/>
        <v>4.7909980000000003E-3</v>
      </c>
      <c r="O1448" s="74"/>
      <c r="P1448" s="133">
        <v>4.5402565999999997E-3</v>
      </c>
      <c r="Q1448" s="133">
        <v>1.8424669000000001E-4</v>
      </c>
      <c r="R1448" s="145">
        <v>6.6494635999999997E-5</v>
      </c>
      <c r="S1448" s="134">
        <v>2.7219764101999996E-7</v>
      </c>
      <c r="T1448" s="135">
        <v>6.8138567537200011E-10</v>
      </c>
      <c r="U1448" s="135">
        <v>9.3129742842000002E-3</v>
      </c>
      <c r="V1448" s="342">
        <v>1.1711062999999999E-5</v>
      </c>
      <c r="W1448" s="233" t="s">
        <v>4679</v>
      </c>
      <c r="X1448" s="89"/>
      <c r="Y1448" s="89"/>
      <c r="Z1448" s="90"/>
    </row>
    <row r="1449" spans="1:26" ht="14.5" customHeight="1">
      <c r="A1449" s="74" t="s">
        <v>5374</v>
      </c>
      <c r="B1449" s="129" t="s">
        <v>4870</v>
      </c>
      <c r="C1449" s="130" t="s">
        <v>5375</v>
      </c>
      <c r="D1449" s="131" t="s">
        <v>4868</v>
      </c>
      <c r="E1449" s="129" t="s">
        <v>2549</v>
      </c>
      <c r="F1449" s="132" t="s">
        <v>5376</v>
      </c>
      <c r="G1449" s="132">
        <v>4.2551600199999999E-3</v>
      </c>
      <c r="H1449" s="348">
        <v>4.2551600199999999E-3</v>
      </c>
      <c r="I1449" s="74"/>
      <c r="J1449" s="337">
        <v>2.360256766917293E-2</v>
      </c>
      <c r="K1449" s="338">
        <v>2.360256766917293E-2</v>
      </c>
      <c r="L1449" s="74"/>
      <c r="M1449" s="339">
        <v>5.5061699000000003E-4</v>
      </c>
      <c r="N1449" s="340">
        <f t="shared" si="91"/>
        <v>5.5061699000000003E-4</v>
      </c>
      <c r="O1449" s="74"/>
      <c r="P1449" s="133">
        <v>5.2326621999999998E-4</v>
      </c>
      <c r="Q1449" s="145">
        <v>2.1565548999999999E-5</v>
      </c>
      <c r="R1449" s="145">
        <v>5.7852218000000004E-6</v>
      </c>
      <c r="S1449" s="134">
        <v>3.1370877170999998E-8</v>
      </c>
      <c r="T1449" s="135">
        <v>7.9754247996400012E-11</v>
      </c>
      <c r="U1449" s="135">
        <v>8.102551589E-4</v>
      </c>
      <c r="V1449" s="342">
        <v>1.3903909000000001E-6</v>
      </c>
      <c r="W1449" s="233" t="s">
        <v>4679</v>
      </c>
      <c r="X1449" s="89"/>
      <c r="Y1449" s="89"/>
      <c r="Z1449" s="90"/>
    </row>
    <row r="1450" spans="1:26" ht="14.5" customHeight="1">
      <c r="A1450" s="74" t="s">
        <v>5377</v>
      </c>
      <c r="B1450" s="129" t="s">
        <v>4870</v>
      </c>
      <c r="C1450" s="130" t="s">
        <v>5378</v>
      </c>
      <c r="D1450" s="131" t="s">
        <v>4868</v>
      </c>
      <c r="E1450" s="129" t="s">
        <v>2549</v>
      </c>
      <c r="F1450" s="132" t="s">
        <v>5379</v>
      </c>
      <c r="G1450" s="132">
        <v>2.1705673351000002E-2</v>
      </c>
      <c r="H1450" s="348">
        <v>2.1705673351000002E-2</v>
      </c>
      <c r="I1450" s="74"/>
      <c r="J1450" s="337">
        <v>0.11664722556390977</v>
      </c>
      <c r="K1450" s="338">
        <v>0.11664722556390977</v>
      </c>
      <c r="L1450" s="74"/>
      <c r="M1450" s="339">
        <v>3.2990697000000002E-3</v>
      </c>
      <c r="N1450" s="340">
        <f t="shared" si="91"/>
        <v>3.2990697000000002E-3</v>
      </c>
      <c r="O1450" s="74"/>
      <c r="P1450" s="133">
        <v>3.0883055000000001E-3</v>
      </c>
      <c r="Q1450" s="133">
        <v>1.1511484E-4</v>
      </c>
      <c r="R1450" s="145">
        <v>9.5649285000000005E-5</v>
      </c>
      <c r="S1450" s="134">
        <v>1.8515021438999998E-7</v>
      </c>
      <c r="T1450" s="135">
        <v>4.2572056351299999E-10</v>
      </c>
      <c r="U1450" s="135">
        <v>1.33962578853E-2</v>
      </c>
      <c r="V1450" s="342">
        <v>7.2864007999999997E-6</v>
      </c>
      <c r="W1450" s="233" t="s">
        <v>4679</v>
      </c>
      <c r="X1450" s="89"/>
      <c r="Y1450" s="89"/>
      <c r="Z1450" s="90"/>
    </row>
    <row r="1451" spans="1:26" ht="14.5" customHeight="1">
      <c r="A1451" s="74" t="s">
        <v>5380</v>
      </c>
      <c r="B1451" s="129" t="s">
        <v>4870</v>
      </c>
      <c r="C1451" s="130" t="s">
        <v>5381</v>
      </c>
      <c r="D1451" s="131" t="s">
        <v>4868</v>
      </c>
      <c r="E1451" s="129" t="s">
        <v>2549</v>
      </c>
      <c r="F1451" s="132" t="s">
        <v>5382</v>
      </c>
      <c r="G1451" s="132">
        <v>3.2153135938000003E-2</v>
      </c>
      <c r="H1451" s="348">
        <v>3.2153135938000003E-2</v>
      </c>
      <c r="I1451" s="74"/>
      <c r="J1451" s="337">
        <v>0.17924811278195488</v>
      </c>
      <c r="K1451" s="338">
        <v>0.17924811278195488</v>
      </c>
      <c r="L1451" s="74"/>
      <c r="M1451" s="339">
        <v>4.4644074999999998E-3</v>
      </c>
      <c r="N1451" s="340">
        <f t="shared" si="91"/>
        <v>4.4644074999999998E-3</v>
      </c>
      <c r="O1451" s="74"/>
      <c r="P1451" s="133">
        <v>4.2102279999999999E-3</v>
      </c>
      <c r="Q1451" s="133">
        <v>1.6893647E-4</v>
      </c>
      <c r="R1451" s="145">
        <v>8.5242972999999996E-5</v>
      </c>
      <c r="S1451" s="134">
        <v>2.5241175557E-7</v>
      </c>
      <c r="T1451" s="135">
        <v>6.24765045481E-10</v>
      </c>
      <c r="U1451" s="135">
        <v>1.193879224407E-2</v>
      </c>
      <c r="V1451" s="342">
        <v>1.0544236E-5</v>
      </c>
      <c r="W1451" s="233" t="s">
        <v>4679</v>
      </c>
      <c r="X1451" s="89"/>
      <c r="Y1451" s="89"/>
      <c r="Z1451" s="90"/>
    </row>
    <row r="1452" spans="1:26" ht="14.5" customHeight="1">
      <c r="A1452" s="74" t="s">
        <v>5383</v>
      </c>
      <c r="B1452" s="129" t="s">
        <v>4870</v>
      </c>
      <c r="C1452" s="130" t="s">
        <v>5384</v>
      </c>
      <c r="D1452" s="131" t="s">
        <v>4868</v>
      </c>
      <c r="E1452" s="129" t="s">
        <v>2549</v>
      </c>
      <c r="F1452" s="132" t="s">
        <v>5385</v>
      </c>
      <c r="G1452" s="132">
        <v>2.8827967541999996E-2</v>
      </c>
      <c r="H1452" s="348">
        <v>2.8827967541999996E-2</v>
      </c>
      <c r="I1452" s="74"/>
      <c r="J1452" s="337">
        <v>0.15521448872180449</v>
      </c>
      <c r="K1452" s="338">
        <v>0.15521448872180449</v>
      </c>
      <c r="L1452" s="74"/>
      <c r="M1452" s="339">
        <v>4.4453323999999999E-3</v>
      </c>
      <c r="N1452" s="340">
        <f t="shared" si="91"/>
        <v>4.4453323999999999E-3</v>
      </c>
      <c r="O1452" s="74"/>
      <c r="P1452" s="133">
        <v>4.1597646999999996E-3</v>
      </c>
      <c r="Q1452" s="133">
        <v>1.5354189000000001E-4</v>
      </c>
      <c r="R1452" s="133">
        <v>1.3202578E-4</v>
      </c>
      <c r="S1452" s="134">
        <v>2.4938636629000003E-7</v>
      </c>
      <c r="T1452" s="135">
        <v>5.6783245290800002E-10</v>
      </c>
      <c r="U1452" s="135">
        <v>1.8491005747300001E-2</v>
      </c>
      <c r="V1452" s="342">
        <v>9.7012974999999996E-6</v>
      </c>
      <c r="W1452" s="233" t="s">
        <v>4679</v>
      </c>
      <c r="X1452" s="89"/>
      <c r="Y1452" s="89"/>
      <c r="Z1452" s="90"/>
    </row>
    <row r="1453" spans="1:26" ht="14.5" customHeight="1">
      <c r="A1453" s="74" t="s">
        <v>5386</v>
      </c>
      <c r="B1453" s="129" t="s">
        <v>4870</v>
      </c>
      <c r="C1453" s="130" t="s">
        <v>5387</v>
      </c>
      <c r="D1453" s="131" t="s">
        <v>4868</v>
      </c>
      <c r="E1453" s="129" t="s">
        <v>2549</v>
      </c>
      <c r="F1453" s="132" t="s">
        <v>5388</v>
      </c>
      <c r="G1453" s="132">
        <v>3.6469911440000002E-2</v>
      </c>
      <c r="H1453" s="348">
        <v>3.6469911440000002E-2</v>
      </c>
      <c r="I1453" s="74"/>
      <c r="J1453" s="337">
        <v>0.19665896240601502</v>
      </c>
      <c r="K1453" s="338">
        <v>0.19665896240601502</v>
      </c>
      <c r="L1453" s="74"/>
      <c r="M1453" s="339">
        <v>5.8121706000000004E-3</v>
      </c>
      <c r="N1453" s="340">
        <f t="shared" si="91"/>
        <v>5.8121706000000004E-3</v>
      </c>
      <c r="O1453" s="74"/>
      <c r="P1453" s="133">
        <v>5.4342540000000003E-3</v>
      </c>
      <c r="Q1453" s="133">
        <v>1.9576756E-4</v>
      </c>
      <c r="R1453" s="133">
        <v>1.8214904E-4</v>
      </c>
      <c r="S1453" s="134">
        <v>3.2579461013000002E-7</v>
      </c>
      <c r="T1453" s="135">
        <v>7.2399243941099996E-10</v>
      </c>
      <c r="U1453" s="135">
        <v>2.5511069894299999E-2</v>
      </c>
      <c r="V1453" s="342">
        <v>1.2348654E-5</v>
      </c>
      <c r="W1453" s="233" t="s">
        <v>4679</v>
      </c>
      <c r="X1453" s="89"/>
      <c r="Y1453" s="89"/>
      <c r="Z1453" s="90"/>
    </row>
    <row r="1454" spans="1:26" ht="14.5" customHeight="1">
      <c r="A1454" s="74" t="s">
        <v>5389</v>
      </c>
      <c r="B1454" s="129" t="s">
        <v>4870</v>
      </c>
      <c r="C1454" s="130" t="s">
        <v>5390</v>
      </c>
      <c r="D1454" s="131" t="s">
        <v>4868</v>
      </c>
      <c r="E1454" s="129" t="s">
        <v>2549</v>
      </c>
      <c r="F1454" s="132" t="s">
        <v>5391</v>
      </c>
      <c r="G1454" s="132">
        <v>3.4871263893099996E-2</v>
      </c>
      <c r="H1454" s="348">
        <v>3.4871263893099996E-2</v>
      </c>
      <c r="I1454" s="74"/>
      <c r="J1454" s="337">
        <v>0.18786241353383457</v>
      </c>
      <c r="K1454" s="338">
        <v>0.18786241353383457</v>
      </c>
      <c r="L1454" s="74"/>
      <c r="M1454" s="339">
        <v>4.9012222999999999E-3</v>
      </c>
      <c r="N1454" s="340">
        <f t="shared" si="91"/>
        <v>4.9012222999999999E-3</v>
      </c>
      <c r="O1454" s="74"/>
      <c r="P1454" s="133">
        <v>4.5999947999999999E-3</v>
      </c>
      <c r="Q1454" s="133">
        <v>1.8213801E-4</v>
      </c>
      <c r="R1454" s="133">
        <v>1.1908948E-4</v>
      </c>
      <c r="S1454" s="134">
        <v>2.7577906515E-7</v>
      </c>
      <c r="T1454" s="135">
        <v>6.7358733347500007E-10</v>
      </c>
      <c r="U1454" s="135">
        <v>1.6679198756190998E-2</v>
      </c>
      <c r="V1454" s="342">
        <v>1.1488358E-5</v>
      </c>
      <c r="W1454" s="233" t="s">
        <v>4679</v>
      </c>
      <c r="X1454" s="89"/>
      <c r="Y1454" s="89"/>
      <c r="Z1454" s="90"/>
    </row>
    <row r="1455" spans="1:26" ht="14.5" customHeight="1">
      <c r="A1455" s="74" t="s">
        <v>5392</v>
      </c>
      <c r="B1455" s="129" t="s">
        <v>4870</v>
      </c>
      <c r="C1455" s="130" t="s">
        <v>5393</v>
      </c>
      <c r="D1455" s="131" t="s">
        <v>4868</v>
      </c>
      <c r="E1455" s="129" t="s">
        <v>2549</v>
      </c>
      <c r="F1455" s="132" t="s">
        <v>5394</v>
      </c>
      <c r="G1455" s="132">
        <v>3.3436613000000004E-2</v>
      </c>
      <c r="H1455" s="348">
        <v>3.3436613000000004E-2</v>
      </c>
      <c r="I1455" s="74"/>
      <c r="J1455" s="337">
        <v>0.18004931578947367</v>
      </c>
      <c r="K1455" s="338">
        <v>0.18004931578947367</v>
      </c>
      <c r="L1455" s="74"/>
      <c r="M1455" s="339">
        <v>4.6880343999999999E-3</v>
      </c>
      <c r="N1455" s="340">
        <f t="shared" si="91"/>
        <v>4.6880343999999999E-3</v>
      </c>
      <c r="O1455" s="74"/>
      <c r="P1455" s="133">
        <v>4.4004630999999999E-3</v>
      </c>
      <c r="Q1455" s="133">
        <v>1.7445992E-4</v>
      </c>
      <c r="R1455" s="133">
        <v>1.1311144E-4</v>
      </c>
      <c r="S1455" s="134">
        <v>2.6381672808999998E-7</v>
      </c>
      <c r="T1455" s="135">
        <v>6.4519200377300005E-10</v>
      </c>
      <c r="U1455" s="135">
        <v>1.5841937968269999E-2</v>
      </c>
      <c r="V1455" s="342">
        <v>1.1006667000000001E-5</v>
      </c>
      <c r="W1455" s="233" t="s">
        <v>4679</v>
      </c>
      <c r="X1455" s="89"/>
      <c r="Y1455" s="89"/>
      <c r="Z1455" s="90"/>
    </row>
    <row r="1456" spans="1:26" ht="14.5" customHeight="1">
      <c r="A1456" s="74" t="s">
        <v>5395</v>
      </c>
      <c r="B1456" s="129" t="s">
        <v>4870</v>
      </c>
      <c r="C1456" s="130" t="s">
        <v>5396</v>
      </c>
      <c r="D1456" s="131" t="s">
        <v>4868</v>
      </c>
      <c r="E1456" s="129" t="s">
        <v>2549</v>
      </c>
      <c r="F1456" s="132" t="s">
        <v>5397</v>
      </c>
      <c r="G1456" s="132">
        <v>2.1839180219999997E-2</v>
      </c>
      <c r="H1456" s="348">
        <v>2.1839180219999997E-2</v>
      </c>
      <c r="I1456" s="74"/>
      <c r="J1456" s="337">
        <v>0.14724611278195487</v>
      </c>
      <c r="K1456" s="338">
        <v>0.14724611278195487</v>
      </c>
      <c r="L1456" s="74"/>
      <c r="M1456" s="339">
        <v>2.8633072999999999E-3</v>
      </c>
      <c r="N1456" s="340">
        <f t="shared" si="91"/>
        <v>2.8633072999999999E-3</v>
      </c>
      <c r="O1456" s="74"/>
      <c r="P1456" s="133">
        <v>2.6999013999999999E-3</v>
      </c>
      <c r="Q1456" s="133">
        <v>1.2127319E-4</v>
      </c>
      <c r="R1456" s="145">
        <v>4.2132682999999997E-5</v>
      </c>
      <c r="S1456" s="134">
        <v>1.6186459787700001E-7</v>
      </c>
      <c r="T1456" s="135">
        <v>4.4849551232800001E-10</v>
      </c>
      <c r="U1456" s="135">
        <v>5.9009359487E-3</v>
      </c>
      <c r="V1456" s="342">
        <v>6.8041467000000002E-6</v>
      </c>
      <c r="W1456" s="233" t="s">
        <v>4679</v>
      </c>
      <c r="X1456" s="89"/>
      <c r="Y1456" s="89"/>
      <c r="Z1456" s="90"/>
    </row>
    <row r="1457" spans="1:26" ht="14.5" customHeight="1">
      <c r="A1457" s="74" t="s">
        <v>5398</v>
      </c>
      <c r="B1457" s="129" t="s">
        <v>4870</v>
      </c>
      <c r="C1457" s="130" t="s">
        <v>5399</v>
      </c>
      <c r="D1457" s="131" t="s">
        <v>4868</v>
      </c>
      <c r="E1457" s="129" t="s">
        <v>2549</v>
      </c>
      <c r="F1457" s="132" t="s">
        <v>5400</v>
      </c>
      <c r="G1457" s="132">
        <v>3.4842419200000002E-2</v>
      </c>
      <c r="H1457" s="348">
        <v>3.4842419200000002E-2</v>
      </c>
      <c r="I1457" s="74"/>
      <c r="J1457" s="337">
        <v>0.18770406766917291</v>
      </c>
      <c r="K1457" s="338">
        <v>0.18770406766917291</v>
      </c>
      <c r="L1457" s="74"/>
      <c r="M1457" s="339">
        <v>4.8889453999999997E-3</v>
      </c>
      <c r="N1457" s="340">
        <f t="shared" si="91"/>
        <v>4.8889453999999997E-3</v>
      </c>
      <c r="O1457" s="74"/>
      <c r="P1457" s="133">
        <v>4.5887239000000002E-3</v>
      </c>
      <c r="Q1457" s="133">
        <v>1.8192299E-4</v>
      </c>
      <c r="R1457" s="133">
        <v>1.1829852999999999E-4</v>
      </c>
      <c r="S1457" s="134">
        <v>2.7510335063999999E-7</v>
      </c>
      <c r="T1457" s="135">
        <v>6.7279211636099999E-10</v>
      </c>
      <c r="U1457" s="135">
        <v>1.6568421E-2</v>
      </c>
      <c r="V1457" s="342">
        <v>1.1474790999999999E-5</v>
      </c>
      <c r="W1457" s="233" t="s">
        <v>4679</v>
      </c>
      <c r="X1457" s="89"/>
      <c r="Y1457" s="89"/>
      <c r="Z1457" s="90"/>
    </row>
    <row r="1458" spans="1:26" ht="14.5" customHeight="1">
      <c r="A1458" s="74" t="s">
        <v>5401</v>
      </c>
      <c r="B1458" s="129" t="s">
        <v>4870</v>
      </c>
      <c r="C1458" s="130" t="s">
        <v>5402</v>
      </c>
      <c r="D1458" s="131" t="s">
        <v>4868</v>
      </c>
      <c r="E1458" s="129" t="s">
        <v>2549</v>
      </c>
      <c r="F1458" s="132" t="s">
        <v>5403</v>
      </c>
      <c r="G1458" s="132">
        <v>4.0922396399999998E-2</v>
      </c>
      <c r="H1458" s="348">
        <v>4.0922396399999998E-2</v>
      </c>
      <c r="I1458" s="74"/>
      <c r="J1458" s="337">
        <v>0.22099854887218043</v>
      </c>
      <c r="K1458" s="338">
        <v>0.22099854887218043</v>
      </c>
      <c r="L1458" s="74"/>
      <c r="M1458" s="339">
        <v>6.5547851999999997E-3</v>
      </c>
      <c r="N1458" s="340">
        <f t="shared" si="91"/>
        <v>6.5547851999999997E-3</v>
      </c>
      <c r="O1458" s="74"/>
      <c r="P1458" s="133">
        <v>6.1262399000000002E-3</v>
      </c>
      <c r="Q1458" s="133">
        <v>2.2039967000000001E-4</v>
      </c>
      <c r="R1458" s="133">
        <v>2.0814561E-4</v>
      </c>
      <c r="S1458" s="134">
        <v>3.6728056872000001E-7</v>
      </c>
      <c r="T1458" s="135">
        <v>8.1508754938899991E-10</v>
      </c>
      <c r="U1458" s="135">
        <v>2.9152047E-2</v>
      </c>
      <c r="V1458" s="342">
        <v>1.3901083999999999E-5</v>
      </c>
      <c r="W1458" s="233" t="s">
        <v>4679</v>
      </c>
      <c r="X1458" s="89"/>
      <c r="Y1458" s="89"/>
      <c r="Z1458" s="90"/>
    </row>
    <row r="1459" spans="1:26" ht="14.5" customHeight="1">
      <c r="A1459" s="74" t="s">
        <v>5404</v>
      </c>
      <c r="B1459" s="129" t="s">
        <v>4870</v>
      </c>
      <c r="C1459" s="130" t="s">
        <v>5405</v>
      </c>
      <c r="D1459" s="131" t="s">
        <v>4868</v>
      </c>
      <c r="E1459" s="129" t="s">
        <v>2549</v>
      </c>
      <c r="F1459" s="132" t="s">
        <v>5406</v>
      </c>
      <c r="G1459" s="132">
        <v>0</v>
      </c>
      <c r="H1459" s="348">
        <v>0</v>
      </c>
      <c r="I1459" s="74"/>
      <c r="J1459" s="337"/>
      <c r="K1459" s="338"/>
      <c r="L1459" s="74"/>
      <c r="M1459" s="339"/>
      <c r="N1459" s="340">
        <f t="shared" si="91"/>
        <v>0</v>
      </c>
      <c r="O1459" s="74"/>
      <c r="P1459" s="133">
        <v>0</v>
      </c>
      <c r="Q1459" s="133">
        <v>0</v>
      </c>
      <c r="R1459" s="133">
        <v>0</v>
      </c>
      <c r="S1459" s="134">
        <v>0</v>
      </c>
      <c r="T1459" s="135">
        <v>0</v>
      </c>
      <c r="U1459" s="135">
        <v>0</v>
      </c>
      <c r="V1459" s="341"/>
      <c r="W1459" s="233" t="s">
        <v>4679</v>
      </c>
      <c r="X1459" s="89"/>
      <c r="Y1459" s="89"/>
      <c r="Z1459" s="90"/>
    </row>
    <row r="1460" spans="1:26" ht="14.5" customHeight="1">
      <c r="A1460" s="74" t="s">
        <v>5407</v>
      </c>
      <c r="B1460" s="129" t="s">
        <v>4870</v>
      </c>
      <c r="C1460" s="130" t="s">
        <v>5408</v>
      </c>
      <c r="D1460" s="131" t="s">
        <v>4868</v>
      </c>
      <c r="E1460" s="129" t="s">
        <v>2549</v>
      </c>
      <c r="F1460" s="132" t="s">
        <v>5409</v>
      </c>
      <c r="G1460" s="132">
        <v>1.889616804E-3</v>
      </c>
      <c r="H1460" s="348">
        <v>1.889616804E-3</v>
      </c>
      <c r="I1460" s="74"/>
      <c r="J1460" s="337">
        <v>9.0096233082706777E-3</v>
      </c>
      <c r="K1460" s="338">
        <v>9.0096233082706777E-3</v>
      </c>
      <c r="L1460" s="74"/>
      <c r="M1460" s="339">
        <v>2.5276380999999999E-4</v>
      </c>
      <c r="N1460" s="340">
        <f t="shared" si="91"/>
        <v>2.5276380999999999E-4</v>
      </c>
      <c r="O1460" s="74"/>
      <c r="P1460" s="133">
        <v>2.3765318000000001E-4</v>
      </c>
      <c r="Q1460" s="145">
        <v>8.9283455E-6</v>
      </c>
      <c r="R1460" s="145">
        <v>6.1822762000000001E-6</v>
      </c>
      <c r="S1460" s="134">
        <v>1.4247792839000001E-8</v>
      </c>
      <c r="T1460" s="135">
        <v>3.3019028736189996E-11</v>
      </c>
      <c r="U1460" s="135">
        <v>8.6586502259999995E-4</v>
      </c>
      <c r="V1460" s="342">
        <v>6.2708451999999996E-7</v>
      </c>
      <c r="W1460" s="233" t="s">
        <v>4679</v>
      </c>
      <c r="X1460" s="89"/>
      <c r="Y1460" s="89"/>
      <c r="Z1460" s="90"/>
    </row>
    <row r="1461" spans="1:26" ht="14.5" customHeight="1">
      <c r="A1461" s="74" t="s">
        <v>5410</v>
      </c>
      <c r="B1461" s="129" t="s">
        <v>4870</v>
      </c>
      <c r="C1461" s="130" t="s">
        <v>5411</v>
      </c>
      <c r="D1461" s="131" t="s">
        <v>4868</v>
      </c>
      <c r="E1461" s="129" t="s">
        <v>2549</v>
      </c>
      <c r="F1461" s="132" t="s">
        <v>5412</v>
      </c>
      <c r="G1461" s="132">
        <v>2.6040926823999999E-2</v>
      </c>
      <c r="H1461" s="348">
        <v>2.6040926823999999E-2</v>
      </c>
      <c r="I1461" s="74"/>
      <c r="J1461" s="337">
        <v>7.0264572932330821E-2</v>
      </c>
      <c r="K1461" s="338">
        <v>7.0264572932330821E-2</v>
      </c>
      <c r="L1461" s="74"/>
      <c r="M1461" s="339">
        <v>1.7070163000000001E-3</v>
      </c>
      <c r="N1461" s="340">
        <f t="shared" si="91"/>
        <v>1.7070163000000001E-3</v>
      </c>
      <c r="O1461" s="74"/>
      <c r="P1461" s="133">
        <v>1.6264280000000001E-3</v>
      </c>
      <c r="Q1461" s="145">
        <v>6.4974520999999997E-5</v>
      </c>
      <c r="R1461" s="145">
        <v>1.5613783E-5</v>
      </c>
      <c r="S1461" s="134">
        <v>9.7507671611999992E-8</v>
      </c>
      <c r="T1461" s="135">
        <v>2.402903832398E-10</v>
      </c>
      <c r="U1461" s="135">
        <v>2.1868043841999996E-3</v>
      </c>
      <c r="V1461" s="342">
        <v>6.3358071000000003E-6</v>
      </c>
      <c r="W1461" s="233" t="s">
        <v>4679</v>
      </c>
      <c r="X1461" s="89"/>
      <c r="Y1461" s="89"/>
      <c r="Z1461" s="90"/>
    </row>
    <row r="1462" spans="1:26" ht="14.5" customHeight="1">
      <c r="A1462" s="74" t="s">
        <v>5413</v>
      </c>
      <c r="B1462" s="129" t="s">
        <v>4870</v>
      </c>
      <c r="C1462" s="130" t="s">
        <v>5414</v>
      </c>
      <c r="D1462" s="131" t="s">
        <v>4868</v>
      </c>
      <c r="E1462" s="129" t="s">
        <v>2549</v>
      </c>
      <c r="F1462" s="132" t="s">
        <v>5415</v>
      </c>
      <c r="G1462" s="132">
        <v>3.2198272505E-2</v>
      </c>
      <c r="H1462" s="348">
        <v>3.2198272505E-2</v>
      </c>
      <c r="I1462" s="74"/>
      <c r="J1462" s="337">
        <v>0.15636672180451128</v>
      </c>
      <c r="K1462" s="338">
        <v>0.15636672180451128</v>
      </c>
      <c r="L1462" s="74"/>
      <c r="M1462" s="339">
        <v>4.0871068999999999E-3</v>
      </c>
      <c r="N1462" s="340">
        <f t="shared" si="91"/>
        <v>4.0871068999999999E-3</v>
      </c>
      <c r="O1462" s="74"/>
      <c r="P1462" s="133">
        <v>3.8376627000000002E-3</v>
      </c>
      <c r="Q1462" s="133">
        <v>1.5182952000000001E-4</v>
      </c>
      <c r="R1462" s="145">
        <v>9.7614696000000001E-5</v>
      </c>
      <c r="S1462" s="134">
        <v>2.3007570520000001E-7</v>
      </c>
      <c r="T1462" s="135">
        <v>5.6149971105399997E-10</v>
      </c>
      <c r="U1462" s="135">
        <v>1.3671526226100001E-2</v>
      </c>
      <c r="V1462" s="342">
        <v>1.0101818E-5</v>
      </c>
      <c r="W1462" s="233" t="s">
        <v>4679</v>
      </c>
      <c r="X1462" s="89"/>
      <c r="Y1462" s="89"/>
      <c r="Z1462" s="90"/>
    </row>
    <row r="1463" spans="1:26" ht="14.5" customHeight="1">
      <c r="A1463" s="74" t="s">
        <v>5416</v>
      </c>
      <c r="B1463" s="129" t="s">
        <v>4870</v>
      </c>
      <c r="C1463" s="130" t="s">
        <v>5417</v>
      </c>
      <c r="D1463" s="131" t="s">
        <v>4868</v>
      </c>
      <c r="E1463" s="129" t="s">
        <v>2549</v>
      </c>
      <c r="F1463" s="132" t="s">
        <v>5418</v>
      </c>
      <c r="G1463" s="132">
        <v>2.7949854731E-2</v>
      </c>
      <c r="H1463" s="348">
        <v>2.7949854731E-2</v>
      </c>
      <c r="I1463" s="74"/>
      <c r="J1463" s="337">
        <v>0.14641642857142856</v>
      </c>
      <c r="K1463" s="338">
        <v>0.14641642857142856</v>
      </c>
      <c r="L1463" s="74"/>
      <c r="M1463" s="339">
        <v>3.1728287000000002E-3</v>
      </c>
      <c r="N1463" s="340">
        <f t="shared" si="91"/>
        <v>3.1728287000000002E-3</v>
      </c>
      <c r="O1463" s="74"/>
      <c r="P1463" s="133">
        <v>2.9869891999999999E-3</v>
      </c>
      <c r="Q1463" s="133">
        <v>1.2999733000000001E-4</v>
      </c>
      <c r="R1463" s="145">
        <v>5.5842160000000003E-5</v>
      </c>
      <c r="S1463" s="134">
        <v>1.7907608576999998E-7</v>
      </c>
      <c r="T1463" s="135">
        <v>4.8075936385700004E-10</v>
      </c>
      <c r="U1463" s="135">
        <v>7.821030819100001E-3</v>
      </c>
      <c r="V1463" s="342">
        <v>7.9054830999999992E-6</v>
      </c>
      <c r="W1463" s="233" t="s">
        <v>4679</v>
      </c>
      <c r="X1463" s="89"/>
      <c r="Y1463" s="89"/>
      <c r="Z1463" s="90"/>
    </row>
    <row r="1464" spans="1:26" ht="14.5" customHeight="1">
      <c r="A1464" s="74" t="s">
        <v>5419</v>
      </c>
      <c r="B1464" s="129" t="s">
        <v>4870</v>
      </c>
      <c r="C1464" s="130" t="s">
        <v>5420</v>
      </c>
      <c r="D1464" s="131" t="s">
        <v>4868</v>
      </c>
      <c r="E1464" s="129" t="s">
        <v>2549</v>
      </c>
      <c r="F1464" s="132" t="s">
        <v>5421</v>
      </c>
      <c r="G1464" s="132">
        <v>3.9904687245999999E-2</v>
      </c>
      <c r="H1464" s="348">
        <v>3.9904687245999999E-2</v>
      </c>
      <c r="I1464" s="74"/>
      <c r="J1464" s="337">
        <v>0.21543522556390976</v>
      </c>
      <c r="K1464" s="338">
        <v>0.21543522556390976</v>
      </c>
      <c r="L1464" s="74"/>
      <c r="M1464" s="339">
        <v>6.3850449000000002E-3</v>
      </c>
      <c r="N1464" s="340">
        <f t="shared" si="91"/>
        <v>6.3850449000000002E-3</v>
      </c>
      <c r="O1464" s="74"/>
      <c r="P1464" s="133">
        <v>5.9680719E-3</v>
      </c>
      <c r="Q1464" s="133">
        <v>2.1476948E-4</v>
      </c>
      <c r="R1464" s="133">
        <v>2.0220355E-4</v>
      </c>
      <c r="S1464" s="134">
        <v>3.5779807705000004E-7</v>
      </c>
      <c r="T1464" s="135">
        <v>7.9426582979500006E-10</v>
      </c>
      <c r="U1464" s="135">
        <v>2.8319824318730001E-2</v>
      </c>
      <c r="V1464" s="342">
        <v>1.3546243E-5</v>
      </c>
      <c r="W1464" s="233" t="s">
        <v>4679</v>
      </c>
      <c r="X1464" s="89"/>
      <c r="Y1464" s="89"/>
      <c r="Z1464" s="90"/>
    </row>
    <row r="1465" spans="1:26" ht="14.5" customHeight="1">
      <c r="A1465" s="74" t="s">
        <v>5422</v>
      </c>
      <c r="B1465" s="129" t="s">
        <v>4870</v>
      </c>
      <c r="C1465" s="130" t="s">
        <v>5423</v>
      </c>
      <c r="D1465" s="131" t="s">
        <v>4868</v>
      </c>
      <c r="E1465" s="129" t="s">
        <v>2549</v>
      </c>
      <c r="F1465" s="132" t="s">
        <v>5424</v>
      </c>
      <c r="G1465" s="132">
        <v>6.0716901999999994E-3</v>
      </c>
      <c r="H1465" s="348">
        <v>6.0716901999999994E-3</v>
      </c>
      <c r="I1465" s="74"/>
      <c r="J1465" s="337">
        <v>3.1677070676691725E-2</v>
      </c>
      <c r="K1465" s="338">
        <v>3.1677070676691725E-2</v>
      </c>
      <c r="L1465" s="74"/>
      <c r="M1465" s="339">
        <v>8.2537137000000002E-4</v>
      </c>
      <c r="N1465" s="340">
        <f t="shared" si="91"/>
        <v>8.2537137000000002E-4</v>
      </c>
      <c r="O1465" s="74"/>
      <c r="P1465" s="133">
        <v>7.7563614999999995E-4</v>
      </c>
      <c r="Q1465" s="145">
        <v>3.0689545999999997E-5</v>
      </c>
      <c r="R1465" s="145">
        <v>1.9045677E-5</v>
      </c>
      <c r="S1465" s="134">
        <v>4.6500968456000006E-8</v>
      </c>
      <c r="T1465" s="135">
        <v>1.134968406959E-10</v>
      </c>
      <c r="U1465" s="135">
        <v>2.6674617305999996E-3</v>
      </c>
      <c r="V1465" s="342">
        <v>1.9975742000000002E-6</v>
      </c>
      <c r="W1465" s="233" t="s">
        <v>4679</v>
      </c>
      <c r="X1465" s="89"/>
      <c r="Y1465" s="89"/>
      <c r="Z1465" s="90"/>
    </row>
    <row r="1466" spans="1:26" ht="14.5" customHeight="1">
      <c r="A1466" s="74" t="s">
        <v>5425</v>
      </c>
      <c r="B1466" s="129" t="s">
        <v>4870</v>
      </c>
      <c r="C1466" s="130" t="s">
        <v>5426</v>
      </c>
      <c r="D1466" s="131" t="s">
        <v>4868</v>
      </c>
      <c r="E1466" s="129" t="s">
        <v>2549</v>
      </c>
      <c r="F1466" s="132" t="s">
        <v>5427</v>
      </c>
      <c r="G1466" s="132">
        <v>3.3916401496000004E-2</v>
      </c>
      <c r="H1466" s="348">
        <v>3.3916401496000004E-2</v>
      </c>
      <c r="I1466" s="74"/>
      <c r="J1466" s="337">
        <v>0.18739795488721805</v>
      </c>
      <c r="K1466" s="338">
        <v>0.18739795488721805</v>
      </c>
      <c r="L1466" s="74"/>
      <c r="M1466" s="339">
        <v>4.7327762000000002E-3</v>
      </c>
      <c r="N1466" s="340">
        <f t="shared" si="91"/>
        <v>4.7327762000000002E-3</v>
      </c>
      <c r="O1466" s="74"/>
      <c r="P1466" s="133">
        <v>4.4570922000000002E-3</v>
      </c>
      <c r="Q1466" s="133">
        <v>1.7802774000000001E-4</v>
      </c>
      <c r="R1466" s="145">
        <v>9.7656220000000003E-5</v>
      </c>
      <c r="S1466" s="134">
        <v>2.6721176054999999E-7</v>
      </c>
      <c r="T1466" s="135">
        <v>6.5838660694400008E-10</v>
      </c>
      <c r="U1466" s="135">
        <v>1.367734148817E-2</v>
      </c>
      <c r="V1466" s="342">
        <v>1.1145116E-5</v>
      </c>
      <c r="W1466" s="233" t="s">
        <v>4679</v>
      </c>
      <c r="X1466" s="89"/>
      <c r="Y1466" s="89"/>
      <c r="Z1466" s="90"/>
    </row>
    <row r="1467" spans="1:26" ht="14.5" customHeight="1">
      <c r="A1467" s="74" t="s">
        <v>5428</v>
      </c>
      <c r="B1467" s="129" t="s">
        <v>4870</v>
      </c>
      <c r="C1467" s="130" t="s">
        <v>5429</v>
      </c>
      <c r="D1467" s="131" t="s">
        <v>4868</v>
      </c>
      <c r="E1467" s="129" t="s">
        <v>2549</v>
      </c>
      <c r="F1467" s="132" t="s">
        <v>5430</v>
      </c>
      <c r="G1467" s="132">
        <v>2.998778496E-2</v>
      </c>
      <c r="H1467" s="348">
        <v>2.998778496E-2</v>
      </c>
      <c r="I1467" s="74"/>
      <c r="J1467" s="337">
        <v>0.16161065413533834</v>
      </c>
      <c r="K1467" s="338">
        <v>0.16161065413533834</v>
      </c>
      <c r="L1467" s="74"/>
      <c r="M1467" s="339">
        <v>4.7696848E-3</v>
      </c>
      <c r="N1467" s="340">
        <f t="shared" si="91"/>
        <v>4.7696848E-3</v>
      </c>
      <c r="O1467" s="74"/>
      <c r="P1467" s="133">
        <v>4.4602217000000001E-3</v>
      </c>
      <c r="Q1467" s="133">
        <v>1.6076301000000001E-4</v>
      </c>
      <c r="R1467" s="133">
        <v>1.4870015000000001E-4</v>
      </c>
      <c r="S1467" s="134">
        <v>2.6739938194E-7</v>
      </c>
      <c r="T1467" s="135">
        <v>5.94537769215E-10</v>
      </c>
      <c r="U1467" s="135">
        <v>2.0826351593399999E-2</v>
      </c>
      <c r="V1467" s="342">
        <v>1.0141009E-5</v>
      </c>
      <c r="W1467" s="233" t="s">
        <v>4679</v>
      </c>
      <c r="X1467" s="89"/>
      <c r="Y1467" s="89"/>
      <c r="Z1467" s="90"/>
    </row>
    <row r="1468" spans="1:26" ht="14.5" customHeight="1">
      <c r="A1468" s="74" t="s">
        <v>5431</v>
      </c>
      <c r="B1468" s="129" t="s">
        <v>4870</v>
      </c>
      <c r="C1468" s="130" t="s">
        <v>5432</v>
      </c>
      <c r="D1468" s="131" t="s">
        <v>4868</v>
      </c>
      <c r="E1468" s="129" t="s">
        <v>2549</v>
      </c>
      <c r="F1468" s="132" t="s">
        <v>5433</v>
      </c>
      <c r="G1468" s="132">
        <v>1.339564444E-2</v>
      </c>
      <c r="H1468" s="348">
        <v>1.339564444E-2</v>
      </c>
      <c r="I1468" s="74"/>
      <c r="J1468" s="337">
        <v>7.1438187969924807E-2</v>
      </c>
      <c r="K1468" s="338">
        <v>7.1438187969924807E-2</v>
      </c>
      <c r="L1468" s="74"/>
      <c r="M1468" s="339">
        <v>1.9463216E-3</v>
      </c>
      <c r="N1468" s="340">
        <f t="shared" si="91"/>
        <v>1.9463216E-3</v>
      </c>
      <c r="O1468" s="74"/>
      <c r="P1468" s="133">
        <v>1.8244348000000001E-3</v>
      </c>
      <c r="Q1468" s="145">
        <v>6.9980920999999997E-5</v>
      </c>
      <c r="R1468" s="145">
        <v>5.1905862000000003E-5</v>
      </c>
      <c r="S1468" s="134">
        <v>1.0937858396E-7</v>
      </c>
      <c r="T1468" s="135">
        <v>2.588051860214E-10</v>
      </c>
      <c r="U1468" s="135">
        <v>7.2697286692000006E-3</v>
      </c>
      <c r="V1468" s="342">
        <v>4.4591464999999999E-6</v>
      </c>
      <c r="W1468" s="233" t="s">
        <v>4679</v>
      </c>
      <c r="X1468" s="89"/>
      <c r="Y1468" s="89"/>
      <c r="Z1468" s="90"/>
    </row>
    <row r="1469" spans="1:26" ht="14.5" customHeight="1">
      <c r="A1469" s="74" t="s">
        <v>5434</v>
      </c>
      <c r="B1469" s="129" t="s">
        <v>4870</v>
      </c>
      <c r="C1469" s="130" t="s">
        <v>5435</v>
      </c>
      <c r="D1469" s="131" t="s">
        <v>4868</v>
      </c>
      <c r="E1469" s="129" t="s">
        <v>2549</v>
      </c>
      <c r="F1469" s="132" t="s">
        <v>5436</v>
      </c>
      <c r="G1469" s="132">
        <v>2.2669357899999999E-2</v>
      </c>
      <c r="H1469" s="348">
        <v>2.2669357899999999E-2</v>
      </c>
      <c r="I1469" s="74"/>
      <c r="J1469" s="337">
        <v>0.1372176842105263</v>
      </c>
      <c r="K1469" s="338">
        <v>0.1372176842105263</v>
      </c>
      <c r="L1469" s="74"/>
      <c r="M1469" s="339">
        <v>2.9730164999999999E-3</v>
      </c>
      <c r="N1469" s="340">
        <f t="shared" si="91"/>
        <v>2.9730164999999999E-3</v>
      </c>
      <c r="O1469" s="74"/>
      <c r="P1469" s="133">
        <v>2.8258854999999999E-3</v>
      </c>
      <c r="Q1469" s="133">
        <v>1.1989684E-4</v>
      </c>
      <c r="R1469" s="145">
        <v>2.7234080999999999E-5</v>
      </c>
      <c r="S1469" s="134">
        <v>1.6941759857000001E-7</v>
      </c>
      <c r="T1469" s="135">
        <v>4.4340548815299998E-10</v>
      </c>
      <c r="U1469" s="135">
        <v>3.8142970724E-3</v>
      </c>
      <c r="V1469" s="342">
        <v>7.2786522999999996E-6</v>
      </c>
      <c r="W1469" s="233" t="s">
        <v>4679</v>
      </c>
      <c r="X1469" s="89"/>
      <c r="Y1469" s="89"/>
      <c r="Z1469" s="90"/>
    </row>
    <row r="1470" spans="1:26" ht="14.5" customHeight="1">
      <c r="A1470" s="74" t="s">
        <v>5437</v>
      </c>
      <c r="B1470" s="129" t="s">
        <v>4870</v>
      </c>
      <c r="C1470" s="130" t="s">
        <v>5438</v>
      </c>
      <c r="D1470" s="131" t="s">
        <v>4868</v>
      </c>
      <c r="E1470" s="129" t="s">
        <v>2549</v>
      </c>
      <c r="F1470" s="132" t="s">
        <v>5439</v>
      </c>
      <c r="G1470" s="132">
        <v>3.3593469600000002E-2</v>
      </c>
      <c r="H1470" s="348">
        <v>3.3593469600000002E-2</v>
      </c>
      <c r="I1470" s="74"/>
      <c r="J1470" s="337">
        <v>0.18092264661654134</v>
      </c>
      <c r="K1470" s="338">
        <v>0.18092264661654134</v>
      </c>
      <c r="L1470" s="74"/>
      <c r="M1470" s="339">
        <v>5.1957847999999996E-3</v>
      </c>
      <c r="N1470" s="340">
        <f t="shared" si="91"/>
        <v>5.1957847999999996E-3</v>
      </c>
      <c r="O1470" s="74"/>
      <c r="P1470" s="133">
        <v>4.8629837999999998E-3</v>
      </c>
      <c r="Q1470" s="133">
        <v>1.7883963999999999E-4</v>
      </c>
      <c r="R1470" s="133">
        <v>1.5396136000000001E-4</v>
      </c>
      <c r="S1470" s="134">
        <v>2.9154579299999997E-7</v>
      </c>
      <c r="T1470" s="135">
        <v>6.6138921758300003E-10</v>
      </c>
      <c r="U1470" s="135">
        <v>2.1563215609999999E-2</v>
      </c>
      <c r="V1470" s="342">
        <v>1.1281503E-5</v>
      </c>
      <c r="W1470" s="233" t="s">
        <v>4679</v>
      </c>
      <c r="X1470" s="89"/>
      <c r="Y1470" s="89"/>
      <c r="Z1470" s="90"/>
    </row>
    <row r="1471" spans="1:26" ht="14.5" customHeight="1">
      <c r="A1471" s="74" t="s">
        <v>5440</v>
      </c>
      <c r="B1471" s="129" t="s">
        <v>4870</v>
      </c>
      <c r="C1471" s="130" t="s">
        <v>5441</v>
      </c>
      <c r="D1471" s="131" t="s">
        <v>4868</v>
      </c>
      <c r="E1471" s="129" t="s">
        <v>2549</v>
      </c>
      <c r="F1471" s="132" t="s">
        <v>5442</v>
      </c>
      <c r="G1471" s="132">
        <v>4.0277022100000002E-3</v>
      </c>
      <c r="H1471" s="348">
        <v>4.0277022100000002E-3</v>
      </c>
      <c r="I1471" s="74"/>
      <c r="J1471" s="337">
        <v>2.2111087218045111E-2</v>
      </c>
      <c r="K1471" s="338">
        <v>2.2111087218045111E-2</v>
      </c>
      <c r="L1471" s="74"/>
      <c r="M1471" s="339">
        <v>5.4333007000000001E-4</v>
      </c>
      <c r="N1471" s="340">
        <f t="shared" si="91"/>
        <v>5.4333007000000001E-4</v>
      </c>
      <c r="O1471" s="74"/>
      <c r="P1471" s="133">
        <v>5.1493039999999995E-4</v>
      </c>
      <c r="Q1471" s="145">
        <v>2.0489351999999999E-5</v>
      </c>
      <c r="R1471" s="145">
        <v>7.9103202000000007E-6</v>
      </c>
      <c r="S1471" s="134">
        <v>3.0871127205999997E-8</v>
      </c>
      <c r="T1471" s="135">
        <v>7.5774229498100007E-11</v>
      </c>
      <c r="U1471" s="135">
        <v>1.1078879560999998E-3</v>
      </c>
      <c r="V1471" s="342">
        <v>1.3272763E-6</v>
      </c>
      <c r="W1471" s="233" t="s">
        <v>4679</v>
      </c>
      <c r="X1471" s="89"/>
      <c r="Y1471" s="89"/>
      <c r="Z1471" s="90"/>
    </row>
    <row r="1472" spans="1:26" ht="14.5" customHeight="1">
      <c r="A1472" s="74" t="s">
        <v>5443</v>
      </c>
      <c r="B1472" s="129" t="s">
        <v>4870</v>
      </c>
      <c r="C1472" s="130" t="s">
        <v>5444</v>
      </c>
      <c r="D1472" s="131" t="s">
        <v>4868</v>
      </c>
      <c r="E1472" s="129" t="s">
        <v>2549</v>
      </c>
      <c r="F1472" s="132" t="s">
        <v>5445</v>
      </c>
      <c r="G1472" s="132">
        <v>2.1368956630000002E-2</v>
      </c>
      <c r="H1472" s="348">
        <v>2.1368956630000002E-2</v>
      </c>
      <c r="I1472" s="74"/>
      <c r="J1472" s="337">
        <v>0.1282861127819549</v>
      </c>
      <c r="K1472" s="338">
        <v>0.1282861127819549</v>
      </c>
      <c r="L1472" s="74"/>
      <c r="M1472" s="339">
        <v>2.8736362999999998E-3</v>
      </c>
      <c r="N1472" s="340">
        <f t="shared" si="91"/>
        <v>2.8736362999999998E-3</v>
      </c>
      <c r="O1472" s="74"/>
      <c r="P1472" s="133">
        <v>2.7418327999999999E-3</v>
      </c>
      <c r="Q1472" s="133">
        <v>1.1366236E-4</v>
      </c>
      <c r="R1472" s="145">
        <v>1.8141115999999999E-5</v>
      </c>
      <c r="S1472" s="134">
        <v>1.6437846422000001E-7</v>
      </c>
      <c r="T1472" s="135">
        <v>4.2034897788759998E-10</v>
      </c>
      <c r="U1472" s="135">
        <v>2.5407726006999999E-3</v>
      </c>
      <c r="V1472" s="342">
        <v>6.9447674000000003E-6</v>
      </c>
      <c r="W1472" s="233" t="s">
        <v>4679</v>
      </c>
      <c r="X1472" s="89"/>
      <c r="Y1472" s="89"/>
      <c r="Z1472" s="90"/>
    </row>
    <row r="1473" spans="1:26" ht="14.5" customHeight="1">
      <c r="B1473" s="129" t="s">
        <v>4675</v>
      </c>
      <c r="C1473" s="127" t="s">
        <v>5446</v>
      </c>
      <c r="D1473" s="127"/>
      <c r="G1473" s="74"/>
      <c r="H1473" s="74"/>
      <c r="I1473" s="74"/>
      <c r="J1473" s="115"/>
      <c r="K1473" s="74"/>
      <c r="L1473" s="74"/>
      <c r="M1473" s="115"/>
      <c r="N1473" s="74"/>
      <c r="O1473" s="74"/>
      <c r="P1473" s="74"/>
      <c r="V1473" s="74"/>
      <c r="W1473" s="233"/>
      <c r="X1473" s="89"/>
      <c r="Y1473" s="89"/>
      <c r="Z1473" s="90"/>
    </row>
    <row r="1474" spans="1:26" ht="14.5" customHeight="1">
      <c r="B1474" s="129" t="s">
        <v>4675</v>
      </c>
      <c r="C1474" s="127" t="s">
        <v>5447</v>
      </c>
      <c r="D1474" s="127" t="s">
        <v>5448</v>
      </c>
      <c r="G1474" s="74"/>
      <c r="H1474" s="74"/>
      <c r="I1474" s="74"/>
      <c r="J1474" s="115"/>
      <c r="K1474" s="74"/>
      <c r="L1474" s="74"/>
      <c r="M1474" s="115"/>
      <c r="N1474" s="74"/>
      <c r="O1474" s="74"/>
      <c r="P1474" s="74"/>
      <c r="V1474" s="74"/>
      <c r="W1474" s="89"/>
      <c r="X1474" s="89"/>
      <c r="Y1474" s="89"/>
      <c r="Z1474" s="90"/>
    </row>
    <row r="1475" spans="1:26" ht="14.5" customHeight="1">
      <c r="A1475" s="74" t="s">
        <v>5449</v>
      </c>
      <c r="B1475" s="129" t="s">
        <v>5450</v>
      </c>
      <c r="C1475" s="130" t="s">
        <v>5451</v>
      </c>
      <c r="D1475" s="131" t="s">
        <v>5452</v>
      </c>
      <c r="E1475" s="129" t="s">
        <v>2549</v>
      </c>
      <c r="F1475" s="132" t="s">
        <v>5453</v>
      </c>
      <c r="G1475" s="132">
        <v>3.1909543220000003E-2</v>
      </c>
      <c r="H1475" s="348">
        <v>3.1909543220000003E-2</v>
      </c>
      <c r="I1475" s="74"/>
      <c r="J1475" s="337">
        <v>0.18838396240601504</v>
      </c>
      <c r="K1475" s="338">
        <v>0.18838396240601504</v>
      </c>
      <c r="L1475" s="74"/>
      <c r="M1475" s="339">
        <v>4.3000427999999999E-3</v>
      </c>
      <c r="N1475" s="340">
        <f t="shared" ref="N1475:N1487" si="92">M1475</f>
        <v>4.3000427999999999E-3</v>
      </c>
      <c r="O1475" s="74"/>
      <c r="P1475" s="133">
        <v>4.0565664999999999E-3</v>
      </c>
      <c r="Q1475" s="133">
        <v>1.6957317000000001E-4</v>
      </c>
      <c r="R1475" s="145">
        <v>7.3903180999999995E-5</v>
      </c>
      <c r="S1475" s="134">
        <v>2.4319943268999999E-7</v>
      </c>
      <c r="T1475" s="135">
        <v>6.2711969637299997E-10</v>
      </c>
      <c r="U1475" s="135">
        <v>1.0350585773499999E-2</v>
      </c>
      <c r="V1475" s="342">
        <v>9.6243605000000008E-6</v>
      </c>
      <c r="W1475" s="233" t="s">
        <v>4679</v>
      </c>
      <c r="X1475" s="89"/>
      <c r="Y1475" s="89"/>
      <c r="Z1475" s="90"/>
    </row>
    <row r="1476" spans="1:26" ht="14.5" customHeight="1">
      <c r="A1476" s="74" t="s">
        <v>5454</v>
      </c>
      <c r="B1476" s="129" t="s">
        <v>5450</v>
      </c>
      <c r="C1476" s="130" t="s">
        <v>5455</v>
      </c>
      <c r="D1476" s="131" t="s">
        <v>5452</v>
      </c>
      <c r="E1476" s="129" t="s">
        <v>2549</v>
      </c>
      <c r="F1476" s="132" t="s">
        <v>5456</v>
      </c>
      <c r="G1476" s="132">
        <v>1.2902601090000001E-3</v>
      </c>
      <c r="H1476" s="348">
        <v>1.2902601090000001E-3</v>
      </c>
      <c r="I1476" s="74"/>
      <c r="J1476" s="337">
        <v>6.3282862406015038E-3</v>
      </c>
      <c r="K1476" s="338">
        <v>6.3282862406015038E-3</v>
      </c>
      <c r="L1476" s="74"/>
      <c r="M1476" s="339">
        <v>1.8984644999999999E-4</v>
      </c>
      <c r="N1476" s="340">
        <f t="shared" si="92"/>
        <v>1.8984644999999999E-4</v>
      </c>
      <c r="O1476" s="74"/>
      <c r="P1476" s="133">
        <v>1.7749148000000001E-4</v>
      </c>
      <c r="Q1476" s="145">
        <v>6.5803644000000002E-6</v>
      </c>
      <c r="R1476" s="145">
        <v>5.7746042999999997E-6</v>
      </c>
      <c r="S1476" s="134">
        <v>1.0640976025999999E-8</v>
      </c>
      <c r="T1476" s="135">
        <v>2.4335667513900001E-11</v>
      </c>
      <c r="U1476" s="135">
        <v>8.0876811755000008E-4</v>
      </c>
      <c r="V1476" s="342">
        <v>4.6607425999999999E-7</v>
      </c>
      <c r="W1476" s="233" t="s">
        <v>4679</v>
      </c>
      <c r="X1476" s="89"/>
      <c r="Y1476" s="89"/>
      <c r="Z1476" s="90"/>
    </row>
    <row r="1477" spans="1:26" ht="14.5" customHeight="1">
      <c r="A1477" s="74" t="s">
        <v>5457</v>
      </c>
      <c r="B1477" s="129" t="s">
        <v>5450</v>
      </c>
      <c r="C1477" s="130" t="s">
        <v>5458</v>
      </c>
      <c r="D1477" s="131" t="s">
        <v>5452</v>
      </c>
      <c r="E1477" s="129" t="s">
        <v>2549</v>
      </c>
      <c r="F1477" s="132" t="s">
        <v>5459</v>
      </c>
      <c r="G1477" s="132">
        <v>1.1325065381E-4</v>
      </c>
      <c r="H1477" s="348">
        <v>1.1325065381E-4</v>
      </c>
      <c r="I1477" s="74"/>
      <c r="J1477" s="337">
        <v>7.0409514285714285E-4</v>
      </c>
      <c r="K1477" s="338">
        <v>7.0409514285714285E-4</v>
      </c>
      <c r="L1477" s="74"/>
      <c r="M1477" s="345">
        <v>1.2182467E-5</v>
      </c>
      <c r="N1477" s="340">
        <f t="shared" si="92"/>
        <v>1.2182467E-5</v>
      </c>
      <c r="P1477" s="145">
        <v>1.1628972999999999E-5</v>
      </c>
      <c r="Q1477" s="145">
        <v>5.5126109000000001E-7</v>
      </c>
      <c r="R1477" s="145">
        <v>2.2329324E-9</v>
      </c>
      <c r="S1477" s="134">
        <v>6.9718065219000003E-10</v>
      </c>
      <c r="T1477" s="135">
        <v>2.0386874552779998E-12</v>
      </c>
      <c r="U1477" s="135">
        <v>3.1273563999999999E-7</v>
      </c>
      <c r="V1477" s="342">
        <v>2.8423477999999999E-8</v>
      </c>
      <c r="W1477" s="233" t="s">
        <v>4679</v>
      </c>
      <c r="X1477" s="89"/>
      <c r="Y1477" s="89"/>
      <c r="Z1477" s="90"/>
    </row>
    <row r="1478" spans="1:26" ht="14.5" customHeight="1">
      <c r="A1478" s="74" t="s">
        <v>5460</v>
      </c>
      <c r="B1478" s="129" t="s">
        <v>5450</v>
      </c>
      <c r="C1478" s="130" t="s">
        <v>5461</v>
      </c>
      <c r="D1478" s="131" t="s">
        <v>5452</v>
      </c>
      <c r="E1478" s="129" t="s">
        <v>2549</v>
      </c>
      <c r="F1478" s="132" t="s">
        <v>5462</v>
      </c>
      <c r="G1478" s="132">
        <v>2.5051429457E-2</v>
      </c>
      <c r="H1478" s="348">
        <v>2.5051429457E-2</v>
      </c>
      <c r="I1478" s="74"/>
      <c r="J1478" s="337">
        <v>9.852097744360902E-2</v>
      </c>
      <c r="K1478" s="338">
        <v>9.852097744360902E-2</v>
      </c>
      <c r="L1478" s="74"/>
      <c r="M1478" s="339">
        <v>2.1951851000000001E-3</v>
      </c>
      <c r="N1478" s="340">
        <f t="shared" si="92"/>
        <v>2.1951851000000001E-3</v>
      </c>
      <c r="O1478" s="74"/>
      <c r="P1478" s="133">
        <v>2.0832779E-3</v>
      </c>
      <c r="Q1478" s="145">
        <v>8.6851248999999993E-5</v>
      </c>
      <c r="R1478" s="145">
        <v>2.5055940000000001E-5</v>
      </c>
      <c r="S1478" s="134">
        <v>1.2489675827000002E-7</v>
      </c>
      <c r="T1478" s="135">
        <v>3.2119544785450001E-10</v>
      </c>
      <c r="U1478" s="135">
        <v>3.5092352919600003E-3</v>
      </c>
      <c r="V1478" s="342">
        <v>6.3718037E-6</v>
      </c>
      <c r="W1478" s="233" t="s">
        <v>4679</v>
      </c>
      <c r="X1478" s="89"/>
      <c r="Y1478" s="89"/>
      <c r="Z1478" s="90"/>
    </row>
    <row r="1479" spans="1:26" ht="14.5" customHeight="1">
      <c r="A1479" s="74" t="s">
        <v>5463</v>
      </c>
      <c r="B1479" s="129" t="s">
        <v>5450</v>
      </c>
      <c r="C1479" s="130" t="s">
        <v>5464</v>
      </c>
      <c r="D1479" s="131" t="s">
        <v>5452</v>
      </c>
      <c r="E1479" s="129" t="s">
        <v>2549</v>
      </c>
      <c r="F1479" s="132" t="s">
        <v>5465</v>
      </c>
      <c r="G1479" s="132">
        <v>1.1450035966E-3</v>
      </c>
      <c r="H1479" s="348">
        <v>1.1450035966E-3</v>
      </c>
      <c r="I1479" s="74"/>
      <c r="J1479" s="337">
        <v>5.6238002255639095E-3</v>
      </c>
      <c r="K1479" s="338">
        <v>5.6238002255639095E-3</v>
      </c>
      <c r="L1479" s="74"/>
      <c r="M1479" s="339">
        <v>1.9114539999999999E-4</v>
      </c>
      <c r="N1479" s="340">
        <f t="shared" si="92"/>
        <v>1.9114539999999999E-4</v>
      </c>
      <c r="O1479" s="74"/>
      <c r="P1479" s="133">
        <v>1.7813846999999999E-4</v>
      </c>
      <c r="Q1479" s="145">
        <v>6.0524768999999997E-6</v>
      </c>
      <c r="R1479" s="145">
        <v>6.9544572999999998E-6</v>
      </c>
      <c r="S1479" s="134">
        <v>1.06797643464E-8</v>
      </c>
      <c r="T1479" s="135">
        <v>2.238342082072E-11</v>
      </c>
      <c r="U1479" s="135">
        <v>9.7401362808499994E-4</v>
      </c>
      <c r="V1479" s="342">
        <v>4.2454346000000002E-7</v>
      </c>
      <c r="W1479" s="233" t="s">
        <v>4679</v>
      </c>
      <c r="X1479" s="89"/>
      <c r="Y1479" s="89"/>
      <c r="Z1479" s="90"/>
    </row>
    <row r="1480" spans="1:26" ht="14.5" customHeight="1">
      <c r="A1480" s="74" t="s">
        <v>5466</v>
      </c>
      <c r="B1480" s="129" t="s">
        <v>5450</v>
      </c>
      <c r="C1480" s="130" t="s">
        <v>5467</v>
      </c>
      <c r="D1480" s="131" t="s">
        <v>5452</v>
      </c>
      <c r="E1480" s="129" t="s">
        <v>2549</v>
      </c>
      <c r="F1480" s="132" t="s">
        <v>5468</v>
      </c>
      <c r="G1480" s="132">
        <v>1.3553596083E-2</v>
      </c>
      <c r="H1480" s="348">
        <v>1.3553596083E-2</v>
      </c>
      <c r="I1480" s="74"/>
      <c r="J1480" s="337">
        <v>6.0577441353383457E-2</v>
      </c>
      <c r="K1480" s="338">
        <v>6.0577441353383457E-2</v>
      </c>
      <c r="L1480" s="74"/>
      <c r="M1480" s="339">
        <v>2.3322945000000001E-3</v>
      </c>
      <c r="N1480" s="340">
        <f t="shared" si="92"/>
        <v>2.3322945000000001E-3</v>
      </c>
      <c r="O1480" s="74"/>
      <c r="P1480" s="133">
        <v>2.1682423E-3</v>
      </c>
      <c r="Q1480" s="145">
        <v>7.0475056999999994E-5</v>
      </c>
      <c r="R1480" s="145">
        <v>9.3577159000000004E-5</v>
      </c>
      <c r="S1480" s="134">
        <v>1.2999054736E-7</v>
      </c>
      <c r="T1480" s="135">
        <v>2.6063261017429999E-10</v>
      </c>
      <c r="U1480" s="135">
        <v>1.3106044490419999E-2</v>
      </c>
      <c r="V1480" s="342">
        <v>5.3846085E-6</v>
      </c>
      <c r="W1480" s="233" t="s">
        <v>4679</v>
      </c>
      <c r="X1480" s="89"/>
      <c r="Y1480" s="89"/>
      <c r="Z1480" s="90"/>
    </row>
    <row r="1481" spans="1:26" ht="14.5" customHeight="1">
      <c r="A1481" s="74" t="s">
        <v>5469</v>
      </c>
      <c r="B1481" s="129" t="s">
        <v>5450</v>
      </c>
      <c r="C1481" s="130" t="s">
        <v>5470</v>
      </c>
      <c r="D1481" s="131" t="s">
        <v>5452</v>
      </c>
      <c r="E1481" s="129" t="s">
        <v>2549</v>
      </c>
      <c r="F1481" s="132" t="s">
        <v>5471</v>
      </c>
      <c r="G1481" s="132">
        <v>3.6570645840999998E-2</v>
      </c>
      <c r="H1481" s="348">
        <v>3.6570645840999998E-2</v>
      </c>
      <c r="I1481" s="74"/>
      <c r="J1481" s="337">
        <v>0.22296320300751879</v>
      </c>
      <c r="K1481" s="338">
        <v>0.22296320300751879</v>
      </c>
      <c r="L1481" s="74"/>
      <c r="M1481" s="339">
        <v>4.9654162999999999E-3</v>
      </c>
      <c r="N1481" s="340">
        <f t="shared" si="92"/>
        <v>4.9654162999999999E-3</v>
      </c>
      <c r="O1481" s="74"/>
      <c r="P1481" s="133">
        <v>4.7190938E-3</v>
      </c>
      <c r="Q1481" s="133">
        <v>1.9613802E-4</v>
      </c>
      <c r="R1481" s="145">
        <v>5.0184481000000002E-5</v>
      </c>
      <c r="S1481" s="134">
        <v>2.8291929542E-7</v>
      </c>
      <c r="T1481" s="135">
        <v>7.2536249768499995E-10</v>
      </c>
      <c r="U1481" s="135">
        <v>7.0286387973000006E-3</v>
      </c>
      <c r="V1481" s="342">
        <v>1.1494752000000001E-5</v>
      </c>
      <c r="W1481" s="233" t="s">
        <v>4679</v>
      </c>
      <c r="X1481" s="89"/>
      <c r="Y1481" s="89"/>
      <c r="Z1481" s="90"/>
    </row>
    <row r="1482" spans="1:26" ht="14.5" customHeight="1">
      <c r="A1482" s="74" t="s">
        <v>5472</v>
      </c>
      <c r="B1482" s="129" t="s">
        <v>5450</v>
      </c>
      <c r="C1482" s="130" t="s">
        <v>5473</v>
      </c>
      <c r="D1482" s="131" t="s">
        <v>5452</v>
      </c>
      <c r="E1482" s="129" t="s">
        <v>2549</v>
      </c>
      <c r="F1482" s="132" t="s">
        <v>5474</v>
      </c>
      <c r="G1482" s="132">
        <v>4.5580691199999995E-2</v>
      </c>
      <c r="H1482" s="348">
        <v>4.5580691199999995E-2</v>
      </c>
      <c r="I1482" s="74"/>
      <c r="J1482" s="337">
        <v>0.25796596992481202</v>
      </c>
      <c r="K1482" s="338">
        <v>0.25796596992481202</v>
      </c>
      <c r="L1482" s="74"/>
      <c r="M1482" s="339">
        <v>7.1548428999999997E-3</v>
      </c>
      <c r="N1482" s="340">
        <f t="shared" si="92"/>
        <v>7.1548428999999997E-3</v>
      </c>
      <c r="O1482" s="74"/>
      <c r="P1482" s="133">
        <v>6.6992075999999998E-3</v>
      </c>
      <c r="Q1482" s="133">
        <v>2.4748967000000002E-4</v>
      </c>
      <c r="R1482" s="133">
        <v>2.0814561E-4</v>
      </c>
      <c r="S1482" s="134">
        <v>4.0163114827999999E-7</v>
      </c>
      <c r="T1482" s="135">
        <v>9.1527243739700002E-10</v>
      </c>
      <c r="U1482" s="135">
        <v>2.9152047E-2</v>
      </c>
      <c r="V1482" s="342">
        <v>1.4859919E-5</v>
      </c>
      <c r="W1482" s="233" t="s">
        <v>4679</v>
      </c>
      <c r="X1482" s="89"/>
      <c r="Y1482" s="89"/>
      <c r="Z1482" s="90"/>
    </row>
    <row r="1483" spans="1:26" ht="14.5" customHeight="1">
      <c r="A1483" s="74" t="s">
        <v>5475</v>
      </c>
      <c r="B1483" s="129" t="s">
        <v>5450</v>
      </c>
      <c r="C1483" s="130" t="s">
        <v>5476</v>
      </c>
      <c r="D1483" s="131" t="s">
        <v>5452</v>
      </c>
      <c r="E1483" s="129" t="s">
        <v>2549</v>
      </c>
      <c r="F1483" s="132" t="s">
        <v>5477</v>
      </c>
      <c r="G1483" s="132">
        <v>1.5601714345000002E-2</v>
      </c>
      <c r="H1483" s="348">
        <v>1.5601714345000002E-2</v>
      </c>
      <c r="I1483" s="74"/>
      <c r="J1483" s="337">
        <v>1.5589132330827067E-2</v>
      </c>
      <c r="K1483" s="338">
        <v>1.5589132330827067E-2</v>
      </c>
      <c r="L1483" s="74"/>
      <c r="M1483" s="339">
        <v>5.2336839999999999E-4</v>
      </c>
      <c r="N1483" s="340">
        <f t="shared" si="92"/>
        <v>5.2336839999999999E-4</v>
      </c>
      <c r="O1483" s="74"/>
      <c r="P1483" s="133">
        <v>4.9369702999999996E-4</v>
      </c>
      <c r="Q1483" s="145">
        <v>1.7593232E-5</v>
      </c>
      <c r="R1483" s="145">
        <v>1.2078144000000001E-5</v>
      </c>
      <c r="S1483" s="134">
        <v>2.9598143503000001E-8</v>
      </c>
      <c r="T1483" s="135">
        <v>6.5063727068600006E-11</v>
      </c>
      <c r="U1483" s="135">
        <v>1.6916167064999999E-3</v>
      </c>
      <c r="V1483" s="342">
        <v>3.3020023000000002E-6</v>
      </c>
      <c r="W1483" s="233" t="s">
        <v>4679</v>
      </c>
      <c r="X1483" s="89"/>
      <c r="Y1483" s="89"/>
      <c r="Z1483" s="90"/>
    </row>
    <row r="1484" spans="1:26" ht="14.5" customHeight="1">
      <c r="A1484" s="74" t="s">
        <v>5478</v>
      </c>
      <c r="B1484" s="129" t="s">
        <v>5450</v>
      </c>
      <c r="C1484" s="130" t="s">
        <v>5479</v>
      </c>
      <c r="D1484" s="131" t="s">
        <v>5452</v>
      </c>
      <c r="E1484" s="129" t="s">
        <v>2549</v>
      </c>
      <c r="F1484" s="132" t="s">
        <v>5480</v>
      </c>
      <c r="G1484" s="132">
        <v>1.2901842089E-2</v>
      </c>
      <c r="H1484" s="348">
        <v>1.2901842089E-2</v>
      </c>
      <c r="I1484" s="74"/>
      <c r="J1484" s="337">
        <v>9.1717954887218039E-2</v>
      </c>
      <c r="K1484" s="338">
        <v>9.1717954887218039E-2</v>
      </c>
      <c r="L1484" s="74"/>
      <c r="M1484" s="339">
        <v>1.5287530000000001E-3</v>
      </c>
      <c r="N1484" s="340">
        <f t="shared" si="92"/>
        <v>1.5287530000000001E-3</v>
      </c>
      <c r="O1484" s="74"/>
      <c r="P1484" s="133">
        <v>1.4573349999999999E-3</v>
      </c>
      <c r="Q1484" s="145">
        <v>7.0303605000000003E-5</v>
      </c>
      <c r="R1484" s="145">
        <v>1.1144148E-6</v>
      </c>
      <c r="S1484" s="134">
        <v>8.7370204612700005E-8</v>
      </c>
      <c r="T1484" s="135">
        <v>2.5999854364329994E-10</v>
      </c>
      <c r="U1484" s="135">
        <v>1.5608050599999999E-4</v>
      </c>
      <c r="V1484" s="342">
        <v>2.885793E-6</v>
      </c>
      <c r="W1484" s="233" t="s">
        <v>4679</v>
      </c>
      <c r="X1484" s="89"/>
      <c r="Y1484" s="89"/>
      <c r="Z1484" s="90"/>
    </row>
    <row r="1485" spans="1:26" ht="14.5" customHeight="1">
      <c r="A1485" s="74" t="s">
        <v>5481</v>
      </c>
      <c r="B1485" s="129" t="s">
        <v>5450</v>
      </c>
      <c r="C1485" s="130" t="s">
        <v>5482</v>
      </c>
      <c r="D1485" s="131" t="s">
        <v>5452</v>
      </c>
      <c r="E1485" s="129" t="s">
        <v>2549</v>
      </c>
      <c r="F1485" s="132" t="s">
        <v>5483</v>
      </c>
      <c r="G1485" s="132">
        <v>1.6635095299999999E-4</v>
      </c>
      <c r="H1485" s="348">
        <v>1.6635095299999999E-4</v>
      </c>
      <c r="I1485" s="74"/>
      <c r="J1485" s="337">
        <v>7.6504210526315785E-4</v>
      </c>
      <c r="K1485" s="338">
        <v>7.6504210526315785E-4</v>
      </c>
      <c r="L1485" s="74"/>
      <c r="M1485" s="345">
        <v>2.1395778999999999E-5</v>
      </c>
      <c r="N1485" s="340">
        <f t="shared" si="92"/>
        <v>2.1395778999999999E-5</v>
      </c>
      <c r="P1485" s="145">
        <v>2.0105798000000001E-5</v>
      </c>
      <c r="Q1485" s="145">
        <v>7.5166970000000003E-7</v>
      </c>
      <c r="R1485" s="145">
        <v>5.3831131000000005E-7</v>
      </c>
      <c r="S1485" s="134">
        <v>1.2053835892E-9</v>
      </c>
      <c r="T1485" s="135">
        <v>2.7798435557240002E-12</v>
      </c>
      <c r="U1485" s="135">
        <v>7.5393741060000001E-5</v>
      </c>
      <c r="V1485" s="342">
        <v>5.7409835E-8</v>
      </c>
      <c r="W1485" s="233" t="s">
        <v>4679</v>
      </c>
      <c r="X1485" s="89"/>
      <c r="Y1485" s="89"/>
      <c r="Z1485" s="90"/>
    </row>
    <row r="1486" spans="1:26" ht="14.5" customHeight="1">
      <c r="A1486" s="74" t="s">
        <v>5484</v>
      </c>
      <c r="B1486" s="129" t="s">
        <v>5450</v>
      </c>
      <c r="C1486" s="130" t="s">
        <v>5485</v>
      </c>
      <c r="D1486" s="131" t="s">
        <v>5452</v>
      </c>
      <c r="E1486" s="129" t="s">
        <v>2549</v>
      </c>
      <c r="F1486" s="132" t="s">
        <v>5486</v>
      </c>
      <c r="G1486" s="132">
        <v>3.8641549888000004E-2</v>
      </c>
      <c r="H1486" s="348">
        <v>3.8641549888000004E-2</v>
      </c>
      <c r="I1486" s="74"/>
      <c r="J1486" s="337">
        <v>0.23830943609022556</v>
      </c>
      <c r="K1486" s="338">
        <v>0.23830943609022556</v>
      </c>
      <c r="L1486" s="74"/>
      <c r="M1486" s="339">
        <v>5.2009689999999997E-3</v>
      </c>
      <c r="N1486" s="340">
        <f t="shared" si="92"/>
        <v>5.2009689999999997E-3</v>
      </c>
      <c r="O1486" s="74"/>
      <c r="P1486" s="133">
        <v>4.9343019000000002E-3</v>
      </c>
      <c r="Q1486" s="133">
        <v>2.0789916999999999E-4</v>
      </c>
      <c r="R1486" s="145">
        <v>5.8767931999999998E-5</v>
      </c>
      <c r="S1486" s="134">
        <v>2.9582145553E-7</v>
      </c>
      <c r="T1486" s="135">
        <v>7.6885787167200002E-10</v>
      </c>
      <c r="U1486" s="135">
        <v>8.2308029069100008E-3</v>
      </c>
      <c r="V1486" s="342">
        <v>1.1739157999999999E-5</v>
      </c>
      <c r="W1486" s="233" t="s">
        <v>4679</v>
      </c>
      <c r="X1486" s="89"/>
      <c r="Y1486" s="89"/>
      <c r="Z1486" s="90"/>
    </row>
    <row r="1487" spans="1:26" ht="14.5" customHeight="1">
      <c r="A1487" s="74" t="s">
        <v>5487</v>
      </c>
      <c r="B1487" s="129" t="s">
        <v>5450</v>
      </c>
      <c r="C1487" s="130" t="s">
        <v>5488</v>
      </c>
      <c r="D1487" s="131" t="s">
        <v>5452</v>
      </c>
      <c r="E1487" s="129" t="s">
        <v>2549</v>
      </c>
      <c r="F1487" s="132" t="s">
        <v>5489</v>
      </c>
      <c r="G1487" s="132">
        <v>6.1691786299999992E-3</v>
      </c>
      <c r="H1487" s="348">
        <v>6.1691786299999992E-3</v>
      </c>
      <c r="I1487" s="74"/>
      <c r="J1487" s="337">
        <v>3.2277655639097742E-2</v>
      </c>
      <c r="K1487" s="338">
        <v>3.2277655639097742E-2</v>
      </c>
      <c r="L1487" s="74"/>
      <c r="M1487" s="339">
        <v>8.8214775000000005E-4</v>
      </c>
      <c r="N1487" s="340">
        <f t="shared" si="92"/>
        <v>8.8214775000000005E-4</v>
      </c>
      <c r="O1487" s="74"/>
      <c r="P1487" s="133">
        <v>8.2648754E-4</v>
      </c>
      <c r="Q1487" s="145">
        <v>3.2000503000000001E-5</v>
      </c>
      <c r="R1487" s="145">
        <v>2.3659705E-5</v>
      </c>
      <c r="S1487" s="134">
        <v>4.9549612465999999E-8</v>
      </c>
      <c r="T1487" s="135">
        <v>1.1834505424060002E-10</v>
      </c>
      <c r="U1487" s="135">
        <v>3.3136842E-3</v>
      </c>
      <c r="V1487" s="342">
        <v>2.1183361000000002E-6</v>
      </c>
      <c r="W1487" s="233" t="s">
        <v>4679</v>
      </c>
      <c r="X1487" s="89"/>
      <c r="Y1487" s="89"/>
      <c r="Z1487" s="90"/>
    </row>
    <row r="1488" spans="1:26" ht="14.5" customHeight="1">
      <c r="B1488" s="129" t="s">
        <v>4675</v>
      </c>
      <c r="C1488" s="127" t="s">
        <v>5490</v>
      </c>
      <c r="D1488" s="127" t="s">
        <v>5491</v>
      </c>
      <c r="G1488" s="74"/>
      <c r="H1488" s="74"/>
      <c r="I1488" s="74"/>
      <c r="J1488" s="115"/>
      <c r="K1488" s="74"/>
      <c r="L1488" s="74"/>
      <c r="M1488" s="115"/>
      <c r="N1488" s="74"/>
      <c r="O1488" s="74"/>
      <c r="P1488" s="74"/>
      <c r="V1488" s="74"/>
      <c r="W1488" s="233"/>
      <c r="X1488" s="89"/>
      <c r="Y1488" s="89"/>
      <c r="Z1488" s="90"/>
    </row>
    <row r="1489" spans="1:26" ht="14.5" customHeight="1">
      <c r="A1489" s="74" t="s">
        <v>5492</v>
      </c>
      <c r="B1489" s="129" t="s">
        <v>5493</v>
      </c>
      <c r="C1489" s="130" t="s">
        <v>5494</v>
      </c>
      <c r="D1489" s="131" t="s">
        <v>5495</v>
      </c>
      <c r="E1489" s="129" t="s">
        <v>2549</v>
      </c>
      <c r="F1489" s="132" t="s">
        <v>5496</v>
      </c>
      <c r="G1489" s="132">
        <v>3.2358474429999999E-2</v>
      </c>
      <c r="H1489" s="348">
        <v>3.2358474429999999E-2</v>
      </c>
      <c r="I1489" s="74"/>
      <c r="J1489" s="337">
        <v>0.173349984962406</v>
      </c>
      <c r="K1489" s="338">
        <v>0.173349984962406</v>
      </c>
      <c r="L1489" s="74"/>
      <c r="M1489" s="339">
        <v>3.9729745000000004E-3</v>
      </c>
      <c r="N1489" s="340">
        <f t="shared" ref="N1489:N1520" si="93">M1489</f>
        <v>3.9729745000000004E-3</v>
      </c>
      <c r="O1489" s="74"/>
      <c r="P1489" s="133">
        <v>3.8005160999999999E-3</v>
      </c>
      <c r="Q1489" s="133">
        <v>1.5587015000000001E-4</v>
      </c>
      <c r="R1489" s="145">
        <v>1.658822E-5</v>
      </c>
      <c r="S1489" s="134">
        <v>2.2784868863E-7</v>
      </c>
      <c r="T1489" s="135">
        <v>5.7644287727399996E-10</v>
      </c>
      <c r="U1489" s="135">
        <v>2.3232801018000003E-3</v>
      </c>
      <c r="V1489" s="342">
        <v>9.0902059999999995E-6</v>
      </c>
      <c r="W1489" s="233" t="s">
        <v>4679</v>
      </c>
      <c r="X1489" s="89"/>
      <c r="Y1489" s="89"/>
      <c r="Z1489" s="90"/>
    </row>
    <row r="1490" spans="1:26" ht="14.5" customHeight="1">
      <c r="A1490" s="74" t="s">
        <v>5497</v>
      </c>
      <c r="B1490" s="129" t="s">
        <v>5493</v>
      </c>
      <c r="C1490" s="130" t="s">
        <v>5498</v>
      </c>
      <c r="D1490" s="131" t="s">
        <v>5495</v>
      </c>
      <c r="E1490" s="129" t="s">
        <v>2549</v>
      </c>
      <c r="F1490" s="132" t="s">
        <v>5499</v>
      </c>
      <c r="G1490" s="132">
        <v>3.9684888586E-2</v>
      </c>
      <c r="H1490" s="348">
        <v>3.9684888586E-2</v>
      </c>
      <c r="I1490" s="74"/>
      <c r="J1490" s="337">
        <v>0.2733702030075188</v>
      </c>
      <c r="K1490" s="338">
        <v>0.2733702030075188</v>
      </c>
      <c r="L1490" s="74"/>
      <c r="M1490" s="339">
        <v>4.5614909000000004E-3</v>
      </c>
      <c r="N1490" s="340">
        <f t="shared" si="93"/>
        <v>4.5614909000000004E-3</v>
      </c>
      <c r="O1490" s="74"/>
      <c r="P1490" s="133">
        <v>4.3250001000000003E-3</v>
      </c>
      <c r="Q1490" s="133">
        <v>2.0926576000000001E-4</v>
      </c>
      <c r="R1490" s="145">
        <v>2.7224996E-5</v>
      </c>
      <c r="S1490" s="134">
        <v>2.5929257410599999E-7</v>
      </c>
      <c r="T1490" s="135">
        <v>7.7391183042000008E-10</v>
      </c>
      <c r="U1490" s="135">
        <v>3.8130246000000001E-3</v>
      </c>
      <c r="V1490" s="342">
        <v>1.0976992999999999E-5</v>
      </c>
      <c r="W1490" s="233" t="s">
        <v>4679</v>
      </c>
      <c r="X1490" s="89"/>
      <c r="Y1490" s="89"/>
      <c r="Z1490" s="90"/>
    </row>
    <row r="1491" spans="1:26" ht="14.5" customHeight="1">
      <c r="A1491" s="74" t="s">
        <v>5500</v>
      </c>
      <c r="B1491" s="129" t="s">
        <v>5493</v>
      </c>
      <c r="C1491" s="130" t="s">
        <v>5501</v>
      </c>
      <c r="D1491" s="131" t="s">
        <v>5495</v>
      </c>
      <c r="E1491" s="129" t="s">
        <v>2549</v>
      </c>
      <c r="F1491" s="132" t="s">
        <v>5502</v>
      </c>
      <c r="G1491" s="132">
        <v>3.6914831996E-2</v>
      </c>
      <c r="H1491" s="348">
        <v>3.6914831996E-2</v>
      </c>
      <c r="I1491" s="74"/>
      <c r="J1491" s="337">
        <v>0.2731001729323308</v>
      </c>
      <c r="K1491" s="338">
        <v>0.2731001729323308</v>
      </c>
      <c r="L1491" s="74"/>
      <c r="M1491" s="339">
        <v>4.5394021999999997E-3</v>
      </c>
      <c r="N1491" s="340">
        <f t="shared" si="93"/>
        <v>4.5394021999999997E-3</v>
      </c>
      <c r="O1491" s="74"/>
      <c r="P1491" s="133">
        <v>4.3034945000000003E-3</v>
      </c>
      <c r="Q1491" s="133">
        <v>2.0868268000000001E-4</v>
      </c>
      <c r="R1491" s="145">
        <v>2.7224996E-5</v>
      </c>
      <c r="S1491" s="134">
        <v>2.5800326806099998E-7</v>
      </c>
      <c r="T1491" s="135">
        <v>7.7175545666299994E-10</v>
      </c>
      <c r="U1491" s="135">
        <v>3.8130246000000001E-3</v>
      </c>
      <c r="V1491" s="342">
        <v>1.0489722000000001E-5</v>
      </c>
      <c r="W1491" s="233" t="s">
        <v>4679</v>
      </c>
      <c r="X1491" s="89"/>
      <c r="Y1491" s="89"/>
      <c r="Z1491" s="90"/>
    </row>
    <row r="1492" spans="1:26" ht="14.5" customHeight="1">
      <c r="A1492" s="74" t="s">
        <v>5503</v>
      </c>
      <c r="B1492" s="129" t="s">
        <v>5493</v>
      </c>
      <c r="C1492" s="130" t="s">
        <v>5504</v>
      </c>
      <c r="D1492" s="131" t="s">
        <v>5495</v>
      </c>
      <c r="E1492" s="129" t="s">
        <v>2549</v>
      </c>
      <c r="F1492" s="132" t="s">
        <v>5505</v>
      </c>
      <c r="G1492" s="132">
        <v>3.5951836234000001E-2</v>
      </c>
      <c r="H1492" s="348">
        <v>3.5951836234000001E-2</v>
      </c>
      <c r="I1492" s="74"/>
      <c r="J1492" s="337">
        <v>0.26597581954887217</v>
      </c>
      <c r="K1492" s="338">
        <v>0.26597581954887217</v>
      </c>
      <c r="L1492" s="74"/>
      <c r="M1492" s="339">
        <v>4.4209829999999999E-3</v>
      </c>
      <c r="N1492" s="340">
        <f t="shared" si="93"/>
        <v>4.4209829999999999E-3</v>
      </c>
      <c r="O1492" s="74"/>
      <c r="P1492" s="133">
        <v>4.1912293999999996E-3</v>
      </c>
      <c r="Q1492" s="133">
        <v>2.0323878000000001E-4</v>
      </c>
      <c r="R1492" s="145">
        <v>2.6514777999999999E-5</v>
      </c>
      <c r="S1492" s="134">
        <v>2.5127274701500001E-7</v>
      </c>
      <c r="T1492" s="135">
        <v>7.5162271195000003E-10</v>
      </c>
      <c r="U1492" s="135">
        <v>3.7135544000000001E-3</v>
      </c>
      <c r="V1492" s="342">
        <v>1.0216077000000001E-5</v>
      </c>
      <c r="W1492" s="233" t="s">
        <v>4679</v>
      </c>
      <c r="X1492" s="89"/>
      <c r="Y1492" s="89"/>
      <c r="Z1492" s="90"/>
    </row>
    <row r="1493" spans="1:26" ht="14.5" customHeight="1">
      <c r="A1493" s="74" t="s">
        <v>5506</v>
      </c>
      <c r="B1493" s="129" t="s">
        <v>5493</v>
      </c>
      <c r="C1493" s="130" t="s">
        <v>5507</v>
      </c>
      <c r="D1493" s="131" t="s">
        <v>5495</v>
      </c>
      <c r="E1493" s="129" t="s">
        <v>2549</v>
      </c>
      <c r="F1493" s="132" t="s">
        <v>5508</v>
      </c>
      <c r="G1493" s="132">
        <v>3.5951836234000001E-2</v>
      </c>
      <c r="H1493" s="348">
        <v>3.5951836234000001E-2</v>
      </c>
      <c r="I1493" s="74"/>
      <c r="J1493" s="337">
        <v>0.26597581954887217</v>
      </c>
      <c r="K1493" s="338">
        <v>0.26597581954887217</v>
      </c>
      <c r="L1493" s="74"/>
      <c r="M1493" s="339">
        <v>4.4209829999999999E-3</v>
      </c>
      <c r="N1493" s="340">
        <f t="shared" si="93"/>
        <v>4.4209829999999999E-3</v>
      </c>
      <c r="O1493" s="74"/>
      <c r="P1493" s="133">
        <v>4.1912293999999996E-3</v>
      </c>
      <c r="Q1493" s="133">
        <v>2.0323878000000001E-4</v>
      </c>
      <c r="R1493" s="145">
        <v>2.6514777999999999E-5</v>
      </c>
      <c r="S1493" s="134">
        <v>2.5127274701500001E-7</v>
      </c>
      <c r="T1493" s="135">
        <v>7.5162271195000003E-10</v>
      </c>
      <c r="U1493" s="135">
        <v>3.7135544000000001E-3</v>
      </c>
      <c r="V1493" s="342">
        <v>1.0216077000000001E-5</v>
      </c>
      <c r="W1493" s="233" t="s">
        <v>4679</v>
      </c>
      <c r="X1493" s="89"/>
      <c r="Y1493" s="89"/>
      <c r="Z1493" s="90"/>
    </row>
    <row r="1494" spans="1:26" ht="14.5" customHeight="1">
      <c r="A1494" s="74" t="s">
        <v>5509</v>
      </c>
      <c r="B1494" s="129" t="s">
        <v>5493</v>
      </c>
      <c r="C1494" s="130" t="s">
        <v>5510</v>
      </c>
      <c r="D1494" s="131" t="s">
        <v>5495</v>
      </c>
      <c r="E1494" s="129" t="s">
        <v>2549</v>
      </c>
      <c r="F1494" s="132" t="s">
        <v>5511</v>
      </c>
      <c r="G1494" s="132">
        <v>3.5309839736000007E-2</v>
      </c>
      <c r="H1494" s="348">
        <v>3.5309839736000007E-2</v>
      </c>
      <c r="I1494" s="74"/>
      <c r="J1494" s="337">
        <v>0.26122625563909774</v>
      </c>
      <c r="K1494" s="338">
        <v>0.26122625563909774</v>
      </c>
      <c r="L1494" s="74"/>
      <c r="M1494" s="339">
        <v>4.3420369000000004E-3</v>
      </c>
      <c r="N1494" s="340">
        <f t="shared" si="93"/>
        <v>4.3420369000000004E-3</v>
      </c>
      <c r="O1494" s="74"/>
      <c r="P1494" s="133">
        <v>4.1163861000000001E-3</v>
      </c>
      <c r="Q1494" s="133">
        <v>1.9960951999999999E-4</v>
      </c>
      <c r="R1494" s="145">
        <v>2.6041300000000001E-5</v>
      </c>
      <c r="S1494" s="134">
        <v>2.4678573298499998E-7</v>
      </c>
      <c r="T1494" s="135">
        <v>7.3820087900800002E-10</v>
      </c>
      <c r="U1494" s="135">
        <v>3.6472408999999998E-3</v>
      </c>
      <c r="V1494" s="342">
        <v>1.0033647E-5</v>
      </c>
      <c r="W1494" s="233" t="s">
        <v>4679</v>
      </c>
      <c r="X1494" s="89"/>
      <c r="Y1494" s="89"/>
      <c r="Z1494" s="90"/>
    </row>
    <row r="1495" spans="1:26" ht="14.5" customHeight="1">
      <c r="A1495" s="74" t="s">
        <v>5512</v>
      </c>
      <c r="B1495" s="129" t="s">
        <v>5493</v>
      </c>
      <c r="C1495" s="130" t="s">
        <v>5513</v>
      </c>
      <c r="D1495" s="131" t="s">
        <v>5495</v>
      </c>
      <c r="E1495" s="129" t="s">
        <v>2549</v>
      </c>
      <c r="F1495" s="132" t="s">
        <v>5514</v>
      </c>
      <c r="G1495" s="132">
        <v>3.4667842227999998E-2</v>
      </c>
      <c r="H1495" s="348">
        <v>3.4667842227999998E-2</v>
      </c>
      <c r="I1495" s="74"/>
      <c r="J1495" s="337">
        <v>0.25647668421052633</v>
      </c>
      <c r="K1495" s="338">
        <v>0.25647668421052633</v>
      </c>
      <c r="L1495" s="74"/>
      <c r="M1495" s="339">
        <v>4.2630908E-3</v>
      </c>
      <c r="N1495" s="340">
        <f t="shared" si="93"/>
        <v>4.2630908E-3</v>
      </c>
      <c r="O1495" s="74"/>
      <c r="P1495" s="133">
        <v>4.0415427000000002E-3</v>
      </c>
      <c r="Q1495" s="133">
        <v>1.9598025000000001E-4</v>
      </c>
      <c r="R1495" s="145">
        <v>2.5567822E-5</v>
      </c>
      <c r="S1495" s="134">
        <v>2.4229871895400003E-7</v>
      </c>
      <c r="T1495" s="135">
        <v>7.2477904586599993E-10</v>
      </c>
      <c r="U1495" s="135">
        <v>3.5809275E-3</v>
      </c>
      <c r="V1495" s="342">
        <v>9.8512168999999997E-6</v>
      </c>
      <c r="W1495" s="233" t="s">
        <v>4679</v>
      </c>
      <c r="X1495" s="89"/>
      <c r="Y1495" s="89"/>
      <c r="Z1495" s="90"/>
    </row>
    <row r="1496" spans="1:26" ht="14.5" customHeight="1">
      <c r="A1496" s="74" t="s">
        <v>5515</v>
      </c>
      <c r="B1496" s="129" t="s">
        <v>5493</v>
      </c>
      <c r="C1496" s="130" t="s">
        <v>5516</v>
      </c>
      <c r="D1496" s="131" t="s">
        <v>5495</v>
      </c>
      <c r="E1496" s="129" t="s">
        <v>2549</v>
      </c>
      <c r="F1496" s="132" t="s">
        <v>5517</v>
      </c>
      <c r="G1496" s="132">
        <v>3.2741850714000001E-2</v>
      </c>
      <c r="H1496" s="348">
        <v>3.2741850714000001E-2</v>
      </c>
      <c r="I1496" s="74"/>
      <c r="J1496" s="337">
        <v>0.24222797744360899</v>
      </c>
      <c r="K1496" s="338">
        <v>0.24222797744360899</v>
      </c>
      <c r="L1496" s="74"/>
      <c r="M1496" s="339">
        <v>4.0262524000000003E-3</v>
      </c>
      <c r="N1496" s="340">
        <f t="shared" si="93"/>
        <v>4.0262524000000003E-3</v>
      </c>
      <c r="O1496" s="74"/>
      <c r="P1496" s="133">
        <v>3.8170125E-3</v>
      </c>
      <c r="Q1496" s="133">
        <v>1.8509245999999999E-4</v>
      </c>
      <c r="R1496" s="145">
        <v>2.4147387999999999E-5</v>
      </c>
      <c r="S1496" s="134">
        <v>2.2883767676200001E-7</v>
      </c>
      <c r="T1496" s="135">
        <v>6.8451353664E-10</v>
      </c>
      <c r="U1496" s="135">
        <v>3.3819869999999999E-3</v>
      </c>
      <c r="V1496" s="342">
        <v>9.3039270999999996E-6</v>
      </c>
      <c r="W1496" s="233" t="s">
        <v>4679</v>
      </c>
      <c r="X1496" s="89"/>
      <c r="Y1496" s="89"/>
      <c r="Z1496" s="90"/>
    </row>
    <row r="1497" spans="1:26" ht="14.5" customHeight="1">
      <c r="A1497" s="74" t="s">
        <v>5518</v>
      </c>
      <c r="B1497" s="129" t="s">
        <v>5493</v>
      </c>
      <c r="C1497" s="130" t="s">
        <v>5519</v>
      </c>
      <c r="D1497" s="131" t="s">
        <v>5495</v>
      </c>
      <c r="E1497" s="129" t="s">
        <v>2549</v>
      </c>
      <c r="F1497" s="132" t="s">
        <v>5520</v>
      </c>
      <c r="G1497" s="132">
        <v>3.4042711106000004E-2</v>
      </c>
      <c r="H1497" s="348">
        <v>3.4042711106000004E-2</v>
      </c>
      <c r="I1497" s="74"/>
      <c r="J1497" s="337">
        <v>0.24704177443609024</v>
      </c>
      <c r="K1497" s="338">
        <v>0.24704177443609024</v>
      </c>
      <c r="L1497" s="74"/>
      <c r="M1497" s="339">
        <v>4.1104523000000002E-3</v>
      </c>
      <c r="N1497" s="340">
        <f t="shared" si="93"/>
        <v>4.1104523000000002E-3</v>
      </c>
      <c r="O1497" s="74"/>
      <c r="P1497" s="133">
        <v>3.8969711E-3</v>
      </c>
      <c r="Q1497" s="133">
        <v>1.8886040999999999E-4</v>
      </c>
      <c r="R1497" s="145">
        <v>2.4620866E-5</v>
      </c>
      <c r="S1497" s="134">
        <v>2.3363136136100001E-7</v>
      </c>
      <c r="T1497" s="135">
        <v>6.9844826989600008E-10</v>
      </c>
      <c r="U1497" s="135">
        <v>3.4483004999999998E-3</v>
      </c>
      <c r="V1497" s="342">
        <v>9.6022553999999995E-6</v>
      </c>
      <c r="W1497" s="233" t="s">
        <v>4679</v>
      </c>
      <c r="X1497" s="89"/>
      <c r="Y1497" s="89"/>
      <c r="Z1497" s="90"/>
    </row>
    <row r="1498" spans="1:26" ht="14.5" customHeight="1">
      <c r="A1498" s="74" t="s">
        <v>5521</v>
      </c>
      <c r="B1498" s="129" t="s">
        <v>5493</v>
      </c>
      <c r="C1498" s="130" t="s">
        <v>5522</v>
      </c>
      <c r="D1498" s="131" t="s">
        <v>5495</v>
      </c>
      <c r="E1498" s="129" t="s">
        <v>2549</v>
      </c>
      <c r="F1498" s="132" t="s">
        <v>5523</v>
      </c>
      <c r="G1498" s="132">
        <v>3.2099854216E-2</v>
      </c>
      <c r="H1498" s="348">
        <v>3.2099854216E-2</v>
      </c>
      <c r="I1498" s="74"/>
      <c r="J1498" s="337">
        <v>0.23747841353383459</v>
      </c>
      <c r="K1498" s="338">
        <v>0.23747841353383459</v>
      </c>
      <c r="L1498" s="74"/>
      <c r="M1498" s="339">
        <v>3.9473062999999999E-3</v>
      </c>
      <c r="N1498" s="340">
        <f t="shared" si="93"/>
        <v>3.9473062999999999E-3</v>
      </c>
      <c r="O1498" s="74"/>
      <c r="P1498" s="133">
        <v>3.7421691000000001E-3</v>
      </c>
      <c r="Q1498" s="133">
        <v>1.8146319999999999E-4</v>
      </c>
      <c r="R1498" s="145">
        <v>2.3673908999999998E-5</v>
      </c>
      <c r="S1498" s="134">
        <v>2.2435067273199999E-7</v>
      </c>
      <c r="T1498" s="135">
        <v>6.7109170359800005E-10</v>
      </c>
      <c r="U1498" s="135">
        <v>3.3156736000000001E-3</v>
      </c>
      <c r="V1498" s="342">
        <v>9.1214971000000007E-6</v>
      </c>
      <c r="W1498" s="233" t="s">
        <v>4679</v>
      </c>
      <c r="X1498" s="89"/>
      <c r="Y1498" s="89"/>
      <c r="Z1498" s="90"/>
    </row>
    <row r="1499" spans="1:26" ht="14.5" customHeight="1">
      <c r="A1499" s="74" t="s">
        <v>5524</v>
      </c>
      <c r="B1499" s="129" t="s">
        <v>5493</v>
      </c>
      <c r="C1499" s="130" t="s">
        <v>5525</v>
      </c>
      <c r="D1499" s="131" t="s">
        <v>5495</v>
      </c>
      <c r="E1499" s="129" t="s">
        <v>2549</v>
      </c>
      <c r="F1499" s="132" t="s">
        <v>5526</v>
      </c>
      <c r="G1499" s="132">
        <v>3.1778854952000002E-2</v>
      </c>
      <c r="H1499" s="348">
        <v>3.1778854952000002E-2</v>
      </c>
      <c r="I1499" s="74"/>
      <c r="J1499" s="337">
        <v>0.23510362406015037</v>
      </c>
      <c r="K1499" s="338">
        <v>0.23510362406015037</v>
      </c>
      <c r="L1499" s="74"/>
      <c r="M1499" s="339">
        <v>3.9078332000000004E-3</v>
      </c>
      <c r="N1499" s="340">
        <f t="shared" si="93"/>
        <v>3.9078332000000004E-3</v>
      </c>
      <c r="O1499" s="74"/>
      <c r="P1499" s="133">
        <v>3.7047475000000002E-3</v>
      </c>
      <c r="Q1499" s="133">
        <v>1.7964856000000001E-4</v>
      </c>
      <c r="R1499" s="145">
        <v>2.3437170000000001E-5</v>
      </c>
      <c r="S1499" s="134">
        <v>2.2210716571599998E-7</v>
      </c>
      <c r="T1499" s="135">
        <v>6.6438079202700003E-10</v>
      </c>
      <c r="U1499" s="135">
        <v>3.2825167999999999E-3</v>
      </c>
      <c r="V1499" s="342">
        <v>9.0302821999999996E-6</v>
      </c>
      <c r="W1499" s="233" t="s">
        <v>4679</v>
      </c>
      <c r="X1499" s="89"/>
      <c r="Y1499" s="89"/>
      <c r="Z1499" s="90"/>
    </row>
    <row r="1500" spans="1:26" ht="14.5" customHeight="1">
      <c r="A1500" s="74" t="s">
        <v>5527</v>
      </c>
      <c r="B1500" s="129" t="s">
        <v>5493</v>
      </c>
      <c r="C1500" s="130" t="s">
        <v>5528</v>
      </c>
      <c r="D1500" s="131" t="s">
        <v>5495</v>
      </c>
      <c r="E1500" s="129" t="s">
        <v>2549</v>
      </c>
      <c r="F1500" s="132" t="s">
        <v>5529</v>
      </c>
      <c r="G1500" s="132">
        <v>3.1457856697999997E-2</v>
      </c>
      <c r="H1500" s="348">
        <v>3.1457856697999997E-2</v>
      </c>
      <c r="I1500" s="74"/>
      <c r="J1500" s="337">
        <v>0.23272884210526315</v>
      </c>
      <c r="K1500" s="338">
        <v>0.23272884210526315</v>
      </c>
      <c r="L1500" s="74"/>
      <c r="M1500" s="339">
        <v>3.8683601E-3</v>
      </c>
      <c r="N1500" s="340">
        <f t="shared" si="93"/>
        <v>3.8683601E-3</v>
      </c>
      <c r="O1500" s="74"/>
      <c r="P1500" s="133">
        <v>3.6673258000000002E-3</v>
      </c>
      <c r="Q1500" s="133">
        <v>1.7783392999999999E-4</v>
      </c>
      <c r="R1500" s="145">
        <v>2.3200431E-5</v>
      </c>
      <c r="S1500" s="134">
        <v>2.1986365860099999E-7</v>
      </c>
      <c r="T1500" s="135">
        <v>6.5766987045599996E-10</v>
      </c>
      <c r="U1500" s="135">
        <v>3.2493601000000002E-3</v>
      </c>
      <c r="V1500" s="342">
        <v>8.9390672000000001E-6</v>
      </c>
      <c r="W1500" s="233" t="s">
        <v>4679</v>
      </c>
      <c r="X1500" s="89"/>
      <c r="Y1500" s="89"/>
      <c r="Z1500" s="90"/>
    </row>
    <row r="1501" spans="1:26" ht="14.5" customHeight="1">
      <c r="A1501" s="74" t="s">
        <v>5530</v>
      </c>
      <c r="B1501" s="129" t="s">
        <v>5493</v>
      </c>
      <c r="C1501" s="130" t="s">
        <v>5531</v>
      </c>
      <c r="D1501" s="131" t="s">
        <v>5495</v>
      </c>
      <c r="E1501" s="129" t="s">
        <v>2549</v>
      </c>
      <c r="F1501" s="132" t="s">
        <v>5532</v>
      </c>
      <c r="G1501" s="132">
        <v>3.2099854216E-2</v>
      </c>
      <c r="H1501" s="348">
        <v>3.2099854216E-2</v>
      </c>
      <c r="I1501" s="74"/>
      <c r="J1501" s="337">
        <v>0.23747841353383459</v>
      </c>
      <c r="K1501" s="338">
        <v>0.23747841353383459</v>
      </c>
      <c r="L1501" s="74"/>
      <c r="M1501" s="339">
        <v>3.9473062999999999E-3</v>
      </c>
      <c r="N1501" s="340">
        <f t="shared" si="93"/>
        <v>3.9473062999999999E-3</v>
      </c>
      <c r="O1501" s="74"/>
      <c r="P1501" s="133">
        <v>3.7421691000000001E-3</v>
      </c>
      <c r="Q1501" s="133">
        <v>1.8146319999999999E-4</v>
      </c>
      <c r="R1501" s="145">
        <v>2.3673908999999998E-5</v>
      </c>
      <c r="S1501" s="134">
        <v>2.2435067273199999E-7</v>
      </c>
      <c r="T1501" s="135">
        <v>6.7109170359800005E-10</v>
      </c>
      <c r="U1501" s="135">
        <v>3.3156736000000001E-3</v>
      </c>
      <c r="V1501" s="342">
        <v>9.1214971000000007E-6</v>
      </c>
      <c r="W1501" s="233" t="s">
        <v>4679</v>
      </c>
      <c r="X1501" s="89"/>
      <c r="Y1501" s="89"/>
      <c r="Z1501" s="90"/>
    </row>
    <row r="1502" spans="1:26" ht="14.5" customHeight="1">
      <c r="A1502" s="74" t="s">
        <v>5533</v>
      </c>
      <c r="B1502" s="129" t="s">
        <v>5493</v>
      </c>
      <c r="C1502" s="130" t="s">
        <v>5534</v>
      </c>
      <c r="D1502" s="131" t="s">
        <v>5495</v>
      </c>
      <c r="E1502" s="129" t="s">
        <v>2549</v>
      </c>
      <c r="F1502" s="132" t="s">
        <v>5535</v>
      </c>
      <c r="G1502" s="132">
        <v>3.4447695369000005E-2</v>
      </c>
      <c r="H1502" s="348">
        <v>3.4447695369000005E-2</v>
      </c>
      <c r="I1502" s="74"/>
      <c r="J1502" s="337">
        <v>0.23770728571428573</v>
      </c>
      <c r="K1502" s="338">
        <v>0.23770728571428573</v>
      </c>
      <c r="L1502" s="74"/>
      <c r="M1502" s="339">
        <v>3.9660281000000004E-3</v>
      </c>
      <c r="N1502" s="340">
        <f t="shared" si="93"/>
        <v>3.9660281000000004E-3</v>
      </c>
      <c r="O1502" s="74"/>
      <c r="P1502" s="133">
        <v>3.7603967999999999E-3</v>
      </c>
      <c r="Q1502" s="133">
        <v>1.8195740000000001E-4</v>
      </c>
      <c r="R1502" s="145">
        <v>2.3673908999999998E-5</v>
      </c>
      <c r="S1502" s="134">
        <v>2.2544345627299999E-7</v>
      </c>
      <c r="T1502" s="135">
        <v>6.7291939440699999E-10</v>
      </c>
      <c r="U1502" s="135">
        <v>3.3156736000000001E-3</v>
      </c>
      <c r="V1502" s="342">
        <v>9.5344980999999994E-6</v>
      </c>
      <c r="W1502" s="233" t="s">
        <v>4679</v>
      </c>
      <c r="X1502" s="89"/>
      <c r="Y1502" s="89"/>
      <c r="Z1502" s="90"/>
    </row>
    <row r="1503" spans="1:26" ht="14.5" customHeight="1">
      <c r="A1503" s="74" t="s">
        <v>5536</v>
      </c>
      <c r="B1503" s="129" t="s">
        <v>5493</v>
      </c>
      <c r="C1503" s="130" t="s">
        <v>5537</v>
      </c>
      <c r="D1503" s="131" t="s">
        <v>5495</v>
      </c>
      <c r="E1503" s="129" t="s">
        <v>2549</v>
      </c>
      <c r="F1503" s="132" t="s">
        <v>5538</v>
      </c>
      <c r="G1503" s="132">
        <v>2.9852864444999998E-2</v>
      </c>
      <c r="H1503" s="348">
        <v>2.9852864444999998E-2</v>
      </c>
      <c r="I1503" s="74"/>
      <c r="J1503" s="337">
        <v>0.22085492481203006</v>
      </c>
      <c r="K1503" s="338">
        <v>0.22085492481203006</v>
      </c>
      <c r="L1503" s="74"/>
      <c r="M1503" s="339">
        <v>3.6709948000000002E-3</v>
      </c>
      <c r="N1503" s="340">
        <f t="shared" si="93"/>
        <v>3.6709948000000002E-3</v>
      </c>
      <c r="O1503" s="74"/>
      <c r="P1503" s="133">
        <v>3.4802173E-3</v>
      </c>
      <c r="Q1503" s="133">
        <v>1.6876076999999999E-4</v>
      </c>
      <c r="R1503" s="145">
        <v>2.2016736000000001E-5</v>
      </c>
      <c r="S1503" s="134">
        <v>2.0864612352399999E-7</v>
      </c>
      <c r="T1503" s="135">
        <v>6.2411528280200006E-10</v>
      </c>
      <c r="U1503" s="135">
        <v>3.0835763999999999E-3</v>
      </c>
      <c r="V1503" s="342">
        <v>8.4829922999999995E-6</v>
      </c>
      <c r="W1503" s="233" t="s">
        <v>4679</v>
      </c>
      <c r="X1503" s="89"/>
      <c r="Y1503" s="89"/>
      <c r="Z1503" s="90"/>
    </row>
    <row r="1504" spans="1:26" ht="14.5" customHeight="1">
      <c r="A1504" s="74" t="s">
        <v>5539</v>
      </c>
      <c r="B1504" s="129" t="s">
        <v>5493</v>
      </c>
      <c r="C1504" s="130" t="s">
        <v>5540</v>
      </c>
      <c r="D1504" s="131" t="s">
        <v>5495</v>
      </c>
      <c r="E1504" s="129" t="s">
        <v>2549</v>
      </c>
      <c r="F1504" s="132" t="s">
        <v>5541</v>
      </c>
      <c r="G1504" s="132">
        <v>3.6715192073000003E-2</v>
      </c>
      <c r="H1504" s="348">
        <v>3.6715192073000003E-2</v>
      </c>
      <c r="I1504" s="74"/>
      <c r="J1504" s="337">
        <v>0.23324133834586466</v>
      </c>
      <c r="K1504" s="338">
        <v>0.23324133834586466</v>
      </c>
      <c r="L1504" s="74"/>
      <c r="M1504" s="339">
        <v>3.9102826000000004E-3</v>
      </c>
      <c r="N1504" s="340">
        <f t="shared" si="93"/>
        <v>3.9102826000000004E-3</v>
      </c>
      <c r="O1504" s="74"/>
      <c r="P1504" s="133">
        <v>3.7081416000000001E-3</v>
      </c>
      <c r="Q1504" s="133">
        <v>1.7894056999999999E-4</v>
      </c>
      <c r="R1504" s="145">
        <v>2.3200431E-5</v>
      </c>
      <c r="S1504" s="134">
        <v>2.2231064445000001E-7</v>
      </c>
      <c r="T1504" s="135">
        <v>6.6176247186200004E-10</v>
      </c>
      <c r="U1504" s="135">
        <v>3.2493601000000002E-3</v>
      </c>
      <c r="V1504" s="342">
        <v>9.8638675E-6</v>
      </c>
      <c r="W1504" s="233" t="s">
        <v>4679</v>
      </c>
      <c r="X1504" s="89"/>
      <c r="Y1504" s="89"/>
      <c r="Z1504" s="90"/>
    </row>
    <row r="1505" spans="1:26" ht="14.5" customHeight="1">
      <c r="A1505" s="74" t="s">
        <v>5542</v>
      </c>
      <c r="B1505" s="129" t="s">
        <v>5493</v>
      </c>
      <c r="C1505" s="130" t="s">
        <v>5543</v>
      </c>
      <c r="D1505" s="131" t="s">
        <v>5495</v>
      </c>
      <c r="E1505" s="129" t="s">
        <v>2549</v>
      </c>
      <c r="F1505" s="132" t="s">
        <v>5544</v>
      </c>
      <c r="G1505" s="132">
        <v>2.8889868688999999E-2</v>
      </c>
      <c r="H1505" s="348">
        <v>2.8889868688999999E-2</v>
      </c>
      <c r="I1505" s="74"/>
      <c r="J1505" s="337">
        <v>0.21373057142857141</v>
      </c>
      <c r="K1505" s="338">
        <v>0.21373057142857141</v>
      </c>
      <c r="L1505" s="74"/>
      <c r="M1505" s="339">
        <v>3.5525755999999999E-3</v>
      </c>
      <c r="N1505" s="340">
        <f t="shared" si="93"/>
        <v>3.5525755999999999E-3</v>
      </c>
      <c r="O1505" s="74"/>
      <c r="P1505" s="133">
        <v>3.3679522000000001E-3</v>
      </c>
      <c r="Q1505" s="133">
        <v>1.6331688E-4</v>
      </c>
      <c r="R1505" s="145">
        <v>2.1306517999999999E-5</v>
      </c>
      <c r="S1505" s="134">
        <v>2.0191560247799999E-7</v>
      </c>
      <c r="T1505" s="135">
        <v>6.0398253818899999E-10</v>
      </c>
      <c r="U1505" s="135">
        <v>2.9841061999999999E-3</v>
      </c>
      <c r="V1505" s="342">
        <v>8.2093473999999995E-6</v>
      </c>
      <c r="W1505" s="233" t="s">
        <v>4679</v>
      </c>
      <c r="X1505" s="89"/>
      <c r="Y1505" s="89"/>
      <c r="Z1505" s="90"/>
    </row>
    <row r="1506" spans="1:26" ht="14.5" customHeight="1">
      <c r="A1506" s="74" t="s">
        <v>5545</v>
      </c>
      <c r="B1506" s="129" t="s">
        <v>5493</v>
      </c>
      <c r="C1506" s="130" t="s">
        <v>5546</v>
      </c>
      <c r="D1506" s="131" t="s">
        <v>5495</v>
      </c>
      <c r="E1506" s="129" t="s">
        <v>2549</v>
      </c>
      <c r="F1506" s="132" t="s">
        <v>5547</v>
      </c>
      <c r="G1506" s="132">
        <v>2.9566306899999999E-2</v>
      </c>
      <c r="H1506" s="348">
        <v>2.9566306899999999E-2</v>
      </c>
      <c r="I1506" s="74"/>
      <c r="J1506" s="337">
        <v>0.1950485714285714</v>
      </c>
      <c r="K1506" s="338">
        <v>0.1950485714285714</v>
      </c>
      <c r="L1506" s="74"/>
      <c r="M1506" s="339">
        <v>3.2626625000000001E-3</v>
      </c>
      <c r="N1506" s="340">
        <f t="shared" si="93"/>
        <v>3.2626625000000001E-3</v>
      </c>
      <c r="O1506" s="74"/>
      <c r="P1506" s="133">
        <v>3.0937670999999999E-3</v>
      </c>
      <c r="Q1506" s="133">
        <v>1.4948275999999999E-4</v>
      </c>
      <c r="R1506" s="145">
        <v>1.9412606000000001E-5</v>
      </c>
      <c r="S1506" s="134">
        <v>1.8547764138300001E-7</v>
      </c>
      <c r="T1506" s="135">
        <v>5.5282083721599996E-10</v>
      </c>
      <c r="U1506" s="135">
        <v>2.7188523E-3</v>
      </c>
      <c r="V1506" s="342">
        <v>8.0503439000000002E-6</v>
      </c>
      <c r="W1506" s="233" t="s">
        <v>4679</v>
      </c>
      <c r="X1506" s="89"/>
      <c r="Y1506" s="89"/>
      <c r="Z1506" s="90"/>
    </row>
    <row r="1507" spans="1:26" ht="14.5" customHeight="1">
      <c r="A1507" s="74" t="s">
        <v>5548</v>
      </c>
      <c r="B1507" s="129" t="s">
        <v>5493</v>
      </c>
      <c r="C1507" s="130" t="s">
        <v>5549</v>
      </c>
      <c r="D1507" s="131" t="s">
        <v>5495</v>
      </c>
      <c r="E1507" s="129" t="s">
        <v>2549</v>
      </c>
      <c r="F1507" s="132" t="s">
        <v>5550</v>
      </c>
      <c r="G1507" s="132">
        <v>2.6321880673000002E-2</v>
      </c>
      <c r="H1507" s="348">
        <v>2.6321880673000002E-2</v>
      </c>
      <c r="I1507" s="74"/>
      <c r="J1507" s="337">
        <v>0.19473230075187969</v>
      </c>
      <c r="K1507" s="338">
        <v>0.19473230075187969</v>
      </c>
      <c r="L1507" s="74"/>
      <c r="M1507" s="339">
        <v>3.2367911000000002E-3</v>
      </c>
      <c r="N1507" s="340">
        <f t="shared" si="93"/>
        <v>3.2367911000000002E-3</v>
      </c>
      <c r="O1507" s="74"/>
      <c r="P1507" s="133">
        <v>3.0685787E-3</v>
      </c>
      <c r="Q1507" s="133">
        <v>1.4879982E-4</v>
      </c>
      <c r="R1507" s="145">
        <v>1.9412606000000001E-5</v>
      </c>
      <c r="S1507" s="134">
        <v>1.83967546256E-7</v>
      </c>
      <c r="T1507" s="135">
        <v>5.5029519592100001E-10</v>
      </c>
      <c r="U1507" s="135">
        <v>2.7188523E-3</v>
      </c>
      <c r="V1507" s="342">
        <v>7.4796276999999996E-6</v>
      </c>
      <c r="W1507" s="233" t="s">
        <v>4679</v>
      </c>
      <c r="X1507" s="89"/>
      <c r="Y1507" s="89"/>
      <c r="Z1507" s="90"/>
    </row>
    <row r="1508" spans="1:26" ht="14.5" customHeight="1">
      <c r="A1508" s="74" t="s">
        <v>5551</v>
      </c>
      <c r="B1508" s="129" t="s">
        <v>5493</v>
      </c>
      <c r="C1508" s="130" t="s">
        <v>5552</v>
      </c>
      <c r="D1508" s="131" t="s">
        <v>5495</v>
      </c>
      <c r="E1508" s="129" t="s">
        <v>2549</v>
      </c>
      <c r="F1508" s="132" t="s">
        <v>5553</v>
      </c>
      <c r="G1508" s="132">
        <v>2.6642878921E-2</v>
      </c>
      <c r="H1508" s="348">
        <v>2.6642878921E-2</v>
      </c>
      <c r="I1508" s="74"/>
      <c r="J1508" s="337">
        <v>0.19710708270676691</v>
      </c>
      <c r="K1508" s="338">
        <v>0.19710708270676691</v>
      </c>
      <c r="L1508" s="74"/>
      <c r="M1508" s="339">
        <v>3.2762642000000002E-3</v>
      </c>
      <c r="N1508" s="340">
        <f t="shared" si="93"/>
        <v>3.2762642000000002E-3</v>
      </c>
      <c r="O1508" s="74"/>
      <c r="P1508" s="133">
        <v>3.1060004E-3</v>
      </c>
      <c r="Q1508" s="133">
        <v>1.5061445E-4</v>
      </c>
      <c r="R1508" s="145">
        <v>1.9649345000000002E-5</v>
      </c>
      <c r="S1508" s="134">
        <v>1.8621105327099999E-7</v>
      </c>
      <c r="T1508" s="135">
        <v>5.5700611749200007E-10</v>
      </c>
      <c r="U1508" s="135">
        <v>2.7520091000000002E-3</v>
      </c>
      <c r="V1508" s="342">
        <v>7.5708426E-6</v>
      </c>
      <c r="W1508" s="233" t="s">
        <v>4679</v>
      </c>
      <c r="X1508" s="89"/>
      <c r="Y1508" s="89"/>
      <c r="Z1508" s="90"/>
    </row>
    <row r="1509" spans="1:26" ht="14.5" customHeight="1">
      <c r="A1509" s="74" t="s">
        <v>5554</v>
      </c>
      <c r="B1509" s="129" t="s">
        <v>5493</v>
      </c>
      <c r="C1509" s="130" t="s">
        <v>5555</v>
      </c>
      <c r="D1509" s="131" t="s">
        <v>5495</v>
      </c>
      <c r="E1509" s="129" t="s">
        <v>2549</v>
      </c>
      <c r="F1509" s="132" t="s">
        <v>5556</v>
      </c>
      <c r="G1509" s="132">
        <v>2.9130721703E-2</v>
      </c>
      <c r="H1509" s="348">
        <v>2.9130721703E-2</v>
      </c>
      <c r="I1509" s="74"/>
      <c r="J1509" s="337">
        <v>0.19031912030075188</v>
      </c>
      <c r="K1509" s="338">
        <v>0.19031912030075188</v>
      </c>
      <c r="L1509" s="74"/>
      <c r="M1509" s="339">
        <v>3.1853622999999998E-3</v>
      </c>
      <c r="N1509" s="340">
        <f t="shared" si="93"/>
        <v>3.1853622999999998E-3</v>
      </c>
      <c r="O1509" s="74"/>
      <c r="P1509" s="133">
        <v>3.0205262E-3</v>
      </c>
      <c r="Q1509" s="133">
        <v>1.4589694E-4</v>
      </c>
      <c r="R1509" s="145">
        <v>1.8939127E-5</v>
      </c>
      <c r="S1509" s="134">
        <v>1.81086707934E-7</v>
      </c>
      <c r="T1509" s="135">
        <v>5.3955968711299998E-10</v>
      </c>
      <c r="U1509" s="135">
        <v>2.6525389000000002E-3</v>
      </c>
      <c r="V1509" s="342">
        <v>7.9042233000000007E-6</v>
      </c>
      <c r="W1509" s="233" t="s">
        <v>4679</v>
      </c>
      <c r="X1509" s="89"/>
      <c r="Y1509" s="89"/>
      <c r="Z1509" s="90"/>
    </row>
    <row r="1510" spans="1:26" ht="14.5" customHeight="1">
      <c r="A1510" s="74" t="s">
        <v>5557</v>
      </c>
      <c r="B1510" s="129" t="s">
        <v>5493</v>
      </c>
      <c r="C1510" s="130" t="s">
        <v>5558</v>
      </c>
      <c r="D1510" s="131" t="s">
        <v>5495</v>
      </c>
      <c r="E1510" s="129" t="s">
        <v>2549</v>
      </c>
      <c r="F1510" s="132" t="s">
        <v>5559</v>
      </c>
      <c r="G1510" s="132">
        <v>2.5679883163999998E-2</v>
      </c>
      <c r="H1510" s="348">
        <v>2.5679883163999998E-2</v>
      </c>
      <c r="I1510" s="74"/>
      <c r="J1510" s="337">
        <v>0.18998272932330826</v>
      </c>
      <c r="K1510" s="338">
        <v>0.18998272932330826</v>
      </c>
      <c r="L1510" s="74"/>
      <c r="M1510" s="339">
        <v>3.1578449999999998E-3</v>
      </c>
      <c r="N1510" s="340">
        <f t="shared" si="93"/>
        <v>3.1578449999999998E-3</v>
      </c>
      <c r="O1510" s="74"/>
      <c r="P1510" s="133">
        <v>2.9937353000000001E-3</v>
      </c>
      <c r="Q1510" s="133">
        <v>1.4517056000000001E-4</v>
      </c>
      <c r="R1510" s="145">
        <v>1.8939127E-5</v>
      </c>
      <c r="S1510" s="134">
        <v>1.7948053212500003E-7</v>
      </c>
      <c r="T1510" s="135">
        <v>5.3687336287899995E-10</v>
      </c>
      <c r="U1510" s="135">
        <v>2.6525389000000002E-3</v>
      </c>
      <c r="V1510" s="342">
        <v>7.2971976999999999E-6</v>
      </c>
      <c r="W1510" s="233" t="s">
        <v>4679</v>
      </c>
      <c r="X1510" s="89"/>
      <c r="Y1510" s="89"/>
      <c r="Z1510" s="90"/>
    </row>
    <row r="1511" spans="1:26" ht="14.5" customHeight="1">
      <c r="A1511" s="74" t="s">
        <v>5560</v>
      </c>
      <c r="B1511" s="129" t="s">
        <v>5493</v>
      </c>
      <c r="C1511" s="130" t="s">
        <v>5561</v>
      </c>
      <c r="D1511" s="131" t="s">
        <v>5495</v>
      </c>
      <c r="E1511" s="129" t="s">
        <v>2549</v>
      </c>
      <c r="F1511" s="132" t="s">
        <v>5562</v>
      </c>
      <c r="G1511" s="132">
        <v>2.6630926126000001E-2</v>
      </c>
      <c r="H1511" s="348">
        <v>2.6630926126000001E-2</v>
      </c>
      <c r="I1511" s="74"/>
      <c r="J1511" s="337">
        <v>0.17835797744360901</v>
      </c>
      <c r="K1511" s="338">
        <v>0.17835797744360901</v>
      </c>
      <c r="L1511" s="74"/>
      <c r="M1511" s="339">
        <v>2.9808616999999998E-3</v>
      </c>
      <c r="N1511" s="340">
        <f t="shared" si="93"/>
        <v>2.9808616999999998E-3</v>
      </c>
      <c r="O1511" s="74"/>
      <c r="P1511" s="133">
        <v>2.8264709000000001E-3</v>
      </c>
      <c r="Q1511" s="133">
        <v>1.3663543000000001E-4</v>
      </c>
      <c r="R1511" s="145">
        <v>1.7755432E-5</v>
      </c>
      <c r="S1511" s="134">
        <v>1.6945268929000001E-7</v>
      </c>
      <c r="T1511" s="135">
        <v>5.0530853978500004E-10</v>
      </c>
      <c r="U1511" s="135">
        <v>2.4867551999999998E-3</v>
      </c>
      <c r="V1511" s="342">
        <v>7.2907465E-6</v>
      </c>
      <c r="W1511" s="233" t="s">
        <v>4679</v>
      </c>
      <c r="X1511" s="89"/>
      <c r="Y1511" s="89"/>
      <c r="Z1511" s="90"/>
    </row>
    <row r="1512" spans="1:26" ht="14.5" customHeight="1">
      <c r="A1512" s="74" t="s">
        <v>5563</v>
      </c>
      <c r="B1512" s="129" t="s">
        <v>5493</v>
      </c>
      <c r="C1512" s="130" t="s">
        <v>5564</v>
      </c>
      <c r="D1512" s="131" t="s">
        <v>5495</v>
      </c>
      <c r="E1512" s="129" t="s">
        <v>2549</v>
      </c>
      <c r="F1512" s="132" t="s">
        <v>5565</v>
      </c>
      <c r="G1512" s="132">
        <v>2.851091796E-2</v>
      </c>
      <c r="H1512" s="348">
        <v>2.851091796E-2</v>
      </c>
      <c r="I1512" s="74"/>
      <c r="J1512" s="337">
        <v>0.17619774436090227</v>
      </c>
      <c r="K1512" s="338">
        <v>0.17619774436090227</v>
      </c>
      <c r="L1512" s="74"/>
      <c r="M1512" s="339">
        <v>2.9589396E-3</v>
      </c>
      <c r="N1512" s="340">
        <f t="shared" si="93"/>
        <v>2.9589396E-3</v>
      </c>
      <c r="O1512" s="74"/>
      <c r="P1512" s="133">
        <v>2.8061368000000001E-3</v>
      </c>
      <c r="Q1512" s="133">
        <v>1.3528408999999999E-4</v>
      </c>
      <c r="R1512" s="145">
        <v>1.7518693E-5</v>
      </c>
      <c r="S1512" s="134">
        <v>1.68233620031E-7</v>
      </c>
      <c r="T1512" s="135">
        <v>5.0031099532799995E-10</v>
      </c>
      <c r="U1512" s="135">
        <v>2.4535984000000001E-3</v>
      </c>
      <c r="V1512" s="342">
        <v>7.5867006000000002E-6</v>
      </c>
      <c r="W1512" s="233" t="s">
        <v>4679</v>
      </c>
      <c r="X1512" s="89"/>
      <c r="Y1512" s="89"/>
      <c r="Z1512" s="90"/>
    </row>
    <row r="1513" spans="1:26" ht="14.5" customHeight="1">
      <c r="A1513" s="74" t="s">
        <v>5566</v>
      </c>
      <c r="B1513" s="129" t="s">
        <v>5493</v>
      </c>
      <c r="C1513" s="130" t="s">
        <v>5567</v>
      </c>
      <c r="D1513" s="131" t="s">
        <v>5495</v>
      </c>
      <c r="E1513" s="129" t="s">
        <v>2549</v>
      </c>
      <c r="F1513" s="132" t="s">
        <v>5568</v>
      </c>
      <c r="G1513" s="132">
        <v>2.3111895149E-2</v>
      </c>
      <c r="H1513" s="348">
        <v>2.3111895149E-2</v>
      </c>
      <c r="I1513" s="74"/>
      <c r="J1513" s="337">
        <v>0.17098445864661654</v>
      </c>
      <c r="K1513" s="338">
        <v>0.17098445864661654</v>
      </c>
      <c r="L1513" s="74"/>
      <c r="M1513" s="339">
        <v>2.8420605000000002E-3</v>
      </c>
      <c r="N1513" s="340">
        <f t="shared" si="93"/>
        <v>2.8420605000000002E-3</v>
      </c>
      <c r="O1513" s="74"/>
      <c r="P1513" s="133">
        <v>2.6943618E-3</v>
      </c>
      <c r="Q1513" s="133">
        <v>1.3065350000000001E-4</v>
      </c>
      <c r="R1513" s="145">
        <v>1.7045214999999998E-5</v>
      </c>
      <c r="S1513" s="134">
        <v>1.6153248590299999E-7</v>
      </c>
      <c r="T1513" s="135">
        <v>4.8318603061100012E-10</v>
      </c>
      <c r="U1513" s="135">
        <v>2.3872849999999998E-3</v>
      </c>
      <c r="V1513" s="342">
        <v>6.5674779000000001E-6</v>
      </c>
      <c r="W1513" s="233" t="s">
        <v>4679</v>
      </c>
      <c r="X1513" s="89"/>
      <c r="Y1513" s="89"/>
      <c r="Z1513" s="90"/>
    </row>
    <row r="1514" spans="1:26" ht="14.5" customHeight="1">
      <c r="A1514" s="74" t="s">
        <v>5569</v>
      </c>
      <c r="B1514" s="129" t="s">
        <v>5493</v>
      </c>
      <c r="C1514" s="130" t="s">
        <v>5570</v>
      </c>
      <c r="D1514" s="131" t="s">
        <v>5495</v>
      </c>
      <c r="E1514" s="129" t="s">
        <v>2549</v>
      </c>
      <c r="F1514" s="132" t="s">
        <v>5571</v>
      </c>
      <c r="G1514" s="132">
        <v>2.3111895149E-2</v>
      </c>
      <c r="H1514" s="348">
        <v>2.3111895149E-2</v>
      </c>
      <c r="I1514" s="74"/>
      <c r="J1514" s="337">
        <v>0.17098445864661654</v>
      </c>
      <c r="K1514" s="338">
        <v>0.17098445864661654</v>
      </c>
      <c r="L1514" s="74"/>
      <c r="M1514" s="339">
        <v>2.8420605000000002E-3</v>
      </c>
      <c r="N1514" s="340">
        <f t="shared" si="93"/>
        <v>2.8420605000000002E-3</v>
      </c>
      <c r="O1514" s="74"/>
      <c r="P1514" s="133">
        <v>2.6943618E-3</v>
      </c>
      <c r="Q1514" s="133">
        <v>1.3065350000000001E-4</v>
      </c>
      <c r="R1514" s="145">
        <v>1.7045214999999998E-5</v>
      </c>
      <c r="S1514" s="134">
        <v>1.6153248590299999E-7</v>
      </c>
      <c r="T1514" s="135">
        <v>4.8318603061100012E-10</v>
      </c>
      <c r="U1514" s="135">
        <v>2.3872849999999998E-3</v>
      </c>
      <c r="V1514" s="342">
        <v>6.5674779000000001E-6</v>
      </c>
      <c r="W1514" s="233" t="s">
        <v>4679</v>
      </c>
      <c r="X1514" s="89"/>
      <c r="Y1514" s="89"/>
      <c r="Z1514" s="90"/>
    </row>
    <row r="1515" spans="1:26" ht="14.5" customHeight="1">
      <c r="A1515" s="74" t="s">
        <v>5572</v>
      </c>
      <c r="B1515" s="129" t="s">
        <v>5493</v>
      </c>
      <c r="C1515" s="130" t="s">
        <v>5573</v>
      </c>
      <c r="D1515" s="131" t="s">
        <v>5495</v>
      </c>
      <c r="E1515" s="129" t="s">
        <v>2549</v>
      </c>
      <c r="F1515" s="132" t="s">
        <v>5574</v>
      </c>
      <c r="G1515" s="132">
        <v>1.9259912128E-2</v>
      </c>
      <c r="H1515" s="348">
        <v>1.9259912128E-2</v>
      </c>
      <c r="I1515" s="74"/>
      <c r="J1515" s="337">
        <v>0.14248704511278193</v>
      </c>
      <c r="K1515" s="338">
        <v>0.14248704511278193</v>
      </c>
      <c r="L1515" s="74"/>
      <c r="M1515" s="339">
        <v>2.3683837999999998E-3</v>
      </c>
      <c r="N1515" s="340">
        <f t="shared" si="93"/>
        <v>2.3683837999999998E-3</v>
      </c>
      <c r="O1515" s="74"/>
      <c r="P1515" s="133">
        <v>2.2453015000000001E-3</v>
      </c>
      <c r="Q1515" s="133">
        <v>1.0887792E-4</v>
      </c>
      <c r="R1515" s="145">
        <v>1.4204346E-5</v>
      </c>
      <c r="S1515" s="134">
        <v>1.3461040161889999E-7</v>
      </c>
      <c r="T1515" s="135">
        <v>4.02655022159E-10</v>
      </c>
      <c r="U1515" s="135">
        <v>1.9894041000000002E-3</v>
      </c>
      <c r="V1515" s="342">
        <v>5.4728982999999999E-6</v>
      </c>
      <c r="W1515" s="233" t="s">
        <v>4679</v>
      </c>
      <c r="X1515" s="89"/>
      <c r="Y1515" s="89"/>
      <c r="Z1515" s="90"/>
    </row>
    <row r="1516" spans="1:26" ht="14.5" customHeight="1">
      <c r="A1516" s="74" t="s">
        <v>5575</v>
      </c>
      <c r="B1516" s="129" t="s">
        <v>5493</v>
      </c>
      <c r="C1516" s="130" t="s">
        <v>5576</v>
      </c>
      <c r="D1516" s="131" t="s">
        <v>5495</v>
      </c>
      <c r="E1516" s="129" t="s">
        <v>2549</v>
      </c>
      <c r="F1516" s="132" t="s">
        <v>5577</v>
      </c>
      <c r="G1516" s="132">
        <v>2.16081817E-2</v>
      </c>
      <c r="H1516" s="348">
        <v>2.16081817E-2</v>
      </c>
      <c r="I1516" s="74"/>
      <c r="J1516" s="337">
        <v>0.14505945112781954</v>
      </c>
      <c r="K1516" s="338">
        <v>0.14505945112781954</v>
      </c>
      <c r="L1516" s="74"/>
      <c r="M1516" s="339">
        <v>2.4240224000000002E-3</v>
      </c>
      <c r="N1516" s="340">
        <f t="shared" si="93"/>
        <v>2.4240224000000002E-3</v>
      </c>
      <c r="O1516" s="74"/>
      <c r="P1516" s="133">
        <v>2.2984620999999998E-3</v>
      </c>
      <c r="Q1516" s="133">
        <v>1.1111928E-4</v>
      </c>
      <c r="R1516" s="145">
        <v>1.4441085E-5</v>
      </c>
      <c r="S1516" s="134">
        <v>1.3779748485800002E-7</v>
      </c>
      <c r="T1516" s="135">
        <v>4.1094408404799998E-10</v>
      </c>
      <c r="U1516" s="135">
        <v>2.0225608999999999E-3</v>
      </c>
      <c r="V1516" s="342">
        <v>5.9207237999999998E-6</v>
      </c>
      <c r="W1516" s="233" t="s">
        <v>4679</v>
      </c>
      <c r="X1516" s="89"/>
      <c r="Y1516" s="89"/>
      <c r="Z1516" s="90"/>
    </row>
    <row r="1517" spans="1:26" ht="14.5" customHeight="1">
      <c r="A1517" s="74" t="s">
        <v>5578</v>
      </c>
      <c r="B1517" s="129" t="s">
        <v>5493</v>
      </c>
      <c r="C1517" s="130" t="s">
        <v>5579</v>
      </c>
      <c r="D1517" s="131" t="s">
        <v>5495</v>
      </c>
      <c r="E1517" s="129" t="s">
        <v>2549</v>
      </c>
      <c r="F1517" s="132" t="s">
        <v>5580</v>
      </c>
      <c r="G1517" s="132">
        <v>1.6370925854000001E-2</v>
      </c>
      <c r="H1517" s="348">
        <v>1.6370925854000001E-2</v>
      </c>
      <c r="I1517" s="74"/>
      <c r="J1517" s="337">
        <v>0.121113992481203</v>
      </c>
      <c r="K1517" s="338">
        <v>0.121113992481203</v>
      </c>
      <c r="L1517" s="74"/>
      <c r="M1517" s="339">
        <v>2.0131262000000001E-3</v>
      </c>
      <c r="N1517" s="340">
        <f t="shared" si="93"/>
        <v>2.0131262000000001E-3</v>
      </c>
      <c r="O1517" s="74"/>
      <c r="P1517" s="133">
        <v>1.9085063E-3</v>
      </c>
      <c r="Q1517" s="145">
        <v>9.2546229999999994E-5</v>
      </c>
      <c r="R1517" s="145">
        <v>1.2073694E-5</v>
      </c>
      <c r="S1517" s="134">
        <v>1.1441883838110001E-7</v>
      </c>
      <c r="T1517" s="135">
        <v>3.4225676832019997E-10</v>
      </c>
      <c r="U1517" s="135">
        <v>1.6909935E-3</v>
      </c>
      <c r="V1517" s="342">
        <v>4.6519634999999998E-6</v>
      </c>
      <c r="W1517" s="233" t="s">
        <v>4679</v>
      </c>
      <c r="X1517" s="89"/>
      <c r="Y1517" s="89"/>
      <c r="Z1517" s="90"/>
    </row>
    <row r="1518" spans="1:26" ht="14.5" customHeight="1">
      <c r="A1518" s="74" t="s">
        <v>5581</v>
      </c>
      <c r="B1518" s="129" t="s">
        <v>5493</v>
      </c>
      <c r="C1518" s="130" t="s">
        <v>5582</v>
      </c>
      <c r="D1518" s="131" t="s">
        <v>5495</v>
      </c>
      <c r="E1518" s="129" t="s">
        <v>2549</v>
      </c>
      <c r="F1518" s="132" t="s">
        <v>5583</v>
      </c>
      <c r="G1518" s="132">
        <v>8.9879590589999996E-3</v>
      </c>
      <c r="H1518" s="348">
        <v>8.9879590589999996E-3</v>
      </c>
      <c r="I1518" s="74"/>
      <c r="J1518" s="337">
        <v>6.6493954887218043E-2</v>
      </c>
      <c r="K1518" s="338">
        <v>6.6493954887218043E-2</v>
      </c>
      <c r="L1518" s="74"/>
      <c r="M1518" s="339">
        <v>1.1052458E-3</v>
      </c>
      <c r="N1518" s="340">
        <f t="shared" si="93"/>
        <v>1.1052458E-3</v>
      </c>
      <c r="O1518" s="74"/>
      <c r="P1518" s="133">
        <v>1.0478073999999999E-3</v>
      </c>
      <c r="Q1518" s="145">
        <v>5.0809695000000002E-5</v>
      </c>
      <c r="R1518" s="145">
        <v>6.6286945999999996E-6</v>
      </c>
      <c r="S1518" s="134">
        <v>6.2818186728799999E-8</v>
      </c>
      <c r="T1518" s="135">
        <v>1.8790567299759999E-10</v>
      </c>
      <c r="U1518" s="135">
        <v>9.2838860000000003E-4</v>
      </c>
      <c r="V1518" s="342">
        <v>2.5540191999999998E-6</v>
      </c>
      <c r="W1518" s="233" t="s">
        <v>4679</v>
      </c>
      <c r="X1518" s="89"/>
      <c r="Y1518" s="89"/>
      <c r="Z1518" s="90"/>
    </row>
    <row r="1519" spans="1:26" ht="14.5" customHeight="1">
      <c r="A1519" s="74" t="s">
        <v>5584</v>
      </c>
      <c r="B1519" s="129" t="s">
        <v>5493</v>
      </c>
      <c r="C1519" s="130" t="s">
        <v>5585</v>
      </c>
      <c r="D1519" s="131" t="s">
        <v>5495</v>
      </c>
      <c r="E1519" s="129" t="s">
        <v>2549</v>
      </c>
      <c r="F1519" s="132" t="s">
        <v>5586</v>
      </c>
      <c r="G1519" s="132">
        <v>6.4199707422999998E-3</v>
      </c>
      <c r="H1519" s="348">
        <v>6.4199707422999998E-3</v>
      </c>
      <c r="I1519" s="74"/>
      <c r="J1519" s="337">
        <v>4.7495681954887216E-2</v>
      </c>
      <c r="K1519" s="338">
        <v>4.7495681954887216E-2</v>
      </c>
      <c r="L1519" s="74"/>
      <c r="M1519" s="339">
        <v>7.8946124999999996E-4</v>
      </c>
      <c r="N1519" s="340">
        <f t="shared" si="93"/>
        <v>7.8946124999999996E-4</v>
      </c>
      <c r="O1519" s="74"/>
      <c r="P1519" s="133">
        <v>7.4843383E-4</v>
      </c>
      <c r="Q1519" s="145">
        <v>3.6292638999999999E-5</v>
      </c>
      <c r="R1519" s="145">
        <v>4.7347819E-6</v>
      </c>
      <c r="S1519" s="134">
        <v>4.4870133536299999E-8</v>
      </c>
      <c r="T1519" s="135">
        <v>1.3421834070969998E-10</v>
      </c>
      <c r="U1519" s="135">
        <v>6.6313471999999995E-4</v>
      </c>
      <c r="V1519" s="342">
        <v>1.8242994E-6</v>
      </c>
      <c r="W1519" s="233" t="s">
        <v>4679</v>
      </c>
      <c r="X1519" s="89"/>
      <c r="Y1519" s="89"/>
      <c r="Z1519" s="90"/>
    </row>
    <row r="1520" spans="1:26" ht="14.5" customHeight="1">
      <c r="A1520" s="74" t="s">
        <v>5587</v>
      </c>
      <c r="B1520" s="129" t="s">
        <v>5493</v>
      </c>
      <c r="C1520" s="130" t="s">
        <v>5588</v>
      </c>
      <c r="D1520" s="131" t="s">
        <v>5495</v>
      </c>
      <c r="E1520" s="129" t="s">
        <v>2549</v>
      </c>
      <c r="F1520" s="132" t="s">
        <v>5589</v>
      </c>
      <c r="G1520" s="132">
        <v>3.2099854216000004E-3</v>
      </c>
      <c r="H1520" s="348">
        <v>3.2099854216000004E-3</v>
      </c>
      <c r="I1520" s="74"/>
      <c r="J1520" s="337">
        <v>2.374784135338346E-2</v>
      </c>
      <c r="K1520" s="338">
        <v>2.374784135338346E-2</v>
      </c>
      <c r="L1520" s="74"/>
      <c r="M1520" s="339">
        <v>3.9473063000000001E-4</v>
      </c>
      <c r="N1520" s="340">
        <f t="shared" si="93"/>
        <v>3.9473063000000001E-4</v>
      </c>
      <c r="O1520" s="74"/>
      <c r="P1520" s="133">
        <v>3.7421691000000002E-4</v>
      </c>
      <c r="Q1520" s="145">
        <v>1.8146320000000001E-5</v>
      </c>
      <c r="R1520" s="145">
        <v>2.3673909E-6</v>
      </c>
      <c r="S1520" s="134">
        <v>2.2435067273200002E-8</v>
      </c>
      <c r="T1520" s="135">
        <v>6.7109170359800005E-11</v>
      </c>
      <c r="U1520" s="135">
        <v>3.3156735999999998E-4</v>
      </c>
      <c r="V1520" s="342">
        <v>9.1214971000000003E-7</v>
      </c>
      <c r="W1520" s="233" t="s">
        <v>4679</v>
      </c>
      <c r="X1520" s="89"/>
      <c r="Y1520" s="89"/>
      <c r="Z1520" s="90"/>
    </row>
    <row r="1521" spans="1:26" ht="14.5" customHeight="1">
      <c r="B1521" s="129" t="s">
        <v>4675</v>
      </c>
      <c r="C1521" s="127" t="s">
        <v>5590</v>
      </c>
      <c r="D1521" s="127" t="s">
        <v>5591</v>
      </c>
      <c r="G1521" s="74"/>
      <c r="H1521" s="74"/>
      <c r="I1521" s="74"/>
      <c r="J1521" s="115"/>
      <c r="K1521" s="74"/>
      <c r="L1521" s="74"/>
      <c r="M1521" s="115"/>
      <c r="N1521" s="74"/>
      <c r="O1521" s="74"/>
      <c r="P1521" s="74"/>
      <c r="V1521" s="74"/>
      <c r="W1521" s="233"/>
      <c r="X1521" s="89"/>
      <c r="Y1521" s="89"/>
      <c r="Z1521" s="90"/>
    </row>
    <row r="1522" spans="1:26" ht="14.5" customHeight="1">
      <c r="A1522" s="74" t="s">
        <v>5592</v>
      </c>
      <c r="B1522" s="129" t="s">
        <v>5593</v>
      </c>
      <c r="C1522" s="130" t="s">
        <v>5594</v>
      </c>
      <c r="D1522" s="131" t="s">
        <v>5595</v>
      </c>
      <c r="E1522" s="129" t="s">
        <v>2549</v>
      </c>
      <c r="F1522" s="132" t="s">
        <v>5596</v>
      </c>
      <c r="G1522" s="132">
        <v>4.3110746380000002E-2</v>
      </c>
      <c r="H1522" s="348">
        <v>4.3110746380000002E-2</v>
      </c>
      <c r="I1522" s="74"/>
      <c r="J1522" s="337">
        <v>0.24453914285714284</v>
      </c>
      <c r="K1522" s="338">
        <v>0.24453914285714284</v>
      </c>
      <c r="L1522" s="74"/>
      <c r="M1522" s="339">
        <v>6.7198479E-3</v>
      </c>
      <c r="N1522" s="340">
        <f t="shared" ref="N1522:N1551" si="94">M1522</f>
        <v>6.7198479E-3</v>
      </c>
      <c r="O1522" s="74"/>
      <c r="P1522" s="133">
        <v>6.3137289000000001E-3</v>
      </c>
      <c r="Q1522" s="133">
        <v>2.3893302000000001E-4</v>
      </c>
      <c r="R1522" s="133">
        <v>1.6718597999999999E-4</v>
      </c>
      <c r="S1522" s="134">
        <v>3.7852091374000002E-7</v>
      </c>
      <c r="T1522" s="135">
        <v>8.8362802724399994E-10</v>
      </c>
      <c r="U1522" s="135">
        <v>2.3415403233500002E-2</v>
      </c>
      <c r="V1522" s="342">
        <v>1.2920431000000001E-5</v>
      </c>
      <c r="W1522" s="233" t="s">
        <v>4679</v>
      </c>
      <c r="X1522" s="89"/>
      <c r="Y1522" s="89"/>
      <c r="Z1522" s="90"/>
    </row>
    <row r="1523" spans="1:26" ht="14.5" customHeight="1">
      <c r="A1523" s="74" t="s">
        <v>5597</v>
      </c>
      <c r="B1523" s="129" t="s">
        <v>5593</v>
      </c>
      <c r="C1523" s="130" t="s">
        <v>5598</v>
      </c>
      <c r="D1523" s="131" t="s">
        <v>5595</v>
      </c>
      <c r="E1523" s="129" t="s">
        <v>2549</v>
      </c>
      <c r="F1523" s="132" t="s">
        <v>5599</v>
      </c>
      <c r="G1523" s="132">
        <v>3.4401279489999999E-2</v>
      </c>
      <c r="H1523" s="348">
        <v>3.4401279489999999E-2</v>
      </c>
      <c r="I1523" s="74"/>
      <c r="J1523" s="337">
        <v>0.23120654135338342</v>
      </c>
      <c r="K1523" s="338">
        <v>0.23120654135338342</v>
      </c>
      <c r="L1523" s="74"/>
      <c r="M1523" s="339">
        <v>4.3260579999999998E-3</v>
      </c>
      <c r="N1523" s="340">
        <f t="shared" si="94"/>
        <v>4.3260579999999998E-3</v>
      </c>
      <c r="O1523" s="74"/>
      <c r="P1523" s="133">
        <v>4.1025573000000003E-3</v>
      </c>
      <c r="Q1523" s="133">
        <v>1.9038968999999999E-4</v>
      </c>
      <c r="R1523" s="145">
        <v>3.3110971999999999E-5</v>
      </c>
      <c r="S1523" s="134">
        <v>2.4595667236999999E-7</v>
      </c>
      <c r="T1523" s="135">
        <v>7.0410387030100001E-10</v>
      </c>
      <c r="U1523" s="135">
        <v>4.6373910088E-3</v>
      </c>
      <c r="V1523" s="342">
        <v>1.0536068999999999E-5</v>
      </c>
      <c r="W1523" s="233" t="s">
        <v>4679</v>
      </c>
      <c r="X1523" s="89"/>
      <c r="Y1523" s="89"/>
      <c r="Z1523" s="90"/>
    </row>
    <row r="1524" spans="1:26" ht="14.5" customHeight="1">
      <c r="A1524" s="74" t="s">
        <v>5600</v>
      </c>
      <c r="B1524" s="129" t="s">
        <v>5593</v>
      </c>
      <c r="C1524" s="130" t="s">
        <v>5601</v>
      </c>
      <c r="D1524" s="131" t="s">
        <v>5595</v>
      </c>
      <c r="E1524" s="129" t="s">
        <v>2549</v>
      </c>
      <c r="F1524" s="132" t="s">
        <v>5602</v>
      </c>
      <c r="G1524" s="132">
        <v>5.189342400000001E-4</v>
      </c>
      <c r="H1524" s="348">
        <v>5.189342400000001E-4</v>
      </c>
      <c r="I1524" s="74"/>
      <c r="J1524" s="337">
        <v>1.8554439849624061E-3</v>
      </c>
      <c r="K1524" s="338">
        <v>1.8554439849624061E-3</v>
      </c>
      <c r="L1524" s="74"/>
      <c r="M1524" s="345">
        <v>4.0946384000000001E-5</v>
      </c>
      <c r="N1524" s="340">
        <f t="shared" si="94"/>
        <v>4.0946384000000001E-5</v>
      </c>
      <c r="P1524" s="145">
        <v>3.9292000999999999E-5</v>
      </c>
      <c r="Q1524" s="145">
        <v>1.6244383000000001E-6</v>
      </c>
      <c r="R1524" s="145">
        <v>2.9944551999999997E-8</v>
      </c>
      <c r="S1524" s="134">
        <v>2.3556355482000002E-9</v>
      </c>
      <c r="T1524" s="135">
        <v>6.0075380414700006E-12</v>
      </c>
      <c r="U1524" s="135">
        <v>4.1939148000000001E-6</v>
      </c>
      <c r="V1524" s="342">
        <v>1.7928101000000001E-7</v>
      </c>
      <c r="W1524" s="233" t="s">
        <v>4679</v>
      </c>
      <c r="X1524" s="89"/>
      <c r="Y1524" s="89"/>
      <c r="Z1524" s="90"/>
    </row>
    <row r="1525" spans="1:26" ht="14.5" customHeight="1">
      <c r="A1525" s="74" t="s">
        <v>5603</v>
      </c>
      <c r="B1525" s="129" t="s">
        <v>5593</v>
      </c>
      <c r="C1525" s="130" t="s">
        <v>5604</v>
      </c>
      <c r="D1525" s="131" t="s">
        <v>5595</v>
      </c>
      <c r="E1525" s="129" t="s">
        <v>2549</v>
      </c>
      <c r="F1525" s="132" t="s">
        <v>5605</v>
      </c>
      <c r="G1525" s="132">
        <v>3.6955211476999997E-2</v>
      </c>
      <c r="H1525" s="348">
        <v>3.6955211476999997E-2</v>
      </c>
      <c r="I1525" s="74"/>
      <c r="J1525" s="337">
        <v>0.22749584210526314</v>
      </c>
      <c r="K1525" s="338">
        <v>0.22749584210526314</v>
      </c>
      <c r="L1525" s="74"/>
      <c r="M1525" s="339">
        <v>5.1087229000000003E-3</v>
      </c>
      <c r="N1525" s="340">
        <f t="shared" si="94"/>
        <v>5.1087229000000003E-3</v>
      </c>
      <c r="O1525" s="74"/>
      <c r="P1525" s="133">
        <v>4.8375533999999998E-3</v>
      </c>
      <c r="Q1525" s="133">
        <v>2.0414380999999999E-4</v>
      </c>
      <c r="R1525" s="145">
        <v>6.7025699000000002E-5</v>
      </c>
      <c r="S1525" s="134">
        <v>2.9002118380000002E-7</v>
      </c>
      <c r="T1525" s="135">
        <v>7.5496969143200008E-10</v>
      </c>
      <c r="U1525" s="135">
        <v>9.3873528314999989E-3</v>
      </c>
      <c r="V1525" s="342">
        <v>1.1321594E-5</v>
      </c>
      <c r="W1525" s="233" t="s">
        <v>4679</v>
      </c>
      <c r="X1525" s="89"/>
      <c r="Y1525" s="89"/>
      <c r="Z1525" s="90"/>
    </row>
    <row r="1526" spans="1:26" ht="14.5" customHeight="1">
      <c r="A1526" s="74" t="s">
        <v>5606</v>
      </c>
      <c r="B1526" s="129" t="s">
        <v>5593</v>
      </c>
      <c r="C1526" s="130" t="s">
        <v>5607</v>
      </c>
      <c r="D1526" s="131" t="s">
        <v>5595</v>
      </c>
      <c r="E1526" s="129" t="s">
        <v>2549</v>
      </c>
      <c r="F1526" s="132" t="s">
        <v>5608</v>
      </c>
      <c r="G1526" s="132">
        <v>4.3562522839900003E-2</v>
      </c>
      <c r="H1526" s="348">
        <v>4.3562522839900003E-2</v>
      </c>
      <c r="I1526" s="74"/>
      <c r="J1526" s="337">
        <v>0.29748857142857144</v>
      </c>
      <c r="K1526" s="338">
        <v>0.29748857142857144</v>
      </c>
      <c r="L1526" s="74"/>
      <c r="M1526" s="339">
        <v>5.4361419000000001E-3</v>
      </c>
      <c r="N1526" s="340">
        <f t="shared" si="94"/>
        <v>5.4361419000000001E-3</v>
      </c>
      <c r="O1526" s="74"/>
      <c r="P1526" s="133">
        <v>5.1556817999999999E-3</v>
      </c>
      <c r="Q1526" s="133">
        <v>2.4220999000000001E-4</v>
      </c>
      <c r="R1526" s="145">
        <v>3.8250110999999998E-5</v>
      </c>
      <c r="S1526" s="134">
        <v>3.0909363635999999E-7</v>
      </c>
      <c r="T1526" s="135">
        <v>8.95747007876E-10</v>
      </c>
      <c r="U1526" s="135">
        <v>5.3571584700889997E-3</v>
      </c>
      <c r="V1526" s="342">
        <v>1.3352953E-5</v>
      </c>
      <c r="W1526" s="233" t="s">
        <v>4679</v>
      </c>
      <c r="X1526" s="89"/>
      <c r="Y1526" s="89"/>
      <c r="Z1526" s="90"/>
    </row>
    <row r="1527" spans="1:26" ht="14.5" customHeight="1">
      <c r="A1527" s="74" t="s">
        <v>5609</v>
      </c>
      <c r="B1527" s="129" t="s">
        <v>5593</v>
      </c>
      <c r="C1527" s="130" t="s">
        <v>5610</v>
      </c>
      <c r="D1527" s="131" t="s">
        <v>5595</v>
      </c>
      <c r="E1527" s="129" t="s">
        <v>2549</v>
      </c>
      <c r="F1527" s="132" t="s">
        <v>5611</v>
      </c>
      <c r="G1527" s="132">
        <v>4.93687225E-4</v>
      </c>
      <c r="H1527" s="348">
        <v>4.93687225E-4</v>
      </c>
      <c r="I1527" s="74"/>
      <c r="J1527" s="337">
        <v>1.7425633082706767E-3</v>
      </c>
      <c r="K1527" s="338">
        <v>1.7425633082706767E-3</v>
      </c>
      <c r="L1527" s="74"/>
      <c r="M1527" s="345">
        <v>3.8385491999999998E-5</v>
      </c>
      <c r="N1527" s="340">
        <f t="shared" si="94"/>
        <v>3.8385491999999998E-5</v>
      </c>
      <c r="P1527" s="145">
        <v>3.6842538000000002E-5</v>
      </c>
      <c r="Q1527" s="145">
        <v>1.51367E-6</v>
      </c>
      <c r="R1527" s="145">
        <v>2.9283407999999999E-8</v>
      </c>
      <c r="S1527" s="134">
        <v>2.2087852286999999E-9</v>
      </c>
      <c r="T1527" s="135">
        <v>5.5978921860900009E-12</v>
      </c>
      <c r="U1527" s="135">
        <v>4.1013176000000003E-6</v>
      </c>
      <c r="V1527" s="342">
        <v>1.7240016999999999E-7</v>
      </c>
      <c r="W1527" s="233" t="s">
        <v>4679</v>
      </c>
      <c r="X1527" s="89"/>
      <c r="Y1527" s="89"/>
      <c r="Z1527" s="90"/>
    </row>
    <row r="1528" spans="1:26" ht="14.5" customHeight="1">
      <c r="A1528" s="74" t="s">
        <v>5612</v>
      </c>
      <c r="B1528" s="129" t="s">
        <v>5593</v>
      </c>
      <c r="C1528" s="130" t="s">
        <v>5613</v>
      </c>
      <c r="D1528" s="131" t="s">
        <v>5595</v>
      </c>
      <c r="E1528" s="129" t="s">
        <v>2549</v>
      </c>
      <c r="F1528" s="132" t="s">
        <v>5614</v>
      </c>
      <c r="G1528" s="132">
        <v>4.3116742080400006E-2</v>
      </c>
      <c r="H1528" s="348">
        <v>4.3116742080400006E-2</v>
      </c>
      <c r="I1528" s="74"/>
      <c r="J1528" s="337">
        <v>0.29443070676691729</v>
      </c>
      <c r="K1528" s="338">
        <v>0.29443070676691729</v>
      </c>
      <c r="L1528" s="74"/>
      <c r="M1528" s="339">
        <v>5.3803545000000001E-3</v>
      </c>
      <c r="N1528" s="340">
        <f t="shared" si="94"/>
        <v>5.3803545000000001E-3</v>
      </c>
      <c r="O1528" s="74"/>
      <c r="P1528" s="133">
        <v>5.1027768000000001E-3</v>
      </c>
      <c r="Q1528" s="133">
        <v>2.3972324E-4</v>
      </c>
      <c r="R1528" s="145">
        <v>3.7854383999999997E-5</v>
      </c>
      <c r="S1528" s="134">
        <v>3.0592187005999999E-7</v>
      </c>
      <c r="T1528" s="135">
        <v>8.8655043794899998E-10</v>
      </c>
      <c r="U1528" s="135">
        <v>5.3017344823400002E-3</v>
      </c>
      <c r="V1528" s="342">
        <v>1.3216263E-5</v>
      </c>
      <c r="W1528" s="233" t="s">
        <v>4679</v>
      </c>
      <c r="X1528" s="89"/>
      <c r="Y1528" s="89"/>
      <c r="Z1528" s="90"/>
    </row>
    <row r="1529" spans="1:26" ht="14.5" customHeight="1">
      <c r="A1529" s="74" t="s">
        <v>5615</v>
      </c>
      <c r="B1529" s="129" t="s">
        <v>5593</v>
      </c>
      <c r="C1529" s="130" t="s">
        <v>5616</v>
      </c>
      <c r="D1529" s="131" t="s">
        <v>5595</v>
      </c>
      <c r="E1529" s="129" t="s">
        <v>2549</v>
      </c>
      <c r="F1529" s="132" t="s">
        <v>5617</v>
      </c>
      <c r="G1529" s="132">
        <v>4.3286495640000003E-4</v>
      </c>
      <c r="H1529" s="348">
        <v>4.3286495640000003E-4</v>
      </c>
      <c r="I1529" s="74"/>
      <c r="J1529" s="337">
        <v>1.5278794736842106E-3</v>
      </c>
      <c r="K1529" s="338">
        <v>1.5278794736842106E-3</v>
      </c>
      <c r="L1529" s="74"/>
      <c r="M1529" s="345">
        <v>3.3656399000000002E-5</v>
      </c>
      <c r="N1529" s="340">
        <f t="shared" si="94"/>
        <v>3.3656399000000002E-5</v>
      </c>
      <c r="P1529" s="145">
        <v>3.2303537000000001E-5</v>
      </c>
      <c r="Q1529" s="145">
        <v>1.3271859000000001E-6</v>
      </c>
      <c r="R1529" s="145">
        <v>2.5675691999999999E-8</v>
      </c>
      <c r="S1529" s="134">
        <v>1.9366629485000001E-9</v>
      </c>
      <c r="T1529" s="135">
        <v>4.90823190278E-12</v>
      </c>
      <c r="U1529" s="135">
        <v>3.5960353000000001E-6</v>
      </c>
      <c r="V1529" s="342">
        <v>1.5116047E-7</v>
      </c>
      <c r="W1529" s="233" t="s">
        <v>4679</v>
      </c>
      <c r="X1529" s="89"/>
      <c r="Y1529" s="89"/>
      <c r="Z1529" s="90"/>
    </row>
    <row r="1530" spans="1:26" ht="14.5" customHeight="1">
      <c r="A1530" s="74" t="s">
        <v>5618</v>
      </c>
      <c r="B1530" s="129" t="s">
        <v>5593</v>
      </c>
      <c r="C1530" s="130" t="s">
        <v>5619</v>
      </c>
      <c r="D1530" s="131" t="s">
        <v>5595</v>
      </c>
      <c r="E1530" s="129" t="s">
        <v>2549</v>
      </c>
      <c r="F1530" s="132" t="s">
        <v>5620</v>
      </c>
      <c r="G1530" s="132">
        <v>3.5193521046999993E-2</v>
      </c>
      <c r="H1530" s="348">
        <v>3.5193521046999993E-2</v>
      </c>
      <c r="I1530" s="74"/>
      <c r="J1530" s="337">
        <v>0.18342375187969923</v>
      </c>
      <c r="K1530" s="338">
        <v>0.18342375187969923</v>
      </c>
      <c r="L1530" s="74"/>
      <c r="M1530" s="339">
        <v>5.5392363999999996E-3</v>
      </c>
      <c r="N1530" s="340">
        <f t="shared" si="94"/>
        <v>5.5392363999999996E-3</v>
      </c>
      <c r="O1530" s="74"/>
      <c r="P1530" s="133">
        <v>5.2359045999999998E-3</v>
      </c>
      <c r="Q1530" s="133">
        <v>1.9284959000000001E-4</v>
      </c>
      <c r="R1530" s="133">
        <v>1.1048216E-4</v>
      </c>
      <c r="S1530" s="134">
        <v>3.1390315035999998E-7</v>
      </c>
      <c r="T1530" s="135">
        <v>7.1320114091700001E-10</v>
      </c>
      <c r="U1530" s="135">
        <v>1.547369143012E-2</v>
      </c>
      <c r="V1530" s="342">
        <v>1.076855E-5</v>
      </c>
      <c r="W1530" s="233" t="s">
        <v>4679</v>
      </c>
      <c r="X1530" s="89"/>
      <c r="Y1530" s="89"/>
      <c r="Z1530" s="90"/>
    </row>
    <row r="1531" spans="1:26" ht="14.5" customHeight="1">
      <c r="A1531" s="74" t="s">
        <v>5621</v>
      </c>
      <c r="B1531" s="129" t="s">
        <v>5593</v>
      </c>
      <c r="C1531" s="130" t="s">
        <v>5622</v>
      </c>
      <c r="D1531" s="131" t="s">
        <v>5595</v>
      </c>
      <c r="E1531" s="129" t="s">
        <v>2549</v>
      </c>
      <c r="F1531" s="132" t="s">
        <v>5623</v>
      </c>
      <c r="G1531" s="132">
        <v>4.6631001399999993E-3</v>
      </c>
      <c r="H1531" s="348">
        <v>4.6631001399999993E-3</v>
      </c>
      <c r="I1531" s="74"/>
      <c r="J1531" s="337">
        <v>2.0486700751879697E-2</v>
      </c>
      <c r="K1531" s="338">
        <v>2.0486700751879697E-2</v>
      </c>
      <c r="L1531" s="74"/>
      <c r="M1531" s="339">
        <v>4.6388145999999998E-4</v>
      </c>
      <c r="N1531" s="340">
        <f t="shared" si="94"/>
        <v>4.6388145999999998E-4</v>
      </c>
      <c r="O1531" s="74"/>
      <c r="P1531" s="133">
        <v>4.4379629000000002E-4</v>
      </c>
      <c r="Q1531" s="145">
        <v>1.9950306000000001E-5</v>
      </c>
      <c r="R1531" s="145">
        <v>1.3486164E-7</v>
      </c>
      <c r="S1531" s="134">
        <v>2.6606491939999996E-8</v>
      </c>
      <c r="T1531" s="135">
        <v>7.3780717632600006E-11</v>
      </c>
      <c r="U1531" s="135">
        <v>1.8888184999999999E-5</v>
      </c>
      <c r="V1531" s="342">
        <v>1.3003887999999999E-6</v>
      </c>
      <c r="W1531" s="233" t="s">
        <v>4679</v>
      </c>
      <c r="X1531" s="89"/>
      <c r="Y1531" s="89"/>
      <c r="Z1531" s="90"/>
    </row>
    <row r="1532" spans="1:26" ht="14.5" customHeight="1">
      <c r="A1532" s="74" t="s">
        <v>5624</v>
      </c>
      <c r="B1532" s="129" t="s">
        <v>5593</v>
      </c>
      <c r="C1532" s="130" t="s">
        <v>5625</v>
      </c>
      <c r="D1532" s="131" t="s">
        <v>5595</v>
      </c>
      <c r="E1532" s="129" t="s">
        <v>2549</v>
      </c>
      <c r="F1532" s="132" t="s">
        <v>5626</v>
      </c>
      <c r="G1532" s="132">
        <v>2.7862611689999997E-2</v>
      </c>
      <c r="H1532" s="348">
        <v>2.7862611689999997E-2</v>
      </c>
      <c r="I1532" s="74"/>
      <c r="J1532" s="337">
        <v>0.18042840601503757</v>
      </c>
      <c r="K1532" s="338">
        <v>0.18042840601503757</v>
      </c>
      <c r="L1532" s="74"/>
      <c r="M1532" s="339">
        <v>3.3677235000000002E-3</v>
      </c>
      <c r="N1532" s="340">
        <f t="shared" si="94"/>
        <v>3.3677235000000002E-3</v>
      </c>
      <c r="O1532" s="74"/>
      <c r="P1532" s="133">
        <v>3.1943263E-3</v>
      </c>
      <c r="Q1532" s="133">
        <v>1.4850643999999999E-4</v>
      </c>
      <c r="R1532" s="145">
        <v>2.4890804E-5</v>
      </c>
      <c r="S1532" s="134">
        <v>1.9150637062000002E-7</v>
      </c>
      <c r="T1532" s="135">
        <v>5.4921021377300002E-10</v>
      </c>
      <c r="U1532" s="135">
        <v>3.4861070066999999E-3</v>
      </c>
      <c r="V1532" s="342">
        <v>8.4051458999999994E-6</v>
      </c>
      <c r="W1532" s="233" t="s">
        <v>4679</v>
      </c>
      <c r="X1532" s="89"/>
      <c r="Y1532" s="89"/>
      <c r="Z1532" s="90"/>
    </row>
    <row r="1533" spans="1:26" ht="14.5" customHeight="1">
      <c r="A1533" s="74" t="s">
        <v>5627</v>
      </c>
      <c r="B1533" s="129" t="s">
        <v>5593</v>
      </c>
      <c r="C1533" s="130" t="s">
        <v>5628</v>
      </c>
      <c r="D1533" s="131" t="s">
        <v>5595</v>
      </c>
      <c r="E1533" s="129" t="s">
        <v>2549</v>
      </c>
      <c r="F1533" s="132" t="s">
        <v>5629</v>
      </c>
      <c r="G1533" s="132">
        <v>4.1906041285000001E-2</v>
      </c>
      <c r="H1533" s="348">
        <v>4.1906041285000001E-2</v>
      </c>
      <c r="I1533" s="74"/>
      <c r="J1533" s="337">
        <v>0.28592460150375937</v>
      </c>
      <c r="K1533" s="338">
        <v>0.28592460150375937</v>
      </c>
      <c r="L1533" s="74"/>
      <c r="M1533" s="339">
        <v>5.2269522999999997E-3</v>
      </c>
      <c r="N1533" s="340">
        <f t="shared" si="94"/>
        <v>5.2269522999999997E-3</v>
      </c>
      <c r="O1533" s="74"/>
      <c r="P1533" s="133">
        <v>4.9573652000000001E-3</v>
      </c>
      <c r="Q1533" s="133">
        <v>2.3286741999999999E-4</v>
      </c>
      <c r="R1533" s="145">
        <v>3.6719708000000002E-5</v>
      </c>
      <c r="S1533" s="134">
        <v>2.9720414287000001E-7</v>
      </c>
      <c r="T1533" s="135">
        <v>8.6119608823200002E-10</v>
      </c>
      <c r="U1533" s="135">
        <v>5.1428163053199999E-3</v>
      </c>
      <c r="V1533" s="342">
        <v>1.2842707000000001E-5</v>
      </c>
      <c r="W1533" s="233" t="s">
        <v>4679</v>
      </c>
      <c r="X1533" s="89"/>
      <c r="Y1533" s="89"/>
      <c r="Z1533" s="90"/>
    </row>
    <row r="1534" spans="1:26" ht="14.5" customHeight="1">
      <c r="A1534" s="74" t="s">
        <v>5630</v>
      </c>
      <c r="B1534" s="129" t="s">
        <v>5593</v>
      </c>
      <c r="C1534" s="130" t="s">
        <v>5631</v>
      </c>
      <c r="D1534" s="131" t="s">
        <v>5595</v>
      </c>
      <c r="E1534" s="129" t="s">
        <v>2549</v>
      </c>
      <c r="F1534" s="132" t="s">
        <v>5632</v>
      </c>
      <c r="G1534" s="132">
        <v>5.0137109380000002E-4</v>
      </c>
      <c r="H1534" s="348">
        <v>5.0137109380000002E-4</v>
      </c>
      <c r="I1534" s="74"/>
      <c r="J1534" s="337">
        <v>1.7769182706766917E-3</v>
      </c>
      <c r="K1534" s="338">
        <v>1.7769182706766917E-3</v>
      </c>
      <c r="L1534" s="74"/>
      <c r="M1534" s="345">
        <v>3.9164893999999999E-5</v>
      </c>
      <c r="N1534" s="340">
        <f t="shared" si="94"/>
        <v>3.9164893999999999E-5</v>
      </c>
      <c r="P1534" s="145">
        <v>3.7588027E-5</v>
      </c>
      <c r="Q1534" s="145">
        <v>1.5473821000000001E-6</v>
      </c>
      <c r="R1534" s="145">
        <v>2.9484624999999999E-8</v>
      </c>
      <c r="S1534" s="134">
        <v>2.2534788671999999E-9</v>
      </c>
      <c r="T1534" s="135">
        <v>5.7225670142500006E-12</v>
      </c>
      <c r="U1534" s="135">
        <v>4.1294994000000004E-6</v>
      </c>
      <c r="V1534" s="342">
        <v>1.7449433999999999E-7</v>
      </c>
      <c r="W1534" s="233" t="s">
        <v>4679</v>
      </c>
      <c r="X1534" s="89"/>
      <c r="Y1534" s="89"/>
      <c r="Z1534" s="90"/>
    </row>
    <row r="1535" spans="1:26" ht="14.5" customHeight="1">
      <c r="A1535" s="74" t="s">
        <v>5633</v>
      </c>
      <c r="B1535" s="129" t="s">
        <v>5593</v>
      </c>
      <c r="C1535" s="130" t="s">
        <v>5634</v>
      </c>
      <c r="D1535" s="131" t="s">
        <v>5595</v>
      </c>
      <c r="E1535" s="129" t="s">
        <v>2549</v>
      </c>
      <c r="F1535" s="132" t="s">
        <v>5635</v>
      </c>
      <c r="G1535" s="132">
        <v>4.93687225E-4</v>
      </c>
      <c r="H1535" s="348">
        <v>4.93687225E-4</v>
      </c>
      <c r="I1535" s="74"/>
      <c r="J1535" s="337">
        <v>1.7425633082706767E-3</v>
      </c>
      <c r="K1535" s="338">
        <v>1.7425633082706767E-3</v>
      </c>
      <c r="L1535" s="74"/>
      <c r="M1535" s="345">
        <v>3.8385491999999998E-5</v>
      </c>
      <c r="N1535" s="340">
        <f t="shared" si="94"/>
        <v>3.8385491999999998E-5</v>
      </c>
      <c r="P1535" s="145">
        <v>3.6842538000000002E-5</v>
      </c>
      <c r="Q1535" s="145">
        <v>1.51367E-6</v>
      </c>
      <c r="R1535" s="145">
        <v>2.9283407999999999E-8</v>
      </c>
      <c r="S1535" s="134">
        <v>2.2087852286999999E-9</v>
      </c>
      <c r="T1535" s="135">
        <v>5.5978921860900009E-12</v>
      </c>
      <c r="U1535" s="135">
        <v>4.1013176000000003E-6</v>
      </c>
      <c r="V1535" s="342">
        <v>1.7240016999999999E-7</v>
      </c>
      <c r="W1535" s="233" t="s">
        <v>4679</v>
      </c>
      <c r="X1535" s="89"/>
      <c r="Y1535" s="89"/>
      <c r="Z1535" s="90"/>
    </row>
    <row r="1536" spans="1:26" ht="14.5" customHeight="1">
      <c r="A1536" s="74" t="s">
        <v>5636</v>
      </c>
      <c r="B1536" s="129" t="s">
        <v>5593</v>
      </c>
      <c r="C1536" s="130" t="s">
        <v>5637</v>
      </c>
      <c r="D1536" s="131" t="s">
        <v>5595</v>
      </c>
      <c r="E1536" s="129" t="s">
        <v>2549</v>
      </c>
      <c r="F1536" s="132" t="s">
        <v>5638</v>
      </c>
      <c r="G1536" s="132">
        <v>4.3268326308200003E-2</v>
      </c>
      <c r="H1536" s="348">
        <v>4.3268326308200003E-2</v>
      </c>
      <c r="I1536" s="74"/>
      <c r="J1536" s="337">
        <v>0.29549851879699246</v>
      </c>
      <c r="K1536" s="338">
        <v>0.29549851879699246</v>
      </c>
      <c r="L1536" s="74"/>
      <c r="M1536" s="339">
        <v>5.3995607999999997E-3</v>
      </c>
      <c r="N1536" s="340">
        <f t="shared" si="94"/>
        <v>5.3995607999999997E-3</v>
      </c>
      <c r="O1536" s="74"/>
      <c r="P1536" s="133">
        <v>5.1209803000000003E-3</v>
      </c>
      <c r="Q1536" s="133">
        <v>2.4058032E-4</v>
      </c>
      <c r="R1536" s="145">
        <v>3.8000139999999998E-5</v>
      </c>
      <c r="S1536" s="134">
        <v>3.0701321151999998E-7</v>
      </c>
      <c r="T1536" s="135">
        <v>8.8972011763699999E-10</v>
      </c>
      <c r="U1536" s="135">
        <v>5.3221484560379995E-3</v>
      </c>
      <c r="V1536" s="342">
        <v>1.3263407E-5</v>
      </c>
      <c r="W1536" s="233" t="s">
        <v>4679</v>
      </c>
      <c r="X1536" s="89"/>
      <c r="Y1536" s="89"/>
      <c r="Z1536" s="90"/>
    </row>
    <row r="1537" spans="1:26" ht="14.5" customHeight="1">
      <c r="A1537" s="74" t="s">
        <v>5639</v>
      </c>
      <c r="B1537" s="129" t="s">
        <v>5593</v>
      </c>
      <c r="C1537" s="130" t="s">
        <v>5640</v>
      </c>
      <c r="D1537" s="131" t="s">
        <v>5595</v>
      </c>
      <c r="E1537" s="129" t="s">
        <v>2549</v>
      </c>
      <c r="F1537" s="132" t="s">
        <v>5641</v>
      </c>
      <c r="G1537" s="132">
        <v>2.0951416767000002E-2</v>
      </c>
      <c r="H1537" s="348">
        <v>2.0951416767000002E-2</v>
      </c>
      <c r="I1537" s="74"/>
      <c r="J1537" s="337">
        <v>0.12542084962406017</v>
      </c>
      <c r="K1537" s="338">
        <v>0.12542084962406017</v>
      </c>
      <c r="L1537" s="74"/>
      <c r="M1537" s="339">
        <v>2.3231248E-3</v>
      </c>
      <c r="N1537" s="340">
        <f t="shared" si="94"/>
        <v>2.3231248E-3</v>
      </c>
      <c r="O1537" s="74"/>
      <c r="P1537" s="133">
        <v>2.2045448E-3</v>
      </c>
      <c r="Q1537" s="133">
        <v>1.0306588E-4</v>
      </c>
      <c r="R1537" s="145">
        <v>1.5514108E-5</v>
      </c>
      <c r="S1537" s="134">
        <v>1.32166959274E-7</v>
      </c>
      <c r="T1537" s="135">
        <v>3.8116080969480002E-10</v>
      </c>
      <c r="U1537" s="135">
        <v>2.1728443608000003E-3</v>
      </c>
      <c r="V1537" s="342">
        <v>6.1176436000000003E-6</v>
      </c>
      <c r="W1537" s="233" t="s">
        <v>4679</v>
      </c>
      <c r="X1537" s="89"/>
      <c r="Y1537" s="89"/>
      <c r="Z1537" s="90"/>
    </row>
    <row r="1538" spans="1:26" ht="14.5" customHeight="1">
      <c r="A1538" s="74" t="s">
        <v>5642</v>
      </c>
      <c r="B1538" s="129" t="s">
        <v>5593</v>
      </c>
      <c r="C1538" s="130" t="s">
        <v>5643</v>
      </c>
      <c r="D1538" s="131" t="s">
        <v>5595</v>
      </c>
      <c r="E1538" s="129" t="s">
        <v>2549</v>
      </c>
      <c r="F1538" s="132" t="s">
        <v>5644</v>
      </c>
      <c r="G1538" s="132">
        <v>8.6279827600000011E-4</v>
      </c>
      <c r="H1538" s="348">
        <v>8.6279827600000011E-4</v>
      </c>
      <c r="I1538" s="74"/>
      <c r="J1538" s="337">
        <v>3.3881178947368423E-3</v>
      </c>
      <c r="K1538" s="338">
        <v>3.3881178947368423E-3</v>
      </c>
      <c r="L1538" s="74"/>
      <c r="M1538" s="345">
        <v>7.5793643999999999E-5</v>
      </c>
      <c r="N1538" s="340">
        <f t="shared" si="94"/>
        <v>7.5793643999999999E-5</v>
      </c>
      <c r="P1538" s="145">
        <v>7.2623237999999997E-5</v>
      </c>
      <c r="Q1538" s="145">
        <v>3.1313641E-6</v>
      </c>
      <c r="R1538" s="145">
        <v>3.9042471000000001E-8</v>
      </c>
      <c r="S1538" s="134">
        <v>4.3539110711999999E-9</v>
      </c>
      <c r="T1538" s="135">
        <v>1.1580488451020001E-11</v>
      </c>
      <c r="U1538" s="135">
        <v>5.4681332000000004E-6</v>
      </c>
      <c r="V1538" s="342">
        <v>2.7299028000000002E-7</v>
      </c>
      <c r="W1538" s="233" t="s">
        <v>4679</v>
      </c>
      <c r="X1538" s="89"/>
      <c r="Y1538" s="89"/>
      <c r="Z1538" s="90"/>
    </row>
    <row r="1539" spans="1:26" ht="14.5" customHeight="1">
      <c r="A1539" s="74" t="s">
        <v>5645</v>
      </c>
      <c r="B1539" s="129" t="s">
        <v>5593</v>
      </c>
      <c r="C1539" s="130" t="s">
        <v>5646</v>
      </c>
      <c r="D1539" s="131" t="s">
        <v>5595</v>
      </c>
      <c r="E1539" s="129" t="s">
        <v>2549</v>
      </c>
      <c r="F1539" s="132" t="s">
        <v>5647</v>
      </c>
      <c r="G1539" s="132">
        <v>5.9821683499999998E-3</v>
      </c>
      <c r="H1539" s="348">
        <v>5.9821683499999998E-3</v>
      </c>
      <c r="I1539" s="74"/>
      <c r="J1539" s="337">
        <v>2.6281848872180449E-2</v>
      </c>
      <c r="K1539" s="338">
        <v>2.6281848872180449E-2</v>
      </c>
      <c r="L1539" s="74"/>
      <c r="M1539" s="339">
        <v>5.951013E-4</v>
      </c>
      <c r="N1539" s="340">
        <f t="shared" si="94"/>
        <v>5.951013E-4</v>
      </c>
      <c r="O1539" s="74"/>
      <c r="P1539" s="133">
        <v>5.6933456000000005E-4</v>
      </c>
      <c r="Q1539" s="145">
        <v>2.5593721999999999E-5</v>
      </c>
      <c r="R1539" s="145">
        <v>1.7301043999999999E-7</v>
      </c>
      <c r="S1539" s="134">
        <v>3.4132767195999997E-8</v>
      </c>
      <c r="T1539" s="135">
        <v>9.4651337561400005E-11</v>
      </c>
      <c r="U1539" s="135">
        <v>2.4231154E-5</v>
      </c>
      <c r="V1539" s="342">
        <v>1.6682345E-6</v>
      </c>
      <c r="W1539" s="233" t="s">
        <v>4679</v>
      </c>
      <c r="X1539" s="89"/>
      <c r="Y1539" s="89"/>
      <c r="Z1539" s="90"/>
    </row>
    <row r="1540" spans="1:26" ht="14.5" customHeight="1">
      <c r="A1540" s="74" t="s">
        <v>5648</v>
      </c>
      <c r="B1540" s="129" t="s">
        <v>5593</v>
      </c>
      <c r="C1540" s="130" t="s">
        <v>5649</v>
      </c>
      <c r="D1540" s="131" t="s">
        <v>5595</v>
      </c>
      <c r="E1540" s="129" t="s">
        <v>2549</v>
      </c>
      <c r="F1540" s="132" t="s">
        <v>5650</v>
      </c>
      <c r="G1540" s="132">
        <v>3.9402988012999997E-2</v>
      </c>
      <c r="H1540" s="348">
        <v>3.9402988012999997E-2</v>
      </c>
      <c r="I1540" s="74"/>
      <c r="J1540" s="337">
        <v>0.26859269924812029</v>
      </c>
      <c r="K1540" s="338">
        <v>0.26859269924812029</v>
      </c>
      <c r="L1540" s="74"/>
      <c r="M1540" s="339">
        <v>4.9114715999999999E-3</v>
      </c>
      <c r="N1540" s="340">
        <f t="shared" si="94"/>
        <v>4.9114715999999999E-3</v>
      </c>
      <c r="O1540" s="74"/>
      <c r="P1540" s="133">
        <v>4.6582337999999997E-3</v>
      </c>
      <c r="Q1540" s="133">
        <v>2.1879404E-4</v>
      </c>
      <c r="R1540" s="145">
        <v>3.4443748999999998E-5</v>
      </c>
      <c r="S1540" s="134">
        <v>2.7927060900999999E-7</v>
      </c>
      <c r="T1540" s="135">
        <v>8.0914953734100007E-10</v>
      </c>
      <c r="U1540" s="135">
        <v>4.8240544620000003E-3</v>
      </c>
      <c r="V1540" s="342">
        <v>1.2075842E-5</v>
      </c>
      <c r="W1540" s="233" t="s">
        <v>4679</v>
      </c>
      <c r="X1540" s="89"/>
      <c r="Y1540" s="89"/>
      <c r="Z1540" s="90"/>
    </row>
    <row r="1541" spans="1:26" ht="14.5" customHeight="1">
      <c r="A1541" s="74" t="s">
        <v>5651</v>
      </c>
      <c r="B1541" s="129" t="s">
        <v>5593</v>
      </c>
      <c r="C1541" s="130" t="s">
        <v>5652</v>
      </c>
      <c r="D1541" s="131" t="s">
        <v>5595</v>
      </c>
      <c r="E1541" s="129" t="s">
        <v>2549</v>
      </c>
      <c r="F1541" s="132" t="s">
        <v>5653</v>
      </c>
      <c r="G1541" s="132">
        <v>3.6310639145000004E-2</v>
      </c>
      <c r="H1541" s="348">
        <v>3.6310639145000004E-2</v>
      </c>
      <c r="I1541" s="74"/>
      <c r="J1541" s="337">
        <v>0.23718761654135337</v>
      </c>
      <c r="K1541" s="338">
        <v>0.23718761654135337</v>
      </c>
      <c r="L1541" s="74"/>
      <c r="M1541" s="339">
        <v>4.3912758000000003E-3</v>
      </c>
      <c r="N1541" s="340">
        <f t="shared" si="94"/>
        <v>4.3912758000000003E-3</v>
      </c>
      <c r="O1541" s="74"/>
      <c r="P1541" s="133">
        <v>4.1646926000000004E-3</v>
      </c>
      <c r="Q1541" s="133">
        <v>1.9430397999999999E-4</v>
      </c>
      <c r="R1541" s="145">
        <v>3.2279178999999997E-5</v>
      </c>
      <c r="S1541" s="134">
        <v>2.4968181309000001E-7</v>
      </c>
      <c r="T1541" s="135">
        <v>7.1857979785299994E-10</v>
      </c>
      <c r="U1541" s="135">
        <v>4.5208934923999999E-3</v>
      </c>
      <c r="V1541" s="342">
        <v>1.0953139E-5</v>
      </c>
      <c r="W1541" s="233" t="s">
        <v>4679</v>
      </c>
      <c r="X1541" s="89"/>
      <c r="Y1541" s="89"/>
      <c r="Z1541" s="90"/>
    </row>
    <row r="1542" spans="1:26" ht="14.5" customHeight="1">
      <c r="A1542" s="74" t="s">
        <v>5654</v>
      </c>
      <c r="B1542" s="129" t="s">
        <v>5593</v>
      </c>
      <c r="C1542" s="130" t="s">
        <v>5655</v>
      </c>
      <c r="D1542" s="131" t="s">
        <v>5595</v>
      </c>
      <c r="E1542" s="129" t="s">
        <v>2549</v>
      </c>
      <c r="F1542" s="132" t="s">
        <v>5656</v>
      </c>
      <c r="G1542" s="132">
        <v>5.7766098100000001E-4</v>
      </c>
      <c r="H1542" s="348">
        <v>5.7766098100000001E-4</v>
      </c>
      <c r="I1542" s="74"/>
      <c r="J1542" s="337">
        <v>2.1180143609022552E-3</v>
      </c>
      <c r="K1542" s="338">
        <v>2.1180143609022552E-3</v>
      </c>
      <c r="L1542" s="74"/>
      <c r="M1542" s="345">
        <v>4.6903242999999999E-5</v>
      </c>
      <c r="N1542" s="340">
        <f t="shared" si="94"/>
        <v>4.6903242999999999E-5</v>
      </c>
      <c r="P1542" s="145">
        <v>4.4989666000000001E-5</v>
      </c>
      <c r="Q1542" s="145">
        <v>1.8820947999999999E-6</v>
      </c>
      <c r="R1542" s="145">
        <v>3.1482430999999999E-8</v>
      </c>
      <c r="S1542" s="134">
        <v>2.6972221744000002E-9</v>
      </c>
      <c r="T1542" s="135">
        <v>6.9604099080999991E-12</v>
      </c>
      <c r="U1542" s="135">
        <v>4.4093041000000003E-6</v>
      </c>
      <c r="V1542" s="342">
        <v>1.9528644E-7</v>
      </c>
      <c r="W1542" s="233" t="s">
        <v>4679</v>
      </c>
      <c r="X1542" s="89"/>
      <c r="Y1542" s="89"/>
      <c r="Z1542" s="90"/>
    </row>
    <row r="1543" spans="1:26" ht="14.5" customHeight="1">
      <c r="A1543" s="74" t="s">
        <v>5657</v>
      </c>
      <c r="B1543" s="129" t="s">
        <v>5593</v>
      </c>
      <c r="C1543" s="130" t="s">
        <v>5658</v>
      </c>
      <c r="D1543" s="131" t="s">
        <v>5595</v>
      </c>
      <c r="E1543" s="129" t="s">
        <v>2549</v>
      </c>
      <c r="F1543" s="132" t="s">
        <v>5659</v>
      </c>
      <c r="G1543" s="132">
        <v>4.93687225E-4</v>
      </c>
      <c r="H1543" s="348">
        <v>4.93687225E-4</v>
      </c>
      <c r="I1543" s="74"/>
      <c r="J1543" s="337">
        <v>1.7425633082706767E-3</v>
      </c>
      <c r="K1543" s="338">
        <v>1.7425633082706767E-3</v>
      </c>
      <c r="L1543" s="74"/>
      <c r="M1543" s="345">
        <v>3.8385491999999998E-5</v>
      </c>
      <c r="N1543" s="340">
        <f t="shared" si="94"/>
        <v>3.8385491999999998E-5</v>
      </c>
      <c r="P1543" s="145">
        <v>3.6842538000000002E-5</v>
      </c>
      <c r="Q1543" s="145">
        <v>1.51367E-6</v>
      </c>
      <c r="R1543" s="145">
        <v>2.9283407999999999E-8</v>
      </c>
      <c r="S1543" s="134">
        <v>2.2087852286999999E-9</v>
      </c>
      <c r="T1543" s="135">
        <v>5.5978921860900009E-12</v>
      </c>
      <c r="U1543" s="135">
        <v>4.1013176000000003E-6</v>
      </c>
      <c r="V1543" s="342">
        <v>1.7240016999999999E-7</v>
      </c>
      <c r="W1543" s="233" t="s">
        <v>4679</v>
      </c>
      <c r="X1543" s="89"/>
      <c r="Y1543" s="89"/>
      <c r="Z1543" s="90"/>
    </row>
    <row r="1544" spans="1:26" ht="14.5" customHeight="1">
      <c r="A1544" s="74" t="s">
        <v>5660</v>
      </c>
      <c r="B1544" s="129" t="s">
        <v>5593</v>
      </c>
      <c r="C1544" s="130" t="s">
        <v>5661</v>
      </c>
      <c r="D1544" s="131" t="s">
        <v>5595</v>
      </c>
      <c r="E1544" s="129" t="s">
        <v>2549</v>
      </c>
      <c r="F1544" s="132" t="s">
        <v>5662</v>
      </c>
      <c r="G1544" s="132">
        <v>5.5131627400000003E-4</v>
      </c>
      <c r="H1544" s="348">
        <v>5.5131627400000003E-4</v>
      </c>
      <c r="I1544" s="74"/>
      <c r="J1544" s="337">
        <v>2.0002257894736839E-3</v>
      </c>
      <c r="K1544" s="338">
        <v>2.0002257894736839E-3</v>
      </c>
      <c r="L1544" s="74"/>
      <c r="M1544" s="345">
        <v>4.4231007000000003E-5</v>
      </c>
      <c r="N1544" s="340">
        <f t="shared" si="94"/>
        <v>4.4231007000000003E-5</v>
      </c>
      <c r="P1544" s="145">
        <v>4.2433703999999998E-5</v>
      </c>
      <c r="Q1544" s="145">
        <v>1.7665106000000001E-6</v>
      </c>
      <c r="R1544" s="145">
        <v>3.0792540999999999E-8</v>
      </c>
      <c r="S1544" s="134">
        <v>2.5439870479000001E-9</v>
      </c>
      <c r="T1544" s="135">
        <v>6.5329533672700007E-12</v>
      </c>
      <c r="U1544" s="135">
        <v>4.3126809E-6</v>
      </c>
      <c r="V1544" s="342">
        <v>1.8810643E-7</v>
      </c>
      <c r="W1544" s="233" t="s">
        <v>4679</v>
      </c>
      <c r="X1544" s="89"/>
      <c r="Y1544" s="89"/>
      <c r="Z1544" s="90"/>
    </row>
    <row r="1545" spans="1:26" ht="14.5" customHeight="1">
      <c r="A1545" s="74" t="s">
        <v>5663</v>
      </c>
      <c r="B1545" s="129" t="s">
        <v>5593</v>
      </c>
      <c r="C1545" s="130" t="s">
        <v>5664</v>
      </c>
      <c r="D1545" s="131" t="s">
        <v>5595</v>
      </c>
      <c r="E1545" s="129" t="s">
        <v>2549</v>
      </c>
      <c r="F1545" s="132" t="s">
        <v>5665</v>
      </c>
      <c r="G1545" s="132">
        <v>4.93687225E-4</v>
      </c>
      <c r="H1545" s="348">
        <v>4.93687225E-4</v>
      </c>
      <c r="I1545" s="74"/>
      <c r="J1545" s="337">
        <v>1.7425633082706767E-3</v>
      </c>
      <c r="K1545" s="338">
        <v>1.7425633082706767E-3</v>
      </c>
      <c r="L1545" s="74"/>
      <c r="M1545" s="345">
        <v>3.8385491999999998E-5</v>
      </c>
      <c r="N1545" s="340">
        <f t="shared" si="94"/>
        <v>3.8385491999999998E-5</v>
      </c>
      <c r="P1545" s="145">
        <v>3.6842538000000002E-5</v>
      </c>
      <c r="Q1545" s="145">
        <v>1.51367E-6</v>
      </c>
      <c r="R1545" s="145">
        <v>2.9283407999999999E-8</v>
      </c>
      <c r="S1545" s="134">
        <v>2.2087852286999999E-9</v>
      </c>
      <c r="T1545" s="135">
        <v>5.5978921860900009E-12</v>
      </c>
      <c r="U1545" s="135">
        <v>4.1013176000000003E-6</v>
      </c>
      <c r="V1545" s="342">
        <v>1.7240016999999999E-7</v>
      </c>
      <c r="W1545" s="233" t="s">
        <v>4679</v>
      </c>
      <c r="X1545" s="89"/>
      <c r="Y1545" s="89"/>
      <c r="Z1545" s="90"/>
    </row>
    <row r="1546" spans="1:26" ht="14.5" customHeight="1">
      <c r="A1546" s="74" t="s">
        <v>5666</v>
      </c>
      <c r="B1546" s="129" t="s">
        <v>5593</v>
      </c>
      <c r="C1546" s="130" t="s">
        <v>5667</v>
      </c>
      <c r="D1546" s="131" t="s">
        <v>5595</v>
      </c>
      <c r="E1546" s="129" t="s">
        <v>2549</v>
      </c>
      <c r="F1546" s="132" t="s">
        <v>5668</v>
      </c>
      <c r="G1546" s="132">
        <v>3.9735473374000005E-2</v>
      </c>
      <c r="H1546" s="348">
        <v>3.9735473374000005E-2</v>
      </c>
      <c r="I1546" s="74"/>
      <c r="J1546" s="337">
        <v>0.27111789473684211</v>
      </c>
      <c r="K1546" s="338">
        <v>0.27111789473684211</v>
      </c>
      <c r="L1546" s="74"/>
      <c r="M1546" s="339">
        <v>4.9555935000000001E-3</v>
      </c>
      <c r="N1546" s="340">
        <f t="shared" si="94"/>
        <v>4.9555935000000001E-3</v>
      </c>
      <c r="O1546" s="74"/>
      <c r="P1546" s="133">
        <v>4.6999961000000002E-3</v>
      </c>
      <c r="Q1546" s="133">
        <v>2.2077623E-4</v>
      </c>
      <c r="R1546" s="145">
        <v>3.4821182999999998E-5</v>
      </c>
      <c r="S1546" s="134">
        <v>2.8177433815999995E-7</v>
      </c>
      <c r="T1546" s="135">
        <v>8.1648013151899986E-10</v>
      </c>
      <c r="U1546" s="135">
        <v>4.8769163152E-3</v>
      </c>
      <c r="V1546" s="342">
        <v>1.2180483999999999E-5</v>
      </c>
      <c r="W1546" s="233" t="s">
        <v>4679</v>
      </c>
      <c r="X1546" s="89"/>
      <c r="Y1546" s="89"/>
      <c r="Z1546" s="90"/>
    </row>
    <row r="1547" spans="1:26" ht="14.5" customHeight="1">
      <c r="A1547" s="74" t="s">
        <v>5669</v>
      </c>
      <c r="B1547" s="129" t="s">
        <v>5593</v>
      </c>
      <c r="C1547" s="130" t="s">
        <v>5670</v>
      </c>
      <c r="D1547" s="131" t="s">
        <v>5595</v>
      </c>
      <c r="E1547" s="129" t="s">
        <v>2549</v>
      </c>
      <c r="F1547" s="132" t="s">
        <v>5671</v>
      </c>
      <c r="G1547" s="132">
        <v>3.6016414809000002E-2</v>
      </c>
      <c r="H1547" s="348">
        <v>3.6016414809000002E-2</v>
      </c>
      <c r="I1547" s="74"/>
      <c r="J1547" s="337">
        <v>0.18756338345864662</v>
      </c>
      <c r="K1547" s="338">
        <v>0.18756338345864662</v>
      </c>
      <c r="L1547" s="74"/>
      <c r="M1547" s="339">
        <v>5.6581992999999997E-3</v>
      </c>
      <c r="N1547" s="340">
        <f t="shared" si="94"/>
        <v>5.6581992999999997E-3</v>
      </c>
      <c r="O1547" s="74"/>
      <c r="P1547" s="133">
        <v>5.3485609000000003E-3</v>
      </c>
      <c r="Q1547" s="133">
        <v>1.9713983E-4</v>
      </c>
      <c r="R1547" s="133">
        <v>1.1249856E-4</v>
      </c>
      <c r="S1547" s="134">
        <v>3.2065713201E-7</v>
      </c>
      <c r="T1547" s="135">
        <v>7.2906743659899999E-10</v>
      </c>
      <c r="U1547" s="135">
        <v>1.5756101749699998E-2</v>
      </c>
      <c r="V1547" s="342">
        <v>1.1015398000000001E-5</v>
      </c>
      <c r="W1547" s="233" t="s">
        <v>4679</v>
      </c>
      <c r="X1547" s="89"/>
      <c r="Y1547" s="89"/>
      <c r="Z1547" s="90"/>
    </row>
    <row r="1548" spans="1:26" ht="14.5" customHeight="1">
      <c r="A1548" s="74" t="s">
        <v>5672</v>
      </c>
      <c r="B1548" s="129" t="s">
        <v>5593</v>
      </c>
      <c r="C1548" s="130" t="s">
        <v>5673</v>
      </c>
      <c r="D1548" s="131" t="s">
        <v>5595</v>
      </c>
      <c r="E1548" s="129" t="s">
        <v>2549</v>
      </c>
      <c r="F1548" s="132" t="s">
        <v>5674</v>
      </c>
      <c r="G1548" s="132">
        <v>3.5244853329E-2</v>
      </c>
      <c r="H1548" s="348">
        <v>3.5244853329E-2</v>
      </c>
      <c r="I1548" s="74"/>
      <c r="J1548" s="337">
        <v>0.2396526992481203</v>
      </c>
      <c r="K1548" s="338">
        <v>0.2396526992481203</v>
      </c>
      <c r="L1548" s="74"/>
      <c r="M1548" s="339">
        <v>4.386643E-3</v>
      </c>
      <c r="N1548" s="340">
        <f t="shared" si="94"/>
        <v>4.386643E-3</v>
      </c>
      <c r="O1548" s="74"/>
      <c r="P1548" s="133">
        <v>4.1606643999999998E-3</v>
      </c>
      <c r="Q1548" s="133">
        <v>1.9537185999999999E-4</v>
      </c>
      <c r="R1548" s="145">
        <v>3.0606703999999997E-5</v>
      </c>
      <c r="S1548" s="134">
        <v>2.4944031004000002E-7</v>
      </c>
      <c r="T1548" s="135">
        <v>7.2252906943100001E-10</v>
      </c>
      <c r="U1548" s="135">
        <v>4.2866532197E-3</v>
      </c>
      <c r="V1548" s="342">
        <v>1.0796619E-5</v>
      </c>
      <c r="W1548" s="233" t="s">
        <v>4679</v>
      </c>
      <c r="X1548" s="89"/>
      <c r="Y1548" s="89"/>
      <c r="Z1548" s="90"/>
    </row>
    <row r="1549" spans="1:26" ht="14.5" customHeight="1">
      <c r="A1549" s="74" t="s">
        <v>5675</v>
      </c>
      <c r="B1549" s="129" t="s">
        <v>5593</v>
      </c>
      <c r="C1549" s="130" t="s">
        <v>5676</v>
      </c>
      <c r="D1549" s="131" t="s">
        <v>5595</v>
      </c>
      <c r="E1549" s="129" t="s">
        <v>2549</v>
      </c>
      <c r="F1549" s="132" t="s">
        <v>5677</v>
      </c>
      <c r="G1549" s="132">
        <v>2.787144205E-2</v>
      </c>
      <c r="H1549" s="348">
        <v>2.787144205E-2</v>
      </c>
      <c r="I1549" s="74"/>
      <c r="J1549" s="337">
        <v>0.17311672932330827</v>
      </c>
      <c r="K1549" s="338">
        <v>0.17311672932330827</v>
      </c>
      <c r="L1549" s="74"/>
      <c r="M1549" s="339">
        <v>3.2373355999999998E-3</v>
      </c>
      <c r="N1549" s="340">
        <f t="shared" si="94"/>
        <v>3.2373355999999998E-3</v>
      </c>
      <c r="O1549" s="74"/>
      <c r="P1549" s="133">
        <v>3.0718452000000002E-3</v>
      </c>
      <c r="Q1549" s="133">
        <v>1.4301002999999999E-4</v>
      </c>
      <c r="R1549" s="145">
        <v>2.248032E-5</v>
      </c>
      <c r="S1549" s="134">
        <v>1.8416338107000001E-7</v>
      </c>
      <c r="T1549" s="135">
        <v>5.2888324543000004E-10</v>
      </c>
      <c r="U1549" s="135">
        <v>3.1485041833000001E-3</v>
      </c>
      <c r="V1549" s="342">
        <v>8.2646970000000008E-6</v>
      </c>
      <c r="W1549" s="233" t="s">
        <v>4679</v>
      </c>
      <c r="X1549" s="89"/>
      <c r="Y1549" s="89"/>
      <c r="Z1549" s="90"/>
    </row>
    <row r="1550" spans="1:26" ht="14.5" customHeight="1">
      <c r="A1550" s="74" t="s">
        <v>5678</v>
      </c>
      <c r="B1550" s="129" t="s">
        <v>5593</v>
      </c>
      <c r="C1550" s="130" t="s">
        <v>5679</v>
      </c>
      <c r="D1550" s="131" t="s">
        <v>5595</v>
      </c>
      <c r="E1550" s="129" t="s">
        <v>2549</v>
      </c>
      <c r="F1550" s="132" t="s">
        <v>5680</v>
      </c>
      <c r="G1550" s="132">
        <v>4.9862685779999993E-4</v>
      </c>
      <c r="H1550" s="348">
        <v>4.9862685779999993E-4</v>
      </c>
      <c r="I1550" s="74"/>
      <c r="J1550" s="337">
        <v>1.7646486466165411E-3</v>
      </c>
      <c r="K1550" s="338">
        <v>1.7646486466165411E-3</v>
      </c>
      <c r="L1550" s="74"/>
      <c r="M1550" s="345">
        <v>3.8886536E-5</v>
      </c>
      <c r="N1550" s="340">
        <f t="shared" si="94"/>
        <v>3.8886536E-5</v>
      </c>
      <c r="P1550" s="145">
        <v>3.7321781E-5</v>
      </c>
      <c r="Q1550" s="145">
        <v>1.5353421E-6</v>
      </c>
      <c r="R1550" s="145">
        <v>2.9412762E-8</v>
      </c>
      <c r="S1550" s="134">
        <v>2.2375168048999997E-9</v>
      </c>
      <c r="T1550" s="135">
        <v>5.6780402856199995E-12</v>
      </c>
      <c r="U1550" s="135">
        <v>4.1194344000000002E-6</v>
      </c>
      <c r="V1550" s="342">
        <v>1.7374641999999999E-7</v>
      </c>
      <c r="W1550" s="233" t="s">
        <v>4679</v>
      </c>
      <c r="X1550" s="89"/>
      <c r="Y1550" s="89"/>
      <c r="Z1550" s="90"/>
    </row>
    <row r="1551" spans="1:26" ht="14.5" customHeight="1">
      <c r="A1551" s="74" t="s">
        <v>5681</v>
      </c>
      <c r="B1551" s="129" t="s">
        <v>5593</v>
      </c>
      <c r="C1551" s="130" t="s">
        <v>5682</v>
      </c>
      <c r="D1551" s="131" t="s">
        <v>5595</v>
      </c>
      <c r="E1551" s="129" t="s">
        <v>2549</v>
      </c>
      <c r="F1551" s="132" t="s">
        <v>5683</v>
      </c>
      <c r="G1551" s="132">
        <v>2.9091534990000001E-2</v>
      </c>
      <c r="H1551" s="348">
        <v>2.9091534990000001E-2</v>
      </c>
      <c r="I1551" s="74"/>
      <c r="J1551" s="337">
        <v>0.17306535338345863</v>
      </c>
      <c r="K1551" s="338">
        <v>0.17306535338345863</v>
      </c>
      <c r="L1551" s="74"/>
      <c r="M1551" s="339">
        <v>3.2265332999999998E-3</v>
      </c>
      <c r="N1551" s="340">
        <f t="shared" si="94"/>
        <v>3.2265332999999998E-3</v>
      </c>
      <c r="O1551" s="74"/>
      <c r="P1551" s="133">
        <v>3.0607496E-3</v>
      </c>
      <c r="Q1551" s="133">
        <v>1.4235946E-4</v>
      </c>
      <c r="R1551" s="145">
        <v>2.3424253E-5</v>
      </c>
      <c r="S1551" s="134">
        <v>1.8349817825E-7</v>
      </c>
      <c r="T1551" s="135">
        <v>5.2647729050000002E-10</v>
      </c>
      <c r="U1551" s="135">
        <v>3.2807077169000002E-3</v>
      </c>
      <c r="V1551" s="342">
        <v>8.4624609000000008E-6</v>
      </c>
      <c r="W1551" s="233" t="s">
        <v>4679</v>
      </c>
      <c r="X1551" s="89"/>
      <c r="Y1551" s="89"/>
      <c r="Z1551" s="90"/>
    </row>
    <row r="1552" spans="1:26" ht="14.5" customHeight="1">
      <c r="B1552" s="129" t="s">
        <v>4675</v>
      </c>
      <c r="C1552" s="127" t="s">
        <v>5684</v>
      </c>
      <c r="D1552" s="127" t="s">
        <v>5685</v>
      </c>
      <c r="G1552" s="74"/>
      <c r="H1552" s="74"/>
      <c r="I1552" s="74"/>
      <c r="J1552" s="115"/>
      <c r="K1552" s="74"/>
      <c r="L1552" s="74"/>
      <c r="M1552" s="115"/>
      <c r="N1552" s="74"/>
      <c r="O1552" s="74"/>
      <c r="P1552" s="74"/>
      <c r="V1552" s="74"/>
      <c r="W1552" s="233"/>
      <c r="X1552" s="89"/>
      <c r="Y1552" s="89"/>
      <c r="Z1552" s="90"/>
    </row>
    <row r="1553" spans="1:26" ht="14.5" customHeight="1">
      <c r="A1553" s="74" t="s">
        <v>5686</v>
      </c>
      <c r="B1553" s="129" t="s">
        <v>5687</v>
      </c>
      <c r="C1553" s="130" t="s">
        <v>5688</v>
      </c>
      <c r="D1553" s="131" t="s">
        <v>5689</v>
      </c>
      <c r="E1553" s="129" t="s">
        <v>2549</v>
      </c>
      <c r="F1553" s="132" t="s">
        <v>5690</v>
      </c>
      <c r="G1553" s="132">
        <v>2.6567820975E-2</v>
      </c>
      <c r="H1553" s="348">
        <v>2.6567820975E-2</v>
      </c>
      <c r="I1553" s="74"/>
      <c r="J1553" s="337">
        <v>0.12335801503759397</v>
      </c>
      <c r="K1553" s="338">
        <v>0.12335801503759397</v>
      </c>
      <c r="L1553" s="74"/>
      <c r="M1553" s="339">
        <v>2.5109067000000001E-3</v>
      </c>
      <c r="N1553" s="340">
        <f t="shared" ref="N1553:N1603" si="95">M1553</f>
        <v>2.5109067000000001E-3</v>
      </c>
      <c r="O1553" s="74"/>
      <c r="P1553" s="133">
        <v>2.3543763000000001E-3</v>
      </c>
      <c r="Q1553" s="133">
        <v>1.0482075E-4</v>
      </c>
      <c r="R1553" s="145">
        <v>5.1709665999999998E-5</v>
      </c>
      <c r="S1553" s="134">
        <v>1.41149659911E-7</v>
      </c>
      <c r="T1553" s="135">
        <v>3.8765071688829998E-10</v>
      </c>
      <c r="U1553" s="135">
        <v>7.2422501094099997E-3</v>
      </c>
      <c r="V1553" s="342">
        <v>7.2669599999999998E-6</v>
      </c>
      <c r="W1553" s="233" t="s">
        <v>4679</v>
      </c>
      <c r="X1553" s="89"/>
      <c r="Y1553" s="89"/>
      <c r="Z1553" s="90"/>
    </row>
    <row r="1554" spans="1:26" ht="14.5" customHeight="1">
      <c r="A1554" s="74" t="s">
        <v>5691</v>
      </c>
      <c r="B1554" s="129" t="s">
        <v>5687</v>
      </c>
      <c r="C1554" s="130" t="s">
        <v>5692</v>
      </c>
      <c r="D1554" s="131" t="s">
        <v>5689</v>
      </c>
      <c r="E1554" s="129" t="s">
        <v>2549</v>
      </c>
      <c r="F1554" s="132" t="s">
        <v>5693</v>
      </c>
      <c r="G1554" s="132">
        <v>3.7949706090999999E-2</v>
      </c>
      <c r="H1554" s="348">
        <v>3.7949706090999999E-2</v>
      </c>
      <c r="I1554" s="74"/>
      <c r="J1554" s="337">
        <v>0.18102054887218044</v>
      </c>
      <c r="K1554" s="338">
        <v>0.18102054887218044</v>
      </c>
      <c r="L1554" s="74"/>
      <c r="M1554" s="339">
        <v>4.60553E-3</v>
      </c>
      <c r="N1554" s="340">
        <f t="shared" si="95"/>
        <v>4.60553E-3</v>
      </c>
      <c r="O1554" s="74"/>
      <c r="P1554" s="133">
        <v>4.3250357999999999E-3</v>
      </c>
      <c r="Q1554" s="133">
        <v>1.9570300999999999E-4</v>
      </c>
      <c r="R1554" s="145">
        <v>8.4791143000000006E-5</v>
      </c>
      <c r="S1554" s="134">
        <v>2.5929471466999998E-7</v>
      </c>
      <c r="T1554" s="135">
        <v>7.2375373707200006E-10</v>
      </c>
      <c r="U1554" s="135">
        <v>1.1875509852200001E-2</v>
      </c>
      <c r="V1554" s="342">
        <v>1.1197435E-5</v>
      </c>
      <c r="W1554" s="233" t="s">
        <v>4679</v>
      </c>
      <c r="X1554" s="89"/>
      <c r="Y1554" s="89"/>
      <c r="Z1554" s="90"/>
    </row>
    <row r="1555" spans="1:26" ht="14.5" customHeight="1">
      <c r="A1555" s="74" t="s">
        <v>5694</v>
      </c>
      <c r="B1555" s="129" t="s">
        <v>5687</v>
      </c>
      <c r="C1555" s="130" t="s">
        <v>5695</v>
      </c>
      <c r="D1555" s="131" t="s">
        <v>5689</v>
      </c>
      <c r="E1555" s="129" t="s">
        <v>2549</v>
      </c>
      <c r="F1555" s="132" t="s">
        <v>5696</v>
      </c>
      <c r="G1555" s="132">
        <v>2.5092472649000001E-2</v>
      </c>
      <c r="H1555" s="348">
        <v>2.5092472649000001E-2</v>
      </c>
      <c r="I1555" s="74"/>
      <c r="J1555" s="337">
        <v>0.11731463909774435</v>
      </c>
      <c r="K1555" s="338">
        <v>0.11731463909774435</v>
      </c>
      <c r="L1555" s="74"/>
      <c r="M1555" s="339">
        <v>2.3329751999999998E-3</v>
      </c>
      <c r="N1555" s="340">
        <f t="shared" si="95"/>
        <v>2.3329751999999998E-3</v>
      </c>
      <c r="O1555" s="74"/>
      <c r="P1555" s="133">
        <v>2.1758109000000001E-3</v>
      </c>
      <c r="Q1555" s="145">
        <v>9.9552942999999998E-5</v>
      </c>
      <c r="R1555" s="145">
        <v>5.7611332999999999E-5</v>
      </c>
      <c r="S1555" s="134">
        <v>1.3044429602E-7</v>
      </c>
      <c r="T1555" s="135">
        <v>3.6816916956980002E-10</v>
      </c>
      <c r="U1555" s="135">
        <v>8.0688141507999998E-3</v>
      </c>
      <c r="V1555" s="342">
        <v>6.9776316000000002E-6</v>
      </c>
      <c r="W1555" s="233" t="s">
        <v>4679</v>
      </c>
      <c r="X1555" s="89"/>
      <c r="Y1555" s="89"/>
      <c r="Z1555" s="90"/>
    </row>
    <row r="1556" spans="1:26" ht="14.5" customHeight="1">
      <c r="A1556" s="74" t="s">
        <v>5697</v>
      </c>
      <c r="B1556" s="129" t="s">
        <v>5687</v>
      </c>
      <c r="C1556" s="130" t="s">
        <v>5698</v>
      </c>
      <c r="D1556" s="131" t="s">
        <v>5689</v>
      </c>
      <c r="E1556" s="129" t="s">
        <v>2549</v>
      </c>
      <c r="F1556" s="132" t="s">
        <v>5699</v>
      </c>
      <c r="G1556" s="132">
        <v>3.1423490438000003E-2</v>
      </c>
      <c r="H1556" s="348">
        <v>3.1423490438000003E-2</v>
      </c>
      <c r="I1556" s="74"/>
      <c r="J1556" s="337">
        <v>0.16403633082706767</v>
      </c>
      <c r="K1556" s="338">
        <v>0.16403633082706767</v>
      </c>
      <c r="L1556" s="74"/>
      <c r="M1556" s="339">
        <v>3.6003136000000002E-3</v>
      </c>
      <c r="N1556" s="340">
        <f t="shared" si="95"/>
        <v>3.6003136000000002E-3</v>
      </c>
      <c r="O1556" s="74"/>
      <c r="P1556" s="133">
        <v>3.4036655999999999E-3</v>
      </c>
      <c r="Q1556" s="133">
        <v>1.4477861E-4</v>
      </c>
      <c r="R1556" s="145">
        <v>5.1869385000000001E-5</v>
      </c>
      <c r="S1556" s="134">
        <v>2.0405669248E-7</v>
      </c>
      <c r="T1556" s="135">
        <v>5.3542384577899999E-10</v>
      </c>
      <c r="U1556" s="135">
        <v>7.26461974542E-3</v>
      </c>
      <c r="V1556" s="342">
        <v>8.9907631000000008E-6</v>
      </c>
      <c r="W1556" s="233" t="s">
        <v>4679</v>
      </c>
      <c r="X1556" s="89"/>
      <c r="Y1556" s="89"/>
      <c r="Z1556" s="90"/>
    </row>
    <row r="1557" spans="1:26" ht="14.5" customHeight="1">
      <c r="A1557" s="74" t="s">
        <v>5700</v>
      </c>
      <c r="B1557" s="129" t="s">
        <v>5687</v>
      </c>
      <c r="C1557" s="130" t="s">
        <v>5701</v>
      </c>
      <c r="D1557" s="131" t="s">
        <v>5689</v>
      </c>
      <c r="E1557" s="129" t="s">
        <v>2549</v>
      </c>
      <c r="F1557" s="132" t="s">
        <v>5702</v>
      </c>
      <c r="G1557" s="132">
        <v>1.7697674279999999E-2</v>
      </c>
      <c r="H1557" s="348">
        <v>1.7697674279999999E-2</v>
      </c>
      <c r="I1557" s="74"/>
      <c r="J1557" s="337">
        <v>9.3828413533834587E-2</v>
      </c>
      <c r="K1557" s="338">
        <v>9.3828413533834587E-2</v>
      </c>
      <c r="L1557" s="74"/>
      <c r="M1557" s="339">
        <v>1.9512582000000001E-3</v>
      </c>
      <c r="N1557" s="340">
        <f t="shared" si="95"/>
        <v>1.9512582000000001E-3</v>
      </c>
      <c r="O1557" s="74"/>
      <c r="P1557" s="133">
        <v>1.8097584E-3</v>
      </c>
      <c r="Q1557" s="145">
        <v>8.3459332000000003E-5</v>
      </c>
      <c r="R1557" s="145">
        <v>5.8040495000000001E-5</v>
      </c>
      <c r="S1557" s="134">
        <v>1.0849870608E-7</v>
      </c>
      <c r="T1557" s="135">
        <v>3.0865137387349999E-10</v>
      </c>
      <c r="U1557" s="135">
        <v>8.1289208488000003E-3</v>
      </c>
      <c r="V1557" s="342">
        <v>5.3015485000000002E-6</v>
      </c>
      <c r="W1557" s="233" t="s">
        <v>4679</v>
      </c>
      <c r="X1557" s="89"/>
      <c r="Y1557" s="89"/>
      <c r="Z1557" s="90"/>
    </row>
    <row r="1558" spans="1:26" ht="14.5" customHeight="1">
      <c r="A1558" s="74" t="s">
        <v>5703</v>
      </c>
      <c r="B1558" s="129" t="s">
        <v>5687</v>
      </c>
      <c r="C1558" s="130" t="s">
        <v>5704</v>
      </c>
      <c r="D1558" s="131" t="s">
        <v>5689</v>
      </c>
      <c r="E1558" s="129" t="s">
        <v>2549</v>
      </c>
      <c r="F1558" s="132" t="s">
        <v>5705</v>
      </c>
      <c r="G1558" s="132">
        <v>2.6793831769999998E-2</v>
      </c>
      <c r="H1558" s="348">
        <v>2.6793831769999998E-2</v>
      </c>
      <c r="I1558" s="74"/>
      <c r="J1558" s="337">
        <v>0.18161886466165411</v>
      </c>
      <c r="K1558" s="338">
        <v>0.18161886466165411</v>
      </c>
      <c r="L1558" s="74"/>
      <c r="M1558" s="339">
        <v>3.3843596000000002E-3</v>
      </c>
      <c r="N1558" s="340">
        <f t="shared" si="95"/>
        <v>3.3843596000000002E-3</v>
      </c>
      <c r="O1558" s="74"/>
      <c r="P1558" s="133">
        <v>3.1896463000000001E-3</v>
      </c>
      <c r="Q1558" s="133">
        <v>1.4853885E-4</v>
      </c>
      <c r="R1558" s="145">
        <v>4.6174436000000001E-5</v>
      </c>
      <c r="S1558" s="134">
        <v>1.9122580125999998E-7</v>
      </c>
      <c r="T1558" s="135">
        <v>5.4933005284300004E-10</v>
      </c>
      <c r="U1558" s="135">
        <v>6.4670078516E-3</v>
      </c>
      <c r="V1558" s="342">
        <v>8.1709505999999997E-6</v>
      </c>
      <c r="W1558" s="233" t="s">
        <v>4679</v>
      </c>
      <c r="X1558" s="89"/>
      <c r="Y1558" s="89"/>
      <c r="Z1558" s="90"/>
    </row>
    <row r="1559" spans="1:26" ht="14.5" customHeight="1">
      <c r="A1559" s="74" t="s">
        <v>5706</v>
      </c>
      <c r="B1559" s="129" t="s">
        <v>5687</v>
      </c>
      <c r="C1559" s="130" t="s">
        <v>5707</v>
      </c>
      <c r="D1559" s="131" t="s">
        <v>5689</v>
      </c>
      <c r="E1559" s="129" t="s">
        <v>2549</v>
      </c>
      <c r="F1559" s="132" t="s">
        <v>5708</v>
      </c>
      <c r="G1559" s="132">
        <v>2.4631633966399998E-2</v>
      </c>
      <c r="H1559" s="348">
        <v>2.4631633966399998E-2</v>
      </c>
      <c r="I1559" s="74"/>
      <c r="J1559" s="337">
        <v>9.8506345864661643E-2</v>
      </c>
      <c r="K1559" s="338">
        <v>9.8506345864661643E-2</v>
      </c>
      <c r="L1559" s="74"/>
      <c r="M1559" s="339">
        <v>2.0056964000000001E-3</v>
      </c>
      <c r="N1559" s="340">
        <f t="shared" si="95"/>
        <v>2.0056964000000001E-3</v>
      </c>
      <c r="O1559" s="74"/>
      <c r="P1559" s="133">
        <v>1.8550487E-3</v>
      </c>
      <c r="Q1559" s="145">
        <v>8.4225331000000006E-5</v>
      </c>
      <c r="R1559" s="145">
        <v>6.6422314999999997E-5</v>
      </c>
      <c r="S1559" s="134">
        <v>1.1121395241999999E-7</v>
      </c>
      <c r="T1559" s="135">
        <v>3.1148421073549998E-10</v>
      </c>
      <c r="U1559" s="135">
        <v>9.3028453273000002E-3</v>
      </c>
      <c r="V1559" s="342">
        <v>6.5899354999999998E-6</v>
      </c>
      <c r="W1559" s="233" t="s">
        <v>4679</v>
      </c>
      <c r="X1559" s="89"/>
      <c r="Y1559" s="89"/>
      <c r="Z1559" s="90"/>
    </row>
    <row r="1560" spans="1:26" ht="14.5" customHeight="1">
      <c r="A1560" s="74" t="s">
        <v>5709</v>
      </c>
      <c r="B1560" s="129" t="s">
        <v>5687</v>
      </c>
      <c r="C1560" s="130" t="s">
        <v>5710</v>
      </c>
      <c r="D1560" s="131" t="s">
        <v>5689</v>
      </c>
      <c r="E1560" s="129" t="s">
        <v>2549</v>
      </c>
      <c r="F1560" s="132" t="s">
        <v>5711</v>
      </c>
      <c r="G1560" s="132">
        <v>3.1716395768999997E-2</v>
      </c>
      <c r="H1560" s="348">
        <v>3.1716395768999997E-2</v>
      </c>
      <c r="I1560" s="74"/>
      <c r="J1560" s="337">
        <v>0.20723570676691727</v>
      </c>
      <c r="K1560" s="338">
        <v>0.20723570676691727</v>
      </c>
      <c r="L1560" s="74"/>
      <c r="M1560" s="339">
        <v>4.0699806000000002E-3</v>
      </c>
      <c r="N1560" s="340">
        <f t="shared" si="95"/>
        <v>4.0699806000000002E-3</v>
      </c>
      <c r="O1560" s="74"/>
      <c r="P1560" s="133">
        <v>3.7902539999999998E-3</v>
      </c>
      <c r="Q1560" s="133">
        <v>1.7456924000000001E-4</v>
      </c>
      <c r="R1560" s="133">
        <v>1.0515728E-4</v>
      </c>
      <c r="S1560" s="134">
        <v>2.2723346100999998E-7</v>
      </c>
      <c r="T1560" s="135">
        <v>6.4559632253200003E-10</v>
      </c>
      <c r="U1560" s="135">
        <v>1.472791079052E-2</v>
      </c>
      <c r="V1560" s="342">
        <v>9.6493070000000001E-6</v>
      </c>
      <c r="W1560" s="233" t="s">
        <v>4679</v>
      </c>
      <c r="X1560" s="89"/>
      <c r="Y1560" s="89"/>
      <c r="Z1560" s="90"/>
    </row>
    <row r="1561" spans="1:26" ht="14.5" customHeight="1">
      <c r="A1561" s="74" t="s">
        <v>5712</v>
      </c>
      <c r="B1561" s="129" t="s">
        <v>5687</v>
      </c>
      <c r="C1561" s="130" t="s">
        <v>5713</v>
      </c>
      <c r="D1561" s="131" t="s">
        <v>5689</v>
      </c>
      <c r="E1561" s="129" t="s">
        <v>2549</v>
      </c>
      <c r="F1561" s="132" t="s">
        <v>5714</v>
      </c>
      <c r="G1561" s="132">
        <v>3.6695410139999995E-2</v>
      </c>
      <c r="H1561" s="348">
        <v>3.6695410139999995E-2</v>
      </c>
      <c r="I1561" s="74"/>
      <c r="J1561" s="337">
        <v>0.18645135338345864</v>
      </c>
      <c r="K1561" s="338">
        <v>0.18645135338345864</v>
      </c>
      <c r="L1561" s="74"/>
      <c r="M1561" s="339">
        <v>4.2856758000000003E-3</v>
      </c>
      <c r="N1561" s="340">
        <f t="shared" si="95"/>
        <v>4.2856758000000003E-3</v>
      </c>
      <c r="O1561" s="74"/>
      <c r="P1561" s="133">
        <v>4.0220276000000003E-3</v>
      </c>
      <c r="Q1561" s="133">
        <v>1.8969104999999999E-4</v>
      </c>
      <c r="R1561" s="145">
        <v>7.3957166999999994E-5</v>
      </c>
      <c r="S1561" s="134">
        <v>2.4112875720000002E-7</v>
      </c>
      <c r="T1561" s="135">
        <v>7.0152016852899991E-10</v>
      </c>
      <c r="U1561" s="135">
        <v>1.0358146507399999E-2</v>
      </c>
      <c r="V1561" s="342">
        <v>1.0322979E-5</v>
      </c>
      <c r="W1561" s="233" t="s">
        <v>4679</v>
      </c>
      <c r="X1561" s="89"/>
      <c r="Y1561" s="89"/>
      <c r="Z1561" s="90"/>
    </row>
    <row r="1562" spans="1:26" ht="14.5" customHeight="1">
      <c r="A1562" s="74" t="s">
        <v>5715</v>
      </c>
      <c r="B1562" s="129" t="s">
        <v>5687</v>
      </c>
      <c r="C1562" s="130" t="s">
        <v>5716</v>
      </c>
      <c r="D1562" s="131" t="s">
        <v>5689</v>
      </c>
      <c r="E1562" s="129" t="s">
        <v>2549</v>
      </c>
      <c r="F1562" s="132" t="s">
        <v>5717</v>
      </c>
      <c r="G1562" s="132">
        <v>2.5993132832999997E-2</v>
      </c>
      <c r="H1562" s="348">
        <v>2.5993132832999997E-2</v>
      </c>
      <c r="I1562" s="74"/>
      <c r="J1562" s="337">
        <v>0.15002548120300749</v>
      </c>
      <c r="K1562" s="338">
        <v>0.15002548120300749</v>
      </c>
      <c r="L1562" s="74"/>
      <c r="M1562" s="339">
        <v>3.0451285E-3</v>
      </c>
      <c r="N1562" s="340">
        <f t="shared" si="95"/>
        <v>3.0451285E-3</v>
      </c>
      <c r="O1562" s="74"/>
      <c r="P1562" s="133">
        <v>2.8260022999999999E-3</v>
      </c>
      <c r="Q1562" s="133">
        <v>1.2777363E-4</v>
      </c>
      <c r="R1562" s="145">
        <v>9.1352611999999996E-5</v>
      </c>
      <c r="S1562" s="134">
        <v>1.6942459860000002E-7</v>
      </c>
      <c r="T1562" s="135">
        <v>4.7253560994899996E-10</v>
      </c>
      <c r="U1562" s="135">
        <v>1.2794483654030001E-2</v>
      </c>
      <c r="V1562" s="342">
        <v>7.9876586999999995E-6</v>
      </c>
      <c r="W1562" s="233" t="s">
        <v>4679</v>
      </c>
      <c r="X1562" s="89"/>
      <c r="Y1562" s="89"/>
      <c r="Z1562" s="90"/>
    </row>
    <row r="1563" spans="1:26" ht="14.5" customHeight="1">
      <c r="A1563" s="74" t="s">
        <v>5718</v>
      </c>
      <c r="B1563" s="129" t="s">
        <v>5687</v>
      </c>
      <c r="C1563" s="130" t="s">
        <v>5719</v>
      </c>
      <c r="D1563" s="131" t="s">
        <v>5689</v>
      </c>
      <c r="E1563" s="129" t="s">
        <v>2549</v>
      </c>
      <c r="F1563" s="132" t="s">
        <v>5720</v>
      </c>
      <c r="G1563" s="132">
        <v>2.7036572538E-2</v>
      </c>
      <c r="H1563" s="348">
        <v>2.7036572538E-2</v>
      </c>
      <c r="I1563" s="74"/>
      <c r="J1563" s="337">
        <v>0.12805190977443609</v>
      </c>
      <c r="K1563" s="338">
        <v>0.12805190977443609</v>
      </c>
      <c r="L1563" s="74"/>
      <c r="M1563" s="339">
        <v>2.7983916000000001E-3</v>
      </c>
      <c r="N1563" s="340">
        <f t="shared" si="95"/>
        <v>2.7983916000000001E-3</v>
      </c>
      <c r="O1563" s="74"/>
      <c r="P1563" s="133">
        <v>2.6238284000000001E-3</v>
      </c>
      <c r="Q1563" s="133">
        <v>1.1356304E-4</v>
      </c>
      <c r="R1563" s="145">
        <v>6.1000142000000001E-5</v>
      </c>
      <c r="S1563" s="134">
        <v>1.5730386397E-7</v>
      </c>
      <c r="T1563" s="135">
        <v>4.1998166097089997E-10</v>
      </c>
      <c r="U1563" s="135">
        <v>8.5434373260000005E-3</v>
      </c>
      <c r="V1563" s="342">
        <v>7.6035063999999996E-6</v>
      </c>
      <c r="W1563" s="233" t="s">
        <v>4679</v>
      </c>
      <c r="X1563" s="89"/>
      <c r="Y1563" s="89"/>
      <c r="Z1563" s="90"/>
    </row>
    <row r="1564" spans="1:26" ht="14.5" customHeight="1">
      <c r="A1564" s="74" t="s">
        <v>5721</v>
      </c>
      <c r="B1564" s="129" t="s">
        <v>5687</v>
      </c>
      <c r="C1564" s="130" t="s">
        <v>5722</v>
      </c>
      <c r="D1564" s="131" t="s">
        <v>5689</v>
      </c>
      <c r="E1564" s="129" t="s">
        <v>2549</v>
      </c>
      <c r="F1564" s="132" t="s">
        <v>5723</v>
      </c>
      <c r="G1564" s="132">
        <v>4.0995376745999998E-2</v>
      </c>
      <c r="H1564" s="348">
        <v>4.0995376745999998E-2</v>
      </c>
      <c r="I1564" s="74"/>
      <c r="J1564" s="337">
        <v>0.21687799999999999</v>
      </c>
      <c r="K1564" s="338">
        <v>0.21687799999999999</v>
      </c>
      <c r="L1564" s="74"/>
      <c r="M1564" s="339">
        <v>5.9454275000000003E-3</v>
      </c>
      <c r="N1564" s="340">
        <f t="shared" si="95"/>
        <v>5.9454275000000003E-3</v>
      </c>
      <c r="O1564" s="74"/>
      <c r="P1564" s="133">
        <v>5.5824665999999997E-3</v>
      </c>
      <c r="Q1564" s="133">
        <v>2.2228450000000001E-4</v>
      </c>
      <c r="R1564" s="133">
        <v>1.4067640999999999E-4</v>
      </c>
      <c r="S1564" s="134">
        <v>3.3468024427999999E-7</v>
      </c>
      <c r="T1564" s="135">
        <v>8.2205805516699998E-10</v>
      </c>
      <c r="U1564" s="135">
        <v>1.9702578985500003E-2</v>
      </c>
      <c r="V1564" s="342">
        <v>1.2379526999999999E-5</v>
      </c>
      <c r="W1564" s="233" t="s">
        <v>4679</v>
      </c>
      <c r="X1564" s="89"/>
      <c r="Y1564" s="89"/>
      <c r="Z1564" s="90"/>
    </row>
    <row r="1565" spans="1:26" ht="14.5" customHeight="1">
      <c r="A1565" s="74" t="s">
        <v>5724</v>
      </c>
      <c r="B1565" s="129" t="s">
        <v>5687</v>
      </c>
      <c r="C1565" s="130" t="s">
        <v>5725</v>
      </c>
      <c r="D1565" s="131" t="s">
        <v>5689</v>
      </c>
      <c r="E1565" s="129" t="s">
        <v>2549</v>
      </c>
      <c r="F1565" s="132" t="s">
        <v>5726</v>
      </c>
      <c r="G1565" s="132">
        <v>1.0275108412E-2</v>
      </c>
      <c r="H1565" s="348">
        <v>1.0275108412E-2</v>
      </c>
      <c r="I1565" s="74"/>
      <c r="J1565" s="337">
        <v>5.8415871428571423E-2</v>
      </c>
      <c r="K1565" s="338">
        <v>5.8415871428571423E-2</v>
      </c>
      <c r="L1565" s="74"/>
      <c r="M1565" s="339">
        <v>1.3727216999999999E-3</v>
      </c>
      <c r="N1565" s="340">
        <f t="shared" si="95"/>
        <v>1.3727216999999999E-3</v>
      </c>
      <c r="O1565" s="74"/>
      <c r="P1565" s="133">
        <v>1.2871137999999999E-3</v>
      </c>
      <c r="Q1565" s="145">
        <v>5.4784182E-5</v>
      </c>
      <c r="R1565" s="145">
        <v>3.0823786999999999E-5</v>
      </c>
      <c r="S1565" s="134">
        <v>7.7165094011000007E-8</v>
      </c>
      <c r="T1565" s="135">
        <v>2.0260422081420001E-10</v>
      </c>
      <c r="U1565" s="135">
        <v>4.3170569430000007E-3</v>
      </c>
      <c r="V1565" s="342">
        <v>3.1063450999999999E-6</v>
      </c>
      <c r="W1565" s="233" t="s">
        <v>4679</v>
      </c>
      <c r="X1565" s="89"/>
      <c r="Y1565" s="89"/>
      <c r="Z1565" s="90"/>
    </row>
    <row r="1566" spans="1:26" ht="14.5" customHeight="1">
      <c r="A1566" s="74" t="s">
        <v>5727</v>
      </c>
      <c r="B1566" s="129" t="s">
        <v>5687</v>
      </c>
      <c r="C1566" s="130" t="s">
        <v>5728</v>
      </c>
      <c r="D1566" s="131" t="s">
        <v>5689</v>
      </c>
      <c r="E1566" s="129" t="s">
        <v>2549</v>
      </c>
      <c r="F1566" s="132" t="s">
        <v>5729</v>
      </c>
      <c r="G1566" s="132">
        <v>2.8779216991000001E-2</v>
      </c>
      <c r="H1566" s="348">
        <v>2.8779216991000001E-2</v>
      </c>
      <c r="I1566" s="74"/>
      <c r="J1566" s="337">
        <v>0.10380094736842105</v>
      </c>
      <c r="K1566" s="338">
        <v>0.10380094736842105</v>
      </c>
      <c r="L1566" s="74"/>
      <c r="M1566" s="339">
        <v>2.1881422999999998E-3</v>
      </c>
      <c r="N1566" s="340">
        <f t="shared" si="95"/>
        <v>2.1881422999999998E-3</v>
      </c>
      <c r="O1566" s="74"/>
      <c r="P1566" s="133">
        <v>2.0755083999999999E-3</v>
      </c>
      <c r="Q1566" s="145">
        <v>8.9719387999999994E-5</v>
      </c>
      <c r="R1566" s="145">
        <v>2.2914483999999998E-5</v>
      </c>
      <c r="S1566" s="134">
        <v>1.2443095880599999E-7</v>
      </c>
      <c r="T1566" s="135">
        <v>3.3180246697250001E-10</v>
      </c>
      <c r="U1566" s="135">
        <v>3.2093115847599998E-3</v>
      </c>
      <c r="V1566" s="342">
        <v>7.0020047999999997E-6</v>
      </c>
      <c r="W1566" s="233" t="s">
        <v>4679</v>
      </c>
      <c r="X1566" s="89"/>
      <c r="Y1566" s="89"/>
      <c r="Z1566" s="90"/>
    </row>
    <row r="1567" spans="1:26" ht="14.5" customHeight="1">
      <c r="A1567" s="74" t="s">
        <v>5730</v>
      </c>
      <c r="B1567" s="129" t="s">
        <v>5687</v>
      </c>
      <c r="C1567" s="130" t="s">
        <v>5731</v>
      </c>
      <c r="D1567" s="131" t="s">
        <v>5689</v>
      </c>
      <c r="E1567" s="129" t="s">
        <v>2549</v>
      </c>
      <c r="F1567" s="132" t="s">
        <v>5732</v>
      </c>
      <c r="G1567" s="132">
        <v>3.6625407894000005E-2</v>
      </c>
      <c r="H1567" s="348">
        <v>3.6625407894000005E-2</v>
      </c>
      <c r="I1567" s="74"/>
      <c r="J1567" s="337">
        <v>0.24413755639097745</v>
      </c>
      <c r="K1567" s="338">
        <v>0.24413755639097745</v>
      </c>
      <c r="L1567" s="74"/>
      <c r="M1567" s="339">
        <v>4.6812774999999999E-3</v>
      </c>
      <c r="N1567" s="340">
        <f t="shared" si="95"/>
        <v>4.6812774999999999E-3</v>
      </c>
      <c r="O1567" s="74"/>
      <c r="P1567" s="133">
        <v>4.4207022000000004E-3</v>
      </c>
      <c r="Q1567" s="133">
        <v>2.0328529E-4</v>
      </c>
      <c r="R1567" s="145">
        <v>5.7289966999999998E-5</v>
      </c>
      <c r="S1567" s="134">
        <v>2.6503010729E-7</v>
      </c>
      <c r="T1567" s="135">
        <v>7.5179470152299998E-10</v>
      </c>
      <c r="U1567" s="135">
        <v>8.023804971139999E-3</v>
      </c>
      <c r="V1567" s="342">
        <v>1.1063232E-5</v>
      </c>
      <c r="W1567" s="233" t="s">
        <v>4679</v>
      </c>
      <c r="X1567" s="89"/>
      <c r="Y1567" s="89"/>
      <c r="Z1567" s="90"/>
    </row>
    <row r="1568" spans="1:26" ht="14.5" customHeight="1">
      <c r="A1568" s="74" t="s">
        <v>5733</v>
      </c>
      <c r="B1568" s="129" t="s">
        <v>5687</v>
      </c>
      <c r="C1568" s="130" t="s">
        <v>5734</v>
      </c>
      <c r="D1568" s="131" t="s">
        <v>5689</v>
      </c>
      <c r="E1568" s="129" t="s">
        <v>2549</v>
      </c>
      <c r="F1568" s="132" t="s">
        <v>5735</v>
      </c>
      <c r="G1568" s="132">
        <v>2.1498558467999997E-2</v>
      </c>
      <c r="H1568" s="348">
        <v>2.1498558467999997E-2</v>
      </c>
      <c r="I1568" s="74"/>
      <c r="J1568" s="337">
        <v>0.13800609774436087</v>
      </c>
      <c r="K1568" s="338">
        <v>0.13800609774436087</v>
      </c>
      <c r="L1568" s="74"/>
      <c r="M1568" s="339">
        <v>2.8217666000000001E-3</v>
      </c>
      <c r="N1568" s="340">
        <f t="shared" si="95"/>
        <v>2.8217666000000001E-3</v>
      </c>
      <c r="O1568" s="74"/>
      <c r="P1568" s="133">
        <v>2.6794760000000001E-3</v>
      </c>
      <c r="Q1568" s="133">
        <v>1.1853294999999999E-4</v>
      </c>
      <c r="R1568" s="145">
        <v>2.3757602999999999E-5</v>
      </c>
      <c r="S1568" s="134">
        <v>1.6064004957999999E-7</v>
      </c>
      <c r="T1568" s="135">
        <v>4.3836151546700002E-10</v>
      </c>
      <c r="U1568" s="135">
        <v>3.3273954435000001E-3</v>
      </c>
      <c r="V1568" s="342">
        <v>6.3263751999999999E-6</v>
      </c>
      <c r="W1568" s="233" t="s">
        <v>4679</v>
      </c>
      <c r="X1568" s="89"/>
      <c r="Y1568" s="89"/>
      <c r="Z1568" s="90"/>
    </row>
    <row r="1569" spans="1:26" ht="14.5" customHeight="1">
      <c r="A1569" s="74" t="s">
        <v>5736</v>
      </c>
      <c r="B1569" s="129" t="s">
        <v>5687</v>
      </c>
      <c r="C1569" s="130" t="s">
        <v>5737</v>
      </c>
      <c r="D1569" s="131" t="s">
        <v>5689</v>
      </c>
      <c r="E1569" s="129" t="s">
        <v>2549</v>
      </c>
      <c r="F1569" s="132" t="s">
        <v>5738</v>
      </c>
      <c r="G1569" s="132">
        <v>2.2468225458999999E-2</v>
      </c>
      <c r="H1569" s="348">
        <v>2.2468225458999999E-2</v>
      </c>
      <c r="I1569" s="74"/>
      <c r="J1569" s="337">
        <v>0.128307992481203</v>
      </c>
      <c r="K1569" s="338">
        <v>0.128307992481203</v>
      </c>
      <c r="L1569" s="74"/>
      <c r="M1569" s="339">
        <v>2.3370999999999999E-3</v>
      </c>
      <c r="N1569" s="340">
        <f t="shared" si="95"/>
        <v>2.3370999999999999E-3</v>
      </c>
      <c r="O1569" s="74"/>
      <c r="P1569" s="133">
        <v>2.2130801000000001E-3</v>
      </c>
      <c r="Q1569" s="133">
        <v>1.0440404E-4</v>
      </c>
      <c r="R1569" s="145">
        <v>1.9615884999999999E-5</v>
      </c>
      <c r="S1569" s="134">
        <v>1.32678665458E-7</v>
      </c>
      <c r="T1569" s="135">
        <v>3.8610962456129996E-10</v>
      </c>
      <c r="U1569" s="135">
        <v>2.7473228204999999E-3</v>
      </c>
      <c r="V1569" s="342">
        <v>6.2242819999999998E-6</v>
      </c>
      <c r="W1569" s="233" t="s">
        <v>4679</v>
      </c>
      <c r="X1569" s="89"/>
      <c r="Y1569" s="89"/>
      <c r="Z1569" s="90"/>
    </row>
    <row r="1570" spans="1:26" ht="14.5" customHeight="1">
      <c r="A1570" s="74" t="s">
        <v>5739</v>
      </c>
      <c r="B1570" s="129" t="s">
        <v>5687</v>
      </c>
      <c r="C1570" s="130" t="s">
        <v>5740</v>
      </c>
      <c r="D1570" s="131" t="s">
        <v>5689</v>
      </c>
      <c r="E1570" s="129" t="s">
        <v>2549</v>
      </c>
      <c r="F1570" s="132" t="s">
        <v>5741</v>
      </c>
      <c r="G1570" s="132">
        <v>3.8864722306999999E-2</v>
      </c>
      <c r="H1570" s="348">
        <v>3.8864722306999999E-2</v>
      </c>
      <c r="I1570" s="74"/>
      <c r="J1570" s="337">
        <v>0.25891053383458645</v>
      </c>
      <c r="K1570" s="338">
        <v>0.25891053383458645</v>
      </c>
      <c r="L1570" s="74"/>
      <c r="M1570" s="339">
        <v>5.1341219E-3</v>
      </c>
      <c r="N1570" s="340">
        <f t="shared" si="95"/>
        <v>5.1341219E-3</v>
      </c>
      <c r="O1570" s="74"/>
      <c r="P1570" s="133">
        <v>4.8647732999999999E-3</v>
      </c>
      <c r="Q1570" s="133">
        <v>2.1711982E-4</v>
      </c>
      <c r="R1570" s="145">
        <v>5.2228797000000002E-5</v>
      </c>
      <c r="S1570" s="134">
        <v>2.9165307824E-7</v>
      </c>
      <c r="T1570" s="135">
        <v>8.0295791065600001E-10</v>
      </c>
      <c r="U1570" s="135">
        <v>7.3149575299699997E-3</v>
      </c>
      <c r="V1570" s="342">
        <v>1.1811907E-5</v>
      </c>
      <c r="W1570" s="233" t="s">
        <v>4679</v>
      </c>
      <c r="X1570" s="89"/>
      <c r="Y1570" s="89"/>
      <c r="Z1570" s="90"/>
    </row>
    <row r="1571" spans="1:26" ht="14.5" customHeight="1">
      <c r="A1571" s="74" t="s">
        <v>5742</v>
      </c>
      <c r="B1571" s="129" t="s">
        <v>5687</v>
      </c>
      <c r="C1571" s="130" t="s">
        <v>5743</v>
      </c>
      <c r="D1571" s="131" t="s">
        <v>5689</v>
      </c>
      <c r="E1571" s="129" t="s">
        <v>2549</v>
      </c>
      <c r="F1571" s="132" t="s">
        <v>5744</v>
      </c>
      <c r="G1571" s="132">
        <v>3.1470072416799999E-2</v>
      </c>
      <c r="H1571" s="348">
        <v>3.1470072416799999E-2</v>
      </c>
      <c r="I1571" s="74"/>
      <c r="J1571" s="337">
        <v>0.16740251879699247</v>
      </c>
      <c r="K1571" s="338">
        <v>0.16740251879699247</v>
      </c>
      <c r="L1571" s="74"/>
      <c r="M1571" s="339">
        <v>3.6179899000000001E-3</v>
      </c>
      <c r="N1571" s="340">
        <f t="shared" si="95"/>
        <v>3.6179899000000001E-3</v>
      </c>
      <c r="O1571" s="74"/>
      <c r="P1571" s="133">
        <v>3.3806945999999998E-3</v>
      </c>
      <c r="Q1571" s="133">
        <v>1.4923635999999999E-4</v>
      </c>
      <c r="R1571" s="145">
        <v>8.8058998999999996E-5</v>
      </c>
      <c r="S1571" s="134">
        <v>2.0267952659999998E-7</v>
      </c>
      <c r="T1571" s="135">
        <v>5.5190961729200007E-10</v>
      </c>
      <c r="U1571" s="135">
        <v>1.2333192678120001E-2</v>
      </c>
      <c r="V1571" s="342">
        <v>9.0885644999999992E-6</v>
      </c>
      <c r="W1571" s="233" t="s">
        <v>4679</v>
      </c>
      <c r="X1571" s="89"/>
      <c r="Y1571" s="89"/>
      <c r="Z1571" s="90"/>
    </row>
    <row r="1572" spans="1:26" ht="14.5" customHeight="1">
      <c r="A1572" s="74" t="s">
        <v>5745</v>
      </c>
      <c r="B1572" s="129" t="s">
        <v>5687</v>
      </c>
      <c r="C1572" s="130" t="s">
        <v>5746</v>
      </c>
      <c r="D1572" s="131" t="s">
        <v>5689</v>
      </c>
      <c r="E1572" s="129" t="s">
        <v>2549</v>
      </c>
      <c r="F1572" s="132" t="s">
        <v>5747</v>
      </c>
      <c r="G1572" s="132">
        <v>1.3769144969999999E-2</v>
      </c>
      <c r="H1572" s="348">
        <v>1.3769144969999999E-2</v>
      </c>
      <c r="I1572" s="74"/>
      <c r="J1572" s="337">
        <v>7.3964258646616529E-2</v>
      </c>
      <c r="K1572" s="338">
        <v>7.3964258646616529E-2</v>
      </c>
      <c r="L1572" s="74"/>
      <c r="M1572" s="339">
        <v>1.9208601E-3</v>
      </c>
      <c r="N1572" s="340">
        <f t="shared" si="95"/>
        <v>1.9208601E-3</v>
      </c>
      <c r="O1572" s="74"/>
      <c r="P1572" s="133">
        <v>1.8167298000000001E-3</v>
      </c>
      <c r="Q1572" s="145">
        <v>7.3826102000000007E-5</v>
      </c>
      <c r="R1572" s="145">
        <v>3.0304168999999999E-5</v>
      </c>
      <c r="S1572" s="134">
        <v>1.0891665568E-7</v>
      </c>
      <c r="T1572" s="135">
        <v>2.730255202658E-10</v>
      </c>
      <c r="U1572" s="135">
        <v>4.2442813620000002E-3</v>
      </c>
      <c r="V1572" s="342">
        <v>3.9239009000000001E-6</v>
      </c>
      <c r="W1572" s="233" t="s">
        <v>4679</v>
      </c>
      <c r="X1572" s="89"/>
      <c r="Y1572" s="89"/>
      <c r="Z1572" s="90"/>
    </row>
    <row r="1573" spans="1:26" ht="14.5" customHeight="1">
      <c r="A1573" s="74" t="s">
        <v>5748</v>
      </c>
      <c r="B1573" s="129" t="s">
        <v>5687</v>
      </c>
      <c r="C1573" s="130" t="s">
        <v>5749</v>
      </c>
      <c r="D1573" s="131" t="s">
        <v>5689</v>
      </c>
      <c r="E1573" s="129" t="s">
        <v>2549</v>
      </c>
      <c r="F1573" s="132" t="s">
        <v>5750</v>
      </c>
      <c r="G1573" s="132">
        <v>2.6262998074E-2</v>
      </c>
      <c r="H1573" s="348">
        <v>2.6262998074E-2</v>
      </c>
      <c r="I1573" s="74"/>
      <c r="J1573" s="337">
        <v>0.11313301503759397</v>
      </c>
      <c r="K1573" s="338">
        <v>0.11313301503759397</v>
      </c>
      <c r="L1573" s="74"/>
      <c r="M1573" s="339">
        <v>2.2655102000000002E-3</v>
      </c>
      <c r="N1573" s="340">
        <f t="shared" si="95"/>
        <v>2.2655102000000002E-3</v>
      </c>
      <c r="O1573" s="74"/>
      <c r="P1573" s="133">
        <v>2.1199302E-3</v>
      </c>
      <c r="Q1573" s="145">
        <v>9.5619494999999994E-5</v>
      </c>
      <c r="R1573" s="145">
        <v>4.9960494999999997E-5</v>
      </c>
      <c r="S1573" s="134">
        <v>1.2709413942299998E-7</v>
      </c>
      <c r="T1573" s="135">
        <v>3.5362239167560003E-10</v>
      </c>
      <c r="U1573" s="135">
        <v>6.9972682010999996E-3</v>
      </c>
      <c r="V1573" s="342">
        <v>6.9752311000000003E-6</v>
      </c>
      <c r="W1573" s="233" t="s">
        <v>4679</v>
      </c>
      <c r="X1573" s="89"/>
      <c r="Y1573" s="89"/>
      <c r="Z1573" s="90"/>
    </row>
    <row r="1574" spans="1:26" ht="14.5" customHeight="1">
      <c r="A1574" s="74" t="s">
        <v>5751</v>
      </c>
      <c r="B1574" s="129" t="s">
        <v>5687</v>
      </c>
      <c r="C1574" s="130" t="s">
        <v>5752</v>
      </c>
      <c r="D1574" s="131" t="s">
        <v>5689</v>
      </c>
      <c r="E1574" s="129" t="s">
        <v>2549</v>
      </c>
      <c r="F1574" s="132" t="s">
        <v>5753</v>
      </c>
      <c r="G1574" s="132">
        <v>2.5569187640000001E-2</v>
      </c>
      <c r="H1574" s="348">
        <v>2.5569187640000001E-2</v>
      </c>
      <c r="I1574" s="74"/>
      <c r="J1574" s="337">
        <v>0.16271621804511277</v>
      </c>
      <c r="K1574" s="338">
        <v>0.16271621804511277</v>
      </c>
      <c r="L1574" s="74"/>
      <c r="M1574" s="339">
        <v>3.2648269000000001E-3</v>
      </c>
      <c r="N1574" s="340">
        <f t="shared" si="95"/>
        <v>3.2648269000000001E-3</v>
      </c>
      <c r="O1574" s="74"/>
      <c r="P1574" s="133">
        <v>3.0336389999999999E-3</v>
      </c>
      <c r="Q1574" s="133">
        <v>1.3936676999999999E-4</v>
      </c>
      <c r="R1574" s="145">
        <v>9.1821148000000006E-5</v>
      </c>
      <c r="S1574" s="134">
        <v>1.8187283712E-7</v>
      </c>
      <c r="T1574" s="135">
        <v>5.15409661791E-10</v>
      </c>
      <c r="U1574" s="135">
        <v>1.2860104847799999E-2</v>
      </c>
      <c r="V1574" s="342">
        <v>7.8446824000000001E-6</v>
      </c>
      <c r="W1574" s="233" t="s">
        <v>4679</v>
      </c>
      <c r="X1574" s="89"/>
      <c r="Y1574" s="89"/>
      <c r="Z1574" s="90"/>
    </row>
    <row r="1575" spans="1:26" ht="14.5" customHeight="1">
      <c r="A1575" s="74" t="s">
        <v>5754</v>
      </c>
      <c r="B1575" s="129" t="s">
        <v>5687</v>
      </c>
      <c r="C1575" s="130" t="s">
        <v>5755</v>
      </c>
      <c r="D1575" s="131" t="s">
        <v>5689</v>
      </c>
      <c r="E1575" s="129" t="s">
        <v>2549</v>
      </c>
      <c r="F1575" s="132" t="s">
        <v>5756</v>
      </c>
      <c r="G1575" s="132">
        <v>3.2455342085999997E-2</v>
      </c>
      <c r="H1575" s="348">
        <v>3.2455342085999997E-2</v>
      </c>
      <c r="I1575" s="74"/>
      <c r="J1575" s="337">
        <v>0.15899364661654133</v>
      </c>
      <c r="K1575" s="338">
        <v>0.15899364661654133</v>
      </c>
      <c r="L1575" s="74"/>
      <c r="M1575" s="339">
        <v>3.41794E-3</v>
      </c>
      <c r="N1575" s="340">
        <f t="shared" si="95"/>
        <v>3.41794E-3</v>
      </c>
      <c r="O1575" s="74"/>
      <c r="P1575" s="133">
        <v>3.2317372999999998E-3</v>
      </c>
      <c r="Q1575" s="133">
        <v>1.4038817E-4</v>
      </c>
      <c r="R1575" s="145">
        <v>4.5814474000000002E-5</v>
      </c>
      <c r="S1575" s="134">
        <v>1.9374923632999999E-7</v>
      </c>
      <c r="T1575" s="135">
        <v>5.1918702201400002E-10</v>
      </c>
      <c r="U1575" s="135">
        <v>6.4165930884800002E-3</v>
      </c>
      <c r="V1575" s="342">
        <v>8.8839164E-6</v>
      </c>
      <c r="W1575" s="233" t="s">
        <v>4679</v>
      </c>
      <c r="X1575" s="89"/>
      <c r="Y1575" s="89"/>
      <c r="Z1575" s="90"/>
    </row>
    <row r="1576" spans="1:26" ht="14.5" customHeight="1">
      <c r="A1576" s="74" t="s">
        <v>5757</v>
      </c>
      <c r="B1576" s="129" t="s">
        <v>5687</v>
      </c>
      <c r="C1576" s="130" t="s">
        <v>5758</v>
      </c>
      <c r="D1576" s="131" t="s">
        <v>5689</v>
      </c>
      <c r="E1576" s="129" t="s">
        <v>2549</v>
      </c>
      <c r="F1576" s="132" t="s">
        <v>5759</v>
      </c>
      <c r="G1576" s="132">
        <v>2.6118295969999997E-2</v>
      </c>
      <c r="H1576" s="348">
        <v>2.6118295969999997E-2</v>
      </c>
      <c r="I1576" s="74"/>
      <c r="J1576" s="337">
        <v>0.13118869924812029</v>
      </c>
      <c r="K1576" s="338">
        <v>0.13118869924812029</v>
      </c>
      <c r="L1576" s="74"/>
      <c r="M1576" s="339">
        <v>2.6510093999999999E-3</v>
      </c>
      <c r="N1576" s="340">
        <f t="shared" si="95"/>
        <v>2.6510093999999999E-3</v>
      </c>
      <c r="O1576" s="74"/>
      <c r="P1576" s="133">
        <v>2.5035887E-3</v>
      </c>
      <c r="Q1576" s="133">
        <v>1.1264123E-4</v>
      </c>
      <c r="R1576" s="145">
        <v>3.4779456999999997E-5</v>
      </c>
      <c r="S1576" s="134">
        <v>1.5009524472000001E-7</v>
      </c>
      <c r="T1576" s="135">
        <v>4.1657258493500002E-10</v>
      </c>
      <c r="U1576" s="135">
        <v>4.8710723519000002E-3</v>
      </c>
      <c r="V1576" s="342">
        <v>7.1251325000000003E-6</v>
      </c>
      <c r="W1576" s="233" t="s">
        <v>4679</v>
      </c>
      <c r="X1576" s="89"/>
      <c r="Y1576" s="89"/>
      <c r="Z1576" s="90"/>
    </row>
    <row r="1577" spans="1:26" ht="14.5" customHeight="1">
      <c r="A1577" s="74" t="s">
        <v>5760</v>
      </c>
      <c r="B1577" s="129" t="s">
        <v>5687</v>
      </c>
      <c r="C1577" s="130" t="s">
        <v>5761</v>
      </c>
      <c r="D1577" s="131" t="s">
        <v>5689</v>
      </c>
      <c r="E1577" s="129" t="s">
        <v>2549</v>
      </c>
      <c r="F1577" s="132" t="s">
        <v>5762</v>
      </c>
      <c r="G1577" s="132">
        <v>2.6714323241300002E-2</v>
      </c>
      <c r="H1577" s="348">
        <v>2.6714323241300002E-2</v>
      </c>
      <c r="I1577" s="74"/>
      <c r="J1577" s="337">
        <v>0.14478528571428573</v>
      </c>
      <c r="K1577" s="338">
        <v>0.14478528571428573</v>
      </c>
      <c r="L1577" s="74"/>
      <c r="M1577" s="339">
        <v>2.9886792999999998E-3</v>
      </c>
      <c r="N1577" s="340">
        <f t="shared" si="95"/>
        <v>2.9886792999999998E-3</v>
      </c>
      <c r="O1577" s="74"/>
      <c r="P1577" s="133">
        <v>2.7758203000000001E-3</v>
      </c>
      <c r="Q1577" s="133">
        <v>1.2448968E-4</v>
      </c>
      <c r="R1577" s="145">
        <v>8.8369307E-5</v>
      </c>
      <c r="S1577" s="134">
        <v>1.6641608291000001E-7</v>
      </c>
      <c r="T1577" s="135">
        <v>4.6039083107400001E-10</v>
      </c>
      <c r="U1577" s="135">
        <v>1.237665338693E-2</v>
      </c>
      <c r="V1577" s="342">
        <v>8.0388425999999995E-6</v>
      </c>
      <c r="W1577" s="233" t="s">
        <v>4679</v>
      </c>
      <c r="X1577" s="89"/>
      <c r="Y1577" s="89"/>
      <c r="Z1577" s="90"/>
    </row>
    <row r="1578" spans="1:26" ht="14.5" customHeight="1">
      <c r="A1578" s="74" t="s">
        <v>5763</v>
      </c>
      <c r="B1578" s="129" t="s">
        <v>5687</v>
      </c>
      <c r="C1578" s="130" t="s">
        <v>5764</v>
      </c>
      <c r="D1578" s="131" t="s">
        <v>5689</v>
      </c>
      <c r="E1578" s="129" t="s">
        <v>2549</v>
      </c>
      <c r="F1578" s="132" t="s">
        <v>5765</v>
      </c>
      <c r="G1578" s="132">
        <v>4.0525406941E-2</v>
      </c>
      <c r="H1578" s="348">
        <v>4.0525406941E-2</v>
      </c>
      <c r="I1578" s="74"/>
      <c r="J1578" s="337">
        <v>0.24629631578947367</v>
      </c>
      <c r="K1578" s="338">
        <v>0.24629631578947367</v>
      </c>
      <c r="L1578" s="74"/>
      <c r="M1578" s="339">
        <v>5.4296518E-3</v>
      </c>
      <c r="N1578" s="340">
        <f t="shared" si="95"/>
        <v>5.4296518E-3</v>
      </c>
      <c r="O1578" s="74"/>
      <c r="P1578" s="133">
        <v>5.1719271999999998E-3</v>
      </c>
      <c r="Q1578" s="133">
        <v>2.1841362E-4</v>
      </c>
      <c r="R1578" s="145">
        <v>3.9310943000000001E-5</v>
      </c>
      <c r="S1578" s="134">
        <v>3.1006757529999997E-7</v>
      </c>
      <c r="T1578" s="135">
        <v>8.0774267866800005E-10</v>
      </c>
      <c r="U1578" s="135">
        <v>5.5057343662400001E-3</v>
      </c>
      <c r="V1578" s="342">
        <v>1.2053264E-5</v>
      </c>
      <c r="W1578" s="233" t="s">
        <v>4679</v>
      </c>
      <c r="X1578" s="89"/>
      <c r="Y1578" s="89"/>
      <c r="Z1578" s="90"/>
    </row>
    <row r="1579" spans="1:26" ht="14.5" customHeight="1">
      <c r="A1579" s="74" t="s">
        <v>5766</v>
      </c>
      <c r="B1579" s="129" t="s">
        <v>5687</v>
      </c>
      <c r="C1579" s="130" t="s">
        <v>5767</v>
      </c>
      <c r="D1579" s="131" t="s">
        <v>5689</v>
      </c>
      <c r="E1579" s="129" t="s">
        <v>2549</v>
      </c>
      <c r="F1579" s="132" t="s">
        <v>5768</v>
      </c>
      <c r="G1579" s="132">
        <v>2.4381957205000002E-2</v>
      </c>
      <c r="H1579" s="348">
        <v>2.4381957205000002E-2</v>
      </c>
      <c r="I1579" s="74"/>
      <c r="J1579" s="337">
        <v>0.16072945112781956</v>
      </c>
      <c r="K1579" s="338">
        <v>0.16072945112781956</v>
      </c>
      <c r="L1579" s="74"/>
      <c r="M1579" s="339">
        <v>3.1109795E-3</v>
      </c>
      <c r="N1579" s="340">
        <f t="shared" si="95"/>
        <v>3.1109795E-3</v>
      </c>
      <c r="O1579" s="74"/>
      <c r="P1579" s="133">
        <v>2.9533349E-3</v>
      </c>
      <c r="Q1579" s="133">
        <v>1.3490980000000001E-4</v>
      </c>
      <c r="R1579" s="145">
        <v>2.2734840000000001E-5</v>
      </c>
      <c r="S1579" s="134">
        <v>1.7705844830000002E-7</v>
      </c>
      <c r="T1579" s="135">
        <v>4.98926777803E-10</v>
      </c>
      <c r="U1579" s="135">
        <v>3.1841513265999997E-3</v>
      </c>
      <c r="V1579" s="342">
        <v>7.1563731E-6</v>
      </c>
      <c r="W1579" s="233" t="s">
        <v>4679</v>
      </c>
      <c r="X1579" s="89"/>
      <c r="Y1579" s="89"/>
      <c r="Z1579" s="90"/>
    </row>
    <row r="1580" spans="1:26" ht="14.5" customHeight="1">
      <c r="A1580" s="74" t="s">
        <v>5769</v>
      </c>
      <c r="B1580" s="129" t="s">
        <v>5687</v>
      </c>
      <c r="C1580" s="130" t="s">
        <v>5770</v>
      </c>
      <c r="D1580" s="131" t="s">
        <v>5689</v>
      </c>
      <c r="E1580" s="129" t="s">
        <v>2549</v>
      </c>
      <c r="F1580" s="132" t="s">
        <v>5771</v>
      </c>
      <c r="G1580" s="132">
        <v>3.3114908292999998E-2</v>
      </c>
      <c r="H1580" s="348">
        <v>3.3114908292999998E-2</v>
      </c>
      <c r="I1580" s="74"/>
      <c r="J1580" s="337">
        <v>0.17711781954887215</v>
      </c>
      <c r="K1580" s="338">
        <v>0.17711781954887215</v>
      </c>
      <c r="L1580" s="74"/>
      <c r="M1580" s="339">
        <v>4.0605123000000002E-3</v>
      </c>
      <c r="N1580" s="340">
        <f t="shared" si="95"/>
        <v>4.0605123000000002E-3</v>
      </c>
      <c r="O1580" s="74"/>
      <c r="P1580" s="133">
        <v>3.8761019000000002E-3</v>
      </c>
      <c r="Q1580" s="133">
        <v>1.6042811E-4</v>
      </c>
      <c r="R1580" s="145">
        <v>2.3982346000000002E-5</v>
      </c>
      <c r="S1580" s="134">
        <v>2.3238021048000001E-7</v>
      </c>
      <c r="T1580" s="135">
        <v>5.9329924051300008E-10</v>
      </c>
      <c r="U1580" s="135">
        <v>3.3588720220000001E-3</v>
      </c>
      <c r="V1580" s="342">
        <v>9.2100836999999999E-6</v>
      </c>
      <c r="W1580" s="233" t="s">
        <v>4679</v>
      </c>
      <c r="X1580" s="89"/>
      <c r="Y1580" s="89"/>
      <c r="Z1580" s="90"/>
    </row>
    <row r="1581" spans="1:26" ht="14.5" customHeight="1">
      <c r="A1581" s="74" t="s">
        <v>5772</v>
      </c>
      <c r="B1581" s="129" t="s">
        <v>5687</v>
      </c>
      <c r="C1581" s="130" t="s">
        <v>5773</v>
      </c>
      <c r="D1581" s="131" t="s">
        <v>5689</v>
      </c>
      <c r="E1581" s="129" t="s">
        <v>2549</v>
      </c>
      <c r="F1581" s="132" t="s">
        <v>5774</v>
      </c>
      <c r="G1581" s="132">
        <v>2.0566205949999999E-2</v>
      </c>
      <c r="H1581" s="348">
        <v>2.0566205949999999E-2</v>
      </c>
      <c r="I1581" s="74"/>
      <c r="J1581" s="337">
        <v>0.13077967669172932</v>
      </c>
      <c r="K1581" s="338">
        <v>0.13077967669172932</v>
      </c>
      <c r="L1581" s="74"/>
      <c r="M1581" s="339">
        <v>2.6121967E-3</v>
      </c>
      <c r="N1581" s="340">
        <f t="shared" si="95"/>
        <v>2.6121967E-3</v>
      </c>
      <c r="O1581" s="74"/>
      <c r="P1581" s="133">
        <v>2.4241454000000001E-3</v>
      </c>
      <c r="Q1581" s="133">
        <v>1.1154856E-4</v>
      </c>
      <c r="R1581" s="145">
        <v>7.6502726000000006E-5</v>
      </c>
      <c r="S1581" s="134">
        <v>1.453324588E-7</v>
      </c>
      <c r="T1581" s="135">
        <v>4.12531669645E-10</v>
      </c>
      <c r="U1581" s="135">
        <v>1.0714667101100001E-2</v>
      </c>
      <c r="V1581" s="342">
        <v>6.5964461999999999E-6</v>
      </c>
      <c r="W1581" s="233" t="s">
        <v>4679</v>
      </c>
      <c r="X1581" s="89"/>
      <c r="Y1581" s="89"/>
      <c r="Z1581" s="90"/>
    </row>
    <row r="1582" spans="1:26" ht="14.5" customHeight="1">
      <c r="A1582" s="74" t="s">
        <v>5775</v>
      </c>
      <c r="B1582" s="129" t="s">
        <v>5687</v>
      </c>
      <c r="C1582" s="130" t="s">
        <v>5776</v>
      </c>
      <c r="D1582" s="131" t="s">
        <v>5689</v>
      </c>
      <c r="E1582" s="129" t="s">
        <v>2549</v>
      </c>
      <c r="F1582" s="132" t="s">
        <v>5777</v>
      </c>
      <c r="G1582" s="132">
        <v>2.1826096282999998E-2</v>
      </c>
      <c r="H1582" s="348">
        <v>2.1826096282999998E-2</v>
      </c>
      <c r="I1582" s="74"/>
      <c r="J1582" s="337">
        <v>5.1607526315789472E-2</v>
      </c>
      <c r="K1582" s="338">
        <v>5.1607526315789472E-2</v>
      </c>
      <c r="L1582" s="74"/>
      <c r="M1582" s="339">
        <v>1.1212613E-3</v>
      </c>
      <c r="N1582" s="340">
        <f t="shared" si="95"/>
        <v>1.1212613E-3</v>
      </c>
      <c r="O1582" s="74"/>
      <c r="P1582" s="133">
        <v>1.0436709999999999E-3</v>
      </c>
      <c r="Q1582" s="145">
        <v>4.5855046E-5</v>
      </c>
      <c r="R1582" s="145">
        <v>3.1735283000000001E-5</v>
      </c>
      <c r="S1582" s="134">
        <v>6.2570200664000001E-8</v>
      </c>
      <c r="T1582" s="135">
        <v>1.6958226777580002E-10</v>
      </c>
      <c r="U1582" s="135">
        <v>4.4447174611800004E-3</v>
      </c>
      <c r="V1582" s="342">
        <v>5.0029760000000004E-6</v>
      </c>
      <c r="W1582" s="233" t="s">
        <v>4679</v>
      </c>
      <c r="X1582" s="89"/>
      <c r="Y1582" s="89"/>
      <c r="Z1582" s="90"/>
    </row>
    <row r="1583" spans="1:26" ht="14.5" customHeight="1">
      <c r="A1583" s="74" t="s">
        <v>5778</v>
      </c>
      <c r="B1583" s="129" t="s">
        <v>5687</v>
      </c>
      <c r="C1583" s="130" t="s">
        <v>5779</v>
      </c>
      <c r="D1583" s="131" t="s">
        <v>5689</v>
      </c>
      <c r="E1583" s="129" t="s">
        <v>2549</v>
      </c>
      <c r="F1583" s="132" t="s">
        <v>5780</v>
      </c>
      <c r="G1583" s="132">
        <v>2.5582477329E-2</v>
      </c>
      <c r="H1583" s="348">
        <v>2.5582477329E-2</v>
      </c>
      <c r="I1583" s="74"/>
      <c r="J1583" s="337">
        <v>9.3834631578947364E-2</v>
      </c>
      <c r="K1583" s="338">
        <v>9.3834631578947364E-2</v>
      </c>
      <c r="L1583" s="74"/>
      <c r="M1583" s="339">
        <v>1.9156754000000001E-3</v>
      </c>
      <c r="N1583" s="340">
        <f t="shared" si="95"/>
        <v>1.9156754000000001E-3</v>
      </c>
      <c r="O1583" s="74"/>
      <c r="P1583" s="133">
        <v>1.7777468E-3</v>
      </c>
      <c r="Q1583" s="145">
        <v>8.0515987999999993E-5</v>
      </c>
      <c r="R1583" s="145">
        <v>5.7412611000000003E-5</v>
      </c>
      <c r="S1583" s="134">
        <v>1.0657954375E-7</v>
      </c>
      <c r="T1583" s="135">
        <v>2.9776623134960003E-10</v>
      </c>
      <c r="U1583" s="135">
        <v>8.0409818788599995E-3</v>
      </c>
      <c r="V1583" s="342">
        <v>6.5507039999999999E-6</v>
      </c>
      <c r="W1583" s="233" t="s">
        <v>4679</v>
      </c>
      <c r="X1583" s="89"/>
      <c r="Y1583" s="89"/>
      <c r="Z1583" s="90"/>
    </row>
    <row r="1584" spans="1:26" ht="14.5" customHeight="1">
      <c r="A1584" s="74" t="s">
        <v>5781</v>
      </c>
      <c r="B1584" s="129" t="s">
        <v>5687</v>
      </c>
      <c r="C1584" s="130" t="s">
        <v>5782</v>
      </c>
      <c r="D1584" s="131" t="s">
        <v>5689</v>
      </c>
      <c r="E1584" s="129" t="s">
        <v>2549</v>
      </c>
      <c r="F1584" s="132" t="s">
        <v>5783</v>
      </c>
      <c r="G1584" s="132">
        <v>2.4547262949999999E-2</v>
      </c>
      <c r="H1584" s="348">
        <v>2.4547262949999999E-2</v>
      </c>
      <c r="I1584" s="74"/>
      <c r="J1584" s="337">
        <v>0.16494909022556389</v>
      </c>
      <c r="K1584" s="338">
        <v>0.16494909022556389</v>
      </c>
      <c r="L1584" s="74"/>
      <c r="M1584" s="339">
        <v>3.0564768000000001E-3</v>
      </c>
      <c r="N1584" s="340">
        <f t="shared" si="95"/>
        <v>3.0564768000000001E-3</v>
      </c>
      <c r="O1584" s="74"/>
      <c r="P1584" s="133">
        <v>2.8737245E-3</v>
      </c>
      <c r="Q1584" s="133">
        <v>1.3527944000000001E-4</v>
      </c>
      <c r="R1584" s="145">
        <v>4.7472811000000001E-5</v>
      </c>
      <c r="S1584" s="134">
        <v>1.7228564673000002E-7</v>
      </c>
      <c r="T1584" s="135">
        <v>5.0029377760600005E-10</v>
      </c>
      <c r="U1584" s="135">
        <v>6.6488530717999997E-3</v>
      </c>
      <c r="V1584" s="342">
        <v>7.5524143999999996E-6</v>
      </c>
      <c r="W1584" s="233" t="s">
        <v>4679</v>
      </c>
      <c r="X1584" s="89"/>
      <c r="Y1584" s="89"/>
      <c r="Z1584" s="90"/>
    </row>
    <row r="1585" spans="1:26" ht="14.5" customHeight="1">
      <c r="A1585" s="74" t="s">
        <v>5784</v>
      </c>
      <c r="B1585" s="129" t="s">
        <v>5687</v>
      </c>
      <c r="C1585" s="130" t="s">
        <v>5785</v>
      </c>
      <c r="D1585" s="131" t="s">
        <v>5689</v>
      </c>
      <c r="E1585" s="129" t="s">
        <v>2549</v>
      </c>
      <c r="F1585" s="132" t="s">
        <v>5786</v>
      </c>
      <c r="G1585" s="132">
        <v>2.0071769986999999E-2</v>
      </c>
      <c r="H1585" s="348">
        <v>2.0071769986999999E-2</v>
      </c>
      <c r="I1585" s="74"/>
      <c r="J1585" s="337">
        <v>8.8047646616541339E-2</v>
      </c>
      <c r="K1585" s="338">
        <v>8.8047646616541339E-2</v>
      </c>
      <c r="L1585" s="74"/>
      <c r="M1585" s="339">
        <v>1.8347599999999999E-3</v>
      </c>
      <c r="N1585" s="340">
        <f t="shared" si="95"/>
        <v>1.8347599999999999E-3</v>
      </c>
      <c r="O1585" s="74"/>
      <c r="P1585" s="133">
        <v>1.7024395E-3</v>
      </c>
      <c r="Q1585" s="145">
        <v>7.6909547000000001E-5</v>
      </c>
      <c r="R1585" s="145">
        <v>5.5410900000000002E-5</v>
      </c>
      <c r="S1585" s="134">
        <v>1.0206471953999999E-7</v>
      </c>
      <c r="T1585" s="135">
        <v>2.84428796645E-10</v>
      </c>
      <c r="U1585" s="135">
        <v>7.7606302134999999E-3</v>
      </c>
      <c r="V1585" s="342">
        <v>5.4932356999999997E-6</v>
      </c>
      <c r="W1585" s="233" t="s">
        <v>4679</v>
      </c>
      <c r="X1585" s="89"/>
      <c r="Y1585" s="89"/>
      <c r="Z1585" s="90"/>
    </row>
    <row r="1586" spans="1:26" ht="14.5" customHeight="1">
      <c r="A1586" s="74" t="s">
        <v>5787</v>
      </c>
      <c r="B1586" s="129" t="s">
        <v>5687</v>
      </c>
      <c r="C1586" s="130" t="s">
        <v>5788</v>
      </c>
      <c r="D1586" s="131" t="s">
        <v>5689</v>
      </c>
      <c r="E1586" s="129" t="s">
        <v>2549</v>
      </c>
      <c r="F1586" s="132" t="s">
        <v>5789</v>
      </c>
      <c r="G1586" s="132">
        <v>2.6207590406E-2</v>
      </c>
      <c r="H1586" s="348">
        <v>2.6207590406E-2</v>
      </c>
      <c r="I1586" s="74"/>
      <c r="J1586" s="337">
        <v>0.11475830075187969</v>
      </c>
      <c r="K1586" s="338">
        <v>0.11475830075187969</v>
      </c>
      <c r="L1586" s="74"/>
      <c r="M1586" s="339">
        <v>2.4128933999999999E-3</v>
      </c>
      <c r="N1586" s="340">
        <f t="shared" si="95"/>
        <v>2.4128933999999999E-3</v>
      </c>
      <c r="O1586" s="74"/>
      <c r="P1586" s="133">
        <v>2.2636433000000002E-3</v>
      </c>
      <c r="Q1586" s="133">
        <v>1.0059988E-4</v>
      </c>
      <c r="R1586" s="145">
        <v>4.8650218E-5</v>
      </c>
      <c r="S1586" s="134">
        <v>1.357100293E-7</v>
      </c>
      <c r="T1586" s="135">
        <v>3.7204097200980003E-10</v>
      </c>
      <c r="U1586" s="135">
        <v>6.8137560370000001E-3</v>
      </c>
      <c r="V1586" s="342">
        <v>7.0748640999999996E-6</v>
      </c>
      <c r="W1586" s="233" t="s">
        <v>4679</v>
      </c>
      <c r="X1586" s="89"/>
      <c r="Y1586" s="89"/>
      <c r="Z1586" s="90"/>
    </row>
    <row r="1587" spans="1:26" ht="14.5" customHeight="1">
      <c r="A1587" s="74" t="s">
        <v>5790</v>
      </c>
      <c r="B1587" s="129" t="s">
        <v>5687</v>
      </c>
      <c r="C1587" s="130" t="s">
        <v>5791</v>
      </c>
      <c r="D1587" s="131" t="s">
        <v>5689</v>
      </c>
      <c r="E1587" s="129" t="s">
        <v>2549</v>
      </c>
      <c r="F1587" s="132" t="s">
        <v>5792</v>
      </c>
      <c r="G1587" s="132">
        <v>3.2028732423E-2</v>
      </c>
      <c r="H1587" s="348">
        <v>3.2028732423E-2</v>
      </c>
      <c r="I1587" s="74"/>
      <c r="J1587" s="337">
        <v>0.20160651879699246</v>
      </c>
      <c r="K1587" s="338">
        <v>0.20160651879699246</v>
      </c>
      <c r="L1587" s="74"/>
      <c r="M1587" s="339">
        <v>4.2921380999999996E-3</v>
      </c>
      <c r="N1587" s="340">
        <f t="shared" si="95"/>
        <v>4.2921380999999996E-3</v>
      </c>
      <c r="O1587" s="74"/>
      <c r="P1587" s="133">
        <v>4.0887464E-3</v>
      </c>
      <c r="Q1587" s="133">
        <v>1.7719639999999999E-4</v>
      </c>
      <c r="R1587" s="145">
        <v>2.6195250999999999E-5</v>
      </c>
      <c r="S1587" s="134">
        <v>2.4512868207999999E-7</v>
      </c>
      <c r="T1587" s="135">
        <v>6.5531212889900002E-10</v>
      </c>
      <c r="U1587" s="135">
        <v>3.668802681E-3</v>
      </c>
      <c r="V1587" s="342">
        <v>9.4254992000000003E-6</v>
      </c>
      <c r="W1587" s="233" t="s">
        <v>4679</v>
      </c>
      <c r="X1587" s="89"/>
      <c r="Y1587" s="89"/>
      <c r="Z1587" s="90"/>
    </row>
    <row r="1588" spans="1:26" ht="14.5" customHeight="1">
      <c r="A1588" s="74" t="s">
        <v>5793</v>
      </c>
      <c r="B1588" s="129" t="s">
        <v>5687</v>
      </c>
      <c r="C1588" s="130" t="s">
        <v>5794</v>
      </c>
      <c r="D1588" s="131" t="s">
        <v>5689</v>
      </c>
      <c r="E1588" s="129" t="s">
        <v>2549</v>
      </c>
      <c r="F1588" s="132" t="s">
        <v>5795</v>
      </c>
      <c r="G1588" s="132">
        <v>3.3327877618999996E-2</v>
      </c>
      <c r="H1588" s="348">
        <v>3.3327877618999996E-2</v>
      </c>
      <c r="I1588" s="74"/>
      <c r="J1588" s="337">
        <v>0.18803413533834584</v>
      </c>
      <c r="K1588" s="338">
        <v>0.18803413533834584</v>
      </c>
      <c r="L1588" s="74"/>
      <c r="M1588" s="339">
        <v>4.1283211000000004E-3</v>
      </c>
      <c r="N1588" s="340">
        <f t="shared" si="95"/>
        <v>4.1283211000000004E-3</v>
      </c>
      <c r="O1588" s="74"/>
      <c r="P1588" s="133">
        <v>3.8943554000000001E-3</v>
      </c>
      <c r="Q1588" s="133">
        <v>1.661051E-4</v>
      </c>
      <c r="R1588" s="145">
        <v>6.7860577999999999E-5</v>
      </c>
      <c r="S1588" s="134">
        <v>2.3347454645000003E-7</v>
      </c>
      <c r="T1588" s="135">
        <v>6.1429400661199997E-10</v>
      </c>
      <c r="U1588" s="135">
        <v>9.5042826470000015E-3</v>
      </c>
      <c r="V1588" s="342">
        <v>9.9241129999999993E-6</v>
      </c>
      <c r="W1588" s="233" t="s">
        <v>4679</v>
      </c>
      <c r="X1588" s="89"/>
      <c r="Y1588" s="89"/>
      <c r="Z1588" s="90"/>
    </row>
    <row r="1589" spans="1:26" ht="14.5" customHeight="1">
      <c r="A1589" s="74" t="s">
        <v>5796</v>
      </c>
      <c r="B1589" s="129" t="s">
        <v>5687</v>
      </c>
      <c r="C1589" s="130" t="s">
        <v>5797</v>
      </c>
      <c r="D1589" s="131" t="s">
        <v>5689</v>
      </c>
      <c r="E1589" s="129" t="s">
        <v>2549</v>
      </c>
      <c r="F1589" s="132" t="s">
        <v>5798</v>
      </c>
      <c r="G1589" s="132">
        <v>1.9190105170000003E-2</v>
      </c>
      <c r="H1589" s="348">
        <v>1.9190105170000003E-2</v>
      </c>
      <c r="I1589" s="74"/>
      <c r="J1589" s="337">
        <v>0.12261482706766919</v>
      </c>
      <c r="K1589" s="338">
        <v>0.12261482706766919</v>
      </c>
      <c r="L1589" s="74"/>
      <c r="M1589" s="339">
        <v>2.4821661000000001E-3</v>
      </c>
      <c r="N1589" s="340">
        <f t="shared" si="95"/>
        <v>2.4821661000000001E-3</v>
      </c>
      <c r="O1589" s="74"/>
      <c r="P1589" s="133">
        <v>2.3235201E-3</v>
      </c>
      <c r="Q1589" s="133">
        <v>1.0497907E-4</v>
      </c>
      <c r="R1589" s="145">
        <v>5.3666933999999999E-5</v>
      </c>
      <c r="S1589" s="134">
        <v>1.3929976641000001E-7</v>
      </c>
      <c r="T1589" s="135">
        <v>3.8823622403410004E-10</v>
      </c>
      <c r="U1589" s="135">
        <v>7.5163773808999993E-3</v>
      </c>
      <c r="V1589" s="342">
        <v>5.9504248999999999E-6</v>
      </c>
      <c r="W1589" s="233" t="s">
        <v>4679</v>
      </c>
      <c r="X1589" s="89"/>
      <c r="Y1589" s="89"/>
      <c r="Z1589" s="90"/>
    </row>
    <row r="1590" spans="1:26" ht="14.5" customHeight="1">
      <c r="A1590" s="74" t="s">
        <v>5799</v>
      </c>
      <c r="B1590" s="129" t="s">
        <v>5687</v>
      </c>
      <c r="C1590" s="130" t="s">
        <v>5800</v>
      </c>
      <c r="D1590" s="131" t="s">
        <v>5689</v>
      </c>
      <c r="E1590" s="129" t="s">
        <v>2549</v>
      </c>
      <c r="F1590" s="132" t="s">
        <v>5801</v>
      </c>
      <c r="G1590" s="132">
        <v>1.0195104381999999E-2</v>
      </c>
      <c r="H1590" s="348">
        <v>1.0195104381999999E-2</v>
      </c>
      <c r="I1590" s="74"/>
      <c r="J1590" s="337">
        <v>5.8424142105263158E-2</v>
      </c>
      <c r="K1590" s="338">
        <v>5.8424142105263158E-2</v>
      </c>
      <c r="L1590" s="74"/>
      <c r="M1590" s="339">
        <v>1.2863785999999999E-3</v>
      </c>
      <c r="N1590" s="340">
        <f t="shared" si="95"/>
        <v>1.2863785999999999E-3</v>
      </c>
      <c r="O1590" s="74"/>
      <c r="P1590" s="133">
        <v>1.1931657E-3</v>
      </c>
      <c r="Q1590" s="145">
        <v>5.3794554999999998E-5</v>
      </c>
      <c r="R1590" s="145">
        <v>3.9418410000000003E-5</v>
      </c>
      <c r="S1590" s="134">
        <v>7.1532713229999992E-8</v>
      </c>
      <c r="T1590" s="135">
        <v>1.989443634469E-10</v>
      </c>
      <c r="U1590" s="135">
        <v>5.5207857332000001E-3</v>
      </c>
      <c r="V1590" s="342">
        <v>3.2841130000000002E-6</v>
      </c>
      <c r="W1590" s="233" t="s">
        <v>4679</v>
      </c>
      <c r="X1590" s="89"/>
      <c r="Y1590" s="89"/>
      <c r="Z1590" s="90"/>
    </row>
    <row r="1591" spans="1:26" ht="14.5" customHeight="1">
      <c r="A1591" s="74" t="s">
        <v>5802</v>
      </c>
      <c r="B1591" s="129" t="s">
        <v>5687</v>
      </c>
      <c r="C1591" s="130" t="s">
        <v>5803</v>
      </c>
      <c r="D1591" s="131" t="s">
        <v>5689</v>
      </c>
      <c r="E1591" s="129" t="s">
        <v>2549</v>
      </c>
      <c r="F1591" s="132" t="s">
        <v>5804</v>
      </c>
      <c r="G1591" s="132">
        <v>2.6750513266700002E-2</v>
      </c>
      <c r="H1591" s="348">
        <v>2.6750513266700002E-2</v>
      </c>
      <c r="I1591" s="74"/>
      <c r="J1591" s="337">
        <v>0.12354551127819549</v>
      </c>
      <c r="K1591" s="338">
        <v>0.12354551127819549</v>
      </c>
      <c r="L1591" s="74"/>
      <c r="M1591" s="339">
        <v>2.5704889E-3</v>
      </c>
      <c r="N1591" s="340">
        <f t="shared" si="95"/>
        <v>2.5704889E-3</v>
      </c>
      <c r="O1591" s="74"/>
      <c r="P1591" s="133">
        <v>2.3969102E-3</v>
      </c>
      <c r="Q1591" s="133">
        <v>1.0637515999999999E-4</v>
      </c>
      <c r="R1591" s="145">
        <v>6.7203539000000001E-5</v>
      </c>
      <c r="S1591" s="134">
        <v>1.4369964981999999E-7</v>
      </c>
      <c r="T1591" s="135">
        <v>3.9339927623139998E-10</v>
      </c>
      <c r="U1591" s="135">
        <v>9.4122602897500005E-3</v>
      </c>
      <c r="V1591" s="342">
        <v>7.5020461000000003E-6</v>
      </c>
      <c r="W1591" s="233" t="s">
        <v>4679</v>
      </c>
      <c r="X1591" s="89"/>
      <c r="Y1591" s="89"/>
      <c r="Z1591" s="90"/>
    </row>
    <row r="1592" spans="1:26" ht="14.5" customHeight="1">
      <c r="A1592" s="74" t="s">
        <v>5805</v>
      </c>
      <c r="B1592" s="129" t="s">
        <v>5687</v>
      </c>
      <c r="C1592" s="130" t="s">
        <v>5806</v>
      </c>
      <c r="D1592" s="131" t="s">
        <v>5689</v>
      </c>
      <c r="E1592" s="129" t="s">
        <v>2549</v>
      </c>
      <c r="F1592" s="132" t="s">
        <v>5807</v>
      </c>
      <c r="G1592" s="132">
        <v>2.3757999552999998E-2</v>
      </c>
      <c r="H1592" s="348">
        <v>2.3757999552999998E-2</v>
      </c>
      <c r="I1592" s="74"/>
      <c r="J1592" s="337">
        <v>0.15324914285714283</v>
      </c>
      <c r="K1592" s="338">
        <v>0.15324914285714283</v>
      </c>
      <c r="L1592" s="74"/>
      <c r="M1592" s="339">
        <v>3.0421239000000002E-3</v>
      </c>
      <c r="N1592" s="340">
        <f t="shared" si="95"/>
        <v>3.0421239000000002E-3</v>
      </c>
      <c r="O1592" s="74"/>
      <c r="P1592" s="133">
        <v>2.8046536E-3</v>
      </c>
      <c r="Q1592" s="133">
        <v>1.2972050000000001E-4</v>
      </c>
      <c r="R1592" s="133">
        <v>1.077498E-4</v>
      </c>
      <c r="S1592" s="134">
        <v>1.6814469419E-7</v>
      </c>
      <c r="T1592" s="135">
        <v>4.7973558855900003E-10</v>
      </c>
      <c r="U1592" s="135">
        <v>1.5091007920299999E-2</v>
      </c>
      <c r="V1592" s="342">
        <v>7.7989960000000001E-6</v>
      </c>
      <c r="W1592" s="233" t="s">
        <v>4679</v>
      </c>
      <c r="X1592" s="89"/>
      <c r="Y1592" s="89"/>
      <c r="Z1592" s="90"/>
    </row>
    <row r="1593" spans="1:26" ht="14.5" customHeight="1">
      <c r="A1593" s="74" t="s">
        <v>5808</v>
      </c>
      <c r="B1593" s="129" t="s">
        <v>5687</v>
      </c>
      <c r="C1593" s="130" t="s">
        <v>5809</v>
      </c>
      <c r="D1593" s="131" t="s">
        <v>5689</v>
      </c>
      <c r="E1593" s="129" t="s">
        <v>2549</v>
      </c>
      <c r="F1593" s="132" t="s">
        <v>5810</v>
      </c>
      <c r="G1593" s="132">
        <v>2.7068495524000001E-2</v>
      </c>
      <c r="H1593" s="348">
        <v>2.7068495524000001E-2</v>
      </c>
      <c r="I1593" s="74"/>
      <c r="J1593" s="337">
        <v>9.0319676691729314E-2</v>
      </c>
      <c r="K1593" s="338">
        <v>9.0319676691729314E-2</v>
      </c>
      <c r="L1593" s="74"/>
      <c r="M1593" s="339">
        <v>1.9362079E-3</v>
      </c>
      <c r="N1593" s="340">
        <f t="shared" si="95"/>
        <v>1.9362079E-3</v>
      </c>
      <c r="O1593" s="74"/>
      <c r="P1593" s="133">
        <v>1.8236058999999999E-3</v>
      </c>
      <c r="Q1593" s="145">
        <v>7.8982854999999996E-5</v>
      </c>
      <c r="R1593" s="145">
        <v>3.3619119999999999E-5</v>
      </c>
      <c r="S1593" s="134">
        <v>1.09328889295E-7</v>
      </c>
      <c r="T1593" s="135">
        <v>2.9209635345520004E-10</v>
      </c>
      <c r="U1593" s="135">
        <v>4.7085602560799997E-3</v>
      </c>
      <c r="V1593" s="342">
        <v>6.6312758999999998E-6</v>
      </c>
      <c r="W1593" s="233" t="s">
        <v>4679</v>
      </c>
      <c r="X1593" s="89"/>
      <c r="Y1593" s="89"/>
      <c r="Z1593" s="90"/>
    </row>
    <row r="1594" spans="1:26" ht="14.5" customHeight="1">
      <c r="A1594" s="74" t="s">
        <v>5811</v>
      </c>
      <c r="B1594" s="129" t="s">
        <v>5687</v>
      </c>
      <c r="C1594" s="130" t="s">
        <v>5812</v>
      </c>
      <c r="D1594" s="131" t="s">
        <v>5689</v>
      </c>
      <c r="E1594" s="129" t="s">
        <v>2549</v>
      </c>
      <c r="F1594" s="132" t="s">
        <v>5813</v>
      </c>
      <c r="G1594" s="132">
        <v>7.6046358119999996E-3</v>
      </c>
      <c r="H1594" s="348">
        <v>7.6046358119999996E-3</v>
      </c>
      <c r="I1594" s="74"/>
      <c r="J1594" s="337">
        <v>4.9863236842105259E-2</v>
      </c>
      <c r="K1594" s="338">
        <v>4.9863236842105259E-2</v>
      </c>
      <c r="L1594" s="74"/>
      <c r="M1594" s="339">
        <v>9.3782877999999995E-4</v>
      </c>
      <c r="N1594" s="340">
        <f t="shared" si="95"/>
        <v>9.3782877999999995E-4</v>
      </c>
      <c r="O1594" s="74"/>
      <c r="P1594" s="133">
        <v>8.8274899999999995E-4</v>
      </c>
      <c r="Q1594" s="145">
        <v>4.1011060999999998E-5</v>
      </c>
      <c r="R1594" s="145">
        <v>1.4068713E-5</v>
      </c>
      <c r="S1594" s="134">
        <v>5.2922602489999999E-8</v>
      </c>
      <c r="T1594" s="135">
        <v>1.516681233376E-10</v>
      </c>
      <c r="U1594" s="135">
        <v>1.9704080268E-3</v>
      </c>
      <c r="V1594" s="342">
        <v>2.3182453000000001E-6</v>
      </c>
      <c r="W1594" s="233" t="s">
        <v>4679</v>
      </c>
      <c r="X1594" s="89"/>
      <c r="Y1594" s="89"/>
      <c r="Z1594" s="90"/>
    </row>
    <row r="1595" spans="1:26" ht="14.5" customHeight="1">
      <c r="A1595" s="74" t="s">
        <v>5814</v>
      </c>
      <c r="B1595" s="129" t="s">
        <v>5687</v>
      </c>
      <c r="C1595" s="130" t="s">
        <v>5815</v>
      </c>
      <c r="D1595" s="131" t="s">
        <v>5689</v>
      </c>
      <c r="E1595" s="129" t="s">
        <v>2549</v>
      </c>
      <c r="F1595" s="132" t="s">
        <v>5816</v>
      </c>
      <c r="G1595" s="132">
        <v>2.7817497493000002E-2</v>
      </c>
      <c r="H1595" s="348">
        <v>2.7817497493000002E-2</v>
      </c>
      <c r="I1595" s="74"/>
      <c r="J1595" s="337">
        <v>0.11426506766917292</v>
      </c>
      <c r="K1595" s="338">
        <v>0.11426506766917292</v>
      </c>
      <c r="L1595" s="74"/>
      <c r="M1595" s="339">
        <v>2.3673523999999998E-3</v>
      </c>
      <c r="N1595" s="340">
        <f t="shared" si="95"/>
        <v>2.3673523999999998E-3</v>
      </c>
      <c r="O1595" s="74"/>
      <c r="P1595" s="133">
        <v>2.2398840000000001E-3</v>
      </c>
      <c r="Q1595" s="145">
        <v>9.7587909999999995E-5</v>
      </c>
      <c r="R1595" s="145">
        <v>2.9880531000000001E-5</v>
      </c>
      <c r="S1595" s="134">
        <v>1.3428560830000001E-7</v>
      </c>
      <c r="T1595" s="135">
        <v>3.6090203117749999E-10</v>
      </c>
      <c r="U1595" s="135">
        <v>4.18494824678E-3</v>
      </c>
      <c r="V1595" s="342">
        <v>7.0058394999999996E-6</v>
      </c>
      <c r="W1595" s="233" t="s">
        <v>4679</v>
      </c>
      <c r="X1595" s="89"/>
      <c r="Y1595" s="89"/>
      <c r="Z1595" s="90"/>
    </row>
    <row r="1596" spans="1:26" ht="14.5" customHeight="1">
      <c r="A1596" s="74" t="s">
        <v>5817</v>
      </c>
      <c r="B1596" s="129" t="s">
        <v>5687</v>
      </c>
      <c r="C1596" s="130" t="s">
        <v>5818</v>
      </c>
      <c r="D1596" s="131" t="s">
        <v>5689</v>
      </c>
      <c r="E1596" s="129" t="s">
        <v>2549</v>
      </c>
      <c r="F1596" s="132" t="s">
        <v>5819</v>
      </c>
      <c r="G1596" s="132">
        <v>2.5809199830000001E-2</v>
      </c>
      <c r="H1596" s="348">
        <v>2.5809199830000001E-2</v>
      </c>
      <c r="I1596" s="74"/>
      <c r="J1596" s="337">
        <v>0.15197166917293231</v>
      </c>
      <c r="K1596" s="338">
        <v>0.15197166917293231</v>
      </c>
      <c r="L1596" s="74"/>
      <c r="M1596" s="339">
        <v>3.1400023999999999E-3</v>
      </c>
      <c r="N1596" s="340">
        <f t="shared" si="95"/>
        <v>3.1400023999999999E-3</v>
      </c>
      <c r="O1596" s="74"/>
      <c r="P1596" s="133">
        <v>2.9443770999999998E-3</v>
      </c>
      <c r="Q1596" s="133">
        <v>1.3104522000000001E-4</v>
      </c>
      <c r="R1596" s="145">
        <v>6.4580077999999995E-5</v>
      </c>
      <c r="S1596" s="134">
        <v>1.7652141085999999E-7</v>
      </c>
      <c r="T1596" s="135">
        <v>4.8463470283299998E-10</v>
      </c>
      <c r="U1596" s="135">
        <v>9.0448288092999998E-3</v>
      </c>
      <c r="V1596" s="342">
        <v>7.7011611E-6</v>
      </c>
      <c r="W1596" s="233" t="s">
        <v>4679</v>
      </c>
      <c r="X1596" s="89"/>
      <c r="Y1596" s="89"/>
      <c r="Z1596" s="90"/>
    </row>
    <row r="1597" spans="1:26" ht="14.5" customHeight="1">
      <c r="A1597" s="74" t="s">
        <v>5820</v>
      </c>
      <c r="B1597" s="129" t="s">
        <v>5687</v>
      </c>
      <c r="C1597" s="130" t="s">
        <v>5821</v>
      </c>
      <c r="D1597" s="131" t="s">
        <v>5689</v>
      </c>
      <c r="E1597" s="129" t="s">
        <v>2549</v>
      </c>
      <c r="F1597" s="132" t="s">
        <v>5822</v>
      </c>
      <c r="G1597" s="132">
        <v>3.5267128969999999E-2</v>
      </c>
      <c r="H1597" s="348">
        <v>3.5267128969999999E-2</v>
      </c>
      <c r="I1597" s="74"/>
      <c r="J1597" s="337">
        <v>0.23005844360902256</v>
      </c>
      <c r="K1597" s="338">
        <v>0.23005844360902256</v>
      </c>
      <c r="L1597" s="74"/>
      <c r="M1597" s="339">
        <v>4.4039316999999996E-3</v>
      </c>
      <c r="N1597" s="340">
        <f t="shared" si="95"/>
        <v>4.4039316999999996E-3</v>
      </c>
      <c r="O1597" s="74"/>
      <c r="P1597" s="133">
        <v>4.1568756000000002E-3</v>
      </c>
      <c r="Q1597" s="133">
        <v>1.9385818E-4</v>
      </c>
      <c r="R1597" s="145">
        <v>5.3197898999999998E-5</v>
      </c>
      <c r="S1597" s="134">
        <v>2.492131614E-7</v>
      </c>
      <c r="T1597" s="135">
        <v>7.1693114447100007E-10</v>
      </c>
      <c r="U1597" s="135">
        <v>7.4506861881000006E-3</v>
      </c>
      <c r="V1597" s="342">
        <v>1.085524E-5</v>
      </c>
      <c r="W1597" s="233" t="s">
        <v>4679</v>
      </c>
      <c r="X1597" s="89"/>
      <c r="Y1597" s="89"/>
      <c r="Z1597" s="90"/>
    </row>
    <row r="1598" spans="1:26" ht="14.5" customHeight="1">
      <c r="A1598" s="74" t="s">
        <v>5823</v>
      </c>
      <c r="B1598" s="129" t="s">
        <v>5687</v>
      </c>
      <c r="C1598" s="130" t="s">
        <v>5824</v>
      </c>
      <c r="D1598" s="131" t="s">
        <v>5689</v>
      </c>
      <c r="E1598" s="129" t="s">
        <v>2549</v>
      </c>
      <c r="F1598" s="132" t="s">
        <v>5825</v>
      </c>
      <c r="G1598" s="132">
        <v>3.2138697020000001E-3</v>
      </c>
      <c r="H1598" s="348">
        <v>3.2138697020000001E-3</v>
      </c>
      <c r="I1598" s="74"/>
      <c r="J1598" s="337">
        <v>5.0659590225563909E-3</v>
      </c>
      <c r="K1598" s="338">
        <v>5.0659590225563909E-3</v>
      </c>
      <c r="L1598" s="74"/>
      <c r="M1598" s="339">
        <v>3.1417007E-4</v>
      </c>
      <c r="N1598" s="340">
        <f t="shared" si="95"/>
        <v>3.1417007E-4</v>
      </c>
      <c r="O1598" s="74"/>
      <c r="P1598" s="133">
        <v>3.0020924999999999E-4</v>
      </c>
      <c r="Q1598" s="145">
        <v>1.3389272000000001E-5</v>
      </c>
      <c r="R1598" s="145">
        <v>5.7154456000000002E-7</v>
      </c>
      <c r="S1598" s="134">
        <v>1.7998157009999999E-8</v>
      </c>
      <c r="T1598" s="135">
        <v>4.9516539545860001E-11</v>
      </c>
      <c r="U1598" s="135">
        <v>8.0048258300000004E-5</v>
      </c>
      <c r="V1598" s="342">
        <v>9.1646967000000002E-7</v>
      </c>
      <c r="W1598" s="233" t="s">
        <v>4679</v>
      </c>
      <c r="X1598" s="89"/>
      <c r="Y1598" s="89"/>
      <c r="Z1598" s="90"/>
    </row>
    <row r="1599" spans="1:26" ht="14.5" customHeight="1">
      <c r="A1599" s="74" t="s">
        <v>5826</v>
      </c>
      <c r="B1599" s="129" t="s">
        <v>5687</v>
      </c>
      <c r="C1599" s="130" t="s">
        <v>5827</v>
      </c>
      <c r="D1599" s="131" t="s">
        <v>5689</v>
      </c>
      <c r="E1599" s="129" t="s">
        <v>2549</v>
      </c>
      <c r="F1599" s="132" t="s">
        <v>5828</v>
      </c>
      <c r="G1599" s="132">
        <v>2.5348608137000003E-2</v>
      </c>
      <c r="H1599" s="348">
        <v>2.5348608137000003E-2</v>
      </c>
      <c r="I1599" s="74"/>
      <c r="J1599" s="337">
        <v>0.11417481203007519</v>
      </c>
      <c r="K1599" s="338">
        <v>0.11417481203007519</v>
      </c>
      <c r="L1599" s="74"/>
      <c r="M1599" s="339">
        <v>2.3977200999999999E-3</v>
      </c>
      <c r="N1599" s="340">
        <f t="shared" si="95"/>
        <v>2.3977200999999999E-3</v>
      </c>
      <c r="O1599" s="74"/>
      <c r="P1599" s="133">
        <v>2.2285834999999999E-3</v>
      </c>
      <c r="Q1599" s="145">
        <v>9.9333863E-5</v>
      </c>
      <c r="R1599" s="145">
        <v>6.9802748999999996E-5</v>
      </c>
      <c r="S1599" s="134">
        <v>1.3360811721E-7</v>
      </c>
      <c r="T1599" s="135">
        <v>3.67358962373E-10</v>
      </c>
      <c r="U1599" s="135">
        <v>9.7762954552999999E-3</v>
      </c>
      <c r="V1599" s="342">
        <v>7.0297681999999999E-6</v>
      </c>
      <c r="W1599" s="233" t="s">
        <v>4679</v>
      </c>
      <c r="X1599" s="89"/>
      <c r="Y1599" s="89"/>
      <c r="Z1599" s="90"/>
    </row>
    <row r="1600" spans="1:26" ht="14.5" customHeight="1">
      <c r="A1600" s="74" t="s">
        <v>5829</v>
      </c>
      <c r="B1600" s="129" t="s">
        <v>5687</v>
      </c>
      <c r="C1600" s="130" t="s">
        <v>5830</v>
      </c>
      <c r="D1600" s="131" t="s">
        <v>5689</v>
      </c>
      <c r="E1600" s="129" t="s">
        <v>2549</v>
      </c>
      <c r="F1600" s="132" t="s">
        <v>5831</v>
      </c>
      <c r="G1600" s="132">
        <v>8.3197692949999996E-3</v>
      </c>
      <c r="H1600" s="348">
        <v>8.3197692949999996E-3</v>
      </c>
      <c r="I1600" s="74"/>
      <c r="J1600" s="337">
        <v>3.7745984210526308E-2</v>
      </c>
      <c r="K1600" s="338">
        <v>3.7745984210526308E-2</v>
      </c>
      <c r="L1600" s="74"/>
      <c r="M1600" s="339">
        <v>8.6802452999999995E-4</v>
      </c>
      <c r="N1600" s="340">
        <f t="shared" si="95"/>
        <v>8.6802452999999995E-4</v>
      </c>
      <c r="O1600" s="74"/>
      <c r="P1600" s="133">
        <v>8.1528958000000003E-4</v>
      </c>
      <c r="Q1600" s="145">
        <v>3.4562415999999997E-5</v>
      </c>
      <c r="R1600" s="145">
        <v>1.8172532E-5</v>
      </c>
      <c r="S1600" s="134">
        <v>4.8878271795000004E-8</v>
      </c>
      <c r="T1600" s="135">
        <v>1.2781958946779999E-10</v>
      </c>
      <c r="U1600" s="135">
        <v>2.5451724699E-3</v>
      </c>
      <c r="V1600" s="342">
        <v>2.3315176999999999E-6</v>
      </c>
      <c r="W1600" s="233" t="s">
        <v>4679</v>
      </c>
      <c r="X1600" s="89"/>
      <c r="Y1600" s="89"/>
      <c r="Z1600" s="90"/>
    </row>
    <row r="1601" spans="1:26" ht="14.5" customHeight="1">
      <c r="A1601" s="74" t="s">
        <v>5832</v>
      </c>
      <c r="B1601" s="129" t="s">
        <v>5687</v>
      </c>
      <c r="C1601" s="130" t="s">
        <v>5833</v>
      </c>
      <c r="D1601" s="131" t="s">
        <v>5689</v>
      </c>
      <c r="E1601" s="129" t="s">
        <v>2549</v>
      </c>
      <c r="F1601" s="132" t="s">
        <v>5834</v>
      </c>
      <c r="G1601" s="132">
        <v>4.1019192258000006E-2</v>
      </c>
      <c r="H1601" s="348">
        <v>4.1019192258000006E-2</v>
      </c>
      <c r="I1601" s="74"/>
      <c r="J1601" s="337">
        <v>0.27774313533834588</v>
      </c>
      <c r="K1601" s="338">
        <v>0.27774313533834588</v>
      </c>
      <c r="L1601" s="74"/>
      <c r="M1601" s="339">
        <v>5.3675166000000003E-3</v>
      </c>
      <c r="N1601" s="340">
        <f t="shared" si="95"/>
        <v>5.3675166000000003E-3</v>
      </c>
      <c r="O1601" s="74"/>
      <c r="P1601" s="133">
        <v>5.0973054999999996E-3</v>
      </c>
      <c r="Q1601" s="133">
        <v>2.2983309E-4</v>
      </c>
      <c r="R1601" s="145">
        <v>4.0378087000000003E-5</v>
      </c>
      <c r="S1601" s="134">
        <v>3.0559385115999999E-7</v>
      </c>
      <c r="T1601" s="135">
        <v>8.4997443535000009E-10</v>
      </c>
      <c r="U1601" s="135">
        <v>5.6551943103999996E-3</v>
      </c>
      <c r="V1601" s="342">
        <v>1.2553772999999999E-5</v>
      </c>
      <c r="W1601" s="233" t="s">
        <v>4679</v>
      </c>
      <c r="X1601" s="89"/>
      <c r="Y1601" s="89"/>
      <c r="Z1601" s="90"/>
    </row>
    <row r="1602" spans="1:26" ht="14.5" customHeight="1">
      <c r="A1602" s="74" t="s">
        <v>5835</v>
      </c>
      <c r="B1602" s="129" t="s">
        <v>5687</v>
      </c>
      <c r="C1602" s="130" t="s">
        <v>5836</v>
      </c>
      <c r="D1602" s="131" t="s">
        <v>5689</v>
      </c>
      <c r="E1602" s="129" t="s">
        <v>2549</v>
      </c>
      <c r="F1602" s="132" t="s">
        <v>5837</v>
      </c>
      <c r="G1602" s="132">
        <v>3.1924694513999999E-2</v>
      </c>
      <c r="H1602" s="348">
        <v>3.1924694513999999E-2</v>
      </c>
      <c r="I1602" s="74"/>
      <c r="J1602" s="337">
        <v>0.18990533082706768</v>
      </c>
      <c r="K1602" s="338">
        <v>0.18990533082706768</v>
      </c>
      <c r="L1602" s="74"/>
      <c r="M1602" s="339">
        <v>3.6305888E-3</v>
      </c>
      <c r="N1602" s="340">
        <f t="shared" si="95"/>
        <v>3.6305888E-3</v>
      </c>
      <c r="O1602" s="74"/>
      <c r="P1602" s="133">
        <v>3.4164945000000001E-3</v>
      </c>
      <c r="Q1602" s="133">
        <v>1.5725790000000001E-4</v>
      </c>
      <c r="R1602" s="145">
        <v>5.6836395000000003E-5</v>
      </c>
      <c r="S1602" s="134">
        <v>2.0482581089999999E-7</v>
      </c>
      <c r="T1602" s="135">
        <v>5.8157508375800009E-10</v>
      </c>
      <c r="U1602" s="135">
        <v>7.9602794170800014E-3</v>
      </c>
      <c r="V1602" s="342">
        <v>9.3837074000000002E-6</v>
      </c>
      <c r="W1602" s="233" t="s">
        <v>4679</v>
      </c>
      <c r="X1602" s="89"/>
      <c r="Y1602" s="89"/>
      <c r="Z1602" s="90"/>
    </row>
    <row r="1603" spans="1:26" ht="14.5" customHeight="1">
      <c r="A1603" s="74" t="s">
        <v>5838</v>
      </c>
      <c r="B1603" s="129" t="s">
        <v>5687</v>
      </c>
      <c r="C1603" s="130" t="s">
        <v>5839</v>
      </c>
      <c r="D1603" s="131" t="s">
        <v>5689</v>
      </c>
      <c r="E1603" s="129" t="s">
        <v>2549</v>
      </c>
      <c r="F1603" s="132" t="s">
        <v>5840</v>
      </c>
      <c r="G1603" s="132">
        <v>3.9630393569999998E-2</v>
      </c>
      <c r="H1603" s="348">
        <v>3.9630393569999998E-2</v>
      </c>
      <c r="I1603" s="74"/>
      <c r="J1603" s="337">
        <v>0.26408287218045107</v>
      </c>
      <c r="K1603" s="338">
        <v>0.26408287218045107</v>
      </c>
      <c r="L1603" s="74"/>
      <c r="M1603" s="339">
        <v>5.0901154000000002E-3</v>
      </c>
      <c r="N1603" s="340">
        <f t="shared" si="95"/>
        <v>5.0901154000000002E-3</v>
      </c>
      <c r="O1603" s="74"/>
      <c r="P1603" s="133">
        <v>4.8370768000000003E-3</v>
      </c>
      <c r="Q1603" s="133">
        <v>2.2050494000000001E-4</v>
      </c>
      <c r="R1603" s="145">
        <v>3.2533695000000003E-5</v>
      </c>
      <c r="S1603" s="134">
        <v>2.8999261061999996E-7</v>
      </c>
      <c r="T1603" s="135">
        <v>8.1547684633900013E-10</v>
      </c>
      <c r="U1603" s="135">
        <v>4.5565399564000001E-3</v>
      </c>
      <c r="V1603" s="342">
        <v>1.1598418E-5</v>
      </c>
      <c r="W1603" s="233" t="s">
        <v>4679</v>
      </c>
      <c r="X1603" s="89"/>
      <c r="Y1603" s="89"/>
      <c r="Z1603" s="90"/>
    </row>
    <row r="1604" spans="1:26" ht="14.5" customHeight="1">
      <c r="B1604" s="129" t="s">
        <v>5841</v>
      </c>
      <c r="C1604" s="127" t="s">
        <v>5842</v>
      </c>
      <c r="D1604" s="131"/>
      <c r="G1604" s="74"/>
      <c r="H1604" s="74"/>
      <c r="I1604" s="74"/>
      <c r="J1604" s="115"/>
      <c r="K1604" s="74"/>
      <c r="L1604" s="74"/>
      <c r="M1604" s="115"/>
      <c r="N1604" s="74"/>
      <c r="O1604" s="74"/>
      <c r="P1604" s="74"/>
      <c r="V1604" s="74"/>
      <c r="W1604" s="233"/>
      <c r="X1604" s="89"/>
      <c r="Y1604" s="89"/>
      <c r="Z1604" s="90"/>
    </row>
    <row r="1605" spans="1:26" ht="14.5" customHeight="1">
      <c r="B1605" s="129" t="s">
        <v>5841</v>
      </c>
      <c r="C1605" s="127" t="s">
        <v>406</v>
      </c>
      <c r="D1605" s="127" t="s">
        <v>407</v>
      </c>
      <c r="G1605" s="74"/>
      <c r="H1605" s="74"/>
      <c r="I1605" s="74"/>
      <c r="J1605" s="115"/>
      <c r="K1605" s="74"/>
      <c r="L1605" s="74"/>
      <c r="M1605" s="115"/>
      <c r="N1605" s="74"/>
      <c r="O1605" s="74"/>
      <c r="P1605" s="74"/>
      <c r="V1605" s="74"/>
      <c r="W1605" s="89"/>
      <c r="X1605" s="89"/>
      <c r="Y1605" s="89"/>
      <c r="Z1605" s="90"/>
    </row>
    <row r="1606" spans="1:26" ht="14.5" customHeight="1">
      <c r="A1606" s="74" t="s">
        <v>5843</v>
      </c>
      <c r="B1606" s="129" t="s">
        <v>5841</v>
      </c>
      <c r="C1606" s="130" t="s">
        <v>408</v>
      </c>
      <c r="D1606" s="131" t="s">
        <v>407</v>
      </c>
      <c r="E1606" s="129" t="s">
        <v>2549</v>
      </c>
      <c r="F1606" s="132" t="s">
        <v>5844</v>
      </c>
      <c r="G1606" s="132">
        <v>1.707749607421E-2</v>
      </c>
      <c r="H1606" s="348">
        <v>1.707749607421E-2</v>
      </c>
      <c r="I1606" s="74"/>
      <c r="J1606" s="337">
        <v>9.2441496240601509E-2</v>
      </c>
      <c r="K1606" s="338">
        <v>9.2441496240601509E-2</v>
      </c>
      <c r="L1606" s="74"/>
      <c r="M1606" s="339">
        <v>2.6012906999999998E-3</v>
      </c>
      <c r="N1606" s="340">
        <f t="shared" ref="N1606:N1612" si="96">M1606</f>
        <v>2.6012906999999998E-3</v>
      </c>
      <c r="O1606" s="74"/>
      <c r="P1606" s="133">
        <v>2.4418424999999998E-3</v>
      </c>
      <c r="Q1606" s="145">
        <v>9.2868462999999999E-5</v>
      </c>
      <c r="R1606" s="145">
        <v>6.6579696999999994E-5</v>
      </c>
      <c r="S1606" s="134">
        <v>1.4639343543899001E-7</v>
      </c>
      <c r="T1606" s="135">
        <v>3.4344845519329999E-10</v>
      </c>
      <c r="U1606" s="135">
        <v>9.3248874915599998E-3</v>
      </c>
      <c r="V1606" s="342">
        <v>5.4081148000000003E-6</v>
      </c>
      <c r="W1606" s="237" t="s">
        <v>5845</v>
      </c>
      <c r="X1606" s="237"/>
      <c r="Y1606" s="237"/>
      <c r="Z1606" s="90"/>
    </row>
    <row r="1607" spans="1:26" ht="14.5" customHeight="1">
      <c r="A1607" s="74" t="s">
        <v>5846</v>
      </c>
      <c r="B1607" s="129" t="s">
        <v>5841</v>
      </c>
      <c r="C1607" s="130" t="s">
        <v>409</v>
      </c>
      <c r="D1607" s="131" t="s">
        <v>407</v>
      </c>
      <c r="E1607" s="129" t="s">
        <v>2549</v>
      </c>
      <c r="F1607" s="132" t="s">
        <v>5847</v>
      </c>
      <c r="G1607" s="132">
        <v>6.0650859220000002E-3</v>
      </c>
      <c r="H1607" s="348">
        <v>6.0650859220000002E-3</v>
      </c>
      <c r="I1607" s="74"/>
      <c r="J1607" s="337">
        <v>3.4194717293233076E-2</v>
      </c>
      <c r="K1607" s="338">
        <v>3.4194717293233076E-2</v>
      </c>
      <c r="L1607" s="74"/>
      <c r="M1607" s="339">
        <v>6.7995086000000005E-4</v>
      </c>
      <c r="N1607" s="340">
        <f t="shared" si="96"/>
        <v>6.7995086000000005E-4</v>
      </c>
      <c r="O1607" s="74"/>
      <c r="P1607" s="133">
        <v>6.4153873999999995E-4</v>
      </c>
      <c r="Q1607" s="145">
        <v>2.8711508999999999E-5</v>
      </c>
      <c r="R1607" s="145">
        <v>9.7006127000000007E-6</v>
      </c>
      <c r="S1607" s="134">
        <v>3.8461554747000005E-8</v>
      </c>
      <c r="T1607" s="135">
        <v>1.0618161479580001E-10</v>
      </c>
      <c r="U1607" s="135">
        <v>1.3586292726000002E-3</v>
      </c>
      <c r="V1607" s="342">
        <v>1.7630635000000001E-6</v>
      </c>
      <c r="W1607" s="237" t="s">
        <v>5848</v>
      </c>
      <c r="X1607" s="237"/>
      <c r="Y1607" s="237"/>
      <c r="Z1607" s="90"/>
    </row>
    <row r="1608" spans="1:26" ht="14.5" customHeight="1">
      <c r="A1608" s="74" t="s">
        <v>5849</v>
      </c>
      <c r="B1608" s="129" t="s">
        <v>5841</v>
      </c>
      <c r="C1608" s="130" t="s">
        <v>410</v>
      </c>
      <c r="D1608" s="131" t="s">
        <v>407</v>
      </c>
      <c r="E1608" s="129" t="s">
        <v>2549</v>
      </c>
      <c r="F1608" s="132" t="s">
        <v>5850</v>
      </c>
      <c r="G1608" s="132">
        <v>1.2308817131469999E-2</v>
      </c>
      <c r="H1608" s="348">
        <v>1.2308817131469999E-2</v>
      </c>
      <c r="I1608" s="74"/>
      <c r="J1608" s="337">
        <v>8.2124977443609012E-2</v>
      </c>
      <c r="K1608" s="338">
        <v>8.2124977443609012E-2</v>
      </c>
      <c r="L1608" s="74"/>
      <c r="M1608" s="339">
        <v>1.5956693E-3</v>
      </c>
      <c r="N1608" s="340">
        <f t="shared" si="96"/>
        <v>1.5956693E-3</v>
      </c>
      <c r="O1608" s="74"/>
      <c r="P1608" s="133">
        <v>1.4698586000000001E-3</v>
      </c>
      <c r="Q1608" s="145">
        <v>6.8577483999999995E-5</v>
      </c>
      <c r="R1608" s="145">
        <v>5.7233244E-5</v>
      </c>
      <c r="S1608" s="134">
        <v>8.8121019596430006E-8</v>
      </c>
      <c r="T1608" s="135">
        <v>2.5361495392890896E-10</v>
      </c>
      <c r="U1608" s="135">
        <v>8.0158604391699986E-3</v>
      </c>
      <c r="V1608" s="342">
        <v>4.0413392999999996E-6</v>
      </c>
      <c r="W1608" s="237" t="s">
        <v>5851</v>
      </c>
      <c r="X1608" s="237"/>
      <c r="Y1608" s="237"/>
      <c r="Z1608" s="90"/>
    </row>
    <row r="1609" spans="1:26" ht="14.5" customHeight="1">
      <c r="A1609" s="74" t="s">
        <v>5852</v>
      </c>
      <c r="B1609" s="129" t="s">
        <v>5841</v>
      </c>
      <c r="C1609" s="130" t="s">
        <v>411</v>
      </c>
      <c r="D1609" s="131" t="s">
        <v>407</v>
      </c>
      <c r="E1609" s="129" t="s">
        <v>2549</v>
      </c>
      <c r="F1609" s="132" t="s">
        <v>5853</v>
      </c>
      <c r="G1609" s="132">
        <v>4.6230774062118993E-2</v>
      </c>
      <c r="H1609" s="348">
        <v>4.6230774062118993E-2</v>
      </c>
      <c r="I1609" s="74"/>
      <c r="J1609" s="337">
        <v>0.10767433082706766</v>
      </c>
      <c r="K1609" s="338">
        <v>0.10767433082706766</v>
      </c>
      <c r="L1609" s="74"/>
      <c r="M1609" s="339">
        <v>7.2613477000000003E-3</v>
      </c>
      <c r="N1609" s="340">
        <f t="shared" si="96"/>
        <v>7.2613477000000003E-3</v>
      </c>
      <c r="O1609" s="74"/>
      <c r="P1609" s="133">
        <v>7.0482032000000003E-3</v>
      </c>
      <c r="Q1609" s="133">
        <v>1.9220283999999999E-4</v>
      </c>
      <c r="R1609" s="145">
        <v>2.0941683E-5</v>
      </c>
      <c r="S1609" s="134">
        <v>4.2255414888335266E-7</v>
      </c>
      <c r="T1609" s="135">
        <v>7.1080930953886023E-10</v>
      </c>
      <c r="U1609" s="135">
        <v>2.9330088003899999E-3</v>
      </c>
      <c r="V1609" s="342">
        <v>1.8118467999999999E-5</v>
      </c>
      <c r="W1609" s="237" t="s">
        <v>5854</v>
      </c>
      <c r="X1609" s="141"/>
      <c r="Y1609" s="141"/>
      <c r="Z1609" s="90"/>
    </row>
    <row r="1610" spans="1:26" ht="14.5" customHeight="1">
      <c r="A1610" s="74" t="s">
        <v>5855</v>
      </c>
      <c r="B1610" s="129" t="s">
        <v>5841</v>
      </c>
      <c r="C1610" s="130" t="s">
        <v>412</v>
      </c>
      <c r="D1610" s="131" t="s">
        <v>407</v>
      </c>
      <c r="E1610" s="129" t="s">
        <v>2549</v>
      </c>
      <c r="F1610" s="132" t="s">
        <v>5856</v>
      </c>
      <c r="G1610" s="132">
        <v>2.575936372562615E-2</v>
      </c>
      <c r="H1610" s="348">
        <v>2.575936372562615E-2</v>
      </c>
      <c r="I1610" s="74"/>
      <c r="J1610" s="337">
        <v>0.11108153383458645</v>
      </c>
      <c r="K1610" s="338">
        <v>0.11108153383458645</v>
      </c>
      <c r="L1610" s="74"/>
      <c r="M1610" s="339">
        <v>4.0922861999999997E-3</v>
      </c>
      <c r="N1610" s="340">
        <f t="shared" si="96"/>
        <v>4.0922861999999997E-3</v>
      </c>
      <c r="O1610" s="74"/>
      <c r="P1610" s="133">
        <v>3.9271100000000001E-3</v>
      </c>
      <c r="Q1610" s="133">
        <v>1.3401339999999999E-4</v>
      </c>
      <c r="R1610" s="145">
        <v>3.1162781000000001E-5</v>
      </c>
      <c r="S1610" s="134">
        <v>2.3543824691941447E-7</v>
      </c>
      <c r="T1610" s="135">
        <v>4.9561167651479086E-10</v>
      </c>
      <c r="U1610" s="135">
        <v>4.3645351126080003E-3</v>
      </c>
      <c r="V1610" s="342">
        <v>9.6297345999999996E-6</v>
      </c>
      <c r="W1610" s="237" t="s">
        <v>5857</v>
      </c>
      <c r="X1610" s="237"/>
      <c r="Y1610" s="237"/>
      <c r="Z1610" s="90"/>
    </row>
    <row r="1611" spans="1:26" ht="14.5" customHeight="1">
      <c r="A1611" s="74" t="s">
        <v>5858</v>
      </c>
      <c r="B1611" s="129" t="s">
        <v>5841</v>
      </c>
      <c r="C1611" s="130" t="s">
        <v>413</v>
      </c>
      <c r="D1611" s="131" t="s">
        <v>407</v>
      </c>
      <c r="E1611" s="129" t="s">
        <v>2549</v>
      </c>
      <c r="F1611" s="132" t="s">
        <v>5859</v>
      </c>
      <c r="G1611" s="132">
        <v>2.1943864641209999E-2</v>
      </c>
      <c r="H1611" s="348">
        <v>2.1943864641209999E-2</v>
      </c>
      <c r="I1611" s="74"/>
      <c r="J1611" s="337">
        <v>0.10340980451127819</v>
      </c>
      <c r="K1611" s="338">
        <v>0.10340980451127819</v>
      </c>
      <c r="L1611" s="74"/>
      <c r="M1611" s="339">
        <v>3.6195760000000002E-3</v>
      </c>
      <c r="N1611" s="340">
        <f t="shared" si="96"/>
        <v>3.6195760000000002E-3</v>
      </c>
      <c r="O1611" s="74"/>
      <c r="P1611" s="133">
        <v>3.4254919E-3</v>
      </c>
      <c r="Q1611" s="133">
        <v>1.1770371E-4</v>
      </c>
      <c r="R1611" s="145">
        <v>7.6380382000000002E-5</v>
      </c>
      <c r="S1611" s="134">
        <v>2.0536521971451002E-7</v>
      </c>
      <c r="T1611" s="135">
        <v>4.3529478464403995E-10</v>
      </c>
      <c r="U1611" s="135">
        <v>1.0697532607750001E-2</v>
      </c>
      <c r="V1611" s="342">
        <v>6.8069645999999997E-6</v>
      </c>
      <c r="W1611" s="237" t="s">
        <v>5860</v>
      </c>
      <c r="X1611" s="237"/>
      <c r="Y1611" s="237"/>
      <c r="Z1611" s="90"/>
    </row>
    <row r="1612" spans="1:26" ht="14.5" customHeight="1">
      <c r="A1612" s="74" t="s">
        <v>5861</v>
      </c>
      <c r="B1612" s="129" t="s">
        <v>5841</v>
      </c>
      <c r="C1612" s="130" t="s">
        <v>414</v>
      </c>
      <c r="D1612" s="131" t="s">
        <v>407</v>
      </c>
      <c r="E1612" s="129" t="s">
        <v>2549</v>
      </c>
      <c r="F1612" s="132" t="s">
        <v>5862</v>
      </c>
      <c r="G1612" s="132">
        <v>1.221112858141E-2</v>
      </c>
      <c r="H1612" s="348">
        <v>1.221112858141E-2</v>
      </c>
      <c r="I1612" s="74"/>
      <c r="J1612" s="337">
        <v>8.1473195488721797E-2</v>
      </c>
      <c r="K1612" s="338">
        <v>8.1473195488721797E-2</v>
      </c>
      <c r="L1612" s="74"/>
      <c r="M1612" s="339">
        <v>1.5830053000000001E-3</v>
      </c>
      <c r="N1612" s="340">
        <f t="shared" si="96"/>
        <v>1.5830053000000001E-3</v>
      </c>
      <c r="O1612" s="74"/>
      <c r="P1612" s="133">
        <v>1.4581931E-3</v>
      </c>
      <c r="Q1612" s="145">
        <v>6.8033218E-5</v>
      </c>
      <c r="R1612" s="145">
        <v>5.6779011999999999E-5</v>
      </c>
      <c r="S1612" s="134">
        <v>8.7421647155459997E-8</v>
      </c>
      <c r="T1612" s="135">
        <v>2.5160213944830502E-10</v>
      </c>
      <c r="U1612" s="135">
        <v>7.9522424753699986E-3</v>
      </c>
      <c r="V1612" s="342">
        <v>4.0092650999999999E-6</v>
      </c>
      <c r="W1612" s="237" t="s">
        <v>5863</v>
      </c>
      <c r="X1612" s="237"/>
      <c r="Y1612" s="237"/>
      <c r="Z1612" s="90"/>
    </row>
    <row r="1613" spans="1:26" ht="14.5" customHeight="1">
      <c r="B1613" s="129" t="s">
        <v>5864</v>
      </c>
      <c r="C1613" s="127" t="s">
        <v>5865</v>
      </c>
      <c r="D1613" s="131"/>
      <c r="G1613" s="74"/>
      <c r="H1613" s="74"/>
      <c r="I1613" s="74"/>
      <c r="J1613" s="115"/>
      <c r="K1613" s="74"/>
      <c r="L1613" s="74"/>
      <c r="M1613" s="115"/>
      <c r="N1613" s="74"/>
      <c r="O1613" s="74"/>
      <c r="P1613" s="74"/>
      <c r="V1613" s="74"/>
      <c r="W1613" s="141"/>
      <c r="X1613" s="237"/>
      <c r="Y1613" s="237"/>
      <c r="Z1613" s="90"/>
    </row>
    <row r="1614" spans="1:26" ht="14.5" customHeight="1">
      <c r="B1614" s="129" t="s">
        <v>5864</v>
      </c>
      <c r="C1614" s="127" t="s">
        <v>415</v>
      </c>
      <c r="D1614" s="127" t="s">
        <v>763</v>
      </c>
      <c r="G1614" s="74"/>
      <c r="H1614" s="74"/>
      <c r="I1614" s="74"/>
      <c r="J1614" s="115"/>
      <c r="K1614" s="74"/>
      <c r="L1614" s="74"/>
      <c r="M1614" s="115"/>
      <c r="N1614" s="74"/>
      <c r="O1614" s="74"/>
      <c r="P1614" s="74"/>
      <c r="V1614" s="74"/>
      <c r="W1614" s="89"/>
      <c r="X1614" s="237"/>
      <c r="Y1614" s="237"/>
      <c r="Z1614" s="90"/>
    </row>
    <row r="1615" spans="1:26" ht="14.5" customHeight="1">
      <c r="A1615" s="74" t="s">
        <v>5866</v>
      </c>
      <c r="B1615" s="129" t="s">
        <v>5864</v>
      </c>
      <c r="C1615" s="130" t="s">
        <v>416</v>
      </c>
      <c r="D1615" s="131" t="s">
        <v>763</v>
      </c>
      <c r="E1615" s="129" t="s">
        <v>417</v>
      </c>
      <c r="F1615" s="132" t="s">
        <v>5867</v>
      </c>
      <c r="G1615" s="132">
        <v>0.38081331359690002</v>
      </c>
      <c r="H1615" s="348">
        <v>0.38081331359690002</v>
      </c>
      <c r="I1615" s="74"/>
      <c r="J1615" s="337">
        <v>1.4153342857142857</v>
      </c>
      <c r="K1615" s="338">
        <v>1.4153342857142857</v>
      </c>
      <c r="L1615" s="74"/>
      <c r="M1615" s="339">
        <v>2.8545530999999999E-2</v>
      </c>
      <c r="N1615" s="340">
        <f t="shared" ref="N1615:N1618" si="97">M1615</f>
        <v>2.8545530999999999E-2</v>
      </c>
      <c r="O1615" s="74"/>
      <c r="P1615" s="133">
        <v>2.5985587000000001E-2</v>
      </c>
      <c r="Q1615" s="133">
        <v>1.1679039E-3</v>
      </c>
      <c r="R1615" s="133">
        <v>1.3920409000000001E-3</v>
      </c>
      <c r="S1615" s="134">
        <v>1.5578889309103997E-6</v>
      </c>
      <c r="T1615" s="135">
        <v>4.3191710431680999E-9</v>
      </c>
      <c r="U1615" s="135">
        <v>0.19496370728869999</v>
      </c>
      <c r="V1615" s="342">
        <v>7.0726912000000002E-5</v>
      </c>
      <c r="W1615" s="110" t="s">
        <v>5868</v>
      </c>
      <c r="X1615" s="237"/>
      <c r="Y1615" s="237"/>
      <c r="Z1615" s="90"/>
    </row>
    <row r="1616" spans="1:26" ht="14.5" customHeight="1">
      <c r="A1616" s="74" t="s">
        <v>5869</v>
      </c>
      <c r="B1616" s="129" t="s">
        <v>5864</v>
      </c>
      <c r="C1616" s="130" t="s">
        <v>418</v>
      </c>
      <c r="D1616" s="131" t="s">
        <v>763</v>
      </c>
      <c r="E1616" s="129" t="s">
        <v>417</v>
      </c>
      <c r="F1616" s="132" t="s">
        <v>5870</v>
      </c>
      <c r="G1616" s="132">
        <v>0.16963047733510001</v>
      </c>
      <c r="H1616" s="348">
        <v>0.16963047733510001</v>
      </c>
      <c r="I1616" s="74"/>
      <c r="J1616" s="337">
        <v>0.57792817293233079</v>
      </c>
      <c r="K1616" s="338">
        <v>0.57792817293233079</v>
      </c>
      <c r="L1616" s="74"/>
      <c r="M1616" s="339">
        <v>1.6017771E-2</v>
      </c>
      <c r="N1616" s="340">
        <f t="shared" si="97"/>
        <v>1.6017771E-2</v>
      </c>
      <c r="O1616" s="74"/>
      <c r="P1616" s="133">
        <v>1.4891623999999999E-2</v>
      </c>
      <c r="Q1616" s="133">
        <v>5.5772999999999999E-4</v>
      </c>
      <c r="R1616" s="133">
        <v>5.684167E-4</v>
      </c>
      <c r="S1616" s="134">
        <v>8.9278323859533999E-7</v>
      </c>
      <c r="T1616" s="135">
        <v>2.0626109758739801E-9</v>
      </c>
      <c r="U1616" s="135">
        <v>7.961018155949999E-2</v>
      </c>
      <c r="V1616" s="342">
        <v>3.2772749E-5</v>
      </c>
      <c r="W1616" s="110" t="s">
        <v>5871</v>
      </c>
      <c r="X1616" s="237"/>
      <c r="Y1616" s="237"/>
      <c r="Z1616" s="90"/>
    </row>
    <row r="1617" spans="1:26" ht="14.5" customHeight="1">
      <c r="A1617" s="74" t="s">
        <v>5872</v>
      </c>
      <c r="B1617" s="129" t="s">
        <v>5864</v>
      </c>
      <c r="C1617" s="130" t="s">
        <v>419</v>
      </c>
      <c r="D1617" s="131" t="s">
        <v>763</v>
      </c>
      <c r="E1617" s="129" t="s">
        <v>420</v>
      </c>
      <c r="F1617" s="132" t="s">
        <v>5873</v>
      </c>
      <c r="G1617" s="132">
        <v>6.3645679356649998E-2</v>
      </c>
      <c r="H1617" s="348">
        <v>6.3645679356649998E-2</v>
      </c>
      <c r="I1617" s="74"/>
      <c r="J1617" s="337">
        <v>0.23654612030075187</v>
      </c>
      <c r="K1617" s="338">
        <v>0.23654612030075187</v>
      </c>
      <c r="L1617" s="74"/>
      <c r="M1617" s="339">
        <v>4.7708409E-3</v>
      </c>
      <c r="N1617" s="340">
        <f t="shared" si="97"/>
        <v>4.7708409E-3</v>
      </c>
      <c r="O1617" s="74"/>
      <c r="P1617" s="133">
        <v>4.3429949999999997E-3</v>
      </c>
      <c r="Q1617" s="133">
        <v>1.9519283999999999E-4</v>
      </c>
      <c r="R1617" s="133">
        <v>2.3265307E-4</v>
      </c>
      <c r="S1617" s="134">
        <v>2.6037140472331003E-7</v>
      </c>
      <c r="T1617" s="135">
        <v>7.2186703089734995E-10</v>
      </c>
      <c r="U1617" s="135">
        <v>3.2584464315700001E-2</v>
      </c>
      <c r="V1617" s="342">
        <v>1.1820653999999999E-5</v>
      </c>
      <c r="W1617" s="110" t="s">
        <v>5868</v>
      </c>
      <c r="X1617" s="141"/>
      <c r="Y1617" s="141"/>
      <c r="Z1617" s="90"/>
    </row>
    <row r="1618" spans="1:26" ht="14.5" customHeight="1">
      <c r="A1618" s="74" t="s">
        <v>5874</v>
      </c>
      <c r="B1618" s="129" t="s">
        <v>5864</v>
      </c>
      <c r="C1618" s="130" t="s">
        <v>421</v>
      </c>
      <c r="D1618" s="131" t="s">
        <v>763</v>
      </c>
      <c r="E1618" s="129" t="s">
        <v>420</v>
      </c>
      <c r="F1618" s="132" t="s">
        <v>5875</v>
      </c>
      <c r="G1618" s="132">
        <v>2.8350498388400001E-2</v>
      </c>
      <c r="H1618" s="348">
        <v>2.8350498388400001E-2</v>
      </c>
      <c r="I1618" s="74"/>
      <c r="J1618" s="337">
        <v>9.6589669172932324E-2</v>
      </c>
      <c r="K1618" s="338">
        <v>9.6589669172932324E-2</v>
      </c>
      <c r="L1618" s="74"/>
      <c r="M1618" s="339">
        <v>2.6770648000000001E-3</v>
      </c>
      <c r="N1618" s="340">
        <f t="shared" si="97"/>
        <v>2.6770648000000001E-3</v>
      </c>
      <c r="O1618" s="74"/>
      <c r="P1618" s="133">
        <v>2.4888508999999998E-3</v>
      </c>
      <c r="Q1618" s="145">
        <v>9.3213927999999995E-5</v>
      </c>
      <c r="R1618" s="145">
        <v>9.5000004999999999E-5</v>
      </c>
      <c r="S1618" s="134">
        <v>1.4921168278009001E-7</v>
      </c>
      <c r="T1618" s="135">
        <v>3.4472606085516003E-10</v>
      </c>
      <c r="U1618" s="135">
        <v>1.330532282889E-2</v>
      </c>
      <c r="V1618" s="342">
        <v>5.4773395999999997E-6</v>
      </c>
      <c r="W1618" s="110" t="s">
        <v>5871</v>
      </c>
      <c r="X1618" s="151"/>
      <c r="Y1618" s="151"/>
      <c r="Z1618" s="151"/>
    </row>
    <row r="1619" spans="1:26" ht="14.5" customHeight="1">
      <c r="B1619" s="129" t="s">
        <v>5864</v>
      </c>
      <c r="C1619" s="127" t="s">
        <v>5876</v>
      </c>
      <c r="D1619" s="127" t="s">
        <v>5877</v>
      </c>
      <c r="G1619" s="74"/>
      <c r="H1619" s="74"/>
      <c r="I1619" s="74"/>
      <c r="J1619" s="115"/>
      <c r="K1619" s="74"/>
      <c r="L1619" s="74"/>
      <c r="M1619" s="115"/>
      <c r="N1619" s="74"/>
      <c r="O1619" s="74"/>
      <c r="P1619" s="74"/>
      <c r="V1619" s="74"/>
      <c r="W1619" s="89"/>
      <c r="X1619" s="151"/>
      <c r="Y1619" s="151"/>
      <c r="Z1619" s="151"/>
    </row>
    <row r="1620" spans="1:26" ht="14.5" customHeight="1">
      <c r="A1620" s="74" t="s">
        <v>5878</v>
      </c>
      <c r="B1620" s="129" t="s">
        <v>5864</v>
      </c>
      <c r="C1620" s="130" t="s">
        <v>5879</v>
      </c>
      <c r="D1620" s="131" t="s">
        <v>5877</v>
      </c>
      <c r="E1620" s="129" t="s">
        <v>417</v>
      </c>
      <c r="F1620" s="132" t="s">
        <v>5880</v>
      </c>
      <c r="G1620" s="132">
        <v>1.095652693138E-2</v>
      </c>
      <c r="H1620" s="348">
        <v>1.095652693138E-2</v>
      </c>
      <c r="I1620" s="74"/>
      <c r="J1620" s="337">
        <v>7.3635848120300745E-2</v>
      </c>
      <c r="K1620" s="338">
        <v>7.3635848120300745E-2</v>
      </c>
      <c r="L1620" s="74"/>
      <c r="M1620" s="339">
        <v>1.4316082999999999E-3</v>
      </c>
      <c r="N1620" s="340">
        <f t="shared" ref="N1620:N1621" si="98">M1620</f>
        <v>1.4316082999999999E-3</v>
      </c>
      <c r="O1620" s="74"/>
      <c r="P1620" s="133">
        <v>1.3217852000000001E-3</v>
      </c>
      <c r="Q1620" s="145">
        <v>6.1883444000000005E-5</v>
      </c>
      <c r="R1620" s="145">
        <v>4.7939655000000001E-5</v>
      </c>
      <c r="S1620" s="134">
        <v>7.9243719149399993E-8</v>
      </c>
      <c r="T1620" s="135">
        <v>2.2885888750849903E-10</v>
      </c>
      <c r="U1620" s="135">
        <v>6.7142373577600001E-3</v>
      </c>
      <c r="V1620" s="342">
        <v>3.523301E-6</v>
      </c>
      <c r="W1620" s="89" t="s">
        <v>5881</v>
      </c>
      <c r="X1620" s="89"/>
      <c r="Y1620" s="89"/>
      <c r="Z1620" s="90"/>
    </row>
    <row r="1621" spans="1:26" ht="14.5" customHeight="1">
      <c r="A1621" s="74" t="s">
        <v>5882</v>
      </c>
      <c r="B1621" s="129" t="s">
        <v>5864</v>
      </c>
      <c r="C1621" s="130" t="s">
        <v>5883</v>
      </c>
      <c r="D1621" s="131" t="s">
        <v>5877</v>
      </c>
      <c r="E1621" s="129" t="s">
        <v>417</v>
      </c>
      <c r="F1621" s="132" t="s">
        <v>5884</v>
      </c>
      <c r="G1621" s="132">
        <v>1.3013248263000002E-3</v>
      </c>
      <c r="H1621" s="348">
        <v>1.3013248263000002E-3</v>
      </c>
      <c r="I1621" s="74"/>
      <c r="J1621" s="337">
        <v>7.3368184962406017E-3</v>
      </c>
      <c r="K1621" s="338">
        <v>7.3368184962406017E-3</v>
      </c>
      <c r="L1621" s="74"/>
      <c r="M1621" s="339">
        <v>1.4589025999999999E-4</v>
      </c>
      <c r="N1621" s="340">
        <f t="shared" si="98"/>
        <v>1.4589025999999999E-4</v>
      </c>
      <c r="O1621" s="74"/>
      <c r="P1621" s="133">
        <v>1.3764855000000001E-4</v>
      </c>
      <c r="Q1621" s="145">
        <v>6.1603412999999996E-6</v>
      </c>
      <c r="R1621" s="145">
        <v>2.0813634999999998E-6</v>
      </c>
      <c r="S1621" s="134">
        <v>8.2523112312999999E-9</v>
      </c>
      <c r="T1621" s="135">
        <v>2.2782327476609998E-11</v>
      </c>
      <c r="U1621" s="135">
        <v>2.9150749037999999E-4</v>
      </c>
      <c r="V1621" s="342">
        <v>3.7828290000000001E-7</v>
      </c>
      <c r="W1621" s="89" t="s">
        <v>5885</v>
      </c>
      <c r="X1621" s="110"/>
      <c r="Y1621" s="110"/>
      <c r="Z1621" s="90"/>
    </row>
    <row r="1622" spans="1:26" ht="14.5" customHeight="1">
      <c r="B1622" s="129" t="s">
        <v>5864</v>
      </c>
      <c r="C1622" s="127" t="s">
        <v>422</v>
      </c>
      <c r="D1622" s="127" t="s">
        <v>764</v>
      </c>
      <c r="G1622" s="74"/>
      <c r="H1622" s="74"/>
      <c r="I1622" s="74"/>
      <c r="J1622" s="115"/>
      <c r="K1622" s="74"/>
      <c r="L1622" s="74"/>
      <c r="M1622" s="115"/>
      <c r="N1622" s="74"/>
      <c r="O1622" s="74"/>
      <c r="P1622" s="74"/>
      <c r="V1622" s="74"/>
      <c r="W1622" s="89"/>
      <c r="X1622" s="110"/>
      <c r="Y1622" s="110"/>
      <c r="Z1622" s="90"/>
    </row>
    <row r="1623" spans="1:26" ht="14.5" customHeight="1">
      <c r="A1623" s="74" t="s">
        <v>5886</v>
      </c>
      <c r="B1623" s="129" t="s">
        <v>5864</v>
      </c>
      <c r="C1623" s="130" t="s">
        <v>423</v>
      </c>
      <c r="D1623" s="131" t="s">
        <v>764</v>
      </c>
      <c r="E1623" s="129" t="s">
        <v>417</v>
      </c>
      <c r="F1623" s="132" t="s">
        <v>5887</v>
      </c>
      <c r="G1623" s="132">
        <v>5.2736637553000001E-3</v>
      </c>
      <c r="H1623" s="348">
        <v>5.2736637553000001E-3</v>
      </c>
      <c r="I1623" s="74"/>
      <c r="J1623" s="337">
        <v>1.9486851879699247E-2</v>
      </c>
      <c r="K1623" s="338">
        <v>1.9486851879699247E-2</v>
      </c>
      <c r="L1623" s="74"/>
      <c r="M1623" s="339">
        <v>3.9613350000000002E-4</v>
      </c>
      <c r="N1623" s="340">
        <f t="shared" ref="N1623:N1624" si="99">M1623</f>
        <v>3.9613350000000002E-4</v>
      </c>
      <c r="O1623" s="74"/>
      <c r="P1623" s="133">
        <v>3.5742112999999999E-4</v>
      </c>
      <c r="Q1623" s="145">
        <v>2.0358726999999999E-5</v>
      </c>
      <c r="R1623" s="145">
        <v>1.8353642000000001E-5</v>
      </c>
      <c r="S1623" s="134">
        <v>2.1428125199434998E-8</v>
      </c>
      <c r="T1623" s="135">
        <v>7.529115102966E-11</v>
      </c>
      <c r="U1623" s="135">
        <v>2.5705380595299997E-3</v>
      </c>
      <c r="V1623" s="342">
        <v>1.0161030999999999E-6</v>
      </c>
      <c r="W1623" s="237" t="s">
        <v>5888</v>
      </c>
      <c r="X1623" s="89"/>
      <c r="Y1623" s="89"/>
      <c r="Z1623" s="90"/>
    </row>
    <row r="1624" spans="1:26" ht="14.5" customHeight="1">
      <c r="A1624" s="74" t="s">
        <v>5889</v>
      </c>
      <c r="B1624" s="129" t="s">
        <v>5864</v>
      </c>
      <c r="C1624" s="130" t="s">
        <v>424</v>
      </c>
      <c r="D1624" s="131" t="s">
        <v>764</v>
      </c>
      <c r="E1624" s="129" t="s">
        <v>417</v>
      </c>
      <c r="F1624" s="132" t="s">
        <v>5890</v>
      </c>
      <c r="G1624" s="132">
        <v>1.7467446904999998E-3</v>
      </c>
      <c r="H1624" s="348">
        <v>1.7467446904999998E-3</v>
      </c>
      <c r="I1624" s="74"/>
      <c r="J1624" s="337">
        <v>9.8480781954887204E-3</v>
      </c>
      <c r="K1624" s="338">
        <v>9.8480781954887204E-3</v>
      </c>
      <c r="L1624" s="74"/>
      <c r="M1624" s="339">
        <v>1.9582584999999999E-4</v>
      </c>
      <c r="N1624" s="340">
        <f t="shared" si="99"/>
        <v>1.9582584999999999E-4</v>
      </c>
      <c r="O1624" s="74"/>
      <c r="P1624" s="133">
        <v>1.8476315999999999E-4</v>
      </c>
      <c r="Q1624" s="145">
        <v>8.2689144999999994E-6</v>
      </c>
      <c r="R1624" s="145">
        <v>2.7937764000000002E-6</v>
      </c>
      <c r="S1624" s="134">
        <v>1.10769278246E-8</v>
      </c>
      <c r="T1624" s="135">
        <v>3.0580305187999995E-11</v>
      </c>
      <c r="U1624" s="135">
        <v>3.9128522090999999E-4</v>
      </c>
      <c r="V1624" s="342">
        <v>5.0776228E-7</v>
      </c>
      <c r="W1624" s="237" t="s">
        <v>5888</v>
      </c>
      <c r="X1624" s="89"/>
      <c r="Y1624" s="89"/>
      <c r="Z1624" s="90"/>
    </row>
    <row r="1625" spans="1:26" ht="14.5" customHeight="1">
      <c r="B1625" s="129" t="s">
        <v>5864</v>
      </c>
      <c r="C1625" s="127" t="s">
        <v>425</v>
      </c>
      <c r="D1625" s="127" t="s">
        <v>426</v>
      </c>
      <c r="G1625" s="74"/>
      <c r="H1625" s="74"/>
      <c r="I1625" s="74"/>
      <c r="J1625" s="115"/>
      <c r="K1625" s="74"/>
      <c r="L1625" s="74"/>
      <c r="M1625" s="115"/>
      <c r="N1625" s="74"/>
      <c r="O1625" s="74"/>
      <c r="P1625" s="74"/>
      <c r="V1625" s="74"/>
      <c r="W1625" s="89"/>
      <c r="X1625" s="89"/>
      <c r="Y1625" s="89"/>
      <c r="Z1625" s="90"/>
    </row>
    <row r="1626" spans="1:26" ht="14.5" customHeight="1">
      <c r="A1626" s="74" t="s">
        <v>5891</v>
      </c>
      <c r="B1626" s="129" t="s">
        <v>5864</v>
      </c>
      <c r="C1626" s="130" t="s">
        <v>765</v>
      </c>
      <c r="D1626" s="131" t="s">
        <v>426</v>
      </c>
      <c r="E1626" s="129" t="s">
        <v>417</v>
      </c>
      <c r="F1626" s="132" t="s">
        <v>5892</v>
      </c>
      <c r="G1626" s="132">
        <v>5.9794329089000002E-2</v>
      </c>
      <c r="H1626" s="348">
        <v>5.9794329089000002E-2</v>
      </c>
      <c r="I1626" s="74"/>
      <c r="J1626" s="337">
        <v>0.22094757894736841</v>
      </c>
      <c r="K1626" s="338">
        <v>0.22094757894736841</v>
      </c>
      <c r="L1626" s="74"/>
      <c r="M1626" s="339">
        <v>4.4914765000000001E-3</v>
      </c>
      <c r="N1626" s="340">
        <f t="shared" ref="N1626:N1631" si="100">M1626</f>
        <v>4.4914765000000001E-3</v>
      </c>
      <c r="O1626" s="74"/>
      <c r="P1626" s="133">
        <v>4.0525444000000001E-3</v>
      </c>
      <c r="Q1626" s="133">
        <v>2.3083315E-4</v>
      </c>
      <c r="R1626" s="133">
        <v>2.0809891000000001E-4</v>
      </c>
      <c r="S1626" s="134">
        <v>2.4295829368692E-7</v>
      </c>
      <c r="T1626" s="135">
        <v>8.5367289959680002E-10</v>
      </c>
      <c r="U1626" s="135">
        <v>2.91455059984E-2</v>
      </c>
      <c r="V1626" s="342">
        <v>1.1520872E-5</v>
      </c>
      <c r="W1626" s="110" t="s">
        <v>5893</v>
      </c>
      <c r="X1626" s="89"/>
      <c r="Y1626" s="89"/>
      <c r="Z1626" s="90"/>
    </row>
    <row r="1627" spans="1:26" ht="14.5" customHeight="1">
      <c r="A1627" s="74" t="s">
        <v>5894</v>
      </c>
      <c r="B1627" s="129" t="s">
        <v>5864</v>
      </c>
      <c r="C1627" s="130" t="s">
        <v>766</v>
      </c>
      <c r="D1627" s="131" t="s">
        <v>426</v>
      </c>
      <c r="E1627" s="129" t="s">
        <v>427</v>
      </c>
      <c r="F1627" s="132" t="s">
        <v>5895</v>
      </c>
      <c r="G1627" s="132">
        <v>3.0844992706799998E-4</v>
      </c>
      <c r="H1627" s="348">
        <v>3.0844992706799998E-4</v>
      </c>
      <c r="I1627" s="74"/>
      <c r="J1627" s="337">
        <v>1.0645743609022556E-3</v>
      </c>
      <c r="K1627" s="338">
        <v>1.0645743609022556E-3</v>
      </c>
      <c r="L1627" s="74"/>
      <c r="M1627" s="345">
        <v>2.4329643999999999E-5</v>
      </c>
      <c r="N1627" s="340">
        <f t="shared" si="100"/>
        <v>2.4329643999999999E-5</v>
      </c>
      <c r="P1627" s="145">
        <v>2.2134576000000001E-5</v>
      </c>
      <c r="Q1627" s="145">
        <v>1.1762012999999999E-6</v>
      </c>
      <c r="R1627" s="145">
        <v>1.0188671999999999E-6</v>
      </c>
      <c r="S1627" s="134">
        <v>1.3270129338981999E-9</v>
      </c>
      <c r="T1627" s="135">
        <v>4.3498566984136901E-12</v>
      </c>
      <c r="U1627" s="135">
        <v>1.4269848930999998E-4</v>
      </c>
      <c r="V1627" s="342">
        <v>6.3094648000000004E-8</v>
      </c>
      <c r="W1627" s="110" t="s">
        <v>5896</v>
      </c>
      <c r="X1627" s="89"/>
      <c r="Y1627" s="89"/>
      <c r="Z1627" s="90"/>
    </row>
    <row r="1628" spans="1:26" ht="14.5" customHeight="1">
      <c r="A1628" s="74" t="s">
        <v>5897</v>
      </c>
      <c r="B1628" s="129" t="s">
        <v>5864</v>
      </c>
      <c r="C1628" s="130" t="s">
        <v>767</v>
      </c>
      <c r="D1628" s="131" t="s">
        <v>426</v>
      </c>
      <c r="E1628" s="129" t="s">
        <v>417</v>
      </c>
      <c r="F1628" s="132" t="s">
        <v>5898</v>
      </c>
      <c r="G1628" s="132">
        <v>2.2032138271500003E-2</v>
      </c>
      <c r="H1628" s="348">
        <v>2.2032138271500003E-2</v>
      </c>
      <c r="I1628" s="74"/>
      <c r="J1628" s="337">
        <v>7.6041030075187963E-2</v>
      </c>
      <c r="K1628" s="338">
        <v>7.6041030075187963E-2</v>
      </c>
      <c r="L1628" s="74"/>
      <c r="M1628" s="339">
        <v>1.7378317E-3</v>
      </c>
      <c r="N1628" s="340">
        <f t="shared" si="100"/>
        <v>1.7378317E-3</v>
      </c>
      <c r="O1628" s="74"/>
      <c r="P1628" s="133">
        <v>1.5810411000000001E-3</v>
      </c>
      <c r="Q1628" s="145">
        <v>8.4014375000000005E-5</v>
      </c>
      <c r="R1628" s="145">
        <v>7.2776230999999994E-5</v>
      </c>
      <c r="S1628" s="134">
        <v>9.4786639153990022E-8</v>
      </c>
      <c r="T1628" s="135">
        <v>3.1070405117724895E-10</v>
      </c>
      <c r="U1628" s="135">
        <v>1.0192749807999999E-2</v>
      </c>
      <c r="V1628" s="342">
        <v>4.5067606E-6</v>
      </c>
      <c r="W1628" s="89" t="s">
        <v>5899</v>
      </c>
      <c r="X1628" s="89"/>
      <c r="Y1628" s="89"/>
      <c r="Z1628" s="90"/>
    </row>
    <row r="1629" spans="1:26" ht="14.5" customHeight="1">
      <c r="A1629" s="74" t="s">
        <v>5900</v>
      </c>
      <c r="B1629" s="129" t="s">
        <v>5864</v>
      </c>
      <c r="C1629" s="130" t="s">
        <v>768</v>
      </c>
      <c r="D1629" s="131" t="s">
        <v>426</v>
      </c>
      <c r="E1629" s="129" t="s">
        <v>417</v>
      </c>
      <c r="F1629" s="132" t="s">
        <v>5901</v>
      </c>
      <c r="G1629" s="132">
        <v>2.5704161320700001E-2</v>
      </c>
      <c r="H1629" s="348">
        <v>2.5704161320700001E-2</v>
      </c>
      <c r="I1629" s="74"/>
      <c r="J1629" s="337">
        <v>8.8714533834586468E-2</v>
      </c>
      <c r="K1629" s="338">
        <v>8.8714533834586468E-2</v>
      </c>
      <c r="L1629" s="74"/>
      <c r="M1629" s="339">
        <v>2.0274704000000001E-3</v>
      </c>
      <c r="N1629" s="340">
        <f t="shared" si="100"/>
        <v>2.0274704000000001E-3</v>
      </c>
      <c r="O1629" s="74"/>
      <c r="P1629" s="133">
        <v>1.8445480000000001E-3</v>
      </c>
      <c r="Q1629" s="145">
        <v>9.8016771E-5</v>
      </c>
      <c r="R1629" s="145">
        <v>8.4905601999999994E-5</v>
      </c>
      <c r="S1629" s="134">
        <v>1.1058441165529001E-7</v>
      </c>
      <c r="T1629" s="135">
        <v>3.6248806420467408E-10</v>
      </c>
      <c r="U1629" s="135">
        <v>1.1891541275999999E-2</v>
      </c>
      <c r="V1629" s="342">
        <v>5.2578873000000002E-6</v>
      </c>
      <c r="W1629" s="89" t="s">
        <v>5899</v>
      </c>
      <c r="X1629" s="237"/>
      <c r="Y1629" s="237"/>
      <c r="Z1629" s="90"/>
    </row>
    <row r="1630" spans="1:26" ht="14.5" customHeight="1">
      <c r="A1630" s="74" t="s">
        <v>5902</v>
      </c>
      <c r="B1630" s="129" t="s">
        <v>5864</v>
      </c>
      <c r="C1630" s="130" t="s">
        <v>5903</v>
      </c>
      <c r="D1630" s="131" t="s">
        <v>426</v>
      </c>
      <c r="E1630" s="129" t="s">
        <v>420</v>
      </c>
      <c r="F1630" s="132" t="s">
        <v>5904</v>
      </c>
      <c r="G1630" s="132">
        <v>9.0322088156000006E-3</v>
      </c>
      <c r="H1630" s="348">
        <v>9.0322088156000006E-3</v>
      </c>
      <c r="I1630" s="74"/>
      <c r="J1630" s="337">
        <v>3.1173481203007516E-2</v>
      </c>
      <c r="K1630" s="338">
        <v>3.1173481203007516E-2</v>
      </c>
      <c r="L1630" s="74"/>
      <c r="M1630" s="339">
        <v>7.1243467999999996E-4</v>
      </c>
      <c r="N1630" s="340">
        <f t="shared" si="100"/>
        <v>7.1243467999999996E-4</v>
      </c>
      <c r="O1630" s="74"/>
      <c r="P1630" s="133">
        <v>6.4815741999999996E-4</v>
      </c>
      <c r="Q1630" s="145">
        <v>3.4442203999999998E-5</v>
      </c>
      <c r="R1630" s="145">
        <v>2.9835058E-5</v>
      </c>
      <c r="S1630" s="134">
        <v>3.8858358605444994E-8</v>
      </c>
      <c r="T1630" s="135">
        <v>1.2737501318517259E-10</v>
      </c>
      <c r="U1630" s="135">
        <v>4.1785795777999997E-3</v>
      </c>
      <c r="V1630" s="342">
        <v>1.8475739000000001E-6</v>
      </c>
      <c r="W1630" s="89" t="s">
        <v>5899</v>
      </c>
      <c r="X1630" s="237"/>
      <c r="Y1630" s="237"/>
      <c r="Z1630" s="90"/>
    </row>
    <row r="1631" spans="1:26" ht="14.5" customHeight="1">
      <c r="A1631" s="74" t="s">
        <v>5905</v>
      </c>
      <c r="B1631" s="129" t="s">
        <v>5864</v>
      </c>
      <c r="C1631" s="130" t="s">
        <v>5906</v>
      </c>
      <c r="D1631" s="131" t="s">
        <v>426</v>
      </c>
      <c r="E1631" s="129" t="s">
        <v>420</v>
      </c>
      <c r="F1631" s="132" t="s">
        <v>5907</v>
      </c>
      <c r="G1631" s="132">
        <v>8.2253314242399997E-3</v>
      </c>
      <c r="H1631" s="348">
        <v>8.2253314242399997E-3</v>
      </c>
      <c r="I1631" s="74"/>
      <c r="J1631" s="337">
        <v>2.8388649624060149E-2</v>
      </c>
      <c r="K1631" s="338">
        <v>2.8388649624060149E-2</v>
      </c>
      <c r="L1631" s="74"/>
      <c r="M1631" s="339">
        <v>6.4879051000000002E-4</v>
      </c>
      <c r="N1631" s="340">
        <f t="shared" si="100"/>
        <v>6.4879051000000002E-4</v>
      </c>
      <c r="O1631" s="74"/>
      <c r="P1631" s="133">
        <v>5.9025536E-4</v>
      </c>
      <c r="Q1631" s="145">
        <v>3.1365366999999999E-5</v>
      </c>
      <c r="R1631" s="145">
        <v>2.7169792999999999E-5</v>
      </c>
      <c r="S1631" s="134">
        <v>3.5387011680919997E-8</v>
      </c>
      <c r="T1631" s="135">
        <v>1.1599617872032181E-10</v>
      </c>
      <c r="U1631" s="135">
        <v>3.8052931482999998E-3</v>
      </c>
      <c r="V1631" s="342">
        <v>1.6825239000000001E-6</v>
      </c>
      <c r="W1631" s="89" t="s">
        <v>5899</v>
      </c>
      <c r="X1631" s="151"/>
      <c r="Y1631" s="151"/>
      <c r="Z1631" s="151"/>
    </row>
    <row r="1632" spans="1:26" ht="14.5" customHeight="1">
      <c r="B1632" s="129" t="s">
        <v>5864</v>
      </c>
      <c r="C1632" s="127" t="s">
        <v>428</v>
      </c>
      <c r="D1632" s="127" t="s">
        <v>769</v>
      </c>
      <c r="G1632" s="74"/>
      <c r="H1632" s="74"/>
      <c r="I1632" s="74"/>
      <c r="J1632" s="115"/>
      <c r="K1632" s="74"/>
      <c r="L1632" s="74"/>
      <c r="M1632" s="115"/>
      <c r="N1632" s="74"/>
      <c r="O1632" s="74"/>
      <c r="P1632" s="74"/>
      <c r="V1632" s="74"/>
      <c r="W1632" s="89"/>
      <c r="X1632" s="151"/>
      <c r="Y1632" s="151"/>
      <c r="Z1632" s="151"/>
    </row>
    <row r="1633" spans="1:26" ht="14.5" customHeight="1">
      <c r="A1633" s="74" t="s">
        <v>5908</v>
      </c>
      <c r="B1633" s="129" t="s">
        <v>5864</v>
      </c>
      <c r="C1633" s="130" t="s">
        <v>429</v>
      </c>
      <c r="D1633" s="131" t="s">
        <v>769</v>
      </c>
      <c r="E1633" s="129" t="s">
        <v>417</v>
      </c>
      <c r="F1633" s="132" t="s">
        <v>5909</v>
      </c>
      <c r="G1633" s="132">
        <v>5.5610473466999998E-3</v>
      </c>
      <c r="H1633" s="348">
        <v>5.5610473466999998E-3</v>
      </c>
      <c r="I1633" s="74"/>
      <c r="J1633" s="337">
        <v>2.0137728571428568E-2</v>
      </c>
      <c r="K1633" s="338">
        <v>2.0137728571428568E-2</v>
      </c>
      <c r="L1633" s="74"/>
      <c r="M1633" s="339">
        <v>4.4375003999999997E-4</v>
      </c>
      <c r="N1633" s="340">
        <f t="shared" ref="N1633:N1640" si="101">M1633</f>
        <v>4.4375003999999997E-4</v>
      </c>
      <c r="O1633" s="74"/>
      <c r="P1633" s="133">
        <v>4.0310893999999999E-4</v>
      </c>
      <c r="Q1633" s="145">
        <v>2.1675709000000001E-5</v>
      </c>
      <c r="R1633" s="145">
        <v>1.8965390999999998E-5</v>
      </c>
      <c r="S1633" s="134">
        <v>2.4167202498334003E-8</v>
      </c>
      <c r="T1633" s="135">
        <v>8.0161647205099987E-11</v>
      </c>
      <c r="U1633" s="135">
        <v>2.6562172609599999E-3</v>
      </c>
      <c r="V1633" s="342">
        <v>1.0807012E-6</v>
      </c>
      <c r="W1633" s="235" t="s">
        <v>5910</v>
      </c>
      <c r="X1633" s="89"/>
      <c r="Y1633" s="89"/>
      <c r="Z1633" s="90"/>
    </row>
    <row r="1634" spans="1:26" ht="14.5" customHeight="1">
      <c r="A1634" s="74" t="s">
        <v>5911</v>
      </c>
      <c r="B1634" s="129" t="s">
        <v>5864</v>
      </c>
      <c r="C1634" s="130" t="s">
        <v>430</v>
      </c>
      <c r="D1634" s="131" t="s">
        <v>769</v>
      </c>
      <c r="E1634" s="129" t="s">
        <v>417</v>
      </c>
      <c r="F1634" s="132" t="s">
        <v>5912</v>
      </c>
      <c r="G1634" s="132">
        <v>1.5849733080455001E-3</v>
      </c>
      <c r="H1634" s="348">
        <v>1.5849733080455001E-3</v>
      </c>
      <c r="I1634" s="74"/>
      <c r="J1634" s="337">
        <v>5.4867903759398496E-3</v>
      </c>
      <c r="K1634" s="338">
        <v>5.4867903759398496E-3</v>
      </c>
      <c r="L1634" s="74"/>
      <c r="M1634" s="339">
        <v>1.5043502000000001E-4</v>
      </c>
      <c r="N1634" s="340">
        <f t="shared" si="101"/>
        <v>1.5043502000000001E-4</v>
      </c>
      <c r="O1634" s="74"/>
      <c r="P1634" s="133">
        <v>1.4049221000000001E-4</v>
      </c>
      <c r="Q1634" s="145">
        <v>5.2228606999999997E-6</v>
      </c>
      <c r="R1634" s="145">
        <v>4.7199466E-6</v>
      </c>
      <c r="S1634" s="134">
        <v>8.4227944742479992E-9</v>
      </c>
      <c r="T1634" s="135">
        <v>1.9315313229790002E-11</v>
      </c>
      <c r="U1634" s="135">
        <v>6.6105694180299999E-4</v>
      </c>
      <c r="V1634" s="342">
        <v>2.9436380000000002E-7</v>
      </c>
      <c r="W1634" s="235" t="s">
        <v>5913</v>
      </c>
      <c r="X1634" s="110"/>
      <c r="Y1634" s="110"/>
      <c r="Z1634" s="90"/>
    </row>
    <row r="1635" spans="1:26" ht="14.5" customHeight="1">
      <c r="A1635" s="74" t="s">
        <v>5914</v>
      </c>
      <c r="B1635" s="129" t="s">
        <v>5864</v>
      </c>
      <c r="C1635" s="130" t="s">
        <v>431</v>
      </c>
      <c r="D1635" s="131" t="s">
        <v>769</v>
      </c>
      <c r="E1635" s="129" t="s">
        <v>417</v>
      </c>
      <c r="F1635" s="132" t="s">
        <v>5915</v>
      </c>
      <c r="G1635" s="132">
        <v>9.4963629844740005E-4</v>
      </c>
      <c r="H1635" s="348">
        <v>9.4963629844740005E-4</v>
      </c>
      <c r="I1635" s="74"/>
      <c r="J1635" s="337">
        <v>3.287408872180451E-3</v>
      </c>
      <c r="K1635" s="338">
        <v>3.287408872180451E-3</v>
      </c>
      <c r="L1635" s="74"/>
      <c r="M1635" s="345">
        <v>9.0133098999999997E-5</v>
      </c>
      <c r="N1635" s="340">
        <f t="shared" si="101"/>
        <v>9.0133098999999997E-5</v>
      </c>
      <c r="P1635" s="145">
        <v>8.4175868999999997E-5</v>
      </c>
      <c r="Q1635" s="145">
        <v>3.1292754999999999E-6</v>
      </c>
      <c r="R1635" s="145">
        <v>2.8279545999999999E-6</v>
      </c>
      <c r="S1635" s="134">
        <v>5.0465148642272994E-9</v>
      </c>
      <c r="T1635" s="135">
        <v>1.1572764372029999E-11</v>
      </c>
      <c r="U1635" s="135">
        <v>3.9607208047299998E-4</v>
      </c>
      <c r="V1635" s="342">
        <v>1.7636799E-7</v>
      </c>
      <c r="W1635" s="235" t="s">
        <v>5916</v>
      </c>
      <c r="X1635" s="110"/>
      <c r="Y1635" s="110"/>
      <c r="Z1635" s="90"/>
    </row>
    <row r="1636" spans="1:26" ht="14.5" customHeight="1">
      <c r="A1636" s="74" t="s">
        <v>5917</v>
      </c>
      <c r="B1636" s="129" t="s">
        <v>5864</v>
      </c>
      <c r="C1636" s="130" t="s">
        <v>432</v>
      </c>
      <c r="D1636" s="131" t="s">
        <v>769</v>
      </c>
      <c r="E1636" s="129" t="s">
        <v>417</v>
      </c>
      <c r="F1636" s="132" t="s">
        <v>5918</v>
      </c>
      <c r="G1636" s="132">
        <v>3.7183700412819999E-3</v>
      </c>
      <c r="H1636" s="348">
        <v>3.7183700412819999E-3</v>
      </c>
      <c r="I1636" s="74"/>
      <c r="J1636" s="337">
        <v>1.2872088721804511E-2</v>
      </c>
      <c r="K1636" s="338">
        <v>1.2872088721804511E-2</v>
      </c>
      <c r="L1636" s="74"/>
      <c r="M1636" s="339">
        <v>3.5292271000000002E-4</v>
      </c>
      <c r="N1636" s="340">
        <f t="shared" si="101"/>
        <v>3.5292271000000002E-4</v>
      </c>
      <c r="O1636" s="74"/>
      <c r="P1636" s="133">
        <v>3.2959674E-4</v>
      </c>
      <c r="Q1636" s="145">
        <v>1.2252906000000001E-5</v>
      </c>
      <c r="R1636" s="145">
        <v>1.1073062E-5</v>
      </c>
      <c r="S1636" s="134">
        <v>1.9759996171751999E-8</v>
      </c>
      <c r="T1636" s="135">
        <v>4.5314000898979998E-11</v>
      </c>
      <c r="U1636" s="135">
        <v>1.550849097885E-3</v>
      </c>
      <c r="V1636" s="342">
        <v>6.9058168999999997E-7</v>
      </c>
      <c r="W1636" s="235" t="s">
        <v>5919</v>
      </c>
      <c r="X1636" s="110"/>
      <c r="Y1636" s="110"/>
      <c r="Z1636" s="90"/>
    </row>
    <row r="1637" spans="1:26" ht="14.5" customHeight="1">
      <c r="A1637" s="74" t="s">
        <v>5920</v>
      </c>
      <c r="B1637" s="129" t="s">
        <v>5864</v>
      </c>
      <c r="C1637" s="130" t="s">
        <v>433</v>
      </c>
      <c r="D1637" s="131" t="s">
        <v>769</v>
      </c>
      <c r="E1637" s="129" t="s">
        <v>417</v>
      </c>
      <c r="F1637" s="132" t="s">
        <v>5921</v>
      </c>
      <c r="G1637" s="132">
        <v>3.2473418016969995E-3</v>
      </c>
      <c r="H1637" s="348">
        <v>3.2473418016969995E-3</v>
      </c>
      <c r="I1637" s="74"/>
      <c r="J1637" s="337">
        <v>1.1241503759398495E-2</v>
      </c>
      <c r="K1637" s="338">
        <v>1.1241503759398495E-2</v>
      </c>
      <c r="L1637" s="74"/>
      <c r="M1637" s="339">
        <v>3.0821587000000002E-4</v>
      </c>
      <c r="N1637" s="340">
        <f t="shared" si="101"/>
        <v>3.0821587000000002E-4</v>
      </c>
      <c r="O1637" s="74"/>
      <c r="P1637" s="133">
        <v>2.8784474000000002E-4</v>
      </c>
      <c r="Q1637" s="145">
        <v>1.0700757E-5</v>
      </c>
      <c r="R1637" s="145">
        <v>9.6703710000000005E-6</v>
      </c>
      <c r="S1637" s="134">
        <v>1.7256879484131999E-8</v>
      </c>
      <c r="T1637" s="135">
        <v>3.9573804659169998E-11</v>
      </c>
      <c r="U1637" s="135">
        <v>1.354393696853E-3</v>
      </c>
      <c r="V1637" s="342">
        <v>6.0310156000000004E-7</v>
      </c>
      <c r="W1637" s="235" t="s">
        <v>5922</v>
      </c>
      <c r="X1637" s="110"/>
      <c r="Y1637" s="110"/>
      <c r="Z1637" s="90"/>
    </row>
    <row r="1638" spans="1:26" ht="14.5" customHeight="1">
      <c r="A1638" s="74" t="s">
        <v>5923</v>
      </c>
      <c r="B1638" s="129" t="s">
        <v>5864</v>
      </c>
      <c r="C1638" s="130" t="s">
        <v>434</v>
      </c>
      <c r="D1638" s="131" t="s">
        <v>769</v>
      </c>
      <c r="E1638" s="129" t="s">
        <v>417</v>
      </c>
      <c r="F1638" s="132" t="s">
        <v>5924</v>
      </c>
      <c r="G1638" s="132">
        <v>1.3794765685349001E-3</v>
      </c>
      <c r="H1638" s="348">
        <v>1.3794765685349001E-3</v>
      </c>
      <c r="I1638" s="74"/>
      <c r="J1638" s="337">
        <v>4.7754108270676686E-3</v>
      </c>
      <c r="K1638" s="338">
        <v>4.7754108270676686E-3</v>
      </c>
      <c r="L1638" s="74"/>
      <c r="M1638" s="339">
        <v>1.3093065E-4</v>
      </c>
      <c r="N1638" s="340">
        <f t="shared" si="101"/>
        <v>1.3093065E-4</v>
      </c>
      <c r="O1638" s="74"/>
      <c r="P1638" s="133">
        <v>1.2227696000000001E-4</v>
      </c>
      <c r="Q1638" s="145">
        <v>4.5457005000000001E-6</v>
      </c>
      <c r="R1638" s="145">
        <v>4.1079908E-6</v>
      </c>
      <c r="S1638" s="134">
        <v>7.330752783388E-9</v>
      </c>
      <c r="T1638" s="135">
        <v>1.6811022097570002E-11</v>
      </c>
      <c r="U1638" s="135">
        <v>5.7534884940800004E-4</v>
      </c>
      <c r="V1638" s="342">
        <v>2.5619861000000002E-7</v>
      </c>
      <c r="W1638" s="235" t="s">
        <v>5925</v>
      </c>
      <c r="X1638" s="89"/>
      <c r="Y1638" s="89"/>
      <c r="Z1638" s="90"/>
    </row>
    <row r="1639" spans="1:26" ht="14.5" customHeight="1">
      <c r="A1639" s="74" t="s">
        <v>5926</v>
      </c>
      <c r="B1639" s="129" t="s">
        <v>5864</v>
      </c>
      <c r="C1639" s="130" t="s">
        <v>770</v>
      </c>
      <c r="D1639" s="131" t="s">
        <v>769</v>
      </c>
      <c r="E1639" s="129" t="s">
        <v>417</v>
      </c>
      <c r="F1639" s="132" t="s">
        <v>5927</v>
      </c>
      <c r="G1639" s="132">
        <v>8.3280323341479998E-4</v>
      </c>
      <c r="H1639" s="348">
        <v>8.3280323341479998E-4</v>
      </c>
      <c r="I1639" s="74"/>
      <c r="J1639" s="337">
        <v>2.8829613533834586E-3</v>
      </c>
      <c r="K1639" s="338">
        <v>2.8829613533834586E-3</v>
      </c>
      <c r="L1639" s="74"/>
      <c r="M1639" s="345">
        <v>7.9044088999999994E-5</v>
      </c>
      <c r="N1639" s="340">
        <f t="shared" si="101"/>
        <v>7.9044088999999994E-5</v>
      </c>
      <c r="P1639" s="145">
        <v>7.3819771999999998E-5</v>
      </c>
      <c r="Q1639" s="145">
        <v>2.7442829999999999E-6</v>
      </c>
      <c r="R1639" s="145">
        <v>2.4800334E-6</v>
      </c>
      <c r="S1639" s="134">
        <v>4.4256458579267997E-9</v>
      </c>
      <c r="T1639" s="135">
        <v>1.0148975492910002E-11</v>
      </c>
      <c r="U1639" s="135">
        <v>3.47343617087E-4</v>
      </c>
      <c r="V1639" s="342">
        <v>1.5466956000000001E-7</v>
      </c>
      <c r="W1639" s="235" t="s">
        <v>5928</v>
      </c>
      <c r="X1639" s="89"/>
      <c r="Y1639" s="89"/>
      <c r="Z1639" s="90"/>
    </row>
    <row r="1640" spans="1:26" ht="14.5" customHeight="1">
      <c r="A1640" s="74" t="s">
        <v>5929</v>
      </c>
      <c r="B1640" s="129" t="s">
        <v>5864</v>
      </c>
      <c r="C1640" s="130" t="s">
        <v>771</v>
      </c>
      <c r="D1640" s="131" t="s">
        <v>769</v>
      </c>
      <c r="E1640" s="129" t="s">
        <v>420</v>
      </c>
      <c r="F1640" s="132" t="s">
        <v>5930</v>
      </c>
      <c r="G1640" s="132">
        <v>5.6593910593950001E-4</v>
      </c>
      <c r="H1640" s="348">
        <v>5.6593910593950001E-4</v>
      </c>
      <c r="I1640" s="74"/>
      <c r="J1640" s="337">
        <v>1.9591429323308272E-3</v>
      </c>
      <c r="K1640" s="338">
        <v>1.9591429323308272E-3</v>
      </c>
      <c r="L1640" s="74"/>
      <c r="M1640" s="339">
        <v>5.3715138000000001E-5</v>
      </c>
      <c r="N1640" s="340">
        <f t="shared" si="101"/>
        <v>5.3715138000000001E-5</v>
      </c>
      <c r="O1640" s="74"/>
      <c r="P1640" s="133">
        <v>5.0164906000000001E-5</v>
      </c>
      <c r="Q1640" s="145">
        <v>1.8649027999999999E-6</v>
      </c>
      <c r="R1640" s="145">
        <v>1.6853295000000001E-6</v>
      </c>
      <c r="S1640" s="134">
        <v>3.0074883060094996E-9</v>
      </c>
      <c r="T1640" s="135">
        <v>6.8968296425040008E-12</v>
      </c>
      <c r="U1640" s="135">
        <v>2.3604055411599999E-4</v>
      </c>
      <c r="V1640" s="342">
        <v>1.0510712E-7</v>
      </c>
      <c r="W1640" s="235" t="s">
        <v>5925</v>
      </c>
      <c r="X1640" s="89"/>
      <c r="Y1640" s="89"/>
      <c r="Z1640" s="90"/>
    </row>
    <row r="1641" spans="1:26" ht="14.5" customHeight="1">
      <c r="B1641" s="129" t="s">
        <v>5931</v>
      </c>
      <c r="C1641" s="127" t="s">
        <v>5932</v>
      </c>
      <c r="D1641" s="131"/>
      <c r="G1641" s="74"/>
      <c r="H1641" s="74"/>
      <c r="I1641" s="74"/>
      <c r="J1641" s="115"/>
      <c r="K1641" s="74"/>
      <c r="L1641" s="74"/>
      <c r="M1641" s="115"/>
      <c r="N1641" s="74"/>
      <c r="O1641" s="74"/>
      <c r="P1641" s="74"/>
      <c r="V1641" s="74"/>
      <c r="W1641" s="89"/>
      <c r="X1641" s="151"/>
      <c r="Y1641" s="151"/>
      <c r="Z1641" s="151"/>
    </row>
    <row r="1642" spans="1:26" ht="14.5" customHeight="1">
      <c r="B1642" s="129" t="s">
        <v>5931</v>
      </c>
      <c r="C1642" s="127" t="s">
        <v>435</v>
      </c>
      <c r="D1642" s="127" t="s">
        <v>436</v>
      </c>
      <c r="G1642" s="74"/>
      <c r="H1642" s="74"/>
      <c r="I1642" s="74"/>
      <c r="J1642" s="115"/>
      <c r="K1642" s="74"/>
      <c r="L1642" s="74"/>
      <c r="M1642" s="115"/>
      <c r="N1642" s="74"/>
      <c r="O1642" s="74"/>
      <c r="P1642" s="74"/>
      <c r="V1642" s="74"/>
      <c r="W1642" s="89"/>
      <c r="X1642" s="235"/>
      <c r="Y1642" s="235"/>
      <c r="Z1642" s="90"/>
    </row>
    <row r="1643" spans="1:26" ht="14.5" customHeight="1">
      <c r="A1643" s="74" t="s">
        <v>5933</v>
      </c>
      <c r="B1643" s="129" t="s">
        <v>5931</v>
      </c>
      <c r="C1643" s="130" t="s">
        <v>437</v>
      </c>
      <c r="D1643" s="131" t="s">
        <v>5934</v>
      </c>
      <c r="E1643" s="129" t="s">
        <v>957</v>
      </c>
      <c r="F1643" s="132" t="s">
        <v>5935</v>
      </c>
      <c r="G1643" s="132">
        <v>8.9035460509999997E-2</v>
      </c>
      <c r="H1643" s="348">
        <v>8.9035460509999997E-2</v>
      </c>
      <c r="I1643" s="74"/>
      <c r="J1643" s="337">
        <v>0.50197844360902255</v>
      </c>
      <c r="K1643" s="338">
        <v>0.50197844360902255</v>
      </c>
      <c r="L1643" s="74"/>
      <c r="M1643" s="339">
        <v>9.9816786000000001E-3</v>
      </c>
      <c r="N1643" s="340">
        <f t="shared" ref="N1643:N1646" si="102">M1643</f>
        <v>9.9816786000000001E-3</v>
      </c>
      <c r="O1643" s="74"/>
      <c r="P1643" s="133">
        <v>9.4177887000000005E-3</v>
      </c>
      <c r="Q1643" s="133">
        <v>4.2148495000000002E-4</v>
      </c>
      <c r="R1643" s="133">
        <v>1.4240499E-4</v>
      </c>
      <c r="S1643" s="134">
        <v>5.6461563112000002E-7</v>
      </c>
      <c r="T1643" s="135">
        <v>1.5587460533510001E-9</v>
      </c>
      <c r="U1643" s="135">
        <v>1.99446769658E-2</v>
      </c>
      <c r="V1643" s="342">
        <v>2.5881772E-5</v>
      </c>
      <c r="W1643" s="235" t="s">
        <v>5936</v>
      </c>
      <c r="X1643" s="235"/>
      <c r="Y1643" s="235"/>
      <c r="Z1643" s="90"/>
    </row>
    <row r="1644" spans="1:26" ht="14.5" customHeight="1">
      <c r="A1644" s="74" t="s">
        <v>5937</v>
      </c>
      <c r="B1644" s="129" t="s">
        <v>5931</v>
      </c>
      <c r="C1644" s="130" t="s">
        <v>438</v>
      </c>
      <c r="D1644" s="131" t="s">
        <v>5934</v>
      </c>
      <c r="E1644" s="129" t="s">
        <v>957</v>
      </c>
      <c r="F1644" s="132" t="s">
        <v>5938</v>
      </c>
      <c r="G1644" s="132">
        <v>0.16394396965819999</v>
      </c>
      <c r="H1644" s="348">
        <v>0.16394396965819999</v>
      </c>
      <c r="I1644" s="74"/>
      <c r="J1644" s="337">
        <v>0.88743842105263149</v>
      </c>
      <c r="K1644" s="338">
        <v>0.88743842105263149</v>
      </c>
      <c r="L1644" s="74"/>
      <c r="M1644" s="339">
        <v>2.4972390000000001E-2</v>
      </c>
      <c r="N1644" s="340">
        <f t="shared" si="102"/>
        <v>2.4972390000000001E-2</v>
      </c>
      <c r="O1644" s="74"/>
      <c r="P1644" s="133">
        <v>2.3441687999999999E-2</v>
      </c>
      <c r="Q1644" s="133">
        <v>8.9153724999999995E-4</v>
      </c>
      <c r="R1644" s="133">
        <v>6.3916508999999999E-4</v>
      </c>
      <c r="S1644" s="134">
        <v>1.4053769841660998E-6</v>
      </c>
      <c r="T1644" s="135">
        <v>3.2971052258228004E-9</v>
      </c>
      <c r="U1644" s="135">
        <v>8.9518919598999991E-2</v>
      </c>
      <c r="V1644" s="342">
        <v>5.1917903000000001E-5</v>
      </c>
      <c r="W1644" s="235" t="s">
        <v>5939</v>
      </c>
      <c r="X1644" s="235"/>
      <c r="Y1644" s="235"/>
      <c r="Z1644" s="90"/>
    </row>
    <row r="1645" spans="1:26" ht="14.5" customHeight="1">
      <c r="A1645" s="74" t="s">
        <v>5940</v>
      </c>
      <c r="B1645" s="129" t="s">
        <v>5931</v>
      </c>
      <c r="C1645" s="130" t="s">
        <v>5941</v>
      </c>
      <c r="D1645" s="131" t="s">
        <v>5934</v>
      </c>
      <c r="E1645" s="129" t="s">
        <v>427</v>
      </c>
      <c r="F1645" s="132" t="s">
        <v>5942</v>
      </c>
      <c r="G1645" s="132">
        <v>9.7041374889999992E-5</v>
      </c>
      <c r="H1645" s="348">
        <v>9.7041374889999992E-5</v>
      </c>
      <c r="I1645" s="74"/>
      <c r="J1645" s="337">
        <v>5.4711547368421049E-4</v>
      </c>
      <c r="K1645" s="338">
        <v>5.4711547368421049E-4</v>
      </c>
      <c r="L1645" s="74"/>
      <c r="M1645" s="345">
        <v>1.0879214000000001E-5</v>
      </c>
      <c r="N1645" s="340">
        <f t="shared" si="102"/>
        <v>1.0879214000000001E-5</v>
      </c>
      <c r="P1645" s="145">
        <v>1.026462E-5</v>
      </c>
      <c r="Q1645" s="145">
        <v>4.5938414000000001E-7</v>
      </c>
      <c r="R1645" s="145">
        <v>1.5520979999999999E-7</v>
      </c>
      <c r="S1645" s="134">
        <v>6.1538487914999998E-10</v>
      </c>
      <c r="T1645" s="135">
        <v>1.6989058063340001E-12</v>
      </c>
      <c r="U1645" s="135">
        <v>2.1738067162000002E-5</v>
      </c>
      <c r="V1645" s="342">
        <v>2.8209016E-8</v>
      </c>
      <c r="W1645" s="74" t="s">
        <v>5943</v>
      </c>
      <c r="X1645" s="235"/>
      <c r="Y1645" s="235"/>
      <c r="Z1645" s="90"/>
    </row>
    <row r="1646" spans="1:26" ht="14.5" customHeight="1">
      <c r="A1646" s="74" t="s">
        <v>5944</v>
      </c>
      <c r="B1646" s="129" t="s">
        <v>5931</v>
      </c>
      <c r="C1646" s="130" t="s">
        <v>5945</v>
      </c>
      <c r="D1646" s="131" t="s">
        <v>5934</v>
      </c>
      <c r="E1646" s="129" t="s">
        <v>427</v>
      </c>
      <c r="F1646" s="132" t="s">
        <v>5946</v>
      </c>
      <c r="G1646" s="132">
        <v>4.8520687290000003E-3</v>
      </c>
      <c r="H1646" s="348">
        <v>4.8520687290000003E-3</v>
      </c>
      <c r="I1646" s="74"/>
      <c r="J1646" s="337">
        <v>2.7355773684210525E-2</v>
      </c>
      <c r="K1646" s="338">
        <v>2.7355773684210525E-2</v>
      </c>
      <c r="L1646" s="74"/>
      <c r="M1646" s="339">
        <v>5.4396068999999997E-4</v>
      </c>
      <c r="N1646" s="340">
        <f t="shared" si="102"/>
        <v>5.4396068999999997E-4</v>
      </c>
      <c r="O1646" s="74"/>
      <c r="P1646" s="133">
        <v>5.1323098999999999E-4</v>
      </c>
      <c r="Q1646" s="145">
        <v>2.2969206999999999E-5</v>
      </c>
      <c r="R1646" s="145">
        <v>7.7604901000000006E-6</v>
      </c>
      <c r="S1646" s="134">
        <v>3.0769244156999999E-8</v>
      </c>
      <c r="T1646" s="135">
        <v>8.4945291516700002E-11</v>
      </c>
      <c r="U1646" s="135">
        <v>1.0869033580800001E-3</v>
      </c>
      <c r="V1646" s="342">
        <v>1.4104507999999999E-6</v>
      </c>
      <c r="W1646" s="74" t="s">
        <v>5943</v>
      </c>
      <c r="X1646" s="89"/>
      <c r="Y1646" s="89"/>
      <c r="Z1646" s="90"/>
    </row>
    <row r="1647" spans="1:26" ht="14.5" customHeight="1">
      <c r="B1647" s="129" t="s">
        <v>5931</v>
      </c>
      <c r="C1647" s="127" t="s">
        <v>439</v>
      </c>
      <c r="D1647" s="127" t="s">
        <v>440</v>
      </c>
      <c r="G1647" s="74"/>
      <c r="H1647" s="74"/>
      <c r="I1647" s="74"/>
      <c r="J1647" s="115"/>
      <c r="K1647" s="74"/>
      <c r="L1647" s="74"/>
      <c r="M1647" s="115"/>
      <c r="N1647" s="74"/>
      <c r="O1647" s="74"/>
      <c r="P1647" s="74"/>
      <c r="V1647" s="74"/>
      <c r="W1647" s="89"/>
      <c r="X1647" s="89"/>
      <c r="Y1647" s="89"/>
      <c r="Z1647" s="90"/>
    </row>
    <row r="1648" spans="1:26" ht="14.5" customHeight="1">
      <c r="A1648" s="74" t="s">
        <v>5947</v>
      </c>
      <c r="B1648" s="129" t="s">
        <v>5931</v>
      </c>
      <c r="C1648" s="130" t="s">
        <v>441</v>
      </c>
      <c r="D1648" s="131" t="s">
        <v>440</v>
      </c>
      <c r="E1648" s="129" t="s">
        <v>957</v>
      </c>
      <c r="F1648" s="132" t="s">
        <v>5948</v>
      </c>
      <c r="G1648" s="132">
        <v>1.8680464657E-2</v>
      </c>
      <c r="H1648" s="348">
        <v>1.8680464657E-2</v>
      </c>
      <c r="I1648" s="74"/>
      <c r="J1648" s="337">
        <v>0.10531972932330827</v>
      </c>
      <c r="K1648" s="338">
        <v>0.10531972932330827</v>
      </c>
      <c r="L1648" s="74"/>
      <c r="M1648" s="339">
        <v>2.0942486000000001E-3</v>
      </c>
      <c r="N1648" s="340">
        <f t="shared" ref="N1648:N1650" si="103">M1648</f>
        <v>2.0942486000000001E-3</v>
      </c>
      <c r="O1648" s="74"/>
      <c r="P1648" s="133">
        <v>1.9759393E-3</v>
      </c>
      <c r="Q1648" s="145">
        <v>8.8431446000000001E-5</v>
      </c>
      <c r="R1648" s="145">
        <v>2.9877886999999998E-5</v>
      </c>
      <c r="S1648" s="134">
        <v>1.18461589735E-7</v>
      </c>
      <c r="T1648" s="135">
        <v>3.2703937345919997E-10</v>
      </c>
      <c r="U1648" s="135">
        <v>4.1845780236E-3</v>
      </c>
      <c r="V1648" s="342">
        <v>5.4302354999999997E-6</v>
      </c>
      <c r="W1648" s="235" t="s">
        <v>5949</v>
      </c>
      <c r="X1648" s="235"/>
      <c r="Y1648" s="235"/>
      <c r="Z1648" s="90"/>
    </row>
    <row r="1649" spans="1:26" ht="14.5" customHeight="1">
      <c r="A1649" s="74" t="s">
        <v>5950</v>
      </c>
      <c r="B1649" s="129" t="s">
        <v>5931</v>
      </c>
      <c r="C1649" s="130" t="s">
        <v>442</v>
      </c>
      <c r="D1649" s="131" t="s">
        <v>440</v>
      </c>
      <c r="E1649" s="129" t="s">
        <v>957</v>
      </c>
      <c r="F1649" s="132" t="s">
        <v>5951</v>
      </c>
      <c r="G1649" s="132">
        <v>1.8680464657E-2</v>
      </c>
      <c r="H1649" s="348">
        <v>1.8680464657E-2</v>
      </c>
      <c r="I1649" s="74"/>
      <c r="J1649" s="337">
        <v>0.10531972932330827</v>
      </c>
      <c r="K1649" s="338">
        <v>0.10531972932330827</v>
      </c>
      <c r="L1649" s="74"/>
      <c r="M1649" s="339">
        <v>2.0942486000000001E-3</v>
      </c>
      <c r="N1649" s="340">
        <f t="shared" si="103"/>
        <v>2.0942486000000001E-3</v>
      </c>
      <c r="O1649" s="74"/>
      <c r="P1649" s="133">
        <v>1.9759393E-3</v>
      </c>
      <c r="Q1649" s="145">
        <v>8.8431446000000001E-5</v>
      </c>
      <c r="R1649" s="145">
        <v>2.9877886999999998E-5</v>
      </c>
      <c r="S1649" s="134">
        <v>1.18461589735E-7</v>
      </c>
      <c r="T1649" s="135">
        <v>3.2703937345919997E-10</v>
      </c>
      <c r="U1649" s="135">
        <v>4.1845780236E-3</v>
      </c>
      <c r="V1649" s="342">
        <v>5.4302354999999997E-6</v>
      </c>
      <c r="W1649" s="235" t="s">
        <v>5949</v>
      </c>
      <c r="X1649" s="235"/>
      <c r="Y1649" s="235"/>
      <c r="Z1649" s="90"/>
    </row>
    <row r="1650" spans="1:26" ht="14.5" customHeight="1">
      <c r="A1650" s="74" t="s">
        <v>5952</v>
      </c>
      <c r="B1650" s="129" t="s">
        <v>5931</v>
      </c>
      <c r="C1650" s="130" t="s">
        <v>443</v>
      </c>
      <c r="D1650" s="131" t="s">
        <v>440</v>
      </c>
      <c r="E1650" s="129" t="s">
        <v>957</v>
      </c>
      <c r="F1650" s="132" t="s">
        <v>5953</v>
      </c>
      <c r="G1650" s="132">
        <v>1.8680464657E-2</v>
      </c>
      <c r="H1650" s="348">
        <v>1.8680464657E-2</v>
      </c>
      <c r="I1650" s="74"/>
      <c r="J1650" s="337">
        <v>0.10531972932330827</v>
      </c>
      <c r="K1650" s="338">
        <v>0.10531972932330827</v>
      </c>
      <c r="L1650" s="74"/>
      <c r="M1650" s="339">
        <v>2.0942486000000001E-3</v>
      </c>
      <c r="N1650" s="340">
        <f t="shared" si="103"/>
        <v>2.0942486000000001E-3</v>
      </c>
      <c r="O1650" s="74"/>
      <c r="P1650" s="133">
        <v>1.9759393E-3</v>
      </c>
      <c r="Q1650" s="145">
        <v>8.8431446000000001E-5</v>
      </c>
      <c r="R1650" s="145">
        <v>2.9877886999999998E-5</v>
      </c>
      <c r="S1650" s="134">
        <v>1.18461589735E-7</v>
      </c>
      <c r="T1650" s="135">
        <v>3.2703937345919997E-10</v>
      </c>
      <c r="U1650" s="135">
        <v>4.1845780236E-3</v>
      </c>
      <c r="V1650" s="342">
        <v>5.4302354999999997E-6</v>
      </c>
      <c r="W1650" s="235" t="s">
        <v>5949</v>
      </c>
      <c r="X1650" s="235"/>
      <c r="Y1650" s="235"/>
      <c r="Z1650" s="90"/>
    </row>
    <row r="1651" spans="1:26" ht="14.5" customHeight="1">
      <c r="B1651" s="129" t="s">
        <v>5931</v>
      </c>
      <c r="C1651" s="127" t="s">
        <v>444</v>
      </c>
      <c r="D1651" s="127" t="s">
        <v>445</v>
      </c>
      <c r="G1651" s="74"/>
      <c r="H1651" s="74"/>
      <c r="I1651" s="74"/>
      <c r="J1651" s="115"/>
      <c r="K1651" s="74"/>
      <c r="L1651" s="74"/>
      <c r="M1651" s="115"/>
      <c r="N1651" s="74"/>
      <c r="O1651" s="74"/>
      <c r="P1651" s="74"/>
      <c r="V1651" s="74"/>
      <c r="W1651" s="89"/>
      <c r="X1651" s="141"/>
      <c r="Y1651" s="141"/>
      <c r="Z1651" s="90"/>
    </row>
    <row r="1652" spans="1:26" ht="14.5" customHeight="1">
      <c r="A1652" s="74" t="s">
        <v>5954</v>
      </c>
      <c r="B1652" s="129" t="s">
        <v>5931</v>
      </c>
      <c r="C1652" s="130" t="s">
        <v>446</v>
      </c>
      <c r="D1652" s="131" t="s">
        <v>445</v>
      </c>
      <c r="E1652" s="129" t="s">
        <v>2346</v>
      </c>
      <c r="F1652" s="132" t="s">
        <v>5955</v>
      </c>
      <c r="G1652" s="132">
        <v>1.323025067011697</v>
      </c>
      <c r="H1652" s="348">
        <v>1.323025067011697</v>
      </c>
      <c r="I1652" s="74"/>
      <c r="J1652" s="337">
        <v>2.4604781954887218</v>
      </c>
      <c r="K1652" s="338">
        <v>2.4604781954887218</v>
      </c>
      <c r="L1652" s="74"/>
      <c r="M1652" s="339">
        <v>0.15585588</v>
      </c>
      <c r="N1652" s="340">
        <f t="shared" ref="N1652:N1661" si="104">M1652</f>
        <v>0.15585588</v>
      </c>
      <c r="O1652" s="74"/>
      <c r="P1652" s="133">
        <v>0.14914905000000001</v>
      </c>
      <c r="Q1652" s="133">
        <v>4.8152413000000002E-3</v>
      </c>
      <c r="R1652" s="133">
        <v>1.8915837999999999E-3</v>
      </c>
      <c r="S1652" s="134"/>
      <c r="T1652" s="135"/>
      <c r="U1652" s="135"/>
      <c r="V1652" s="341">
        <v>4.3459807000000001E-4</v>
      </c>
      <c r="W1652" s="89" t="s">
        <v>5956</v>
      </c>
      <c r="X1652" s="89"/>
      <c r="Y1652" s="89"/>
      <c r="Z1652" s="90"/>
    </row>
    <row r="1653" spans="1:26" ht="14.5" customHeight="1">
      <c r="A1653" s="74" t="s">
        <v>5957</v>
      </c>
      <c r="B1653" s="129" t="s">
        <v>5931</v>
      </c>
      <c r="C1653" s="130" t="s">
        <v>447</v>
      </c>
      <c r="D1653" s="131" t="s">
        <v>445</v>
      </c>
      <c r="E1653" s="129" t="s">
        <v>2346</v>
      </c>
      <c r="F1653" s="132" t="s">
        <v>5958</v>
      </c>
      <c r="G1653" s="132">
        <v>1.6496818966969979</v>
      </c>
      <c r="H1653" s="348">
        <v>1.6496818966969979</v>
      </c>
      <c r="I1653" s="74"/>
      <c r="J1653" s="337">
        <v>1.9318806766917291</v>
      </c>
      <c r="K1653" s="338">
        <v>1.9318806766917291</v>
      </c>
      <c r="L1653" s="74"/>
      <c r="M1653" s="339">
        <v>0.23282359</v>
      </c>
      <c r="N1653" s="340">
        <f t="shared" si="104"/>
        <v>0.23282359</v>
      </c>
      <c r="O1653" s="74"/>
      <c r="P1653" s="133">
        <v>0.22543123000000001</v>
      </c>
      <c r="Q1653" s="133">
        <v>6.0437948000000002E-3</v>
      </c>
      <c r="R1653" s="133">
        <v>1.3485703E-3</v>
      </c>
      <c r="S1653" s="134"/>
      <c r="T1653" s="135"/>
      <c r="U1653" s="135"/>
      <c r="V1653" s="341">
        <v>3.6497861000000002E-4</v>
      </c>
      <c r="W1653" s="89" t="s">
        <v>5959</v>
      </c>
      <c r="X1653" s="89"/>
      <c r="Y1653" s="89"/>
      <c r="Z1653" s="90"/>
    </row>
    <row r="1654" spans="1:26" ht="14.5" customHeight="1">
      <c r="A1654" s="74" t="s">
        <v>5960</v>
      </c>
      <c r="B1654" s="129" t="s">
        <v>5931</v>
      </c>
      <c r="C1654" s="130" t="s">
        <v>448</v>
      </c>
      <c r="D1654" s="131" t="s">
        <v>445</v>
      </c>
      <c r="E1654" s="129" t="s">
        <v>2346</v>
      </c>
      <c r="F1654" s="132" t="s">
        <v>5961</v>
      </c>
      <c r="G1654" s="132">
        <v>1.273783191489007</v>
      </c>
      <c r="H1654" s="348">
        <v>1.273783191489007</v>
      </c>
      <c r="I1654" s="74"/>
      <c r="J1654" s="337">
        <v>2.8942703759398496</v>
      </c>
      <c r="K1654" s="338">
        <v>2.8942703759398496</v>
      </c>
      <c r="L1654" s="74"/>
      <c r="M1654" s="339">
        <v>2.3731032000000001</v>
      </c>
      <c r="N1654" s="340">
        <f t="shared" si="104"/>
        <v>2.3731032000000001</v>
      </c>
      <c r="O1654" s="74"/>
      <c r="P1654" s="133">
        <v>2.3640907000000002</v>
      </c>
      <c r="Q1654" s="133">
        <v>8.1652083000000007E-3</v>
      </c>
      <c r="R1654" s="133">
        <v>8.4730326999999999E-4</v>
      </c>
      <c r="S1654" s="134"/>
      <c r="T1654" s="135"/>
      <c r="U1654" s="135"/>
      <c r="V1654" s="341">
        <v>5.5867484999999996E-4</v>
      </c>
      <c r="W1654" s="89" t="s">
        <v>5962</v>
      </c>
      <c r="X1654" s="235"/>
      <c r="Y1654" s="235"/>
      <c r="Z1654" s="90"/>
    </row>
    <row r="1655" spans="1:26" ht="14.5" customHeight="1">
      <c r="A1655" s="74" t="s">
        <v>5963</v>
      </c>
      <c r="B1655" s="129" t="s">
        <v>5931</v>
      </c>
      <c r="C1655" s="130" t="s">
        <v>449</v>
      </c>
      <c r="D1655" s="131" t="s">
        <v>445</v>
      </c>
      <c r="E1655" s="129" t="s">
        <v>2346</v>
      </c>
      <c r="F1655" s="132" t="s">
        <v>5964</v>
      </c>
      <c r="G1655" s="132">
        <v>0.45378933879450345</v>
      </c>
      <c r="H1655" s="348">
        <v>0.45378933879450345</v>
      </c>
      <c r="I1655" s="74"/>
      <c r="J1655" s="337">
        <v>1.4509650375939849</v>
      </c>
      <c r="K1655" s="338">
        <v>1.4509650375939849</v>
      </c>
      <c r="L1655" s="74"/>
      <c r="M1655" s="339">
        <v>5.5998475999999998E-2</v>
      </c>
      <c r="N1655" s="340">
        <f t="shared" si="104"/>
        <v>5.5998475999999998E-2</v>
      </c>
      <c r="O1655" s="74"/>
      <c r="P1655" s="133">
        <v>5.3214800999999999E-2</v>
      </c>
      <c r="Q1655" s="133">
        <v>2.3589372999999999E-3</v>
      </c>
      <c r="R1655" s="133">
        <v>4.2473810000000001E-4</v>
      </c>
      <c r="S1655" s="134"/>
      <c r="T1655" s="135"/>
      <c r="U1655" s="135"/>
      <c r="V1655" s="341">
        <v>2.5194848999999999E-4</v>
      </c>
      <c r="W1655" s="89" t="s">
        <v>5965</v>
      </c>
      <c r="X1655" s="235"/>
      <c r="Y1655" s="235"/>
      <c r="Z1655" s="90"/>
    </row>
    <row r="1656" spans="1:26" ht="14.5" customHeight="1">
      <c r="A1656" s="74" t="s">
        <v>5966</v>
      </c>
      <c r="B1656" s="129" t="s">
        <v>5931</v>
      </c>
      <c r="C1656" s="130" t="s">
        <v>450</v>
      </c>
      <c r="D1656" s="131" t="s">
        <v>445</v>
      </c>
      <c r="E1656" s="129" t="s">
        <v>2346</v>
      </c>
      <c r="F1656" s="132" t="s">
        <v>5967</v>
      </c>
      <c r="G1656" s="132">
        <v>2.11091061185479</v>
      </c>
      <c r="H1656" s="348">
        <v>2.11091061185479</v>
      </c>
      <c r="I1656" s="74"/>
      <c r="J1656" s="337">
        <v>6.953131052631579</v>
      </c>
      <c r="K1656" s="338">
        <v>6.953131052631579</v>
      </c>
      <c r="L1656" s="74"/>
      <c r="M1656" s="339">
        <v>0.17360327</v>
      </c>
      <c r="N1656" s="340">
        <f t="shared" si="104"/>
        <v>0.17360327</v>
      </c>
      <c r="O1656" s="74"/>
      <c r="P1656" s="133">
        <v>0.16480682999999999</v>
      </c>
      <c r="Q1656" s="133">
        <v>6.6417280000000004E-3</v>
      </c>
      <c r="R1656" s="133">
        <v>2.1547037999999998E-3</v>
      </c>
      <c r="S1656" s="134"/>
      <c r="T1656" s="135"/>
      <c r="U1656" s="135"/>
      <c r="V1656" s="341">
        <v>1.0094377E-3</v>
      </c>
      <c r="W1656" s="89" t="s">
        <v>5968</v>
      </c>
      <c r="X1656" s="89"/>
      <c r="Y1656" s="89"/>
      <c r="Z1656" s="90"/>
    </row>
    <row r="1657" spans="1:26" ht="14.5" customHeight="1">
      <c r="A1657" s="74" t="s">
        <v>5969</v>
      </c>
      <c r="B1657" s="129" t="s">
        <v>5931</v>
      </c>
      <c r="C1657" s="130" t="s">
        <v>451</v>
      </c>
      <c r="D1657" s="131" t="s">
        <v>445</v>
      </c>
      <c r="E1657" s="129" t="s">
        <v>2346</v>
      </c>
      <c r="F1657" s="132" t="s">
        <v>5970</v>
      </c>
      <c r="G1657" s="132">
        <v>0.13072055008284938</v>
      </c>
      <c r="H1657" s="348">
        <v>0.13072055008284938</v>
      </c>
      <c r="I1657" s="74"/>
      <c r="J1657" s="337">
        <v>0.67143518796992474</v>
      </c>
      <c r="K1657" s="338">
        <v>0.67143518796992474</v>
      </c>
      <c r="L1657" s="74"/>
      <c r="M1657" s="339">
        <v>1.5046108000000001E-2</v>
      </c>
      <c r="N1657" s="340">
        <f t="shared" si="104"/>
        <v>1.5046108000000001E-2</v>
      </c>
      <c r="O1657" s="74"/>
      <c r="P1657" s="133">
        <v>1.4163171E-2</v>
      </c>
      <c r="Q1657" s="133">
        <v>6.9166135E-4</v>
      </c>
      <c r="R1657" s="133">
        <v>1.9127550000000001E-4</v>
      </c>
      <c r="S1657" s="134"/>
      <c r="T1657" s="135"/>
      <c r="U1657" s="135"/>
      <c r="V1657" s="342">
        <v>4.7109815000000002E-5</v>
      </c>
      <c r="W1657" s="89" t="s">
        <v>5971</v>
      </c>
      <c r="X1657" s="235"/>
      <c r="Y1657" s="235"/>
      <c r="Z1657" s="90"/>
    </row>
    <row r="1658" spans="1:26" ht="14.5" customHeight="1">
      <c r="A1658" s="74" t="s">
        <v>5972</v>
      </c>
      <c r="B1658" s="129" t="s">
        <v>5931</v>
      </c>
      <c r="C1658" s="130" t="s">
        <v>452</v>
      </c>
      <c r="D1658" s="131" t="s">
        <v>445</v>
      </c>
      <c r="E1658" s="129" t="s">
        <v>2346</v>
      </c>
      <c r="F1658" s="132" t="s">
        <v>5973</v>
      </c>
      <c r="G1658" s="132">
        <v>3.405719385816805E-2</v>
      </c>
      <c r="H1658" s="348">
        <v>3.405719385816805E-2</v>
      </c>
      <c r="I1658" s="74"/>
      <c r="J1658" s="337">
        <v>1.2049015037593983E-2</v>
      </c>
      <c r="K1658" s="338">
        <v>1.2049015037593983E-2</v>
      </c>
      <c r="L1658" s="74"/>
      <c r="M1658" s="339">
        <v>4.5569766000000001E-3</v>
      </c>
      <c r="N1658" s="340">
        <f t="shared" si="104"/>
        <v>4.5569766000000001E-3</v>
      </c>
      <c r="O1658" s="74"/>
      <c r="P1658" s="133">
        <v>4.2717227000000002E-3</v>
      </c>
      <c r="Q1658" s="133">
        <v>2.7836084999999998E-4</v>
      </c>
      <c r="R1658" s="145">
        <v>6.8930196999999998E-6</v>
      </c>
      <c r="S1658" s="134"/>
      <c r="T1658" s="135"/>
      <c r="U1658" s="135"/>
      <c r="V1658" s="342">
        <v>2.9813618000000001E-5</v>
      </c>
      <c r="W1658" s="89" t="s">
        <v>5974</v>
      </c>
      <c r="X1658" s="235"/>
      <c r="Y1658" s="235"/>
      <c r="Z1658" s="90"/>
    </row>
    <row r="1659" spans="1:26" ht="14.5" customHeight="1">
      <c r="A1659" s="74" t="s">
        <v>5975</v>
      </c>
      <c r="B1659" s="129" t="s">
        <v>5931</v>
      </c>
      <c r="C1659" s="130" t="s">
        <v>453</v>
      </c>
      <c r="D1659" s="131" t="s">
        <v>445</v>
      </c>
      <c r="E1659" s="129" t="s">
        <v>2346</v>
      </c>
      <c r="F1659" s="132" t="s">
        <v>5976</v>
      </c>
      <c r="G1659" s="132">
        <v>1.5448516440529532E-2</v>
      </c>
      <c r="H1659" s="348">
        <v>1.5448516440529532E-2</v>
      </c>
      <c r="I1659" s="74"/>
      <c r="J1659" s="337">
        <v>5.9776330827067672E-3</v>
      </c>
      <c r="K1659" s="338">
        <v>5.9776330827067672E-3</v>
      </c>
      <c r="L1659" s="74"/>
      <c r="M1659" s="339">
        <v>2.0227149E-3</v>
      </c>
      <c r="N1659" s="340">
        <f t="shared" si="104"/>
        <v>2.0227149E-3</v>
      </c>
      <c r="O1659" s="74"/>
      <c r="P1659" s="133">
        <v>1.8905504999999999E-3</v>
      </c>
      <c r="Q1659" s="133">
        <v>1.2876184E-4</v>
      </c>
      <c r="R1659" s="145">
        <v>3.4025294999999999E-6</v>
      </c>
      <c r="S1659" s="134"/>
      <c r="T1659" s="135"/>
      <c r="U1659" s="135"/>
      <c r="V1659" s="342">
        <v>1.4032062E-5</v>
      </c>
      <c r="W1659" s="89" t="s">
        <v>5977</v>
      </c>
      <c r="X1659" s="235"/>
      <c r="Y1659" s="235"/>
      <c r="Z1659" s="90"/>
    </row>
    <row r="1660" spans="1:26" ht="14.5" customHeight="1">
      <c r="A1660" s="74" t="s">
        <v>5978</v>
      </c>
      <c r="B1660" s="129" t="s">
        <v>5931</v>
      </c>
      <c r="C1660" s="130" t="s">
        <v>454</v>
      </c>
      <c r="D1660" s="131" t="s">
        <v>445</v>
      </c>
      <c r="E1660" s="129" t="s">
        <v>2346</v>
      </c>
      <c r="F1660" s="132" t="s">
        <v>5979</v>
      </c>
      <c r="G1660" s="132">
        <v>0.94544006568500005</v>
      </c>
      <c r="H1660" s="348">
        <v>0.94544006568500005</v>
      </c>
      <c r="I1660" s="74"/>
      <c r="J1660" s="337">
        <v>3.9712234586466164</v>
      </c>
      <c r="K1660" s="338">
        <v>3.9712234586466164</v>
      </c>
      <c r="L1660" s="74"/>
      <c r="M1660" s="339">
        <v>0.11011202</v>
      </c>
      <c r="N1660" s="340">
        <f t="shared" si="104"/>
        <v>0.11011202</v>
      </c>
      <c r="O1660" s="74"/>
      <c r="P1660" s="133">
        <v>0.10327258</v>
      </c>
      <c r="Q1660" s="133">
        <v>3.9535561999999996E-3</v>
      </c>
      <c r="R1660" s="133">
        <v>2.8858896999999998E-3</v>
      </c>
      <c r="S1660" s="134"/>
      <c r="T1660" s="135"/>
      <c r="U1660" s="135"/>
      <c r="V1660" s="341">
        <v>2.3564115999999999E-4</v>
      </c>
      <c r="W1660" s="89" t="s">
        <v>5980</v>
      </c>
      <c r="X1660" s="89"/>
      <c r="Y1660" s="89"/>
      <c r="Z1660" s="90"/>
    </row>
    <row r="1661" spans="1:26" ht="14.5" customHeight="1">
      <c r="A1661" s="74" t="s">
        <v>5981</v>
      </c>
      <c r="B1661" s="129" t="s">
        <v>5931</v>
      </c>
      <c r="C1661" s="130" t="s">
        <v>455</v>
      </c>
      <c r="D1661" s="131" t="s">
        <v>445</v>
      </c>
      <c r="E1661" s="129" t="s">
        <v>2346</v>
      </c>
      <c r="F1661" s="132" t="s">
        <v>5982</v>
      </c>
      <c r="G1661" s="132">
        <v>1.0334703229539999</v>
      </c>
      <c r="H1661" s="348">
        <v>1.0334703229539999</v>
      </c>
      <c r="I1661" s="74"/>
      <c r="J1661" s="337">
        <v>3.9556790225563909</v>
      </c>
      <c r="K1661" s="338">
        <v>3.9556790225563909</v>
      </c>
      <c r="L1661" s="74"/>
      <c r="M1661" s="339">
        <v>0.10909462</v>
      </c>
      <c r="N1661" s="340">
        <f t="shared" si="104"/>
        <v>0.10909462</v>
      </c>
      <c r="O1661" s="74"/>
      <c r="P1661" s="133">
        <v>0.10229168</v>
      </c>
      <c r="Q1661" s="133">
        <v>3.9301943000000002E-3</v>
      </c>
      <c r="R1661" s="133">
        <v>2.8727445000000002E-3</v>
      </c>
      <c r="S1661" s="134"/>
      <c r="T1661" s="135"/>
      <c r="U1661" s="135"/>
      <c r="V1661" s="341">
        <v>2.290223E-4</v>
      </c>
      <c r="W1661" s="89" t="s">
        <v>5980</v>
      </c>
      <c r="X1661" s="235"/>
      <c r="Y1661" s="235"/>
      <c r="Z1661" s="90"/>
    </row>
    <row r="1662" spans="1:26" ht="14.5" customHeight="1">
      <c r="B1662" s="129" t="s">
        <v>5931</v>
      </c>
      <c r="C1662" s="127" t="s">
        <v>456</v>
      </c>
      <c r="D1662" s="127" t="s">
        <v>457</v>
      </c>
      <c r="G1662" s="74"/>
      <c r="H1662" s="74"/>
      <c r="I1662" s="74"/>
      <c r="J1662" s="115"/>
      <c r="K1662" s="74"/>
      <c r="L1662" s="74"/>
      <c r="M1662" s="115"/>
      <c r="N1662" s="74"/>
      <c r="O1662" s="74"/>
      <c r="P1662" s="74"/>
      <c r="V1662" s="74"/>
      <c r="W1662" s="89"/>
      <c r="X1662" s="235"/>
      <c r="Y1662" s="235"/>
      <c r="Z1662" s="90"/>
    </row>
    <row r="1663" spans="1:26" ht="14.5" customHeight="1">
      <c r="A1663" s="74" t="s">
        <v>5983</v>
      </c>
      <c r="B1663" s="129" t="s">
        <v>5931</v>
      </c>
      <c r="C1663" s="130" t="s">
        <v>458</v>
      </c>
      <c r="D1663" s="131" t="s">
        <v>457</v>
      </c>
      <c r="E1663" s="129" t="s">
        <v>427</v>
      </c>
      <c r="F1663" s="132" t="s">
        <v>5984</v>
      </c>
      <c r="G1663" s="132">
        <v>0.20026850273819868</v>
      </c>
      <c r="H1663" s="348">
        <v>0.20026850273819868</v>
      </c>
      <c r="I1663" s="74"/>
      <c r="J1663" s="337">
        <v>1.1000850375939848</v>
      </c>
      <c r="K1663" s="338">
        <v>1.1000850375939848</v>
      </c>
      <c r="L1663" s="74"/>
      <c r="M1663" s="339">
        <v>2.2044589999999999E-2</v>
      </c>
      <c r="N1663" s="340">
        <f t="shared" ref="N1663:N1666" si="105">M1663</f>
        <v>2.2044589999999999E-2</v>
      </c>
      <c r="O1663" s="74"/>
      <c r="P1663" s="133">
        <v>2.0805543999999999E-2</v>
      </c>
      <c r="Q1663" s="133">
        <v>9.3197956000000003E-4</v>
      </c>
      <c r="R1663" s="133">
        <v>3.0706705000000002E-4</v>
      </c>
      <c r="S1663" s="134">
        <v>1.2473347358150443E-6</v>
      </c>
      <c r="T1663" s="135">
        <v>3.4466699908259479E-9</v>
      </c>
      <c r="U1663" s="135">
        <v>4.3006590300000001E-2</v>
      </c>
      <c r="V1663" s="342">
        <v>5.5954825999999999E-5</v>
      </c>
      <c r="W1663" s="89" t="s">
        <v>5985</v>
      </c>
      <c r="X1663" s="235"/>
      <c r="Y1663" s="235"/>
      <c r="Z1663" s="90"/>
    </row>
    <row r="1664" spans="1:26" ht="14.5" customHeight="1">
      <c r="A1664" s="74" t="s">
        <v>5986</v>
      </c>
      <c r="B1664" s="129" t="s">
        <v>5931</v>
      </c>
      <c r="C1664" s="130" t="s">
        <v>459</v>
      </c>
      <c r="D1664" s="131" t="s">
        <v>457</v>
      </c>
      <c r="E1664" s="129" t="s">
        <v>957</v>
      </c>
      <c r="F1664" s="132" t="s">
        <v>5987</v>
      </c>
      <c r="G1664" s="132">
        <v>31.628781955520001</v>
      </c>
      <c r="H1664" s="348">
        <v>31.628781955520001</v>
      </c>
      <c r="I1664" s="74"/>
      <c r="J1664" s="337">
        <v>209.29994736842104</v>
      </c>
      <c r="K1664" s="338">
        <v>209.29994736842104</v>
      </c>
      <c r="L1664" s="74"/>
      <c r="M1664" s="339">
        <v>4.0744360000000004</v>
      </c>
      <c r="N1664" s="340">
        <f t="shared" si="105"/>
        <v>4.0744360000000004</v>
      </c>
      <c r="O1664" s="74"/>
      <c r="P1664" s="133">
        <v>3.7558093000000001</v>
      </c>
      <c r="Q1664" s="133">
        <v>0.17501148999999999</v>
      </c>
      <c r="R1664" s="133">
        <v>0.14361518000000001</v>
      </c>
      <c r="S1664" s="134">
        <v>2.251684198645E-4</v>
      </c>
      <c r="T1664" s="135">
        <v>6.4723184094120365E-7</v>
      </c>
      <c r="U1664" s="135">
        <v>20.114170993599998</v>
      </c>
      <c r="V1664" s="341">
        <v>1.0321451000000001E-2</v>
      </c>
      <c r="W1664" s="89" t="s">
        <v>5988</v>
      </c>
      <c r="X1664" s="235"/>
      <c r="Y1664" s="235"/>
      <c r="Z1664" s="90"/>
    </row>
    <row r="1665" spans="1:26" ht="14.5" customHeight="1">
      <c r="A1665" s="74" t="s">
        <v>5989</v>
      </c>
      <c r="B1665" s="129" t="s">
        <v>5931</v>
      </c>
      <c r="C1665" s="130" t="s">
        <v>460</v>
      </c>
      <c r="D1665" s="131" t="s">
        <v>457</v>
      </c>
      <c r="E1665" s="129" t="s">
        <v>427</v>
      </c>
      <c r="F1665" s="132" t="s">
        <v>5990</v>
      </c>
      <c r="G1665" s="132">
        <v>7.1764577245199995E-2</v>
      </c>
      <c r="H1665" s="348">
        <v>7.1764577245199995E-2</v>
      </c>
      <c r="I1665" s="74"/>
      <c r="J1665" s="337">
        <v>0.14494269924812031</v>
      </c>
      <c r="K1665" s="338">
        <v>0.14494269924812031</v>
      </c>
      <c r="L1665" s="74"/>
      <c r="M1665" s="339">
        <v>9.9259531000000008E-3</v>
      </c>
      <c r="N1665" s="340">
        <f t="shared" si="105"/>
        <v>9.9259531000000008E-3</v>
      </c>
      <c r="O1665" s="74"/>
      <c r="P1665" s="133">
        <v>9.5636951000000001E-3</v>
      </c>
      <c r="Q1665" s="133">
        <v>2.5508281000000002E-4</v>
      </c>
      <c r="R1665" s="133">
        <v>1.0717519E-4</v>
      </c>
      <c r="S1665" s="134">
        <v>5.7336301205443993E-7</v>
      </c>
      <c r="T1665" s="135">
        <v>9.4335357918616975E-10</v>
      </c>
      <c r="U1665" s="135">
        <v>1.5010531400000001E-2</v>
      </c>
      <c r="V1665" s="342">
        <v>1.4963809E-5</v>
      </c>
      <c r="W1665" s="89" t="s">
        <v>5991</v>
      </c>
      <c r="X1665" s="235"/>
      <c r="Y1665" s="235"/>
      <c r="Z1665" s="90"/>
    </row>
    <row r="1666" spans="1:26" ht="14.5" customHeight="1">
      <c r="A1666" s="74" t="s">
        <v>5992</v>
      </c>
      <c r="B1666" s="129" t="s">
        <v>5931</v>
      </c>
      <c r="C1666" s="130" t="s">
        <v>5993</v>
      </c>
      <c r="D1666" s="131" t="s">
        <v>457</v>
      </c>
      <c r="E1666" s="129" t="s">
        <v>427</v>
      </c>
      <c r="F1666" s="132" t="s">
        <v>5994</v>
      </c>
      <c r="G1666" s="132">
        <v>6.5981115569527599E-2</v>
      </c>
      <c r="H1666" s="348">
        <v>6.5981115569527599E-2</v>
      </c>
      <c r="I1666" s="74"/>
      <c r="J1666" s="337">
        <v>0.10462343609022556</v>
      </c>
      <c r="K1666" s="338">
        <v>0.10462343609022556</v>
      </c>
      <c r="L1666" s="74"/>
      <c r="M1666" s="339">
        <v>9.3066533999999999E-3</v>
      </c>
      <c r="N1666" s="340">
        <f t="shared" si="105"/>
        <v>9.3066533999999999E-3</v>
      </c>
      <c r="O1666" s="74"/>
      <c r="P1666" s="133">
        <v>8.9793067999999997E-3</v>
      </c>
      <c r="Q1666" s="133">
        <v>2.2351232999999999E-4</v>
      </c>
      <c r="R1666" s="133">
        <v>1.0383431E-4</v>
      </c>
      <c r="S1666" s="134">
        <v>5.3832774777007721E-7</v>
      </c>
      <c r="T1666" s="135">
        <v>8.2659883140210999E-10</v>
      </c>
      <c r="U1666" s="135">
        <v>1.4542620399999999E-2</v>
      </c>
      <c r="V1666" s="342">
        <v>1.3422409999999999E-5</v>
      </c>
      <c r="W1666" s="89" t="s">
        <v>5995</v>
      </c>
      <c r="X1666" s="235"/>
      <c r="Y1666" s="235"/>
      <c r="Z1666" s="90"/>
    </row>
    <row r="1667" spans="1:26" ht="14.5" customHeight="1">
      <c r="B1667" s="129" t="s">
        <v>5931</v>
      </c>
      <c r="C1667" s="127" t="s">
        <v>461</v>
      </c>
      <c r="D1667" s="127" t="s">
        <v>5996</v>
      </c>
      <c r="G1667" s="74"/>
      <c r="H1667" s="74"/>
      <c r="I1667" s="74"/>
      <c r="J1667" s="115"/>
      <c r="K1667" s="74"/>
      <c r="L1667" s="74"/>
      <c r="M1667" s="115"/>
      <c r="N1667" s="74"/>
      <c r="O1667" s="74"/>
      <c r="P1667" s="74"/>
      <c r="V1667" s="74"/>
      <c r="W1667" s="89"/>
      <c r="X1667" s="235"/>
      <c r="Y1667" s="235"/>
      <c r="Z1667" s="90"/>
    </row>
    <row r="1668" spans="1:26" ht="14.5" customHeight="1">
      <c r="A1668" s="74" t="s">
        <v>5997</v>
      </c>
      <c r="B1668" s="129" t="s">
        <v>5931</v>
      </c>
      <c r="C1668" s="130" t="s">
        <v>5998</v>
      </c>
      <c r="D1668" s="131" t="s">
        <v>462</v>
      </c>
      <c r="E1668" s="129" t="s">
        <v>2346</v>
      </c>
      <c r="F1668" s="132" t="s">
        <v>5999</v>
      </c>
      <c r="G1668" s="132">
        <v>0.40241875002580002</v>
      </c>
      <c r="H1668" s="348">
        <v>0.40241875002580002</v>
      </c>
      <c r="I1668" s="74"/>
      <c r="J1668" s="337">
        <v>2.1580218045112782</v>
      </c>
      <c r="K1668" s="338">
        <v>2.1580218045112782</v>
      </c>
      <c r="L1668" s="74"/>
      <c r="M1668" s="339">
        <v>5.0592003000000003E-2</v>
      </c>
      <c r="N1668" s="340">
        <f t="shared" ref="N1668:N1701" si="106">M1668</f>
        <v>5.0592003000000003E-2</v>
      </c>
      <c r="O1668" s="74"/>
      <c r="P1668" s="133">
        <v>4.6957077E-2</v>
      </c>
      <c r="Q1668" s="133">
        <v>2.5379300999999999E-3</v>
      </c>
      <c r="R1668" s="133">
        <v>1.0969954000000001E-3</v>
      </c>
      <c r="S1668" s="134">
        <v>2.8151724867261E-6</v>
      </c>
      <c r="T1668" s="135">
        <v>9.3858361182394098E-9</v>
      </c>
      <c r="U1668" s="135">
        <v>0.15364081093599999</v>
      </c>
      <c r="V1668" s="341">
        <v>1.8502372999999999E-4</v>
      </c>
      <c r="W1668" s="89" t="s">
        <v>6000</v>
      </c>
      <c r="X1668" s="235"/>
      <c r="Y1668" s="235"/>
      <c r="Z1668" s="90"/>
    </row>
    <row r="1669" spans="1:26" ht="14.5" customHeight="1">
      <c r="A1669" s="74" t="s">
        <v>6001</v>
      </c>
      <c r="B1669" s="129" t="s">
        <v>5931</v>
      </c>
      <c r="C1669" s="130" t="s">
        <v>6002</v>
      </c>
      <c r="D1669" s="131" t="s">
        <v>462</v>
      </c>
      <c r="E1669" s="129" t="s">
        <v>427</v>
      </c>
      <c r="F1669" s="132" t="s">
        <v>6003</v>
      </c>
      <c r="G1669" s="132">
        <v>0.10548397434000001</v>
      </c>
      <c r="H1669" s="348">
        <v>0.10548397434000001</v>
      </c>
      <c r="I1669" s="74"/>
      <c r="J1669" s="337">
        <v>0.59471451879699244</v>
      </c>
      <c r="K1669" s="338">
        <v>0.59471451879699244</v>
      </c>
      <c r="L1669" s="74"/>
      <c r="M1669" s="339">
        <v>1.1825705000000001E-2</v>
      </c>
      <c r="N1669" s="340">
        <f t="shared" si="106"/>
        <v>1.1825705000000001E-2</v>
      </c>
      <c r="O1669" s="74"/>
      <c r="P1669" s="133">
        <v>1.1157642000000001E-2</v>
      </c>
      <c r="Q1669" s="133">
        <v>4.9935056000000001E-4</v>
      </c>
      <c r="R1669" s="133">
        <v>1.6871306E-4</v>
      </c>
      <c r="S1669" s="134">
        <v>6.6892336503000002E-7</v>
      </c>
      <c r="T1669" s="135">
        <v>1.8467105826609999E-9</v>
      </c>
      <c r="U1669" s="135">
        <v>2.3629279623000002E-2</v>
      </c>
      <c r="V1669" s="342">
        <v>3.0663200000000001E-5</v>
      </c>
      <c r="W1669" s="89" t="s">
        <v>6004</v>
      </c>
      <c r="X1669" s="235"/>
      <c r="Y1669" s="235"/>
      <c r="Z1669" s="90"/>
    </row>
    <row r="1670" spans="1:26" ht="14.5" customHeight="1">
      <c r="A1670" s="74" t="s">
        <v>6005</v>
      </c>
      <c r="B1670" s="129" t="s">
        <v>5931</v>
      </c>
      <c r="C1670" s="130" t="s">
        <v>6006</v>
      </c>
      <c r="D1670" s="131" t="s">
        <v>462</v>
      </c>
      <c r="E1670" s="129" t="s">
        <v>427</v>
      </c>
      <c r="F1670" s="132" t="s">
        <v>6007</v>
      </c>
      <c r="G1670" s="132">
        <v>0.2877034148</v>
      </c>
      <c r="H1670" s="348">
        <v>0.2877034148</v>
      </c>
      <c r="I1670" s="74"/>
      <c r="J1670" s="337">
        <v>1.6220606015037593</v>
      </c>
      <c r="K1670" s="338">
        <v>1.6220606015037593</v>
      </c>
      <c r="L1670" s="74"/>
      <c r="M1670" s="339">
        <v>3.2254149000000003E-2</v>
      </c>
      <c r="N1670" s="340">
        <f t="shared" si="106"/>
        <v>3.2254149000000003E-2</v>
      </c>
      <c r="O1670" s="74"/>
      <c r="P1670" s="133">
        <v>3.0432032000000001E-2</v>
      </c>
      <c r="Q1670" s="133">
        <v>1.3619591000000001E-3</v>
      </c>
      <c r="R1670" s="133">
        <v>4.6015826E-4</v>
      </c>
      <c r="S1670" s="134">
        <v>1.8244622904000002E-6</v>
      </c>
      <c r="T1670" s="135">
        <v>5.0368310976399997E-9</v>
      </c>
      <c r="U1670" s="135">
        <v>6.4447936073999998E-2</v>
      </c>
      <c r="V1670" s="342">
        <v>8.3632679999999995E-5</v>
      </c>
      <c r="W1670" s="89" t="s">
        <v>6008</v>
      </c>
      <c r="X1670" s="235"/>
      <c r="Y1670" s="235"/>
      <c r="Z1670" s="90"/>
    </row>
    <row r="1671" spans="1:26" ht="14.5" customHeight="1">
      <c r="A1671" s="74" t="s">
        <v>6009</v>
      </c>
      <c r="B1671" s="129" t="s">
        <v>5931</v>
      </c>
      <c r="C1671" s="130" t="s">
        <v>6010</v>
      </c>
      <c r="D1671" s="131" t="s">
        <v>462</v>
      </c>
      <c r="E1671" s="129" t="s">
        <v>427</v>
      </c>
      <c r="F1671" s="132" t="s">
        <v>6011</v>
      </c>
      <c r="G1671" s="132">
        <v>0.45073292230000001</v>
      </c>
      <c r="H1671" s="348">
        <v>0.45073292230000001</v>
      </c>
      <c r="I1671" s="74"/>
      <c r="J1671" s="337">
        <v>2.5412145864661655</v>
      </c>
      <c r="K1671" s="338">
        <v>2.5412145864661655</v>
      </c>
      <c r="L1671" s="74"/>
      <c r="M1671" s="339">
        <v>5.0531227999999997E-2</v>
      </c>
      <c r="N1671" s="340">
        <f t="shared" si="106"/>
        <v>5.0531227999999997E-2</v>
      </c>
      <c r="O1671" s="74"/>
      <c r="P1671" s="133">
        <v>4.7676593000000003E-2</v>
      </c>
      <c r="Q1671" s="133">
        <v>2.1337245000000002E-3</v>
      </c>
      <c r="R1671" s="133">
        <v>7.2091072999999996E-4</v>
      </c>
      <c r="S1671" s="134">
        <v>2.8583088933999996E-6</v>
      </c>
      <c r="T1671" s="135">
        <v>7.890992812919999E-9</v>
      </c>
      <c r="U1671" s="135">
        <v>0.100967893426</v>
      </c>
      <c r="V1671" s="341">
        <v>1.3102383000000001E-4</v>
      </c>
      <c r="W1671" s="89" t="s">
        <v>6012</v>
      </c>
      <c r="X1671" s="176"/>
      <c r="Y1671" s="176"/>
      <c r="Z1671" s="90"/>
    </row>
    <row r="1672" spans="1:26" ht="14.5" customHeight="1">
      <c r="A1672" s="74" t="s">
        <v>6013</v>
      </c>
      <c r="B1672" s="129" t="s">
        <v>5931</v>
      </c>
      <c r="C1672" s="130" t="s">
        <v>6014</v>
      </c>
      <c r="D1672" s="131" t="s">
        <v>462</v>
      </c>
      <c r="E1672" s="129" t="s">
        <v>957</v>
      </c>
      <c r="F1672" s="132" t="s">
        <v>6015</v>
      </c>
      <c r="G1672" s="132">
        <v>1.7758570953E-2</v>
      </c>
      <c r="H1672" s="348">
        <v>1.7758570953E-2</v>
      </c>
      <c r="I1672" s="74"/>
      <c r="J1672" s="337">
        <v>0.10012212781954886</v>
      </c>
      <c r="K1672" s="338">
        <v>0.10012212781954886</v>
      </c>
      <c r="L1672" s="74"/>
      <c r="M1672" s="339">
        <v>1.9908960999999998E-3</v>
      </c>
      <c r="N1672" s="340">
        <f t="shared" si="106"/>
        <v>1.9908960999999998E-3</v>
      </c>
      <c r="O1672" s="74"/>
      <c r="P1672" s="133">
        <v>1.8784253999999999E-3</v>
      </c>
      <c r="Q1672" s="145">
        <v>8.4067296999999999E-5</v>
      </c>
      <c r="R1672" s="145">
        <v>2.8403394E-5</v>
      </c>
      <c r="S1672" s="134">
        <v>1.12615433484E-7</v>
      </c>
      <c r="T1672" s="135">
        <v>3.1089976924300002E-10</v>
      </c>
      <c r="U1672" s="135">
        <v>3.9780663525999993E-3</v>
      </c>
      <c r="V1672" s="342">
        <v>5.1622498999999996E-6</v>
      </c>
      <c r="W1672" s="89" t="s">
        <v>6016</v>
      </c>
      <c r="X1672" s="235"/>
      <c r="Y1672" s="235"/>
      <c r="Z1672" s="246"/>
    </row>
    <row r="1673" spans="1:26" ht="14.5" customHeight="1">
      <c r="A1673" s="74" t="s">
        <v>6017</v>
      </c>
      <c r="B1673" s="129" t="s">
        <v>5931</v>
      </c>
      <c r="C1673" s="130" t="s">
        <v>6018</v>
      </c>
      <c r="D1673" s="131" t="s">
        <v>462</v>
      </c>
      <c r="E1673" s="129" t="s">
        <v>427</v>
      </c>
      <c r="F1673" s="132" t="s">
        <v>6019</v>
      </c>
      <c r="G1673" s="132">
        <v>1.4556206429000001E-4</v>
      </c>
      <c r="H1673" s="348">
        <v>1.4556206429000001E-4</v>
      </c>
      <c r="I1673" s="74"/>
      <c r="J1673" s="337">
        <v>8.2067323308270673E-4</v>
      </c>
      <c r="K1673" s="338">
        <v>8.2067323308270673E-4</v>
      </c>
      <c r="L1673" s="74"/>
      <c r="M1673" s="345">
        <v>1.6318821000000001E-5</v>
      </c>
      <c r="N1673" s="340">
        <f t="shared" si="106"/>
        <v>1.6318821000000001E-5</v>
      </c>
      <c r="P1673" s="145">
        <v>1.539693E-5</v>
      </c>
      <c r="Q1673" s="145">
        <v>6.8907619999999995E-7</v>
      </c>
      <c r="R1673" s="145">
        <v>2.3281470000000001E-7</v>
      </c>
      <c r="S1673" s="134">
        <v>9.2307732872000002E-10</v>
      </c>
      <c r="T1673" s="135">
        <v>2.5483587595E-12</v>
      </c>
      <c r="U1673" s="135">
        <v>3.2607101741999999E-5</v>
      </c>
      <c r="V1673" s="342">
        <v>4.2313523999999998E-8</v>
      </c>
      <c r="W1673" s="89" t="s">
        <v>6020</v>
      </c>
      <c r="X1673" s="235"/>
      <c r="Y1673" s="235"/>
      <c r="Z1673" s="90"/>
    </row>
    <row r="1674" spans="1:26" ht="14.5" customHeight="1">
      <c r="A1674" s="74" t="s">
        <v>6021</v>
      </c>
      <c r="B1674" s="129" t="s">
        <v>5931</v>
      </c>
      <c r="C1674" s="130" t="s">
        <v>6022</v>
      </c>
      <c r="D1674" s="131" t="s">
        <v>462</v>
      </c>
      <c r="E1674" s="129" t="s">
        <v>427</v>
      </c>
      <c r="F1674" s="132" t="s">
        <v>6023</v>
      </c>
      <c r="G1674" s="132">
        <v>8.7337236570000001E-3</v>
      </c>
      <c r="H1674" s="348">
        <v>8.7337236570000001E-3</v>
      </c>
      <c r="I1674" s="74"/>
      <c r="J1674" s="337">
        <v>4.9240392481203009E-2</v>
      </c>
      <c r="K1674" s="338">
        <v>4.9240392481203009E-2</v>
      </c>
      <c r="L1674" s="74"/>
      <c r="M1674" s="339">
        <v>9.7912923999999993E-4</v>
      </c>
      <c r="N1674" s="340">
        <f t="shared" si="106"/>
        <v>9.7912923999999993E-4</v>
      </c>
      <c r="O1674" s="74"/>
      <c r="P1674" s="133">
        <v>9.2381577999999995E-4</v>
      </c>
      <c r="Q1674" s="145">
        <v>4.1344572000000001E-5</v>
      </c>
      <c r="R1674" s="145">
        <v>1.3968882E-5</v>
      </c>
      <c r="S1674" s="134">
        <v>5.5384639123E-8</v>
      </c>
      <c r="T1674" s="135">
        <v>1.5290152599000001E-10</v>
      </c>
      <c r="U1674" s="135">
        <v>1.95642610455E-3</v>
      </c>
      <c r="V1674" s="342">
        <v>2.5388114E-6</v>
      </c>
      <c r="W1674" s="89" t="s">
        <v>6020</v>
      </c>
      <c r="X1674" s="235"/>
      <c r="Y1674" s="235"/>
      <c r="Z1674" s="90"/>
    </row>
    <row r="1675" spans="1:26" ht="14.5" customHeight="1">
      <c r="A1675" s="74" t="s">
        <v>6024</v>
      </c>
      <c r="B1675" s="129" t="s">
        <v>5931</v>
      </c>
      <c r="C1675" s="130" t="s">
        <v>6025</v>
      </c>
      <c r="D1675" s="131" t="s">
        <v>462</v>
      </c>
      <c r="E1675" s="129" t="s">
        <v>957</v>
      </c>
      <c r="F1675" s="132" t="s">
        <v>6026</v>
      </c>
      <c r="G1675" s="132">
        <v>1.1644964833E-2</v>
      </c>
      <c r="H1675" s="348">
        <v>1.1644964833E-2</v>
      </c>
      <c r="I1675" s="74"/>
      <c r="J1675" s="337">
        <v>6.5653856390977428E-2</v>
      </c>
      <c r="K1675" s="338">
        <v>6.5653856390977428E-2</v>
      </c>
      <c r="L1675" s="74"/>
      <c r="M1675" s="339">
        <v>1.3055057E-3</v>
      </c>
      <c r="N1675" s="340">
        <f t="shared" si="106"/>
        <v>1.3055057E-3</v>
      </c>
      <c r="O1675" s="74"/>
      <c r="P1675" s="133">
        <v>1.2317544E-3</v>
      </c>
      <c r="Q1675" s="145">
        <v>5.5126096000000003E-5</v>
      </c>
      <c r="R1675" s="145">
        <v>1.8625176E-5</v>
      </c>
      <c r="S1675" s="134">
        <v>7.3846185497000004E-8</v>
      </c>
      <c r="T1675" s="135">
        <v>2.0386870091999999E-10</v>
      </c>
      <c r="U1675" s="135">
        <v>2.6085681393999997E-3</v>
      </c>
      <c r="V1675" s="342">
        <v>3.3850819E-6</v>
      </c>
      <c r="W1675" s="89" t="s">
        <v>6027</v>
      </c>
      <c r="X1675" s="235"/>
      <c r="Y1675" s="235"/>
      <c r="Z1675" s="140"/>
    </row>
    <row r="1676" spans="1:26" ht="14.5" customHeight="1">
      <c r="A1676" s="74" t="s">
        <v>6028</v>
      </c>
      <c r="B1676" s="129" t="s">
        <v>5931</v>
      </c>
      <c r="C1676" s="130" t="s">
        <v>6029</v>
      </c>
      <c r="D1676" s="131" t="s">
        <v>462</v>
      </c>
      <c r="E1676" s="129" t="s">
        <v>957</v>
      </c>
      <c r="F1676" s="132" t="s">
        <v>6030</v>
      </c>
      <c r="G1676" s="132">
        <v>0.15608811056569999</v>
      </c>
      <c r="H1676" s="348">
        <v>0.15608811056569999</v>
      </c>
      <c r="I1676" s="74"/>
      <c r="J1676" s="337">
        <v>0.78385586466165413</v>
      </c>
      <c r="K1676" s="338">
        <v>0.78385586466165413</v>
      </c>
      <c r="L1676" s="74"/>
      <c r="M1676" s="339">
        <v>2.3320459000000002E-2</v>
      </c>
      <c r="N1676" s="340">
        <f t="shared" si="106"/>
        <v>2.3320459000000002E-2</v>
      </c>
      <c r="O1676" s="74"/>
      <c r="P1676" s="133">
        <v>2.2135397000000001E-2</v>
      </c>
      <c r="Q1676" s="133">
        <v>8.2683118000000002E-4</v>
      </c>
      <c r="R1676" s="133">
        <v>3.5823128E-4</v>
      </c>
      <c r="S1676" s="134">
        <v>1.3270621688997001E-6</v>
      </c>
      <c r="T1676" s="135">
        <v>3.0578076335308608E-9</v>
      </c>
      <c r="U1676" s="135">
        <v>5.0172448340799994E-2</v>
      </c>
      <c r="V1676" s="342">
        <v>4.5883485999999997E-5</v>
      </c>
      <c r="W1676" s="89" t="s">
        <v>6031</v>
      </c>
      <c r="X1676" s="89"/>
      <c r="Y1676" s="89"/>
      <c r="Z1676" s="140"/>
    </row>
    <row r="1677" spans="1:26" ht="14.5" customHeight="1">
      <c r="A1677" s="74" t="s">
        <v>6032</v>
      </c>
      <c r="B1677" s="129" t="s">
        <v>5931</v>
      </c>
      <c r="C1677" s="130" t="s">
        <v>6033</v>
      </c>
      <c r="D1677" s="131" t="s">
        <v>462</v>
      </c>
      <c r="E1677" s="129" t="s">
        <v>957</v>
      </c>
      <c r="F1677" s="132" t="s">
        <v>6034</v>
      </c>
      <c r="G1677" s="132">
        <v>3.9059153139999997E-2</v>
      </c>
      <c r="H1677" s="348">
        <v>3.9059153139999997E-2</v>
      </c>
      <c r="I1677" s="74"/>
      <c r="J1677" s="337">
        <v>0.22021397744360902</v>
      </c>
      <c r="K1677" s="338">
        <v>0.22021397744360902</v>
      </c>
      <c r="L1677" s="74"/>
      <c r="M1677" s="339">
        <v>4.3788834999999998E-3</v>
      </c>
      <c r="N1677" s="340">
        <f t="shared" si="106"/>
        <v>4.3788834999999998E-3</v>
      </c>
      <c r="O1677" s="74"/>
      <c r="P1677" s="133">
        <v>4.1315095E-3</v>
      </c>
      <c r="Q1677" s="133">
        <v>1.8490210999999999E-4</v>
      </c>
      <c r="R1677" s="145">
        <v>6.2471946000000007E-5</v>
      </c>
      <c r="S1677" s="134">
        <v>2.4769241336E-7</v>
      </c>
      <c r="T1677" s="135">
        <v>6.8380960036900001E-10</v>
      </c>
      <c r="U1677" s="135">
        <v>8.7495721676000004E-3</v>
      </c>
      <c r="V1677" s="342">
        <v>1.1354129E-5</v>
      </c>
      <c r="W1677" s="89" t="s">
        <v>6035</v>
      </c>
      <c r="X1677" s="235"/>
      <c r="Y1677" s="235"/>
      <c r="Z1677" s="140"/>
    </row>
    <row r="1678" spans="1:26" ht="14.5" customHeight="1">
      <c r="A1678" s="74" t="s">
        <v>6036</v>
      </c>
      <c r="B1678" s="129" t="s">
        <v>5931</v>
      </c>
      <c r="C1678" s="130" t="s">
        <v>6037</v>
      </c>
      <c r="D1678" s="131" t="s">
        <v>462</v>
      </c>
      <c r="E1678" s="129" t="s">
        <v>957</v>
      </c>
      <c r="F1678" s="132" t="s">
        <v>6038</v>
      </c>
      <c r="G1678" s="132">
        <v>1.1644964833E-2</v>
      </c>
      <c r="H1678" s="348">
        <v>1.1644964833E-2</v>
      </c>
      <c r="I1678" s="74"/>
      <c r="J1678" s="337">
        <v>6.5653856390977428E-2</v>
      </c>
      <c r="K1678" s="338">
        <v>6.5653856390977428E-2</v>
      </c>
      <c r="L1678" s="74"/>
      <c r="M1678" s="339">
        <v>1.3055057E-3</v>
      </c>
      <c r="N1678" s="340">
        <f t="shared" si="106"/>
        <v>1.3055057E-3</v>
      </c>
      <c r="O1678" s="74"/>
      <c r="P1678" s="133">
        <v>1.2317544E-3</v>
      </c>
      <c r="Q1678" s="145">
        <v>5.5126096000000003E-5</v>
      </c>
      <c r="R1678" s="145">
        <v>1.8625176E-5</v>
      </c>
      <c r="S1678" s="134">
        <v>7.3846185497000004E-8</v>
      </c>
      <c r="T1678" s="135">
        <v>2.0386870091999999E-10</v>
      </c>
      <c r="U1678" s="135">
        <v>2.6085681393999997E-3</v>
      </c>
      <c r="V1678" s="342">
        <v>3.3850819E-6</v>
      </c>
      <c r="W1678" s="89" t="s">
        <v>6039</v>
      </c>
      <c r="X1678" s="235"/>
      <c r="Y1678" s="235"/>
      <c r="Z1678" s="140"/>
    </row>
    <row r="1679" spans="1:26" ht="14.5" customHeight="1">
      <c r="A1679" s="74" t="s">
        <v>6040</v>
      </c>
      <c r="B1679" s="129" t="s">
        <v>5931</v>
      </c>
      <c r="C1679" s="130" t="s">
        <v>6041</v>
      </c>
      <c r="D1679" s="131" t="s">
        <v>462</v>
      </c>
      <c r="E1679" s="129" t="s">
        <v>427</v>
      </c>
      <c r="F1679" s="132" t="s">
        <v>6042</v>
      </c>
      <c r="G1679" s="132">
        <v>0.59457249550000002</v>
      </c>
      <c r="H1679" s="348">
        <v>0.59457249550000002</v>
      </c>
      <c r="I1679" s="74"/>
      <c r="J1679" s="337">
        <v>3.3521764661654134</v>
      </c>
      <c r="K1679" s="338">
        <v>3.3521764661654134</v>
      </c>
      <c r="L1679" s="74"/>
      <c r="M1679" s="339">
        <v>6.6656942999999996E-2</v>
      </c>
      <c r="N1679" s="340">
        <f t="shared" si="106"/>
        <v>6.6656942999999996E-2</v>
      </c>
      <c r="O1679" s="74"/>
      <c r="P1679" s="133">
        <v>6.2891325999999997E-2</v>
      </c>
      <c r="Q1679" s="133">
        <v>2.8146465999999998E-3</v>
      </c>
      <c r="R1679" s="133">
        <v>9.5097045999999999E-4</v>
      </c>
      <c r="S1679" s="134">
        <v>3.7704631839000001E-6</v>
      </c>
      <c r="T1679" s="135">
        <v>1.0409196031500001E-8</v>
      </c>
      <c r="U1679" s="135">
        <v>0.13318914267699999</v>
      </c>
      <c r="V1679" s="341">
        <v>1.7283663999999999E-4</v>
      </c>
      <c r="W1679" s="89" t="s">
        <v>6043</v>
      </c>
      <c r="X1679" s="235"/>
      <c r="Y1679" s="235"/>
      <c r="Z1679" s="90"/>
    </row>
    <row r="1680" spans="1:26" ht="14.5" customHeight="1">
      <c r="A1680" s="74" t="s">
        <v>6044</v>
      </c>
      <c r="B1680" s="129" t="s">
        <v>5931</v>
      </c>
      <c r="C1680" s="130" t="s">
        <v>6045</v>
      </c>
      <c r="D1680" s="131" t="s">
        <v>462</v>
      </c>
      <c r="E1680" s="129" t="s">
        <v>427</v>
      </c>
      <c r="F1680" s="132" t="s">
        <v>6046</v>
      </c>
      <c r="G1680" s="132">
        <v>1.0453782012999999</v>
      </c>
      <c r="H1680" s="348">
        <v>1.0453782012999999</v>
      </c>
      <c r="I1680" s="74"/>
      <c r="J1680" s="337">
        <v>5.893801428571428</v>
      </c>
      <c r="K1680" s="338">
        <v>5.893801428571428</v>
      </c>
      <c r="L1680" s="74"/>
      <c r="M1680" s="339">
        <v>0.11719633</v>
      </c>
      <c r="N1680" s="340">
        <f t="shared" si="106"/>
        <v>0.11719633</v>
      </c>
      <c r="O1680" s="74"/>
      <c r="P1680" s="133">
        <v>0.11057562</v>
      </c>
      <c r="Q1680" s="133">
        <v>4.9487155999999996E-3</v>
      </c>
      <c r="R1680" s="133">
        <v>1.6719975999999999E-3</v>
      </c>
      <c r="S1680" s="134">
        <v>6.6292336351E-6</v>
      </c>
      <c r="T1680" s="135">
        <v>1.8301463105810001E-8</v>
      </c>
      <c r="U1680" s="135">
        <v>0.23417333381</v>
      </c>
      <c r="V1680" s="341">
        <v>3.0388162E-4</v>
      </c>
      <c r="W1680" s="89" t="s">
        <v>6047</v>
      </c>
      <c r="X1680" s="235"/>
      <c r="Y1680" s="235"/>
      <c r="Z1680" s="90"/>
    </row>
    <row r="1681" spans="1:26" ht="14.5" customHeight="1">
      <c r="A1681" s="74" t="s">
        <v>6048</v>
      </c>
      <c r="B1681" s="129" t="s">
        <v>5931</v>
      </c>
      <c r="C1681" s="130" t="s">
        <v>6049</v>
      </c>
      <c r="D1681" s="131" t="s">
        <v>462</v>
      </c>
      <c r="E1681" s="129" t="s">
        <v>427</v>
      </c>
      <c r="F1681" s="132" t="s">
        <v>6050</v>
      </c>
      <c r="G1681" s="132">
        <v>0.11509106971999999</v>
      </c>
      <c r="H1681" s="348">
        <v>0.11509106971999999</v>
      </c>
      <c r="I1681" s="74"/>
      <c r="J1681" s="337">
        <v>0.648878947368421</v>
      </c>
      <c r="K1681" s="338">
        <v>0.648878947368421</v>
      </c>
      <c r="L1681" s="74"/>
      <c r="M1681" s="339">
        <v>1.2902748E-2</v>
      </c>
      <c r="N1681" s="340">
        <f t="shared" si="106"/>
        <v>1.2902748E-2</v>
      </c>
      <c r="O1681" s="74"/>
      <c r="P1681" s="133">
        <v>1.2173839000000001E-2</v>
      </c>
      <c r="Q1681" s="133">
        <v>5.4482958999999996E-4</v>
      </c>
      <c r="R1681" s="133">
        <v>1.8407883E-4</v>
      </c>
      <c r="S1681" s="134">
        <v>7.2984646587000001E-7</v>
      </c>
      <c r="T1681" s="135">
        <v>2.0149023582399999E-9</v>
      </c>
      <c r="U1681" s="135">
        <v>2.5781348457999998E-2</v>
      </c>
      <c r="V1681" s="342">
        <v>3.3455893E-5</v>
      </c>
      <c r="W1681" s="89" t="s">
        <v>6051</v>
      </c>
      <c r="X1681" s="235"/>
      <c r="Y1681" s="235"/>
      <c r="Z1681" s="90"/>
    </row>
    <row r="1682" spans="1:26" ht="14.5" customHeight="1">
      <c r="A1682" s="74" t="s">
        <v>6052</v>
      </c>
      <c r="B1682" s="129" t="s">
        <v>5931</v>
      </c>
      <c r="C1682" s="130" t="s">
        <v>6053</v>
      </c>
      <c r="D1682" s="131" t="s">
        <v>462</v>
      </c>
      <c r="E1682" s="129" t="s">
        <v>427</v>
      </c>
      <c r="F1682" s="132" t="s">
        <v>6054</v>
      </c>
      <c r="G1682" s="132">
        <v>0.24939633171</v>
      </c>
      <c r="H1682" s="348">
        <v>0.24939633171</v>
      </c>
      <c r="I1682" s="74"/>
      <c r="J1682" s="337">
        <v>1.4060867669172932</v>
      </c>
      <c r="K1682" s="338">
        <v>1.4060867669172932</v>
      </c>
      <c r="L1682" s="74"/>
      <c r="M1682" s="339">
        <v>2.7959578999999998E-2</v>
      </c>
      <c r="N1682" s="340">
        <f t="shared" si="106"/>
        <v>2.7959578999999998E-2</v>
      </c>
      <c r="O1682" s="74"/>
      <c r="P1682" s="133">
        <v>2.6380073E-2</v>
      </c>
      <c r="Q1682" s="133">
        <v>1.1806172E-3</v>
      </c>
      <c r="R1682" s="133">
        <v>3.9888918999999998E-4</v>
      </c>
      <c r="S1682" s="134">
        <v>1.5815391334000001E-6</v>
      </c>
      <c r="T1682" s="135">
        <v>4.36618794564E-9</v>
      </c>
      <c r="U1682" s="135">
        <v>5.5866833584999998E-2</v>
      </c>
      <c r="V1682" s="342">
        <v>7.2497171000000002E-5</v>
      </c>
      <c r="W1682" s="89" t="s">
        <v>6055</v>
      </c>
      <c r="X1682" s="235"/>
      <c r="Y1682" s="235"/>
      <c r="Z1682" s="90"/>
    </row>
    <row r="1683" spans="1:26" ht="14.5" customHeight="1">
      <c r="A1683" s="74" t="s">
        <v>6056</v>
      </c>
      <c r="B1683" s="129" t="s">
        <v>5931</v>
      </c>
      <c r="C1683" s="130" t="s">
        <v>6057</v>
      </c>
      <c r="D1683" s="131" t="s">
        <v>462</v>
      </c>
      <c r="E1683" s="129" t="s">
        <v>427</v>
      </c>
      <c r="F1683" s="132" t="s">
        <v>6058</v>
      </c>
      <c r="G1683" s="132">
        <v>0.37409449789999999</v>
      </c>
      <c r="H1683" s="348">
        <v>0.37409449789999999</v>
      </c>
      <c r="I1683" s="74"/>
      <c r="J1683" s="337">
        <v>2.1091301503759396</v>
      </c>
      <c r="K1683" s="338">
        <v>2.1091301503759396</v>
      </c>
      <c r="L1683" s="74"/>
      <c r="M1683" s="339">
        <v>4.1939368999999997E-2</v>
      </c>
      <c r="N1683" s="340">
        <f t="shared" si="106"/>
        <v>4.1939368999999997E-2</v>
      </c>
      <c r="O1683" s="74"/>
      <c r="P1683" s="133">
        <v>3.9570108999999999E-2</v>
      </c>
      <c r="Q1683" s="133">
        <v>1.7709258000000001E-3</v>
      </c>
      <c r="R1683" s="133">
        <v>5.9833379000000003E-4</v>
      </c>
      <c r="S1683" s="134">
        <v>2.3723087400999999E-6</v>
      </c>
      <c r="T1683" s="135">
        <v>6.5492819784600003E-9</v>
      </c>
      <c r="U1683" s="135">
        <v>8.3800250877999999E-2</v>
      </c>
      <c r="V1683" s="341">
        <v>1.0874576E-4</v>
      </c>
      <c r="W1683" s="89" t="s">
        <v>6059</v>
      </c>
      <c r="X1683" s="235"/>
      <c r="Y1683" s="235"/>
      <c r="Z1683" s="90"/>
    </row>
    <row r="1684" spans="1:26" ht="14.5" customHeight="1">
      <c r="A1684" s="74" t="s">
        <v>6060</v>
      </c>
      <c r="B1684" s="129" t="s">
        <v>5931</v>
      </c>
      <c r="C1684" s="130" t="s">
        <v>6061</v>
      </c>
      <c r="D1684" s="131" t="s">
        <v>462</v>
      </c>
      <c r="E1684" s="129" t="s">
        <v>427</v>
      </c>
      <c r="F1684" s="132" t="s">
        <v>6062</v>
      </c>
      <c r="G1684" s="132">
        <v>0.44396428960000001</v>
      </c>
      <c r="H1684" s="348">
        <v>0.44396428960000001</v>
      </c>
      <c r="I1684" s="74"/>
      <c r="J1684" s="337">
        <v>2.5030533082706765</v>
      </c>
      <c r="K1684" s="338">
        <v>2.5030533082706765</v>
      </c>
      <c r="L1684" s="74"/>
      <c r="M1684" s="339">
        <v>4.9772403E-2</v>
      </c>
      <c r="N1684" s="340">
        <f t="shared" si="106"/>
        <v>4.9772403E-2</v>
      </c>
      <c r="O1684" s="74"/>
      <c r="P1684" s="133">
        <v>4.6960636E-2</v>
      </c>
      <c r="Q1684" s="133">
        <v>2.1016823999999998E-3</v>
      </c>
      <c r="R1684" s="133">
        <v>7.1008485000000001E-4</v>
      </c>
      <c r="S1684" s="134">
        <v>2.8153857870999998E-6</v>
      </c>
      <c r="T1684" s="135">
        <v>7.7724941735800005E-9</v>
      </c>
      <c r="U1684" s="135">
        <v>9.9451659314000004E-2</v>
      </c>
      <c r="V1684" s="341">
        <v>1.2905625000000001E-4</v>
      </c>
      <c r="W1684" s="89" t="s">
        <v>6063</v>
      </c>
      <c r="X1684" s="235"/>
      <c r="Y1684" s="235"/>
      <c r="Z1684" s="90"/>
    </row>
    <row r="1685" spans="1:26" ht="14.5" customHeight="1">
      <c r="A1685" s="74" t="s">
        <v>6064</v>
      </c>
      <c r="B1685" s="129" t="s">
        <v>5931</v>
      </c>
      <c r="C1685" s="130" t="s">
        <v>6065</v>
      </c>
      <c r="D1685" s="131" t="s">
        <v>462</v>
      </c>
      <c r="E1685" s="129" t="s">
        <v>427</v>
      </c>
      <c r="F1685" s="132" t="s">
        <v>6066</v>
      </c>
      <c r="G1685" s="132">
        <v>0.56575121700000008</v>
      </c>
      <c r="H1685" s="348">
        <v>0.56575121700000008</v>
      </c>
      <c r="I1685" s="74"/>
      <c r="J1685" s="337">
        <v>3.1896832330827065</v>
      </c>
      <c r="K1685" s="338">
        <v>3.1896832330827065</v>
      </c>
      <c r="L1685" s="74"/>
      <c r="M1685" s="339">
        <v>6.3425815999999996E-2</v>
      </c>
      <c r="N1685" s="340">
        <f t="shared" si="106"/>
        <v>6.3425815999999996E-2</v>
      </c>
      <c r="O1685" s="74"/>
      <c r="P1685" s="133">
        <v>5.9842734000000002E-2</v>
      </c>
      <c r="Q1685" s="133">
        <v>2.6782095000000001E-3</v>
      </c>
      <c r="R1685" s="133">
        <v>9.0487314999999999E-4</v>
      </c>
      <c r="S1685" s="134">
        <v>3.5876938513999997E-6</v>
      </c>
      <c r="T1685" s="135">
        <v>9.9046210307600015E-9</v>
      </c>
      <c r="U1685" s="135">
        <v>0.12673293917200001</v>
      </c>
      <c r="V1685" s="341">
        <v>1.6445855999999999E-4</v>
      </c>
      <c r="W1685" s="89" t="s">
        <v>6067</v>
      </c>
      <c r="X1685" s="235"/>
      <c r="Y1685" s="235"/>
      <c r="Z1685" s="90"/>
    </row>
    <row r="1686" spans="1:26" ht="14.5" customHeight="1">
      <c r="A1686" s="74" t="s">
        <v>6068</v>
      </c>
      <c r="B1686" s="129" t="s">
        <v>5931</v>
      </c>
      <c r="C1686" s="130" t="s">
        <v>6069</v>
      </c>
      <c r="D1686" s="131" t="s">
        <v>462</v>
      </c>
      <c r="E1686" s="129" t="s">
        <v>957</v>
      </c>
      <c r="F1686" s="132" t="s">
        <v>6070</v>
      </c>
      <c r="G1686" s="132">
        <v>1.1644964833E-2</v>
      </c>
      <c r="H1686" s="348">
        <v>1.1644964833E-2</v>
      </c>
      <c r="I1686" s="74"/>
      <c r="J1686" s="337">
        <v>6.5653856390977428E-2</v>
      </c>
      <c r="K1686" s="338">
        <v>6.5653856390977428E-2</v>
      </c>
      <c r="L1686" s="74"/>
      <c r="M1686" s="339">
        <v>1.3055057E-3</v>
      </c>
      <c r="N1686" s="340">
        <f t="shared" si="106"/>
        <v>1.3055057E-3</v>
      </c>
      <c r="O1686" s="74"/>
      <c r="P1686" s="133">
        <v>1.2317544E-3</v>
      </c>
      <c r="Q1686" s="145">
        <v>5.5126096000000003E-5</v>
      </c>
      <c r="R1686" s="145">
        <v>1.8625176E-5</v>
      </c>
      <c r="S1686" s="134">
        <v>7.3846185497000004E-8</v>
      </c>
      <c r="T1686" s="135">
        <v>2.0386870091999999E-10</v>
      </c>
      <c r="U1686" s="135">
        <v>2.6085681393999997E-3</v>
      </c>
      <c r="V1686" s="342">
        <v>3.3850819E-6</v>
      </c>
      <c r="W1686" s="89" t="s">
        <v>6027</v>
      </c>
      <c r="X1686" s="235"/>
      <c r="Y1686" s="235"/>
      <c r="Z1686" s="90"/>
    </row>
    <row r="1687" spans="1:26" ht="14.5" customHeight="1">
      <c r="A1687" s="74" t="s">
        <v>6071</v>
      </c>
      <c r="B1687" s="129" t="s">
        <v>5931</v>
      </c>
      <c r="C1687" s="130" t="s">
        <v>6072</v>
      </c>
      <c r="D1687" s="131" t="s">
        <v>462</v>
      </c>
      <c r="E1687" s="129" t="s">
        <v>957</v>
      </c>
      <c r="F1687" s="132" t="s">
        <v>6073</v>
      </c>
      <c r="G1687" s="132">
        <v>0.1721883349485</v>
      </c>
      <c r="H1687" s="348">
        <v>0.1721883349485</v>
      </c>
      <c r="I1687" s="74"/>
      <c r="J1687" s="337">
        <v>0.99670466165413529</v>
      </c>
      <c r="K1687" s="338">
        <v>0.99670466165413529</v>
      </c>
      <c r="L1687" s="74"/>
      <c r="M1687" s="339">
        <v>2.2396237999999999E-2</v>
      </c>
      <c r="N1687" s="340">
        <f t="shared" si="106"/>
        <v>2.2396237999999999E-2</v>
      </c>
      <c r="O1687" s="74"/>
      <c r="P1687" s="133">
        <v>2.0922092E-2</v>
      </c>
      <c r="Q1687" s="133">
        <v>9.0151577000000004E-4</v>
      </c>
      <c r="R1687" s="133">
        <v>5.7263047000000004E-4</v>
      </c>
      <c r="S1687" s="134">
        <v>1.2543220642215E-6</v>
      </c>
      <c r="T1687" s="135">
        <v>3.3340079743877101E-9</v>
      </c>
      <c r="U1687" s="135">
        <v>8.0200345683999988E-2</v>
      </c>
      <c r="V1687" s="342">
        <v>5.5268176999999998E-5</v>
      </c>
      <c r="W1687" s="89" t="s">
        <v>6074</v>
      </c>
      <c r="X1687" s="235"/>
      <c r="Y1687" s="235"/>
      <c r="Z1687" s="90"/>
    </row>
    <row r="1688" spans="1:26" ht="14.5" customHeight="1">
      <c r="A1688" s="74" t="s">
        <v>6075</v>
      </c>
      <c r="B1688" s="129" t="s">
        <v>5931</v>
      </c>
      <c r="C1688" s="130" t="s">
        <v>6076</v>
      </c>
      <c r="D1688" s="131" t="s">
        <v>462</v>
      </c>
      <c r="E1688" s="129" t="s">
        <v>957</v>
      </c>
      <c r="F1688" s="132" t="s">
        <v>6077</v>
      </c>
      <c r="G1688" s="132">
        <v>0.1435370901321</v>
      </c>
      <c r="H1688" s="348">
        <v>0.1435370901321</v>
      </c>
      <c r="I1688" s="74"/>
      <c r="J1688" s="337">
        <v>0.82889187969924805</v>
      </c>
      <c r="K1688" s="338">
        <v>0.82889187969924805</v>
      </c>
      <c r="L1688" s="74"/>
      <c r="M1688" s="339">
        <v>1.8829318000000001E-2</v>
      </c>
      <c r="N1688" s="340">
        <f t="shared" si="106"/>
        <v>1.8829318000000001E-2</v>
      </c>
      <c r="O1688" s="74"/>
      <c r="P1688" s="133">
        <v>1.7601367999999999E-2</v>
      </c>
      <c r="Q1688" s="133">
        <v>7.6020272999999998E-4</v>
      </c>
      <c r="R1688" s="133">
        <v>4.6774760000000001E-4</v>
      </c>
      <c r="S1688" s="134">
        <v>1.0552378679947001E-6</v>
      </c>
      <c r="T1688" s="135">
        <v>2.8114006266813201E-9</v>
      </c>
      <c r="U1688" s="135">
        <v>6.5510868234999992E-2</v>
      </c>
      <c r="V1688" s="342">
        <v>4.5170280999999998E-5</v>
      </c>
      <c r="W1688" s="89" t="s">
        <v>6078</v>
      </c>
      <c r="X1688" s="235"/>
      <c r="Y1688" s="235"/>
      <c r="Z1688" s="90"/>
    </row>
    <row r="1689" spans="1:26" ht="14.5" customHeight="1">
      <c r="A1689" s="74" t="s">
        <v>6079</v>
      </c>
      <c r="B1689" s="129" t="s">
        <v>5931</v>
      </c>
      <c r="C1689" s="130" t="s">
        <v>6080</v>
      </c>
      <c r="D1689" s="131" t="s">
        <v>462</v>
      </c>
      <c r="E1689" s="129" t="s">
        <v>957</v>
      </c>
      <c r="F1689" s="132" t="s">
        <v>6081</v>
      </c>
      <c r="G1689" s="132">
        <v>8.2815190017899998E-2</v>
      </c>
      <c r="H1689" s="348">
        <v>8.2815190017899998E-2</v>
      </c>
      <c r="I1689" s="74"/>
      <c r="J1689" s="337">
        <v>0.44178561654135334</v>
      </c>
      <c r="K1689" s="338">
        <v>0.44178561654135334</v>
      </c>
      <c r="L1689" s="74"/>
      <c r="M1689" s="339">
        <v>1.0368041999999999E-2</v>
      </c>
      <c r="N1689" s="340">
        <f t="shared" si="106"/>
        <v>1.0368041999999999E-2</v>
      </c>
      <c r="O1689" s="74"/>
      <c r="P1689" s="133">
        <v>9.6820264E-3</v>
      </c>
      <c r="Q1689" s="133">
        <v>4.3527965000000001E-4</v>
      </c>
      <c r="R1689" s="133">
        <v>2.5073610999999999E-4</v>
      </c>
      <c r="S1689" s="134">
        <v>5.8045722311529996E-7</v>
      </c>
      <c r="T1689" s="135">
        <v>1.6097620556177498E-9</v>
      </c>
      <c r="U1689" s="135">
        <v>3.5117103419199998E-2</v>
      </c>
      <c r="V1689" s="342">
        <v>2.5132898999999998E-5</v>
      </c>
      <c r="W1689" s="89" t="s">
        <v>6082</v>
      </c>
      <c r="X1689" s="235"/>
      <c r="Y1689" s="235"/>
      <c r="Z1689" s="90"/>
    </row>
    <row r="1690" spans="1:26" ht="14.5" customHeight="1">
      <c r="A1690" s="74" t="s">
        <v>6083</v>
      </c>
      <c r="B1690" s="129" t="s">
        <v>5931</v>
      </c>
      <c r="C1690" s="130" t="s">
        <v>6084</v>
      </c>
      <c r="D1690" s="131" t="s">
        <v>462</v>
      </c>
      <c r="E1690" s="129" t="s">
        <v>427</v>
      </c>
      <c r="F1690" s="132" t="s">
        <v>6085</v>
      </c>
      <c r="G1690" s="132">
        <v>7.1931918669999997E-2</v>
      </c>
      <c r="H1690" s="348">
        <v>7.1931918669999997E-2</v>
      </c>
      <c r="I1690" s="74"/>
      <c r="J1690" s="337">
        <v>0.40554934586466163</v>
      </c>
      <c r="K1690" s="338">
        <v>0.40554934586466163</v>
      </c>
      <c r="L1690" s="74"/>
      <c r="M1690" s="339">
        <v>8.0642171999999995E-3</v>
      </c>
      <c r="N1690" s="340">
        <f t="shared" si="106"/>
        <v>8.0642171999999995E-3</v>
      </c>
      <c r="O1690" s="74"/>
      <c r="P1690" s="133">
        <v>7.6086493999999996E-3</v>
      </c>
      <c r="Q1690" s="133">
        <v>3.4051848999999999E-4</v>
      </c>
      <c r="R1690" s="133">
        <v>1.1504926999999999E-4</v>
      </c>
      <c r="S1690" s="134">
        <v>4.5615404291999998E-7</v>
      </c>
      <c r="T1690" s="135">
        <v>1.2593139845250002E-9</v>
      </c>
      <c r="U1690" s="135">
        <v>1.61133429111E-2</v>
      </c>
      <c r="V1690" s="342">
        <v>2.0909933000000001E-5</v>
      </c>
      <c r="W1690" s="89" t="s">
        <v>6086</v>
      </c>
      <c r="X1690" s="235"/>
      <c r="Y1690" s="235"/>
      <c r="Z1690" s="90"/>
    </row>
    <row r="1691" spans="1:26" ht="14.5" customHeight="1">
      <c r="A1691" s="74" t="s">
        <v>6087</v>
      </c>
      <c r="B1691" s="129" t="s">
        <v>5931</v>
      </c>
      <c r="C1691" s="130" t="s">
        <v>6088</v>
      </c>
      <c r="D1691" s="131" t="s">
        <v>462</v>
      </c>
      <c r="E1691" s="129" t="s">
        <v>427</v>
      </c>
      <c r="F1691" s="132" t="s">
        <v>6089</v>
      </c>
      <c r="G1691" s="132">
        <v>0.14386384135999999</v>
      </c>
      <c r="H1691" s="348">
        <v>0.14386384135999999</v>
      </c>
      <c r="I1691" s="74"/>
      <c r="J1691" s="337">
        <v>0.81109872180451126</v>
      </c>
      <c r="K1691" s="338">
        <v>0.81109872180451126</v>
      </c>
      <c r="L1691" s="74"/>
      <c r="M1691" s="339">
        <v>1.6128434000000001E-2</v>
      </c>
      <c r="N1691" s="340">
        <f t="shared" si="106"/>
        <v>1.6128434000000001E-2</v>
      </c>
      <c r="O1691" s="74"/>
      <c r="P1691" s="133">
        <v>1.5217299E-2</v>
      </c>
      <c r="Q1691" s="133">
        <v>6.8103697999999998E-4</v>
      </c>
      <c r="R1691" s="133">
        <v>2.3009853E-4</v>
      </c>
      <c r="S1691" s="134">
        <v>9.1230808983000001E-7</v>
      </c>
      <c r="T1691" s="135">
        <v>2.5186278660499998E-9</v>
      </c>
      <c r="U1691" s="135">
        <v>3.2226684822000001E-2</v>
      </c>
      <c r="V1691" s="342">
        <v>4.1819866000000003E-5</v>
      </c>
      <c r="W1691" s="89" t="s">
        <v>6090</v>
      </c>
      <c r="X1691" s="235"/>
      <c r="Y1691" s="235"/>
      <c r="Z1691" s="90"/>
    </row>
    <row r="1692" spans="1:26" ht="14.5" customHeight="1">
      <c r="A1692" s="74" t="s">
        <v>6091</v>
      </c>
      <c r="B1692" s="129" t="s">
        <v>5931</v>
      </c>
      <c r="C1692" s="130" t="s">
        <v>6092</v>
      </c>
      <c r="D1692" s="131" t="s">
        <v>462</v>
      </c>
      <c r="E1692" s="129" t="s">
        <v>957</v>
      </c>
      <c r="F1692" s="132" t="s">
        <v>6093</v>
      </c>
      <c r="G1692" s="132">
        <v>0.15089934088000001</v>
      </c>
      <c r="H1692" s="348">
        <v>0.15089934088000001</v>
      </c>
      <c r="I1692" s="74"/>
      <c r="J1692" s="337">
        <v>0.85076458646616537</v>
      </c>
      <c r="K1692" s="338">
        <v>0.85076458646616537</v>
      </c>
      <c r="L1692" s="74"/>
      <c r="M1692" s="339">
        <v>1.6917176999999999E-2</v>
      </c>
      <c r="N1692" s="340">
        <f t="shared" si="106"/>
        <v>1.6917176999999999E-2</v>
      </c>
      <c r="O1692" s="74"/>
      <c r="P1692" s="133">
        <v>1.5961484000000001E-2</v>
      </c>
      <c r="Q1692" s="133">
        <v>7.1434232999999995E-4</v>
      </c>
      <c r="R1692" s="133">
        <v>2.4135123999999999E-4</v>
      </c>
      <c r="S1692" s="134">
        <v>9.5692348807000004E-7</v>
      </c>
      <c r="T1692" s="135">
        <v>2.6417986014889996E-9</v>
      </c>
      <c r="U1692" s="135">
        <v>3.3802695205999995E-2</v>
      </c>
      <c r="V1692" s="342">
        <v>4.3865020000000002E-5</v>
      </c>
      <c r="W1692" s="89" t="s">
        <v>6094</v>
      </c>
      <c r="X1692" s="235"/>
      <c r="Y1692" s="235"/>
      <c r="Z1692" s="90"/>
    </row>
    <row r="1693" spans="1:26" ht="14.5" customHeight="1">
      <c r="A1693" s="74" t="s">
        <v>6095</v>
      </c>
      <c r="B1693" s="129" t="s">
        <v>5931</v>
      </c>
      <c r="C1693" s="130" t="s">
        <v>6096</v>
      </c>
      <c r="D1693" s="131" t="s">
        <v>462</v>
      </c>
      <c r="E1693" s="129" t="s">
        <v>427</v>
      </c>
      <c r="F1693" s="132" t="s">
        <v>6097</v>
      </c>
      <c r="G1693" s="132">
        <v>0.47950569510000002</v>
      </c>
      <c r="H1693" s="348">
        <v>0.47950569510000002</v>
      </c>
      <c r="I1693" s="74"/>
      <c r="J1693" s="337">
        <v>2.7034343609022558</v>
      </c>
      <c r="K1693" s="338">
        <v>2.7034343609022558</v>
      </c>
      <c r="L1693" s="74"/>
      <c r="M1693" s="339">
        <v>5.3756915000000002E-2</v>
      </c>
      <c r="N1693" s="340">
        <f t="shared" si="106"/>
        <v>5.3756915000000002E-2</v>
      </c>
      <c r="O1693" s="74"/>
      <c r="P1693" s="133">
        <v>5.0720053000000001E-2</v>
      </c>
      <c r="Q1693" s="133">
        <v>2.2699319000000001E-3</v>
      </c>
      <c r="R1693" s="133">
        <v>7.6693043999999995E-4</v>
      </c>
      <c r="S1693" s="134">
        <v>3.0407705872999999E-6</v>
      </c>
      <c r="T1693" s="135">
        <v>8.3947184227299981E-9</v>
      </c>
      <c r="U1693" s="135">
        <v>0.10741322179</v>
      </c>
      <c r="V1693" s="341">
        <v>1.3938779999999999E-4</v>
      </c>
      <c r="W1693" s="89" t="s">
        <v>6098</v>
      </c>
      <c r="X1693" s="235"/>
      <c r="Y1693" s="235"/>
      <c r="Z1693" s="90"/>
    </row>
    <row r="1694" spans="1:26" ht="14.5" customHeight="1">
      <c r="A1694" s="74" t="s">
        <v>6099</v>
      </c>
      <c r="B1694" s="129" t="s">
        <v>5931</v>
      </c>
      <c r="C1694" s="130" t="s">
        <v>6100</v>
      </c>
      <c r="D1694" s="131" t="s">
        <v>462</v>
      </c>
      <c r="E1694" s="129" t="s">
        <v>427</v>
      </c>
      <c r="F1694" s="132" t="s">
        <v>6101</v>
      </c>
      <c r="G1694" s="132">
        <v>1.5344181551</v>
      </c>
      <c r="H1694" s="348">
        <v>1.5344181551</v>
      </c>
      <c r="I1694" s="74"/>
      <c r="J1694" s="337">
        <v>8.6509894736842092</v>
      </c>
      <c r="K1694" s="338">
        <v>8.6509894736842092</v>
      </c>
      <c r="L1694" s="74"/>
      <c r="M1694" s="339">
        <v>0.17202213</v>
      </c>
      <c r="N1694" s="340">
        <f t="shared" si="106"/>
        <v>0.17202213</v>
      </c>
      <c r="O1694" s="74"/>
      <c r="P1694" s="133">
        <v>0.16230417</v>
      </c>
      <c r="Q1694" s="133">
        <v>7.2637819999999999E-3</v>
      </c>
      <c r="R1694" s="133">
        <v>2.4541773999999998E-3</v>
      </c>
      <c r="S1694" s="134">
        <v>9.7304657354000005E-6</v>
      </c>
      <c r="T1694" s="135">
        <v>2.6863099430720001E-8</v>
      </c>
      <c r="U1694" s="135">
        <v>0.34372232573</v>
      </c>
      <c r="V1694" s="341">
        <v>4.4604095999999999E-4</v>
      </c>
      <c r="W1694" s="89" t="s">
        <v>6102</v>
      </c>
      <c r="X1694" s="235"/>
      <c r="Y1694" s="235"/>
      <c r="Z1694" s="90"/>
    </row>
    <row r="1695" spans="1:26" ht="14.5" customHeight="1">
      <c r="A1695" s="74" t="s">
        <v>6103</v>
      </c>
      <c r="B1695" s="129" t="s">
        <v>5931</v>
      </c>
      <c r="C1695" s="130" t="s">
        <v>6104</v>
      </c>
      <c r="D1695" s="131" t="s">
        <v>462</v>
      </c>
      <c r="E1695" s="129" t="s">
        <v>427</v>
      </c>
      <c r="F1695" s="132" t="s">
        <v>6105</v>
      </c>
      <c r="G1695" s="132">
        <v>2.2057504205000003</v>
      </c>
      <c r="H1695" s="348">
        <v>2.2057504205000003</v>
      </c>
      <c r="I1695" s="74"/>
      <c r="J1695" s="337">
        <v>12.435934586466166</v>
      </c>
      <c r="K1695" s="338">
        <v>12.435934586466166</v>
      </c>
      <c r="L1695" s="74"/>
      <c r="M1695" s="339">
        <v>0.24728453</v>
      </c>
      <c r="N1695" s="340">
        <f t="shared" si="106"/>
        <v>0.24728453</v>
      </c>
      <c r="O1695" s="74"/>
      <c r="P1695" s="133">
        <v>0.23331481000000001</v>
      </c>
      <c r="Q1695" s="133">
        <v>1.0441801000000001E-2</v>
      </c>
      <c r="R1695" s="133">
        <v>3.5279188E-3</v>
      </c>
      <c r="S1695" s="134">
        <v>1.3987698008999999E-5</v>
      </c>
      <c r="T1695" s="135">
        <v>3.8616129449E-8</v>
      </c>
      <c r="U1695" s="135">
        <v>0.49410628080000002</v>
      </c>
      <c r="V1695" s="341">
        <v>6.4119093E-4</v>
      </c>
      <c r="W1695" s="89" t="s">
        <v>6106</v>
      </c>
      <c r="X1695" s="235"/>
      <c r="Y1695" s="235"/>
      <c r="Z1695" s="90"/>
    </row>
    <row r="1696" spans="1:26" ht="14.5" customHeight="1">
      <c r="A1696" s="74" t="s">
        <v>6107</v>
      </c>
      <c r="B1696" s="129" t="s">
        <v>5931</v>
      </c>
      <c r="C1696" s="130" t="s">
        <v>6108</v>
      </c>
      <c r="D1696" s="131" t="s">
        <v>462</v>
      </c>
      <c r="E1696" s="129" t="s">
        <v>2286</v>
      </c>
      <c r="F1696" s="132" t="s">
        <v>6109</v>
      </c>
      <c r="G1696" s="132">
        <v>4.8035480120000003E-3</v>
      </c>
      <c r="H1696" s="348">
        <v>4.8035480120000003E-3</v>
      </c>
      <c r="I1696" s="74"/>
      <c r="J1696" s="337">
        <v>2.7082215789473684E-2</v>
      </c>
      <c r="K1696" s="338">
        <v>2.7082215789473684E-2</v>
      </c>
      <c r="L1696" s="74"/>
      <c r="M1696" s="339">
        <v>5.3852108000000004E-4</v>
      </c>
      <c r="N1696" s="340">
        <f t="shared" si="106"/>
        <v>5.3852108000000004E-4</v>
      </c>
      <c r="O1696" s="74"/>
      <c r="P1696" s="133">
        <v>5.0809868000000001E-4</v>
      </c>
      <c r="Q1696" s="145">
        <v>2.2739514999999999E-5</v>
      </c>
      <c r="R1696" s="145">
        <v>7.6828851999999994E-6</v>
      </c>
      <c r="S1696" s="134">
        <v>3.0461551318000002E-8</v>
      </c>
      <c r="T1696" s="135">
        <v>8.4095838189499996E-11</v>
      </c>
      <c r="U1696" s="135">
        <v>1.0760343175000001E-3</v>
      </c>
      <c r="V1696" s="342">
        <v>1.3963462999999999E-6</v>
      </c>
      <c r="W1696" s="89" t="s">
        <v>6110</v>
      </c>
      <c r="X1696" s="235"/>
      <c r="Y1696" s="235"/>
      <c r="Z1696" s="90"/>
    </row>
    <row r="1697" spans="1:26" ht="14.5" customHeight="1">
      <c r="A1697" s="74" t="s">
        <v>6111</v>
      </c>
      <c r="B1697" s="129" t="s">
        <v>5931</v>
      </c>
      <c r="C1697" s="130" t="s">
        <v>6112</v>
      </c>
      <c r="D1697" s="131" t="s">
        <v>462</v>
      </c>
      <c r="E1697" s="129" t="s">
        <v>2286</v>
      </c>
      <c r="F1697" s="132" t="s">
        <v>6113</v>
      </c>
      <c r="G1697" s="132">
        <v>9.5901138310000005E-3</v>
      </c>
      <c r="H1697" s="348">
        <v>9.5901138310000005E-3</v>
      </c>
      <c r="I1697" s="74"/>
      <c r="J1697" s="337">
        <v>5.406868646616541E-2</v>
      </c>
      <c r="K1697" s="338">
        <v>5.406868646616541E-2</v>
      </c>
      <c r="L1697" s="74"/>
      <c r="M1697" s="339">
        <v>1.0751383000000001E-3</v>
      </c>
      <c r="N1697" s="340">
        <f t="shared" si="106"/>
        <v>1.0751383000000001E-3</v>
      </c>
      <c r="O1697" s="74"/>
      <c r="P1697" s="133">
        <v>1.0144011000000001E-3</v>
      </c>
      <c r="Q1697" s="145">
        <v>4.5398636999999997E-5</v>
      </c>
      <c r="R1697" s="145">
        <v>1.5338609E-5</v>
      </c>
      <c r="S1697" s="134">
        <v>6.0815410347000001E-8</v>
      </c>
      <c r="T1697" s="135">
        <v>1.678943662545E-10</v>
      </c>
      <c r="U1697" s="135">
        <v>2.1482645358000003E-3</v>
      </c>
      <c r="V1697" s="342">
        <v>2.7877559999999999E-6</v>
      </c>
      <c r="W1697" s="89" t="s">
        <v>6114</v>
      </c>
      <c r="X1697" s="235"/>
      <c r="Y1697" s="235"/>
      <c r="Z1697" s="90"/>
    </row>
    <row r="1698" spans="1:26" ht="14.5" customHeight="1">
      <c r="A1698" s="74" t="s">
        <v>6115</v>
      </c>
      <c r="B1698" s="129" t="s">
        <v>5931</v>
      </c>
      <c r="C1698" s="130" t="s">
        <v>6116</v>
      </c>
      <c r="D1698" s="131" t="s">
        <v>462</v>
      </c>
      <c r="E1698" s="129" t="s">
        <v>2286</v>
      </c>
      <c r="F1698" s="132" t="s">
        <v>6117</v>
      </c>
      <c r="G1698" s="132">
        <v>1.9189931537E-2</v>
      </c>
      <c r="H1698" s="348">
        <v>1.9189931537E-2</v>
      </c>
      <c r="I1698" s="74"/>
      <c r="J1698" s="337">
        <v>0.10819208270676692</v>
      </c>
      <c r="K1698" s="338">
        <v>0.10819208270676692</v>
      </c>
      <c r="L1698" s="74"/>
      <c r="M1698" s="339">
        <v>2.1513645E-3</v>
      </c>
      <c r="N1698" s="340">
        <f t="shared" si="106"/>
        <v>2.1513645E-3</v>
      </c>
      <c r="O1698" s="74"/>
      <c r="P1698" s="133">
        <v>2.0298285999999998E-3</v>
      </c>
      <c r="Q1698" s="145">
        <v>9.0843213E-5</v>
      </c>
      <c r="R1698" s="145">
        <v>3.0692738000000002E-5</v>
      </c>
      <c r="S1698" s="134">
        <v>1.21692355401E-7</v>
      </c>
      <c r="T1698" s="135">
        <v>3.3595863169449995E-10</v>
      </c>
      <c r="U1698" s="135">
        <v>4.2987028997E-3</v>
      </c>
      <c r="V1698" s="342">
        <v>5.5783328999999999E-6</v>
      </c>
      <c r="W1698" s="89" t="s">
        <v>6118</v>
      </c>
      <c r="X1698" s="235"/>
      <c r="Y1698" s="235"/>
      <c r="Z1698" s="90"/>
    </row>
    <row r="1699" spans="1:26" ht="14.5" customHeight="1">
      <c r="A1699" s="74" t="s">
        <v>6119</v>
      </c>
      <c r="B1699" s="129" t="s">
        <v>5931</v>
      </c>
      <c r="C1699" s="130" t="s">
        <v>6120</v>
      </c>
      <c r="D1699" s="131" t="s">
        <v>462</v>
      </c>
      <c r="E1699" s="129" t="s">
        <v>2286</v>
      </c>
      <c r="F1699" s="132" t="s">
        <v>6121</v>
      </c>
      <c r="G1699" s="132">
        <v>4.5075718109999996E-2</v>
      </c>
      <c r="H1699" s="348">
        <v>4.5075718109999996E-2</v>
      </c>
      <c r="I1699" s="74"/>
      <c r="J1699" s="337">
        <v>0.25413513533834581</v>
      </c>
      <c r="K1699" s="338">
        <v>0.25413513533834581</v>
      </c>
      <c r="L1699" s="74"/>
      <c r="M1699" s="339">
        <v>5.0533948000000004E-3</v>
      </c>
      <c r="N1699" s="340">
        <f t="shared" si="106"/>
        <v>5.0533948000000004E-3</v>
      </c>
      <c r="O1699" s="74"/>
      <c r="P1699" s="133">
        <v>4.7679159E-3</v>
      </c>
      <c r="Q1699" s="133">
        <v>2.1338393000000001E-4</v>
      </c>
      <c r="R1699" s="145">
        <v>7.2094953000000005E-5</v>
      </c>
      <c r="S1699" s="134">
        <v>2.8584628025999998E-7</v>
      </c>
      <c r="T1699" s="135">
        <v>7.8914175633799989E-10</v>
      </c>
      <c r="U1699" s="135">
        <v>1.00973325996E-2</v>
      </c>
      <c r="V1699" s="342">
        <v>1.3103088E-5</v>
      </c>
      <c r="W1699" s="89" t="s">
        <v>6122</v>
      </c>
      <c r="X1699" s="235"/>
      <c r="Y1699" s="235"/>
      <c r="Z1699" s="90"/>
    </row>
    <row r="1700" spans="1:26" ht="14.5" customHeight="1">
      <c r="A1700" s="74" t="s">
        <v>6123</v>
      </c>
      <c r="B1700" s="129" t="s">
        <v>5931</v>
      </c>
      <c r="C1700" s="130" t="s">
        <v>6124</v>
      </c>
      <c r="D1700" s="131" t="s">
        <v>462</v>
      </c>
      <c r="E1700" s="129" t="s">
        <v>957</v>
      </c>
      <c r="F1700" s="132" t="s">
        <v>6125</v>
      </c>
      <c r="G1700" s="132">
        <v>1.1644964833E-2</v>
      </c>
      <c r="H1700" s="348">
        <v>1.1644964833E-2</v>
      </c>
      <c r="I1700" s="74"/>
      <c r="J1700" s="337">
        <v>6.5653856390977428E-2</v>
      </c>
      <c r="K1700" s="338">
        <v>6.5653856390977428E-2</v>
      </c>
      <c r="L1700" s="74"/>
      <c r="M1700" s="339">
        <v>1.3055057E-3</v>
      </c>
      <c r="N1700" s="340">
        <f t="shared" si="106"/>
        <v>1.3055057E-3</v>
      </c>
      <c r="O1700" s="74"/>
      <c r="P1700" s="133">
        <v>1.2317544E-3</v>
      </c>
      <c r="Q1700" s="145">
        <v>5.5126096000000003E-5</v>
      </c>
      <c r="R1700" s="145">
        <v>1.8625176E-5</v>
      </c>
      <c r="S1700" s="134">
        <v>7.3846185497000004E-8</v>
      </c>
      <c r="T1700" s="135">
        <v>2.0386870091999999E-10</v>
      </c>
      <c r="U1700" s="135">
        <v>2.6085681393999997E-3</v>
      </c>
      <c r="V1700" s="342">
        <v>3.3850819E-6</v>
      </c>
      <c r="W1700" s="89" t="s">
        <v>6027</v>
      </c>
      <c r="X1700" s="235"/>
      <c r="Y1700" s="235"/>
      <c r="Z1700" s="90"/>
    </row>
    <row r="1701" spans="1:26" ht="14.5" customHeight="1">
      <c r="A1701" s="74" t="s">
        <v>6126</v>
      </c>
      <c r="B1701" s="129" t="s">
        <v>5931</v>
      </c>
      <c r="C1701" s="130" t="s">
        <v>463</v>
      </c>
      <c r="D1701" s="131" t="s">
        <v>462</v>
      </c>
      <c r="E1701" s="129" t="s">
        <v>427</v>
      </c>
      <c r="F1701" s="132" t="s">
        <v>6127</v>
      </c>
      <c r="G1701" s="132">
        <v>5.6499720493388153E-2</v>
      </c>
      <c r="H1701" s="348">
        <v>5.6499720493388153E-2</v>
      </c>
      <c r="I1701" s="74"/>
      <c r="J1701" s="337">
        <v>0.18814890977443607</v>
      </c>
      <c r="K1701" s="338">
        <v>0.18814890977443607</v>
      </c>
      <c r="L1701" s="74"/>
      <c r="M1701" s="339">
        <v>5.0680745999999999E-3</v>
      </c>
      <c r="N1701" s="340">
        <f t="shared" si="106"/>
        <v>5.0680745999999999E-3</v>
      </c>
      <c r="O1701" s="74"/>
      <c r="P1701" s="133">
        <v>4.8132671999999996E-3</v>
      </c>
      <c r="Q1701" s="133">
        <v>1.8386891E-4</v>
      </c>
      <c r="R1701" s="145">
        <v>7.093852E-5</v>
      </c>
      <c r="S1701" s="134">
        <v>2.8856517937840808E-7</v>
      </c>
      <c r="T1701" s="135">
        <v>6.7998856519039709E-10</v>
      </c>
      <c r="U1701" s="135">
        <v>9.9353670200000004E-3</v>
      </c>
      <c r="V1701" s="342">
        <v>1.1443904E-5</v>
      </c>
      <c r="W1701" s="89" t="s">
        <v>6128</v>
      </c>
      <c r="X1701" s="235"/>
      <c r="Y1701" s="235"/>
      <c r="Z1701" s="90"/>
    </row>
    <row r="1702" spans="1:26" ht="14.5" customHeight="1">
      <c r="B1702" s="129" t="s">
        <v>3519</v>
      </c>
      <c r="C1702" s="127" t="s">
        <v>6129</v>
      </c>
      <c r="D1702" s="127" t="s">
        <v>6130</v>
      </c>
      <c r="G1702" s="74"/>
      <c r="H1702" s="74"/>
      <c r="I1702" s="74"/>
      <c r="J1702" s="115"/>
      <c r="K1702" s="74"/>
      <c r="L1702" s="74"/>
      <c r="M1702" s="115"/>
      <c r="N1702" s="74"/>
      <c r="O1702" s="74"/>
      <c r="P1702" s="74"/>
      <c r="V1702" s="74"/>
      <c r="W1702" s="89"/>
      <c r="X1702" s="235"/>
      <c r="Y1702" s="235"/>
      <c r="Z1702" s="90"/>
    </row>
    <row r="1703" spans="1:26" ht="14.5" customHeight="1">
      <c r="A1703" s="74" t="s">
        <v>6131</v>
      </c>
      <c r="B1703" s="129" t="s">
        <v>3519</v>
      </c>
      <c r="C1703" s="130" t="s">
        <v>6132</v>
      </c>
      <c r="D1703" s="131" t="s">
        <v>6130</v>
      </c>
      <c r="E1703" s="129" t="s">
        <v>957</v>
      </c>
      <c r="F1703" s="132" t="s">
        <v>6133</v>
      </c>
      <c r="G1703" s="132">
        <v>2.2115280545452313E-2</v>
      </c>
      <c r="H1703" s="348">
        <v>2.2115280545452313E-2</v>
      </c>
      <c r="I1703" s="74"/>
      <c r="J1703" s="337">
        <v>0.13313792481203007</v>
      </c>
      <c r="K1703" s="338">
        <v>0.13313792481203007</v>
      </c>
      <c r="L1703" s="74"/>
      <c r="M1703" s="339">
        <v>2.7434728000000001E-3</v>
      </c>
      <c r="N1703" s="340">
        <f t="shared" ref="N1703:N1708" si="107">M1703</f>
        <v>2.7434728000000001E-3</v>
      </c>
      <c r="O1703" s="74"/>
      <c r="P1703" s="133">
        <v>2.5097631E-3</v>
      </c>
      <c r="Q1703" s="133">
        <v>1.1409353E-4</v>
      </c>
      <c r="R1703" s="133">
        <v>1.1961611E-4</v>
      </c>
      <c r="S1703" s="134">
        <v>1.5046541130296484E-7</v>
      </c>
      <c r="T1703" s="135">
        <v>4.2194354093928964E-10</v>
      </c>
      <c r="U1703" s="135">
        <v>1.6752956799100001E-2</v>
      </c>
      <c r="V1703" s="342">
        <v>8.0604874999999993E-6</v>
      </c>
      <c r="W1703" s="110" t="s">
        <v>3524</v>
      </c>
      <c r="X1703" s="235"/>
      <c r="Y1703" s="235"/>
      <c r="Z1703" s="90"/>
    </row>
    <row r="1704" spans="1:26" ht="14.5" customHeight="1">
      <c r="A1704" s="74" t="s">
        <v>6134</v>
      </c>
      <c r="B1704" s="129" t="s">
        <v>3519</v>
      </c>
      <c r="C1704" s="130" t="s">
        <v>6135</v>
      </c>
      <c r="D1704" s="131" t="s">
        <v>6130</v>
      </c>
      <c r="E1704" s="129" t="s">
        <v>2346</v>
      </c>
      <c r="F1704" s="132" t="s">
        <v>6136</v>
      </c>
      <c r="G1704" s="132">
        <v>3.9700942145999996E-3</v>
      </c>
      <c r="H1704" s="348">
        <v>3.9700942145999996E-3</v>
      </c>
      <c r="I1704" s="74"/>
      <c r="J1704" s="337">
        <v>1.2294924812030074E-2</v>
      </c>
      <c r="K1704" s="338">
        <v>1.2294924812030074E-2</v>
      </c>
      <c r="L1704" s="74"/>
      <c r="M1704" s="339">
        <v>2.9133893000000001E-4</v>
      </c>
      <c r="N1704" s="340">
        <f t="shared" si="107"/>
        <v>2.9133893000000001E-4</v>
      </c>
      <c r="O1704" s="74"/>
      <c r="P1704" s="133">
        <v>2.7120642999999998E-4</v>
      </c>
      <c r="Q1704" s="145">
        <v>1.0877707E-5</v>
      </c>
      <c r="R1704" s="145">
        <v>9.2547958000000007E-6</v>
      </c>
      <c r="S1704" s="134">
        <v>1.6259378254899999E-8</v>
      </c>
      <c r="T1704" s="135">
        <v>4.0228204451340002E-11</v>
      </c>
      <c r="U1704" s="135">
        <v>1.2961899016999999E-3</v>
      </c>
      <c r="V1704" s="342">
        <v>7.9946990000000001E-7</v>
      </c>
      <c r="W1704" s="89" t="s">
        <v>6137</v>
      </c>
      <c r="X1704" s="235"/>
      <c r="Y1704" s="235"/>
      <c r="Z1704" s="90"/>
    </row>
    <row r="1705" spans="1:26" ht="14.5" customHeight="1">
      <c r="A1705" s="74" t="s">
        <v>6138</v>
      </c>
      <c r="B1705" s="129" t="s">
        <v>3519</v>
      </c>
      <c r="C1705" s="130" t="s">
        <v>6139</v>
      </c>
      <c r="D1705" s="131" t="s">
        <v>6130</v>
      </c>
      <c r="E1705" s="129" t="s">
        <v>2346</v>
      </c>
      <c r="F1705" s="132" t="s">
        <v>6140</v>
      </c>
      <c r="G1705" s="132">
        <v>7.5980701070000002E-3</v>
      </c>
      <c r="H1705" s="348">
        <v>7.5980701070000002E-3</v>
      </c>
      <c r="I1705" s="74"/>
      <c r="J1705" s="337">
        <v>2.2087122556390976E-2</v>
      </c>
      <c r="K1705" s="338">
        <v>2.2087122556390976E-2</v>
      </c>
      <c r="L1705" s="74"/>
      <c r="M1705" s="339">
        <v>5.6888290000000003E-4</v>
      </c>
      <c r="N1705" s="340">
        <f t="shared" si="107"/>
        <v>5.6888290000000003E-4</v>
      </c>
      <c r="O1705" s="74"/>
      <c r="P1705" s="133">
        <v>5.2935467000000003E-4</v>
      </c>
      <c r="Q1705" s="145">
        <v>2.0168389000000001E-5</v>
      </c>
      <c r="R1705" s="145">
        <v>1.9359839000000001E-5</v>
      </c>
      <c r="S1705" s="134">
        <v>3.1735891582E-8</v>
      </c>
      <c r="T1705" s="135">
        <v>7.458723754089998E-11</v>
      </c>
      <c r="U1705" s="135">
        <v>2.7114619961999997E-3</v>
      </c>
      <c r="V1705" s="342">
        <v>1.6755977E-6</v>
      </c>
      <c r="W1705" s="89" t="s">
        <v>6137</v>
      </c>
      <c r="X1705" s="235"/>
      <c r="Y1705" s="235"/>
      <c r="Z1705" s="90"/>
    </row>
    <row r="1706" spans="1:26" ht="14.5" customHeight="1">
      <c r="A1706" s="74" t="s">
        <v>6141</v>
      </c>
      <c r="B1706" s="129" t="s">
        <v>3519</v>
      </c>
      <c r="C1706" s="130" t="s">
        <v>6142</v>
      </c>
      <c r="D1706" s="131" t="s">
        <v>6130</v>
      </c>
      <c r="E1706" s="129" t="s">
        <v>2346</v>
      </c>
      <c r="F1706" s="132" t="s">
        <v>6143</v>
      </c>
      <c r="G1706" s="132">
        <v>1.2984391420000001E-3</v>
      </c>
      <c r="H1706" s="348">
        <v>1.2984391420000001E-3</v>
      </c>
      <c r="I1706" s="74"/>
      <c r="J1706" s="337">
        <v>7.3205490977443603E-3</v>
      </c>
      <c r="K1706" s="338">
        <v>7.3205490977443603E-3</v>
      </c>
      <c r="L1706" s="74"/>
      <c r="M1706" s="339">
        <v>1.4556675000000001E-4</v>
      </c>
      <c r="N1706" s="340">
        <f t="shared" si="107"/>
        <v>1.4556675000000001E-4</v>
      </c>
      <c r="O1706" s="74"/>
      <c r="P1706" s="133">
        <v>1.3734332E-4</v>
      </c>
      <c r="Q1706" s="145">
        <v>6.1466806999999998E-6</v>
      </c>
      <c r="R1706" s="145">
        <v>2.076748E-6</v>
      </c>
      <c r="S1706" s="134">
        <v>8.2340118130000002E-9</v>
      </c>
      <c r="T1706" s="135">
        <v>2.2731806992010002E-11</v>
      </c>
      <c r="U1706" s="135">
        <v>2.9086107465E-4</v>
      </c>
      <c r="V1706" s="342">
        <v>3.7744405999999998E-7</v>
      </c>
      <c r="W1706" s="89" t="s">
        <v>6137</v>
      </c>
      <c r="X1706" s="235"/>
      <c r="Y1706" s="235"/>
      <c r="Z1706" s="90"/>
    </row>
    <row r="1707" spans="1:26" ht="14.5" customHeight="1">
      <c r="A1707" s="74" t="s">
        <v>6144</v>
      </c>
      <c r="B1707" s="129" t="s">
        <v>3519</v>
      </c>
      <c r="C1707" s="130" t="s">
        <v>6145</v>
      </c>
      <c r="D1707" s="131" t="s">
        <v>6130</v>
      </c>
      <c r="E1707" s="129" t="s">
        <v>2346</v>
      </c>
      <c r="F1707" s="132" t="s">
        <v>6146</v>
      </c>
      <c r="G1707" s="132">
        <v>1.6879708473000001E-3</v>
      </c>
      <c r="H1707" s="348">
        <v>1.6879708473000001E-3</v>
      </c>
      <c r="I1707" s="74"/>
      <c r="J1707" s="337">
        <v>9.5167135338345855E-3</v>
      </c>
      <c r="K1707" s="338">
        <v>9.5167135338345855E-3</v>
      </c>
      <c r="L1707" s="74"/>
      <c r="M1707" s="339">
        <v>1.8923677E-4</v>
      </c>
      <c r="N1707" s="340">
        <f t="shared" si="107"/>
        <v>1.8923677E-4</v>
      </c>
      <c r="O1707" s="74"/>
      <c r="P1707" s="133">
        <v>1.7854631E-4</v>
      </c>
      <c r="Q1707" s="145">
        <v>7.9906850000000002E-6</v>
      </c>
      <c r="R1707" s="145">
        <v>2.6997723999999998E-6</v>
      </c>
      <c r="S1707" s="134">
        <v>1.0704215256900001E-8</v>
      </c>
      <c r="T1707" s="135">
        <v>2.9551349908609998E-11</v>
      </c>
      <c r="U1707" s="135">
        <v>3.7811939404999999E-4</v>
      </c>
      <c r="V1707" s="342">
        <v>4.9067727999999998E-7</v>
      </c>
      <c r="W1707" s="89" t="s">
        <v>6137</v>
      </c>
      <c r="X1707" s="235"/>
      <c r="Y1707" s="235"/>
      <c r="Z1707" s="90"/>
    </row>
    <row r="1708" spans="1:26" ht="14.5" customHeight="1">
      <c r="A1708" s="74" t="s">
        <v>6147</v>
      </c>
      <c r="B1708" s="129" t="s">
        <v>3519</v>
      </c>
      <c r="C1708" s="130" t="s">
        <v>6148</v>
      </c>
      <c r="D1708" s="131" t="s">
        <v>6130</v>
      </c>
      <c r="E1708" s="129" t="s">
        <v>2346</v>
      </c>
      <c r="F1708" s="132" t="s">
        <v>6149</v>
      </c>
      <c r="G1708" s="132">
        <v>2.9042070233999996E-3</v>
      </c>
      <c r="H1708" s="348">
        <v>2.9042070233999996E-3</v>
      </c>
      <c r="I1708" s="74"/>
      <c r="J1708" s="337">
        <v>7.8579052631578949E-3</v>
      </c>
      <c r="K1708" s="338">
        <v>7.8579052631578949E-3</v>
      </c>
      <c r="L1708" s="74"/>
      <c r="M1708" s="339">
        <v>2.9028617999999999E-4</v>
      </c>
      <c r="N1708" s="340">
        <f t="shared" si="107"/>
        <v>2.9028617999999999E-4</v>
      </c>
      <c r="O1708" s="74"/>
      <c r="P1708" s="133">
        <v>2.7446296000000002E-4</v>
      </c>
      <c r="Q1708" s="145">
        <v>9.6085574000000003E-6</v>
      </c>
      <c r="R1708" s="145">
        <v>6.2146559999999996E-6</v>
      </c>
      <c r="S1708" s="134">
        <v>1.6454613986856997E-8</v>
      </c>
      <c r="T1708" s="135">
        <v>3.5534606779689804E-11</v>
      </c>
      <c r="U1708" s="135">
        <v>8.7039999726999998E-4</v>
      </c>
      <c r="V1708" s="342">
        <v>6.1593839000000003E-7</v>
      </c>
      <c r="W1708" s="89" t="s">
        <v>6137</v>
      </c>
      <c r="X1708" s="249" t="s">
        <v>6150</v>
      </c>
      <c r="Y1708" s="235"/>
      <c r="Z1708" s="90"/>
    </row>
    <row r="1709" spans="1:26" ht="14.5" customHeight="1">
      <c r="B1709" s="129" t="s">
        <v>3600</v>
      </c>
      <c r="C1709" s="127" t="s">
        <v>464</v>
      </c>
      <c r="D1709" s="127" t="s">
        <v>465</v>
      </c>
      <c r="G1709" s="74"/>
      <c r="H1709" s="74"/>
      <c r="I1709" s="74"/>
      <c r="J1709" s="115"/>
      <c r="K1709" s="74"/>
      <c r="L1709" s="74"/>
      <c r="M1709" s="115"/>
      <c r="N1709" s="74"/>
      <c r="O1709" s="74"/>
      <c r="P1709" s="74"/>
      <c r="V1709" s="74"/>
      <c r="W1709" s="89"/>
      <c r="X1709" s="250" t="s">
        <v>6151</v>
      </c>
      <c r="Y1709" s="235"/>
      <c r="Z1709" s="90"/>
    </row>
    <row r="1710" spans="1:26" ht="14.5" customHeight="1">
      <c r="A1710" s="74" t="s">
        <v>6152</v>
      </c>
      <c r="B1710" s="129" t="s">
        <v>3600</v>
      </c>
      <c r="C1710" s="130" t="s">
        <v>773</v>
      </c>
      <c r="D1710" s="131" t="s">
        <v>465</v>
      </c>
      <c r="E1710" s="129" t="s">
        <v>957</v>
      </c>
      <c r="F1710" s="132" t="s">
        <v>6153</v>
      </c>
      <c r="G1710" s="132">
        <v>3.7555011329999999E-2</v>
      </c>
      <c r="H1710" s="348">
        <v>3.7555011329999999E-2</v>
      </c>
      <c r="I1710" s="74"/>
      <c r="J1710" s="337">
        <v>0.21173368421052632</v>
      </c>
      <c r="K1710" s="338">
        <v>0.21173368421052632</v>
      </c>
      <c r="L1710" s="74"/>
      <c r="M1710" s="339">
        <v>4.2102557000000002E-3</v>
      </c>
      <c r="N1710" s="340">
        <f t="shared" ref="N1710:N1718" si="108">M1710</f>
        <v>4.2102557000000002E-3</v>
      </c>
      <c r="O1710" s="74"/>
      <c r="P1710" s="133">
        <v>3.9724078999999997E-3</v>
      </c>
      <c r="Q1710" s="133">
        <v>1.7778166E-4</v>
      </c>
      <c r="R1710" s="145">
        <v>6.0066194000000001E-5</v>
      </c>
      <c r="S1710" s="134">
        <v>2.3815394662999999E-7</v>
      </c>
      <c r="T1710" s="135">
        <v>6.5747656162700002E-10</v>
      </c>
      <c r="U1710" s="135">
        <v>8.4126322096000003E-3</v>
      </c>
      <c r="V1710" s="342">
        <v>1.0916889E-5</v>
      </c>
      <c r="W1710" s="251" t="s">
        <v>6154</v>
      </c>
      <c r="X1710" s="249" t="s">
        <v>6155</v>
      </c>
      <c r="Y1710" s="235"/>
      <c r="Z1710" s="90"/>
    </row>
    <row r="1711" spans="1:26" ht="14.5" customHeight="1">
      <c r="A1711" s="74" t="s">
        <v>6156</v>
      </c>
      <c r="B1711" s="129" t="s">
        <v>3600</v>
      </c>
      <c r="C1711" s="130" t="s">
        <v>774</v>
      </c>
      <c r="D1711" s="131" t="s">
        <v>465</v>
      </c>
      <c r="E1711" s="129" t="s">
        <v>957</v>
      </c>
      <c r="F1711" s="132" t="s">
        <v>6157</v>
      </c>
      <c r="G1711" s="132">
        <v>0.19476203738999998</v>
      </c>
      <c r="H1711" s="348">
        <v>0.19476203738999998</v>
      </c>
      <c r="I1711" s="74"/>
      <c r="J1711" s="337">
        <v>1.0980607518796992</v>
      </c>
      <c r="K1711" s="338">
        <v>1.0980607518796992</v>
      </c>
      <c r="L1711" s="74"/>
      <c r="M1711" s="339">
        <v>2.1834582000000002E-2</v>
      </c>
      <c r="N1711" s="340">
        <f t="shared" si="108"/>
        <v>2.1834582000000002E-2</v>
      </c>
      <c r="O1711" s="74"/>
      <c r="P1711" s="133">
        <v>2.0601092000000001E-2</v>
      </c>
      <c r="Q1711" s="133">
        <v>9.2198395999999998E-4</v>
      </c>
      <c r="R1711" s="133">
        <v>3.1150607000000001E-4</v>
      </c>
      <c r="S1711" s="134">
        <v>1.2350774778400002E-6</v>
      </c>
      <c r="T1711" s="135">
        <v>3.4097040016470001E-9</v>
      </c>
      <c r="U1711" s="135">
        <v>4.3628301291000003E-2</v>
      </c>
      <c r="V1711" s="342">
        <v>5.6615495E-5</v>
      </c>
      <c r="W1711" s="251" t="s">
        <v>6154</v>
      </c>
      <c r="X1711" s="250" t="s">
        <v>6158</v>
      </c>
      <c r="Y1711" s="235"/>
      <c r="Z1711" s="90"/>
    </row>
    <row r="1712" spans="1:26" ht="14.5" customHeight="1">
      <c r="A1712" s="74" t="s">
        <v>6159</v>
      </c>
      <c r="B1712" s="129" t="s">
        <v>3600</v>
      </c>
      <c r="C1712" s="130" t="s">
        <v>775</v>
      </c>
      <c r="D1712" s="131" t="s">
        <v>465</v>
      </c>
      <c r="E1712" s="129" t="s">
        <v>957</v>
      </c>
      <c r="F1712" s="132" t="s">
        <v>6160</v>
      </c>
      <c r="G1712" s="132">
        <v>2.1834308736999999E-2</v>
      </c>
      <c r="H1712" s="348">
        <v>2.1834308736999999E-2</v>
      </c>
      <c r="I1712" s="74"/>
      <c r="J1712" s="337">
        <v>0.12310097744360902</v>
      </c>
      <c r="K1712" s="338">
        <v>0.12310097744360902</v>
      </c>
      <c r="L1712" s="74"/>
      <c r="M1712" s="339">
        <v>2.4478231E-3</v>
      </c>
      <c r="N1712" s="340">
        <f t="shared" si="108"/>
        <v>2.4478231E-3</v>
      </c>
      <c r="O1712" s="74"/>
      <c r="P1712" s="133">
        <v>2.3095394999999999E-3</v>
      </c>
      <c r="Q1712" s="133">
        <v>1.0336143E-4</v>
      </c>
      <c r="R1712" s="145">
        <v>3.4922205999999999E-5</v>
      </c>
      <c r="S1712" s="134">
        <v>1.3846159780800001E-7</v>
      </c>
      <c r="T1712" s="135">
        <v>3.8225381422509998E-10</v>
      </c>
      <c r="U1712" s="135">
        <v>4.8910652613999997E-3</v>
      </c>
      <c r="V1712" s="342">
        <v>6.3470285999999999E-6</v>
      </c>
      <c r="W1712" s="251" t="s">
        <v>6154</v>
      </c>
      <c r="X1712" s="250" t="s">
        <v>6161</v>
      </c>
      <c r="Y1712" s="235"/>
      <c r="Z1712" s="90"/>
    </row>
    <row r="1713" spans="1:26" ht="14.5" customHeight="1">
      <c r="A1713" s="74" t="s">
        <v>6162</v>
      </c>
      <c r="B1713" s="129" t="s">
        <v>3600</v>
      </c>
      <c r="C1713" s="130" t="s">
        <v>776</v>
      </c>
      <c r="D1713" s="131" t="s">
        <v>465</v>
      </c>
      <c r="E1713" s="129" t="s">
        <v>957</v>
      </c>
      <c r="F1713" s="132" t="s">
        <v>6163</v>
      </c>
      <c r="G1713" s="132">
        <v>5.9389321039999998E-2</v>
      </c>
      <c r="H1713" s="348">
        <v>5.9389321039999998E-2</v>
      </c>
      <c r="I1713" s="74"/>
      <c r="J1713" s="337">
        <v>0.33483466917293231</v>
      </c>
      <c r="K1713" s="338">
        <v>0.33483466917293231</v>
      </c>
      <c r="L1713" s="74"/>
      <c r="M1713" s="339">
        <v>6.6580787999999998E-3</v>
      </c>
      <c r="N1713" s="340">
        <f t="shared" si="108"/>
        <v>6.6580787999999998E-3</v>
      </c>
      <c r="O1713" s="74"/>
      <c r="P1713" s="133">
        <v>6.2819473000000001E-3</v>
      </c>
      <c r="Q1713" s="133">
        <v>2.8114308999999999E-4</v>
      </c>
      <c r="R1713" s="145">
        <v>9.4988398999999997E-5</v>
      </c>
      <c r="S1713" s="134">
        <v>3.7661554443999998E-7</v>
      </c>
      <c r="T1713" s="135">
        <v>1.0397303658519999E-9</v>
      </c>
      <c r="U1713" s="135">
        <v>1.3303697070899999E-2</v>
      </c>
      <c r="V1713" s="342">
        <v>1.7263917999999998E-5</v>
      </c>
      <c r="W1713" s="251" t="s">
        <v>6154</v>
      </c>
      <c r="X1713" s="250" t="s">
        <v>6164</v>
      </c>
      <c r="Y1713" s="235"/>
      <c r="Z1713" s="90"/>
    </row>
    <row r="1714" spans="1:26" ht="14.5" customHeight="1">
      <c r="A1714" s="74" t="s">
        <v>6165</v>
      </c>
      <c r="B1714" s="129" t="s">
        <v>3600</v>
      </c>
      <c r="C1714" s="130" t="s">
        <v>777</v>
      </c>
      <c r="D1714" s="131" t="s">
        <v>465</v>
      </c>
      <c r="E1714" s="129" t="s">
        <v>957</v>
      </c>
      <c r="F1714" s="132" t="s">
        <v>6166</v>
      </c>
      <c r="G1714" s="132">
        <v>8.1223629490000004E-2</v>
      </c>
      <c r="H1714" s="348">
        <v>8.1223629490000004E-2</v>
      </c>
      <c r="I1714" s="74"/>
      <c r="J1714" s="337">
        <v>0.45793564661654129</v>
      </c>
      <c r="K1714" s="338">
        <v>0.45793564661654129</v>
      </c>
      <c r="L1714" s="74"/>
      <c r="M1714" s="339">
        <v>9.1059018999999995E-3</v>
      </c>
      <c r="N1714" s="340">
        <f t="shared" si="108"/>
        <v>9.1059018999999995E-3</v>
      </c>
      <c r="O1714" s="74"/>
      <c r="P1714" s="133">
        <v>8.5914867999999991E-3</v>
      </c>
      <c r="Q1714" s="133">
        <v>3.8450452000000001E-4</v>
      </c>
      <c r="R1714" s="133">
        <v>1.299106E-4</v>
      </c>
      <c r="S1714" s="134">
        <v>5.1507714223999994E-7</v>
      </c>
      <c r="T1714" s="135">
        <v>1.4219841600770002E-9</v>
      </c>
      <c r="U1714" s="135">
        <v>1.81947623323E-2</v>
      </c>
      <c r="V1714" s="342">
        <v>2.3610946E-5</v>
      </c>
      <c r="W1714" s="251" t="s">
        <v>6154</v>
      </c>
      <c r="X1714" s="250" t="s">
        <v>6167</v>
      </c>
      <c r="Y1714" s="235"/>
      <c r="Z1714" s="90"/>
    </row>
    <row r="1715" spans="1:26" ht="14.5" customHeight="1">
      <c r="A1715" s="74" t="s">
        <v>6168</v>
      </c>
      <c r="B1715" s="129" t="s">
        <v>3600</v>
      </c>
      <c r="C1715" s="130" t="s">
        <v>778</v>
      </c>
      <c r="D1715" s="131" t="s">
        <v>465</v>
      </c>
      <c r="E1715" s="129" t="s">
        <v>957</v>
      </c>
      <c r="F1715" s="132" t="s">
        <v>6169</v>
      </c>
      <c r="G1715" s="132">
        <v>0.20698924946000002</v>
      </c>
      <c r="H1715" s="348">
        <v>0.20698924946000002</v>
      </c>
      <c r="I1715" s="74"/>
      <c r="J1715" s="337">
        <v>1.1669972932330828</v>
      </c>
      <c r="K1715" s="338">
        <v>1.1669972932330828</v>
      </c>
      <c r="L1715" s="74"/>
      <c r="M1715" s="339">
        <v>2.3205363E-2</v>
      </c>
      <c r="N1715" s="340">
        <f t="shared" si="108"/>
        <v>2.3205363E-2</v>
      </c>
      <c r="O1715" s="74"/>
      <c r="P1715" s="133">
        <v>2.1894434000000001E-2</v>
      </c>
      <c r="Q1715" s="133">
        <v>9.7986636000000011E-4</v>
      </c>
      <c r="R1715" s="133">
        <v>3.3106250999999999E-4</v>
      </c>
      <c r="S1715" s="134">
        <v>1.3126159598200002E-6</v>
      </c>
      <c r="T1715" s="135">
        <v>3.6237660952940001E-9</v>
      </c>
      <c r="U1715" s="135">
        <v>4.6367298717999994E-2</v>
      </c>
      <c r="V1715" s="342">
        <v>6.0169830999999999E-5</v>
      </c>
      <c r="W1715" s="251" t="s">
        <v>6154</v>
      </c>
      <c r="X1715" s="250" t="s">
        <v>6170</v>
      </c>
      <c r="Y1715" s="235"/>
      <c r="Z1715" s="90"/>
    </row>
    <row r="1716" spans="1:26" ht="14.5" customHeight="1">
      <c r="A1716" s="74" t="s">
        <v>6171</v>
      </c>
      <c r="B1716" s="129" t="s">
        <v>3600</v>
      </c>
      <c r="C1716" s="130" t="s">
        <v>779</v>
      </c>
      <c r="D1716" s="131" t="s">
        <v>465</v>
      </c>
      <c r="E1716" s="129" t="s">
        <v>957</v>
      </c>
      <c r="F1716" s="132" t="s">
        <v>6172</v>
      </c>
      <c r="G1716" s="132">
        <v>6.6047726917660005E-2</v>
      </c>
      <c r="H1716" s="348">
        <v>6.6047726917660005E-2</v>
      </c>
      <c r="I1716" s="74"/>
      <c r="J1716" s="337">
        <v>0.39915803007518796</v>
      </c>
      <c r="K1716" s="338">
        <v>0.39915803007518796</v>
      </c>
      <c r="L1716" s="74"/>
      <c r="M1716" s="339">
        <v>7.8606500999999999E-3</v>
      </c>
      <c r="N1716" s="340">
        <f t="shared" si="108"/>
        <v>7.8606500999999999E-3</v>
      </c>
      <c r="O1716" s="74"/>
      <c r="P1716" s="133">
        <v>7.3366311000000002E-3</v>
      </c>
      <c r="Q1716" s="133">
        <v>3.3482945999999998E-4</v>
      </c>
      <c r="R1716" s="133">
        <v>1.8918951999999999E-4</v>
      </c>
      <c r="S1716" s="134">
        <v>4.3984598592600003E-7</v>
      </c>
      <c r="T1716" s="135">
        <v>1.2382745951412237E-9</v>
      </c>
      <c r="U1716" s="135">
        <v>2.6497131415600002E-2</v>
      </c>
      <c r="V1716" s="342">
        <v>2.017066E-5</v>
      </c>
      <c r="W1716" s="235" t="s">
        <v>6173</v>
      </c>
      <c r="X1716" s="89"/>
      <c r="Y1716" s="235"/>
      <c r="Z1716" s="90"/>
    </row>
    <row r="1717" spans="1:26" ht="14.5" customHeight="1">
      <c r="A1717" s="74" t="s">
        <v>6174</v>
      </c>
      <c r="B1717" s="129" t="s">
        <v>3600</v>
      </c>
      <c r="C1717" s="130" t="s">
        <v>780</v>
      </c>
      <c r="D1717" s="131" t="s">
        <v>465</v>
      </c>
      <c r="E1717" s="129" t="s">
        <v>957</v>
      </c>
      <c r="F1717" s="132" t="s">
        <v>6175</v>
      </c>
      <c r="G1717" s="132">
        <v>3.842838455E-2</v>
      </c>
      <c r="H1717" s="348">
        <v>3.842838455E-2</v>
      </c>
      <c r="I1717" s="74"/>
      <c r="J1717" s="337">
        <v>0.21665772932330823</v>
      </c>
      <c r="K1717" s="338">
        <v>0.21665772932330823</v>
      </c>
      <c r="L1717" s="74"/>
      <c r="M1717" s="339">
        <v>4.3081685999999996E-3</v>
      </c>
      <c r="N1717" s="340">
        <f t="shared" si="108"/>
        <v>4.3081685999999996E-3</v>
      </c>
      <c r="O1717" s="74"/>
      <c r="P1717" s="133">
        <v>4.0647894000000002E-3</v>
      </c>
      <c r="Q1717" s="133">
        <v>1.8191611999999999E-4</v>
      </c>
      <c r="R1717" s="145">
        <v>6.1463082000000002E-5</v>
      </c>
      <c r="S1717" s="134">
        <v>2.4369241234000003E-7</v>
      </c>
      <c r="T1717" s="135">
        <v>6.7276670331600012E-10</v>
      </c>
      <c r="U1717" s="135">
        <v>8.6082747399999996E-3</v>
      </c>
      <c r="V1717" s="342">
        <v>1.1170769999999999E-5</v>
      </c>
      <c r="W1717" s="251" t="s">
        <v>6154</v>
      </c>
      <c r="X1717" s="250"/>
      <c r="Y1717" s="235"/>
      <c r="Z1717" s="90"/>
    </row>
    <row r="1718" spans="1:26" ht="14.5" customHeight="1">
      <c r="A1718" s="74" t="s">
        <v>6176</v>
      </c>
      <c r="B1718" s="129" t="s">
        <v>3600</v>
      </c>
      <c r="C1718" s="130" t="s">
        <v>781</v>
      </c>
      <c r="D1718" s="131" t="s">
        <v>465</v>
      </c>
      <c r="E1718" s="129" t="s">
        <v>957</v>
      </c>
      <c r="F1718" s="132" t="s">
        <v>6177</v>
      </c>
      <c r="G1718" s="132">
        <v>7.8603513020000002E-2</v>
      </c>
      <c r="H1718" s="348">
        <v>7.8603513020000002E-2</v>
      </c>
      <c r="I1718" s="74"/>
      <c r="J1718" s="337">
        <v>0.44316353383458645</v>
      </c>
      <c r="K1718" s="338">
        <v>0.44316353383458645</v>
      </c>
      <c r="L1718" s="74"/>
      <c r="M1718" s="339">
        <v>8.8121630999999992E-3</v>
      </c>
      <c r="N1718" s="340">
        <f t="shared" si="108"/>
        <v>8.8121630999999992E-3</v>
      </c>
      <c r="O1718" s="74"/>
      <c r="P1718" s="133">
        <v>8.3143421000000002E-3</v>
      </c>
      <c r="Q1718" s="133">
        <v>3.7210115E-4</v>
      </c>
      <c r="R1718" s="133">
        <v>1.2571994000000001E-4</v>
      </c>
      <c r="S1718" s="134">
        <v>4.9846175611000009E-7</v>
      </c>
      <c r="T1718" s="135">
        <v>1.3761137330099998E-9</v>
      </c>
      <c r="U1718" s="135">
        <v>1.76078347409E-2</v>
      </c>
      <c r="V1718" s="342">
        <v>2.2849303E-5</v>
      </c>
      <c r="W1718" s="251" t="s">
        <v>6154</v>
      </c>
      <c r="X1718" s="252"/>
      <c r="Y1718" s="235"/>
      <c r="Z1718" s="90"/>
    </row>
    <row r="1719" spans="1:26" ht="14.5" customHeight="1">
      <c r="B1719" s="129" t="s">
        <v>4169</v>
      </c>
      <c r="C1719" s="127" t="s">
        <v>466</v>
      </c>
      <c r="D1719" s="127" t="s">
        <v>468</v>
      </c>
      <c r="G1719" s="74"/>
      <c r="H1719" s="74"/>
      <c r="I1719" s="74"/>
      <c r="J1719" s="115"/>
      <c r="K1719" s="74"/>
      <c r="L1719" s="74"/>
      <c r="M1719" s="115"/>
      <c r="N1719" s="74"/>
      <c r="O1719" s="74"/>
      <c r="P1719" s="74"/>
      <c r="V1719" s="74"/>
      <c r="W1719" s="89"/>
      <c r="X1719" s="250"/>
      <c r="Y1719" s="235"/>
      <c r="Z1719" s="90"/>
    </row>
    <row r="1720" spans="1:26" ht="14.5" customHeight="1">
      <c r="A1720" s="74" t="s">
        <v>6178</v>
      </c>
      <c r="B1720" s="129" t="s">
        <v>4169</v>
      </c>
      <c r="C1720" s="130" t="s">
        <v>467</v>
      </c>
      <c r="D1720" s="131" t="s">
        <v>468</v>
      </c>
      <c r="E1720" s="129" t="s">
        <v>6179</v>
      </c>
      <c r="F1720" s="132" t="s">
        <v>6180</v>
      </c>
      <c r="G1720" s="132">
        <v>2.01191937076E-4</v>
      </c>
      <c r="H1720" s="348">
        <v>2.01191937076E-4</v>
      </c>
      <c r="I1720" s="74"/>
      <c r="J1720" s="337">
        <v>7.4067922556390973E-4</v>
      </c>
      <c r="K1720" s="338">
        <v>7.4067922556390973E-4</v>
      </c>
      <c r="L1720" s="74"/>
      <c r="M1720" s="345">
        <v>1.5937704999999999E-5</v>
      </c>
      <c r="N1720" s="340">
        <f t="shared" ref="N1720:N1723" si="109">M1720</f>
        <v>1.5937704999999999E-5</v>
      </c>
      <c r="P1720" s="145">
        <v>1.4586829E-5</v>
      </c>
      <c r="Q1720" s="145">
        <v>6.6807610000000002E-7</v>
      </c>
      <c r="R1720" s="145">
        <v>6.8279952000000001E-7</v>
      </c>
      <c r="S1720" s="134">
        <v>8.745101301569E-10</v>
      </c>
      <c r="T1720" s="135">
        <v>2.4706955989077002E-12</v>
      </c>
      <c r="U1720" s="135">
        <v>9.5630185080800001E-5</v>
      </c>
      <c r="V1720" s="342">
        <v>3.9153852E-8</v>
      </c>
      <c r="W1720" s="235" t="s">
        <v>6181</v>
      </c>
      <c r="X1720" s="152"/>
      <c r="Y1720" s="235"/>
      <c r="Z1720" s="90"/>
    </row>
    <row r="1721" spans="1:26" ht="14.5" customHeight="1">
      <c r="A1721" s="74" t="s">
        <v>6182</v>
      </c>
      <c r="B1721" s="129" t="s">
        <v>4169</v>
      </c>
      <c r="C1721" s="130" t="s">
        <v>782</v>
      </c>
      <c r="D1721" s="131" t="s">
        <v>468</v>
      </c>
      <c r="E1721" s="129" t="s">
        <v>6179</v>
      </c>
      <c r="F1721" s="132" t="s">
        <v>6183</v>
      </c>
      <c r="G1721" s="132">
        <v>6.1311234733700006E-4</v>
      </c>
      <c r="H1721" s="348">
        <v>6.1311234733700006E-4</v>
      </c>
      <c r="I1721" s="74"/>
      <c r="J1721" s="337">
        <v>2.3671638345864662E-3</v>
      </c>
      <c r="K1721" s="338">
        <v>2.3671638345864662E-3</v>
      </c>
      <c r="L1721" s="74"/>
      <c r="M1721" s="345">
        <v>4.7185604999999998E-5</v>
      </c>
      <c r="N1721" s="340">
        <f t="shared" si="109"/>
        <v>4.7185604999999998E-5</v>
      </c>
      <c r="P1721" s="145">
        <v>4.3079515000000001E-5</v>
      </c>
      <c r="Q1721" s="145">
        <v>1.9914756999999998E-6</v>
      </c>
      <c r="R1721" s="145">
        <v>2.1146145000000001E-6</v>
      </c>
      <c r="S1721" s="134">
        <v>2.5827046647696999E-9</v>
      </c>
      <c r="T1721" s="135">
        <v>7.3649247304820002E-12</v>
      </c>
      <c r="U1721" s="135">
        <v>2.9616449198299999E-4</v>
      </c>
      <c r="V1721" s="342">
        <v>1.1519115E-7</v>
      </c>
      <c r="W1721" s="235" t="s">
        <v>6184</v>
      </c>
      <c r="X1721" s="152"/>
      <c r="Y1721" s="235"/>
      <c r="Z1721" s="90"/>
    </row>
    <row r="1722" spans="1:26" ht="14.5" customHeight="1">
      <c r="A1722" s="74" t="s">
        <v>6185</v>
      </c>
      <c r="B1722" s="129" t="s">
        <v>4169</v>
      </c>
      <c r="C1722" s="130" t="s">
        <v>783</v>
      </c>
      <c r="D1722" s="131" t="s">
        <v>468</v>
      </c>
      <c r="E1722" s="129" t="s">
        <v>957</v>
      </c>
      <c r="F1722" s="132" t="s">
        <v>6186</v>
      </c>
      <c r="G1722" s="132">
        <v>0.14556206429000002</v>
      </c>
      <c r="H1722" s="348">
        <v>0.14556206429000002</v>
      </c>
      <c r="I1722" s="74"/>
      <c r="J1722" s="337">
        <v>0.82067323308270679</v>
      </c>
      <c r="K1722" s="338">
        <v>0.82067323308270679</v>
      </c>
      <c r="L1722" s="74"/>
      <c r="M1722" s="339">
        <v>1.6318821000000001E-2</v>
      </c>
      <c r="N1722" s="340">
        <f t="shared" si="109"/>
        <v>1.6318821000000001E-2</v>
      </c>
      <c r="O1722" s="74"/>
      <c r="P1722" s="133">
        <v>1.539693E-2</v>
      </c>
      <c r="Q1722" s="133">
        <v>6.8907620000000001E-4</v>
      </c>
      <c r="R1722" s="133">
        <v>2.3281469999999999E-4</v>
      </c>
      <c r="S1722" s="134">
        <v>9.2307732871999995E-7</v>
      </c>
      <c r="T1722" s="135">
        <v>2.5483587594999994E-9</v>
      </c>
      <c r="U1722" s="135">
        <v>3.2607101741999996E-2</v>
      </c>
      <c r="V1722" s="342">
        <v>4.2313524E-5</v>
      </c>
      <c r="W1722" s="235" t="s">
        <v>6187</v>
      </c>
      <c r="X1722" s="152"/>
      <c r="Y1722" s="235"/>
      <c r="Z1722" s="90"/>
    </row>
    <row r="1723" spans="1:26" ht="14.5" customHeight="1">
      <c r="A1723" s="74" t="s">
        <v>6188</v>
      </c>
      <c r="B1723" s="129" t="s">
        <v>4169</v>
      </c>
      <c r="C1723" s="130" t="s">
        <v>784</v>
      </c>
      <c r="D1723" s="131" t="s">
        <v>468</v>
      </c>
      <c r="E1723" s="129" t="s">
        <v>957</v>
      </c>
      <c r="F1723" s="132" t="s">
        <v>6189</v>
      </c>
      <c r="G1723" s="132">
        <v>0.10917154521</v>
      </c>
      <c r="H1723" s="348">
        <v>0.10917154521</v>
      </c>
      <c r="I1723" s="74"/>
      <c r="J1723" s="337">
        <v>0.61550490225563903</v>
      </c>
      <c r="K1723" s="338">
        <v>0.61550490225563903</v>
      </c>
      <c r="L1723" s="74"/>
      <c r="M1723" s="339">
        <v>1.2239115E-2</v>
      </c>
      <c r="N1723" s="340">
        <f t="shared" si="109"/>
        <v>1.2239115E-2</v>
      </c>
      <c r="O1723" s="74"/>
      <c r="P1723" s="133">
        <v>1.1547697000000001E-2</v>
      </c>
      <c r="Q1723" s="133">
        <v>5.1680715000000004E-4</v>
      </c>
      <c r="R1723" s="133">
        <v>1.7461102999999999E-4</v>
      </c>
      <c r="S1723" s="134">
        <v>6.9230799403999998E-7</v>
      </c>
      <c r="T1723" s="135">
        <v>1.911269022125E-9</v>
      </c>
      <c r="U1723" s="135">
        <v>2.4455326306999998E-2</v>
      </c>
      <c r="V1723" s="342">
        <v>3.1735142999999998E-5</v>
      </c>
      <c r="W1723" s="235" t="s">
        <v>6187</v>
      </c>
      <c r="X1723" s="152"/>
      <c r="Y1723" s="235"/>
      <c r="Z1723" s="90"/>
    </row>
    <row r="1724" spans="1:26" ht="14.5" customHeight="1">
      <c r="B1724" s="129" t="s">
        <v>6190</v>
      </c>
      <c r="C1724" s="127" t="s">
        <v>6191</v>
      </c>
      <c r="D1724" s="131"/>
      <c r="G1724" s="74"/>
      <c r="H1724" s="74"/>
      <c r="I1724" s="74"/>
      <c r="J1724" s="115"/>
      <c r="K1724" s="74"/>
      <c r="L1724" s="74"/>
      <c r="M1724" s="115"/>
      <c r="N1724" s="74"/>
      <c r="O1724" s="74"/>
      <c r="P1724" s="74"/>
      <c r="V1724" s="74"/>
      <c r="W1724" s="235"/>
      <c r="X1724" s="89"/>
      <c r="Y1724" s="89"/>
      <c r="Z1724" s="90"/>
    </row>
    <row r="1725" spans="1:26" ht="14.5" customHeight="1">
      <c r="B1725" s="129" t="s">
        <v>6190</v>
      </c>
      <c r="C1725" s="127" t="s">
        <v>469</v>
      </c>
      <c r="D1725" s="127" t="s">
        <v>470</v>
      </c>
      <c r="G1725" s="74"/>
      <c r="H1725" s="74"/>
      <c r="I1725" s="74"/>
      <c r="J1725" s="115"/>
      <c r="K1725" s="74"/>
      <c r="L1725" s="74"/>
      <c r="M1725" s="115"/>
      <c r="N1725" s="74"/>
      <c r="O1725" s="74"/>
      <c r="P1725" s="74"/>
      <c r="V1725" s="74"/>
      <c r="W1725" s="89"/>
      <c r="X1725" s="89"/>
      <c r="Y1725" s="235"/>
      <c r="Z1725" s="90"/>
    </row>
    <row r="1726" spans="1:26" ht="14.5" customHeight="1">
      <c r="A1726" s="74" t="s">
        <v>6192</v>
      </c>
      <c r="B1726" s="129" t="s">
        <v>6190</v>
      </c>
      <c r="C1726" s="130" t="s">
        <v>471</v>
      </c>
      <c r="D1726" s="131" t="s">
        <v>470</v>
      </c>
      <c r="E1726" s="129" t="s">
        <v>957</v>
      </c>
      <c r="F1726" s="132" t="s">
        <v>6193</v>
      </c>
      <c r="G1726" s="132">
        <v>-5.5143493064000002E-2</v>
      </c>
      <c r="H1726" s="348">
        <v>-5.5143493064000002E-2</v>
      </c>
      <c r="I1726" s="74"/>
      <c r="J1726" s="337">
        <v>-0.22444095488721805</v>
      </c>
      <c r="K1726" s="338">
        <v>-0.22444095488721805</v>
      </c>
      <c r="L1726" s="74"/>
      <c r="M1726" s="339">
        <v>-1.2022359E-2</v>
      </c>
      <c r="N1726" s="340">
        <f t="shared" ref="N1726:N1733" si="110">M1726</f>
        <v>-1.2022359E-2</v>
      </c>
      <c r="O1726" s="74"/>
      <c r="P1726" s="133">
        <v>-9.1575683000000001E-3</v>
      </c>
      <c r="Q1726" s="133">
        <v>-3.0405683000000002E-4</v>
      </c>
      <c r="R1726" s="133">
        <v>-2.5607334000000001E-3</v>
      </c>
      <c r="S1726" s="134">
        <v>-5.4901489258900001E-7</v>
      </c>
      <c r="T1726" s="135">
        <v>-1.1244705449683E-9</v>
      </c>
      <c r="U1726" s="135">
        <v>-0.358646139689</v>
      </c>
      <c r="V1726" s="342">
        <v>-7.4431092000000004E-5</v>
      </c>
      <c r="W1726" s="110" t="s">
        <v>6194</v>
      </c>
      <c r="X1726" s="89"/>
      <c r="Y1726" s="235"/>
      <c r="Z1726" s="90"/>
    </row>
    <row r="1727" spans="1:26" ht="14.5" customHeight="1">
      <c r="A1727" s="74" t="s">
        <v>6195</v>
      </c>
      <c r="B1727" s="129" t="s">
        <v>6190</v>
      </c>
      <c r="C1727" s="130" t="s">
        <v>472</v>
      </c>
      <c r="D1727" s="131" t="s">
        <v>470</v>
      </c>
      <c r="E1727" s="129" t="s">
        <v>957</v>
      </c>
      <c r="F1727" s="132" t="s">
        <v>6196</v>
      </c>
      <c r="G1727" s="132">
        <v>-4.6376618906000006E-2</v>
      </c>
      <c r="H1727" s="348">
        <v>-4.6376618906000006E-2</v>
      </c>
      <c r="I1727" s="74"/>
      <c r="J1727" s="337">
        <v>-0.27084750375939848</v>
      </c>
      <c r="K1727" s="338">
        <v>-0.27084750375939848</v>
      </c>
      <c r="L1727" s="74"/>
      <c r="M1727" s="339">
        <v>-9.6215091999999995E-3</v>
      </c>
      <c r="N1727" s="340">
        <f t="shared" si="110"/>
        <v>-9.6215091999999995E-3</v>
      </c>
      <c r="O1727" s="74"/>
      <c r="P1727" s="133">
        <v>-7.5472743000000002E-3</v>
      </c>
      <c r="Q1727" s="133">
        <v>-2.6866229E-4</v>
      </c>
      <c r="R1727" s="133">
        <v>-1.8055726000000001E-3</v>
      </c>
      <c r="S1727" s="134">
        <v>-4.5247448400599995E-7</v>
      </c>
      <c r="T1727" s="135">
        <v>-9.9357353401859967E-10</v>
      </c>
      <c r="U1727" s="135">
        <v>-0.252881313617</v>
      </c>
      <c r="V1727" s="342">
        <v>-5.3545156000000003E-5</v>
      </c>
      <c r="W1727" s="110" t="s">
        <v>6194</v>
      </c>
      <c r="X1727" s="110"/>
      <c r="Y1727" s="110"/>
      <c r="Z1727" s="90"/>
    </row>
    <row r="1728" spans="1:26" ht="14.5" customHeight="1">
      <c r="A1728" s="74" t="s">
        <v>6197</v>
      </c>
      <c r="B1728" s="129" t="s">
        <v>6190</v>
      </c>
      <c r="C1728" s="130" t="s">
        <v>473</v>
      </c>
      <c r="D1728" s="131" t="s">
        <v>470</v>
      </c>
      <c r="E1728" s="129" t="s">
        <v>957</v>
      </c>
      <c r="F1728" s="132" t="s">
        <v>6198</v>
      </c>
      <c r="G1728" s="132">
        <v>-7.3840770518000004E-2</v>
      </c>
      <c r="H1728" s="348">
        <v>-7.3840770518000004E-2</v>
      </c>
      <c r="I1728" s="74"/>
      <c r="J1728" s="337">
        <v>-0.3692623984962406</v>
      </c>
      <c r="K1728" s="338">
        <v>-0.3692623984962406</v>
      </c>
      <c r="L1728" s="74"/>
      <c r="M1728" s="339">
        <v>-1.4214549999999999E-2</v>
      </c>
      <c r="N1728" s="340">
        <f t="shared" si="110"/>
        <v>-1.4214549999999999E-2</v>
      </c>
      <c r="O1728" s="74"/>
      <c r="P1728" s="133">
        <v>-1.1288390000000001E-2</v>
      </c>
      <c r="Q1728" s="133">
        <v>-4.1085033000000002E-4</v>
      </c>
      <c r="R1728" s="133">
        <v>-2.5153101999999998E-3</v>
      </c>
      <c r="S1728" s="134">
        <v>-6.7676196836199999E-7</v>
      </c>
      <c r="T1728" s="135">
        <v>-1.5194168588729002E-9</v>
      </c>
      <c r="U1728" s="135">
        <v>-0.35228434330899999</v>
      </c>
      <c r="V1728" s="342">
        <v>-7.7227820000000001E-5</v>
      </c>
      <c r="W1728" s="110" t="s">
        <v>6194</v>
      </c>
      <c r="X1728" s="110"/>
      <c r="Y1728" s="110"/>
      <c r="Z1728" s="90"/>
    </row>
    <row r="1729" spans="1:26" ht="14.5" customHeight="1">
      <c r="A1729" s="74" t="s">
        <v>6199</v>
      </c>
      <c r="B1729" s="129" t="s">
        <v>6190</v>
      </c>
      <c r="C1729" s="130" t="s">
        <v>474</v>
      </c>
      <c r="D1729" s="131" t="s">
        <v>470</v>
      </c>
      <c r="E1729" s="129" t="s">
        <v>957</v>
      </c>
      <c r="F1729" s="132" t="s">
        <v>6200</v>
      </c>
      <c r="G1729" s="132">
        <v>-0.47179072861299998</v>
      </c>
      <c r="H1729" s="348">
        <v>-0.47179072861299998</v>
      </c>
      <c r="I1729" s="74"/>
      <c r="J1729" s="337">
        <v>-3.3892848120300751</v>
      </c>
      <c r="K1729" s="338">
        <v>-3.3892848120300751</v>
      </c>
      <c r="L1729" s="74"/>
      <c r="M1729" s="339">
        <v>-6.2545661000000002E-2</v>
      </c>
      <c r="N1729" s="340">
        <f t="shared" si="110"/>
        <v>-6.2545661000000002E-2</v>
      </c>
      <c r="O1729" s="74"/>
      <c r="P1729" s="133">
        <v>-5.7503357999999997E-2</v>
      </c>
      <c r="Q1729" s="133">
        <v>-2.6802965000000002E-3</v>
      </c>
      <c r="R1729" s="133">
        <v>-2.3620069000000001E-3</v>
      </c>
      <c r="S1729" s="134">
        <v>-3.4474435244009999E-6</v>
      </c>
      <c r="T1729" s="135">
        <v>-9.9123389943274007E-9</v>
      </c>
      <c r="U1729" s="135">
        <v>-0.33081329177500002</v>
      </c>
      <c r="V1729" s="341">
        <v>-1.5674260000000001E-4</v>
      </c>
      <c r="W1729" s="110" t="s">
        <v>6201</v>
      </c>
      <c r="X1729" s="110"/>
      <c r="Y1729" s="110"/>
      <c r="Z1729" s="90"/>
    </row>
    <row r="1730" spans="1:26" ht="14.5" customHeight="1">
      <c r="A1730" s="74" t="s">
        <v>6202</v>
      </c>
      <c r="B1730" s="129" t="s">
        <v>6190</v>
      </c>
      <c r="C1730" s="130" t="s">
        <v>475</v>
      </c>
      <c r="D1730" s="131" t="s">
        <v>470</v>
      </c>
      <c r="E1730" s="129" t="s">
        <v>957</v>
      </c>
      <c r="F1730" s="132" t="s">
        <v>6203</v>
      </c>
      <c r="G1730" s="132">
        <v>0.49931178901759993</v>
      </c>
      <c r="H1730" s="348">
        <v>0.49931178901759993</v>
      </c>
      <c r="I1730" s="74"/>
      <c r="J1730" s="337">
        <v>-1.424052030075188E-2</v>
      </c>
      <c r="K1730" s="338">
        <v>-1.424052030075188E-2</v>
      </c>
      <c r="L1730" s="74"/>
      <c r="M1730" s="339">
        <v>-5.3212366000000002E-3</v>
      </c>
      <c r="N1730" s="340">
        <f t="shared" si="110"/>
        <v>-5.3212366000000002E-3</v>
      </c>
      <c r="O1730" s="74"/>
      <c r="P1730" s="133">
        <v>-3.8169647999999998E-3</v>
      </c>
      <c r="Q1730" s="133">
        <v>-1.0750817E-4</v>
      </c>
      <c r="R1730" s="133">
        <v>-1.3967637000000001E-3</v>
      </c>
      <c r="S1730" s="134">
        <v>-2.2883481983299997E-7</v>
      </c>
      <c r="T1730" s="135">
        <v>-3.9758938186601999E-10</v>
      </c>
      <c r="U1730" s="135">
        <v>-0.195625166194</v>
      </c>
      <c r="V1730" s="342">
        <v>5.4838615999999997E-5</v>
      </c>
      <c r="W1730" s="110" t="s">
        <v>6194</v>
      </c>
      <c r="X1730" s="110"/>
      <c r="Y1730" s="110"/>
      <c r="Z1730" s="90"/>
    </row>
    <row r="1731" spans="1:26" ht="14.5" customHeight="1">
      <c r="A1731" s="74" t="s">
        <v>6204</v>
      </c>
      <c r="B1731" s="129" t="s">
        <v>6190</v>
      </c>
      <c r="C1731" s="130" t="s">
        <v>476</v>
      </c>
      <c r="D1731" s="131" t="s">
        <v>470</v>
      </c>
      <c r="E1731" s="129" t="s">
        <v>957</v>
      </c>
      <c r="F1731" s="132" t="s">
        <v>6205</v>
      </c>
      <c r="G1731" s="132">
        <v>-3.9735121240000015E-3</v>
      </c>
      <c r="H1731" s="348">
        <v>-3.9735121240000015E-3</v>
      </c>
      <c r="I1731" s="74"/>
      <c r="J1731" s="337">
        <v>0.11544713533834586</v>
      </c>
      <c r="K1731" s="338">
        <v>0.11544713533834586</v>
      </c>
      <c r="L1731" s="74"/>
      <c r="M1731" s="339">
        <v>-4.1427353000000004E-3</v>
      </c>
      <c r="N1731" s="340">
        <f t="shared" si="110"/>
        <v>-4.1427353000000004E-3</v>
      </c>
      <c r="O1731" s="74"/>
      <c r="P1731" s="133">
        <v>-2.3353009000000001E-3</v>
      </c>
      <c r="Q1731" s="145">
        <v>-1.3217641000000001E-5</v>
      </c>
      <c r="R1731" s="133">
        <v>-1.7942168E-3</v>
      </c>
      <c r="S1731" s="134">
        <v>-1.40006048922E-7</v>
      </c>
      <c r="T1731" s="135">
        <v>-4.888181424170002E-11</v>
      </c>
      <c r="U1731" s="135">
        <v>-0.25129086202200002</v>
      </c>
      <c r="V1731" s="342">
        <v>-4.4993222000000002E-5</v>
      </c>
      <c r="W1731" s="110" t="s">
        <v>6206</v>
      </c>
      <c r="X1731" s="110"/>
      <c r="Y1731" s="110"/>
      <c r="Z1731" s="90"/>
    </row>
    <row r="1732" spans="1:26" ht="14.5" customHeight="1">
      <c r="A1732" s="74" t="s">
        <v>6207</v>
      </c>
      <c r="B1732" s="129" t="s">
        <v>6190</v>
      </c>
      <c r="C1732" s="130" t="s">
        <v>477</v>
      </c>
      <c r="D1732" s="131" t="s">
        <v>470</v>
      </c>
      <c r="E1732" s="129" t="s">
        <v>957</v>
      </c>
      <c r="F1732" s="132" t="s">
        <v>6208</v>
      </c>
      <c r="G1732" s="132">
        <v>2.2488092699999955E-3</v>
      </c>
      <c r="H1732" s="348">
        <v>2.2488092699999955E-3</v>
      </c>
      <c r="I1732" s="74"/>
      <c r="J1732" s="337">
        <v>0.15848304511278194</v>
      </c>
      <c r="K1732" s="338">
        <v>0.15848304511278194</v>
      </c>
      <c r="L1732" s="74"/>
      <c r="M1732" s="339">
        <v>-4.5822336E-3</v>
      </c>
      <c r="N1732" s="340">
        <f t="shared" si="110"/>
        <v>-4.5822336E-3</v>
      </c>
      <c r="O1732" s="74"/>
      <c r="P1732" s="133">
        <v>-2.3040609E-3</v>
      </c>
      <c r="Q1732" s="145">
        <v>1.5699290999999999E-5</v>
      </c>
      <c r="R1732" s="133">
        <v>-2.2938720999999998E-3</v>
      </c>
      <c r="S1732" s="134">
        <v>-1.3813314427299999E-7</v>
      </c>
      <c r="T1732" s="135">
        <v>5.805951361369998E-11</v>
      </c>
      <c r="U1732" s="135">
        <v>-0.32127060220500003</v>
      </c>
      <c r="V1732" s="342">
        <v>-5.5587546000000002E-5</v>
      </c>
      <c r="W1732" s="110" t="s">
        <v>6194</v>
      </c>
      <c r="X1732" s="110"/>
      <c r="Y1732" s="110"/>
      <c r="Z1732" s="90"/>
    </row>
    <row r="1733" spans="1:26" ht="14.5" customHeight="1">
      <c r="A1733" s="74" t="s">
        <v>6209</v>
      </c>
      <c r="B1733" s="129" t="s">
        <v>6190</v>
      </c>
      <c r="C1733" s="130" t="s">
        <v>478</v>
      </c>
      <c r="D1733" s="131" t="s">
        <v>470</v>
      </c>
      <c r="E1733" s="129" t="s">
        <v>957</v>
      </c>
      <c r="F1733" s="132" t="s">
        <v>6210</v>
      </c>
      <c r="G1733" s="132">
        <v>1.6182783848699998E-2</v>
      </c>
      <c r="H1733" s="348">
        <v>1.6182783848699998E-2</v>
      </c>
      <c r="I1733" s="74"/>
      <c r="J1733" s="337">
        <v>0.24794688721804509</v>
      </c>
      <c r="K1733" s="338">
        <v>0.24794688721804509</v>
      </c>
      <c r="L1733" s="74"/>
      <c r="M1733" s="339">
        <v>-2.5324684E-4</v>
      </c>
      <c r="N1733" s="340">
        <f t="shared" si="110"/>
        <v>-2.5324684E-4</v>
      </c>
      <c r="O1733" s="74"/>
      <c r="P1733" s="133">
        <v>8.0015291999999995E-4</v>
      </c>
      <c r="Q1733" s="133">
        <v>1.0489208E-4</v>
      </c>
      <c r="R1733" s="133">
        <v>-1.1582917999999999E-3</v>
      </c>
      <c r="S1733" s="134">
        <v>4.7970794815999983E-8</v>
      </c>
      <c r="T1733" s="135">
        <v>3.8791447408000004E-10</v>
      </c>
      <c r="U1733" s="135">
        <v>-0.162225742698</v>
      </c>
      <c r="V1733" s="342">
        <v>-2.5408705E-5</v>
      </c>
      <c r="W1733" s="180" t="s">
        <v>6211</v>
      </c>
      <c r="X1733" s="110"/>
      <c r="Y1733" s="110"/>
      <c r="Z1733" s="90"/>
    </row>
    <row r="1734" spans="1:26" ht="14.5" customHeight="1">
      <c r="B1734" s="129" t="s">
        <v>6190</v>
      </c>
      <c r="C1734" s="127" t="s">
        <v>479</v>
      </c>
      <c r="D1734" s="127" t="s">
        <v>480</v>
      </c>
      <c r="G1734" s="74"/>
      <c r="H1734" s="74"/>
      <c r="I1734" s="74"/>
      <c r="J1734" s="115"/>
      <c r="K1734" s="74"/>
      <c r="L1734" s="74"/>
      <c r="M1734" s="115"/>
      <c r="N1734" s="74"/>
      <c r="O1734" s="74"/>
      <c r="P1734" s="74"/>
      <c r="V1734" s="74"/>
      <c r="W1734" s="176"/>
      <c r="X1734" s="110"/>
      <c r="Y1734" s="110"/>
      <c r="Z1734" s="90"/>
    </row>
    <row r="1735" spans="1:26" ht="14.5" customHeight="1">
      <c r="A1735" s="74" t="s">
        <v>6212</v>
      </c>
      <c r="B1735" s="129" t="s">
        <v>6190</v>
      </c>
      <c r="C1735" s="130" t="s">
        <v>481</v>
      </c>
      <c r="D1735" s="131" t="s">
        <v>480</v>
      </c>
      <c r="E1735" s="129" t="s">
        <v>957</v>
      </c>
      <c r="F1735" s="132" t="s">
        <v>6213</v>
      </c>
      <c r="G1735" s="132">
        <v>-0.52526170463262001</v>
      </c>
      <c r="H1735" s="348">
        <v>-0.52526170463262001</v>
      </c>
      <c r="I1735" s="74"/>
      <c r="J1735" s="337">
        <v>7.7213203007518799E-2</v>
      </c>
      <c r="K1735" s="338">
        <v>7.7213203007518799E-2</v>
      </c>
      <c r="L1735" s="74"/>
      <c r="M1735" s="339">
        <v>-9.2742910999999997E-2</v>
      </c>
      <c r="N1735" s="340">
        <f t="shared" ref="N1735:N1747" si="111">M1735</f>
        <v>-9.2742910999999997E-2</v>
      </c>
      <c r="O1735" s="74"/>
      <c r="P1735" s="133">
        <v>-8.9650453000000005E-2</v>
      </c>
      <c r="Q1735" s="133">
        <v>-1.8157446E-3</v>
      </c>
      <c r="R1735" s="133">
        <v>-1.2767136000000001E-3</v>
      </c>
      <c r="S1735" s="134">
        <v>-5.3747274243874997E-6</v>
      </c>
      <c r="T1735" s="135">
        <v>-6.715031757947784E-9</v>
      </c>
      <c r="U1735" s="135">
        <v>-0.17881142388599999</v>
      </c>
      <c r="V1735" s="341">
        <v>-2.7200424999999998E-4</v>
      </c>
      <c r="W1735" s="110" t="s">
        <v>6214</v>
      </c>
      <c r="X1735" s="176"/>
      <c r="Y1735" s="176"/>
      <c r="Z1735" s="90"/>
    </row>
    <row r="1736" spans="1:26" ht="14.5" customHeight="1">
      <c r="A1736" s="74" t="s">
        <v>6215</v>
      </c>
      <c r="B1736" s="129" t="s">
        <v>6190</v>
      </c>
      <c r="C1736" s="130" t="s">
        <v>482</v>
      </c>
      <c r="D1736" s="131" t="s">
        <v>480</v>
      </c>
      <c r="E1736" s="129" t="s">
        <v>957</v>
      </c>
      <c r="F1736" s="132" t="s">
        <v>6216</v>
      </c>
      <c r="G1736" s="132">
        <v>7.0374181208000004E-3</v>
      </c>
      <c r="H1736" s="348">
        <v>7.0374181208000004E-3</v>
      </c>
      <c r="I1736" s="74"/>
      <c r="J1736" s="337">
        <v>0.10531284210526315</v>
      </c>
      <c r="K1736" s="338">
        <v>0.10531284210526315</v>
      </c>
      <c r="L1736" s="74"/>
      <c r="M1736" s="339">
        <v>-9.9863116000000005E-4</v>
      </c>
      <c r="N1736" s="340">
        <f t="shared" si="111"/>
        <v>-9.9863116000000005E-4</v>
      </c>
      <c r="O1736" s="74"/>
      <c r="P1736" s="133">
        <v>-1.6507806000000001E-4</v>
      </c>
      <c r="Q1736" s="145">
        <v>4.0843677E-5</v>
      </c>
      <c r="R1736" s="133">
        <v>-8.7439677999999997E-4</v>
      </c>
      <c r="S1736" s="134">
        <v>-9.8967653759999936E-9</v>
      </c>
      <c r="T1736" s="135">
        <v>1.5104910153141999E-10</v>
      </c>
      <c r="U1736" s="135">
        <v>-0.12246453282099999</v>
      </c>
      <c r="V1736" s="342">
        <v>-1.9879534000000001E-5</v>
      </c>
      <c r="W1736" s="110" t="s">
        <v>6217</v>
      </c>
      <c r="X1736" s="110"/>
      <c r="Y1736" s="110"/>
      <c r="Z1736" s="90"/>
    </row>
    <row r="1737" spans="1:26" ht="14.5" customHeight="1">
      <c r="A1737" s="74" t="s">
        <v>6218</v>
      </c>
      <c r="B1737" s="129" t="s">
        <v>6190</v>
      </c>
      <c r="C1737" s="130" t="s">
        <v>483</v>
      </c>
      <c r="D1737" s="131" t="s">
        <v>480</v>
      </c>
      <c r="E1737" s="129" t="s">
        <v>957</v>
      </c>
      <c r="F1737" s="132" t="s">
        <v>6219</v>
      </c>
      <c r="G1737" s="132">
        <v>2.0924409434200004E-2</v>
      </c>
      <c r="H1737" s="348">
        <v>2.0924409434200004E-2</v>
      </c>
      <c r="I1737" s="74"/>
      <c r="J1737" s="337">
        <v>0.31913011278195486</v>
      </c>
      <c r="K1737" s="338">
        <v>0.31913011278195486</v>
      </c>
      <c r="L1737" s="74"/>
      <c r="M1737" s="339">
        <v>-6.9970017999999997E-4</v>
      </c>
      <c r="N1737" s="340">
        <f t="shared" si="111"/>
        <v>-6.9970017999999997E-4</v>
      </c>
      <c r="O1737" s="74"/>
      <c r="P1737" s="133">
        <v>8.1901916000000005E-4</v>
      </c>
      <c r="Q1737" s="145">
        <v>1.3354989E-4</v>
      </c>
      <c r="R1737" s="133">
        <v>-1.6522691999999999E-3</v>
      </c>
      <c r="S1737" s="134">
        <v>4.9101869931000051E-8</v>
      </c>
      <c r="T1737" s="135">
        <v>4.9389754491889995E-10</v>
      </c>
      <c r="U1737" s="135">
        <v>-0.23141025208300001</v>
      </c>
      <c r="V1737" s="342">
        <v>-3.6532277E-5</v>
      </c>
      <c r="W1737" s="110" t="s">
        <v>6220</v>
      </c>
      <c r="X1737" s="110"/>
      <c r="Y1737" s="110"/>
      <c r="Z1737" s="90"/>
    </row>
    <row r="1738" spans="1:26" ht="14.5" customHeight="1">
      <c r="A1738" s="74" t="s">
        <v>6221</v>
      </c>
      <c r="B1738" s="129" t="s">
        <v>6190</v>
      </c>
      <c r="C1738" s="130" t="s">
        <v>484</v>
      </c>
      <c r="D1738" s="131" t="s">
        <v>480</v>
      </c>
      <c r="E1738" s="129" t="s">
        <v>957</v>
      </c>
      <c r="F1738" s="132" t="s">
        <v>6222</v>
      </c>
      <c r="G1738" s="132">
        <v>6.3671921217999996E-3</v>
      </c>
      <c r="H1738" s="348">
        <v>6.3671921217999996E-3</v>
      </c>
      <c r="I1738" s="74"/>
      <c r="J1738" s="337">
        <v>0.10531284210526315</v>
      </c>
      <c r="K1738" s="338">
        <v>0.10531284210526315</v>
      </c>
      <c r="L1738" s="74"/>
      <c r="M1738" s="339">
        <v>-1.0598786E-3</v>
      </c>
      <c r="N1738" s="340">
        <f t="shared" si="111"/>
        <v>-1.0598786E-3</v>
      </c>
      <c r="O1738" s="74"/>
      <c r="P1738" s="133">
        <v>-2.235498E-4</v>
      </c>
      <c r="Q1738" s="145">
        <v>3.8068021E-5</v>
      </c>
      <c r="R1738" s="133">
        <v>-8.7439677999999997E-4</v>
      </c>
      <c r="S1738" s="134">
        <v>-1.340226537569999E-8</v>
      </c>
      <c r="T1738" s="135">
        <v>1.4078410153141997E-10</v>
      </c>
      <c r="U1738" s="135">
        <v>-0.12246453282099999</v>
      </c>
      <c r="V1738" s="342">
        <v>-2.0065512999999998E-5</v>
      </c>
      <c r="W1738" s="110" t="s">
        <v>6223</v>
      </c>
      <c r="X1738" s="110"/>
      <c r="Y1738" s="110"/>
      <c r="Z1738" s="90"/>
    </row>
    <row r="1739" spans="1:26" ht="14.5" customHeight="1">
      <c r="A1739" s="74" t="s">
        <v>6224</v>
      </c>
      <c r="B1739" s="129" t="s">
        <v>6190</v>
      </c>
      <c r="C1739" s="130" t="s">
        <v>485</v>
      </c>
      <c r="D1739" s="131" t="s">
        <v>480</v>
      </c>
      <c r="E1739" s="129" t="s">
        <v>957</v>
      </c>
      <c r="F1739" s="132" t="s">
        <v>6225</v>
      </c>
      <c r="G1739" s="132">
        <v>-0.20033433535199999</v>
      </c>
      <c r="H1739" s="348">
        <v>-0.20033433535199999</v>
      </c>
      <c r="I1739" s="74"/>
      <c r="J1739" s="337">
        <v>-1.4502227819548872</v>
      </c>
      <c r="K1739" s="338">
        <v>-1.4502227819548872</v>
      </c>
      <c r="L1739" s="74"/>
      <c r="M1739" s="339">
        <v>-2.6621810999999999E-2</v>
      </c>
      <c r="N1739" s="340">
        <f t="shared" si="111"/>
        <v>-2.6621810999999999E-2</v>
      </c>
      <c r="O1739" s="74"/>
      <c r="P1739" s="133">
        <v>-2.4470655000000001E-2</v>
      </c>
      <c r="Q1739" s="133">
        <v>-1.1404895999999999E-3</v>
      </c>
      <c r="R1739" s="133">
        <v>-1.0106664E-3</v>
      </c>
      <c r="S1739" s="134">
        <v>-1.467065616795E-6</v>
      </c>
      <c r="T1739" s="135">
        <v>-4.2177870485529204E-9</v>
      </c>
      <c r="U1739" s="135">
        <v>-0.14154991196200001</v>
      </c>
      <c r="V1739" s="342">
        <v>-6.6641070000000006E-5</v>
      </c>
      <c r="W1739" s="110" t="s">
        <v>6226</v>
      </c>
      <c r="X1739" s="110"/>
      <c r="Y1739" s="110"/>
      <c r="Z1739" s="90"/>
    </row>
    <row r="1740" spans="1:26" ht="14.5" customHeight="1">
      <c r="A1740" s="74" t="s">
        <v>6227</v>
      </c>
      <c r="B1740" s="129" t="s">
        <v>6190</v>
      </c>
      <c r="C1740" s="130" t="s">
        <v>486</v>
      </c>
      <c r="D1740" s="131" t="s">
        <v>480</v>
      </c>
      <c r="E1740" s="129" t="s">
        <v>957</v>
      </c>
      <c r="F1740" s="132" t="s">
        <v>6228</v>
      </c>
      <c r="G1740" s="132">
        <v>-0.17066129490900001</v>
      </c>
      <c r="H1740" s="348">
        <v>-0.17066129490900001</v>
      </c>
      <c r="I1740" s="74"/>
      <c r="J1740" s="337">
        <v>-1.2522429323308271</v>
      </c>
      <c r="K1740" s="338">
        <v>-1.2522429323308271</v>
      </c>
      <c r="L1740" s="74"/>
      <c r="M1740" s="339">
        <v>-2.2775107999999999E-2</v>
      </c>
      <c r="N1740" s="340">
        <f t="shared" si="111"/>
        <v>-2.2775107999999999E-2</v>
      </c>
      <c r="O1740" s="74"/>
      <c r="P1740" s="133">
        <v>-2.0927245000000001E-2</v>
      </c>
      <c r="Q1740" s="133">
        <v>-9.7516889999999998E-4</v>
      </c>
      <c r="R1740" s="133">
        <v>-8.7269341E-4</v>
      </c>
      <c r="S1740" s="134">
        <v>-1.254631053255E-6</v>
      </c>
      <c r="T1740" s="135">
        <v>-3.6063938456084501E-9</v>
      </c>
      <c r="U1740" s="135">
        <v>-0.122225971581</v>
      </c>
      <c r="V1740" s="342">
        <v>-5.6898555999999997E-5</v>
      </c>
      <c r="W1740" s="110" t="s">
        <v>6229</v>
      </c>
      <c r="X1740" s="110"/>
      <c r="Y1740" s="110"/>
      <c r="Z1740" s="90"/>
    </row>
    <row r="1741" spans="1:26" ht="14.5" customHeight="1">
      <c r="A1741" s="74" t="s">
        <v>6230</v>
      </c>
      <c r="B1741" s="129" t="s">
        <v>6190</v>
      </c>
      <c r="C1741" s="130" t="s">
        <v>487</v>
      </c>
      <c r="D1741" s="131" t="s">
        <v>480</v>
      </c>
      <c r="E1741" s="129" t="s">
        <v>957</v>
      </c>
      <c r="F1741" s="132" t="s">
        <v>6231</v>
      </c>
      <c r="G1741" s="132">
        <v>-7.70019461691E-2</v>
      </c>
      <c r="H1741" s="348">
        <v>-7.70019461691E-2</v>
      </c>
      <c r="I1741" s="74"/>
      <c r="J1741" s="337">
        <v>-0.62734357894736847</v>
      </c>
      <c r="K1741" s="338">
        <v>-0.62734357894736847</v>
      </c>
      <c r="L1741" s="74"/>
      <c r="M1741" s="339">
        <v>-1.0633457000000001E-2</v>
      </c>
      <c r="N1741" s="340">
        <f t="shared" si="111"/>
        <v>-1.0633457000000001E-2</v>
      </c>
      <c r="O1741" s="74"/>
      <c r="P1741" s="133">
        <v>-9.7429044999999999E-3</v>
      </c>
      <c r="Q1741" s="133">
        <v>-4.5335412E-4</v>
      </c>
      <c r="R1741" s="133">
        <v>-4.3719838999999998E-4</v>
      </c>
      <c r="S1741" s="134">
        <v>-5.8410697929970001E-7</v>
      </c>
      <c r="T1741" s="135">
        <v>-1.6766054735844397E-9</v>
      </c>
      <c r="U1741" s="135">
        <v>-6.1232267410400006E-2</v>
      </c>
      <c r="V1741" s="342">
        <v>-2.6147493000000001E-5</v>
      </c>
      <c r="W1741" s="110" t="s">
        <v>6232</v>
      </c>
      <c r="X1741" s="110"/>
      <c r="Y1741" s="110"/>
      <c r="Z1741" s="90"/>
    </row>
    <row r="1742" spans="1:26" ht="14.5" customHeight="1">
      <c r="A1742" s="74" t="s">
        <v>6233</v>
      </c>
      <c r="B1742" s="129" t="s">
        <v>6190</v>
      </c>
      <c r="C1742" s="130" t="s">
        <v>488</v>
      </c>
      <c r="D1742" s="131" t="s">
        <v>480</v>
      </c>
      <c r="E1742" s="129" t="s">
        <v>957</v>
      </c>
      <c r="F1742" s="132" t="s">
        <v>6234</v>
      </c>
      <c r="G1742" s="132">
        <v>-0.1661431834432</v>
      </c>
      <c r="H1742" s="348">
        <v>-0.1661431834432</v>
      </c>
      <c r="I1742" s="74"/>
      <c r="J1742" s="337">
        <v>-1.2220978947368422</v>
      </c>
      <c r="K1742" s="338">
        <v>-1.2220978947368422</v>
      </c>
      <c r="L1742" s="74"/>
      <c r="M1742" s="339">
        <v>-2.2189396E-2</v>
      </c>
      <c r="N1742" s="340">
        <f t="shared" si="111"/>
        <v>-2.2189396E-2</v>
      </c>
      <c r="O1742" s="74"/>
      <c r="P1742" s="133">
        <v>-2.0387714000000001E-2</v>
      </c>
      <c r="Q1742" s="133">
        <v>-9.4999660999999999E-4</v>
      </c>
      <c r="R1742" s="133">
        <v>-8.5168517E-4</v>
      </c>
      <c r="S1742" s="134">
        <v>-1.2222849853419002E-6</v>
      </c>
      <c r="T1742" s="135">
        <v>-3.5133010482249703E-9</v>
      </c>
      <c r="U1742" s="135">
        <v>-0.119283639631</v>
      </c>
      <c r="V1742" s="342">
        <v>-5.5415128000000001E-5</v>
      </c>
      <c r="W1742" s="110" t="s">
        <v>6235</v>
      </c>
      <c r="X1742" s="110"/>
      <c r="Y1742" s="110"/>
      <c r="Z1742" s="90"/>
    </row>
    <row r="1743" spans="1:26" ht="14.5" customHeight="1">
      <c r="A1743" s="74" t="s">
        <v>6236</v>
      </c>
      <c r="B1743" s="129" t="s">
        <v>6190</v>
      </c>
      <c r="C1743" s="130" t="s">
        <v>489</v>
      </c>
      <c r="D1743" s="131" t="s">
        <v>480</v>
      </c>
      <c r="E1743" s="129" t="s">
        <v>957</v>
      </c>
      <c r="F1743" s="132" t="s">
        <v>6237</v>
      </c>
      <c r="G1743" s="132">
        <v>-8.9999838260999998E-2</v>
      </c>
      <c r="H1743" s="348">
        <v>-8.9999838260999998E-2</v>
      </c>
      <c r="I1743" s="74"/>
      <c r="J1743" s="337">
        <v>-0.49370436090225561</v>
      </c>
      <c r="K1743" s="338">
        <v>-0.49370436090225561</v>
      </c>
      <c r="L1743" s="74"/>
      <c r="M1743" s="339">
        <v>-1.6239573E-2</v>
      </c>
      <c r="N1743" s="340">
        <f t="shared" si="111"/>
        <v>-1.6239573E-2</v>
      </c>
      <c r="O1743" s="74"/>
      <c r="P1743" s="133">
        <v>-1.3203585E-2</v>
      </c>
      <c r="Q1743" s="133">
        <v>-5.0364357999999998E-4</v>
      </c>
      <c r="R1743" s="133">
        <v>-2.5323439000000001E-3</v>
      </c>
      <c r="S1743" s="134">
        <v>-7.9158185993799996E-7</v>
      </c>
      <c r="T1743" s="135">
        <v>-1.8625872365422004E-9</v>
      </c>
      <c r="U1743" s="135">
        <v>-0.35467001570200002</v>
      </c>
      <c r="V1743" s="342">
        <v>-8.0995690999999996E-5</v>
      </c>
      <c r="W1743" s="110" t="s">
        <v>6238</v>
      </c>
      <c r="X1743" s="110"/>
      <c r="Y1743" s="110"/>
      <c r="Z1743" s="90"/>
    </row>
    <row r="1744" spans="1:26" ht="14.5" customHeight="1">
      <c r="A1744" s="74" t="s">
        <v>6239</v>
      </c>
      <c r="B1744" s="129" t="s">
        <v>6190</v>
      </c>
      <c r="C1744" s="130" t="s">
        <v>490</v>
      </c>
      <c r="D1744" s="131" t="s">
        <v>480</v>
      </c>
      <c r="E1744" s="129" t="s">
        <v>957</v>
      </c>
      <c r="F1744" s="132" t="s">
        <v>6240</v>
      </c>
      <c r="G1744" s="132">
        <v>4.2706290519399996E-2</v>
      </c>
      <c r="H1744" s="348">
        <v>4.2706290519399996E-2</v>
      </c>
      <c r="I1744" s="74"/>
      <c r="J1744" s="337">
        <v>0.38383965413533833</v>
      </c>
      <c r="K1744" s="338">
        <v>0.38383965413533833</v>
      </c>
      <c r="L1744" s="74"/>
      <c r="M1744" s="339">
        <v>3.2633886000000001E-3</v>
      </c>
      <c r="N1744" s="340">
        <f t="shared" si="111"/>
        <v>3.2633886000000001E-3</v>
      </c>
      <c r="O1744" s="74"/>
      <c r="P1744" s="133">
        <v>3.9491832999999999E-3</v>
      </c>
      <c r="Q1744" s="133">
        <v>2.4538110000000001E-4</v>
      </c>
      <c r="R1744" s="133">
        <v>-9.3117579E-4</v>
      </c>
      <c r="S1744" s="134">
        <v>2.3676158948479995E-7</v>
      </c>
      <c r="T1744" s="135">
        <v>9.074744820600603E-10</v>
      </c>
      <c r="U1744" s="135">
        <v>-0.130416780796</v>
      </c>
      <c r="V1744" s="342">
        <v>-1.3851044E-5</v>
      </c>
      <c r="W1744" s="110" t="s">
        <v>6241</v>
      </c>
      <c r="X1744" s="110"/>
      <c r="Y1744" s="110"/>
      <c r="Z1744" s="90"/>
    </row>
    <row r="1745" spans="1:26" ht="14.5" customHeight="1">
      <c r="A1745" s="74" t="s">
        <v>6242</v>
      </c>
      <c r="B1745" s="129" t="s">
        <v>6190</v>
      </c>
      <c r="C1745" s="130" t="s">
        <v>491</v>
      </c>
      <c r="D1745" s="131" t="s">
        <v>480</v>
      </c>
      <c r="E1745" s="129" t="s">
        <v>957</v>
      </c>
      <c r="F1745" s="132" t="s">
        <v>6243</v>
      </c>
      <c r="G1745" s="132">
        <v>-0.2033274473842</v>
      </c>
      <c r="H1745" s="348">
        <v>-0.2033274473842</v>
      </c>
      <c r="I1745" s="74"/>
      <c r="J1745" s="337">
        <v>-1.4746647368421053</v>
      </c>
      <c r="K1745" s="338">
        <v>-1.4746647368421053</v>
      </c>
      <c r="L1745" s="74"/>
      <c r="M1745" s="339">
        <v>-2.7035465000000002E-2</v>
      </c>
      <c r="N1745" s="340">
        <f t="shared" si="111"/>
        <v>-2.7035465000000002E-2</v>
      </c>
      <c r="O1745" s="74"/>
      <c r="P1745" s="133">
        <v>-2.4849640999999999E-2</v>
      </c>
      <c r="Q1745" s="133">
        <v>-1.1581238999999999E-3</v>
      </c>
      <c r="R1745" s="133">
        <v>-1.0277000999999999E-3</v>
      </c>
      <c r="S1745" s="134">
        <v>-1.4897865663020002E-6</v>
      </c>
      <c r="T1745" s="135">
        <v>-4.2830026729131886E-9</v>
      </c>
      <c r="U1745" s="135">
        <v>-0.143935594354</v>
      </c>
      <c r="V1745" s="342">
        <v>-6.7657872000000005E-5</v>
      </c>
      <c r="W1745" s="110" t="s">
        <v>6226</v>
      </c>
      <c r="X1745" s="110"/>
      <c r="Y1745" s="110"/>
      <c r="Z1745" s="90"/>
    </row>
    <row r="1746" spans="1:26" ht="14.5" customHeight="1">
      <c r="A1746" s="74" t="s">
        <v>6244</v>
      </c>
      <c r="B1746" s="129" t="s">
        <v>6190</v>
      </c>
      <c r="C1746" s="130" t="s">
        <v>492</v>
      </c>
      <c r="D1746" s="131" t="s">
        <v>480</v>
      </c>
      <c r="E1746" s="129" t="s">
        <v>957</v>
      </c>
      <c r="F1746" s="132" t="s">
        <v>6245</v>
      </c>
      <c r="G1746" s="132">
        <v>-0.17279963342769999</v>
      </c>
      <c r="H1746" s="348">
        <v>-0.17279963342769999</v>
      </c>
      <c r="I1746" s="74"/>
      <c r="J1746" s="337">
        <v>-1.2709818045112782</v>
      </c>
      <c r="K1746" s="338">
        <v>-1.2709818045112782</v>
      </c>
      <c r="L1746" s="74"/>
      <c r="M1746" s="339">
        <v>-2.3077950999999999E-2</v>
      </c>
      <c r="N1746" s="340">
        <f t="shared" si="111"/>
        <v>-2.3077950999999999E-2</v>
      </c>
      <c r="O1746" s="74"/>
      <c r="P1746" s="133">
        <v>-2.1204158000000001E-2</v>
      </c>
      <c r="Q1746" s="133">
        <v>-9.8804089000000006E-4</v>
      </c>
      <c r="R1746" s="133">
        <v>-8.8575258000000003E-4</v>
      </c>
      <c r="S1746" s="134">
        <v>-1.2712324854380003E-6</v>
      </c>
      <c r="T1746" s="135">
        <v>-3.6539973980545299E-9</v>
      </c>
      <c r="U1746" s="135">
        <v>-0.12405498441600001</v>
      </c>
      <c r="V1746" s="342">
        <v>-5.7634708999999997E-5</v>
      </c>
      <c r="W1746" s="110" t="s">
        <v>6246</v>
      </c>
      <c r="X1746" s="110"/>
      <c r="Y1746" s="110"/>
      <c r="Z1746" s="90"/>
    </row>
    <row r="1747" spans="1:26" ht="14.5" customHeight="1">
      <c r="A1747" s="74" t="s">
        <v>6247</v>
      </c>
      <c r="B1747" s="129" t="s">
        <v>6190</v>
      </c>
      <c r="C1747" s="130" t="s">
        <v>493</v>
      </c>
      <c r="D1747" s="131" t="s">
        <v>480</v>
      </c>
      <c r="E1747" s="129" t="s">
        <v>957</v>
      </c>
      <c r="F1747" s="132" t="s">
        <v>6248</v>
      </c>
      <c r="G1747" s="132">
        <v>-7.7552832551799997E-2</v>
      </c>
      <c r="H1747" s="348">
        <v>-7.7552832551799997E-2</v>
      </c>
      <c r="I1747" s="74"/>
      <c r="J1747" s="337">
        <v>-0.63549089473684206</v>
      </c>
      <c r="K1747" s="338">
        <v>-0.63549089473684206</v>
      </c>
      <c r="L1747" s="74"/>
      <c r="M1747" s="339">
        <v>-1.073051E-2</v>
      </c>
      <c r="N1747" s="340">
        <f t="shared" si="111"/>
        <v>-1.073051E-2</v>
      </c>
      <c r="O1747" s="74"/>
      <c r="P1747" s="133">
        <v>-9.8302519999999994E-3</v>
      </c>
      <c r="Q1747" s="133">
        <v>-4.5738178E-4</v>
      </c>
      <c r="R1747" s="133">
        <v>-4.4287629000000001E-4</v>
      </c>
      <c r="S1747" s="134">
        <v>-5.8934365261879999E-7</v>
      </c>
      <c r="T1747" s="135">
        <v>-1.6915006460762698E-9</v>
      </c>
      <c r="U1747" s="135">
        <v>-6.20274912079E-2</v>
      </c>
      <c r="V1747" s="342">
        <v>-2.6362440999999999E-5</v>
      </c>
      <c r="W1747" s="110" t="s">
        <v>6249</v>
      </c>
      <c r="X1747" s="110"/>
      <c r="Y1747" s="110"/>
      <c r="Z1747" s="90"/>
    </row>
    <row r="1748" spans="1:26" ht="14.5" customHeight="1">
      <c r="B1748" s="129" t="s">
        <v>6190</v>
      </c>
      <c r="C1748" s="127" t="s">
        <v>494</v>
      </c>
      <c r="D1748" s="127" t="s">
        <v>495</v>
      </c>
      <c r="G1748" s="74"/>
      <c r="H1748" s="74"/>
      <c r="I1748" s="74"/>
      <c r="J1748" s="115"/>
      <c r="K1748" s="74"/>
      <c r="L1748" s="74"/>
      <c r="M1748" s="115"/>
      <c r="N1748" s="74"/>
      <c r="O1748" s="74"/>
      <c r="P1748" s="74"/>
      <c r="V1748" s="74"/>
      <c r="W1748" s="89"/>
      <c r="X1748" s="110"/>
      <c r="Y1748" s="110"/>
      <c r="Z1748" s="90"/>
    </row>
    <row r="1749" spans="1:26" ht="14.5" customHeight="1">
      <c r="A1749" s="74" t="s">
        <v>6250</v>
      </c>
      <c r="B1749" s="129" t="s">
        <v>6190</v>
      </c>
      <c r="C1749" s="130" t="s">
        <v>496</v>
      </c>
      <c r="D1749" s="131" t="s">
        <v>495</v>
      </c>
      <c r="E1749" s="129" t="s">
        <v>957</v>
      </c>
      <c r="F1749" s="132" t="s">
        <v>6251</v>
      </c>
      <c r="G1749" s="132">
        <v>-1.6550843996E-2</v>
      </c>
      <c r="H1749" s="348">
        <v>-1.6550843996E-2</v>
      </c>
      <c r="I1749" s="74"/>
      <c r="J1749" s="337">
        <v>2.8315584962406014E-2</v>
      </c>
      <c r="K1749" s="338">
        <v>2.8315584962406014E-2</v>
      </c>
      <c r="L1749" s="74"/>
      <c r="M1749" s="339">
        <v>-6.5181409000000003E-3</v>
      </c>
      <c r="N1749" s="340">
        <f t="shared" ref="N1749:N1773" si="112">M1749</f>
        <v>-6.5181409000000003E-3</v>
      </c>
      <c r="O1749" s="74"/>
      <c r="P1749" s="133">
        <v>-4.2690660000000002E-3</v>
      </c>
      <c r="Q1749" s="145">
        <v>-8.7497920999999999E-5</v>
      </c>
      <c r="R1749" s="133">
        <v>-2.161577E-3</v>
      </c>
      <c r="S1749" s="134">
        <v>-2.5593920522099998E-7</v>
      </c>
      <c r="T1749" s="135">
        <v>-3.2358698262269996E-10</v>
      </c>
      <c r="U1749" s="135">
        <v>-0.30274187262199997</v>
      </c>
      <c r="V1749" s="342">
        <v>-5.6470256E-5</v>
      </c>
      <c r="W1749" s="110" t="s">
        <v>6252</v>
      </c>
      <c r="X1749" s="89"/>
      <c r="Y1749" s="89"/>
      <c r="Z1749" s="90"/>
    </row>
    <row r="1750" spans="1:26" ht="14.5" customHeight="1">
      <c r="A1750" s="74" t="s">
        <v>6253</v>
      </c>
      <c r="B1750" s="129" t="s">
        <v>6190</v>
      </c>
      <c r="C1750" s="130" t="s">
        <v>497</v>
      </c>
      <c r="D1750" s="131" t="s">
        <v>495</v>
      </c>
      <c r="E1750" s="129" t="s">
        <v>957</v>
      </c>
      <c r="F1750" s="132" t="s">
        <v>6254</v>
      </c>
      <c r="G1750" s="132">
        <v>-0.50721770266099997</v>
      </c>
      <c r="H1750" s="348">
        <v>-0.50721770266099997</v>
      </c>
      <c r="I1750" s="74"/>
      <c r="J1750" s="337">
        <v>-3.6337043609022555</v>
      </c>
      <c r="K1750" s="338">
        <v>-3.6337043609022555</v>
      </c>
      <c r="L1750" s="74"/>
      <c r="M1750" s="339">
        <v>-6.7184432000000002E-2</v>
      </c>
      <c r="N1750" s="340">
        <f t="shared" si="112"/>
        <v>-6.7184432000000002E-2</v>
      </c>
      <c r="O1750" s="74"/>
      <c r="P1750" s="133">
        <v>-6.1772687999999999E-2</v>
      </c>
      <c r="Q1750" s="133">
        <v>-2.8793998999999998E-3</v>
      </c>
      <c r="R1750" s="133">
        <v>-2.5323439000000001E-3</v>
      </c>
      <c r="S1750" s="134">
        <v>-3.7033985199379998E-6</v>
      </c>
      <c r="T1750" s="135">
        <v>-1.06486680465392E-8</v>
      </c>
      <c r="U1750" s="135">
        <v>-0.35467001570200002</v>
      </c>
      <c r="V1750" s="341">
        <v>-1.6843564E-4</v>
      </c>
      <c r="W1750" s="110" t="s">
        <v>6252</v>
      </c>
      <c r="X1750" s="110"/>
      <c r="Y1750" s="110"/>
      <c r="Z1750" s="90"/>
    </row>
    <row r="1751" spans="1:26" ht="14.5" customHeight="1">
      <c r="A1751" s="74" t="s">
        <v>6255</v>
      </c>
      <c r="B1751" s="129" t="s">
        <v>6190</v>
      </c>
      <c r="C1751" s="130" t="s">
        <v>498</v>
      </c>
      <c r="D1751" s="131" t="s">
        <v>495</v>
      </c>
      <c r="E1751" s="129" t="s">
        <v>957</v>
      </c>
      <c r="F1751" s="132" t="s">
        <v>6256</v>
      </c>
      <c r="G1751" s="132">
        <v>-0.16626251595449998</v>
      </c>
      <c r="H1751" s="348">
        <v>-0.16626251595449998</v>
      </c>
      <c r="I1751" s="74"/>
      <c r="J1751" s="337">
        <v>-1.2139505263157893</v>
      </c>
      <c r="K1751" s="338">
        <v>-1.2139505263157893</v>
      </c>
      <c r="L1751" s="74"/>
      <c r="M1751" s="339">
        <v>-2.2153590000000001E-2</v>
      </c>
      <c r="N1751" s="340">
        <f t="shared" si="112"/>
        <v>-2.2153590000000001E-2</v>
      </c>
      <c r="O1751" s="74"/>
      <c r="P1751" s="133">
        <v>-2.0358838000000001E-2</v>
      </c>
      <c r="Q1751" s="133">
        <v>-9.4874460000000005E-4</v>
      </c>
      <c r="R1751" s="133">
        <v>-8.4600726999999997E-4</v>
      </c>
      <c r="S1751" s="134">
        <v>-1.2205538028026998E-6</v>
      </c>
      <c r="T1751" s="135">
        <v>-3.5086708737415501E-9</v>
      </c>
      <c r="U1751" s="135">
        <v>-0.11848840883300001</v>
      </c>
      <c r="V1751" s="342">
        <v>-5.5386158E-5</v>
      </c>
      <c r="W1751" s="110" t="s">
        <v>6257</v>
      </c>
      <c r="X1751" s="110"/>
      <c r="Y1751" s="110"/>
      <c r="Z1751" s="90"/>
    </row>
    <row r="1752" spans="1:26" ht="14.5" customHeight="1">
      <c r="A1752" s="74" t="s">
        <v>6258</v>
      </c>
      <c r="B1752" s="129" t="s">
        <v>6190</v>
      </c>
      <c r="C1752" s="130" t="s">
        <v>499</v>
      </c>
      <c r="D1752" s="131" t="s">
        <v>495</v>
      </c>
      <c r="E1752" s="129" t="s">
        <v>957</v>
      </c>
      <c r="F1752" s="132" t="s">
        <v>6259</v>
      </c>
      <c r="G1752" s="132">
        <v>-7.5011926369999999E-3</v>
      </c>
      <c r="H1752" s="348">
        <v>-7.5011926369999999E-3</v>
      </c>
      <c r="I1752" s="74"/>
      <c r="J1752" s="337">
        <v>9.6976285714285709E-2</v>
      </c>
      <c r="K1752" s="338">
        <v>9.6976285714285709E-2</v>
      </c>
      <c r="L1752" s="74"/>
      <c r="M1752" s="339">
        <v>-5.3140111E-3</v>
      </c>
      <c r="N1752" s="340">
        <f t="shared" si="112"/>
        <v>-5.3140111E-3</v>
      </c>
      <c r="O1752" s="74"/>
      <c r="P1752" s="133">
        <v>-3.1579313000000002E-3</v>
      </c>
      <c r="Q1752" s="145">
        <v>-3.5383647E-5</v>
      </c>
      <c r="R1752" s="133">
        <v>-2.1206961000000001E-3</v>
      </c>
      <c r="S1752" s="134">
        <v>-1.8932441852399998E-7</v>
      </c>
      <c r="T1752" s="135">
        <v>-1.3085667723770001E-10</v>
      </c>
      <c r="U1752" s="135">
        <v>-0.29701625288</v>
      </c>
      <c r="V1752" s="342">
        <v>-5.3602323000000003E-5</v>
      </c>
      <c r="W1752" s="110" t="s">
        <v>785</v>
      </c>
      <c r="X1752" s="110"/>
      <c r="Y1752" s="110"/>
      <c r="Z1752" s="90"/>
    </row>
    <row r="1753" spans="1:26" ht="14.5" customHeight="1">
      <c r="A1753" s="74" t="s">
        <v>6260</v>
      </c>
      <c r="B1753" s="129" t="s">
        <v>6190</v>
      </c>
      <c r="C1753" s="130" t="s">
        <v>500</v>
      </c>
      <c r="D1753" s="131" t="s">
        <v>495</v>
      </c>
      <c r="E1753" s="129" t="s">
        <v>957</v>
      </c>
      <c r="F1753" s="132" t="s">
        <v>6261</v>
      </c>
      <c r="G1753" s="132">
        <v>-0.32103187722520005</v>
      </c>
      <c r="H1753" s="348">
        <v>-0.32103187722520005</v>
      </c>
      <c r="I1753" s="74"/>
      <c r="J1753" s="337">
        <v>-2.343169022556391</v>
      </c>
      <c r="K1753" s="338">
        <v>-2.343169022556391</v>
      </c>
      <c r="L1753" s="74"/>
      <c r="M1753" s="339">
        <v>-4.2771099999999999E-2</v>
      </c>
      <c r="N1753" s="340">
        <f t="shared" si="112"/>
        <v>-4.2771099999999999E-2</v>
      </c>
      <c r="O1753" s="74"/>
      <c r="P1753" s="133">
        <v>-3.9306405000000003E-2</v>
      </c>
      <c r="Q1753" s="133">
        <v>-1.8317308E-3</v>
      </c>
      <c r="R1753" s="133">
        <v>-1.6329643999999999E-3</v>
      </c>
      <c r="S1753" s="134">
        <v>-2.3564991162750007E-6</v>
      </c>
      <c r="T1753" s="135">
        <v>-6.7741525240598995E-9</v>
      </c>
      <c r="U1753" s="135">
        <v>-0.228706491372</v>
      </c>
      <c r="V1753" s="341">
        <v>-1.0693744E-4</v>
      </c>
      <c r="W1753" s="110" t="s">
        <v>6252</v>
      </c>
      <c r="X1753" s="110"/>
      <c r="Y1753" s="110"/>
      <c r="Z1753" s="90"/>
    </row>
    <row r="1754" spans="1:26" ht="14.5" customHeight="1">
      <c r="A1754" s="74" t="s">
        <v>6262</v>
      </c>
      <c r="B1754" s="129" t="s">
        <v>6190</v>
      </c>
      <c r="C1754" s="130" t="s">
        <v>501</v>
      </c>
      <c r="D1754" s="131" t="s">
        <v>495</v>
      </c>
      <c r="E1754" s="129" t="s">
        <v>957</v>
      </c>
      <c r="F1754" s="132" t="s">
        <v>6263</v>
      </c>
      <c r="G1754" s="132">
        <v>1.1780013248000043E-3</v>
      </c>
      <c r="H1754" s="348">
        <v>1.1780013248000043E-3</v>
      </c>
      <c r="I1754" s="74"/>
      <c r="J1754" s="337">
        <v>0.126831</v>
      </c>
      <c r="K1754" s="338">
        <v>0.126831</v>
      </c>
      <c r="L1754" s="74"/>
      <c r="M1754" s="339">
        <v>-3.2434590000000002E-3</v>
      </c>
      <c r="N1754" s="340">
        <f t="shared" si="112"/>
        <v>-3.2434590000000002E-3</v>
      </c>
      <c r="O1754" s="74"/>
      <c r="P1754" s="133">
        <v>-1.6228101E-3</v>
      </c>
      <c r="Q1754" s="145">
        <v>1.2315485999999999E-5</v>
      </c>
      <c r="R1754" s="133">
        <v>-1.6329643999999999E-3</v>
      </c>
      <c r="S1754" s="134">
        <v>-9.7290769275999972E-8</v>
      </c>
      <c r="T1754" s="135">
        <v>4.5545440944299996E-11</v>
      </c>
      <c r="U1754" s="135">
        <v>-0.228706491372</v>
      </c>
      <c r="V1754" s="342">
        <v>-3.9815484000000001E-5</v>
      </c>
      <c r="W1754" s="110" t="s">
        <v>6252</v>
      </c>
      <c r="X1754" s="110"/>
      <c r="Y1754" s="110"/>
      <c r="Z1754" s="90"/>
    </row>
    <row r="1755" spans="1:26" ht="14.5" customHeight="1">
      <c r="A1755" s="74" t="s">
        <v>6264</v>
      </c>
      <c r="B1755" s="129" t="s">
        <v>6190</v>
      </c>
      <c r="C1755" s="130" t="s">
        <v>502</v>
      </c>
      <c r="D1755" s="131" t="s">
        <v>495</v>
      </c>
      <c r="E1755" s="129" t="s">
        <v>957</v>
      </c>
      <c r="F1755" s="132" t="s">
        <v>6265</v>
      </c>
      <c r="G1755" s="132">
        <v>4.8397451496799998E-2</v>
      </c>
      <c r="H1755" s="348">
        <v>4.8397451496799998E-2</v>
      </c>
      <c r="I1755" s="74"/>
      <c r="J1755" s="337">
        <v>0.48765692481203005</v>
      </c>
      <c r="K1755" s="338">
        <v>0.48765692481203005</v>
      </c>
      <c r="L1755" s="74"/>
      <c r="M1755" s="339">
        <v>2.3643147E-3</v>
      </c>
      <c r="N1755" s="340">
        <f t="shared" si="112"/>
        <v>2.3643147E-3</v>
      </c>
      <c r="O1755" s="74"/>
      <c r="P1755" s="133">
        <v>3.7919147999999998E-3</v>
      </c>
      <c r="Q1755" s="133">
        <v>2.8144815E-4</v>
      </c>
      <c r="R1755" s="133">
        <v>-1.7090482E-3</v>
      </c>
      <c r="S1755" s="134">
        <v>2.2733302478600001E-7</v>
      </c>
      <c r="T1755" s="135">
        <v>1.0408585420575995E-9</v>
      </c>
      <c r="U1755" s="135">
        <v>-0.23936250005900001</v>
      </c>
      <c r="V1755" s="342">
        <v>-3.1785487E-5</v>
      </c>
      <c r="W1755" s="74" t="s">
        <v>786</v>
      </c>
      <c r="X1755" s="110"/>
      <c r="Y1755" s="110"/>
      <c r="Z1755" s="90"/>
    </row>
    <row r="1756" spans="1:26" ht="14.5" customHeight="1">
      <c r="A1756" s="74" t="s">
        <v>6266</v>
      </c>
      <c r="B1756" s="129" t="s">
        <v>6190</v>
      </c>
      <c r="C1756" s="130" t="s">
        <v>503</v>
      </c>
      <c r="D1756" s="131" t="s">
        <v>495</v>
      </c>
      <c r="E1756" s="129" t="s">
        <v>957</v>
      </c>
      <c r="F1756" s="132" t="s">
        <v>6267</v>
      </c>
      <c r="G1756" s="132">
        <v>-8.9999838260999998E-2</v>
      </c>
      <c r="H1756" s="348">
        <v>-8.9999838260999998E-2</v>
      </c>
      <c r="I1756" s="74"/>
      <c r="J1756" s="337">
        <v>-0.49370436090225561</v>
      </c>
      <c r="K1756" s="338">
        <v>-0.49370436090225561</v>
      </c>
      <c r="L1756" s="74"/>
      <c r="M1756" s="339">
        <v>-1.6239573E-2</v>
      </c>
      <c r="N1756" s="340">
        <f t="shared" si="112"/>
        <v>-1.6239573E-2</v>
      </c>
      <c r="O1756" s="74"/>
      <c r="P1756" s="133">
        <v>-1.3203585E-2</v>
      </c>
      <c r="Q1756" s="133">
        <v>-5.0364357999999998E-4</v>
      </c>
      <c r="R1756" s="133">
        <v>-2.5323439000000001E-3</v>
      </c>
      <c r="S1756" s="134">
        <v>-7.9158185993799996E-7</v>
      </c>
      <c r="T1756" s="135">
        <v>-1.8625872365422004E-9</v>
      </c>
      <c r="U1756" s="135">
        <v>-0.35467001570200002</v>
      </c>
      <c r="V1756" s="342">
        <v>-8.0995690999999996E-5</v>
      </c>
      <c r="W1756" s="74" t="s">
        <v>786</v>
      </c>
      <c r="X1756" s="110"/>
      <c r="Y1756" s="110"/>
      <c r="Z1756" s="90"/>
    </row>
    <row r="1757" spans="1:26" ht="14.5" customHeight="1">
      <c r="A1757" s="74" t="s">
        <v>6268</v>
      </c>
      <c r="B1757" s="129" t="s">
        <v>6190</v>
      </c>
      <c r="C1757" s="130" t="s">
        <v>504</v>
      </c>
      <c r="D1757" s="131" t="s">
        <v>495</v>
      </c>
      <c r="E1757" s="129" t="s">
        <v>957</v>
      </c>
      <c r="F1757" s="132" t="s">
        <v>6269</v>
      </c>
      <c r="G1757" s="132">
        <v>-0.2405264340279</v>
      </c>
      <c r="H1757" s="348">
        <v>-0.2405264340279</v>
      </c>
      <c r="I1757" s="74"/>
      <c r="J1757" s="337">
        <v>-1.7353790225563908</v>
      </c>
      <c r="K1757" s="338">
        <v>-1.7353790225563908</v>
      </c>
      <c r="L1757" s="74"/>
      <c r="M1757" s="339">
        <v>-3.1929589000000001E-2</v>
      </c>
      <c r="N1757" s="340">
        <f t="shared" si="112"/>
        <v>-3.1929589000000001E-2</v>
      </c>
      <c r="O1757" s="74"/>
      <c r="P1757" s="133">
        <v>-2.9352138E-2</v>
      </c>
      <c r="Q1757" s="133">
        <v>-1.3680584E-3</v>
      </c>
      <c r="R1757" s="133">
        <v>-1.2093929E-3</v>
      </c>
      <c r="S1757" s="134">
        <v>-1.759720529804E-6</v>
      </c>
      <c r="T1757" s="135">
        <v>-5.0593875758028407E-9</v>
      </c>
      <c r="U1757" s="135">
        <v>-0.16938276987499998</v>
      </c>
      <c r="V1757" s="342">
        <v>-7.9966780999999996E-5</v>
      </c>
      <c r="W1757" s="74" t="s">
        <v>786</v>
      </c>
      <c r="X1757" s="110"/>
      <c r="Y1757" s="110"/>
      <c r="Z1757" s="90"/>
    </row>
    <row r="1758" spans="1:26" ht="14.5" customHeight="1">
      <c r="A1758" s="74" t="s">
        <v>6270</v>
      </c>
      <c r="B1758" s="129" t="s">
        <v>6190</v>
      </c>
      <c r="C1758" s="130" t="s">
        <v>505</v>
      </c>
      <c r="D1758" s="131" t="s">
        <v>495</v>
      </c>
      <c r="E1758" s="129" t="s">
        <v>957</v>
      </c>
      <c r="F1758" s="132" t="s">
        <v>6271</v>
      </c>
      <c r="G1758" s="132">
        <v>4.0574336808000003E-2</v>
      </c>
      <c r="H1758" s="348">
        <v>4.0574336808000003E-2</v>
      </c>
      <c r="I1758" s="74"/>
      <c r="J1758" s="337">
        <v>0.39982194736842103</v>
      </c>
      <c r="K1758" s="338">
        <v>0.39982194736842103</v>
      </c>
      <c r="L1758" s="74"/>
      <c r="M1758" s="339">
        <v>2.2190557E-3</v>
      </c>
      <c r="N1758" s="340">
        <f t="shared" si="112"/>
        <v>2.2190557E-3</v>
      </c>
      <c r="O1758" s="74"/>
      <c r="P1758" s="133">
        <v>3.3009084000000001E-3</v>
      </c>
      <c r="Q1758" s="133">
        <v>2.3542039999999999E-4</v>
      </c>
      <c r="R1758" s="133">
        <v>-1.3172730999999999E-3</v>
      </c>
      <c r="S1758" s="134">
        <v>1.9789619035299996E-7</v>
      </c>
      <c r="T1758" s="135">
        <v>8.7063758685005003E-10</v>
      </c>
      <c r="U1758" s="135">
        <v>-0.184492025029</v>
      </c>
      <c r="V1758" s="342">
        <v>-2.3807499999999999E-5</v>
      </c>
      <c r="W1758" s="74" t="s">
        <v>786</v>
      </c>
      <c r="X1758" s="110"/>
      <c r="Y1758" s="110"/>
      <c r="Z1758" s="90"/>
    </row>
    <row r="1759" spans="1:26" ht="14.5" customHeight="1">
      <c r="A1759" s="74" t="s">
        <v>6272</v>
      </c>
      <c r="B1759" s="129" t="s">
        <v>6190</v>
      </c>
      <c r="C1759" s="130" t="s">
        <v>506</v>
      </c>
      <c r="D1759" s="131" t="s">
        <v>495</v>
      </c>
      <c r="E1759" s="129" t="s">
        <v>957</v>
      </c>
      <c r="F1759" s="132" t="s">
        <v>6273</v>
      </c>
      <c r="G1759" s="132">
        <v>-0.30171611703500001</v>
      </c>
      <c r="H1759" s="348">
        <v>-0.30171611703500001</v>
      </c>
      <c r="I1759" s="74"/>
      <c r="J1759" s="337">
        <v>-2.1427449624060149</v>
      </c>
      <c r="K1759" s="338">
        <v>-2.1427449624060149</v>
      </c>
      <c r="L1759" s="74"/>
      <c r="M1759" s="339">
        <v>-3.9856864999999998E-2</v>
      </c>
      <c r="N1759" s="340">
        <f t="shared" si="112"/>
        <v>-3.9856864999999998E-2</v>
      </c>
      <c r="O1759" s="74"/>
      <c r="P1759" s="133">
        <v>-3.6654797000000003E-2</v>
      </c>
      <c r="Q1759" s="133">
        <v>-1.7087796000000001E-3</v>
      </c>
      <c r="R1759" s="133">
        <v>-1.493288E-3</v>
      </c>
      <c r="S1759" s="134">
        <v>-2.1975297956089997E-6</v>
      </c>
      <c r="T1759" s="135">
        <v>-6.3194512232382001E-9</v>
      </c>
      <c r="U1759" s="135">
        <v>-0.209143979752</v>
      </c>
      <c r="V1759" s="341">
        <v>-1.000503E-4</v>
      </c>
      <c r="W1759" s="110" t="s">
        <v>6211</v>
      </c>
      <c r="X1759" s="110"/>
      <c r="Y1759" s="110"/>
      <c r="Z1759" s="90"/>
    </row>
    <row r="1760" spans="1:26" ht="14.5" customHeight="1">
      <c r="A1760" s="74" t="s">
        <v>6274</v>
      </c>
      <c r="B1760" s="129" t="s">
        <v>6190</v>
      </c>
      <c r="C1760" s="130" t="s">
        <v>507</v>
      </c>
      <c r="D1760" s="131" t="s">
        <v>495</v>
      </c>
      <c r="E1760" s="129" t="s">
        <v>957</v>
      </c>
      <c r="F1760" s="132" t="s">
        <v>6275</v>
      </c>
      <c r="G1760" s="132">
        <v>-0.19774335888979999</v>
      </c>
      <c r="H1760" s="348">
        <v>-0.19774335888979999</v>
      </c>
      <c r="I1760" s="74"/>
      <c r="J1760" s="337">
        <v>-1.4257808270676691</v>
      </c>
      <c r="K1760" s="338">
        <v>-1.4257808270676691</v>
      </c>
      <c r="L1760" s="74"/>
      <c r="M1760" s="339">
        <v>-2.6244904999999999E-2</v>
      </c>
      <c r="N1760" s="340">
        <f t="shared" si="112"/>
        <v>-2.6244904999999999E-2</v>
      </c>
      <c r="O1760" s="74"/>
      <c r="P1760" s="133">
        <v>-2.4126750999999998E-2</v>
      </c>
      <c r="Q1760" s="133">
        <v>-1.1245207E-3</v>
      </c>
      <c r="R1760" s="133">
        <v>-9.9363269999999996E-4</v>
      </c>
      <c r="S1760" s="134">
        <v>-1.446447970191E-6</v>
      </c>
      <c r="T1760" s="135">
        <v>-4.1587304231916408E-9</v>
      </c>
      <c r="U1760" s="135">
        <v>-0.13916423956899998</v>
      </c>
      <c r="V1760" s="342">
        <v>-6.5735856000000002E-5</v>
      </c>
      <c r="W1760" s="110" t="s">
        <v>6276</v>
      </c>
      <c r="X1760" s="110"/>
      <c r="Y1760" s="110"/>
      <c r="Z1760" s="90"/>
    </row>
    <row r="1761" spans="1:26" ht="14.5" customHeight="1">
      <c r="A1761" s="74" t="s">
        <v>6277</v>
      </c>
      <c r="B1761" s="129" t="s">
        <v>6190</v>
      </c>
      <c r="C1761" s="130" t="s">
        <v>508</v>
      </c>
      <c r="D1761" s="131" t="s">
        <v>495</v>
      </c>
      <c r="E1761" s="129" t="s">
        <v>957</v>
      </c>
      <c r="F1761" s="132" t="s">
        <v>6278</v>
      </c>
      <c r="G1761" s="132">
        <v>6.8776911238999996E-3</v>
      </c>
      <c r="H1761" s="348">
        <v>6.8776911238999996E-3</v>
      </c>
      <c r="I1761" s="74"/>
      <c r="J1761" s="337">
        <v>0.15502288721804508</v>
      </c>
      <c r="K1761" s="338">
        <v>0.15502288721804508</v>
      </c>
      <c r="L1761" s="74"/>
      <c r="M1761" s="339">
        <v>-2.1151664000000001E-3</v>
      </c>
      <c r="N1761" s="340">
        <f t="shared" si="112"/>
        <v>-2.1151664000000001E-3</v>
      </c>
      <c r="O1761" s="74"/>
      <c r="P1761" s="133">
        <v>-7.3413422999999995E-4</v>
      </c>
      <c r="Q1761" s="145">
        <v>4.4121062999999999E-5</v>
      </c>
      <c r="R1761" s="133">
        <v>-1.4251532E-3</v>
      </c>
      <c r="S1761" s="134">
        <v>-4.4012839400000017E-8</v>
      </c>
      <c r="T1761" s="135">
        <v>1.6316960979835002E-10</v>
      </c>
      <c r="U1761" s="135">
        <v>-0.19960129018199999</v>
      </c>
      <c r="V1761" s="342">
        <v>-3.3525390000000002E-5</v>
      </c>
      <c r="W1761" s="74" t="s">
        <v>786</v>
      </c>
      <c r="X1761" s="110"/>
      <c r="Y1761" s="110"/>
      <c r="Z1761" s="90"/>
    </row>
    <row r="1762" spans="1:26" ht="14.5" customHeight="1">
      <c r="A1762" s="74" t="s">
        <v>6279</v>
      </c>
      <c r="B1762" s="129" t="s">
        <v>6190</v>
      </c>
      <c r="C1762" s="130" t="s">
        <v>509</v>
      </c>
      <c r="D1762" s="131" t="s">
        <v>495</v>
      </c>
      <c r="E1762" s="129" t="s">
        <v>957</v>
      </c>
      <c r="F1762" s="132" t="s">
        <v>6280</v>
      </c>
      <c r="G1762" s="132">
        <v>1.4489492662100001E-2</v>
      </c>
      <c r="H1762" s="348">
        <v>1.4489492662100001E-2</v>
      </c>
      <c r="I1762" s="74"/>
      <c r="J1762" s="337">
        <v>0.17457624812030076</v>
      </c>
      <c r="K1762" s="338">
        <v>0.17457624812030076</v>
      </c>
      <c r="L1762" s="74"/>
      <c r="M1762" s="339">
        <v>-1.0214977E-4</v>
      </c>
      <c r="N1762" s="340">
        <f t="shared" si="112"/>
        <v>-1.0214977E-4</v>
      </c>
      <c r="O1762" s="74"/>
      <c r="P1762" s="133">
        <v>7.1496502000000005E-4</v>
      </c>
      <c r="Q1762" s="145">
        <v>8.5671492999999995E-5</v>
      </c>
      <c r="R1762" s="133">
        <v>-9.0278628000000001E-4</v>
      </c>
      <c r="S1762" s="134">
        <v>4.2863615054999992E-8</v>
      </c>
      <c r="T1762" s="135">
        <v>3.1683244148619002E-10</v>
      </c>
      <c r="U1762" s="135">
        <v>-0.12644065680799998</v>
      </c>
      <c r="V1762" s="342">
        <v>-1.9114640000000001E-5</v>
      </c>
      <c r="W1762" s="74" t="s">
        <v>786</v>
      </c>
      <c r="X1762" s="110"/>
      <c r="Y1762" s="110"/>
      <c r="Z1762" s="90"/>
    </row>
    <row r="1763" spans="1:26" ht="14.5" customHeight="1">
      <c r="A1763" s="74" t="s">
        <v>6281</v>
      </c>
      <c r="B1763" s="129" t="s">
        <v>6190</v>
      </c>
      <c r="C1763" s="130" t="s">
        <v>510</v>
      </c>
      <c r="D1763" s="131" t="s">
        <v>495</v>
      </c>
      <c r="E1763" s="129" t="s">
        <v>957</v>
      </c>
      <c r="F1763" s="132" t="s">
        <v>6282</v>
      </c>
      <c r="G1763" s="132">
        <v>-6.8407237137000004E-2</v>
      </c>
      <c r="H1763" s="348">
        <v>-6.8407237137000004E-2</v>
      </c>
      <c r="I1763" s="74"/>
      <c r="J1763" s="337">
        <v>-0.33890529323308266</v>
      </c>
      <c r="K1763" s="338">
        <v>-0.33890529323308266</v>
      </c>
      <c r="L1763" s="74"/>
      <c r="M1763" s="339">
        <v>-1.3378856999999999E-2</v>
      </c>
      <c r="N1763" s="340">
        <f t="shared" si="112"/>
        <v>-1.3378856999999999E-2</v>
      </c>
      <c r="O1763" s="74"/>
      <c r="P1763" s="133">
        <v>-1.0573351E-2</v>
      </c>
      <c r="Q1763" s="133">
        <v>-3.8104204E-4</v>
      </c>
      <c r="R1763" s="133">
        <v>-2.4244637999999998E-3</v>
      </c>
      <c r="S1763" s="134">
        <v>-6.3389393010799997E-7</v>
      </c>
      <c r="T1763" s="135">
        <v>-1.4091791136810996E-9</v>
      </c>
      <c r="U1763" s="135">
        <v>-0.339560750548</v>
      </c>
      <c r="V1763" s="342">
        <v>-7.3824435E-5</v>
      </c>
      <c r="W1763" s="74" t="s">
        <v>786</v>
      </c>
      <c r="X1763" s="110"/>
      <c r="Y1763" s="110"/>
      <c r="Z1763" s="90"/>
    </row>
    <row r="1764" spans="1:26" ht="14.5" customHeight="1">
      <c r="A1764" s="74" t="s">
        <v>6283</v>
      </c>
      <c r="B1764" s="129" t="s">
        <v>6190</v>
      </c>
      <c r="C1764" s="130" t="s">
        <v>511</v>
      </c>
      <c r="D1764" s="131" t="s">
        <v>495</v>
      </c>
      <c r="E1764" s="129" t="s">
        <v>957</v>
      </c>
      <c r="F1764" s="132" t="s">
        <v>6284</v>
      </c>
      <c r="G1764" s="132">
        <v>-2.8475628111E-2</v>
      </c>
      <c r="H1764" s="348">
        <v>-2.8475628111E-2</v>
      </c>
      <c r="I1764" s="74"/>
      <c r="J1764" s="337">
        <v>-4.1874059398496241E-2</v>
      </c>
      <c r="K1764" s="338">
        <v>-4.1874059398496241E-2</v>
      </c>
      <c r="L1764" s="74"/>
      <c r="M1764" s="339">
        <v>-8.4230675000000008E-3</v>
      </c>
      <c r="N1764" s="340">
        <f t="shared" si="112"/>
        <v>-8.4230675000000008E-3</v>
      </c>
      <c r="O1764" s="74"/>
      <c r="P1764" s="133">
        <v>-5.8844233999999999E-3</v>
      </c>
      <c r="Q1764" s="133">
        <v>-1.5392554E-4</v>
      </c>
      <c r="R1764" s="133">
        <v>-2.3847184999999998E-3</v>
      </c>
      <c r="S1764" s="134">
        <v>-3.5278317651299999E-7</v>
      </c>
      <c r="T1764" s="135">
        <v>-5.692512644783E-10</v>
      </c>
      <c r="U1764" s="135">
        <v>-0.33399418496600003</v>
      </c>
      <c r="V1764" s="342">
        <v>-6.4474894999999995E-5</v>
      </c>
      <c r="W1764" s="74" t="s">
        <v>786</v>
      </c>
      <c r="X1764" s="110"/>
      <c r="Y1764" s="110"/>
      <c r="Z1764" s="90"/>
    </row>
    <row r="1765" spans="1:26" ht="14.5" customHeight="1">
      <c r="A1765" s="74" t="s">
        <v>6285</v>
      </c>
      <c r="B1765" s="129" t="s">
        <v>6190</v>
      </c>
      <c r="C1765" s="130" t="s">
        <v>512</v>
      </c>
      <c r="D1765" s="131" t="s">
        <v>495</v>
      </c>
      <c r="E1765" s="129" t="s">
        <v>957</v>
      </c>
      <c r="F1765" s="132" t="s">
        <v>6286</v>
      </c>
      <c r="G1765" s="132">
        <v>4.0721295260300001E-2</v>
      </c>
      <c r="H1765" s="348">
        <v>4.0721295260300001E-2</v>
      </c>
      <c r="I1765" s="74"/>
      <c r="J1765" s="337">
        <v>0.33412961654135337</v>
      </c>
      <c r="K1765" s="338">
        <v>0.33412961654135337</v>
      </c>
      <c r="L1765" s="74"/>
      <c r="M1765" s="339">
        <v>4.1839321E-3</v>
      </c>
      <c r="N1765" s="340">
        <f t="shared" si="112"/>
        <v>4.1839321E-3</v>
      </c>
      <c r="O1765" s="74"/>
      <c r="P1765" s="133">
        <v>4.3311299000000003E-3</v>
      </c>
      <c r="Q1765" s="133">
        <v>2.3322162E-4</v>
      </c>
      <c r="R1765" s="133">
        <v>-3.8041938E-4</v>
      </c>
      <c r="S1765" s="134">
        <v>2.5966006345060009E-7</v>
      </c>
      <c r="T1765" s="135">
        <v>8.6250598577762997E-10</v>
      </c>
      <c r="U1765" s="135">
        <v>-5.3280024435000004E-2</v>
      </c>
      <c r="V1765" s="342">
        <v>-8.0031931000000005E-7</v>
      </c>
      <c r="W1765" s="74" t="s">
        <v>786</v>
      </c>
      <c r="X1765" s="110"/>
      <c r="Y1765" s="110"/>
      <c r="Z1765" s="90"/>
    </row>
    <row r="1766" spans="1:26" ht="14.5" customHeight="1">
      <c r="A1766" s="74" t="s">
        <v>6287</v>
      </c>
      <c r="B1766" s="129" t="s">
        <v>6190</v>
      </c>
      <c r="C1766" s="130" t="s">
        <v>513</v>
      </c>
      <c r="D1766" s="131" t="s">
        <v>495</v>
      </c>
      <c r="E1766" s="129" t="s">
        <v>957</v>
      </c>
      <c r="F1766" s="132" t="s">
        <v>6288</v>
      </c>
      <c r="G1766" s="132">
        <v>-4.0050838352000004E-2</v>
      </c>
      <c r="H1766" s="348">
        <v>-4.0050838352000004E-2</v>
      </c>
      <c r="I1766" s="74"/>
      <c r="J1766" s="337">
        <v>-0.18017805263157893</v>
      </c>
      <c r="K1766" s="338">
        <v>-0.18017805263157893</v>
      </c>
      <c r="L1766" s="74"/>
      <c r="M1766" s="339">
        <v>-7.5164155E-3</v>
      </c>
      <c r="N1766" s="340">
        <f t="shared" si="112"/>
        <v>-7.5164155E-3</v>
      </c>
      <c r="O1766" s="74"/>
      <c r="P1766" s="133">
        <v>-5.9809879E-3</v>
      </c>
      <c r="Q1766" s="133">
        <v>-2.1815461E-4</v>
      </c>
      <c r="R1766" s="133">
        <v>-1.3172730999999999E-3</v>
      </c>
      <c r="S1766" s="134">
        <v>-3.5857240964299999E-7</v>
      </c>
      <c r="T1766" s="135">
        <v>-8.0678481314994999E-10</v>
      </c>
      <c r="U1766" s="135">
        <v>-0.184492025029</v>
      </c>
      <c r="V1766" s="342">
        <v>-4.0946526000000003E-5</v>
      </c>
      <c r="W1766" s="74" t="s">
        <v>786</v>
      </c>
      <c r="X1766" s="110"/>
      <c r="Y1766" s="110"/>
      <c r="Z1766" s="90"/>
    </row>
    <row r="1767" spans="1:26" ht="14.5" customHeight="1">
      <c r="A1767" s="74" t="s">
        <v>6289</v>
      </c>
      <c r="B1767" s="129" t="s">
        <v>6190</v>
      </c>
      <c r="C1767" s="130" t="s">
        <v>514</v>
      </c>
      <c r="D1767" s="131" t="s">
        <v>495</v>
      </c>
      <c r="E1767" s="129" t="s">
        <v>957</v>
      </c>
      <c r="F1767" s="132" t="s">
        <v>6290</v>
      </c>
      <c r="G1767" s="132">
        <v>2.0924409434200004E-2</v>
      </c>
      <c r="H1767" s="348">
        <v>2.0924409434200004E-2</v>
      </c>
      <c r="I1767" s="74"/>
      <c r="J1767" s="337">
        <v>0.31913011278195486</v>
      </c>
      <c r="K1767" s="338">
        <v>0.31913011278195486</v>
      </c>
      <c r="L1767" s="74"/>
      <c r="M1767" s="339">
        <v>-6.9970017999999997E-4</v>
      </c>
      <c r="N1767" s="340">
        <f t="shared" si="112"/>
        <v>-6.9970017999999997E-4</v>
      </c>
      <c r="O1767" s="74"/>
      <c r="P1767" s="133">
        <v>8.1901916000000005E-4</v>
      </c>
      <c r="Q1767" s="145">
        <v>1.3354989E-4</v>
      </c>
      <c r="R1767" s="133">
        <v>-1.6522691999999999E-3</v>
      </c>
      <c r="S1767" s="134">
        <v>4.9101869931000051E-8</v>
      </c>
      <c r="T1767" s="135">
        <v>4.9389754491889995E-10</v>
      </c>
      <c r="U1767" s="135">
        <v>-0.23141025208300001</v>
      </c>
      <c r="V1767" s="342">
        <v>-3.6532277E-5</v>
      </c>
      <c r="W1767" s="110" t="s">
        <v>6206</v>
      </c>
      <c r="X1767" s="110"/>
      <c r="Y1767" s="110"/>
      <c r="Z1767" s="90"/>
    </row>
    <row r="1768" spans="1:26" ht="14.5" customHeight="1">
      <c r="A1768" s="74" t="s">
        <v>6291</v>
      </c>
      <c r="B1768" s="129" t="s">
        <v>6190</v>
      </c>
      <c r="C1768" s="130" t="s">
        <v>515</v>
      </c>
      <c r="D1768" s="131" t="s">
        <v>495</v>
      </c>
      <c r="E1768" s="129" t="s">
        <v>957</v>
      </c>
      <c r="F1768" s="132" t="s">
        <v>6292</v>
      </c>
      <c r="G1768" s="132">
        <v>-1.12572772538E-2</v>
      </c>
      <c r="H1768" s="348">
        <v>-1.12572772538E-2</v>
      </c>
      <c r="I1768" s="74"/>
      <c r="J1768" s="337">
        <v>-1.5780857894736839E-2</v>
      </c>
      <c r="K1768" s="338">
        <v>-1.5780857894736839E-2</v>
      </c>
      <c r="L1768" s="74"/>
      <c r="M1768" s="339">
        <v>-3.4495544999999998E-3</v>
      </c>
      <c r="N1768" s="340">
        <f t="shared" si="112"/>
        <v>-3.4495544999999998E-3</v>
      </c>
      <c r="O1768" s="74"/>
      <c r="P1768" s="133">
        <v>-2.3947893000000001E-3</v>
      </c>
      <c r="Q1768" s="133">
        <v>-6.1132548000000003E-5</v>
      </c>
      <c r="R1768" s="133">
        <v>-9.9363269999999996E-4</v>
      </c>
      <c r="S1768" s="134">
        <v>-1.4357250259100001E-7</v>
      </c>
      <c r="T1768" s="135">
        <v>-2.2608190619633999E-10</v>
      </c>
      <c r="U1768" s="135">
        <v>-0.13916423956899998</v>
      </c>
      <c r="V1768" s="342">
        <v>-2.6718857000000002E-5</v>
      </c>
      <c r="W1768" s="110" t="s">
        <v>6206</v>
      </c>
      <c r="X1768" s="110"/>
      <c r="Y1768" s="110"/>
      <c r="Z1768" s="90"/>
    </row>
    <row r="1769" spans="1:26" ht="14.5" customHeight="1">
      <c r="A1769" s="74" t="s">
        <v>6293</v>
      </c>
      <c r="B1769" s="129" t="s">
        <v>6190</v>
      </c>
      <c r="C1769" s="130" t="s">
        <v>516</v>
      </c>
      <c r="D1769" s="131" t="s">
        <v>495</v>
      </c>
      <c r="E1769" s="129" t="s">
        <v>957</v>
      </c>
      <c r="F1769" s="132" t="s">
        <v>6294</v>
      </c>
      <c r="G1769" s="132">
        <v>0.9549327180388999</v>
      </c>
      <c r="H1769" s="348">
        <v>0.9549327180388999</v>
      </c>
      <c r="I1769" s="74"/>
      <c r="J1769" s="337">
        <v>6.2678804511278191E-2</v>
      </c>
      <c r="K1769" s="338">
        <v>6.2678804511278191E-2</v>
      </c>
      <c r="L1769" s="74"/>
      <c r="M1769" s="339">
        <v>-9.0436406999999999E-4</v>
      </c>
      <c r="N1769" s="340">
        <f t="shared" si="112"/>
        <v>-9.0436406999999999E-4</v>
      </c>
      <c r="O1769" s="74"/>
      <c r="P1769" s="133">
        <v>-3.3084329999999998E-4</v>
      </c>
      <c r="Q1769" s="145">
        <v>1.6980949999999999E-5</v>
      </c>
      <c r="R1769" s="133">
        <v>-5.9050172000000005E-4</v>
      </c>
      <c r="S1769" s="134">
        <v>-1.9834730611099995E-8</v>
      </c>
      <c r="T1769" s="135">
        <v>6.2799365965740003E-11</v>
      </c>
      <c r="U1769" s="135">
        <v>-8.2703321943899996E-2</v>
      </c>
      <c r="V1769" s="341">
        <v>1.5797865999999999E-4</v>
      </c>
      <c r="W1769" s="110" t="s">
        <v>6211</v>
      </c>
      <c r="X1769" s="110"/>
      <c r="Y1769" s="110"/>
      <c r="Z1769" s="90"/>
    </row>
    <row r="1770" spans="1:26" ht="14.5" customHeight="1">
      <c r="A1770" s="74" t="s">
        <v>6295</v>
      </c>
      <c r="B1770" s="129" t="s">
        <v>6190</v>
      </c>
      <c r="C1770" s="130" t="s">
        <v>787</v>
      </c>
      <c r="D1770" s="131" t="s">
        <v>495</v>
      </c>
      <c r="E1770" s="129" t="s">
        <v>957</v>
      </c>
      <c r="F1770" s="132" t="s">
        <v>6296</v>
      </c>
      <c r="G1770" s="132">
        <v>-0.18252442058749999</v>
      </c>
      <c r="H1770" s="348">
        <v>-0.18252442058749999</v>
      </c>
      <c r="I1770" s="74"/>
      <c r="J1770" s="337">
        <v>-1.3117184210526314</v>
      </c>
      <c r="K1770" s="338">
        <v>-1.3117184210526314</v>
      </c>
      <c r="L1770" s="74"/>
      <c r="M1770" s="339">
        <v>-2.420019E-2</v>
      </c>
      <c r="N1770" s="340">
        <f t="shared" si="112"/>
        <v>-2.420019E-2</v>
      </c>
      <c r="O1770" s="74"/>
      <c r="P1770" s="133">
        <v>-2.2249002E-2</v>
      </c>
      <c r="Q1770" s="133">
        <v>-1.037046E-3</v>
      </c>
      <c r="R1770" s="133">
        <v>-9.1414209000000002E-4</v>
      </c>
      <c r="S1770" s="134">
        <v>-1.3338730010205201E-6</v>
      </c>
      <c r="T1770" s="135">
        <v>-3.8352294737796597E-9</v>
      </c>
      <c r="U1770" s="135">
        <v>-0.128031108403</v>
      </c>
      <c r="V1770" s="342">
        <v>-6.0643624000000002E-5</v>
      </c>
      <c r="W1770" s="110" t="s">
        <v>6297</v>
      </c>
      <c r="X1770" s="110"/>
      <c r="Y1770" s="110"/>
      <c r="Z1770" s="90"/>
    </row>
    <row r="1771" spans="1:26" ht="14.5" customHeight="1">
      <c r="A1771" s="74" t="s">
        <v>6298</v>
      </c>
      <c r="B1771" s="129" t="s">
        <v>6190</v>
      </c>
      <c r="C1771" s="130" t="s">
        <v>788</v>
      </c>
      <c r="D1771" s="131" t="s">
        <v>495</v>
      </c>
      <c r="E1771" s="129" t="s">
        <v>957</v>
      </c>
      <c r="F1771" s="132" t="s">
        <v>6299</v>
      </c>
      <c r="G1771" s="132">
        <v>-0.30660056470799996</v>
      </c>
      <c r="H1771" s="348">
        <v>-0.30660056470799996</v>
      </c>
      <c r="I1771" s="74"/>
      <c r="J1771" s="337">
        <v>-2.1753342105263154</v>
      </c>
      <c r="K1771" s="338">
        <v>-2.1753342105263154</v>
      </c>
      <c r="L1771" s="74"/>
      <c r="M1771" s="339">
        <v>-4.0490066999999998E-2</v>
      </c>
      <c r="N1771" s="340">
        <f t="shared" si="112"/>
        <v>-4.0490066999999998E-2</v>
      </c>
      <c r="O1771" s="74"/>
      <c r="P1771" s="133">
        <v>-3.7238075000000002E-2</v>
      </c>
      <c r="Q1771" s="133">
        <v>-1.7359929000000001E-3</v>
      </c>
      <c r="R1771" s="133">
        <v>-1.5159996000000001E-3</v>
      </c>
      <c r="S1771" s="134">
        <v>-2.2324985276479993E-6</v>
      </c>
      <c r="T1771" s="135">
        <v>-6.4200921237838995E-9</v>
      </c>
      <c r="U1771" s="135">
        <v>-0.212324872942</v>
      </c>
      <c r="V1771" s="341">
        <v>-1.0165401E-4</v>
      </c>
      <c r="W1771" s="110" t="s">
        <v>6211</v>
      </c>
      <c r="X1771" s="110"/>
      <c r="Y1771" s="110"/>
      <c r="Z1771" s="90"/>
    </row>
    <row r="1772" spans="1:26" ht="14.5" customHeight="1">
      <c r="A1772" s="74" t="s">
        <v>6300</v>
      </c>
      <c r="B1772" s="129" t="s">
        <v>6190</v>
      </c>
      <c r="C1772" s="130" t="s">
        <v>789</v>
      </c>
      <c r="D1772" s="131" t="s">
        <v>495</v>
      </c>
      <c r="E1772" s="129" t="s">
        <v>957</v>
      </c>
      <c r="F1772" s="132" t="s">
        <v>6301</v>
      </c>
      <c r="G1772" s="132">
        <v>-0.30293722653570004</v>
      </c>
      <c r="H1772" s="348">
        <v>-0.30293722653570004</v>
      </c>
      <c r="I1772" s="74"/>
      <c r="J1772" s="337">
        <v>-2.1508922556390977</v>
      </c>
      <c r="K1772" s="338">
        <v>-2.1508922556390977</v>
      </c>
      <c r="L1772" s="74"/>
      <c r="M1772" s="339">
        <v>-4.0015165999999998E-2</v>
      </c>
      <c r="N1772" s="340">
        <f t="shared" si="112"/>
        <v>-4.0015165999999998E-2</v>
      </c>
      <c r="O1772" s="74"/>
      <c r="P1772" s="133">
        <v>-3.6800617000000001E-2</v>
      </c>
      <c r="Q1772" s="133">
        <v>-1.7155829000000001E-3</v>
      </c>
      <c r="R1772" s="133">
        <v>-1.4989659E-3</v>
      </c>
      <c r="S1772" s="134">
        <v>-2.2062719761509997E-6</v>
      </c>
      <c r="T1772" s="135">
        <v>-6.3446114961226001E-9</v>
      </c>
      <c r="U1772" s="135">
        <v>-0.20993920055000001</v>
      </c>
      <c r="V1772" s="341">
        <v>-1.0045122999999999E-4</v>
      </c>
      <c r="W1772" s="110" t="s">
        <v>6211</v>
      </c>
      <c r="X1772" s="89"/>
      <c r="Y1772" s="89"/>
      <c r="Z1772" s="90"/>
    </row>
    <row r="1773" spans="1:26" ht="14.5" customHeight="1">
      <c r="A1773" s="74" t="s">
        <v>6302</v>
      </c>
      <c r="B1773" s="129" t="s">
        <v>6190</v>
      </c>
      <c r="C1773" s="130" t="s">
        <v>790</v>
      </c>
      <c r="D1773" s="131" t="s">
        <v>495</v>
      </c>
      <c r="E1773" s="129" t="s">
        <v>957</v>
      </c>
      <c r="F1773" s="132" t="s">
        <v>6303</v>
      </c>
      <c r="G1773" s="132">
        <v>-0.28828387429679997</v>
      </c>
      <c r="H1773" s="348">
        <v>-0.28828387429679997</v>
      </c>
      <c r="I1773" s="74"/>
      <c r="J1773" s="337">
        <v>-2.0531244360902252</v>
      </c>
      <c r="K1773" s="338">
        <v>-2.0531244360902252</v>
      </c>
      <c r="L1773" s="74"/>
      <c r="M1773" s="339">
        <v>-3.8115559E-2</v>
      </c>
      <c r="N1773" s="340">
        <f t="shared" si="112"/>
        <v>-3.8115559E-2</v>
      </c>
      <c r="O1773" s="74"/>
      <c r="P1773" s="133">
        <v>-3.5050785000000001E-2</v>
      </c>
      <c r="Q1773" s="133">
        <v>-1.6339430999999999E-3</v>
      </c>
      <c r="R1773" s="133">
        <v>-1.4308311000000001E-3</v>
      </c>
      <c r="S1773" s="134">
        <v>-2.1013659799259996E-6</v>
      </c>
      <c r="T1773" s="135">
        <v>-6.0426888926874802E-9</v>
      </c>
      <c r="U1773" s="135">
        <v>-0.20039651097900002</v>
      </c>
      <c r="V1773" s="342">
        <v>-9.5640111000000003E-5</v>
      </c>
      <c r="W1773" s="110" t="s">
        <v>6211</v>
      </c>
      <c r="X1773" s="89"/>
      <c r="Y1773" s="89"/>
      <c r="Z1773" s="90"/>
    </row>
    <row r="1774" spans="1:26" ht="14.5" customHeight="1">
      <c r="B1774" s="129" t="s">
        <v>6190</v>
      </c>
      <c r="C1774" s="127" t="s">
        <v>517</v>
      </c>
      <c r="D1774" s="127" t="s">
        <v>518</v>
      </c>
      <c r="G1774" s="74"/>
      <c r="H1774" s="74"/>
      <c r="I1774" s="74"/>
      <c r="J1774" s="115"/>
      <c r="K1774" s="74"/>
      <c r="L1774" s="74"/>
      <c r="M1774" s="115"/>
      <c r="N1774" s="74"/>
      <c r="O1774" s="74"/>
      <c r="P1774" s="74"/>
      <c r="V1774" s="74"/>
      <c r="W1774" s="89"/>
      <c r="X1774" s="89"/>
      <c r="Y1774" s="89"/>
      <c r="Z1774" s="90"/>
    </row>
    <row r="1775" spans="1:26" ht="14.5" customHeight="1">
      <c r="A1775" s="74" t="s">
        <v>6304</v>
      </c>
      <c r="B1775" s="129" t="s">
        <v>6190</v>
      </c>
      <c r="C1775" s="130" t="s">
        <v>519</v>
      </c>
      <c r="D1775" s="131" t="s">
        <v>518</v>
      </c>
      <c r="E1775" s="129" t="s">
        <v>957</v>
      </c>
      <c r="F1775" s="132" t="s">
        <v>6305</v>
      </c>
      <c r="G1775" s="132">
        <v>-1.1687871222999999E-2</v>
      </c>
      <c r="H1775" s="348">
        <v>-1.1687871222999999E-2</v>
      </c>
      <c r="I1775" s="74"/>
      <c r="J1775" s="337">
        <v>4.7679306015037587E-2</v>
      </c>
      <c r="K1775" s="338">
        <v>4.7679306015037587E-2</v>
      </c>
      <c r="L1775" s="74"/>
      <c r="M1775" s="339">
        <v>-5.2857677E-3</v>
      </c>
      <c r="N1775" s="340">
        <f t="shared" ref="N1775:N1777" si="113">M1775</f>
        <v>-5.2857677E-3</v>
      </c>
      <c r="O1775" s="74"/>
      <c r="P1775" s="133">
        <v>-3.3634857000000001E-3</v>
      </c>
      <c r="Q1775" s="145">
        <v>-5.9930396E-5</v>
      </c>
      <c r="R1775" s="133">
        <v>-1.8623515999999999E-3</v>
      </c>
      <c r="S1775" s="134">
        <v>-2.0164782334699999E-7</v>
      </c>
      <c r="T1775" s="135">
        <v>-2.2163607389097997E-10</v>
      </c>
      <c r="U1775" s="135">
        <v>-0.260833551592</v>
      </c>
      <c r="V1775" s="342">
        <v>-4.8149555999999997E-5</v>
      </c>
      <c r="W1775" s="110" t="s">
        <v>6211</v>
      </c>
      <c r="X1775" s="89"/>
      <c r="Y1775" s="89"/>
      <c r="Z1775" s="90"/>
    </row>
    <row r="1776" spans="1:26" ht="14.5" customHeight="1">
      <c r="A1776" s="74" t="s">
        <v>6306</v>
      </c>
      <c r="B1776" s="129" t="s">
        <v>6190</v>
      </c>
      <c r="C1776" s="130" t="s">
        <v>520</v>
      </c>
      <c r="D1776" s="131" t="s">
        <v>518</v>
      </c>
      <c r="E1776" s="129" t="s">
        <v>957</v>
      </c>
      <c r="F1776" s="132" t="s">
        <v>6307</v>
      </c>
      <c r="G1776" s="132">
        <v>6.1196023510000017E-3</v>
      </c>
      <c r="H1776" s="348">
        <v>6.1196023510000017E-3</v>
      </c>
      <c r="I1776" s="74"/>
      <c r="J1776" s="337">
        <v>0.17841590225563908</v>
      </c>
      <c r="K1776" s="338">
        <v>0.17841590225563908</v>
      </c>
      <c r="L1776" s="74"/>
      <c r="M1776" s="339">
        <v>-3.0575077999999999E-3</v>
      </c>
      <c r="N1776" s="340">
        <f t="shared" si="113"/>
        <v>-3.0575077999999999E-3</v>
      </c>
      <c r="O1776" s="74"/>
      <c r="P1776" s="133">
        <v>-1.2646643000000001E-3</v>
      </c>
      <c r="Q1776" s="145">
        <v>4.1118612999999999E-5</v>
      </c>
      <c r="R1776" s="133">
        <v>-1.8339621E-3</v>
      </c>
      <c r="S1776" s="134">
        <v>-7.5819206568999986E-8</v>
      </c>
      <c r="T1776" s="135">
        <v>1.5206587655519995E-10</v>
      </c>
      <c r="U1776" s="135">
        <v>-0.25685743760399998</v>
      </c>
      <c r="V1776" s="342">
        <v>-4.3709876000000001E-5</v>
      </c>
      <c r="W1776" s="110" t="s">
        <v>6211</v>
      </c>
      <c r="X1776" s="89"/>
      <c r="Y1776" s="89"/>
      <c r="Z1776" s="90"/>
    </row>
    <row r="1777" spans="1:26" ht="14.5" customHeight="1">
      <c r="A1777" s="74" t="s">
        <v>6308</v>
      </c>
      <c r="B1777" s="129" t="s">
        <v>6190</v>
      </c>
      <c r="C1777" s="130" t="s">
        <v>521</v>
      </c>
      <c r="D1777" s="131" t="s">
        <v>518</v>
      </c>
      <c r="E1777" s="129" t="s">
        <v>957</v>
      </c>
      <c r="F1777" s="132" t="s">
        <v>6309</v>
      </c>
      <c r="G1777" s="132">
        <v>-2.20293307628E-2</v>
      </c>
      <c r="H1777" s="348">
        <v>-2.20293307628E-2</v>
      </c>
      <c r="I1777" s="74"/>
      <c r="J1777" s="337">
        <v>-4.828060676691729E-2</v>
      </c>
      <c r="K1777" s="338">
        <v>-4.828060676691729E-2</v>
      </c>
      <c r="L1777" s="74"/>
      <c r="M1777" s="339">
        <v>-6.0709911999999996E-3</v>
      </c>
      <c r="N1777" s="340">
        <f t="shared" si="113"/>
        <v>-6.0709911999999996E-3</v>
      </c>
      <c r="O1777" s="74"/>
      <c r="P1777" s="133">
        <v>-4.3215457000000002E-3</v>
      </c>
      <c r="Q1777" s="133">
        <v>-1.1988784E-4</v>
      </c>
      <c r="R1777" s="133">
        <v>-1.6295576E-3</v>
      </c>
      <c r="S1777" s="134">
        <v>-2.59085471934E-7</v>
      </c>
      <c r="T1777" s="135">
        <v>-4.4337220452750005E-10</v>
      </c>
      <c r="U1777" s="135">
        <v>-0.228229358893</v>
      </c>
      <c r="V1777" s="342">
        <v>-4.4593805E-5</v>
      </c>
      <c r="W1777" s="110" t="s">
        <v>6211</v>
      </c>
      <c r="X1777" s="89"/>
      <c r="Y1777" s="89"/>
      <c r="Z1777" s="90"/>
    </row>
    <row r="1778" spans="1:26" ht="14.5" customHeight="1">
      <c r="B1778" s="129" t="s">
        <v>6190</v>
      </c>
      <c r="C1778" s="127" t="s">
        <v>6310</v>
      </c>
      <c r="D1778" s="127" t="s">
        <v>6311</v>
      </c>
      <c r="G1778" s="74"/>
      <c r="H1778" s="74"/>
      <c r="I1778" s="74"/>
      <c r="J1778" s="115"/>
      <c r="K1778" s="74"/>
      <c r="L1778" s="74"/>
      <c r="M1778" s="115"/>
      <c r="N1778" s="74"/>
      <c r="O1778" s="74"/>
      <c r="P1778" s="74"/>
      <c r="V1778" s="74"/>
      <c r="W1778" s="110"/>
      <c r="X1778" s="89"/>
      <c r="Y1778" s="89"/>
      <c r="Z1778" s="90"/>
    </row>
    <row r="1779" spans="1:26" ht="14.5" customHeight="1">
      <c r="A1779" s="74" t="s">
        <v>6312</v>
      </c>
      <c r="B1779" s="129" t="s">
        <v>6190</v>
      </c>
      <c r="C1779" s="130" t="s">
        <v>6313</v>
      </c>
      <c r="D1779" s="131" t="s">
        <v>6314</v>
      </c>
      <c r="E1779" s="129" t="s">
        <v>957</v>
      </c>
      <c r="F1779" s="132" t="s">
        <v>6315</v>
      </c>
      <c r="G1779" s="132">
        <v>1.1056174276999998E-2</v>
      </c>
      <c r="H1779" s="348">
        <v>1.1056174276999998E-2</v>
      </c>
      <c r="I1779" s="74"/>
      <c r="J1779" s="337">
        <v>0.21767930827067666</v>
      </c>
      <c r="K1779" s="338">
        <v>0.21767930827067666</v>
      </c>
      <c r="L1779" s="74"/>
      <c r="M1779" s="339">
        <v>-2.5133675E-3</v>
      </c>
      <c r="N1779" s="340">
        <f t="shared" ref="N1779:N1795" si="114">M1779</f>
        <v>-2.5133675E-3</v>
      </c>
      <c r="O1779" s="74"/>
      <c r="P1779" s="133">
        <v>-7.2035459000000001E-4</v>
      </c>
      <c r="Q1779" s="145">
        <v>6.9338652000000003E-5</v>
      </c>
      <c r="R1779" s="133">
        <v>-1.8623515999999999E-3</v>
      </c>
      <c r="S1779" s="134">
        <v>-4.3186719150999982E-8</v>
      </c>
      <c r="T1779" s="135">
        <v>2.5642993310909989E-10</v>
      </c>
      <c r="U1779" s="135">
        <v>-0.260833551592</v>
      </c>
      <c r="V1779" s="342">
        <v>-4.3372309000000003E-5</v>
      </c>
      <c r="W1779" s="110" t="s">
        <v>6211</v>
      </c>
      <c r="X1779" s="110"/>
      <c r="Y1779" s="110"/>
      <c r="Z1779" s="90"/>
    </row>
    <row r="1780" spans="1:26" ht="14.5" customHeight="1">
      <c r="A1780" s="74" t="s">
        <v>6316</v>
      </c>
      <c r="B1780" s="129" t="s">
        <v>6190</v>
      </c>
      <c r="C1780" s="130" t="s">
        <v>6317</v>
      </c>
      <c r="D1780" s="131" t="s">
        <v>6314</v>
      </c>
      <c r="E1780" s="129" t="s">
        <v>957</v>
      </c>
      <c r="F1780" s="132" t="s">
        <v>6318</v>
      </c>
      <c r="G1780" s="132">
        <v>-5.1557301057000002E-2</v>
      </c>
      <c r="H1780" s="348">
        <v>-5.1557301057000002E-2</v>
      </c>
      <c r="I1780" s="74"/>
      <c r="J1780" s="337">
        <v>-0.22303490977443607</v>
      </c>
      <c r="K1780" s="338">
        <v>-0.22303490977443607</v>
      </c>
      <c r="L1780" s="74"/>
      <c r="M1780" s="339">
        <v>-1.0464749000000001E-2</v>
      </c>
      <c r="N1780" s="340">
        <f t="shared" si="114"/>
        <v>-1.0464749000000001E-2</v>
      </c>
      <c r="O1780" s="74"/>
      <c r="P1780" s="133">
        <v>-8.1377166000000008E-3</v>
      </c>
      <c r="Q1780" s="133">
        <v>-2.8298758000000002E-4</v>
      </c>
      <c r="R1780" s="133">
        <v>-2.0440444000000002E-3</v>
      </c>
      <c r="S1780" s="134">
        <v>-4.8787269564499999E-7</v>
      </c>
      <c r="T1780" s="135">
        <v>-1.0465516952634999E-9</v>
      </c>
      <c r="U1780" s="135">
        <v>-0.28628072711300001</v>
      </c>
      <c r="V1780" s="342">
        <v>-6.1109247999999999E-5</v>
      </c>
      <c r="W1780" s="110" t="s">
        <v>6211</v>
      </c>
      <c r="X1780" s="110"/>
      <c r="Y1780" s="110"/>
      <c r="Z1780" s="90"/>
    </row>
    <row r="1781" spans="1:26" ht="14.5" customHeight="1">
      <c r="A1781" s="74" t="s">
        <v>6319</v>
      </c>
      <c r="B1781" s="129" t="s">
        <v>6190</v>
      </c>
      <c r="C1781" s="130" t="s">
        <v>6320</v>
      </c>
      <c r="D1781" s="131" t="s">
        <v>6314</v>
      </c>
      <c r="E1781" s="129" t="s">
        <v>957</v>
      </c>
      <c r="F1781" s="132" t="s">
        <v>6321</v>
      </c>
      <c r="G1781" s="132">
        <v>-5.4223751121000002E-2</v>
      </c>
      <c r="H1781" s="348">
        <v>-5.4223751121000002E-2</v>
      </c>
      <c r="I1781" s="74"/>
      <c r="J1781" s="337">
        <v>-0.24191881954887218</v>
      </c>
      <c r="K1781" s="338">
        <v>-0.24191881954887218</v>
      </c>
      <c r="L1781" s="74"/>
      <c r="M1781" s="339">
        <v>-1.0866219E-2</v>
      </c>
      <c r="N1781" s="340">
        <f t="shared" si="114"/>
        <v>-1.0866219E-2</v>
      </c>
      <c r="O1781" s="74"/>
      <c r="P1781" s="133">
        <v>-8.4897895000000008E-3</v>
      </c>
      <c r="Q1781" s="133">
        <v>-2.9831763000000001E-4</v>
      </c>
      <c r="R1781" s="133">
        <v>-2.0781117999999999E-3</v>
      </c>
      <c r="S1781" s="134">
        <v>-5.0898018870800005E-7</v>
      </c>
      <c r="T1781" s="135">
        <v>-1.1032456765840998E-9</v>
      </c>
      <c r="U1781" s="135">
        <v>-0.29105207189899995</v>
      </c>
      <c r="V1781" s="342">
        <v>-6.2492348999999999E-5</v>
      </c>
      <c r="W1781" s="110" t="s">
        <v>6211</v>
      </c>
      <c r="X1781" s="110"/>
      <c r="Y1781" s="110"/>
      <c r="Z1781" s="90"/>
    </row>
    <row r="1782" spans="1:26" ht="14.5" customHeight="1">
      <c r="A1782" s="74" t="s">
        <v>6322</v>
      </c>
      <c r="B1782" s="129" t="s">
        <v>6190</v>
      </c>
      <c r="C1782" s="130" t="s">
        <v>6323</v>
      </c>
      <c r="D1782" s="131" t="s">
        <v>6314</v>
      </c>
      <c r="E1782" s="129" t="s">
        <v>957</v>
      </c>
      <c r="F1782" s="132" t="s">
        <v>6324</v>
      </c>
      <c r="G1782" s="132">
        <v>0.48893705149880001</v>
      </c>
      <c r="H1782" s="348">
        <v>0.48893705149880001</v>
      </c>
      <c r="I1782" s="74"/>
      <c r="J1782" s="337">
        <v>-1.2075496240601502E-2</v>
      </c>
      <c r="K1782" s="338">
        <v>-1.2075496240601502E-2</v>
      </c>
      <c r="L1782" s="74"/>
      <c r="M1782" s="339">
        <v>-3.4540128000000001E-3</v>
      </c>
      <c r="N1782" s="340">
        <f t="shared" si="114"/>
        <v>-3.4540128000000001E-3</v>
      </c>
      <c r="O1782" s="74"/>
      <c r="P1782" s="133">
        <v>-2.3886119E-3</v>
      </c>
      <c r="Q1782" s="145">
        <v>-6.0412353000000003E-5</v>
      </c>
      <c r="R1782" s="133">
        <v>-1.0049885E-3</v>
      </c>
      <c r="S1782" s="134">
        <v>-1.4320215226699999E-7</v>
      </c>
      <c r="T1782" s="135">
        <v>-2.2341846907219002E-10</v>
      </c>
      <c r="U1782" s="135">
        <v>-0.140754691164</v>
      </c>
      <c r="V1782" s="342">
        <v>6.3289314999999998E-5</v>
      </c>
      <c r="W1782" s="110" t="s">
        <v>6211</v>
      </c>
      <c r="X1782" s="110"/>
      <c r="Y1782" s="110"/>
      <c r="Z1782" s="90"/>
    </row>
    <row r="1783" spans="1:26" ht="14.5" customHeight="1">
      <c r="A1783" s="74" t="s">
        <v>6325</v>
      </c>
      <c r="B1783" s="129" t="s">
        <v>6190</v>
      </c>
      <c r="C1783" s="130" t="s">
        <v>6326</v>
      </c>
      <c r="D1783" s="131" t="s">
        <v>6314</v>
      </c>
      <c r="E1783" s="129" t="s">
        <v>957</v>
      </c>
      <c r="F1783" s="132" t="s">
        <v>6327</v>
      </c>
      <c r="G1783" s="132">
        <v>-7.9991873201999991E-2</v>
      </c>
      <c r="H1783" s="348">
        <v>-7.9991873201999991E-2</v>
      </c>
      <c r="I1783" s="74"/>
      <c r="J1783" s="337">
        <v>-0.43600367669172929</v>
      </c>
      <c r="K1783" s="338">
        <v>-0.43600367669172929</v>
      </c>
      <c r="L1783" s="74"/>
      <c r="M1783" s="339">
        <v>-1.3838408999999999E-2</v>
      </c>
      <c r="N1783" s="340">
        <f t="shared" si="114"/>
        <v>-1.3838408999999999E-2</v>
      </c>
      <c r="O1783" s="74"/>
      <c r="P1783" s="133">
        <v>-1.1389877E-2</v>
      </c>
      <c r="Q1783" s="133">
        <v>-4.4423336000000001E-4</v>
      </c>
      <c r="R1783" s="133">
        <v>-2.0042990999999998E-3</v>
      </c>
      <c r="S1783" s="134">
        <v>-6.8284634194999998E-7</v>
      </c>
      <c r="T1783" s="135">
        <v>-1.6428748110615997E-9</v>
      </c>
      <c r="U1783" s="135">
        <v>-0.28071416153099998</v>
      </c>
      <c r="V1783" s="342">
        <v>-6.6128644000000003E-5</v>
      </c>
      <c r="W1783" s="110" t="s">
        <v>6211</v>
      </c>
      <c r="X1783" s="110"/>
      <c r="Y1783" s="110"/>
      <c r="Z1783" s="90"/>
    </row>
    <row r="1784" spans="1:26" ht="14.5" customHeight="1">
      <c r="A1784" s="74" t="s">
        <v>6328</v>
      </c>
      <c r="B1784" s="129" t="s">
        <v>6190</v>
      </c>
      <c r="C1784" s="130" t="s">
        <v>6329</v>
      </c>
      <c r="D1784" s="131" t="s">
        <v>6314</v>
      </c>
      <c r="E1784" s="129" t="s">
        <v>957</v>
      </c>
      <c r="F1784" s="132" t="s">
        <v>6330</v>
      </c>
      <c r="G1784" s="132">
        <v>-4.7949278404999986E-3</v>
      </c>
      <c r="H1784" s="348">
        <v>-4.7949278404999986E-3</v>
      </c>
      <c r="I1784" s="74"/>
      <c r="J1784" s="337">
        <v>3.6071822556390978E-2</v>
      </c>
      <c r="K1784" s="338">
        <v>3.6071822556390978E-2</v>
      </c>
      <c r="L1784" s="74"/>
      <c r="M1784" s="339">
        <v>-2.6585145E-3</v>
      </c>
      <c r="N1784" s="340">
        <f t="shared" si="114"/>
        <v>-2.6585145E-3</v>
      </c>
      <c r="O1784" s="74"/>
      <c r="P1784" s="133">
        <v>-1.6353253999999999E-3</v>
      </c>
      <c r="Q1784" s="145">
        <v>-2.3878535000000001E-5</v>
      </c>
      <c r="R1784" s="133">
        <v>-9.9931059999999999E-4</v>
      </c>
      <c r="S1784" s="134">
        <v>-9.804109073E-8</v>
      </c>
      <c r="T1784" s="135">
        <v>-8.830818658926E-11</v>
      </c>
      <c r="U1784" s="135">
        <v>-0.13995947036700002</v>
      </c>
      <c r="V1784" s="342">
        <v>-2.5521238999999999E-5</v>
      </c>
      <c r="W1784" s="110" t="s">
        <v>6211</v>
      </c>
      <c r="X1784" s="110"/>
      <c r="Y1784" s="110"/>
      <c r="Z1784" s="90"/>
    </row>
    <row r="1785" spans="1:26" ht="14.5" customHeight="1">
      <c r="A1785" s="74" t="s">
        <v>6331</v>
      </c>
      <c r="B1785" s="129" t="s">
        <v>6190</v>
      </c>
      <c r="C1785" s="130" t="s">
        <v>6332</v>
      </c>
      <c r="D1785" s="131" t="s">
        <v>6314</v>
      </c>
      <c r="E1785" s="129" t="s">
        <v>957</v>
      </c>
      <c r="F1785" s="132" t="s">
        <v>6333</v>
      </c>
      <c r="G1785" s="132">
        <v>3.2398232352399997E-2</v>
      </c>
      <c r="H1785" s="348">
        <v>3.2398232352399997E-2</v>
      </c>
      <c r="I1785" s="74"/>
      <c r="J1785" s="337">
        <v>0.35875062406015035</v>
      </c>
      <c r="K1785" s="338">
        <v>0.35875062406015035</v>
      </c>
      <c r="L1785" s="74"/>
      <c r="M1785" s="339">
        <v>6.5852838999999998E-4</v>
      </c>
      <c r="N1785" s="340">
        <f t="shared" si="114"/>
        <v>6.5852838999999998E-4</v>
      </c>
      <c r="O1785" s="74"/>
      <c r="P1785" s="133">
        <v>2.0583817E-3</v>
      </c>
      <c r="Q1785" s="133">
        <v>1.8995899E-4</v>
      </c>
      <c r="R1785" s="133">
        <v>-1.5898123E-3</v>
      </c>
      <c r="S1785" s="134">
        <v>1.2340418561099998E-7</v>
      </c>
      <c r="T1785" s="135">
        <v>7.0251106968560002E-10</v>
      </c>
      <c r="U1785" s="135">
        <v>-0.22266279331</v>
      </c>
      <c r="V1785" s="342">
        <v>-3.2214369000000003E-5</v>
      </c>
      <c r="W1785" s="110" t="s">
        <v>6211</v>
      </c>
      <c r="X1785" s="110"/>
      <c r="Y1785" s="110"/>
      <c r="Z1785" s="90"/>
    </row>
    <row r="1786" spans="1:26" ht="14.5" customHeight="1">
      <c r="A1786" s="74" t="s">
        <v>6334</v>
      </c>
      <c r="B1786" s="129" t="s">
        <v>6190</v>
      </c>
      <c r="C1786" s="130" t="s">
        <v>6335</v>
      </c>
      <c r="D1786" s="131" t="s">
        <v>6314</v>
      </c>
      <c r="E1786" s="129" t="s">
        <v>957</v>
      </c>
      <c r="F1786" s="132" t="s">
        <v>6336</v>
      </c>
      <c r="G1786" s="132">
        <v>2.3953753208999992E-3</v>
      </c>
      <c r="H1786" s="348">
        <v>2.3953753208999992E-3</v>
      </c>
      <c r="I1786" s="74"/>
      <c r="J1786" s="337">
        <v>0.12243360902255639</v>
      </c>
      <c r="K1786" s="338">
        <v>0.12243360902255639</v>
      </c>
      <c r="L1786" s="74"/>
      <c r="M1786" s="339">
        <v>-2.7116200000000001E-3</v>
      </c>
      <c r="N1786" s="340">
        <f t="shared" si="114"/>
        <v>-2.7116200000000001E-3</v>
      </c>
      <c r="O1786" s="74"/>
      <c r="P1786" s="133">
        <v>-1.2823284E-3</v>
      </c>
      <c r="Q1786" s="145">
        <v>1.8573168999999999E-5</v>
      </c>
      <c r="R1786" s="133">
        <v>-1.4478647999999999E-3</v>
      </c>
      <c r="S1786" s="134">
        <v>-7.6878197431999994E-8</v>
      </c>
      <c r="T1786" s="135">
        <v>6.8687758855539979E-11</v>
      </c>
      <c r="U1786" s="135">
        <v>-0.20278218337199999</v>
      </c>
      <c r="V1786" s="342">
        <v>-3.5017508999999999E-5</v>
      </c>
      <c r="W1786" s="110" t="s">
        <v>6211</v>
      </c>
      <c r="X1786" s="110"/>
      <c r="Y1786" s="110"/>
      <c r="Z1786" s="90"/>
    </row>
    <row r="1787" spans="1:26" ht="14.5" customHeight="1">
      <c r="A1787" s="74" t="s">
        <v>6337</v>
      </c>
      <c r="B1787" s="129" t="s">
        <v>6190</v>
      </c>
      <c r="C1787" s="130" t="s">
        <v>6338</v>
      </c>
      <c r="D1787" s="131" t="s">
        <v>6314</v>
      </c>
      <c r="E1787" s="129" t="s">
        <v>957</v>
      </c>
      <c r="F1787" s="132" t="s">
        <v>6339</v>
      </c>
      <c r="G1787" s="132">
        <v>1.2172309844718998</v>
      </c>
      <c r="H1787" s="348">
        <v>1.2172309844718998</v>
      </c>
      <c r="I1787" s="74"/>
      <c r="J1787" s="337">
        <v>0.1352456992481203</v>
      </c>
      <c r="K1787" s="338">
        <v>0.1352456992481203</v>
      </c>
      <c r="L1787" s="74"/>
      <c r="M1787" s="339">
        <v>0.37207911999999999</v>
      </c>
      <c r="N1787" s="340">
        <f t="shared" si="114"/>
        <v>0.37207911999999999</v>
      </c>
      <c r="O1787" s="74"/>
      <c r="P1787" s="133">
        <v>0.36553080999999998</v>
      </c>
      <c r="Q1787" s="133">
        <v>6.9628028E-3</v>
      </c>
      <c r="R1787" s="133">
        <v>-4.1448678000000002E-4</v>
      </c>
      <c r="S1787" s="134">
        <v>2.1914316722373802E-5</v>
      </c>
      <c r="T1787" s="135">
        <v>2.5750009884255967E-8</v>
      </c>
      <c r="U1787" s="135">
        <v>-5.8051370220199995E-2</v>
      </c>
      <c r="V1787" s="341">
        <v>3.2419835E-4</v>
      </c>
      <c r="W1787" s="110" t="s">
        <v>6211</v>
      </c>
      <c r="X1787" s="110"/>
      <c r="Y1787" s="110"/>
      <c r="Z1787" s="90"/>
    </row>
    <row r="1788" spans="1:26" ht="14.5" customHeight="1">
      <c r="A1788" s="74" t="s">
        <v>6340</v>
      </c>
      <c r="B1788" s="129" t="s">
        <v>6190</v>
      </c>
      <c r="C1788" s="130" t="s">
        <v>6341</v>
      </c>
      <c r="D1788" s="131" t="s">
        <v>6314</v>
      </c>
      <c r="E1788" s="129" t="s">
        <v>957</v>
      </c>
      <c r="F1788" s="132" t="s">
        <v>6342</v>
      </c>
      <c r="G1788" s="132">
        <v>-0.18252442058749999</v>
      </c>
      <c r="H1788" s="348">
        <v>-0.18252442058749999</v>
      </c>
      <c r="I1788" s="74"/>
      <c r="J1788" s="337">
        <v>-1.3117184210526314</v>
      </c>
      <c r="K1788" s="338">
        <v>-1.3117184210526314</v>
      </c>
      <c r="L1788" s="74"/>
      <c r="M1788" s="339">
        <v>-2.420019E-2</v>
      </c>
      <c r="N1788" s="340">
        <f t="shared" si="114"/>
        <v>-2.420019E-2</v>
      </c>
      <c r="O1788" s="74"/>
      <c r="P1788" s="133">
        <v>-2.2249002E-2</v>
      </c>
      <c r="Q1788" s="133">
        <v>-1.037046E-3</v>
      </c>
      <c r="R1788" s="133">
        <v>-9.1414209000000002E-4</v>
      </c>
      <c r="S1788" s="134">
        <v>-1.3338730010205201E-6</v>
      </c>
      <c r="T1788" s="135">
        <v>-3.8352294737796597E-9</v>
      </c>
      <c r="U1788" s="135">
        <v>-0.128031108403</v>
      </c>
      <c r="V1788" s="342">
        <v>-6.0643624000000002E-5</v>
      </c>
      <c r="W1788" s="110" t="s">
        <v>6211</v>
      </c>
      <c r="X1788" s="110"/>
      <c r="Y1788" s="110"/>
      <c r="Z1788" s="90"/>
    </row>
    <row r="1789" spans="1:26" ht="14.5" customHeight="1">
      <c r="A1789" s="74" t="s">
        <v>6343</v>
      </c>
      <c r="B1789" s="129" t="s">
        <v>6190</v>
      </c>
      <c r="C1789" s="130" t="s">
        <v>6344</v>
      </c>
      <c r="D1789" s="131" t="s">
        <v>6314</v>
      </c>
      <c r="E1789" s="129" t="s">
        <v>957</v>
      </c>
      <c r="F1789" s="132" t="s">
        <v>6345</v>
      </c>
      <c r="G1789" s="132">
        <v>2.5636311819300005E-2</v>
      </c>
      <c r="H1789" s="348">
        <v>2.5636311819300005E-2</v>
      </c>
      <c r="I1789" s="74"/>
      <c r="J1789" s="337">
        <v>0.31936452631578949</v>
      </c>
      <c r="K1789" s="338">
        <v>0.31936452631578949</v>
      </c>
      <c r="L1789" s="74"/>
      <c r="M1789" s="339">
        <v>-4.6590233000000001E-4</v>
      </c>
      <c r="N1789" s="340">
        <f t="shared" si="114"/>
        <v>-4.6590233000000001E-4</v>
      </c>
      <c r="O1789" s="74"/>
      <c r="P1789" s="133">
        <v>1.1176775E-3</v>
      </c>
      <c r="Q1789" s="133">
        <v>1.5215450999999999E-4</v>
      </c>
      <c r="R1789" s="133">
        <v>-1.7357344E-3</v>
      </c>
      <c r="S1789" s="134">
        <v>6.7007041432000014E-8</v>
      </c>
      <c r="T1789" s="135">
        <v>5.6270157588969997E-10</v>
      </c>
      <c r="U1789" s="135">
        <v>-0.24310005280700001</v>
      </c>
      <c r="V1789" s="342">
        <v>-3.7220194999999999E-5</v>
      </c>
      <c r="W1789" s="110" t="s">
        <v>6211</v>
      </c>
      <c r="X1789" s="110"/>
      <c r="Y1789" s="110"/>
      <c r="Z1789" s="90"/>
    </row>
    <row r="1790" spans="1:26" ht="14.5" customHeight="1">
      <c r="A1790" s="74" t="s">
        <v>6346</v>
      </c>
      <c r="B1790" s="129" t="s">
        <v>6190</v>
      </c>
      <c r="C1790" s="130" t="s">
        <v>6347</v>
      </c>
      <c r="D1790" s="131" t="s">
        <v>6314</v>
      </c>
      <c r="E1790" s="129" t="s">
        <v>957</v>
      </c>
      <c r="F1790" s="132" t="s">
        <v>6348</v>
      </c>
      <c r="G1790" s="132">
        <v>4.0016188170899997E-2</v>
      </c>
      <c r="H1790" s="348">
        <v>4.0016188170899997E-2</v>
      </c>
      <c r="I1790" s="74"/>
      <c r="J1790" s="337">
        <v>0.59245599248120295</v>
      </c>
      <c r="K1790" s="338">
        <v>0.59245599248120295</v>
      </c>
      <c r="L1790" s="74"/>
      <c r="M1790" s="339">
        <v>2.2818126E-3</v>
      </c>
      <c r="N1790" s="340">
        <f t="shared" si="114"/>
        <v>2.2818126E-3</v>
      </c>
      <c r="O1790" s="74"/>
      <c r="P1790" s="133">
        <v>3.6133809000000001E-3</v>
      </c>
      <c r="Q1790" s="133">
        <v>2.6959982000000001E-4</v>
      </c>
      <c r="R1790" s="133">
        <v>-1.6011681000000001E-3</v>
      </c>
      <c r="S1790" s="134">
        <v>2.1662954458099992E-7</v>
      </c>
      <c r="T1790" s="135">
        <v>9.9704073490770005E-10</v>
      </c>
      <c r="U1790" s="135">
        <v>-0.22425323490500002</v>
      </c>
      <c r="V1790" s="342">
        <v>-3.2480407999999997E-5</v>
      </c>
      <c r="W1790" s="110" t="s">
        <v>6211</v>
      </c>
      <c r="X1790" s="110"/>
      <c r="Y1790" s="110"/>
      <c r="Z1790" s="90"/>
    </row>
    <row r="1791" spans="1:26" ht="14.5" customHeight="1">
      <c r="A1791" s="74" t="s">
        <v>6349</v>
      </c>
      <c r="B1791" s="129" t="s">
        <v>6190</v>
      </c>
      <c r="C1791" s="130" t="s">
        <v>6350</v>
      </c>
      <c r="D1791" s="131" t="s">
        <v>6314</v>
      </c>
      <c r="E1791" s="129" t="s">
        <v>957</v>
      </c>
      <c r="F1791" s="132" t="s">
        <v>6351</v>
      </c>
      <c r="G1791" s="132">
        <v>7.2915824821300004E-2</v>
      </c>
      <c r="H1791" s="348">
        <v>7.2915824821300004E-2</v>
      </c>
      <c r="I1791" s="74"/>
      <c r="J1791" s="337">
        <v>0.63647369172932333</v>
      </c>
      <c r="K1791" s="338">
        <v>0.63647369172932333</v>
      </c>
      <c r="L1791" s="74"/>
      <c r="M1791" s="339">
        <v>6.3827277999999998E-3</v>
      </c>
      <c r="N1791" s="340">
        <f t="shared" si="114"/>
        <v>6.3827277999999998E-3</v>
      </c>
      <c r="O1791" s="74"/>
      <c r="P1791" s="133">
        <v>7.1784372999999999E-3</v>
      </c>
      <c r="Q1791" s="133">
        <v>4.1936128E-4</v>
      </c>
      <c r="R1791" s="133">
        <v>-1.2150708E-3</v>
      </c>
      <c r="S1791" s="134">
        <v>4.3036194967499995E-7</v>
      </c>
      <c r="T1791" s="135">
        <v>1.5508923214177301E-9</v>
      </c>
      <c r="U1791" s="135">
        <v>-0.17017799067300002</v>
      </c>
      <c r="V1791" s="342">
        <v>-1.4527732000000001E-5</v>
      </c>
      <c r="W1791" s="110" t="s">
        <v>6211</v>
      </c>
      <c r="X1791" s="110"/>
      <c r="Y1791" s="110"/>
      <c r="Z1791" s="90"/>
    </row>
    <row r="1792" spans="1:26" ht="14.5" customHeight="1">
      <c r="A1792" s="74" t="s">
        <v>6352</v>
      </c>
      <c r="B1792" s="129" t="s">
        <v>6190</v>
      </c>
      <c r="C1792" s="130" t="s">
        <v>6353</v>
      </c>
      <c r="D1792" s="131" t="s">
        <v>6314</v>
      </c>
      <c r="E1792" s="129" t="s">
        <v>957</v>
      </c>
      <c r="F1792" s="132" t="s">
        <v>6354</v>
      </c>
      <c r="G1792" s="132">
        <v>1.4591918243000001E-2</v>
      </c>
      <c r="H1792" s="348">
        <v>1.4591918243000001E-2</v>
      </c>
      <c r="I1792" s="74"/>
      <c r="J1792" s="337">
        <v>0.24100518045112784</v>
      </c>
      <c r="K1792" s="338">
        <v>0.24100518045112784</v>
      </c>
      <c r="L1792" s="74"/>
      <c r="M1792" s="339">
        <v>-1.9739686999999998E-3</v>
      </c>
      <c r="N1792" s="340">
        <f t="shared" si="114"/>
        <v>-1.9739686999999998E-3</v>
      </c>
      <c r="O1792" s="74"/>
      <c r="P1792" s="133">
        <v>-2.5209891999999998E-4</v>
      </c>
      <c r="Q1792" s="145">
        <v>8.9380726999999997E-5</v>
      </c>
      <c r="R1792" s="133">
        <v>-1.8112505000000001E-3</v>
      </c>
      <c r="S1792" s="134">
        <v>-1.5113844425000014E-8</v>
      </c>
      <c r="T1792" s="135">
        <v>3.3055003209889992E-10</v>
      </c>
      <c r="U1792" s="135">
        <v>-0.25367653441400001</v>
      </c>
      <c r="V1792" s="342">
        <v>-4.1381277E-5</v>
      </c>
      <c r="W1792" s="110" t="s">
        <v>6211</v>
      </c>
      <c r="X1792" s="110"/>
      <c r="Y1792" s="110"/>
      <c r="Z1792" s="90"/>
    </row>
    <row r="1793" spans="1:26" ht="14.5" customHeight="1">
      <c r="A1793" s="74" t="s">
        <v>6355</v>
      </c>
      <c r="B1793" s="129" t="s">
        <v>6190</v>
      </c>
      <c r="C1793" s="130" t="s">
        <v>6356</v>
      </c>
      <c r="D1793" s="131" t="s">
        <v>6314</v>
      </c>
      <c r="E1793" s="129" t="s">
        <v>957</v>
      </c>
      <c r="F1793" s="132" t="s">
        <v>6357</v>
      </c>
      <c r="G1793" s="132">
        <v>5.9184832664523999</v>
      </c>
      <c r="H1793" s="348">
        <v>5.9184832664523999</v>
      </c>
      <c r="I1793" s="74"/>
      <c r="J1793" s="337">
        <v>0.15875062406015036</v>
      </c>
      <c r="K1793" s="338">
        <v>0.15875062406015036</v>
      </c>
      <c r="L1793" s="74"/>
      <c r="M1793" s="339">
        <v>1.8223313000000001</v>
      </c>
      <c r="N1793" s="340">
        <f t="shared" si="114"/>
        <v>1.8223313000000001</v>
      </c>
      <c r="O1793" s="74"/>
      <c r="P1793" s="133">
        <v>1.7900609999999999</v>
      </c>
      <c r="Q1793" s="133">
        <v>3.3860162999999999E-2</v>
      </c>
      <c r="R1793" s="133">
        <v>-1.5898123E-3</v>
      </c>
      <c r="S1793" s="134">
        <v>1.0731780694561099E-4</v>
      </c>
      <c r="T1793" s="135">
        <v>1.2522249379968507E-7</v>
      </c>
      <c r="U1793" s="135">
        <v>-0.22266279331</v>
      </c>
      <c r="V1793" s="341">
        <v>1.5908641E-3</v>
      </c>
      <c r="W1793" s="110" t="s">
        <v>6358</v>
      </c>
      <c r="X1793" s="110"/>
      <c r="Y1793" s="110"/>
      <c r="Z1793" s="90"/>
    </row>
    <row r="1794" spans="1:26" ht="14.5" customHeight="1">
      <c r="A1794" s="74" t="s">
        <v>6359</v>
      </c>
      <c r="B1794" s="129" t="s">
        <v>6190</v>
      </c>
      <c r="C1794" s="130" t="s">
        <v>6360</v>
      </c>
      <c r="D1794" s="131" t="s">
        <v>6314</v>
      </c>
      <c r="E1794" s="129" t="s">
        <v>957</v>
      </c>
      <c r="F1794" s="132" t="s">
        <v>6361</v>
      </c>
      <c r="G1794" s="132">
        <v>2.3596938172100002E-2</v>
      </c>
      <c r="H1794" s="348">
        <v>2.3596938172100002E-2</v>
      </c>
      <c r="I1794" s="74"/>
      <c r="J1794" s="337">
        <v>0.264621015037594</v>
      </c>
      <c r="K1794" s="338">
        <v>0.264621015037594</v>
      </c>
      <c r="L1794" s="74"/>
      <c r="M1794" s="339">
        <v>3.7127965000000003E-4</v>
      </c>
      <c r="N1794" s="340">
        <f t="shared" si="114"/>
        <v>3.7127965000000003E-4</v>
      </c>
      <c r="O1794" s="74"/>
      <c r="P1794" s="133">
        <v>1.4422215E-3</v>
      </c>
      <c r="Q1794" s="133">
        <v>1.3845114E-4</v>
      </c>
      <c r="R1794" s="133">
        <v>-1.2093929E-3</v>
      </c>
      <c r="S1794" s="134">
        <v>8.6464120195999981E-8</v>
      </c>
      <c r="T1794" s="135">
        <v>5.1202343380116006E-10</v>
      </c>
      <c r="U1794" s="135">
        <v>-0.16938276987499998</v>
      </c>
      <c r="V1794" s="342">
        <v>-2.4722213000000001E-5</v>
      </c>
      <c r="W1794" s="110" t="s">
        <v>6358</v>
      </c>
      <c r="X1794" s="110"/>
      <c r="Y1794" s="110"/>
      <c r="Z1794" s="90"/>
    </row>
    <row r="1795" spans="1:26" ht="14.5" customHeight="1">
      <c r="A1795" s="74" t="s">
        <v>6362</v>
      </c>
      <c r="B1795" s="129" t="s">
        <v>6190</v>
      </c>
      <c r="C1795" s="130" t="s">
        <v>6363</v>
      </c>
      <c r="D1795" s="131" t="s">
        <v>6314</v>
      </c>
      <c r="E1795" s="129" t="s">
        <v>957</v>
      </c>
      <c r="F1795" s="132" t="s">
        <v>6364</v>
      </c>
      <c r="G1795" s="132">
        <v>2.8924547571299995E-2</v>
      </c>
      <c r="H1795" s="348">
        <v>2.8924547571299995E-2</v>
      </c>
      <c r="I1795" s="74"/>
      <c r="J1795" s="337">
        <v>0.31649607518796991</v>
      </c>
      <c r="K1795" s="338">
        <v>0.31649607518796991</v>
      </c>
      <c r="L1795" s="74"/>
      <c r="M1795" s="339">
        <v>6.9323653000000001E-4</v>
      </c>
      <c r="N1795" s="340">
        <f t="shared" si="114"/>
        <v>6.9323653000000001E-4</v>
      </c>
      <c r="O1795" s="74"/>
      <c r="P1795" s="133">
        <v>1.892216E-3</v>
      </c>
      <c r="Q1795" s="133">
        <v>1.6939475E-4</v>
      </c>
      <c r="R1795" s="133">
        <v>-1.3683742E-3</v>
      </c>
      <c r="S1795" s="134">
        <v>1.1344219574699997E-7</v>
      </c>
      <c r="T1795" s="135">
        <v>6.2645986757021999E-10</v>
      </c>
      <c r="U1795" s="135">
        <v>-0.19164904220600001</v>
      </c>
      <c r="V1795" s="342">
        <v>-2.7508687000000001E-5</v>
      </c>
      <c r="W1795" s="110" t="s">
        <v>6211</v>
      </c>
      <c r="X1795" s="110"/>
      <c r="Y1795" s="110"/>
      <c r="Z1795" s="90"/>
    </row>
    <row r="1796" spans="1:26" ht="14.5" customHeight="1">
      <c r="B1796" s="129" t="s">
        <v>6190</v>
      </c>
      <c r="C1796" s="127" t="s">
        <v>522</v>
      </c>
      <c r="D1796" s="127" t="s">
        <v>523</v>
      </c>
      <c r="G1796" s="74"/>
      <c r="H1796" s="74"/>
      <c r="I1796" s="74"/>
      <c r="J1796" s="115"/>
      <c r="K1796" s="74"/>
      <c r="L1796" s="74"/>
      <c r="M1796" s="115"/>
      <c r="N1796" s="74"/>
      <c r="O1796" s="74"/>
      <c r="P1796" s="74"/>
      <c r="V1796" s="74"/>
      <c r="W1796" s="89"/>
      <c r="X1796" s="110"/>
      <c r="Y1796" s="110"/>
      <c r="Z1796" s="90"/>
    </row>
    <row r="1797" spans="1:26" ht="14.5" customHeight="1">
      <c r="A1797" s="74" t="s">
        <v>6365</v>
      </c>
      <c r="B1797" s="129" t="s">
        <v>6190</v>
      </c>
      <c r="C1797" s="130" t="s">
        <v>524</v>
      </c>
      <c r="D1797" s="131" t="s">
        <v>523</v>
      </c>
      <c r="E1797" s="129" t="s">
        <v>957</v>
      </c>
      <c r="F1797" s="132" t="s">
        <v>6366</v>
      </c>
      <c r="G1797" s="132">
        <v>-0.13598169510990002</v>
      </c>
      <c r="H1797" s="348">
        <v>-0.13598169510990002</v>
      </c>
      <c r="I1797" s="74"/>
      <c r="J1797" s="337">
        <v>-1.020859097744361</v>
      </c>
      <c r="K1797" s="338">
        <v>-1.020859097744361</v>
      </c>
      <c r="L1797" s="74"/>
      <c r="M1797" s="339">
        <v>-1.8279373000000002E-2</v>
      </c>
      <c r="N1797" s="340">
        <f t="shared" ref="N1797:N1803" si="115">M1797</f>
        <v>-1.8279373000000002E-2</v>
      </c>
      <c r="O1797" s="74"/>
      <c r="P1797" s="133">
        <v>-1.6785977000000001E-2</v>
      </c>
      <c r="Q1797" s="133">
        <v>-7.8195456E-4</v>
      </c>
      <c r="R1797" s="133">
        <v>-7.1144101000000001E-4</v>
      </c>
      <c r="S1797" s="134">
        <v>-1.0063535396033997E-6</v>
      </c>
      <c r="T1797" s="135">
        <v>-2.89184377692254E-9</v>
      </c>
      <c r="U1797" s="135">
        <v>-9.9641598931400011E-2</v>
      </c>
      <c r="V1797" s="342">
        <v>-4.5512242999999999E-5</v>
      </c>
      <c r="W1797" s="110" t="s">
        <v>6367</v>
      </c>
      <c r="X1797" s="110"/>
      <c r="Y1797" s="110"/>
      <c r="Z1797" s="90"/>
    </row>
    <row r="1798" spans="1:26" ht="14.5" customHeight="1">
      <c r="A1798" s="74" t="s">
        <v>6368</v>
      </c>
      <c r="B1798" s="129" t="s">
        <v>6190</v>
      </c>
      <c r="C1798" s="130" t="s">
        <v>525</v>
      </c>
      <c r="D1798" s="131" t="s">
        <v>523</v>
      </c>
      <c r="E1798" s="129" t="s">
        <v>957</v>
      </c>
      <c r="F1798" s="132" t="s">
        <v>6369</v>
      </c>
      <c r="G1798" s="132">
        <v>-0.1148564403971</v>
      </c>
      <c r="H1798" s="348">
        <v>-0.1148564403971</v>
      </c>
      <c r="I1798" s="74"/>
      <c r="J1798" s="337">
        <v>-0.87991045112781952</v>
      </c>
      <c r="K1798" s="338">
        <v>-0.87991045112781952</v>
      </c>
      <c r="L1798" s="74"/>
      <c r="M1798" s="339">
        <v>-1.5540773000000001E-2</v>
      </c>
      <c r="N1798" s="340">
        <f t="shared" si="115"/>
        <v>-1.5540773000000001E-2</v>
      </c>
      <c r="O1798" s="74"/>
      <c r="P1798" s="133">
        <v>-1.4263303E-2</v>
      </c>
      <c r="Q1798" s="133">
        <v>-6.6425709999999995E-4</v>
      </c>
      <c r="R1798" s="133">
        <v>-6.1321331999999995E-4</v>
      </c>
      <c r="S1798" s="134">
        <v>-8.5511408967959999E-7</v>
      </c>
      <c r="T1798" s="135">
        <v>-2.4565720992748597E-9</v>
      </c>
      <c r="U1798" s="135">
        <v>-8.5884219134000003E-2</v>
      </c>
      <c r="V1798" s="342">
        <v>-3.8576214999999999E-5</v>
      </c>
      <c r="W1798" s="110" t="s">
        <v>6367</v>
      </c>
      <c r="X1798" s="110"/>
      <c r="Y1798" s="110"/>
      <c r="Z1798" s="90"/>
    </row>
    <row r="1799" spans="1:26" ht="14.5" customHeight="1">
      <c r="A1799" s="74" t="s">
        <v>6370</v>
      </c>
      <c r="B1799" s="129" t="s">
        <v>6190</v>
      </c>
      <c r="C1799" s="130" t="s">
        <v>526</v>
      </c>
      <c r="D1799" s="131" t="s">
        <v>523</v>
      </c>
      <c r="E1799" s="129" t="s">
        <v>957</v>
      </c>
      <c r="F1799" s="132" t="s">
        <v>6371</v>
      </c>
      <c r="G1799" s="132">
        <v>-4.8916350928999999E-2</v>
      </c>
      <c r="H1799" s="348">
        <v>-4.8916350928999999E-2</v>
      </c>
      <c r="I1799" s="74"/>
      <c r="J1799" s="337">
        <v>-0.43995523308270673</v>
      </c>
      <c r="K1799" s="338">
        <v>-0.43995523308270673</v>
      </c>
      <c r="L1799" s="74"/>
      <c r="M1799" s="339">
        <v>-6.9925448000000001E-3</v>
      </c>
      <c r="N1799" s="340">
        <f t="shared" si="115"/>
        <v>-6.9925448000000001E-3</v>
      </c>
      <c r="O1799" s="74"/>
      <c r="P1799" s="133">
        <v>-6.3890604000000004E-3</v>
      </c>
      <c r="Q1799" s="133">
        <v>-2.9687772000000002E-4</v>
      </c>
      <c r="R1799" s="133">
        <v>-3.0660665999999998E-4</v>
      </c>
      <c r="S1799" s="134">
        <v>-3.8303719483480005E-7</v>
      </c>
      <c r="T1799" s="135">
        <v>-1.0979205486899302E-9</v>
      </c>
      <c r="U1799" s="135">
        <v>-4.2942109067000002E-2</v>
      </c>
      <c r="V1799" s="342">
        <v>-1.6926183000000001E-5</v>
      </c>
      <c r="W1799" s="110" t="s">
        <v>6367</v>
      </c>
      <c r="X1799" s="110"/>
      <c r="Y1799" s="110"/>
      <c r="Z1799" s="90"/>
    </row>
    <row r="1800" spans="1:26" ht="14.5" customHeight="1">
      <c r="A1800" s="74" t="s">
        <v>6372</v>
      </c>
      <c r="B1800" s="129" t="s">
        <v>6190</v>
      </c>
      <c r="C1800" s="130" t="s">
        <v>527</v>
      </c>
      <c r="D1800" s="131" t="s">
        <v>523</v>
      </c>
      <c r="E1800" s="129" t="s">
        <v>957</v>
      </c>
      <c r="F1800" s="132" t="s">
        <v>6373</v>
      </c>
      <c r="G1800" s="132">
        <v>-9.4097525149499997E-2</v>
      </c>
      <c r="H1800" s="348">
        <v>-9.4097525149499997E-2</v>
      </c>
      <c r="I1800" s="74"/>
      <c r="J1800" s="337">
        <v>-0.74140604511278185</v>
      </c>
      <c r="K1800" s="338">
        <v>-0.74140604511278185</v>
      </c>
      <c r="L1800" s="74"/>
      <c r="M1800" s="339">
        <v>-1.2849664E-2</v>
      </c>
      <c r="N1800" s="340">
        <f t="shared" si="115"/>
        <v>-1.2849664E-2</v>
      </c>
      <c r="O1800" s="74"/>
      <c r="P1800" s="133">
        <v>-1.1784375E-2</v>
      </c>
      <c r="Q1800" s="133">
        <v>-5.4860062000000002E-4</v>
      </c>
      <c r="R1800" s="133">
        <v>-5.1668899999999997E-4</v>
      </c>
      <c r="S1800" s="134">
        <v>-7.0649728462039999E-7</v>
      </c>
      <c r="T1800" s="135">
        <v>-2.0288484240006095E-9</v>
      </c>
      <c r="U1800" s="135">
        <v>-7.2365406575900001E-2</v>
      </c>
      <c r="V1800" s="342">
        <v>-3.1760463999999997E-5</v>
      </c>
      <c r="W1800" s="110" t="s">
        <v>6367</v>
      </c>
      <c r="X1800" s="89"/>
      <c r="Y1800" s="89"/>
      <c r="Z1800" s="90"/>
    </row>
    <row r="1801" spans="1:26" ht="14.5" customHeight="1">
      <c r="A1801" s="74" t="s">
        <v>6374</v>
      </c>
      <c r="B1801" s="129" t="s">
        <v>6190</v>
      </c>
      <c r="C1801" s="130" t="s">
        <v>528</v>
      </c>
      <c r="D1801" s="131" t="s">
        <v>523</v>
      </c>
      <c r="E1801" s="129" t="s">
        <v>957</v>
      </c>
      <c r="F1801" s="132" t="s">
        <v>6375</v>
      </c>
      <c r="G1801" s="132">
        <v>-0.1434929287559</v>
      </c>
      <c r="H1801" s="348">
        <v>-0.1434929287559</v>
      </c>
      <c r="I1801" s="74"/>
      <c r="J1801" s="337">
        <v>-1.0754461654135339</v>
      </c>
      <c r="K1801" s="338">
        <v>-1.0754461654135339</v>
      </c>
      <c r="L1801" s="74"/>
      <c r="M1801" s="339">
        <v>-1.9278739E-2</v>
      </c>
      <c r="N1801" s="340">
        <f t="shared" si="115"/>
        <v>-1.9278739E-2</v>
      </c>
      <c r="O1801" s="74"/>
      <c r="P1801" s="133">
        <v>-1.7704495000000001E-2</v>
      </c>
      <c r="Q1801" s="133">
        <v>-8.2476116000000004E-4</v>
      </c>
      <c r="R1801" s="133">
        <v>-7.4948294999999999E-4</v>
      </c>
      <c r="S1801" s="134">
        <v>-1.0614205870235998E-6</v>
      </c>
      <c r="T1801" s="135">
        <v>-3.0501521986639004E-9</v>
      </c>
      <c r="U1801" s="135">
        <v>-0.1049696052749</v>
      </c>
      <c r="V1801" s="342">
        <v>-4.8012473000000001E-5</v>
      </c>
      <c r="W1801" s="110" t="s">
        <v>6367</v>
      </c>
      <c r="X1801" s="89"/>
      <c r="Y1801" s="89"/>
      <c r="Z1801" s="90"/>
    </row>
    <row r="1802" spans="1:26" ht="14.5" customHeight="1">
      <c r="A1802" s="74" t="s">
        <v>6376</v>
      </c>
      <c r="B1802" s="129" t="s">
        <v>6190</v>
      </c>
      <c r="C1802" s="130" t="s">
        <v>529</v>
      </c>
      <c r="D1802" s="131" t="s">
        <v>523</v>
      </c>
      <c r="E1802" s="129" t="s">
        <v>957</v>
      </c>
      <c r="F1802" s="132" t="s">
        <v>6377</v>
      </c>
      <c r="G1802" s="132">
        <v>-0.12151289035450001</v>
      </c>
      <c r="H1802" s="348">
        <v>-0.12151289035450001</v>
      </c>
      <c r="I1802" s="74"/>
      <c r="J1802" s="337">
        <v>-0.92879436090225564</v>
      </c>
      <c r="K1802" s="338">
        <v>-0.92879436090225564</v>
      </c>
      <c r="L1802" s="74"/>
      <c r="M1802" s="339">
        <v>-1.6429328999999999E-2</v>
      </c>
      <c r="N1802" s="340">
        <f t="shared" si="115"/>
        <v>-1.6429328999999999E-2</v>
      </c>
      <c r="O1802" s="74"/>
      <c r="P1802" s="133">
        <v>-1.5079746999999999E-2</v>
      </c>
      <c r="Q1802" s="133">
        <v>-7.0230137000000005E-4</v>
      </c>
      <c r="R1802" s="133">
        <v>-6.4728072999999998E-4</v>
      </c>
      <c r="S1802" s="134">
        <v>-9.0406157877530007E-7</v>
      </c>
      <c r="T1802" s="135">
        <v>-2.5972683480976194E-9</v>
      </c>
      <c r="U1802" s="135">
        <v>-9.0655564919200002E-2</v>
      </c>
      <c r="V1802" s="342">
        <v>-4.0795795E-5</v>
      </c>
      <c r="W1802" s="110" t="s">
        <v>6367</v>
      </c>
      <c r="X1802" s="110"/>
      <c r="Y1802" s="110"/>
      <c r="Z1802" s="90"/>
    </row>
    <row r="1803" spans="1:26" ht="14.5" customHeight="1">
      <c r="A1803" s="74" t="s">
        <v>6378</v>
      </c>
      <c r="B1803" s="129" t="s">
        <v>6190</v>
      </c>
      <c r="C1803" s="130" t="s">
        <v>530</v>
      </c>
      <c r="D1803" s="131" t="s">
        <v>523</v>
      </c>
      <c r="E1803" s="129" t="s">
        <v>957</v>
      </c>
      <c r="F1803" s="132" t="s">
        <v>6379</v>
      </c>
      <c r="G1803" s="132">
        <v>-5.2397908748600001E-2</v>
      </c>
      <c r="H1803" s="348">
        <v>-5.2397908748600001E-2</v>
      </c>
      <c r="I1803" s="74"/>
      <c r="J1803" s="337">
        <v>-0.46765612030075188</v>
      </c>
      <c r="K1803" s="338">
        <v>-0.46765612030075188</v>
      </c>
      <c r="L1803" s="74"/>
      <c r="M1803" s="339">
        <v>-7.4695192000000001E-3</v>
      </c>
      <c r="N1803" s="340">
        <f t="shared" si="115"/>
        <v>-7.4695192000000001E-3</v>
      </c>
      <c r="O1803" s="74"/>
      <c r="P1803" s="133">
        <v>-6.8263743000000002E-3</v>
      </c>
      <c r="Q1803" s="133">
        <v>-3.1723336000000002E-4</v>
      </c>
      <c r="R1803" s="133">
        <v>-3.2591153000000001E-4</v>
      </c>
      <c r="S1803" s="134">
        <v>-4.0925505760199999E-7</v>
      </c>
      <c r="T1803" s="135">
        <v>-1.1732002495045799E-9</v>
      </c>
      <c r="U1803" s="135">
        <v>-4.5645871778600002E-2</v>
      </c>
      <c r="V1803" s="342">
        <v>-1.8103355E-5</v>
      </c>
      <c r="W1803" s="110" t="s">
        <v>6367</v>
      </c>
      <c r="X1803" s="110"/>
      <c r="Y1803" s="110"/>
      <c r="Z1803" s="90"/>
    </row>
    <row r="1804" spans="1:26" ht="14.5" customHeight="1">
      <c r="B1804" s="129" t="s">
        <v>6190</v>
      </c>
      <c r="C1804" s="127" t="s">
        <v>531</v>
      </c>
      <c r="D1804" s="127" t="s">
        <v>532</v>
      </c>
      <c r="G1804" s="74"/>
      <c r="H1804" s="74"/>
      <c r="I1804" s="74"/>
      <c r="J1804" s="115"/>
      <c r="K1804" s="74"/>
      <c r="L1804" s="74"/>
      <c r="M1804" s="115"/>
      <c r="N1804" s="74"/>
      <c r="O1804" s="74"/>
      <c r="P1804" s="74"/>
      <c r="V1804" s="74"/>
      <c r="W1804" s="110"/>
      <c r="X1804" s="110"/>
      <c r="Y1804" s="110"/>
      <c r="Z1804" s="90"/>
    </row>
    <row r="1805" spans="1:26" ht="14.5" customHeight="1">
      <c r="A1805" s="74" t="s">
        <v>6380</v>
      </c>
      <c r="B1805" s="129" t="s">
        <v>6190</v>
      </c>
      <c r="C1805" s="130" t="s">
        <v>533</v>
      </c>
      <c r="D1805" s="131" t="s">
        <v>532</v>
      </c>
      <c r="E1805" s="129" t="s">
        <v>957</v>
      </c>
      <c r="F1805" s="132" t="s">
        <v>6381</v>
      </c>
      <c r="G1805" s="132">
        <v>0.192620292134</v>
      </c>
      <c r="H1805" s="348">
        <v>0.192620292134</v>
      </c>
      <c r="I1805" s="74"/>
      <c r="J1805" s="337">
        <v>1.4286500751879698</v>
      </c>
      <c r="K1805" s="338">
        <v>1.4286500751879698</v>
      </c>
      <c r="L1805" s="74"/>
      <c r="M1805" s="339">
        <v>2.0096818999999998E-2</v>
      </c>
      <c r="N1805" s="340">
        <f t="shared" ref="N1805:N1868" si="116">M1805</f>
        <v>2.0096818999999998E-2</v>
      </c>
      <c r="O1805" s="74"/>
      <c r="P1805" s="133">
        <v>2.0429169E-2</v>
      </c>
      <c r="Q1805" s="133">
        <v>1.0763372E-3</v>
      </c>
      <c r="R1805" s="133">
        <v>-1.4086872999999999E-3</v>
      </c>
      <c r="S1805" s="134">
        <v>1.2247703691490002E-6</v>
      </c>
      <c r="T1805" s="135">
        <v>3.9805368603714898E-9</v>
      </c>
      <c r="U1805" s="135">
        <v>-0.19729513486900002</v>
      </c>
      <c r="V1805" s="342">
        <v>6.9168972999999997E-6</v>
      </c>
      <c r="W1805" s="110" t="s">
        <v>6211</v>
      </c>
      <c r="X1805" s="110"/>
      <c r="Y1805" s="110"/>
      <c r="Z1805" s="90"/>
    </row>
    <row r="1806" spans="1:26" ht="14.5" customHeight="1">
      <c r="A1806" s="74" t="s">
        <v>6382</v>
      </c>
      <c r="B1806" s="129" t="s">
        <v>6190</v>
      </c>
      <c r="C1806" s="130" t="s">
        <v>534</v>
      </c>
      <c r="D1806" s="131" t="s">
        <v>532</v>
      </c>
      <c r="E1806" s="129" t="s">
        <v>957</v>
      </c>
      <c r="F1806" s="132" t="s">
        <v>6383</v>
      </c>
      <c r="G1806" s="132">
        <v>0.1282425172402</v>
      </c>
      <c r="H1806" s="348">
        <v>0.1282425172402</v>
      </c>
      <c r="I1806" s="74"/>
      <c r="J1806" s="337">
        <v>0.89421917293233077</v>
      </c>
      <c r="K1806" s="338">
        <v>0.89421917293233077</v>
      </c>
      <c r="L1806" s="74"/>
      <c r="M1806" s="339">
        <v>1.3015466999999999E-2</v>
      </c>
      <c r="N1806" s="340">
        <f t="shared" si="116"/>
        <v>1.3015466999999999E-2</v>
      </c>
      <c r="O1806" s="74"/>
      <c r="P1806" s="133">
        <v>1.3304887E-2</v>
      </c>
      <c r="Q1806" s="133">
        <v>7.0421274000000004E-4</v>
      </c>
      <c r="R1806" s="133">
        <v>-9.9363269999999996E-4</v>
      </c>
      <c r="S1806" s="134">
        <v>7.9765507385500001E-7</v>
      </c>
      <c r="T1806" s="135">
        <v>2.60433705494336E-9</v>
      </c>
      <c r="U1806" s="135">
        <v>-0.13916423956899998</v>
      </c>
      <c r="V1806" s="342">
        <v>3.7873356000000001E-6</v>
      </c>
      <c r="W1806" s="110" t="s">
        <v>6211</v>
      </c>
      <c r="X1806" s="89"/>
      <c r="Y1806" s="89"/>
      <c r="Z1806" s="90"/>
    </row>
    <row r="1807" spans="1:26" ht="14.5" customHeight="1">
      <c r="A1807" s="74" t="s">
        <v>6384</v>
      </c>
      <c r="B1807" s="129" t="s">
        <v>6190</v>
      </c>
      <c r="C1807" s="130" t="s">
        <v>535</v>
      </c>
      <c r="D1807" s="131" t="s">
        <v>532</v>
      </c>
      <c r="E1807" s="129" t="s">
        <v>957</v>
      </c>
      <c r="F1807" s="132" t="s">
        <v>6385</v>
      </c>
      <c r="G1807" s="132">
        <v>0.1695270164753</v>
      </c>
      <c r="H1807" s="348">
        <v>0.1695270164753</v>
      </c>
      <c r="I1807" s="74"/>
      <c r="J1807" s="337">
        <v>1.2544983458646615</v>
      </c>
      <c r="K1807" s="338">
        <v>1.2544983458646615</v>
      </c>
      <c r="L1807" s="74"/>
      <c r="M1807" s="339">
        <v>1.7334746000000002E-2</v>
      </c>
      <c r="N1807" s="340">
        <f t="shared" si="116"/>
        <v>1.7334746000000002E-2</v>
      </c>
      <c r="O1807" s="74"/>
      <c r="P1807" s="133">
        <v>1.7773397999999999E-2</v>
      </c>
      <c r="Q1807" s="133">
        <v>9.4505171000000001E-4</v>
      </c>
      <c r="R1807" s="133">
        <v>-1.3837045000000001E-3</v>
      </c>
      <c r="S1807" s="134">
        <v>1.0655514553140002E-6</v>
      </c>
      <c r="T1807" s="135">
        <v>3.4950137666801598E-9</v>
      </c>
      <c r="U1807" s="135">
        <v>-0.19379615336</v>
      </c>
      <c r="V1807" s="342">
        <v>2.6768341E-6</v>
      </c>
      <c r="W1807" s="110" t="s">
        <v>6211</v>
      </c>
      <c r="X1807" s="110"/>
      <c r="Y1807" s="110"/>
      <c r="Z1807" s="90"/>
    </row>
    <row r="1808" spans="1:26" ht="14.5" customHeight="1">
      <c r="A1808" s="74" t="s">
        <v>6386</v>
      </c>
      <c r="B1808" s="129" t="s">
        <v>6190</v>
      </c>
      <c r="C1808" s="130" t="s">
        <v>536</v>
      </c>
      <c r="D1808" s="131" t="s">
        <v>532</v>
      </c>
      <c r="E1808" s="129" t="s">
        <v>957</v>
      </c>
      <c r="F1808" s="132" t="s">
        <v>6387</v>
      </c>
      <c r="G1808" s="132">
        <v>-0.2431984049856</v>
      </c>
      <c r="H1808" s="348">
        <v>-0.2431984049856</v>
      </c>
      <c r="I1808" s="74"/>
      <c r="J1808" s="337">
        <v>-1.8641066165413533</v>
      </c>
      <c r="K1808" s="338">
        <v>-1.8641066165413533</v>
      </c>
      <c r="L1808" s="74"/>
      <c r="M1808" s="339">
        <v>-3.2911801999999997E-2</v>
      </c>
      <c r="N1808" s="340">
        <f t="shared" si="116"/>
        <v>-3.2911801999999997E-2</v>
      </c>
      <c r="O1808" s="74"/>
      <c r="P1808" s="133">
        <v>-3.0205984000000002E-2</v>
      </c>
      <c r="Q1808" s="133">
        <v>-1.4067146000000001E-3</v>
      </c>
      <c r="R1808" s="133">
        <v>-1.2991038000000001E-3</v>
      </c>
      <c r="S1808" s="134">
        <v>-1.8109102849880001E-6</v>
      </c>
      <c r="T1808" s="135">
        <v>-5.2023469391111795E-9</v>
      </c>
      <c r="U1808" s="135">
        <v>-0.18194730847600002</v>
      </c>
      <c r="V1808" s="342">
        <v>-8.1689158000000002E-5</v>
      </c>
      <c r="W1808" s="110" t="s">
        <v>6201</v>
      </c>
      <c r="X1808" s="110"/>
      <c r="Y1808" s="110"/>
      <c r="Z1808" s="90"/>
    </row>
    <row r="1809" spans="1:26" ht="14.5" customHeight="1">
      <c r="A1809" s="74" t="s">
        <v>6388</v>
      </c>
      <c r="B1809" s="129" t="s">
        <v>6190</v>
      </c>
      <c r="C1809" s="130" t="s">
        <v>537</v>
      </c>
      <c r="D1809" s="131" t="s">
        <v>532</v>
      </c>
      <c r="E1809" s="129" t="s">
        <v>957</v>
      </c>
      <c r="F1809" s="132" t="s">
        <v>6389</v>
      </c>
      <c r="G1809" s="132">
        <v>0.63448898514570007</v>
      </c>
      <c r="H1809" s="348">
        <v>0.63448898514570007</v>
      </c>
      <c r="I1809" s="74"/>
      <c r="J1809" s="337">
        <v>0.88766774436090223</v>
      </c>
      <c r="K1809" s="338">
        <v>0.88766774436090223</v>
      </c>
      <c r="L1809" s="74"/>
      <c r="M1809" s="339">
        <v>1.2202632E-2</v>
      </c>
      <c r="N1809" s="340">
        <f t="shared" si="116"/>
        <v>1.2202632E-2</v>
      </c>
      <c r="O1809" s="74"/>
      <c r="P1809" s="133">
        <v>1.2325233E-2</v>
      </c>
      <c r="Q1809" s="133">
        <v>6.4561955999999998E-4</v>
      </c>
      <c r="R1809" s="133">
        <v>-7.6822003E-4</v>
      </c>
      <c r="S1809" s="134">
        <v>7.3892281825339997E-7</v>
      </c>
      <c r="T1809" s="135">
        <v>2.3876463093145001E-9</v>
      </c>
      <c r="U1809" s="135">
        <v>-0.10759383890680001</v>
      </c>
      <c r="V1809" s="342">
        <v>9.9221180999999999E-5</v>
      </c>
      <c r="W1809" s="110" t="s">
        <v>6211</v>
      </c>
      <c r="X1809" s="110"/>
      <c r="Y1809" s="110"/>
      <c r="Z1809" s="90"/>
    </row>
    <row r="1810" spans="1:26" ht="14.5" customHeight="1">
      <c r="A1810" s="74" t="s">
        <v>6390</v>
      </c>
      <c r="B1810" s="129" t="s">
        <v>6190</v>
      </c>
      <c r="C1810" s="130" t="s">
        <v>538</v>
      </c>
      <c r="D1810" s="131" t="s">
        <v>532</v>
      </c>
      <c r="E1810" s="129" t="s">
        <v>957</v>
      </c>
      <c r="F1810" s="132" t="s">
        <v>6391</v>
      </c>
      <c r="G1810" s="132">
        <v>0.16966873154509998</v>
      </c>
      <c r="H1810" s="348">
        <v>0.16966873154509998</v>
      </c>
      <c r="I1810" s="74"/>
      <c r="J1810" s="337">
        <v>1.2739959398496239</v>
      </c>
      <c r="K1810" s="338">
        <v>1.2739959398496239</v>
      </c>
      <c r="L1810" s="74"/>
      <c r="M1810" s="339">
        <v>1.8367600000000001E-2</v>
      </c>
      <c r="N1810" s="340">
        <f t="shared" si="116"/>
        <v>1.8367600000000001E-2</v>
      </c>
      <c r="O1810" s="74"/>
      <c r="P1810" s="133">
        <v>1.8400204999999999E-2</v>
      </c>
      <c r="Q1810" s="133">
        <v>9.5421472000000005E-4</v>
      </c>
      <c r="R1810" s="133">
        <v>-9.868192200000001E-4</v>
      </c>
      <c r="S1810" s="134">
        <v>1.1031297933839997E-6</v>
      </c>
      <c r="T1810" s="135">
        <v>3.5289005720702796E-9</v>
      </c>
      <c r="U1810" s="135">
        <v>-0.13820997461199999</v>
      </c>
      <c r="V1810" s="342">
        <v>1.2018529E-5</v>
      </c>
      <c r="W1810" s="110" t="s">
        <v>6206</v>
      </c>
      <c r="X1810" s="110"/>
      <c r="Y1810" s="110"/>
      <c r="Z1810" s="90"/>
    </row>
    <row r="1811" spans="1:26" ht="14.5" customHeight="1">
      <c r="A1811" s="74" t="s">
        <v>6392</v>
      </c>
      <c r="B1811" s="129" t="s">
        <v>6190</v>
      </c>
      <c r="C1811" s="130" t="s">
        <v>539</v>
      </c>
      <c r="D1811" s="131" t="s">
        <v>532</v>
      </c>
      <c r="E1811" s="129" t="s">
        <v>957</v>
      </c>
      <c r="F1811" s="132" t="s">
        <v>6393</v>
      </c>
      <c r="G1811" s="132">
        <v>0.2242471134813</v>
      </c>
      <c r="H1811" s="348">
        <v>0.2242471134813</v>
      </c>
      <c r="I1811" s="74"/>
      <c r="J1811" s="337">
        <v>1.6396656390977442</v>
      </c>
      <c r="K1811" s="338">
        <v>1.6396656390977442</v>
      </c>
      <c r="L1811" s="74"/>
      <c r="M1811" s="339">
        <v>2.4196802999999999E-2</v>
      </c>
      <c r="N1811" s="340">
        <f t="shared" si="116"/>
        <v>2.4196802999999999E-2</v>
      </c>
      <c r="O1811" s="74"/>
      <c r="P1811" s="133">
        <v>2.4205889000000001E-2</v>
      </c>
      <c r="Q1811" s="133">
        <v>1.2525431999999999E-3</v>
      </c>
      <c r="R1811" s="133">
        <v>-1.2616296E-3</v>
      </c>
      <c r="S1811" s="134">
        <v>1.45119244447E-6</v>
      </c>
      <c r="T1811" s="135">
        <v>4.63218644184283E-9</v>
      </c>
      <c r="U1811" s="135">
        <v>-0.17669883121300001</v>
      </c>
      <c r="V1811" s="342">
        <v>1.7300893999999999E-5</v>
      </c>
      <c r="W1811" s="110" t="s">
        <v>6211</v>
      </c>
      <c r="X1811" s="110"/>
      <c r="Y1811" s="110"/>
      <c r="Z1811" s="90"/>
    </row>
    <row r="1812" spans="1:26" ht="14.5" customHeight="1">
      <c r="A1812" s="74" t="s">
        <v>6394</v>
      </c>
      <c r="B1812" s="129" t="s">
        <v>6190</v>
      </c>
      <c r="C1812" s="130" t="s">
        <v>540</v>
      </c>
      <c r="D1812" s="131" t="s">
        <v>532</v>
      </c>
      <c r="E1812" s="129" t="s">
        <v>957</v>
      </c>
      <c r="F1812" s="132" t="s">
        <v>6395</v>
      </c>
      <c r="G1812" s="132">
        <v>0.12828093484880002</v>
      </c>
      <c r="H1812" s="348">
        <v>0.12828093484880002</v>
      </c>
      <c r="I1812" s="74"/>
      <c r="J1812" s="337">
        <v>0.9958707518796992</v>
      </c>
      <c r="K1812" s="338">
        <v>0.9958707518796992</v>
      </c>
      <c r="L1812" s="74"/>
      <c r="M1812" s="339">
        <v>1.4278742000000001E-2</v>
      </c>
      <c r="N1812" s="340">
        <f t="shared" si="116"/>
        <v>1.4278742000000001E-2</v>
      </c>
      <c r="O1812" s="74"/>
      <c r="P1812" s="133">
        <v>1.4186364999999999E-2</v>
      </c>
      <c r="Q1812" s="133">
        <v>7.2943702000000002E-4</v>
      </c>
      <c r="R1812" s="133">
        <v>-6.3706050999999997E-4</v>
      </c>
      <c r="S1812" s="134">
        <v>8.505015211605E-7</v>
      </c>
      <c r="T1812" s="135">
        <v>2.6976220810995503E-9</v>
      </c>
      <c r="U1812" s="135">
        <v>-8.9224160483699994E-2</v>
      </c>
      <c r="V1812" s="342">
        <v>1.1396349E-5</v>
      </c>
      <c r="W1812" s="110" t="s">
        <v>6211</v>
      </c>
      <c r="X1812" s="110"/>
      <c r="Y1812" s="110"/>
      <c r="Z1812" s="90"/>
    </row>
    <row r="1813" spans="1:26" ht="14.5" customHeight="1">
      <c r="B1813" s="129" t="s">
        <v>6190</v>
      </c>
      <c r="C1813" s="127" t="s">
        <v>541</v>
      </c>
      <c r="D1813" s="127" t="s">
        <v>542</v>
      </c>
      <c r="G1813" s="74"/>
      <c r="H1813" s="74"/>
      <c r="I1813" s="74"/>
      <c r="J1813" s="115"/>
      <c r="K1813" s="74"/>
      <c r="L1813" s="74"/>
      <c r="M1813" s="115"/>
      <c r="N1813" s="74"/>
      <c r="O1813" s="74"/>
      <c r="P1813" s="74"/>
      <c r="V1813" s="74"/>
      <c r="W1813" s="89"/>
      <c r="X1813" s="110"/>
      <c r="Y1813" s="110"/>
      <c r="Z1813" s="90"/>
    </row>
    <row r="1814" spans="1:26" ht="14.5" customHeight="1">
      <c r="A1814" s="74" t="s">
        <v>6396</v>
      </c>
      <c r="B1814" s="129" t="s">
        <v>6190</v>
      </c>
      <c r="C1814" s="130" t="s">
        <v>543</v>
      </c>
      <c r="D1814" s="131" t="s">
        <v>542</v>
      </c>
      <c r="E1814" s="129" t="s">
        <v>957</v>
      </c>
      <c r="F1814" s="132" t="s">
        <v>6397</v>
      </c>
      <c r="G1814" s="132">
        <v>-9.1635865942340022E-2</v>
      </c>
      <c r="H1814" s="348">
        <v>-9.1635865942340022E-2</v>
      </c>
      <c r="I1814" s="74"/>
      <c r="J1814" s="337">
        <v>1.4795966917293233</v>
      </c>
      <c r="K1814" s="338">
        <v>1.4795966917293233</v>
      </c>
      <c r="L1814" s="74"/>
      <c r="M1814" s="339">
        <v>-2.7113165000000002E-2</v>
      </c>
      <c r="N1814" s="340">
        <f t="shared" si="116"/>
        <v>-2.7113165000000002E-2</v>
      </c>
      <c r="O1814" s="74"/>
      <c r="P1814" s="133">
        <v>-2.6526915000000002E-2</v>
      </c>
      <c r="Q1814" s="133">
        <v>1.1480730999999999E-4</v>
      </c>
      <c r="R1814" s="133">
        <v>-7.0105687999999998E-4</v>
      </c>
      <c r="S1814" s="134">
        <v>-1.5903427032182999E-6</v>
      </c>
      <c r="T1814" s="135">
        <v>4.24583220839858E-10</v>
      </c>
      <c r="U1814" s="135">
        <v>-9.8187237477999997E-2</v>
      </c>
      <c r="V1814" s="341">
        <v>-1.0780605999999999E-4</v>
      </c>
      <c r="W1814" s="110" t="s">
        <v>6398</v>
      </c>
      <c r="X1814" s="110"/>
      <c r="Y1814" s="110"/>
      <c r="Z1814" s="90"/>
    </row>
    <row r="1815" spans="1:26" ht="14.5" customHeight="1">
      <c r="A1815" s="74" t="s">
        <v>6399</v>
      </c>
      <c r="B1815" s="129" t="s">
        <v>6190</v>
      </c>
      <c r="C1815" s="130" t="s">
        <v>544</v>
      </c>
      <c r="D1815" s="131" t="s">
        <v>542</v>
      </c>
      <c r="E1815" s="129" t="s">
        <v>957</v>
      </c>
      <c r="F1815" s="132" t="s">
        <v>6400</v>
      </c>
      <c r="G1815" s="132">
        <v>9.1234532445299998E-2</v>
      </c>
      <c r="H1815" s="348">
        <v>9.1234532445299998E-2</v>
      </c>
      <c r="I1815" s="74"/>
      <c r="J1815" s="337">
        <v>0.6715515263157894</v>
      </c>
      <c r="K1815" s="338">
        <v>0.6715515263157894</v>
      </c>
      <c r="L1815" s="74"/>
      <c r="M1815" s="339">
        <v>9.9420082999999992E-3</v>
      </c>
      <c r="N1815" s="340">
        <f t="shared" si="116"/>
        <v>9.9420082999999992E-3</v>
      </c>
      <c r="O1815" s="74"/>
      <c r="P1815" s="133">
        <v>9.9108921000000006E-3</v>
      </c>
      <c r="Q1815" s="133">
        <v>5.1089888999999999E-4</v>
      </c>
      <c r="R1815" s="133">
        <v>-4.7978265E-4</v>
      </c>
      <c r="S1815" s="134">
        <v>5.9417818643040002E-7</v>
      </c>
      <c r="T1815" s="135">
        <v>1.88941900385656E-9</v>
      </c>
      <c r="U1815" s="135">
        <v>-6.7196449391900004E-2</v>
      </c>
      <c r="V1815" s="342">
        <v>7.7988799999999994E-6</v>
      </c>
      <c r="W1815" s="110" t="s">
        <v>6398</v>
      </c>
      <c r="X1815" s="89"/>
      <c r="Y1815" s="89"/>
      <c r="Z1815" s="90"/>
    </row>
    <row r="1816" spans="1:26" ht="14.5" customHeight="1">
      <c r="A1816" s="74" t="s">
        <v>6401</v>
      </c>
      <c r="B1816" s="129" t="s">
        <v>6190</v>
      </c>
      <c r="C1816" s="130" t="s">
        <v>545</v>
      </c>
      <c r="D1816" s="131" t="s">
        <v>542</v>
      </c>
      <c r="E1816" s="129" t="s">
        <v>957</v>
      </c>
      <c r="F1816" s="132" t="s">
        <v>6402</v>
      </c>
      <c r="G1816" s="132">
        <v>0.1808901903114</v>
      </c>
      <c r="H1816" s="348">
        <v>0.1808901903114</v>
      </c>
      <c r="I1816" s="74"/>
      <c r="J1816" s="337">
        <v>1.386428947368421</v>
      </c>
      <c r="K1816" s="338">
        <v>1.386428947368421</v>
      </c>
      <c r="L1816" s="74"/>
      <c r="M1816" s="339">
        <v>2.0037669000000001E-2</v>
      </c>
      <c r="N1816" s="340">
        <f t="shared" si="116"/>
        <v>2.0037669000000001E-2</v>
      </c>
      <c r="O1816" s="74"/>
      <c r="P1816" s="133">
        <v>1.9921347999999998E-2</v>
      </c>
      <c r="Q1816" s="133">
        <v>1.0247851000000001E-3</v>
      </c>
      <c r="R1816" s="133">
        <v>-9.0846418000000003E-4</v>
      </c>
      <c r="S1816" s="134">
        <v>1.194325481515E-6</v>
      </c>
      <c r="T1816" s="135">
        <v>3.7898855870047604E-9</v>
      </c>
      <c r="U1816" s="135">
        <v>-0.127235877606</v>
      </c>
      <c r="V1816" s="342">
        <v>1.5989097000000001E-5</v>
      </c>
      <c r="W1816" s="110" t="s">
        <v>6403</v>
      </c>
      <c r="X1816" s="110"/>
      <c r="Y1816" s="110"/>
      <c r="Z1816" s="90"/>
    </row>
    <row r="1817" spans="1:26" ht="14.5" customHeight="1">
      <c r="A1817" s="74" t="s">
        <v>6404</v>
      </c>
      <c r="B1817" s="129" t="s">
        <v>6190</v>
      </c>
      <c r="C1817" s="130" t="s">
        <v>546</v>
      </c>
      <c r="D1817" s="131" t="s">
        <v>542</v>
      </c>
      <c r="E1817" s="129" t="s">
        <v>957</v>
      </c>
      <c r="F1817" s="132" t="s">
        <v>6405</v>
      </c>
      <c r="G1817" s="132">
        <v>9.1234532445299998E-2</v>
      </c>
      <c r="H1817" s="348">
        <v>9.1234532445299998E-2</v>
      </c>
      <c r="I1817" s="74"/>
      <c r="J1817" s="337">
        <v>0.6715515263157894</v>
      </c>
      <c r="K1817" s="338">
        <v>0.6715515263157894</v>
      </c>
      <c r="L1817" s="74"/>
      <c r="M1817" s="339">
        <v>9.9420082999999992E-3</v>
      </c>
      <c r="N1817" s="340">
        <f t="shared" si="116"/>
        <v>9.9420082999999992E-3</v>
      </c>
      <c r="O1817" s="74"/>
      <c r="P1817" s="133">
        <v>9.9108921000000006E-3</v>
      </c>
      <c r="Q1817" s="133">
        <v>5.1089888999999999E-4</v>
      </c>
      <c r="R1817" s="133">
        <v>-4.7978265E-4</v>
      </c>
      <c r="S1817" s="134">
        <v>5.9417818643040002E-7</v>
      </c>
      <c r="T1817" s="135">
        <v>1.88941900385656E-9</v>
      </c>
      <c r="U1817" s="135">
        <v>-6.7196449391900004E-2</v>
      </c>
      <c r="V1817" s="342">
        <v>7.7988799999999994E-6</v>
      </c>
      <c r="W1817" s="110" t="s">
        <v>6398</v>
      </c>
      <c r="X1817" s="110"/>
      <c r="Y1817" s="110"/>
      <c r="Z1817" s="90"/>
    </row>
    <row r="1818" spans="1:26" ht="14.5" customHeight="1">
      <c r="A1818" s="74" t="s">
        <v>6406</v>
      </c>
      <c r="B1818" s="129" t="s">
        <v>6190</v>
      </c>
      <c r="C1818" s="130" t="s">
        <v>547</v>
      </c>
      <c r="D1818" s="131" t="s">
        <v>542</v>
      </c>
      <c r="E1818" s="129" t="s">
        <v>957</v>
      </c>
      <c r="F1818" s="132" t="s">
        <v>6407</v>
      </c>
      <c r="G1818" s="132">
        <v>-0.1025232047966</v>
      </c>
      <c r="H1818" s="348">
        <v>-0.1025232047966</v>
      </c>
      <c r="I1818" s="74"/>
      <c r="J1818" s="337">
        <v>-0.79762255639097746</v>
      </c>
      <c r="K1818" s="338">
        <v>-0.79762255639097746</v>
      </c>
      <c r="L1818" s="74"/>
      <c r="M1818" s="339">
        <v>-1.3941937999999999E-2</v>
      </c>
      <c r="N1818" s="340">
        <f t="shared" si="116"/>
        <v>-1.3941937999999999E-2</v>
      </c>
      <c r="O1818" s="74"/>
      <c r="P1818" s="133">
        <v>-1.2790528000000001E-2</v>
      </c>
      <c r="Q1818" s="133">
        <v>-5.9554355E-4</v>
      </c>
      <c r="R1818" s="133">
        <v>-5.5586652E-4</v>
      </c>
      <c r="S1818" s="134">
        <v>-7.668182294711001E-7</v>
      </c>
      <c r="T1818" s="135">
        <v>-2.2024539820252499E-9</v>
      </c>
      <c r="U1818" s="135">
        <v>-7.7852454078899999E-2</v>
      </c>
      <c r="V1818" s="342">
        <v>-3.4526856999999999E-5</v>
      </c>
      <c r="W1818" s="110" t="s">
        <v>6408</v>
      </c>
      <c r="X1818" s="110"/>
      <c r="Y1818" s="110"/>
      <c r="Z1818" s="90"/>
    </row>
    <row r="1819" spans="1:26" ht="14.5" customHeight="1">
      <c r="A1819" s="74" t="s">
        <v>6409</v>
      </c>
      <c r="B1819" s="129" t="s">
        <v>6190</v>
      </c>
      <c r="C1819" s="130" t="s">
        <v>548</v>
      </c>
      <c r="D1819" s="131" t="s">
        <v>542</v>
      </c>
      <c r="E1819" s="129" t="s">
        <v>957</v>
      </c>
      <c r="F1819" s="132" t="s">
        <v>6410</v>
      </c>
      <c r="G1819" s="132">
        <v>-8.6160292354699991E-2</v>
      </c>
      <c r="H1819" s="348">
        <v>-8.6160292354699991E-2</v>
      </c>
      <c r="I1819" s="74"/>
      <c r="J1819" s="337">
        <v>-0.68844847368421047</v>
      </c>
      <c r="K1819" s="338">
        <v>-0.68844847368421047</v>
      </c>
      <c r="L1819" s="74"/>
      <c r="M1819" s="339">
        <v>-1.1820710999999999E-2</v>
      </c>
      <c r="N1819" s="340">
        <f t="shared" si="116"/>
        <v>-1.1820710999999999E-2</v>
      </c>
      <c r="O1819" s="74"/>
      <c r="P1819" s="133">
        <v>-1.0836548999999999E-2</v>
      </c>
      <c r="Q1819" s="133">
        <v>-5.0437902999999999E-4</v>
      </c>
      <c r="R1819" s="133">
        <v>-4.7978265E-4</v>
      </c>
      <c r="S1819" s="134">
        <v>-6.4967321361959986E-7</v>
      </c>
      <c r="T1819" s="135">
        <v>-1.8653070364434399E-9</v>
      </c>
      <c r="U1819" s="135">
        <v>-6.7196449391900004E-2</v>
      </c>
      <c r="V1819" s="342">
        <v>-2.9154440999999999E-5</v>
      </c>
      <c r="W1819" s="110" t="s">
        <v>6411</v>
      </c>
      <c r="X1819" s="110"/>
      <c r="Y1819" s="110"/>
      <c r="Z1819" s="90"/>
    </row>
    <row r="1820" spans="1:26" ht="14.5" customHeight="1">
      <c r="A1820" s="74" t="s">
        <v>6412</v>
      </c>
      <c r="B1820" s="129" t="s">
        <v>6190</v>
      </c>
      <c r="C1820" s="130" t="s">
        <v>549</v>
      </c>
      <c r="D1820" s="131" t="s">
        <v>542</v>
      </c>
      <c r="E1820" s="129" t="s">
        <v>957</v>
      </c>
      <c r="F1820" s="132" t="s">
        <v>6413</v>
      </c>
      <c r="G1820" s="132">
        <v>-3.4751442377400008E-2</v>
      </c>
      <c r="H1820" s="348">
        <v>-3.4751442377400008E-2</v>
      </c>
      <c r="I1820" s="74"/>
      <c r="J1820" s="337">
        <v>-0.34544633082706766</v>
      </c>
      <c r="K1820" s="338">
        <v>-0.34544633082706766</v>
      </c>
      <c r="L1820" s="74"/>
      <c r="M1820" s="339">
        <v>-5.1562585999999997E-3</v>
      </c>
      <c r="N1820" s="340">
        <f t="shared" si="116"/>
        <v>-5.1562585999999997E-3</v>
      </c>
      <c r="O1820" s="74"/>
      <c r="P1820" s="133">
        <v>-4.6975563999999996E-3</v>
      </c>
      <c r="Q1820" s="133">
        <v>-2.1795918E-4</v>
      </c>
      <c r="R1820" s="133">
        <v>-2.4074301000000001E-4</v>
      </c>
      <c r="S1820" s="134">
        <v>-2.816280788621E-7</v>
      </c>
      <c r="T1820" s="135">
        <v>-8.0606206830178013E-10</v>
      </c>
      <c r="U1820" s="135">
        <v>-3.3717507815599998E-2</v>
      </c>
      <c r="V1820" s="342">
        <v>-1.2275435E-5</v>
      </c>
      <c r="W1820" s="110" t="s">
        <v>6414</v>
      </c>
      <c r="X1820" s="110"/>
      <c r="Y1820" s="110"/>
      <c r="Z1820" s="90"/>
    </row>
    <row r="1821" spans="1:26" ht="14.5" customHeight="1">
      <c r="A1821" s="74" t="s">
        <v>6415</v>
      </c>
      <c r="B1821" s="129" t="s">
        <v>6190</v>
      </c>
      <c r="C1821" s="130" t="s">
        <v>550</v>
      </c>
      <c r="D1821" s="131" t="s">
        <v>542</v>
      </c>
      <c r="E1821" s="129" t="s">
        <v>957</v>
      </c>
      <c r="F1821" s="132" t="s">
        <v>6416</v>
      </c>
      <c r="G1821" s="132">
        <v>-8.3718066689199996E-2</v>
      </c>
      <c r="H1821" s="348">
        <v>-8.3718066689199996E-2</v>
      </c>
      <c r="I1821" s="74"/>
      <c r="J1821" s="337">
        <v>-0.67215383458646616</v>
      </c>
      <c r="K1821" s="338">
        <v>-0.67215383458646616</v>
      </c>
      <c r="L1821" s="74"/>
      <c r="M1821" s="339">
        <v>-1.150411E-2</v>
      </c>
      <c r="N1821" s="340">
        <f t="shared" si="116"/>
        <v>-1.150411E-2</v>
      </c>
      <c r="O1821" s="74"/>
      <c r="P1821" s="133">
        <v>-1.0544911000000001E-2</v>
      </c>
      <c r="Q1821" s="133">
        <v>-4.9077238999999996E-4</v>
      </c>
      <c r="R1821" s="133">
        <v>-4.6842685E-4</v>
      </c>
      <c r="S1821" s="134">
        <v>-6.3218888714139996E-7</v>
      </c>
      <c r="T1821" s="135">
        <v>-1.8149866869629899E-9</v>
      </c>
      <c r="U1821" s="135">
        <v>-6.5606000796799999E-2</v>
      </c>
      <c r="V1821" s="342">
        <v>-2.8352588000000001E-5</v>
      </c>
      <c r="W1821" s="110" t="s">
        <v>6417</v>
      </c>
      <c r="X1821" s="110"/>
      <c r="Y1821" s="110"/>
      <c r="Z1821" s="90"/>
    </row>
    <row r="1822" spans="1:26" ht="14.5" customHeight="1">
      <c r="A1822" s="74" t="s">
        <v>6418</v>
      </c>
      <c r="B1822" s="129" t="s">
        <v>6190</v>
      </c>
      <c r="C1822" s="130" t="s">
        <v>551</v>
      </c>
      <c r="D1822" s="131" t="s">
        <v>542</v>
      </c>
      <c r="E1822" s="129" t="s">
        <v>957</v>
      </c>
      <c r="F1822" s="132" t="s">
        <v>6419</v>
      </c>
      <c r="G1822" s="132">
        <v>0.1550775067421</v>
      </c>
      <c r="H1822" s="348">
        <v>0.1550775067421</v>
      </c>
      <c r="I1822" s="74"/>
      <c r="J1822" s="337">
        <v>1.1414626315789473</v>
      </c>
      <c r="K1822" s="338">
        <v>1.1414626315789473</v>
      </c>
      <c r="L1822" s="74"/>
      <c r="M1822" s="339">
        <v>1.5531343E-2</v>
      </c>
      <c r="N1822" s="340">
        <f t="shared" si="116"/>
        <v>1.5531343E-2</v>
      </c>
      <c r="O1822" s="74"/>
      <c r="P1822" s="133">
        <v>1.606235E-2</v>
      </c>
      <c r="Q1822" s="133">
        <v>8.6178312000000003E-4</v>
      </c>
      <c r="R1822" s="133">
        <v>-1.3927892E-3</v>
      </c>
      <c r="S1822" s="134">
        <v>9.6297064144700009E-7</v>
      </c>
      <c r="T1822" s="135">
        <v>3.1870677340592795E-9</v>
      </c>
      <c r="U1822" s="135">
        <v>-0.19506850663600001</v>
      </c>
      <c r="V1822" s="342">
        <v>-5.2973965000000003E-7</v>
      </c>
      <c r="W1822" s="110" t="s">
        <v>6420</v>
      </c>
      <c r="X1822" s="110"/>
      <c r="Y1822" s="110"/>
      <c r="Z1822" s="90"/>
    </row>
    <row r="1823" spans="1:26" ht="14.5" customHeight="1">
      <c r="A1823" s="74" t="s">
        <v>6421</v>
      </c>
      <c r="B1823" s="129" t="s">
        <v>6190</v>
      </c>
      <c r="C1823" s="130" t="s">
        <v>552</v>
      </c>
      <c r="D1823" s="131" t="s">
        <v>542</v>
      </c>
      <c r="E1823" s="129" t="s">
        <v>957</v>
      </c>
      <c r="F1823" s="132" t="s">
        <v>6422</v>
      </c>
      <c r="G1823" s="132">
        <v>0.13795308646519999</v>
      </c>
      <c r="H1823" s="348">
        <v>0.13795308646519999</v>
      </c>
      <c r="I1823" s="74"/>
      <c r="J1823" s="337">
        <v>1.0193305263157892</v>
      </c>
      <c r="K1823" s="338">
        <v>1.0193305263157892</v>
      </c>
      <c r="L1823" s="74"/>
      <c r="M1823" s="339">
        <v>1.5610829999999999E-2</v>
      </c>
      <c r="N1823" s="340">
        <f t="shared" si="116"/>
        <v>1.5610829999999999E-2</v>
      </c>
      <c r="O1823" s="74"/>
      <c r="P1823" s="133">
        <v>1.5323089E-2</v>
      </c>
      <c r="Q1823" s="133">
        <v>7.7604021E-4</v>
      </c>
      <c r="R1823" s="133">
        <v>-4.8829950000000004E-4</v>
      </c>
      <c r="S1823" s="134">
        <v>9.1865043165619998E-7</v>
      </c>
      <c r="T1823" s="135">
        <v>2.8699712301319201E-9</v>
      </c>
      <c r="U1823" s="135">
        <v>-6.8389285588200011E-2</v>
      </c>
      <c r="V1823" s="342">
        <v>1.7421224000000001E-5</v>
      </c>
      <c r="W1823" s="110" t="s">
        <v>6398</v>
      </c>
      <c r="X1823" s="110"/>
      <c r="Y1823" s="110"/>
      <c r="Z1823" s="90"/>
    </row>
    <row r="1824" spans="1:26" ht="14.5" customHeight="1">
      <c r="A1824" s="74" t="s">
        <v>6423</v>
      </c>
      <c r="B1824" s="129" t="s">
        <v>6190</v>
      </c>
      <c r="C1824" s="130" t="s">
        <v>553</v>
      </c>
      <c r="D1824" s="131" t="s">
        <v>542</v>
      </c>
      <c r="E1824" s="129" t="s">
        <v>957</v>
      </c>
      <c r="F1824" s="132" t="s">
        <v>6424</v>
      </c>
      <c r="G1824" s="132">
        <v>-0.1044173194141</v>
      </c>
      <c r="H1824" s="348">
        <v>-0.1044173194141</v>
      </c>
      <c r="I1824" s="74"/>
      <c r="J1824" s="337">
        <v>-0.81473195488721795</v>
      </c>
      <c r="K1824" s="338">
        <v>-0.81473195488721795</v>
      </c>
      <c r="L1824" s="74"/>
      <c r="M1824" s="339">
        <v>-1.4213122E-2</v>
      </c>
      <c r="N1824" s="340">
        <f t="shared" si="116"/>
        <v>-1.4213122E-2</v>
      </c>
      <c r="O1824" s="74"/>
      <c r="P1824" s="133">
        <v>-1.3038276999999999E-2</v>
      </c>
      <c r="Q1824" s="133">
        <v>-6.0705486999999999E-4</v>
      </c>
      <c r="R1824" s="133">
        <v>-5.6779012000000005E-4</v>
      </c>
      <c r="S1824" s="134">
        <v>-7.8167127355460006E-7</v>
      </c>
      <c r="T1824" s="135">
        <v>-2.245025398483049E-9</v>
      </c>
      <c r="U1824" s="135">
        <v>-7.95224247537E-2</v>
      </c>
      <c r="V1824" s="342">
        <v>-3.5182823999999997E-5</v>
      </c>
      <c r="W1824" s="110" t="s">
        <v>6425</v>
      </c>
      <c r="X1824" s="110"/>
      <c r="Y1824" s="110"/>
      <c r="Z1824" s="90"/>
    </row>
    <row r="1825" spans="1:26" ht="14.5" customHeight="1">
      <c r="A1825" s="74" t="s">
        <v>6426</v>
      </c>
      <c r="B1825" s="129" t="s">
        <v>6190</v>
      </c>
      <c r="C1825" s="130" t="s">
        <v>554</v>
      </c>
      <c r="D1825" s="131" t="s">
        <v>542</v>
      </c>
      <c r="E1825" s="129" t="s">
        <v>957</v>
      </c>
      <c r="F1825" s="132" t="s">
        <v>6427</v>
      </c>
      <c r="G1825" s="132">
        <v>-8.7321735334800005E-2</v>
      </c>
      <c r="H1825" s="348">
        <v>-8.7321735334800005E-2</v>
      </c>
      <c r="I1825" s="74"/>
      <c r="J1825" s="337">
        <v>-0.70066945112781953</v>
      </c>
      <c r="K1825" s="338">
        <v>-0.70066945112781953</v>
      </c>
      <c r="L1825" s="74"/>
      <c r="M1825" s="339">
        <v>-1.1996913999999999E-2</v>
      </c>
      <c r="N1825" s="340">
        <f t="shared" si="116"/>
        <v>-1.1996913999999999E-2</v>
      </c>
      <c r="O1825" s="74"/>
      <c r="P1825" s="133">
        <v>-1.0996807000000001E-2</v>
      </c>
      <c r="Q1825" s="133">
        <v>-5.1180835999999996E-4</v>
      </c>
      <c r="R1825" s="133">
        <v>-4.8829950000000004E-4</v>
      </c>
      <c r="S1825" s="134">
        <v>-6.5928096844379992E-7</v>
      </c>
      <c r="T1825" s="135">
        <v>-1.8927823494680803E-9</v>
      </c>
      <c r="U1825" s="135">
        <v>-6.8389285588200011E-2</v>
      </c>
      <c r="V1825" s="342">
        <v>-2.9569853000000001E-5</v>
      </c>
      <c r="W1825" s="110" t="s">
        <v>6428</v>
      </c>
      <c r="X1825" s="110"/>
      <c r="Y1825" s="110"/>
      <c r="Z1825" s="90"/>
    </row>
    <row r="1826" spans="1:26" ht="14.5" customHeight="1">
      <c r="A1826" s="74" t="s">
        <v>6429</v>
      </c>
      <c r="B1826" s="129" t="s">
        <v>6190</v>
      </c>
      <c r="C1826" s="130" t="s">
        <v>555</v>
      </c>
      <c r="D1826" s="131" t="s">
        <v>542</v>
      </c>
      <c r="E1826" s="129" t="s">
        <v>957</v>
      </c>
      <c r="F1826" s="132" t="s">
        <v>6430</v>
      </c>
      <c r="G1826" s="132">
        <v>-3.4813884013900002E-2</v>
      </c>
      <c r="H1826" s="348">
        <v>-3.4813884013900002E-2</v>
      </c>
      <c r="I1826" s="74"/>
      <c r="J1826" s="337">
        <v>-0.35033472180451125</v>
      </c>
      <c r="K1826" s="338">
        <v>-0.35033472180451125</v>
      </c>
      <c r="L1826" s="74"/>
      <c r="M1826" s="339">
        <v>-5.1899915999999999E-3</v>
      </c>
      <c r="N1826" s="340">
        <f t="shared" si="116"/>
        <v>-5.1899915999999999E-3</v>
      </c>
      <c r="O1826" s="74"/>
      <c r="P1826" s="133">
        <v>-4.7265763000000002E-3</v>
      </c>
      <c r="Q1826" s="133">
        <v>-2.1926551999999999E-4</v>
      </c>
      <c r="R1826" s="133">
        <v>-2.4414975000000002E-4</v>
      </c>
      <c r="S1826" s="134">
        <v>-2.8336787917139999E-7</v>
      </c>
      <c r="T1826" s="135">
        <v>-8.1089319043394011E-10</v>
      </c>
      <c r="U1826" s="135">
        <v>-3.4194642294099999E-2</v>
      </c>
      <c r="V1826" s="342">
        <v>-1.2330012999999999E-5</v>
      </c>
      <c r="W1826" s="110" t="s">
        <v>6431</v>
      </c>
      <c r="X1826" s="110"/>
      <c r="Y1826" s="110"/>
      <c r="Z1826" s="90"/>
    </row>
    <row r="1827" spans="1:26" ht="14.5" customHeight="1">
      <c r="B1827" s="129" t="s">
        <v>6190</v>
      </c>
      <c r="C1827" s="127" t="s">
        <v>556</v>
      </c>
      <c r="D1827" s="127" t="s">
        <v>557</v>
      </c>
      <c r="G1827" s="74"/>
      <c r="H1827" s="74"/>
      <c r="I1827" s="74"/>
      <c r="J1827" s="115"/>
      <c r="K1827" s="74"/>
      <c r="L1827" s="74"/>
      <c r="M1827" s="115"/>
      <c r="N1827" s="74"/>
      <c r="O1827" s="74"/>
      <c r="P1827" s="74"/>
      <c r="V1827" s="74"/>
      <c r="W1827" s="89"/>
      <c r="X1827" s="110"/>
      <c r="Y1827" s="110"/>
      <c r="Z1827" s="90"/>
    </row>
    <row r="1828" spans="1:26" ht="14.5" customHeight="1">
      <c r="A1828" s="74" t="s">
        <v>6432</v>
      </c>
      <c r="B1828" s="129" t="s">
        <v>6190</v>
      </c>
      <c r="C1828" s="130" t="s">
        <v>558</v>
      </c>
      <c r="D1828" s="131" t="s">
        <v>557</v>
      </c>
      <c r="E1828" s="129" t="s">
        <v>957</v>
      </c>
      <c r="F1828" s="132" t="s">
        <v>6433</v>
      </c>
      <c r="G1828" s="132">
        <v>0.1926257793067</v>
      </c>
      <c r="H1828" s="348">
        <v>0.1926257793067</v>
      </c>
      <c r="I1828" s="74"/>
      <c r="J1828" s="337">
        <v>1.4239513533834585</v>
      </c>
      <c r="K1828" s="338">
        <v>1.4239513533834585</v>
      </c>
      <c r="L1828" s="74"/>
      <c r="M1828" s="339">
        <v>2.0598740000000001E-2</v>
      </c>
      <c r="N1828" s="340">
        <f t="shared" si="116"/>
        <v>2.0598740000000001E-2</v>
      </c>
      <c r="O1828" s="74"/>
      <c r="P1828" s="133">
        <v>2.0709781E-2</v>
      </c>
      <c r="Q1828" s="133">
        <v>1.0779111E-3</v>
      </c>
      <c r="R1828" s="133">
        <v>-1.1889525E-3</v>
      </c>
      <c r="S1828" s="134">
        <v>1.241593650049E-6</v>
      </c>
      <c r="T1828" s="135">
        <v>3.9863576973908903E-9</v>
      </c>
      <c r="U1828" s="135">
        <v>-0.16651995500399999</v>
      </c>
      <c r="V1828" s="342">
        <v>1.2208456E-5</v>
      </c>
      <c r="W1828" s="110" t="s">
        <v>6252</v>
      </c>
      <c r="X1828" s="110"/>
      <c r="Y1828" s="110"/>
      <c r="Z1828" s="90"/>
    </row>
    <row r="1829" spans="1:26" ht="14.5" customHeight="1">
      <c r="A1829" s="74" t="s">
        <v>6434</v>
      </c>
      <c r="B1829" s="129" t="s">
        <v>6190</v>
      </c>
      <c r="C1829" s="130" t="s">
        <v>559</v>
      </c>
      <c r="D1829" s="131" t="s">
        <v>557</v>
      </c>
      <c r="E1829" s="129" t="s">
        <v>957</v>
      </c>
      <c r="F1829" s="132" t="s">
        <v>6435</v>
      </c>
      <c r="G1829" s="132">
        <v>-0.2621403576579</v>
      </c>
      <c r="H1829" s="348">
        <v>-0.2621403576579</v>
      </c>
      <c r="I1829" s="74"/>
      <c r="J1829" s="337">
        <v>-1.9985373684210523</v>
      </c>
      <c r="K1829" s="338">
        <v>-1.9985373684210523</v>
      </c>
      <c r="L1829" s="74"/>
      <c r="M1829" s="339">
        <v>-3.5413515E-2</v>
      </c>
      <c r="N1829" s="340">
        <f t="shared" si="116"/>
        <v>-3.5413515E-2</v>
      </c>
      <c r="O1829" s="74"/>
      <c r="P1829" s="133">
        <v>-3.2506752999999999E-2</v>
      </c>
      <c r="Q1829" s="133">
        <v>-1.5139731999999999E-3</v>
      </c>
      <c r="R1829" s="133">
        <v>-1.3927892E-3</v>
      </c>
      <c r="S1829" s="134">
        <v>-1.9488460585530002E-6</v>
      </c>
      <c r="T1829" s="135">
        <v>-5.5990134759377208E-9</v>
      </c>
      <c r="U1829" s="135">
        <v>-0.19506850663600001</v>
      </c>
      <c r="V1829" s="342">
        <v>-8.7969684000000002E-5</v>
      </c>
      <c r="W1829" s="110" t="s">
        <v>6252</v>
      </c>
      <c r="X1829" s="89"/>
      <c r="Y1829" s="89"/>
      <c r="Z1829" s="90"/>
    </row>
    <row r="1830" spans="1:26" ht="14.5" customHeight="1">
      <c r="A1830" s="74" t="s">
        <v>6436</v>
      </c>
      <c r="B1830" s="129" t="s">
        <v>6190</v>
      </c>
      <c r="C1830" s="130" t="s">
        <v>560</v>
      </c>
      <c r="D1830" s="131" t="s">
        <v>557</v>
      </c>
      <c r="E1830" s="129" t="s">
        <v>957</v>
      </c>
      <c r="F1830" s="132" t="s">
        <v>6437</v>
      </c>
      <c r="G1830" s="132">
        <v>-8.4386906066799994E-2</v>
      </c>
      <c r="H1830" s="348">
        <v>-8.4386906066799994E-2</v>
      </c>
      <c r="I1830" s="74"/>
      <c r="J1830" s="337">
        <v>-0.6676728045112782</v>
      </c>
      <c r="K1830" s="338">
        <v>-0.6676728045112782</v>
      </c>
      <c r="L1830" s="74"/>
      <c r="M1830" s="339">
        <v>-1.1539539E-2</v>
      </c>
      <c r="N1830" s="340">
        <f t="shared" si="116"/>
        <v>-1.1539539E-2</v>
      </c>
      <c r="O1830" s="74"/>
      <c r="P1830" s="133">
        <v>-1.0581653999999999E-2</v>
      </c>
      <c r="Q1830" s="133">
        <v>-4.9258186999999996E-4</v>
      </c>
      <c r="R1830" s="133">
        <v>-4.6530399999999999E-4</v>
      </c>
      <c r="S1830" s="134">
        <v>-6.3439170135419994E-7</v>
      </c>
      <c r="T1830" s="135">
        <v>-1.8216785650293998E-9</v>
      </c>
      <c r="U1830" s="135">
        <v>-6.516862785819999E-2</v>
      </c>
      <c r="V1830" s="342">
        <v>-2.8504034999999999E-5</v>
      </c>
      <c r="W1830" s="110" t="s">
        <v>6257</v>
      </c>
      <c r="X1830" s="110"/>
      <c r="Y1830" s="110"/>
    </row>
    <row r="1831" spans="1:26" ht="14.5" customHeight="1">
      <c r="A1831" s="74" t="s">
        <v>6438</v>
      </c>
      <c r="B1831" s="129" t="s">
        <v>6190</v>
      </c>
      <c r="C1831" s="130" t="s">
        <v>561</v>
      </c>
      <c r="D1831" s="131" t="s">
        <v>557</v>
      </c>
      <c r="E1831" s="129" t="s">
        <v>957</v>
      </c>
      <c r="F1831" s="132" t="s">
        <v>6439</v>
      </c>
      <c r="G1831" s="132">
        <v>0.19776786511969999</v>
      </c>
      <c r="H1831" s="348">
        <v>0.19776786511969999</v>
      </c>
      <c r="I1831" s="74"/>
      <c r="J1831" s="337">
        <v>1.4665406015037592</v>
      </c>
      <c r="K1831" s="338">
        <v>1.4665406015037592</v>
      </c>
      <c r="L1831" s="74"/>
      <c r="M1831" s="339">
        <v>2.1296308E-2</v>
      </c>
      <c r="N1831" s="340">
        <f t="shared" si="116"/>
        <v>2.1296308E-2</v>
      </c>
      <c r="O1831" s="74"/>
      <c r="P1831" s="133">
        <v>2.1354293999999999E-2</v>
      </c>
      <c r="Q1831" s="133">
        <v>1.1082548E-3</v>
      </c>
      <c r="R1831" s="133">
        <v>-1.1662408999999999E-3</v>
      </c>
      <c r="S1831" s="134">
        <v>1.2802334830869999E-6</v>
      </c>
      <c r="T1831" s="135">
        <v>4.0985752652455999E-9</v>
      </c>
      <c r="U1831" s="135">
        <v>-0.16333906181400001</v>
      </c>
      <c r="V1831" s="342">
        <v>1.3793424E-5</v>
      </c>
      <c r="W1831" s="110" t="s">
        <v>785</v>
      </c>
      <c r="X1831" s="110"/>
      <c r="Y1831" s="110"/>
      <c r="Z1831" s="90"/>
    </row>
    <row r="1832" spans="1:26" ht="14.5" customHeight="1">
      <c r="A1832" s="74" t="s">
        <v>6440</v>
      </c>
      <c r="B1832" s="129" t="s">
        <v>6190</v>
      </c>
      <c r="C1832" s="130" t="s">
        <v>562</v>
      </c>
      <c r="D1832" s="131" t="s">
        <v>557</v>
      </c>
      <c r="E1832" s="129" t="s">
        <v>957</v>
      </c>
      <c r="F1832" s="132" t="s">
        <v>6441</v>
      </c>
      <c r="G1832" s="132">
        <v>-0.1630198723913</v>
      </c>
      <c r="H1832" s="348">
        <v>-0.1630198723913</v>
      </c>
      <c r="I1832" s="74"/>
      <c r="J1832" s="337">
        <v>-1.288905864661654</v>
      </c>
      <c r="K1832" s="338">
        <v>-1.288905864661654</v>
      </c>
      <c r="L1832" s="74"/>
      <c r="M1832" s="339">
        <v>-2.2287010999999999E-2</v>
      </c>
      <c r="N1832" s="340">
        <f t="shared" si="116"/>
        <v>-2.2287010999999999E-2</v>
      </c>
      <c r="O1832" s="74"/>
      <c r="P1832" s="133">
        <v>-2.0437385999999998E-2</v>
      </c>
      <c r="Q1832" s="133">
        <v>-9.5138098999999999E-4</v>
      </c>
      <c r="R1832" s="133">
        <v>-8.9824396000000003E-4</v>
      </c>
      <c r="S1832" s="134">
        <v>-1.2252629282760001E-6</v>
      </c>
      <c r="T1832" s="135">
        <v>-3.51842088701887E-9</v>
      </c>
      <c r="U1832" s="135">
        <v>-0.12580448017000001</v>
      </c>
      <c r="V1832" s="342">
        <v>-5.5057550999999999E-5</v>
      </c>
      <c r="W1832" s="110" t="s">
        <v>6252</v>
      </c>
      <c r="X1832" s="110"/>
      <c r="Y1832" s="110"/>
      <c r="Z1832" s="90"/>
    </row>
    <row r="1833" spans="1:26" ht="14.5" customHeight="1">
      <c r="A1833" s="74" t="s">
        <v>6442</v>
      </c>
      <c r="B1833" s="129" t="s">
        <v>6190</v>
      </c>
      <c r="C1833" s="130" t="s">
        <v>563</v>
      </c>
      <c r="D1833" s="131" t="s">
        <v>557</v>
      </c>
      <c r="E1833" s="129" t="s">
        <v>957</v>
      </c>
      <c r="F1833" s="132" t="s">
        <v>6443</v>
      </c>
      <c r="G1833" s="132">
        <v>0.1591900032087</v>
      </c>
      <c r="H1833" s="348">
        <v>0.1591900032087</v>
      </c>
      <c r="I1833" s="74"/>
      <c r="J1833" s="337">
        <v>1.181094135338346</v>
      </c>
      <c r="K1833" s="338">
        <v>1.181094135338346</v>
      </c>
      <c r="L1833" s="74"/>
      <c r="M1833" s="339">
        <v>1.724063E-2</v>
      </c>
      <c r="N1833" s="340">
        <f t="shared" si="116"/>
        <v>1.724063E-2</v>
      </c>
      <c r="O1833" s="74"/>
      <c r="P1833" s="133">
        <v>1.7246207999999999E-2</v>
      </c>
      <c r="Q1833" s="133">
        <v>8.9266533000000004E-4</v>
      </c>
      <c r="R1833" s="133">
        <v>-8.9824396000000003E-4</v>
      </c>
      <c r="S1833" s="134">
        <v>1.0339453714339999E-6</v>
      </c>
      <c r="T1833" s="135">
        <v>3.3012770723061303E-9</v>
      </c>
      <c r="U1833" s="135">
        <v>-0.12580448017000001</v>
      </c>
      <c r="V1833" s="342">
        <v>1.2064407E-5</v>
      </c>
      <c r="W1833" s="110" t="s">
        <v>6252</v>
      </c>
      <c r="X1833" s="110"/>
      <c r="Y1833" s="110"/>
      <c r="Z1833" s="90"/>
    </row>
    <row r="1834" spans="1:26" ht="14.5" customHeight="1">
      <c r="A1834" s="74" t="s">
        <v>6444</v>
      </c>
      <c r="B1834" s="129" t="s">
        <v>6190</v>
      </c>
      <c r="C1834" s="130" t="s">
        <v>564</v>
      </c>
      <c r="D1834" s="131" t="s">
        <v>557</v>
      </c>
      <c r="E1834" s="129" t="s">
        <v>957</v>
      </c>
      <c r="F1834" s="132" t="s">
        <v>6445</v>
      </c>
      <c r="G1834" s="132">
        <v>0.21385823345730001</v>
      </c>
      <c r="H1834" s="348">
        <v>0.21385823345730001</v>
      </c>
      <c r="I1834" s="74"/>
      <c r="J1834" s="337">
        <v>1.5916186466165414</v>
      </c>
      <c r="K1834" s="338">
        <v>1.5916186466165414</v>
      </c>
      <c r="L1834" s="74"/>
      <c r="M1834" s="339">
        <v>2.3814037E-2</v>
      </c>
      <c r="N1834" s="340">
        <f t="shared" si="116"/>
        <v>2.3814037E-2</v>
      </c>
      <c r="O1834" s="74"/>
      <c r="P1834" s="133">
        <v>2.3550431E-2</v>
      </c>
      <c r="Q1834" s="133">
        <v>1.2032983000000001E-3</v>
      </c>
      <c r="R1834" s="133">
        <v>-9.3969264000000005E-4</v>
      </c>
      <c r="S1834" s="134">
        <v>1.4118963236830002E-6</v>
      </c>
      <c r="T1834" s="135">
        <v>4.4500674994389211E-9</v>
      </c>
      <c r="U1834" s="135">
        <v>-0.13160961699199999</v>
      </c>
      <c r="V1834" s="342">
        <v>2.2540056000000001E-5</v>
      </c>
      <c r="W1834" s="74" t="s">
        <v>786</v>
      </c>
      <c r="X1834" s="110"/>
      <c r="Y1834" s="110"/>
      <c r="Z1834" s="90"/>
    </row>
    <row r="1835" spans="1:26" ht="14.5" customHeight="1">
      <c r="A1835" s="74" t="s">
        <v>6446</v>
      </c>
      <c r="B1835" s="129" t="s">
        <v>6190</v>
      </c>
      <c r="C1835" s="130" t="s">
        <v>565</v>
      </c>
      <c r="D1835" s="131" t="s">
        <v>557</v>
      </c>
      <c r="E1835" s="129" t="s">
        <v>957</v>
      </c>
      <c r="F1835" s="132" t="s">
        <v>6447</v>
      </c>
      <c r="G1835" s="132">
        <v>0.1550775067421</v>
      </c>
      <c r="H1835" s="348">
        <v>0.1550775067421</v>
      </c>
      <c r="I1835" s="74"/>
      <c r="J1835" s="337">
        <v>1.1414626315789473</v>
      </c>
      <c r="K1835" s="338">
        <v>1.1414626315789473</v>
      </c>
      <c r="L1835" s="74"/>
      <c r="M1835" s="339">
        <v>1.5531343E-2</v>
      </c>
      <c r="N1835" s="340">
        <f t="shared" si="116"/>
        <v>1.5531343E-2</v>
      </c>
      <c r="O1835" s="74"/>
      <c r="P1835" s="133">
        <v>1.606235E-2</v>
      </c>
      <c r="Q1835" s="133">
        <v>8.6178312000000003E-4</v>
      </c>
      <c r="R1835" s="133">
        <v>-1.3927892E-3</v>
      </c>
      <c r="S1835" s="134">
        <v>9.6297064144700009E-7</v>
      </c>
      <c r="T1835" s="135">
        <v>3.1870677340592795E-9</v>
      </c>
      <c r="U1835" s="135">
        <v>-0.19506850663600001</v>
      </c>
      <c r="V1835" s="342">
        <v>-5.2973965000000003E-7</v>
      </c>
      <c r="W1835" s="74" t="s">
        <v>786</v>
      </c>
      <c r="X1835" s="110"/>
      <c r="Y1835" s="110"/>
      <c r="Z1835" s="90"/>
    </row>
    <row r="1836" spans="1:26" ht="14.5" customHeight="1">
      <c r="A1836" s="74" t="s">
        <v>6448</v>
      </c>
      <c r="B1836" s="129" t="s">
        <v>6190</v>
      </c>
      <c r="C1836" s="130" t="s">
        <v>566</v>
      </c>
      <c r="D1836" s="131" t="s">
        <v>557</v>
      </c>
      <c r="E1836" s="129" t="s">
        <v>957</v>
      </c>
      <c r="F1836" s="132" t="s">
        <v>6449</v>
      </c>
      <c r="G1836" s="132">
        <v>-0.1232995956427</v>
      </c>
      <c r="H1836" s="348">
        <v>-0.1232995956427</v>
      </c>
      <c r="I1836" s="74"/>
      <c r="J1836" s="337">
        <v>-0.95323631578947365</v>
      </c>
      <c r="K1836" s="338">
        <v>-0.95323631578947365</v>
      </c>
      <c r="L1836" s="74"/>
      <c r="M1836" s="339">
        <v>-1.6732738E-2</v>
      </c>
      <c r="N1836" s="340">
        <f t="shared" si="116"/>
        <v>-1.6732738E-2</v>
      </c>
      <c r="O1836" s="74"/>
      <c r="P1836" s="133">
        <v>-1.5353484000000001E-2</v>
      </c>
      <c r="Q1836" s="133">
        <v>-7.149395E-4</v>
      </c>
      <c r="R1836" s="133">
        <v>-6.6431442999999996E-4</v>
      </c>
      <c r="S1836" s="134">
        <v>-9.2047266932369997E-7</v>
      </c>
      <c r="T1836" s="135">
        <v>-2.6440070735584998E-9</v>
      </c>
      <c r="U1836" s="135">
        <v>-9.3041237311800001E-2</v>
      </c>
      <c r="V1836" s="342">
        <v>-4.1477836000000003E-5</v>
      </c>
      <c r="W1836" s="74" t="s">
        <v>786</v>
      </c>
      <c r="X1836" s="110"/>
      <c r="Y1836" s="110"/>
      <c r="Z1836" s="90"/>
    </row>
    <row r="1837" spans="1:26" ht="14.5" customHeight="1">
      <c r="A1837" s="74" t="s">
        <v>6450</v>
      </c>
      <c r="B1837" s="129" t="s">
        <v>6190</v>
      </c>
      <c r="C1837" s="130" t="s">
        <v>567</v>
      </c>
      <c r="D1837" s="131" t="s">
        <v>557</v>
      </c>
      <c r="E1837" s="129" t="s">
        <v>957</v>
      </c>
      <c r="F1837" s="132" t="s">
        <v>6451</v>
      </c>
      <c r="G1837" s="132">
        <v>0.1738343955403</v>
      </c>
      <c r="H1837" s="348">
        <v>0.1738343955403</v>
      </c>
      <c r="I1837" s="74"/>
      <c r="J1837" s="337">
        <v>1.2495873684210526</v>
      </c>
      <c r="K1837" s="338">
        <v>1.2495873684210526</v>
      </c>
      <c r="L1837" s="74"/>
      <c r="M1837" s="339">
        <v>1.9268778E-2</v>
      </c>
      <c r="N1837" s="340">
        <f t="shared" si="116"/>
        <v>1.9268778E-2</v>
      </c>
      <c r="O1837" s="74"/>
      <c r="P1837" s="133">
        <v>1.9024413E-2</v>
      </c>
      <c r="Q1837" s="133">
        <v>9.6943264000000004E-4</v>
      </c>
      <c r="R1837" s="133">
        <v>-7.2506798000000002E-4</v>
      </c>
      <c r="S1837" s="134">
        <v>1.1405524104384999E-6</v>
      </c>
      <c r="T1837" s="135">
        <v>3.5851798847489395E-9</v>
      </c>
      <c r="U1837" s="135">
        <v>-0.1015501408455</v>
      </c>
      <c r="V1837" s="342">
        <v>1.9645745E-5</v>
      </c>
      <c r="W1837" s="74" t="s">
        <v>786</v>
      </c>
      <c r="X1837" s="110"/>
      <c r="Y1837" s="110"/>
      <c r="Z1837" s="90"/>
    </row>
    <row r="1838" spans="1:26" ht="14.5" customHeight="1">
      <c r="A1838" s="74" t="s">
        <v>6452</v>
      </c>
      <c r="B1838" s="129" t="s">
        <v>6190</v>
      </c>
      <c r="C1838" s="130" t="s">
        <v>568</v>
      </c>
      <c r="D1838" s="131" t="s">
        <v>557</v>
      </c>
      <c r="E1838" s="129" t="s">
        <v>957</v>
      </c>
      <c r="F1838" s="132" t="s">
        <v>6453</v>
      </c>
      <c r="G1838" s="132">
        <v>-0.1576248028785</v>
      </c>
      <c r="H1838" s="348">
        <v>-0.1576248028785</v>
      </c>
      <c r="I1838" s="74"/>
      <c r="J1838" s="337">
        <v>-1.1813612781954888</v>
      </c>
      <c r="K1838" s="338">
        <v>-1.1813612781954888</v>
      </c>
      <c r="L1838" s="74"/>
      <c r="M1838" s="339">
        <v>-2.1177402000000001E-2</v>
      </c>
      <c r="N1838" s="340">
        <f t="shared" si="116"/>
        <v>-2.1177402000000001E-2</v>
      </c>
      <c r="O1838" s="74"/>
      <c r="P1838" s="133">
        <v>-1.9448119E-2</v>
      </c>
      <c r="Q1838" s="133">
        <v>-9.0598763999999996E-4</v>
      </c>
      <c r="R1838" s="133">
        <v>-8.2329566999999996E-4</v>
      </c>
      <c r="S1838" s="134">
        <v>-1.1659543697651999E-6</v>
      </c>
      <c r="T1838" s="135">
        <v>-3.3505459738888401E-9</v>
      </c>
      <c r="U1838" s="135">
        <v>-0.115307515643</v>
      </c>
      <c r="V1838" s="342">
        <v>-5.2740973999999998E-5</v>
      </c>
      <c r="W1838" s="110" t="s">
        <v>6211</v>
      </c>
      <c r="X1838" s="110"/>
      <c r="Y1838" s="110"/>
      <c r="Z1838" s="90"/>
    </row>
    <row r="1839" spans="1:26" ht="14.5" customHeight="1">
      <c r="A1839" s="74" t="s">
        <v>6454</v>
      </c>
      <c r="B1839" s="129" t="s">
        <v>6190</v>
      </c>
      <c r="C1839" s="130" t="s">
        <v>569</v>
      </c>
      <c r="D1839" s="131" t="s">
        <v>557</v>
      </c>
      <c r="E1839" s="129" t="s">
        <v>957</v>
      </c>
      <c r="F1839" s="132" t="s">
        <v>6455</v>
      </c>
      <c r="G1839" s="132">
        <v>-0.1015807294714</v>
      </c>
      <c r="H1839" s="348">
        <v>-0.1015807294714</v>
      </c>
      <c r="I1839" s="74"/>
      <c r="J1839" s="337">
        <v>-0.78417947368421048</v>
      </c>
      <c r="K1839" s="338">
        <v>-0.78417947368421048</v>
      </c>
      <c r="L1839" s="74"/>
      <c r="M1839" s="339">
        <v>-1.3778738E-2</v>
      </c>
      <c r="N1839" s="340">
        <f t="shared" si="116"/>
        <v>-1.3778738E-2</v>
      </c>
      <c r="O1839" s="74"/>
      <c r="P1839" s="133">
        <v>-1.2643481E-2</v>
      </c>
      <c r="Q1839" s="133">
        <v>-5.8875911E-4</v>
      </c>
      <c r="R1839" s="133">
        <v>-5.4649799000000001E-4</v>
      </c>
      <c r="S1839" s="134">
        <v>-7.5800245212960005E-7</v>
      </c>
      <c r="T1839" s="135">
        <v>-2.1773636172547005E-9</v>
      </c>
      <c r="U1839" s="135">
        <v>-7.6540334262899995E-2</v>
      </c>
      <c r="V1839" s="342">
        <v>-3.4162892999999999E-5</v>
      </c>
      <c r="W1839" s="110" t="s">
        <v>6276</v>
      </c>
      <c r="X1839" s="110"/>
      <c r="Y1839" s="110"/>
      <c r="Z1839" s="90"/>
    </row>
    <row r="1840" spans="1:26" ht="14.5" customHeight="1">
      <c r="A1840" s="74" t="s">
        <v>6456</v>
      </c>
      <c r="B1840" s="129" t="s">
        <v>6190</v>
      </c>
      <c r="C1840" s="130" t="s">
        <v>570</v>
      </c>
      <c r="D1840" s="131" t="s">
        <v>557</v>
      </c>
      <c r="E1840" s="129" t="s">
        <v>957</v>
      </c>
      <c r="F1840" s="132" t="s">
        <v>6457</v>
      </c>
      <c r="G1840" s="132">
        <v>0.1447413226466</v>
      </c>
      <c r="H1840" s="348">
        <v>0.1447413226466</v>
      </c>
      <c r="I1840" s="74"/>
      <c r="J1840" s="337">
        <v>1.0748551879699246</v>
      </c>
      <c r="K1840" s="338">
        <v>1.0748551879699246</v>
      </c>
      <c r="L1840" s="74"/>
      <c r="M1840" s="339">
        <v>1.5756963999999998E-2</v>
      </c>
      <c r="N1840" s="340">
        <f t="shared" si="116"/>
        <v>1.5756963999999998E-2</v>
      </c>
      <c r="O1840" s="74"/>
      <c r="P1840" s="133">
        <v>1.5728866000000001E-2</v>
      </c>
      <c r="Q1840" s="133">
        <v>8.1221609999999997E-4</v>
      </c>
      <c r="R1840" s="133">
        <v>-7.8411815000000004E-4</v>
      </c>
      <c r="S1840" s="134">
        <v>9.4297755479539995E-7</v>
      </c>
      <c r="T1840" s="135">
        <v>3.0037577846271003E-9</v>
      </c>
      <c r="U1840" s="135">
        <v>-0.1098204671399</v>
      </c>
      <c r="V1840" s="342">
        <v>1.1739213E-5</v>
      </c>
      <c r="W1840" s="74" t="s">
        <v>786</v>
      </c>
      <c r="X1840" s="110"/>
      <c r="Y1840" s="110"/>
      <c r="Z1840" s="90"/>
    </row>
    <row r="1841" spans="1:26" ht="14.5" customHeight="1">
      <c r="A1841" s="74" t="s">
        <v>6458</v>
      </c>
      <c r="B1841" s="129" t="s">
        <v>6190</v>
      </c>
      <c r="C1841" s="130" t="s">
        <v>571</v>
      </c>
      <c r="D1841" s="131" t="s">
        <v>557</v>
      </c>
      <c r="E1841" s="129" t="s">
        <v>957</v>
      </c>
      <c r="F1841" s="132" t="s">
        <v>6459</v>
      </c>
      <c r="G1841" s="132">
        <v>0.1017990557861</v>
      </c>
      <c r="H1841" s="348">
        <v>0.1017990557861</v>
      </c>
      <c r="I1841" s="74"/>
      <c r="J1841" s="337">
        <v>0.7571095488721804</v>
      </c>
      <c r="K1841" s="338">
        <v>0.7571095488721804</v>
      </c>
      <c r="L1841" s="74"/>
      <c r="M1841" s="339">
        <v>1.1216337999999999E-2</v>
      </c>
      <c r="N1841" s="340">
        <f t="shared" si="116"/>
        <v>1.1216337999999999E-2</v>
      </c>
      <c r="O1841" s="74"/>
      <c r="P1841" s="133">
        <v>1.1141046E-2</v>
      </c>
      <c r="Q1841" s="133">
        <v>5.7210900000000001E-4</v>
      </c>
      <c r="R1841" s="133">
        <v>-4.9681634999999998E-4</v>
      </c>
      <c r="S1841" s="134">
        <v>6.6792838689199986E-7</v>
      </c>
      <c r="T1841" s="135">
        <v>2.1157876934063803E-9</v>
      </c>
      <c r="U1841" s="135">
        <v>-6.958212178449999E-2</v>
      </c>
      <c r="V1841" s="342">
        <v>9.5516053000000003E-6</v>
      </c>
      <c r="W1841" s="74" t="s">
        <v>786</v>
      </c>
      <c r="X1841" s="110"/>
      <c r="Y1841" s="110"/>
      <c r="Z1841" s="90"/>
    </row>
    <row r="1842" spans="1:26" ht="14.5" customHeight="1">
      <c r="A1842" s="74" t="s">
        <v>6460</v>
      </c>
      <c r="B1842" s="129" t="s">
        <v>6190</v>
      </c>
      <c r="C1842" s="130" t="s">
        <v>572</v>
      </c>
      <c r="D1842" s="131" t="s">
        <v>557</v>
      </c>
      <c r="E1842" s="129" t="s">
        <v>957</v>
      </c>
      <c r="F1842" s="132" t="s">
        <v>6461</v>
      </c>
      <c r="G1842" s="132">
        <v>0.1662906475599</v>
      </c>
      <c r="H1842" s="348">
        <v>0.1662906475599</v>
      </c>
      <c r="I1842" s="74"/>
      <c r="J1842" s="337">
        <v>1.2270094736842105</v>
      </c>
      <c r="K1842" s="338">
        <v>1.2270094736842105</v>
      </c>
      <c r="L1842" s="74"/>
      <c r="M1842" s="339">
        <v>1.7046505E-2</v>
      </c>
      <c r="N1842" s="340">
        <f t="shared" si="116"/>
        <v>1.7046505E-2</v>
      </c>
      <c r="O1842" s="74"/>
      <c r="P1842" s="133">
        <v>1.7453119999999999E-2</v>
      </c>
      <c r="Q1842" s="133">
        <v>9.2655641999999999E-4</v>
      </c>
      <c r="R1842" s="133">
        <v>-1.3331712E-3</v>
      </c>
      <c r="S1842" s="134">
        <v>1.0463501159689998E-6</v>
      </c>
      <c r="T1842" s="135">
        <v>3.42661402606226E-9</v>
      </c>
      <c r="U1842" s="135">
        <v>-0.18671865326199999</v>
      </c>
      <c r="V1842" s="342">
        <v>3.2336408E-6</v>
      </c>
      <c r="W1842" s="74" t="s">
        <v>786</v>
      </c>
      <c r="X1842" s="110"/>
      <c r="Y1842" s="110"/>
      <c r="Z1842" s="90"/>
    </row>
    <row r="1843" spans="1:26" ht="14.5" customHeight="1">
      <c r="A1843" s="74" t="s">
        <v>6462</v>
      </c>
      <c r="B1843" s="129" t="s">
        <v>6190</v>
      </c>
      <c r="C1843" s="130" t="s">
        <v>573</v>
      </c>
      <c r="D1843" s="131" t="s">
        <v>557</v>
      </c>
      <c r="E1843" s="129" t="s">
        <v>957</v>
      </c>
      <c r="F1843" s="132" t="s">
        <v>6463</v>
      </c>
      <c r="G1843" s="132">
        <v>0.20231469041870001</v>
      </c>
      <c r="H1843" s="348">
        <v>0.20231469041870001</v>
      </c>
      <c r="I1843" s="74"/>
      <c r="J1843" s="337">
        <v>1.4979692481203009</v>
      </c>
      <c r="K1843" s="338">
        <v>1.4979692481203009</v>
      </c>
      <c r="L1843" s="74"/>
      <c r="M1843" s="339">
        <v>2.1495733E-2</v>
      </c>
      <c r="N1843" s="340">
        <f t="shared" si="116"/>
        <v>2.1495733E-2</v>
      </c>
      <c r="O1843" s="74"/>
      <c r="P1843" s="133">
        <v>2.1675426000000001E-2</v>
      </c>
      <c r="Q1843" s="133">
        <v>1.1319023000000001E-3</v>
      </c>
      <c r="R1843" s="133">
        <v>-1.3115952000000001E-3</v>
      </c>
      <c r="S1843" s="134">
        <v>1.2994859718789998E-6</v>
      </c>
      <c r="T1843" s="135">
        <v>4.1860291453404796E-9</v>
      </c>
      <c r="U1843" s="135">
        <v>-0.18369680423099999</v>
      </c>
      <c r="V1843" s="342">
        <v>1.1300215999999999E-5</v>
      </c>
      <c r="W1843" s="74" t="s">
        <v>786</v>
      </c>
      <c r="X1843" s="110"/>
      <c r="Y1843" s="110"/>
      <c r="Z1843" s="90"/>
    </row>
    <row r="1844" spans="1:26" ht="14.5" customHeight="1">
      <c r="A1844" s="74" t="s">
        <v>6464</v>
      </c>
      <c r="B1844" s="129" t="s">
        <v>6190</v>
      </c>
      <c r="C1844" s="130" t="s">
        <v>574</v>
      </c>
      <c r="D1844" s="131" t="s">
        <v>557</v>
      </c>
      <c r="E1844" s="129" t="s">
        <v>957</v>
      </c>
      <c r="F1844" s="132" t="s">
        <v>6465</v>
      </c>
      <c r="G1844" s="132">
        <v>7.7598901769699996E-2</v>
      </c>
      <c r="H1844" s="348">
        <v>7.7598901769699996E-2</v>
      </c>
      <c r="I1844" s="74"/>
      <c r="J1844" s="337">
        <v>0.58017865413533831</v>
      </c>
      <c r="K1844" s="338">
        <v>0.58017865413533831</v>
      </c>
      <c r="L1844" s="74"/>
      <c r="M1844" s="339">
        <v>8.9646081000000002E-3</v>
      </c>
      <c r="N1844" s="340">
        <f t="shared" si="116"/>
        <v>8.9646081000000002E-3</v>
      </c>
      <c r="O1844" s="74"/>
      <c r="P1844" s="133">
        <v>8.7348730000000006E-3</v>
      </c>
      <c r="Q1844" s="133">
        <v>4.3868193999999999E-4</v>
      </c>
      <c r="R1844" s="133">
        <v>-2.0894676E-4</v>
      </c>
      <c r="S1844" s="134">
        <v>5.2367343703379995E-7</v>
      </c>
      <c r="T1844" s="135">
        <v>1.6223444807641096E-9</v>
      </c>
      <c r="U1844" s="135">
        <v>-2.92642523494E-2</v>
      </c>
      <c r="V1844" s="342">
        <v>1.1307661E-5</v>
      </c>
      <c r="W1844" s="74" t="s">
        <v>786</v>
      </c>
      <c r="X1844" s="110"/>
      <c r="Y1844" s="110"/>
      <c r="Z1844" s="90"/>
    </row>
    <row r="1845" spans="1:26" ht="14.5" customHeight="1">
      <c r="A1845" s="74" t="s">
        <v>6466</v>
      </c>
      <c r="B1845" s="129" t="s">
        <v>6190</v>
      </c>
      <c r="C1845" s="130" t="s">
        <v>575</v>
      </c>
      <c r="D1845" s="131" t="s">
        <v>557</v>
      </c>
      <c r="E1845" s="129" t="s">
        <v>957</v>
      </c>
      <c r="F1845" s="132" t="s">
        <v>6467</v>
      </c>
      <c r="G1845" s="132">
        <v>8.743333958140001E-2</v>
      </c>
      <c r="H1845" s="348">
        <v>8.743333958140001E-2</v>
      </c>
      <c r="I1845" s="74"/>
      <c r="J1845" s="337">
        <v>0.6704020751879699</v>
      </c>
      <c r="K1845" s="338">
        <v>0.6704020751879699</v>
      </c>
      <c r="L1845" s="74"/>
      <c r="M1845" s="339">
        <v>9.0101598000000005E-3</v>
      </c>
      <c r="N1845" s="340">
        <f t="shared" si="116"/>
        <v>9.0101598000000005E-3</v>
      </c>
      <c r="O1845" s="74"/>
      <c r="P1845" s="133">
        <v>9.2425478000000005E-3</v>
      </c>
      <c r="Q1845" s="133">
        <v>4.9211218999999995E-4</v>
      </c>
      <c r="R1845" s="133">
        <v>-7.2450018999999999E-4</v>
      </c>
      <c r="S1845" s="134">
        <v>5.5410957921379994E-7</v>
      </c>
      <c r="T1845" s="135">
        <v>1.8199414866351801E-9</v>
      </c>
      <c r="U1845" s="135">
        <v>-0.10147061376569999</v>
      </c>
      <c r="V1845" s="342">
        <v>9.1020218999999999E-7</v>
      </c>
      <c r="W1845" s="74" t="s">
        <v>786</v>
      </c>
      <c r="X1845" s="110"/>
      <c r="Y1845" s="110"/>
      <c r="Z1845" s="90"/>
    </row>
    <row r="1846" spans="1:26" ht="14.5" customHeight="1">
      <c r="A1846" s="74" t="s">
        <v>6468</v>
      </c>
      <c r="B1846" s="129" t="s">
        <v>6190</v>
      </c>
      <c r="C1846" s="130" t="s">
        <v>576</v>
      </c>
      <c r="D1846" s="131" t="s">
        <v>557</v>
      </c>
      <c r="E1846" s="129" t="s">
        <v>957</v>
      </c>
      <c r="F1846" s="132" t="s">
        <v>6469</v>
      </c>
      <c r="G1846" s="132">
        <v>0.1808901903114</v>
      </c>
      <c r="H1846" s="348">
        <v>0.1808901903114</v>
      </c>
      <c r="I1846" s="74"/>
      <c r="J1846" s="337">
        <v>1.386428947368421</v>
      </c>
      <c r="K1846" s="338">
        <v>1.386428947368421</v>
      </c>
      <c r="L1846" s="74"/>
      <c r="M1846" s="339">
        <v>2.0037669000000001E-2</v>
      </c>
      <c r="N1846" s="340">
        <f t="shared" si="116"/>
        <v>2.0037669000000001E-2</v>
      </c>
      <c r="O1846" s="74"/>
      <c r="P1846" s="133">
        <v>1.9921347999999998E-2</v>
      </c>
      <c r="Q1846" s="133">
        <v>1.0247851000000001E-3</v>
      </c>
      <c r="R1846" s="133">
        <v>-9.0846418000000003E-4</v>
      </c>
      <c r="S1846" s="134">
        <v>1.194325481515E-6</v>
      </c>
      <c r="T1846" s="135">
        <v>3.7898855870047604E-9</v>
      </c>
      <c r="U1846" s="135">
        <v>-0.127235877606</v>
      </c>
      <c r="V1846" s="342">
        <v>1.5989097000000001E-5</v>
      </c>
      <c r="W1846" s="110" t="s">
        <v>6470</v>
      </c>
      <c r="X1846" s="110"/>
      <c r="Y1846" s="110"/>
      <c r="Z1846" s="90"/>
    </row>
    <row r="1847" spans="1:26" ht="14.5" customHeight="1">
      <c r="A1847" s="74" t="s">
        <v>6471</v>
      </c>
      <c r="B1847" s="129" t="s">
        <v>6190</v>
      </c>
      <c r="C1847" s="130" t="s">
        <v>577</v>
      </c>
      <c r="D1847" s="131" t="s">
        <v>557</v>
      </c>
      <c r="E1847" s="129" t="s">
        <v>957</v>
      </c>
      <c r="F1847" s="132" t="s">
        <v>6472</v>
      </c>
      <c r="G1847" s="132">
        <v>8.4886840792600005E-2</v>
      </c>
      <c r="H1847" s="348">
        <v>8.4886840792600005E-2</v>
      </c>
      <c r="I1847" s="74"/>
      <c r="J1847" s="337">
        <v>0.62582052631578944</v>
      </c>
      <c r="K1847" s="338">
        <v>0.62582052631578944</v>
      </c>
      <c r="L1847" s="74"/>
      <c r="M1847" s="339">
        <v>9.0162808999999997E-3</v>
      </c>
      <c r="N1847" s="340">
        <f t="shared" si="116"/>
        <v>9.0162808999999997E-3</v>
      </c>
      <c r="O1847" s="74"/>
      <c r="P1847" s="133">
        <v>9.0884107000000006E-3</v>
      </c>
      <c r="Q1847" s="133">
        <v>4.7436819999999998E-4</v>
      </c>
      <c r="R1847" s="133">
        <v>-5.4649799000000001E-4</v>
      </c>
      <c r="S1847" s="134">
        <v>5.4486874787040003E-7</v>
      </c>
      <c r="T1847" s="135">
        <v>1.7543202477453001E-9</v>
      </c>
      <c r="U1847" s="135">
        <v>-7.6540334262899995E-2</v>
      </c>
      <c r="V1847" s="342">
        <v>4.8606412000000001E-6</v>
      </c>
      <c r="W1847" s="110" t="s">
        <v>6470</v>
      </c>
      <c r="X1847" s="110"/>
      <c r="Y1847" s="110"/>
      <c r="Z1847" s="90"/>
    </row>
    <row r="1848" spans="1:26" ht="14.5" customHeight="1">
      <c r="A1848" s="74" t="s">
        <v>6473</v>
      </c>
      <c r="B1848" s="129" t="s">
        <v>6190</v>
      </c>
      <c r="C1848" s="130" t="s">
        <v>578</v>
      </c>
      <c r="D1848" s="131" t="s">
        <v>557</v>
      </c>
      <c r="E1848" s="129" t="s">
        <v>957</v>
      </c>
      <c r="F1848" s="132" t="s">
        <v>6474</v>
      </c>
      <c r="G1848" s="132">
        <v>1.0120807911286001</v>
      </c>
      <c r="H1848" s="348">
        <v>1.0120807911286001</v>
      </c>
      <c r="I1848" s="74"/>
      <c r="J1848" s="337">
        <v>0.44397334586466164</v>
      </c>
      <c r="K1848" s="338">
        <v>0.44397334586466164</v>
      </c>
      <c r="L1848" s="74"/>
      <c r="M1848" s="339">
        <v>6.5041007999999999E-3</v>
      </c>
      <c r="N1848" s="340">
        <f t="shared" si="116"/>
        <v>6.5041007999999999E-3</v>
      </c>
      <c r="O1848" s="74"/>
      <c r="P1848" s="133">
        <v>6.4935002999999998E-3</v>
      </c>
      <c r="Q1848" s="133">
        <v>3.3537641000000001E-4</v>
      </c>
      <c r="R1848" s="133">
        <v>-3.2477595000000002E-4</v>
      </c>
      <c r="S1848" s="134">
        <v>3.8929857851740002E-7</v>
      </c>
      <c r="T1848" s="135">
        <v>1.2402974052720999E-9</v>
      </c>
      <c r="U1848" s="135">
        <v>-4.5486827619100001E-2</v>
      </c>
      <c r="V1848" s="341">
        <v>1.7674202E-4</v>
      </c>
      <c r="W1848" s="110" t="s">
        <v>6211</v>
      </c>
      <c r="X1848" s="110"/>
      <c r="Y1848" s="110"/>
      <c r="Z1848" s="90"/>
    </row>
    <row r="1849" spans="1:26" ht="14.5" customHeight="1">
      <c r="A1849" s="74" t="s">
        <v>6475</v>
      </c>
      <c r="B1849" s="129" t="s">
        <v>6190</v>
      </c>
      <c r="C1849" s="130" t="s">
        <v>791</v>
      </c>
      <c r="D1849" s="131" t="s">
        <v>557</v>
      </c>
      <c r="E1849" s="129" t="s">
        <v>957</v>
      </c>
      <c r="F1849" s="132" t="s">
        <v>6476</v>
      </c>
      <c r="G1849" s="132">
        <v>-9.3993738086599998E-2</v>
      </c>
      <c r="H1849" s="348">
        <v>-9.3993738086599998E-2</v>
      </c>
      <c r="I1849" s="74"/>
      <c r="J1849" s="337">
        <v>-0.72103775187969921</v>
      </c>
      <c r="K1849" s="338">
        <v>-0.72103775187969921</v>
      </c>
      <c r="L1849" s="74"/>
      <c r="M1849" s="339">
        <v>-1.2723402E-2</v>
      </c>
      <c r="N1849" s="340">
        <f t="shared" si="116"/>
        <v>-1.2723402E-2</v>
      </c>
      <c r="O1849" s="74"/>
      <c r="P1849" s="133">
        <v>-1.1677102E-2</v>
      </c>
      <c r="Q1849" s="133">
        <v>-5.4380520999999999E-4</v>
      </c>
      <c r="R1849" s="133">
        <v>-5.0249425000000001E-4</v>
      </c>
      <c r="S1849" s="134">
        <v>-7.0006607661709987E-7</v>
      </c>
      <c r="T1849" s="135">
        <v>-2.0111139359842398E-9</v>
      </c>
      <c r="U1849" s="135">
        <v>-7.0377346581999997E-2</v>
      </c>
      <c r="V1849" s="342">
        <v>-3.1576452E-5</v>
      </c>
      <c r="W1849" s="110" t="s">
        <v>6297</v>
      </c>
      <c r="X1849" s="110"/>
      <c r="Y1849" s="110"/>
      <c r="Z1849" s="90"/>
    </row>
    <row r="1850" spans="1:26" ht="14.5" customHeight="1">
      <c r="A1850" s="74" t="s">
        <v>6477</v>
      </c>
      <c r="B1850" s="129" t="s">
        <v>6190</v>
      </c>
      <c r="C1850" s="130" t="s">
        <v>792</v>
      </c>
      <c r="D1850" s="131" t="s">
        <v>557</v>
      </c>
      <c r="E1850" s="129" t="s">
        <v>957</v>
      </c>
      <c r="F1850" s="132" t="s">
        <v>6478</v>
      </c>
      <c r="G1850" s="132">
        <v>-0.1642077202783</v>
      </c>
      <c r="H1850" s="348">
        <v>-0.1642077202783</v>
      </c>
      <c r="I1850" s="74"/>
      <c r="J1850" s="337">
        <v>-1.1895085714285714</v>
      </c>
      <c r="K1850" s="338">
        <v>-1.1895085714285714</v>
      </c>
      <c r="L1850" s="74"/>
      <c r="M1850" s="339">
        <v>-2.1825681999999999E-2</v>
      </c>
      <c r="N1850" s="340">
        <f t="shared" si="116"/>
        <v>-2.1825681999999999E-2</v>
      </c>
      <c r="O1850" s="74"/>
      <c r="P1850" s="133">
        <v>-2.0061711999999999E-2</v>
      </c>
      <c r="Q1850" s="133">
        <v>-9.3499621000000003E-4</v>
      </c>
      <c r="R1850" s="133">
        <v>-8.2897356999999999E-4</v>
      </c>
      <c r="S1850" s="134">
        <v>-1.2027405523024002E-6</v>
      </c>
      <c r="T1850" s="135">
        <v>-3.4578262483822699E-9</v>
      </c>
      <c r="U1850" s="135">
        <v>-0.11610273643999999</v>
      </c>
      <c r="V1850" s="342">
        <v>-5.4629726999999997E-5</v>
      </c>
      <c r="W1850" s="110" t="s">
        <v>6211</v>
      </c>
      <c r="X1850" s="110"/>
      <c r="Y1850" s="110"/>
      <c r="Z1850" s="90"/>
    </row>
    <row r="1851" spans="1:26" ht="14.5" customHeight="1">
      <c r="A1851" s="74" t="s">
        <v>6479</v>
      </c>
      <c r="B1851" s="129" t="s">
        <v>6190</v>
      </c>
      <c r="C1851" s="130" t="s">
        <v>793</v>
      </c>
      <c r="D1851" s="131" t="s">
        <v>557</v>
      </c>
      <c r="E1851" s="129" t="s">
        <v>957</v>
      </c>
      <c r="F1851" s="132" t="s">
        <v>6480</v>
      </c>
      <c r="G1851" s="132">
        <v>-0.1629866108885</v>
      </c>
      <c r="H1851" s="348">
        <v>-0.1629866108885</v>
      </c>
      <c r="I1851" s="74"/>
      <c r="J1851" s="337">
        <v>-1.1813612781954888</v>
      </c>
      <c r="K1851" s="338">
        <v>-1.1813612781954888</v>
      </c>
      <c r="L1851" s="74"/>
      <c r="M1851" s="339">
        <v>-2.1667381999999999E-2</v>
      </c>
      <c r="N1851" s="340">
        <f t="shared" si="116"/>
        <v>-2.1667381999999999E-2</v>
      </c>
      <c r="O1851" s="74"/>
      <c r="P1851" s="133">
        <v>-1.9915893E-2</v>
      </c>
      <c r="Q1851" s="133">
        <v>-9.2819289000000001E-4</v>
      </c>
      <c r="R1851" s="133">
        <v>-8.2329566999999996E-4</v>
      </c>
      <c r="S1851" s="134">
        <v>-1.1939983697652001E-6</v>
      </c>
      <c r="T1851" s="135">
        <v>-3.4326659738888403E-9</v>
      </c>
      <c r="U1851" s="135">
        <v>-0.115307515643</v>
      </c>
      <c r="V1851" s="342">
        <v>-5.4228799999999998E-5</v>
      </c>
      <c r="W1851" s="110" t="s">
        <v>6211</v>
      </c>
      <c r="X1851" s="89"/>
      <c r="Y1851" s="89"/>
      <c r="Z1851" s="90"/>
    </row>
    <row r="1852" spans="1:26" ht="14.5" customHeight="1">
      <c r="A1852" s="74" t="s">
        <v>6481</v>
      </c>
      <c r="B1852" s="129" t="s">
        <v>6190</v>
      </c>
      <c r="C1852" s="130" t="s">
        <v>794</v>
      </c>
      <c r="D1852" s="131" t="s">
        <v>557</v>
      </c>
      <c r="E1852" s="129" t="s">
        <v>957</v>
      </c>
      <c r="F1852" s="132" t="s">
        <v>6482</v>
      </c>
      <c r="G1852" s="132">
        <v>-0.15443882539629999</v>
      </c>
      <c r="H1852" s="348">
        <v>-0.15443882539629999</v>
      </c>
      <c r="I1852" s="74"/>
      <c r="J1852" s="337">
        <v>-1.1243300751879699</v>
      </c>
      <c r="K1852" s="338">
        <v>-1.1243300751879699</v>
      </c>
      <c r="L1852" s="74"/>
      <c r="M1852" s="339">
        <v>-2.0559278E-2</v>
      </c>
      <c r="N1852" s="340">
        <f t="shared" si="116"/>
        <v>-2.0559278E-2</v>
      </c>
      <c r="O1852" s="74"/>
      <c r="P1852" s="133">
        <v>-1.8895157999999999E-2</v>
      </c>
      <c r="Q1852" s="133">
        <v>-8.8056964000000004E-4</v>
      </c>
      <c r="R1852" s="133">
        <v>-7.8355036000000002E-4</v>
      </c>
      <c r="S1852" s="134">
        <v>-1.1328031871293997E-6</v>
      </c>
      <c r="T1852" s="135">
        <v>-3.2565445485866596E-9</v>
      </c>
      <c r="U1852" s="135">
        <v>-0.1097409500601</v>
      </c>
      <c r="V1852" s="342">
        <v>-5.1422314000000002E-5</v>
      </c>
      <c r="W1852" s="110" t="s">
        <v>6211</v>
      </c>
      <c r="X1852" s="89"/>
      <c r="Y1852" s="89"/>
      <c r="Z1852" s="90"/>
    </row>
    <row r="1853" spans="1:26" ht="14.5" customHeight="1">
      <c r="B1853" s="129" t="s">
        <v>6190</v>
      </c>
      <c r="C1853" s="127" t="s">
        <v>579</v>
      </c>
      <c r="D1853" s="127" t="s">
        <v>580</v>
      </c>
      <c r="G1853" s="74"/>
      <c r="H1853" s="74"/>
      <c r="I1853" s="74"/>
      <c r="J1853" s="115"/>
      <c r="K1853" s="74"/>
      <c r="L1853" s="74"/>
      <c r="M1853" s="115"/>
      <c r="N1853" s="74"/>
      <c r="O1853" s="74"/>
      <c r="P1853" s="74"/>
      <c r="V1853" s="74"/>
      <c r="W1853" s="89"/>
      <c r="X1853" s="89"/>
      <c r="Y1853" s="89"/>
      <c r="Z1853" s="90"/>
    </row>
    <row r="1854" spans="1:26" ht="14.5" customHeight="1">
      <c r="A1854" s="74" t="s">
        <v>6483</v>
      </c>
      <c r="B1854" s="129" t="s">
        <v>6190</v>
      </c>
      <c r="C1854" s="130" t="s">
        <v>581</v>
      </c>
      <c r="D1854" s="131" t="s">
        <v>580</v>
      </c>
      <c r="E1854" s="129" t="s">
        <v>957</v>
      </c>
      <c r="F1854" s="132" t="s">
        <v>6484</v>
      </c>
      <c r="G1854" s="132">
        <v>0.16903682595649999</v>
      </c>
      <c r="H1854" s="348">
        <v>0.16903682595649999</v>
      </c>
      <c r="I1854" s="74"/>
      <c r="J1854" s="337">
        <v>1.2534825563909773</v>
      </c>
      <c r="K1854" s="338">
        <v>1.2534825563909773</v>
      </c>
      <c r="L1854" s="74"/>
      <c r="M1854" s="339">
        <v>1.8142710999999999E-2</v>
      </c>
      <c r="N1854" s="340">
        <f t="shared" si="116"/>
        <v>1.8142710999999999E-2</v>
      </c>
      <c r="O1854" s="74"/>
      <c r="P1854" s="133">
        <v>1.8217772E-2</v>
      </c>
      <c r="Q1854" s="133">
        <v>9.4696123999999998E-4</v>
      </c>
      <c r="R1854" s="133">
        <v>-1.0220222000000001E-3</v>
      </c>
      <c r="S1854" s="134">
        <v>1.0921925172280001E-6</v>
      </c>
      <c r="T1854" s="135">
        <v>3.50207558146823E-9</v>
      </c>
      <c r="U1854" s="135">
        <v>-0.14314036355700002</v>
      </c>
      <c r="V1854" s="342">
        <v>1.1187568E-5</v>
      </c>
      <c r="W1854" s="110" t="s">
        <v>6211</v>
      </c>
      <c r="X1854" s="110"/>
      <c r="Y1854" s="110"/>
      <c r="Z1854" s="90"/>
    </row>
    <row r="1855" spans="1:26" ht="14.5" customHeight="1">
      <c r="A1855" s="74" t="s">
        <v>6485</v>
      </c>
      <c r="B1855" s="129" t="s">
        <v>6190</v>
      </c>
      <c r="C1855" s="130" t="s">
        <v>582</v>
      </c>
      <c r="D1855" s="131" t="s">
        <v>580</v>
      </c>
      <c r="E1855" s="129" t="s">
        <v>957</v>
      </c>
      <c r="F1855" s="132" t="s">
        <v>6486</v>
      </c>
      <c r="G1855" s="132">
        <v>0.18366940209630001</v>
      </c>
      <c r="H1855" s="348">
        <v>0.18366940209630001</v>
      </c>
      <c r="I1855" s="74"/>
      <c r="J1855" s="337">
        <v>1.3630360902255638</v>
      </c>
      <c r="K1855" s="338">
        <v>1.3630360902255638</v>
      </c>
      <c r="L1855" s="74"/>
      <c r="M1855" s="339">
        <v>1.9959389000000001E-2</v>
      </c>
      <c r="N1855" s="340">
        <f t="shared" si="116"/>
        <v>1.9959389000000001E-2</v>
      </c>
      <c r="O1855" s="74"/>
      <c r="P1855" s="133">
        <v>1.9937462999999999E-2</v>
      </c>
      <c r="Q1855" s="133">
        <v>1.0303216E-3</v>
      </c>
      <c r="R1855" s="133">
        <v>-1.0083952000000001E-3</v>
      </c>
      <c r="S1855" s="134">
        <v>1.1952915363960004E-6</v>
      </c>
      <c r="T1855" s="135">
        <v>3.8103609858990587E-9</v>
      </c>
      <c r="U1855" s="135">
        <v>-0.14123182364299999</v>
      </c>
      <c r="V1855" s="342">
        <v>1.4584839E-5</v>
      </c>
      <c r="W1855" s="110" t="s">
        <v>6211</v>
      </c>
      <c r="X1855" s="110"/>
      <c r="Y1855" s="110"/>
      <c r="Z1855" s="90"/>
    </row>
    <row r="1856" spans="1:26" ht="14.5" customHeight="1">
      <c r="A1856" s="74" t="s">
        <v>6487</v>
      </c>
      <c r="B1856" s="129" t="s">
        <v>6190</v>
      </c>
      <c r="C1856" s="130" t="s">
        <v>583</v>
      </c>
      <c r="D1856" s="131" t="s">
        <v>580</v>
      </c>
      <c r="E1856" s="129" t="s">
        <v>957</v>
      </c>
      <c r="F1856" s="132" t="s">
        <v>6488</v>
      </c>
      <c r="G1856" s="132">
        <v>0.13573844087699999</v>
      </c>
      <c r="H1856" s="348">
        <v>0.13573844087699999</v>
      </c>
      <c r="I1856" s="74"/>
      <c r="J1856" s="337">
        <v>1.004353007518797</v>
      </c>
      <c r="K1856" s="338">
        <v>1.004353007518797</v>
      </c>
      <c r="L1856" s="74"/>
      <c r="M1856" s="339">
        <v>1.4381437E-2</v>
      </c>
      <c r="N1856" s="340">
        <f t="shared" si="116"/>
        <v>1.4381437E-2</v>
      </c>
      <c r="O1856" s="74"/>
      <c r="P1856" s="133">
        <v>1.4518309E-2</v>
      </c>
      <c r="Q1856" s="133">
        <v>7.5910134000000003E-4</v>
      </c>
      <c r="R1856" s="133">
        <v>-8.9597280000000004E-4</v>
      </c>
      <c r="S1856" s="134">
        <v>8.7040220463400004E-7</v>
      </c>
      <c r="T1856" s="135">
        <v>2.8073274716520995E-9</v>
      </c>
      <c r="U1856" s="135">
        <v>-0.125486381851</v>
      </c>
      <c r="V1856" s="342">
        <v>7.2059000999999998E-6</v>
      </c>
      <c r="W1856" s="110" t="s">
        <v>6211</v>
      </c>
      <c r="X1856" s="110"/>
      <c r="Y1856" s="110"/>
      <c r="Z1856" s="90"/>
    </row>
    <row r="1857" spans="1:26" ht="14.5" customHeight="1">
      <c r="B1857" s="129" t="s">
        <v>6190</v>
      </c>
      <c r="C1857" s="127" t="s">
        <v>6489</v>
      </c>
      <c r="D1857" s="127" t="s">
        <v>6490</v>
      </c>
      <c r="G1857" s="74"/>
      <c r="H1857" s="74"/>
      <c r="I1857" s="74"/>
      <c r="J1857" s="115"/>
      <c r="K1857" s="74"/>
      <c r="L1857" s="74"/>
      <c r="M1857" s="115"/>
      <c r="N1857" s="74"/>
      <c r="O1857" s="74"/>
      <c r="P1857" s="74"/>
      <c r="V1857" s="74"/>
      <c r="W1857" s="110"/>
      <c r="X1857" s="110"/>
      <c r="Y1857" s="110"/>
      <c r="Z1857" s="90"/>
    </row>
    <row r="1858" spans="1:26" ht="14.5" customHeight="1">
      <c r="A1858" s="74" t="s">
        <v>6491</v>
      </c>
      <c r="B1858" s="129" t="s">
        <v>6190</v>
      </c>
      <c r="C1858" s="130" t="s">
        <v>6492</v>
      </c>
      <c r="D1858" s="131" t="s">
        <v>6490</v>
      </c>
      <c r="E1858" s="129" t="s">
        <v>957</v>
      </c>
      <c r="F1858" s="132" t="s">
        <v>6493</v>
      </c>
      <c r="G1858" s="132">
        <v>0.1912924234882</v>
      </c>
      <c r="H1858" s="348">
        <v>0.1912924234882</v>
      </c>
      <c r="I1858" s="74"/>
      <c r="J1858" s="337">
        <v>1.4202236090225564</v>
      </c>
      <c r="K1858" s="338">
        <v>1.4202236090225564</v>
      </c>
      <c r="L1858" s="74"/>
      <c r="M1858" s="339">
        <v>2.0851791000000001E-2</v>
      </c>
      <c r="N1858" s="340">
        <f t="shared" si="116"/>
        <v>2.0851791000000001E-2</v>
      </c>
      <c r="O1858" s="74"/>
      <c r="P1858" s="133">
        <v>2.0802575E-2</v>
      </c>
      <c r="Q1858" s="133">
        <v>1.0735090000000001E-3</v>
      </c>
      <c r="R1858" s="133">
        <v>-1.0242934E-3</v>
      </c>
      <c r="S1858" s="134">
        <v>1.2471567640389999E-6</v>
      </c>
      <c r="T1858" s="135">
        <v>3.9700775181092592E-9</v>
      </c>
      <c r="U1858" s="135">
        <v>-0.14345845187599998</v>
      </c>
      <c r="V1858" s="342">
        <v>1.5804444000000001E-5</v>
      </c>
      <c r="W1858" s="110" t="s">
        <v>6211</v>
      </c>
      <c r="X1858" s="110"/>
      <c r="Y1858" s="110"/>
      <c r="Z1858" s="90"/>
    </row>
    <row r="1859" spans="1:26" ht="14.5" customHeight="1">
      <c r="A1859" s="74" t="s">
        <v>6494</v>
      </c>
      <c r="B1859" s="129" t="s">
        <v>6190</v>
      </c>
      <c r="C1859" s="130" t="s">
        <v>6495</v>
      </c>
      <c r="D1859" s="131" t="s">
        <v>6490</v>
      </c>
      <c r="E1859" s="129" t="s">
        <v>957</v>
      </c>
      <c r="F1859" s="132" t="s">
        <v>6496</v>
      </c>
      <c r="G1859" s="132">
        <v>0.14626297830319998</v>
      </c>
      <c r="H1859" s="348">
        <v>0.14626297830319998</v>
      </c>
      <c r="I1859" s="74"/>
      <c r="J1859" s="337">
        <v>1.096830827067669</v>
      </c>
      <c r="K1859" s="338">
        <v>1.096830827067669</v>
      </c>
      <c r="L1859" s="74"/>
      <c r="M1859" s="339">
        <v>1.5179936999999999E-2</v>
      </c>
      <c r="N1859" s="340">
        <f t="shared" si="116"/>
        <v>1.5179936999999999E-2</v>
      </c>
      <c r="O1859" s="74"/>
      <c r="P1859" s="133">
        <v>1.5485011E-2</v>
      </c>
      <c r="Q1859" s="133">
        <v>8.1915055999999997E-4</v>
      </c>
      <c r="R1859" s="133">
        <v>-1.1242244E-3</v>
      </c>
      <c r="S1859" s="134">
        <v>9.2835798891900009E-7</v>
      </c>
      <c r="T1859" s="135">
        <v>3.0294029680005495E-9</v>
      </c>
      <c r="U1859" s="135">
        <v>-0.157454397912</v>
      </c>
      <c r="V1859" s="342">
        <v>3.8408471999999998E-6</v>
      </c>
      <c r="W1859" s="110" t="s">
        <v>6211</v>
      </c>
      <c r="X1859" s="110"/>
      <c r="Y1859" s="110"/>
      <c r="Z1859" s="90"/>
    </row>
    <row r="1860" spans="1:26" ht="14.5" customHeight="1">
      <c r="A1860" s="74" t="s">
        <v>6497</v>
      </c>
      <c r="B1860" s="129" t="s">
        <v>6190</v>
      </c>
      <c r="C1860" s="130" t="s">
        <v>6498</v>
      </c>
      <c r="D1860" s="131" t="s">
        <v>6490</v>
      </c>
      <c r="E1860" s="129" t="s">
        <v>957</v>
      </c>
      <c r="F1860" s="132" t="s">
        <v>6499</v>
      </c>
      <c r="G1860" s="132">
        <v>0.1468935304747</v>
      </c>
      <c r="H1860" s="348">
        <v>0.1468935304747</v>
      </c>
      <c r="I1860" s="74"/>
      <c r="J1860" s="337">
        <v>1.0999446616541353</v>
      </c>
      <c r="K1860" s="338">
        <v>1.0999446616541353</v>
      </c>
      <c r="L1860" s="74"/>
      <c r="M1860" s="339">
        <v>1.5205878000000001E-2</v>
      </c>
      <c r="N1860" s="340">
        <f t="shared" si="116"/>
        <v>1.5205878000000001E-2</v>
      </c>
      <c r="O1860" s="74"/>
      <c r="P1860" s="133">
        <v>1.5526649999999999E-2</v>
      </c>
      <c r="Q1860" s="133">
        <v>8.2218948E-4</v>
      </c>
      <c r="R1860" s="133">
        <v>-1.1429615E-3</v>
      </c>
      <c r="S1860" s="134">
        <v>9.3085434419999987E-7</v>
      </c>
      <c r="T1860" s="135">
        <v>3.0406415339810507E-9</v>
      </c>
      <c r="U1860" s="135">
        <v>-0.16007864154400001</v>
      </c>
      <c r="V1860" s="342">
        <v>3.5402475999999999E-6</v>
      </c>
      <c r="W1860" s="110" t="s">
        <v>6211</v>
      </c>
      <c r="X1860" s="110"/>
      <c r="Y1860" s="110"/>
      <c r="Z1860" s="90"/>
    </row>
    <row r="1861" spans="1:26" ht="14.5" customHeight="1">
      <c r="A1861" s="74" t="s">
        <v>6500</v>
      </c>
      <c r="B1861" s="129" t="s">
        <v>6190</v>
      </c>
      <c r="C1861" s="130" t="s">
        <v>6501</v>
      </c>
      <c r="D1861" s="131" t="s">
        <v>6490</v>
      </c>
      <c r="E1861" s="129" t="s">
        <v>957</v>
      </c>
      <c r="F1861" s="132" t="s">
        <v>6502</v>
      </c>
      <c r="G1861" s="132">
        <v>0.58613762648579992</v>
      </c>
      <c r="H1861" s="348">
        <v>0.58613762648579992</v>
      </c>
      <c r="I1861" s="74"/>
      <c r="J1861" s="337">
        <v>0.63645111278195488</v>
      </c>
      <c r="K1861" s="338">
        <v>0.63645111278195488</v>
      </c>
      <c r="L1861" s="74"/>
      <c r="M1861" s="339">
        <v>9.1467093999999995E-3</v>
      </c>
      <c r="N1861" s="340">
        <f t="shared" si="116"/>
        <v>9.1467093999999995E-3</v>
      </c>
      <c r="O1861" s="74"/>
      <c r="P1861" s="133">
        <v>9.2186048999999999E-3</v>
      </c>
      <c r="Q1861" s="133">
        <v>4.8113206999999999E-4</v>
      </c>
      <c r="R1861" s="133">
        <v>-5.5302756999999999E-4</v>
      </c>
      <c r="S1861" s="134">
        <v>5.52674152784E-7</v>
      </c>
      <c r="T1861" s="135">
        <v>1.7793345515195598E-9</v>
      </c>
      <c r="U1861" s="135">
        <v>-7.7454841680100001E-2</v>
      </c>
      <c r="V1861" s="342">
        <v>9.5203065999999997E-5</v>
      </c>
      <c r="W1861" s="110" t="s">
        <v>6211</v>
      </c>
      <c r="X1861" s="110"/>
      <c r="Y1861" s="110"/>
      <c r="Z1861" s="90"/>
    </row>
    <row r="1862" spans="1:26" ht="14.5" customHeight="1">
      <c r="A1862" s="74" t="s">
        <v>6503</v>
      </c>
      <c r="B1862" s="129" t="s">
        <v>6190</v>
      </c>
      <c r="C1862" s="130" t="s">
        <v>6504</v>
      </c>
      <c r="D1862" s="131" t="s">
        <v>6490</v>
      </c>
      <c r="E1862" s="129" t="s">
        <v>957</v>
      </c>
      <c r="F1862" s="132" t="s">
        <v>6505</v>
      </c>
      <c r="G1862" s="132">
        <v>0.1141650641162</v>
      </c>
      <c r="H1862" s="348">
        <v>0.1141650641162</v>
      </c>
      <c r="I1862" s="74"/>
      <c r="J1862" s="337">
        <v>0.85942007518796992</v>
      </c>
      <c r="K1862" s="338">
        <v>0.85942007518796992</v>
      </c>
      <c r="L1862" s="74"/>
      <c r="M1862" s="339">
        <v>1.1331374999999999E-2</v>
      </c>
      <c r="N1862" s="340">
        <f t="shared" si="116"/>
        <v>1.1331374999999999E-2</v>
      </c>
      <c r="O1862" s="74"/>
      <c r="P1862" s="133">
        <v>1.1795393E-2</v>
      </c>
      <c r="Q1862" s="133">
        <v>6.3749480999999997E-4</v>
      </c>
      <c r="R1862" s="133">
        <v>-1.1015128000000001E-3</v>
      </c>
      <c r="S1862" s="134">
        <v>7.0715784194800017E-7</v>
      </c>
      <c r="T1862" s="135">
        <v>2.3575992118532599E-9</v>
      </c>
      <c r="U1862" s="135">
        <v>-0.15427350472199999</v>
      </c>
      <c r="V1862" s="342">
        <v>-2.3813284000000001E-6</v>
      </c>
      <c r="W1862" s="110" t="s">
        <v>6211</v>
      </c>
      <c r="X1862" s="110"/>
      <c r="Y1862" s="110"/>
      <c r="Z1862" s="90"/>
    </row>
    <row r="1863" spans="1:26" ht="14.5" customHeight="1">
      <c r="A1863" s="74" t="s">
        <v>6506</v>
      </c>
      <c r="B1863" s="129" t="s">
        <v>6190</v>
      </c>
      <c r="C1863" s="130" t="s">
        <v>6507</v>
      </c>
      <c r="D1863" s="131" t="s">
        <v>6490</v>
      </c>
      <c r="E1863" s="129" t="s">
        <v>957</v>
      </c>
      <c r="F1863" s="132" t="s">
        <v>6508</v>
      </c>
      <c r="G1863" s="132">
        <v>9.1917206927200013E-2</v>
      </c>
      <c r="H1863" s="348">
        <v>9.1917206927200013E-2</v>
      </c>
      <c r="I1863" s="74"/>
      <c r="J1863" s="337">
        <v>0.68133950375939856</v>
      </c>
      <c r="K1863" s="338">
        <v>0.68133950375939856</v>
      </c>
      <c r="L1863" s="74"/>
      <c r="M1863" s="339">
        <v>9.8788875000000009E-3</v>
      </c>
      <c r="N1863" s="340">
        <f t="shared" si="116"/>
        <v>9.8788875000000009E-3</v>
      </c>
      <c r="O1863" s="74"/>
      <c r="P1863" s="133">
        <v>9.9135638000000005E-3</v>
      </c>
      <c r="Q1863" s="133">
        <v>5.1494455000000001E-4</v>
      </c>
      <c r="R1863" s="133">
        <v>-5.4962082999999995E-4</v>
      </c>
      <c r="S1863" s="134">
        <v>5.9433835209319995E-7</v>
      </c>
      <c r="T1863" s="135">
        <v>1.9043807156518195E-9</v>
      </c>
      <c r="U1863" s="135">
        <v>-7.6977707201600007E-2</v>
      </c>
      <c r="V1863" s="342">
        <v>6.2321409999999997E-6</v>
      </c>
      <c r="W1863" s="110" t="s">
        <v>6211</v>
      </c>
      <c r="X1863" s="110"/>
      <c r="Y1863" s="110"/>
      <c r="Z1863" s="90"/>
    </row>
    <row r="1864" spans="1:26" ht="14.5" customHeight="1">
      <c r="A1864" s="74" t="s">
        <v>6509</v>
      </c>
      <c r="B1864" s="129" t="s">
        <v>6190</v>
      </c>
      <c r="C1864" s="130" t="s">
        <v>6510</v>
      </c>
      <c r="D1864" s="131" t="s">
        <v>6490</v>
      </c>
      <c r="E1864" s="129" t="s">
        <v>957</v>
      </c>
      <c r="F1864" s="132" t="s">
        <v>6511</v>
      </c>
      <c r="G1864" s="132">
        <v>0.1862584484608</v>
      </c>
      <c r="H1864" s="348">
        <v>0.1862584484608</v>
      </c>
      <c r="I1864" s="74"/>
      <c r="J1864" s="337">
        <v>1.385312857142857</v>
      </c>
      <c r="K1864" s="338">
        <v>1.385312857142857</v>
      </c>
      <c r="L1864" s="74"/>
      <c r="M1864" s="339">
        <v>2.0604395000000001E-2</v>
      </c>
      <c r="N1864" s="340">
        <f t="shared" si="116"/>
        <v>2.0604395000000001E-2</v>
      </c>
      <c r="O1864" s="74"/>
      <c r="P1864" s="133">
        <v>2.0431614000000001E-2</v>
      </c>
      <c r="Q1864" s="133">
        <v>1.0471775E-3</v>
      </c>
      <c r="R1864" s="133">
        <v>-8.7439677999999997E-4</v>
      </c>
      <c r="S1864" s="134">
        <v>1.2249169816210003E-6</v>
      </c>
      <c r="T1864" s="135">
        <v>3.87269801183632E-9</v>
      </c>
      <c r="U1864" s="135">
        <v>-0.12246453282099999</v>
      </c>
      <c r="V1864" s="342">
        <v>1.8302371E-5</v>
      </c>
      <c r="W1864" s="110" t="s">
        <v>6211</v>
      </c>
      <c r="X1864" s="110"/>
      <c r="Y1864" s="110"/>
      <c r="Z1864" s="90"/>
    </row>
    <row r="1865" spans="1:26" ht="14.5" customHeight="1">
      <c r="A1865" s="74" t="s">
        <v>6512</v>
      </c>
      <c r="B1865" s="129" t="s">
        <v>6190</v>
      </c>
      <c r="C1865" s="130" t="s">
        <v>6513</v>
      </c>
      <c r="D1865" s="131" t="s">
        <v>6490</v>
      </c>
      <c r="E1865" s="129" t="s">
        <v>957</v>
      </c>
      <c r="F1865" s="132" t="s">
        <v>6514</v>
      </c>
      <c r="G1865" s="132">
        <v>0.14245701566499999</v>
      </c>
      <c r="H1865" s="348">
        <v>0.14245701566499999</v>
      </c>
      <c r="I1865" s="74"/>
      <c r="J1865" s="337">
        <v>1.0569311278195488</v>
      </c>
      <c r="K1865" s="338">
        <v>1.0569311278195488</v>
      </c>
      <c r="L1865" s="74"/>
      <c r="M1865" s="339">
        <v>1.5445451000000001E-2</v>
      </c>
      <c r="N1865" s="340">
        <f t="shared" si="116"/>
        <v>1.5445451000000001E-2</v>
      </c>
      <c r="O1865" s="74"/>
      <c r="P1865" s="133">
        <v>1.5443146E-2</v>
      </c>
      <c r="Q1865" s="133">
        <v>7.9891418E-4</v>
      </c>
      <c r="R1865" s="133">
        <v>-7.9660953000000004E-4</v>
      </c>
      <c r="S1865" s="134">
        <v>9.258480916868001E-7</v>
      </c>
      <c r="T1865" s="135">
        <v>2.9545642989680602E-9</v>
      </c>
      <c r="U1865" s="135">
        <v>-0.11156996289440001</v>
      </c>
      <c r="V1865" s="342">
        <v>1.0968762E-5</v>
      </c>
      <c r="W1865" s="110" t="s">
        <v>6211</v>
      </c>
      <c r="X1865" s="110"/>
      <c r="Y1865" s="110"/>
      <c r="Z1865" s="90"/>
    </row>
    <row r="1866" spans="1:26" ht="14.5" customHeight="1">
      <c r="A1866" s="74" t="s">
        <v>6515</v>
      </c>
      <c r="B1866" s="129" t="s">
        <v>6190</v>
      </c>
      <c r="C1866" s="130" t="s">
        <v>6516</v>
      </c>
      <c r="D1866" s="131" t="s">
        <v>6490</v>
      </c>
      <c r="E1866" s="129" t="s">
        <v>957</v>
      </c>
      <c r="F1866" s="132" t="s">
        <v>6517</v>
      </c>
      <c r="G1866" s="132">
        <v>1.2572835392602</v>
      </c>
      <c r="H1866" s="348">
        <v>1.2572835392602</v>
      </c>
      <c r="I1866" s="74"/>
      <c r="J1866" s="337">
        <v>0.4024777669172932</v>
      </c>
      <c r="K1866" s="338">
        <v>0.4024777669172932</v>
      </c>
      <c r="L1866" s="74"/>
      <c r="M1866" s="339">
        <v>0.37727137999999999</v>
      </c>
      <c r="N1866" s="340">
        <f t="shared" si="116"/>
        <v>0.37727137999999999</v>
      </c>
      <c r="O1866" s="74"/>
      <c r="P1866" s="133">
        <v>0.37031367999999998</v>
      </c>
      <c r="Q1866" s="133">
        <v>7.1859517000000001E-3</v>
      </c>
      <c r="R1866" s="133">
        <v>-2.2825163000000001E-4</v>
      </c>
      <c r="S1866" s="134">
        <v>2.2201059553266499E-5</v>
      </c>
      <c r="T1866" s="135">
        <v>2.6575265526349463E-8</v>
      </c>
      <c r="U1866" s="135">
        <v>-3.1968015060999999E-2</v>
      </c>
      <c r="V1866" s="341">
        <v>3.3734873999999998E-4</v>
      </c>
      <c r="W1866" s="110" t="s">
        <v>6211</v>
      </c>
      <c r="X1866" s="110"/>
      <c r="Y1866" s="110"/>
      <c r="Z1866" s="90"/>
    </row>
    <row r="1867" spans="1:26" ht="14.5" customHeight="1">
      <c r="A1867" s="74" t="s">
        <v>6518</v>
      </c>
      <c r="B1867" s="129" t="s">
        <v>6190</v>
      </c>
      <c r="C1867" s="130" t="s">
        <v>6519</v>
      </c>
      <c r="D1867" s="131" t="s">
        <v>6490</v>
      </c>
      <c r="E1867" s="129" t="s">
        <v>957</v>
      </c>
      <c r="F1867" s="132" t="s">
        <v>6520</v>
      </c>
      <c r="G1867" s="132">
        <v>-9.3993738086599998E-2</v>
      </c>
      <c r="H1867" s="348">
        <v>-9.3993738086599998E-2</v>
      </c>
      <c r="I1867" s="74"/>
      <c r="J1867" s="337">
        <v>-0.72103775187969921</v>
      </c>
      <c r="K1867" s="338">
        <v>-0.72103775187969921</v>
      </c>
      <c r="L1867" s="74"/>
      <c r="M1867" s="339">
        <v>-1.2723402E-2</v>
      </c>
      <c r="N1867" s="340">
        <f t="shared" si="116"/>
        <v>-1.2723402E-2</v>
      </c>
      <c r="O1867" s="74"/>
      <c r="P1867" s="133">
        <v>-1.1677102E-2</v>
      </c>
      <c r="Q1867" s="133">
        <v>-5.4380520999999999E-4</v>
      </c>
      <c r="R1867" s="133">
        <v>-5.0249425000000001E-4</v>
      </c>
      <c r="S1867" s="134">
        <v>-7.0006607661709987E-7</v>
      </c>
      <c r="T1867" s="135">
        <v>-2.0111139359842398E-9</v>
      </c>
      <c r="U1867" s="135">
        <v>-7.0377346581999997E-2</v>
      </c>
      <c r="V1867" s="342">
        <v>-3.1576452E-5</v>
      </c>
      <c r="W1867" s="110" t="s">
        <v>6211</v>
      </c>
      <c r="X1867" s="110"/>
      <c r="Y1867" s="110"/>
      <c r="Z1867" s="90"/>
    </row>
    <row r="1868" spans="1:26" ht="14.5" customHeight="1">
      <c r="A1868" s="74" t="s">
        <v>6521</v>
      </c>
      <c r="B1868" s="129" t="s">
        <v>6190</v>
      </c>
      <c r="C1868" s="130" t="s">
        <v>6522</v>
      </c>
      <c r="D1868" s="131" t="s">
        <v>6490</v>
      </c>
      <c r="E1868" s="129" t="s">
        <v>957</v>
      </c>
      <c r="F1868" s="132" t="s">
        <v>6523</v>
      </c>
      <c r="G1868" s="132">
        <v>0.19366143349340001</v>
      </c>
      <c r="H1868" s="348">
        <v>0.19366143349340001</v>
      </c>
      <c r="I1868" s="74"/>
      <c r="J1868" s="337">
        <v>1.4404356390977442</v>
      </c>
      <c r="K1868" s="338">
        <v>1.4404356390977442</v>
      </c>
      <c r="L1868" s="74"/>
      <c r="M1868" s="339">
        <v>2.1316251000000001E-2</v>
      </c>
      <c r="N1868" s="340">
        <f t="shared" si="116"/>
        <v>2.1316251000000001E-2</v>
      </c>
      <c r="O1868" s="74"/>
      <c r="P1868" s="133">
        <v>2.1182414E-2</v>
      </c>
      <c r="Q1868" s="133">
        <v>1.0882915999999999E-3</v>
      </c>
      <c r="R1868" s="133">
        <v>-9.5445518000000003E-4</v>
      </c>
      <c r="S1868" s="134">
        <v>1.269928927375E-6</v>
      </c>
      <c r="T1868" s="135">
        <v>4.0247469983196108E-9</v>
      </c>
      <c r="U1868" s="135">
        <v>-0.13367720106599998</v>
      </c>
      <c r="V1868" s="342">
        <v>1.7947293000000001E-5</v>
      </c>
      <c r="W1868" s="110" t="s">
        <v>6252</v>
      </c>
      <c r="X1868" s="110"/>
      <c r="Y1868" s="110"/>
      <c r="Z1868" s="90"/>
    </row>
    <row r="1869" spans="1:26" ht="14.5" customHeight="1">
      <c r="A1869" s="74" t="s">
        <v>6524</v>
      </c>
      <c r="B1869" s="129" t="s">
        <v>6190</v>
      </c>
      <c r="C1869" s="130" t="s">
        <v>6525</v>
      </c>
      <c r="D1869" s="131" t="s">
        <v>6490</v>
      </c>
      <c r="E1869" s="129" t="s">
        <v>957</v>
      </c>
      <c r="F1869" s="132" t="s">
        <v>6526</v>
      </c>
      <c r="G1869" s="132">
        <v>0.19497540753500001</v>
      </c>
      <c r="H1869" s="348">
        <v>0.19497540753500001</v>
      </c>
      <c r="I1869" s="74"/>
      <c r="J1869" s="337">
        <v>1.6263508270676692</v>
      </c>
      <c r="K1869" s="338">
        <v>1.6263508270676692</v>
      </c>
      <c r="L1869" s="74"/>
      <c r="M1869" s="339">
        <v>2.2370149999999998E-2</v>
      </c>
      <c r="N1869" s="340">
        <f t="shared" ref="N1869:N1874" si="117">M1869</f>
        <v>2.2370149999999998E-2</v>
      </c>
      <c r="O1869" s="74"/>
      <c r="P1869" s="133">
        <v>2.2117851000000001E-2</v>
      </c>
      <c r="Q1869" s="133">
        <v>1.1329414000000001E-3</v>
      </c>
      <c r="R1869" s="133">
        <v>-8.8064247000000002E-4</v>
      </c>
      <c r="S1869" s="134">
        <v>1.326010207016E-6</v>
      </c>
      <c r="T1869" s="135">
        <v>4.1898718975481493E-9</v>
      </c>
      <c r="U1869" s="135">
        <v>-0.123339280698</v>
      </c>
      <c r="V1869" s="342">
        <v>1.8397166000000001E-5</v>
      </c>
      <c r="W1869" s="110" t="s">
        <v>6527</v>
      </c>
      <c r="X1869" s="110"/>
      <c r="Y1869" s="110"/>
      <c r="Z1869" s="90"/>
    </row>
    <row r="1870" spans="1:26" ht="14.5" customHeight="1">
      <c r="A1870" s="74" t="s">
        <v>6528</v>
      </c>
      <c r="B1870" s="129" t="s">
        <v>6190</v>
      </c>
      <c r="C1870" s="130" t="s">
        <v>6529</v>
      </c>
      <c r="D1870" s="131" t="s">
        <v>6490</v>
      </c>
      <c r="E1870" s="129" t="s">
        <v>957</v>
      </c>
      <c r="F1870" s="132" t="s">
        <v>6530</v>
      </c>
      <c r="G1870" s="132">
        <v>0.1905089879887</v>
      </c>
      <c r="H1870" s="348">
        <v>0.1905089879887</v>
      </c>
      <c r="I1870" s="74"/>
      <c r="J1870" s="337">
        <v>1.4210605263157894</v>
      </c>
      <c r="K1870" s="338">
        <v>1.4210605263157894</v>
      </c>
      <c r="L1870" s="74"/>
      <c r="M1870" s="339">
        <v>2.1627068999999999E-2</v>
      </c>
      <c r="N1870" s="340">
        <f t="shared" si="117"/>
        <v>2.1627068999999999E-2</v>
      </c>
      <c r="O1870" s="74"/>
      <c r="P1870" s="133">
        <v>2.1220836999999999E-2</v>
      </c>
      <c r="Q1870" s="133">
        <v>1.0745212E-3</v>
      </c>
      <c r="R1870" s="133">
        <v>-6.6828896999999998E-4</v>
      </c>
      <c r="S1870" s="134">
        <v>1.2722324433117999E-6</v>
      </c>
      <c r="T1870" s="135">
        <v>3.9738209235218995E-9</v>
      </c>
      <c r="U1870" s="135">
        <v>-9.3597893870100007E-2</v>
      </c>
      <c r="V1870" s="342">
        <v>2.4081492000000001E-5</v>
      </c>
      <c r="W1870" s="110" t="s">
        <v>6211</v>
      </c>
      <c r="X1870" s="110"/>
      <c r="Y1870" s="110"/>
      <c r="Z1870" s="90"/>
    </row>
    <row r="1871" spans="1:26" ht="14.5" customHeight="1">
      <c r="A1871" s="74" t="s">
        <v>6531</v>
      </c>
      <c r="B1871" s="129" t="s">
        <v>6190</v>
      </c>
      <c r="C1871" s="130" t="s">
        <v>6532</v>
      </c>
      <c r="D1871" s="131" t="s">
        <v>6490</v>
      </c>
      <c r="E1871" s="129" t="s">
        <v>957</v>
      </c>
      <c r="F1871" s="132" t="s">
        <v>6533</v>
      </c>
      <c r="G1871" s="132">
        <v>0.18982160720989999</v>
      </c>
      <c r="H1871" s="348">
        <v>0.18982160720989999</v>
      </c>
      <c r="I1871" s="74"/>
      <c r="J1871" s="337">
        <v>1.4101454887218046</v>
      </c>
      <c r="K1871" s="338">
        <v>1.4101454887218046</v>
      </c>
      <c r="L1871" s="74"/>
      <c r="M1871" s="339">
        <v>2.0742157000000001E-2</v>
      </c>
      <c r="N1871" s="340">
        <f t="shared" si="117"/>
        <v>2.0742157000000001E-2</v>
      </c>
      <c r="O1871" s="74"/>
      <c r="P1871" s="133">
        <v>2.0672972000000001E-2</v>
      </c>
      <c r="Q1871" s="133">
        <v>1.0656573999999999E-3</v>
      </c>
      <c r="R1871" s="133">
        <v>-9.9647165000000008E-4</v>
      </c>
      <c r="S1871" s="134">
        <v>1.2393867915299999E-6</v>
      </c>
      <c r="T1871" s="135">
        <v>3.9410406996526504E-9</v>
      </c>
      <c r="U1871" s="135">
        <v>-0.139561854968</v>
      </c>
      <c r="V1871" s="342">
        <v>1.6151678E-5</v>
      </c>
      <c r="W1871" s="110" t="s">
        <v>6211</v>
      </c>
      <c r="X1871" s="110"/>
      <c r="Y1871" s="110"/>
      <c r="Z1871" s="90"/>
    </row>
    <row r="1872" spans="1:26" ht="14.5" customHeight="1">
      <c r="A1872" s="74" t="s">
        <v>6534</v>
      </c>
      <c r="B1872" s="129" t="s">
        <v>6190</v>
      </c>
      <c r="C1872" s="130" t="s">
        <v>6535</v>
      </c>
      <c r="D1872" s="131" t="s">
        <v>6490</v>
      </c>
      <c r="E1872" s="129" t="s">
        <v>957</v>
      </c>
      <c r="F1872" s="132" t="s">
        <v>6536</v>
      </c>
      <c r="G1872" s="132">
        <v>6.0723434371608001</v>
      </c>
      <c r="H1872" s="348">
        <v>6.0723434371608001</v>
      </c>
      <c r="I1872" s="74"/>
      <c r="J1872" s="337">
        <v>1.1853128571428571</v>
      </c>
      <c r="K1872" s="338">
        <v>1.1853128571428571</v>
      </c>
      <c r="L1872" s="74"/>
      <c r="M1872" s="339">
        <v>1.8422772000000001</v>
      </c>
      <c r="N1872" s="340">
        <f t="shared" si="117"/>
        <v>1.8422772000000001</v>
      </c>
      <c r="O1872" s="74"/>
      <c r="P1872" s="133">
        <v>1.8084342</v>
      </c>
      <c r="Q1872" s="133">
        <v>3.4717380999999999E-2</v>
      </c>
      <c r="R1872" s="133">
        <v>-8.7439677999999997E-4</v>
      </c>
      <c r="S1872" s="134">
        <v>1.0841931330062099E-4</v>
      </c>
      <c r="T1872" s="135">
        <v>1.2839268407683131E-7</v>
      </c>
      <c r="U1872" s="135">
        <v>-0.12246453282099999</v>
      </c>
      <c r="V1872" s="341">
        <v>1.6413809000000001E-3</v>
      </c>
      <c r="W1872" s="110" t="s">
        <v>6252</v>
      </c>
      <c r="X1872" s="110"/>
      <c r="Y1872" s="110"/>
      <c r="Z1872" s="90"/>
    </row>
    <row r="1873" spans="1:26" ht="14.5" customHeight="1">
      <c r="A1873" s="74" t="s">
        <v>6537</v>
      </c>
      <c r="B1873" s="129" t="s">
        <v>6190</v>
      </c>
      <c r="C1873" s="130" t="s">
        <v>6538</v>
      </c>
      <c r="D1873" s="131" t="s">
        <v>6490</v>
      </c>
      <c r="E1873" s="129" t="s">
        <v>957</v>
      </c>
      <c r="F1873" s="132" t="s">
        <v>6539</v>
      </c>
      <c r="G1873" s="132">
        <v>0.1408237715573</v>
      </c>
      <c r="H1873" s="348">
        <v>0.1408237715573</v>
      </c>
      <c r="I1873" s="74"/>
      <c r="J1873" s="337">
        <v>1.0467636842105261</v>
      </c>
      <c r="K1873" s="338">
        <v>1.0467636842105261</v>
      </c>
      <c r="L1873" s="74"/>
      <c r="M1873" s="339">
        <v>1.5568131000000001E-2</v>
      </c>
      <c r="N1873" s="340">
        <f t="shared" si="117"/>
        <v>1.5568131000000001E-2</v>
      </c>
      <c r="O1873" s="74"/>
      <c r="P1873" s="133">
        <v>1.5440875E-2</v>
      </c>
      <c r="Q1873" s="133">
        <v>7.9157003E-4</v>
      </c>
      <c r="R1873" s="133">
        <v>-6.6431442999999996E-4</v>
      </c>
      <c r="S1873" s="134">
        <v>9.2571193067629975E-7</v>
      </c>
      <c r="T1873" s="135">
        <v>2.9274039264415004E-9</v>
      </c>
      <c r="U1873" s="135">
        <v>-9.3041237311800001E-2</v>
      </c>
      <c r="V1873" s="342">
        <v>1.3766732000000001E-5</v>
      </c>
      <c r="W1873" s="74" t="s">
        <v>786</v>
      </c>
      <c r="X1873" s="110"/>
      <c r="Y1873" s="110"/>
      <c r="Z1873" s="90"/>
    </row>
    <row r="1874" spans="1:26" ht="14.5" customHeight="1">
      <c r="A1874" s="74" t="s">
        <v>6540</v>
      </c>
      <c r="B1874" s="129" t="s">
        <v>6190</v>
      </c>
      <c r="C1874" s="130" t="s">
        <v>6541</v>
      </c>
      <c r="D1874" s="131" t="s">
        <v>6490</v>
      </c>
      <c r="E1874" s="129" t="s">
        <v>957</v>
      </c>
      <c r="F1874" s="132" t="s">
        <v>6542</v>
      </c>
      <c r="G1874" s="132">
        <v>0.16129317800770002</v>
      </c>
      <c r="H1874" s="348">
        <v>0.16129317800770002</v>
      </c>
      <c r="I1874" s="74"/>
      <c r="J1874" s="337">
        <v>1.1996654887218046</v>
      </c>
      <c r="K1874" s="338">
        <v>1.1996654887218046</v>
      </c>
      <c r="L1874" s="74"/>
      <c r="M1874" s="339">
        <v>1.7853014E-2</v>
      </c>
      <c r="N1874" s="340">
        <f t="shared" si="117"/>
        <v>1.7853014E-2</v>
      </c>
      <c r="O1874" s="74"/>
      <c r="P1874" s="133">
        <v>1.7699029000000002E-2</v>
      </c>
      <c r="Q1874" s="133">
        <v>9.0687484000000001E-4</v>
      </c>
      <c r="R1874" s="133">
        <v>-7.5288969000000003E-4</v>
      </c>
      <c r="S1874" s="134">
        <v>1.0610928826371E-6</v>
      </c>
      <c r="T1874" s="135">
        <v>3.3538270162047503E-9</v>
      </c>
      <c r="U1874" s="135">
        <v>-0.10544673775339999</v>
      </c>
      <c r="V1874" s="342">
        <v>1.5951748E-5</v>
      </c>
      <c r="W1874" s="110" t="s">
        <v>6211</v>
      </c>
      <c r="X1874" s="110"/>
      <c r="Y1874" s="110"/>
      <c r="Z1874" s="90"/>
    </row>
    <row r="1875" spans="1:26" ht="14.5" customHeight="1">
      <c r="B1875" s="129" t="s">
        <v>6190</v>
      </c>
      <c r="C1875" s="127" t="s">
        <v>6543</v>
      </c>
      <c r="D1875" s="127" t="s">
        <v>6544</v>
      </c>
      <c r="G1875" s="74"/>
      <c r="H1875" s="74"/>
      <c r="I1875" s="74"/>
      <c r="J1875" s="115"/>
      <c r="K1875" s="74"/>
      <c r="L1875" s="74"/>
      <c r="M1875" s="115"/>
      <c r="N1875" s="74"/>
      <c r="O1875" s="74"/>
      <c r="P1875" s="74"/>
      <c r="V1875" s="74"/>
      <c r="W1875" s="110"/>
      <c r="X1875" s="110"/>
      <c r="Y1875" s="110"/>
      <c r="Z1875" s="90"/>
    </row>
    <row r="1876" spans="1:26" ht="14.5" customHeight="1">
      <c r="A1876" s="74" t="s">
        <v>6545</v>
      </c>
      <c r="B1876" s="129" t="s">
        <v>6190</v>
      </c>
      <c r="C1876" s="130" t="s">
        <v>6546</v>
      </c>
      <c r="D1876" s="131" t="s">
        <v>6547</v>
      </c>
      <c r="E1876" s="129" t="s">
        <v>957</v>
      </c>
      <c r="F1876" s="132" t="s">
        <v>6548</v>
      </c>
      <c r="G1876" s="132">
        <v>-0.25793783862000003</v>
      </c>
      <c r="H1876" s="348">
        <v>-0.25793783862000003</v>
      </c>
      <c r="I1876" s="74"/>
      <c r="J1876" s="337">
        <v>-1.8461825563909773</v>
      </c>
      <c r="K1876" s="338">
        <v>-1.8461825563909773</v>
      </c>
      <c r="L1876" s="74"/>
      <c r="M1876" s="339">
        <v>-3.4155972999999999E-2</v>
      </c>
      <c r="N1876" s="340">
        <f t="shared" ref="N1876:N1878" si="118">M1876</f>
        <v>-3.4155972999999999E-2</v>
      </c>
      <c r="O1876" s="74"/>
      <c r="P1876" s="133">
        <v>-3.1405445999999997E-2</v>
      </c>
      <c r="Q1876" s="133">
        <v>-1.4639144000000001E-3</v>
      </c>
      <c r="R1876" s="133">
        <v>-1.2866124E-3</v>
      </c>
      <c r="S1876" s="134">
        <v>-1.8828205447849998E-6</v>
      </c>
      <c r="T1876" s="135">
        <v>-5.4138844574628401E-9</v>
      </c>
      <c r="U1876" s="135">
        <v>-0.180197812722</v>
      </c>
      <c r="V1876" s="342">
        <v>-8.5642554999999996E-5</v>
      </c>
      <c r="W1876" s="110" t="s">
        <v>6211</v>
      </c>
      <c r="X1876" s="89"/>
      <c r="Y1876" s="89"/>
      <c r="Z1876" s="90"/>
    </row>
    <row r="1877" spans="1:26" ht="14.5" customHeight="1">
      <c r="A1877" s="74" t="s">
        <v>6549</v>
      </c>
      <c r="B1877" s="129" t="s">
        <v>6190</v>
      </c>
      <c r="C1877" s="130" t="s">
        <v>6550</v>
      </c>
      <c r="D1877" s="131" t="s">
        <v>6547</v>
      </c>
      <c r="E1877" s="129" t="s">
        <v>957</v>
      </c>
      <c r="F1877" s="132" t="s">
        <v>6551</v>
      </c>
      <c r="G1877" s="132">
        <v>0.13548027062369999</v>
      </c>
      <c r="H1877" s="348">
        <v>0.13548027062369999</v>
      </c>
      <c r="I1877" s="74"/>
      <c r="J1877" s="337">
        <v>1.0756699248120301</v>
      </c>
      <c r="K1877" s="338">
        <v>1.0756699248120301</v>
      </c>
      <c r="L1877" s="74"/>
      <c r="M1877" s="339">
        <v>1.4915329999999999E-2</v>
      </c>
      <c r="N1877" s="340">
        <f t="shared" si="118"/>
        <v>1.4915329999999999E-2</v>
      </c>
      <c r="O1877" s="74"/>
      <c r="P1877" s="133">
        <v>1.4924843E-2</v>
      </c>
      <c r="Q1877" s="133">
        <v>7.7403724999999997E-4</v>
      </c>
      <c r="R1877" s="133">
        <v>-7.8355036000000002E-4</v>
      </c>
      <c r="S1877" s="134">
        <v>8.9477477287060011E-7</v>
      </c>
      <c r="T1877" s="135">
        <v>2.8625637515133402E-9</v>
      </c>
      <c r="U1877" s="135">
        <v>-0.1097409500601</v>
      </c>
      <c r="V1877" s="342">
        <v>9.1756097999999998E-6</v>
      </c>
      <c r="W1877" s="110" t="s">
        <v>6211</v>
      </c>
      <c r="X1877" s="89"/>
      <c r="Y1877" s="89"/>
      <c r="Z1877" s="90"/>
    </row>
    <row r="1878" spans="1:26" ht="14.5" customHeight="1">
      <c r="A1878" s="74" t="s">
        <v>6552</v>
      </c>
      <c r="B1878" s="129" t="s">
        <v>6190</v>
      </c>
      <c r="C1878" s="130" t="s">
        <v>6553</v>
      </c>
      <c r="D1878" s="131" t="s">
        <v>6547</v>
      </c>
      <c r="E1878" s="129" t="s">
        <v>957</v>
      </c>
      <c r="F1878" s="132" t="s">
        <v>6554</v>
      </c>
      <c r="G1878" s="132">
        <v>-0.2445514054274</v>
      </c>
      <c r="H1878" s="348">
        <v>-0.2445514054274</v>
      </c>
      <c r="I1878" s="74"/>
      <c r="J1878" s="337">
        <v>-1.7076781203007518</v>
      </c>
      <c r="K1878" s="338">
        <v>-1.7076781203007518</v>
      </c>
      <c r="L1878" s="74"/>
      <c r="M1878" s="339">
        <v>-3.2138584999999997E-2</v>
      </c>
      <c r="N1878" s="340">
        <f t="shared" si="118"/>
        <v>-3.2138584999999997E-2</v>
      </c>
      <c r="O1878" s="74"/>
      <c r="P1878" s="133">
        <v>-2.9569707000000001E-2</v>
      </c>
      <c r="Q1878" s="133">
        <v>-1.3787901E-3</v>
      </c>
      <c r="R1878" s="133">
        <v>-1.1900881E-3</v>
      </c>
      <c r="S1878" s="134">
        <v>-1.77276422609E-6</v>
      </c>
      <c r="T1878" s="135">
        <v>-5.0990758803795903E-9</v>
      </c>
      <c r="U1878" s="135">
        <v>-0.166678999164</v>
      </c>
      <c r="V1878" s="342">
        <v>-8.0872565999999996E-5</v>
      </c>
      <c r="W1878" s="110" t="s">
        <v>6211</v>
      </c>
      <c r="X1878" s="89"/>
      <c r="Y1878" s="89"/>
      <c r="Z1878" s="90"/>
    </row>
    <row r="1879" spans="1:26" ht="14.5" customHeight="1">
      <c r="B1879" s="129" t="s">
        <v>6190</v>
      </c>
      <c r="C1879" s="127" t="s">
        <v>6555</v>
      </c>
      <c r="D1879" s="127" t="s">
        <v>6556</v>
      </c>
      <c r="G1879" s="74"/>
      <c r="H1879" s="74"/>
      <c r="I1879" s="74"/>
      <c r="J1879" s="115"/>
      <c r="K1879" s="74"/>
      <c r="L1879" s="74"/>
      <c r="M1879" s="115"/>
      <c r="N1879" s="74"/>
      <c r="O1879" s="74"/>
      <c r="P1879" s="74"/>
      <c r="V1879" s="74"/>
      <c r="W1879" s="89"/>
      <c r="X1879" s="89"/>
      <c r="Y1879" s="89"/>
      <c r="Z1879" s="90"/>
    </row>
    <row r="1880" spans="1:26" ht="14.5" customHeight="1">
      <c r="A1880" s="74" t="s">
        <v>6557</v>
      </c>
      <c r="B1880" s="129" t="s">
        <v>6190</v>
      </c>
      <c r="C1880" s="130" t="s">
        <v>6558</v>
      </c>
      <c r="D1880" s="131" t="s">
        <v>6559</v>
      </c>
      <c r="E1880" s="129" t="s">
        <v>957</v>
      </c>
      <c r="F1880" s="132" t="s">
        <v>6560</v>
      </c>
      <c r="G1880" s="132">
        <v>0.49557838499999995</v>
      </c>
      <c r="H1880" s="348">
        <v>0.49557838499999995</v>
      </c>
      <c r="I1880" s="74"/>
      <c r="J1880" s="337">
        <v>3.4499999999999997</v>
      </c>
      <c r="K1880" s="338">
        <v>3.4499999999999997</v>
      </c>
      <c r="L1880" s="74"/>
      <c r="M1880" s="339">
        <v>5.9371181000000002E-2</v>
      </c>
      <c r="N1880" s="340">
        <f t="shared" ref="N1880:N1887" si="119">M1880</f>
        <v>5.9371181000000002E-2</v>
      </c>
      <c r="O1880" s="74"/>
      <c r="P1880" s="133">
        <v>5.6606939000000002E-2</v>
      </c>
      <c r="Q1880" s="133">
        <v>2.7642412999999998E-3</v>
      </c>
      <c r="R1880" s="133">
        <v>0</v>
      </c>
      <c r="S1880" s="134">
        <v>3.3937014000000002E-6</v>
      </c>
      <c r="T1880" s="135">
        <v>1.0222785925E-8</v>
      </c>
      <c r="U1880" s="135">
        <v>0</v>
      </c>
      <c r="V1880" s="341">
        <v>1.0638676999999999E-4</v>
      </c>
      <c r="W1880" s="89" t="s">
        <v>6561</v>
      </c>
      <c r="X1880" s="89"/>
      <c r="Y1880" s="89"/>
      <c r="Z1880" s="90"/>
    </row>
    <row r="1881" spans="1:26" ht="14.5" customHeight="1">
      <c r="A1881" s="74" t="s">
        <v>6562</v>
      </c>
      <c r="B1881" s="129" t="s">
        <v>6190</v>
      </c>
      <c r="C1881" s="130" t="s">
        <v>6563</v>
      </c>
      <c r="D1881" s="131" t="s">
        <v>6559</v>
      </c>
      <c r="E1881" s="129" t="s">
        <v>957</v>
      </c>
      <c r="F1881" s="132" t="s">
        <v>6564</v>
      </c>
      <c r="G1881" s="132">
        <v>0.341937255</v>
      </c>
      <c r="H1881" s="348">
        <v>0.341937255</v>
      </c>
      <c r="I1881" s="74"/>
      <c r="J1881" s="337">
        <v>2.3199999999999998</v>
      </c>
      <c r="K1881" s="338">
        <v>2.3199999999999998</v>
      </c>
      <c r="L1881" s="74"/>
      <c r="M1881" s="339">
        <v>4.071806E-2</v>
      </c>
      <c r="N1881" s="340">
        <f t="shared" si="119"/>
        <v>4.071806E-2</v>
      </c>
      <c r="O1881" s="74"/>
      <c r="P1881" s="133">
        <v>3.8823265000000003E-2</v>
      </c>
      <c r="Q1881" s="133">
        <v>1.8947941E-3</v>
      </c>
      <c r="R1881" s="133">
        <v>0</v>
      </c>
      <c r="S1881" s="134">
        <v>2.3275338999999999E-6</v>
      </c>
      <c r="T1881" s="135">
        <v>7.0073744800000001E-9</v>
      </c>
      <c r="U1881" s="135">
        <v>0</v>
      </c>
      <c r="V1881" s="342">
        <v>7.3949476000000002E-5</v>
      </c>
      <c r="W1881" s="89" t="s">
        <v>6561</v>
      </c>
      <c r="X1881" s="89"/>
      <c r="Y1881" s="89"/>
      <c r="Z1881" s="90"/>
    </row>
    <row r="1882" spans="1:26" ht="14.5" customHeight="1">
      <c r="A1882" s="74" t="s">
        <v>6565</v>
      </c>
      <c r="B1882" s="129" t="s">
        <v>6190</v>
      </c>
      <c r="C1882" s="130" t="s">
        <v>6566</v>
      </c>
      <c r="D1882" s="131" t="s">
        <v>6559</v>
      </c>
      <c r="E1882" s="129" t="s">
        <v>957</v>
      </c>
      <c r="F1882" s="132" t="s">
        <v>6567</v>
      </c>
      <c r="G1882" s="132">
        <v>0.46711220400000003</v>
      </c>
      <c r="H1882" s="348">
        <v>0.46711220400000003</v>
      </c>
      <c r="I1882" s="74"/>
      <c r="J1882" s="337">
        <v>3.24</v>
      </c>
      <c r="K1882" s="338">
        <v>3.24</v>
      </c>
      <c r="L1882" s="74"/>
      <c r="M1882" s="339">
        <v>5.5912585000000001E-2</v>
      </c>
      <c r="N1882" s="340">
        <f t="shared" si="119"/>
        <v>5.5912585000000001E-2</v>
      </c>
      <c r="O1882" s="74"/>
      <c r="P1882" s="133">
        <v>5.3309563999999997E-2</v>
      </c>
      <c r="Q1882" s="133">
        <v>2.6030212000000001E-3</v>
      </c>
      <c r="R1882" s="133">
        <v>0</v>
      </c>
      <c r="S1882" s="134">
        <v>3.1960169999999998E-6</v>
      </c>
      <c r="T1882" s="135">
        <v>9.6265578600000011E-9</v>
      </c>
      <c r="U1882" s="135">
        <v>0</v>
      </c>
      <c r="V1882" s="341">
        <v>1.0038263000000001E-4</v>
      </c>
      <c r="W1882" s="89" t="s">
        <v>6561</v>
      </c>
      <c r="X1882" s="89"/>
      <c r="Y1882" s="89"/>
      <c r="Z1882" s="90"/>
    </row>
    <row r="1883" spans="1:26" ht="14.5" customHeight="1">
      <c r="A1883" s="74" t="s">
        <v>6568</v>
      </c>
      <c r="B1883" s="129" t="s">
        <v>6190</v>
      </c>
      <c r="C1883" s="130" t="s">
        <v>6569</v>
      </c>
      <c r="D1883" s="131" t="s">
        <v>6559</v>
      </c>
      <c r="E1883" s="129" t="s">
        <v>957</v>
      </c>
      <c r="F1883" s="132" t="s">
        <v>6570</v>
      </c>
      <c r="G1883" s="132">
        <v>3.6192204000000006E-2</v>
      </c>
      <c r="H1883" s="348">
        <v>3.6192204000000006E-2</v>
      </c>
      <c r="I1883" s="74"/>
      <c r="J1883" s="337">
        <v>0</v>
      </c>
      <c r="K1883" s="338">
        <v>0</v>
      </c>
      <c r="L1883" s="74"/>
      <c r="M1883" s="339">
        <v>3.3073593999999999E-3</v>
      </c>
      <c r="N1883" s="340">
        <f t="shared" si="119"/>
        <v>3.3073593999999999E-3</v>
      </c>
      <c r="O1883" s="74"/>
      <c r="P1883" s="133">
        <v>3.157474E-3</v>
      </c>
      <c r="Q1883" s="133">
        <v>1.4988541999999999E-4</v>
      </c>
      <c r="R1883" s="133">
        <v>0</v>
      </c>
      <c r="S1883" s="134">
        <v>1.89297E-7</v>
      </c>
      <c r="T1883" s="135">
        <v>5.5430999999999992E-10</v>
      </c>
      <c r="U1883" s="135">
        <v>0</v>
      </c>
      <c r="V1883" s="342">
        <v>1.0042828E-5</v>
      </c>
      <c r="W1883" s="89" t="s">
        <v>6561</v>
      </c>
      <c r="X1883" s="89"/>
      <c r="Y1883" s="89"/>
      <c r="Z1883" s="90"/>
    </row>
    <row r="1884" spans="1:26" ht="14.5" customHeight="1">
      <c r="A1884" s="74" t="s">
        <v>6571</v>
      </c>
      <c r="B1884" s="129" t="s">
        <v>6190</v>
      </c>
      <c r="C1884" s="130" t="s">
        <v>6572</v>
      </c>
      <c r="D1884" s="131" t="s">
        <v>6559</v>
      </c>
      <c r="E1884" s="129" t="s">
        <v>957</v>
      </c>
      <c r="F1884" s="132" t="s">
        <v>6573</v>
      </c>
      <c r="G1884" s="132">
        <v>0.7997055434</v>
      </c>
      <c r="H1884" s="348">
        <v>0.7997055434</v>
      </c>
      <c r="I1884" s="74"/>
      <c r="J1884" s="337">
        <v>1.99</v>
      </c>
      <c r="K1884" s="338">
        <v>1.99</v>
      </c>
      <c r="L1884" s="74"/>
      <c r="M1884" s="339">
        <v>3.3620694E-2</v>
      </c>
      <c r="N1884" s="340">
        <f t="shared" si="119"/>
        <v>3.3620694E-2</v>
      </c>
      <c r="O1884" s="74"/>
      <c r="P1884" s="133">
        <v>3.2054584999999997E-2</v>
      </c>
      <c r="Q1884" s="133">
        <v>1.566109E-3</v>
      </c>
      <c r="R1884" s="133">
        <v>0</v>
      </c>
      <c r="S1884" s="134">
        <v>1.9217376999999997E-6</v>
      </c>
      <c r="T1884" s="135">
        <v>5.791823235E-9</v>
      </c>
      <c r="U1884" s="135">
        <v>0</v>
      </c>
      <c r="V1884" s="341">
        <v>1.5346654000000001E-4</v>
      </c>
      <c r="W1884" s="89" t="s">
        <v>6561</v>
      </c>
      <c r="X1884" s="89"/>
      <c r="Y1884" s="89"/>
      <c r="Z1884" s="90"/>
    </row>
    <row r="1885" spans="1:26" ht="14.5" customHeight="1">
      <c r="A1885" s="74" t="s">
        <v>6574</v>
      </c>
      <c r="B1885" s="129" t="s">
        <v>6190</v>
      </c>
      <c r="C1885" s="130" t="s">
        <v>6575</v>
      </c>
      <c r="D1885" s="131" t="s">
        <v>6559</v>
      </c>
      <c r="E1885" s="129" t="s">
        <v>957</v>
      </c>
      <c r="F1885" s="132" t="s">
        <v>6576</v>
      </c>
      <c r="G1885" s="132">
        <v>0.381898136</v>
      </c>
      <c r="H1885" s="348">
        <v>0.381898136</v>
      </c>
      <c r="I1885" s="74"/>
      <c r="J1885" s="337">
        <v>2.6899999999999995</v>
      </c>
      <c r="K1885" s="338">
        <v>2.6899999999999995</v>
      </c>
      <c r="L1885" s="74"/>
      <c r="M1885" s="339">
        <v>4.5880232E-2</v>
      </c>
      <c r="N1885" s="340">
        <f t="shared" si="119"/>
        <v>4.5880232E-2</v>
      </c>
      <c r="O1885" s="74"/>
      <c r="P1885" s="133">
        <v>4.3743600000000001E-2</v>
      </c>
      <c r="Q1885" s="133">
        <v>2.1366320999999999E-3</v>
      </c>
      <c r="R1885" s="133">
        <v>0</v>
      </c>
      <c r="S1885" s="134">
        <v>2.622518E-6</v>
      </c>
      <c r="T1885" s="135">
        <v>7.9017457849999997E-9</v>
      </c>
      <c r="U1885" s="135">
        <v>0</v>
      </c>
      <c r="V1885" s="342">
        <v>8.1699557000000002E-5</v>
      </c>
      <c r="W1885" s="89" t="s">
        <v>6561</v>
      </c>
      <c r="X1885" s="89"/>
      <c r="Y1885" s="89"/>
      <c r="Z1885" s="90"/>
    </row>
    <row r="1886" spans="1:26" ht="14.5" customHeight="1">
      <c r="A1886" s="74" t="s">
        <v>6577</v>
      </c>
      <c r="B1886" s="129" t="s">
        <v>6190</v>
      </c>
      <c r="C1886" s="130" t="s">
        <v>6578</v>
      </c>
      <c r="D1886" s="131" t="s">
        <v>6559</v>
      </c>
      <c r="E1886" s="129" t="s">
        <v>957</v>
      </c>
      <c r="F1886" s="132" t="s">
        <v>6579</v>
      </c>
      <c r="G1886" s="132">
        <v>0.49557838499999995</v>
      </c>
      <c r="H1886" s="348">
        <v>0.49557838499999995</v>
      </c>
      <c r="I1886" s="74"/>
      <c r="J1886" s="337">
        <v>3.4499999999999997</v>
      </c>
      <c r="K1886" s="338">
        <v>3.4499999999999997</v>
      </c>
      <c r="L1886" s="74"/>
      <c r="M1886" s="339">
        <v>5.9371181000000002E-2</v>
      </c>
      <c r="N1886" s="340">
        <f t="shared" si="119"/>
        <v>5.9371181000000002E-2</v>
      </c>
      <c r="O1886" s="74"/>
      <c r="P1886" s="133">
        <v>5.6606939000000002E-2</v>
      </c>
      <c r="Q1886" s="133">
        <v>2.7642412999999998E-3</v>
      </c>
      <c r="R1886" s="133">
        <v>0</v>
      </c>
      <c r="S1886" s="134">
        <v>3.3937014000000002E-6</v>
      </c>
      <c r="T1886" s="135">
        <v>1.0222785925E-8</v>
      </c>
      <c r="U1886" s="135">
        <v>0</v>
      </c>
      <c r="V1886" s="341">
        <v>1.0638676999999999E-4</v>
      </c>
      <c r="W1886" s="89" t="s">
        <v>6561</v>
      </c>
      <c r="X1886" s="89"/>
      <c r="Y1886" s="89"/>
      <c r="Z1886" s="90"/>
    </row>
    <row r="1887" spans="1:26" ht="14.5" customHeight="1">
      <c r="A1887" s="74" t="s">
        <v>6580</v>
      </c>
      <c r="B1887" s="129" t="s">
        <v>6190</v>
      </c>
      <c r="C1887" s="130" t="s">
        <v>6581</v>
      </c>
      <c r="D1887" s="131" t="s">
        <v>6559</v>
      </c>
      <c r="E1887" s="129" t="s">
        <v>957</v>
      </c>
      <c r="F1887" s="132" t="s">
        <v>6582</v>
      </c>
      <c r="G1887" s="132">
        <v>0.26528979679999998</v>
      </c>
      <c r="H1887" s="348">
        <v>0.26528979679999998</v>
      </c>
      <c r="I1887" s="74"/>
      <c r="J1887" s="337">
        <v>1.9099999999999997</v>
      </c>
      <c r="K1887" s="338">
        <v>1.9099999999999997</v>
      </c>
      <c r="L1887" s="74"/>
      <c r="M1887" s="339">
        <v>3.2040061000000002E-2</v>
      </c>
      <c r="N1887" s="340">
        <f t="shared" si="119"/>
        <v>3.2040061000000002E-2</v>
      </c>
      <c r="O1887" s="74"/>
      <c r="P1887" s="133">
        <v>3.0547292E-2</v>
      </c>
      <c r="Q1887" s="133">
        <v>1.4927696999999999E-3</v>
      </c>
      <c r="R1887" s="133">
        <v>0</v>
      </c>
      <c r="S1887" s="134">
        <v>1.8313724000000002E-6</v>
      </c>
      <c r="T1887" s="135">
        <v>5.5205981150000001E-9</v>
      </c>
      <c r="U1887" s="135">
        <v>0</v>
      </c>
      <c r="V1887" s="342">
        <v>5.6380303999999997E-5</v>
      </c>
      <c r="W1887" s="89" t="s">
        <v>6561</v>
      </c>
      <c r="X1887" s="89"/>
      <c r="Y1887" s="89"/>
      <c r="Z1887" s="90"/>
    </row>
    <row r="1888" spans="1:26" ht="14.5" customHeight="1">
      <c r="B1888" s="129" t="s">
        <v>6190</v>
      </c>
      <c r="C1888" s="127" t="s">
        <v>6583</v>
      </c>
      <c r="D1888" s="127" t="s">
        <v>6584</v>
      </c>
      <c r="G1888" s="74"/>
      <c r="H1888" s="74"/>
      <c r="I1888" s="74"/>
      <c r="J1888" s="115"/>
      <c r="K1888" s="74"/>
      <c r="L1888" s="74"/>
      <c r="M1888" s="115"/>
      <c r="N1888" s="74"/>
      <c r="O1888" s="74"/>
      <c r="P1888" s="74"/>
      <c r="V1888" s="74"/>
      <c r="W1888" s="89"/>
      <c r="X1888" s="89"/>
      <c r="Y1888" s="89"/>
      <c r="Z1888" s="90"/>
    </row>
    <row r="1889" spans="1:26" ht="14.5" customHeight="1">
      <c r="A1889" s="74" t="s">
        <v>6585</v>
      </c>
      <c r="B1889" s="129" t="s">
        <v>6190</v>
      </c>
      <c r="C1889" s="130" t="s">
        <v>6586</v>
      </c>
      <c r="D1889" s="131" t="s">
        <v>6587</v>
      </c>
      <c r="E1889" s="129" t="s">
        <v>957</v>
      </c>
      <c r="F1889" s="132" t="s">
        <v>6588</v>
      </c>
      <c r="G1889" s="132">
        <v>0.4378085652</v>
      </c>
      <c r="H1889" s="348">
        <v>0.4378085652</v>
      </c>
      <c r="I1889" s="74"/>
      <c r="J1889" s="337">
        <v>3.1899999999999995</v>
      </c>
      <c r="K1889" s="338">
        <v>3.1899999999999995</v>
      </c>
      <c r="L1889" s="74"/>
      <c r="M1889" s="339">
        <v>5.3030613999999997E-2</v>
      </c>
      <c r="N1889" s="340">
        <f t="shared" ref="N1889:N1893" si="120">M1889</f>
        <v>5.3030613999999997E-2</v>
      </c>
      <c r="O1889" s="74"/>
      <c r="P1889" s="133">
        <v>5.0559266999999998E-2</v>
      </c>
      <c r="Q1889" s="133">
        <v>2.471347E-3</v>
      </c>
      <c r="R1889" s="133">
        <v>0</v>
      </c>
      <c r="S1889" s="134">
        <v>3.0311311000000002E-6</v>
      </c>
      <c r="T1889" s="135">
        <v>9.1395970350000003E-9</v>
      </c>
      <c r="U1889" s="135">
        <v>0</v>
      </c>
      <c r="V1889" s="342">
        <v>9.2702426E-5</v>
      </c>
      <c r="W1889" s="89" t="s">
        <v>6561</v>
      </c>
      <c r="X1889" s="89"/>
      <c r="Y1889" s="89"/>
      <c r="Z1889" s="90"/>
    </row>
    <row r="1890" spans="1:26" ht="14.5" customHeight="1">
      <c r="A1890" s="74" t="s">
        <v>6589</v>
      </c>
      <c r="B1890" s="129" t="s">
        <v>6190</v>
      </c>
      <c r="C1890" s="130" t="s">
        <v>6590</v>
      </c>
      <c r="D1890" s="131" t="s">
        <v>6587</v>
      </c>
      <c r="E1890" s="129" t="s">
        <v>957</v>
      </c>
      <c r="F1890" s="132" t="s">
        <v>6591</v>
      </c>
      <c r="G1890" s="132">
        <v>0.1944185652</v>
      </c>
      <c r="H1890" s="348">
        <v>0.1944185652</v>
      </c>
      <c r="I1890" s="74"/>
      <c r="J1890" s="337">
        <v>1.36</v>
      </c>
      <c r="K1890" s="338">
        <v>1.36</v>
      </c>
      <c r="L1890" s="74"/>
      <c r="M1890" s="339">
        <v>2.3318403000000001E-2</v>
      </c>
      <c r="N1890" s="340">
        <f t="shared" si="120"/>
        <v>2.3318403000000001E-2</v>
      </c>
      <c r="O1890" s="74"/>
      <c r="P1890" s="133">
        <v>2.2232623999999999E-2</v>
      </c>
      <c r="Q1890" s="133">
        <v>1.0857796E-3</v>
      </c>
      <c r="R1890" s="133">
        <v>0</v>
      </c>
      <c r="S1890" s="134">
        <v>1.3328910999999999E-6</v>
      </c>
      <c r="T1890" s="135">
        <v>4.0154570400000002E-9</v>
      </c>
      <c r="U1890" s="135">
        <v>0</v>
      </c>
      <c r="V1890" s="342">
        <v>4.1677169999999999E-5</v>
      </c>
      <c r="W1890" s="89" t="s">
        <v>6561</v>
      </c>
      <c r="X1890" s="89"/>
      <c r="Y1890" s="89"/>
      <c r="Z1890" s="90"/>
    </row>
    <row r="1891" spans="1:26" ht="14.5" customHeight="1">
      <c r="A1891" s="74" t="s">
        <v>6592</v>
      </c>
      <c r="B1891" s="129" t="s">
        <v>6190</v>
      </c>
      <c r="C1891" s="130" t="s">
        <v>6593</v>
      </c>
      <c r="D1891" s="131" t="s">
        <v>6587</v>
      </c>
      <c r="E1891" s="129" t="s">
        <v>957</v>
      </c>
      <c r="F1891" s="132" t="s">
        <v>6594</v>
      </c>
      <c r="G1891" s="132">
        <v>0.37626823799999998</v>
      </c>
      <c r="H1891" s="348">
        <v>0.37626823799999998</v>
      </c>
      <c r="I1891" s="74"/>
      <c r="J1891" s="337">
        <v>2.6899999999999995</v>
      </c>
      <c r="K1891" s="338">
        <v>2.6899999999999995</v>
      </c>
      <c r="L1891" s="74"/>
      <c r="M1891" s="339">
        <v>4.5365754000000001E-2</v>
      </c>
      <c r="N1891" s="340">
        <f t="shared" si="120"/>
        <v>4.5365754000000001E-2</v>
      </c>
      <c r="O1891" s="74"/>
      <c r="P1891" s="133">
        <v>4.3252437999999997E-2</v>
      </c>
      <c r="Q1891" s="133">
        <v>2.1133164999999998E-3</v>
      </c>
      <c r="R1891" s="133">
        <v>0</v>
      </c>
      <c r="S1891" s="134">
        <v>2.5930718E-6</v>
      </c>
      <c r="T1891" s="135">
        <v>7.8155197849999988E-9</v>
      </c>
      <c r="U1891" s="135">
        <v>0</v>
      </c>
      <c r="V1891" s="342">
        <v>8.0137338999999996E-5</v>
      </c>
      <c r="W1891" s="89" t="s">
        <v>6561</v>
      </c>
      <c r="X1891" s="89"/>
      <c r="Y1891" s="89"/>
      <c r="Z1891" s="90"/>
    </row>
    <row r="1892" spans="1:26" ht="14.5" customHeight="1">
      <c r="A1892" s="74" t="s">
        <v>6595</v>
      </c>
      <c r="B1892" s="129" t="s">
        <v>6190</v>
      </c>
      <c r="C1892" s="130" t="s">
        <v>6596</v>
      </c>
      <c r="D1892" s="131" t="s">
        <v>6587</v>
      </c>
      <c r="E1892" s="129" t="s">
        <v>957</v>
      </c>
      <c r="F1892" s="132" t="s">
        <v>6597</v>
      </c>
      <c r="G1892" s="132">
        <v>0.1944185652</v>
      </c>
      <c r="H1892" s="348">
        <v>0.1944185652</v>
      </c>
      <c r="I1892" s="74"/>
      <c r="J1892" s="337">
        <v>1.36</v>
      </c>
      <c r="K1892" s="338">
        <v>1.36</v>
      </c>
      <c r="L1892" s="74"/>
      <c r="M1892" s="339">
        <v>2.3318403000000001E-2</v>
      </c>
      <c r="N1892" s="340">
        <f t="shared" si="120"/>
        <v>2.3318403000000001E-2</v>
      </c>
      <c r="O1892" s="74"/>
      <c r="P1892" s="133">
        <v>2.2232623999999999E-2</v>
      </c>
      <c r="Q1892" s="133">
        <v>1.0857796E-3</v>
      </c>
      <c r="R1892" s="133">
        <v>0</v>
      </c>
      <c r="S1892" s="134">
        <v>1.3328910999999999E-6</v>
      </c>
      <c r="T1892" s="135">
        <v>4.0154570400000002E-9</v>
      </c>
      <c r="U1892" s="135">
        <v>0</v>
      </c>
      <c r="V1892" s="342">
        <v>4.1677169999999999E-5</v>
      </c>
      <c r="W1892" s="89" t="s">
        <v>6561</v>
      </c>
      <c r="X1892" s="89"/>
      <c r="Y1892" s="89"/>
      <c r="Z1892" s="90"/>
    </row>
    <row r="1893" spans="1:26" ht="14.5" customHeight="1">
      <c r="A1893" s="74" t="s">
        <v>6598</v>
      </c>
      <c r="B1893" s="129" t="s">
        <v>6190</v>
      </c>
      <c r="C1893" s="130" t="s">
        <v>6599</v>
      </c>
      <c r="D1893" s="131" t="s">
        <v>6587</v>
      </c>
      <c r="E1893" s="129" t="s">
        <v>957</v>
      </c>
      <c r="F1893" s="132" t="s">
        <v>6600</v>
      </c>
      <c r="G1893" s="132">
        <v>0.24296879119999998</v>
      </c>
      <c r="H1893" s="348">
        <v>0.24296879119999998</v>
      </c>
      <c r="I1893" s="74"/>
      <c r="J1893" s="337">
        <v>1.7199999999999998</v>
      </c>
      <c r="K1893" s="338">
        <v>1.7199999999999998</v>
      </c>
      <c r="L1893" s="74"/>
      <c r="M1893" s="339">
        <v>2.9224676000000002E-2</v>
      </c>
      <c r="N1893" s="340">
        <f t="shared" si="120"/>
        <v>2.9224676000000002E-2</v>
      </c>
      <c r="O1893" s="74"/>
      <c r="P1893" s="133">
        <v>2.7863550000000001E-2</v>
      </c>
      <c r="Q1893" s="133">
        <v>1.3611259E-3</v>
      </c>
      <c r="R1893" s="133">
        <v>0</v>
      </c>
      <c r="S1893" s="134">
        <v>1.6704766E-6</v>
      </c>
      <c r="T1893" s="135">
        <v>5.0337495799999997E-9</v>
      </c>
      <c r="U1893" s="135">
        <v>0</v>
      </c>
      <c r="V1893" s="342">
        <v>5.1900904000000001E-5</v>
      </c>
      <c r="W1893" s="89" t="s">
        <v>6561</v>
      </c>
      <c r="X1893" s="89"/>
      <c r="Y1893" s="89"/>
      <c r="Z1893" s="90"/>
    </row>
    <row r="1894" spans="1:26" ht="14.5" customHeight="1">
      <c r="B1894" s="129" t="s">
        <v>6190</v>
      </c>
      <c r="C1894" s="127" t="s">
        <v>6601</v>
      </c>
      <c r="D1894" s="127" t="s">
        <v>6602</v>
      </c>
      <c r="G1894" s="74"/>
      <c r="H1894" s="74"/>
      <c r="I1894" s="74"/>
      <c r="J1894" s="115"/>
      <c r="K1894" s="74"/>
      <c r="L1894" s="74"/>
      <c r="M1894" s="115"/>
      <c r="N1894" s="74"/>
      <c r="O1894" s="74"/>
      <c r="P1894" s="74"/>
      <c r="V1894" s="74"/>
      <c r="W1894" s="89"/>
      <c r="X1894" s="89"/>
      <c r="Y1894" s="89"/>
      <c r="Z1894" s="90"/>
    </row>
    <row r="1895" spans="1:26" ht="14.5" customHeight="1">
      <c r="A1895" s="74" t="s">
        <v>6603</v>
      </c>
      <c r="B1895" s="129" t="s">
        <v>6190</v>
      </c>
      <c r="C1895" s="130" t="s">
        <v>6604</v>
      </c>
      <c r="D1895" s="131" t="s">
        <v>6605</v>
      </c>
      <c r="E1895" s="129" t="s">
        <v>957</v>
      </c>
      <c r="F1895" s="132" t="s">
        <v>6606</v>
      </c>
      <c r="G1895" s="132">
        <v>0.448326803</v>
      </c>
      <c r="H1895" s="348">
        <v>0.448326803</v>
      </c>
      <c r="I1895" s="74"/>
      <c r="J1895" s="337">
        <v>3.13</v>
      </c>
      <c r="K1895" s="338">
        <v>3.13</v>
      </c>
      <c r="L1895" s="74"/>
      <c r="M1895" s="339">
        <v>5.3746871000000002E-2</v>
      </c>
      <c r="N1895" s="340">
        <f t="shared" ref="N1895:N1918" si="121">M1895</f>
        <v>5.3746871000000002E-2</v>
      </c>
      <c r="O1895" s="74"/>
      <c r="P1895" s="133">
        <v>5.1244343999999997E-2</v>
      </c>
      <c r="Q1895" s="133">
        <v>2.5025266999999999E-3</v>
      </c>
      <c r="R1895" s="133">
        <v>0</v>
      </c>
      <c r="S1895" s="134">
        <v>3.0722028999999999E-6</v>
      </c>
      <c r="T1895" s="135">
        <v>9.2549064449999992E-9</v>
      </c>
      <c r="U1895" s="135">
        <v>0</v>
      </c>
      <c r="V1895" s="342">
        <v>9.6162468000000005E-5</v>
      </c>
      <c r="W1895" s="89" t="s">
        <v>6561</v>
      </c>
      <c r="X1895" s="89"/>
      <c r="Y1895" s="89"/>
      <c r="Z1895" s="90"/>
    </row>
    <row r="1896" spans="1:26" ht="14.5" customHeight="1">
      <c r="A1896" s="74" t="s">
        <v>6607</v>
      </c>
      <c r="B1896" s="129" t="s">
        <v>6190</v>
      </c>
      <c r="C1896" s="130" t="s">
        <v>6608</v>
      </c>
      <c r="D1896" s="131" t="s">
        <v>6605</v>
      </c>
      <c r="E1896" s="129" t="s">
        <v>957</v>
      </c>
      <c r="F1896" s="132" t="s">
        <v>6609</v>
      </c>
      <c r="G1896" s="132">
        <v>3.7398610999999998E-2</v>
      </c>
      <c r="H1896" s="348">
        <v>3.7398610999999998E-2</v>
      </c>
      <c r="I1896" s="74"/>
      <c r="J1896" s="337">
        <v>0</v>
      </c>
      <c r="K1896" s="338">
        <v>0</v>
      </c>
      <c r="L1896" s="74"/>
      <c r="M1896" s="339">
        <v>3.4176047000000001E-3</v>
      </c>
      <c r="N1896" s="340">
        <f t="shared" si="121"/>
        <v>3.4176047000000001E-3</v>
      </c>
      <c r="O1896" s="74"/>
      <c r="P1896" s="133">
        <v>3.2627231E-3</v>
      </c>
      <c r="Q1896" s="133">
        <v>1.5488160000000001E-4</v>
      </c>
      <c r="R1896" s="133">
        <v>0</v>
      </c>
      <c r="S1896" s="134">
        <v>1.9560689999999999E-7</v>
      </c>
      <c r="T1896" s="135">
        <v>5.7278700000000002E-10</v>
      </c>
      <c r="U1896" s="135">
        <v>0</v>
      </c>
      <c r="V1896" s="342">
        <v>1.0377589E-5</v>
      </c>
      <c r="W1896" s="89" t="s">
        <v>6561</v>
      </c>
      <c r="X1896" s="89"/>
      <c r="Y1896" s="89"/>
      <c r="Z1896" s="90"/>
    </row>
    <row r="1897" spans="1:26" ht="14.5" customHeight="1">
      <c r="A1897" s="74" t="s">
        <v>6610</v>
      </c>
      <c r="B1897" s="129" t="s">
        <v>6190</v>
      </c>
      <c r="C1897" s="130" t="s">
        <v>6611</v>
      </c>
      <c r="D1897" s="131" t="s">
        <v>6605</v>
      </c>
      <c r="E1897" s="129" t="s">
        <v>957</v>
      </c>
      <c r="F1897" s="132" t="s">
        <v>6612</v>
      </c>
      <c r="G1897" s="132">
        <v>1.5683288399999998E-2</v>
      </c>
      <c r="H1897" s="348">
        <v>1.5683288399999998E-2</v>
      </c>
      <c r="I1897" s="74"/>
      <c r="J1897" s="337">
        <v>0</v>
      </c>
      <c r="K1897" s="338">
        <v>0</v>
      </c>
      <c r="L1897" s="74"/>
      <c r="M1897" s="339">
        <v>1.4331890999999999E-3</v>
      </c>
      <c r="N1897" s="340">
        <f t="shared" si="121"/>
        <v>1.4331890999999999E-3</v>
      </c>
      <c r="O1897" s="74"/>
      <c r="P1897" s="133">
        <v>1.3682386999999999E-3</v>
      </c>
      <c r="Q1897" s="145">
        <v>6.4950350000000004E-5</v>
      </c>
      <c r="R1897" s="133">
        <v>0</v>
      </c>
      <c r="S1897" s="134">
        <v>8.2028699999999997E-8</v>
      </c>
      <c r="T1897" s="135">
        <v>2.4020099999999996E-10</v>
      </c>
      <c r="U1897" s="135">
        <v>0</v>
      </c>
      <c r="V1897" s="342">
        <v>4.3518923000000002E-6</v>
      </c>
      <c r="W1897" s="89" t="s">
        <v>6561</v>
      </c>
      <c r="X1897" s="89"/>
      <c r="Y1897" s="89"/>
      <c r="Z1897" s="90"/>
    </row>
    <row r="1898" spans="1:26" ht="14.5" customHeight="1">
      <c r="A1898" s="74" t="s">
        <v>6613</v>
      </c>
      <c r="B1898" s="129" t="s">
        <v>6190</v>
      </c>
      <c r="C1898" s="130" t="s">
        <v>6614</v>
      </c>
      <c r="D1898" s="131" t="s">
        <v>6605</v>
      </c>
      <c r="E1898" s="129" t="s">
        <v>957</v>
      </c>
      <c r="F1898" s="132" t="s">
        <v>6615</v>
      </c>
      <c r="G1898" s="132">
        <v>0.448584441</v>
      </c>
      <c r="H1898" s="348">
        <v>0.448584441</v>
      </c>
      <c r="I1898" s="74"/>
      <c r="J1898" s="337">
        <v>3.1399999999999997</v>
      </c>
      <c r="K1898" s="338">
        <v>3.1399999999999997</v>
      </c>
      <c r="L1898" s="74"/>
      <c r="M1898" s="339">
        <v>5.3811236999999998E-2</v>
      </c>
      <c r="N1898" s="340">
        <f t="shared" si="121"/>
        <v>5.3811236999999998E-2</v>
      </c>
      <c r="O1898" s="74"/>
      <c r="P1898" s="133">
        <v>5.1305580000000003E-2</v>
      </c>
      <c r="Q1898" s="133">
        <v>2.5056571000000001E-3</v>
      </c>
      <c r="R1898" s="133">
        <v>0</v>
      </c>
      <c r="S1898" s="134">
        <v>3.0758740999999997E-6</v>
      </c>
      <c r="T1898" s="135">
        <v>9.2664832100000017E-9</v>
      </c>
      <c r="U1898" s="135">
        <v>0</v>
      </c>
      <c r="V1898" s="342">
        <v>9.6143729000000005E-5</v>
      </c>
      <c r="W1898" s="89" t="s">
        <v>6561</v>
      </c>
      <c r="X1898" s="89"/>
      <c r="Y1898" s="89"/>
      <c r="Z1898" s="90"/>
    </row>
    <row r="1899" spans="1:26" ht="14.5" customHeight="1">
      <c r="A1899" s="74" t="s">
        <v>6616</v>
      </c>
      <c r="B1899" s="129" t="s">
        <v>6190</v>
      </c>
      <c r="C1899" s="130" t="s">
        <v>6617</v>
      </c>
      <c r="D1899" s="131" t="s">
        <v>6605</v>
      </c>
      <c r="E1899" s="129" t="s">
        <v>957</v>
      </c>
      <c r="F1899" s="132" t="s">
        <v>6618</v>
      </c>
      <c r="G1899" s="132">
        <v>3.016017E-2</v>
      </c>
      <c r="H1899" s="348">
        <v>3.016017E-2</v>
      </c>
      <c r="I1899" s="74"/>
      <c r="J1899" s="337">
        <v>0</v>
      </c>
      <c r="K1899" s="338">
        <v>0</v>
      </c>
      <c r="L1899" s="74"/>
      <c r="M1899" s="339">
        <v>2.7561328E-3</v>
      </c>
      <c r="N1899" s="340">
        <f t="shared" si="121"/>
        <v>2.7561328E-3</v>
      </c>
      <c r="O1899" s="74"/>
      <c r="P1899" s="133">
        <v>2.6312282999999999E-3</v>
      </c>
      <c r="Q1899" s="133">
        <v>1.2490451999999999E-4</v>
      </c>
      <c r="R1899" s="133">
        <v>0</v>
      </c>
      <c r="S1899" s="134">
        <v>1.577475E-7</v>
      </c>
      <c r="T1899" s="135">
        <v>4.6192500000000004E-10</v>
      </c>
      <c r="U1899" s="135">
        <v>0</v>
      </c>
      <c r="V1899" s="342">
        <v>8.3690236999999998E-6</v>
      </c>
      <c r="W1899" s="89" t="s">
        <v>6561</v>
      </c>
      <c r="X1899" s="89"/>
      <c r="Y1899" s="89"/>
      <c r="Z1899" s="90"/>
    </row>
    <row r="1900" spans="1:26" ht="14.5" customHeight="1">
      <c r="A1900" s="74" t="s">
        <v>6619</v>
      </c>
      <c r="B1900" s="129" t="s">
        <v>6190</v>
      </c>
      <c r="C1900" s="130" t="s">
        <v>6620</v>
      </c>
      <c r="D1900" s="131" t="s">
        <v>6605</v>
      </c>
      <c r="E1900" s="129" t="s">
        <v>957</v>
      </c>
      <c r="F1900" s="132" t="s">
        <v>6621</v>
      </c>
      <c r="G1900" s="132">
        <v>0.35237004600000005</v>
      </c>
      <c r="H1900" s="348">
        <v>0.35237004600000005</v>
      </c>
      <c r="I1900" s="74"/>
      <c r="J1900" s="337">
        <v>2.4700000000000002</v>
      </c>
      <c r="K1900" s="338">
        <v>2.4700000000000002</v>
      </c>
      <c r="L1900" s="74"/>
      <c r="M1900" s="339">
        <v>4.2283774000000003E-2</v>
      </c>
      <c r="N1900" s="340">
        <f t="shared" si="121"/>
        <v>4.2283774000000003E-2</v>
      </c>
      <c r="O1900" s="74"/>
      <c r="P1900" s="133">
        <v>4.0314823E-2</v>
      </c>
      <c r="Q1900" s="133">
        <v>1.9689508E-3</v>
      </c>
      <c r="R1900" s="133">
        <v>0</v>
      </c>
      <c r="S1900" s="134">
        <v>2.4169558000000001E-6</v>
      </c>
      <c r="T1900" s="135">
        <v>7.2816229549999991E-9</v>
      </c>
      <c r="U1900" s="135">
        <v>0</v>
      </c>
      <c r="V1900" s="342">
        <v>7.5490982000000004E-5</v>
      </c>
      <c r="W1900" s="89" t="s">
        <v>6561</v>
      </c>
      <c r="X1900" s="89"/>
      <c r="Y1900" s="89"/>
      <c r="Z1900" s="90"/>
    </row>
    <row r="1901" spans="1:26" ht="14.5" customHeight="1">
      <c r="A1901" s="74" t="s">
        <v>6622</v>
      </c>
      <c r="B1901" s="129" t="s">
        <v>6190</v>
      </c>
      <c r="C1901" s="130" t="s">
        <v>6623</v>
      </c>
      <c r="D1901" s="131" t="s">
        <v>6605</v>
      </c>
      <c r="E1901" s="129" t="s">
        <v>957</v>
      </c>
      <c r="F1901" s="132" t="s">
        <v>6624</v>
      </c>
      <c r="G1901" s="132">
        <v>0.41595240699999997</v>
      </c>
      <c r="H1901" s="348">
        <v>0.41595240699999997</v>
      </c>
      <c r="I1901" s="74"/>
      <c r="J1901" s="337">
        <v>2.9399999999999995</v>
      </c>
      <c r="K1901" s="338">
        <v>2.9399999999999995</v>
      </c>
      <c r="L1901" s="74"/>
      <c r="M1901" s="339">
        <v>5.0012774000000003E-2</v>
      </c>
      <c r="N1901" s="340">
        <f t="shared" si="121"/>
        <v>5.0012774000000003E-2</v>
      </c>
      <c r="O1901" s="74"/>
      <c r="P1901" s="133">
        <v>4.7683525999999997E-2</v>
      </c>
      <c r="Q1901" s="133">
        <v>2.3292479999999999E-3</v>
      </c>
      <c r="R1901" s="133">
        <v>0</v>
      </c>
      <c r="S1901" s="134">
        <v>2.8587246000000001E-6</v>
      </c>
      <c r="T1901" s="135">
        <v>8.61408291E-9</v>
      </c>
      <c r="U1901" s="135">
        <v>0</v>
      </c>
      <c r="V1901" s="342">
        <v>8.8893394000000002E-5</v>
      </c>
      <c r="W1901" s="89" t="s">
        <v>6561</v>
      </c>
      <c r="X1901" s="89"/>
      <c r="Y1901" s="89"/>
      <c r="Z1901" s="90"/>
    </row>
    <row r="1902" spans="1:26" ht="14.5" customHeight="1">
      <c r="A1902" s="74" t="s">
        <v>6625</v>
      </c>
      <c r="B1902" s="129" t="s">
        <v>6190</v>
      </c>
      <c r="C1902" s="130" t="s">
        <v>6626</v>
      </c>
      <c r="D1902" s="131" t="s">
        <v>6605</v>
      </c>
      <c r="E1902" s="129" t="s">
        <v>957</v>
      </c>
      <c r="F1902" s="132" t="s">
        <v>6627</v>
      </c>
      <c r="G1902" s="132">
        <v>0.45461647500000002</v>
      </c>
      <c r="H1902" s="348">
        <v>0.45461647500000002</v>
      </c>
      <c r="I1902" s="74"/>
      <c r="J1902" s="337">
        <v>3.1399999999999997</v>
      </c>
      <c r="K1902" s="338">
        <v>3.1399999999999997</v>
      </c>
      <c r="L1902" s="74"/>
      <c r="M1902" s="339">
        <v>5.4362463999999999E-2</v>
      </c>
      <c r="N1902" s="340">
        <f t="shared" si="121"/>
        <v>5.4362463999999999E-2</v>
      </c>
      <c r="O1902" s="74"/>
      <c r="P1902" s="133">
        <v>5.1831825999999998E-2</v>
      </c>
      <c r="Q1902" s="133">
        <v>2.530638E-3</v>
      </c>
      <c r="R1902" s="133">
        <v>0</v>
      </c>
      <c r="S1902" s="134">
        <v>3.1074236000000002E-6</v>
      </c>
      <c r="T1902" s="135">
        <v>9.3588682100000005E-9</v>
      </c>
      <c r="U1902" s="135">
        <v>0</v>
      </c>
      <c r="V1902" s="342">
        <v>9.7817533999999996E-5</v>
      </c>
      <c r="W1902" s="89" t="s">
        <v>6561</v>
      </c>
      <c r="X1902" s="89"/>
      <c r="Y1902" s="89"/>
      <c r="Z1902" s="90"/>
    </row>
    <row r="1903" spans="1:26" ht="14.5" customHeight="1">
      <c r="A1903" s="74" t="s">
        <v>6628</v>
      </c>
      <c r="B1903" s="129" t="s">
        <v>6190</v>
      </c>
      <c r="C1903" s="130" t="s">
        <v>6629</v>
      </c>
      <c r="D1903" s="131" t="s">
        <v>6605</v>
      </c>
      <c r="E1903" s="129" t="s">
        <v>957</v>
      </c>
      <c r="F1903" s="132" t="s">
        <v>6630</v>
      </c>
      <c r="G1903" s="132">
        <v>1.9570599000000001E-2</v>
      </c>
      <c r="H1903" s="348">
        <v>1.9570599000000001E-2</v>
      </c>
      <c r="I1903" s="74"/>
      <c r="J1903" s="337">
        <v>0</v>
      </c>
      <c r="K1903" s="338">
        <v>0</v>
      </c>
      <c r="L1903" s="74"/>
      <c r="M1903" s="339">
        <v>1.788424E-3</v>
      </c>
      <c r="N1903" s="340">
        <f t="shared" si="121"/>
        <v>1.788424E-3</v>
      </c>
      <c r="O1903" s="74"/>
      <c r="P1903" s="133">
        <v>1.7073748000000001E-3</v>
      </c>
      <c r="Q1903" s="145">
        <v>8.1049154999999993E-5</v>
      </c>
      <c r="R1903" s="133">
        <v>0</v>
      </c>
      <c r="S1903" s="134">
        <v>1.023606E-7</v>
      </c>
      <c r="T1903" s="135">
        <v>2.9973799999999997E-10</v>
      </c>
      <c r="U1903" s="135">
        <v>0</v>
      </c>
      <c r="V1903" s="342">
        <v>5.4305665000000002E-6</v>
      </c>
      <c r="W1903" s="89" t="s">
        <v>6561</v>
      </c>
      <c r="X1903" s="89"/>
      <c r="Y1903" s="89"/>
      <c r="Z1903" s="90"/>
    </row>
    <row r="1904" spans="1:26" ht="14.5" customHeight="1">
      <c r="A1904" s="74" t="s">
        <v>6631</v>
      </c>
      <c r="B1904" s="129" t="s">
        <v>6190</v>
      </c>
      <c r="C1904" s="130" t="s">
        <v>6632</v>
      </c>
      <c r="D1904" s="131" t="s">
        <v>6605</v>
      </c>
      <c r="E1904" s="129" t="s">
        <v>957</v>
      </c>
      <c r="F1904" s="132" t="s">
        <v>6633</v>
      </c>
      <c r="G1904" s="132">
        <v>0.32977049800000002</v>
      </c>
      <c r="H1904" s="348">
        <v>0.32977049800000002</v>
      </c>
      <c r="I1904" s="74"/>
      <c r="J1904" s="337">
        <v>2.29</v>
      </c>
      <c r="K1904" s="338">
        <v>2.29</v>
      </c>
      <c r="L1904" s="74"/>
      <c r="M1904" s="339">
        <v>3.9483756000000002E-2</v>
      </c>
      <c r="N1904" s="340">
        <f t="shared" si="121"/>
        <v>3.9483756000000002E-2</v>
      </c>
      <c r="O1904" s="74"/>
      <c r="P1904" s="133">
        <v>3.7645538999999999E-2</v>
      </c>
      <c r="Q1904" s="133">
        <v>1.8382168E-3</v>
      </c>
      <c r="R1904" s="133">
        <v>0</v>
      </c>
      <c r="S1904" s="134">
        <v>2.2569268000000002E-6</v>
      </c>
      <c r="T1904" s="135">
        <v>6.7981391849999998E-9</v>
      </c>
      <c r="U1904" s="135">
        <v>0</v>
      </c>
      <c r="V1904" s="342">
        <v>7.0844061000000002E-5</v>
      </c>
      <c r="W1904" s="89" t="s">
        <v>6561</v>
      </c>
      <c r="X1904" s="89"/>
      <c r="Y1904" s="89"/>
      <c r="Z1904" s="90"/>
    </row>
    <row r="1905" spans="1:26" ht="14.5" customHeight="1">
      <c r="A1905" s="74" t="s">
        <v>6634</v>
      </c>
      <c r="B1905" s="129" t="s">
        <v>6190</v>
      </c>
      <c r="C1905" s="130" t="s">
        <v>6635</v>
      </c>
      <c r="D1905" s="131" t="s">
        <v>6605</v>
      </c>
      <c r="E1905" s="129" t="s">
        <v>957</v>
      </c>
      <c r="F1905" s="132" t="s">
        <v>6636</v>
      </c>
      <c r="G1905" s="132">
        <v>1.9436554000000002E-2</v>
      </c>
      <c r="H1905" s="348">
        <v>1.9436554000000002E-2</v>
      </c>
      <c r="I1905" s="74"/>
      <c r="J1905" s="337">
        <v>0</v>
      </c>
      <c r="K1905" s="338">
        <v>0</v>
      </c>
      <c r="L1905" s="74"/>
      <c r="M1905" s="339">
        <v>1.7761744999999999E-3</v>
      </c>
      <c r="N1905" s="340">
        <f t="shared" si="121"/>
        <v>1.7761744999999999E-3</v>
      </c>
      <c r="O1905" s="74"/>
      <c r="P1905" s="133">
        <v>1.6956804999999999E-3</v>
      </c>
      <c r="Q1905" s="145">
        <v>8.0494024000000005E-5</v>
      </c>
      <c r="R1905" s="133">
        <v>0</v>
      </c>
      <c r="S1905" s="134">
        <v>1.016595E-7</v>
      </c>
      <c r="T1905" s="135">
        <v>2.9768499999999999E-10</v>
      </c>
      <c r="U1905" s="135">
        <v>0</v>
      </c>
      <c r="V1905" s="342">
        <v>5.3933707999999999E-6</v>
      </c>
      <c r="W1905" s="89" t="s">
        <v>6561</v>
      </c>
      <c r="X1905" s="89"/>
      <c r="Y1905" s="89"/>
      <c r="Z1905" s="90"/>
    </row>
    <row r="1906" spans="1:26" ht="14.5" customHeight="1">
      <c r="A1906" s="74" t="s">
        <v>6637</v>
      </c>
      <c r="B1906" s="129" t="s">
        <v>6190</v>
      </c>
      <c r="C1906" s="130" t="s">
        <v>6638</v>
      </c>
      <c r="D1906" s="131" t="s">
        <v>6605</v>
      </c>
      <c r="E1906" s="129" t="s">
        <v>957</v>
      </c>
      <c r="F1906" s="132" t="s">
        <v>6639</v>
      </c>
      <c r="G1906" s="132">
        <v>1.5951378799999999E-2</v>
      </c>
      <c r="H1906" s="348">
        <v>1.5951378799999999E-2</v>
      </c>
      <c r="I1906" s="74"/>
      <c r="J1906" s="337">
        <v>0</v>
      </c>
      <c r="K1906" s="338">
        <v>0</v>
      </c>
      <c r="L1906" s="74"/>
      <c r="M1906" s="339">
        <v>1.457688E-3</v>
      </c>
      <c r="N1906" s="340">
        <f t="shared" si="121"/>
        <v>1.457688E-3</v>
      </c>
      <c r="O1906" s="74"/>
      <c r="P1906" s="133">
        <v>1.3916274E-3</v>
      </c>
      <c r="Q1906" s="145">
        <v>6.6060613000000005E-5</v>
      </c>
      <c r="R1906" s="133">
        <v>0</v>
      </c>
      <c r="S1906" s="134">
        <v>8.3430900000000009E-8</v>
      </c>
      <c r="T1906" s="135">
        <v>2.4430699999999998E-10</v>
      </c>
      <c r="U1906" s="135">
        <v>0</v>
      </c>
      <c r="V1906" s="342">
        <v>4.4262837E-6</v>
      </c>
      <c r="W1906" s="89" t="s">
        <v>6561</v>
      </c>
      <c r="X1906" s="89"/>
      <c r="Y1906" s="89"/>
      <c r="Z1906" s="90"/>
    </row>
    <row r="1907" spans="1:26" ht="14.5" customHeight="1">
      <c r="A1907" s="74" t="s">
        <v>6640</v>
      </c>
      <c r="B1907" s="129" t="s">
        <v>6190</v>
      </c>
      <c r="C1907" s="130" t="s">
        <v>6641</v>
      </c>
      <c r="D1907" s="131" t="s">
        <v>6605</v>
      </c>
      <c r="E1907" s="129" t="s">
        <v>957</v>
      </c>
      <c r="F1907" s="132" t="s">
        <v>6642</v>
      </c>
      <c r="G1907" s="132">
        <v>0.31337700600000001</v>
      </c>
      <c r="H1907" s="348">
        <v>0.31337700600000001</v>
      </c>
      <c r="I1907" s="74"/>
      <c r="J1907" s="337">
        <v>2.2000000000000002</v>
      </c>
      <c r="K1907" s="338">
        <v>2.2000000000000002</v>
      </c>
      <c r="L1907" s="74"/>
      <c r="M1907" s="339">
        <v>3.7618266999999997E-2</v>
      </c>
      <c r="N1907" s="340">
        <f t="shared" si="121"/>
        <v>3.7618266999999997E-2</v>
      </c>
      <c r="O1907" s="74"/>
      <c r="P1907" s="133">
        <v>3.5866512000000003E-2</v>
      </c>
      <c r="Q1907" s="133">
        <v>1.7517548E-3</v>
      </c>
      <c r="R1907" s="133">
        <v>0</v>
      </c>
      <c r="S1907" s="134">
        <v>2.1502705000000001E-6</v>
      </c>
      <c r="T1907" s="135">
        <v>6.4783832999999999E-9</v>
      </c>
      <c r="U1907" s="135">
        <v>0</v>
      </c>
      <c r="V1907" s="342">
        <v>6.7107164999999998E-5</v>
      </c>
      <c r="W1907" s="89" t="s">
        <v>6561</v>
      </c>
      <c r="X1907" s="89"/>
      <c r="Y1907" s="89"/>
      <c r="Z1907" s="90"/>
    </row>
    <row r="1908" spans="1:26" ht="14.5" customHeight="1">
      <c r="A1908" s="74" t="s">
        <v>6643</v>
      </c>
      <c r="B1908" s="129" t="s">
        <v>6190</v>
      </c>
      <c r="C1908" s="130" t="s">
        <v>6644</v>
      </c>
      <c r="D1908" s="131" t="s">
        <v>6605</v>
      </c>
      <c r="E1908" s="129" t="s">
        <v>957</v>
      </c>
      <c r="F1908" s="132" t="s">
        <v>6645</v>
      </c>
      <c r="G1908" s="132">
        <v>0.20864642959999999</v>
      </c>
      <c r="H1908" s="348">
        <v>0.20864642959999999</v>
      </c>
      <c r="I1908" s="74"/>
      <c r="J1908" s="337">
        <v>1.4699999999999998</v>
      </c>
      <c r="K1908" s="338">
        <v>1.4699999999999998</v>
      </c>
      <c r="L1908" s="74"/>
      <c r="M1908" s="339">
        <v>2.5067635000000001E-2</v>
      </c>
      <c r="N1908" s="340">
        <f t="shared" si="121"/>
        <v>2.5067635000000001E-2</v>
      </c>
      <c r="O1908" s="74"/>
      <c r="P1908" s="133">
        <v>2.3900234999999999E-2</v>
      </c>
      <c r="Q1908" s="133">
        <v>1.1673997E-3</v>
      </c>
      <c r="R1908" s="133">
        <v>0</v>
      </c>
      <c r="S1908" s="134">
        <v>1.4328678E-6</v>
      </c>
      <c r="T1908" s="135">
        <v>4.3173064549999999E-9</v>
      </c>
      <c r="U1908" s="135">
        <v>0</v>
      </c>
      <c r="V1908" s="342">
        <v>4.4632675000000002E-5</v>
      </c>
      <c r="W1908" s="89" t="s">
        <v>6561</v>
      </c>
      <c r="X1908" s="89"/>
      <c r="Y1908" s="89"/>
      <c r="Z1908" s="90"/>
    </row>
    <row r="1909" spans="1:26" ht="14.5" customHeight="1">
      <c r="A1909" s="74" t="s">
        <v>6646</v>
      </c>
      <c r="B1909" s="129" t="s">
        <v>6190</v>
      </c>
      <c r="C1909" s="130" t="s">
        <v>6647</v>
      </c>
      <c r="D1909" s="131" t="s">
        <v>6605</v>
      </c>
      <c r="E1909" s="129" t="s">
        <v>957</v>
      </c>
      <c r="F1909" s="132" t="s">
        <v>6648</v>
      </c>
      <c r="G1909" s="132">
        <v>0.45300793299999997</v>
      </c>
      <c r="H1909" s="348">
        <v>0.45300793299999997</v>
      </c>
      <c r="I1909" s="74"/>
      <c r="J1909" s="337">
        <v>3.1399999999999997</v>
      </c>
      <c r="K1909" s="338">
        <v>3.1399999999999997</v>
      </c>
      <c r="L1909" s="74"/>
      <c r="M1909" s="339">
        <v>5.4215470000000002E-2</v>
      </c>
      <c r="N1909" s="340">
        <f t="shared" si="121"/>
        <v>5.4215470000000002E-2</v>
      </c>
      <c r="O1909" s="74"/>
      <c r="P1909" s="133">
        <v>5.1691492999999998E-2</v>
      </c>
      <c r="Q1909" s="133">
        <v>2.5239764E-3</v>
      </c>
      <c r="R1909" s="133">
        <v>0</v>
      </c>
      <c r="S1909" s="134">
        <v>3.0990103999999999E-6</v>
      </c>
      <c r="T1909" s="135">
        <v>9.3342322100000005E-9</v>
      </c>
      <c r="U1909" s="135">
        <v>0</v>
      </c>
      <c r="V1909" s="342">
        <v>9.7371186000000002E-5</v>
      </c>
      <c r="W1909" s="89" t="s">
        <v>6561</v>
      </c>
      <c r="X1909" s="89"/>
      <c r="Y1909" s="89"/>
      <c r="Z1909" s="90"/>
    </row>
    <row r="1910" spans="1:26" ht="14.5" customHeight="1">
      <c r="A1910" s="74" t="s">
        <v>6649</v>
      </c>
      <c r="B1910" s="129" t="s">
        <v>6190</v>
      </c>
      <c r="C1910" s="130" t="s">
        <v>6650</v>
      </c>
      <c r="D1910" s="131" t="s">
        <v>6605</v>
      </c>
      <c r="E1910" s="129" t="s">
        <v>957</v>
      </c>
      <c r="F1910" s="132" t="s">
        <v>6651</v>
      </c>
      <c r="G1910" s="132">
        <v>0.48439175200000001</v>
      </c>
      <c r="H1910" s="348">
        <v>0.48439175200000001</v>
      </c>
      <c r="I1910" s="74"/>
      <c r="J1910" s="337">
        <v>3.38</v>
      </c>
      <c r="K1910" s="338">
        <v>3.38</v>
      </c>
      <c r="L1910" s="74"/>
      <c r="M1910" s="339">
        <v>5.8063154999999998E-2</v>
      </c>
      <c r="N1910" s="340">
        <f t="shared" si="121"/>
        <v>5.8063154999999998E-2</v>
      </c>
      <c r="O1910" s="74"/>
      <c r="P1910" s="133">
        <v>5.5359685999999998E-2</v>
      </c>
      <c r="Q1910" s="133">
        <v>2.7034696000000002E-3</v>
      </c>
      <c r="R1910" s="133">
        <v>0</v>
      </c>
      <c r="S1910" s="134">
        <v>3.318926E-6</v>
      </c>
      <c r="T1910" s="135">
        <v>9.9980385699999992E-9</v>
      </c>
      <c r="U1910" s="135">
        <v>0</v>
      </c>
      <c r="V1910" s="341">
        <v>1.0391424E-4</v>
      </c>
      <c r="W1910" s="89" t="s">
        <v>6561</v>
      </c>
      <c r="X1910" s="89"/>
      <c r="Y1910" s="89"/>
      <c r="Z1910" s="90"/>
    </row>
    <row r="1911" spans="1:26" ht="14.5" customHeight="1">
      <c r="A1911" s="74" t="s">
        <v>6652</v>
      </c>
      <c r="B1911" s="129" t="s">
        <v>6190</v>
      </c>
      <c r="C1911" s="130" t="s">
        <v>6653</v>
      </c>
      <c r="D1911" s="131" t="s">
        <v>6605</v>
      </c>
      <c r="E1911" s="129" t="s">
        <v>957</v>
      </c>
      <c r="F1911" s="132" t="s">
        <v>6465</v>
      </c>
      <c r="G1911" s="132">
        <v>0.1225358532</v>
      </c>
      <c r="H1911" s="348">
        <v>0.1225358532</v>
      </c>
      <c r="I1911" s="74"/>
      <c r="J1911" s="337">
        <v>0.88</v>
      </c>
      <c r="K1911" s="338">
        <v>0.88</v>
      </c>
      <c r="L1911" s="74"/>
      <c r="M1911" s="339">
        <v>1.4790068E-2</v>
      </c>
      <c r="N1911" s="340">
        <f t="shared" si="121"/>
        <v>1.4790068E-2</v>
      </c>
      <c r="O1911" s="74"/>
      <c r="P1911" s="133">
        <v>1.4101023000000001E-2</v>
      </c>
      <c r="Q1911" s="133">
        <v>6.8904418000000002E-4</v>
      </c>
      <c r="R1911" s="133">
        <v>0</v>
      </c>
      <c r="S1911" s="134">
        <v>8.4538509999999994E-7</v>
      </c>
      <c r="T1911" s="135">
        <v>2.5482403200000001E-9</v>
      </c>
      <c r="U1911" s="135">
        <v>0</v>
      </c>
      <c r="V1911" s="342">
        <v>2.6061757000000001E-5</v>
      </c>
      <c r="W1911" s="89" t="s">
        <v>6561</v>
      </c>
      <c r="X1911" s="89"/>
      <c r="Y1911" s="89"/>
      <c r="Z1911" s="90"/>
    </row>
    <row r="1912" spans="1:26" ht="14.5" customHeight="1">
      <c r="A1912" s="74" t="s">
        <v>6654</v>
      </c>
      <c r="B1912" s="129" t="s">
        <v>6190</v>
      </c>
      <c r="C1912" s="130" t="s">
        <v>6655</v>
      </c>
      <c r="D1912" s="131" t="s">
        <v>6605</v>
      </c>
      <c r="E1912" s="129" t="s">
        <v>957</v>
      </c>
      <c r="F1912" s="132" t="s">
        <v>6656</v>
      </c>
      <c r="G1912" s="132">
        <v>0.2432473336</v>
      </c>
      <c r="H1912" s="348">
        <v>0.2432473336</v>
      </c>
      <c r="I1912" s="74"/>
      <c r="J1912" s="337">
        <v>1.71</v>
      </c>
      <c r="K1912" s="338">
        <v>1.71</v>
      </c>
      <c r="L1912" s="74"/>
      <c r="M1912" s="339">
        <v>2.9209308E-2</v>
      </c>
      <c r="N1912" s="340">
        <f t="shared" si="121"/>
        <v>2.9209308E-2</v>
      </c>
      <c r="O1912" s="74"/>
      <c r="P1912" s="133">
        <v>2.7849090999999999E-2</v>
      </c>
      <c r="Q1912" s="133">
        <v>1.3602161000000001E-3</v>
      </c>
      <c r="R1912" s="133">
        <v>0</v>
      </c>
      <c r="S1912" s="134">
        <v>1.6696098E-6</v>
      </c>
      <c r="T1912" s="135">
        <v>5.0303848150000002E-9</v>
      </c>
      <c r="U1912" s="135">
        <v>0</v>
      </c>
      <c r="V1912" s="342">
        <v>5.2068424999999999E-5</v>
      </c>
      <c r="W1912" s="89" t="s">
        <v>6561</v>
      </c>
      <c r="X1912" s="89"/>
      <c r="Y1912" s="89"/>
      <c r="Z1912" s="90"/>
    </row>
    <row r="1913" spans="1:26" ht="14.5" customHeight="1">
      <c r="A1913" s="74" t="s">
        <v>6657</v>
      </c>
      <c r="B1913" s="129" t="s">
        <v>6190</v>
      </c>
      <c r="C1913" s="130" t="s">
        <v>6658</v>
      </c>
      <c r="D1913" s="131" t="s">
        <v>6605</v>
      </c>
      <c r="E1913" s="129" t="s">
        <v>957</v>
      </c>
      <c r="F1913" s="132" t="s">
        <v>6659</v>
      </c>
      <c r="G1913" s="132">
        <v>0.37626823799999998</v>
      </c>
      <c r="H1913" s="348">
        <v>0.37626823799999998</v>
      </c>
      <c r="I1913" s="74"/>
      <c r="J1913" s="337">
        <v>2.6899999999999995</v>
      </c>
      <c r="K1913" s="338">
        <v>2.6899999999999995</v>
      </c>
      <c r="L1913" s="74"/>
      <c r="M1913" s="339">
        <v>4.5365754000000001E-2</v>
      </c>
      <c r="N1913" s="340">
        <f t="shared" si="121"/>
        <v>4.5365754000000001E-2</v>
      </c>
      <c r="O1913" s="74"/>
      <c r="P1913" s="133">
        <v>4.3252437999999997E-2</v>
      </c>
      <c r="Q1913" s="133">
        <v>2.1133164999999998E-3</v>
      </c>
      <c r="R1913" s="133">
        <v>0</v>
      </c>
      <c r="S1913" s="134">
        <v>2.5930718E-6</v>
      </c>
      <c r="T1913" s="135">
        <v>7.8155197849999988E-9</v>
      </c>
      <c r="U1913" s="135">
        <v>0</v>
      </c>
      <c r="V1913" s="342">
        <v>8.0137338999999996E-5</v>
      </c>
      <c r="W1913" s="89" t="s">
        <v>6561</v>
      </c>
      <c r="X1913" s="89"/>
      <c r="Y1913" s="89"/>
      <c r="Z1913" s="90"/>
    </row>
    <row r="1914" spans="1:26" ht="14.5" customHeight="1">
      <c r="A1914" s="74" t="s">
        <v>6660</v>
      </c>
      <c r="B1914" s="129" t="s">
        <v>6190</v>
      </c>
      <c r="C1914" s="130" t="s">
        <v>6661</v>
      </c>
      <c r="D1914" s="131" t="s">
        <v>6605</v>
      </c>
      <c r="E1914" s="129" t="s">
        <v>957</v>
      </c>
      <c r="F1914" s="132" t="s">
        <v>6662</v>
      </c>
      <c r="G1914" s="132">
        <v>1.0819284527999999</v>
      </c>
      <c r="H1914" s="348">
        <v>1.0819284527999999</v>
      </c>
      <c r="I1914" s="74"/>
      <c r="J1914" s="337">
        <v>0.90999999999999992</v>
      </c>
      <c r="K1914" s="338">
        <v>0.90999999999999992</v>
      </c>
      <c r="L1914" s="74"/>
      <c r="M1914" s="339">
        <v>1.5558891E-2</v>
      </c>
      <c r="N1914" s="340">
        <f t="shared" si="121"/>
        <v>1.5558891E-2</v>
      </c>
      <c r="O1914" s="74"/>
      <c r="P1914" s="133">
        <v>1.4834365E-2</v>
      </c>
      <c r="Q1914" s="133">
        <v>7.2452642000000002E-4</v>
      </c>
      <c r="R1914" s="133">
        <v>0</v>
      </c>
      <c r="S1914" s="134">
        <v>8.8935040000000008E-7</v>
      </c>
      <c r="T1914" s="135">
        <v>2.679461615E-9</v>
      </c>
      <c r="U1914" s="135">
        <v>0</v>
      </c>
      <c r="V1914" s="341">
        <v>1.9967501E-4</v>
      </c>
      <c r="W1914" s="89" t="s">
        <v>6561</v>
      </c>
      <c r="X1914" s="89"/>
      <c r="Y1914" s="89"/>
      <c r="Z1914" s="90"/>
    </row>
    <row r="1915" spans="1:26" ht="14.5" customHeight="1">
      <c r="A1915" s="74" t="s">
        <v>6663</v>
      </c>
      <c r="B1915" s="129" t="s">
        <v>6190</v>
      </c>
      <c r="C1915" s="130" t="s">
        <v>6664</v>
      </c>
      <c r="D1915" s="131" t="s">
        <v>6605</v>
      </c>
      <c r="E1915" s="129" t="s">
        <v>957</v>
      </c>
      <c r="F1915" s="132" t="s">
        <v>6665</v>
      </c>
      <c r="G1915" s="132">
        <v>1.4074745999999999E-2</v>
      </c>
      <c r="H1915" s="348">
        <v>1.4074745999999999E-2</v>
      </c>
      <c r="I1915" s="74"/>
      <c r="J1915" s="337">
        <v>0</v>
      </c>
      <c r="K1915" s="338">
        <v>0</v>
      </c>
      <c r="L1915" s="74"/>
      <c r="M1915" s="339">
        <v>1.2861953000000001E-3</v>
      </c>
      <c r="N1915" s="340">
        <f t="shared" si="121"/>
        <v>1.2861953000000001E-3</v>
      </c>
      <c r="O1915" s="74"/>
      <c r="P1915" s="133">
        <v>1.2279064999999999E-3</v>
      </c>
      <c r="Q1915" s="145">
        <v>5.8288775999999998E-5</v>
      </c>
      <c r="R1915" s="133">
        <v>0</v>
      </c>
      <c r="S1915" s="134">
        <v>7.3615500000000002E-8</v>
      </c>
      <c r="T1915" s="135">
        <v>2.1556500000000002E-10</v>
      </c>
      <c r="U1915" s="135">
        <v>0</v>
      </c>
      <c r="V1915" s="342">
        <v>3.9055444000000003E-6</v>
      </c>
      <c r="W1915" s="89" t="s">
        <v>6561</v>
      </c>
      <c r="X1915" s="89"/>
      <c r="Y1915" s="89"/>
      <c r="Z1915" s="90"/>
    </row>
    <row r="1916" spans="1:26" ht="14.5" customHeight="1">
      <c r="A1916" s="74" t="s">
        <v>6666</v>
      </c>
      <c r="B1916" s="129" t="s">
        <v>6190</v>
      </c>
      <c r="C1916" s="130" t="s">
        <v>6667</v>
      </c>
      <c r="D1916" s="131" t="s">
        <v>6605</v>
      </c>
      <c r="E1916" s="129" t="s">
        <v>957</v>
      </c>
      <c r="F1916" s="132" t="s">
        <v>6668</v>
      </c>
      <c r="G1916" s="132">
        <v>1.5951378799999999E-2</v>
      </c>
      <c r="H1916" s="348">
        <v>1.5951378799999999E-2</v>
      </c>
      <c r="I1916" s="74"/>
      <c r="J1916" s="337">
        <v>0</v>
      </c>
      <c r="K1916" s="338">
        <v>0</v>
      </c>
      <c r="L1916" s="74"/>
      <c r="M1916" s="339">
        <v>1.457688E-3</v>
      </c>
      <c r="N1916" s="340">
        <f t="shared" si="121"/>
        <v>1.457688E-3</v>
      </c>
      <c r="O1916" s="74"/>
      <c r="P1916" s="133">
        <v>1.3916274E-3</v>
      </c>
      <c r="Q1916" s="145">
        <v>6.6060613000000005E-5</v>
      </c>
      <c r="R1916" s="133">
        <v>0</v>
      </c>
      <c r="S1916" s="134">
        <v>8.3430900000000009E-8</v>
      </c>
      <c r="T1916" s="135">
        <v>2.4430699999999998E-10</v>
      </c>
      <c r="U1916" s="135">
        <v>0</v>
      </c>
      <c r="V1916" s="342">
        <v>4.4262837E-6</v>
      </c>
      <c r="W1916" s="89" t="s">
        <v>6561</v>
      </c>
      <c r="X1916" s="89"/>
      <c r="Y1916" s="89"/>
      <c r="Z1916" s="90"/>
    </row>
    <row r="1917" spans="1:26" ht="14.5" customHeight="1">
      <c r="A1917" s="74" t="s">
        <v>6669</v>
      </c>
      <c r="B1917" s="129" t="s">
        <v>6190</v>
      </c>
      <c r="C1917" s="130" t="s">
        <v>6670</v>
      </c>
      <c r="D1917" s="131" t="s">
        <v>6605</v>
      </c>
      <c r="E1917" s="129" t="s">
        <v>957</v>
      </c>
      <c r="F1917" s="132" t="s">
        <v>6671</v>
      </c>
      <c r="G1917" s="132">
        <v>1.5951378799999999E-2</v>
      </c>
      <c r="H1917" s="348">
        <v>1.5951378799999999E-2</v>
      </c>
      <c r="I1917" s="74"/>
      <c r="J1917" s="337">
        <v>0</v>
      </c>
      <c r="K1917" s="338">
        <v>0</v>
      </c>
      <c r="L1917" s="74"/>
      <c r="M1917" s="339">
        <v>1.457688E-3</v>
      </c>
      <c r="N1917" s="340">
        <f t="shared" si="121"/>
        <v>1.457688E-3</v>
      </c>
      <c r="O1917" s="74"/>
      <c r="P1917" s="133">
        <v>1.3916274E-3</v>
      </c>
      <c r="Q1917" s="145">
        <v>6.6060613000000005E-5</v>
      </c>
      <c r="R1917" s="133">
        <v>0</v>
      </c>
      <c r="S1917" s="134">
        <v>8.3430900000000009E-8</v>
      </c>
      <c r="T1917" s="135">
        <v>2.4430699999999998E-10</v>
      </c>
      <c r="U1917" s="135">
        <v>0</v>
      </c>
      <c r="V1917" s="342">
        <v>4.4262837E-6</v>
      </c>
      <c r="W1917" s="89" t="s">
        <v>6561</v>
      </c>
      <c r="X1917" s="89"/>
      <c r="Y1917" s="89"/>
      <c r="Z1917" s="90"/>
    </row>
    <row r="1918" spans="1:26" ht="14.5" customHeight="1">
      <c r="A1918" s="74" t="s">
        <v>6672</v>
      </c>
      <c r="B1918" s="129" t="s">
        <v>6190</v>
      </c>
      <c r="C1918" s="130" t="s">
        <v>6673</v>
      </c>
      <c r="D1918" s="131" t="s">
        <v>6605</v>
      </c>
      <c r="E1918" s="129" t="s">
        <v>957</v>
      </c>
      <c r="F1918" s="132" t="s">
        <v>6674</v>
      </c>
      <c r="G1918" s="132">
        <v>1.5951378799999999E-2</v>
      </c>
      <c r="H1918" s="348">
        <v>1.5951378799999999E-2</v>
      </c>
      <c r="I1918" s="74"/>
      <c r="J1918" s="337">
        <v>0</v>
      </c>
      <c r="K1918" s="338">
        <v>0</v>
      </c>
      <c r="L1918" s="74"/>
      <c r="M1918" s="339">
        <v>1.457688E-3</v>
      </c>
      <c r="N1918" s="340">
        <f t="shared" si="121"/>
        <v>1.457688E-3</v>
      </c>
      <c r="O1918" s="74"/>
      <c r="P1918" s="133">
        <v>1.3916274E-3</v>
      </c>
      <c r="Q1918" s="145">
        <v>6.6060613000000005E-5</v>
      </c>
      <c r="R1918" s="133">
        <v>0</v>
      </c>
      <c r="S1918" s="134">
        <v>8.3430900000000009E-8</v>
      </c>
      <c r="T1918" s="135">
        <v>2.4430699999999998E-10</v>
      </c>
      <c r="U1918" s="135">
        <v>0</v>
      </c>
      <c r="V1918" s="342">
        <v>4.4262837E-6</v>
      </c>
      <c r="W1918" s="89" t="s">
        <v>6561</v>
      </c>
      <c r="X1918" s="89"/>
      <c r="Y1918" s="89"/>
      <c r="Z1918" s="90"/>
    </row>
    <row r="1919" spans="1:26" ht="14.5" customHeight="1">
      <c r="B1919" s="129" t="s">
        <v>6190</v>
      </c>
      <c r="C1919" s="127" t="s">
        <v>6675</v>
      </c>
      <c r="D1919" s="127" t="s">
        <v>6676</v>
      </c>
      <c r="G1919" s="74"/>
      <c r="H1919" s="74"/>
      <c r="I1919" s="74"/>
      <c r="J1919" s="115"/>
      <c r="K1919" s="74"/>
      <c r="L1919" s="74"/>
      <c r="M1919" s="115"/>
      <c r="N1919" s="74"/>
      <c r="O1919" s="74"/>
      <c r="P1919" s="74"/>
      <c r="V1919" s="74"/>
      <c r="W1919" s="89"/>
      <c r="X1919" s="89"/>
      <c r="Y1919" s="89"/>
      <c r="Z1919" s="90"/>
    </row>
    <row r="1920" spans="1:26" ht="14.5" customHeight="1">
      <c r="A1920" s="74" t="s">
        <v>6677</v>
      </c>
      <c r="B1920" s="129" t="s">
        <v>6190</v>
      </c>
      <c r="C1920" s="130" t="s">
        <v>6678</v>
      </c>
      <c r="D1920" s="131" t="s">
        <v>6679</v>
      </c>
      <c r="E1920" s="129" t="s">
        <v>957</v>
      </c>
      <c r="F1920" s="132" t="s">
        <v>6680</v>
      </c>
      <c r="G1920" s="132">
        <v>0.38883713000000003</v>
      </c>
      <c r="H1920" s="348">
        <v>0.38883713000000003</v>
      </c>
      <c r="I1920" s="74"/>
      <c r="J1920" s="337">
        <v>2.72</v>
      </c>
      <c r="K1920" s="338">
        <v>2.72</v>
      </c>
      <c r="L1920" s="74"/>
      <c r="M1920" s="339">
        <v>4.6636806000000003E-2</v>
      </c>
      <c r="N1920" s="340">
        <f t="shared" ref="N1920:N1922" si="122">M1920</f>
        <v>4.6636806000000003E-2</v>
      </c>
      <c r="O1920" s="74"/>
      <c r="P1920" s="133">
        <v>4.4465246999999999E-2</v>
      </c>
      <c r="Q1920" s="133">
        <v>2.1715592000000001E-3</v>
      </c>
      <c r="R1920" s="133">
        <v>0</v>
      </c>
      <c r="S1920" s="134">
        <v>2.6657821999999998E-6</v>
      </c>
      <c r="T1920" s="135">
        <v>8.0309140800000003E-9</v>
      </c>
      <c r="U1920" s="135">
        <v>0</v>
      </c>
      <c r="V1920" s="342">
        <v>8.3354340999999995E-5</v>
      </c>
      <c r="W1920" s="89" t="s">
        <v>6561</v>
      </c>
      <c r="X1920" s="89"/>
      <c r="Y1920" s="89"/>
      <c r="Z1920" s="90"/>
    </row>
    <row r="1921" spans="1:26" ht="14.5" customHeight="1">
      <c r="A1921" s="74" t="s">
        <v>6681</v>
      </c>
      <c r="B1921" s="129" t="s">
        <v>6190</v>
      </c>
      <c r="C1921" s="130" t="s">
        <v>6682</v>
      </c>
      <c r="D1921" s="131" t="s">
        <v>6679</v>
      </c>
      <c r="E1921" s="129" t="s">
        <v>957</v>
      </c>
      <c r="F1921" s="132" t="s">
        <v>6683</v>
      </c>
      <c r="G1921" s="132">
        <v>0.40053904000000001</v>
      </c>
      <c r="H1921" s="348">
        <v>0.40053904000000001</v>
      </c>
      <c r="I1921" s="74"/>
      <c r="J1921" s="337">
        <v>2.81</v>
      </c>
      <c r="K1921" s="338">
        <v>2.81</v>
      </c>
      <c r="L1921" s="74"/>
      <c r="M1921" s="339">
        <v>4.8073563999999999E-2</v>
      </c>
      <c r="N1921" s="340">
        <f t="shared" si="122"/>
        <v>4.8073563999999999E-2</v>
      </c>
      <c r="O1921" s="74"/>
      <c r="P1921" s="133">
        <v>4.5834972000000002E-2</v>
      </c>
      <c r="Q1921" s="133">
        <v>2.2385916E-3</v>
      </c>
      <c r="R1921" s="133">
        <v>0</v>
      </c>
      <c r="S1921" s="134">
        <v>2.7478999999999996E-6</v>
      </c>
      <c r="T1921" s="135">
        <v>8.2788149649999995E-9</v>
      </c>
      <c r="U1921" s="135">
        <v>0</v>
      </c>
      <c r="V1921" s="342">
        <v>8.5789387999999996E-5</v>
      </c>
      <c r="W1921" s="89" t="s">
        <v>6561</v>
      </c>
      <c r="X1921" s="89"/>
      <c r="Y1921" s="89"/>
      <c r="Z1921" s="90"/>
    </row>
    <row r="1922" spans="1:26" ht="14.5" customHeight="1">
      <c r="A1922" s="74" t="s">
        <v>6684</v>
      </c>
      <c r="B1922" s="129" t="s">
        <v>6190</v>
      </c>
      <c r="C1922" s="130" t="s">
        <v>6685</v>
      </c>
      <c r="D1922" s="131" t="s">
        <v>6679</v>
      </c>
      <c r="E1922" s="129" t="s">
        <v>957</v>
      </c>
      <c r="F1922" s="132" t="s">
        <v>6686</v>
      </c>
      <c r="G1922" s="132">
        <v>0.32843004600000003</v>
      </c>
      <c r="H1922" s="348">
        <v>0.32843004600000003</v>
      </c>
      <c r="I1922" s="74"/>
      <c r="J1922" s="337">
        <v>2.29</v>
      </c>
      <c r="K1922" s="338">
        <v>2.29</v>
      </c>
      <c r="L1922" s="74"/>
      <c r="M1922" s="339">
        <v>3.9361261000000002E-2</v>
      </c>
      <c r="N1922" s="340">
        <f t="shared" si="122"/>
        <v>3.9361261000000002E-2</v>
      </c>
      <c r="O1922" s="74"/>
      <c r="P1922" s="133">
        <v>3.7528595999999997E-2</v>
      </c>
      <c r="Q1922" s="133">
        <v>1.8326655E-3</v>
      </c>
      <c r="R1922" s="133">
        <v>0</v>
      </c>
      <c r="S1922" s="134">
        <v>2.2499158E-6</v>
      </c>
      <c r="T1922" s="135">
        <v>6.7776091849999993E-9</v>
      </c>
      <c r="U1922" s="135">
        <v>0</v>
      </c>
      <c r="V1922" s="342">
        <v>7.0472104000000003E-5</v>
      </c>
      <c r="W1922" s="89" t="s">
        <v>6561</v>
      </c>
      <c r="X1922" s="89"/>
      <c r="Y1922" s="89"/>
      <c r="Z1922" s="90"/>
    </row>
    <row r="1923" spans="1:26" ht="14.5" customHeight="1">
      <c r="B1923" s="129" t="s">
        <v>6190</v>
      </c>
      <c r="C1923" s="127" t="s">
        <v>6687</v>
      </c>
      <c r="D1923" s="127" t="s">
        <v>6688</v>
      </c>
      <c r="G1923" s="74"/>
      <c r="H1923" s="74"/>
      <c r="I1923" s="74"/>
      <c r="J1923" s="115"/>
      <c r="K1923" s="74"/>
      <c r="L1923" s="74"/>
      <c r="M1923" s="115"/>
      <c r="N1923" s="74"/>
      <c r="O1923" s="74"/>
      <c r="P1923" s="74"/>
      <c r="V1923" s="74"/>
      <c r="W1923" s="89"/>
      <c r="X1923" s="89"/>
      <c r="Y1923" s="89"/>
      <c r="Z1923" s="90"/>
    </row>
    <row r="1924" spans="1:26" ht="14.5" customHeight="1">
      <c r="A1924" s="74" t="s">
        <v>6689</v>
      </c>
      <c r="B1924" s="129" t="s">
        <v>6190</v>
      </c>
      <c r="C1924" s="130" t="s">
        <v>6690</v>
      </c>
      <c r="D1924" s="131" t="s">
        <v>6691</v>
      </c>
      <c r="E1924" s="129" t="s">
        <v>957</v>
      </c>
      <c r="F1924" s="132" t="s">
        <v>6692</v>
      </c>
      <c r="G1924" s="132">
        <v>0.41158117599999999</v>
      </c>
      <c r="H1924" s="348">
        <v>0.41158117599999999</v>
      </c>
      <c r="I1924" s="74"/>
      <c r="J1924" s="337">
        <v>2.8899999999999997</v>
      </c>
      <c r="K1924" s="338">
        <v>2.8899999999999997</v>
      </c>
      <c r="L1924" s="74"/>
      <c r="M1924" s="339">
        <v>4.9409205999999997E-2</v>
      </c>
      <c r="N1924" s="340">
        <f t="shared" ref="N1924:N1940" si="123">M1924</f>
        <v>4.9409205999999997E-2</v>
      </c>
      <c r="O1924" s="74"/>
      <c r="P1924" s="133">
        <v>4.7108377999999999E-2</v>
      </c>
      <c r="Q1924" s="133">
        <v>2.3008282000000001E-3</v>
      </c>
      <c r="R1924" s="133">
        <v>0</v>
      </c>
      <c r="S1924" s="134">
        <v>2.8242432999999999E-6</v>
      </c>
      <c r="T1924" s="135">
        <v>8.508980085E-9</v>
      </c>
      <c r="U1924" s="135">
        <v>0</v>
      </c>
      <c r="V1924" s="342">
        <v>8.8131587999999995E-5</v>
      </c>
      <c r="W1924" s="89" t="s">
        <v>6561</v>
      </c>
      <c r="X1924" s="89"/>
      <c r="Y1924" s="89"/>
      <c r="Z1924" s="90"/>
    </row>
    <row r="1925" spans="1:26" ht="14.5" customHeight="1">
      <c r="A1925" s="74" t="s">
        <v>6693</v>
      </c>
      <c r="B1925" s="129" t="s">
        <v>6190</v>
      </c>
      <c r="C1925" s="130" t="s">
        <v>6694</v>
      </c>
      <c r="D1925" s="131" t="s">
        <v>6691</v>
      </c>
      <c r="E1925" s="129" t="s">
        <v>957</v>
      </c>
      <c r="F1925" s="132" t="s">
        <v>6695</v>
      </c>
      <c r="G1925" s="132">
        <v>0.388043311</v>
      </c>
      <c r="H1925" s="348">
        <v>0.388043311</v>
      </c>
      <c r="I1925" s="74"/>
      <c r="J1925" s="337">
        <v>2.7099999999999995</v>
      </c>
      <c r="K1925" s="338">
        <v>2.7099999999999995</v>
      </c>
      <c r="L1925" s="74"/>
      <c r="M1925" s="339">
        <v>4.6523441999999998E-2</v>
      </c>
      <c r="N1925" s="340">
        <f t="shared" si="123"/>
        <v>4.6523441999999998E-2</v>
      </c>
      <c r="O1925" s="74"/>
      <c r="P1925" s="133">
        <v>4.4357234000000002E-2</v>
      </c>
      <c r="Q1925" s="133">
        <v>2.1662082999999999E-3</v>
      </c>
      <c r="R1925" s="133">
        <v>0</v>
      </c>
      <c r="S1925" s="134">
        <v>2.6593066000000003E-6</v>
      </c>
      <c r="T1925" s="135">
        <v>8.0111253150000006E-9</v>
      </c>
      <c r="U1925" s="135">
        <v>0</v>
      </c>
      <c r="V1925" s="342">
        <v>8.3224296999999994E-5</v>
      </c>
      <c r="W1925" s="89" t="s">
        <v>6561</v>
      </c>
      <c r="X1925" s="89"/>
      <c r="Y1925" s="89"/>
      <c r="Z1925" s="90"/>
    </row>
    <row r="1926" spans="1:26" ht="14.5" customHeight="1">
      <c r="A1926" s="74" t="s">
        <v>6696</v>
      </c>
      <c r="B1926" s="129" t="s">
        <v>6190</v>
      </c>
      <c r="C1926" s="130" t="s">
        <v>6697</v>
      </c>
      <c r="D1926" s="131" t="s">
        <v>6691</v>
      </c>
      <c r="E1926" s="129" t="s">
        <v>957</v>
      </c>
      <c r="F1926" s="132" t="s">
        <v>6698</v>
      </c>
      <c r="G1926" s="132">
        <v>0.39270353700000005</v>
      </c>
      <c r="H1926" s="348">
        <v>0.39270353700000005</v>
      </c>
      <c r="I1926" s="74"/>
      <c r="J1926" s="337">
        <v>2.74</v>
      </c>
      <c r="K1926" s="338">
        <v>2.74</v>
      </c>
      <c r="L1926" s="74"/>
      <c r="M1926" s="339">
        <v>4.7071775000000003E-2</v>
      </c>
      <c r="N1926" s="340">
        <f t="shared" si="123"/>
        <v>4.7071775000000003E-2</v>
      </c>
      <c r="O1926" s="74"/>
      <c r="P1926" s="133">
        <v>4.4880076999999997E-2</v>
      </c>
      <c r="Q1926" s="133">
        <v>2.1916981999999998E-3</v>
      </c>
      <c r="R1926" s="133">
        <v>0</v>
      </c>
      <c r="S1926" s="134">
        <v>2.6906520999999998E-6</v>
      </c>
      <c r="T1926" s="135">
        <v>8.1053926100000014E-9</v>
      </c>
      <c r="U1926" s="135">
        <v>0</v>
      </c>
      <c r="V1926" s="342">
        <v>8.4246754999999998E-5</v>
      </c>
      <c r="W1926" s="89" t="s">
        <v>6561</v>
      </c>
      <c r="X1926" s="89"/>
      <c r="Y1926" s="89"/>
      <c r="Z1926" s="90"/>
    </row>
    <row r="1927" spans="1:26" ht="14.5" customHeight="1">
      <c r="A1927" s="74" t="s">
        <v>6699</v>
      </c>
      <c r="B1927" s="129" t="s">
        <v>6190</v>
      </c>
      <c r="C1927" s="130" t="s">
        <v>6700</v>
      </c>
      <c r="D1927" s="131" t="s">
        <v>6691</v>
      </c>
      <c r="E1927" s="129" t="s">
        <v>957</v>
      </c>
      <c r="F1927" s="132" t="s">
        <v>6701</v>
      </c>
      <c r="G1927" s="132">
        <v>0.70507401800000002</v>
      </c>
      <c r="H1927" s="348">
        <v>0.70507401800000002</v>
      </c>
      <c r="I1927" s="74"/>
      <c r="J1927" s="337">
        <v>1.43</v>
      </c>
      <c r="K1927" s="338">
        <v>1.43</v>
      </c>
      <c r="L1927" s="74"/>
      <c r="M1927" s="339">
        <v>2.4565180999999998E-2</v>
      </c>
      <c r="N1927" s="340">
        <f t="shared" si="123"/>
        <v>2.4565180999999998E-2</v>
      </c>
      <c r="O1927" s="74"/>
      <c r="P1927" s="133">
        <v>2.3421404999999999E-2</v>
      </c>
      <c r="Q1927" s="133">
        <v>1.1437756000000001E-3</v>
      </c>
      <c r="R1927" s="133">
        <v>0</v>
      </c>
      <c r="S1927" s="134">
        <v>1.404161E-6</v>
      </c>
      <c r="T1927" s="135">
        <v>4.2299393950000003E-9</v>
      </c>
      <c r="U1927" s="135">
        <v>0</v>
      </c>
      <c r="V1927" s="341">
        <v>1.3425331000000001E-4</v>
      </c>
      <c r="W1927" s="89" t="s">
        <v>6561</v>
      </c>
      <c r="X1927" s="89"/>
      <c r="Y1927" s="89"/>
      <c r="Z1927" s="90"/>
    </row>
    <row r="1928" spans="1:26" ht="14.5" customHeight="1">
      <c r="A1928" s="74" t="s">
        <v>6702</v>
      </c>
      <c r="B1928" s="129" t="s">
        <v>6190</v>
      </c>
      <c r="C1928" s="130" t="s">
        <v>6703</v>
      </c>
      <c r="D1928" s="131" t="s">
        <v>6691</v>
      </c>
      <c r="E1928" s="129" t="s">
        <v>957</v>
      </c>
      <c r="F1928" s="132" t="s">
        <v>6704</v>
      </c>
      <c r="G1928" s="132">
        <v>0.35106094999999998</v>
      </c>
      <c r="H1928" s="348">
        <v>0.35106094999999998</v>
      </c>
      <c r="I1928" s="74"/>
      <c r="J1928" s="337">
        <v>2.4399999999999995</v>
      </c>
      <c r="K1928" s="338">
        <v>2.4399999999999995</v>
      </c>
      <c r="L1928" s="74"/>
      <c r="M1928" s="339">
        <v>4.2041677999999999E-2</v>
      </c>
      <c r="N1928" s="340">
        <f t="shared" si="123"/>
        <v>4.2041677999999999E-2</v>
      </c>
      <c r="O1928" s="74"/>
      <c r="P1928" s="133">
        <v>4.0084338999999997E-2</v>
      </c>
      <c r="Q1928" s="133">
        <v>1.9573392999999999E-3</v>
      </c>
      <c r="R1928" s="133">
        <v>0</v>
      </c>
      <c r="S1928" s="134">
        <v>2.4031378000000002E-6</v>
      </c>
      <c r="T1928" s="135">
        <v>7.2386806600000009E-9</v>
      </c>
      <c r="U1928" s="135">
        <v>0</v>
      </c>
      <c r="V1928" s="342">
        <v>7.5398414999999994E-5</v>
      </c>
      <c r="W1928" s="89" t="s">
        <v>6561</v>
      </c>
      <c r="X1928" s="89"/>
      <c r="Y1928" s="89"/>
      <c r="Z1928" s="90"/>
    </row>
    <row r="1929" spans="1:26" ht="14.5" customHeight="1">
      <c r="A1929" s="74" t="s">
        <v>6705</v>
      </c>
      <c r="B1929" s="129" t="s">
        <v>6190</v>
      </c>
      <c r="C1929" s="130" t="s">
        <v>6706</v>
      </c>
      <c r="D1929" s="131" t="s">
        <v>6691</v>
      </c>
      <c r="E1929" s="129" t="s">
        <v>957</v>
      </c>
      <c r="F1929" s="132" t="s">
        <v>6707</v>
      </c>
      <c r="G1929" s="132">
        <v>0.2101209268</v>
      </c>
      <c r="H1929" s="348">
        <v>0.2101209268</v>
      </c>
      <c r="I1929" s="74"/>
      <c r="J1929" s="337">
        <v>1.4699999999999998</v>
      </c>
      <c r="K1929" s="338">
        <v>1.4699999999999998</v>
      </c>
      <c r="L1929" s="74"/>
      <c r="M1929" s="339">
        <v>2.5202379E-2</v>
      </c>
      <c r="N1929" s="340">
        <f t="shared" si="123"/>
        <v>2.5202379E-2</v>
      </c>
      <c r="O1929" s="74"/>
      <c r="P1929" s="133">
        <v>2.4028872999999999E-2</v>
      </c>
      <c r="Q1929" s="133">
        <v>1.1735061E-3</v>
      </c>
      <c r="R1929" s="133">
        <v>0</v>
      </c>
      <c r="S1929" s="134">
        <v>1.4405799E-6</v>
      </c>
      <c r="T1929" s="135">
        <v>4.3398894550000006E-9</v>
      </c>
      <c r="U1929" s="135">
        <v>0</v>
      </c>
      <c r="V1929" s="342">
        <v>4.5041828000000003E-5</v>
      </c>
      <c r="W1929" s="89" t="s">
        <v>6561</v>
      </c>
      <c r="X1929" s="89"/>
      <c r="Y1929" s="89"/>
      <c r="Z1929" s="90"/>
    </row>
    <row r="1930" spans="1:26" ht="14.5" customHeight="1">
      <c r="A1930" s="74" t="s">
        <v>6708</v>
      </c>
      <c r="B1930" s="129" t="s">
        <v>6190</v>
      </c>
      <c r="C1930" s="130" t="s">
        <v>6709</v>
      </c>
      <c r="D1930" s="131" t="s">
        <v>6691</v>
      </c>
      <c r="E1930" s="129" t="s">
        <v>957</v>
      </c>
      <c r="F1930" s="132" t="s">
        <v>6710</v>
      </c>
      <c r="G1930" s="132">
        <v>0.37430982000000002</v>
      </c>
      <c r="H1930" s="348">
        <v>0.37430982000000002</v>
      </c>
      <c r="I1930" s="74"/>
      <c r="J1930" s="337">
        <v>2.6399999999999997</v>
      </c>
      <c r="K1930" s="338">
        <v>2.6399999999999997</v>
      </c>
      <c r="L1930" s="74"/>
      <c r="M1930" s="339">
        <v>4.4982676999999999E-2</v>
      </c>
      <c r="N1930" s="340">
        <f t="shared" si="123"/>
        <v>4.4982676999999999E-2</v>
      </c>
      <c r="O1930" s="74"/>
      <c r="P1930" s="133">
        <v>4.2887788000000003E-2</v>
      </c>
      <c r="Q1930" s="133">
        <v>2.0948891E-3</v>
      </c>
      <c r="R1930" s="133">
        <v>0</v>
      </c>
      <c r="S1930" s="134">
        <v>2.5712103000000001E-6</v>
      </c>
      <c r="T1930" s="135">
        <v>7.7473709599999996E-9</v>
      </c>
      <c r="U1930" s="135">
        <v>0</v>
      </c>
      <c r="V1930" s="342">
        <v>8.0045053999999998E-5</v>
      </c>
      <c r="W1930" s="89" t="s">
        <v>6561</v>
      </c>
      <c r="X1930" s="89"/>
      <c r="Y1930" s="89"/>
      <c r="Z1930" s="90"/>
    </row>
    <row r="1931" spans="1:26" ht="14.5" customHeight="1">
      <c r="A1931" s="74" t="s">
        <v>6711</v>
      </c>
      <c r="B1931" s="129" t="s">
        <v>6190</v>
      </c>
      <c r="C1931" s="130" t="s">
        <v>6712</v>
      </c>
      <c r="D1931" s="131" t="s">
        <v>6691</v>
      </c>
      <c r="E1931" s="129" t="s">
        <v>957</v>
      </c>
      <c r="F1931" s="132" t="s">
        <v>6713</v>
      </c>
      <c r="G1931" s="132">
        <v>0.31377914200000001</v>
      </c>
      <c r="H1931" s="348">
        <v>0.31377914200000001</v>
      </c>
      <c r="I1931" s="74"/>
      <c r="J1931" s="337">
        <v>2.2000000000000002</v>
      </c>
      <c r="K1931" s="338">
        <v>2.2000000000000002</v>
      </c>
      <c r="L1931" s="74"/>
      <c r="M1931" s="339">
        <v>3.7655015E-2</v>
      </c>
      <c r="N1931" s="340">
        <f t="shared" si="123"/>
        <v>3.7655015E-2</v>
      </c>
      <c r="O1931" s="74"/>
      <c r="P1931" s="133">
        <v>3.5901595000000001E-2</v>
      </c>
      <c r="Q1931" s="133">
        <v>1.7534202E-3</v>
      </c>
      <c r="R1931" s="133">
        <v>0</v>
      </c>
      <c r="S1931" s="134">
        <v>2.1523738000000002E-6</v>
      </c>
      <c r="T1931" s="135">
        <v>6.4845423000000003E-9</v>
      </c>
      <c r="U1931" s="135">
        <v>0</v>
      </c>
      <c r="V1931" s="342">
        <v>6.7218751999999996E-5</v>
      </c>
      <c r="W1931" s="89" t="s">
        <v>6561</v>
      </c>
      <c r="X1931" s="89"/>
      <c r="Y1931" s="89"/>
      <c r="Z1931" s="90"/>
    </row>
    <row r="1932" spans="1:26" ht="14.5" customHeight="1">
      <c r="A1932" s="74" t="s">
        <v>6714</v>
      </c>
      <c r="B1932" s="129" t="s">
        <v>6190</v>
      </c>
      <c r="C1932" s="130" t="s">
        <v>6715</v>
      </c>
      <c r="D1932" s="131" t="s">
        <v>6691</v>
      </c>
      <c r="E1932" s="129" t="s">
        <v>957</v>
      </c>
      <c r="F1932" s="132" t="s">
        <v>6716</v>
      </c>
      <c r="G1932" s="132">
        <v>1.3063722599999998</v>
      </c>
      <c r="H1932" s="348">
        <v>1.3063722599999998</v>
      </c>
      <c r="I1932" s="74"/>
      <c r="J1932" s="337">
        <v>0.73</v>
      </c>
      <c r="K1932" s="338">
        <v>0.73</v>
      </c>
      <c r="L1932" s="74"/>
      <c r="M1932" s="339">
        <v>0.38363506000000003</v>
      </c>
      <c r="N1932" s="340">
        <f t="shared" si="123"/>
        <v>0.38363506000000003</v>
      </c>
      <c r="O1932" s="74"/>
      <c r="P1932" s="133">
        <v>0.37617561999999999</v>
      </c>
      <c r="Q1932" s="133">
        <v>7.4594453E-3</v>
      </c>
      <c r="R1932" s="133">
        <v>0</v>
      </c>
      <c r="S1932" s="134">
        <v>2.2552494999999998E-5</v>
      </c>
      <c r="T1932" s="135">
        <v>2.7586705844999998E-8</v>
      </c>
      <c r="U1932" s="135">
        <v>0</v>
      </c>
      <c r="V1932" s="341">
        <v>3.5346599000000002E-4</v>
      </c>
      <c r="W1932" s="89" t="s">
        <v>6561</v>
      </c>
      <c r="X1932" s="89"/>
      <c r="Y1932" s="89"/>
      <c r="Z1932" s="90"/>
    </row>
    <row r="1933" spans="1:26" ht="14.5" customHeight="1">
      <c r="A1933" s="74" t="s">
        <v>6717</v>
      </c>
      <c r="B1933" s="129" t="s">
        <v>6190</v>
      </c>
      <c r="C1933" s="130" t="s">
        <v>6718</v>
      </c>
      <c r="D1933" s="131" t="s">
        <v>6691</v>
      </c>
      <c r="E1933" s="129" t="s">
        <v>957</v>
      </c>
      <c r="F1933" s="132" t="s">
        <v>6719</v>
      </c>
      <c r="G1933" s="132">
        <v>1.4074745999999999E-2</v>
      </c>
      <c r="H1933" s="348">
        <v>1.4074745999999999E-2</v>
      </c>
      <c r="I1933" s="74"/>
      <c r="J1933" s="337">
        <v>0</v>
      </c>
      <c r="K1933" s="338">
        <v>0</v>
      </c>
      <c r="L1933" s="74"/>
      <c r="M1933" s="339">
        <v>1.2861953000000001E-3</v>
      </c>
      <c r="N1933" s="340">
        <f t="shared" si="123"/>
        <v>1.2861953000000001E-3</v>
      </c>
      <c r="O1933" s="74"/>
      <c r="P1933" s="133">
        <v>1.2279064999999999E-3</v>
      </c>
      <c r="Q1933" s="145">
        <v>5.8288775999999998E-5</v>
      </c>
      <c r="R1933" s="133">
        <v>0</v>
      </c>
      <c r="S1933" s="134">
        <v>7.3615500000000002E-8</v>
      </c>
      <c r="T1933" s="135">
        <v>2.1556500000000002E-10</v>
      </c>
      <c r="U1933" s="135">
        <v>0</v>
      </c>
      <c r="V1933" s="342">
        <v>3.9055444000000003E-6</v>
      </c>
      <c r="W1933" s="89" t="s">
        <v>6561</v>
      </c>
      <c r="X1933" s="89"/>
      <c r="Y1933" s="89"/>
      <c r="Z1933" s="90"/>
    </row>
    <row r="1934" spans="1:26" ht="14.5" customHeight="1">
      <c r="A1934" s="74" t="s">
        <v>6720</v>
      </c>
      <c r="B1934" s="129" t="s">
        <v>6190</v>
      </c>
      <c r="C1934" s="130" t="s">
        <v>6721</v>
      </c>
      <c r="D1934" s="131" t="s">
        <v>6691</v>
      </c>
      <c r="E1934" s="129" t="s">
        <v>957</v>
      </c>
      <c r="F1934" s="132" t="s">
        <v>6722</v>
      </c>
      <c r="G1934" s="132">
        <v>0.39893049800000002</v>
      </c>
      <c r="H1934" s="348">
        <v>0.39893049800000002</v>
      </c>
      <c r="I1934" s="74"/>
      <c r="J1934" s="337">
        <v>2.81</v>
      </c>
      <c r="K1934" s="338">
        <v>2.81</v>
      </c>
      <c r="L1934" s="74"/>
      <c r="M1934" s="339">
        <v>4.7926570000000002E-2</v>
      </c>
      <c r="N1934" s="340">
        <f t="shared" si="123"/>
        <v>4.7926570000000002E-2</v>
      </c>
      <c r="O1934" s="74"/>
      <c r="P1934" s="133">
        <v>4.5694640000000002E-2</v>
      </c>
      <c r="Q1934" s="133">
        <v>2.23193E-3</v>
      </c>
      <c r="R1934" s="133">
        <v>0</v>
      </c>
      <c r="S1934" s="134">
        <v>2.7394868000000002E-6</v>
      </c>
      <c r="T1934" s="135">
        <v>8.2541789649999996E-9</v>
      </c>
      <c r="U1934" s="135">
        <v>0</v>
      </c>
      <c r="V1934" s="342">
        <v>8.5343040000000002E-5</v>
      </c>
      <c r="W1934" s="89" t="s">
        <v>6561</v>
      </c>
      <c r="X1934" s="89"/>
      <c r="Y1934" s="89"/>
      <c r="Z1934" s="90"/>
    </row>
    <row r="1935" spans="1:26" ht="14.5" customHeight="1">
      <c r="A1935" s="74" t="s">
        <v>6723</v>
      </c>
      <c r="B1935" s="129" t="s">
        <v>6190</v>
      </c>
      <c r="C1935" s="130" t="s">
        <v>6724</v>
      </c>
      <c r="D1935" s="131" t="s">
        <v>6691</v>
      </c>
      <c r="E1935" s="129" t="s">
        <v>957</v>
      </c>
      <c r="F1935" s="132" t="s">
        <v>6725</v>
      </c>
      <c r="G1935" s="132">
        <v>0.38436999999999999</v>
      </c>
      <c r="H1935" s="348">
        <v>0.38436999999999999</v>
      </c>
      <c r="I1935" s="74"/>
      <c r="J1935" s="337">
        <v>2.8899999999999997</v>
      </c>
      <c r="K1935" s="338">
        <v>2.8899999999999997</v>
      </c>
      <c r="L1935" s="74"/>
      <c r="M1935" s="339">
        <v>4.6922562000000001E-2</v>
      </c>
      <c r="N1935" s="340">
        <f t="shared" si="123"/>
        <v>4.6922562000000001E-2</v>
      </c>
      <c r="O1935" s="74"/>
      <c r="P1935" s="133">
        <v>4.4734426000000001E-2</v>
      </c>
      <c r="Q1935" s="133">
        <v>2.1881366E-3</v>
      </c>
      <c r="R1935" s="133">
        <v>0</v>
      </c>
      <c r="S1935" s="134">
        <v>2.6819199999999998E-6</v>
      </c>
      <c r="T1935" s="135">
        <v>8.092221085000001E-9</v>
      </c>
      <c r="U1935" s="135">
        <v>0</v>
      </c>
      <c r="V1935" s="342">
        <v>8.0580868000000005E-5</v>
      </c>
      <c r="W1935" s="89" t="s">
        <v>6561</v>
      </c>
      <c r="X1935" s="89"/>
      <c r="Y1935" s="89"/>
      <c r="Z1935" s="90"/>
    </row>
    <row r="1936" spans="1:26" ht="14.5" customHeight="1">
      <c r="A1936" s="74" t="s">
        <v>6726</v>
      </c>
      <c r="B1936" s="129" t="s">
        <v>6190</v>
      </c>
      <c r="C1936" s="130" t="s">
        <v>6727</v>
      </c>
      <c r="D1936" s="131" t="s">
        <v>6691</v>
      </c>
      <c r="E1936" s="129" t="s">
        <v>957</v>
      </c>
      <c r="F1936" s="132" t="s">
        <v>6728</v>
      </c>
      <c r="G1936" s="132">
        <v>0.33423396639999997</v>
      </c>
      <c r="H1936" s="348">
        <v>0.33423396639999997</v>
      </c>
      <c r="I1936" s="74"/>
      <c r="J1936" s="337">
        <v>2.38</v>
      </c>
      <c r="K1936" s="338">
        <v>2.38</v>
      </c>
      <c r="L1936" s="74"/>
      <c r="M1936" s="339">
        <v>4.0259041000000002E-2</v>
      </c>
      <c r="N1936" s="340">
        <f t="shared" si="123"/>
        <v>4.0259041000000002E-2</v>
      </c>
      <c r="O1936" s="74"/>
      <c r="P1936" s="133">
        <v>3.8383768999999998E-2</v>
      </c>
      <c r="Q1936" s="133">
        <v>1.8752721999999999E-3</v>
      </c>
      <c r="R1936" s="133">
        <v>0</v>
      </c>
      <c r="S1936" s="134">
        <v>2.3011852000000002E-6</v>
      </c>
      <c r="T1936" s="135">
        <v>6.9351780699999999E-9</v>
      </c>
      <c r="U1936" s="135">
        <v>0</v>
      </c>
      <c r="V1936" s="342">
        <v>7.1270542000000003E-5</v>
      </c>
      <c r="W1936" s="89" t="s">
        <v>6561</v>
      </c>
      <c r="X1936" s="89"/>
      <c r="Y1936" s="89"/>
      <c r="Z1936" s="90"/>
    </row>
    <row r="1937" spans="1:26" ht="14.5" customHeight="1">
      <c r="A1937" s="74" t="s">
        <v>6729</v>
      </c>
      <c r="B1937" s="129" t="s">
        <v>6190</v>
      </c>
      <c r="C1937" s="130" t="s">
        <v>6730</v>
      </c>
      <c r="D1937" s="131" t="s">
        <v>6691</v>
      </c>
      <c r="E1937" s="129" t="s">
        <v>957</v>
      </c>
      <c r="F1937" s="132" t="s">
        <v>6731</v>
      </c>
      <c r="G1937" s="132">
        <v>0.40412690400000001</v>
      </c>
      <c r="H1937" s="348">
        <v>0.40412690400000001</v>
      </c>
      <c r="I1937" s="74"/>
      <c r="J1937" s="337">
        <v>2.84</v>
      </c>
      <c r="K1937" s="338">
        <v>2.84</v>
      </c>
      <c r="L1937" s="74"/>
      <c r="M1937" s="339">
        <v>4.8523901000000001E-2</v>
      </c>
      <c r="N1937" s="340">
        <f t="shared" si="123"/>
        <v>4.8523901000000001E-2</v>
      </c>
      <c r="O1937" s="74"/>
      <c r="P1937" s="133">
        <v>4.6264260000000001E-2</v>
      </c>
      <c r="Q1937" s="133">
        <v>2.2596404E-3</v>
      </c>
      <c r="R1937" s="133">
        <v>0</v>
      </c>
      <c r="S1937" s="134">
        <v>2.7736367000000002E-6</v>
      </c>
      <c r="T1937" s="135">
        <v>8.3566582600000009E-9</v>
      </c>
      <c r="U1937" s="135">
        <v>0</v>
      </c>
      <c r="V1937" s="342">
        <v>8.6514280999999994E-5</v>
      </c>
      <c r="W1937" s="89" t="s">
        <v>6561</v>
      </c>
      <c r="X1937" s="89"/>
      <c r="Y1937" s="89"/>
      <c r="Z1937" s="90"/>
    </row>
    <row r="1938" spans="1:26" ht="14.5" customHeight="1">
      <c r="A1938" s="74" t="s">
        <v>6732</v>
      </c>
      <c r="B1938" s="129" t="s">
        <v>6190</v>
      </c>
      <c r="C1938" s="130" t="s">
        <v>6733</v>
      </c>
      <c r="D1938" s="131" t="s">
        <v>6691</v>
      </c>
      <c r="E1938" s="129" t="s">
        <v>957</v>
      </c>
      <c r="F1938" s="132" t="s">
        <v>6734</v>
      </c>
      <c r="G1938" s="132">
        <v>6.2603948199999992</v>
      </c>
      <c r="H1938" s="348">
        <v>6.2603948199999992</v>
      </c>
      <c r="I1938" s="74"/>
      <c r="J1938" s="337">
        <v>2.4399999999999995</v>
      </c>
      <c r="K1938" s="338">
        <v>2.4399999999999995</v>
      </c>
      <c r="L1938" s="74"/>
      <c r="M1938" s="339">
        <v>1.8666555</v>
      </c>
      <c r="N1938" s="340">
        <f t="shared" si="123"/>
        <v>1.8666555</v>
      </c>
      <c r="O1938" s="74"/>
      <c r="P1938" s="133">
        <v>1.8308903999999999</v>
      </c>
      <c r="Q1938" s="133">
        <v>3.5765092999999998E-2</v>
      </c>
      <c r="R1938" s="133">
        <v>0</v>
      </c>
      <c r="S1938" s="134">
        <v>1.097656143E-4</v>
      </c>
      <c r="T1938" s="135">
        <v>1.3226735666E-7</v>
      </c>
      <c r="U1938" s="135">
        <v>0</v>
      </c>
      <c r="V1938" s="341">
        <v>1.7031234999999999E-3</v>
      </c>
      <c r="W1938" s="89" t="s">
        <v>6561</v>
      </c>
      <c r="X1938" s="89"/>
      <c r="Y1938" s="89"/>
      <c r="Z1938" s="90"/>
    </row>
    <row r="1939" spans="1:26" ht="14.5" customHeight="1">
      <c r="A1939" s="74" t="s">
        <v>6735</v>
      </c>
      <c r="B1939" s="129" t="s">
        <v>6190</v>
      </c>
      <c r="C1939" s="130" t="s">
        <v>6736</v>
      </c>
      <c r="D1939" s="131" t="s">
        <v>6691</v>
      </c>
      <c r="E1939" s="129" t="s">
        <v>957</v>
      </c>
      <c r="F1939" s="132" t="s">
        <v>6737</v>
      </c>
      <c r="G1939" s="132">
        <v>0.2836939664</v>
      </c>
      <c r="H1939" s="348">
        <v>0.2836939664</v>
      </c>
      <c r="I1939" s="74"/>
      <c r="J1939" s="337">
        <v>2</v>
      </c>
      <c r="K1939" s="338">
        <v>2</v>
      </c>
      <c r="L1939" s="74"/>
      <c r="M1939" s="339">
        <v>3.4089293E-2</v>
      </c>
      <c r="N1939" s="340">
        <f t="shared" si="123"/>
        <v>3.4089293E-2</v>
      </c>
      <c r="O1939" s="74"/>
      <c r="P1939" s="133">
        <v>3.2501733999999997E-2</v>
      </c>
      <c r="Q1939" s="133">
        <v>1.5875587E-3</v>
      </c>
      <c r="R1939" s="133">
        <v>0</v>
      </c>
      <c r="S1939" s="134">
        <v>1.9485452000000001E-6</v>
      </c>
      <c r="T1939" s="135">
        <v>5.8711489999999996E-9</v>
      </c>
      <c r="U1939" s="135">
        <v>0</v>
      </c>
      <c r="V1939" s="342">
        <v>6.0675133999999997E-5</v>
      </c>
      <c r="W1939" s="89" t="s">
        <v>6561</v>
      </c>
      <c r="X1939" s="89"/>
      <c r="Y1939" s="89"/>
      <c r="Z1939" s="90"/>
    </row>
    <row r="1940" spans="1:26" ht="14.5" customHeight="1">
      <c r="A1940" s="74" t="s">
        <v>6738</v>
      </c>
      <c r="B1940" s="129" t="s">
        <v>6190</v>
      </c>
      <c r="C1940" s="130" t="s">
        <v>6739</v>
      </c>
      <c r="D1940" s="131" t="s">
        <v>6691</v>
      </c>
      <c r="E1940" s="129" t="s">
        <v>957</v>
      </c>
      <c r="F1940" s="132" t="s">
        <v>6740</v>
      </c>
      <c r="G1940" s="132">
        <v>0.32321273500000003</v>
      </c>
      <c r="H1940" s="348">
        <v>0.32321273500000003</v>
      </c>
      <c r="I1940" s="74"/>
      <c r="J1940" s="337">
        <v>2.2799999999999998</v>
      </c>
      <c r="K1940" s="338">
        <v>2.2799999999999998</v>
      </c>
      <c r="L1940" s="74"/>
      <c r="M1940" s="339">
        <v>3.8843664E-2</v>
      </c>
      <c r="N1940" s="340">
        <f t="shared" si="123"/>
        <v>3.8843664E-2</v>
      </c>
      <c r="O1940" s="74"/>
      <c r="P1940" s="133">
        <v>3.7034668999999999E-2</v>
      </c>
      <c r="Q1940" s="133">
        <v>1.8089953E-3</v>
      </c>
      <c r="R1940" s="133">
        <v>0</v>
      </c>
      <c r="S1940" s="134">
        <v>2.2203038999999999E-6</v>
      </c>
      <c r="T1940" s="135">
        <v>6.69007142E-9</v>
      </c>
      <c r="U1940" s="135">
        <v>0</v>
      </c>
      <c r="V1940" s="342">
        <v>6.9114603000000006E-5</v>
      </c>
      <c r="W1940" s="89" t="s">
        <v>6561</v>
      </c>
      <c r="X1940" s="89"/>
      <c r="Y1940" s="89"/>
      <c r="Z1940" s="90"/>
    </row>
    <row r="1941" spans="1:26" ht="14.5" customHeight="1">
      <c r="B1941" s="129" t="s">
        <v>6190</v>
      </c>
      <c r="C1941" s="127" t="s">
        <v>6741</v>
      </c>
      <c r="D1941" s="127" t="s">
        <v>6742</v>
      </c>
      <c r="G1941" s="74"/>
      <c r="H1941" s="74"/>
      <c r="I1941" s="74"/>
      <c r="J1941" s="115"/>
      <c r="K1941" s="74"/>
      <c r="L1941" s="74"/>
      <c r="M1941" s="115"/>
      <c r="N1941" s="74"/>
      <c r="O1941" s="74"/>
      <c r="P1941" s="74"/>
      <c r="V1941" s="74"/>
      <c r="W1941" s="89"/>
      <c r="X1941" s="89"/>
      <c r="Y1941" s="89"/>
      <c r="Z1941" s="90"/>
    </row>
    <row r="1942" spans="1:26" ht="14.5" customHeight="1">
      <c r="A1942" s="74" t="s">
        <v>6743</v>
      </c>
      <c r="B1942" s="129" t="s">
        <v>6190</v>
      </c>
      <c r="C1942" s="130" t="s">
        <v>6744</v>
      </c>
      <c r="D1942" s="131" t="s">
        <v>6745</v>
      </c>
      <c r="E1942" s="129" t="s">
        <v>957</v>
      </c>
      <c r="F1942" s="132" t="s">
        <v>6746</v>
      </c>
      <c r="G1942" s="132">
        <v>1.8766327999999999E-2</v>
      </c>
      <c r="H1942" s="348">
        <v>1.8766327999999999E-2</v>
      </c>
      <c r="I1942" s="74"/>
      <c r="J1942" s="337">
        <v>0</v>
      </c>
      <c r="K1942" s="338">
        <v>0</v>
      </c>
      <c r="L1942" s="74"/>
      <c r="M1942" s="339">
        <v>1.7149271E-3</v>
      </c>
      <c r="N1942" s="340">
        <f t="shared" ref="N1942:N1944" si="124">M1942</f>
        <v>1.7149271E-3</v>
      </c>
      <c r="O1942" s="74"/>
      <c r="P1942" s="133">
        <v>1.6372087E-3</v>
      </c>
      <c r="Q1942" s="145">
        <v>7.7718367999999997E-5</v>
      </c>
      <c r="R1942" s="133">
        <v>0</v>
      </c>
      <c r="S1942" s="134">
        <v>9.8154000000000007E-8</v>
      </c>
      <c r="T1942" s="135">
        <v>2.8742000000000003E-10</v>
      </c>
      <c r="U1942" s="135">
        <v>0</v>
      </c>
      <c r="V1942" s="342">
        <v>5.2073924999999998E-6</v>
      </c>
      <c r="W1942" s="89" t="s">
        <v>6561</v>
      </c>
      <c r="X1942" s="89"/>
      <c r="Y1942" s="89"/>
      <c r="Z1942" s="90"/>
    </row>
    <row r="1943" spans="1:26" ht="14.5" customHeight="1">
      <c r="A1943" s="74" t="s">
        <v>6747</v>
      </c>
      <c r="B1943" s="129" t="s">
        <v>6190</v>
      </c>
      <c r="C1943" s="130" t="s">
        <v>6748</v>
      </c>
      <c r="D1943" s="131" t="s">
        <v>6745</v>
      </c>
      <c r="E1943" s="129" t="s">
        <v>957</v>
      </c>
      <c r="F1943" s="132" t="s">
        <v>6749</v>
      </c>
      <c r="G1943" s="132">
        <v>0.30399384200000001</v>
      </c>
      <c r="H1943" s="348">
        <v>0.30399384200000001</v>
      </c>
      <c r="I1943" s="74"/>
      <c r="J1943" s="337">
        <v>2.2000000000000002</v>
      </c>
      <c r="K1943" s="338">
        <v>2.2000000000000002</v>
      </c>
      <c r="L1943" s="74"/>
      <c r="M1943" s="339">
        <v>3.6760803000000002E-2</v>
      </c>
      <c r="N1943" s="340">
        <f t="shared" si="124"/>
        <v>3.6760803000000002E-2</v>
      </c>
      <c r="O1943" s="74"/>
      <c r="P1943" s="133">
        <v>3.5047908000000003E-2</v>
      </c>
      <c r="Q1943" s="133">
        <v>1.7128957000000001E-3</v>
      </c>
      <c r="R1943" s="133">
        <v>0</v>
      </c>
      <c r="S1943" s="134">
        <v>2.1011935E-6</v>
      </c>
      <c r="T1943" s="135">
        <v>6.3346733000000002E-9</v>
      </c>
      <c r="U1943" s="135">
        <v>0</v>
      </c>
      <c r="V1943" s="342">
        <v>6.4503468999999999E-5</v>
      </c>
      <c r="W1943" s="89" t="s">
        <v>6561</v>
      </c>
      <c r="X1943" s="89"/>
      <c r="Y1943" s="89"/>
      <c r="Z1943" s="90"/>
    </row>
    <row r="1944" spans="1:26" ht="14.5" customHeight="1">
      <c r="A1944" s="74" t="s">
        <v>6750</v>
      </c>
      <c r="B1944" s="129" t="s">
        <v>6190</v>
      </c>
      <c r="C1944" s="130" t="s">
        <v>6751</v>
      </c>
      <c r="D1944" s="131" t="s">
        <v>6745</v>
      </c>
      <c r="E1944" s="129" t="s">
        <v>957</v>
      </c>
      <c r="F1944" s="132" t="s">
        <v>6752</v>
      </c>
      <c r="G1944" s="132">
        <v>1.1393842000000001E-2</v>
      </c>
      <c r="H1944" s="348">
        <v>1.1393842000000001E-2</v>
      </c>
      <c r="I1944" s="74"/>
      <c r="J1944" s="337">
        <v>0</v>
      </c>
      <c r="K1944" s="338">
        <v>0</v>
      </c>
      <c r="L1944" s="74"/>
      <c r="M1944" s="339">
        <v>1.0412056999999999E-3</v>
      </c>
      <c r="N1944" s="340">
        <f t="shared" si="124"/>
        <v>1.0412056999999999E-3</v>
      </c>
      <c r="O1944" s="74"/>
      <c r="P1944" s="133">
        <v>9.9401957999999992E-4</v>
      </c>
      <c r="Q1944" s="145">
        <v>4.7186152000000001E-5</v>
      </c>
      <c r="R1944" s="133">
        <v>0</v>
      </c>
      <c r="S1944" s="134">
        <v>5.9593499999999997E-8</v>
      </c>
      <c r="T1944" s="135">
        <v>1.7450500000000001E-10</v>
      </c>
      <c r="U1944" s="135">
        <v>0</v>
      </c>
      <c r="V1944" s="342">
        <v>3.1616312E-6</v>
      </c>
      <c r="W1944" s="89" t="s">
        <v>6561</v>
      </c>
      <c r="X1944" s="89"/>
      <c r="Y1944" s="89"/>
      <c r="Z1944" s="90"/>
    </row>
    <row r="1945" spans="1:26" ht="14.5" customHeight="1">
      <c r="B1945" s="129" t="s">
        <v>6190</v>
      </c>
      <c r="C1945" s="127" t="s">
        <v>6753</v>
      </c>
      <c r="D1945" s="127" t="s">
        <v>6754</v>
      </c>
      <c r="G1945" s="74"/>
      <c r="H1945" s="74"/>
      <c r="I1945" s="74"/>
      <c r="J1945" s="115"/>
      <c r="K1945" s="74"/>
      <c r="L1945" s="74"/>
      <c r="M1945" s="115"/>
      <c r="N1945" s="74"/>
      <c r="O1945" s="74"/>
      <c r="P1945" s="74"/>
      <c r="V1945" s="74"/>
      <c r="W1945" s="89"/>
      <c r="X1945" s="89"/>
      <c r="Y1945" s="89"/>
      <c r="Z1945" s="90"/>
    </row>
    <row r="1946" spans="1:26" ht="14.5" customHeight="1">
      <c r="A1946" s="74" t="s">
        <v>6755</v>
      </c>
      <c r="B1946" s="129" t="s">
        <v>6190</v>
      </c>
      <c r="C1946" s="130" t="s">
        <v>6756</v>
      </c>
      <c r="D1946" s="131" t="s">
        <v>6754</v>
      </c>
      <c r="E1946" s="129" t="s">
        <v>2346</v>
      </c>
      <c r="F1946" s="132" t="s">
        <v>6757</v>
      </c>
      <c r="G1946" s="132">
        <v>7.3348167122499995E-3</v>
      </c>
      <c r="H1946" s="348">
        <v>7.3348167122499995E-3</v>
      </c>
      <c r="I1946" s="74"/>
      <c r="J1946" s="337">
        <v>5.4002257894736838E-2</v>
      </c>
      <c r="K1946" s="338">
        <v>5.4002257894736838E-2</v>
      </c>
      <c r="L1946" s="74"/>
      <c r="M1946" s="339">
        <v>7.3387490999999997E-4</v>
      </c>
      <c r="N1946" s="340">
        <f t="shared" ref="N1946:N2011" si="125">M1946</f>
        <v>7.3387490999999997E-4</v>
      </c>
      <c r="O1946" s="74"/>
      <c r="P1946" s="133">
        <v>7.5931979000000004E-4</v>
      </c>
      <c r="Q1946" s="145">
        <v>4.0759447999999999E-5</v>
      </c>
      <c r="R1946" s="145">
        <v>-6.6204327E-5</v>
      </c>
      <c r="S1946" s="134">
        <v>4.5522769488610009E-8</v>
      </c>
      <c r="T1946" s="135">
        <v>1.5073760817894698E-10</v>
      </c>
      <c r="U1946" s="135">
        <v>-9.2723147992800001E-3</v>
      </c>
      <c r="V1946" s="342">
        <v>-3.3024632000000001E-8</v>
      </c>
      <c r="W1946" s="110" t="s">
        <v>6758</v>
      </c>
      <c r="X1946" s="110"/>
      <c r="Y1946" s="110"/>
      <c r="Z1946" s="90"/>
    </row>
    <row r="1947" spans="1:26" ht="14.5" customHeight="1">
      <c r="A1947" s="74" t="s">
        <v>6759</v>
      </c>
      <c r="B1947" s="129" t="s">
        <v>6190</v>
      </c>
      <c r="C1947" s="130" t="s">
        <v>6760</v>
      </c>
      <c r="D1947" s="131" t="s">
        <v>6754</v>
      </c>
      <c r="E1947" s="129" t="s">
        <v>2346</v>
      </c>
      <c r="F1947" s="132" t="s">
        <v>6761</v>
      </c>
      <c r="G1947" s="132">
        <v>7.3348167122499995E-3</v>
      </c>
      <c r="H1947" s="348">
        <v>7.3348167122499995E-3</v>
      </c>
      <c r="I1947" s="74"/>
      <c r="J1947" s="337">
        <v>5.4002257894736838E-2</v>
      </c>
      <c r="K1947" s="338">
        <v>5.4002257894736838E-2</v>
      </c>
      <c r="L1947" s="74"/>
      <c r="M1947" s="339">
        <v>7.3387490999999997E-4</v>
      </c>
      <c r="N1947" s="340">
        <f t="shared" si="125"/>
        <v>7.3387490999999997E-4</v>
      </c>
      <c r="O1947" s="74"/>
      <c r="P1947" s="133">
        <v>7.5931979000000004E-4</v>
      </c>
      <c r="Q1947" s="145">
        <v>4.0759447999999999E-5</v>
      </c>
      <c r="R1947" s="145">
        <v>-6.6204327E-5</v>
      </c>
      <c r="S1947" s="134">
        <v>4.5522769488610009E-8</v>
      </c>
      <c r="T1947" s="135">
        <v>1.5073760817894698E-10</v>
      </c>
      <c r="U1947" s="135">
        <v>-9.2723147992800001E-3</v>
      </c>
      <c r="V1947" s="342">
        <v>-3.3024632000000001E-8</v>
      </c>
      <c r="W1947" s="110" t="s">
        <v>6762</v>
      </c>
      <c r="X1947" s="110"/>
      <c r="Y1947" s="110"/>
      <c r="Z1947" s="90"/>
    </row>
    <row r="1948" spans="1:26" ht="14.5" customHeight="1">
      <c r="A1948" s="74" t="s">
        <v>6763</v>
      </c>
      <c r="B1948" s="129" t="s">
        <v>6190</v>
      </c>
      <c r="C1948" s="130" t="s">
        <v>6764</v>
      </c>
      <c r="D1948" s="131" t="s">
        <v>6754</v>
      </c>
      <c r="E1948" s="129" t="s">
        <v>2346</v>
      </c>
      <c r="F1948" s="132" t="s">
        <v>6765</v>
      </c>
      <c r="G1948" s="132">
        <v>1.1376033627120001E-2</v>
      </c>
      <c r="H1948" s="348">
        <v>1.1376033627120001E-2</v>
      </c>
      <c r="I1948" s="74"/>
      <c r="J1948" s="337">
        <v>8.4534172932330828E-2</v>
      </c>
      <c r="K1948" s="338">
        <v>8.4534172932330828E-2</v>
      </c>
      <c r="L1948" s="74"/>
      <c r="M1948" s="339">
        <v>1.2508154000000001E-3</v>
      </c>
      <c r="N1948" s="340">
        <f t="shared" si="125"/>
        <v>1.2508154000000001E-3</v>
      </c>
      <c r="O1948" s="74"/>
      <c r="P1948" s="133">
        <v>1.2434035999999999E-3</v>
      </c>
      <c r="Q1948" s="145">
        <v>6.3906914999999997E-5</v>
      </c>
      <c r="R1948" s="145">
        <v>-5.6495115999999998E-5</v>
      </c>
      <c r="S1948" s="134">
        <v>7.4544580770049996E-8</v>
      </c>
      <c r="T1948" s="135">
        <v>2.3634214227627604E-10</v>
      </c>
      <c r="U1948" s="135">
        <v>-7.9124813354900011E-3</v>
      </c>
      <c r="V1948" s="342">
        <v>1.04474E-6</v>
      </c>
      <c r="W1948" s="110" t="s">
        <v>6766</v>
      </c>
      <c r="X1948" s="110"/>
      <c r="Y1948" s="110"/>
      <c r="Z1948" s="90"/>
    </row>
    <row r="1949" spans="1:26" ht="14.5" customHeight="1">
      <c r="A1949" s="74" t="s">
        <v>6767</v>
      </c>
      <c r="B1949" s="129" t="s">
        <v>6190</v>
      </c>
      <c r="C1949" s="130" t="s">
        <v>6768</v>
      </c>
      <c r="D1949" s="131" t="s">
        <v>6754</v>
      </c>
      <c r="E1949" s="129" t="s">
        <v>2346</v>
      </c>
      <c r="F1949" s="132" t="s">
        <v>6769</v>
      </c>
      <c r="G1949" s="132">
        <v>9.6237132558300003E-3</v>
      </c>
      <c r="H1949" s="348">
        <v>9.6237132558300003E-3</v>
      </c>
      <c r="I1949" s="74"/>
      <c r="J1949" s="337">
        <v>7.1028845864661655E-2</v>
      </c>
      <c r="K1949" s="338">
        <v>7.1028845864661655E-2</v>
      </c>
      <c r="L1949" s="74"/>
      <c r="M1949" s="339">
        <v>9.9579977000000008E-4</v>
      </c>
      <c r="N1949" s="340">
        <f t="shared" si="125"/>
        <v>9.9579977000000008E-4</v>
      </c>
      <c r="O1949" s="74"/>
      <c r="P1949" s="133">
        <v>1.0154023E-3</v>
      </c>
      <c r="Q1949" s="145">
        <v>5.3670761000000001E-5</v>
      </c>
      <c r="R1949" s="145">
        <v>-7.3273313999999993E-5</v>
      </c>
      <c r="S1949" s="134">
        <v>6.0875439699169991E-8</v>
      </c>
      <c r="T1949" s="135">
        <v>1.9848654818979101E-10</v>
      </c>
      <c r="U1949" s="135">
        <v>-1.0262368642219999E-2</v>
      </c>
      <c r="V1949" s="342">
        <v>2.7966202000000003E-7</v>
      </c>
      <c r="W1949" s="110" t="s">
        <v>6770</v>
      </c>
      <c r="X1949" s="110"/>
      <c r="Y1949" s="110"/>
      <c r="Z1949" s="90"/>
    </row>
    <row r="1950" spans="1:26" ht="14.5" customHeight="1">
      <c r="A1950" s="74" t="s">
        <v>6771</v>
      </c>
      <c r="B1950" s="129" t="s">
        <v>6190</v>
      </c>
      <c r="C1950" s="130" t="s">
        <v>6772</v>
      </c>
      <c r="D1950" s="131" t="s">
        <v>6754</v>
      </c>
      <c r="E1950" s="129" t="s">
        <v>2346</v>
      </c>
      <c r="F1950" s="132" t="s">
        <v>6773</v>
      </c>
      <c r="G1950" s="132">
        <v>1.1463595578979999E-2</v>
      </c>
      <c r="H1950" s="348">
        <v>1.1463595578979999E-2</v>
      </c>
      <c r="I1950" s="74"/>
      <c r="J1950" s="337">
        <v>8.53035939849624E-2</v>
      </c>
      <c r="K1950" s="338">
        <v>8.53035939849624E-2</v>
      </c>
      <c r="L1950" s="74"/>
      <c r="M1950" s="339">
        <v>1.2774279999999999E-3</v>
      </c>
      <c r="N1950" s="340">
        <f t="shared" si="125"/>
        <v>1.2774279999999999E-3</v>
      </c>
      <c r="O1950" s="74"/>
      <c r="P1950" s="133">
        <v>1.2628903999999999E-3</v>
      </c>
      <c r="Q1950" s="145">
        <v>6.4503206000000006E-5</v>
      </c>
      <c r="R1950" s="145">
        <v>-4.9965530000000003E-5</v>
      </c>
      <c r="S1950" s="134">
        <v>7.5712851463790005E-8</v>
      </c>
      <c r="T1950" s="135">
        <v>2.3854736061605702E-10</v>
      </c>
      <c r="U1950" s="135">
        <v>-6.9979734183300002E-3</v>
      </c>
      <c r="V1950" s="342">
        <v>1.2180323000000001E-6</v>
      </c>
      <c r="W1950" s="110" t="s">
        <v>6774</v>
      </c>
      <c r="X1950" s="110"/>
      <c r="Y1950" s="110"/>
      <c r="Z1950" s="90"/>
    </row>
    <row r="1951" spans="1:26" ht="14.5" customHeight="1">
      <c r="A1951" s="74" t="s">
        <v>6775</v>
      </c>
      <c r="B1951" s="129" t="s">
        <v>6190</v>
      </c>
      <c r="C1951" s="130" t="s">
        <v>6776</v>
      </c>
      <c r="D1951" s="131" t="s">
        <v>6754</v>
      </c>
      <c r="E1951" s="129" t="s">
        <v>2346</v>
      </c>
      <c r="F1951" s="132" t="s">
        <v>6777</v>
      </c>
      <c r="G1951" s="132">
        <v>9.57086519138E-3</v>
      </c>
      <c r="H1951" s="348">
        <v>9.57086519138E-3</v>
      </c>
      <c r="I1951" s="74"/>
      <c r="J1951" s="337">
        <v>7.0677796992481196E-2</v>
      </c>
      <c r="K1951" s="338">
        <v>7.0677796992481196E-2</v>
      </c>
      <c r="L1951" s="74"/>
      <c r="M1951" s="339">
        <v>9.8852837000000006E-4</v>
      </c>
      <c r="N1951" s="340">
        <f t="shared" si="125"/>
        <v>9.8852837000000006E-4</v>
      </c>
      <c r="O1951" s="74"/>
      <c r="P1951" s="133">
        <v>1.0088530000000001E-3</v>
      </c>
      <c r="Q1951" s="145">
        <v>5.3374578000000002E-5</v>
      </c>
      <c r="R1951" s="145">
        <v>-7.3699156999999996E-5</v>
      </c>
      <c r="S1951" s="134">
        <v>6.0482790608509997E-8</v>
      </c>
      <c r="T1951" s="135">
        <v>1.9739118549411399E-10</v>
      </c>
      <c r="U1951" s="135">
        <v>-1.0322010952030001E-2</v>
      </c>
      <c r="V1951" s="342">
        <v>2.5799508999999998E-7</v>
      </c>
      <c r="W1951" s="110" t="s">
        <v>6778</v>
      </c>
      <c r="X1951" s="110"/>
      <c r="Y1951" s="110"/>
      <c r="Z1951" s="90"/>
    </row>
    <row r="1952" spans="1:26" ht="14.5" customHeight="1">
      <c r="A1952" s="74" t="s">
        <v>6779</v>
      </c>
      <c r="B1952" s="129" t="s">
        <v>6190</v>
      </c>
      <c r="C1952" s="130" t="s">
        <v>6780</v>
      </c>
      <c r="D1952" s="131" t="s">
        <v>6754</v>
      </c>
      <c r="E1952" s="129" t="s">
        <v>2346</v>
      </c>
      <c r="F1952" s="132" t="s">
        <v>6781</v>
      </c>
      <c r="G1952" s="132">
        <v>1.275927767929E-2</v>
      </c>
      <c r="H1952" s="348">
        <v>1.275927767929E-2</v>
      </c>
      <c r="I1952" s="74"/>
      <c r="J1952" s="337">
        <v>9.46633984962406E-2</v>
      </c>
      <c r="K1952" s="338">
        <v>9.46633984962406E-2</v>
      </c>
      <c r="L1952" s="74"/>
      <c r="M1952" s="339">
        <v>1.3770433E-3</v>
      </c>
      <c r="N1952" s="340">
        <f t="shared" si="125"/>
        <v>1.3770433E-3</v>
      </c>
      <c r="O1952" s="74"/>
      <c r="P1952" s="133">
        <v>1.3795417E-3</v>
      </c>
      <c r="Q1952" s="145">
        <v>7.1524414000000001E-5</v>
      </c>
      <c r="R1952" s="145">
        <v>-7.4022797000000004E-5</v>
      </c>
      <c r="S1952" s="134">
        <v>8.2706337872509995E-8</v>
      </c>
      <c r="T1952" s="135">
        <v>2.6451336851866099E-10</v>
      </c>
      <c r="U1952" s="135">
        <v>-1.036733898749E-2</v>
      </c>
      <c r="V1952" s="342">
        <v>9.1858414999999998E-7</v>
      </c>
      <c r="W1952" s="110" t="s">
        <v>6782</v>
      </c>
      <c r="X1952" s="110"/>
      <c r="Y1952" s="110"/>
      <c r="Z1952" s="90"/>
    </row>
    <row r="1953" spans="1:26" ht="14.5" customHeight="1">
      <c r="A1953" s="74" t="s">
        <v>6783</v>
      </c>
      <c r="B1953" s="129" t="s">
        <v>6190</v>
      </c>
      <c r="C1953" s="130" t="s">
        <v>6784</v>
      </c>
      <c r="D1953" s="131" t="s">
        <v>6754</v>
      </c>
      <c r="E1953" s="129" t="s">
        <v>2346</v>
      </c>
      <c r="F1953" s="132" t="s">
        <v>6785</v>
      </c>
      <c r="G1953" s="132">
        <v>-7.3624058823000002E-3</v>
      </c>
      <c r="H1953" s="348">
        <v>-7.3624058823000002E-3</v>
      </c>
      <c r="I1953" s="74"/>
      <c r="J1953" s="337">
        <v>-5.6053556390977442E-2</v>
      </c>
      <c r="K1953" s="338">
        <v>-5.6053556390977442E-2</v>
      </c>
      <c r="L1953" s="74"/>
      <c r="M1953" s="339">
        <v>-9.941741899999999E-4</v>
      </c>
      <c r="N1953" s="340">
        <f t="shared" si="125"/>
        <v>-9.941741899999999E-4</v>
      </c>
      <c r="O1953" s="74"/>
      <c r="P1953" s="133">
        <v>-9.1260563999999997E-4</v>
      </c>
      <c r="Q1953" s="145">
        <v>-4.2504586999999997E-5</v>
      </c>
      <c r="R1953" s="145">
        <v>-3.9063960000000001E-5</v>
      </c>
      <c r="S1953" s="134">
        <v>-5.4712568646529994E-8</v>
      </c>
      <c r="T1953" s="135">
        <v>-1.5719152391179399E-10</v>
      </c>
      <c r="U1953" s="135">
        <v>-5.4711428870500003E-3</v>
      </c>
      <c r="V1953" s="342">
        <v>-2.4701080000000001E-6</v>
      </c>
      <c r="W1953" s="110" t="s">
        <v>6786</v>
      </c>
      <c r="X1953" s="110"/>
      <c r="Y1953" s="110"/>
      <c r="Z1953" s="90"/>
    </row>
    <row r="1954" spans="1:26" ht="14.5" customHeight="1">
      <c r="A1954" s="74" t="s">
        <v>6787</v>
      </c>
      <c r="B1954" s="129" t="s">
        <v>6190</v>
      </c>
      <c r="C1954" s="130" t="s">
        <v>6788</v>
      </c>
      <c r="D1954" s="131" t="s">
        <v>6754</v>
      </c>
      <c r="E1954" s="129" t="s">
        <v>2346</v>
      </c>
      <c r="F1954" s="132" t="s">
        <v>6789</v>
      </c>
      <c r="G1954" s="132">
        <v>7.5450687529899996E-3</v>
      </c>
      <c r="H1954" s="348">
        <v>7.5450687529899996E-3</v>
      </c>
      <c r="I1954" s="74"/>
      <c r="J1954" s="337">
        <v>5.5668104511278189E-2</v>
      </c>
      <c r="K1954" s="338">
        <v>5.5668104511278189E-2</v>
      </c>
      <c r="L1954" s="74"/>
      <c r="M1954" s="339">
        <v>7.7320646000000003E-4</v>
      </c>
      <c r="N1954" s="340">
        <f t="shared" si="125"/>
        <v>7.7320646000000003E-4</v>
      </c>
      <c r="O1954" s="74"/>
      <c r="P1954" s="133">
        <v>7.9175127000000005E-4</v>
      </c>
      <c r="Q1954" s="145">
        <v>4.2038391999999999E-5</v>
      </c>
      <c r="R1954" s="145">
        <v>-6.0583205E-5</v>
      </c>
      <c r="S1954" s="134">
        <v>4.7467102899520009E-8</v>
      </c>
      <c r="T1954" s="135">
        <v>1.55467426777599E-10</v>
      </c>
      <c r="U1954" s="135">
        <v>-8.4850427097200014E-3</v>
      </c>
      <c r="V1954" s="342">
        <v>1.4452840999999999E-7</v>
      </c>
      <c r="W1954" s="110" t="s">
        <v>6790</v>
      </c>
      <c r="X1954" s="110"/>
      <c r="Y1954" s="110"/>
      <c r="Z1954" s="90"/>
    </row>
    <row r="1955" spans="1:26" ht="14.5" customHeight="1">
      <c r="A1955" s="74" t="s">
        <v>6791</v>
      </c>
      <c r="B1955" s="129" t="s">
        <v>6190</v>
      </c>
      <c r="C1955" s="130" t="s">
        <v>6792</v>
      </c>
      <c r="D1955" s="131" t="s">
        <v>6754</v>
      </c>
      <c r="E1955" s="129" t="s">
        <v>2346</v>
      </c>
      <c r="F1955" s="132" t="s">
        <v>6793</v>
      </c>
      <c r="G1955" s="132">
        <v>7.9935656351299983E-3</v>
      </c>
      <c r="H1955" s="348">
        <v>7.9935656351299983E-3</v>
      </c>
      <c r="I1955" s="74"/>
      <c r="J1955" s="337">
        <v>5.9005693984962394E-2</v>
      </c>
      <c r="K1955" s="338">
        <v>5.9005693984962394E-2</v>
      </c>
      <c r="L1955" s="74"/>
      <c r="M1955" s="339">
        <v>8.2485681000000002E-4</v>
      </c>
      <c r="N1955" s="340">
        <f t="shared" si="125"/>
        <v>8.2485681000000002E-4</v>
      </c>
      <c r="O1955" s="74"/>
      <c r="P1955" s="133">
        <v>8.4211902999999999E-4</v>
      </c>
      <c r="Q1955" s="145">
        <v>4.4570127000000003E-5</v>
      </c>
      <c r="R1955" s="145">
        <v>-6.1832343999999994E-5</v>
      </c>
      <c r="S1955" s="134">
        <v>5.0486752586649998E-8</v>
      </c>
      <c r="T1955" s="135">
        <v>1.6483035065708599E-10</v>
      </c>
      <c r="U1955" s="135">
        <v>-8.6599920851800002E-3</v>
      </c>
      <c r="V1955" s="342">
        <v>2.0903345999999999E-7</v>
      </c>
      <c r="W1955" s="110" t="s">
        <v>6794</v>
      </c>
      <c r="X1955" s="110"/>
      <c r="Y1955" s="110"/>
      <c r="Z1955" s="90"/>
    </row>
    <row r="1956" spans="1:26" ht="14.5" customHeight="1">
      <c r="A1956" s="74" t="s">
        <v>6795</v>
      </c>
      <c r="B1956" s="129" t="s">
        <v>6190</v>
      </c>
      <c r="C1956" s="130" t="s">
        <v>6796</v>
      </c>
      <c r="D1956" s="131" t="s">
        <v>6754</v>
      </c>
      <c r="E1956" s="129" t="s">
        <v>2346</v>
      </c>
      <c r="F1956" s="132" t="s">
        <v>6797</v>
      </c>
      <c r="G1956" s="132">
        <v>1.059785948763E-2</v>
      </c>
      <c r="H1956" s="348">
        <v>1.059785948763E-2</v>
      </c>
      <c r="I1956" s="74"/>
      <c r="J1956" s="337">
        <v>7.8487436090225557E-2</v>
      </c>
      <c r="K1956" s="338">
        <v>7.8487436090225557E-2</v>
      </c>
      <c r="L1956" s="74"/>
      <c r="M1956" s="339">
        <v>1.1260969999999999E-3</v>
      </c>
      <c r="N1956" s="340">
        <f t="shared" si="125"/>
        <v>1.1260969999999999E-3</v>
      </c>
      <c r="O1956" s="74"/>
      <c r="P1956" s="133">
        <v>1.1355031E-3</v>
      </c>
      <c r="Q1956" s="145">
        <v>5.9296490999999999E-5</v>
      </c>
      <c r="R1956" s="145">
        <v>-6.8702604000000006E-5</v>
      </c>
      <c r="S1956" s="134">
        <v>6.8075726861980014E-8</v>
      </c>
      <c r="T1956" s="135">
        <v>2.1929175850393902E-10</v>
      </c>
      <c r="U1956" s="135">
        <v>-9.6222134501999998E-3</v>
      </c>
      <c r="V1956" s="342">
        <v>5.9183160999999999E-7</v>
      </c>
      <c r="W1956" s="110" t="s">
        <v>6798</v>
      </c>
      <c r="X1956" s="110"/>
      <c r="Y1956" s="110"/>
      <c r="Z1956" s="90"/>
    </row>
    <row r="1957" spans="1:26" ht="14.5" customHeight="1">
      <c r="A1957" s="74" t="s">
        <v>6799</v>
      </c>
      <c r="B1957" s="129" t="s">
        <v>6190</v>
      </c>
      <c r="C1957" s="130" t="s">
        <v>6800</v>
      </c>
      <c r="D1957" s="131" t="s">
        <v>6754</v>
      </c>
      <c r="E1957" s="129" t="s">
        <v>2346</v>
      </c>
      <c r="F1957" s="132" t="s">
        <v>6801</v>
      </c>
      <c r="G1957" s="132">
        <v>5.5572780303800003E-3</v>
      </c>
      <c r="H1957" s="348">
        <v>5.5572780303800003E-3</v>
      </c>
      <c r="I1957" s="74"/>
      <c r="J1957" s="337">
        <v>4.1863497744360899E-2</v>
      </c>
      <c r="K1957" s="338">
        <v>4.1863497744360899E-2</v>
      </c>
      <c r="L1957" s="74"/>
      <c r="M1957" s="339">
        <v>5.8591730000000003E-4</v>
      </c>
      <c r="N1957" s="340">
        <f t="shared" si="125"/>
        <v>5.8591730000000003E-4</v>
      </c>
      <c r="O1957" s="74"/>
      <c r="P1957" s="133">
        <v>5.9389146000000004E-4</v>
      </c>
      <c r="Q1957" s="145">
        <v>3.1203356E-5</v>
      </c>
      <c r="R1957" s="145">
        <v>-3.9177517999999998E-5</v>
      </c>
      <c r="S1957" s="134">
        <v>3.5605003642529995E-8</v>
      </c>
      <c r="T1957" s="135">
        <v>1.15397025640727E-10</v>
      </c>
      <c r="U1957" s="135">
        <v>-5.48704730301E-3</v>
      </c>
      <c r="V1957" s="342">
        <v>2.2870732999999999E-7</v>
      </c>
      <c r="W1957" s="110" t="s">
        <v>6802</v>
      </c>
      <c r="X1957" s="110"/>
      <c r="Y1957" s="110"/>
      <c r="Z1957" s="90"/>
    </row>
    <row r="1958" spans="1:26" ht="14.5" customHeight="1">
      <c r="B1958" s="129" t="s">
        <v>6190</v>
      </c>
      <c r="C1958" s="127" t="s">
        <v>6803</v>
      </c>
      <c r="D1958" s="127" t="s">
        <v>6804</v>
      </c>
      <c r="G1958" s="74"/>
      <c r="H1958" s="74"/>
      <c r="I1958" s="74"/>
      <c r="J1958" s="115"/>
      <c r="K1958" s="74"/>
      <c r="L1958" s="74"/>
      <c r="M1958" s="115"/>
      <c r="N1958" s="74"/>
      <c r="O1958" s="74"/>
      <c r="P1958" s="74"/>
      <c r="V1958" s="74"/>
      <c r="W1958" s="110"/>
      <c r="X1958" s="110"/>
      <c r="Y1958" s="110"/>
      <c r="Z1958" s="90"/>
    </row>
    <row r="1959" spans="1:26" ht="14.5" customHeight="1">
      <c r="A1959" s="74" t="s">
        <v>6805</v>
      </c>
      <c r="B1959" s="129" t="s">
        <v>6190</v>
      </c>
      <c r="C1959" s="130" t="s">
        <v>6803</v>
      </c>
      <c r="D1959" s="131" t="s">
        <v>6804</v>
      </c>
      <c r="E1959" s="129" t="s">
        <v>2346</v>
      </c>
      <c r="F1959" s="132" t="s">
        <v>6806</v>
      </c>
      <c r="G1959" s="132">
        <v>-2.8669113047200003E-3</v>
      </c>
      <c r="H1959" s="348">
        <v>-2.8669113047200003E-3</v>
      </c>
      <c r="I1959" s="74"/>
      <c r="J1959" s="337">
        <v>-2.3723166917293231E-2</v>
      </c>
      <c r="K1959" s="338">
        <v>-2.3723166917293231E-2</v>
      </c>
      <c r="L1959" s="74"/>
      <c r="M1959" s="339">
        <v>-6.4401777000000005E-4</v>
      </c>
      <c r="N1959" s="340">
        <f t="shared" si="125"/>
        <v>-6.4401777000000005E-4</v>
      </c>
      <c r="O1959" s="74"/>
      <c r="P1959" s="133">
        <v>-5.0549744000000002E-4</v>
      </c>
      <c r="Q1959" s="145">
        <v>-1.8148825E-5</v>
      </c>
      <c r="R1959" s="133">
        <v>-1.203715E-4</v>
      </c>
      <c r="S1959" s="134">
        <v>-3.0305601626100002E-8</v>
      </c>
      <c r="T1959" s="135">
        <v>-6.7118436670541981E-11</v>
      </c>
      <c r="U1959" s="135">
        <v>-1.6858753907799999E-2</v>
      </c>
      <c r="V1959" s="342">
        <v>-3.4561504000000001E-6</v>
      </c>
      <c r="W1959" s="110" t="s">
        <v>6807</v>
      </c>
      <c r="X1959" s="110"/>
      <c r="Y1959" s="110"/>
      <c r="Z1959" s="90"/>
    </row>
    <row r="1960" spans="1:26" ht="14.5" customHeight="1">
      <c r="A1960" s="74" t="s">
        <v>6808</v>
      </c>
      <c r="B1960" s="129" t="s">
        <v>6190</v>
      </c>
      <c r="C1960" s="130" t="s">
        <v>6809</v>
      </c>
      <c r="D1960" s="131" t="s">
        <v>6804</v>
      </c>
      <c r="E1960" s="129" t="s">
        <v>2346</v>
      </c>
      <c r="F1960" s="132" t="s">
        <v>6810</v>
      </c>
      <c r="G1960" s="132">
        <v>-2.8669113047200003E-3</v>
      </c>
      <c r="H1960" s="348">
        <v>-2.8669113047200003E-3</v>
      </c>
      <c r="I1960" s="74"/>
      <c r="J1960" s="337">
        <v>-2.3723166917293231E-2</v>
      </c>
      <c r="K1960" s="338">
        <v>-2.3723166917293231E-2</v>
      </c>
      <c r="L1960" s="74"/>
      <c r="M1960" s="339">
        <v>-6.4401777000000005E-4</v>
      </c>
      <c r="N1960" s="340">
        <f t="shared" si="125"/>
        <v>-6.4401777000000005E-4</v>
      </c>
      <c r="O1960" s="74"/>
      <c r="P1960" s="133">
        <v>-5.0549744000000002E-4</v>
      </c>
      <c r="Q1960" s="145">
        <v>-1.8148825E-5</v>
      </c>
      <c r="R1960" s="133">
        <v>-1.203715E-4</v>
      </c>
      <c r="S1960" s="134">
        <v>-3.0305601626100002E-8</v>
      </c>
      <c r="T1960" s="135">
        <v>-6.7118436670541981E-11</v>
      </c>
      <c r="U1960" s="135">
        <v>-1.6858753907799999E-2</v>
      </c>
      <c r="V1960" s="342">
        <v>-3.4561504000000001E-6</v>
      </c>
      <c r="W1960" s="110" t="s">
        <v>6811</v>
      </c>
      <c r="X1960" s="110"/>
      <c r="Y1960" s="110"/>
      <c r="Z1960" s="90"/>
    </row>
    <row r="1961" spans="1:26" ht="14.5" customHeight="1">
      <c r="A1961" s="74" t="s">
        <v>6812</v>
      </c>
      <c r="B1961" s="129" t="s">
        <v>6190</v>
      </c>
      <c r="C1961" s="130" t="s">
        <v>6813</v>
      </c>
      <c r="D1961" s="131" t="s">
        <v>6804</v>
      </c>
      <c r="E1961" s="129" t="s">
        <v>2346</v>
      </c>
      <c r="F1961" s="132" t="s">
        <v>6814</v>
      </c>
      <c r="G1961" s="132">
        <v>0.27337486709858005</v>
      </c>
      <c r="H1961" s="348">
        <v>0.27337486709858005</v>
      </c>
      <c r="I1961" s="74"/>
      <c r="J1961" s="337">
        <v>1.8133522556390978E-2</v>
      </c>
      <c r="K1961" s="338">
        <v>1.8133522556390978E-2</v>
      </c>
      <c r="L1961" s="74"/>
      <c r="M1961" s="339">
        <v>2.4812409000000001E-2</v>
      </c>
      <c r="N1961" s="340">
        <f t="shared" si="125"/>
        <v>2.4812409000000001E-2</v>
      </c>
      <c r="O1961" s="74"/>
      <c r="P1961" s="133">
        <v>2.3780468999999999E-2</v>
      </c>
      <c r="Q1961" s="133">
        <v>1.1347099999999999E-3</v>
      </c>
      <c r="R1961" s="133">
        <v>-1.0277000999999999E-4</v>
      </c>
      <c r="S1961" s="134">
        <v>1.4256876027218003E-6</v>
      </c>
      <c r="T1961" s="135">
        <v>4.1964127580084798E-9</v>
      </c>
      <c r="U1961" s="135">
        <v>-1.4393559435399999E-2</v>
      </c>
      <c r="V1961" s="342">
        <v>7.3239745999999995E-5</v>
      </c>
      <c r="W1961" s="110" t="s">
        <v>6815</v>
      </c>
      <c r="X1961" s="110"/>
      <c r="Y1961" s="110"/>
      <c r="Z1961" s="90"/>
    </row>
    <row r="1962" spans="1:26" ht="14.5" customHeight="1">
      <c r="A1962" s="74" t="s">
        <v>6816</v>
      </c>
      <c r="B1962" s="129" t="s">
        <v>6190</v>
      </c>
      <c r="C1962" s="130" t="s">
        <v>6817</v>
      </c>
      <c r="D1962" s="131" t="s">
        <v>6804</v>
      </c>
      <c r="E1962" s="129" t="s">
        <v>2346</v>
      </c>
      <c r="F1962" s="132" t="s">
        <v>6818</v>
      </c>
      <c r="G1962" s="132">
        <v>-1.6126792093500001E-3</v>
      </c>
      <c r="H1962" s="348">
        <v>-1.6126792093500001E-3</v>
      </c>
      <c r="I1962" s="74"/>
      <c r="J1962" s="337">
        <v>-1.4477269172932331E-2</v>
      </c>
      <c r="K1962" s="338">
        <v>-1.4477269172932331E-2</v>
      </c>
      <c r="L1962" s="74"/>
      <c r="M1962" s="339">
        <v>-5.2125317999999999E-4</v>
      </c>
      <c r="N1962" s="340">
        <f t="shared" si="125"/>
        <v>-5.2125317999999999E-4</v>
      </c>
      <c r="O1962" s="74"/>
      <c r="P1962" s="133">
        <v>-3.7720019000000001E-4</v>
      </c>
      <c r="Q1962" s="145">
        <v>-1.1190100999999999E-5</v>
      </c>
      <c r="R1962" s="133">
        <v>-1.3286289E-4</v>
      </c>
      <c r="S1962" s="134">
        <v>-2.2613920763699997E-8</v>
      </c>
      <c r="T1962" s="135">
        <v>-4.1383507706680003E-11</v>
      </c>
      <c r="U1962" s="135">
        <v>-1.8608247662399997E-2</v>
      </c>
      <c r="V1962" s="342">
        <v>-3.4898597000000002E-6</v>
      </c>
      <c r="W1962" s="110" t="s">
        <v>6819</v>
      </c>
      <c r="X1962" s="110"/>
      <c r="Y1962" s="110"/>
      <c r="Z1962" s="90"/>
    </row>
    <row r="1963" spans="1:26" ht="14.5" customHeight="1">
      <c r="A1963" s="74" t="s">
        <v>6820</v>
      </c>
      <c r="B1963" s="129" t="s">
        <v>6190</v>
      </c>
      <c r="C1963" s="130" t="s">
        <v>6821</v>
      </c>
      <c r="D1963" s="131" t="s">
        <v>6804</v>
      </c>
      <c r="E1963" s="129" t="s">
        <v>2346</v>
      </c>
      <c r="F1963" s="132" t="s">
        <v>6822</v>
      </c>
      <c r="G1963" s="132">
        <v>3.8757086711400002E-3</v>
      </c>
      <c r="H1963" s="348">
        <v>3.8757086711400002E-3</v>
      </c>
      <c r="I1963" s="74"/>
      <c r="J1963" s="337">
        <v>2.7542893233082705E-2</v>
      </c>
      <c r="K1963" s="338">
        <v>2.7542893233082705E-2</v>
      </c>
      <c r="L1963" s="74"/>
      <c r="M1963" s="339">
        <v>2.5137507000000002E-4</v>
      </c>
      <c r="N1963" s="340">
        <f t="shared" si="125"/>
        <v>2.5137507000000002E-4</v>
      </c>
      <c r="O1963" s="74"/>
      <c r="P1963" s="133">
        <v>3.2152975999999998E-4</v>
      </c>
      <c r="Q1963" s="145">
        <v>2.0691726000000002E-5</v>
      </c>
      <c r="R1963" s="145">
        <v>-9.0846418000000001E-5</v>
      </c>
      <c r="S1963" s="134">
        <v>1.9276364151500002E-8</v>
      </c>
      <c r="T1963" s="135">
        <v>7.6522656550276002E-11</v>
      </c>
      <c r="U1963" s="135">
        <v>-1.2723587760600001E-2</v>
      </c>
      <c r="V1963" s="342">
        <v>-1.3426312999999999E-6</v>
      </c>
      <c r="W1963" s="110" t="s">
        <v>6823</v>
      </c>
      <c r="X1963" s="110"/>
      <c r="Y1963" s="110"/>
      <c r="Z1963" s="90"/>
    </row>
    <row r="1964" spans="1:26" ht="14.5" customHeight="1">
      <c r="A1964" s="74" t="s">
        <v>6824</v>
      </c>
      <c r="B1964" s="129" t="s">
        <v>6190</v>
      </c>
      <c r="C1964" s="130" t="s">
        <v>6825</v>
      </c>
      <c r="D1964" s="131" t="s">
        <v>6804</v>
      </c>
      <c r="E1964" s="129" t="s">
        <v>2346</v>
      </c>
      <c r="F1964" s="132" t="s">
        <v>6826</v>
      </c>
      <c r="G1964" s="132">
        <v>-1.8128445544999998E-3</v>
      </c>
      <c r="H1964" s="348">
        <v>-1.8128445544999998E-3</v>
      </c>
      <c r="I1964" s="74"/>
      <c r="J1964" s="337">
        <v>-1.5936733082706767E-2</v>
      </c>
      <c r="K1964" s="338">
        <v>-1.5936733082706767E-2</v>
      </c>
      <c r="L1964" s="74"/>
      <c r="M1964" s="339">
        <v>-5.4819321999999998E-4</v>
      </c>
      <c r="N1964" s="340">
        <f t="shared" si="125"/>
        <v>-5.4819321999999998E-4</v>
      </c>
      <c r="O1964" s="74"/>
      <c r="P1964" s="133">
        <v>-4.0186151999999998E-4</v>
      </c>
      <c r="Q1964" s="145">
        <v>-1.2333229999999999E-5</v>
      </c>
      <c r="R1964" s="133">
        <v>-1.3399846999999999E-4</v>
      </c>
      <c r="S1964" s="134">
        <v>-2.4092417464200004E-8</v>
      </c>
      <c r="T1964" s="135">
        <v>-4.5611057899365001E-11</v>
      </c>
      <c r="U1964" s="135">
        <v>-1.8767292821900001E-2</v>
      </c>
      <c r="V1964" s="342">
        <v>-3.5593536E-6</v>
      </c>
      <c r="W1964" s="110" t="s">
        <v>6827</v>
      </c>
      <c r="X1964" s="110"/>
      <c r="Y1964" s="110"/>
      <c r="Z1964" s="90"/>
    </row>
    <row r="1965" spans="1:26" ht="14.5" customHeight="1">
      <c r="A1965" s="74" t="s">
        <v>6828</v>
      </c>
      <c r="B1965" s="129" t="s">
        <v>6190</v>
      </c>
      <c r="C1965" s="130" t="s">
        <v>6829</v>
      </c>
      <c r="D1965" s="131" t="s">
        <v>6804</v>
      </c>
      <c r="E1965" s="129" t="s">
        <v>2346</v>
      </c>
      <c r="F1965" s="132" t="s">
        <v>6830</v>
      </c>
      <c r="G1965" s="132">
        <v>1.2441172465600002E-3</v>
      </c>
      <c r="H1965" s="348">
        <v>1.2441172465600002E-3</v>
      </c>
      <c r="I1965" s="74"/>
      <c r="J1965" s="337">
        <v>6.9722765413533835E-3</v>
      </c>
      <c r="K1965" s="338">
        <v>6.9722765413533835E-3</v>
      </c>
      <c r="L1965" s="74"/>
      <c r="M1965" s="339">
        <v>-1.7787468999999999E-4</v>
      </c>
      <c r="N1965" s="340">
        <f t="shared" si="125"/>
        <v>-1.7787468999999999E-4</v>
      </c>
      <c r="O1965" s="74"/>
      <c r="P1965" s="145">
        <v>-4.7838832999999997E-5</v>
      </c>
      <c r="Q1965" s="145">
        <v>5.0414138999999997E-6</v>
      </c>
      <c r="R1965" s="133">
        <v>-1.3507727E-4</v>
      </c>
      <c r="S1965" s="134">
        <v>-2.8680355722000004E-9</v>
      </c>
      <c r="T1965" s="135">
        <v>1.8644281652224002E-11</v>
      </c>
      <c r="U1965" s="135">
        <v>-1.89183852734E-2</v>
      </c>
      <c r="V1965" s="342">
        <v>-2.9435608000000002E-6</v>
      </c>
      <c r="W1965" s="110" t="s">
        <v>6831</v>
      </c>
      <c r="X1965" s="110"/>
      <c r="Y1965" s="110"/>
      <c r="Z1965" s="90"/>
    </row>
    <row r="1966" spans="1:26" ht="14.5" customHeight="1">
      <c r="A1966" s="74" t="s">
        <v>6832</v>
      </c>
      <c r="B1966" s="129" t="s">
        <v>6190</v>
      </c>
      <c r="C1966" s="130" t="s">
        <v>6833</v>
      </c>
      <c r="D1966" s="131" t="s">
        <v>6804</v>
      </c>
      <c r="E1966" s="129" t="s">
        <v>2346</v>
      </c>
      <c r="F1966" s="132" t="s">
        <v>6834</v>
      </c>
      <c r="G1966" s="132">
        <v>-1.3373872649569999E-2</v>
      </c>
      <c r="H1966" s="348">
        <v>-1.3373872649569999E-2</v>
      </c>
      <c r="I1966" s="74"/>
      <c r="J1966" s="337">
        <v>-0.1018414887218045</v>
      </c>
      <c r="K1966" s="338">
        <v>-0.1018414887218045</v>
      </c>
      <c r="L1966" s="74"/>
      <c r="M1966" s="339">
        <v>-1.806039E-3</v>
      </c>
      <c r="N1966" s="340">
        <f t="shared" si="125"/>
        <v>-1.806039E-3</v>
      </c>
      <c r="O1966" s="74"/>
      <c r="P1966" s="133">
        <v>-1.6578509999999999E-3</v>
      </c>
      <c r="Q1966" s="145">
        <v>-7.7214172999999996E-5</v>
      </c>
      <c r="R1966" s="145">
        <v>-7.0973763999999996E-5</v>
      </c>
      <c r="S1966" s="134">
        <v>-9.9391548444770008E-8</v>
      </c>
      <c r="T1966" s="135">
        <v>-2.85555377335081E-10</v>
      </c>
      <c r="U1966" s="135">
        <v>-9.9403031692099995E-3</v>
      </c>
      <c r="V1966" s="342">
        <v>-4.4871225999999996E-6</v>
      </c>
      <c r="W1966" s="110" t="s">
        <v>6835</v>
      </c>
      <c r="X1966" s="110"/>
      <c r="Y1966" s="110"/>
      <c r="Z1966" s="90"/>
    </row>
    <row r="1967" spans="1:26" ht="14.5" customHeight="1">
      <c r="A1967" s="74" t="s">
        <v>6836</v>
      </c>
      <c r="B1967" s="129" t="s">
        <v>6190</v>
      </c>
      <c r="C1967" s="130" t="s">
        <v>6837</v>
      </c>
      <c r="D1967" s="131" t="s">
        <v>6804</v>
      </c>
      <c r="E1967" s="129" t="s">
        <v>2346</v>
      </c>
      <c r="F1967" s="132" t="s">
        <v>6838</v>
      </c>
      <c r="G1967" s="132">
        <v>-1.8016031883799999E-3</v>
      </c>
      <c r="H1967" s="348">
        <v>-1.8016031883799999E-3</v>
      </c>
      <c r="I1967" s="74"/>
      <c r="J1967" s="337">
        <v>-1.5457992481203007E-2</v>
      </c>
      <c r="K1967" s="338">
        <v>-1.5457992481203007E-2</v>
      </c>
      <c r="L1967" s="74"/>
      <c r="M1967" s="339">
        <v>-4.8871228000000005E-4</v>
      </c>
      <c r="N1967" s="340">
        <f t="shared" si="125"/>
        <v>-4.8871228000000005E-4</v>
      </c>
      <c r="O1967" s="74"/>
      <c r="P1967" s="133">
        <v>-3.6664667000000002E-4</v>
      </c>
      <c r="Q1967" s="145">
        <v>-1.1914322000000001E-5</v>
      </c>
      <c r="R1967" s="133">
        <v>-1.1015128E-4</v>
      </c>
      <c r="S1967" s="134">
        <v>-2.1981215805200004E-8</v>
      </c>
      <c r="T1967" s="135">
        <v>-4.4061841014673994E-11</v>
      </c>
      <c r="U1967" s="135">
        <v>-1.5427350472200001E-2</v>
      </c>
      <c r="V1967" s="342">
        <v>-2.9910426000000002E-6</v>
      </c>
      <c r="W1967" s="110" t="s">
        <v>6839</v>
      </c>
      <c r="X1967" s="110"/>
      <c r="Y1967" s="110"/>
      <c r="Z1967" s="90"/>
    </row>
    <row r="1968" spans="1:26" ht="14.5" customHeight="1">
      <c r="A1968" s="74" t="s">
        <v>6840</v>
      </c>
      <c r="B1968" s="129" t="s">
        <v>6190</v>
      </c>
      <c r="C1968" s="130" t="s">
        <v>6841</v>
      </c>
      <c r="D1968" s="131" t="s">
        <v>6804</v>
      </c>
      <c r="E1968" s="129" t="s">
        <v>2346</v>
      </c>
      <c r="F1968" s="132" t="s">
        <v>6842</v>
      </c>
      <c r="G1968" s="132">
        <v>-1.5434166296800001E-3</v>
      </c>
      <c r="H1968" s="348">
        <v>-1.5434166296800001E-3</v>
      </c>
      <c r="I1968" s="74"/>
      <c r="J1968" s="337">
        <v>-1.3586920300751879E-2</v>
      </c>
      <c r="K1968" s="338">
        <v>-1.3586920300751879E-2</v>
      </c>
      <c r="L1968" s="74"/>
      <c r="M1968" s="339">
        <v>-4.6286112999999998E-4</v>
      </c>
      <c r="N1968" s="340">
        <f t="shared" si="125"/>
        <v>-4.6286112999999998E-4</v>
      </c>
      <c r="O1968" s="74"/>
      <c r="P1968" s="133">
        <v>-3.3995363000000002E-4</v>
      </c>
      <c r="Q1968" s="145">
        <v>-1.0485056E-5</v>
      </c>
      <c r="R1968" s="133">
        <v>-1.1242244000000001E-4</v>
      </c>
      <c r="S1968" s="134">
        <v>-2.0380913108099997E-8</v>
      </c>
      <c r="T1968" s="135">
        <v>-3.8776093754945005E-11</v>
      </c>
      <c r="U1968" s="135">
        <v>-1.5745439791199998E-2</v>
      </c>
      <c r="V1968" s="342">
        <v>-2.9905213000000002E-6</v>
      </c>
      <c r="W1968" s="110" t="s">
        <v>6843</v>
      </c>
      <c r="X1968" s="110"/>
      <c r="Y1968" s="110"/>
      <c r="Z1968" s="90"/>
    </row>
    <row r="1969" spans="1:26" ht="14.5" customHeight="1">
      <c r="A1969" s="74" t="s">
        <v>6844</v>
      </c>
      <c r="B1969" s="129" t="s">
        <v>6190</v>
      </c>
      <c r="C1969" s="130" t="s">
        <v>6845</v>
      </c>
      <c r="D1969" s="131" t="s">
        <v>6804</v>
      </c>
      <c r="E1969" s="129" t="s">
        <v>2346</v>
      </c>
      <c r="F1969" s="132" t="s">
        <v>6846</v>
      </c>
      <c r="G1969" s="132">
        <v>1.0149145690000144E-5</v>
      </c>
      <c r="H1969" s="348">
        <v>1.0149145690000144E-5</v>
      </c>
      <c r="I1969" s="74"/>
      <c r="J1969" s="337">
        <v>-2.1710221804511279E-3</v>
      </c>
      <c r="K1969" s="338">
        <v>-2.1710221804511279E-3</v>
      </c>
      <c r="L1969" s="74"/>
      <c r="M1969" s="339">
        <v>-3.0388407000000002E-4</v>
      </c>
      <c r="N1969" s="340">
        <f t="shared" si="125"/>
        <v>-3.0388407000000002E-4</v>
      </c>
      <c r="O1969" s="74"/>
      <c r="P1969" s="133">
        <v>-1.7713131999999999E-4</v>
      </c>
      <c r="Q1969" s="145">
        <v>-1.8389255000000001E-6</v>
      </c>
      <c r="R1969" s="133">
        <v>-1.2491383000000001E-4</v>
      </c>
      <c r="S1969" s="134">
        <v>-1.06193837438E-8</v>
      </c>
      <c r="T1969" s="135">
        <v>-6.8007598951530021E-12</v>
      </c>
      <c r="U1969" s="135">
        <v>-1.7494933545800003E-2</v>
      </c>
      <c r="V1969" s="342">
        <v>-2.9607494999999999E-6</v>
      </c>
      <c r="W1969" s="110" t="s">
        <v>6847</v>
      </c>
      <c r="X1969" s="110"/>
      <c r="Y1969" s="110"/>
      <c r="Z1969" s="90"/>
    </row>
    <row r="1970" spans="1:26" ht="14.5" customHeight="1">
      <c r="A1970" s="74" t="s">
        <v>6848</v>
      </c>
      <c r="B1970" s="129" t="s">
        <v>6190</v>
      </c>
      <c r="C1970" s="130" t="s">
        <v>6849</v>
      </c>
      <c r="D1970" s="131" t="s">
        <v>6804</v>
      </c>
      <c r="E1970" s="129" t="s">
        <v>2346</v>
      </c>
      <c r="F1970" s="132" t="s">
        <v>6850</v>
      </c>
      <c r="G1970" s="132">
        <v>-3.2790279956999998E-4</v>
      </c>
      <c r="H1970" s="348">
        <v>-3.2790279956999998E-4</v>
      </c>
      <c r="I1970" s="74"/>
      <c r="J1970" s="337">
        <v>-3.7514898496240597E-3</v>
      </c>
      <c r="K1970" s="338">
        <v>-3.7514898496240597E-3</v>
      </c>
      <c r="L1970" s="74"/>
      <c r="M1970" s="339">
        <v>-2.1343201000000001E-4</v>
      </c>
      <c r="N1970" s="340">
        <f t="shared" si="125"/>
        <v>-2.1343201000000001E-4</v>
      </c>
      <c r="O1970" s="74"/>
      <c r="P1970" s="133">
        <v>-1.39512E-4</v>
      </c>
      <c r="Q1970" s="145">
        <v>-2.9462431999999999E-6</v>
      </c>
      <c r="R1970" s="145">
        <v>-7.0973763999999996E-5</v>
      </c>
      <c r="S1970" s="134">
        <v>-8.3640289447699998E-9</v>
      </c>
      <c r="T1970" s="135">
        <v>-1.0895869450091001E-11</v>
      </c>
      <c r="U1970" s="135">
        <v>-9.9403031692099995E-3</v>
      </c>
      <c r="V1970" s="342">
        <v>-1.7521131E-6</v>
      </c>
      <c r="W1970" s="110" t="s">
        <v>6851</v>
      </c>
      <c r="X1970" s="110"/>
      <c r="Y1970" s="110"/>
      <c r="Z1970" s="90"/>
    </row>
    <row r="1971" spans="1:26" ht="14.5" customHeight="1">
      <c r="B1971" s="129" t="s">
        <v>6190</v>
      </c>
      <c r="C1971" s="127" t="s">
        <v>584</v>
      </c>
      <c r="D1971" s="127" t="s">
        <v>6852</v>
      </c>
      <c r="G1971" s="74"/>
      <c r="H1971" s="74"/>
      <c r="I1971" s="74"/>
      <c r="J1971" s="115"/>
      <c r="K1971" s="74"/>
      <c r="L1971" s="74"/>
      <c r="M1971" s="115"/>
      <c r="N1971" s="74"/>
      <c r="O1971" s="74"/>
      <c r="P1971" s="74"/>
      <c r="V1971" s="74"/>
      <c r="W1971" s="110"/>
      <c r="X1971" s="110"/>
      <c r="Y1971" s="110"/>
      <c r="Z1971" s="90"/>
    </row>
    <row r="1972" spans="1:26" ht="14.5" customHeight="1">
      <c r="A1972" s="74" t="s">
        <v>6853</v>
      </c>
      <c r="B1972" s="129" t="s">
        <v>6190</v>
      </c>
      <c r="C1972" s="130" t="s">
        <v>6854</v>
      </c>
      <c r="D1972" s="131" t="s">
        <v>6855</v>
      </c>
      <c r="E1972" s="129" t="s">
        <v>957</v>
      </c>
      <c r="F1972" s="132" t="s">
        <v>6856</v>
      </c>
      <c r="G1972" s="132">
        <v>0</v>
      </c>
      <c r="H1972" s="348">
        <v>0</v>
      </c>
      <c r="I1972" s="74"/>
      <c r="J1972" s="337">
        <v>0</v>
      </c>
      <c r="K1972" s="338">
        <v>0</v>
      </c>
      <c r="L1972" s="74"/>
      <c r="M1972" s="339">
        <v>0</v>
      </c>
      <c r="N1972" s="340">
        <f t="shared" si="125"/>
        <v>0</v>
      </c>
      <c r="O1972" s="74"/>
      <c r="P1972" s="133">
        <v>0</v>
      </c>
      <c r="Q1972" s="133">
        <v>0</v>
      </c>
      <c r="R1972" s="133">
        <v>0</v>
      </c>
      <c r="S1972" s="134">
        <v>0</v>
      </c>
      <c r="T1972" s="135">
        <v>0</v>
      </c>
      <c r="U1972" s="135">
        <v>0</v>
      </c>
      <c r="V1972" s="341">
        <v>0</v>
      </c>
      <c r="W1972" s="110" t="s">
        <v>6857</v>
      </c>
      <c r="X1972" s="89"/>
      <c r="Y1972" s="110"/>
      <c r="Z1972" s="90"/>
    </row>
    <row r="1973" spans="1:26" ht="14.5" customHeight="1">
      <c r="A1973" s="74" t="s">
        <v>6858</v>
      </c>
      <c r="B1973" s="129" t="s">
        <v>6190</v>
      </c>
      <c r="C1973" s="130" t="s">
        <v>585</v>
      </c>
      <c r="D1973" s="131" t="s">
        <v>6855</v>
      </c>
      <c r="E1973" s="129" t="s">
        <v>957</v>
      </c>
      <c r="F1973" s="132" t="s">
        <v>6859</v>
      </c>
      <c r="G1973" s="132">
        <v>-2.0391767999999999</v>
      </c>
      <c r="H1973" s="348">
        <v>-2.0391767999999999</v>
      </c>
      <c r="I1973" s="74"/>
      <c r="J1973" s="337">
        <v>-6.8475874436090223</v>
      </c>
      <c r="K1973" s="338">
        <v>-6.8475874436090223</v>
      </c>
      <c r="L1973" s="74"/>
      <c r="M1973" s="339">
        <v>-0.20001643</v>
      </c>
      <c r="N1973" s="340">
        <f t="shared" si="125"/>
        <v>-0.20001643</v>
      </c>
      <c r="O1973" s="74"/>
      <c r="P1973" s="133">
        <v>-0.19074173</v>
      </c>
      <c r="Q1973" s="133">
        <v>-6.9836858000000002E-3</v>
      </c>
      <c r="R1973" s="133">
        <v>-2.2910179000000001E-3</v>
      </c>
      <c r="S1973" s="134">
        <v>-1.1435355311565119E-5</v>
      </c>
      <c r="T1973" s="135">
        <v>-2.5827240163204853E-8</v>
      </c>
      <c r="U1973" s="135">
        <v>-0.32087084900000001</v>
      </c>
      <c r="V1973" s="341">
        <v>-4.3880206E-4</v>
      </c>
      <c r="W1973" s="110" t="s">
        <v>6857</v>
      </c>
      <c r="X1973" s="110"/>
      <c r="Y1973" s="89"/>
      <c r="Z1973" s="90"/>
    </row>
    <row r="1974" spans="1:26" ht="14.5" customHeight="1">
      <c r="A1974" s="74" t="s">
        <v>6860</v>
      </c>
      <c r="B1974" s="129" t="s">
        <v>6190</v>
      </c>
      <c r="C1974" s="130" t="s">
        <v>586</v>
      </c>
      <c r="D1974" s="131" t="s">
        <v>6855</v>
      </c>
      <c r="E1974" s="129" t="s">
        <v>957</v>
      </c>
      <c r="F1974" s="132" t="s">
        <v>6861</v>
      </c>
      <c r="G1974" s="132">
        <v>-2.3840829090984403</v>
      </c>
      <c r="H1974" s="348">
        <v>-2.3840829090984403</v>
      </c>
      <c r="I1974" s="74"/>
      <c r="J1974" s="337">
        <v>-1.5241427819548872</v>
      </c>
      <c r="K1974" s="338">
        <v>-1.5241427819548872</v>
      </c>
      <c r="L1974" s="74"/>
      <c r="M1974" s="339">
        <v>-5.9060993999999999E-2</v>
      </c>
      <c r="N1974" s="340">
        <f t="shared" si="125"/>
        <v>-5.9060993999999999E-2</v>
      </c>
      <c r="O1974" s="74"/>
      <c r="P1974" s="133">
        <v>-5.5504398000000003E-2</v>
      </c>
      <c r="Q1974" s="133">
        <v>-2.0437564E-3</v>
      </c>
      <c r="R1974" s="133">
        <v>-1.5128400999999999E-3</v>
      </c>
      <c r="S1974" s="134">
        <v>-3.3276017690052E-6</v>
      </c>
      <c r="T1974" s="135">
        <v>-7.558270666202746E-9</v>
      </c>
      <c r="U1974" s="135">
        <v>-0.21188236999999999</v>
      </c>
      <c r="V1974" s="341">
        <v>-8.7156524000000005E-4</v>
      </c>
      <c r="W1974" s="110" t="s">
        <v>6857</v>
      </c>
      <c r="X1974" s="208" t="s">
        <v>6862</v>
      </c>
      <c r="Y1974" s="110"/>
      <c r="Z1974" s="90"/>
    </row>
    <row r="1975" spans="1:26" ht="14.5" customHeight="1">
      <c r="A1975" s="74" t="s">
        <v>6863</v>
      </c>
      <c r="B1975" s="129" t="s">
        <v>6190</v>
      </c>
      <c r="C1975" s="130" t="s">
        <v>587</v>
      </c>
      <c r="D1975" s="131" t="s">
        <v>6855</v>
      </c>
      <c r="E1975" s="129" t="s">
        <v>957</v>
      </c>
      <c r="F1975" s="132" t="s">
        <v>6864</v>
      </c>
      <c r="G1975" s="132">
        <v>-26571.642965545499</v>
      </c>
      <c r="H1975" s="348">
        <v>-26571.642965545499</v>
      </c>
      <c r="I1975" s="74"/>
      <c r="J1975" s="337">
        <v>-13721.963157894736</v>
      </c>
      <c r="K1975" s="338">
        <v>-13721.963157894736</v>
      </c>
      <c r="L1975" s="74"/>
      <c r="M1975" s="339">
        <v>-1080.3017</v>
      </c>
      <c r="N1975" s="340">
        <f t="shared" si="125"/>
        <v>-1080.3017</v>
      </c>
      <c r="O1975" s="74"/>
      <c r="P1975" s="133">
        <v>-1043.1776</v>
      </c>
      <c r="Q1975" s="133">
        <v>-19.712385000000001</v>
      </c>
      <c r="R1975" s="133">
        <v>-17.411715999999998</v>
      </c>
      <c r="S1975" s="134">
        <v>-6.2540623117861099E-2</v>
      </c>
      <c r="T1975" s="135">
        <v>-7.2900833484099985E-5</v>
      </c>
      <c r="U1975" s="135">
        <v>-2438.6157699999999</v>
      </c>
      <c r="V1975" s="341">
        <v>-51.078135000000003</v>
      </c>
      <c r="W1975" s="110" t="s">
        <v>6857</v>
      </c>
      <c r="X1975" s="209" t="s">
        <v>6865</v>
      </c>
      <c r="Y1975" s="110"/>
      <c r="Z1975" s="90"/>
    </row>
    <row r="1976" spans="1:26" ht="14.5" customHeight="1">
      <c r="A1976" s="74" t="s">
        <v>6866</v>
      </c>
      <c r="B1976" s="129" t="s">
        <v>6190</v>
      </c>
      <c r="C1976" s="130" t="s">
        <v>588</v>
      </c>
      <c r="D1976" s="131" t="s">
        <v>6855</v>
      </c>
      <c r="E1976" s="129" t="s">
        <v>957</v>
      </c>
      <c r="F1976" s="132" t="s">
        <v>6867</v>
      </c>
      <c r="G1976" s="132">
        <v>-0.56156901767010992</v>
      </c>
      <c r="H1976" s="348">
        <v>-0.56156901767010992</v>
      </c>
      <c r="I1976" s="74"/>
      <c r="J1976" s="337">
        <v>-0.32087952631578942</v>
      </c>
      <c r="K1976" s="338">
        <v>-0.32087952631578942</v>
      </c>
      <c r="L1976" s="74"/>
      <c r="M1976" s="339">
        <v>-3.3609435999999999E-2</v>
      </c>
      <c r="N1976" s="340">
        <f t="shared" si="125"/>
        <v>-3.3609435999999999E-2</v>
      </c>
      <c r="O1976" s="74"/>
      <c r="P1976" s="133">
        <v>-3.2607495E-2</v>
      </c>
      <c r="Q1976" s="133">
        <v>-7.5394877000000001E-4</v>
      </c>
      <c r="R1976" s="133">
        <v>-2.4799231E-4</v>
      </c>
      <c r="S1976" s="134">
        <v>-1.9548857664276999E-6</v>
      </c>
      <c r="T1976" s="135">
        <v>-2.7882720303846068E-9</v>
      </c>
      <c r="U1976" s="135">
        <v>-3.4732816999999999E-2</v>
      </c>
      <c r="V1976" s="341">
        <v>-1.4286526999999999E-3</v>
      </c>
      <c r="W1976" s="110" t="s">
        <v>6857</v>
      </c>
      <c r="X1976" s="254" t="s">
        <v>6868</v>
      </c>
      <c r="Y1976" s="110"/>
      <c r="Z1976" s="90"/>
    </row>
    <row r="1977" spans="1:26" ht="14.5" customHeight="1">
      <c r="A1977" s="74" t="s">
        <v>6869</v>
      </c>
      <c r="B1977" s="129" t="s">
        <v>6190</v>
      </c>
      <c r="C1977" s="130" t="s">
        <v>589</v>
      </c>
      <c r="D1977" s="131" t="s">
        <v>6855</v>
      </c>
      <c r="E1977" s="129" t="s">
        <v>957</v>
      </c>
      <c r="F1977" s="132" t="s">
        <v>6870</v>
      </c>
      <c r="G1977" s="132">
        <v>-3.6172964297311001</v>
      </c>
      <c r="H1977" s="348">
        <v>-3.6172964297311001</v>
      </c>
      <c r="I1977" s="74"/>
      <c r="J1977" s="337">
        <v>-23.386065413533835</v>
      </c>
      <c r="K1977" s="338">
        <v>-23.386065413533835</v>
      </c>
      <c r="L1977" s="74"/>
      <c r="M1977" s="339">
        <v>-0.45544464000000001</v>
      </c>
      <c r="N1977" s="340">
        <f t="shared" si="125"/>
        <v>-0.45544464000000001</v>
      </c>
      <c r="O1977" s="74"/>
      <c r="P1977" s="133">
        <v>-0.41846071000000001</v>
      </c>
      <c r="Q1977" s="133">
        <v>-1.9519022E-2</v>
      </c>
      <c r="R1977" s="133">
        <v>-1.7464903E-2</v>
      </c>
      <c r="S1977" s="134">
        <v>-2.5087572557505001E-5</v>
      </c>
      <c r="T1977" s="135">
        <v>-7.2185733715077714E-8</v>
      </c>
      <c r="U1977" s="135">
        <v>-2.44606491</v>
      </c>
      <c r="V1977" s="341">
        <v>-1.1504775E-3</v>
      </c>
      <c r="W1977" s="110" t="s">
        <v>6857</v>
      </c>
      <c r="X1977" s="209" t="s">
        <v>6871</v>
      </c>
      <c r="Y1977" s="110"/>
      <c r="Z1977" s="90"/>
    </row>
    <row r="1978" spans="1:26" ht="14.5" customHeight="1">
      <c r="A1978" s="74" t="s">
        <v>6872</v>
      </c>
      <c r="B1978" s="129" t="s">
        <v>6190</v>
      </c>
      <c r="C1978" s="130" t="s">
        <v>590</v>
      </c>
      <c r="D1978" s="131" t="s">
        <v>6855</v>
      </c>
      <c r="E1978" s="129" t="s">
        <v>957</v>
      </c>
      <c r="F1978" s="132" t="s">
        <v>6873</v>
      </c>
      <c r="G1978" s="132">
        <v>-19.384288497330314</v>
      </c>
      <c r="H1978" s="348">
        <v>-19.384288497330314</v>
      </c>
      <c r="I1978" s="74"/>
      <c r="J1978" s="337">
        <v>-8.2845533834586469</v>
      </c>
      <c r="K1978" s="338">
        <v>-8.2845533834586469</v>
      </c>
      <c r="L1978" s="74"/>
      <c r="M1978" s="339">
        <v>-3.0071696000000001</v>
      </c>
      <c r="N1978" s="340">
        <f t="shared" si="125"/>
        <v>-3.0071696000000001</v>
      </c>
      <c r="O1978" s="74"/>
      <c r="P1978" s="133">
        <v>-2.9331776000000001</v>
      </c>
      <c r="Q1978" s="133">
        <v>-5.9958359000000003E-2</v>
      </c>
      <c r="R1978" s="133">
        <v>-1.4033653E-2</v>
      </c>
      <c r="S1978" s="134">
        <v>-1.758499713383927E-4</v>
      </c>
      <c r="T1978" s="135">
        <v>-2.217394920189421E-7</v>
      </c>
      <c r="U1978" s="135">
        <v>-1.9654975800000001</v>
      </c>
      <c r="V1978" s="341">
        <v>-3.0976362E-3</v>
      </c>
      <c r="W1978" s="110" t="s">
        <v>6857</v>
      </c>
      <c r="X1978" s="214" t="s">
        <v>6874</v>
      </c>
      <c r="Y1978" s="110"/>
      <c r="Z1978" s="90"/>
    </row>
    <row r="1979" spans="1:26" ht="14.5" customHeight="1">
      <c r="A1979" s="74" t="s">
        <v>6875</v>
      </c>
      <c r="B1979" s="129" t="s">
        <v>6190</v>
      </c>
      <c r="C1979" s="130" t="s">
        <v>591</v>
      </c>
      <c r="D1979" s="131" t="s">
        <v>6855</v>
      </c>
      <c r="E1979" s="129" t="s">
        <v>957</v>
      </c>
      <c r="F1979" s="132" t="s">
        <v>6876</v>
      </c>
      <c r="G1979" s="132">
        <v>-89000.736683719122</v>
      </c>
      <c r="H1979" s="348">
        <v>-89000.736683719122</v>
      </c>
      <c r="I1979" s="74"/>
      <c r="J1979" s="337">
        <v>-8211.9436090225554</v>
      </c>
      <c r="K1979" s="338">
        <v>-8211.9436090225554</v>
      </c>
      <c r="L1979" s="74"/>
      <c r="M1979" s="339">
        <v>-24185.345000000001</v>
      </c>
      <c r="N1979" s="340">
        <f t="shared" si="125"/>
        <v>-24185.345000000001</v>
      </c>
      <c r="O1979" s="74"/>
      <c r="P1979" s="133">
        <v>-23713.024000000001</v>
      </c>
      <c r="Q1979" s="133">
        <v>-459.13796000000002</v>
      </c>
      <c r="R1979" s="133">
        <v>-13.183222000000001</v>
      </c>
      <c r="S1979" s="134">
        <v>-1.4216441129988326</v>
      </c>
      <c r="T1979" s="135">
        <v>-1.6979954049778797E-3</v>
      </c>
      <c r="U1979" s="135">
        <v>-1846.38967</v>
      </c>
      <c r="V1979" s="341">
        <v>-23.416482999999999</v>
      </c>
      <c r="W1979" s="110" t="s">
        <v>6857</v>
      </c>
      <c r="X1979" s="110"/>
      <c r="Y1979" s="110"/>
      <c r="Z1979" s="90"/>
    </row>
    <row r="1980" spans="1:26" ht="14.5" customHeight="1">
      <c r="A1980" s="74" t="s">
        <v>6877</v>
      </c>
      <c r="B1980" s="129" t="s">
        <v>6190</v>
      </c>
      <c r="C1980" s="130" t="s">
        <v>592</v>
      </c>
      <c r="D1980" s="131" t="s">
        <v>6855</v>
      </c>
      <c r="E1980" s="129" t="s">
        <v>957</v>
      </c>
      <c r="F1980" s="132" t="s">
        <v>6878</v>
      </c>
      <c r="G1980" s="132">
        <v>-125013.31151795588</v>
      </c>
      <c r="H1980" s="348">
        <v>-125013.31151795588</v>
      </c>
      <c r="I1980" s="74"/>
      <c r="J1980" s="337">
        <v>-11320.521052631579</v>
      </c>
      <c r="K1980" s="338">
        <v>-11320.521052631579</v>
      </c>
      <c r="L1980" s="74"/>
      <c r="M1980" s="339">
        <v>-34987.296999999999</v>
      </c>
      <c r="N1980" s="340">
        <f t="shared" si="125"/>
        <v>-34987.296999999999</v>
      </c>
      <c r="O1980" s="74"/>
      <c r="P1980" s="133">
        <v>-34301.216</v>
      </c>
      <c r="Q1980" s="133">
        <v>-663.87082999999996</v>
      </c>
      <c r="R1980" s="133">
        <v>-22.209900000000001</v>
      </c>
      <c r="S1980" s="134">
        <v>-2.0564277950764063</v>
      </c>
      <c r="T1980" s="135">
        <v>-2.4551435728847799E-3</v>
      </c>
      <c r="U1980" s="135">
        <v>-3110.6302999999998</v>
      </c>
      <c r="V1980" s="341">
        <v>-35.352578000000001</v>
      </c>
      <c r="W1980" s="110" t="s">
        <v>6857</v>
      </c>
      <c r="X1980" s="110"/>
      <c r="Y1980" s="110"/>
      <c r="Z1980" s="90"/>
    </row>
    <row r="1981" spans="1:26" ht="14.5" customHeight="1">
      <c r="A1981" s="74" t="s">
        <v>6879</v>
      </c>
      <c r="B1981" s="129" t="s">
        <v>6190</v>
      </c>
      <c r="C1981" s="130" t="s">
        <v>593</v>
      </c>
      <c r="D1981" s="131" t="s">
        <v>6855</v>
      </c>
      <c r="E1981" s="129" t="s">
        <v>957</v>
      </c>
      <c r="F1981" s="132" t="s">
        <v>6880</v>
      </c>
      <c r="G1981" s="132">
        <v>-271415.67470463837</v>
      </c>
      <c r="H1981" s="348">
        <v>-271415.67470463837</v>
      </c>
      <c r="I1981" s="74"/>
      <c r="J1981" s="337">
        <v>-24862.834586466164</v>
      </c>
      <c r="K1981" s="338">
        <v>-24862.834586466164</v>
      </c>
      <c r="L1981" s="74"/>
      <c r="M1981" s="339">
        <v>-78779.577000000005</v>
      </c>
      <c r="N1981" s="340">
        <f t="shared" si="125"/>
        <v>-78779.577000000005</v>
      </c>
      <c r="O1981" s="74"/>
      <c r="P1981" s="133">
        <v>-77254.471000000005</v>
      </c>
      <c r="Q1981" s="133">
        <v>-1494.8792000000001</v>
      </c>
      <c r="R1981" s="133">
        <v>-30.226665000000001</v>
      </c>
      <c r="S1981" s="134">
        <v>-4.6315629705179786</v>
      </c>
      <c r="T1981" s="135">
        <v>-5.5283993316156904E-3</v>
      </c>
      <c r="U1981" s="135">
        <v>-4233.4264999999996</v>
      </c>
      <c r="V1981" s="341">
        <v>-74.349665999999999</v>
      </c>
      <c r="W1981" s="110" t="s">
        <v>6857</v>
      </c>
      <c r="X1981" s="110"/>
      <c r="Y1981" s="110"/>
      <c r="Z1981" s="90"/>
    </row>
    <row r="1982" spans="1:26" ht="14.5" customHeight="1">
      <c r="A1982" s="74" t="s">
        <v>6881</v>
      </c>
      <c r="B1982" s="129" t="s">
        <v>6190</v>
      </c>
      <c r="C1982" s="130" t="s">
        <v>594</v>
      </c>
      <c r="D1982" s="131" t="s">
        <v>6855</v>
      </c>
      <c r="E1982" s="129" t="s">
        <v>957</v>
      </c>
      <c r="F1982" s="132" t="s">
        <v>6882</v>
      </c>
      <c r="G1982" s="132">
        <v>-319.53818426982298</v>
      </c>
      <c r="H1982" s="348">
        <v>-319.53818426982298</v>
      </c>
      <c r="I1982" s="74"/>
      <c r="J1982" s="337">
        <v>-49.196266917293229</v>
      </c>
      <c r="K1982" s="338">
        <v>-49.196266917293229</v>
      </c>
      <c r="L1982" s="74"/>
      <c r="M1982" s="339">
        <v>-7.5495381999999998</v>
      </c>
      <c r="N1982" s="340">
        <f t="shared" si="125"/>
        <v>-7.5495381999999998</v>
      </c>
      <c r="O1982" s="74"/>
      <c r="P1982" s="133">
        <v>-7.2699384</v>
      </c>
      <c r="Q1982" s="133">
        <v>-0.12588089</v>
      </c>
      <c r="R1982" s="133">
        <v>-0.15371888</v>
      </c>
      <c r="S1982" s="134">
        <v>-4.3584762926353999E-4</v>
      </c>
      <c r="T1982" s="135">
        <v>-4.6553583915590003E-7</v>
      </c>
      <c r="U1982" s="135">
        <v>-21.529254899999998</v>
      </c>
      <c r="V1982" s="341">
        <v>-0.63939225</v>
      </c>
      <c r="W1982" s="110" t="s">
        <v>6857</v>
      </c>
      <c r="X1982" s="110"/>
      <c r="Y1982" s="110"/>
      <c r="Z1982" s="90"/>
    </row>
    <row r="1983" spans="1:26" ht="14.5" customHeight="1">
      <c r="A1983" s="74" t="s">
        <v>6883</v>
      </c>
      <c r="B1983" s="129" t="s">
        <v>6190</v>
      </c>
      <c r="C1983" s="130" t="s">
        <v>795</v>
      </c>
      <c r="D1983" s="131" t="s">
        <v>6855</v>
      </c>
      <c r="E1983" s="129" t="s">
        <v>957</v>
      </c>
      <c r="F1983" s="132" t="s">
        <v>6884</v>
      </c>
      <c r="G1983" s="132">
        <v>-6.0108320526999992E-2</v>
      </c>
      <c r="H1983" s="348">
        <v>-6.0108320526999992E-2</v>
      </c>
      <c r="I1983" s="74"/>
      <c r="J1983" s="337">
        <v>-0.15971251127819547</v>
      </c>
      <c r="K1983" s="338">
        <v>-0.15971251127819547</v>
      </c>
      <c r="L1983" s="74"/>
      <c r="M1983" s="339">
        <v>-3.1423710000000001E-3</v>
      </c>
      <c r="N1983" s="340">
        <f t="shared" si="125"/>
        <v>-3.1423710000000001E-3</v>
      </c>
      <c r="O1983" s="74"/>
      <c r="P1983" s="133">
        <v>-2.8298457999999999E-3</v>
      </c>
      <c r="Q1983" s="133">
        <v>-1.5190392000000001E-4</v>
      </c>
      <c r="R1983" s="133">
        <v>-1.6062130999999999E-4</v>
      </c>
      <c r="S1983" s="134">
        <v>-1.6965502273198003E-7</v>
      </c>
      <c r="T1983" s="135">
        <v>-5.6177485037409999E-10</v>
      </c>
      <c r="U1983" s="135">
        <v>-2.2495981700000001E-2</v>
      </c>
      <c r="V1983" s="342">
        <v>-1.5862232999999999E-5</v>
      </c>
      <c r="W1983" s="110" t="s">
        <v>6857</v>
      </c>
      <c r="X1983" s="110"/>
      <c r="Y1983" s="110"/>
      <c r="Z1983" s="90"/>
    </row>
    <row r="1984" spans="1:26" ht="14.5" customHeight="1">
      <c r="A1984" s="74" t="s">
        <v>6885</v>
      </c>
      <c r="B1984" s="129" t="s">
        <v>6190</v>
      </c>
      <c r="C1984" s="130" t="s">
        <v>796</v>
      </c>
      <c r="D1984" s="131" t="s">
        <v>6855</v>
      </c>
      <c r="E1984" s="129" t="s">
        <v>957</v>
      </c>
      <c r="F1984" s="132" t="s">
        <v>6886</v>
      </c>
      <c r="G1984" s="132">
        <v>-14.091389628205599</v>
      </c>
      <c r="H1984" s="348">
        <v>-14.091389628205599</v>
      </c>
      <c r="I1984" s="74"/>
      <c r="J1984" s="337">
        <v>-8.4016375939849617</v>
      </c>
      <c r="K1984" s="338">
        <v>-8.4016375939849617</v>
      </c>
      <c r="L1984" s="74"/>
      <c r="M1984" s="339">
        <v>-0.30610456000000003</v>
      </c>
      <c r="N1984" s="340">
        <f t="shared" si="125"/>
        <v>-0.30610456000000003</v>
      </c>
      <c r="O1984" s="74"/>
      <c r="P1984" s="133">
        <v>-0.29012325</v>
      </c>
      <c r="Q1984" s="133">
        <v>-9.9313174000000004E-3</v>
      </c>
      <c r="R1984" s="133">
        <v>-6.0499969000000001E-3</v>
      </c>
      <c r="S1984" s="134">
        <v>-1.7393479988224698E-5</v>
      </c>
      <c r="T1984" s="135">
        <v>-3.6728244968181808E-8</v>
      </c>
      <c r="U1984" s="135">
        <v>-0.84733849999999999</v>
      </c>
      <c r="V1984" s="341">
        <v>-7.0426023999999997E-4</v>
      </c>
      <c r="W1984" s="110" t="s">
        <v>6857</v>
      </c>
      <c r="X1984" s="110"/>
      <c r="Y1984" s="110"/>
      <c r="Z1984" s="90"/>
    </row>
    <row r="1985" spans="1:26" ht="14.5" customHeight="1">
      <c r="A1985" s="74" t="s">
        <v>6887</v>
      </c>
      <c r="B1985" s="129" t="s">
        <v>6190</v>
      </c>
      <c r="C1985" s="130" t="s">
        <v>797</v>
      </c>
      <c r="D1985" s="131" t="s">
        <v>6855</v>
      </c>
      <c r="E1985" s="129" t="s">
        <v>957</v>
      </c>
      <c r="F1985" s="132" t="s">
        <v>6888</v>
      </c>
      <c r="G1985" s="132">
        <v>-1.7127028545109</v>
      </c>
      <c r="H1985" s="348">
        <v>-1.7127028545109</v>
      </c>
      <c r="I1985" s="74"/>
      <c r="J1985" s="337">
        <v>-1.6289376691729323</v>
      </c>
      <c r="K1985" s="338">
        <v>-1.6289376691729323</v>
      </c>
      <c r="L1985" s="74"/>
      <c r="M1985" s="339">
        <v>-8.9318732999999997E-2</v>
      </c>
      <c r="N1985" s="340">
        <f t="shared" si="125"/>
        <v>-8.9318732999999997E-2</v>
      </c>
      <c r="O1985" s="74"/>
      <c r="P1985" s="133">
        <v>-8.6232621999999995E-2</v>
      </c>
      <c r="Q1985" s="133">
        <v>-2.6507253000000001E-3</v>
      </c>
      <c r="R1985" s="133">
        <v>-4.3538569E-4</v>
      </c>
      <c r="S1985" s="134">
        <v>-5.1698214707000001E-6</v>
      </c>
      <c r="T1985" s="135">
        <v>-9.8029781979748847E-9</v>
      </c>
      <c r="U1985" s="135">
        <v>-6.0978386999999995E-2</v>
      </c>
      <c r="V1985" s="341">
        <v>-1.1299070999999999E-3</v>
      </c>
      <c r="W1985" s="110" t="s">
        <v>6857</v>
      </c>
      <c r="X1985" s="110"/>
      <c r="Y1985" s="110"/>
      <c r="Z1985" s="90"/>
    </row>
    <row r="1986" spans="1:26" ht="14.5" customHeight="1">
      <c r="B1986" s="129" t="s">
        <v>6190</v>
      </c>
      <c r="C1986" s="127" t="s">
        <v>595</v>
      </c>
      <c r="D1986" s="127" t="s">
        <v>798</v>
      </c>
      <c r="G1986" s="74"/>
      <c r="H1986" s="74"/>
      <c r="I1986" s="74"/>
      <c r="J1986" s="115"/>
      <c r="K1986" s="74"/>
      <c r="L1986" s="74"/>
      <c r="M1986" s="115"/>
      <c r="N1986" s="74"/>
      <c r="O1986" s="74"/>
      <c r="P1986" s="74"/>
      <c r="V1986" s="74"/>
      <c r="W1986" s="110"/>
      <c r="X1986" s="110"/>
      <c r="Y1986" s="110"/>
      <c r="Z1986" s="90"/>
    </row>
    <row r="1987" spans="1:26" ht="14.5" customHeight="1">
      <c r="A1987" s="74" t="s">
        <v>6889</v>
      </c>
      <c r="B1987" s="129" t="s">
        <v>6190</v>
      </c>
      <c r="C1987" s="130" t="s">
        <v>6890</v>
      </c>
      <c r="D1987" s="131" t="s">
        <v>6891</v>
      </c>
      <c r="E1987" s="129" t="s">
        <v>957</v>
      </c>
      <c r="F1987" s="132" t="s">
        <v>6892</v>
      </c>
      <c r="G1987" s="132">
        <v>0</v>
      </c>
      <c r="H1987" s="348">
        <v>0</v>
      </c>
      <c r="I1987" s="74"/>
      <c r="J1987" s="337">
        <v>0</v>
      </c>
      <c r="K1987" s="338">
        <v>0</v>
      </c>
      <c r="L1987" s="74"/>
      <c r="M1987" s="339">
        <v>0</v>
      </c>
      <c r="N1987" s="340">
        <f t="shared" si="125"/>
        <v>0</v>
      </c>
      <c r="O1987" s="74"/>
      <c r="P1987" s="133">
        <v>0</v>
      </c>
      <c r="Q1987" s="133">
        <v>0</v>
      </c>
      <c r="R1987" s="133">
        <v>0</v>
      </c>
      <c r="S1987" s="134">
        <v>0</v>
      </c>
      <c r="T1987" s="135">
        <v>0</v>
      </c>
      <c r="U1987" s="135">
        <v>0</v>
      </c>
      <c r="V1987" s="341">
        <v>0</v>
      </c>
      <c r="W1987" s="110" t="s">
        <v>6893</v>
      </c>
      <c r="X1987" s="89"/>
      <c r="Y1987" s="110"/>
      <c r="Z1987" s="90"/>
    </row>
    <row r="1988" spans="1:26" ht="14.5" customHeight="1">
      <c r="A1988" s="74" t="s">
        <v>6894</v>
      </c>
      <c r="B1988" s="129" t="s">
        <v>6190</v>
      </c>
      <c r="C1988" s="130" t="s">
        <v>596</v>
      </c>
      <c r="D1988" s="131" t="s">
        <v>6891</v>
      </c>
      <c r="E1988" s="129" t="s">
        <v>957</v>
      </c>
      <c r="F1988" s="132" t="s">
        <v>6895</v>
      </c>
      <c r="G1988" s="132">
        <v>-0.71216490929690013</v>
      </c>
      <c r="H1988" s="348">
        <v>-0.71216490929690013</v>
      </c>
      <c r="I1988" s="74"/>
      <c r="J1988" s="337">
        <v>0.30182812030075185</v>
      </c>
      <c r="K1988" s="338">
        <v>0.30182812030075185</v>
      </c>
      <c r="L1988" s="74"/>
      <c r="M1988" s="339">
        <v>5.3167552000000003E-3</v>
      </c>
      <c r="N1988" s="340">
        <f t="shared" si="125"/>
        <v>5.3167552000000003E-3</v>
      </c>
      <c r="O1988" s="74"/>
      <c r="P1988" s="133">
        <v>7.9225588E-3</v>
      </c>
      <c r="Q1988" s="133">
        <v>3.1293207000000002E-4</v>
      </c>
      <c r="R1988" s="133">
        <v>-2.9187356999999998E-3</v>
      </c>
      <c r="S1988" s="134">
        <v>4.7497354660510003E-7</v>
      </c>
      <c r="T1988" s="135">
        <v>1.1572931622840761E-9</v>
      </c>
      <c r="U1988" s="135">
        <v>-0.40878651237399999</v>
      </c>
      <c r="V1988" s="342">
        <v>-4.0688783000000003E-5</v>
      </c>
      <c r="W1988" s="110" t="s">
        <v>6893</v>
      </c>
      <c r="X1988" s="110"/>
      <c r="Y1988" s="89"/>
      <c r="Z1988" s="90"/>
    </row>
    <row r="1989" spans="1:26" ht="14.5" customHeight="1">
      <c r="A1989" s="74" t="s">
        <v>6896</v>
      </c>
      <c r="B1989" s="129" t="s">
        <v>6190</v>
      </c>
      <c r="C1989" s="130" t="s">
        <v>597</v>
      </c>
      <c r="D1989" s="131" t="s">
        <v>6891</v>
      </c>
      <c r="E1989" s="129" t="s">
        <v>957</v>
      </c>
      <c r="F1989" s="132" t="s">
        <v>6897</v>
      </c>
      <c r="G1989" s="132">
        <v>0</v>
      </c>
      <c r="H1989" s="348">
        <v>0</v>
      </c>
      <c r="I1989" s="74"/>
      <c r="J1989" s="337">
        <v>0</v>
      </c>
      <c r="K1989" s="338">
        <v>0</v>
      </c>
      <c r="L1989" s="74"/>
      <c r="M1989" s="339">
        <v>0</v>
      </c>
      <c r="N1989" s="340">
        <f t="shared" si="125"/>
        <v>0</v>
      </c>
      <c r="O1989" s="74"/>
      <c r="P1989" s="133">
        <v>0</v>
      </c>
      <c r="Q1989" s="133">
        <v>0</v>
      </c>
      <c r="R1989" s="133">
        <v>0</v>
      </c>
      <c r="S1989" s="134">
        <v>0</v>
      </c>
      <c r="T1989" s="135">
        <v>0</v>
      </c>
      <c r="U1989" s="135">
        <v>0</v>
      </c>
      <c r="V1989" s="341">
        <v>0</v>
      </c>
      <c r="W1989" s="110" t="s">
        <v>6893</v>
      </c>
      <c r="X1989" s="208" t="s">
        <v>6898</v>
      </c>
      <c r="Y1989" s="110"/>
      <c r="Z1989" s="90"/>
    </row>
    <row r="1990" spans="1:26" ht="14.5" customHeight="1">
      <c r="A1990" s="74" t="s">
        <v>6899</v>
      </c>
      <c r="B1990" s="129" t="s">
        <v>6190</v>
      </c>
      <c r="C1990" s="130" t="s">
        <v>598</v>
      </c>
      <c r="D1990" s="131" t="s">
        <v>6891</v>
      </c>
      <c r="E1990" s="129" t="s">
        <v>957</v>
      </c>
      <c r="F1990" s="132" t="s">
        <v>6900</v>
      </c>
      <c r="G1990" s="132">
        <v>0</v>
      </c>
      <c r="H1990" s="348">
        <v>0</v>
      </c>
      <c r="I1990" s="74"/>
      <c r="J1990" s="337">
        <v>0</v>
      </c>
      <c r="K1990" s="338">
        <v>0</v>
      </c>
      <c r="L1990" s="74"/>
      <c r="M1990" s="339">
        <v>0</v>
      </c>
      <c r="N1990" s="340">
        <f t="shared" si="125"/>
        <v>0</v>
      </c>
      <c r="O1990" s="74"/>
      <c r="P1990" s="133">
        <v>0</v>
      </c>
      <c r="Q1990" s="133">
        <v>0</v>
      </c>
      <c r="R1990" s="133">
        <v>0</v>
      </c>
      <c r="S1990" s="134">
        <v>0</v>
      </c>
      <c r="T1990" s="135">
        <v>0</v>
      </c>
      <c r="U1990" s="135">
        <v>0</v>
      </c>
      <c r="V1990" s="341">
        <v>0</v>
      </c>
      <c r="W1990" s="110" t="s">
        <v>6893</v>
      </c>
      <c r="X1990" s="209" t="s">
        <v>6865</v>
      </c>
      <c r="Y1990" s="110"/>
      <c r="Z1990" s="90"/>
    </row>
    <row r="1991" spans="1:26" ht="14.5" customHeight="1">
      <c r="A1991" s="74" t="s">
        <v>6901</v>
      </c>
      <c r="B1991" s="129" t="s">
        <v>6190</v>
      </c>
      <c r="C1991" s="130" t="s">
        <v>599</v>
      </c>
      <c r="D1991" s="131" t="s">
        <v>6891</v>
      </c>
      <c r="E1991" s="129" t="s">
        <v>957</v>
      </c>
      <c r="F1991" s="132" t="s">
        <v>6902</v>
      </c>
      <c r="G1991" s="132">
        <v>-0.47338019200389997</v>
      </c>
      <c r="H1991" s="348">
        <v>-0.47338019200389997</v>
      </c>
      <c r="I1991" s="74"/>
      <c r="J1991" s="337">
        <v>0.68603142857142863</v>
      </c>
      <c r="K1991" s="338">
        <v>0.68603142857142863</v>
      </c>
      <c r="L1991" s="74"/>
      <c r="M1991" s="339">
        <v>8.7784455000000008E-3</v>
      </c>
      <c r="N1991" s="340">
        <f t="shared" si="125"/>
        <v>8.7784455000000008E-3</v>
      </c>
      <c r="O1991" s="74"/>
      <c r="P1991" s="133">
        <v>1.0355909E-2</v>
      </c>
      <c r="Q1991" s="133">
        <v>5.3597767999999997E-4</v>
      </c>
      <c r="R1991" s="133">
        <v>-2.1134416E-3</v>
      </c>
      <c r="S1991" s="134">
        <v>6.2085787728840004E-7</v>
      </c>
      <c r="T1991" s="135">
        <v>1.982165962537476E-9</v>
      </c>
      <c r="U1991" s="135">
        <v>-0.29600023310000001</v>
      </c>
      <c r="V1991" s="342">
        <v>-1.8635426999999998E-5</v>
      </c>
      <c r="W1991" s="110" t="s">
        <v>6893</v>
      </c>
      <c r="X1991" s="254" t="s">
        <v>6868</v>
      </c>
      <c r="Y1991" s="110"/>
      <c r="Z1991" s="90"/>
    </row>
    <row r="1992" spans="1:26" ht="14.5" customHeight="1">
      <c r="A1992" s="74" t="s">
        <v>6903</v>
      </c>
      <c r="B1992" s="129" t="s">
        <v>6190</v>
      </c>
      <c r="C1992" s="130" t="s">
        <v>600</v>
      </c>
      <c r="D1992" s="131" t="s">
        <v>6891</v>
      </c>
      <c r="E1992" s="129" t="s">
        <v>957</v>
      </c>
      <c r="F1992" s="132" t="s">
        <v>6904</v>
      </c>
      <c r="G1992" s="132">
        <v>-0.74059067653489996</v>
      </c>
      <c r="H1992" s="348">
        <v>-0.74059067653489996</v>
      </c>
      <c r="I1992" s="74"/>
      <c r="J1992" s="337">
        <v>0.24603610526315789</v>
      </c>
      <c r="K1992" s="338">
        <v>0.24603610526315789</v>
      </c>
      <c r="L1992" s="74"/>
      <c r="M1992" s="339">
        <v>1.8228563E-4</v>
      </c>
      <c r="N1992" s="340">
        <f t="shared" si="125"/>
        <v>1.8228563E-4</v>
      </c>
      <c r="O1992" s="74"/>
      <c r="P1992" s="133">
        <v>2.9788316000000001E-3</v>
      </c>
      <c r="Q1992" s="133">
        <v>1.8774931999999999E-4</v>
      </c>
      <c r="R1992" s="133">
        <v>-2.9842953000000002E-3</v>
      </c>
      <c r="S1992" s="134">
        <v>1.7858702874739999E-7</v>
      </c>
      <c r="T1992" s="135">
        <v>6.9433918649977595E-10</v>
      </c>
      <c r="U1992" s="135">
        <v>-0.41796853181099997</v>
      </c>
      <c r="V1992" s="342">
        <v>-4.8035229000000003E-5</v>
      </c>
      <c r="W1992" s="110" t="s">
        <v>6893</v>
      </c>
      <c r="X1992" s="209" t="s">
        <v>6871</v>
      </c>
      <c r="Y1992" s="110"/>
      <c r="Z1992" s="90"/>
    </row>
    <row r="1993" spans="1:26" ht="14.5" customHeight="1">
      <c r="A1993" s="74" t="s">
        <v>6905</v>
      </c>
      <c r="B1993" s="129" t="s">
        <v>6190</v>
      </c>
      <c r="C1993" s="130" t="s">
        <v>601</v>
      </c>
      <c r="D1993" s="131" t="s">
        <v>6891</v>
      </c>
      <c r="E1993" s="129" t="s">
        <v>957</v>
      </c>
      <c r="F1993" s="132" t="s">
        <v>6906</v>
      </c>
      <c r="G1993" s="132">
        <v>0</v>
      </c>
      <c r="H1993" s="348">
        <v>0</v>
      </c>
      <c r="I1993" s="74"/>
      <c r="J1993" s="337">
        <v>0</v>
      </c>
      <c r="K1993" s="338">
        <v>0</v>
      </c>
      <c r="L1993" s="74"/>
      <c r="M1993" s="339">
        <v>0</v>
      </c>
      <c r="N1993" s="340">
        <f t="shared" si="125"/>
        <v>0</v>
      </c>
      <c r="O1993" s="74"/>
      <c r="P1993" s="133">
        <v>0</v>
      </c>
      <c r="Q1993" s="133">
        <v>0</v>
      </c>
      <c r="R1993" s="133">
        <v>0</v>
      </c>
      <c r="S1993" s="134">
        <v>0</v>
      </c>
      <c r="T1993" s="135">
        <v>0</v>
      </c>
      <c r="U1993" s="135">
        <v>0</v>
      </c>
      <c r="V1993" s="341">
        <v>0</v>
      </c>
      <c r="W1993" s="110" t="s">
        <v>6893</v>
      </c>
      <c r="X1993" s="214" t="s">
        <v>6874</v>
      </c>
      <c r="Y1993" s="110"/>
      <c r="Z1993" s="90"/>
    </row>
    <row r="1994" spans="1:26" ht="14.5" customHeight="1">
      <c r="A1994" s="74" t="s">
        <v>6907</v>
      </c>
      <c r="B1994" s="129" t="s">
        <v>6190</v>
      </c>
      <c r="C1994" s="130" t="s">
        <v>602</v>
      </c>
      <c r="D1994" s="131" t="s">
        <v>6891</v>
      </c>
      <c r="E1994" s="129" t="s">
        <v>957</v>
      </c>
      <c r="F1994" s="132" t="s">
        <v>6908</v>
      </c>
      <c r="G1994" s="132">
        <v>-0.53662187776889991</v>
      </c>
      <c r="H1994" s="348">
        <v>-0.53662187776889991</v>
      </c>
      <c r="I1994" s="74"/>
      <c r="J1994" s="337">
        <v>0.49690680451127811</v>
      </c>
      <c r="K1994" s="338">
        <v>0.49690680451127811</v>
      </c>
      <c r="L1994" s="74"/>
      <c r="M1994" s="339">
        <v>5.4427223999999998E-3</v>
      </c>
      <c r="N1994" s="340">
        <f t="shared" si="125"/>
        <v>5.4427223999999998E-3</v>
      </c>
      <c r="O1994" s="74"/>
      <c r="P1994" s="133">
        <v>7.3250733999999998E-3</v>
      </c>
      <c r="Q1994" s="133">
        <v>3.9002965999999998E-4</v>
      </c>
      <c r="R1994" s="133">
        <v>-2.2723806999999999E-3</v>
      </c>
      <c r="S1994" s="134">
        <v>4.3915308468840001E-7</v>
      </c>
      <c r="T1994" s="135">
        <v>1.4424174326158762E-9</v>
      </c>
      <c r="U1994" s="135">
        <v>-0.31826060651500004</v>
      </c>
      <c r="V1994" s="342">
        <v>-2.7035397000000001E-5</v>
      </c>
      <c r="W1994" s="110" t="s">
        <v>6893</v>
      </c>
      <c r="X1994" s="110"/>
      <c r="Y1994" s="110"/>
      <c r="Z1994" s="90"/>
    </row>
    <row r="1995" spans="1:26" ht="14.5" customHeight="1">
      <c r="A1995" s="74" t="s">
        <v>6909</v>
      </c>
      <c r="B1995" s="129" t="s">
        <v>6190</v>
      </c>
      <c r="C1995" s="130" t="s">
        <v>603</v>
      </c>
      <c r="D1995" s="131" t="s">
        <v>6891</v>
      </c>
      <c r="E1995" s="129" t="s">
        <v>957</v>
      </c>
      <c r="F1995" s="132" t="s">
        <v>6910</v>
      </c>
      <c r="G1995" s="132">
        <v>-0.66209964460689985</v>
      </c>
      <c r="H1995" s="348">
        <v>-0.66209964460689985</v>
      </c>
      <c r="I1995" s="74"/>
      <c r="J1995" s="337">
        <v>0.44839236090225565</v>
      </c>
      <c r="K1995" s="338">
        <v>0.44839236090225565</v>
      </c>
      <c r="L1995" s="74"/>
      <c r="M1995" s="339">
        <v>3.8267158999999999E-3</v>
      </c>
      <c r="N1995" s="340">
        <f t="shared" si="125"/>
        <v>3.8267158999999999E-3</v>
      </c>
      <c r="O1995" s="74"/>
      <c r="P1995" s="133">
        <v>6.2510902999999996E-3</v>
      </c>
      <c r="Q1995" s="133">
        <v>3.4469094000000002E-4</v>
      </c>
      <c r="R1995" s="133">
        <v>-2.7690652999999999E-3</v>
      </c>
      <c r="S1995" s="134">
        <v>3.7476560146740002E-7</v>
      </c>
      <c r="T1995" s="135">
        <v>1.2747445946081759E-9</v>
      </c>
      <c r="U1995" s="135">
        <v>-0.38782427718700002</v>
      </c>
      <c r="V1995" s="342">
        <v>-3.8158962999999997E-5</v>
      </c>
      <c r="W1995" s="110" t="s">
        <v>6893</v>
      </c>
      <c r="X1995" s="110"/>
      <c r="Y1995" s="110"/>
      <c r="Z1995" s="90"/>
    </row>
    <row r="1996" spans="1:26" ht="14.5" customHeight="1">
      <c r="A1996" s="74" t="s">
        <v>6911</v>
      </c>
      <c r="B1996" s="129" t="s">
        <v>6190</v>
      </c>
      <c r="C1996" s="130" t="s">
        <v>604</v>
      </c>
      <c r="D1996" s="131" t="s">
        <v>6891</v>
      </c>
      <c r="E1996" s="129" t="s">
        <v>957</v>
      </c>
      <c r="F1996" s="132" t="s">
        <v>6912</v>
      </c>
      <c r="G1996" s="132">
        <v>-0.74059067654489996</v>
      </c>
      <c r="H1996" s="348">
        <v>-0.74059067654489996</v>
      </c>
      <c r="I1996" s="74"/>
      <c r="J1996" s="337">
        <v>0.24603610526315789</v>
      </c>
      <c r="K1996" s="338">
        <v>0.24603610526315789</v>
      </c>
      <c r="L1996" s="74"/>
      <c r="M1996" s="339">
        <v>1.8228563E-4</v>
      </c>
      <c r="N1996" s="340">
        <f t="shared" si="125"/>
        <v>1.8228563E-4</v>
      </c>
      <c r="O1996" s="74"/>
      <c r="P1996" s="133">
        <v>2.9788316000000001E-3</v>
      </c>
      <c r="Q1996" s="133">
        <v>1.8774931999999999E-4</v>
      </c>
      <c r="R1996" s="133">
        <v>-2.9842953000000002E-3</v>
      </c>
      <c r="S1996" s="134">
        <v>1.7858702874739999E-7</v>
      </c>
      <c r="T1996" s="135">
        <v>6.9433918649977595E-10</v>
      </c>
      <c r="U1996" s="135">
        <v>-0.41796853181099997</v>
      </c>
      <c r="V1996" s="342">
        <v>-4.8035229000000003E-5</v>
      </c>
      <c r="W1996" s="110" t="s">
        <v>6893</v>
      </c>
      <c r="X1996" s="110"/>
      <c r="Y1996" s="110"/>
      <c r="Z1996" s="90"/>
    </row>
    <row r="1997" spans="1:26" ht="14.5" customHeight="1">
      <c r="A1997" s="74" t="s">
        <v>6913</v>
      </c>
      <c r="B1997" s="129" t="s">
        <v>6190</v>
      </c>
      <c r="C1997" s="130" t="s">
        <v>605</v>
      </c>
      <c r="D1997" s="131" t="s">
        <v>6891</v>
      </c>
      <c r="E1997" s="129" t="s">
        <v>957</v>
      </c>
      <c r="F1997" s="132" t="s">
        <v>6914</v>
      </c>
      <c r="G1997" s="132">
        <v>-7.2505762537500004E-2</v>
      </c>
      <c r="H1997" s="348">
        <v>-7.2505762537500004E-2</v>
      </c>
      <c r="I1997" s="74"/>
      <c r="J1997" s="337">
        <v>-0.92664518796992468</v>
      </c>
      <c r="K1997" s="338">
        <v>-0.92664518796992468</v>
      </c>
      <c r="L1997" s="74"/>
      <c r="M1997" s="339">
        <v>-2.0091866E-2</v>
      </c>
      <c r="N1997" s="340">
        <f t="shared" si="125"/>
        <v>-2.0091866E-2</v>
      </c>
      <c r="O1997" s="74"/>
      <c r="P1997" s="133">
        <v>-1.796362E-2</v>
      </c>
      <c r="Q1997" s="133">
        <v>-7.5690637000000005E-4</v>
      </c>
      <c r="R1997" s="133">
        <v>-1.3713398999999999E-3</v>
      </c>
      <c r="S1997" s="134">
        <v>-1.0769556386990999E-6</v>
      </c>
      <c r="T1997" s="135">
        <v>-2.7992099818125411E-9</v>
      </c>
      <c r="U1997" s="135">
        <v>-0.19206441652699999</v>
      </c>
      <c r="V1997" s="342">
        <v>-9.7078781000000004E-5</v>
      </c>
      <c r="W1997" s="110" t="s">
        <v>6893</v>
      </c>
      <c r="X1997" s="110"/>
      <c r="Y1997" s="110"/>
      <c r="Z1997" s="90"/>
    </row>
    <row r="1998" spans="1:26" ht="14.5" customHeight="1">
      <c r="A1998" s="74" t="s">
        <v>6915</v>
      </c>
      <c r="B1998" s="129" t="s">
        <v>6190</v>
      </c>
      <c r="C1998" s="130" t="s">
        <v>606</v>
      </c>
      <c r="D1998" s="131" t="s">
        <v>6891</v>
      </c>
      <c r="E1998" s="129" t="s">
        <v>957</v>
      </c>
      <c r="F1998" s="132" t="s">
        <v>6916</v>
      </c>
      <c r="G1998" s="132">
        <v>-0.64112576253749998</v>
      </c>
      <c r="H1998" s="348">
        <v>-0.64112576253749998</v>
      </c>
      <c r="I1998" s="74"/>
      <c r="J1998" s="337">
        <v>-0.92664518796992468</v>
      </c>
      <c r="K1998" s="338">
        <v>-0.92664518796992468</v>
      </c>
      <c r="L1998" s="74"/>
      <c r="M1998" s="339">
        <v>-2.0091866E-2</v>
      </c>
      <c r="N1998" s="340">
        <f t="shared" si="125"/>
        <v>-2.0091866E-2</v>
      </c>
      <c r="O1998" s="74"/>
      <c r="P1998" s="133">
        <v>-1.796362E-2</v>
      </c>
      <c r="Q1998" s="133">
        <v>-7.5690637000000005E-4</v>
      </c>
      <c r="R1998" s="133">
        <v>-1.3713398999999999E-3</v>
      </c>
      <c r="S1998" s="134">
        <v>-1.0769556386990999E-6</v>
      </c>
      <c r="T1998" s="135">
        <v>-2.7992099818125411E-9</v>
      </c>
      <c r="U1998" s="135">
        <v>-0.19206441652699999</v>
      </c>
      <c r="V1998" s="342">
        <v>-9.7078781000000004E-5</v>
      </c>
      <c r="W1998" s="110" t="s">
        <v>6893</v>
      </c>
      <c r="X1998" s="110"/>
      <c r="Y1998" s="110"/>
      <c r="Z1998" s="90"/>
    </row>
    <row r="1999" spans="1:26" ht="14.5" customHeight="1">
      <c r="A1999" s="74" t="s">
        <v>6917</v>
      </c>
      <c r="B1999" s="129" t="s">
        <v>6190</v>
      </c>
      <c r="C1999" s="130" t="s">
        <v>607</v>
      </c>
      <c r="D1999" s="131" t="s">
        <v>6891</v>
      </c>
      <c r="E1999" s="129" t="s">
        <v>957</v>
      </c>
      <c r="F1999" s="132" t="s">
        <v>6918</v>
      </c>
      <c r="G1999" s="132">
        <v>0</v>
      </c>
      <c r="H1999" s="348">
        <v>0</v>
      </c>
      <c r="I1999" s="74"/>
      <c r="J1999" s="337">
        <v>0</v>
      </c>
      <c r="K1999" s="338">
        <v>0</v>
      </c>
      <c r="L1999" s="74"/>
      <c r="M1999" s="339">
        <v>0</v>
      </c>
      <c r="N1999" s="340">
        <f t="shared" si="125"/>
        <v>0</v>
      </c>
      <c r="O1999" s="74"/>
      <c r="P1999" s="133">
        <v>0</v>
      </c>
      <c r="Q1999" s="133">
        <v>0</v>
      </c>
      <c r="R1999" s="133">
        <v>0</v>
      </c>
      <c r="S1999" s="134">
        <v>0</v>
      </c>
      <c r="T1999" s="135">
        <v>0</v>
      </c>
      <c r="U1999" s="135">
        <v>0</v>
      </c>
      <c r="V1999" s="341">
        <v>0</v>
      </c>
      <c r="W1999" s="110" t="s">
        <v>6893</v>
      </c>
      <c r="X1999" s="110"/>
      <c r="Y1999" s="110"/>
      <c r="Z1999" s="90"/>
    </row>
    <row r="2000" spans="1:26" ht="14.5" customHeight="1">
      <c r="A2000" s="74" t="s">
        <v>6919</v>
      </c>
      <c r="B2000" s="129" t="s">
        <v>6190</v>
      </c>
      <c r="C2000" s="130" t="s">
        <v>608</v>
      </c>
      <c r="D2000" s="131" t="s">
        <v>6891</v>
      </c>
      <c r="E2000" s="129" t="s">
        <v>957</v>
      </c>
      <c r="F2000" s="132" t="s">
        <v>6920</v>
      </c>
      <c r="G2000" s="132">
        <v>0</v>
      </c>
      <c r="H2000" s="348">
        <v>0</v>
      </c>
      <c r="I2000" s="74"/>
      <c r="J2000" s="337">
        <v>0</v>
      </c>
      <c r="K2000" s="338">
        <v>0</v>
      </c>
      <c r="L2000" s="74"/>
      <c r="M2000" s="339">
        <v>0</v>
      </c>
      <c r="N2000" s="340">
        <f t="shared" si="125"/>
        <v>0</v>
      </c>
      <c r="O2000" s="74"/>
      <c r="P2000" s="133">
        <v>0</v>
      </c>
      <c r="Q2000" s="133">
        <v>0</v>
      </c>
      <c r="R2000" s="133">
        <v>0</v>
      </c>
      <c r="S2000" s="134">
        <v>0</v>
      </c>
      <c r="T2000" s="135">
        <v>0</v>
      </c>
      <c r="U2000" s="135">
        <v>0</v>
      </c>
      <c r="V2000" s="341">
        <v>0</v>
      </c>
      <c r="W2000" s="110" t="s">
        <v>6893</v>
      </c>
      <c r="X2000" s="110"/>
      <c r="Y2000" s="110"/>
      <c r="Z2000" s="90"/>
    </row>
    <row r="2001" spans="1:26" ht="14.5" customHeight="1">
      <c r="A2001" s="74" t="s">
        <v>6921</v>
      </c>
      <c r="B2001" s="129" t="s">
        <v>6190</v>
      </c>
      <c r="C2001" s="130" t="s">
        <v>609</v>
      </c>
      <c r="D2001" s="131" t="s">
        <v>6891</v>
      </c>
      <c r="E2001" s="129" t="s">
        <v>957</v>
      </c>
      <c r="F2001" s="132" t="s">
        <v>6922</v>
      </c>
      <c r="G2001" s="132">
        <v>-0.43643514276889994</v>
      </c>
      <c r="H2001" s="348">
        <v>-0.43643514276889994</v>
      </c>
      <c r="I2001" s="74"/>
      <c r="J2001" s="337">
        <v>0.74306499248120306</v>
      </c>
      <c r="K2001" s="338">
        <v>0.74306499248120306</v>
      </c>
      <c r="L2001" s="74"/>
      <c r="M2001" s="339">
        <v>9.9087709000000006E-3</v>
      </c>
      <c r="N2001" s="340">
        <f t="shared" si="125"/>
        <v>9.9087709000000006E-3</v>
      </c>
      <c r="O2001" s="74"/>
      <c r="P2001" s="133">
        <v>1.1318414000000001E-2</v>
      </c>
      <c r="Q2001" s="133">
        <v>5.8128303000000003E-4</v>
      </c>
      <c r="R2001" s="133">
        <v>-1.9909261000000001E-3</v>
      </c>
      <c r="S2001" s="134">
        <v>6.7856199507840004E-7</v>
      </c>
      <c r="T2001" s="135">
        <v>2.1497154025142759E-9</v>
      </c>
      <c r="U2001" s="135">
        <v>-0.27884119046799999</v>
      </c>
      <c r="V2001" s="342">
        <v>-1.4635036E-5</v>
      </c>
      <c r="W2001" s="110" t="s">
        <v>6893</v>
      </c>
      <c r="X2001" s="110"/>
      <c r="Y2001" s="110"/>
      <c r="Z2001" s="90"/>
    </row>
    <row r="2002" spans="1:26" ht="14.5" customHeight="1">
      <c r="A2002" s="74" t="s">
        <v>6923</v>
      </c>
      <c r="B2002" s="129" t="s">
        <v>6190</v>
      </c>
      <c r="C2002" s="130" t="s">
        <v>610</v>
      </c>
      <c r="D2002" s="131" t="s">
        <v>6891</v>
      </c>
      <c r="E2002" s="129" t="s">
        <v>957</v>
      </c>
      <c r="F2002" s="132" t="s">
        <v>6924</v>
      </c>
      <c r="G2002" s="132">
        <v>-0.20708820940589998</v>
      </c>
      <c r="H2002" s="348">
        <v>-0.20708820940589998</v>
      </c>
      <c r="I2002" s="74"/>
      <c r="J2002" s="337">
        <v>1.0773574436090225</v>
      </c>
      <c r="K2002" s="338">
        <v>1.0773574436090225</v>
      </c>
      <c r="L2002" s="74"/>
      <c r="M2002" s="339">
        <v>1.6623056000000001E-2</v>
      </c>
      <c r="N2002" s="340">
        <f t="shared" si="125"/>
        <v>1.6623056000000001E-2</v>
      </c>
      <c r="O2002" s="74"/>
      <c r="P2002" s="133">
        <v>1.6994707000000001E-2</v>
      </c>
      <c r="Q2002" s="133">
        <v>8.4775813999999998E-4</v>
      </c>
      <c r="R2002" s="133">
        <v>-1.2194094E-3</v>
      </c>
      <c r="S2002" s="134">
        <v>1.0188673570184001E-6</v>
      </c>
      <c r="T2002" s="135">
        <v>3.135200226341776E-9</v>
      </c>
      <c r="U2002" s="135">
        <v>-0.170785623892</v>
      </c>
      <c r="V2002" s="342">
        <v>9.8633180000000002E-6</v>
      </c>
      <c r="W2002" s="110" t="s">
        <v>6893</v>
      </c>
      <c r="X2002" s="110"/>
      <c r="Y2002" s="110"/>
      <c r="Z2002" s="90"/>
    </row>
    <row r="2003" spans="1:26" ht="14.5" customHeight="1">
      <c r="A2003" s="74" t="s">
        <v>6925</v>
      </c>
      <c r="B2003" s="129" t="s">
        <v>6190</v>
      </c>
      <c r="C2003" s="130" t="s">
        <v>611</v>
      </c>
      <c r="D2003" s="131" t="s">
        <v>6891</v>
      </c>
      <c r="E2003" s="129" t="s">
        <v>957</v>
      </c>
      <c r="F2003" s="132" t="s">
        <v>6926</v>
      </c>
      <c r="G2003" s="132">
        <v>-0.74059067654489996</v>
      </c>
      <c r="H2003" s="348">
        <v>-0.74059067654489996</v>
      </c>
      <c r="I2003" s="74"/>
      <c r="J2003" s="337">
        <v>0.24603610526315789</v>
      </c>
      <c r="K2003" s="338">
        <v>0.24603610526315789</v>
      </c>
      <c r="L2003" s="74"/>
      <c r="M2003" s="339">
        <v>1.8228563E-4</v>
      </c>
      <c r="N2003" s="340">
        <f t="shared" si="125"/>
        <v>1.8228563E-4</v>
      </c>
      <c r="O2003" s="74"/>
      <c r="P2003" s="133">
        <v>2.9788316000000001E-3</v>
      </c>
      <c r="Q2003" s="133">
        <v>1.8774931999999999E-4</v>
      </c>
      <c r="R2003" s="133">
        <v>-2.9842953000000002E-3</v>
      </c>
      <c r="S2003" s="134">
        <v>1.7858702874739999E-7</v>
      </c>
      <c r="T2003" s="135">
        <v>6.9433918649977595E-10</v>
      </c>
      <c r="U2003" s="135">
        <v>-0.41796853181099997</v>
      </c>
      <c r="V2003" s="342">
        <v>-4.8035229000000003E-5</v>
      </c>
      <c r="W2003" s="110" t="s">
        <v>6893</v>
      </c>
      <c r="X2003" s="110"/>
      <c r="Y2003" s="110"/>
      <c r="Z2003" s="90"/>
    </row>
    <row r="2004" spans="1:26" ht="14.5" customHeight="1">
      <c r="A2004" s="74" t="s">
        <v>6927</v>
      </c>
      <c r="B2004" s="129" t="s">
        <v>6190</v>
      </c>
      <c r="C2004" s="130" t="s">
        <v>612</v>
      </c>
      <c r="D2004" s="131" t="s">
        <v>6891</v>
      </c>
      <c r="E2004" s="129" t="s">
        <v>957</v>
      </c>
      <c r="F2004" s="132" t="s">
        <v>6928</v>
      </c>
      <c r="G2004" s="132">
        <v>-0.79050612894389982</v>
      </c>
      <c r="H2004" s="348">
        <v>-0.79050612894389982</v>
      </c>
      <c r="I2004" s="74"/>
      <c r="J2004" s="337">
        <v>0.32139869172932328</v>
      </c>
      <c r="K2004" s="338">
        <v>0.32139869172932328</v>
      </c>
      <c r="L2004" s="74"/>
      <c r="M2004" s="339">
        <v>9.815827200000001E-4</v>
      </c>
      <c r="N2004" s="340">
        <f t="shared" si="125"/>
        <v>9.815827200000001E-4</v>
      </c>
      <c r="O2004" s="74"/>
      <c r="P2004" s="133">
        <v>3.9797434999999997E-3</v>
      </c>
      <c r="Q2004" s="133">
        <v>2.4109932000000001E-4</v>
      </c>
      <c r="R2004" s="133">
        <v>-3.2392600999999999E-3</v>
      </c>
      <c r="S2004" s="134">
        <v>2.385937354224E-7</v>
      </c>
      <c r="T2004" s="135">
        <v>8.9163949292377621E-10</v>
      </c>
      <c r="U2004" s="135">
        <v>-0.453677877289</v>
      </c>
      <c r="V2004" s="342">
        <v>-5.0866908000000001E-5</v>
      </c>
      <c r="W2004" s="110" t="s">
        <v>6893</v>
      </c>
      <c r="X2004" s="110"/>
      <c r="Y2004" s="110"/>
      <c r="Z2004" s="90"/>
    </row>
    <row r="2005" spans="1:26" ht="14.5" customHeight="1">
      <c r="A2005" s="74" t="s">
        <v>6929</v>
      </c>
      <c r="B2005" s="129" t="s">
        <v>6190</v>
      </c>
      <c r="C2005" s="130" t="s">
        <v>613</v>
      </c>
      <c r="D2005" s="131" t="s">
        <v>6891</v>
      </c>
      <c r="E2005" s="129" t="s">
        <v>957</v>
      </c>
      <c r="F2005" s="132" t="s">
        <v>6930</v>
      </c>
      <c r="G2005" s="132">
        <v>-0.31331468401700002</v>
      </c>
      <c r="H2005" s="348">
        <v>-0.31331468401700002</v>
      </c>
      <c r="I2005" s="74"/>
      <c r="J2005" s="337">
        <v>1.2537121052631577</v>
      </c>
      <c r="K2005" s="338">
        <v>1.2537121052631577</v>
      </c>
      <c r="L2005" s="74"/>
      <c r="M2005" s="339">
        <v>2.1506141999999999E-2</v>
      </c>
      <c r="N2005" s="340">
        <f t="shared" si="125"/>
        <v>2.1506141999999999E-2</v>
      </c>
      <c r="O2005" s="74"/>
      <c r="P2005" s="133">
        <v>2.1638072000000001E-2</v>
      </c>
      <c r="Q2005" s="133">
        <v>1.0457038999999999E-3</v>
      </c>
      <c r="R2005" s="133">
        <v>-1.1776340999999999E-3</v>
      </c>
      <c r="S2005" s="134">
        <v>1.2972465036720002E-6</v>
      </c>
      <c r="T2005" s="135">
        <v>3.8672479665423901E-9</v>
      </c>
      <c r="U2005" s="135">
        <v>-0.164934752253</v>
      </c>
      <c r="V2005" s="342">
        <v>2.3034134999999999E-5</v>
      </c>
      <c r="W2005" s="110" t="s">
        <v>6893</v>
      </c>
      <c r="X2005" s="110"/>
      <c r="Y2005" s="110"/>
      <c r="Z2005" s="90"/>
    </row>
    <row r="2006" spans="1:26" ht="14.5" customHeight="1">
      <c r="A2006" s="74" t="s">
        <v>6931</v>
      </c>
      <c r="B2006" s="129" t="s">
        <v>6190</v>
      </c>
      <c r="C2006" s="130" t="s">
        <v>614</v>
      </c>
      <c r="D2006" s="131" t="s">
        <v>6891</v>
      </c>
      <c r="E2006" s="129" t="s">
        <v>957</v>
      </c>
      <c r="F2006" s="132" t="s">
        <v>6932</v>
      </c>
      <c r="G2006" s="132">
        <v>-0.30604466697490007</v>
      </c>
      <c r="H2006" s="348">
        <v>-0.30604466697490007</v>
      </c>
      <c r="I2006" s="74"/>
      <c r="J2006" s="337">
        <v>0.79271999999999998</v>
      </c>
      <c r="K2006" s="338">
        <v>0.79271999999999998</v>
      </c>
      <c r="L2006" s="74"/>
      <c r="M2006" s="339">
        <v>1.1576428999999999E-2</v>
      </c>
      <c r="N2006" s="340">
        <f t="shared" si="125"/>
        <v>1.1576428999999999E-2</v>
      </c>
      <c r="O2006" s="74"/>
      <c r="P2006" s="133">
        <v>1.2422973E-2</v>
      </c>
      <c r="Q2006" s="133">
        <v>6.2782959000000002E-4</v>
      </c>
      <c r="R2006" s="133">
        <v>-1.4743740999999999E-3</v>
      </c>
      <c r="S2006" s="134">
        <v>7.4478257329840001E-7</v>
      </c>
      <c r="T2006" s="135">
        <v>2.3218549731547761E-9</v>
      </c>
      <c r="U2006" s="135">
        <v>-0.20649497937</v>
      </c>
      <c r="V2006" s="342">
        <v>-3.0888335999999999E-6</v>
      </c>
      <c r="W2006" s="110" t="s">
        <v>6893</v>
      </c>
      <c r="X2006" s="110"/>
      <c r="Y2006" s="110"/>
      <c r="Z2006" s="90"/>
    </row>
    <row r="2007" spans="1:26" ht="14.5" customHeight="1">
      <c r="A2007" s="74" t="s">
        <v>6933</v>
      </c>
      <c r="B2007" s="129" t="s">
        <v>6190</v>
      </c>
      <c r="C2007" s="130" t="s">
        <v>615</v>
      </c>
      <c r="D2007" s="131" t="s">
        <v>6891</v>
      </c>
      <c r="E2007" s="129" t="s">
        <v>957</v>
      </c>
      <c r="F2007" s="132" t="s">
        <v>6934</v>
      </c>
      <c r="G2007" s="132">
        <v>-0.59311804976689986</v>
      </c>
      <c r="H2007" s="348">
        <v>-0.59311804976689986</v>
      </c>
      <c r="I2007" s="74"/>
      <c r="J2007" s="337">
        <v>0.48379016541353387</v>
      </c>
      <c r="K2007" s="338">
        <v>0.48379016541353387</v>
      </c>
      <c r="L2007" s="74"/>
      <c r="M2007" s="339">
        <v>4.8487323000000002E-3</v>
      </c>
      <c r="N2007" s="340">
        <f t="shared" si="125"/>
        <v>4.8487323000000002E-3</v>
      </c>
      <c r="O2007" s="74"/>
      <c r="P2007" s="133">
        <v>6.9734484000000003E-3</v>
      </c>
      <c r="Q2007" s="133">
        <v>3.7613954000000001E-4</v>
      </c>
      <c r="R2007" s="133">
        <v>-2.5008555999999999E-3</v>
      </c>
      <c r="S2007" s="134">
        <v>4.1807243842840003E-7</v>
      </c>
      <c r="T2007" s="135">
        <v>1.3910486113502761E-9</v>
      </c>
      <c r="U2007" s="135">
        <v>-0.35025989142399999</v>
      </c>
      <c r="V2007" s="342">
        <v>-3.1895717E-5</v>
      </c>
      <c r="W2007" s="110" t="s">
        <v>6893</v>
      </c>
      <c r="X2007" s="110"/>
      <c r="Y2007" s="110"/>
      <c r="Z2007" s="90"/>
    </row>
    <row r="2008" spans="1:26" ht="14.5" customHeight="1">
      <c r="A2008" s="74" t="s">
        <v>6935</v>
      </c>
      <c r="B2008" s="129" t="s">
        <v>6190</v>
      </c>
      <c r="C2008" s="130" t="s">
        <v>616</v>
      </c>
      <c r="D2008" s="131" t="s">
        <v>6891</v>
      </c>
      <c r="E2008" s="129" t="s">
        <v>957</v>
      </c>
      <c r="F2008" s="132" t="s">
        <v>6936</v>
      </c>
      <c r="G2008" s="132">
        <v>-0.28862129452690005</v>
      </c>
      <c r="H2008" s="348">
        <v>-0.28862129452690005</v>
      </c>
      <c r="I2008" s="74"/>
      <c r="J2008" s="337">
        <v>0.3509692556390977</v>
      </c>
      <c r="K2008" s="338">
        <v>0.3509692556390977</v>
      </c>
      <c r="L2008" s="74"/>
      <c r="M2008" s="339">
        <v>4.9342066999999998E-3</v>
      </c>
      <c r="N2008" s="340">
        <f t="shared" si="125"/>
        <v>4.9342066999999998E-3</v>
      </c>
      <c r="O2008" s="74"/>
      <c r="P2008" s="133">
        <v>5.7918324000000004E-3</v>
      </c>
      <c r="Q2008" s="133">
        <v>2.9887026000000001E-4</v>
      </c>
      <c r="R2008" s="133">
        <v>-1.1564959999999999E-3</v>
      </c>
      <c r="S2008" s="134">
        <v>3.4723215879839998E-7</v>
      </c>
      <c r="T2008" s="135">
        <v>1.105289410607076E-9</v>
      </c>
      <c r="U2008" s="135">
        <v>-0.16197422254000002</v>
      </c>
      <c r="V2008" s="342">
        <v>-9.1526699999999992E-6</v>
      </c>
      <c r="W2008" s="110" t="s">
        <v>6893</v>
      </c>
      <c r="X2008" s="110"/>
      <c r="Y2008" s="110"/>
      <c r="Z2008" s="90"/>
    </row>
    <row r="2009" spans="1:26" ht="14.5" customHeight="1">
      <c r="A2009" s="74" t="s">
        <v>6937</v>
      </c>
      <c r="B2009" s="129" t="s">
        <v>6190</v>
      </c>
      <c r="C2009" s="130" t="s">
        <v>617</v>
      </c>
      <c r="D2009" s="131" t="s">
        <v>6891</v>
      </c>
      <c r="E2009" s="129" t="s">
        <v>957</v>
      </c>
      <c r="F2009" s="132" t="s">
        <v>6938</v>
      </c>
      <c r="G2009" s="132">
        <v>0</v>
      </c>
      <c r="H2009" s="348">
        <v>0</v>
      </c>
      <c r="I2009" s="74"/>
      <c r="J2009" s="337">
        <v>0</v>
      </c>
      <c r="K2009" s="338">
        <v>0</v>
      </c>
      <c r="L2009" s="74"/>
      <c r="M2009" s="339">
        <v>0</v>
      </c>
      <c r="N2009" s="340">
        <f t="shared" si="125"/>
        <v>0</v>
      </c>
      <c r="O2009" s="74"/>
      <c r="P2009" s="133">
        <v>0</v>
      </c>
      <c r="Q2009" s="133">
        <v>0</v>
      </c>
      <c r="R2009" s="133">
        <v>0</v>
      </c>
      <c r="S2009" s="134">
        <v>0</v>
      </c>
      <c r="T2009" s="135">
        <v>0</v>
      </c>
      <c r="U2009" s="135">
        <v>0</v>
      </c>
      <c r="V2009" s="341">
        <v>0</v>
      </c>
      <c r="W2009" s="110" t="s">
        <v>6893</v>
      </c>
      <c r="X2009" s="110"/>
      <c r="Y2009" s="110"/>
      <c r="Z2009" s="90"/>
    </row>
    <row r="2010" spans="1:26" ht="14.5" customHeight="1">
      <c r="B2010" s="129" t="s">
        <v>6190</v>
      </c>
      <c r="C2010" s="127" t="s">
        <v>630</v>
      </c>
      <c r="D2010" s="127" t="s">
        <v>799</v>
      </c>
      <c r="G2010" s="74"/>
      <c r="H2010" s="74"/>
      <c r="I2010" s="74"/>
      <c r="J2010" s="115"/>
      <c r="K2010" s="74"/>
      <c r="L2010" s="74"/>
      <c r="M2010" s="115"/>
      <c r="N2010" s="74"/>
      <c r="O2010" s="74"/>
      <c r="P2010" s="74"/>
      <c r="V2010" s="74"/>
      <c r="W2010" s="110"/>
      <c r="X2010" s="89"/>
      <c r="Y2010" s="110"/>
      <c r="Z2010" s="90"/>
    </row>
    <row r="2011" spans="1:26" ht="14.5" customHeight="1">
      <c r="A2011" s="74" t="s">
        <v>6939</v>
      </c>
      <c r="B2011" s="129" t="s">
        <v>6190</v>
      </c>
      <c r="C2011" s="130" t="s">
        <v>800</v>
      </c>
      <c r="D2011" s="131" t="s">
        <v>799</v>
      </c>
      <c r="E2011" s="129" t="s">
        <v>957</v>
      </c>
      <c r="F2011" s="132" t="s">
        <v>6940</v>
      </c>
      <c r="G2011" s="132">
        <v>-9.7514761802200006E-3</v>
      </c>
      <c r="H2011" s="348">
        <v>-9.7514761802200006E-3</v>
      </c>
      <c r="I2011" s="74"/>
      <c r="J2011" s="337">
        <v>-7.215812556390977E-2</v>
      </c>
      <c r="K2011" s="338">
        <v>-7.215812556390977E-2</v>
      </c>
      <c r="L2011" s="74"/>
      <c r="M2011" s="339">
        <v>-1.3759785000000001E-3</v>
      </c>
      <c r="N2011" s="340">
        <f t="shared" si="125"/>
        <v>-1.3759785000000001E-3</v>
      </c>
      <c r="O2011" s="74"/>
      <c r="P2011" s="133">
        <v>-1.2694664E-3</v>
      </c>
      <c r="Q2011" s="145">
        <v>-5.8203062000000001E-5</v>
      </c>
      <c r="R2011" s="145">
        <v>-4.8309020000000003E-5</v>
      </c>
      <c r="S2011" s="134">
        <v>-7.6107099531660025E-8</v>
      </c>
      <c r="T2011" s="135">
        <v>-2.1524800612941513E-10</v>
      </c>
      <c r="U2011" s="135">
        <v>-6.7659692424999994E-3</v>
      </c>
      <c r="V2011" s="342">
        <v>-3.4743934999999999E-6</v>
      </c>
      <c r="W2011" s="152" t="s">
        <v>6941</v>
      </c>
      <c r="X2011" s="89"/>
      <c r="Y2011" s="89"/>
      <c r="Z2011" s="90"/>
    </row>
    <row r="2012" spans="1:26" ht="14.5" customHeight="1">
      <c r="A2012" s="74" t="s">
        <v>6942</v>
      </c>
      <c r="B2012" s="129" t="s">
        <v>6190</v>
      </c>
      <c r="C2012" s="130" t="s">
        <v>801</v>
      </c>
      <c r="D2012" s="131" t="s">
        <v>799</v>
      </c>
      <c r="E2012" s="129" t="s">
        <v>957</v>
      </c>
      <c r="F2012" s="132" t="s">
        <v>6943</v>
      </c>
      <c r="G2012" s="132">
        <v>-3.443016574432E-2</v>
      </c>
      <c r="H2012" s="348">
        <v>-3.443016574432E-2</v>
      </c>
      <c r="I2012" s="74"/>
      <c r="J2012" s="337">
        <v>-0.23681544360902254</v>
      </c>
      <c r="K2012" s="338">
        <v>-0.23681544360902254</v>
      </c>
      <c r="L2012" s="74"/>
      <c r="M2012" s="339">
        <v>-4.5752322000000003E-3</v>
      </c>
      <c r="N2012" s="340">
        <f t="shared" ref="N2012:N2029" si="126">M2012</f>
        <v>-4.5752322000000003E-3</v>
      </c>
      <c r="O2012" s="74"/>
      <c r="P2012" s="133">
        <v>-4.2164745999999998E-3</v>
      </c>
      <c r="Q2012" s="133">
        <v>-1.956982E-4</v>
      </c>
      <c r="R2012" s="133">
        <v>-1.6305940000000001E-4</v>
      </c>
      <c r="S2012" s="134">
        <v>-2.5278624714540005E-7</v>
      </c>
      <c r="T2012" s="135">
        <v>-7.2373592765275206E-10</v>
      </c>
      <c r="U2012" s="135">
        <v>-2.2837451660720001E-2</v>
      </c>
      <c r="V2012" s="342">
        <v>-1.1577118000000001E-5</v>
      </c>
      <c r="W2012" s="152" t="s">
        <v>6944</v>
      </c>
      <c r="X2012" s="89"/>
      <c r="Y2012" s="89"/>
      <c r="Z2012" s="90"/>
    </row>
    <row r="2013" spans="1:26" ht="14.5" customHeight="1">
      <c r="A2013" s="74" t="s">
        <v>6945</v>
      </c>
      <c r="B2013" s="129" t="s">
        <v>6190</v>
      </c>
      <c r="C2013" s="130" t="s">
        <v>802</v>
      </c>
      <c r="D2013" s="131" t="s">
        <v>799</v>
      </c>
      <c r="E2013" s="129" t="s">
        <v>957</v>
      </c>
      <c r="F2013" s="132" t="s">
        <v>6946</v>
      </c>
      <c r="G2013" s="132">
        <v>-2.954571532552E-2</v>
      </c>
      <c r="H2013" s="348">
        <v>-2.954571532552E-2</v>
      </c>
      <c r="I2013" s="74"/>
      <c r="J2013" s="337">
        <v>-0.20422617293233084</v>
      </c>
      <c r="K2013" s="338">
        <v>-0.20422617293233084</v>
      </c>
      <c r="L2013" s="74"/>
      <c r="M2013" s="339">
        <v>-3.9420300999999996E-3</v>
      </c>
      <c r="N2013" s="340">
        <f t="shared" si="126"/>
        <v>-3.9420300999999996E-3</v>
      </c>
      <c r="O2013" s="74"/>
      <c r="P2013" s="133">
        <v>-3.6331974E-3</v>
      </c>
      <c r="Q2013" s="133">
        <v>-1.6848490999999999E-4</v>
      </c>
      <c r="R2013" s="133">
        <v>-1.403478E-4</v>
      </c>
      <c r="S2013" s="134">
        <v>-2.1781759408790001E-7</v>
      </c>
      <c r="T2013" s="135">
        <v>-6.2309507780584609E-10</v>
      </c>
      <c r="U2013" s="135">
        <v>-1.9656554470570003E-2</v>
      </c>
      <c r="V2013" s="342">
        <v>-9.9734122999999994E-6</v>
      </c>
      <c r="W2013" s="152" t="s">
        <v>6944</v>
      </c>
      <c r="X2013" s="89"/>
      <c r="Y2013" s="89"/>
      <c r="Z2013" s="90"/>
    </row>
    <row r="2014" spans="1:26" ht="14.5" customHeight="1">
      <c r="A2014" s="74" t="s">
        <v>6947</v>
      </c>
      <c r="B2014" s="129" t="s">
        <v>6190</v>
      </c>
      <c r="C2014" s="130" t="s">
        <v>803</v>
      </c>
      <c r="D2014" s="131" t="s">
        <v>799</v>
      </c>
      <c r="E2014" s="129" t="s">
        <v>957</v>
      </c>
      <c r="F2014" s="132" t="s">
        <v>6948</v>
      </c>
      <c r="G2014" s="132">
        <v>0</v>
      </c>
      <c r="H2014" s="348">
        <v>0</v>
      </c>
      <c r="I2014" s="74"/>
      <c r="J2014" s="337">
        <v>0</v>
      </c>
      <c r="K2014" s="338">
        <v>0</v>
      </c>
      <c r="L2014" s="74"/>
      <c r="M2014" s="339">
        <v>0</v>
      </c>
      <c r="N2014" s="340">
        <f t="shared" si="126"/>
        <v>0</v>
      </c>
      <c r="O2014" s="74"/>
      <c r="P2014" s="133">
        <v>0</v>
      </c>
      <c r="Q2014" s="133">
        <v>0</v>
      </c>
      <c r="R2014" s="133">
        <v>0</v>
      </c>
      <c r="S2014" s="134">
        <v>0</v>
      </c>
      <c r="T2014" s="135">
        <v>0</v>
      </c>
      <c r="U2014" s="135">
        <v>0</v>
      </c>
      <c r="V2014" s="341">
        <v>0</v>
      </c>
      <c r="W2014" s="152" t="s">
        <v>6949</v>
      </c>
      <c r="X2014" s="89"/>
      <c r="Y2014" s="89"/>
      <c r="Z2014" s="90"/>
    </row>
    <row r="2015" spans="1:26" ht="14.5" customHeight="1">
      <c r="A2015" s="74" t="s">
        <v>6950</v>
      </c>
      <c r="B2015" s="129" t="s">
        <v>6190</v>
      </c>
      <c r="C2015" s="130" t="s">
        <v>804</v>
      </c>
      <c r="D2015" s="131" t="s">
        <v>799</v>
      </c>
      <c r="E2015" s="129" t="s">
        <v>957</v>
      </c>
      <c r="F2015" s="132" t="s">
        <v>6951</v>
      </c>
      <c r="G2015" s="132">
        <v>-2.9499021031650901E-3</v>
      </c>
      <c r="H2015" s="348">
        <v>-2.9499021031650901E-3</v>
      </c>
      <c r="I2015" s="74"/>
      <c r="J2015" s="337">
        <v>-1.6954802255639098E-2</v>
      </c>
      <c r="K2015" s="338">
        <v>-1.6954802255639098E-2</v>
      </c>
      <c r="L2015" s="74"/>
      <c r="M2015" s="339">
        <v>-4.0638254000000001E-4</v>
      </c>
      <c r="N2015" s="340">
        <f t="shared" si="126"/>
        <v>-4.0638254000000001E-4</v>
      </c>
      <c r="O2015" s="74"/>
      <c r="P2015" s="133">
        <v>-3.7909567000000001E-4</v>
      </c>
      <c r="Q2015" s="145">
        <v>-1.5791385000000002E-5</v>
      </c>
      <c r="R2015" s="145">
        <v>-1.1495481E-5</v>
      </c>
      <c r="S2015" s="134">
        <v>-2.2727558654725103E-8</v>
      </c>
      <c r="T2015" s="135">
        <v>-5.8400094213236876E-11</v>
      </c>
      <c r="U2015" s="135">
        <v>-1.610011377E-3</v>
      </c>
      <c r="V2015" s="342">
        <v>-9.3680772999999995E-7</v>
      </c>
      <c r="W2015" s="152" t="s">
        <v>805</v>
      </c>
      <c r="X2015" s="89"/>
      <c r="Y2015" s="89"/>
      <c r="Z2015" s="90"/>
    </row>
    <row r="2016" spans="1:26" ht="14.5" customHeight="1">
      <c r="A2016" s="74" t="s">
        <v>6952</v>
      </c>
      <c r="B2016" s="129" t="s">
        <v>6190</v>
      </c>
      <c r="C2016" s="130" t="s">
        <v>806</v>
      </c>
      <c r="D2016" s="131" t="s">
        <v>799</v>
      </c>
      <c r="E2016" s="129" t="s">
        <v>957</v>
      </c>
      <c r="F2016" s="132" t="s">
        <v>6953</v>
      </c>
      <c r="G2016" s="132">
        <v>0.14099999999999999</v>
      </c>
      <c r="H2016" s="348">
        <v>0.14099999999999999</v>
      </c>
      <c r="I2016" s="74"/>
      <c r="J2016" s="337">
        <v>0</v>
      </c>
      <c r="K2016" s="338">
        <v>0</v>
      </c>
      <c r="L2016" s="74"/>
      <c r="M2016" s="339">
        <v>0</v>
      </c>
      <c r="N2016" s="340">
        <f t="shared" si="126"/>
        <v>0</v>
      </c>
      <c r="O2016" s="74"/>
      <c r="P2016" s="133">
        <v>0</v>
      </c>
      <c r="Q2016" s="133">
        <v>0</v>
      </c>
      <c r="R2016" s="133">
        <v>0</v>
      </c>
      <c r="S2016" s="134">
        <v>0</v>
      </c>
      <c r="T2016" s="135">
        <v>0</v>
      </c>
      <c r="U2016" s="135">
        <v>0</v>
      </c>
      <c r="V2016" s="341">
        <v>0</v>
      </c>
      <c r="W2016" s="152" t="s">
        <v>6954</v>
      </c>
      <c r="X2016" s="89"/>
      <c r="Y2016" s="89"/>
      <c r="Z2016" s="90"/>
    </row>
    <row r="2017" spans="1:26" ht="14.5" customHeight="1">
      <c r="A2017" s="74" t="s">
        <v>6955</v>
      </c>
      <c r="B2017" s="129" t="s">
        <v>6190</v>
      </c>
      <c r="C2017" s="130" t="s">
        <v>807</v>
      </c>
      <c r="D2017" s="131" t="s">
        <v>799</v>
      </c>
      <c r="E2017" s="129" t="s">
        <v>957</v>
      </c>
      <c r="F2017" s="132" t="s">
        <v>6956</v>
      </c>
      <c r="G2017" s="132">
        <v>0.29900006457400002</v>
      </c>
      <c r="H2017" s="348">
        <v>0.29900006457400002</v>
      </c>
      <c r="I2017" s="74"/>
      <c r="J2017" s="337">
        <v>2.2410000000000001</v>
      </c>
      <c r="K2017" s="338">
        <v>2.2410000000000001</v>
      </c>
      <c r="L2017" s="74"/>
      <c r="M2017" s="339">
        <v>4.4868715000000003E-2</v>
      </c>
      <c r="N2017" s="340">
        <f t="shared" si="126"/>
        <v>4.4868715000000003E-2</v>
      </c>
      <c r="O2017" s="74"/>
      <c r="P2017" s="133">
        <v>4.2779195999999999E-2</v>
      </c>
      <c r="Q2017" s="133">
        <v>2.0895189000000002E-3</v>
      </c>
      <c r="R2017" s="133">
        <v>0</v>
      </c>
      <c r="S2017" s="134">
        <v>2.5647000000000002E-6</v>
      </c>
      <c r="T2017" s="135">
        <v>7.7275108200000007E-9</v>
      </c>
      <c r="U2017" s="135">
        <v>0</v>
      </c>
      <c r="V2017" s="342">
        <v>6.4050640999999998E-5</v>
      </c>
      <c r="W2017" s="89" t="s">
        <v>6957</v>
      </c>
      <c r="X2017" s="89"/>
      <c r="Y2017" s="89"/>
      <c r="Z2017" s="90"/>
    </row>
    <row r="2018" spans="1:26" ht="14.5" customHeight="1">
      <c r="A2018" s="74" t="s">
        <v>6958</v>
      </c>
      <c r="B2018" s="129" t="s">
        <v>6190</v>
      </c>
      <c r="C2018" s="130" t="s">
        <v>808</v>
      </c>
      <c r="D2018" s="131" t="s">
        <v>799</v>
      </c>
      <c r="E2018" s="129" t="s">
        <v>957</v>
      </c>
      <c r="F2018" s="132" t="s">
        <v>6959</v>
      </c>
      <c r="G2018" s="132">
        <v>2.6438619605099998E-2</v>
      </c>
      <c r="H2018" s="348">
        <v>2.6438619605099998E-2</v>
      </c>
      <c r="I2018" s="74"/>
      <c r="J2018" s="337">
        <v>9.1249556390977427E-2</v>
      </c>
      <c r="K2018" s="338">
        <v>9.1249556390977427E-2</v>
      </c>
      <c r="L2018" s="74"/>
      <c r="M2018" s="339">
        <v>2.0854043E-3</v>
      </c>
      <c r="N2018" s="340">
        <f t="shared" si="126"/>
        <v>2.0854043E-3</v>
      </c>
      <c r="O2018" s="74"/>
      <c r="P2018" s="133">
        <v>1.8972552000000001E-3</v>
      </c>
      <c r="Q2018" s="133">
        <v>1.0081751E-4</v>
      </c>
      <c r="R2018" s="145">
        <v>8.7331588000000003E-5</v>
      </c>
      <c r="S2018" s="134">
        <v>1.1374431888641E-7</v>
      </c>
      <c r="T2018" s="135">
        <v>3.72845826827659E-10</v>
      </c>
      <c r="U2018" s="135">
        <v>1.2231315185000001E-2</v>
      </c>
      <c r="V2018" s="342">
        <v>5.4081253999999998E-6</v>
      </c>
      <c r="W2018" s="89" t="s">
        <v>6960</v>
      </c>
      <c r="X2018" s="89"/>
      <c r="Y2018" s="89"/>
      <c r="Z2018" s="90"/>
    </row>
    <row r="2019" spans="1:26" ht="14.5" customHeight="1">
      <c r="A2019" s="74" t="s">
        <v>6961</v>
      </c>
      <c r="B2019" s="129" t="s">
        <v>6190</v>
      </c>
      <c r="C2019" s="130" t="s">
        <v>809</v>
      </c>
      <c r="D2019" s="131" t="s">
        <v>799</v>
      </c>
      <c r="E2019" s="129" t="s">
        <v>957</v>
      </c>
      <c r="F2019" s="132" t="s">
        <v>6962</v>
      </c>
      <c r="G2019" s="132">
        <v>2.3581054022E-3</v>
      </c>
      <c r="H2019" s="348">
        <v>2.3581054022E-3</v>
      </c>
      <c r="I2019" s="74"/>
      <c r="J2019" s="337">
        <v>1.3294906015037593E-2</v>
      </c>
      <c r="K2019" s="338">
        <v>1.3294906015037593E-2</v>
      </c>
      <c r="L2019" s="74"/>
      <c r="M2019" s="339">
        <v>2.6436489000000003E-4</v>
      </c>
      <c r="N2019" s="340">
        <f t="shared" si="126"/>
        <v>2.6436489000000003E-4</v>
      </c>
      <c r="O2019" s="74"/>
      <c r="P2019" s="133">
        <v>2.4943026000000002E-4</v>
      </c>
      <c r="Q2019" s="145">
        <v>1.1163035E-5</v>
      </c>
      <c r="R2019" s="145">
        <v>3.7715981999999998E-6</v>
      </c>
      <c r="S2019" s="134">
        <v>1.4953852923200001E-8</v>
      </c>
      <c r="T2019" s="135">
        <v>4.1283412060299997E-11</v>
      </c>
      <c r="U2019" s="135">
        <v>5.2823504223000004E-4</v>
      </c>
      <c r="V2019" s="342">
        <v>6.8547907999999997E-7</v>
      </c>
      <c r="W2019" s="89" t="s">
        <v>6963</v>
      </c>
      <c r="X2019" s="89"/>
      <c r="Y2019" s="89"/>
      <c r="Z2019" s="90"/>
    </row>
    <row r="2020" spans="1:26" ht="14.5" customHeight="1">
      <c r="A2020" s="74" t="s">
        <v>6964</v>
      </c>
      <c r="B2020" s="129" t="s">
        <v>6190</v>
      </c>
      <c r="C2020" s="130" t="s">
        <v>810</v>
      </c>
      <c r="D2020" s="131" t="s">
        <v>799</v>
      </c>
      <c r="E2020" s="129" t="s">
        <v>957</v>
      </c>
      <c r="F2020" s="132" t="s">
        <v>6965</v>
      </c>
      <c r="G2020" s="132">
        <v>1.3219309817100001E-2</v>
      </c>
      <c r="H2020" s="348">
        <v>1.3219309817100001E-2</v>
      </c>
      <c r="I2020" s="74"/>
      <c r="J2020" s="337">
        <v>4.5624778947368418E-2</v>
      </c>
      <c r="K2020" s="338">
        <v>4.5624778947368418E-2</v>
      </c>
      <c r="L2020" s="74"/>
      <c r="M2020" s="339">
        <v>1.0427022E-3</v>
      </c>
      <c r="N2020" s="340">
        <f t="shared" si="126"/>
        <v>1.0427022E-3</v>
      </c>
      <c r="O2020" s="74"/>
      <c r="P2020" s="133">
        <v>9.4862761999999997E-4</v>
      </c>
      <c r="Q2020" s="145">
        <v>5.0408755999999997E-5</v>
      </c>
      <c r="R2020" s="145">
        <v>4.3665794000000002E-5</v>
      </c>
      <c r="S2020" s="134">
        <v>5.6872158942150001E-8</v>
      </c>
      <c r="T2020" s="135">
        <v>1.8642291191432972E-10</v>
      </c>
      <c r="U2020" s="135">
        <v>6.1156574924000002E-3</v>
      </c>
      <c r="V2020" s="342">
        <v>2.7040626999999999E-6</v>
      </c>
      <c r="W2020" s="89" t="s">
        <v>6966</v>
      </c>
      <c r="X2020" s="89"/>
      <c r="Y2020" s="89"/>
      <c r="Z2020" s="90"/>
    </row>
    <row r="2021" spans="1:26" ht="14.5" customHeight="1">
      <c r="A2021" s="74" t="s">
        <v>6967</v>
      </c>
      <c r="B2021" s="129" t="s">
        <v>6190</v>
      </c>
      <c r="C2021" s="130" t="s">
        <v>811</v>
      </c>
      <c r="D2021" s="131" t="s">
        <v>799</v>
      </c>
      <c r="E2021" s="129" t="s">
        <v>957</v>
      </c>
      <c r="F2021" s="132" t="s">
        <v>6968</v>
      </c>
      <c r="G2021" s="132">
        <v>1.3219309817100001E-2</v>
      </c>
      <c r="H2021" s="348">
        <v>1.3219309817100001E-2</v>
      </c>
      <c r="I2021" s="74"/>
      <c r="J2021" s="337">
        <v>4.5624778947368418E-2</v>
      </c>
      <c r="K2021" s="338">
        <v>4.5624778947368418E-2</v>
      </c>
      <c r="L2021" s="74"/>
      <c r="M2021" s="339">
        <v>1.0427022E-3</v>
      </c>
      <c r="N2021" s="340">
        <f t="shared" si="126"/>
        <v>1.0427022E-3</v>
      </c>
      <c r="O2021" s="74"/>
      <c r="P2021" s="133">
        <v>9.4862761999999997E-4</v>
      </c>
      <c r="Q2021" s="145">
        <v>5.0408755999999997E-5</v>
      </c>
      <c r="R2021" s="145">
        <v>4.3665794000000002E-5</v>
      </c>
      <c r="S2021" s="134">
        <v>5.6872158942150001E-8</v>
      </c>
      <c r="T2021" s="135">
        <v>1.8642291191432972E-10</v>
      </c>
      <c r="U2021" s="135">
        <v>6.1156574924000002E-3</v>
      </c>
      <c r="V2021" s="342">
        <v>2.7040626999999999E-6</v>
      </c>
      <c r="W2021" s="89" t="s">
        <v>6966</v>
      </c>
      <c r="X2021" s="89"/>
      <c r="Y2021" s="89"/>
      <c r="Z2021" s="90"/>
    </row>
    <row r="2022" spans="1:26" ht="14.5" customHeight="1">
      <c r="A2022" s="74" t="s">
        <v>6969</v>
      </c>
      <c r="B2022" s="129" t="s">
        <v>6190</v>
      </c>
      <c r="C2022" s="130" t="s">
        <v>812</v>
      </c>
      <c r="D2022" s="131" t="s">
        <v>799</v>
      </c>
      <c r="E2022" s="129" t="s">
        <v>957</v>
      </c>
      <c r="F2022" s="132" t="s">
        <v>6970</v>
      </c>
      <c r="G2022" s="132">
        <v>8.8128732434000004E-3</v>
      </c>
      <c r="H2022" s="348">
        <v>8.8128732434000004E-3</v>
      </c>
      <c r="I2022" s="74"/>
      <c r="J2022" s="337">
        <v>3.0416519548872176E-2</v>
      </c>
      <c r="K2022" s="338">
        <v>3.0416519548872176E-2</v>
      </c>
      <c r="L2022" s="74"/>
      <c r="M2022" s="339">
        <v>6.9513477999999995E-4</v>
      </c>
      <c r="N2022" s="340">
        <f t="shared" si="126"/>
        <v>6.9513477999999995E-4</v>
      </c>
      <c r="O2022" s="74"/>
      <c r="P2022" s="133">
        <v>6.3241841000000003E-4</v>
      </c>
      <c r="Q2022" s="145">
        <v>3.3605836999999997E-5</v>
      </c>
      <c r="R2022" s="145">
        <v>2.9110529000000001E-5</v>
      </c>
      <c r="S2022" s="134">
        <v>3.7914772880836E-8</v>
      </c>
      <c r="T2022" s="135">
        <v>1.2428194280546979E-10</v>
      </c>
      <c r="U2022" s="135">
        <v>4.0771049615999999E-3</v>
      </c>
      <c r="V2022" s="342">
        <v>1.8027085E-6</v>
      </c>
      <c r="W2022" s="89" t="s">
        <v>6971</v>
      </c>
      <c r="X2022" s="89"/>
      <c r="Y2022" s="89"/>
      <c r="Z2022" s="90"/>
    </row>
    <row r="2023" spans="1:26" ht="14.5" customHeight="1">
      <c r="A2023" s="74" t="s">
        <v>6972</v>
      </c>
      <c r="B2023" s="129" t="s">
        <v>6190</v>
      </c>
      <c r="C2023" s="130" t="s">
        <v>813</v>
      </c>
      <c r="D2023" s="131" t="s">
        <v>799</v>
      </c>
      <c r="E2023" s="129" t="s">
        <v>957</v>
      </c>
      <c r="F2023" s="132" t="s">
        <v>6973</v>
      </c>
      <c r="G2023" s="132">
        <v>2.6438619605099998E-2</v>
      </c>
      <c r="H2023" s="348">
        <v>2.6438619605099998E-2</v>
      </c>
      <c r="I2023" s="74"/>
      <c r="J2023" s="337">
        <v>9.1249556390977427E-2</v>
      </c>
      <c r="K2023" s="338">
        <v>9.1249556390977427E-2</v>
      </c>
      <c r="L2023" s="74"/>
      <c r="M2023" s="339">
        <v>2.0854043E-3</v>
      </c>
      <c r="N2023" s="340">
        <f t="shared" si="126"/>
        <v>2.0854043E-3</v>
      </c>
      <c r="O2023" s="74"/>
      <c r="P2023" s="133">
        <v>1.8972552000000001E-3</v>
      </c>
      <c r="Q2023" s="133">
        <v>1.0081751E-4</v>
      </c>
      <c r="R2023" s="145">
        <v>8.7331588000000003E-5</v>
      </c>
      <c r="S2023" s="134">
        <v>1.1374431888641E-7</v>
      </c>
      <c r="T2023" s="135">
        <v>3.72845826827659E-10</v>
      </c>
      <c r="U2023" s="135">
        <v>1.2231315185000001E-2</v>
      </c>
      <c r="V2023" s="342">
        <v>5.4081253999999998E-6</v>
      </c>
      <c r="W2023" s="89" t="s">
        <v>6960</v>
      </c>
      <c r="X2023" s="89"/>
      <c r="Y2023" s="89"/>
      <c r="Z2023" s="90"/>
    </row>
    <row r="2024" spans="1:26" ht="14.5" customHeight="1">
      <c r="A2024" s="74" t="s">
        <v>6974</v>
      </c>
      <c r="B2024" s="129" t="s">
        <v>6190</v>
      </c>
      <c r="C2024" s="130" t="s">
        <v>814</v>
      </c>
      <c r="D2024" s="131" t="s">
        <v>799</v>
      </c>
      <c r="E2024" s="129" t="s">
        <v>957</v>
      </c>
      <c r="F2024" s="132" t="s">
        <v>6975</v>
      </c>
      <c r="G2024" s="132">
        <v>2.20321833565E-2</v>
      </c>
      <c r="H2024" s="348">
        <v>2.20321833565E-2</v>
      </c>
      <c r="I2024" s="74"/>
      <c r="J2024" s="337">
        <v>7.604130075187969E-2</v>
      </c>
      <c r="K2024" s="338">
        <v>7.604130075187969E-2</v>
      </c>
      <c r="L2024" s="74"/>
      <c r="M2024" s="339">
        <v>1.7378369000000001E-3</v>
      </c>
      <c r="N2024" s="340">
        <f t="shared" si="126"/>
        <v>1.7378369000000001E-3</v>
      </c>
      <c r="O2024" s="74"/>
      <c r="P2024" s="133">
        <v>1.581046E-3</v>
      </c>
      <c r="Q2024" s="145">
        <v>8.4014593000000001E-5</v>
      </c>
      <c r="R2024" s="145">
        <v>7.2776324000000002E-5</v>
      </c>
      <c r="S2024" s="134">
        <v>9.4786931203990007E-8</v>
      </c>
      <c r="T2024" s="135">
        <v>3.1070486052984895E-10</v>
      </c>
      <c r="U2024" s="135">
        <v>1.0192762653999999E-2</v>
      </c>
      <c r="V2024" s="342">
        <v>4.5067712000000003E-6</v>
      </c>
      <c r="W2024" s="89" t="s">
        <v>6976</v>
      </c>
      <c r="X2024" s="89"/>
      <c r="Y2024" s="89"/>
      <c r="Z2024" s="90"/>
    </row>
    <row r="2025" spans="1:26" ht="14.5" customHeight="1">
      <c r="A2025" s="74" t="s">
        <v>6977</v>
      </c>
      <c r="B2025" s="129" t="s">
        <v>6190</v>
      </c>
      <c r="C2025" s="130" t="s">
        <v>815</v>
      </c>
      <c r="D2025" s="131" t="s">
        <v>799</v>
      </c>
      <c r="E2025" s="129" t="s">
        <v>957</v>
      </c>
      <c r="F2025" s="132" t="s">
        <v>6978</v>
      </c>
      <c r="G2025" s="132">
        <v>2.6438619605099998E-2</v>
      </c>
      <c r="H2025" s="348">
        <v>2.6438619605099998E-2</v>
      </c>
      <c r="I2025" s="74"/>
      <c r="J2025" s="337">
        <v>9.1249556390977427E-2</v>
      </c>
      <c r="K2025" s="338">
        <v>9.1249556390977427E-2</v>
      </c>
      <c r="L2025" s="74"/>
      <c r="M2025" s="339">
        <v>2.0854043E-3</v>
      </c>
      <c r="N2025" s="340">
        <f t="shared" si="126"/>
        <v>2.0854043E-3</v>
      </c>
      <c r="O2025" s="74"/>
      <c r="P2025" s="133">
        <v>1.8972552000000001E-3</v>
      </c>
      <c r="Q2025" s="133">
        <v>1.0081751E-4</v>
      </c>
      <c r="R2025" s="145">
        <v>8.7331588000000003E-5</v>
      </c>
      <c r="S2025" s="134">
        <v>1.1374431888641E-7</v>
      </c>
      <c r="T2025" s="135">
        <v>3.72845826827659E-10</v>
      </c>
      <c r="U2025" s="135">
        <v>1.2231315185000001E-2</v>
      </c>
      <c r="V2025" s="342">
        <v>5.4081253999999998E-6</v>
      </c>
      <c r="W2025" s="89" t="s">
        <v>6960</v>
      </c>
      <c r="X2025" s="89"/>
      <c r="Y2025" s="89"/>
      <c r="Z2025" s="90"/>
    </row>
    <row r="2026" spans="1:26" ht="14.5" customHeight="1">
      <c r="A2026" s="74" t="s">
        <v>6979</v>
      </c>
      <c r="B2026" s="129" t="s">
        <v>6190</v>
      </c>
      <c r="C2026" s="130" t="s">
        <v>816</v>
      </c>
      <c r="D2026" s="131" t="s">
        <v>799</v>
      </c>
      <c r="E2026" s="129" t="s">
        <v>957</v>
      </c>
      <c r="F2026" s="132" t="s">
        <v>6980</v>
      </c>
      <c r="G2026" s="132">
        <v>0</v>
      </c>
      <c r="H2026" s="348">
        <v>0</v>
      </c>
      <c r="I2026" s="74"/>
      <c r="J2026" s="337">
        <v>0</v>
      </c>
      <c r="K2026" s="338">
        <v>0</v>
      </c>
      <c r="L2026" s="74"/>
      <c r="M2026" s="339">
        <v>0</v>
      </c>
      <c r="N2026" s="340">
        <f t="shared" si="126"/>
        <v>0</v>
      </c>
      <c r="O2026" s="74"/>
      <c r="P2026" s="133">
        <v>0</v>
      </c>
      <c r="Q2026" s="133">
        <v>0</v>
      </c>
      <c r="R2026" s="133">
        <v>0</v>
      </c>
      <c r="S2026" s="134">
        <v>0</v>
      </c>
      <c r="T2026" s="135">
        <v>0</v>
      </c>
      <c r="U2026" s="135">
        <v>0</v>
      </c>
      <c r="V2026" s="341">
        <v>0</v>
      </c>
      <c r="W2026" s="89" t="s">
        <v>6981</v>
      </c>
      <c r="X2026" s="89"/>
      <c r="Y2026" s="89"/>
      <c r="Z2026" s="90"/>
    </row>
    <row r="2027" spans="1:26" ht="14.5" customHeight="1">
      <c r="A2027" s="74" t="s">
        <v>6982</v>
      </c>
      <c r="B2027" s="129" t="s">
        <v>6190</v>
      </c>
      <c r="C2027" s="130" t="s">
        <v>6983</v>
      </c>
      <c r="D2027" s="131" t="s">
        <v>799</v>
      </c>
      <c r="E2027" s="129" t="s">
        <v>957</v>
      </c>
      <c r="F2027" s="132" t="s">
        <v>6984</v>
      </c>
      <c r="G2027" s="132">
        <v>0.20083000000000001</v>
      </c>
      <c r="H2027" s="348">
        <v>0.20083000000000001</v>
      </c>
      <c r="I2027" s="74"/>
      <c r="J2027" s="337">
        <v>1.51</v>
      </c>
      <c r="K2027" s="338">
        <v>1.51</v>
      </c>
      <c r="L2027" s="74"/>
      <c r="M2027" s="339">
        <v>2.4516632999999999E-2</v>
      </c>
      <c r="N2027" s="340">
        <f t="shared" si="126"/>
        <v>2.4516632999999999E-2</v>
      </c>
      <c r="O2027" s="74"/>
      <c r="P2027" s="133">
        <v>2.3373350000000001E-2</v>
      </c>
      <c r="Q2027" s="133">
        <v>1.1432823999999999E-3</v>
      </c>
      <c r="R2027" s="133">
        <v>0</v>
      </c>
      <c r="S2027" s="134">
        <v>1.4012799999999999E-6</v>
      </c>
      <c r="T2027" s="135">
        <v>4.2281155150000001E-9</v>
      </c>
      <c r="U2027" s="135">
        <v>0</v>
      </c>
      <c r="V2027" s="342">
        <v>4.2102806999999999E-5</v>
      </c>
      <c r="W2027" s="89" t="s">
        <v>6981</v>
      </c>
      <c r="X2027" s="89"/>
      <c r="Y2027" s="89"/>
      <c r="Z2027" s="90"/>
    </row>
    <row r="2028" spans="1:26" ht="14.5" customHeight="1">
      <c r="A2028" s="74" t="s">
        <v>6985</v>
      </c>
      <c r="B2028" s="129" t="s">
        <v>6190</v>
      </c>
      <c r="C2028" s="130" t="s">
        <v>6986</v>
      </c>
      <c r="D2028" s="131" t="s">
        <v>799</v>
      </c>
      <c r="E2028" s="129" t="s">
        <v>957</v>
      </c>
      <c r="F2028" s="132" t="s">
        <v>6987</v>
      </c>
      <c r="G2028" s="132">
        <v>2.2533619014300003E-2</v>
      </c>
      <c r="H2028" s="348">
        <v>2.2533619014300003E-2</v>
      </c>
      <c r="I2028" s="74"/>
      <c r="J2028" s="337">
        <v>0.13122583458646617</v>
      </c>
      <c r="K2028" s="338">
        <v>0.13122583458646617</v>
      </c>
      <c r="L2028" s="74"/>
      <c r="M2028" s="339">
        <v>2.5971079999999999E-3</v>
      </c>
      <c r="N2028" s="340">
        <f t="shared" si="126"/>
        <v>2.5971079999999999E-3</v>
      </c>
      <c r="O2028" s="74"/>
      <c r="P2028" s="133">
        <v>2.4386716000000001E-3</v>
      </c>
      <c r="Q2028" s="133">
        <v>1.1005906E-4</v>
      </c>
      <c r="R2028" s="145">
        <v>4.8377332000000003E-5</v>
      </c>
      <c r="S2028" s="134">
        <v>1.4620333135662002E-7</v>
      </c>
      <c r="T2028" s="135">
        <v>4.0702315513311704E-10</v>
      </c>
      <c r="U2028" s="135">
        <v>6.7755367512000002E-3</v>
      </c>
      <c r="V2028" s="342">
        <v>6.7025324000000004E-6</v>
      </c>
      <c r="W2028" s="89" t="s">
        <v>6988</v>
      </c>
      <c r="X2028" s="89"/>
      <c r="Y2028" s="89"/>
      <c r="Z2028" s="90"/>
    </row>
    <row r="2029" spans="1:26" ht="14.5" customHeight="1">
      <c r="A2029" s="74" t="s">
        <v>6989</v>
      </c>
      <c r="B2029" s="129" t="s">
        <v>6190</v>
      </c>
      <c r="C2029" s="130" t="s">
        <v>6990</v>
      </c>
      <c r="D2029" s="131" t="s">
        <v>799</v>
      </c>
      <c r="E2029" s="129" t="s">
        <v>957</v>
      </c>
      <c r="F2029" s="132" t="s">
        <v>6991</v>
      </c>
      <c r="G2029" s="132">
        <v>-0.2293819504987</v>
      </c>
      <c r="H2029" s="348">
        <v>-0.2293819504987</v>
      </c>
      <c r="I2029" s="74"/>
      <c r="J2029" s="337">
        <v>-1.5495660902255639</v>
      </c>
      <c r="K2029" s="338">
        <v>-1.5495660902255639</v>
      </c>
      <c r="L2029" s="74"/>
      <c r="M2029" s="339">
        <v>-3.0060290999999999E-2</v>
      </c>
      <c r="N2029" s="340">
        <f t="shared" si="126"/>
        <v>-3.0060290999999999E-2</v>
      </c>
      <c r="O2029" s="74"/>
      <c r="P2029" s="133">
        <v>-2.7643852E-2</v>
      </c>
      <c r="Q2029" s="133">
        <v>-1.2934661999999999E-3</v>
      </c>
      <c r="R2029" s="133">
        <v>-1.1229737E-3</v>
      </c>
      <c r="S2029" s="134">
        <v>-1.657305230012E-6</v>
      </c>
      <c r="T2029" s="135">
        <v>-4.7835289442495293E-9</v>
      </c>
      <c r="U2029" s="135">
        <v>-0.15727922218100002</v>
      </c>
      <c r="V2029" s="342">
        <v>-7.6008606999999995E-5</v>
      </c>
      <c r="W2029" s="89" t="s">
        <v>6988</v>
      </c>
      <c r="X2029" s="89"/>
      <c r="Y2029" s="89"/>
      <c r="Z2029" s="90"/>
    </row>
    <row r="2030" spans="1:26" ht="14.5" customHeight="1">
      <c r="B2030" s="129" t="s">
        <v>6992</v>
      </c>
      <c r="C2030" s="127" t="s">
        <v>6993</v>
      </c>
      <c r="D2030" s="257"/>
      <c r="G2030" s="74"/>
      <c r="H2030" s="74"/>
      <c r="I2030" s="74"/>
      <c r="J2030" s="115"/>
      <c r="K2030" s="74"/>
      <c r="L2030" s="74"/>
      <c r="M2030" s="115"/>
      <c r="N2030" s="74"/>
      <c r="O2030" s="74"/>
      <c r="P2030" s="74"/>
      <c r="V2030" s="74"/>
      <c r="W2030" s="89"/>
      <c r="X2030" s="89"/>
      <c r="Y2030" s="89"/>
      <c r="Z2030" s="90"/>
    </row>
    <row r="2031" spans="1:26" ht="14.5" customHeight="1">
      <c r="B2031" s="129" t="s">
        <v>6992</v>
      </c>
      <c r="C2031" s="127" t="s">
        <v>6994</v>
      </c>
      <c r="D2031" s="127" t="s">
        <v>6995</v>
      </c>
      <c r="G2031" s="74"/>
      <c r="H2031" s="74"/>
      <c r="I2031" s="74"/>
      <c r="J2031" s="115"/>
      <c r="K2031" s="74"/>
      <c r="L2031" s="74"/>
      <c r="M2031" s="115"/>
      <c r="N2031" s="74"/>
      <c r="O2031" s="74"/>
      <c r="P2031" s="74"/>
      <c r="V2031" s="74"/>
      <c r="W2031" s="89"/>
      <c r="X2031" s="89"/>
      <c r="Y2031" s="89"/>
      <c r="Z2031" s="90"/>
    </row>
    <row r="2032" spans="1:26" ht="14.5" customHeight="1">
      <c r="A2032" s="74" t="s">
        <v>6996</v>
      </c>
      <c r="B2032" s="129" t="s">
        <v>6992</v>
      </c>
      <c r="C2032" s="130" t="s">
        <v>6997</v>
      </c>
      <c r="D2032" s="131" t="s">
        <v>6995</v>
      </c>
      <c r="E2032" s="129" t="s">
        <v>957</v>
      </c>
      <c r="F2032" s="132" t="s">
        <v>6998</v>
      </c>
      <c r="G2032" s="132">
        <v>0.45768993414381098</v>
      </c>
      <c r="H2032" s="348">
        <v>0.45768993414381098</v>
      </c>
      <c r="I2032" s="74"/>
      <c r="J2032" s="337">
        <v>2.4355988721804511</v>
      </c>
      <c r="K2032" s="338">
        <v>2.4355988721804511</v>
      </c>
      <c r="L2032" s="74"/>
      <c r="M2032" s="339">
        <v>7.1363625E-2</v>
      </c>
      <c r="N2032" s="340">
        <f t="shared" ref="N2032:N2033" si="127">M2032</f>
        <v>7.1363625E-2</v>
      </c>
      <c r="O2032" s="74"/>
      <c r="P2032" s="133">
        <v>6.8839792999999996E-2</v>
      </c>
      <c r="Q2032" s="133">
        <v>2.5238328E-3</v>
      </c>
      <c r="R2032" s="133">
        <v>0</v>
      </c>
      <c r="S2032" s="134">
        <v>4.1270858518999999E-6</v>
      </c>
      <c r="T2032" s="135">
        <v>9.3337010933099999E-9</v>
      </c>
      <c r="U2032" s="135">
        <v>0</v>
      </c>
      <c r="V2032" s="341">
        <v>1.0351501E-4</v>
      </c>
      <c r="W2032" s="89" t="s">
        <v>6999</v>
      </c>
      <c r="X2032" s="89"/>
      <c r="Y2032" s="89"/>
      <c r="Z2032" s="90"/>
    </row>
    <row r="2033" spans="1:26" ht="14.5" customHeight="1">
      <c r="A2033" s="74" t="s">
        <v>7000</v>
      </c>
      <c r="B2033" s="129" t="s">
        <v>6992</v>
      </c>
      <c r="C2033" s="130" t="s">
        <v>7001</v>
      </c>
      <c r="D2033" s="131" t="s">
        <v>6995</v>
      </c>
      <c r="E2033" s="129" t="s">
        <v>957</v>
      </c>
      <c r="F2033" s="132" t="s">
        <v>7002</v>
      </c>
      <c r="G2033" s="132">
        <v>8.6967132275554304E-2</v>
      </c>
      <c r="H2033" s="348">
        <v>8.6967132275554304E-2</v>
      </c>
      <c r="I2033" s="74"/>
      <c r="J2033" s="337">
        <v>0.33944596240601504</v>
      </c>
      <c r="K2033" s="338">
        <v>0.33944596240601504</v>
      </c>
      <c r="L2033" s="74"/>
      <c r="M2033" s="339">
        <v>1.5552497E-2</v>
      </c>
      <c r="N2033" s="340">
        <f t="shared" si="127"/>
        <v>1.5552497E-2</v>
      </c>
      <c r="O2033" s="74"/>
      <c r="P2033" s="133">
        <v>1.5081815E-2</v>
      </c>
      <c r="Q2033" s="133">
        <v>4.7068225000000002E-4</v>
      </c>
      <c r="R2033" s="133">
        <v>0</v>
      </c>
      <c r="S2033" s="134">
        <v>9.0418554710000001E-7</v>
      </c>
      <c r="T2033" s="135">
        <v>1.740688777616E-9</v>
      </c>
      <c r="U2033" s="135">
        <v>0</v>
      </c>
      <c r="V2033" s="342">
        <v>2.0633525E-5</v>
      </c>
      <c r="W2033" s="89" t="s">
        <v>6999</v>
      </c>
      <c r="X2033" s="89"/>
      <c r="Y2033" s="89"/>
      <c r="Z2033" s="90"/>
    </row>
    <row r="2034" spans="1:26" ht="14.5" customHeight="1">
      <c r="B2034" s="129" t="s">
        <v>6992</v>
      </c>
      <c r="C2034" s="127" t="s">
        <v>7003</v>
      </c>
      <c r="D2034" s="127" t="s">
        <v>7004</v>
      </c>
      <c r="G2034" s="74"/>
      <c r="H2034" s="74"/>
      <c r="I2034" s="74"/>
      <c r="J2034" s="115"/>
      <c r="K2034" s="74"/>
      <c r="L2034" s="74"/>
      <c r="M2034" s="115"/>
      <c r="N2034" s="74"/>
      <c r="O2034" s="74"/>
      <c r="P2034" s="74"/>
      <c r="V2034" s="74"/>
      <c r="W2034" s="89"/>
      <c r="X2034" s="89"/>
      <c r="Y2034" s="89"/>
      <c r="Z2034" s="90"/>
    </row>
    <row r="2035" spans="1:26" ht="14.5" customHeight="1">
      <c r="A2035" s="74" t="s">
        <v>7005</v>
      </c>
      <c r="B2035" s="129" t="s">
        <v>6992</v>
      </c>
      <c r="C2035" s="130" t="s">
        <v>7006</v>
      </c>
      <c r="D2035" s="131" t="s">
        <v>7004</v>
      </c>
      <c r="E2035" s="129" t="s">
        <v>957</v>
      </c>
      <c r="F2035" s="132" t="s">
        <v>7007</v>
      </c>
      <c r="G2035" s="132">
        <v>8.3248121061026997E-2</v>
      </c>
      <c r="H2035" s="348">
        <v>8.3248121061026997E-2</v>
      </c>
      <c r="I2035" s="74"/>
      <c r="J2035" s="337">
        <v>0.41408184210526316</v>
      </c>
      <c r="K2035" s="338">
        <v>0.41408184210526316</v>
      </c>
      <c r="L2035" s="74"/>
      <c r="M2035" s="339">
        <v>1.3314319E-2</v>
      </c>
      <c r="N2035" s="340">
        <f t="shared" ref="N2035:N2039" si="128">M2035</f>
        <v>1.3314319E-2</v>
      </c>
      <c r="O2035" s="74"/>
      <c r="P2035" s="133">
        <v>1.2861226999999999E-2</v>
      </c>
      <c r="Q2035" s="133">
        <v>4.5309187000000002E-4</v>
      </c>
      <c r="R2035" s="133">
        <v>0</v>
      </c>
      <c r="S2035" s="134">
        <v>7.7105679432000004E-7</v>
      </c>
      <c r="T2035" s="135">
        <v>1.6756355652609997E-9</v>
      </c>
      <c r="U2035" s="135">
        <v>0</v>
      </c>
      <c r="V2035" s="342">
        <v>1.8822306000000001E-5</v>
      </c>
      <c r="W2035" s="89" t="s">
        <v>6999</v>
      </c>
      <c r="X2035" s="89"/>
      <c r="Y2035" s="89"/>
      <c r="Z2035" s="90"/>
    </row>
    <row r="2036" spans="1:26" ht="14.5" customHeight="1">
      <c r="A2036" s="74" t="s">
        <v>7008</v>
      </c>
      <c r="B2036" s="129" t="s">
        <v>6992</v>
      </c>
      <c r="C2036" s="130" t="s">
        <v>7009</v>
      </c>
      <c r="D2036" s="131" t="s">
        <v>7004</v>
      </c>
      <c r="E2036" s="129" t="s">
        <v>957</v>
      </c>
      <c r="F2036" s="132" t="s">
        <v>7010</v>
      </c>
      <c r="G2036" s="132">
        <v>0.38236507086528199</v>
      </c>
      <c r="H2036" s="348">
        <v>0.38236507086528199</v>
      </c>
      <c r="I2036" s="74"/>
      <c r="J2036" s="337">
        <v>2.3025537593984957</v>
      </c>
      <c r="K2036" s="338">
        <v>2.3025537593984957</v>
      </c>
      <c r="L2036" s="74"/>
      <c r="M2036" s="339">
        <v>5.7520364999999997E-2</v>
      </c>
      <c r="N2036" s="340">
        <f t="shared" si="128"/>
        <v>5.7520364999999997E-2</v>
      </c>
      <c r="O2036" s="74"/>
      <c r="P2036" s="133">
        <v>5.5402445000000002E-2</v>
      </c>
      <c r="Q2036" s="133">
        <v>2.1179198000000001E-3</v>
      </c>
      <c r="R2036" s="133">
        <v>0</v>
      </c>
      <c r="S2036" s="134">
        <v>3.3214894770880001E-6</v>
      </c>
      <c r="T2036" s="135">
        <v>7.8325437139599995E-9</v>
      </c>
      <c r="U2036" s="135">
        <v>0</v>
      </c>
      <c r="V2036" s="342">
        <v>8.2282708999999995E-5</v>
      </c>
      <c r="W2036" s="89" t="s">
        <v>6999</v>
      </c>
      <c r="X2036" s="89"/>
      <c r="Y2036" s="89"/>
      <c r="Z2036" s="90"/>
    </row>
    <row r="2037" spans="1:26" ht="14.5" customHeight="1">
      <c r="A2037" s="74" t="s">
        <v>7011</v>
      </c>
      <c r="B2037" s="129" t="s">
        <v>6992</v>
      </c>
      <c r="C2037" s="130" t="s">
        <v>7012</v>
      </c>
      <c r="D2037" s="131" t="s">
        <v>7004</v>
      </c>
      <c r="E2037" s="129" t="s">
        <v>957</v>
      </c>
      <c r="F2037" s="132" t="s">
        <v>7013</v>
      </c>
      <c r="G2037" s="132">
        <v>0.35852791300271603</v>
      </c>
      <c r="H2037" s="348">
        <v>0.35852791300271603</v>
      </c>
      <c r="I2037" s="74"/>
      <c r="J2037" s="337">
        <v>1.8672632330827068</v>
      </c>
      <c r="K2037" s="338">
        <v>1.8672632330827068</v>
      </c>
      <c r="L2037" s="74"/>
      <c r="M2037" s="339">
        <v>6.1093854000000003E-2</v>
      </c>
      <c r="N2037" s="340">
        <f t="shared" si="128"/>
        <v>6.1093854000000003E-2</v>
      </c>
      <c r="O2037" s="74"/>
      <c r="P2037" s="133">
        <v>5.9080236000000001E-2</v>
      </c>
      <c r="Q2037" s="133">
        <v>2.0136181E-3</v>
      </c>
      <c r="R2037" s="133">
        <v>0</v>
      </c>
      <c r="S2037" s="134">
        <v>3.5419805113099999E-6</v>
      </c>
      <c r="T2037" s="135">
        <v>7.4468125056399997E-9</v>
      </c>
      <c r="U2037" s="135">
        <v>0</v>
      </c>
      <c r="V2037" s="342">
        <v>8.1888155000000003E-5</v>
      </c>
      <c r="W2037" s="89" t="s">
        <v>6999</v>
      </c>
      <c r="X2037" s="89"/>
      <c r="Y2037" s="89"/>
      <c r="Z2037" s="90"/>
    </row>
    <row r="2038" spans="1:26" ht="14.5" customHeight="1">
      <c r="A2038" s="74" t="s">
        <v>7014</v>
      </c>
      <c r="B2038" s="129" t="s">
        <v>6992</v>
      </c>
      <c r="C2038" s="130" t="s">
        <v>7015</v>
      </c>
      <c r="D2038" s="131" t="s">
        <v>7004</v>
      </c>
      <c r="E2038" s="129" t="s">
        <v>957</v>
      </c>
      <c r="F2038" s="132" t="s">
        <v>7016</v>
      </c>
      <c r="G2038" s="132">
        <v>0.37357264450585903</v>
      </c>
      <c r="H2038" s="348">
        <v>0.37357264450585903</v>
      </c>
      <c r="I2038" s="74"/>
      <c r="J2038" s="337">
        <v>1.9821625563909775</v>
      </c>
      <c r="K2038" s="338">
        <v>1.9821625563909775</v>
      </c>
      <c r="L2038" s="74"/>
      <c r="M2038" s="339">
        <v>6.3007503000000006E-2</v>
      </c>
      <c r="N2038" s="340">
        <f t="shared" si="128"/>
        <v>6.3007503000000006E-2</v>
      </c>
      <c r="O2038" s="74"/>
      <c r="P2038" s="133">
        <v>6.0907136000000001E-2</v>
      </c>
      <c r="Q2038" s="133">
        <v>2.1003672999999998E-3</v>
      </c>
      <c r="R2038" s="133">
        <v>0</v>
      </c>
      <c r="S2038" s="134">
        <v>3.65150695983E-6</v>
      </c>
      <c r="T2038" s="135">
        <v>7.7676306154400013E-9</v>
      </c>
      <c r="U2038" s="135">
        <v>0</v>
      </c>
      <c r="V2038" s="342">
        <v>8.5043736000000006E-5</v>
      </c>
      <c r="W2038" s="89" t="s">
        <v>6999</v>
      </c>
      <c r="X2038" s="89"/>
      <c r="Y2038" s="89"/>
      <c r="Z2038" s="90"/>
    </row>
    <row r="2039" spans="1:26" ht="14.5" customHeight="1">
      <c r="A2039" s="74" t="s">
        <v>7017</v>
      </c>
      <c r="B2039" s="129" t="s">
        <v>6992</v>
      </c>
      <c r="C2039" s="130" t="s">
        <v>7018</v>
      </c>
      <c r="D2039" s="131" t="s">
        <v>7004</v>
      </c>
      <c r="E2039" s="129" t="s">
        <v>957</v>
      </c>
      <c r="F2039" s="132" t="s">
        <v>7019</v>
      </c>
      <c r="G2039" s="132">
        <v>0.388617374909002</v>
      </c>
      <c r="H2039" s="348">
        <v>0.388617374909002</v>
      </c>
      <c r="I2039" s="74"/>
      <c r="J2039" s="337">
        <v>2.0970618796992482</v>
      </c>
      <c r="K2039" s="338">
        <v>2.0970618796992482</v>
      </c>
      <c r="L2039" s="74"/>
      <c r="M2039" s="339">
        <v>6.4921152999999995E-2</v>
      </c>
      <c r="N2039" s="340">
        <f t="shared" si="128"/>
        <v>6.4921152999999995E-2</v>
      </c>
      <c r="O2039" s="74"/>
      <c r="P2039" s="133">
        <v>6.2734036000000007E-2</v>
      </c>
      <c r="Q2039" s="133">
        <v>2.1871165E-3</v>
      </c>
      <c r="R2039" s="133">
        <v>0</v>
      </c>
      <c r="S2039" s="134">
        <v>3.7610333083499997E-6</v>
      </c>
      <c r="T2039" s="135">
        <v>8.0884487152300016E-9</v>
      </c>
      <c r="U2039" s="135">
        <v>0</v>
      </c>
      <c r="V2039" s="342">
        <v>8.8199318000000004E-5</v>
      </c>
      <c r="W2039" s="89" t="s">
        <v>6999</v>
      </c>
      <c r="X2039" s="89"/>
      <c r="Y2039" s="89"/>
      <c r="Z2039" s="90"/>
    </row>
    <row r="2040" spans="1:26" ht="14.5" customHeight="1">
      <c r="B2040" s="129" t="s">
        <v>6992</v>
      </c>
      <c r="C2040" s="127" t="s">
        <v>7020</v>
      </c>
      <c r="D2040" s="127" t="s">
        <v>7021</v>
      </c>
      <c r="G2040" s="74"/>
      <c r="H2040" s="74"/>
      <c r="I2040" s="74"/>
      <c r="J2040" s="115"/>
      <c r="K2040" s="74"/>
      <c r="L2040" s="74"/>
      <c r="M2040" s="115"/>
      <c r="N2040" s="74"/>
      <c r="O2040" s="74"/>
      <c r="P2040" s="74"/>
      <c r="V2040" s="74"/>
      <c r="W2040" s="89"/>
      <c r="X2040" s="89"/>
      <c r="Y2040" s="89"/>
      <c r="Z2040" s="90"/>
    </row>
    <row r="2041" spans="1:26" ht="14.5" customHeight="1">
      <c r="A2041" s="74" t="s">
        <v>7022</v>
      </c>
      <c r="B2041" s="129" t="s">
        <v>6992</v>
      </c>
      <c r="C2041" s="130" t="s">
        <v>7023</v>
      </c>
      <c r="D2041" s="131" t="s">
        <v>7021</v>
      </c>
      <c r="E2041" s="129" t="s">
        <v>957</v>
      </c>
      <c r="F2041" s="132" t="s">
        <v>7024</v>
      </c>
      <c r="G2041" s="132">
        <v>0.22905488946681801</v>
      </c>
      <c r="H2041" s="348">
        <v>0.22905488946681801</v>
      </c>
      <c r="I2041" s="74"/>
      <c r="J2041" s="337">
        <v>0.99904984962406007</v>
      </c>
      <c r="K2041" s="338">
        <v>0.99904984962406007</v>
      </c>
      <c r="L2041" s="74"/>
      <c r="M2041" s="339">
        <v>3.8230272000000003E-2</v>
      </c>
      <c r="N2041" s="340">
        <f t="shared" ref="N2041:N2050" si="129">M2041</f>
        <v>3.8230272000000003E-2</v>
      </c>
      <c r="O2041" s="74"/>
      <c r="P2041" s="133">
        <v>3.6986423999999997E-2</v>
      </c>
      <c r="Q2041" s="133">
        <v>1.2438480000000001E-3</v>
      </c>
      <c r="R2041" s="133">
        <v>0</v>
      </c>
      <c r="S2041" s="134">
        <v>2.2174114912000002E-6</v>
      </c>
      <c r="T2041" s="135">
        <v>4.6000294073119996E-9</v>
      </c>
      <c r="U2041" s="135">
        <v>0</v>
      </c>
      <c r="V2041" s="342">
        <v>5.3863880000000003E-5</v>
      </c>
      <c r="W2041" s="89" t="s">
        <v>6999</v>
      </c>
      <c r="X2041" s="89"/>
      <c r="Y2041" s="89"/>
      <c r="Z2041" s="90"/>
    </row>
    <row r="2042" spans="1:26" ht="14.5" customHeight="1">
      <c r="A2042" s="74" t="s">
        <v>7025</v>
      </c>
      <c r="B2042" s="129" t="s">
        <v>6992</v>
      </c>
      <c r="C2042" s="130" t="s">
        <v>7026</v>
      </c>
      <c r="D2042" s="131" t="s">
        <v>7021</v>
      </c>
      <c r="E2042" s="129" t="s">
        <v>957</v>
      </c>
      <c r="F2042" s="132" t="s">
        <v>7027</v>
      </c>
      <c r="G2042" s="132">
        <v>0.22383983064368002</v>
      </c>
      <c r="H2042" s="348">
        <v>0.22383983064368002</v>
      </c>
      <c r="I2042" s="74"/>
      <c r="J2042" s="337">
        <v>0.97148225563909762</v>
      </c>
      <c r="K2042" s="338">
        <v>0.97148225563909762</v>
      </c>
      <c r="L2042" s="74"/>
      <c r="M2042" s="339">
        <v>3.732912E-2</v>
      </c>
      <c r="N2042" s="340">
        <f t="shared" si="129"/>
        <v>3.732912E-2</v>
      </c>
      <c r="O2042" s="74"/>
      <c r="P2042" s="133">
        <v>3.6115290000000001E-2</v>
      </c>
      <c r="Q2042" s="133">
        <v>1.2138298000000001E-3</v>
      </c>
      <c r="R2042" s="133">
        <v>0</v>
      </c>
      <c r="S2042" s="134">
        <v>2.1651852843E-6</v>
      </c>
      <c r="T2042" s="135">
        <v>4.4890154583940002E-9</v>
      </c>
      <c r="U2042" s="135">
        <v>0</v>
      </c>
      <c r="V2042" s="342">
        <v>5.2631233999999998E-5</v>
      </c>
      <c r="W2042" s="89" t="s">
        <v>6999</v>
      </c>
      <c r="X2042" s="89"/>
      <c r="Y2042" s="89"/>
      <c r="Z2042" s="90"/>
    </row>
    <row r="2043" spans="1:26" ht="14.5" customHeight="1">
      <c r="A2043" s="74" t="s">
        <v>7028</v>
      </c>
      <c r="B2043" s="129" t="s">
        <v>6992</v>
      </c>
      <c r="C2043" s="130" t="s">
        <v>7029</v>
      </c>
      <c r="D2043" s="131" t="s">
        <v>7021</v>
      </c>
      <c r="E2043" s="129" t="s">
        <v>957</v>
      </c>
      <c r="F2043" s="132" t="s">
        <v>7030</v>
      </c>
      <c r="G2043" s="132">
        <v>0.24250969976119099</v>
      </c>
      <c r="H2043" s="348">
        <v>0.24250969976119099</v>
      </c>
      <c r="I2043" s="74"/>
      <c r="J2043" s="337">
        <v>1.1802344360902255</v>
      </c>
      <c r="K2043" s="338">
        <v>1.1802344360902255</v>
      </c>
      <c r="L2043" s="74"/>
      <c r="M2043" s="339">
        <v>3.9237243999999998E-2</v>
      </c>
      <c r="N2043" s="340">
        <f t="shared" si="129"/>
        <v>3.9237243999999998E-2</v>
      </c>
      <c r="O2043" s="74"/>
      <c r="P2043" s="133">
        <v>3.7907842999999997E-2</v>
      </c>
      <c r="Q2043" s="133">
        <v>1.3294008E-3</v>
      </c>
      <c r="R2043" s="133">
        <v>0</v>
      </c>
      <c r="S2043" s="134">
        <v>2.2726525252000001E-6</v>
      </c>
      <c r="T2043" s="135">
        <v>4.9164231379350001E-9</v>
      </c>
      <c r="U2043" s="135">
        <v>0</v>
      </c>
      <c r="V2043" s="342">
        <v>5.5926642000000002E-5</v>
      </c>
      <c r="W2043" s="89" t="s">
        <v>6999</v>
      </c>
      <c r="X2043" s="89"/>
      <c r="Y2043" s="89"/>
      <c r="Z2043" s="90"/>
    </row>
    <row r="2044" spans="1:26" ht="14.5" customHeight="1">
      <c r="A2044" s="74" t="s">
        <v>7031</v>
      </c>
      <c r="B2044" s="129" t="s">
        <v>6992</v>
      </c>
      <c r="C2044" s="130" t="s">
        <v>7032</v>
      </c>
      <c r="D2044" s="131" t="s">
        <v>7021</v>
      </c>
      <c r="E2044" s="129" t="s">
        <v>957</v>
      </c>
      <c r="F2044" s="132" t="s">
        <v>7033</v>
      </c>
      <c r="G2044" s="132">
        <v>0.22402196454006498</v>
      </c>
      <c r="H2044" s="348">
        <v>0.22402196454006498</v>
      </c>
      <c r="I2044" s="74"/>
      <c r="J2044" s="337">
        <v>0.96495639097744346</v>
      </c>
      <c r="K2044" s="338">
        <v>0.96495639097744346</v>
      </c>
      <c r="L2044" s="74"/>
      <c r="M2044" s="339">
        <v>3.7375763999999999E-2</v>
      </c>
      <c r="N2044" s="340">
        <f t="shared" si="129"/>
        <v>3.7375763999999999E-2</v>
      </c>
      <c r="O2044" s="74"/>
      <c r="P2044" s="133">
        <v>3.6162017999999997E-2</v>
      </c>
      <c r="Q2044" s="133">
        <v>1.2137452000000001E-3</v>
      </c>
      <c r="R2044" s="133">
        <v>0</v>
      </c>
      <c r="S2044" s="134">
        <v>2.1679866980000001E-6</v>
      </c>
      <c r="T2044" s="135">
        <v>4.488702589162E-9</v>
      </c>
      <c r="U2044" s="135">
        <v>0</v>
      </c>
      <c r="V2044" s="342">
        <v>5.2747814999999998E-5</v>
      </c>
      <c r="W2044" s="89" t="s">
        <v>6999</v>
      </c>
      <c r="X2044" s="89"/>
      <c r="Y2044" s="89"/>
      <c r="Z2044" s="90"/>
    </row>
    <row r="2045" spans="1:26" ht="14.5" customHeight="1">
      <c r="A2045" s="74" t="s">
        <v>7034</v>
      </c>
      <c r="B2045" s="129" t="s">
        <v>6992</v>
      </c>
      <c r="C2045" s="130" t="s">
        <v>7035</v>
      </c>
      <c r="D2045" s="131" t="s">
        <v>7021</v>
      </c>
      <c r="E2045" s="129" t="s">
        <v>957</v>
      </c>
      <c r="F2045" s="132" t="s">
        <v>7036</v>
      </c>
      <c r="G2045" s="132">
        <v>0.189053425800289</v>
      </c>
      <c r="H2045" s="348">
        <v>0.189053425800289</v>
      </c>
      <c r="I2045" s="74"/>
      <c r="J2045" s="337">
        <v>0.82610879699248119</v>
      </c>
      <c r="K2045" s="338">
        <v>0.82610879699248119</v>
      </c>
      <c r="L2045" s="74"/>
      <c r="M2045" s="339">
        <v>3.1380775999999999E-2</v>
      </c>
      <c r="N2045" s="340">
        <f t="shared" si="129"/>
        <v>3.1380775999999999E-2</v>
      </c>
      <c r="O2045" s="74"/>
      <c r="P2045" s="133">
        <v>3.0355501E-2</v>
      </c>
      <c r="Q2045" s="133">
        <v>1.0252751E-3</v>
      </c>
      <c r="R2045" s="133">
        <v>0</v>
      </c>
      <c r="S2045" s="134">
        <v>1.8198740909E-6</v>
      </c>
      <c r="T2045" s="135">
        <v>3.7916977473229993E-9</v>
      </c>
      <c r="U2045" s="135">
        <v>0</v>
      </c>
      <c r="V2045" s="342">
        <v>4.4416026000000001E-5</v>
      </c>
      <c r="W2045" s="89" t="s">
        <v>6999</v>
      </c>
      <c r="X2045" s="89"/>
      <c r="Y2045" s="89"/>
      <c r="Z2045" s="90"/>
    </row>
    <row r="2046" spans="1:26" ht="14.5" customHeight="1">
      <c r="A2046" s="74" t="s">
        <v>7037</v>
      </c>
      <c r="B2046" s="129" t="s">
        <v>6992</v>
      </c>
      <c r="C2046" s="130" t="s">
        <v>7038</v>
      </c>
      <c r="D2046" s="131" t="s">
        <v>7021</v>
      </c>
      <c r="E2046" s="129" t="s">
        <v>957</v>
      </c>
      <c r="F2046" s="132" t="s">
        <v>7039</v>
      </c>
      <c r="G2046" s="132">
        <v>0.32506257798044702</v>
      </c>
      <c r="H2046" s="348">
        <v>0.32506257798044702</v>
      </c>
      <c r="I2046" s="74"/>
      <c r="J2046" s="337">
        <v>1.435455037593985</v>
      </c>
      <c r="K2046" s="338">
        <v>1.435455037593985</v>
      </c>
      <c r="L2046" s="74"/>
      <c r="M2046" s="339">
        <v>5.4160332999999998E-2</v>
      </c>
      <c r="N2046" s="340">
        <f t="shared" si="129"/>
        <v>5.4160332999999998E-2</v>
      </c>
      <c r="O2046" s="74"/>
      <c r="P2046" s="133">
        <v>5.2394914000000001E-2</v>
      </c>
      <c r="Q2046" s="133">
        <v>1.7654188E-3</v>
      </c>
      <c r="R2046" s="133">
        <v>0</v>
      </c>
      <c r="S2046" s="134">
        <v>3.1411819651000001E-6</v>
      </c>
      <c r="T2046" s="135">
        <v>6.5289156723100005E-9</v>
      </c>
      <c r="U2046" s="135">
        <v>0</v>
      </c>
      <c r="V2046" s="342">
        <v>7.6105306000000001E-5</v>
      </c>
      <c r="W2046" s="89" t="s">
        <v>6999</v>
      </c>
      <c r="X2046" s="89"/>
      <c r="Y2046" s="89"/>
      <c r="Z2046" s="90"/>
    </row>
    <row r="2047" spans="1:26" ht="14.5" customHeight="1">
      <c r="A2047" s="74" t="s">
        <v>7040</v>
      </c>
      <c r="B2047" s="129" t="s">
        <v>6992</v>
      </c>
      <c r="C2047" s="130" t="s">
        <v>7041</v>
      </c>
      <c r="D2047" s="131" t="s">
        <v>7021</v>
      </c>
      <c r="E2047" s="129" t="s">
        <v>957</v>
      </c>
      <c r="F2047" s="132" t="s">
        <v>7042</v>
      </c>
      <c r="G2047" s="132">
        <v>0.32705972403322203</v>
      </c>
      <c r="H2047" s="348">
        <v>0.32705972403322203</v>
      </c>
      <c r="I2047" s="74"/>
      <c r="J2047" s="337">
        <v>1.5014328571428572</v>
      </c>
      <c r="K2047" s="338">
        <v>1.5014328571428572</v>
      </c>
      <c r="L2047" s="74"/>
      <c r="M2047" s="339">
        <v>5.5067324000000001E-2</v>
      </c>
      <c r="N2047" s="340">
        <f t="shared" si="129"/>
        <v>5.5067324000000001E-2</v>
      </c>
      <c r="O2047" s="74"/>
      <c r="P2047" s="133">
        <v>5.3274202999999999E-2</v>
      </c>
      <c r="Q2047" s="133">
        <v>1.793121E-3</v>
      </c>
      <c r="R2047" s="133">
        <v>0</v>
      </c>
      <c r="S2047" s="134">
        <v>3.1938971244000001E-6</v>
      </c>
      <c r="T2047" s="135">
        <v>6.6313646296099999E-9</v>
      </c>
      <c r="U2047" s="135">
        <v>0</v>
      </c>
      <c r="V2047" s="342">
        <v>7.6260788999999997E-5</v>
      </c>
      <c r="W2047" s="89" t="s">
        <v>6999</v>
      </c>
      <c r="X2047" s="89"/>
      <c r="Y2047" s="89"/>
      <c r="Z2047" s="90"/>
    </row>
    <row r="2048" spans="1:26" ht="14.5" customHeight="1">
      <c r="A2048" s="74" t="s">
        <v>7043</v>
      </c>
      <c r="B2048" s="129" t="s">
        <v>6992</v>
      </c>
      <c r="C2048" s="130" t="s">
        <v>7044</v>
      </c>
      <c r="D2048" s="131" t="s">
        <v>7021</v>
      </c>
      <c r="E2048" s="129" t="s">
        <v>957</v>
      </c>
      <c r="F2048" s="132" t="s">
        <v>7045</v>
      </c>
      <c r="G2048" s="132">
        <v>0.42463058296019002</v>
      </c>
      <c r="H2048" s="348">
        <v>0.42463058296019002</v>
      </c>
      <c r="I2048" s="74"/>
      <c r="J2048" s="337">
        <v>2.0494757142857143</v>
      </c>
      <c r="K2048" s="338">
        <v>2.0494757142857143</v>
      </c>
      <c r="L2048" s="74"/>
      <c r="M2048" s="339">
        <v>6.7310550999999996E-2</v>
      </c>
      <c r="N2048" s="340">
        <f t="shared" si="129"/>
        <v>6.7310550999999996E-2</v>
      </c>
      <c r="O2048" s="74"/>
      <c r="P2048" s="133">
        <v>6.4995180999999999E-2</v>
      </c>
      <c r="Q2048" s="133">
        <v>2.3153700000000002E-3</v>
      </c>
      <c r="R2048" s="133">
        <v>0</v>
      </c>
      <c r="S2048" s="134">
        <v>3.8965935245999999E-6</v>
      </c>
      <c r="T2048" s="135">
        <v>8.5627587948900003E-9</v>
      </c>
      <c r="U2048" s="135">
        <v>0</v>
      </c>
      <c r="V2048" s="342">
        <v>9.8153747000000004E-5</v>
      </c>
      <c r="W2048" s="89" t="s">
        <v>6999</v>
      </c>
      <c r="X2048" s="89"/>
      <c r="Y2048" s="89"/>
      <c r="Z2048" s="90"/>
    </row>
    <row r="2049" spans="1:26" ht="14.5" customHeight="1">
      <c r="A2049" s="74" t="s">
        <v>7046</v>
      </c>
      <c r="B2049" s="129" t="s">
        <v>6992</v>
      </c>
      <c r="C2049" s="130" t="s">
        <v>7047</v>
      </c>
      <c r="D2049" s="131" t="s">
        <v>7021</v>
      </c>
      <c r="E2049" s="129" t="s">
        <v>957</v>
      </c>
      <c r="F2049" s="132" t="s">
        <v>7048</v>
      </c>
      <c r="G2049" s="132">
        <v>0.22402196454006498</v>
      </c>
      <c r="H2049" s="348">
        <v>0.22402196454006498</v>
      </c>
      <c r="I2049" s="74"/>
      <c r="J2049" s="337">
        <v>0.96495639097744346</v>
      </c>
      <c r="K2049" s="338">
        <v>0.96495639097744346</v>
      </c>
      <c r="L2049" s="74"/>
      <c r="M2049" s="339">
        <v>3.7375763999999999E-2</v>
      </c>
      <c r="N2049" s="340">
        <f t="shared" si="129"/>
        <v>3.7375763999999999E-2</v>
      </c>
      <c r="O2049" s="74"/>
      <c r="P2049" s="133">
        <v>3.6162017999999997E-2</v>
      </c>
      <c r="Q2049" s="133">
        <v>1.2137452000000001E-3</v>
      </c>
      <c r="R2049" s="133">
        <v>0</v>
      </c>
      <c r="S2049" s="134">
        <v>2.1679866980000001E-6</v>
      </c>
      <c r="T2049" s="135">
        <v>4.488702589162E-9</v>
      </c>
      <c r="U2049" s="135">
        <v>0</v>
      </c>
      <c r="V2049" s="342">
        <v>5.2747814999999998E-5</v>
      </c>
      <c r="W2049" s="89" t="s">
        <v>6999</v>
      </c>
      <c r="X2049" s="89"/>
      <c r="Y2049" s="89"/>
      <c r="Z2049" s="90"/>
    </row>
    <row r="2050" spans="1:26" ht="14.5" customHeight="1">
      <c r="A2050" s="74" t="s">
        <v>7049</v>
      </c>
      <c r="B2050" s="129" t="s">
        <v>6992</v>
      </c>
      <c r="C2050" s="130" t="s">
        <v>7050</v>
      </c>
      <c r="D2050" s="131" t="s">
        <v>7021</v>
      </c>
      <c r="E2050" s="129" t="s">
        <v>957</v>
      </c>
      <c r="F2050" s="132" t="s">
        <v>7051</v>
      </c>
      <c r="G2050" s="132">
        <v>0.22402196454006498</v>
      </c>
      <c r="H2050" s="348">
        <v>0.22402196454006498</v>
      </c>
      <c r="I2050" s="74"/>
      <c r="J2050" s="337">
        <v>0.96495639097744346</v>
      </c>
      <c r="K2050" s="338">
        <v>0.96495639097744346</v>
      </c>
      <c r="L2050" s="74"/>
      <c r="M2050" s="339">
        <v>3.7375763999999999E-2</v>
      </c>
      <c r="N2050" s="340">
        <f t="shared" si="129"/>
        <v>3.7375763999999999E-2</v>
      </c>
      <c r="O2050" s="74"/>
      <c r="P2050" s="133">
        <v>3.6162017999999997E-2</v>
      </c>
      <c r="Q2050" s="133">
        <v>1.2137452000000001E-3</v>
      </c>
      <c r="R2050" s="133">
        <v>0</v>
      </c>
      <c r="S2050" s="134">
        <v>2.1679866980000001E-6</v>
      </c>
      <c r="T2050" s="135">
        <v>4.488702589162E-9</v>
      </c>
      <c r="U2050" s="135">
        <v>0</v>
      </c>
      <c r="V2050" s="342">
        <v>5.2747814999999998E-5</v>
      </c>
      <c r="W2050" s="89" t="s">
        <v>6999</v>
      </c>
      <c r="X2050" s="89"/>
      <c r="Y2050" s="89"/>
      <c r="Z2050" s="90"/>
    </row>
    <row r="2051" spans="1:26" ht="14.5" customHeight="1">
      <c r="B2051" s="129" t="s">
        <v>6992</v>
      </c>
      <c r="C2051" s="127" t="s">
        <v>7052</v>
      </c>
      <c r="D2051" s="127" t="s">
        <v>7053</v>
      </c>
      <c r="G2051" s="74"/>
      <c r="H2051" s="74"/>
      <c r="I2051" s="74"/>
      <c r="J2051" s="115"/>
      <c r="K2051" s="74"/>
      <c r="L2051" s="74"/>
      <c r="M2051" s="115"/>
      <c r="N2051" s="74"/>
      <c r="O2051" s="74"/>
      <c r="P2051" s="74"/>
      <c r="V2051" s="74"/>
      <c r="W2051" s="89"/>
      <c r="X2051" s="89"/>
      <c r="Y2051" s="89"/>
      <c r="Z2051" s="90"/>
    </row>
    <row r="2052" spans="1:26" ht="14.5" customHeight="1">
      <c r="A2052" s="74" t="s">
        <v>7054</v>
      </c>
      <c r="B2052" s="129" t="s">
        <v>6992</v>
      </c>
      <c r="C2052" s="130" t="s">
        <v>7055</v>
      </c>
      <c r="D2052" s="131" t="s">
        <v>7053</v>
      </c>
      <c r="E2052" s="129" t="s">
        <v>957</v>
      </c>
      <c r="F2052" s="132" t="s">
        <v>7056</v>
      </c>
      <c r="G2052" s="132">
        <v>0.77529676190210006</v>
      </c>
      <c r="H2052" s="348">
        <v>0.77529676190210006</v>
      </c>
      <c r="I2052" s="74"/>
      <c r="J2052" s="337">
        <v>3.3039531578947368</v>
      </c>
      <c r="K2052" s="338">
        <v>3.3039531578947368</v>
      </c>
      <c r="L2052" s="74"/>
      <c r="M2052" s="339">
        <v>0.13223236999999999</v>
      </c>
      <c r="N2052" s="340">
        <f t="shared" ref="N2052:N2053" si="130">M2052</f>
        <v>0.13223236999999999</v>
      </c>
      <c r="O2052" s="74"/>
      <c r="P2052" s="133">
        <v>0.12802108000000001</v>
      </c>
      <c r="Q2052" s="133">
        <v>4.2112994999999997E-3</v>
      </c>
      <c r="R2052" s="133">
        <v>0</v>
      </c>
      <c r="S2052" s="134">
        <v>7.675124412200001E-6</v>
      </c>
      <c r="T2052" s="135">
        <v>1.5574332602420001E-8</v>
      </c>
      <c r="U2052" s="135">
        <v>0</v>
      </c>
      <c r="V2052" s="341">
        <v>1.8253078E-4</v>
      </c>
      <c r="W2052" s="89" t="s">
        <v>6999</v>
      </c>
      <c r="X2052" s="89"/>
      <c r="Y2052" s="89"/>
      <c r="Z2052" s="90"/>
    </row>
    <row r="2053" spans="1:26" ht="14.5" customHeight="1">
      <c r="A2053" s="74" t="s">
        <v>7057</v>
      </c>
      <c r="B2053" s="129" t="s">
        <v>6992</v>
      </c>
      <c r="C2053" s="130" t="s">
        <v>7058</v>
      </c>
      <c r="D2053" s="131" t="s">
        <v>7053</v>
      </c>
      <c r="E2053" s="129" t="s">
        <v>957</v>
      </c>
      <c r="F2053" s="132" t="s">
        <v>7059</v>
      </c>
      <c r="G2053" s="132">
        <v>7.49943888661085E-2</v>
      </c>
      <c r="H2053" s="348">
        <v>7.49943888661085E-2</v>
      </c>
      <c r="I2053" s="74"/>
      <c r="J2053" s="337">
        <v>0.46204913533834585</v>
      </c>
      <c r="K2053" s="338">
        <v>0.46204913533834585</v>
      </c>
      <c r="L2053" s="74"/>
      <c r="M2053" s="339">
        <v>1.1538212000000001E-2</v>
      </c>
      <c r="N2053" s="340">
        <f t="shared" si="130"/>
        <v>1.1538212000000001E-2</v>
      </c>
      <c r="O2053" s="74"/>
      <c r="P2053" s="133">
        <v>1.1113325E-2</v>
      </c>
      <c r="Q2053" s="133">
        <v>4.2488680000000003E-4</v>
      </c>
      <c r="R2053" s="133">
        <v>0</v>
      </c>
      <c r="S2053" s="134">
        <v>6.6626648545339996E-7</v>
      </c>
      <c r="T2053" s="135">
        <v>1.571326928289E-9</v>
      </c>
      <c r="U2053" s="135">
        <v>0</v>
      </c>
      <c r="V2053" s="342">
        <v>1.6504993E-5</v>
      </c>
      <c r="W2053" s="89" t="s">
        <v>6999</v>
      </c>
      <c r="X2053" s="89"/>
      <c r="Y2053" s="89"/>
      <c r="Z2053" s="90"/>
    </row>
    <row r="2054" spans="1:26" ht="14.5" customHeight="1">
      <c r="B2054" s="129" t="s">
        <v>6992</v>
      </c>
      <c r="C2054" s="127" t="s">
        <v>7060</v>
      </c>
      <c r="D2054" s="127" t="s">
        <v>7061</v>
      </c>
      <c r="G2054" s="74"/>
      <c r="H2054" s="74"/>
      <c r="I2054" s="74"/>
      <c r="J2054" s="115"/>
      <c r="K2054" s="74"/>
      <c r="L2054" s="74"/>
      <c r="M2054" s="115"/>
      <c r="N2054" s="74"/>
      <c r="O2054" s="74"/>
      <c r="P2054" s="74"/>
      <c r="V2054" s="74"/>
      <c r="W2054" s="89"/>
      <c r="X2054" s="89"/>
      <c r="Y2054" s="89"/>
      <c r="Z2054" s="90"/>
    </row>
    <row r="2055" spans="1:26" ht="14.5" customHeight="1">
      <c r="A2055" s="74" t="s">
        <v>7062</v>
      </c>
      <c r="B2055" s="129" t="s">
        <v>6992</v>
      </c>
      <c r="C2055" s="130" t="s">
        <v>7063</v>
      </c>
      <c r="D2055" s="131" t="s">
        <v>7061</v>
      </c>
      <c r="E2055" s="129" t="s">
        <v>957</v>
      </c>
      <c r="F2055" s="132" t="s">
        <v>7064</v>
      </c>
      <c r="G2055" s="132">
        <v>1.0494635462687238</v>
      </c>
      <c r="H2055" s="348">
        <v>1.0494635462687238</v>
      </c>
      <c r="I2055" s="74"/>
      <c r="J2055" s="337">
        <v>3.3555134586466164</v>
      </c>
      <c r="K2055" s="338">
        <v>3.3555134586466164</v>
      </c>
      <c r="L2055" s="74"/>
      <c r="M2055" s="339">
        <v>0.22583537000000001</v>
      </c>
      <c r="N2055" s="340">
        <f t="shared" ref="N2055" si="131">M2055</f>
        <v>0.22583537000000001</v>
      </c>
      <c r="O2055" s="74"/>
      <c r="P2055" s="133">
        <v>0.21997384</v>
      </c>
      <c r="Q2055" s="133">
        <v>5.8615357E-3</v>
      </c>
      <c r="R2055" s="133">
        <v>0</v>
      </c>
      <c r="S2055" s="134">
        <v>1.31878802356E-5</v>
      </c>
      <c r="T2055" s="135">
        <v>2.167727735678E-8</v>
      </c>
      <c r="U2055" s="135">
        <v>0</v>
      </c>
      <c r="V2055" s="341">
        <v>2.5810843999999998E-4</v>
      </c>
      <c r="W2055" s="89" t="s">
        <v>6999</v>
      </c>
      <c r="X2055" s="89"/>
      <c r="Y2055" s="89"/>
      <c r="Z2055" s="90"/>
    </row>
    <row r="2056" spans="1:26" ht="14.5" customHeight="1">
      <c r="B2056" s="129" t="s">
        <v>6992</v>
      </c>
      <c r="C2056" s="127" t="s">
        <v>7065</v>
      </c>
      <c r="D2056" s="127" t="s">
        <v>7066</v>
      </c>
      <c r="G2056" s="74"/>
      <c r="H2056" s="74"/>
      <c r="I2056" s="74"/>
      <c r="J2056" s="115"/>
      <c r="K2056" s="74"/>
      <c r="L2056" s="74"/>
      <c r="M2056" s="115"/>
      <c r="N2056" s="74"/>
      <c r="O2056" s="74"/>
      <c r="P2056" s="74"/>
      <c r="V2056" s="74"/>
      <c r="W2056" s="89"/>
      <c r="X2056" s="89"/>
      <c r="Y2056" s="89"/>
      <c r="Z2056" s="90"/>
    </row>
    <row r="2057" spans="1:26" ht="14.5" customHeight="1">
      <c r="A2057" s="74" t="s">
        <v>7067</v>
      </c>
      <c r="B2057" s="129" t="s">
        <v>6992</v>
      </c>
      <c r="C2057" s="130" t="s">
        <v>7068</v>
      </c>
      <c r="D2057" s="131" t="s">
        <v>7066</v>
      </c>
      <c r="E2057" s="129" t="s">
        <v>957</v>
      </c>
      <c r="F2057" s="132" t="s">
        <v>7069</v>
      </c>
      <c r="G2057" s="132">
        <v>0.28106929203991499</v>
      </c>
      <c r="H2057" s="348">
        <v>0.28106929203991499</v>
      </c>
      <c r="I2057" s="74"/>
      <c r="J2057" s="337">
        <v>1.6540600751879697</v>
      </c>
      <c r="K2057" s="338">
        <v>1.6540600751879697</v>
      </c>
      <c r="L2057" s="74"/>
      <c r="M2057" s="339">
        <v>4.3416050999999997E-2</v>
      </c>
      <c r="N2057" s="340">
        <f t="shared" ref="N2057:N2080" si="132">M2057</f>
        <v>4.3416050999999997E-2</v>
      </c>
      <c r="O2057" s="74"/>
      <c r="P2057" s="133">
        <v>4.1838330999999999E-2</v>
      </c>
      <c r="Q2057" s="133">
        <v>1.5777196E-3</v>
      </c>
      <c r="R2057" s="133">
        <v>0</v>
      </c>
      <c r="S2057" s="134">
        <v>2.5082932682800002E-6</v>
      </c>
      <c r="T2057" s="135">
        <v>5.8347620725999996E-9</v>
      </c>
      <c r="U2057" s="135">
        <v>0</v>
      </c>
      <c r="V2057" s="342">
        <v>6.2375558000000005E-5</v>
      </c>
      <c r="W2057" s="89" t="s">
        <v>6999</v>
      </c>
      <c r="X2057" s="89"/>
      <c r="Y2057" s="89"/>
      <c r="Z2057" s="90"/>
    </row>
    <row r="2058" spans="1:26" ht="14.5" customHeight="1">
      <c r="A2058" s="74" t="s">
        <v>7070</v>
      </c>
      <c r="B2058" s="129" t="s">
        <v>6992</v>
      </c>
      <c r="C2058" s="130" t="s">
        <v>7071</v>
      </c>
      <c r="D2058" s="131" t="s">
        <v>7066</v>
      </c>
      <c r="E2058" s="129" t="s">
        <v>957</v>
      </c>
      <c r="F2058" s="132" t="s">
        <v>7072</v>
      </c>
      <c r="G2058" s="132">
        <v>0.304091752251611</v>
      </c>
      <c r="H2058" s="348">
        <v>0.304091752251611</v>
      </c>
      <c r="I2058" s="74"/>
      <c r="J2058" s="337">
        <v>1.71414992481203</v>
      </c>
      <c r="K2058" s="338">
        <v>1.71414992481203</v>
      </c>
      <c r="L2058" s="74"/>
      <c r="M2058" s="339">
        <v>4.9049379999999997E-2</v>
      </c>
      <c r="N2058" s="340">
        <f t="shared" si="132"/>
        <v>4.9049379999999997E-2</v>
      </c>
      <c r="O2058" s="74"/>
      <c r="P2058" s="133">
        <v>4.7339740999999998E-2</v>
      </c>
      <c r="Q2058" s="133">
        <v>1.7096387000000001E-3</v>
      </c>
      <c r="R2058" s="133">
        <v>0</v>
      </c>
      <c r="S2058" s="134">
        <v>2.8381139637699999E-6</v>
      </c>
      <c r="T2058" s="135">
        <v>6.3226282354700005E-9</v>
      </c>
      <c r="U2058" s="135">
        <v>0</v>
      </c>
      <c r="V2058" s="342">
        <v>6.8215833999999998E-5</v>
      </c>
      <c r="W2058" s="89" t="s">
        <v>6999</v>
      </c>
      <c r="X2058" s="89"/>
      <c r="Y2058" s="89"/>
      <c r="Z2058" s="90"/>
    </row>
    <row r="2059" spans="1:26" ht="14.5" customHeight="1">
      <c r="A2059" s="74" t="s">
        <v>7073</v>
      </c>
      <c r="B2059" s="129" t="s">
        <v>6992</v>
      </c>
      <c r="C2059" s="130" t="s">
        <v>7074</v>
      </c>
      <c r="D2059" s="131" t="s">
        <v>7066</v>
      </c>
      <c r="E2059" s="129" t="s">
        <v>957</v>
      </c>
      <c r="F2059" s="132" t="s">
        <v>7075</v>
      </c>
      <c r="G2059" s="132">
        <v>6.3904727452654603E-2</v>
      </c>
      <c r="H2059" s="348">
        <v>6.3904727452654603E-2</v>
      </c>
      <c r="I2059" s="74"/>
      <c r="J2059" s="337">
        <v>0.3155670902255639</v>
      </c>
      <c r="K2059" s="338">
        <v>0.3155670902255639</v>
      </c>
      <c r="L2059" s="74"/>
      <c r="M2059" s="339">
        <v>1.0535044E-2</v>
      </c>
      <c r="N2059" s="340">
        <f t="shared" si="132"/>
        <v>1.0535044E-2</v>
      </c>
      <c r="O2059" s="74"/>
      <c r="P2059" s="133">
        <v>1.0183258000000001E-2</v>
      </c>
      <c r="Q2059" s="133">
        <v>3.5178640000000001E-4</v>
      </c>
      <c r="R2059" s="133">
        <v>0</v>
      </c>
      <c r="S2059" s="134">
        <v>6.1050705385999995E-7</v>
      </c>
      <c r="T2059" s="135">
        <v>1.3009852108820002E-9</v>
      </c>
      <c r="U2059" s="135">
        <v>0</v>
      </c>
      <c r="V2059" s="342">
        <v>1.4634216999999999E-5</v>
      </c>
      <c r="W2059" s="89" t="s">
        <v>6999</v>
      </c>
      <c r="X2059" s="89"/>
      <c r="Y2059" s="89"/>
      <c r="Z2059" s="90"/>
    </row>
    <row r="2060" spans="1:26" ht="14.5" customHeight="1">
      <c r="A2060" s="74" t="s">
        <v>7076</v>
      </c>
      <c r="B2060" s="129" t="s">
        <v>6992</v>
      </c>
      <c r="C2060" s="130" t="s">
        <v>7077</v>
      </c>
      <c r="D2060" s="131" t="s">
        <v>7066</v>
      </c>
      <c r="E2060" s="129" t="s">
        <v>957</v>
      </c>
      <c r="F2060" s="132" t="s">
        <v>7078</v>
      </c>
      <c r="G2060" s="132">
        <v>0.13963790162301182</v>
      </c>
      <c r="H2060" s="348">
        <v>0.13963790162301182</v>
      </c>
      <c r="I2060" s="74"/>
      <c r="J2060" s="337">
        <v>0.72347806015037586</v>
      </c>
      <c r="K2060" s="338">
        <v>0.72347806015037586</v>
      </c>
      <c r="L2060" s="74"/>
      <c r="M2060" s="339">
        <v>2.2990136000000001E-2</v>
      </c>
      <c r="N2060" s="340">
        <f t="shared" si="132"/>
        <v>2.2990136000000001E-2</v>
      </c>
      <c r="O2060" s="74"/>
      <c r="P2060" s="133">
        <v>2.2213871999999999E-2</v>
      </c>
      <c r="Q2060" s="133">
        <v>7.7626327000000002E-4</v>
      </c>
      <c r="R2060" s="133">
        <v>0</v>
      </c>
      <c r="S2060" s="134">
        <v>1.33176692675E-6</v>
      </c>
      <c r="T2060" s="135">
        <v>2.8707961370720001E-9</v>
      </c>
      <c r="U2060" s="135">
        <v>0</v>
      </c>
      <c r="V2060" s="342">
        <v>3.1816512999999998E-5</v>
      </c>
      <c r="W2060" s="89" t="s">
        <v>6999</v>
      </c>
      <c r="X2060" s="89"/>
      <c r="Y2060" s="89"/>
      <c r="Z2060" s="90"/>
    </row>
    <row r="2061" spans="1:26" ht="14.5" customHeight="1">
      <c r="A2061" s="74" t="s">
        <v>7079</v>
      </c>
      <c r="B2061" s="129" t="s">
        <v>6992</v>
      </c>
      <c r="C2061" s="130" t="s">
        <v>7080</v>
      </c>
      <c r="D2061" s="131" t="s">
        <v>7066</v>
      </c>
      <c r="E2061" s="129" t="s">
        <v>957</v>
      </c>
      <c r="F2061" s="132" t="s">
        <v>7081</v>
      </c>
      <c r="G2061" s="132">
        <v>0.14684836616831071</v>
      </c>
      <c r="H2061" s="348">
        <v>0.14684836616831071</v>
      </c>
      <c r="I2061" s="74"/>
      <c r="J2061" s="337">
        <v>0.66538404511278193</v>
      </c>
      <c r="K2061" s="338">
        <v>0.66538404511278193</v>
      </c>
      <c r="L2061" s="74"/>
      <c r="M2061" s="339">
        <v>2.5948285000000001E-2</v>
      </c>
      <c r="N2061" s="340">
        <f t="shared" si="132"/>
        <v>2.5948285000000001E-2</v>
      </c>
      <c r="O2061" s="74"/>
      <c r="P2061" s="133">
        <v>2.5136366E-2</v>
      </c>
      <c r="Q2061" s="133">
        <v>8.1191829000000005E-4</v>
      </c>
      <c r="R2061" s="133">
        <v>0</v>
      </c>
      <c r="S2061" s="134">
        <v>1.50697640094E-6</v>
      </c>
      <c r="T2061" s="135">
        <v>3.002656401879E-9</v>
      </c>
      <c r="U2061" s="135">
        <v>0</v>
      </c>
      <c r="V2061" s="342">
        <v>3.4265659999999997E-5</v>
      </c>
      <c r="W2061" s="89" t="s">
        <v>6999</v>
      </c>
      <c r="X2061" s="89"/>
      <c r="Y2061" s="89"/>
      <c r="Z2061" s="90"/>
    </row>
    <row r="2062" spans="1:26" ht="14.5" customHeight="1">
      <c r="A2062" s="74" t="s">
        <v>7082</v>
      </c>
      <c r="B2062" s="129" t="s">
        <v>6992</v>
      </c>
      <c r="C2062" s="130" t="s">
        <v>7083</v>
      </c>
      <c r="D2062" s="131" t="s">
        <v>7066</v>
      </c>
      <c r="E2062" s="129" t="s">
        <v>957</v>
      </c>
      <c r="F2062" s="132" t="s">
        <v>7084</v>
      </c>
      <c r="G2062" s="132">
        <v>8.5328594675208702E-2</v>
      </c>
      <c r="H2062" s="348">
        <v>8.5328594675208702E-2</v>
      </c>
      <c r="I2062" s="74"/>
      <c r="J2062" s="337">
        <v>0.3514115639097744</v>
      </c>
      <c r="K2062" s="338">
        <v>0.3514115639097744</v>
      </c>
      <c r="L2062" s="74"/>
      <c r="M2062" s="339">
        <v>1.5744414000000002E-2</v>
      </c>
      <c r="N2062" s="340">
        <f t="shared" si="132"/>
        <v>1.5744414000000002E-2</v>
      </c>
      <c r="O2062" s="74"/>
      <c r="P2062" s="133">
        <v>1.527207E-2</v>
      </c>
      <c r="Q2062" s="133">
        <v>4.7234407999999998E-4</v>
      </c>
      <c r="R2062" s="133">
        <v>0</v>
      </c>
      <c r="S2062" s="134">
        <v>9.1559173347999996E-7</v>
      </c>
      <c r="T2062" s="135">
        <v>1.7468346019849999E-9</v>
      </c>
      <c r="U2062" s="135">
        <v>0</v>
      </c>
      <c r="V2062" s="342">
        <v>2.0376339999999999E-5</v>
      </c>
      <c r="W2062" s="89" t="s">
        <v>6999</v>
      </c>
      <c r="X2062" s="89"/>
      <c r="Y2062" s="89"/>
      <c r="Z2062" s="90"/>
    </row>
    <row r="2063" spans="1:26" ht="14.5" customHeight="1">
      <c r="A2063" s="74" t="s">
        <v>7085</v>
      </c>
      <c r="B2063" s="129" t="s">
        <v>6992</v>
      </c>
      <c r="C2063" s="130" t="s">
        <v>7086</v>
      </c>
      <c r="D2063" s="131" t="s">
        <v>7066</v>
      </c>
      <c r="E2063" s="129" t="s">
        <v>957</v>
      </c>
      <c r="F2063" s="132" t="s">
        <v>7087</v>
      </c>
      <c r="G2063" s="132">
        <v>0.21920785032574061</v>
      </c>
      <c r="H2063" s="348">
        <v>0.21920785032574061</v>
      </c>
      <c r="I2063" s="74"/>
      <c r="J2063" s="337">
        <v>1.2253934586466164</v>
      </c>
      <c r="K2063" s="338">
        <v>1.2253934586466164</v>
      </c>
      <c r="L2063" s="74"/>
      <c r="M2063" s="339">
        <v>3.6097433999999998E-2</v>
      </c>
      <c r="N2063" s="340">
        <f t="shared" si="132"/>
        <v>3.6097433999999998E-2</v>
      </c>
      <c r="O2063" s="74"/>
      <c r="P2063" s="133">
        <v>3.4859493999999998E-2</v>
      </c>
      <c r="Q2063" s="133">
        <v>1.2379403E-3</v>
      </c>
      <c r="R2063" s="133">
        <v>0</v>
      </c>
      <c r="S2063" s="134">
        <v>2.08989774079E-6</v>
      </c>
      <c r="T2063" s="135">
        <v>4.5781816016020004E-9</v>
      </c>
      <c r="U2063" s="135">
        <v>0</v>
      </c>
      <c r="V2063" s="342">
        <v>4.9416987000000002E-5</v>
      </c>
      <c r="W2063" s="89" t="s">
        <v>6999</v>
      </c>
      <c r="X2063" s="89"/>
      <c r="Y2063" s="89"/>
      <c r="Z2063" s="90"/>
    </row>
    <row r="2064" spans="1:26" ht="14.5" customHeight="1">
      <c r="A2064" s="74" t="s">
        <v>7088</v>
      </c>
      <c r="B2064" s="129" t="s">
        <v>6992</v>
      </c>
      <c r="C2064" s="130" t="s">
        <v>7089</v>
      </c>
      <c r="D2064" s="131" t="s">
        <v>7066</v>
      </c>
      <c r="E2064" s="129" t="s">
        <v>957</v>
      </c>
      <c r="F2064" s="132" t="s">
        <v>7090</v>
      </c>
      <c r="G2064" s="132">
        <v>0.1339484662747821</v>
      </c>
      <c r="H2064" s="348">
        <v>0.1339484662747821</v>
      </c>
      <c r="I2064" s="74"/>
      <c r="J2064" s="337">
        <v>0.73948192481203001</v>
      </c>
      <c r="K2064" s="338">
        <v>0.73948192481203001</v>
      </c>
      <c r="L2064" s="74"/>
      <c r="M2064" s="339">
        <v>2.1930821E-2</v>
      </c>
      <c r="N2064" s="340">
        <f t="shared" si="132"/>
        <v>2.1930821E-2</v>
      </c>
      <c r="O2064" s="74"/>
      <c r="P2064" s="133">
        <v>2.1176766E-2</v>
      </c>
      <c r="Q2064" s="133">
        <v>7.5405505999999998E-4</v>
      </c>
      <c r="R2064" s="133">
        <v>0</v>
      </c>
      <c r="S2064" s="134">
        <v>1.26959030602E-6</v>
      </c>
      <c r="T2064" s="135">
        <v>2.788665164367E-9</v>
      </c>
      <c r="U2064" s="135">
        <v>0</v>
      </c>
      <c r="V2064" s="342">
        <v>3.0294804000000001E-5</v>
      </c>
      <c r="W2064" s="89" t="s">
        <v>6999</v>
      </c>
      <c r="X2064" s="89"/>
      <c r="Y2064" s="89"/>
      <c r="Z2064" s="90"/>
    </row>
    <row r="2065" spans="1:26" ht="14.5" customHeight="1">
      <c r="A2065" s="74" t="s">
        <v>7091</v>
      </c>
      <c r="B2065" s="129" t="s">
        <v>6992</v>
      </c>
      <c r="C2065" s="130" t="s">
        <v>7092</v>
      </c>
      <c r="D2065" s="131" t="s">
        <v>7066</v>
      </c>
      <c r="E2065" s="129" t="s">
        <v>957</v>
      </c>
      <c r="F2065" s="132" t="s">
        <v>7093</v>
      </c>
      <c r="G2065" s="132">
        <v>0.35322067254068801</v>
      </c>
      <c r="H2065" s="348">
        <v>0.35322067254068801</v>
      </c>
      <c r="I2065" s="74"/>
      <c r="J2065" s="337">
        <v>1.5273822556390977</v>
      </c>
      <c r="K2065" s="338">
        <v>1.5273822556390977</v>
      </c>
      <c r="L2065" s="74"/>
      <c r="M2065" s="339">
        <v>6.1805872999999997E-2</v>
      </c>
      <c r="N2065" s="340">
        <f t="shared" si="132"/>
        <v>6.1805872999999997E-2</v>
      </c>
      <c r="O2065" s="74"/>
      <c r="P2065" s="133">
        <v>5.9875195999999999E-2</v>
      </c>
      <c r="Q2065" s="133">
        <v>1.9306765E-3</v>
      </c>
      <c r="R2065" s="133">
        <v>0</v>
      </c>
      <c r="S2065" s="134">
        <v>3.5896400344999998E-6</v>
      </c>
      <c r="T2065" s="135">
        <v>7.1400760747400002E-9</v>
      </c>
      <c r="U2065" s="135">
        <v>0</v>
      </c>
      <c r="V2065" s="342">
        <v>8.2688659000000001E-5</v>
      </c>
      <c r="W2065" s="89" t="s">
        <v>6999</v>
      </c>
      <c r="X2065" s="89"/>
      <c r="Y2065" s="89"/>
      <c r="Z2065" s="90"/>
    </row>
    <row r="2066" spans="1:26" ht="14.5" customHeight="1">
      <c r="A2066" s="74" t="s">
        <v>7094</v>
      </c>
      <c r="B2066" s="129" t="s">
        <v>6992</v>
      </c>
      <c r="C2066" s="130" t="s">
        <v>7095</v>
      </c>
      <c r="D2066" s="131" t="s">
        <v>7066</v>
      </c>
      <c r="E2066" s="129" t="s">
        <v>957</v>
      </c>
      <c r="F2066" s="132" t="s">
        <v>7096</v>
      </c>
      <c r="G2066" s="132">
        <v>0.49053307837460802</v>
      </c>
      <c r="H2066" s="348">
        <v>0.49053307837460802</v>
      </c>
      <c r="I2066" s="74"/>
      <c r="J2066" s="337">
        <v>2.4352443609022556</v>
      </c>
      <c r="K2066" s="338">
        <v>2.4352443609022556</v>
      </c>
      <c r="L2066" s="74"/>
      <c r="M2066" s="339">
        <v>8.0204093000000004E-2</v>
      </c>
      <c r="N2066" s="340">
        <f t="shared" si="132"/>
        <v>8.0204093000000004E-2</v>
      </c>
      <c r="O2066" s="74"/>
      <c r="P2066" s="133">
        <v>7.7507138000000003E-2</v>
      </c>
      <c r="Q2066" s="133">
        <v>2.6969543000000002E-3</v>
      </c>
      <c r="R2066" s="133">
        <v>0</v>
      </c>
      <c r="S2066" s="134">
        <v>4.6467109961000003E-6</v>
      </c>
      <c r="T2066" s="135">
        <v>9.9739436261899997E-9</v>
      </c>
      <c r="U2066" s="135">
        <v>0</v>
      </c>
      <c r="V2066" s="341">
        <v>1.1215574E-4</v>
      </c>
      <c r="W2066" s="89" t="s">
        <v>6999</v>
      </c>
      <c r="X2066" s="89"/>
      <c r="Y2066" s="89"/>
      <c r="Z2066" s="90"/>
    </row>
    <row r="2067" spans="1:26" ht="14.5" customHeight="1">
      <c r="A2067" s="74" t="s">
        <v>7097</v>
      </c>
      <c r="B2067" s="129" t="s">
        <v>6992</v>
      </c>
      <c r="C2067" s="130" t="s">
        <v>7098</v>
      </c>
      <c r="D2067" s="131" t="s">
        <v>7066</v>
      </c>
      <c r="E2067" s="129" t="s">
        <v>957</v>
      </c>
      <c r="F2067" s="132" t="s">
        <v>7099</v>
      </c>
      <c r="G2067" s="132">
        <v>0.14118757774919699</v>
      </c>
      <c r="H2067" s="348">
        <v>0.14118757774919699</v>
      </c>
      <c r="I2067" s="74"/>
      <c r="J2067" s="337">
        <v>0.71532878947368417</v>
      </c>
      <c r="K2067" s="338">
        <v>0.71532878947368417</v>
      </c>
      <c r="L2067" s="74"/>
      <c r="M2067" s="339">
        <v>2.3228212000000002E-2</v>
      </c>
      <c r="N2067" s="340">
        <f t="shared" si="132"/>
        <v>2.3228212000000002E-2</v>
      </c>
      <c r="O2067" s="74"/>
      <c r="P2067" s="133">
        <v>2.2447422000000002E-2</v>
      </c>
      <c r="Q2067" s="133">
        <v>7.8078991999999995E-4</v>
      </c>
      <c r="R2067" s="133">
        <v>0</v>
      </c>
      <c r="S2067" s="134">
        <v>1.3457687042E-6</v>
      </c>
      <c r="T2067" s="135">
        <v>2.8875366756530003E-9</v>
      </c>
      <c r="U2067" s="135">
        <v>0</v>
      </c>
      <c r="V2067" s="342">
        <v>3.2226617000000001E-5</v>
      </c>
      <c r="W2067" s="89" t="s">
        <v>6999</v>
      </c>
      <c r="X2067" s="89"/>
      <c r="Y2067" s="89"/>
      <c r="Z2067" s="90"/>
    </row>
    <row r="2068" spans="1:26" ht="14.5" customHeight="1">
      <c r="A2068" s="74" t="s">
        <v>7100</v>
      </c>
      <c r="B2068" s="129" t="s">
        <v>6992</v>
      </c>
      <c r="C2068" s="130" t="s">
        <v>7101</v>
      </c>
      <c r="D2068" s="131" t="s">
        <v>7066</v>
      </c>
      <c r="E2068" s="129" t="s">
        <v>957</v>
      </c>
      <c r="F2068" s="132" t="s">
        <v>7102</v>
      </c>
      <c r="G2068" s="132">
        <v>0.21176838976020021</v>
      </c>
      <c r="H2068" s="348">
        <v>0.21176838976020021</v>
      </c>
      <c r="I2068" s="74"/>
      <c r="J2068" s="337">
        <v>1.190354962406015</v>
      </c>
      <c r="K2068" s="338">
        <v>1.190354962406015</v>
      </c>
      <c r="L2068" s="74"/>
      <c r="M2068" s="339">
        <v>3.3436059999999997E-2</v>
      </c>
      <c r="N2068" s="340">
        <f t="shared" si="132"/>
        <v>3.3436059999999997E-2</v>
      </c>
      <c r="O2068" s="74"/>
      <c r="P2068" s="133">
        <v>3.2251452999999999E-2</v>
      </c>
      <c r="Q2068" s="133">
        <v>1.1846070000000001E-3</v>
      </c>
      <c r="R2068" s="133">
        <v>0</v>
      </c>
      <c r="S2068" s="134">
        <v>1.9335403363800001E-6</v>
      </c>
      <c r="T2068" s="135">
        <v>4.3809429041549998E-9</v>
      </c>
      <c r="U2068" s="135">
        <v>0</v>
      </c>
      <c r="V2068" s="342">
        <v>4.7531241000000002E-5</v>
      </c>
      <c r="W2068" s="89" t="s">
        <v>6999</v>
      </c>
      <c r="X2068" s="89"/>
      <c r="Y2068" s="89"/>
      <c r="Z2068" s="90"/>
    </row>
    <row r="2069" spans="1:26" ht="14.5" customHeight="1">
      <c r="A2069" s="74" t="s">
        <v>7103</v>
      </c>
      <c r="B2069" s="129" t="s">
        <v>6992</v>
      </c>
      <c r="C2069" s="130" t="s">
        <v>7104</v>
      </c>
      <c r="D2069" s="131" t="s">
        <v>7066</v>
      </c>
      <c r="E2069" s="129" t="s">
        <v>957</v>
      </c>
      <c r="F2069" s="132" t="s">
        <v>7105</v>
      </c>
      <c r="G2069" s="132">
        <v>0.1248438450898082</v>
      </c>
      <c r="H2069" s="348">
        <v>0.1248438450898082</v>
      </c>
      <c r="I2069" s="74"/>
      <c r="J2069" s="337">
        <v>0.62945774436090218</v>
      </c>
      <c r="K2069" s="338">
        <v>0.62945774436090218</v>
      </c>
      <c r="L2069" s="74"/>
      <c r="M2069" s="339">
        <v>2.1223855999999999E-2</v>
      </c>
      <c r="N2069" s="340">
        <f t="shared" si="132"/>
        <v>2.1223855999999999E-2</v>
      </c>
      <c r="O2069" s="74"/>
      <c r="P2069" s="133">
        <v>2.0528037999999998E-2</v>
      </c>
      <c r="Q2069" s="133">
        <v>6.9581828000000003E-4</v>
      </c>
      <c r="R2069" s="133">
        <v>0</v>
      </c>
      <c r="S2069" s="134">
        <v>1.23069769241E-6</v>
      </c>
      <c r="T2069" s="135">
        <v>2.5732924525180001E-9</v>
      </c>
      <c r="U2069" s="135">
        <v>0</v>
      </c>
      <c r="V2069" s="342">
        <v>2.8595583000000001E-5</v>
      </c>
      <c r="W2069" s="89" t="s">
        <v>6999</v>
      </c>
      <c r="X2069" s="89"/>
      <c r="Y2069" s="89"/>
      <c r="Z2069" s="90"/>
    </row>
    <row r="2070" spans="1:26" ht="14.5" customHeight="1">
      <c r="A2070" s="74" t="s">
        <v>7106</v>
      </c>
      <c r="B2070" s="129" t="s">
        <v>6992</v>
      </c>
      <c r="C2070" s="130" t="s">
        <v>7107</v>
      </c>
      <c r="D2070" s="131" t="s">
        <v>7066</v>
      </c>
      <c r="E2070" s="129" t="s">
        <v>957</v>
      </c>
      <c r="F2070" s="132" t="s">
        <v>7108</v>
      </c>
      <c r="G2070" s="132">
        <v>9.8176827216070989E-2</v>
      </c>
      <c r="H2070" s="348">
        <v>9.8176827216070989E-2</v>
      </c>
      <c r="I2070" s="74"/>
      <c r="J2070" s="337">
        <v>0.41170569924812028</v>
      </c>
      <c r="K2070" s="338">
        <v>0.41170569924812028</v>
      </c>
      <c r="L2070" s="74"/>
      <c r="M2070" s="339">
        <v>1.7891110000000002E-2</v>
      </c>
      <c r="N2070" s="340">
        <f t="shared" si="132"/>
        <v>1.7891110000000002E-2</v>
      </c>
      <c r="O2070" s="74"/>
      <c r="P2070" s="133">
        <v>1.7351729999999999E-2</v>
      </c>
      <c r="Q2070" s="133">
        <v>5.3937951999999997E-4</v>
      </c>
      <c r="R2070" s="133">
        <v>0</v>
      </c>
      <c r="S2070" s="134">
        <v>1.04027159241E-6</v>
      </c>
      <c r="T2070" s="135">
        <v>1.9947467804860001E-9</v>
      </c>
      <c r="U2070" s="135">
        <v>0</v>
      </c>
      <c r="V2070" s="342">
        <v>2.3079074E-5</v>
      </c>
      <c r="W2070" s="89" t="s">
        <v>6999</v>
      </c>
      <c r="X2070" s="89"/>
      <c r="Y2070" s="89"/>
      <c r="Z2070" s="90"/>
    </row>
    <row r="2071" spans="1:26" ht="14.5" customHeight="1">
      <c r="A2071" s="74" t="s">
        <v>7109</v>
      </c>
      <c r="B2071" s="129" t="s">
        <v>6992</v>
      </c>
      <c r="C2071" s="130" t="s">
        <v>7110</v>
      </c>
      <c r="D2071" s="131" t="s">
        <v>7066</v>
      </c>
      <c r="E2071" s="129" t="s">
        <v>957</v>
      </c>
      <c r="F2071" s="132" t="s">
        <v>7111</v>
      </c>
      <c r="G2071" s="132">
        <v>7.7910696682351496E-2</v>
      </c>
      <c r="H2071" s="348">
        <v>7.7910696682351496E-2</v>
      </c>
      <c r="I2071" s="74"/>
      <c r="J2071" s="337">
        <v>0.39792650375939848</v>
      </c>
      <c r="K2071" s="338">
        <v>0.39792650375939848</v>
      </c>
      <c r="L2071" s="74"/>
      <c r="M2071" s="339">
        <v>1.317111E-2</v>
      </c>
      <c r="N2071" s="340">
        <f t="shared" si="132"/>
        <v>1.317111E-2</v>
      </c>
      <c r="O2071" s="74"/>
      <c r="P2071" s="133">
        <v>1.2735873E-2</v>
      </c>
      <c r="Q2071" s="133">
        <v>4.3523618999999998E-4</v>
      </c>
      <c r="R2071" s="133">
        <v>0</v>
      </c>
      <c r="S2071" s="134">
        <v>7.6354157497999998E-7</v>
      </c>
      <c r="T2071" s="135">
        <v>1.6096012913779998E-9</v>
      </c>
      <c r="U2071" s="135">
        <v>0</v>
      </c>
      <c r="V2071" s="342">
        <v>1.7851242000000001E-5</v>
      </c>
      <c r="W2071" s="89" t="s">
        <v>6999</v>
      </c>
      <c r="X2071" s="89"/>
      <c r="Y2071" s="89"/>
      <c r="Z2071" s="90"/>
    </row>
    <row r="2072" spans="1:26" ht="14.5" customHeight="1">
      <c r="A2072" s="74" t="s">
        <v>7112</v>
      </c>
      <c r="B2072" s="129" t="s">
        <v>6992</v>
      </c>
      <c r="C2072" s="130" t="s">
        <v>7113</v>
      </c>
      <c r="D2072" s="131" t="s">
        <v>7066</v>
      </c>
      <c r="E2072" s="129" t="s">
        <v>957</v>
      </c>
      <c r="F2072" s="132" t="s">
        <v>7114</v>
      </c>
      <c r="G2072" s="132">
        <v>9.9641155903176404E-2</v>
      </c>
      <c r="H2072" s="348">
        <v>9.9641155903176404E-2</v>
      </c>
      <c r="I2072" s="74"/>
      <c r="J2072" s="337">
        <v>0.44747603007518794</v>
      </c>
      <c r="K2072" s="338">
        <v>0.44747603007518794</v>
      </c>
      <c r="L2072" s="74"/>
      <c r="M2072" s="339">
        <v>1.6821999000000001E-2</v>
      </c>
      <c r="N2072" s="340">
        <f t="shared" si="132"/>
        <v>1.6821999000000001E-2</v>
      </c>
      <c r="O2072" s="74"/>
      <c r="P2072" s="133">
        <v>1.6279063E-2</v>
      </c>
      <c r="Q2072" s="133">
        <v>5.4293582999999997E-4</v>
      </c>
      <c r="R2072" s="133">
        <v>0</v>
      </c>
      <c r="S2072" s="134">
        <v>9.7596303365999992E-7</v>
      </c>
      <c r="T2072" s="135">
        <v>2.0078987719170003E-9</v>
      </c>
      <c r="U2072" s="135">
        <v>0</v>
      </c>
      <c r="V2072" s="342">
        <v>2.3168385999999998E-5</v>
      </c>
      <c r="W2072" s="89" t="s">
        <v>6999</v>
      </c>
      <c r="X2072" s="89"/>
      <c r="Y2072" s="89"/>
      <c r="Z2072" s="90"/>
    </row>
    <row r="2073" spans="1:26" ht="14.5" customHeight="1">
      <c r="A2073" s="74" t="s">
        <v>7115</v>
      </c>
      <c r="B2073" s="129" t="s">
        <v>6992</v>
      </c>
      <c r="C2073" s="130" t="s">
        <v>7116</v>
      </c>
      <c r="D2073" s="131" t="s">
        <v>7066</v>
      </c>
      <c r="E2073" s="129" t="s">
        <v>957</v>
      </c>
      <c r="F2073" s="132" t="s">
        <v>7117</v>
      </c>
      <c r="G2073" s="132">
        <v>0.184679608250717</v>
      </c>
      <c r="H2073" s="348">
        <v>0.184679608250717</v>
      </c>
      <c r="I2073" s="74"/>
      <c r="J2073" s="337">
        <v>1.0323823308270677</v>
      </c>
      <c r="K2073" s="338">
        <v>1.0323823308270677</v>
      </c>
      <c r="L2073" s="74"/>
      <c r="M2073" s="339">
        <v>2.8808803000000001E-2</v>
      </c>
      <c r="N2073" s="340">
        <f t="shared" si="132"/>
        <v>2.8808803000000001E-2</v>
      </c>
      <c r="O2073" s="74"/>
      <c r="P2073" s="133">
        <v>2.7781685E-2</v>
      </c>
      <c r="Q2073" s="133">
        <v>1.0271175999999999E-3</v>
      </c>
      <c r="R2073" s="133">
        <v>0</v>
      </c>
      <c r="S2073" s="134">
        <v>1.6655686477200001E-6</v>
      </c>
      <c r="T2073" s="135">
        <v>3.7985118642480005E-9</v>
      </c>
      <c r="U2073" s="135">
        <v>0</v>
      </c>
      <c r="V2073" s="342">
        <v>4.1313265000000001E-5</v>
      </c>
      <c r="W2073" s="89" t="s">
        <v>6999</v>
      </c>
      <c r="X2073" s="89"/>
      <c r="Y2073" s="89"/>
      <c r="Z2073" s="90"/>
    </row>
    <row r="2074" spans="1:26" ht="14.5" customHeight="1">
      <c r="A2074" s="74" t="s">
        <v>7118</v>
      </c>
      <c r="B2074" s="129" t="s">
        <v>6992</v>
      </c>
      <c r="C2074" s="130" t="s">
        <v>7119</v>
      </c>
      <c r="D2074" s="131" t="s">
        <v>7066</v>
      </c>
      <c r="E2074" s="129" t="s">
        <v>957</v>
      </c>
      <c r="F2074" s="132" t="s">
        <v>7120</v>
      </c>
      <c r="G2074" s="132">
        <v>9.6609589011722299E-2</v>
      </c>
      <c r="H2074" s="348">
        <v>9.6609589011722299E-2</v>
      </c>
      <c r="I2074" s="74"/>
      <c r="J2074" s="337">
        <v>0.53043631578947359</v>
      </c>
      <c r="K2074" s="338">
        <v>0.53043631578947359</v>
      </c>
      <c r="L2074" s="74"/>
      <c r="M2074" s="339">
        <v>1.5281948E-2</v>
      </c>
      <c r="N2074" s="340">
        <f t="shared" si="132"/>
        <v>1.5281948E-2</v>
      </c>
      <c r="O2074" s="74"/>
      <c r="P2074" s="133">
        <v>1.4743398E-2</v>
      </c>
      <c r="Q2074" s="133">
        <v>5.3854987999999999E-4</v>
      </c>
      <c r="R2074" s="133">
        <v>0</v>
      </c>
      <c r="S2074" s="134">
        <v>8.8389676282999999E-7</v>
      </c>
      <c r="T2074" s="135">
        <v>1.9916785603780001E-9</v>
      </c>
      <c r="U2074" s="135">
        <v>0</v>
      </c>
      <c r="V2074" s="342">
        <v>2.1808923E-5</v>
      </c>
      <c r="W2074" s="89" t="s">
        <v>6999</v>
      </c>
      <c r="X2074" s="89"/>
      <c r="Y2074" s="89"/>
      <c r="Z2074" s="90"/>
    </row>
    <row r="2075" spans="1:26" ht="14.5" customHeight="1">
      <c r="A2075" s="74" t="s">
        <v>7121</v>
      </c>
      <c r="B2075" s="129" t="s">
        <v>6992</v>
      </c>
      <c r="C2075" s="130" t="s">
        <v>7122</v>
      </c>
      <c r="D2075" s="131" t="s">
        <v>7066</v>
      </c>
      <c r="E2075" s="129" t="s">
        <v>957</v>
      </c>
      <c r="F2075" s="132" t="s">
        <v>7123</v>
      </c>
      <c r="G2075" s="132">
        <v>0.30786599782748603</v>
      </c>
      <c r="H2075" s="348">
        <v>0.30786599782748603</v>
      </c>
      <c r="I2075" s="74"/>
      <c r="J2075" s="337">
        <v>1.3993116541353383</v>
      </c>
      <c r="K2075" s="338">
        <v>1.3993116541353383</v>
      </c>
      <c r="L2075" s="74"/>
      <c r="M2075" s="339">
        <v>5.2316666999999997E-2</v>
      </c>
      <c r="N2075" s="340">
        <f t="shared" si="132"/>
        <v>5.2316666999999997E-2</v>
      </c>
      <c r="O2075" s="74"/>
      <c r="P2075" s="133">
        <v>5.0633791999999997E-2</v>
      </c>
      <c r="Q2075" s="133">
        <v>1.6828755999999999E-3</v>
      </c>
      <c r="R2075" s="133">
        <v>0</v>
      </c>
      <c r="S2075" s="134">
        <v>3.0355990611999998E-6</v>
      </c>
      <c r="T2075" s="135">
        <v>6.2236522273400001E-9</v>
      </c>
      <c r="U2075" s="135">
        <v>0</v>
      </c>
      <c r="V2075" s="342">
        <v>7.1423710000000006E-5</v>
      </c>
      <c r="W2075" s="89" t="s">
        <v>6999</v>
      </c>
      <c r="X2075" s="89"/>
      <c r="Y2075" s="89"/>
      <c r="Z2075" s="90"/>
    </row>
    <row r="2076" spans="1:26" ht="14.5" customHeight="1">
      <c r="A2076" s="74" t="s">
        <v>7124</v>
      </c>
      <c r="B2076" s="129" t="s">
        <v>6992</v>
      </c>
      <c r="C2076" s="130" t="s">
        <v>7125</v>
      </c>
      <c r="D2076" s="131" t="s">
        <v>7066</v>
      </c>
      <c r="E2076" s="129" t="s">
        <v>957</v>
      </c>
      <c r="F2076" s="132" t="s">
        <v>7126</v>
      </c>
      <c r="G2076" s="132">
        <v>0.33088844503918202</v>
      </c>
      <c r="H2076" s="348">
        <v>0.33088844503918202</v>
      </c>
      <c r="I2076" s="74"/>
      <c r="J2076" s="337">
        <v>1.4594014285714285</v>
      </c>
      <c r="K2076" s="338">
        <v>1.4594014285714285</v>
      </c>
      <c r="L2076" s="74"/>
      <c r="M2076" s="339">
        <v>5.7949995999999997E-2</v>
      </c>
      <c r="N2076" s="340">
        <f t="shared" si="132"/>
        <v>5.7949995999999997E-2</v>
      </c>
      <c r="O2076" s="74"/>
      <c r="P2076" s="133">
        <v>5.6135202000000002E-2</v>
      </c>
      <c r="Q2076" s="133">
        <v>1.8147946E-3</v>
      </c>
      <c r="R2076" s="133">
        <v>0</v>
      </c>
      <c r="S2076" s="134">
        <v>3.3654198467000001E-6</v>
      </c>
      <c r="T2076" s="135">
        <v>6.7115184942099999E-9</v>
      </c>
      <c r="U2076" s="135">
        <v>0</v>
      </c>
      <c r="V2076" s="342">
        <v>7.7263985999999999E-5</v>
      </c>
      <c r="W2076" s="89" t="s">
        <v>6999</v>
      </c>
      <c r="X2076" s="89"/>
      <c r="Y2076" s="89"/>
      <c r="Z2076" s="90"/>
    </row>
    <row r="2077" spans="1:26" ht="14.5" customHeight="1">
      <c r="A2077" s="74" t="s">
        <v>7127</v>
      </c>
      <c r="B2077" s="129" t="s">
        <v>6992</v>
      </c>
      <c r="C2077" s="130" t="s">
        <v>7128</v>
      </c>
      <c r="D2077" s="131" t="s">
        <v>7066</v>
      </c>
      <c r="E2077" s="129" t="s">
        <v>957</v>
      </c>
      <c r="F2077" s="132" t="s">
        <v>7129</v>
      </c>
      <c r="G2077" s="132">
        <v>8.0535849439660703E-2</v>
      </c>
      <c r="H2077" s="348">
        <v>8.0535849439660703E-2</v>
      </c>
      <c r="I2077" s="74"/>
      <c r="J2077" s="337">
        <v>0.36571155639097741</v>
      </c>
      <c r="K2077" s="338">
        <v>0.36571155639097741</v>
      </c>
      <c r="L2077" s="74"/>
      <c r="M2077" s="339">
        <v>1.3825079000000001E-2</v>
      </c>
      <c r="N2077" s="340">
        <f t="shared" si="132"/>
        <v>1.3825079000000001E-2</v>
      </c>
      <c r="O2077" s="74"/>
      <c r="P2077" s="133">
        <v>1.3383565E-2</v>
      </c>
      <c r="Q2077" s="133">
        <v>4.4151336000000001E-4</v>
      </c>
      <c r="R2077" s="133">
        <v>0</v>
      </c>
      <c r="S2077" s="134">
        <v>8.0237201207999998E-7</v>
      </c>
      <c r="T2077" s="135">
        <v>1.6328157149340001E-9</v>
      </c>
      <c r="U2077" s="135">
        <v>0</v>
      </c>
      <c r="V2077" s="342">
        <v>1.8712223E-5</v>
      </c>
      <c r="W2077" s="89" t="s">
        <v>6999</v>
      </c>
      <c r="X2077" s="89"/>
      <c r="Y2077" s="89"/>
      <c r="Z2077" s="90"/>
    </row>
    <row r="2078" spans="1:26" ht="14.5" customHeight="1">
      <c r="A2078" s="74" t="s">
        <v>7130</v>
      </c>
      <c r="B2078" s="129" t="s">
        <v>6992</v>
      </c>
      <c r="C2078" s="130" t="s">
        <v>7131</v>
      </c>
      <c r="D2078" s="131" t="s">
        <v>7066</v>
      </c>
      <c r="E2078" s="129" t="s">
        <v>957</v>
      </c>
      <c r="F2078" s="132" t="s">
        <v>7132</v>
      </c>
      <c r="G2078" s="132">
        <v>7.863390666450959E-2</v>
      </c>
      <c r="H2078" s="348">
        <v>7.863390666450959E-2</v>
      </c>
      <c r="I2078" s="74"/>
      <c r="J2078" s="337">
        <v>0.38643933834586464</v>
      </c>
      <c r="K2078" s="338">
        <v>0.38643933834586464</v>
      </c>
      <c r="L2078" s="74"/>
      <c r="M2078" s="339">
        <v>1.3064029E-2</v>
      </c>
      <c r="N2078" s="340">
        <f t="shared" si="132"/>
        <v>1.3064029E-2</v>
      </c>
      <c r="O2078" s="74"/>
      <c r="P2078" s="133">
        <v>1.263072E-2</v>
      </c>
      <c r="Q2078" s="133">
        <v>4.3330885E-4</v>
      </c>
      <c r="R2078" s="133">
        <v>0</v>
      </c>
      <c r="S2078" s="134">
        <v>7.5723743372E-7</v>
      </c>
      <c r="T2078" s="135">
        <v>1.602473499609E-9</v>
      </c>
      <c r="U2078" s="135">
        <v>0</v>
      </c>
      <c r="V2078" s="342">
        <v>1.8025938E-5</v>
      </c>
      <c r="W2078" s="89" t="s">
        <v>6999</v>
      </c>
      <c r="X2078" s="89"/>
      <c r="Y2078" s="89"/>
      <c r="Z2078" s="90"/>
    </row>
    <row r="2079" spans="1:26" ht="14.5" customHeight="1">
      <c r="A2079" s="74" t="s">
        <v>7133</v>
      </c>
      <c r="B2079" s="129" t="s">
        <v>6992</v>
      </c>
      <c r="C2079" s="130" t="s">
        <v>7134</v>
      </c>
      <c r="D2079" s="131" t="s">
        <v>7066</v>
      </c>
      <c r="E2079" s="129" t="s">
        <v>957</v>
      </c>
      <c r="F2079" s="132" t="s">
        <v>7135</v>
      </c>
      <c r="G2079" s="132">
        <v>7.8687981839275806E-2</v>
      </c>
      <c r="H2079" s="348">
        <v>7.8687981839275806E-2</v>
      </c>
      <c r="I2079" s="74"/>
      <c r="J2079" s="337">
        <v>0.32129991729323309</v>
      </c>
      <c r="K2079" s="338">
        <v>0.32129991729323309</v>
      </c>
      <c r="L2079" s="74"/>
      <c r="M2079" s="339">
        <v>1.4069317E-2</v>
      </c>
      <c r="N2079" s="340">
        <f t="shared" si="132"/>
        <v>1.4069317E-2</v>
      </c>
      <c r="O2079" s="74"/>
      <c r="P2079" s="133">
        <v>1.3638314E-2</v>
      </c>
      <c r="Q2079" s="133">
        <v>4.3100338000000001E-4</v>
      </c>
      <c r="R2079" s="133">
        <v>0</v>
      </c>
      <c r="S2079" s="134">
        <v>8.1764471004000007E-7</v>
      </c>
      <c r="T2079" s="135">
        <v>1.5939474194440002E-9</v>
      </c>
      <c r="U2079" s="135">
        <v>0</v>
      </c>
      <c r="V2079" s="342">
        <v>1.8753656999999999E-5</v>
      </c>
      <c r="W2079" s="89" t="s">
        <v>6999</v>
      </c>
      <c r="X2079" s="89"/>
      <c r="Y2079" s="89"/>
      <c r="Z2079" s="90"/>
    </row>
    <row r="2080" spans="1:26" ht="14.5" customHeight="1">
      <c r="A2080" s="74" t="s">
        <v>7136</v>
      </c>
      <c r="B2080" s="129" t="s">
        <v>6992</v>
      </c>
      <c r="C2080" s="130" t="s">
        <v>7137</v>
      </c>
      <c r="D2080" s="131" t="s">
        <v>7066</v>
      </c>
      <c r="E2080" s="129" t="s">
        <v>957</v>
      </c>
      <c r="F2080" s="132" t="s">
        <v>7138</v>
      </c>
      <c r="G2080" s="132">
        <v>0.67878784042702001</v>
      </c>
      <c r="H2080" s="348">
        <v>0.67878784042702001</v>
      </c>
      <c r="I2080" s="74"/>
      <c r="J2080" s="337">
        <v>4.5219054135338341</v>
      </c>
      <c r="K2080" s="338">
        <v>4.5219054135338341</v>
      </c>
      <c r="L2080" s="74"/>
      <c r="M2080" s="339">
        <v>9.1059493000000005E-2</v>
      </c>
      <c r="N2080" s="340">
        <f t="shared" si="132"/>
        <v>9.1059493000000005E-2</v>
      </c>
      <c r="O2080" s="74"/>
      <c r="P2080" s="133">
        <v>8.7253710999999998E-2</v>
      </c>
      <c r="Q2080" s="133">
        <v>3.8057821999999998E-3</v>
      </c>
      <c r="R2080" s="133">
        <v>0</v>
      </c>
      <c r="S2080" s="134">
        <v>5.2310378045000001E-6</v>
      </c>
      <c r="T2080" s="135">
        <v>1.4074638185759999E-8</v>
      </c>
      <c r="U2080" s="135">
        <v>0</v>
      </c>
      <c r="V2080" s="341">
        <v>1.4623870999999999E-4</v>
      </c>
      <c r="W2080" s="89" t="s">
        <v>6999</v>
      </c>
      <c r="X2080" s="89"/>
      <c r="Y2080" s="89"/>
      <c r="Z2080" s="90"/>
    </row>
    <row r="2081" spans="1:26" ht="14.5" customHeight="1">
      <c r="B2081" s="129" t="s">
        <v>6992</v>
      </c>
      <c r="C2081" s="127" t="s">
        <v>7139</v>
      </c>
      <c r="D2081" s="127" t="s">
        <v>7140</v>
      </c>
      <c r="G2081" s="74"/>
      <c r="H2081" s="74"/>
      <c r="I2081" s="74"/>
      <c r="J2081" s="115"/>
      <c r="K2081" s="74"/>
      <c r="L2081" s="74"/>
      <c r="M2081" s="115"/>
      <c r="N2081" s="74"/>
      <c r="O2081" s="74"/>
      <c r="P2081" s="74"/>
      <c r="V2081" s="74"/>
      <c r="W2081" s="89"/>
      <c r="X2081" s="89"/>
      <c r="Y2081" s="89"/>
      <c r="Z2081" s="90"/>
    </row>
    <row r="2082" spans="1:26" ht="14.5" customHeight="1">
      <c r="A2082" s="74" t="s">
        <v>7141</v>
      </c>
      <c r="B2082" s="129" t="s">
        <v>6992</v>
      </c>
      <c r="C2082" s="130" t="s">
        <v>7142</v>
      </c>
      <c r="D2082" s="131" t="s">
        <v>7140</v>
      </c>
      <c r="E2082" s="129" t="s">
        <v>957</v>
      </c>
      <c r="F2082" s="132" t="s">
        <v>7143</v>
      </c>
      <c r="G2082" s="132">
        <v>0.84985608253764888</v>
      </c>
      <c r="H2082" s="348">
        <v>0.84985608253764888</v>
      </c>
      <c r="I2082" s="74"/>
      <c r="J2082" s="337">
        <v>3.3587183458646614</v>
      </c>
      <c r="K2082" s="338">
        <v>3.3587183458646614</v>
      </c>
      <c r="L2082" s="74"/>
      <c r="M2082" s="339">
        <v>0.15568401000000001</v>
      </c>
      <c r="N2082" s="340">
        <f t="shared" ref="N2082:N2091" si="133">M2082</f>
        <v>0.15568401000000001</v>
      </c>
      <c r="O2082" s="74"/>
      <c r="P2082" s="133">
        <v>0.15102331999999999</v>
      </c>
      <c r="Q2082" s="133">
        <v>4.6606807999999998E-3</v>
      </c>
      <c r="R2082" s="133">
        <v>0</v>
      </c>
      <c r="S2082" s="134">
        <v>9.0541561518999991E-6</v>
      </c>
      <c r="T2082" s="135">
        <v>1.7236245371949999E-8</v>
      </c>
      <c r="U2082" s="135">
        <v>0</v>
      </c>
      <c r="V2082" s="341">
        <v>2.0337403E-4</v>
      </c>
      <c r="W2082" s="89" t="s">
        <v>6999</v>
      </c>
      <c r="X2082" s="89"/>
      <c r="Y2082" s="89"/>
      <c r="Z2082" s="90"/>
    </row>
    <row r="2083" spans="1:26" ht="14.5" customHeight="1">
      <c r="A2083" s="74" t="s">
        <v>7144</v>
      </c>
      <c r="B2083" s="129" t="s">
        <v>6992</v>
      </c>
      <c r="C2083" s="130" t="s">
        <v>7145</v>
      </c>
      <c r="D2083" s="131" t="s">
        <v>7140</v>
      </c>
      <c r="E2083" s="129" t="s">
        <v>957</v>
      </c>
      <c r="F2083" s="132" t="s">
        <v>7146</v>
      </c>
      <c r="G2083" s="132">
        <v>0.75366953743043696</v>
      </c>
      <c r="H2083" s="348">
        <v>0.75366953743043696</v>
      </c>
      <c r="I2083" s="74"/>
      <c r="J2083" s="337">
        <v>3.02283007518797</v>
      </c>
      <c r="K2083" s="338">
        <v>3.02283007518797</v>
      </c>
      <c r="L2083" s="74"/>
      <c r="M2083" s="339">
        <v>0.14320873000000001</v>
      </c>
      <c r="N2083" s="340">
        <f t="shared" si="133"/>
        <v>0.14320873000000001</v>
      </c>
      <c r="O2083" s="74"/>
      <c r="P2083" s="133">
        <v>0.1390248</v>
      </c>
      <c r="Q2083" s="133">
        <v>4.1839373000000001E-3</v>
      </c>
      <c r="R2083" s="133">
        <v>0</v>
      </c>
      <c r="S2083" s="134">
        <v>8.3348198194000005E-6</v>
      </c>
      <c r="T2083" s="135">
        <v>1.54731408965E-8</v>
      </c>
      <c r="U2083" s="135">
        <v>0</v>
      </c>
      <c r="V2083" s="341">
        <v>1.8035423999999999E-4</v>
      </c>
      <c r="W2083" s="89" t="s">
        <v>6999</v>
      </c>
      <c r="X2083" s="89"/>
      <c r="Y2083" s="89"/>
      <c r="Z2083" s="90"/>
    </row>
    <row r="2084" spans="1:26" ht="14.5" customHeight="1">
      <c r="A2084" s="74" t="s">
        <v>7147</v>
      </c>
      <c r="B2084" s="129" t="s">
        <v>6992</v>
      </c>
      <c r="C2084" s="130" t="s">
        <v>7148</v>
      </c>
      <c r="D2084" s="131" t="s">
        <v>7140</v>
      </c>
      <c r="E2084" s="129" t="s">
        <v>957</v>
      </c>
      <c r="F2084" s="132" t="s">
        <v>7149</v>
      </c>
      <c r="G2084" s="132">
        <v>0.39515374709669204</v>
      </c>
      <c r="H2084" s="348">
        <v>0.39515374709669204</v>
      </c>
      <c r="I2084" s="74"/>
      <c r="J2084" s="337">
        <v>1.9305900751879699</v>
      </c>
      <c r="K2084" s="338">
        <v>1.9305900751879699</v>
      </c>
      <c r="L2084" s="74"/>
      <c r="M2084" s="339">
        <v>6.5930801999999997E-2</v>
      </c>
      <c r="N2084" s="340">
        <f t="shared" si="133"/>
        <v>6.5930801999999997E-2</v>
      </c>
      <c r="O2084" s="74"/>
      <c r="P2084" s="133">
        <v>6.3747369999999998E-2</v>
      </c>
      <c r="Q2084" s="133">
        <v>2.1834323E-3</v>
      </c>
      <c r="R2084" s="133">
        <v>0</v>
      </c>
      <c r="S2084" s="134">
        <v>3.8217847965E-6</v>
      </c>
      <c r="T2084" s="135">
        <v>8.0748234201399995E-9</v>
      </c>
      <c r="U2084" s="135">
        <v>0</v>
      </c>
      <c r="V2084" s="342">
        <v>9.1157646999999998E-5</v>
      </c>
      <c r="W2084" s="89" t="s">
        <v>6999</v>
      </c>
      <c r="X2084" s="89"/>
      <c r="Y2084" s="89"/>
      <c r="Z2084" s="90"/>
    </row>
    <row r="2085" spans="1:26" ht="14.5" customHeight="1">
      <c r="A2085" s="74" t="s">
        <v>7150</v>
      </c>
      <c r="B2085" s="129" t="s">
        <v>6992</v>
      </c>
      <c r="C2085" s="130" t="s">
        <v>7151</v>
      </c>
      <c r="D2085" s="131" t="s">
        <v>7140</v>
      </c>
      <c r="E2085" s="129" t="s">
        <v>957</v>
      </c>
      <c r="F2085" s="132" t="s">
        <v>7152</v>
      </c>
      <c r="G2085" s="132">
        <v>0.56110915863728095</v>
      </c>
      <c r="H2085" s="348">
        <v>0.56110915863728095</v>
      </c>
      <c r="I2085" s="74"/>
      <c r="J2085" s="337">
        <v>3.0166329323308267</v>
      </c>
      <c r="K2085" s="338">
        <v>3.0166329323308267</v>
      </c>
      <c r="L2085" s="74"/>
      <c r="M2085" s="339">
        <v>8.6395277000000006E-2</v>
      </c>
      <c r="N2085" s="340">
        <f t="shared" si="133"/>
        <v>8.6395277000000006E-2</v>
      </c>
      <c r="O2085" s="74"/>
      <c r="P2085" s="133">
        <v>8.3300463000000005E-2</v>
      </c>
      <c r="Q2085" s="133">
        <v>3.0948139E-3</v>
      </c>
      <c r="R2085" s="133">
        <v>0</v>
      </c>
      <c r="S2085" s="134">
        <v>4.9940324837E-6</v>
      </c>
      <c r="T2085" s="135">
        <v>1.144531754242E-8</v>
      </c>
      <c r="U2085" s="135">
        <v>0</v>
      </c>
      <c r="V2085" s="341">
        <v>1.2689765999999999E-4</v>
      </c>
      <c r="W2085" s="89" t="s">
        <v>6999</v>
      </c>
      <c r="X2085" s="89"/>
      <c r="Y2085" s="89"/>
      <c r="Z2085" s="90"/>
    </row>
    <row r="2086" spans="1:26" ht="14.5" customHeight="1">
      <c r="A2086" s="74" t="s">
        <v>7153</v>
      </c>
      <c r="B2086" s="129" t="s">
        <v>6992</v>
      </c>
      <c r="C2086" s="130" t="s">
        <v>7154</v>
      </c>
      <c r="D2086" s="131" t="s">
        <v>7140</v>
      </c>
      <c r="E2086" s="129" t="s">
        <v>957</v>
      </c>
      <c r="F2086" s="132" t="s">
        <v>7155</v>
      </c>
      <c r="G2086" s="132">
        <v>0.56596683395691993</v>
      </c>
      <c r="H2086" s="348">
        <v>0.56596683395691993</v>
      </c>
      <c r="I2086" s="74"/>
      <c r="J2086" s="337">
        <v>2.3113472932330827</v>
      </c>
      <c r="K2086" s="338">
        <v>2.3113472932330827</v>
      </c>
      <c r="L2086" s="74"/>
      <c r="M2086" s="339">
        <v>0.10013991</v>
      </c>
      <c r="N2086" s="340">
        <f t="shared" si="133"/>
        <v>0.10013991</v>
      </c>
      <c r="O2086" s="74"/>
      <c r="P2086" s="133">
        <v>9.7052484999999994E-2</v>
      </c>
      <c r="Q2086" s="133">
        <v>3.0874228000000001E-3</v>
      </c>
      <c r="R2086" s="133">
        <v>0</v>
      </c>
      <c r="S2086" s="134">
        <v>5.8184942771999995E-6</v>
      </c>
      <c r="T2086" s="135">
        <v>1.1417983688070001E-8</v>
      </c>
      <c r="U2086" s="135">
        <v>0</v>
      </c>
      <c r="V2086" s="341">
        <v>1.3449322E-4</v>
      </c>
      <c r="W2086" s="89" t="s">
        <v>6999</v>
      </c>
      <c r="X2086" s="89"/>
      <c r="Y2086" s="89"/>
      <c r="Z2086" s="90"/>
    </row>
    <row r="2087" spans="1:26" ht="14.5" customHeight="1">
      <c r="A2087" s="74" t="s">
        <v>7156</v>
      </c>
      <c r="B2087" s="129" t="s">
        <v>6992</v>
      </c>
      <c r="C2087" s="130" t="s">
        <v>7157</v>
      </c>
      <c r="D2087" s="131" t="s">
        <v>7140</v>
      </c>
      <c r="E2087" s="129" t="s">
        <v>957</v>
      </c>
      <c r="F2087" s="132" t="s">
        <v>7158</v>
      </c>
      <c r="G2087" s="132">
        <v>0.50919851014804696</v>
      </c>
      <c r="H2087" s="348">
        <v>0.50919851014804696</v>
      </c>
      <c r="I2087" s="74"/>
      <c r="J2087" s="337">
        <v>2.6455392481203006</v>
      </c>
      <c r="K2087" s="338">
        <v>2.6455392481203006</v>
      </c>
      <c r="L2087" s="74"/>
      <c r="M2087" s="339">
        <v>7.9781094999999996E-2</v>
      </c>
      <c r="N2087" s="340">
        <f t="shared" si="133"/>
        <v>7.9781094999999996E-2</v>
      </c>
      <c r="O2087" s="74"/>
      <c r="P2087" s="133">
        <v>7.6978659000000005E-2</v>
      </c>
      <c r="Q2087" s="133">
        <v>2.8024363999999999E-3</v>
      </c>
      <c r="R2087" s="133">
        <v>0</v>
      </c>
      <c r="S2087" s="134">
        <v>4.6150274761999997E-6</v>
      </c>
      <c r="T2087" s="135">
        <v>1.0364039873749999E-8</v>
      </c>
      <c r="U2087" s="135">
        <v>0</v>
      </c>
      <c r="V2087" s="341">
        <v>1.159856E-4</v>
      </c>
      <c r="W2087" s="89" t="s">
        <v>6999</v>
      </c>
      <c r="X2087" s="89"/>
      <c r="Y2087" s="89"/>
      <c r="Z2087" s="90"/>
    </row>
    <row r="2088" spans="1:26" ht="14.5" customHeight="1">
      <c r="A2088" s="74" t="s">
        <v>7159</v>
      </c>
      <c r="B2088" s="129" t="s">
        <v>6992</v>
      </c>
      <c r="C2088" s="130" t="s">
        <v>7160</v>
      </c>
      <c r="D2088" s="131" t="s">
        <v>7140</v>
      </c>
      <c r="E2088" s="129" t="s">
        <v>957</v>
      </c>
      <c r="F2088" s="132" t="s">
        <v>7161</v>
      </c>
      <c r="G2088" s="132">
        <v>0.25394587449642403</v>
      </c>
      <c r="H2088" s="348">
        <v>0.25394587449642403</v>
      </c>
      <c r="I2088" s="74"/>
      <c r="J2088" s="337">
        <v>1.1331484210526315</v>
      </c>
      <c r="K2088" s="338">
        <v>1.1331484210526315</v>
      </c>
      <c r="L2088" s="74"/>
      <c r="M2088" s="339">
        <v>4.2768915999999997E-2</v>
      </c>
      <c r="N2088" s="340">
        <f t="shared" si="133"/>
        <v>4.2768915999999997E-2</v>
      </c>
      <c r="O2088" s="74"/>
      <c r="P2088" s="133">
        <v>4.1384035E-2</v>
      </c>
      <c r="Q2088" s="133">
        <v>1.3848808000000001E-3</v>
      </c>
      <c r="R2088" s="133">
        <v>0</v>
      </c>
      <c r="S2088" s="134">
        <v>2.4810573203999999E-6</v>
      </c>
      <c r="T2088" s="135">
        <v>5.1216006758569996E-9</v>
      </c>
      <c r="U2088" s="135">
        <v>0</v>
      </c>
      <c r="V2088" s="342">
        <v>5.9369140999999999E-5</v>
      </c>
      <c r="W2088" s="89" t="s">
        <v>6999</v>
      </c>
      <c r="X2088" s="89"/>
      <c r="Y2088" s="89"/>
      <c r="Z2088" s="90"/>
    </row>
    <row r="2089" spans="1:26" ht="14.5" customHeight="1">
      <c r="A2089" s="74" t="s">
        <v>7162</v>
      </c>
      <c r="B2089" s="129" t="s">
        <v>6992</v>
      </c>
      <c r="C2089" s="130" t="s">
        <v>7163</v>
      </c>
      <c r="D2089" s="131" t="s">
        <v>7140</v>
      </c>
      <c r="E2089" s="129" t="s">
        <v>957</v>
      </c>
      <c r="F2089" s="132" t="s">
        <v>7164</v>
      </c>
      <c r="G2089" s="132">
        <v>1.4803231938538159</v>
      </c>
      <c r="H2089" s="348">
        <v>1.4803231938538159</v>
      </c>
      <c r="I2089" s="74"/>
      <c r="J2089" s="337">
        <v>4.9728039849624057</v>
      </c>
      <c r="K2089" s="338">
        <v>4.9728039849624057</v>
      </c>
      <c r="L2089" s="74"/>
      <c r="M2089" s="339">
        <v>0.30352873000000002</v>
      </c>
      <c r="N2089" s="340">
        <f t="shared" si="133"/>
        <v>0.30352873000000002</v>
      </c>
      <c r="O2089" s="74"/>
      <c r="P2089" s="133">
        <v>0.29531711999999999</v>
      </c>
      <c r="Q2089" s="133">
        <v>8.2116105000000009E-3</v>
      </c>
      <c r="R2089" s="133">
        <v>0</v>
      </c>
      <c r="S2089" s="134">
        <v>1.7704863727399999E-5</v>
      </c>
      <c r="T2089" s="135">
        <v>3.0368381719500004E-8</v>
      </c>
      <c r="U2089" s="135">
        <v>0</v>
      </c>
      <c r="V2089" s="341">
        <v>3.6289824999999998E-4</v>
      </c>
      <c r="W2089" s="89" t="s">
        <v>6999</v>
      </c>
      <c r="X2089" s="89"/>
      <c r="Y2089" s="89"/>
      <c r="Z2089" s="90"/>
    </row>
    <row r="2090" spans="1:26" ht="14.5" customHeight="1">
      <c r="A2090" s="74" t="s">
        <v>7165</v>
      </c>
      <c r="B2090" s="129" t="s">
        <v>6992</v>
      </c>
      <c r="C2090" s="130" t="s">
        <v>7166</v>
      </c>
      <c r="D2090" s="131" t="s">
        <v>7140</v>
      </c>
      <c r="E2090" s="129" t="s">
        <v>957</v>
      </c>
      <c r="F2090" s="132" t="s">
        <v>7167</v>
      </c>
      <c r="G2090" s="132">
        <v>0.70422370246301091</v>
      </c>
      <c r="H2090" s="348">
        <v>0.70422370246301091</v>
      </c>
      <c r="I2090" s="74"/>
      <c r="J2090" s="337">
        <v>2.7895300751879697</v>
      </c>
      <c r="K2090" s="338">
        <v>2.7895300751879697</v>
      </c>
      <c r="L2090" s="74"/>
      <c r="M2090" s="339">
        <v>0.13239522000000001</v>
      </c>
      <c r="N2090" s="340">
        <f t="shared" si="133"/>
        <v>0.13239522000000001</v>
      </c>
      <c r="O2090" s="74"/>
      <c r="P2090" s="133">
        <v>0.12851106000000001</v>
      </c>
      <c r="Q2090" s="133">
        <v>3.8841597000000001E-3</v>
      </c>
      <c r="R2090" s="133">
        <v>0</v>
      </c>
      <c r="S2090" s="134">
        <v>7.7044998188000002E-6</v>
      </c>
      <c r="T2090" s="135">
        <v>1.436449605905E-8</v>
      </c>
      <c r="U2090" s="135">
        <v>0</v>
      </c>
      <c r="V2090" s="341">
        <v>1.6814525999999999E-4</v>
      </c>
      <c r="W2090" s="89" t="s">
        <v>6999</v>
      </c>
      <c r="X2090" s="89"/>
      <c r="Y2090" s="89"/>
      <c r="Z2090" s="90"/>
    </row>
    <row r="2091" spans="1:26" ht="14.5" customHeight="1">
      <c r="A2091" s="74" t="s">
        <v>7168</v>
      </c>
      <c r="B2091" s="129" t="s">
        <v>6992</v>
      </c>
      <c r="C2091" s="130" t="s">
        <v>7169</v>
      </c>
      <c r="D2091" s="131" t="s">
        <v>7140</v>
      </c>
      <c r="E2091" s="129" t="s">
        <v>957</v>
      </c>
      <c r="F2091" s="132" t="s">
        <v>7170</v>
      </c>
      <c r="G2091" s="132">
        <v>0.79303768855586698</v>
      </c>
      <c r="H2091" s="348">
        <v>0.79303768855586698</v>
      </c>
      <c r="I2091" s="74"/>
      <c r="J2091" s="337">
        <v>3.3135321052631577</v>
      </c>
      <c r="K2091" s="338">
        <v>3.3135321052631577</v>
      </c>
      <c r="L2091" s="74"/>
      <c r="M2091" s="339">
        <v>0.14588287</v>
      </c>
      <c r="N2091" s="340">
        <f t="shared" si="133"/>
        <v>0.14588287</v>
      </c>
      <c r="O2091" s="74"/>
      <c r="P2091" s="133">
        <v>0.14149248</v>
      </c>
      <c r="Q2091" s="133">
        <v>4.3903850999999997E-3</v>
      </c>
      <c r="R2091" s="133">
        <v>0</v>
      </c>
      <c r="S2091" s="134">
        <v>8.4827626590000005E-6</v>
      </c>
      <c r="T2091" s="135">
        <v>1.6236631395210002E-8</v>
      </c>
      <c r="U2091" s="135">
        <v>0</v>
      </c>
      <c r="V2091" s="341">
        <v>1.8857594999999999E-4</v>
      </c>
      <c r="W2091" s="89" t="s">
        <v>6999</v>
      </c>
      <c r="X2091" s="89"/>
      <c r="Y2091" s="89"/>
      <c r="Z2091" s="90"/>
    </row>
    <row r="2092" spans="1:26" ht="14.5" customHeight="1">
      <c r="B2092" s="129" t="s">
        <v>6992</v>
      </c>
      <c r="C2092" s="127" t="s">
        <v>7171</v>
      </c>
      <c r="D2092" s="127" t="s">
        <v>7172</v>
      </c>
      <c r="G2092" s="74"/>
      <c r="H2092" s="74"/>
      <c r="I2092" s="74"/>
      <c r="J2092" s="115"/>
      <c r="K2092" s="74"/>
      <c r="L2092" s="74"/>
      <c r="M2092" s="115"/>
      <c r="N2092" s="74"/>
      <c r="O2092" s="74"/>
      <c r="P2092" s="74"/>
      <c r="V2092" s="74"/>
      <c r="W2092" s="89"/>
      <c r="X2092" s="89"/>
      <c r="Y2092" s="89"/>
      <c r="Z2092" s="90"/>
    </row>
    <row r="2093" spans="1:26" ht="14.5" customHeight="1">
      <c r="A2093" s="74" t="s">
        <v>7173</v>
      </c>
      <c r="B2093" s="129" t="s">
        <v>6992</v>
      </c>
      <c r="C2093" s="130" t="s">
        <v>7174</v>
      </c>
      <c r="D2093" s="131" t="s">
        <v>7172</v>
      </c>
      <c r="E2093" s="129" t="s">
        <v>957</v>
      </c>
      <c r="F2093" s="132" t="s">
        <v>7175</v>
      </c>
      <c r="G2093" s="132">
        <v>0.27920885970016401</v>
      </c>
      <c r="H2093" s="348">
        <v>0.27920885970016401</v>
      </c>
      <c r="I2093" s="74"/>
      <c r="J2093" s="337">
        <v>1.2018330075187971</v>
      </c>
      <c r="K2093" s="338">
        <v>1.2018330075187971</v>
      </c>
      <c r="L2093" s="74"/>
      <c r="M2093" s="339">
        <v>4.6541447999999999E-2</v>
      </c>
      <c r="N2093" s="340">
        <f t="shared" ref="N2093:N2099" si="134">M2093</f>
        <v>4.6541447999999999E-2</v>
      </c>
      <c r="O2093" s="74"/>
      <c r="P2093" s="133">
        <v>4.5029043999999997E-2</v>
      </c>
      <c r="Q2093" s="133">
        <v>1.5124048E-3</v>
      </c>
      <c r="R2093" s="133">
        <v>0</v>
      </c>
      <c r="S2093" s="134">
        <v>2.6995830311000002E-6</v>
      </c>
      <c r="T2093" s="135">
        <v>5.5932130102270006E-9</v>
      </c>
      <c r="U2093" s="135">
        <v>0</v>
      </c>
      <c r="V2093" s="342">
        <v>6.5758662E-5</v>
      </c>
      <c r="W2093" s="89" t="s">
        <v>6999</v>
      </c>
      <c r="X2093" s="89"/>
      <c r="Y2093" s="89"/>
      <c r="Z2093" s="90"/>
    </row>
    <row r="2094" spans="1:26" ht="14.5" customHeight="1">
      <c r="A2094" s="74" t="s">
        <v>7176</v>
      </c>
      <c r="B2094" s="129" t="s">
        <v>6992</v>
      </c>
      <c r="C2094" s="130" t="s">
        <v>7177</v>
      </c>
      <c r="D2094" s="131" t="s">
        <v>7172</v>
      </c>
      <c r="E2094" s="129" t="s">
        <v>957</v>
      </c>
      <c r="F2094" s="132" t="s">
        <v>7178</v>
      </c>
      <c r="G2094" s="132">
        <v>0.236214399489101</v>
      </c>
      <c r="H2094" s="348">
        <v>0.236214399489101</v>
      </c>
      <c r="I2094" s="74"/>
      <c r="J2094" s="337">
        <v>0.81487481203007517</v>
      </c>
      <c r="K2094" s="338">
        <v>0.81487481203007517</v>
      </c>
      <c r="L2094" s="74"/>
      <c r="M2094" s="339">
        <v>4.1724417E-2</v>
      </c>
      <c r="N2094" s="340">
        <f t="shared" si="134"/>
        <v>4.1724417E-2</v>
      </c>
      <c r="O2094" s="74"/>
      <c r="P2094" s="133">
        <v>4.0465288000000002E-2</v>
      </c>
      <c r="Q2094" s="133">
        <v>1.2591286E-3</v>
      </c>
      <c r="R2094" s="133">
        <v>0</v>
      </c>
      <c r="S2094" s="134">
        <v>2.4259764706000002E-6</v>
      </c>
      <c r="T2094" s="135">
        <v>4.6565408179210003E-9</v>
      </c>
      <c r="U2094" s="135">
        <v>0</v>
      </c>
      <c r="V2094" s="342">
        <v>5.7281209000000001E-5</v>
      </c>
      <c r="W2094" s="89" t="s">
        <v>6999</v>
      </c>
      <c r="X2094" s="89"/>
      <c r="Y2094" s="89"/>
      <c r="Z2094" s="90"/>
    </row>
    <row r="2095" spans="1:26" ht="14.5" customHeight="1">
      <c r="A2095" s="74" t="s">
        <v>7179</v>
      </c>
      <c r="B2095" s="129" t="s">
        <v>6992</v>
      </c>
      <c r="C2095" s="130" t="s">
        <v>7180</v>
      </c>
      <c r="D2095" s="131" t="s">
        <v>7172</v>
      </c>
      <c r="E2095" s="129" t="s">
        <v>957</v>
      </c>
      <c r="F2095" s="132" t="s">
        <v>7181</v>
      </c>
      <c r="G2095" s="132">
        <v>0.37252165060394299</v>
      </c>
      <c r="H2095" s="348">
        <v>0.37252165060394299</v>
      </c>
      <c r="I2095" s="74"/>
      <c r="J2095" s="337">
        <v>1.6218090225563908</v>
      </c>
      <c r="K2095" s="338">
        <v>1.6218090225563908</v>
      </c>
      <c r="L2095" s="74"/>
      <c r="M2095" s="339">
        <v>6.2092147E-2</v>
      </c>
      <c r="N2095" s="340">
        <f t="shared" si="134"/>
        <v>6.2092147E-2</v>
      </c>
      <c r="O2095" s="74"/>
      <c r="P2095" s="133">
        <v>6.0072899999999999E-2</v>
      </c>
      <c r="Q2095" s="133">
        <v>2.0192472000000001E-3</v>
      </c>
      <c r="R2095" s="133">
        <v>0</v>
      </c>
      <c r="S2095" s="134">
        <v>3.6014927401000004E-6</v>
      </c>
      <c r="T2095" s="135">
        <v>7.46763016839E-9</v>
      </c>
      <c r="U2095" s="135">
        <v>0</v>
      </c>
      <c r="V2095" s="342">
        <v>8.7425314999999999E-5</v>
      </c>
      <c r="W2095" s="89" t="s">
        <v>6999</v>
      </c>
      <c r="X2095" s="89"/>
      <c r="Y2095" s="89"/>
      <c r="Z2095" s="90"/>
    </row>
    <row r="2096" spans="1:26" ht="14.5" customHeight="1">
      <c r="A2096" s="74" t="s">
        <v>7182</v>
      </c>
      <c r="B2096" s="129" t="s">
        <v>6992</v>
      </c>
      <c r="C2096" s="130" t="s">
        <v>7183</v>
      </c>
      <c r="D2096" s="131" t="s">
        <v>7172</v>
      </c>
      <c r="E2096" s="129" t="s">
        <v>957</v>
      </c>
      <c r="F2096" s="132" t="s">
        <v>7184</v>
      </c>
      <c r="G2096" s="132">
        <v>0.25828203468792599</v>
      </c>
      <c r="H2096" s="348">
        <v>0.25828203468792599</v>
      </c>
      <c r="I2096" s="74"/>
      <c r="J2096" s="337">
        <v>0.9792807518796991</v>
      </c>
      <c r="K2096" s="338">
        <v>0.9792807518796991</v>
      </c>
      <c r="L2096" s="74"/>
      <c r="M2096" s="339">
        <v>4.5668100000000003E-2</v>
      </c>
      <c r="N2096" s="340">
        <f t="shared" si="134"/>
        <v>4.5668100000000003E-2</v>
      </c>
      <c r="O2096" s="74"/>
      <c r="P2096" s="133">
        <v>4.4277464000000002E-2</v>
      </c>
      <c r="Q2096" s="133">
        <v>1.3906362000000001E-3</v>
      </c>
      <c r="R2096" s="133">
        <v>0</v>
      </c>
      <c r="S2096" s="134">
        <v>2.6545242445000002E-6</v>
      </c>
      <c r="T2096" s="135">
        <v>5.1428853949790004E-9</v>
      </c>
      <c r="U2096" s="135">
        <v>0</v>
      </c>
      <c r="V2096" s="342">
        <v>6.1674768999999996E-5</v>
      </c>
      <c r="W2096" s="89" t="s">
        <v>6999</v>
      </c>
      <c r="X2096" s="89"/>
      <c r="Y2096" s="89"/>
      <c r="Z2096" s="90"/>
    </row>
    <row r="2097" spans="1:26" ht="14.5" customHeight="1">
      <c r="A2097" s="74" t="s">
        <v>7185</v>
      </c>
      <c r="B2097" s="129" t="s">
        <v>6992</v>
      </c>
      <c r="C2097" s="130" t="s">
        <v>7186</v>
      </c>
      <c r="D2097" s="131" t="s">
        <v>7172</v>
      </c>
      <c r="E2097" s="129" t="s">
        <v>957</v>
      </c>
      <c r="F2097" s="132" t="s">
        <v>7187</v>
      </c>
      <c r="G2097" s="132">
        <v>0.29015230609354203</v>
      </c>
      <c r="H2097" s="348">
        <v>0.29015230609354203</v>
      </c>
      <c r="I2097" s="74"/>
      <c r="J2097" s="337">
        <v>1.1599860902255639</v>
      </c>
      <c r="K2097" s="338">
        <v>1.1599860902255639</v>
      </c>
      <c r="L2097" s="74"/>
      <c r="M2097" s="339">
        <v>4.9810044999999997E-2</v>
      </c>
      <c r="N2097" s="340">
        <f t="shared" si="134"/>
        <v>4.9810044999999997E-2</v>
      </c>
      <c r="O2097" s="74"/>
      <c r="P2097" s="133">
        <v>4.8243610999999999E-2</v>
      </c>
      <c r="Q2097" s="133">
        <v>1.5664342000000001E-3</v>
      </c>
      <c r="R2097" s="133">
        <v>0</v>
      </c>
      <c r="S2097" s="134">
        <v>2.8923028285000001E-6</v>
      </c>
      <c r="T2097" s="135">
        <v>5.7930260289350005E-9</v>
      </c>
      <c r="U2097" s="135">
        <v>0</v>
      </c>
      <c r="V2097" s="342">
        <v>6.9119363999999996E-5</v>
      </c>
      <c r="W2097" s="89" t="s">
        <v>6999</v>
      </c>
      <c r="X2097" s="89"/>
      <c r="Y2097" s="89"/>
      <c r="Z2097" s="90"/>
    </row>
    <row r="2098" spans="1:26" ht="14.5" customHeight="1">
      <c r="A2098" s="74" t="s">
        <v>7188</v>
      </c>
      <c r="B2098" s="129" t="s">
        <v>6992</v>
      </c>
      <c r="C2098" s="130" t="s">
        <v>7189</v>
      </c>
      <c r="D2098" s="131" t="s">
        <v>7172</v>
      </c>
      <c r="E2098" s="129" t="s">
        <v>957</v>
      </c>
      <c r="F2098" s="132" t="s">
        <v>7190</v>
      </c>
      <c r="G2098" s="132">
        <v>0.441090842677344</v>
      </c>
      <c r="H2098" s="348">
        <v>0.441090842677344</v>
      </c>
      <c r="I2098" s="74"/>
      <c r="J2098" s="337">
        <v>1.9710670676691726</v>
      </c>
      <c r="K2098" s="338">
        <v>1.9710670676691726</v>
      </c>
      <c r="L2098" s="74"/>
      <c r="M2098" s="339">
        <v>7.7508289999999994E-2</v>
      </c>
      <c r="N2098" s="340">
        <f t="shared" si="134"/>
        <v>7.7508289999999994E-2</v>
      </c>
      <c r="O2098" s="74"/>
      <c r="P2098" s="133">
        <v>7.5075644999999996E-2</v>
      </c>
      <c r="Q2098" s="133">
        <v>2.4326446000000001E-3</v>
      </c>
      <c r="R2098" s="133">
        <v>0</v>
      </c>
      <c r="S2098" s="134">
        <v>4.5009379709000003E-6</v>
      </c>
      <c r="T2098" s="135">
        <v>8.9964666166299995E-9</v>
      </c>
      <c r="U2098" s="135">
        <v>0</v>
      </c>
      <c r="V2098" s="341">
        <v>1.0332705E-4</v>
      </c>
      <c r="W2098" s="89" t="s">
        <v>6999</v>
      </c>
      <c r="X2098" s="89"/>
      <c r="Y2098" s="89"/>
      <c r="Z2098" s="90"/>
    </row>
    <row r="2099" spans="1:26" ht="14.5" customHeight="1">
      <c r="A2099" s="74" t="s">
        <v>7191</v>
      </c>
      <c r="B2099" s="129" t="s">
        <v>6992</v>
      </c>
      <c r="C2099" s="130" t="s">
        <v>7192</v>
      </c>
      <c r="D2099" s="131" t="s">
        <v>7172</v>
      </c>
      <c r="E2099" s="129" t="s">
        <v>957</v>
      </c>
      <c r="F2099" s="132" t="s">
        <v>7193</v>
      </c>
      <c r="G2099" s="132">
        <v>0.52679202242051204</v>
      </c>
      <c r="H2099" s="348">
        <v>0.52679202242051204</v>
      </c>
      <c r="I2099" s="74"/>
      <c r="J2099" s="337">
        <v>2.3007009774436091</v>
      </c>
      <c r="K2099" s="338">
        <v>2.3007009774436091</v>
      </c>
      <c r="L2099" s="74"/>
      <c r="M2099" s="339">
        <v>9.4606929000000006E-2</v>
      </c>
      <c r="N2099" s="340">
        <f t="shared" si="134"/>
        <v>9.4606929000000006E-2</v>
      </c>
      <c r="O2099" s="74"/>
      <c r="P2099" s="133">
        <v>9.1695280000000004E-2</v>
      </c>
      <c r="Q2099" s="133">
        <v>2.9116488E-3</v>
      </c>
      <c r="R2099" s="133">
        <v>0</v>
      </c>
      <c r="S2099" s="134">
        <v>5.4973189735000001E-6</v>
      </c>
      <c r="T2099" s="135">
        <v>1.0767931803629998E-8</v>
      </c>
      <c r="U2099" s="135">
        <v>0</v>
      </c>
      <c r="V2099" s="341">
        <v>1.2393973999999999E-4</v>
      </c>
      <c r="W2099" s="89" t="s">
        <v>6999</v>
      </c>
      <c r="X2099" s="89"/>
      <c r="Y2099" s="89"/>
      <c r="Z2099" s="90"/>
    </row>
    <row r="2100" spans="1:26" ht="14.5" customHeight="1">
      <c r="B2100" s="129" t="s">
        <v>6992</v>
      </c>
      <c r="C2100" s="127" t="s">
        <v>7194</v>
      </c>
      <c r="D2100" s="127" t="s">
        <v>7195</v>
      </c>
      <c r="G2100" s="74"/>
      <c r="H2100" s="74"/>
      <c r="I2100" s="74"/>
      <c r="J2100" s="115"/>
      <c r="K2100" s="74"/>
      <c r="L2100" s="74"/>
      <c r="M2100" s="115"/>
      <c r="N2100" s="74"/>
      <c r="O2100" s="74"/>
      <c r="P2100" s="74"/>
      <c r="V2100" s="74"/>
      <c r="W2100" s="89"/>
      <c r="X2100" s="89"/>
      <c r="Y2100" s="89"/>
      <c r="Z2100" s="90"/>
    </row>
    <row r="2101" spans="1:26" ht="14.5" customHeight="1">
      <c r="A2101" s="74" t="s">
        <v>7196</v>
      </c>
      <c r="B2101" s="129" t="s">
        <v>6992</v>
      </c>
      <c r="C2101" s="130" t="s">
        <v>7197</v>
      </c>
      <c r="D2101" s="131" t="s">
        <v>7195</v>
      </c>
      <c r="E2101" s="129" t="s">
        <v>957</v>
      </c>
      <c r="F2101" s="132" t="s">
        <v>7198</v>
      </c>
      <c r="G2101" s="132">
        <v>0.217936010684461</v>
      </c>
      <c r="H2101" s="348">
        <v>0.217936010684461</v>
      </c>
      <c r="I2101" s="74"/>
      <c r="J2101" s="337">
        <v>1.3962032330827068</v>
      </c>
      <c r="K2101" s="338">
        <v>1.3962032330827068</v>
      </c>
      <c r="L2101" s="74"/>
      <c r="M2101" s="339">
        <v>3.0519849000000002E-2</v>
      </c>
      <c r="N2101" s="340">
        <f t="shared" ref="N2101:N2124" si="135">M2101</f>
        <v>3.0519849000000002E-2</v>
      </c>
      <c r="O2101" s="74"/>
      <c r="P2101" s="133">
        <v>2.9301014E-2</v>
      </c>
      <c r="Q2101" s="133">
        <v>1.2188351E-3</v>
      </c>
      <c r="R2101" s="133">
        <v>0</v>
      </c>
      <c r="S2101" s="134">
        <v>1.75665552097E-6</v>
      </c>
      <c r="T2101" s="135">
        <v>4.5075261685499993E-9</v>
      </c>
      <c r="U2101" s="135">
        <v>0</v>
      </c>
      <c r="V2101" s="342">
        <v>4.7234110000000003E-5</v>
      </c>
      <c r="W2101" s="89" t="s">
        <v>6999</v>
      </c>
      <c r="X2101" s="89"/>
      <c r="Y2101" s="89"/>
      <c r="Z2101" s="90"/>
    </row>
    <row r="2102" spans="1:26" ht="14.5" customHeight="1">
      <c r="A2102" s="74" t="s">
        <v>7199</v>
      </c>
      <c r="B2102" s="129" t="s">
        <v>6992</v>
      </c>
      <c r="C2102" s="130" t="s">
        <v>7200</v>
      </c>
      <c r="D2102" s="131" t="s">
        <v>7195</v>
      </c>
      <c r="E2102" s="129" t="s">
        <v>957</v>
      </c>
      <c r="F2102" s="132" t="s">
        <v>7201</v>
      </c>
      <c r="G2102" s="132">
        <v>0.204823529968927</v>
      </c>
      <c r="H2102" s="348">
        <v>0.204823529968927</v>
      </c>
      <c r="I2102" s="74"/>
      <c r="J2102" s="337">
        <v>0.84134729323308266</v>
      </c>
      <c r="K2102" s="338">
        <v>0.84134729323308266</v>
      </c>
      <c r="L2102" s="74"/>
      <c r="M2102" s="339">
        <v>3.6164182000000003E-2</v>
      </c>
      <c r="N2102" s="340">
        <f t="shared" si="135"/>
        <v>3.6164182000000003E-2</v>
      </c>
      <c r="O2102" s="74"/>
      <c r="P2102" s="133">
        <v>3.5051969000000002E-2</v>
      </c>
      <c r="Q2102" s="133">
        <v>1.1122127E-3</v>
      </c>
      <c r="R2102" s="133">
        <v>0</v>
      </c>
      <c r="S2102" s="134">
        <v>2.101436978E-6</v>
      </c>
      <c r="T2102" s="135">
        <v>4.1132127830700003E-9</v>
      </c>
      <c r="U2102" s="135">
        <v>0</v>
      </c>
      <c r="V2102" s="342">
        <v>4.8195433E-5</v>
      </c>
      <c r="W2102" s="89" t="s">
        <v>6999</v>
      </c>
      <c r="X2102" s="89"/>
      <c r="Y2102" s="89"/>
      <c r="Z2102" s="90"/>
    </row>
    <row r="2103" spans="1:26" ht="14.5" customHeight="1">
      <c r="A2103" s="74" t="s">
        <v>7202</v>
      </c>
      <c r="B2103" s="129" t="s">
        <v>6992</v>
      </c>
      <c r="C2103" s="130" t="s">
        <v>7203</v>
      </c>
      <c r="D2103" s="131" t="s">
        <v>7195</v>
      </c>
      <c r="E2103" s="129" t="s">
        <v>957</v>
      </c>
      <c r="F2103" s="132" t="s">
        <v>7204</v>
      </c>
      <c r="G2103" s="132">
        <v>0.283945767565424</v>
      </c>
      <c r="H2103" s="348">
        <v>0.283945767565424</v>
      </c>
      <c r="I2103" s="74"/>
      <c r="J2103" s="337">
        <v>1.2802716541353383</v>
      </c>
      <c r="K2103" s="338">
        <v>1.2802716541353383</v>
      </c>
      <c r="L2103" s="74"/>
      <c r="M2103" s="339">
        <v>4.9625889999999999E-2</v>
      </c>
      <c r="N2103" s="340">
        <f t="shared" si="135"/>
        <v>4.9625889999999999E-2</v>
      </c>
      <c r="O2103" s="74"/>
      <c r="P2103" s="133">
        <v>4.8064755000000001E-2</v>
      </c>
      <c r="Q2103" s="133">
        <v>1.5611348999999999E-3</v>
      </c>
      <c r="R2103" s="133">
        <v>0</v>
      </c>
      <c r="S2103" s="134">
        <v>2.8815800831000002E-6</v>
      </c>
      <c r="T2103" s="135">
        <v>5.7734280007820006E-9</v>
      </c>
      <c r="U2103" s="135">
        <v>0</v>
      </c>
      <c r="V2103" s="342">
        <v>6.6022274000000002E-5</v>
      </c>
      <c r="W2103" s="89" t="s">
        <v>6999</v>
      </c>
      <c r="X2103" s="89"/>
      <c r="Y2103" s="89"/>
      <c r="Z2103" s="90"/>
    </row>
    <row r="2104" spans="1:26" ht="14.5" customHeight="1">
      <c r="A2104" s="74" t="s">
        <v>7205</v>
      </c>
      <c r="B2104" s="129" t="s">
        <v>6992</v>
      </c>
      <c r="C2104" s="130" t="s">
        <v>7206</v>
      </c>
      <c r="D2104" s="131" t="s">
        <v>7195</v>
      </c>
      <c r="E2104" s="129" t="s">
        <v>957</v>
      </c>
      <c r="F2104" s="132" t="s">
        <v>7207</v>
      </c>
      <c r="G2104" s="132">
        <v>0.30696822577711003</v>
      </c>
      <c r="H2104" s="348">
        <v>0.30696822577711003</v>
      </c>
      <c r="I2104" s="74"/>
      <c r="J2104" s="337">
        <v>1.3403615037593983</v>
      </c>
      <c r="K2104" s="338">
        <v>1.3403615037593983</v>
      </c>
      <c r="L2104" s="74"/>
      <c r="M2104" s="339">
        <v>5.5259218999999998E-2</v>
      </c>
      <c r="N2104" s="340">
        <f t="shared" si="135"/>
        <v>5.5259218999999998E-2</v>
      </c>
      <c r="O2104" s="74"/>
      <c r="P2104" s="133">
        <v>5.3566164999999999E-2</v>
      </c>
      <c r="Q2104" s="133">
        <v>1.6930539E-3</v>
      </c>
      <c r="R2104" s="133">
        <v>0</v>
      </c>
      <c r="S2104" s="134">
        <v>3.2114008685999996E-6</v>
      </c>
      <c r="T2104" s="135">
        <v>6.2612941576500005E-9</v>
      </c>
      <c r="U2104" s="135">
        <v>0</v>
      </c>
      <c r="V2104" s="342">
        <v>7.1862549999999995E-5</v>
      </c>
      <c r="W2104" s="89" t="s">
        <v>6999</v>
      </c>
      <c r="X2104" s="89"/>
      <c r="Y2104" s="89"/>
      <c r="Z2104" s="90"/>
    </row>
    <row r="2105" spans="1:26" ht="14.5" customHeight="1">
      <c r="A2105" s="74" t="s">
        <v>7208</v>
      </c>
      <c r="B2105" s="129" t="s">
        <v>6992</v>
      </c>
      <c r="C2105" s="130" t="s">
        <v>7209</v>
      </c>
      <c r="D2105" s="131" t="s">
        <v>7195</v>
      </c>
      <c r="E2105" s="129" t="s">
        <v>957</v>
      </c>
      <c r="F2105" s="132" t="s">
        <v>7210</v>
      </c>
      <c r="G2105" s="132">
        <v>0.153159172393945</v>
      </c>
      <c r="H2105" s="348">
        <v>0.153159172393945</v>
      </c>
      <c r="I2105" s="74"/>
      <c r="J2105" s="337">
        <v>0.48358808270676684</v>
      </c>
      <c r="K2105" s="338">
        <v>0.48358808270676684</v>
      </c>
      <c r="L2105" s="74"/>
      <c r="M2105" s="339">
        <v>2.9170376000000001E-2</v>
      </c>
      <c r="N2105" s="340">
        <f t="shared" si="135"/>
        <v>2.9170376000000001E-2</v>
      </c>
      <c r="O2105" s="74"/>
      <c r="P2105" s="133">
        <v>2.8351544999999999E-2</v>
      </c>
      <c r="Q2105" s="133">
        <v>8.1883092999999996E-4</v>
      </c>
      <c r="R2105" s="133">
        <v>0</v>
      </c>
      <c r="S2105" s="134">
        <v>1.6997329513E-6</v>
      </c>
      <c r="T2105" s="135">
        <v>3.0282209144889998E-9</v>
      </c>
      <c r="U2105" s="135">
        <v>0</v>
      </c>
      <c r="V2105" s="342">
        <v>3.7118995999999997E-5</v>
      </c>
      <c r="W2105" s="89" t="s">
        <v>6999</v>
      </c>
      <c r="X2105" s="89"/>
      <c r="Y2105" s="89"/>
      <c r="Z2105" s="90"/>
    </row>
    <row r="2106" spans="1:26" ht="14.5" customHeight="1">
      <c r="A2106" s="74" t="s">
        <v>7211</v>
      </c>
      <c r="B2106" s="129" t="s">
        <v>6992</v>
      </c>
      <c r="C2106" s="130" t="s">
        <v>7212</v>
      </c>
      <c r="D2106" s="131" t="s">
        <v>7195</v>
      </c>
      <c r="E2106" s="129" t="s">
        <v>957</v>
      </c>
      <c r="F2106" s="132" t="s">
        <v>7213</v>
      </c>
      <c r="G2106" s="132">
        <v>0.18446266622503699</v>
      </c>
      <c r="H2106" s="348">
        <v>0.18446266622503699</v>
      </c>
      <c r="I2106" s="74"/>
      <c r="J2106" s="337">
        <v>0.5659321503759398</v>
      </c>
      <c r="K2106" s="338">
        <v>0.5659321503759398</v>
      </c>
      <c r="L2106" s="74"/>
      <c r="M2106" s="339">
        <v>3.4610376999999998E-2</v>
      </c>
      <c r="N2106" s="340">
        <f t="shared" si="135"/>
        <v>3.4610376999999998E-2</v>
      </c>
      <c r="O2106" s="74"/>
      <c r="P2106" s="133">
        <v>3.3627738999999997E-2</v>
      </c>
      <c r="Q2106" s="133">
        <v>9.8263803999999993E-4</v>
      </c>
      <c r="R2106" s="133">
        <v>0</v>
      </c>
      <c r="S2106" s="134">
        <v>2.0160515132E-6</v>
      </c>
      <c r="T2106" s="135">
        <v>3.6340163838089999E-9</v>
      </c>
      <c r="U2106" s="135">
        <v>0</v>
      </c>
      <c r="V2106" s="342">
        <v>4.5111356000000003E-5</v>
      </c>
      <c r="W2106" s="89" t="s">
        <v>6999</v>
      </c>
      <c r="X2106" s="89"/>
      <c r="Y2106" s="89"/>
      <c r="Z2106" s="90"/>
    </row>
    <row r="2107" spans="1:26" ht="14.5" customHeight="1">
      <c r="A2107" s="74" t="s">
        <v>7214</v>
      </c>
      <c r="B2107" s="129" t="s">
        <v>6992</v>
      </c>
      <c r="C2107" s="130" t="s">
        <v>7215</v>
      </c>
      <c r="D2107" s="131" t="s">
        <v>7195</v>
      </c>
      <c r="E2107" s="129" t="s">
        <v>957</v>
      </c>
      <c r="F2107" s="132" t="s">
        <v>7216</v>
      </c>
      <c r="G2107" s="132">
        <v>6.0845839674983901E-2</v>
      </c>
      <c r="H2107" s="348">
        <v>6.0845839674983901E-2</v>
      </c>
      <c r="I2107" s="74"/>
      <c r="J2107" s="337">
        <v>0.23934352631578945</v>
      </c>
      <c r="K2107" s="338">
        <v>0.23934352631578945</v>
      </c>
      <c r="L2107" s="74"/>
      <c r="M2107" s="339">
        <v>1.09599E-2</v>
      </c>
      <c r="N2107" s="340">
        <f t="shared" si="135"/>
        <v>1.09599E-2</v>
      </c>
      <c r="O2107" s="74"/>
      <c r="P2107" s="133">
        <v>1.0629125999999999E-2</v>
      </c>
      <c r="Q2107" s="133">
        <v>3.3077397E-4</v>
      </c>
      <c r="R2107" s="133">
        <v>0</v>
      </c>
      <c r="S2107" s="134">
        <v>6.3723777052999997E-7</v>
      </c>
      <c r="T2107" s="135">
        <v>1.2232765187800002E-9</v>
      </c>
      <c r="U2107" s="135">
        <v>0</v>
      </c>
      <c r="V2107" s="342">
        <v>1.4463954E-5</v>
      </c>
      <c r="W2107" s="89" t="s">
        <v>6999</v>
      </c>
      <c r="X2107" s="89"/>
      <c r="Y2107" s="89"/>
      <c r="Z2107" s="90"/>
    </row>
    <row r="2108" spans="1:26" ht="14.5" customHeight="1">
      <c r="A2108" s="74" t="s">
        <v>7217</v>
      </c>
      <c r="B2108" s="129" t="s">
        <v>6992</v>
      </c>
      <c r="C2108" s="130" t="s">
        <v>7218</v>
      </c>
      <c r="D2108" s="131" t="s">
        <v>7195</v>
      </c>
      <c r="E2108" s="129" t="s">
        <v>957</v>
      </c>
      <c r="F2108" s="132" t="s">
        <v>7219</v>
      </c>
      <c r="G2108" s="132">
        <v>0.18446266622503699</v>
      </c>
      <c r="H2108" s="348">
        <v>0.18446266622503699</v>
      </c>
      <c r="I2108" s="74"/>
      <c r="J2108" s="337">
        <v>0.5659321503759398</v>
      </c>
      <c r="K2108" s="338">
        <v>0.5659321503759398</v>
      </c>
      <c r="L2108" s="74"/>
      <c r="M2108" s="339">
        <v>3.4610376999999998E-2</v>
      </c>
      <c r="N2108" s="340">
        <f t="shared" si="135"/>
        <v>3.4610376999999998E-2</v>
      </c>
      <c r="O2108" s="74"/>
      <c r="P2108" s="133">
        <v>3.3627738999999997E-2</v>
      </c>
      <c r="Q2108" s="133">
        <v>9.8263803999999993E-4</v>
      </c>
      <c r="R2108" s="133">
        <v>0</v>
      </c>
      <c r="S2108" s="134">
        <v>2.0160515132E-6</v>
      </c>
      <c r="T2108" s="135">
        <v>3.6340163838089999E-9</v>
      </c>
      <c r="U2108" s="135">
        <v>0</v>
      </c>
      <c r="V2108" s="342">
        <v>4.5111356000000003E-5</v>
      </c>
      <c r="W2108" s="89" t="s">
        <v>6999</v>
      </c>
      <c r="X2108" s="89"/>
      <c r="Y2108" s="89"/>
      <c r="Z2108" s="90"/>
    </row>
    <row r="2109" spans="1:26" ht="14.5" customHeight="1">
      <c r="A2109" s="74" t="s">
        <v>7220</v>
      </c>
      <c r="B2109" s="129" t="s">
        <v>6992</v>
      </c>
      <c r="C2109" s="130" t="s">
        <v>7221</v>
      </c>
      <c r="D2109" s="131" t="s">
        <v>7195</v>
      </c>
      <c r="E2109" s="129" t="s">
        <v>957</v>
      </c>
      <c r="F2109" s="132" t="s">
        <v>7222</v>
      </c>
      <c r="G2109" s="132">
        <v>8.7064033861698392E-2</v>
      </c>
      <c r="H2109" s="348">
        <v>8.7064033861698392E-2</v>
      </c>
      <c r="I2109" s="74"/>
      <c r="J2109" s="337">
        <v>0.31901433082706765</v>
      </c>
      <c r="K2109" s="338">
        <v>0.31901433082706765</v>
      </c>
      <c r="L2109" s="74"/>
      <c r="M2109" s="339">
        <v>1.6062284999999999E-2</v>
      </c>
      <c r="N2109" s="340">
        <f t="shared" si="135"/>
        <v>1.6062284999999999E-2</v>
      </c>
      <c r="O2109" s="74"/>
      <c r="P2109" s="133">
        <v>1.5590928E-2</v>
      </c>
      <c r="Q2109" s="133">
        <v>4.7135676999999999E-4</v>
      </c>
      <c r="R2109" s="133">
        <v>0</v>
      </c>
      <c r="S2109" s="134">
        <v>9.3470792817999999E-7</v>
      </c>
      <c r="T2109" s="135">
        <v>1.7431833345959999E-9</v>
      </c>
      <c r="U2109" s="135">
        <v>0</v>
      </c>
      <c r="V2109" s="342">
        <v>2.0858722000000001E-5</v>
      </c>
      <c r="W2109" s="89" t="s">
        <v>6999</v>
      </c>
      <c r="X2109" s="89"/>
      <c r="Y2109" s="89"/>
      <c r="Z2109" s="90"/>
    </row>
    <row r="2110" spans="1:26" ht="14.5" customHeight="1">
      <c r="A2110" s="74" t="s">
        <v>7223</v>
      </c>
      <c r="B2110" s="129" t="s">
        <v>6992</v>
      </c>
      <c r="C2110" s="130" t="s">
        <v>7224</v>
      </c>
      <c r="D2110" s="131" t="s">
        <v>7195</v>
      </c>
      <c r="E2110" s="129" t="s">
        <v>957</v>
      </c>
      <c r="F2110" s="132" t="s">
        <v>7225</v>
      </c>
      <c r="G2110" s="132">
        <v>0.247264174015382</v>
      </c>
      <c r="H2110" s="348">
        <v>0.247264174015382</v>
      </c>
      <c r="I2110" s="74"/>
      <c r="J2110" s="337">
        <v>1.4934837593984962</v>
      </c>
      <c r="K2110" s="338">
        <v>1.4934837593984962</v>
      </c>
      <c r="L2110" s="74"/>
      <c r="M2110" s="339">
        <v>3.5819891E-2</v>
      </c>
      <c r="N2110" s="340">
        <f t="shared" si="135"/>
        <v>3.5819891E-2</v>
      </c>
      <c r="O2110" s="74"/>
      <c r="P2110" s="133">
        <v>3.444266E-2</v>
      </c>
      <c r="Q2110" s="133">
        <v>1.3772306999999999E-3</v>
      </c>
      <c r="R2110" s="133">
        <v>0</v>
      </c>
      <c r="S2110" s="134">
        <v>2.06490768039E-6</v>
      </c>
      <c r="T2110" s="135">
        <v>5.0933089515099997E-9</v>
      </c>
      <c r="U2110" s="135">
        <v>0</v>
      </c>
      <c r="V2110" s="342">
        <v>5.4530602999999997E-5</v>
      </c>
      <c r="W2110" s="89" t="s">
        <v>6999</v>
      </c>
      <c r="X2110" s="89"/>
      <c r="Y2110" s="89"/>
      <c r="Z2110" s="90"/>
    </row>
    <row r="2111" spans="1:26" ht="14.5" customHeight="1">
      <c r="A2111" s="74" t="s">
        <v>7226</v>
      </c>
      <c r="B2111" s="129" t="s">
        <v>6992</v>
      </c>
      <c r="C2111" s="130" t="s">
        <v>7227</v>
      </c>
      <c r="D2111" s="131" t="s">
        <v>7195</v>
      </c>
      <c r="E2111" s="129" t="s">
        <v>957</v>
      </c>
      <c r="F2111" s="132" t="s">
        <v>7228</v>
      </c>
      <c r="G2111" s="132">
        <v>0.198430508041717</v>
      </c>
      <c r="H2111" s="348">
        <v>0.198430508041717</v>
      </c>
      <c r="I2111" s="74"/>
      <c r="J2111" s="337">
        <v>1.3921999248120298</v>
      </c>
      <c r="K2111" s="338">
        <v>1.3921999248120298</v>
      </c>
      <c r="L2111" s="74"/>
      <c r="M2111" s="339">
        <v>2.6284981999999998E-2</v>
      </c>
      <c r="N2111" s="340">
        <f t="shared" si="135"/>
        <v>2.6284981999999998E-2</v>
      </c>
      <c r="O2111" s="74"/>
      <c r="P2111" s="133">
        <v>2.5160195999999999E-2</v>
      </c>
      <c r="Q2111" s="133">
        <v>1.124786E-3</v>
      </c>
      <c r="R2111" s="133">
        <v>0</v>
      </c>
      <c r="S2111" s="134">
        <v>1.5084050096849999E-6</v>
      </c>
      <c r="T2111" s="135">
        <v>4.1597114066899997E-9</v>
      </c>
      <c r="U2111" s="135">
        <v>0</v>
      </c>
      <c r="V2111" s="342">
        <v>4.2301425000000003E-5</v>
      </c>
      <c r="W2111" s="89" t="s">
        <v>6999</v>
      </c>
      <c r="X2111" s="89"/>
      <c r="Y2111" s="89"/>
      <c r="Z2111" s="90"/>
    </row>
    <row r="2112" spans="1:26" ht="14.5" customHeight="1">
      <c r="A2112" s="74" t="s">
        <v>7229</v>
      </c>
      <c r="B2112" s="129" t="s">
        <v>6992</v>
      </c>
      <c r="C2112" s="130" t="s">
        <v>7230</v>
      </c>
      <c r="D2112" s="131" t="s">
        <v>7195</v>
      </c>
      <c r="E2112" s="129" t="s">
        <v>957</v>
      </c>
      <c r="F2112" s="132" t="s">
        <v>7231</v>
      </c>
      <c r="G2112" s="132">
        <v>9.7710451865158005E-2</v>
      </c>
      <c r="H2112" s="348">
        <v>9.7710451865158005E-2</v>
      </c>
      <c r="I2112" s="74"/>
      <c r="J2112" s="337">
        <v>0.36243125563909773</v>
      </c>
      <c r="K2112" s="338">
        <v>0.36243125563909773</v>
      </c>
      <c r="L2112" s="74"/>
      <c r="M2112" s="339">
        <v>1.730319E-2</v>
      </c>
      <c r="N2112" s="340">
        <f t="shared" si="135"/>
        <v>1.730319E-2</v>
      </c>
      <c r="O2112" s="74"/>
      <c r="P2112" s="133">
        <v>1.6779134000000001E-2</v>
      </c>
      <c r="Q2112" s="133">
        <v>5.2405599E-4</v>
      </c>
      <c r="R2112" s="133">
        <v>0</v>
      </c>
      <c r="S2112" s="134">
        <v>1.0059432595E-6</v>
      </c>
      <c r="T2112" s="135">
        <v>1.9380768759909998E-9</v>
      </c>
      <c r="U2112" s="135">
        <v>0</v>
      </c>
      <c r="V2112" s="342">
        <v>2.3339544999999999E-5</v>
      </c>
      <c r="W2112" s="89" t="s">
        <v>6999</v>
      </c>
      <c r="X2112" s="89"/>
      <c r="Y2112" s="89"/>
      <c r="Z2112" s="90"/>
    </row>
    <row r="2113" spans="1:26" ht="14.5" customHeight="1">
      <c r="A2113" s="74" t="s">
        <v>7232</v>
      </c>
      <c r="B2113" s="129" t="s">
        <v>6992</v>
      </c>
      <c r="C2113" s="130" t="s">
        <v>7233</v>
      </c>
      <c r="D2113" s="131" t="s">
        <v>7195</v>
      </c>
      <c r="E2113" s="129" t="s">
        <v>957</v>
      </c>
      <c r="F2113" s="132" t="s">
        <v>7234</v>
      </c>
      <c r="G2113" s="132">
        <v>9.2453657834723091E-2</v>
      </c>
      <c r="H2113" s="348">
        <v>9.2453657834723091E-2</v>
      </c>
      <c r="I2113" s="74"/>
      <c r="J2113" s="337">
        <v>0.35195816541353381</v>
      </c>
      <c r="K2113" s="338">
        <v>0.35195816541353381</v>
      </c>
      <c r="L2113" s="74"/>
      <c r="M2113" s="339">
        <v>1.6904965000000001E-2</v>
      </c>
      <c r="N2113" s="340">
        <f t="shared" si="135"/>
        <v>1.6904965000000001E-2</v>
      </c>
      <c r="O2113" s="74"/>
      <c r="P2113" s="133">
        <v>1.6402957999999999E-2</v>
      </c>
      <c r="Q2113" s="133">
        <v>5.0200674000000002E-4</v>
      </c>
      <c r="R2113" s="133">
        <v>0</v>
      </c>
      <c r="S2113" s="134">
        <v>9.8339076416000001E-7</v>
      </c>
      <c r="T2113" s="135">
        <v>1.8565338147989998E-9</v>
      </c>
      <c r="U2113" s="135">
        <v>0</v>
      </c>
      <c r="V2113" s="342">
        <v>2.2052169000000001E-5</v>
      </c>
      <c r="W2113" s="89" t="s">
        <v>6999</v>
      </c>
      <c r="X2113" s="89"/>
      <c r="Y2113" s="89"/>
      <c r="Z2113" s="90"/>
    </row>
    <row r="2114" spans="1:26" ht="14.5" customHeight="1">
      <c r="A2114" s="74" t="s">
        <v>7235</v>
      </c>
      <c r="B2114" s="129" t="s">
        <v>6992</v>
      </c>
      <c r="C2114" s="130" t="s">
        <v>7236</v>
      </c>
      <c r="D2114" s="131" t="s">
        <v>7195</v>
      </c>
      <c r="E2114" s="129" t="s">
        <v>957</v>
      </c>
      <c r="F2114" s="132" t="s">
        <v>7237</v>
      </c>
      <c r="G2114" s="132">
        <v>9.2453657834723091E-2</v>
      </c>
      <c r="H2114" s="348">
        <v>9.2453657834723091E-2</v>
      </c>
      <c r="I2114" s="74"/>
      <c r="J2114" s="337">
        <v>0.35195816541353381</v>
      </c>
      <c r="K2114" s="338">
        <v>0.35195816541353381</v>
      </c>
      <c r="L2114" s="74"/>
      <c r="M2114" s="339">
        <v>1.6904965000000001E-2</v>
      </c>
      <c r="N2114" s="340">
        <f t="shared" si="135"/>
        <v>1.6904965000000001E-2</v>
      </c>
      <c r="O2114" s="74"/>
      <c r="P2114" s="133">
        <v>1.6402957999999999E-2</v>
      </c>
      <c r="Q2114" s="133">
        <v>5.0200674000000002E-4</v>
      </c>
      <c r="R2114" s="133">
        <v>0</v>
      </c>
      <c r="S2114" s="134">
        <v>9.8339076416000001E-7</v>
      </c>
      <c r="T2114" s="135">
        <v>1.8565338147989998E-9</v>
      </c>
      <c r="U2114" s="135">
        <v>0</v>
      </c>
      <c r="V2114" s="342">
        <v>2.2052169000000001E-5</v>
      </c>
      <c r="W2114" s="89" t="s">
        <v>6999</v>
      </c>
      <c r="X2114" s="89"/>
      <c r="Y2114" s="89"/>
      <c r="Z2114" s="90"/>
    </row>
    <row r="2115" spans="1:26" ht="14.5" customHeight="1">
      <c r="A2115" s="74" t="s">
        <v>7238</v>
      </c>
      <c r="B2115" s="129" t="s">
        <v>6992</v>
      </c>
      <c r="C2115" s="130" t="s">
        <v>7239</v>
      </c>
      <c r="D2115" s="131" t="s">
        <v>7195</v>
      </c>
      <c r="E2115" s="129" t="s">
        <v>957</v>
      </c>
      <c r="F2115" s="132" t="s">
        <v>7240</v>
      </c>
      <c r="G2115" s="132">
        <v>0.3440564833214762</v>
      </c>
      <c r="H2115" s="348">
        <v>0.3440564833214762</v>
      </c>
      <c r="I2115" s="74"/>
      <c r="J2115" s="337">
        <v>1.9157866165413533</v>
      </c>
      <c r="K2115" s="338">
        <v>1.9157866165413533</v>
      </c>
      <c r="L2115" s="74"/>
      <c r="M2115" s="339">
        <v>5.7520221000000003E-2</v>
      </c>
      <c r="N2115" s="340">
        <f t="shared" si="135"/>
        <v>5.7520221000000003E-2</v>
      </c>
      <c r="O2115" s="74"/>
      <c r="P2115" s="133">
        <v>5.5569611999999997E-2</v>
      </c>
      <c r="Q2115" s="133">
        <v>1.9506091000000001E-3</v>
      </c>
      <c r="R2115" s="133">
        <v>0</v>
      </c>
      <c r="S2115" s="134">
        <v>3.33151158008E-6</v>
      </c>
      <c r="T2115" s="135">
        <v>7.2137909166700001E-9</v>
      </c>
      <c r="U2115" s="135">
        <v>0</v>
      </c>
      <c r="V2115" s="342">
        <v>7.7834505000000002E-5</v>
      </c>
      <c r="W2115" s="89" t="s">
        <v>6999</v>
      </c>
      <c r="X2115" s="89"/>
      <c r="Y2115" s="89"/>
      <c r="Z2115" s="90"/>
    </row>
    <row r="2116" spans="1:26" ht="14.5" customHeight="1">
      <c r="A2116" s="74" t="s">
        <v>7241</v>
      </c>
      <c r="B2116" s="129" t="s">
        <v>6992</v>
      </c>
      <c r="C2116" s="130" t="s">
        <v>7242</v>
      </c>
      <c r="D2116" s="131" t="s">
        <v>7195</v>
      </c>
      <c r="E2116" s="129" t="s">
        <v>957</v>
      </c>
      <c r="F2116" s="132" t="s">
        <v>7243</v>
      </c>
      <c r="G2116" s="132">
        <v>7.7614525730175993E-2</v>
      </c>
      <c r="H2116" s="348">
        <v>7.7614525730175993E-2</v>
      </c>
      <c r="I2116" s="74"/>
      <c r="J2116" s="337">
        <v>0.28763712781954881</v>
      </c>
      <c r="K2116" s="338">
        <v>0.28763712781954881</v>
      </c>
      <c r="L2116" s="74"/>
      <c r="M2116" s="339">
        <v>1.3977142999999999E-2</v>
      </c>
      <c r="N2116" s="340">
        <f t="shared" si="135"/>
        <v>1.3977142999999999E-2</v>
      </c>
      <c r="O2116" s="74"/>
      <c r="P2116" s="133">
        <v>1.3560747E-2</v>
      </c>
      <c r="Q2116" s="133">
        <v>4.1639649999999998E-4</v>
      </c>
      <c r="R2116" s="133">
        <v>0</v>
      </c>
      <c r="S2116" s="134">
        <v>8.1299440190000004E-7</v>
      </c>
      <c r="T2116" s="135">
        <v>1.5399278742399999E-9</v>
      </c>
      <c r="U2116" s="135">
        <v>0</v>
      </c>
      <c r="V2116" s="342">
        <v>1.8417486999999999E-5</v>
      </c>
      <c r="W2116" s="89" t="s">
        <v>6999</v>
      </c>
      <c r="X2116" s="89"/>
      <c r="Y2116" s="89"/>
      <c r="Z2116" s="90"/>
    </row>
    <row r="2117" spans="1:26" ht="14.5" customHeight="1">
      <c r="A2117" s="74" t="s">
        <v>7244</v>
      </c>
      <c r="B2117" s="129" t="s">
        <v>6992</v>
      </c>
      <c r="C2117" s="130" t="s">
        <v>7245</v>
      </c>
      <c r="D2117" s="131" t="s">
        <v>7195</v>
      </c>
      <c r="E2117" s="129" t="s">
        <v>957</v>
      </c>
      <c r="F2117" s="132" t="s">
        <v>7246</v>
      </c>
      <c r="G2117" s="132">
        <v>0.27854975051687297</v>
      </c>
      <c r="H2117" s="348">
        <v>0.27854975051687297</v>
      </c>
      <c r="I2117" s="74"/>
      <c r="J2117" s="337">
        <v>1.3739666165413533</v>
      </c>
      <c r="K2117" s="338">
        <v>1.3739666165413533</v>
      </c>
      <c r="L2117" s="74"/>
      <c r="M2117" s="339">
        <v>4.5303714000000002E-2</v>
      </c>
      <c r="N2117" s="340">
        <f t="shared" si="135"/>
        <v>4.5303714000000002E-2</v>
      </c>
      <c r="O2117" s="74"/>
      <c r="P2117" s="133">
        <v>4.3779026999999998E-2</v>
      </c>
      <c r="Q2117" s="133">
        <v>1.5246861E-3</v>
      </c>
      <c r="R2117" s="133">
        <v>0</v>
      </c>
      <c r="S2117" s="134">
        <v>2.6246419763000001E-6</v>
      </c>
      <c r="T2117" s="135">
        <v>5.6386320084399995E-9</v>
      </c>
      <c r="U2117" s="135">
        <v>0</v>
      </c>
      <c r="V2117" s="342">
        <v>6.3492504999999996E-5</v>
      </c>
      <c r="W2117" s="89" t="s">
        <v>6999</v>
      </c>
      <c r="X2117" s="89"/>
      <c r="Y2117" s="89"/>
      <c r="Z2117" s="90"/>
    </row>
    <row r="2118" spans="1:26" ht="14.5" customHeight="1">
      <c r="A2118" s="74" t="s">
        <v>7247</v>
      </c>
      <c r="B2118" s="129" t="s">
        <v>6992</v>
      </c>
      <c r="C2118" s="130" t="s">
        <v>7248</v>
      </c>
      <c r="D2118" s="131" t="s">
        <v>7195</v>
      </c>
      <c r="E2118" s="129" t="s">
        <v>957</v>
      </c>
      <c r="F2118" s="132" t="s">
        <v>7249</v>
      </c>
      <c r="G2118" s="132">
        <v>0.30157221172855997</v>
      </c>
      <c r="H2118" s="348">
        <v>0.30157221172855997</v>
      </c>
      <c r="I2118" s="74"/>
      <c r="J2118" s="337">
        <v>1.4340564661654134</v>
      </c>
      <c r="K2118" s="338">
        <v>1.4340564661654134</v>
      </c>
      <c r="L2118" s="74"/>
      <c r="M2118" s="339">
        <v>5.0937043000000001E-2</v>
      </c>
      <c r="N2118" s="340">
        <f t="shared" si="135"/>
        <v>5.0937043000000001E-2</v>
      </c>
      <c r="O2118" s="74"/>
      <c r="P2118" s="133">
        <v>4.9280437000000003E-2</v>
      </c>
      <c r="Q2118" s="133">
        <v>1.6566051E-3</v>
      </c>
      <c r="R2118" s="133">
        <v>0</v>
      </c>
      <c r="S2118" s="134">
        <v>2.9544626618E-6</v>
      </c>
      <c r="T2118" s="135">
        <v>6.1264981753199999E-9</v>
      </c>
      <c r="U2118" s="135">
        <v>0</v>
      </c>
      <c r="V2118" s="342">
        <v>6.9332781000000003E-5</v>
      </c>
      <c r="W2118" s="89" t="s">
        <v>6999</v>
      </c>
      <c r="X2118" s="89"/>
      <c r="Y2118" s="89"/>
      <c r="Z2118" s="90"/>
    </row>
    <row r="2119" spans="1:26" ht="14.5" customHeight="1">
      <c r="A2119" s="74" t="s">
        <v>7250</v>
      </c>
      <c r="B2119" s="129" t="s">
        <v>6992</v>
      </c>
      <c r="C2119" s="130" t="s">
        <v>7251</v>
      </c>
      <c r="D2119" s="131" t="s">
        <v>7195</v>
      </c>
      <c r="E2119" s="129" t="s">
        <v>957</v>
      </c>
      <c r="F2119" s="132" t="s">
        <v>7252</v>
      </c>
      <c r="G2119" s="132">
        <v>0.131029748311074</v>
      </c>
      <c r="H2119" s="348">
        <v>0.131029748311074</v>
      </c>
      <c r="I2119" s="74"/>
      <c r="J2119" s="337">
        <v>0.48655299248120293</v>
      </c>
      <c r="K2119" s="338">
        <v>0.48655299248120293</v>
      </c>
      <c r="L2119" s="74"/>
      <c r="M2119" s="339">
        <v>2.4541932999999998E-2</v>
      </c>
      <c r="N2119" s="340">
        <f t="shared" si="135"/>
        <v>2.4541932999999998E-2</v>
      </c>
      <c r="O2119" s="74"/>
      <c r="P2119" s="133">
        <v>2.3833126999999999E-2</v>
      </c>
      <c r="Q2119" s="133">
        <v>7.0880555000000004E-4</v>
      </c>
      <c r="R2119" s="133">
        <v>0</v>
      </c>
      <c r="S2119" s="134">
        <v>1.4288445647199999E-6</v>
      </c>
      <c r="T2119" s="135">
        <v>2.6213223413040001E-9</v>
      </c>
      <c r="U2119" s="135">
        <v>0</v>
      </c>
      <c r="V2119" s="342">
        <v>3.0979024999999998E-5</v>
      </c>
      <c r="W2119" s="89" t="s">
        <v>6999</v>
      </c>
      <c r="X2119" s="89"/>
      <c r="Y2119" s="89"/>
      <c r="Z2119" s="90"/>
    </row>
    <row r="2120" spans="1:26" ht="14.5" customHeight="1">
      <c r="A2120" s="74" t="s">
        <v>7253</v>
      </c>
      <c r="B2120" s="129" t="s">
        <v>6992</v>
      </c>
      <c r="C2120" s="130" t="s">
        <v>7254</v>
      </c>
      <c r="D2120" s="131" t="s">
        <v>7195</v>
      </c>
      <c r="E2120" s="129" t="s">
        <v>957</v>
      </c>
      <c r="F2120" s="132" t="s">
        <v>7255</v>
      </c>
      <c r="G2120" s="132">
        <v>0.19996322652738502</v>
      </c>
      <c r="H2120" s="348">
        <v>0.19996322652738502</v>
      </c>
      <c r="I2120" s="74"/>
      <c r="J2120" s="337">
        <v>0.81886849624060143</v>
      </c>
      <c r="K2120" s="338">
        <v>0.81886849624060143</v>
      </c>
      <c r="L2120" s="74"/>
      <c r="M2120" s="339">
        <v>3.5380099999999998E-2</v>
      </c>
      <c r="N2120" s="340">
        <f t="shared" si="135"/>
        <v>3.5380099999999998E-2</v>
      </c>
      <c r="O2120" s="74"/>
      <c r="P2120" s="133">
        <v>3.4291103000000003E-2</v>
      </c>
      <c r="Q2120" s="133">
        <v>1.0889976E-3</v>
      </c>
      <c r="R2120" s="133">
        <v>0</v>
      </c>
      <c r="S2120" s="134">
        <v>2.0558215465E-6</v>
      </c>
      <c r="T2120" s="135">
        <v>4.0273581234410001E-9</v>
      </c>
      <c r="U2120" s="135">
        <v>0</v>
      </c>
      <c r="V2120" s="342">
        <v>4.7320412000000001E-5</v>
      </c>
      <c r="W2120" s="89" t="s">
        <v>6999</v>
      </c>
      <c r="X2120" s="89"/>
      <c r="Y2120" s="89"/>
      <c r="Z2120" s="90"/>
    </row>
    <row r="2121" spans="1:26" ht="14.5" customHeight="1">
      <c r="A2121" s="74" t="s">
        <v>7256</v>
      </c>
      <c r="B2121" s="129" t="s">
        <v>6992</v>
      </c>
      <c r="C2121" s="130" t="s">
        <v>7257</v>
      </c>
      <c r="D2121" s="131" t="s">
        <v>7195</v>
      </c>
      <c r="E2121" s="129" t="s">
        <v>957</v>
      </c>
      <c r="F2121" s="132" t="s">
        <v>7258</v>
      </c>
      <c r="G2121" s="132">
        <v>0.32913290960225799</v>
      </c>
      <c r="H2121" s="348">
        <v>0.32913290960225799</v>
      </c>
      <c r="I2121" s="74"/>
      <c r="J2121" s="337">
        <v>2.3590208270676691</v>
      </c>
      <c r="K2121" s="338">
        <v>2.3590208270676691</v>
      </c>
      <c r="L2121" s="74"/>
      <c r="M2121" s="339">
        <v>4.2018666000000003E-2</v>
      </c>
      <c r="N2121" s="340">
        <f t="shared" si="135"/>
        <v>4.2018666000000003E-2</v>
      </c>
      <c r="O2121" s="74"/>
      <c r="P2121" s="133">
        <v>4.0157204000000002E-2</v>
      </c>
      <c r="Q2121" s="133">
        <v>1.8614618000000001E-3</v>
      </c>
      <c r="R2121" s="133">
        <v>0</v>
      </c>
      <c r="S2121" s="134">
        <v>2.4075062238299996E-6</v>
      </c>
      <c r="T2121" s="135">
        <v>6.8841042250899993E-9</v>
      </c>
      <c r="U2121" s="135">
        <v>0</v>
      </c>
      <c r="V2121" s="342">
        <v>6.9610320000000001E-5</v>
      </c>
      <c r="W2121" s="89" t="s">
        <v>6999</v>
      </c>
      <c r="X2121" s="89"/>
      <c r="Y2121" s="89"/>
      <c r="Z2121" s="90"/>
    </row>
    <row r="2122" spans="1:26" ht="14.5" customHeight="1">
      <c r="A2122" s="74" t="s">
        <v>7259</v>
      </c>
      <c r="B2122" s="129" t="s">
        <v>6992</v>
      </c>
      <c r="C2122" s="130" t="s">
        <v>7260</v>
      </c>
      <c r="D2122" s="131" t="s">
        <v>7195</v>
      </c>
      <c r="E2122" s="129" t="s">
        <v>957</v>
      </c>
      <c r="F2122" s="132" t="s">
        <v>7261</v>
      </c>
      <c r="G2122" s="132">
        <v>0.279372014439216</v>
      </c>
      <c r="H2122" s="348">
        <v>0.279372014439216</v>
      </c>
      <c r="I2122" s="74"/>
      <c r="J2122" s="337">
        <v>1.2813993984962404</v>
      </c>
      <c r="K2122" s="338">
        <v>1.2813993984962404</v>
      </c>
      <c r="L2122" s="74"/>
      <c r="M2122" s="339">
        <v>4.7399340999999998E-2</v>
      </c>
      <c r="N2122" s="340">
        <f t="shared" si="135"/>
        <v>4.7399340999999998E-2</v>
      </c>
      <c r="O2122" s="74"/>
      <c r="P2122" s="133">
        <v>4.5866111000000001E-2</v>
      </c>
      <c r="Q2122" s="133">
        <v>1.5332297999999999E-3</v>
      </c>
      <c r="R2122" s="133">
        <v>0</v>
      </c>
      <c r="S2122" s="134">
        <v>2.7497669485E-6</v>
      </c>
      <c r="T2122" s="135">
        <v>5.6702284370550003E-9</v>
      </c>
      <c r="U2122" s="135">
        <v>0</v>
      </c>
      <c r="V2122" s="342">
        <v>6.5078454000000005E-5</v>
      </c>
      <c r="W2122" s="89" t="s">
        <v>6999</v>
      </c>
      <c r="X2122" s="89"/>
      <c r="Y2122" s="89"/>
      <c r="Z2122" s="90"/>
    </row>
    <row r="2123" spans="1:26" ht="14.5" customHeight="1">
      <c r="A2123" s="74" t="s">
        <v>7262</v>
      </c>
      <c r="B2123" s="129" t="s">
        <v>6992</v>
      </c>
      <c r="C2123" s="130" t="s">
        <v>7263</v>
      </c>
      <c r="D2123" s="131" t="s">
        <v>7195</v>
      </c>
      <c r="E2123" s="129" t="s">
        <v>957</v>
      </c>
      <c r="F2123" s="132" t="s">
        <v>7264</v>
      </c>
      <c r="G2123" s="132">
        <v>0.30239447465090302</v>
      </c>
      <c r="H2123" s="348">
        <v>0.30239447465090302</v>
      </c>
      <c r="I2123" s="74"/>
      <c r="J2123" s="337">
        <v>1.3414892481203007</v>
      </c>
      <c r="K2123" s="338">
        <v>1.3414892481203007</v>
      </c>
      <c r="L2123" s="74"/>
      <c r="M2123" s="339">
        <v>5.3032669999999997E-2</v>
      </c>
      <c r="N2123" s="340">
        <f t="shared" si="135"/>
        <v>5.3032669999999997E-2</v>
      </c>
      <c r="O2123" s="74"/>
      <c r="P2123" s="133">
        <v>5.1367520999999999E-2</v>
      </c>
      <c r="Q2123" s="133">
        <v>1.6651488E-3</v>
      </c>
      <c r="R2123" s="133">
        <v>0</v>
      </c>
      <c r="S2123" s="134">
        <v>3.079587634E-6</v>
      </c>
      <c r="T2123" s="135">
        <v>6.1580948039299997E-9</v>
      </c>
      <c r="U2123" s="135">
        <v>0</v>
      </c>
      <c r="V2123" s="342">
        <v>7.0918729999999998E-5</v>
      </c>
      <c r="W2123" s="89" t="s">
        <v>6999</v>
      </c>
      <c r="X2123" s="89"/>
      <c r="Y2123" s="89"/>
      <c r="Z2123" s="90"/>
    </row>
    <row r="2124" spans="1:26" ht="14.5" customHeight="1">
      <c r="A2124" s="74" t="s">
        <v>7265</v>
      </c>
      <c r="B2124" s="129" t="s">
        <v>6992</v>
      </c>
      <c r="C2124" s="130" t="s">
        <v>7266</v>
      </c>
      <c r="D2124" s="131" t="s">
        <v>7195</v>
      </c>
      <c r="E2124" s="129" t="s">
        <v>957</v>
      </c>
      <c r="F2124" s="132" t="s">
        <v>7267</v>
      </c>
      <c r="G2124" s="132">
        <v>0.18201887410210169</v>
      </c>
      <c r="H2124" s="348">
        <v>0.18201887410210169</v>
      </c>
      <c r="I2124" s="74"/>
      <c r="J2124" s="337">
        <v>1.3251206015037593</v>
      </c>
      <c r="K2124" s="338">
        <v>1.3251206015037593</v>
      </c>
      <c r="L2124" s="74"/>
      <c r="M2124" s="339">
        <v>2.2936742999999999E-2</v>
      </c>
      <c r="N2124" s="340">
        <f t="shared" si="135"/>
        <v>2.2936742999999999E-2</v>
      </c>
      <c r="O2124" s="74"/>
      <c r="P2124" s="133">
        <v>2.1904739999999999E-2</v>
      </c>
      <c r="Q2124" s="133">
        <v>1.0320027E-3</v>
      </c>
      <c r="R2124" s="133">
        <v>0</v>
      </c>
      <c r="S2124" s="134">
        <v>1.3132338187470001E-6</v>
      </c>
      <c r="T2124" s="135">
        <v>3.8165780479199996E-9</v>
      </c>
      <c r="U2124" s="135">
        <v>0</v>
      </c>
      <c r="V2124" s="342">
        <v>3.8404829000000001E-5</v>
      </c>
      <c r="W2124" s="89" t="s">
        <v>6999</v>
      </c>
      <c r="X2124" s="89"/>
      <c r="Y2124" s="89"/>
      <c r="Z2124" s="90"/>
    </row>
    <row r="2125" spans="1:26" ht="14.5" customHeight="1">
      <c r="B2125" s="129" t="s">
        <v>6992</v>
      </c>
      <c r="C2125" s="127" t="s">
        <v>7268</v>
      </c>
      <c r="D2125" s="127" t="s">
        <v>7269</v>
      </c>
      <c r="G2125" s="74"/>
      <c r="H2125" s="74"/>
      <c r="I2125" s="74"/>
      <c r="J2125" s="115"/>
      <c r="K2125" s="74"/>
      <c r="L2125" s="74"/>
      <c r="M2125" s="115"/>
      <c r="N2125" s="74"/>
      <c r="O2125" s="74"/>
      <c r="P2125" s="74"/>
      <c r="V2125" s="74"/>
      <c r="W2125" s="89"/>
      <c r="X2125" s="89"/>
      <c r="Y2125" s="89"/>
      <c r="Z2125" s="90"/>
    </row>
    <row r="2126" spans="1:26" ht="14.5" customHeight="1">
      <c r="A2126" s="74" t="s">
        <v>7270</v>
      </c>
      <c r="B2126" s="129" t="s">
        <v>6992</v>
      </c>
      <c r="C2126" s="130" t="s">
        <v>7271</v>
      </c>
      <c r="D2126" s="131" t="s">
        <v>7269</v>
      </c>
      <c r="E2126" s="129" t="s">
        <v>957</v>
      </c>
      <c r="F2126" s="132" t="s">
        <v>7272</v>
      </c>
      <c r="G2126" s="132">
        <v>1.0648663810071781</v>
      </c>
      <c r="H2126" s="348">
        <v>1.0648663810071781</v>
      </c>
      <c r="I2126" s="74"/>
      <c r="J2126" s="337">
        <v>5.651115338345865</v>
      </c>
      <c r="K2126" s="338">
        <v>5.651115338345865</v>
      </c>
      <c r="L2126" s="74"/>
      <c r="M2126" s="339">
        <v>0.17689072</v>
      </c>
      <c r="N2126" s="340">
        <f t="shared" ref="N2126:N2128" si="136">M2126</f>
        <v>0.17689072</v>
      </c>
      <c r="O2126" s="74"/>
      <c r="P2126" s="133">
        <v>0.17091987</v>
      </c>
      <c r="Q2126" s="133">
        <v>5.9708529999999999E-3</v>
      </c>
      <c r="R2126" s="133">
        <v>0</v>
      </c>
      <c r="S2126" s="134">
        <v>1.02469946012E-5</v>
      </c>
      <c r="T2126" s="135">
        <v>2.2081556930320002E-8</v>
      </c>
      <c r="U2126" s="135">
        <v>0</v>
      </c>
      <c r="V2126" s="341">
        <v>2.4269765E-4</v>
      </c>
      <c r="W2126" s="89" t="s">
        <v>6999</v>
      </c>
      <c r="X2126" s="89"/>
      <c r="Y2126" s="89"/>
      <c r="Z2126" s="90"/>
    </row>
    <row r="2127" spans="1:26" ht="14.5" customHeight="1">
      <c r="A2127" s="74" t="s">
        <v>7273</v>
      </c>
      <c r="B2127" s="129" t="s">
        <v>6992</v>
      </c>
      <c r="C2127" s="130" t="s">
        <v>7274</v>
      </c>
      <c r="D2127" s="131" t="s">
        <v>7269</v>
      </c>
      <c r="E2127" s="129" t="s">
        <v>957</v>
      </c>
      <c r="F2127" s="132" t="s">
        <v>7275</v>
      </c>
      <c r="G2127" s="132">
        <v>0.90667757775274604</v>
      </c>
      <c r="H2127" s="348">
        <v>0.90667757775274604</v>
      </c>
      <c r="I2127" s="74"/>
      <c r="J2127" s="337">
        <v>5.587265639097744</v>
      </c>
      <c r="K2127" s="338">
        <v>5.587265639097744</v>
      </c>
      <c r="L2127" s="74"/>
      <c r="M2127" s="339">
        <v>0.12505705</v>
      </c>
      <c r="N2127" s="340">
        <f t="shared" si="136"/>
        <v>0.12505705</v>
      </c>
      <c r="O2127" s="74"/>
      <c r="P2127" s="133">
        <v>0.12002690000000001</v>
      </c>
      <c r="Q2127" s="133">
        <v>5.0301505999999999E-3</v>
      </c>
      <c r="R2127" s="133">
        <v>0</v>
      </c>
      <c r="S2127" s="134">
        <v>7.1958573096000001E-6</v>
      </c>
      <c r="T2127" s="135">
        <v>1.8602628095820002E-8</v>
      </c>
      <c r="U2127" s="135">
        <v>0</v>
      </c>
      <c r="V2127" s="341">
        <v>1.9951147E-4</v>
      </c>
      <c r="W2127" s="89" t="s">
        <v>6999</v>
      </c>
      <c r="X2127" s="89"/>
      <c r="Y2127" s="89"/>
      <c r="Z2127" s="90"/>
    </row>
    <row r="2128" spans="1:26" ht="14.5" customHeight="1">
      <c r="A2128" s="74" t="s">
        <v>7276</v>
      </c>
      <c r="B2128" s="129" t="s">
        <v>6992</v>
      </c>
      <c r="C2128" s="130" t="s">
        <v>7277</v>
      </c>
      <c r="D2128" s="131" t="s">
        <v>7269</v>
      </c>
      <c r="E2128" s="129" t="s">
        <v>957</v>
      </c>
      <c r="F2128" s="132" t="s">
        <v>7278</v>
      </c>
      <c r="G2128" s="132">
        <v>1.254883275510055</v>
      </c>
      <c r="H2128" s="348">
        <v>1.254883275510055</v>
      </c>
      <c r="I2128" s="74"/>
      <c r="J2128" s="337">
        <v>8.0135834586466164</v>
      </c>
      <c r="K2128" s="338">
        <v>8.0135834586466164</v>
      </c>
      <c r="L2128" s="74"/>
      <c r="M2128" s="339">
        <v>0.16962187000000001</v>
      </c>
      <c r="N2128" s="340">
        <f t="shared" si="136"/>
        <v>0.16962187000000001</v>
      </c>
      <c r="O2128" s="74"/>
      <c r="P2128" s="133">
        <v>0.16262715</v>
      </c>
      <c r="Q2128" s="133">
        <v>6.9947235999999998E-3</v>
      </c>
      <c r="R2128" s="133">
        <v>0</v>
      </c>
      <c r="S2128" s="134">
        <v>9.7498292356999995E-6</v>
      </c>
      <c r="T2128" s="135">
        <v>2.586806070911E-8</v>
      </c>
      <c r="U2128" s="135">
        <v>0</v>
      </c>
      <c r="V2128" s="341">
        <v>2.7431404000000001E-4</v>
      </c>
      <c r="W2128" s="89" t="s">
        <v>6999</v>
      </c>
      <c r="X2128" s="89"/>
      <c r="Y2128" s="89"/>
      <c r="Z2128" s="90"/>
    </row>
    <row r="2129" spans="1:26" ht="14.5" customHeight="1">
      <c r="B2129" s="129" t="s">
        <v>6992</v>
      </c>
      <c r="C2129" s="127" t="s">
        <v>7279</v>
      </c>
      <c r="D2129" s="127" t="s">
        <v>7280</v>
      </c>
      <c r="G2129" s="74"/>
      <c r="H2129" s="74"/>
      <c r="I2129" s="74"/>
      <c r="J2129" s="115"/>
      <c r="K2129" s="74"/>
      <c r="L2129" s="74"/>
      <c r="M2129" s="115"/>
      <c r="N2129" s="74"/>
      <c r="O2129" s="74"/>
      <c r="P2129" s="74"/>
      <c r="V2129" s="74"/>
      <c r="W2129" s="89"/>
      <c r="X2129" s="89"/>
      <c r="Y2129" s="89"/>
      <c r="Z2129" s="90"/>
    </row>
    <row r="2130" spans="1:26" ht="14.5" customHeight="1">
      <c r="A2130" s="74" t="s">
        <v>7281</v>
      </c>
      <c r="B2130" s="129" t="s">
        <v>6992</v>
      </c>
      <c r="C2130" s="130" t="s">
        <v>7282</v>
      </c>
      <c r="D2130" s="131" t="s">
        <v>7280</v>
      </c>
      <c r="E2130" s="129" t="s">
        <v>957</v>
      </c>
      <c r="F2130" s="132" t="s">
        <v>7283</v>
      </c>
      <c r="G2130" s="132">
        <v>0.28430275046098097</v>
      </c>
      <c r="H2130" s="348">
        <v>0.28430275046098097</v>
      </c>
      <c r="I2130" s="74"/>
      <c r="J2130" s="337">
        <v>1.4160595488721803</v>
      </c>
      <c r="K2130" s="338">
        <v>1.4160595488721803</v>
      </c>
      <c r="L2130" s="74"/>
      <c r="M2130" s="339">
        <v>4.4775903999999998E-2</v>
      </c>
      <c r="N2130" s="340">
        <f t="shared" ref="N2130:N2134" si="137">M2130</f>
        <v>4.4775903999999998E-2</v>
      </c>
      <c r="O2130" s="74"/>
      <c r="P2130" s="133">
        <v>4.3219159E-2</v>
      </c>
      <c r="Q2130" s="133">
        <v>1.5567457E-3</v>
      </c>
      <c r="R2130" s="133">
        <v>0</v>
      </c>
      <c r="S2130" s="134">
        <v>2.5910766186000002E-6</v>
      </c>
      <c r="T2130" s="135">
        <v>5.7571954485499997E-9</v>
      </c>
      <c r="U2130" s="135">
        <v>0</v>
      </c>
      <c r="V2130" s="342">
        <v>6.5397101999999996E-5</v>
      </c>
      <c r="W2130" s="89" t="s">
        <v>6999</v>
      </c>
      <c r="X2130" s="89"/>
      <c r="Y2130" s="89"/>
      <c r="Z2130" s="90"/>
    </row>
    <row r="2131" spans="1:26" ht="14.5" customHeight="1">
      <c r="A2131" s="74" t="s">
        <v>7284</v>
      </c>
      <c r="B2131" s="129" t="s">
        <v>6992</v>
      </c>
      <c r="C2131" s="130" t="s">
        <v>7285</v>
      </c>
      <c r="D2131" s="131" t="s">
        <v>7280</v>
      </c>
      <c r="E2131" s="129" t="s">
        <v>957</v>
      </c>
      <c r="F2131" s="132" t="s">
        <v>7286</v>
      </c>
      <c r="G2131" s="132">
        <v>0.54119144864045798</v>
      </c>
      <c r="H2131" s="348">
        <v>0.54119144864045798</v>
      </c>
      <c r="I2131" s="74"/>
      <c r="J2131" s="337">
        <v>2.5064445112781955</v>
      </c>
      <c r="K2131" s="338">
        <v>2.5064445112781955</v>
      </c>
      <c r="L2131" s="74"/>
      <c r="M2131" s="339">
        <v>9.5213491999999997E-2</v>
      </c>
      <c r="N2131" s="340">
        <f t="shared" si="137"/>
        <v>9.5213491999999997E-2</v>
      </c>
      <c r="O2131" s="74"/>
      <c r="P2131" s="133">
        <v>9.2210293999999998E-2</v>
      </c>
      <c r="Q2131" s="133">
        <v>3.0031978999999999E-3</v>
      </c>
      <c r="R2131" s="133">
        <v>0</v>
      </c>
      <c r="S2131" s="134">
        <v>5.5281951141999994E-6</v>
      </c>
      <c r="T2131" s="135">
        <v>1.1106501233E-8</v>
      </c>
      <c r="U2131" s="135">
        <v>0</v>
      </c>
      <c r="V2131" s="341">
        <v>1.2615116E-4</v>
      </c>
      <c r="W2131" s="89" t="s">
        <v>6999</v>
      </c>
      <c r="X2131" s="89"/>
      <c r="Y2131" s="89"/>
      <c r="Z2131" s="90"/>
    </row>
    <row r="2132" spans="1:26" ht="14.5" customHeight="1">
      <c r="A2132" s="74" t="s">
        <v>7287</v>
      </c>
      <c r="B2132" s="129" t="s">
        <v>6992</v>
      </c>
      <c r="C2132" s="130" t="s">
        <v>7288</v>
      </c>
      <c r="D2132" s="131" t="s">
        <v>7280</v>
      </c>
      <c r="E2132" s="129" t="s">
        <v>957</v>
      </c>
      <c r="F2132" s="132" t="s">
        <v>7289</v>
      </c>
      <c r="G2132" s="132">
        <v>1.064863633247674</v>
      </c>
      <c r="H2132" s="348">
        <v>1.064863633247674</v>
      </c>
      <c r="I2132" s="74"/>
      <c r="J2132" s="337">
        <v>5.0651087218045108</v>
      </c>
      <c r="K2132" s="338">
        <v>5.0651087218045108</v>
      </c>
      <c r="L2132" s="74"/>
      <c r="M2132" s="339">
        <v>0.17912399000000001</v>
      </c>
      <c r="N2132" s="340">
        <f t="shared" si="137"/>
        <v>0.17912399000000001</v>
      </c>
      <c r="O2132" s="74"/>
      <c r="P2132" s="133">
        <v>0.17325325</v>
      </c>
      <c r="Q2132" s="133">
        <v>5.8707389999999998E-3</v>
      </c>
      <c r="R2132" s="133">
        <v>0</v>
      </c>
      <c r="S2132" s="134">
        <v>1.03868854531E-5</v>
      </c>
      <c r="T2132" s="135">
        <v>2.1711312430820001E-8</v>
      </c>
      <c r="U2132" s="135">
        <v>0</v>
      </c>
      <c r="V2132" s="341">
        <v>2.4691654999999999E-4</v>
      </c>
      <c r="W2132" s="89" t="s">
        <v>6999</v>
      </c>
      <c r="X2132" s="89"/>
      <c r="Y2132" s="89"/>
      <c r="Z2132" s="90"/>
    </row>
    <row r="2133" spans="1:26" ht="14.5" customHeight="1">
      <c r="A2133" s="74" t="s">
        <v>7290</v>
      </c>
      <c r="B2133" s="129" t="s">
        <v>6992</v>
      </c>
      <c r="C2133" s="130" t="s">
        <v>7291</v>
      </c>
      <c r="D2133" s="131" t="s">
        <v>7280</v>
      </c>
      <c r="E2133" s="129" t="s">
        <v>957</v>
      </c>
      <c r="F2133" s="132" t="s">
        <v>7292</v>
      </c>
      <c r="G2133" s="132">
        <v>0.41509355434490403</v>
      </c>
      <c r="H2133" s="348">
        <v>0.41509355434490403</v>
      </c>
      <c r="I2133" s="74"/>
      <c r="J2133" s="337">
        <v>1.8677115037593983</v>
      </c>
      <c r="K2133" s="338">
        <v>1.8677115037593983</v>
      </c>
      <c r="L2133" s="74"/>
      <c r="M2133" s="339">
        <v>7.2058049999999998E-2</v>
      </c>
      <c r="N2133" s="340">
        <f t="shared" si="137"/>
        <v>7.2058049999999998E-2</v>
      </c>
      <c r="O2133" s="74"/>
      <c r="P2133" s="133">
        <v>6.9780281E-2</v>
      </c>
      <c r="Q2133" s="133">
        <v>2.2777692999999999E-3</v>
      </c>
      <c r="R2133" s="133">
        <v>0</v>
      </c>
      <c r="S2133" s="134">
        <v>4.183470052E-6</v>
      </c>
      <c r="T2133" s="135">
        <v>8.4237030199300015E-9</v>
      </c>
      <c r="U2133" s="135">
        <v>0</v>
      </c>
      <c r="V2133" s="342">
        <v>9.6541693000000005E-5</v>
      </c>
      <c r="W2133" s="89" t="s">
        <v>6999</v>
      </c>
      <c r="X2133" s="89"/>
      <c r="Y2133" s="89"/>
      <c r="Z2133" s="90"/>
    </row>
    <row r="2134" spans="1:26" ht="14.5" customHeight="1">
      <c r="A2134" s="74" t="s">
        <v>7293</v>
      </c>
      <c r="B2134" s="129" t="s">
        <v>6992</v>
      </c>
      <c r="C2134" s="130" t="s">
        <v>7294</v>
      </c>
      <c r="D2134" s="131" t="s">
        <v>7280</v>
      </c>
      <c r="E2134" s="129" t="s">
        <v>957</v>
      </c>
      <c r="F2134" s="132" t="s">
        <v>7295</v>
      </c>
      <c r="G2134" s="132">
        <v>0.20050272025392801</v>
      </c>
      <c r="H2134" s="348">
        <v>0.20050272025392801</v>
      </c>
      <c r="I2134" s="74"/>
      <c r="J2134" s="337">
        <v>1.0204302255639097</v>
      </c>
      <c r="K2134" s="338">
        <v>1.0204302255639097</v>
      </c>
      <c r="L2134" s="74"/>
      <c r="M2134" s="339">
        <v>3.4319036999999997E-2</v>
      </c>
      <c r="N2134" s="340">
        <f t="shared" si="137"/>
        <v>3.4319036999999997E-2</v>
      </c>
      <c r="O2134" s="74"/>
      <c r="P2134" s="133">
        <v>3.3197917E-2</v>
      </c>
      <c r="Q2134" s="133">
        <v>1.1211203999999999E-3</v>
      </c>
      <c r="R2134" s="133">
        <v>0</v>
      </c>
      <c r="S2134" s="134">
        <v>1.99028279825E-6</v>
      </c>
      <c r="T2134" s="135">
        <v>4.1461551559139999E-9</v>
      </c>
      <c r="U2134" s="135">
        <v>0</v>
      </c>
      <c r="V2134" s="342">
        <v>4.5857350999999998E-5</v>
      </c>
      <c r="W2134" s="89" t="s">
        <v>6999</v>
      </c>
      <c r="X2134" s="89"/>
      <c r="Y2134" s="89"/>
      <c r="Z2134" s="90"/>
    </row>
    <row r="2135" spans="1:26" ht="14.5" customHeight="1">
      <c r="B2135" s="129" t="s">
        <v>6992</v>
      </c>
      <c r="C2135" s="127" t="s">
        <v>7296</v>
      </c>
      <c r="D2135" s="127" t="s">
        <v>7297</v>
      </c>
      <c r="G2135" s="74"/>
      <c r="H2135" s="74"/>
      <c r="I2135" s="74"/>
      <c r="J2135" s="115"/>
      <c r="K2135" s="74"/>
      <c r="L2135" s="74"/>
      <c r="M2135" s="115"/>
      <c r="N2135" s="74"/>
      <c r="O2135" s="74"/>
      <c r="P2135" s="74"/>
      <c r="V2135" s="74"/>
      <c r="W2135" s="89"/>
      <c r="X2135" s="89"/>
      <c r="Y2135" s="89"/>
      <c r="Z2135" s="90"/>
    </row>
    <row r="2136" spans="1:26" ht="14.5" customHeight="1">
      <c r="A2136" s="74" t="s">
        <v>7298</v>
      </c>
      <c r="B2136" s="129" t="s">
        <v>6992</v>
      </c>
      <c r="C2136" s="130" t="s">
        <v>7299</v>
      </c>
      <c r="D2136" s="131" t="s">
        <v>7297</v>
      </c>
      <c r="E2136" s="129" t="s">
        <v>957</v>
      </c>
      <c r="F2136" s="132" t="s">
        <v>7300</v>
      </c>
      <c r="G2136" s="132">
        <v>0.783133821997271</v>
      </c>
      <c r="H2136" s="348">
        <v>0.783133821997271</v>
      </c>
      <c r="I2136" s="74"/>
      <c r="J2136" s="337">
        <v>4.1870883458646615</v>
      </c>
      <c r="K2136" s="338">
        <v>4.1870883458646615</v>
      </c>
      <c r="L2136" s="74"/>
      <c r="M2136" s="339">
        <v>0.12189664</v>
      </c>
      <c r="N2136" s="340">
        <f t="shared" ref="N2136:N2140" si="138">M2136</f>
        <v>0.12189664</v>
      </c>
      <c r="O2136" s="74"/>
      <c r="P2136" s="133">
        <v>0.11757645</v>
      </c>
      <c r="Q2136" s="133">
        <v>4.3201960000000001E-3</v>
      </c>
      <c r="R2136" s="133">
        <v>0</v>
      </c>
      <c r="S2136" s="134">
        <v>7.0489476107999998E-6</v>
      </c>
      <c r="T2136" s="135">
        <v>1.5977055782259999E-8</v>
      </c>
      <c r="U2136" s="135">
        <v>0</v>
      </c>
      <c r="V2136" s="341">
        <v>1.7693236999999999E-4</v>
      </c>
      <c r="W2136" s="89" t="s">
        <v>6999</v>
      </c>
      <c r="X2136" s="89"/>
      <c r="Y2136" s="89"/>
      <c r="Z2136" s="90"/>
    </row>
    <row r="2137" spans="1:26" ht="14.5" customHeight="1">
      <c r="A2137" s="74" t="s">
        <v>7301</v>
      </c>
      <c r="B2137" s="129" t="s">
        <v>6992</v>
      </c>
      <c r="C2137" s="130" t="s">
        <v>7302</v>
      </c>
      <c r="D2137" s="131" t="s">
        <v>7297</v>
      </c>
      <c r="E2137" s="129" t="s">
        <v>957</v>
      </c>
      <c r="F2137" s="132" t="s">
        <v>7303</v>
      </c>
      <c r="G2137" s="132">
        <v>1.902001807848491</v>
      </c>
      <c r="H2137" s="348">
        <v>1.902001807848491</v>
      </c>
      <c r="I2137" s="74"/>
      <c r="J2137" s="337">
        <v>5.8585936842105264</v>
      </c>
      <c r="K2137" s="338">
        <v>5.8585936842105264</v>
      </c>
      <c r="L2137" s="74"/>
      <c r="M2137" s="339">
        <v>0.39404772999999998</v>
      </c>
      <c r="N2137" s="340">
        <f t="shared" si="138"/>
        <v>0.39404772999999998</v>
      </c>
      <c r="O2137" s="74"/>
      <c r="P2137" s="133">
        <v>0.38355</v>
      </c>
      <c r="Q2137" s="133">
        <v>1.0497727E-2</v>
      </c>
      <c r="R2137" s="133">
        <v>0</v>
      </c>
      <c r="S2137" s="134">
        <v>2.2994604115999999E-5</v>
      </c>
      <c r="T2137" s="135">
        <v>3.8822953382420001E-8</v>
      </c>
      <c r="U2137" s="135">
        <v>0</v>
      </c>
      <c r="V2137" s="341">
        <v>4.7190501999999998E-4</v>
      </c>
      <c r="W2137" s="89" t="s">
        <v>6999</v>
      </c>
      <c r="X2137" s="89"/>
      <c r="Y2137" s="89"/>
      <c r="Z2137" s="90"/>
    </row>
    <row r="2138" spans="1:26" ht="14.5" customHeight="1">
      <c r="A2138" s="74" t="s">
        <v>7304</v>
      </c>
      <c r="B2138" s="129" t="s">
        <v>6992</v>
      </c>
      <c r="C2138" s="130" t="s">
        <v>7305</v>
      </c>
      <c r="D2138" s="131" t="s">
        <v>7297</v>
      </c>
      <c r="E2138" s="129" t="s">
        <v>957</v>
      </c>
      <c r="F2138" s="132" t="s">
        <v>7306</v>
      </c>
      <c r="G2138" s="132">
        <v>0.19374277060246201</v>
      </c>
      <c r="H2138" s="348">
        <v>0.19374277060246201</v>
      </c>
      <c r="I2138" s="74"/>
      <c r="J2138" s="337">
        <v>0.80882849624060149</v>
      </c>
      <c r="K2138" s="338">
        <v>0.80882849624060149</v>
      </c>
      <c r="L2138" s="74"/>
      <c r="M2138" s="339">
        <v>3.2910479999999999E-2</v>
      </c>
      <c r="N2138" s="340">
        <f t="shared" si="138"/>
        <v>3.2910479999999999E-2</v>
      </c>
      <c r="O2138" s="74"/>
      <c r="P2138" s="133">
        <v>3.1862106000000001E-2</v>
      </c>
      <c r="Q2138" s="133">
        <v>1.0483745000000001E-3</v>
      </c>
      <c r="R2138" s="133">
        <v>0</v>
      </c>
      <c r="S2138" s="134">
        <v>1.910198194E-6</v>
      </c>
      <c r="T2138" s="135">
        <v>3.8771246553799998E-9</v>
      </c>
      <c r="U2138" s="135">
        <v>0</v>
      </c>
      <c r="V2138" s="342">
        <v>4.5760556000000003E-5</v>
      </c>
      <c r="W2138" s="89" t="s">
        <v>6999</v>
      </c>
      <c r="X2138" s="89"/>
      <c r="Y2138" s="89"/>
      <c r="Z2138" s="90"/>
    </row>
    <row r="2139" spans="1:26" ht="14.5" customHeight="1">
      <c r="A2139" s="74" t="s">
        <v>7307</v>
      </c>
      <c r="B2139" s="129" t="s">
        <v>6992</v>
      </c>
      <c r="C2139" s="130" t="s">
        <v>7308</v>
      </c>
      <c r="D2139" s="131" t="s">
        <v>7297</v>
      </c>
      <c r="E2139" s="129" t="s">
        <v>957</v>
      </c>
      <c r="F2139" s="132" t="s">
        <v>7309</v>
      </c>
      <c r="G2139" s="132">
        <v>1.295330276468879</v>
      </c>
      <c r="H2139" s="348">
        <v>1.295330276468879</v>
      </c>
      <c r="I2139" s="74"/>
      <c r="J2139" s="337">
        <v>4.6616638345864665</v>
      </c>
      <c r="K2139" s="338">
        <v>4.6616638345864665</v>
      </c>
      <c r="L2139" s="74"/>
      <c r="M2139" s="339">
        <v>0.25131671999999999</v>
      </c>
      <c r="N2139" s="340">
        <f t="shared" si="138"/>
        <v>0.25131671999999999</v>
      </c>
      <c r="O2139" s="74"/>
      <c r="P2139" s="133">
        <v>0.24418256999999999</v>
      </c>
      <c r="Q2139" s="133">
        <v>7.1341470000000004E-3</v>
      </c>
      <c r="R2139" s="133">
        <v>0</v>
      </c>
      <c r="S2139" s="134">
        <v>1.46392431564E-5</v>
      </c>
      <c r="T2139" s="135">
        <v>2.6383679417280002E-8</v>
      </c>
      <c r="U2139" s="135">
        <v>0</v>
      </c>
      <c r="V2139" s="341">
        <v>3.1470754999999998E-4</v>
      </c>
      <c r="W2139" s="89" t="s">
        <v>6999</v>
      </c>
      <c r="X2139" s="89"/>
      <c r="Y2139" s="89"/>
      <c r="Z2139" s="90"/>
    </row>
    <row r="2140" spans="1:26" ht="14.5" customHeight="1">
      <c r="A2140" s="74" t="s">
        <v>7310</v>
      </c>
      <c r="B2140" s="129" t="s">
        <v>6992</v>
      </c>
      <c r="C2140" s="130" t="s">
        <v>7311</v>
      </c>
      <c r="D2140" s="131" t="s">
        <v>7297</v>
      </c>
      <c r="E2140" s="129" t="s">
        <v>957</v>
      </c>
      <c r="F2140" s="132" t="s">
        <v>7312</v>
      </c>
      <c r="G2140" s="132">
        <v>0.83706855677746195</v>
      </c>
      <c r="H2140" s="348">
        <v>0.83706855677746195</v>
      </c>
      <c r="I2140" s="74"/>
      <c r="J2140" s="337">
        <v>3.4734824812030074</v>
      </c>
      <c r="K2140" s="338">
        <v>3.4734824812030074</v>
      </c>
      <c r="L2140" s="74"/>
      <c r="M2140" s="339">
        <v>0.15931795000000001</v>
      </c>
      <c r="N2140" s="340">
        <f t="shared" si="138"/>
        <v>0.15931795000000001</v>
      </c>
      <c r="O2140" s="74"/>
      <c r="P2140" s="133">
        <v>0.15465342000000001</v>
      </c>
      <c r="Q2140" s="133">
        <v>4.6645313000000001E-3</v>
      </c>
      <c r="R2140" s="133">
        <v>0</v>
      </c>
      <c r="S2140" s="134">
        <v>9.2717875883000006E-6</v>
      </c>
      <c r="T2140" s="135">
        <v>1.7250485641410003E-8</v>
      </c>
      <c r="U2140" s="135">
        <v>0</v>
      </c>
      <c r="V2140" s="341">
        <v>1.9888029999999999E-4</v>
      </c>
      <c r="W2140" s="89" t="s">
        <v>6999</v>
      </c>
      <c r="X2140" s="89"/>
      <c r="Y2140" s="89"/>
      <c r="Z2140" s="90"/>
    </row>
    <row r="2141" spans="1:26" ht="14.5" customHeight="1">
      <c r="B2141" s="129" t="s">
        <v>6992</v>
      </c>
      <c r="C2141" s="127" t="s">
        <v>7313</v>
      </c>
      <c r="D2141" s="127" t="s">
        <v>7314</v>
      </c>
      <c r="G2141" s="74"/>
      <c r="H2141" s="74"/>
      <c r="I2141" s="74"/>
      <c r="J2141" s="115"/>
      <c r="K2141" s="74"/>
      <c r="L2141" s="74"/>
      <c r="M2141" s="115"/>
      <c r="N2141" s="74"/>
      <c r="O2141" s="74"/>
      <c r="P2141" s="74"/>
      <c r="V2141" s="74"/>
      <c r="W2141" s="89"/>
      <c r="X2141" s="89"/>
      <c r="Y2141" s="89"/>
      <c r="Z2141" s="90"/>
    </row>
    <row r="2142" spans="1:26" ht="14.5" customHeight="1">
      <c r="A2142" s="74" t="s">
        <v>7315</v>
      </c>
      <c r="B2142" s="129" t="s">
        <v>6992</v>
      </c>
      <c r="C2142" s="130" t="s">
        <v>7316</v>
      </c>
      <c r="D2142" s="131" t="s">
        <v>7314</v>
      </c>
      <c r="E2142" s="129" t="s">
        <v>957</v>
      </c>
      <c r="F2142" s="132" t="s">
        <v>7317</v>
      </c>
      <c r="G2142" s="132">
        <v>3.0230041638406142</v>
      </c>
      <c r="H2142" s="348">
        <v>3.0230041638406142</v>
      </c>
      <c r="I2142" s="74"/>
      <c r="J2142" s="337">
        <v>9.9491819548872176</v>
      </c>
      <c r="K2142" s="338">
        <v>9.9491819548872176</v>
      </c>
      <c r="L2142" s="74"/>
      <c r="M2142" s="339">
        <v>0.62651405999999998</v>
      </c>
      <c r="N2142" s="340">
        <f t="shared" ref="N2142:N2148" si="139">M2142</f>
        <v>0.62651405999999998</v>
      </c>
      <c r="O2142" s="74"/>
      <c r="P2142" s="133">
        <v>0.60970824000000001</v>
      </c>
      <c r="Q2142" s="133">
        <v>1.6805825E-2</v>
      </c>
      <c r="R2142" s="133">
        <v>0</v>
      </c>
      <c r="S2142" s="134">
        <v>3.6553252102000002E-5</v>
      </c>
      <c r="T2142" s="135">
        <v>6.21517210124E-8</v>
      </c>
      <c r="U2142" s="135">
        <v>0</v>
      </c>
      <c r="V2142" s="341">
        <v>7.4483948999999995E-4</v>
      </c>
      <c r="W2142" s="89" t="s">
        <v>6999</v>
      </c>
      <c r="X2142" s="89"/>
      <c r="Y2142" s="89"/>
      <c r="Z2142" s="90"/>
    </row>
    <row r="2143" spans="1:26" ht="14.5" customHeight="1">
      <c r="A2143" s="74" t="s">
        <v>7318</v>
      </c>
      <c r="B2143" s="129" t="s">
        <v>6992</v>
      </c>
      <c r="C2143" s="130" t="s">
        <v>7319</v>
      </c>
      <c r="D2143" s="131" t="s">
        <v>7314</v>
      </c>
      <c r="E2143" s="129" t="s">
        <v>957</v>
      </c>
      <c r="F2143" s="132" t="s">
        <v>7320</v>
      </c>
      <c r="G2143" s="132">
        <v>3.1984602950581857</v>
      </c>
      <c r="H2143" s="348">
        <v>3.1984602950581857</v>
      </c>
      <c r="I2143" s="74"/>
      <c r="J2143" s="337">
        <v>10.522404511278195</v>
      </c>
      <c r="K2143" s="338">
        <v>10.522404511278195</v>
      </c>
      <c r="L2143" s="74"/>
      <c r="M2143" s="339">
        <v>0.66295842000000005</v>
      </c>
      <c r="N2143" s="340">
        <f t="shared" si="139"/>
        <v>0.66295842000000005</v>
      </c>
      <c r="O2143" s="74"/>
      <c r="P2143" s="133">
        <v>0.64517734000000004</v>
      </c>
      <c r="Q2143" s="133">
        <v>1.7781079000000002E-2</v>
      </c>
      <c r="R2143" s="133">
        <v>0</v>
      </c>
      <c r="S2143" s="134">
        <v>3.8679696852E-5</v>
      </c>
      <c r="T2143" s="135">
        <v>6.5758429663920008E-8</v>
      </c>
      <c r="U2143" s="135">
        <v>0</v>
      </c>
      <c r="V2143" s="341">
        <v>7.8810709999999995E-4</v>
      </c>
      <c r="W2143" s="89" t="s">
        <v>6999</v>
      </c>
      <c r="X2143" s="89"/>
      <c r="Y2143" s="89"/>
      <c r="Z2143" s="90"/>
    </row>
    <row r="2144" spans="1:26" ht="14.5" customHeight="1">
      <c r="A2144" s="74" t="s">
        <v>7321</v>
      </c>
      <c r="B2144" s="129" t="s">
        <v>6992</v>
      </c>
      <c r="C2144" s="130" t="s">
        <v>7322</v>
      </c>
      <c r="D2144" s="131" t="s">
        <v>7314</v>
      </c>
      <c r="E2144" s="129" t="s">
        <v>957</v>
      </c>
      <c r="F2144" s="132" t="s">
        <v>7323</v>
      </c>
      <c r="G2144" s="132">
        <v>2.3385062436647721</v>
      </c>
      <c r="H2144" s="348">
        <v>2.3385062436647721</v>
      </c>
      <c r="I2144" s="74"/>
      <c r="J2144" s="337">
        <v>8.0962669172932333</v>
      </c>
      <c r="K2144" s="338">
        <v>8.0962669172932333</v>
      </c>
      <c r="L2144" s="74"/>
      <c r="M2144" s="339">
        <v>0.46989507000000003</v>
      </c>
      <c r="N2144" s="340">
        <f t="shared" si="139"/>
        <v>0.46989507000000003</v>
      </c>
      <c r="O2144" s="74"/>
      <c r="P2144" s="133">
        <v>0.45695321</v>
      </c>
      <c r="Q2144" s="133">
        <v>1.2941866E-2</v>
      </c>
      <c r="R2144" s="133">
        <v>0</v>
      </c>
      <c r="S2144" s="134">
        <v>2.7395275648000002E-5</v>
      </c>
      <c r="T2144" s="135">
        <v>4.7861930764440002E-8</v>
      </c>
      <c r="U2144" s="135">
        <v>0</v>
      </c>
      <c r="V2144" s="341">
        <v>5.7096827000000005E-4</v>
      </c>
      <c r="W2144" s="89" t="s">
        <v>6999</v>
      </c>
      <c r="X2144" s="89"/>
      <c r="Y2144" s="89"/>
      <c r="Z2144" s="90"/>
    </row>
    <row r="2145" spans="1:26" ht="14.5" customHeight="1">
      <c r="A2145" s="74" t="s">
        <v>7324</v>
      </c>
      <c r="B2145" s="129" t="s">
        <v>6992</v>
      </c>
      <c r="C2145" s="130" t="s">
        <v>7325</v>
      </c>
      <c r="D2145" s="131" t="s">
        <v>7314</v>
      </c>
      <c r="E2145" s="129" t="s">
        <v>957</v>
      </c>
      <c r="F2145" s="132" t="s">
        <v>7326</v>
      </c>
      <c r="G2145" s="132">
        <v>3.8142945295298558</v>
      </c>
      <c r="H2145" s="348">
        <v>3.8142945295298558</v>
      </c>
      <c r="I2145" s="74"/>
      <c r="J2145" s="337">
        <v>12.534360902255639</v>
      </c>
      <c r="K2145" s="338">
        <v>12.534360902255639</v>
      </c>
      <c r="L2145" s="74"/>
      <c r="M2145" s="339">
        <v>0.79087465000000001</v>
      </c>
      <c r="N2145" s="340">
        <f t="shared" si="139"/>
        <v>0.79087465000000001</v>
      </c>
      <c r="O2145" s="74"/>
      <c r="P2145" s="133">
        <v>0.76967052000000002</v>
      </c>
      <c r="Q2145" s="133">
        <v>2.1204127999999999E-2</v>
      </c>
      <c r="R2145" s="133">
        <v>0</v>
      </c>
      <c r="S2145" s="134">
        <v>4.614331615E-5</v>
      </c>
      <c r="T2145" s="135">
        <v>7.8417633778620002E-8</v>
      </c>
      <c r="U2145" s="135">
        <v>0</v>
      </c>
      <c r="V2145" s="341">
        <v>9.3997229E-4</v>
      </c>
      <c r="W2145" s="89" t="s">
        <v>6999</v>
      </c>
      <c r="X2145" s="89"/>
      <c r="Y2145" s="89"/>
      <c r="Z2145" s="90"/>
    </row>
    <row r="2146" spans="1:26" ht="14.5" customHeight="1">
      <c r="A2146" s="74" t="s">
        <v>7327</v>
      </c>
      <c r="B2146" s="129" t="s">
        <v>6992</v>
      </c>
      <c r="C2146" s="130" t="s">
        <v>7328</v>
      </c>
      <c r="D2146" s="131" t="s">
        <v>7314</v>
      </c>
      <c r="E2146" s="129" t="s">
        <v>957</v>
      </c>
      <c r="F2146" s="132" t="s">
        <v>7329</v>
      </c>
      <c r="G2146" s="132">
        <v>2.448988245190197</v>
      </c>
      <c r="H2146" s="348">
        <v>2.448988245190197</v>
      </c>
      <c r="I2146" s="74"/>
      <c r="J2146" s="337">
        <v>8.0502842105263159</v>
      </c>
      <c r="K2146" s="338">
        <v>8.0502842105263159</v>
      </c>
      <c r="L2146" s="74"/>
      <c r="M2146" s="339">
        <v>0.50774134000000004</v>
      </c>
      <c r="N2146" s="340">
        <f t="shared" si="139"/>
        <v>0.50774134000000004</v>
      </c>
      <c r="O2146" s="74"/>
      <c r="P2146" s="133">
        <v>0.49412698999999999</v>
      </c>
      <c r="Q2146" s="133">
        <v>1.3614345E-2</v>
      </c>
      <c r="R2146" s="133">
        <v>0</v>
      </c>
      <c r="S2146" s="134">
        <v>2.9623920918000001E-5</v>
      </c>
      <c r="T2146" s="135">
        <v>5.0348909946739998E-8</v>
      </c>
      <c r="U2146" s="135">
        <v>0</v>
      </c>
      <c r="V2146" s="341">
        <v>6.0349139999999997E-4</v>
      </c>
      <c r="W2146" s="89" t="s">
        <v>6999</v>
      </c>
      <c r="X2146" s="89"/>
      <c r="Y2146" s="89"/>
      <c r="Z2146" s="90"/>
    </row>
    <row r="2147" spans="1:26" ht="14.5" customHeight="1">
      <c r="A2147" s="74" t="s">
        <v>7330</v>
      </c>
      <c r="B2147" s="129" t="s">
        <v>6992</v>
      </c>
      <c r="C2147" s="130" t="s">
        <v>7331</v>
      </c>
      <c r="D2147" s="131" t="s">
        <v>7314</v>
      </c>
      <c r="E2147" s="129" t="s">
        <v>957</v>
      </c>
      <c r="F2147" s="132" t="s">
        <v>7332</v>
      </c>
      <c r="G2147" s="132">
        <v>3.8142945295298558</v>
      </c>
      <c r="H2147" s="348">
        <v>3.8142945295298558</v>
      </c>
      <c r="I2147" s="74"/>
      <c r="J2147" s="337">
        <v>12.534360902255639</v>
      </c>
      <c r="K2147" s="338">
        <v>12.534360902255639</v>
      </c>
      <c r="L2147" s="74"/>
      <c r="M2147" s="339">
        <v>0.79087465000000001</v>
      </c>
      <c r="N2147" s="340">
        <f t="shared" si="139"/>
        <v>0.79087465000000001</v>
      </c>
      <c r="O2147" s="74"/>
      <c r="P2147" s="133">
        <v>0.76967052000000002</v>
      </c>
      <c r="Q2147" s="133">
        <v>2.1204127999999999E-2</v>
      </c>
      <c r="R2147" s="133">
        <v>0</v>
      </c>
      <c r="S2147" s="134">
        <v>4.614331615E-5</v>
      </c>
      <c r="T2147" s="135">
        <v>7.8417633778620002E-8</v>
      </c>
      <c r="U2147" s="135">
        <v>0</v>
      </c>
      <c r="V2147" s="341">
        <v>9.3997229E-4</v>
      </c>
      <c r="W2147" s="89" t="s">
        <v>6999</v>
      </c>
      <c r="X2147" s="89"/>
      <c r="Y2147" s="89"/>
      <c r="Z2147" s="90"/>
    </row>
    <row r="2148" spans="1:26" ht="14.5" customHeight="1">
      <c r="A2148" s="74" t="s">
        <v>7333</v>
      </c>
      <c r="B2148" s="129" t="s">
        <v>6992</v>
      </c>
      <c r="C2148" s="130" t="s">
        <v>7334</v>
      </c>
      <c r="D2148" s="131" t="s">
        <v>7314</v>
      </c>
      <c r="E2148" s="129" t="s">
        <v>957</v>
      </c>
      <c r="F2148" s="132" t="s">
        <v>7335</v>
      </c>
      <c r="G2148" s="132">
        <v>2.4955684440795869</v>
      </c>
      <c r="H2148" s="348">
        <v>2.4955684440795869</v>
      </c>
      <c r="I2148" s="74"/>
      <c r="J2148" s="337">
        <v>8.3146015037593983</v>
      </c>
      <c r="K2148" s="338">
        <v>8.3146015037593983</v>
      </c>
      <c r="L2148" s="74"/>
      <c r="M2148" s="339">
        <v>0.51526044999999998</v>
      </c>
      <c r="N2148" s="340">
        <f t="shared" si="139"/>
        <v>0.51526044999999998</v>
      </c>
      <c r="O2148" s="74"/>
      <c r="P2148" s="133">
        <v>0.50138300999999996</v>
      </c>
      <c r="Q2148" s="133">
        <v>1.3877433E-2</v>
      </c>
      <c r="R2148" s="133">
        <v>0</v>
      </c>
      <c r="S2148" s="134">
        <v>3.0058933737000001E-5</v>
      </c>
      <c r="T2148" s="135">
        <v>5.132186826704E-8</v>
      </c>
      <c r="U2148" s="135">
        <v>0</v>
      </c>
      <c r="V2148" s="341">
        <v>6.1399347999999999E-4</v>
      </c>
      <c r="W2148" s="89" t="s">
        <v>6999</v>
      </c>
      <c r="X2148" s="89"/>
      <c r="Y2148" s="89"/>
      <c r="Z2148" s="90"/>
    </row>
    <row r="2149" spans="1:26" ht="14.5" customHeight="1">
      <c r="B2149" s="129" t="s">
        <v>6992</v>
      </c>
      <c r="C2149" s="127" t="s">
        <v>7336</v>
      </c>
      <c r="D2149" s="127" t="s">
        <v>7337</v>
      </c>
      <c r="G2149" s="74"/>
      <c r="H2149" s="74"/>
      <c r="I2149" s="74"/>
      <c r="J2149" s="115"/>
      <c r="K2149" s="74"/>
      <c r="L2149" s="74"/>
      <c r="M2149" s="115"/>
      <c r="N2149" s="74"/>
      <c r="O2149" s="74"/>
      <c r="P2149" s="74"/>
      <c r="V2149" s="74"/>
      <c r="W2149" s="89"/>
      <c r="X2149" s="89"/>
      <c r="Y2149" s="89"/>
      <c r="Z2149" s="90"/>
    </row>
    <row r="2150" spans="1:26" ht="14.5" customHeight="1">
      <c r="A2150" s="74" t="s">
        <v>7338</v>
      </c>
      <c r="B2150" s="129" t="s">
        <v>6992</v>
      </c>
      <c r="C2150" s="130" t="s">
        <v>7339</v>
      </c>
      <c r="D2150" s="131" t="s">
        <v>7337</v>
      </c>
      <c r="E2150" s="129" t="s">
        <v>957</v>
      </c>
      <c r="F2150" s="132" t="s">
        <v>7340</v>
      </c>
      <c r="G2150" s="132">
        <v>0.35841299579016395</v>
      </c>
      <c r="H2150" s="348">
        <v>0.35841299579016395</v>
      </c>
      <c r="I2150" s="74"/>
      <c r="J2150" s="337">
        <v>2.0081267669172931</v>
      </c>
      <c r="K2150" s="338">
        <v>2.0081267669172931</v>
      </c>
      <c r="L2150" s="74"/>
      <c r="M2150" s="339">
        <v>5.5278039000000001E-2</v>
      </c>
      <c r="N2150" s="340">
        <f t="shared" ref="N2150" si="140">M2150</f>
        <v>5.5278039000000001E-2</v>
      </c>
      <c r="O2150" s="74"/>
      <c r="P2150" s="133">
        <v>5.3285370999999998E-2</v>
      </c>
      <c r="Q2150" s="133">
        <v>1.9926684000000001E-3</v>
      </c>
      <c r="R2150" s="133">
        <v>0</v>
      </c>
      <c r="S2150" s="134">
        <v>3.1945666714999999E-6</v>
      </c>
      <c r="T2150" s="135">
        <v>7.3693359016999993E-9</v>
      </c>
      <c r="U2150" s="135">
        <v>0</v>
      </c>
      <c r="V2150" s="342">
        <v>8.0390978999999999E-5</v>
      </c>
      <c r="W2150" s="89" t="s">
        <v>6999</v>
      </c>
      <c r="X2150" s="89"/>
      <c r="Y2150" s="89"/>
      <c r="Z2150" s="90"/>
    </row>
    <row r="2151" spans="1:26" ht="14.5" customHeight="1">
      <c r="B2151" s="129" t="s">
        <v>6992</v>
      </c>
      <c r="C2151" s="127" t="s">
        <v>7341</v>
      </c>
      <c r="D2151" s="127" t="s">
        <v>7342</v>
      </c>
      <c r="G2151" s="74"/>
      <c r="H2151" s="74"/>
      <c r="I2151" s="74"/>
      <c r="J2151" s="115"/>
      <c r="K2151" s="74"/>
      <c r="L2151" s="74"/>
      <c r="M2151" s="115"/>
      <c r="N2151" s="74"/>
      <c r="O2151" s="74"/>
      <c r="P2151" s="74"/>
      <c r="V2151" s="74"/>
      <c r="W2151" s="89"/>
      <c r="X2151" s="89"/>
      <c r="Y2151" s="89"/>
      <c r="Z2151" s="90"/>
    </row>
    <row r="2152" spans="1:26" ht="14.5" customHeight="1">
      <c r="A2152" s="74" t="s">
        <v>7343</v>
      </c>
      <c r="B2152" s="129" t="s">
        <v>6992</v>
      </c>
      <c r="C2152" s="130" t="s">
        <v>7344</v>
      </c>
      <c r="D2152" s="131" t="s">
        <v>7342</v>
      </c>
      <c r="E2152" s="129" t="s">
        <v>957</v>
      </c>
      <c r="F2152" s="132" t="s">
        <v>7345</v>
      </c>
      <c r="G2152" s="132">
        <v>0.38267651818221404</v>
      </c>
      <c r="H2152" s="348">
        <v>0.38267651818221404</v>
      </c>
      <c r="I2152" s="74"/>
      <c r="J2152" s="337">
        <v>1.3040399999999999</v>
      </c>
      <c r="K2152" s="338">
        <v>1.3040399999999999</v>
      </c>
      <c r="L2152" s="74"/>
      <c r="M2152" s="339">
        <v>7.8478084000000004E-2</v>
      </c>
      <c r="N2152" s="340">
        <f t="shared" ref="N2152:N2167" si="141">M2152</f>
        <v>7.8478084000000004E-2</v>
      </c>
      <c r="O2152" s="74"/>
      <c r="P2152" s="133">
        <v>7.6348970000000002E-2</v>
      </c>
      <c r="Q2152" s="133">
        <v>2.1291138E-3</v>
      </c>
      <c r="R2152" s="133">
        <v>0</v>
      </c>
      <c r="S2152" s="134">
        <v>4.5772763501999999E-6</v>
      </c>
      <c r="T2152" s="135">
        <v>7.8739416790609993E-9</v>
      </c>
      <c r="U2152" s="135">
        <v>0</v>
      </c>
      <c r="V2152" s="342">
        <v>9.3883579999999995E-5</v>
      </c>
      <c r="W2152" s="89" t="s">
        <v>6999</v>
      </c>
      <c r="X2152" s="89"/>
      <c r="Y2152" s="89"/>
      <c r="Z2152" s="90"/>
    </row>
    <row r="2153" spans="1:26" ht="14.5" customHeight="1">
      <c r="A2153" s="74" t="s">
        <v>7346</v>
      </c>
      <c r="B2153" s="129" t="s">
        <v>6992</v>
      </c>
      <c r="C2153" s="130" t="s">
        <v>7347</v>
      </c>
      <c r="D2153" s="131" t="s">
        <v>7342</v>
      </c>
      <c r="E2153" s="129" t="s">
        <v>957</v>
      </c>
      <c r="F2153" s="132" t="s">
        <v>7348</v>
      </c>
      <c r="G2153" s="132">
        <v>1.255532670773454</v>
      </c>
      <c r="H2153" s="348">
        <v>1.255532670773454</v>
      </c>
      <c r="I2153" s="74"/>
      <c r="J2153" s="337">
        <v>4.0875906766917289</v>
      </c>
      <c r="K2153" s="338">
        <v>4.0875906766917289</v>
      </c>
      <c r="L2153" s="74"/>
      <c r="M2153" s="339">
        <v>0.26109400999999999</v>
      </c>
      <c r="N2153" s="340">
        <f t="shared" si="141"/>
        <v>0.26109400999999999</v>
      </c>
      <c r="O2153" s="74"/>
      <c r="P2153" s="133">
        <v>0.25411576000000002</v>
      </c>
      <c r="Q2153" s="133">
        <v>6.9782532999999999E-3</v>
      </c>
      <c r="R2153" s="133">
        <v>0</v>
      </c>
      <c r="S2153" s="134">
        <v>1.5234757951100001E-5</v>
      </c>
      <c r="T2153" s="135">
        <v>2.5807150300690002E-8</v>
      </c>
      <c r="U2153" s="135">
        <v>0</v>
      </c>
      <c r="V2153" s="341">
        <v>3.0972638000000002E-4</v>
      </c>
      <c r="W2153" s="89" t="s">
        <v>6999</v>
      </c>
      <c r="X2153" s="89"/>
      <c r="Y2153" s="89"/>
      <c r="Z2153" s="90"/>
    </row>
    <row r="2154" spans="1:26" ht="14.5" customHeight="1">
      <c r="A2154" s="74" t="s">
        <v>7349</v>
      </c>
      <c r="B2154" s="129" t="s">
        <v>6992</v>
      </c>
      <c r="C2154" s="130" t="s">
        <v>7350</v>
      </c>
      <c r="D2154" s="131" t="s">
        <v>7342</v>
      </c>
      <c r="E2154" s="129" t="s">
        <v>957</v>
      </c>
      <c r="F2154" s="132" t="s">
        <v>7351</v>
      </c>
      <c r="G2154" s="132">
        <v>0.4713751000205525</v>
      </c>
      <c r="H2154" s="348">
        <v>0.4713751000205525</v>
      </c>
      <c r="I2154" s="74"/>
      <c r="J2154" s="337">
        <v>1.8065210526315787</v>
      </c>
      <c r="K2154" s="338">
        <v>1.8065210526315787</v>
      </c>
      <c r="L2154" s="74"/>
      <c r="M2154" s="339">
        <v>9.2410053000000006E-2</v>
      </c>
      <c r="N2154" s="340">
        <f t="shared" si="141"/>
        <v>9.2410053000000006E-2</v>
      </c>
      <c r="O2154" s="74"/>
      <c r="P2154" s="133">
        <v>8.9783443000000004E-2</v>
      </c>
      <c r="Q2154" s="133">
        <v>2.6266103999999998E-3</v>
      </c>
      <c r="R2154" s="133">
        <v>0</v>
      </c>
      <c r="S2154" s="134">
        <v>5.3827004297000006E-6</v>
      </c>
      <c r="T2154" s="135">
        <v>9.7137958588599998E-9</v>
      </c>
      <c r="U2154" s="135">
        <v>0</v>
      </c>
      <c r="V2154" s="341">
        <v>1.1385077E-4</v>
      </c>
      <c r="W2154" s="89" t="s">
        <v>6999</v>
      </c>
      <c r="X2154" s="89"/>
      <c r="Y2154" s="89"/>
      <c r="Z2154" s="90"/>
    </row>
    <row r="2155" spans="1:26" ht="14.5" customHeight="1">
      <c r="A2155" s="74" t="s">
        <v>7352</v>
      </c>
      <c r="B2155" s="129" t="s">
        <v>6992</v>
      </c>
      <c r="C2155" s="130" t="s">
        <v>7353</v>
      </c>
      <c r="D2155" s="131" t="s">
        <v>7342</v>
      </c>
      <c r="E2155" s="129" t="s">
        <v>957</v>
      </c>
      <c r="F2155" s="132" t="s">
        <v>7354</v>
      </c>
      <c r="G2155" s="132">
        <v>0.4713751000205525</v>
      </c>
      <c r="H2155" s="348">
        <v>0.4713751000205525</v>
      </c>
      <c r="I2155" s="74"/>
      <c r="J2155" s="337">
        <v>1.8065210526315787</v>
      </c>
      <c r="K2155" s="338">
        <v>1.8065210526315787</v>
      </c>
      <c r="L2155" s="74"/>
      <c r="M2155" s="339">
        <v>9.2410053000000006E-2</v>
      </c>
      <c r="N2155" s="340">
        <f t="shared" si="141"/>
        <v>9.2410053000000006E-2</v>
      </c>
      <c r="O2155" s="74"/>
      <c r="P2155" s="133">
        <v>8.9783443000000004E-2</v>
      </c>
      <c r="Q2155" s="133">
        <v>2.6266103999999998E-3</v>
      </c>
      <c r="R2155" s="133">
        <v>0</v>
      </c>
      <c r="S2155" s="134">
        <v>5.3827004297000006E-6</v>
      </c>
      <c r="T2155" s="135">
        <v>9.7137958588599998E-9</v>
      </c>
      <c r="U2155" s="135">
        <v>0</v>
      </c>
      <c r="V2155" s="341">
        <v>1.1385077E-4</v>
      </c>
      <c r="W2155" s="89" t="s">
        <v>6999</v>
      </c>
      <c r="X2155" s="89"/>
      <c r="Y2155" s="89"/>
      <c r="Z2155" s="90"/>
    </row>
    <row r="2156" spans="1:26" ht="14.5" customHeight="1">
      <c r="A2156" s="74" t="s">
        <v>7355</v>
      </c>
      <c r="B2156" s="129" t="s">
        <v>6992</v>
      </c>
      <c r="C2156" s="130" t="s">
        <v>7356</v>
      </c>
      <c r="D2156" s="131" t="s">
        <v>7342</v>
      </c>
      <c r="E2156" s="129" t="s">
        <v>957</v>
      </c>
      <c r="F2156" s="132" t="s">
        <v>7357</v>
      </c>
      <c r="G2156" s="132">
        <v>1.2247623878989369</v>
      </c>
      <c r="H2156" s="348">
        <v>1.2247623878989369</v>
      </c>
      <c r="I2156" s="74"/>
      <c r="J2156" s="337">
        <v>4.2517036842105256</v>
      </c>
      <c r="K2156" s="338">
        <v>4.2517036842105256</v>
      </c>
      <c r="L2156" s="74"/>
      <c r="M2156" s="339">
        <v>0.24955342999999999</v>
      </c>
      <c r="N2156" s="340">
        <f t="shared" si="141"/>
        <v>0.24955342999999999</v>
      </c>
      <c r="O2156" s="74"/>
      <c r="P2156" s="133">
        <v>0.24273644999999999</v>
      </c>
      <c r="Q2156" s="133">
        <v>6.8169744999999997E-3</v>
      </c>
      <c r="R2156" s="133">
        <v>0</v>
      </c>
      <c r="S2156" s="134">
        <v>1.45525452439E-5</v>
      </c>
      <c r="T2156" s="135">
        <v>2.521070396533E-8</v>
      </c>
      <c r="U2156" s="135">
        <v>0</v>
      </c>
      <c r="V2156" s="341">
        <v>2.9984237000000002E-4</v>
      </c>
      <c r="W2156" s="89" t="s">
        <v>6999</v>
      </c>
      <c r="X2156" s="89"/>
      <c r="Y2156" s="89"/>
      <c r="Z2156" s="90"/>
    </row>
    <row r="2157" spans="1:26" ht="14.5" customHeight="1">
      <c r="A2157" s="74" t="s">
        <v>7358</v>
      </c>
      <c r="B2157" s="129" t="s">
        <v>6992</v>
      </c>
      <c r="C2157" s="130" t="s">
        <v>7359</v>
      </c>
      <c r="D2157" s="131" t="s">
        <v>7342</v>
      </c>
      <c r="E2157" s="129" t="s">
        <v>957</v>
      </c>
      <c r="F2157" s="132" t="s">
        <v>7360</v>
      </c>
      <c r="G2157" s="132">
        <v>1.0470659729783041</v>
      </c>
      <c r="H2157" s="348">
        <v>1.0470659729783041</v>
      </c>
      <c r="I2157" s="74"/>
      <c r="J2157" s="337">
        <v>3.8943194736842104</v>
      </c>
      <c r="K2157" s="338">
        <v>3.8943194736842104</v>
      </c>
      <c r="L2157" s="74"/>
      <c r="M2157" s="339">
        <v>0.20730903000000001</v>
      </c>
      <c r="N2157" s="340">
        <f t="shared" si="141"/>
        <v>0.20730903000000001</v>
      </c>
      <c r="O2157" s="74"/>
      <c r="P2157" s="133">
        <v>0.20148236999999999</v>
      </c>
      <c r="Q2157" s="133">
        <v>5.8266582000000003E-3</v>
      </c>
      <c r="R2157" s="133">
        <v>0</v>
      </c>
      <c r="S2157" s="134">
        <v>1.2079279039399999E-5</v>
      </c>
      <c r="T2157" s="135">
        <v>2.1548292715440002E-8</v>
      </c>
      <c r="U2157" s="135">
        <v>0</v>
      </c>
      <c r="V2157" s="341">
        <v>2.5380561000000002E-4</v>
      </c>
      <c r="W2157" s="89" t="s">
        <v>6999</v>
      </c>
      <c r="X2157" s="89"/>
      <c r="Y2157" s="89"/>
      <c r="Z2157" s="90"/>
    </row>
    <row r="2158" spans="1:26" ht="14.5" customHeight="1">
      <c r="A2158" s="74" t="s">
        <v>7361</v>
      </c>
      <c r="B2158" s="129" t="s">
        <v>6992</v>
      </c>
      <c r="C2158" s="130" t="s">
        <v>7362</v>
      </c>
      <c r="D2158" s="131" t="s">
        <v>7342</v>
      </c>
      <c r="E2158" s="129" t="s">
        <v>957</v>
      </c>
      <c r="F2158" s="132" t="s">
        <v>7363</v>
      </c>
      <c r="G2158" s="132">
        <v>0.57715163442781903</v>
      </c>
      <c r="H2158" s="348">
        <v>0.57715163442781903</v>
      </c>
      <c r="I2158" s="74"/>
      <c r="J2158" s="337">
        <v>2.2643016541353385</v>
      </c>
      <c r="K2158" s="338">
        <v>2.2643016541353385</v>
      </c>
      <c r="L2158" s="74"/>
      <c r="M2158" s="339">
        <v>0.11163697</v>
      </c>
      <c r="N2158" s="340">
        <f t="shared" si="141"/>
        <v>0.11163697</v>
      </c>
      <c r="O2158" s="74"/>
      <c r="P2158" s="133">
        <v>0.10842594</v>
      </c>
      <c r="Q2158" s="133">
        <v>3.2110315999999998E-3</v>
      </c>
      <c r="R2158" s="133">
        <v>0</v>
      </c>
      <c r="S2158" s="134">
        <v>6.5003561789999992E-6</v>
      </c>
      <c r="T2158" s="135">
        <v>1.1875116829070002E-8</v>
      </c>
      <c r="U2158" s="135">
        <v>0</v>
      </c>
      <c r="V2158" s="341">
        <v>1.3868012999999999E-4</v>
      </c>
      <c r="W2158" s="89" t="s">
        <v>6999</v>
      </c>
      <c r="X2158" s="89"/>
      <c r="Y2158" s="89"/>
      <c r="Z2158" s="90"/>
    </row>
    <row r="2159" spans="1:26" ht="14.5" customHeight="1">
      <c r="A2159" s="74" t="s">
        <v>7364</v>
      </c>
      <c r="B2159" s="129" t="s">
        <v>6992</v>
      </c>
      <c r="C2159" s="130" t="s">
        <v>7365</v>
      </c>
      <c r="D2159" s="131" t="s">
        <v>7342</v>
      </c>
      <c r="E2159" s="129" t="s">
        <v>957</v>
      </c>
      <c r="F2159" s="132" t="s">
        <v>7366</v>
      </c>
      <c r="G2159" s="132">
        <v>0.54584314961908897</v>
      </c>
      <c r="H2159" s="348">
        <v>0.54584314961908897</v>
      </c>
      <c r="I2159" s="74"/>
      <c r="J2159" s="337">
        <v>2.1640787969924808</v>
      </c>
      <c r="K2159" s="338">
        <v>2.1640787969924808</v>
      </c>
      <c r="L2159" s="74"/>
      <c r="M2159" s="339">
        <v>0.10509373</v>
      </c>
      <c r="N2159" s="340">
        <f t="shared" si="141"/>
        <v>0.10509373</v>
      </c>
      <c r="O2159" s="74"/>
      <c r="P2159" s="133">
        <v>0.10205665</v>
      </c>
      <c r="Q2159" s="133">
        <v>3.0370809E-3</v>
      </c>
      <c r="R2159" s="133">
        <v>0</v>
      </c>
      <c r="S2159" s="134">
        <v>6.1185041882E-6</v>
      </c>
      <c r="T2159" s="135">
        <v>1.1231808332029999E-8</v>
      </c>
      <c r="U2159" s="135">
        <v>0</v>
      </c>
      <c r="V2159" s="341">
        <v>1.3094134999999999E-4</v>
      </c>
      <c r="W2159" s="89" t="s">
        <v>6999</v>
      </c>
      <c r="X2159" s="89"/>
      <c r="Y2159" s="89"/>
      <c r="Z2159" s="90"/>
    </row>
    <row r="2160" spans="1:26" ht="14.5" customHeight="1">
      <c r="A2160" s="74" t="s">
        <v>7367</v>
      </c>
      <c r="B2160" s="129" t="s">
        <v>6992</v>
      </c>
      <c r="C2160" s="130" t="s">
        <v>7368</v>
      </c>
      <c r="D2160" s="131" t="s">
        <v>7342</v>
      </c>
      <c r="E2160" s="129" t="s">
        <v>957</v>
      </c>
      <c r="F2160" s="132" t="s">
        <v>7369</v>
      </c>
      <c r="G2160" s="132">
        <v>0.51627700793447628</v>
      </c>
      <c r="H2160" s="348">
        <v>0.51627700793447628</v>
      </c>
      <c r="I2160" s="74"/>
      <c r="J2160" s="337">
        <v>1.8006005263157894</v>
      </c>
      <c r="K2160" s="338">
        <v>1.8006005263157894</v>
      </c>
      <c r="L2160" s="74"/>
      <c r="M2160" s="339">
        <v>0.10511475000000001</v>
      </c>
      <c r="N2160" s="340">
        <f t="shared" si="141"/>
        <v>0.10511475000000001</v>
      </c>
      <c r="O2160" s="74"/>
      <c r="P2160" s="133">
        <v>0.1022404</v>
      </c>
      <c r="Q2160" s="133">
        <v>2.8743489E-3</v>
      </c>
      <c r="R2160" s="133">
        <v>0</v>
      </c>
      <c r="S2160" s="134">
        <v>6.1295205162000004E-6</v>
      </c>
      <c r="T2160" s="135">
        <v>1.062998852594E-8</v>
      </c>
      <c r="U2160" s="135">
        <v>0</v>
      </c>
      <c r="V2160" s="341">
        <v>1.2630896000000001E-4</v>
      </c>
      <c r="W2160" s="89" t="s">
        <v>6999</v>
      </c>
      <c r="X2160" s="89"/>
      <c r="Y2160" s="89"/>
      <c r="Z2160" s="90"/>
    </row>
    <row r="2161" spans="1:26" ht="14.5" customHeight="1">
      <c r="A2161" s="74" t="s">
        <v>7370</v>
      </c>
      <c r="B2161" s="129" t="s">
        <v>6992</v>
      </c>
      <c r="C2161" s="130" t="s">
        <v>7371</v>
      </c>
      <c r="D2161" s="131" t="s">
        <v>7342</v>
      </c>
      <c r="E2161" s="129" t="s">
        <v>957</v>
      </c>
      <c r="F2161" s="132" t="s">
        <v>7372</v>
      </c>
      <c r="G2161" s="132">
        <v>0.49888340681851251</v>
      </c>
      <c r="H2161" s="348">
        <v>0.49888340681851251</v>
      </c>
      <c r="I2161" s="74"/>
      <c r="J2161" s="337">
        <v>1.7449212030075187</v>
      </c>
      <c r="K2161" s="338">
        <v>1.7449212030075187</v>
      </c>
      <c r="L2161" s="74"/>
      <c r="M2161" s="339">
        <v>0.10147962000000001</v>
      </c>
      <c r="N2161" s="340">
        <f t="shared" si="141"/>
        <v>0.10147962000000001</v>
      </c>
      <c r="O2161" s="74"/>
      <c r="P2161" s="133">
        <v>9.8701907000000005E-2</v>
      </c>
      <c r="Q2161" s="133">
        <v>2.7777097E-3</v>
      </c>
      <c r="R2161" s="133">
        <v>0</v>
      </c>
      <c r="S2161" s="134">
        <v>5.9173805991000006E-6</v>
      </c>
      <c r="T2161" s="135">
        <v>1.0272594866469999E-8</v>
      </c>
      <c r="U2161" s="135">
        <v>0</v>
      </c>
      <c r="V2161" s="341">
        <v>1.2200963999999999E-4</v>
      </c>
      <c r="W2161" s="89" t="s">
        <v>6999</v>
      </c>
      <c r="X2161" s="89"/>
      <c r="Y2161" s="89"/>
      <c r="Z2161" s="90"/>
    </row>
    <row r="2162" spans="1:26" ht="14.5" customHeight="1">
      <c r="A2162" s="74" t="s">
        <v>7373</v>
      </c>
      <c r="B2162" s="129" t="s">
        <v>6992</v>
      </c>
      <c r="C2162" s="130" t="s">
        <v>7374</v>
      </c>
      <c r="D2162" s="131" t="s">
        <v>7342</v>
      </c>
      <c r="E2162" s="129" t="s">
        <v>957</v>
      </c>
      <c r="F2162" s="132" t="s">
        <v>7375</v>
      </c>
      <c r="G2162" s="132">
        <v>0.53367061805043892</v>
      </c>
      <c r="H2162" s="348">
        <v>0.53367061805043892</v>
      </c>
      <c r="I2162" s="74"/>
      <c r="J2162" s="337">
        <v>1.8562799248120301</v>
      </c>
      <c r="K2162" s="338">
        <v>1.8562799248120301</v>
      </c>
      <c r="L2162" s="74"/>
      <c r="M2162" s="339">
        <v>0.10874989</v>
      </c>
      <c r="N2162" s="340">
        <f t="shared" si="141"/>
        <v>0.10874989</v>
      </c>
      <c r="O2162" s="74"/>
      <c r="P2162" s="133">
        <v>0.1057789</v>
      </c>
      <c r="Q2162" s="133">
        <v>2.9709882E-3</v>
      </c>
      <c r="R2162" s="133">
        <v>0</v>
      </c>
      <c r="S2162" s="134">
        <v>6.3416605331999994E-6</v>
      </c>
      <c r="T2162" s="135">
        <v>1.098738219541E-8</v>
      </c>
      <c r="U2162" s="135">
        <v>0</v>
      </c>
      <c r="V2162" s="341">
        <v>1.3060828000000001E-4</v>
      </c>
      <c r="W2162" s="89" t="s">
        <v>6999</v>
      </c>
      <c r="X2162" s="89"/>
      <c r="Y2162" s="89"/>
      <c r="Z2162" s="90"/>
    </row>
    <row r="2163" spans="1:26" ht="14.5" customHeight="1">
      <c r="A2163" s="74" t="s">
        <v>7376</v>
      </c>
      <c r="B2163" s="129" t="s">
        <v>6992</v>
      </c>
      <c r="C2163" s="130" t="s">
        <v>7377</v>
      </c>
      <c r="D2163" s="131" t="s">
        <v>7342</v>
      </c>
      <c r="E2163" s="129" t="s">
        <v>957</v>
      </c>
      <c r="F2163" s="132" t="s">
        <v>7378</v>
      </c>
      <c r="G2163" s="132">
        <v>0.51365736708993315</v>
      </c>
      <c r="H2163" s="348">
        <v>0.51365736708993315</v>
      </c>
      <c r="I2163" s="74"/>
      <c r="J2163" s="337">
        <v>1.9529813533834584</v>
      </c>
      <c r="K2163" s="338">
        <v>1.9529813533834584</v>
      </c>
      <c r="L2163" s="74"/>
      <c r="M2163" s="339">
        <v>0.10125170999999999</v>
      </c>
      <c r="N2163" s="340">
        <f t="shared" si="141"/>
        <v>0.10125170999999999</v>
      </c>
      <c r="O2163" s="74"/>
      <c r="P2163" s="133">
        <v>9.8387762000000004E-2</v>
      </c>
      <c r="Q2163" s="133">
        <v>2.8639449000000001E-3</v>
      </c>
      <c r="R2163" s="133">
        <v>0</v>
      </c>
      <c r="S2163" s="134">
        <v>5.8985468749000004E-6</v>
      </c>
      <c r="T2163" s="135">
        <v>1.059151209307E-8</v>
      </c>
      <c r="U2163" s="135">
        <v>0</v>
      </c>
      <c r="V2163" s="341">
        <v>1.2423533999999999E-4</v>
      </c>
      <c r="W2163" s="89" t="s">
        <v>6999</v>
      </c>
      <c r="X2163" s="89"/>
      <c r="Y2163" s="89"/>
      <c r="Z2163" s="90"/>
    </row>
    <row r="2164" spans="1:26" ht="14.5" customHeight="1">
      <c r="A2164" s="74" t="s">
        <v>7379</v>
      </c>
      <c r="B2164" s="129" t="s">
        <v>6992</v>
      </c>
      <c r="C2164" s="130" t="s">
        <v>7380</v>
      </c>
      <c r="D2164" s="131" t="s">
        <v>7342</v>
      </c>
      <c r="E2164" s="129" t="s">
        <v>957</v>
      </c>
      <c r="F2164" s="132" t="s">
        <v>7381</v>
      </c>
      <c r="G2164" s="132">
        <v>0.56750667475050487</v>
      </c>
      <c r="H2164" s="348">
        <v>0.56750667475050487</v>
      </c>
      <c r="I2164" s="74"/>
      <c r="J2164" s="337">
        <v>2.1089522556390978</v>
      </c>
      <c r="K2164" s="338">
        <v>2.1089522556390978</v>
      </c>
      <c r="L2164" s="74"/>
      <c r="M2164" s="339">
        <v>0.11291663</v>
      </c>
      <c r="N2164" s="340">
        <f t="shared" si="141"/>
        <v>0.11291663</v>
      </c>
      <c r="O2164" s="74"/>
      <c r="P2164" s="133">
        <v>0.10975310000000001</v>
      </c>
      <c r="Q2164" s="133">
        <v>3.163534E-3</v>
      </c>
      <c r="R2164" s="133">
        <v>0</v>
      </c>
      <c r="S2164" s="134">
        <v>6.5799219931999997E-6</v>
      </c>
      <c r="T2164" s="135">
        <v>1.1699460024839999E-8</v>
      </c>
      <c r="U2164" s="135">
        <v>0</v>
      </c>
      <c r="V2164" s="341">
        <v>1.3771449000000001E-4</v>
      </c>
      <c r="W2164" s="89" t="s">
        <v>6999</v>
      </c>
      <c r="X2164" s="89"/>
      <c r="Y2164" s="89"/>
      <c r="Z2164" s="90"/>
    </row>
    <row r="2165" spans="1:26" ht="14.5" customHeight="1">
      <c r="A2165" s="74" t="s">
        <v>7382</v>
      </c>
      <c r="B2165" s="129" t="s">
        <v>6992</v>
      </c>
      <c r="C2165" s="130" t="s">
        <v>7383</v>
      </c>
      <c r="D2165" s="131" t="s">
        <v>7342</v>
      </c>
      <c r="E2165" s="129" t="s">
        <v>957</v>
      </c>
      <c r="F2165" s="132" t="s">
        <v>7384</v>
      </c>
      <c r="G2165" s="132">
        <v>0.55011306363454215</v>
      </c>
      <c r="H2165" s="348">
        <v>0.55011306363454215</v>
      </c>
      <c r="I2165" s="74"/>
      <c r="J2165" s="337">
        <v>2.0532728571428569</v>
      </c>
      <c r="K2165" s="338">
        <v>2.0532728571428569</v>
      </c>
      <c r="L2165" s="74"/>
      <c r="M2165" s="339">
        <v>0.1092815</v>
      </c>
      <c r="N2165" s="340">
        <f t="shared" si="141"/>
        <v>0.1092815</v>
      </c>
      <c r="O2165" s="74"/>
      <c r="P2165" s="133">
        <v>0.10621460000000001</v>
      </c>
      <c r="Q2165" s="133">
        <v>3.0668948E-3</v>
      </c>
      <c r="R2165" s="133">
        <v>0</v>
      </c>
      <c r="S2165" s="134">
        <v>6.3677819761000008E-6</v>
      </c>
      <c r="T2165" s="135">
        <v>1.1342066465370001E-8</v>
      </c>
      <c r="U2165" s="135">
        <v>0</v>
      </c>
      <c r="V2165" s="341">
        <v>1.3341517000000001E-4</v>
      </c>
      <c r="W2165" s="89" t="s">
        <v>6999</v>
      </c>
      <c r="X2165" s="89"/>
      <c r="Y2165" s="89"/>
      <c r="Z2165" s="90"/>
    </row>
    <row r="2166" spans="1:26" ht="14.5" customHeight="1">
      <c r="A2166" s="74" t="s">
        <v>7385</v>
      </c>
      <c r="B2166" s="129" t="s">
        <v>6992</v>
      </c>
      <c r="C2166" s="130" t="s">
        <v>7386</v>
      </c>
      <c r="D2166" s="131" t="s">
        <v>7342</v>
      </c>
      <c r="E2166" s="129" t="s">
        <v>957</v>
      </c>
      <c r="F2166" s="132" t="s">
        <v>7387</v>
      </c>
      <c r="G2166" s="132">
        <v>0.49200487609731103</v>
      </c>
      <c r="H2166" s="348">
        <v>0.49200487609731103</v>
      </c>
      <c r="I2166" s="74"/>
      <c r="J2166" s="337">
        <v>1.9272483458646614</v>
      </c>
      <c r="K2166" s="338">
        <v>1.9272483458646614</v>
      </c>
      <c r="L2166" s="74"/>
      <c r="M2166" s="339">
        <v>9.5292516999999993E-2</v>
      </c>
      <c r="N2166" s="340">
        <f t="shared" si="141"/>
        <v>9.5292516999999993E-2</v>
      </c>
      <c r="O2166" s="74"/>
      <c r="P2166" s="133">
        <v>9.2552994999999999E-2</v>
      </c>
      <c r="Q2166" s="133">
        <v>2.7395223E-3</v>
      </c>
      <c r="R2166" s="133">
        <v>0</v>
      </c>
      <c r="S2166" s="134">
        <v>5.5487406646999999E-6</v>
      </c>
      <c r="T2166" s="135">
        <v>1.01313693845E-8</v>
      </c>
      <c r="U2166" s="135">
        <v>0</v>
      </c>
      <c r="V2166" s="341">
        <v>1.1839318E-4</v>
      </c>
      <c r="W2166" s="89" t="s">
        <v>6999</v>
      </c>
      <c r="X2166" s="89"/>
      <c r="Y2166" s="89"/>
      <c r="Z2166" s="90"/>
    </row>
    <row r="2167" spans="1:26" ht="14.5" customHeight="1">
      <c r="A2167" s="74" t="s">
        <v>7388</v>
      </c>
      <c r="B2167" s="129" t="s">
        <v>6992</v>
      </c>
      <c r="C2167" s="130" t="s">
        <v>7389</v>
      </c>
      <c r="D2167" s="131" t="s">
        <v>7342</v>
      </c>
      <c r="E2167" s="129" t="s">
        <v>957</v>
      </c>
      <c r="F2167" s="132" t="s">
        <v>7390</v>
      </c>
      <c r="G2167" s="132">
        <v>0.53271946251857849</v>
      </c>
      <c r="H2167" s="348">
        <v>0.53271946251857849</v>
      </c>
      <c r="I2167" s="74"/>
      <c r="J2167" s="337">
        <v>1.9975935338345865</v>
      </c>
      <c r="K2167" s="338">
        <v>1.9975935338345865</v>
      </c>
      <c r="L2167" s="74"/>
      <c r="M2167" s="339">
        <v>0.10564635999999999</v>
      </c>
      <c r="N2167" s="340">
        <f t="shared" si="141"/>
        <v>0.10564635999999999</v>
      </c>
      <c r="O2167" s="74"/>
      <c r="P2167" s="133">
        <v>0.10267611</v>
      </c>
      <c r="Q2167" s="133">
        <v>2.9702554999999999E-3</v>
      </c>
      <c r="R2167" s="133">
        <v>0</v>
      </c>
      <c r="S2167" s="134">
        <v>6.1556419590000003E-6</v>
      </c>
      <c r="T2167" s="135">
        <v>1.09846727959E-8</v>
      </c>
      <c r="U2167" s="135">
        <v>0</v>
      </c>
      <c r="V2167" s="341">
        <v>1.2911583999999999E-4</v>
      </c>
      <c r="W2167" s="89" t="s">
        <v>6999</v>
      </c>
      <c r="X2167" s="89"/>
      <c r="Y2167" s="89"/>
      <c r="Z2167" s="90"/>
    </row>
    <row r="2168" spans="1:26" ht="14.5" customHeight="1">
      <c r="B2168" s="129" t="s">
        <v>6992</v>
      </c>
      <c r="C2168" s="127" t="s">
        <v>7391</v>
      </c>
      <c r="D2168" s="127" t="s">
        <v>7392</v>
      </c>
      <c r="G2168" s="74"/>
      <c r="H2168" s="74"/>
      <c r="I2168" s="74"/>
      <c r="J2168" s="115"/>
      <c r="K2168" s="74"/>
      <c r="L2168" s="74"/>
      <c r="M2168" s="115"/>
      <c r="N2168" s="74"/>
      <c r="O2168" s="74"/>
      <c r="P2168" s="74"/>
      <c r="V2168" s="74"/>
      <c r="W2168" s="89"/>
      <c r="X2168" s="89"/>
      <c r="Y2168" s="89"/>
      <c r="Z2168" s="90"/>
    </row>
    <row r="2169" spans="1:26" ht="14.5" customHeight="1">
      <c r="A2169" s="74" t="s">
        <v>7393</v>
      </c>
      <c r="B2169" s="129" t="s">
        <v>6992</v>
      </c>
      <c r="C2169" s="130" t="s">
        <v>7394</v>
      </c>
      <c r="D2169" s="131" t="s">
        <v>7392</v>
      </c>
      <c r="E2169" s="129" t="s">
        <v>957</v>
      </c>
      <c r="F2169" s="132" t="s">
        <v>7395</v>
      </c>
      <c r="G2169" s="132">
        <v>0.97984940603218706</v>
      </c>
      <c r="H2169" s="348">
        <v>0.97984940603218706</v>
      </c>
      <c r="I2169" s="74"/>
      <c r="J2169" s="337">
        <v>3.2781454135338346</v>
      </c>
      <c r="K2169" s="338">
        <v>3.2781454135338346</v>
      </c>
      <c r="L2169" s="74"/>
      <c r="M2169" s="339">
        <v>0.18216919000000001</v>
      </c>
      <c r="N2169" s="340">
        <f t="shared" ref="N2169:N2183" si="142">M2169</f>
        <v>0.18216919000000001</v>
      </c>
      <c r="O2169" s="74"/>
      <c r="P2169" s="133">
        <v>0.17690765</v>
      </c>
      <c r="Q2169" s="133">
        <v>5.2615407999999997E-3</v>
      </c>
      <c r="R2169" s="133">
        <v>0</v>
      </c>
      <c r="S2169" s="134">
        <v>1.0605974117000001E-5</v>
      </c>
      <c r="T2169" s="135">
        <v>1.945836087812E-8</v>
      </c>
      <c r="U2169" s="135">
        <v>0</v>
      </c>
      <c r="V2169" s="341">
        <v>2.3767990999999999E-4</v>
      </c>
      <c r="W2169" s="89" t="s">
        <v>6999</v>
      </c>
      <c r="X2169" s="89"/>
      <c r="Y2169" s="89"/>
      <c r="Z2169" s="90"/>
    </row>
    <row r="2170" spans="1:26" ht="14.5" customHeight="1">
      <c r="A2170" s="74" t="s">
        <v>7396</v>
      </c>
      <c r="B2170" s="129" t="s">
        <v>6992</v>
      </c>
      <c r="C2170" s="130" t="s">
        <v>7397</v>
      </c>
      <c r="D2170" s="131" t="s">
        <v>7392</v>
      </c>
      <c r="E2170" s="129" t="s">
        <v>957</v>
      </c>
      <c r="F2170" s="132" t="s">
        <v>7398</v>
      </c>
      <c r="G2170" s="132">
        <v>6.5034748409598997E-2</v>
      </c>
      <c r="H2170" s="348">
        <v>6.5034748409598997E-2</v>
      </c>
      <c r="I2170" s="74"/>
      <c r="J2170" s="337">
        <v>0.42046976691729321</v>
      </c>
      <c r="K2170" s="338">
        <v>0.42046976691729321</v>
      </c>
      <c r="L2170" s="74"/>
      <c r="M2170" s="339">
        <v>9.4674055999999993E-3</v>
      </c>
      <c r="N2170" s="340">
        <f t="shared" si="142"/>
        <v>9.4674055999999993E-3</v>
      </c>
      <c r="O2170" s="74"/>
      <c r="P2170" s="133">
        <v>9.0988496999999998E-3</v>
      </c>
      <c r="Q2170" s="133">
        <v>3.6855585999999999E-4</v>
      </c>
      <c r="R2170" s="133">
        <v>0</v>
      </c>
      <c r="S2170" s="134">
        <v>5.4549458814E-7</v>
      </c>
      <c r="T2170" s="135">
        <v>1.363002385837E-9</v>
      </c>
      <c r="U2170" s="135">
        <v>0</v>
      </c>
      <c r="V2170" s="342">
        <v>1.4181483E-5</v>
      </c>
      <c r="W2170" s="89" t="s">
        <v>6999</v>
      </c>
      <c r="X2170" s="89"/>
      <c r="Y2170" s="89"/>
      <c r="Z2170" s="90"/>
    </row>
    <row r="2171" spans="1:26" ht="14.5" customHeight="1">
      <c r="A2171" s="74" t="s">
        <v>7399</v>
      </c>
      <c r="B2171" s="129" t="s">
        <v>6992</v>
      </c>
      <c r="C2171" s="130" t="s">
        <v>7400</v>
      </c>
      <c r="D2171" s="131" t="s">
        <v>7392</v>
      </c>
      <c r="E2171" s="129" t="s">
        <v>957</v>
      </c>
      <c r="F2171" s="132" t="s">
        <v>7401</v>
      </c>
      <c r="G2171" s="132">
        <v>0.1050773044842428</v>
      </c>
      <c r="H2171" s="348">
        <v>0.1050773044842428</v>
      </c>
      <c r="I2171" s="74"/>
      <c r="J2171" s="337">
        <v>0.53270183458646614</v>
      </c>
      <c r="K2171" s="338">
        <v>0.53270183458646614</v>
      </c>
      <c r="L2171" s="74"/>
      <c r="M2171" s="339">
        <v>1.7430811000000001E-2</v>
      </c>
      <c r="N2171" s="340">
        <f t="shared" si="142"/>
        <v>1.7430811000000001E-2</v>
      </c>
      <c r="O2171" s="74"/>
      <c r="P2171" s="133">
        <v>1.6847243000000001E-2</v>
      </c>
      <c r="Q2171" s="133">
        <v>5.8356859000000005E-4</v>
      </c>
      <c r="R2171" s="133">
        <v>0</v>
      </c>
      <c r="S2171" s="134">
        <v>1.0100265326099998E-6</v>
      </c>
      <c r="T2171" s="135">
        <v>2.1581678006909997E-9</v>
      </c>
      <c r="U2171" s="135">
        <v>0</v>
      </c>
      <c r="V2171" s="342">
        <v>2.4089998999999999E-5</v>
      </c>
      <c r="W2171" s="89" t="s">
        <v>6999</v>
      </c>
      <c r="X2171" s="89"/>
      <c r="Y2171" s="89"/>
      <c r="Z2171" s="90"/>
    </row>
    <row r="2172" spans="1:26" ht="14.5" customHeight="1">
      <c r="A2172" s="74" t="s">
        <v>7402</v>
      </c>
      <c r="B2172" s="129" t="s">
        <v>6992</v>
      </c>
      <c r="C2172" s="130" t="s">
        <v>7403</v>
      </c>
      <c r="D2172" s="131" t="s">
        <v>7392</v>
      </c>
      <c r="E2172" s="129" t="s">
        <v>957</v>
      </c>
      <c r="F2172" s="132" t="s">
        <v>7404</v>
      </c>
      <c r="G2172" s="132">
        <v>8.9758445659232203E-2</v>
      </c>
      <c r="H2172" s="348">
        <v>8.9758445659232203E-2</v>
      </c>
      <c r="I2172" s="74"/>
      <c r="J2172" s="337">
        <v>0.51116817293233086</v>
      </c>
      <c r="K2172" s="338">
        <v>0.51116817293233086</v>
      </c>
      <c r="L2172" s="74"/>
      <c r="M2172" s="339">
        <v>1.4086537999999999E-2</v>
      </c>
      <c r="N2172" s="340">
        <f t="shared" si="142"/>
        <v>1.4086537999999999E-2</v>
      </c>
      <c r="O2172" s="74"/>
      <c r="P2172" s="133">
        <v>1.35838E-2</v>
      </c>
      <c r="Q2172" s="133">
        <v>5.0273821999999996E-4</v>
      </c>
      <c r="R2172" s="133">
        <v>0</v>
      </c>
      <c r="S2172" s="134">
        <v>8.1437647252999993E-7</v>
      </c>
      <c r="T2172" s="135">
        <v>1.859239011365E-9</v>
      </c>
      <c r="U2172" s="135">
        <v>0</v>
      </c>
      <c r="V2172" s="342">
        <v>2.0094514E-5</v>
      </c>
      <c r="W2172" s="89" t="s">
        <v>6999</v>
      </c>
      <c r="X2172" s="89"/>
      <c r="Y2172" s="89"/>
      <c r="Z2172" s="90"/>
    </row>
    <row r="2173" spans="1:26" ht="14.5" customHeight="1">
      <c r="A2173" s="74" t="s">
        <v>7405</v>
      </c>
      <c r="B2173" s="129" t="s">
        <v>6992</v>
      </c>
      <c r="C2173" s="130" t="s">
        <v>7406</v>
      </c>
      <c r="D2173" s="131" t="s">
        <v>7392</v>
      </c>
      <c r="E2173" s="129" t="s">
        <v>957</v>
      </c>
      <c r="F2173" s="132" t="s">
        <v>7407</v>
      </c>
      <c r="G2173" s="132">
        <v>6.9046722947046599E-2</v>
      </c>
      <c r="H2173" s="348">
        <v>6.9046722947046599E-2</v>
      </c>
      <c r="I2173" s="74"/>
      <c r="J2173" s="337">
        <v>0.40354464661654132</v>
      </c>
      <c r="K2173" s="338">
        <v>0.40354464661654132</v>
      </c>
      <c r="L2173" s="74"/>
      <c r="M2173" s="339">
        <v>1.0523396000000001E-2</v>
      </c>
      <c r="N2173" s="340">
        <f t="shared" si="142"/>
        <v>1.0523396000000001E-2</v>
      </c>
      <c r="O2173" s="74"/>
      <c r="P2173" s="133">
        <v>1.0136932E-2</v>
      </c>
      <c r="Q2173" s="133">
        <v>3.8646402000000002E-4</v>
      </c>
      <c r="R2173" s="133">
        <v>0</v>
      </c>
      <c r="S2173" s="134">
        <v>6.0772974394000002E-7</v>
      </c>
      <c r="T2173" s="135">
        <v>1.429230839166E-9</v>
      </c>
      <c r="U2173" s="135">
        <v>0</v>
      </c>
      <c r="V2173" s="342">
        <v>1.5382240999999999E-5</v>
      </c>
      <c r="W2173" s="89" t="s">
        <v>6999</v>
      </c>
      <c r="X2173" s="89"/>
      <c r="Y2173" s="89"/>
      <c r="Z2173" s="90"/>
    </row>
    <row r="2174" spans="1:26" ht="14.5" customHeight="1">
      <c r="A2174" s="74" t="s">
        <v>7408</v>
      </c>
      <c r="B2174" s="129" t="s">
        <v>6992</v>
      </c>
      <c r="C2174" s="130" t="s">
        <v>7409</v>
      </c>
      <c r="D2174" s="131" t="s">
        <v>7392</v>
      </c>
      <c r="E2174" s="129" t="s">
        <v>957</v>
      </c>
      <c r="F2174" s="132" t="s">
        <v>7410</v>
      </c>
      <c r="G2174" s="132">
        <v>0.1078047058665305</v>
      </c>
      <c r="H2174" s="348">
        <v>0.1078047058665305</v>
      </c>
      <c r="I2174" s="74"/>
      <c r="J2174" s="337">
        <v>0.55985945864661657</v>
      </c>
      <c r="K2174" s="338">
        <v>0.55985945864661657</v>
      </c>
      <c r="L2174" s="74"/>
      <c r="M2174" s="339">
        <v>1.7504973E-2</v>
      </c>
      <c r="N2174" s="340">
        <f t="shared" si="142"/>
        <v>1.7504973E-2</v>
      </c>
      <c r="O2174" s="74"/>
      <c r="P2174" s="133">
        <v>1.6907907E-2</v>
      </c>
      <c r="Q2174" s="133">
        <v>5.9706560999999998E-4</v>
      </c>
      <c r="R2174" s="133">
        <v>0</v>
      </c>
      <c r="S2174" s="134">
        <v>1.0136635005200002E-6</v>
      </c>
      <c r="T2174" s="135">
        <v>2.2080828862490001E-9</v>
      </c>
      <c r="U2174" s="135">
        <v>0</v>
      </c>
      <c r="V2174" s="342">
        <v>2.4498494E-5</v>
      </c>
      <c r="W2174" s="89" t="s">
        <v>6999</v>
      </c>
      <c r="X2174" s="89"/>
      <c r="Y2174" s="89"/>
      <c r="Z2174" s="90"/>
    </row>
    <row r="2175" spans="1:26" ht="14.5" customHeight="1">
      <c r="A2175" s="74" t="s">
        <v>7411</v>
      </c>
      <c r="B2175" s="129" t="s">
        <v>6992</v>
      </c>
      <c r="C2175" s="130" t="s">
        <v>7412</v>
      </c>
      <c r="D2175" s="131" t="s">
        <v>7392</v>
      </c>
      <c r="E2175" s="129" t="s">
        <v>957</v>
      </c>
      <c r="F2175" s="132" t="s">
        <v>7413</v>
      </c>
      <c r="G2175" s="132">
        <v>0.22700485821223099</v>
      </c>
      <c r="H2175" s="348">
        <v>0.22700485821223099</v>
      </c>
      <c r="I2175" s="74"/>
      <c r="J2175" s="337">
        <v>1.1593026315789472</v>
      </c>
      <c r="K2175" s="338">
        <v>1.1593026315789472</v>
      </c>
      <c r="L2175" s="74"/>
      <c r="M2175" s="339">
        <v>3.7404433000000001E-2</v>
      </c>
      <c r="N2175" s="340">
        <f t="shared" si="142"/>
        <v>3.7404433000000001E-2</v>
      </c>
      <c r="O2175" s="74"/>
      <c r="P2175" s="133">
        <v>3.6146323000000001E-2</v>
      </c>
      <c r="Q2175" s="133">
        <v>1.2581103000000001E-3</v>
      </c>
      <c r="R2175" s="133">
        <v>0</v>
      </c>
      <c r="S2175" s="134">
        <v>2.1670456517500001E-6</v>
      </c>
      <c r="T2175" s="135">
        <v>4.6527746166499997E-9</v>
      </c>
      <c r="U2175" s="135">
        <v>0</v>
      </c>
      <c r="V2175" s="342">
        <v>5.1787525E-5</v>
      </c>
      <c r="W2175" s="89" t="s">
        <v>6999</v>
      </c>
      <c r="X2175" s="89"/>
      <c r="Y2175" s="89"/>
      <c r="Z2175" s="90"/>
    </row>
    <row r="2176" spans="1:26" ht="14.5" customHeight="1">
      <c r="A2176" s="74" t="s">
        <v>7414</v>
      </c>
      <c r="B2176" s="129" t="s">
        <v>6992</v>
      </c>
      <c r="C2176" s="130" t="s">
        <v>7415</v>
      </c>
      <c r="D2176" s="131" t="s">
        <v>7392</v>
      </c>
      <c r="E2176" s="129" t="s">
        <v>957</v>
      </c>
      <c r="F2176" s="132" t="s">
        <v>7416</v>
      </c>
      <c r="G2176" s="132">
        <v>9.1145970244967497E-2</v>
      </c>
      <c r="H2176" s="348">
        <v>9.1145970244967497E-2</v>
      </c>
      <c r="I2176" s="74"/>
      <c r="J2176" s="337">
        <v>0.54293843609022552</v>
      </c>
      <c r="K2176" s="338">
        <v>0.54293843609022552</v>
      </c>
      <c r="L2176" s="74"/>
      <c r="M2176" s="339">
        <v>1.4029778999999999E-2</v>
      </c>
      <c r="N2176" s="340">
        <f t="shared" si="142"/>
        <v>1.4029778999999999E-2</v>
      </c>
      <c r="O2176" s="74"/>
      <c r="P2176" s="133">
        <v>1.3516808999999999E-2</v>
      </c>
      <c r="Q2176" s="133">
        <v>5.1297023999999998E-4</v>
      </c>
      <c r="R2176" s="133">
        <v>0</v>
      </c>
      <c r="S2176" s="134">
        <v>8.1036023545000009E-7</v>
      </c>
      <c r="T2176" s="135">
        <v>1.8970792647900001E-9</v>
      </c>
      <c r="U2176" s="135">
        <v>0</v>
      </c>
      <c r="V2176" s="342">
        <v>2.0212344E-5</v>
      </c>
      <c r="W2176" s="89" t="s">
        <v>6999</v>
      </c>
      <c r="X2176" s="89"/>
      <c r="Y2176" s="89"/>
      <c r="Z2176" s="90"/>
    </row>
    <row r="2177" spans="1:26" ht="14.5" customHeight="1">
      <c r="A2177" s="74" t="s">
        <v>7417</v>
      </c>
      <c r="B2177" s="129" t="s">
        <v>6992</v>
      </c>
      <c r="C2177" s="130" t="s">
        <v>7418</v>
      </c>
      <c r="D2177" s="131" t="s">
        <v>7392</v>
      </c>
      <c r="E2177" s="129" t="s">
        <v>957</v>
      </c>
      <c r="F2177" s="132" t="s">
        <v>7419</v>
      </c>
      <c r="G2177" s="132">
        <v>0.23171843422221899</v>
      </c>
      <c r="H2177" s="348">
        <v>0.23171843422221899</v>
      </c>
      <c r="I2177" s="74"/>
      <c r="J2177" s="337">
        <v>1.1276323308270677</v>
      </c>
      <c r="K2177" s="338">
        <v>1.1276323308270677</v>
      </c>
      <c r="L2177" s="74"/>
      <c r="M2177" s="339">
        <v>3.8438386999999997E-2</v>
      </c>
      <c r="N2177" s="340">
        <f t="shared" si="142"/>
        <v>3.8438386999999997E-2</v>
      </c>
      <c r="O2177" s="74"/>
      <c r="P2177" s="133">
        <v>3.7163120000000001E-2</v>
      </c>
      <c r="Q2177" s="133">
        <v>1.2752675E-3</v>
      </c>
      <c r="R2177" s="133">
        <v>0</v>
      </c>
      <c r="S2177" s="134">
        <v>2.2280047750000002E-6</v>
      </c>
      <c r="T2177" s="135">
        <v>4.7162258638710007E-9</v>
      </c>
      <c r="U2177" s="135">
        <v>0</v>
      </c>
      <c r="V2177" s="342">
        <v>5.3282209999999997E-5</v>
      </c>
      <c r="W2177" s="89" t="s">
        <v>6999</v>
      </c>
      <c r="X2177" s="89"/>
      <c r="Y2177" s="89"/>
      <c r="Z2177" s="90"/>
    </row>
    <row r="2178" spans="1:26" ht="14.5" customHeight="1">
      <c r="A2178" s="74" t="s">
        <v>7420</v>
      </c>
      <c r="B2178" s="129" t="s">
        <v>6992</v>
      </c>
      <c r="C2178" s="130" t="s">
        <v>7421</v>
      </c>
      <c r="D2178" s="131" t="s">
        <v>7392</v>
      </c>
      <c r="E2178" s="129" t="s">
        <v>957</v>
      </c>
      <c r="F2178" s="132" t="s">
        <v>7422</v>
      </c>
      <c r="G2178" s="132">
        <v>0.81441487067821394</v>
      </c>
      <c r="H2178" s="348">
        <v>0.81441487067821394</v>
      </c>
      <c r="I2178" s="74"/>
      <c r="J2178" s="337">
        <v>3.1510051879699246</v>
      </c>
      <c r="K2178" s="338">
        <v>3.1510051879699246</v>
      </c>
      <c r="L2178" s="74"/>
      <c r="M2178" s="339">
        <v>0.14288677999999999</v>
      </c>
      <c r="N2178" s="340">
        <f t="shared" si="142"/>
        <v>0.14288677999999999</v>
      </c>
      <c r="O2178" s="74"/>
      <c r="P2178" s="133">
        <v>0.13850818000000001</v>
      </c>
      <c r="Q2178" s="133">
        <v>4.3785973000000002E-3</v>
      </c>
      <c r="R2178" s="133">
        <v>0</v>
      </c>
      <c r="S2178" s="134">
        <v>8.3038477839999997E-6</v>
      </c>
      <c r="T2178" s="135">
        <v>1.6193037451899998E-8</v>
      </c>
      <c r="U2178" s="135">
        <v>0</v>
      </c>
      <c r="V2178" s="341">
        <v>1.9316238E-4</v>
      </c>
      <c r="W2178" s="89" t="s">
        <v>6999</v>
      </c>
      <c r="X2178" s="89"/>
      <c r="Y2178" s="89"/>
      <c r="Z2178" s="90"/>
    </row>
    <row r="2179" spans="1:26" ht="14.5" customHeight="1">
      <c r="A2179" s="74" t="s">
        <v>7423</v>
      </c>
      <c r="B2179" s="129" t="s">
        <v>6992</v>
      </c>
      <c r="C2179" s="130" t="s">
        <v>7424</v>
      </c>
      <c r="D2179" s="131" t="s">
        <v>7392</v>
      </c>
      <c r="E2179" s="129" t="s">
        <v>957</v>
      </c>
      <c r="F2179" s="132" t="s">
        <v>7425</v>
      </c>
      <c r="G2179" s="132">
        <v>3.3365589206732438E-2</v>
      </c>
      <c r="H2179" s="348">
        <v>3.3365589206732438E-2</v>
      </c>
      <c r="I2179" s="74"/>
      <c r="J2179" s="337">
        <v>0.20923237593984961</v>
      </c>
      <c r="K2179" s="338">
        <v>0.20923237593984961</v>
      </c>
      <c r="L2179" s="74"/>
      <c r="M2179" s="339">
        <v>5.0619636999999999E-3</v>
      </c>
      <c r="N2179" s="340">
        <f t="shared" si="142"/>
        <v>5.0619636999999999E-3</v>
      </c>
      <c r="O2179" s="74"/>
      <c r="P2179" s="133">
        <v>4.8726708999999998E-3</v>
      </c>
      <c r="Q2179" s="133">
        <v>1.8929278999999999E-4</v>
      </c>
      <c r="R2179" s="133">
        <v>0</v>
      </c>
      <c r="S2179" s="134">
        <v>2.9212654748724001E-7</v>
      </c>
      <c r="T2179" s="135">
        <v>7.0004729062200012E-10</v>
      </c>
      <c r="U2179" s="135">
        <v>0</v>
      </c>
      <c r="V2179" s="342">
        <v>7.3213274999999999E-6</v>
      </c>
      <c r="W2179" s="89" t="s">
        <v>6999</v>
      </c>
      <c r="X2179" s="89"/>
      <c r="Y2179" s="89"/>
      <c r="Z2179" s="90"/>
    </row>
    <row r="2180" spans="1:26" ht="14.5" customHeight="1">
      <c r="A2180" s="74" t="s">
        <v>7426</v>
      </c>
      <c r="B2180" s="129" t="s">
        <v>6992</v>
      </c>
      <c r="C2180" s="130" t="s">
        <v>7427</v>
      </c>
      <c r="D2180" s="131" t="s">
        <v>7392</v>
      </c>
      <c r="E2180" s="129" t="s">
        <v>957</v>
      </c>
      <c r="F2180" s="132" t="s">
        <v>7428</v>
      </c>
      <c r="G2180" s="132">
        <v>8.7683497054331996E-2</v>
      </c>
      <c r="H2180" s="348">
        <v>8.7683497054331996E-2</v>
      </c>
      <c r="I2180" s="74"/>
      <c r="J2180" s="337">
        <v>0.49918983458646615</v>
      </c>
      <c r="K2180" s="338">
        <v>0.49918983458646615</v>
      </c>
      <c r="L2180" s="74"/>
      <c r="M2180" s="339">
        <v>1.3524766000000001E-2</v>
      </c>
      <c r="N2180" s="340">
        <f t="shared" si="142"/>
        <v>1.3524766000000001E-2</v>
      </c>
      <c r="O2180" s="74"/>
      <c r="P2180" s="133">
        <v>1.3035578000000001E-2</v>
      </c>
      <c r="Q2180" s="133">
        <v>4.8918761000000003E-4</v>
      </c>
      <c r="R2180" s="133">
        <v>0</v>
      </c>
      <c r="S2180" s="134">
        <v>7.8150947604999995E-7</v>
      </c>
      <c r="T2180" s="135">
        <v>1.8091257410229999E-9</v>
      </c>
      <c r="U2180" s="135">
        <v>0</v>
      </c>
      <c r="V2180" s="342">
        <v>1.9618903000000001E-5</v>
      </c>
      <c r="W2180" s="89" t="s">
        <v>6999</v>
      </c>
      <c r="X2180" s="89"/>
      <c r="Y2180" s="89"/>
      <c r="Z2180" s="90"/>
    </row>
    <row r="2181" spans="1:26" ht="14.5" customHeight="1">
      <c r="A2181" s="74" t="s">
        <v>7429</v>
      </c>
      <c r="B2181" s="129" t="s">
        <v>6992</v>
      </c>
      <c r="C2181" s="130" t="s">
        <v>7430</v>
      </c>
      <c r="D2181" s="131" t="s">
        <v>7392</v>
      </c>
      <c r="E2181" s="129" t="s">
        <v>957</v>
      </c>
      <c r="F2181" s="132" t="s">
        <v>7431</v>
      </c>
      <c r="G2181" s="132">
        <v>6.5034748409598997E-2</v>
      </c>
      <c r="H2181" s="348">
        <v>6.5034748409598997E-2</v>
      </c>
      <c r="I2181" s="74"/>
      <c r="J2181" s="337">
        <v>0.42046976691729321</v>
      </c>
      <c r="K2181" s="338">
        <v>0.42046976691729321</v>
      </c>
      <c r="L2181" s="74"/>
      <c r="M2181" s="339">
        <v>9.4674055999999993E-3</v>
      </c>
      <c r="N2181" s="340">
        <f t="shared" si="142"/>
        <v>9.4674055999999993E-3</v>
      </c>
      <c r="O2181" s="74"/>
      <c r="P2181" s="133">
        <v>9.0988496999999998E-3</v>
      </c>
      <c r="Q2181" s="133">
        <v>3.6855585999999999E-4</v>
      </c>
      <c r="R2181" s="133">
        <v>0</v>
      </c>
      <c r="S2181" s="134">
        <v>5.4549458814E-7</v>
      </c>
      <c r="T2181" s="135">
        <v>1.363002385837E-9</v>
      </c>
      <c r="U2181" s="135">
        <v>0</v>
      </c>
      <c r="V2181" s="342">
        <v>1.4181483E-5</v>
      </c>
      <c r="W2181" s="89" t="s">
        <v>6999</v>
      </c>
      <c r="X2181" s="89"/>
      <c r="Y2181" s="89"/>
      <c r="Z2181" s="90"/>
    </row>
    <row r="2182" spans="1:26" ht="14.5" customHeight="1">
      <c r="A2182" s="74" t="s">
        <v>7432</v>
      </c>
      <c r="B2182" s="129" t="s">
        <v>6992</v>
      </c>
      <c r="C2182" s="130" t="s">
        <v>7433</v>
      </c>
      <c r="D2182" s="131" t="s">
        <v>7392</v>
      </c>
      <c r="E2182" s="129" t="s">
        <v>957</v>
      </c>
      <c r="F2182" s="132" t="s">
        <v>7434</v>
      </c>
      <c r="G2182" s="132">
        <v>7.2961809921255893E-2</v>
      </c>
      <c r="H2182" s="348">
        <v>7.2961809921255893E-2</v>
      </c>
      <c r="I2182" s="74"/>
      <c r="J2182" s="337">
        <v>0.44802178947368421</v>
      </c>
      <c r="K2182" s="338">
        <v>0.44802178947368421</v>
      </c>
      <c r="L2182" s="74"/>
      <c r="M2182" s="339">
        <v>1.0887482E-2</v>
      </c>
      <c r="N2182" s="340">
        <f t="shared" si="142"/>
        <v>1.0887482E-2</v>
      </c>
      <c r="O2182" s="74"/>
      <c r="P2182" s="133">
        <v>1.0476704999999999E-2</v>
      </c>
      <c r="Q2182" s="133">
        <v>4.1077696999999999E-4</v>
      </c>
      <c r="R2182" s="133">
        <v>0</v>
      </c>
      <c r="S2182" s="134">
        <v>6.2809979191000006E-7</v>
      </c>
      <c r="T2182" s="135">
        <v>1.519145584667E-9</v>
      </c>
      <c r="U2182" s="135">
        <v>0</v>
      </c>
      <c r="V2182" s="342">
        <v>1.608458E-5</v>
      </c>
      <c r="W2182" s="89" t="s">
        <v>6999</v>
      </c>
      <c r="X2182" s="89"/>
      <c r="Y2182" s="89"/>
      <c r="Z2182" s="90"/>
    </row>
    <row r="2183" spans="1:26" ht="14.5" customHeight="1">
      <c r="A2183" s="74" t="s">
        <v>7435</v>
      </c>
      <c r="B2183" s="129" t="s">
        <v>6992</v>
      </c>
      <c r="C2183" s="130" t="s">
        <v>7436</v>
      </c>
      <c r="D2183" s="131" t="s">
        <v>7392</v>
      </c>
      <c r="E2183" s="129" t="s">
        <v>957</v>
      </c>
      <c r="F2183" s="132" t="s">
        <v>7437</v>
      </c>
      <c r="G2183" s="132">
        <v>2.8137462172025698</v>
      </c>
      <c r="H2183" s="348">
        <v>2.8137462172025698</v>
      </c>
      <c r="I2183" s="74"/>
      <c r="J2183" s="337">
        <v>6.1943963909774435</v>
      </c>
      <c r="K2183" s="338">
        <v>6.1943963909774435</v>
      </c>
      <c r="L2183" s="74"/>
      <c r="M2183" s="339">
        <v>0.58636186000000001</v>
      </c>
      <c r="N2183" s="340">
        <f t="shared" si="142"/>
        <v>0.58636186000000001</v>
      </c>
      <c r="O2183" s="74"/>
      <c r="P2183" s="133">
        <v>0.57135091000000005</v>
      </c>
      <c r="Q2183" s="133">
        <v>1.5010951E-2</v>
      </c>
      <c r="R2183" s="133">
        <v>0</v>
      </c>
      <c r="S2183" s="134">
        <v>3.4253651764000001E-5</v>
      </c>
      <c r="T2183" s="135">
        <v>5.5513870371320002E-8</v>
      </c>
      <c r="U2183" s="135">
        <v>0</v>
      </c>
      <c r="V2183" s="341">
        <v>7.1173685E-4</v>
      </c>
      <c r="W2183" s="89" t="s">
        <v>6999</v>
      </c>
      <c r="X2183" s="89"/>
      <c r="Y2183" s="89"/>
      <c r="Z2183" s="90"/>
    </row>
    <row r="2184" spans="1:26" ht="14.5" customHeight="1">
      <c r="B2184" s="129" t="s">
        <v>6992</v>
      </c>
      <c r="C2184" s="127" t="s">
        <v>7438</v>
      </c>
      <c r="D2184" s="127" t="s">
        <v>7439</v>
      </c>
      <c r="G2184" s="74"/>
      <c r="H2184" s="74"/>
      <c r="I2184" s="74"/>
      <c r="J2184" s="115"/>
      <c r="K2184" s="74"/>
      <c r="L2184" s="74"/>
      <c r="M2184" s="115"/>
      <c r="N2184" s="74"/>
      <c r="O2184" s="74"/>
      <c r="P2184" s="74"/>
      <c r="V2184" s="74"/>
      <c r="W2184" s="89"/>
      <c r="X2184" s="89"/>
      <c r="Y2184" s="89"/>
      <c r="Z2184" s="90"/>
    </row>
    <row r="2185" spans="1:26" ht="14.5" customHeight="1">
      <c r="A2185" s="74" t="s">
        <v>7440</v>
      </c>
      <c r="B2185" s="129" t="s">
        <v>6992</v>
      </c>
      <c r="C2185" s="130" t="s">
        <v>7441</v>
      </c>
      <c r="D2185" s="131" t="s">
        <v>7439</v>
      </c>
      <c r="E2185" s="129" t="s">
        <v>957</v>
      </c>
      <c r="F2185" s="132" t="s">
        <v>7442</v>
      </c>
      <c r="G2185" s="132">
        <v>1.4404554070102051</v>
      </c>
      <c r="H2185" s="348">
        <v>1.4404554070102051</v>
      </c>
      <c r="I2185" s="74"/>
      <c r="J2185" s="337">
        <v>4.368941503759399</v>
      </c>
      <c r="K2185" s="338">
        <v>4.368941503759399</v>
      </c>
      <c r="L2185" s="74"/>
      <c r="M2185" s="339">
        <v>0.27724558999999999</v>
      </c>
      <c r="N2185" s="340">
        <f t="shared" ref="N2185:N2192" si="143">M2185</f>
        <v>0.27724558999999999</v>
      </c>
      <c r="O2185" s="74"/>
      <c r="P2185" s="133">
        <v>0.26948697999999999</v>
      </c>
      <c r="Q2185" s="133">
        <v>7.7586154999999997E-3</v>
      </c>
      <c r="R2185" s="133">
        <v>0</v>
      </c>
      <c r="S2185" s="134">
        <v>1.6156293471E-5</v>
      </c>
      <c r="T2185" s="135">
        <v>2.8693104824019999E-8</v>
      </c>
      <c r="U2185" s="135">
        <v>0</v>
      </c>
      <c r="V2185" s="341">
        <v>3.5613811999999999E-4</v>
      </c>
      <c r="W2185" s="89" t="s">
        <v>6999</v>
      </c>
      <c r="X2185" s="89"/>
      <c r="Y2185" s="89"/>
      <c r="Z2185" s="90"/>
    </row>
    <row r="2186" spans="1:26" ht="14.5" customHeight="1">
      <c r="A2186" s="74" t="s">
        <v>7443</v>
      </c>
      <c r="B2186" s="129" t="s">
        <v>6992</v>
      </c>
      <c r="C2186" s="130" t="s">
        <v>7444</v>
      </c>
      <c r="D2186" s="131" t="s">
        <v>7439</v>
      </c>
      <c r="E2186" s="129" t="s">
        <v>957</v>
      </c>
      <c r="F2186" s="132" t="s">
        <v>7445</v>
      </c>
      <c r="G2186" s="132">
        <v>1.4828027779812603</v>
      </c>
      <c r="H2186" s="348">
        <v>1.4828027779812603</v>
      </c>
      <c r="I2186" s="74"/>
      <c r="J2186" s="337">
        <v>3.7725963909774434</v>
      </c>
      <c r="K2186" s="338">
        <v>3.7725963909774434</v>
      </c>
      <c r="L2186" s="74"/>
      <c r="M2186" s="339">
        <v>0.29098248999999998</v>
      </c>
      <c r="N2186" s="340">
        <f t="shared" si="143"/>
        <v>0.29098248999999998</v>
      </c>
      <c r="O2186" s="74"/>
      <c r="P2186" s="133">
        <v>0.28322929000000002</v>
      </c>
      <c r="Q2186" s="133">
        <v>7.7532E-3</v>
      </c>
      <c r="R2186" s="133">
        <v>0</v>
      </c>
      <c r="S2186" s="134">
        <v>1.6980172955999999E-5</v>
      </c>
      <c r="T2186" s="135">
        <v>2.8673076603619996E-8</v>
      </c>
      <c r="U2186" s="135">
        <v>0</v>
      </c>
      <c r="V2186" s="341">
        <v>3.6137894000000002E-4</v>
      </c>
      <c r="W2186" s="89" t="s">
        <v>6999</v>
      </c>
      <c r="X2186" s="89"/>
      <c r="Y2186" s="89"/>
      <c r="Z2186" s="90"/>
    </row>
    <row r="2187" spans="1:26" ht="14.5" customHeight="1">
      <c r="A2187" s="74" t="s">
        <v>7446</v>
      </c>
      <c r="B2187" s="129" t="s">
        <v>6992</v>
      </c>
      <c r="C2187" s="130" t="s">
        <v>7447</v>
      </c>
      <c r="D2187" s="131" t="s">
        <v>7439</v>
      </c>
      <c r="E2187" s="129" t="s">
        <v>957</v>
      </c>
      <c r="F2187" s="132" t="s">
        <v>7448</v>
      </c>
      <c r="G2187" s="132">
        <v>0.96430300602458496</v>
      </c>
      <c r="H2187" s="348">
        <v>0.96430300602458496</v>
      </c>
      <c r="I2187" s="74"/>
      <c r="J2187" s="337">
        <v>3.418018045112782</v>
      </c>
      <c r="K2187" s="338">
        <v>3.418018045112782</v>
      </c>
      <c r="L2187" s="74"/>
      <c r="M2187" s="339">
        <v>0.17146633999999999</v>
      </c>
      <c r="N2187" s="340">
        <f t="shared" si="143"/>
        <v>0.17146633999999999</v>
      </c>
      <c r="O2187" s="74"/>
      <c r="P2187" s="133">
        <v>0.16630698999999999</v>
      </c>
      <c r="Q2187" s="133">
        <v>5.1593508000000003E-3</v>
      </c>
      <c r="R2187" s="133">
        <v>0</v>
      </c>
      <c r="S2187" s="134">
        <v>9.9704427420000014E-6</v>
      </c>
      <c r="T2187" s="135">
        <v>1.9080439378380001E-8</v>
      </c>
      <c r="U2187" s="135">
        <v>0</v>
      </c>
      <c r="V2187" s="341">
        <v>2.3259109E-4</v>
      </c>
      <c r="W2187" s="89" t="s">
        <v>6999</v>
      </c>
      <c r="X2187" s="89"/>
      <c r="Y2187" s="89"/>
      <c r="Z2187" s="90"/>
    </row>
    <row r="2188" spans="1:26" ht="14.5" customHeight="1">
      <c r="A2188" s="74" t="s">
        <v>7449</v>
      </c>
      <c r="B2188" s="129" t="s">
        <v>6992</v>
      </c>
      <c r="C2188" s="130" t="s">
        <v>7450</v>
      </c>
      <c r="D2188" s="131" t="s">
        <v>7439</v>
      </c>
      <c r="E2188" s="129" t="s">
        <v>957</v>
      </c>
      <c r="F2188" s="132" t="s">
        <v>7451</v>
      </c>
      <c r="G2188" s="132">
        <v>0.39491992347573401</v>
      </c>
      <c r="H2188" s="348">
        <v>0.39491992347573401</v>
      </c>
      <c r="I2188" s="74"/>
      <c r="J2188" s="337">
        <v>1.3905054887218045</v>
      </c>
      <c r="K2188" s="338">
        <v>1.3905054887218045</v>
      </c>
      <c r="L2188" s="74"/>
      <c r="M2188" s="339">
        <v>7.0850964000000002E-2</v>
      </c>
      <c r="N2188" s="340">
        <f t="shared" si="143"/>
        <v>7.0850964000000002E-2</v>
      </c>
      <c r="O2188" s="74"/>
      <c r="P2188" s="133">
        <v>6.8743284000000002E-2</v>
      </c>
      <c r="Q2188" s="133">
        <v>2.1076801999999999E-3</v>
      </c>
      <c r="R2188" s="133">
        <v>0</v>
      </c>
      <c r="S2188" s="134">
        <v>4.1212999444999998E-6</v>
      </c>
      <c r="T2188" s="135">
        <v>7.7946751036699989E-9</v>
      </c>
      <c r="U2188" s="135">
        <v>0</v>
      </c>
      <c r="V2188" s="342">
        <v>9.4676543999999994E-5</v>
      </c>
      <c r="W2188" s="89" t="s">
        <v>6999</v>
      </c>
      <c r="X2188" s="89"/>
      <c r="Y2188" s="89"/>
      <c r="Z2188" s="90"/>
    </row>
    <row r="2189" spans="1:26" ht="14.5" customHeight="1">
      <c r="A2189" s="74" t="s">
        <v>7452</v>
      </c>
      <c r="B2189" s="129" t="s">
        <v>6992</v>
      </c>
      <c r="C2189" s="130" t="s">
        <v>7453</v>
      </c>
      <c r="D2189" s="131" t="s">
        <v>7439</v>
      </c>
      <c r="E2189" s="129" t="s">
        <v>957</v>
      </c>
      <c r="F2189" s="132" t="s">
        <v>7454</v>
      </c>
      <c r="G2189" s="132">
        <v>1.043421393728126</v>
      </c>
      <c r="H2189" s="348">
        <v>1.043421393728126</v>
      </c>
      <c r="I2189" s="74"/>
      <c r="J2189" s="337">
        <v>6.7765767669172927</v>
      </c>
      <c r="K2189" s="338">
        <v>6.7765767669172927</v>
      </c>
      <c r="L2189" s="74"/>
      <c r="M2189" s="339">
        <v>0.13713462000000001</v>
      </c>
      <c r="N2189" s="340">
        <f t="shared" si="143"/>
        <v>0.13713462000000001</v>
      </c>
      <c r="O2189" s="74"/>
      <c r="P2189" s="133">
        <v>0.13132451000000001</v>
      </c>
      <c r="Q2189" s="133">
        <v>5.8101150000000002E-3</v>
      </c>
      <c r="R2189" s="133">
        <v>0</v>
      </c>
      <c r="S2189" s="134">
        <v>7.8731719575000011E-6</v>
      </c>
      <c r="T2189" s="135">
        <v>2.1487111788120001E-8</v>
      </c>
      <c r="U2189" s="135">
        <v>0</v>
      </c>
      <c r="V2189" s="341">
        <v>2.2730077000000001E-4</v>
      </c>
      <c r="W2189" s="89" t="s">
        <v>6999</v>
      </c>
      <c r="X2189" s="89"/>
      <c r="Y2189" s="89"/>
      <c r="Z2189" s="90"/>
    </row>
    <row r="2190" spans="1:26" ht="14.5" customHeight="1">
      <c r="A2190" s="74" t="s">
        <v>7455</v>
      </c>
      <c r="B2190" s="129" t="s">
        <v>6992</v>
      </c>
      <c r="C2190" s="130" t="s">
        <v>7456</v>
      </c>
      <c r="D2190" s="131" t="s">
        <v>7439</v>
      </c>
      <c r="E2190" s="129" t="s">
        <v>957</v>
      </c>
      <c r="F2190" s="132" t="s">
        <v>7457</v>
      </c>
      <c r="G2190" s="132">
        <v>0.40148346761361897</v>
      </c>
      <c r="H2190" s="348">
        <v>0.40148346761361897</v>
      </c>
      <c r="I2190" s="74"/>
      <c r="J2190" s="337">
        <v>1.5482087969924812</v>
      </c>
      <c r="K2190" s="338">
        <v>1.5482087969924812</v>
      </c>
      <c r="L2190" s="74"/>
      <c r="M2190" s="339">
        <v>7.2631791000000001E-2</v>
      </c>
      <c r="N2190" s="340">
        <f t="shared" si="143"/>
        <v>7.2631791000000001E-2</v>
      </c>
      <c r="O2190" s="74"/>
      <c r="P2190" s="133">
        <v>7.0476021999999999E-2</v>
      </c>
      <c r="Q2190" s="133">
        <v>2.1557688E-3</v>
      </c>
      <c r="R2190" s="133">
        <v>0</v>
      </c>
      <c r="S2190" s="134">
        <v>4.2251811096999997E-6</v>
      </c>
      <c r="T2190" s="135">
        <v>7.9725178079699992E-9</v>
      </c>
      <c r="U2190" s="135">
        <v>0</v>
      </c>
      <c r="V2190" s="342">
        <v>9.3826337000000001E-5</v>
      </c>
      <c r="W2190" s="89" t="s">
        <v>6999</v>
      </c>
      <c r="X2190" s="89"/>
      <c r="Y2190" s="89"/>
      <c r="Z2190" s="90"/>
    </row>
    <row r="2191" spans="1:26" ht="14.5" customHeight="1">
      <c r="A2191" s="74" t="s">
        <v>7458</v>
      </c>
      <c r="B2191" s="129" t="s">
        <v>6992</v>
      </c>
      <c r="C2191" s="130" t="s">
        <v>7459</v>
      </c>
      <c r="D2191" s="131" t="s">
        <v>7439</v>
      </c>
      <c r="E2191" s="129" t="s">
        <v>957</v>
      </c>
      <c r="F2191" s="132" t="s">
        <v>7460</v>
      </c>
      <c r="G2191" s="132">
        <v>0.40450483672611903</v>
      </c>
      <c r="H2191" s="348">
        <v>0.40450483672611903</v>
      </c>
      <c r="I2191" s="74"/>
      <c r="J2191" s="337">
        <v>1.5576893984962406</v>
      </c>
      <c r="K2191" s="338">
        <v>1.5576893984962406</v>
      </c>
      <c r="L2191" s="74"/>
      <c r="M2191" s="339">
        <v>7.3199539999999994E-2</v>
      </c>
      <c r="N2191" s="340">
        <f t="shared" si="143"/>
        <v>7.3199539999999994E-2</v>
      </c>
      <c r="O2191" s="74"/>
      <c r="P2191" s="133">
        <v>7.1027881000000001E-2</v>
      </c>
      <c r="Q2191" s="133">
        <v>2.1716595E-3</v>
      </c>
      <c r="R2191" s="133">
        <v>0</v>
      </c>
      <c r="S2191" s="134">
        <v>4.2582662393E-6</v>
      </c>
      <c r="T2191" s="135">
        <v>8.0312850432399987E-9</v>
      </c>
      <c r="U2191" s="135">
        <v>0</v>
      </c>
      <c r="V2191" s="342">
        <v>9.4543496000000003E-5</v>
      </c>
      <c r="W2191" s="89" t="s">
        <v>6999</v>
      </c>
      <c r="X2191" s="89"/>
      <c r="Y2191" s="89"/>
      <c r="Z2191" s="90"/>
    </row>
    <row r="2192" spans="1:26" ht="14.5" customHeight="1">
      <c r="A2192" s="74" t="s">
        <v>7461</v>
      </c>
      <c r="B2192" s="129" t="s">
        <v>6992</v>
      </c>
      <c r="C2192" s="130" t="s">
        <v>7462</v>
      </c>
      <c r="D2192" s="131" t="s">
        <v>7439</v>
      </c>
      <c r="E2192" s="129" t="s">
        <v>957</v>
      </c>
      <c r="F2192" s="132" t="s">
        <v>7463</v>
      </c>
      <c r="G2192" s="132">
        <v>0.82123339369119597</v>
      </c>
      <c r="H2192" s="348">
        <v>0.82123339369119597</v>
      </c>
      <c r="I2192" s="74"/>
      <c r="J2192" s="337">
        <v>2.8522139849624057</v>
      </c>
      <c r="K2192" s="338">
        <v>2.8522139849624057</v>
      </c>
      <c r="L2192" s="74"/>
      <c r="M2192" s="339">
        <v>0.15849571000000001</v>
      </c>
      <c r="N2192" s="340">
        <f t="shared" si="143"/>
        <v>0.15849571000000001</v>
      </c>
      <c r="O2192" s="74"/>
      <c r="P2192" s="133">
        <v>0.15399858999999999</v>
      </c>
      <c r="Q2192" s="133">
        <v>4.4971153E-3</v>
      </c>
      <c r="R2192" s="133">
        <v>0</v>
      </c>
      <c r="S2192" s="134">
        <v>9.2325295926000008E-6</v>
      </c>
      <c r="T2192" s="135">
        <v>1.6631343594369999E-8</v>
      </c>
      <c r="U2192" s="135">
        <v>0</v>
      </c>
      <c r="V2192" s="341">
        <v>2.0033320000000001E-4</v>
      </c>
      <c r="W2192" s="89" t="s">
        <v>6999</v>
      </c>
      <c r="X2192" s="89"/>
      <c r="Y2192" s="89"/>
      <c r="Z2192" s="90"/>
    </row>
    <row r="2193" spans="1:26" ht="14.5" customHeight="1">
      <c r="B2193" s="129" t="s">
        <v>6992</v>
      </c>
      <c r="C2193" s="127" t="s">
        <v>7464</v>
      </c>
      <c r="D2193" s="127" t="s">
        <v>7465</v>
      </c>
      <c r="G2193" s="74"/>
      <c r="H2193" s="74"/>
      <c r="I2193" s="74"/>
      <c r="J2193" s="115"/>
      <c r="K2193" s="74"/>
      <c r="L2193" s="74"/>
      <c r="M2193" s="115"/>
      <c r="N2193" s="74"/>
      <c r="O2193" s="74"/>
      <c r="P2193" s="74"/>
      <c r="V2193" s="74"/>
      <c r="W2193" s="89"/>
      <c r="X2193" s="89"/>
      <c r="Y2193" s="89"/>
      <c r="Z2193" s="90"/>
    </row>
    <row r="2194" spans="1:26" ht="14.5" customHeight="1">
      <c r="A2194" s="74" t="s">
        <v>7466</v>
      </c>
      <c r="B2194" s="129" t="s">
        <v>6992</v>
      </c>
      <c r="C2194" s="130" t="s">
        <v>7467</v>
      </c>
      <c r="D2194" s="131" t="s">
        <v>7465</v>
      </c>
      <c r="E2194" s="129" t="s">
        <v>957</v>
      </c>
      <c r="F2194" s="132" t="s">
        <v>7468</v>
      </c>
      <c r="G2194" s="132">
        <v>0.31418344509761498</v>
      </c>
      <c r="H2194" s="348">
        <v>0.31418344509761498</v>
      </c>
      <c r="I2194" s="74"/>
      <c r="J2194" s="337">
        <v>1.4775104511278194</v>
      </c>
      <c r="K2194" s="338">
        <v>1.4775104511278194</v>
      </c>
      <c r="L2194" s="74"/>
      <c r="M2194" s="339">
        <v>5.3428628999999998E-2</v>
      </c>
      <c r="N2194" s="340">
        <f t="shared" ref="N2194:N2196" si="144">M2194</f>
        <v>5.3428628999999998E-2</v>
      </c>
      <c r="O2194" s="74"/>
      <c r="P2194" s="133">
        <v>5.1703683E-2</v>
      </c>
      <c r="Q2194" s="133">
        <v>1.7249454E-3</v>
      </c>
      <c r="R2194" s="133">
        <v>0</v>
      </c>
      <c r="S2194" s="134">
        <v>3.0997412091999998E-6</v>
      </c>
      <c r="T2194" s="135">
        <v>6.3792361395499994E-9</v>
      </c>
      <c r="U2194" s="135">
        <v>0</v>
      </c>
      <c r="V2194" s="342">
        <v>7.2325541000000003E-5</v>
      </c>
      <c r="W2194" s="89" t="s">
        <v>6999</v>
      </c>
      <c r="X2194" s="89"/>
      <c r="Y2194" s="89"/>
      <c r="Z2194" s="90"/>
    </row>
    <row r="2195" spans="1:26" ht="14.5" customHeight="1">
      <c r="A2195" s="74" t="s">
        <v>7469</v>
      </c>
      <c r="B2195" s="129" t="s">
        <v>6992</v>
      </c>
      <c r="C2195" s="130" t="s">
        <v>7470</v>
      </c>
      <c r="D2195" s="131" t="s">
        <v>7465</v>
      </c>
      <c r="E2195" s="129" t="s">
        <v>957</v>
      </c>
      <c r="F2195" s="132" t="s">
        <v>7471</v>
      </c>
      <c r="G2195" s="132">
        <v>0.33720589130930201</v>
      </c>
      <c r="H2195" s="348">
        <v>0.33720589130930201</v>
      </c>
      <c r="I2195" s="74"/>
      <c r="J2195" s="337">
        <v>1.5376002255639096</v>
      </c>
      <c r="K2195" s="338">
        <v>1.5376002255639096</v>
      </c>
      <c r="L2195" s="74"/>
      <c r="M2195" s="339">
        <v>5.9061957999999998E-2</v>
      </c>
      <c r="N2195" s="340">
        <f t="shared" si="144"/>
        <v>5.9061957999999998E-2</v>
      </c>
      <c r="O2195" s="74"/>
      <c r="P2195" s="133">
        <v>5.7205092999999999E-2</v>
      </c>
      <c r="Q2195" s="133">
        <v>1.8568644999999999E-3</v>
      </c>
      <c r="R2195" s="133">
        <v>0</v>
      </c>
      <c r="S2195" s="134">
        <v>3.4295618947000001E-6</v>
      </c>
      <c r="T2195" s="135">
        <v>6.8671024064199993E-9</v>
      </c>
      <c r="U2195" s="135">
        <v>0</v>
      </c>
      <c r="V2195" s="342">
        <v>7.8165816999999996E-5</v>
      </c>
      <c r="W2195" s="89" t="s">
        <v>6999</v>
      </c>
      <c r="X2195" s="89"/>
      <c r="Y2195" s="89"/>
      <c r="Z2195" s="90"/>
    </row>
    <row r="2196" spans="1:26" ht="14.5" customHeight="1">
      <c r="A2196" s="74" t="s">
        <v>7472</v>
      </c>
      <c r="B2196" s="129" t="s">
        <v>6992</v>
      </c>
      <c r="C2196" s="130" t="s">
        <v>7473</v>
      </c>
      <c r="D2196" s="131" t="s">
        <v>7465</v>
      </c>
      <c r="E2196" s="129" t="s">
        <v>957</v>
      </c>
      <c r="F2196" s="132" t="s">
        <v>7474</v>
      </c>
      <c r="G2196" s="132">
        <v>0.97995717394534898</v>
      </c>
      <c r="H2196" s="348">
        <v>0.97995717394534898</v>
      </c>
      <c r="I2196" s="74"/>
      <c r="J2196" s="337">
        <v>6.2166875187969914</v>
      </c>
      <c r="K2196" s="338">
        <v>6.2166875187969914</v>
      </c>
      <c r="L2196" s="74"/>
      <c r="M2196" s="339">
        <v>0.13106371999999999</v>
      </c>
      <c r="N2196" s="340">
        <f t="shared" si="144"/>
        <v>0.13106371999999999</v>
      </c>
      <c r="O2196" s="74"/>
      <c r="P2196" s="133">
        <v>0.12563194999999999</v>
      </c>
      <c r="Q2196" s="133">
        <v>5.4317691E-3</v>
      </c>
      <c r="R2196" s="133">
        <v>0</v>
      </c>
      <c r="S2196" s="134">
        <v>7.5318917048E-6</v>
      </c>
      <c r="T2196" s="135">
        <v>2.0087903356599997E-8</v>
      </c>
      <c r="U2196" s="135">
        <v>0</v>
      </c>
      <c r="V2196" s="341">
        <v>2.1355266000000001E-4</v>
      </c>
      <c r="W2196" s="89" t="s">
        <v>6999</v>
      </c>
      <c r="X2196" s="89"/>
      <c r="Y2196" s="89"/>
      <c r="Z2196" s="90"/>
    </row>
    <row r="2197" spans="1:26" ht="14.5" customHeight="1">
      <c r="B2197" s="129" t="s">
        <v>6992</v>
      </c>
      <c r="C2197" s="127" t="s">
        <v>7475</v>
      </c>
      <c r="D2197" s="127" t="s">
        <v>7476</v>
      </c>
      <c r="G2197" s="74"/>
      <c r="H2197" s="74"/>
      <c r="I2197" s="74"/>
      <c r="J2197" s="115"/>
      <c r="K2197" s="74"/>
      <c r="L2197" s="74"/>
      <c r="M2197" s="115"/>
      <c r="N2197" s="74"/>
      <c r="O2197" s="74"/>
      <c r="P2197" s="74"/>
      <c r="V2197" s="74"/>
      <c r="W2197" s="89"/>
      <c r="X2197" s="89"/>
      <c r="Y2197" s="89"/>
      <c r="Z2197" s="90"/>
    </row>
    <row r="2198" spans="1:26" ht="14.5" customHeight="1">
      <c r="A2198" s="74" t="s">
        <v>7477</v>
      </c>
      <c r="B2198" s="129" t="s">
        <v>6992</v>
      </c>
      <c r="C2198" s="130" t="s">
        <v>7478</v>
      </c>
      <c r="D2198" s="131" t="s">
        <v>7476</v>
      </c>
      <c r="E2198" s="129" t="s">
        <v>957</v>
      </c>
      <c r="F2198" s="132" t="s">
        <v>7479</v>
      </c>
      <c r="G2198" s="132">
        <v>1.7307210970476681</v>
      </c>
      <c r="H2198" s="348">
        <v>1.7307210970476681</v>
      </c>
      <c r="I2198" s="74"/>
      <c r="J2198" s="337">
        <v>6.422096766917293</v>
      </c>
      <c r="K2198" s="338">
        <v>6.422096766917293</v>
      </c>
      <c r="L2198" s="74"/>
      <c r="M2198" s="339">
        <v>0.34166844000000002</v>
      </c>
      <c r="N2198" s="340">
        <f t="shared" ref="N2198" si="145">M2198</f>
        <v>0.34166844000000002</v>
      </c>
      <c r="O2198" s="74"/>
      <c r="P2198" s="133">
        <v>0.33204607000000003</v>
      </c>
      <c r="Q2198" s="133">
        <v>9.6223704999999996E-3</v>
      </c>
      <c r="R2198" s="133">
        <v>0</v>
      </c>
      <c r="S2198" s="134">
        <v>1.9906838552300001E-5</v>
      </c>
      <c r="T2198" s="135">
        <v>3.5585689990400005E-8</v>
      </c>
      <c r="U2198" s="135">
        <v>0</v>
      </c>
      <c r="V2198" s="341">
        <v>4.1976338999999999E-4</v>
      </c>
      <c r="W2198" s="89" t="s">
        <v>6999</v>
      </c>
      <c r="X2198" s="89"/>
      <c r="Y2198" s="89"/>
      <c r="Z2198" s="90"/>
    </row>
    <row r="2199" spans="1:26" ht="14.5" customHeight="1">
      <c r="B2199" s="129" t="s">
        <v>6992</v>
      </c>
      <c r="C2199" s="127" t="s">
        <v>7480</v>
      </c>
      <c r="D2199" s="127" t="s">
        <v>7481</v>
      </c>
      <c r="G2199" s="74"/>
      <c r="H2199" s="74"/>
      <c r="I2199" s="74"/>
      <c r="J2199" s="115"/>
      <c r="K2199" s="74"/>
      <c r="L2199" s="74"/>
      <c r="M2199" s="115"/>
      <c r="N2199" s="74"/>
      <c r="O2199" s="74"/>
      <c r="P2199" s="74"/>
      <c r="V2199" s="74"/>
      <c r="W2199" s="89"/>
      <c r="X2199" s="89"/>
      <c r="Y2199" s="89"/>
      <c r="Z2199" s="90"/>
    </row>
    <row r="2200" spans="1:26" ht="14.5" customHeight="1">
      <c r="A2200" s="74" t="s">
        <v>7482</v>
      </c>
      <c r="B2200" s="129" t="s">
        <v>6992</v>
      </c>
      <c r="C2200" s="130" t="s">
        <v>7483</v>
      </c>
      <c r="D2200" s="131" t="s">
        <v>7481</v>
      </c>
      <c r="E2200" s="129" t="s">
        <v>957</v>
      </c>
      <c r="F2200" s="132" t="s">
        <v>7484</v>
      </c>
      <c r="G2200" s="132">
        <v>0.77818784299207</v>
      </c>
      <c r="H2200" s="348">
        <v>0.77818784299207</v>
      </c>
      <c r="I2200" s="74"/>
      <c r="J2200" s="337">
        <v>2.9609433082706764</v>
      </c>
      <c r="K2200" s="338">
        <v>2.9609433082706764</v>
      </c>
      <c r="L2200" s="74"/>
      <c r="M2200" s="339">
        <v>0.14279169999999999</v>
      </c>
      <c r="N2200" s="340">
        <f t="shared" ref="N2200:N2210" si="146">M2200</f>
        <v>0.14279169999999999</v>
      </c>
      <c r="O2200" s="74"/>
      <c r="P2200" s="133">
        <v>0.13859632999999999</v>
      </c>
      <c r="Q2200" s="133">
        <v>4.1953633999999998E-3</v>
      </c>
      <c r="R2200" s="133">
        <v>0</v>
      </c>
      <c r="S2200" s="134">
        <v>8.3091326614999997E-6</v>
      </c>
      <c r="T2200" s="135">
        <v>1.551539719216E-8</v>
      </c>
      <c r="U2200" s="135">
        <v>0</v>
      </c>
      <c r="V2200" s="341">
        <v>1.8294736000000001E-4</v>
      </c>
      <c r="W2200" s="89" t="s">
        <v>6999</v>
      </c>
      <c r="X2200" s="89"/>
      <c r="Y2200" s="89"/>
      <c r="Z2200" s="90"/>
    </row>
    <row r="2201" spans="1:26" ht="14.5" customHeight="1">
      <c r="A2201" s="74" t="s">
        <v>7485</v>
      </c>
      <c r="B2201" s="129" t="s">
        <v>6992</v>
      </c>
      <c r="C2201" s="130" t="s">
        <v>7486</v>
      </c>
      <c r="D2201" s="131" t="s">
        <v>7481</v>
      </c>
      <c r="E2201" s="129" t="s">
        <v>957</v>
      </c>
      <c r="F2201" s="132" t="s">
        <v>7487</v>
      </c>
      <c r="G2201" s="132">
        <v>0.46517057155867003</v>
      </c>
      <c r="H2201" s="348">
        <v>0.46517057155867003</v>
      </c>
      <c r="I2201" s="74"/>
      <c r="J2201" s="337">
        <v>1.958008120300752</v>
      </c>
      <c r="K2201" s="338">
        <v>1.958008120300752</v>
      </c>
      <c r="L2201" s="74"/>
      <c r="M2201" s="339">
        <v>7.489991E-2</v>
      </c>
      <c r="N2201" s="340">
        <f t="shared" si="146"/>
        <v>7.489991E-2</v>
      </c>
      <c r="O2201" s="74"/>
      <c r="P2201" s="133">
        <v>7.2483222999999999E-2</v>
      </c>
      <c r="Q2201" s="133">
        <v>2.4166869999999998E-3</v>
      </c>
      <c r="R2201" s="133">
        <v>0</v>
      </c>
      <c r="S2201" s="134">
        <v>4.3455169739000002E-6</v>
      </c>
      <c r="T2201" s="135">
        <v>8.9374519576200012E-9</v>
      </c>
      <c r="U2201" s="135">
        <v>0</v>
      </c>
      <c r="V2201" s="341">
        <v>1.0389445E-4</v>
      </c>
      <c r="W2201" s="89" t="s">
        <v>6999</v>
      </c>
      <c r="X2201" s="89"/>
      <c r="Y2201" s="89"/>
      <c r="Z2201" s="90"/>
    </row>
    <row r="2202" spans="1:26" ht="14.5" customHeight="1">
      <c r="A2202" s="74" t="s">
        <v>7488</v>
      </c>
      <c r="B2202" s="129" t="s">
        <v>6992</v>
      </c>
      <c r="C2202" s="130" t="s">
        <v>7489</v>
      </c>
      <c r="D2202" s="131" t="s">
        <v>7481</v>
      </c>
      <c r="E2202" s="129" t="s">
        <v>957</v>
      </c>
      <c r="F2202" s="132" t="s">
        <v>7490</v>
      </c>
      <c r="G2202" s="132">
        <v>1.4748245183303101</v>
      </c>
      <c r="H2202" s="348">
        <v>1.4748245183303101</v>
      </c>
      <c r="I2202" s="74"/>
      <c r="J2202" s="337">
        <v>5.5753021804511276</v>
      </c>
      <c r="K2202" s="338">
        <v>5.5753021804511276</v>
      </c>
      <c r="L2202" s="74"/>
      <c r="M2202" s="339">
        <v>0.28052557</v>
      </c>
      <c r="N2202" s="340">
        <f t="shared" si="146"/>
        <v>0.28052557</v>
      </c>
      <c r="O2202" s="74"/>
      <c r="P2202" s="133">
        <v>0.27245887000000002</v>
      </c>
      <c r="Q2202" s="133">
        <v>8.0667037000000004E-3</v>
      </c>
      <c r="R2202" s="133">
        <v>0</v>
      </c>
      <c r="S2202" s="134">
        <v>1.6334464317799998E-5</v>
      </c>
      <c r="T2202" s="135">
        <v>2.9832484210619997E-8</v>
      </c>
      <c r="U2202" s="135">
        <v>0</v>
      </c>
      <c r="V2202" s="341">
        <v>3.5096214E-4</v>
      </c>
      <c r="W2202" s="89" t="s">
        <v>6999</v>
      </c>
      <c r="X2202" s="89"/>
      <c r="Y2202" s="89"/>
      <c r="Z2202" s="90"/>
    </row>
    <row r="2203" spans="1:26" ht="14.5" customHeight="1">
      <c r="A2203" s="74" t="s">
        <v>7491</v>
      </c>
      <c r="B2203" s="129" t="s">
        <v>6992</v>
      </c>
      <c r="C2203" s="130" t="s">
        <v>7492</v>
      </c>
      <c r="D2203" s="131" t="s">
        <v>7481</v>
      </c>
      <c r="E2203" s="129" t="s">
        <v>957</v>
      </c>
      <c r="F2203" s="132" t="s">
        <v>7493</v>
      </c>
      <c r="G2203" s="132">
        <v>0.82948071906700482</v>
      </c>
      <c r="H2203" s="348">
        <v>0.82948071906700482</v>
      </c>
      <c r="I2203" s="74"/>
      <c r="J2203" s="337">
        <v>4.0072884210526309</v>
      </c>
      <c r="K2203" s="338">
        <v>4.0072884210526309</v>
      </c>
      <c r="L2203" s="74"/>
      <c r="M2203" s="339">
        <v>0.13865812999999999</v>
      </c>
      <c r="N2203" s="340">
        <f t="shared" si="146"/>
        <v>0.13865812999999999</v>
      </c>
      <c r="O2203" s="74"/>
      <c r="P2203" s="133">
        <v>0.13408797</v>
      </c>
      <c r="Q2203" s="133">
        <v>4.5701591999999999E-3</v>
      </c>
      <c r="R2203" s="133">
        <v>0</v>
      </c>
      <c r="S2203" s="134">
        <v>8.0388474292000006E-6</v>
      </c>
      <c r="T2203" s="135">
        <v>1.6901476697560001E-8</v>
      </c>
      <c r="U2203" s="135">
        <v>0</v>
      </c>
      <c r="V2203" s="341">
        <v>1.9119214999999999E-4</v>
      </c>
      <c r="W2203" s="89" t="s">
        <v>6999</v>
      </c>
      <c r="X2203" s="89"/>
      <c r="Y2203" s="89"/>
      <c r="Z2203" s="90"/>
    </row>
    <row r="2204" spans="1:26" ht="14.5" customHeight="1">
      <c r="A2204" s="74" t="s">
        <v>7494</v>
      </c>
      <c r="B2204" s="129" t="s">
        <v>6992</v>
      </c>
      <c r="C2204" s="130" t="s">
        <v>7495</v>
      </c>
      <c r="D2204" s="131" t="s">
        <v>7481</v>
      </c>
      <c r="E2204" s="129" t="s">
        <v>957</v>
      </c>
      <c r="F2204" s="132" t="s">
        <v>7496</v>
      </c>
      <c r="G2204" s="132">
        <v>0.88756110784701903</v>
      </c>
      <c r="H2204" s="348">
        <v>0.88756110784701903</v>
      </c>
      <c r="I2204" s="74"/>
      <c r="J2204" s="337">
        <v>4.0928872180451128</v>
      </c>
      <c r="K2204" s="338">
        <v>4.0928872180451128</v>
      </c>
      <c r="L2204" s="74"/>
      <c r="M2204" s="339">
        <v>0.15145713</v>
      </c>
      <c r="N2204" s="340">
        <f t="shared" si="146"/>
        <v>0.15145713</v>
      </c>
      <c r="O2204" s="74"/>
      <c r="P2204" s="133">
        <v>0.14658244000000001</v>
      </c>
      <c r="Q2204" s="133">
        <v>4.8746908000000004E-3</v>
      </c>
      <c r="R2204" s="133">
        <v>0</v>
      </c>
      <c r="S2204" s="134">
        <v>8.7879161493999997E-6</v>
      </c>
      <c r="T2204" s="135">
        <v>1.8027702645869999E-8</v>
      </c>
      <c r="U2204" s="135">
        <v>0</v>
      </c>
      <c r="V2204" s="341">
        <v>2.0602418E-4</v>
      </c>
      <c r="W2204" s="89" t="s">
        <v>6999</v>
      </c>
      <c r="X2204" s="89"/>
      <c r="Y2204" s="89"/>
      <c r="Z2204" s="90"/>
    </row>
    <row r="2205" spans="1:26" ht="14.5" customHeight="1">
      <c r="A2205" s="74" t="s">
        <v>7497</v>
      </c>
      <c r="B2205" s="129" t="s">
        <v>6992</v>
      </c>
      <c r="C2205" s="130" t="s">
        <v>7498</v>
      </c>
      <c r="D2205" s="131" t="s">
        <v>7481</v>
      </c>
      <c r="E2205" s="129" t="s">
        <v>957</v>
      </c>
      <c r="F2205" s="132" t="s">
        <v>7499</v>
      </c>
      <c r="G2205" s="132">
        <v>0.2079512648125714</v>
      </c>
      <c r="H2205" s="348">
        <v>0.2079512648125714</v>
      </c>
      <c r="I2205" s="74"/>
      <c r="J2205" s="337">
        <v>1.0420671428571429</v>
      </c>
      <c r="K2205" s="338">
        <v>1.0420671428571429</v>
      </c>
      <c r="L2205" s="74"/>
      <c r="M2205" s="339">
        <v>3.6502168000000002E-2</v>
      </c>
      <c r="N2205" s="340">
        <f t="shared" si="146"/>
        <v>3.6502168000000002E-2</v>
      </c>
      <c r="O2205" s="74"/>
      <c r="P2205" s="133">
        <v>3.5333795000000001E-2</v>
      </c>
      <c r="Q2205" s="133">
        <v>1.1683729999999999E-3</v>
      </c>
      <c r="R2205" s="133">
        <v>0</v>
      </c>
      <c r="S2205" s="134">
        <v>2.1183330172899999E-6</v>
      </c>
      <c r="T2205" s="135">
        <v>4.320906121135E-9</v>
      </c>
      <c r="U2205" s="135">
        <v>0</v>
      </c>
      <c r="V2205" s="342">
        <v>4.7848968000000001E-5</v>
      </c>
      <c r="W2205" s="89" t="s">
        <v>6999</v>
      </c>
      <c r="X2205" s="89"/>
      <c r="Y2205" s="89"/>
      <c r="Z2205" s="90"/>
    </row>
    <row r="2206" spans="1:26" ht="14.5" customHeight="1">
      <c r="A2206" s="74" t="s">
        <v>7500</v>
      </c>
      <c r="B2206" s="129" t="s">
        <v>6992</v>
      </c>
      <c r="C2206" s="130" t="s">
        <v>7501</v>
      </c>
      <c r="D2206" s="131" t="s">
        <v>7481</v>
      </c>
      <c r="E2206" s="129" t="s">
        <v>957</v>
      </c>
      <c r="F2206" s="132" t="s">
        <v>7502</v>
      </c>
      <c r="G2206" s="132">
        <v>0.1470865298891787</v>
      </c>
      <c r="H2206" s="348">
        <v>0.1470865298891787</v>
      </c>
      <c r="I2206" s="74"/>
      <c r="J2206" s="337">
        <v>0.78472578947368421</v>
      </c>
      <c r="K2206" s="338">
        <v>0.78472578947368421</v>
      </c>
      <c r="L2206" s="74"/>
      <c r="M2206" s="339">
        <v>2.4122693000000001E-2</v>
      </c>
      <c r="N2206" s="340">
        <f t="shared" si="146"/>
        <v>2.4122693000000001E-2</v>
      </c>
      <c r="O2206" s="74"/>
      <c r="P2206" s="133">
        <v>2.3301262E-2</v>
      </c>
      <c r="Q2206" s="133">
        <v>8.2143163000000005E-4</v>
      </c>
      <c r="R2206" s="133">
        <v>0</v>
      </c>
      <c r="S2206" s="134">
        <v>1.3969581224899999E-6</v>
      </c>
      <c r="T2206" s="135">
        <v>3.0378388305230001E-9</v>
      </c>
      <c r="U2206" s="135">
        <v>0</v>
      </c>
      <c r="V2206" s="342">
        <v>3.3346182E-5</v>
      </c>
      <c r="W2206" s="89" t="s">
        <v>6999</v>
      </c>
      <c r="X2206" s="89"/>
      <c r="Y2206" s="89"/>
      <c r="Z2206" s="90"/>
    </row>
    <row r="2207" spans="1:26" ht="14.5" customHeight="1">
      <c r="A2207" s="74" t="s">
        <v>7503</v>
      </c>
      <c r="B2207" s="129" t="s">
        <v>6992</v>
      </c>
      <c r="C2207" s="130" t="s">
        <v>7504</v>
      </c>
      <c r="D2207" s="131" t="s">
        <v>7481</v>
      </c>
      <c r="E2207" s="129" t="s">
        <v>957</v>
      </c>
      <c r="F2207" s="132" t="s">
        <v>7505</v>
      </c>
      <c r="G2207" s="132">
        <v>0.13499670837316488</v>
      </c>
      <c r="H2207" s="348">
        <v>0.13499670837316488</v>
      </c>
      <c r="I2207" s="74"/>
      <c r="J2207" s="337">
        <v>0.70975760150375933</v>
      </c>
      <c r="K2207" s="338">
        <v>0.70975760150375933</v>
      </c>
      <c r="L2207" s="74"/>
      <c r="M2207" s="339">
        <v>2.1324817999999999E-2</v>
      </c>
      <c r="N2207" s="340">
        <f t="shared" si="146"/>
        <v>2.1324817999999999E-2</v>
      </c>
      <c r="O2207" s="74"/>
      <c r="P2207" s="133">
        <v>2.0579463999999999E-2</v>
      </c>
      <c r="Q2207" s="133">
        <v>7.4535436999999998E-4</v>
      </c>
      <c r="R2207" s="133">
        <v>0</v>
      </c>
      <c r="S2207" s="134">
        <v>1.2337808039900001E-6</v>
      </c>
      <c r="T2207" s="135">
        <v>2.7564880664570003E-9</v>
      </c>
      <c r="U2207" s="135">
        <v>0</v>
      </c>
      <c r="V2207" s="342">
        <v>3.0643988000000001E-5</v>
      </c>
      <c r="W2207" s="89" t="s">
        <v>6999</v>
      </c>
      <c r="X2207" s="89"/>
      <c r="Y2207" s="89"/>
      <c r="Z2207" s="90"/>
    </row>
    <row r="2208" spans="1:26" ht="14.5" customHeight="1">
      <c r="A2208" s="74" t="s">
        <v>7506</v>
      </c>
      <c r="B2208" s="129" t="s">
        <v>6992</v>
      </c>
      <c r="C2208" s="130" t="s">
        <v>7507</v>
      </c>
      <c r="D2208" s="131" t="s">
        <v>7481</v>
      </c>
      <c r="E2208" s="129" t="s">
        <v>957</v>
      </c>
      <c r="F2208" s="132" t="s">
        <v>7508</v>
      </c>
      <c r="G2208" s="132">
        <v>0.36201712934146202</v>
      </c>
      <c r="H2208" s="348">
        <v>0.36201712934146202</v>
      </c>
      <c r="I2208" s="74"/>
      <c r="J2208" s="337">
        <v>1.674762857142857</v>
      </c>
      <c r="K2208" s="338">
        <v>1.674762857142857</v>
      </c>
      <c r="L2208" s="74"/>
      <c r="M2208" s="339">
        <v>6.2315461000000003E-2</v>
      </c>
      <c r="N2208" s="340">
        <f t="shared" si="146"/>
        <v>6.2315461000000003E-2</v>
      </c>
      <c r="O2208" s="74"/>
      <c r="P2208" s="133">
        <v>6.0322116000000002E-2</v>
      </c>
      <c r="Q2208" s="133">
        <v>1.9933446E-3</v>
      </c>
      <c r="R2208" s="133">
        <v>0</v>
      </c>
      <c r="S2208" s="134">
        <v>3.6164338055999995E-6</v>
      </c>
      <c r="T2208" s="135">
        <v>7.3718365393600004E-9</v>
      </c>
      <c r="U2208" s="135">
        <v>0</v>
      </c>
      <c r="V2208" s="342">
        <v>8.3995311000000002E-5</v>
      </c>
      <c r="W2208" s="89" t="s">
        <v>6999</v>
      </c>
      <c r="X2208" s="89"/>
      <c r="Y2208" s="89"/>
      <c r="Z2208" s="90"/>
    </row>
    <row r="2209" spans="1:26" ht="14.5" customHeight="1">
      <c r="A2209" s="74" t="s">
        <v>7509</v>
      </c>
      <c r="B2209" s="129" t="s">
        <v>6992</v>
      </c>
      <c r="C2209" s="130" t="s">
        <v>7510</v>
      </c>
      <c r="D2209" s="131" t="s">
        <v>7481</v>
      </c>
      <c r="E2209" s="129" t="s">
        <v>957</v>
      </c>
      <c r="F2209" s="132" t="s">
        <v>7511</v>
      </c>
      <c r="G2209" s="132">
        <v>0.21312023226175303</v>
      </c>
      <c r="H2209" s="348">
        <v>0.21312023226175303</v>
      </c>
      <c r="I2209" s="74"/>
      <c r="J2209" s="337">
        <v>0.72621472932330822</v>
      </c>
      <c r="K2209" s="338">
        <v>0.72621472932330822</v>
      </c>
      <c r="L2209" s="74"/>
      <c r="M2209" s="339">
        <v>3.8575957000000001E-2</v>
      </c>
      <c r="N2209" s="340">
        <f t="shared" si="146"/>
        <v>3.8575957000000001E-2</v>
      </c>
      <c r="O2209" s="74"/>
      <c r="P2209" s="133">
        <v>3.7440920000000003E-2</v>
      </c>
      <c r="Q2209" s="133">
        <v>1.135037E-3</v>
      </c>
      <c r="R2209" s="133">
        <v>0</v>
      </c>
      <c r="S2209" s="134">
        <v>2.2446595040999998E-6</v>
      </c>
      <c r="T2209" s="135">
        <v>4.1976221254270002E-9</v>
      </c>
      <c r="U2209" s="135">
        <v>0</v>
      </c>
      <c r="V2209" s="342">
        <v>5.1259615000000001E-5</v>
      </c>
      <c r="W2209" s="89" t="s">
        <v>6999</v>
      </c>
      <c r="X2209" s="89"/>
      <c r="Y2209" s="89"/>
      <c r="Z2209" s="90"/>
    </row>
    <row r="2210" spans="1:26" ht="14.5" customHeight="1">
      <c r="A2210" s="74" t="s">
        <v>7512</v>
      </c>
      <c r="B2210" s="129" t="s">
        <v>6992</v>
      </c>
      <c r="C2210" s="130" t="s">
        <v>7513</v>
      </c>
      <c r="D2210" s="131" t="s">
        <v>7481</v>
      </c>
      <c r="E2210" s="129" t="s">
        <v>957</v>
      </c>
      <c r="F2210" s="132" t="s">
        <v>7514</v>
      </c>
      <c r="G2210" s="132">
        <v>0.20648108714552899</v>
      </c>
      <c r="H2210" s="348">
        <v>0.20648108714552899</v>
      </c>
      <c r="I2210" s="74"/>
      <c r="J2210" s="337">
        <v>1.1733856390977442</v>
      </c>
      <c r="K2210" s="338">
        <v>1.1733856390977442</v>
      </c>
      <c r="L2210" s="74"/>
      <c r="M2210" s="339">
        <v>3.1966585999999998E-2</v>
      </c>
      <c r="N2210" s="340">
        <f t="shared" si="146"/>
        <v>3.1966585999999998E-2</v>
      </c>
      <c r="O2210" s="74"/>
      <c r="P2210" s="133">
        <v>3.0815301E-2</v>
      </c>
      <c r="Q2210" s="133">
        <v>1.1512848000000001E-3</v>
      </c>
      <c r="R2210" s="133">
        <v>0</v>
      </c>
      <c r="S2210" s="134">
        <v>1.8474401658800001E-6</v>
      </c>
      <c r="T2210" s="135">
        <v>4.2577100249999998E-9</v>
      </c>
      <c r="U2210" s="135">
        <v>0</v>
      </c>
      <c r="V2210" s="342">
        <v>4.6124941999999998E-5</v>
      </c>
      <c r="W2210" s="89" t="s">
        <v>6999</v>
      </c>
      <c r="X2210" s="89"/>
      <c r="Y2210" s="89"/>
      <c r="Z2210" s="90"/>
    </row>
    <row r="2211" spans="1:26" ht="14.5" customHeight="1">
      <c r="B2211" s="129" t="s">
        <v>6992</v>
      </c>
      <c r="C2211" s="127" t="s">
        <v>7515</v>
      </c>
      <c r="D2211" s="127" t="s">
        <v>7516</v>
      </c>
      <c r="G2211" s="74"/>
      <c r="H2211" s="74"/>
      <c r="I2211" s="74"/>
      <c r="J2211" s="115"/>
      <c r="K2211" s="74"/>
      <c r="L2211" s="74"/>
      <c r="M2211" s="115"/>
      <c r="N2211" s="74"/>
      <c r="O2211" s="74"/>
      <c r="P2211" s="74"/>
      <c r="V2211" s="74"/>
      <c r="W2211" s="89"/>
      <c r="X2211" s="89"/>
      <c r="Y2211" s="89"/>
      <c r="Z2211" s="90"/>
    </row>
    <row r="2212" spans="1:26" ht="14.5" customHeight="1">
      <c r="A2212" s="74" t="s">
        <v>7517</v>
      </c>
      <c r="B2212" s="129" t="s">
        <v>6992</v>
      </c>
      <c r="C2212" s="130" t="s">
        <v>7518</v>
      </c>
      <c r="D2212" s="131" t="s">
        <v>7516</v>
      </c>
      <c r="E2212" s="129" t="s">
        <v>957</v>
      </c>
      <c r="F2212" s="132" t="s">
        <v>7519</v>
      </c>
      <c r="G2212" s="132">
        <v>3.4538404272033958</v>
      </c>
      <c r="H2212" s="348">
        <v>3.4538404272033958</v>
      </c>
      <c r="I2212" s="74"/>
      <c r="J2212" s="337">
        <v>11.244626315789473</v>
      </c>
      <c r="K2212" s="338">
        <v>11.244626315789473</v>
      </c>
      <c r="L2212" s="74"/>
      <c r="M2212" s="339">
        <v>0.71831378000000001</v>
      </c>
      <c r="N2212" s="340">
        <f t="shared" ref="N2212:N2218" si="147">M2212</f>
        <v>0.71831378000000001</v>
      </c>
      <c r="O2212" s="74"/>
      <c r="P2212" s="133">
        <v>0.69911626999999998</v>
      </c>
      <c r="Q2212" s="133">
        <v>1.9197502000000002E-2</v>
      </c>
      <c r="R2212" s="133">
        <v>0</v>
      </c>
      <c r="S2212" s="134">
        <v>4.1913445825000001E-5</v>
      </c>
      <c r="T2212" s="135">
        <v>7.099667911392E-8</v>
      </c>
      <c r="U2212" s="135">
        <v>0</v>
      </c>
      <c r="V2212" s="341">
        <v>8.5206512E-4</v>
      </c>
      <c r="W2212" s="89" t="s">
        <v>6999</v>
      </c>
      <c r="X2212" s="89"/>
      <c r="Y2212" s="89"/>
      <c r="Z2212" s="90"/>
    </row>
    <row r="2213" spans="1:26" ht="14.5" customHeight="1">
      <c r="A2213" s="74" t="s">
        <v>7520</v>
      </c>
      <c r="B2213" s="129" t="s">
        <v>6992</v>
      </c>
      <c r="C2213" s="130" t="s">
        <v>7521</v>
      </c>
      <c r="D2213" s="131" t="s">
        <v>7516</v>
      </c>
      <c r="E2213" s="129" t="s">
        <v>957</v>
      </c>
      <c r="F2213" s="132" t="s">
        <v>7522</v>
      </c>
      <c r="G2213" s="132">
        <v>3.4537017171996118</v>
      </c>
      <c r="H2213" s="348">
        <v>3.4537017171996118</v>
      </c>
      <c r="I2213" s="74"/>
      <c r="J2213" s="337">
        <v>11.243881954887216</v>
      </c>
      <c r="K2213" s="338">
        <v>11.243881954887216</v>
      </c>
      <c r="L2213" s="74"/>
      <c r="M2213" s="339">
        <v>0.71828946000000005</v>
      </c>
      <c r="N2213" s="340">
        <f t="shared" si="147"/>
        <v>0.71828946000000005</v>
      </c>
      <c r="O2213" s="74"/>
      <c r="P2213" s="133">
        <v>0.69909275000000004</v>
      </c>
      <c r="Q2213" s="133">
        <v>1.9196711000000002E-2</v>
      </c>
      <c r="R2213" s="133">
        <v>0</v>
      </c>
      <c r="S2213" s="134">
        <v>4.1912034820999994E-5</v>
      </c>
      <c r="T2213" s="135">
        <v>7.0993754556940006E-8</v>
      </c>
      <c r="U2213" s="135">
        <v>0</v>
      </c>
      <c r="V2213" s="341">
        <v>8.5203343E-4</v>
      </c>
      <c r="W2213" s="89" t="s">
        <v>6999</v>
      </c>
      <c r="X2213" s="89"/>
      <c r="Y2213" s="89"/>
      <c r="Z2213" s="90"/>
    </row>
    <row r="2214" spans="1:26" ht="14.5" customHeight="1">
      <c r="A2214" s="74" t="s">
        <v>7523</v>
      </c>
      <c r="B2214" s="129" t="s">
        <v>6992</v>
      </c>
      <c r="C2214" s="130" t="s">
        <v>7524</v>
      </c>
      <c r="D2214" s="131" t="s">
        <v>7516</v>
      </c>
      <c r="E2214" s="129" t="s">
        <v>957</v>
      </c>
      <c r="F2214" s="132" t="s">
        <v>7525</v>
      </c>
      <c r="G2214" s="132">
        <v>0.94321717149305107</v>
      </c>
      <c r="H2214" s="348">
        <v>0.94321717149305107</v>
      </c>
      <c r="I2214" s="74"/>
      <c r="J2214" s="337">
        <v>4.4289213533834584</v>
      </c>
      <c r="K2214" s="338">
        <v>4.4289213533834584</v>
      </c>
      <c r="L2214" s="74"/>
      <c r="M2214" s="339">
        <v>0.14978311999999999</v>
      </c>
      <c r="N2214" s="340">
        <f t="shared" si="147"/>
        <v>0.14978311999999999</v>
      </c>
      <c r="O2214" s="74"/>
      <c r="P2214" s="133">
        <v>0.14465964000000001</v>
      </c>
      <c r="Q2214" s="133">
        <v>5.1234834E-3</v>
      </c>
      <c r="R2214" s="133">
        <v>0</v>
      </c>
      <c r="S2214" s="134">
        <v>8.6726403012999989E-6</v>
      </c>
      <c r="T2214" s="135">
        <v>1.8947793812480001E-8</v>
      </c>
      <c r="U2214" s="135">
        <v>0</v>
      </c>
      <c r="V2214" s="341">
        <v>2.1915682E-4</v>
      </c>
      <c r="W2214" s="89" t="s">
        <v>6999</v>
      </c>
      <c r="X2214" s="89"/>
      <c r="Y2214" s="89"/>
      <c r="Z2214" s="90"/>
    </row>
    <row r="2215" spans="1:26" ht="14.5" customHeight="1">
      <c r="A2215" s="74" t="s">
        <v>7526</v>
      </c>
      <c r="B2215" s="129" t="s">
        <v>6992</v>
      </c>
      <c r="C2215" s="130" t="s">
        <v>7527</v>
      </c>
      <c r="D2215" s="131" t="s">
        <v>7516</v>
      </c>
      <c r="E2215" s="129" t="s">
        <v>957</v>
      </c>
      <c r="F2215" s="132" t="s">
        <v>7528</v>
      </c>
      <c r="G2215" s="132">
        <v>0.42443228811463002</v>
      </c>
      <c r="H2215" s="348">
        <v>0.42443228811463002</v>
      </c>
      <c r="I2215" s="74"/>
      <c r="J2215" s="337">
        <v>2.1593213533834588</v>
      </c>
      <c r="K2215" s="338">
        <v>2.1593213533834588</v>
      </c>
      <c r="L2215" s="74"/>
      <c r="M2215" s="339">
        <v>6.5247867000000001E-2</v>
      </c>
      <c r="N2215" s="340">
        <f t="shared" si="147"/>
        <v>6.5247867000000001E-2</v>
      </c>
      <c r="O2215" s="74"/>
      <c r="P2215" s="133">
        <v>6.2927406000000005E-2</v>
      </c>
      <c r="Q2215" s="133">
        <v>2.3204613999999999E-3</v>
      </c>
      <c r="R2215" s="133">
        <v>0</v>
      </c>
      <c r="S2215" s="134">
        <v>3.7726262524000003E-6</v>
      </c>
      <c r="T2215" s="135">
        <v>8.581587898080001E-9</v>
      </c>
      <c r="U2215" s="135">
        <v>0</v>
      </c>
      <c r="V2215" s="342">
        <v>9.7240050999999997E-5</v>
      </c>
      <c r="W2215" s="89" t="s">
        <v>6999</v>
      </c>
      <c r="X2215" s="89"/>
      <c r="Y2215" s="89"/>
      <c r="Z2215" s="90"/>
    </row>
    <row r="2216" spans="1:26" ht="14.5" customHeight="1">
      <c r="A2216" s="74" t="s">
        <v>7529</v>
      </c>
      <c r="B2216" s="129" t="s">
        <v>6992</v>
      </c>
      <c r="C2216" s="130" t="s">
        <v>7530</v>
      </c>
      <c r="D2216" s="131" t="s">
        <v>7516</v>
      </c>
      <c r="E2216" s="129" t="s">
        <v>957</v>
      </c>
      <c r="F2216" s="132" t="s">
        <v>7531</v>
      </c>
      <c r="G2216" s="132">
        <v>0.83340167068386206</v>
      </c>
      <c r="H2216" s="348">
        <v>0.83340167068386206</v>
      </c>
      <c r="I2216" s="74"/>
      <c r="J2216" s="337">
        <v>4.4312696240601506</v>
      </c>
      <c r="K2216" s="338">
        <v>4.4312696240601506</v>
      </c>
      <c r="L2216" s="74"/>
      <c r="M2216" s="339">
        <v>0.1256553</v>
      </c>
      <c r="N2216" s="340">
        <f t="shared" si="147"/>
        <v>0.1256553</v>
      </c>
      <c r="O2216" s="74"/>
      <c r="P2216" s="133">
        <v>0.12108376</v>
      </c>
      <c r="Q2216" s="133">
        <v>4.5715364000000003E-3</v>
      </c>
      <c r="R2216" s="133">
        <v>0</v>
      </c>
      <c r="S2216" s="134">
        <v>7.2592184226999999E-6</v>
      </c>
      <c r="T2216" s="135">
        <v>1.6906569542120001E-8</v>
      </c>
      <c r="U2216" s="135">
        <v>0</v>
      </c>
      <c r="V2216" s="341">
        <v>1.8918229000000001E-4</v>
      </c>
      <c r="W2216" s="89" t="s">
        <v>6999</v>
      </c>
      <c r="X2216" s="89"/>
      <c r="Y2216" s="89"/>
      <c r="Z2216" s="90"/>
    </row>
    <row r="2217" spans="1:26" ht="14.5" customHeight="1">
      <c r="A2217" s="74" t="s">
        <v>7532</v>
      </c>
      <c r="B2217" s="129" t="s">
        <v>6992</v>
      </c>
      <c r="C2217" s="130" t="s">
        <v>7533</v>
      </c>
      <c r="D2217" s="131" t="s">
        <v>7516</v>
      </c>
      <c r="E2217" s="129" t="s">
        <v>957</v>
      </c>
      <c r="F2217" s="132" t="s">
        <v>7534</v>
      </c>
      <c r="G2217" s="132">
        <v>1.68098836290161</v>
      </c>
      <c r="H2217" s="348">
        <v>1.68098836290161</v>
      </c>
      <c r="I2217" s="74"/>
      <c r="J2217" s="337">
        <v>6.4981188721804513</v>
      </c>
      <c r="K2217" s="338">
        <v>6.4981188721804513</v>
      </c>
      <c r="L2217" s="74"/>
      <c r="M2217" s="339">
        <v>0.29211165</v>
      </c>
      <c r="N2217" s="340">
        <f t="shared" si="147"/>
        <v>0.29211165</v>
      </c>
      <c r="O2217" s="74"/>
      <c r="P2217" s="133">
        <v>0.28310806999999999</v>
      </c>
      <c r="Q2217" s="133">
        <v>9.0035778000000007E-3</v>
      </c>
      <c r="R2217" s="133">
        <v>0</v>
      </c>
      <c r="S2217" s="134">
        <v>1.6972905915000001E-5</v>
      </c>
      <c r="T2217" s="135">
        <v>3.3297255606090001E-8</v>
      </c>
      <c r="U2217" s="135">
        <v>0</v>
      </c>
      <c r="V2217" s="341">
        <v>3.9776537E-4</v>
      </c>
      <c r="W2217" s="89" t="s">
        <v>6999</v>
      </c>
      <c r="X2217" s="89"/>
      <c r="Y2217" s="89"/>
      <c r="Z2217" s="90"/>
    </row>
    <row r="2218" spans="1:26" ht="14.5" customHeight="1">
      <c r="A2218" s="74" t="s">
        <v>7535</v>
      </c>
      <c r="B2218" s="129" t="s">
        <v>6992</v>
      </c>
      <c r="C2218" s="130" t="s">
        <v>7536</v>
      </c>
      <c r="D2218" s="131" t="s">
        <v>7516</v>
      </c>
      <c r="E2218" s="129" t="s">
        <v>957</v>
      </c>
      <c r="F2218" s="132" t="s">
        <v>7537</v>
      </c>
      <c r="G2218" s="132">
        <v>0.98457976927461099</v>
      </c>
      <c r="H2218" s="348">
        <v>0.98457976927461099</v>
      </c>
      <c r="I2218" s="74"/>
      <c r="J2218" s="337">
        <v>4.4783199999999992</v>
      </c>
      <c r="K2218" s="338">
        <v>4.4783199999999992</v>
      </c>
      <c r="L2218" s="74"/>
      <c r="M2218" s="339">
        <v>0.15657562</v>
      </c>
      <c r="N2218" s="340">
        <f t="shared" si="147"/>
        <v>0.15657562</v>
      </c>
      <c r="O2218" s="74"/>
      <c r="P2218" s="133">
        <v>0.15124969999999999</v>
      </c>
      <c r="Q2218" s="133">
        <v>5.3259136999999996E-3</v>
      </c>
      <c r="R2218" s="133">
        <v>0</v>
      </c>
      <c r="S2218" s="134">
        <v>9.067727950999999E-6</v>
      </c>
      <c r="T2218" s="135">
        <v>1.969642619148E-8</v>
      </c>
      <c r="U2218" s="135">
        <v>0</v>
      </c>
      <c r="V2218" s="341">
        <v>2.3020332E-4</v>
      </c>
      <c r="W2218" s="89" t="s">
        <v>6999</v>
      </c>
      <c r="X2218" s="89"/>
      <c r="Y2218" s="89"/>
      <c r="Z2218" s="90"/>
    </row>
    <row r="2219" spans="1:26" ht="14.5" customHeight="1">
      <c r="B2219" s="129" t="s">
        <v>6992</v>
      </c>
      <c r="C2219" s="127" t="s">
        <v>7538</v>
      </c>
      <c r="D2219" s="127" t="s">
        <v>7539</v>
      </c>
      <c r="G2219" s="74"/>
      <c r="H2219" s="74"/>
      <c r="I2219" s="74"/>
      <c r="J2219" s="115"/>
      <c r="K2219" s="74"/>
      <c r="L2219" s="74"/>
      <c r="M2219" s="115"/>
      <c r="N2219" s="74"/>
      <c r="O2219" s="74"/>
      <c r="P2219" s="74"/>
      <c r="V2219" s="74"/>
      <c r="W2219" s="89"/>
      <c r="X2219" s="89"/>
      <c r="Y2219" s="89"/>
      <c r="Z2219" s="90"/>
    </row>
    <row r="2220" spans="1:26" ht="14.5" customHeight="1">
      <c r="A2220" s="74" t="s">
        <v>7540</v>
      </c>
      <c r="B2220" s="129" t="s">
        <v>6992</v>
      </c>
      <c r="C2220" s="130" t="s">
        <v>7541</v>
      </c>
      <c r="D2220" s="131" t="s">
        <v>7539</v>
      </c>
      <c r="E2220" s="129" t="s">
        <v>957</v>
      </c>
      <c r="F2220" s="132" t="s">
        <v>7542</v>
      </c>
      <c r="G2220" s="132">
        <v>2.5182629934556862</v>
      </c>
      <c r="H2220" s="348">
        <v>2.5182629934556862</v>
      </c>
      <c r="I2220" s="74"/>
      <c r="J2220" s="337">
        <v>16.751087218045111</v>
      </c>
      <c r="K2220" s="338">
        <v>16.751087218045111</v>
      </c>
      <c r="L2220" s="74"/>
      <c r="M2220" s="339">
        <v>0.35375915000000002</v>
      </c>
      <c r="N2220" s="340">
        <f t="shared" ref="N2220:N2242" si="148">M2220</f>
        <v>0.35375915000000002</v>
      </c>
      <c r="O2220" s="74"/>
      <c r="P2220" s="133">
        <v>0.33949135000000003</v>
      </c>
      <c r="Q2220" s="133">
        <v>1.4267791E-2</v>
      </c>
      <c r="R2220" s="133">
        <v>0</v>
      </c>
      <c r="S2220" s="134">
        <v>2.0353198849799999E-5</v>
      </c>
      <c r="T2220" s="135">
        <v>5.2765499018199998E-8</v>
      </c>
      <c r="U2220" s="135">
        <v>0</v>
      </c>
      <c r="V2220" s="341">
        <v>5.4558692000000004E-4</v>
      </c>
      <c r="W2220" s="89" t="s">
        <v>6999</v>
      </c>
      <c r="X2220" s="89"/>
      <c r="Y2220" s="89"/>
      <c r="Z2220" s="90"/>
    </row>
    <row r="2221" spans="1:26" ht="14.5" customHeight="1">
      <c r="A2221" s="74" t="s">
        <v>7543</v>
      </c>
      <c r="B2221" s="129" t="s">
        <v>6992</v>
      </c>
      <c r="C2221" s="130" t="s">
        <v>7544</v>
      </c>
      <c r="D2221" s="131" t="s">
        <v>7539</v>
      </c>
      <c r="E2221" s="129" t="s">
        <v>957</v>
      </c>
      <c r="F2221" s="132" t="s">
        <v>7545</v>
      </c>
      <c r="G2221" s="132">
        <v>0.99209348150302701</v>
      </c>
      <c r="H2221" s="348">
        <v>0.99209348150302701</v>
      </c>
      <c r="I2221" s="74"/>
      <c r="J2221" s="337">
        <v>5.9319845112781948</v>
      </c>
      <c r="K2221" s="338">
        <v>5.9319845112781948</v>
      </c>
      <c r="L2221" s="74"/>
      <c r="M2221" s="339">
        <v>0.154</v>
      </c>
      <c r="N2221" s="340">
        <f t="shared" si="148"/>
        <v>0.154</v>
      </c>
      <c r="O2221" s="74"/>
      <c r="P2221" s="133">
        <v>0.14838833000000001</v>
      </c>
      <c r="Q2221" s="133">
        <v>5.6116715000000001E-3</v>
      </c>
      <c r="R2221" s="133">
        <v>0</v>
      </c>
      <c r="S2221" s="134">
        <v>8.8961828759999989E-6</v>
      </c>
      <c r="T2221" s="135">
        <v>2.0753223426819997E-8</v>
      </c>
      <c r="U2221" s="135">
        <v>0</v>
      </c>
      <c r="V2221" s="341">
        <v>2.2098058999999999E-4</v>
      </c>
      <c r="W2221" s="89" t="s">
        <v>6999</v>
      </c>
      <c r="X2221" s="89"/>
      <c r="Y2221" s="89"/>
      <c r="Z2221" s="90"/>
    </row>
    <row r="2222" spans="1:26" ht="14.5" customHeight="1">
      <c r="A2222" s="74" t="s">
        <v>7546</v>
      </c>
      <c r="B2222" s="129" t="s">
        <v>6992</v>
      </c>
      <c r="C2222" s="130" t="s">
        <v>7547</v>
      </c>
      <c r="D2222" s="131" t="s">
        <v>7539</v>
      </c>
      <c r="E2222" s="129" t="s">
        <v>957</v>
      </c>
      <c r="F2222" s="132" t="s">
        <v>7548</v>
      </c>
      <c r="G2222" s="132">
        <v>0.87190175461706976</v>
      </c>
      <c r="H2222" s="348">
        <v>0.87190175461706976</v>
      </c>
      <c r="I2222" s="74"/>
      <c r="J2222" s="337">
        <v>5.3705459398496238</v>
      </c>
      <c r="K2222" s="338">
        <v>5.3705459398496238</v>
      </c>
      <c r="L2222" s="74"/>
      <c r="M2222" s="339">
        <v>0.13534154000000001</v>
      </c>
      <c r="N2222" s="340">
        <f t="shared" si="148"/>
        <v>0.13534154000000001</v>
      </c>
      <c r="O2222" s="74"/>
      <c r="P2222" s="133">
        <v>0.13037868</v>
      </c>
      <c r="Q2222" s="133">
        <v>4.9628607000000002E-3</v>
      </c>
      <c r="R2222" s="133">
        <v>0</v>
      </c>
      <c r="S2222" s="134">
        <v>7.8164677380000001E-6</v>
      </c>
      <c r="T2222" s="135">
        <v>1.835377529876E-8</v>
      </c>
      <c r="U2222" s="135">
        <v>0</v>
      </c>
      <c r="V2222" s="341">
        <v>1.9305842E-4</v>
      </c>
      <c r="W2222" s="89" t="s">
        <v>6999</v>
      </c>
      <c r="X2222" s="89"/>
      <c r="Y2222" s="89"/>
      <c r="Z2222" s="90"/>
    </row>
    <row r="2223" spans="1:26" ht="14.5" customHeight="1">
      <c r="A2223" s="74" t="s">
        <v>7549</v>
      </c>
      <c r="B2223" s="129" t="s">
        <v>6992</v>
      </c>
      <c r="C2223" s="130" t="s">
        <v>7550</v>
      </c>
      <c r="D2223" s="131" t="s">
        <v>7539</v>
      </c>
      <c r="E2223" s="129" t="s">
        <v>957</v>
      </c>
      <c r="F2223" s="132" t="s">
        <v>7551</v>
      </c>
      <c r="G2223" s="132">
        <v>0.81500010665472633</v>
      </c>
      <c r="H2223" s="348">
        <v>0.81500010665472633</v>
      </c>
      <c r="I2223" s="74"/>
      <c r="J2223" s="337">
        <v>4.8241022556390973</v>
      </c>
      <c r="K2223" s="338">
        <v>4.8241022556390973</v>
      </c>
      <c r="L2223" s="74"/>
      <c r="M2223" s="339">
        <v>0.12627587000000001</v>
      </c>
      <c r="N2223" s="340">
        <f t="shared" si="148"/>
        <v>0.12627587000000001</v>
      </c>
      <c r="O2223" s="74"/>
      <c r="P2223" s="133">
        <v>0.12167687000000001</v>
      </c>
      <c r="Q2223" s="133">
        <v>4.5990038999999998E-3</v>
      </c>
      <c r="R2223" s="133">
        <v>0</v>
      </c>
      <c r="S2223" s="134">
        <v>7.2947762525999999E-6</v>
      </c>
      <c r="T2223" s="135">
        <v>1.700814998382E-8</v>
      </c>
      <c r="U2223" s="135">
        <v>0</v>
      </c>
      <c r="V2223" s="341">
        <v>1.8192902999999999E-4</v>
      </c>
      <c r="W2223" s="89" t="s">
        <v>6999</v>
      </c>
      <c r="X2223" s="89"/>
      <c r="Y2223" s="89"/>
      <c r="Z2223" s="90"/>
    </row>
    <row r="2224" spans="1:26" ht="14.5" customHeight="1">
      <c r="A2224" s="74" t="s">
        <v>7552</v>
      </c>
      <c r="B2224" s="129" t="s">
        <v>6992</v>
      </c>
      <c r="C2224" s="130" t="s">
        <v>7553</v>
      </c>
      <c r="D2224" s="131" t="s">
        <v>7539</v>
      </c>
      <c r="E2224" s="129" t="s">
        <v>957</v>
      </c>
      <c r="F2224" s="132" t="s">
        <v>7554</v>
      </c>
      <c r="G2224" s="132">
        <v>0.31418332660280202</v>
      </c>
      <c r="H2224" s="348">
        <v>0.31418332660280202</v>
      </c>
      <c r="I2224" s="74"/>
      <c r="J2224" s="337">
        <v>1.8216135338345865</v>
      </c>
      <c r="K2224" s="338">
        <v>1.8216135338345865</v>
      </c>
      <c r="L2224" s="74"/>
      <c r="M2224" s="339">
        <v>4.8225667999999999E-2</v>
      </c>
      <c r="N2224" s="340">
        <f t="shared" si="148"/>
        <v>4.8225667999999999E-2</v>
      </c>
      <c r="O2224" s="74"/>
      <c r="P2224" s="133">
        <v>4.6467957999999997E-2</v>
      </c>
      <c r="Q2224" s="133">
        <v>1.7577096999999999E-3</v>
      </c>
      <c r="R2224" s="133">
        <v>0</v>
      </c>
      <c r="S2224" s="134">
        <v>2.7858488113000002E-6</v>
      </c>
      <c r="T2224" s="135">
        <v>6.5004056634399997E-9</v>
      </c>
      <c r="U2224" s="135">
        <v>0</v>
      </c>
      <c r="V2224" s="342">
        <v>7.0065275E-5</v>
      </c>
      <c r="W2224" s="89" t="s">
        <v>6999</v>
      </c>
      <c r="X2224" s="89"/>
      <c r="Y2224" s="89"/>
      <c r="Z2224" s="90"/>
    </row>
    <row r="2225" spans="1:26" ht="14.5" customHeight="1">
      <c r="A2225" s="74" t="s">
        <v>7555</v>
      </c>
      <c r="B2225" s="129" t="s">
        <v>6992</v>
      </c>
      <c r="C2225" s="130" t="s">
        <v>7556</v>
      </c>
      <c r="D2225" s="131" t="s">
        <v>7539</v>
      </c>
      <c r="E2225" s="129" t="s">
        <v>957</v>
      </c>
      <c r="F2225" s="132" t="s">
        <v>7557</v>
      </c>
      <c r="G2225" s="132">
        <v>0.56032065693151301</v>
      </c>
      <c r="H2225" s="348">
        <v>0.56032065693151301</v>
      </c>
      <c r="I2225" s="74"/>
      <c r="J2225" s="337">
        <v>3.2651260902255639</v>
      </c>
      <c r="K2225" s="338">
        <v>3.2651260902255639</v>
      </c>
      <c r="L2225" s="74"/>
      <c r="M2225" s="339">
        <v>8.7187395000000001E-2</v>
      </c>
      <c r="N2225" s="340">
        <f t="shared" si="148"/>
        <v>8.7187395000000001E-2</v>
      </c>
      <c r="O2225" s="74"/>
      <c r="P2225" s="133">
        <v>8.4039863000000006E-2</v>
      </c>
      <c r="Q2225" s="133">
        <v>3.1475320000000002E-3</v>
      </c>
      <c r="R2225" s="133">
        <v>0</v>
      </c>
      <c r="S2225" s="134">
        <v>5.0383610492000001E-6</v>
      </c>
      <c r="T2225" s="135">
        <v>1.1640281062139999E-8</v>
      </c>
      <c r="U2225" s="135">
        <v>0</v>
      </c>
      <c r="V2225" s="341">
        <v>1.2490244000000001E-4</v>
      </c>
      <c r="W2225" s="89" t="s">
        <v>6999</v>
      </c>
      <c r="X2225" s="89"/>
      <c r="Y2225" s="89"/>
      <c r="Z2225" s="90"/>
    </row>
    <row r="2226" spans="1:26" ht="14.5" customHeight="1">
      <c r="A2226" s="74" t="s">
        <v>7558</v>
      </c>
      <c r="B2226" s="129" t="s">
        <v>6992</v>
      </c>
      <c r="C2226" s="130" t="s">
        <v>7559</v>
      </c>
      <c r="D2226" s="131" t="s">
        <v>7539</v>
      </c>
      <c r="E2226" s="129" t="s">
        <v>957</v>
      </c>
      <c r="F2226" s="132" t="s">
        <v>7560</v>
      </c>
      <c r="G2226" s="132">
        <v>0.39135498360818</v>
      </c>
      <c r="H2226" s="348">
        <v>0.39135498360818</v>
      </c>
      <c r="I2226" s="74"/>
      <c r="J2226" s="337">
        <v>2.338942857142857</v>
      </c>
      <c r="K2226" s="338">
        <v>2.338942857142857</v>
      </c>
      <c r="L2226" s="74"/>
      <c r="M2226" s="339">
        <v>5.8385312000000002E-2</v>
      </c>
      <c r="N2226" s="340">
        <f t="shared" si="148"/>
        <v>5.8385312000000002E-2</v>
      </c>
      <c r="O2226" s="74"/>
      <c r="P2226" s="133">
        <v>5.6194278E-2</v>
      </c>
      <c r="Q2226" s="133">
        <v>2.1910344999999999E-3</v>
      </c>
      <c r="R2226" s="133">
        <v>0</v>
      </c>
      <c r="S2226" s="134">
        <v>3.3689614470999997E-6</v>
      </c>
      <c r="T2226" s="135">
        <v>8.1029380991299995E-9</v>
      </c>
      <c r="U2226" s="135">
        <v>0</v>
      </c>
      <c r="V2226" s="342">
        <v>8.6782023E-5</v>
      </c>
      <c r="W2226" s="89" t="s">
        <v>6999</v>
      </c>
      <c r="X2226" s="89"/>
      <c r="Y2226" s="89"/>
      <c r="Z2226" s="90"/>
    </row>
    <row r="2227" spans="1:26" ht="14.5" customHeight="1">
      <c r="A2227" s="74" t="s">
        <v>7561</v>
      </c>
      <c r="B2227" s="129" t="s">
        <v>6992</v>
      </c>
      <c r="C2227" s="130" t="s">
        <v>7562</v>
      </c>
      <c r="D2227" s="131" t="s">
        <v>7539</v>
      </c>
      <c r="E2227" s="129" t="s">
        <v>957</v>
      </c>
      <c r="F2227" s="132" t="s">
        <v>7563</v>
      </c>
      <c r="G2227" s="132">
        <v>0.91786638356397909</v>
      </c>
      <c r="H2227" s="348">
        <v>0.91786638356397909</v>
      </c>
      <c r="I2227" s="74"/>
      <c r="J2227" s="337">
        <v>5.6383348872180452</v>
      </c>
      <c r="K2227" s="338">
        <v>5.6383348872180452</v>
      </c>
      <c r="L2227" s="74"/>
      <c r="M2227" s="339">
        <v>0.14289603000000001</v>
      </c>
      <c r="N2227" s="340">
        <f t="shared" si="148"/>
        <v>0.14289603000000001</v>
      </c>
      <c r="O2227" s="74"/>
      <c r="P2227" s="133">
        <v>0.13767114</v>
      </c>
      <c r="Q2227" s="133">
        <v>5.2248900999999999E-3</v>
      </c>
      <c r="R2227" s="133">
        <v>0</v>
      </c>
      <c r="S2227" s="134">
        <v>8.2536656789100002E-6</v>
      </c>
      <c r="T2227" s="135">
        <v>1.9322818623619999E-8</v>
      </c>
      <c r="U2227" s="135">
        <v>0</v>
      </c>
      <c r="V2227" s="341">
        <v>2.0337455000000001E-4</v>
      </c>
      <c r="W2227" s="89" t="s">
        <v>6999</v>
      </c>
      <c r="X2227" s="89"/>
      <c r="Y2227" s="89"/>
      <c r="Z2227" s="90"/>
    </row>
    <row r="2228" spans="1:26" ht="14.5" customHeight="1">
      <c r="A2228" s="74" t="s">
        <v>7564</v>
      </c>
      <c r="B2228" s="129" t="s">
        <v>6992</v>
      </c>
      <c r="C2228" s="130" t="s">
        <v>7565</v>
      </c>
      <c r="D2228" s="131" t="s">
        <v>7539</v>
      </c>
      <c r="E2228" s="129" t="s">
        <v>957</v>
      </c>
      <c r="F2228" s="132" t="s">
        <v>7566</v>
      </c>
      <c r="G2228" s="132">
        <v>0.289690230382321</v>
      </c>
      <c r="H2228" s="348">
        <v>0.289690230382321</v>
      </c>
      <c r="I2228" s="74"/>
      <c r="J2228" s="337">
        <v>1.7359586466165411</v>
      </c>
      <c r="K2228" s="338">
        <v>1.7359586466165411</v>
      </c>
      <c r="L2228" s="74"/>
      <c r="M2228" s="339">
        <v>4.2534862E-2</v>
      </c>
      <c r="N2228" s="340">
        <f t="shared" si="148"/>
        <v>4.2534862E-2</v>
      </c>
      <c r="O2228" s="74"/>
      <c r="P2228" s="133">
        <v>4.0918232999999998E-2</v>
      </c>
      <c r="Q2228" s="133">
        <v>1.6166291000000001E-3</v>
      </c>
      <c r="R2228" s="133">
        <v>0</v>
      </c>
      <c r="S2228" s="134">
        <v>2.4531314221E-6</v>
      </c>
      <c r="T2228" s="135">
        <v>5.9786578208400002E-9</v>
      </c>
      <c r="U2228" s="135">
        <v>0</v>
      </c>
      <c r="V2228" s="342">
        <v>6.4116849000000003E-5</v>
      </c>
      <c r="W2228" s="89" t="s">
        <v>6999</v>
      </c>
      <c r="X2228" s="89"/>
      <c r="Y2228" s="89"/>
      <c r="Z2228" s="90"/>
    </row>
    <row r="2229" spans="1:26" ht="14.5" customHeight="1">
      <c r="A2229" s="74" t="s">
        <v>7567</v>
      </c>
      <c r="B2229" s="129" t="s">
        <v>6992</v>
      </c>
      <c r="C2229" s="130" t="s">
        <v>7568</v>
      </c>
      <c r="D2229" s="131" t="s">
        <v>7539</v>
      </c>
      <c r="E2229" s="129" t="s">
        <v>957</v>
      </c>
      <c r="F2229" s="132" t="s">
        <v>7569</v>
      </c>
      <c r="G2229" s="132">
        <v>1.7275457067005551</v>
      </c>
      <c r="H2229" s="348">
        <v>1.7275457067005551</v>
      </c>
      <c r="I2229" s="74"/>
      <c r="J2229" s="337">
        <v>10.821178195488722</v>
      </c>
      <c r="K2229" s="338">
        <v>10.821178195488722</v>
      </c>
      <c r="L2229" s="74"/>
      <c r="M2229" s="339">
        <v>0.24708028000000001</v>
      </c>
      <c r="N2229" s="340">
        <f t="shared" si="148"/>
        <v>0.24708028000000001</v>
      </c>
      <c r="O2229" s="74"/>
      <c r="P2229" s="133">
        <v>0.23741193999999999</v>
      </c>
      <c r="Q2229" s="133">
        <v>9.6683420999999995E-3</v>
      </c>
      <c r="R2229" s="133">
        <v>0</v>
      </c>
      <c r="S2229" s="134">
        <v>1.42333302096E-5</v>
      </c>
      <c r="T2229" s="135">
        <v>3.5755703090160001E-8</v>
      </c>
      <c r="U2229" s="135">
        <v>0</v>
      </c>
      <c r="V2229" s="341">
        <v>3.7761355999999999E-4</v>
      </c>
      <c r="W2229" s="89" t="s">
        <v>6999</v>
      </c>
      <c r="X2229" s="89"/>
      <c r="Y2229" s="89"/>
      <c r="Z2229" s="90"/>
    </row>
    <row r="2230" spans="1:26" ht="14.5" customHeight="1">
      <c r="A2230" s="74" t="s">
        <v>7570</v>
      </c>
      <c r="B2230" s="129" t="s">
        <v>6992</v>
      </c>
      <c r="C2230" s="130" t="s">
        <v>7571</v>
      </c>
      <c r="D2230" s="131" t="s">
        <v>7539</v>
      </c>
      <c r="E2230" s="129" t="s">
        <v>957</v>
      </c>
      <c r="F2230" s="132" t="s">
        <v>7572</v>
      </c>
      <c r="G2230" s="132">
        <v>0.91786638356397909</v>
      </c>
      <c r="H2230" s="348">
        <v>0.91786638356397909</v>
      </c>
      <c r="I2230" s="74"/>
      <c r="J2230" s="337">
        <v>5.6383348872180452</v>
      </c>
      <c r="K2230" s="338">
        <v>5.6383348872180452</v>
      </c>
      <c r="L2230" s="74"/>
      <c r="M2230" s="339">
        <v>0.14289603000000001</v>
      </c>
      <c r="N2230" s="340">
        <f t="shared" si="148"/>
        <v>0.14289603000000001</v>
      </c>
      <c r="O2230" s="74"/>
      <c r="P2230" s="133">
        <v>0.13767114</v>
      </c>
      <c r="Q2230" s="133">
        <v>5.2248900999999999E-3</v>
      </c>
      <c r="R2230" s="133">
        <v>0</v>
      </c>
      <c r="S2230" s="134">
        <v>8.2536656789100002E-6</v>
      </c>
      <c r="T2230" s="135">
        <v>1.9322818623619999E-8</v>
      </c>
      <c r="U2230" s="135">
        <v>0</v>
      </c>
      <c r="V2230" s="341">
        <v>2.0337455000000001E-4</v>
      </c>
      <c r="W2230" s="89" t="s">
        <v>6999</v>
      </c>
      <c r="X2230" s="89"/>
      <c r="Y2230" s="89"/>
      <c r="Z2230" s="90"/>
    </row>
    <row r="2231" spans="1:26" ht="14.5" customHeight="1">
      <c r="A2231" s="74" t="s">
        <v>7573</v>
      </c>
      <c r="B2231" s="129" t="s">
        <v>6992</v>
      </c>
      <c r="C2231" s="130" t="s">
        <v>7574</v>
      </c>
      <c r="D2231" s="131" t="s">
        <v>7539</v>
      </c>
      <c r="E2231" s="129" t="s">
        <v>957</v>
      </c>
      <c r="F2231" s="132" t="s">
        <v>7575</v>
      </c>
      <c r="G2231" s="132">
        <v>1.1370712915003096</v>
      </c>
      <c r="H2231" s="348">
        <v>1.1370712915003096</v>
      </c>
      <c r="I2231" s="74"/>
      <c r="J2231" s="337">
        <v>6.9754018045112778</v>
      </c>
      <c r="K2231" s="338">
        <v>6.9754018045112778</v>
      </c>
      <c r="L2231" s="74"/>
      <c r="M2231" s="339">
        <v>0.17729839999999999</v>
      </c>
      <c r="N2231" s="340">
        <f t="shared" si="148"/>
        <v>0.17729839999999999</v>
      </c>
      <c r="O2231" s="74"/>
      <c r="P2231" s="133">
        <v>0.17082509000000001</v>
      </c>
      <c r="Q2231" s="133">
        <v>6.4733113000000004E-3</v>
      </c>
      <c r="R2231" s="133">
        <v>0</v>
      </c>
      <c r="S2231" s="134">
        <v>1.024131237693E-5</v>
      </c>
      <c r="T2231" s="135">
        <v>2.3939760816240002E-8</v>
      </c>
      <c r="U2231" s="135">
        <v>0</v>
      </c>
      <c r="V2231" s="341">
        <v>2.5204968000000001E-4</v>
      </c>
      <c r="W2231" s="89" t="s">
        <v>6999</v>
      </c>
      <c r="X2231" s="89"/>
      <c r="Y2231" s="89"/>
      <c r="Z2231" s="90"/>
    </row>
    <row r="2232" spans="1:26" ht="14.5" customHeight="1">
      <c r="A2232" s="74" t="s">
        <v>7576</v>
      </c>
      <c r="B2232" s="129" t="s">
        <v>6992</v>
      </c>
      <c r="C2232" s="130" t="s">
        <v>7577</v>
      </c>
      <c r="D2232" s="131" t="s">
        <v>7539</v>
      </c>
      <c r="E2232" s="129" t="s">
        <v>957</v>
      </c>
      <c r="F2232" s="132" t="s">
        <v>7578</v>
      </c>
      <c r="G2232" s="132">
        <v>0.92901583731789805</v>
      </c>
      <c r="H2232" s="348">
        <v>0.92901583731789805</v>
      </c>
      <c r="I2232" s="74"/>
      <c r="J2232" s="337">
        <v>5.5082801503759402</v>
      </c>
      <c r="K2232" s="338">
        <v>5.5082801503759402</v>
      </c>
      <c r="L2232" s="74"/>
      <c r="M2232" s="339">
        <v>0.13818178</v>
      </c>
      <c r="N2232" s="340">
        <f t="shared" si="148"/>
        <v>0.13818178</v>
      </c>
      <c r="O2232" s="74"/>
      <c r="P2232" s="133">
        <v>0.13299712999999999</v>
      </c>
      <c r="Q2232" s="133">
        <v>5.1846545000000001E-3</v>
      </c>
      <c r="R2232" s="133">
        <v>0</v>
      </c>
      <c r="S2232" s="134">
        <v>7.9734488855999991E-6</v>
      </c>
      <c r="T2232" s="135">
        <v>1.9174017633430001E-8</v>
      </c>
      <c r="U2232" s="135">
        <v>0</v>
      </c>
      <c r="V2232" s="341">
        <v>2.0594822E-4</v>
      </c>
      <c r="W2232" s="89" t="s">
        <v>6999</v>
      </c>
      <c r="X2232" s="89"/>
      <c r="Y2232" s="89"/>
      <c r="Z2232" s="90"/>
    </row>
    <row r="2233" spans="1:26" ht="14.5" customHeight="1">
      <c r="A2233" s="74" t="s">
        <v>7579</v>
      </c>
      <c r="B2233" s="129" t="s">
        <v>6992</v>
      </c>
      <c r="C2233" s="130" t="s">
        <v>7580</v>
      </c>
      <c r="D2233" s="131" t="s">
        <v>7539</v>
      </c>
      <c r="E2233" s="129" t="s">
        <v>957</v>
      </c>
      <c r="F2233" s="132" t="s">
        <v>7581</v>
      </c>
      <c r="G2233" s="132">
        <v>0.58710540448235093</v>
      </c>
      <c r="H2233" s="348">
        <v>0.58710540448235093</v>
      </c>
      <c r="I2233" s="74"/>
      <c r="J2233" s="337">
        <v>3.480321729323308</v>
      </c>
      <c r="K2233" s="338">
        <v>3.480321729323308</v>
      </c>
      <c r="L2233" s="74"/>
      <c r="M2233" s="339">
        <v>9.0509085000000003E-2</v>
      </c>
      <c r="N2233" s="340">
        <f t="shared" si="148"/>
        <v>9.0509085000000003E-2</v>
      </c>
      <c r="O2233" s="74"/>
      <c r="P2233" s="133">
        <v>8.7202641999999997E-2</v>
      </c>
      <c r="Q2233" s="133">
        <v>3.3064438999999999E-3</v>
      </c>
      <c r="R2233" s="133">
        <v>0</v>
      </c>
      <c r="S2233" s="134">
        <v>5.2279761593999996E-6</v>
      </c>
      <c r="T2233" s="135">
        <v>1.222797282461E-8</v>
      </c>
      <c r="U2233" s="135">
        <v>0</v>
      </c>
      <c r="V2233" s="341">
        <v>1.3068252999999999E-4</v>
      </c>
      <c r="W2233" s="89" t="s">
        <v>6999</v>
      </c>
      <c r="X2233" s="89"/>
      <c r="Y2233" s="89"/>
      <c r="Z2233" s="90"/>
    </row>
    <row r="2234" spans="1:26" ht="14.5" customHeight="1">
      <c r="A2234" s="74" t="s">
        <v>7582</v>
      </c>
      <c r="B2234" s="129" t="s">
        <v>6992</v>
      </c>
      <c r="C2234" s="130" t="s">
        <v>7583</v>
      </c>
      <c r="D2234" s="131" t="s">
        <v>7539</v>
      </c>
      <c r="E2234" s="129" t="s">
        <v>957</v>
      </c>
      <c r="F2234" s="132" t="s">
        <v>7584</v>
      </c>
      <c r="G2234" s="132">
        <v>0.89168015770619802</v>
      </c>
      <c r="H2234" s="348">
        <v>0.89168015770619802</v>
      </c>
      <c r="I2234" s="74"/>
      <c r="J2234" s="337">
        <v>5.314837669172932</v>
      </c>
      <c r="K2234" s="338">
        <v>5.314837669172932</v>
      </c>
      <c r="L2234" s="74"/>
      <c r="M2234" s="339">
        <v>0.13149748</v>
      </c>
      <c r="N2234" s="340">
        <f t="shared" si="148"/>
        <v>0.13149748</v>
      </c>
      <c r="O2234" s="74"/>
      <c r="P2234" s="133">
        <v>0.12652495999999999</v>
      </c>
      <c r="Q2234" s="133">
        <v>4.9725161000000002E-3</v>
      </c>
      <c r="R2234" s="133">
        <v>0</v>
      </c>
      <c r="S2234" s="134">
        <v>7.5854295262999996E-6</v>
      </c>
      <c r="T2234" s="135">
        <v>1.8389483135079999E-8</v>
      </c>
      <c r="U2234" s="135">
        <v>0</v>
      </c>
      <c r="V2234" s="341">
        <v>1.9739192E-4</v>
      </c>
      <c r="W2234" s="89" t="s">
        <v>6999</v>
      </c>
      <c r="X2234" s="89"/>
      <c r="Y2234" s="89"/>
      <c r="Z2234" s="90"/>
    </row>
    <row r="2235" spans="1:26" ht="14.5" customHeight="1">
      <c r="A2235" s="74" t="s">
        <v>7585</v>
      </c>
      <c r="B2235" s="129" t="s">
        <v>6992</v>
      </c>
      <c r="C2235" s="130" t="s">
        <v>7586</v>
      </c>
      <c r="D2235" s="131" t="s">
        <v>7539</v>
      </c>
      <c r="E2235" s="129" t="s">
        <v>957</v>
      </c>
      <c r="F2235" s="132" t="s">
        <v>7587</v>
      </c>
      <c r="G2235" s="132">
        <v>0.54976972597065099</v>
      </c>
      <c r="H2235" s="348">
        <v>0.54976972597065099</v>
      </c>
      <c r="I2235" s="74"/>
      <c r="J2235" s="337">
        <v>3.2868792481203006</v>
      </c>
      <c r="K2235" s="338">
        <v>3.2868792481203006</v>
      </c>
      <c r="L2235" s="74"/>
      <c r="M2235" s="339">
        <v>8.3824783999999999E-2</v>
      </c>
      <c r="N2235" s="340">
        <f t="shared" si="148"/>
        <v>8.3824783999999999E-2</v>
      </c>
      <c r="O2235" s="74"/>
      <c r="P2235" s="133">
        <v>8.0730477999999994E-2</v>
      </c>
      <c r="Q2235" s="133">
        <v>3.0943055000000001E-3</v>
      </c>
      <c r="R2235" s="133">
        <v>0</v>
      </c>
      <c r="S2235" s="134">
        <v>4.8399567000000003E-6</v>
      </c>
      <c r="T2235" s="135">
        <v>1.1443437316260001E-8</v>
      </c>
      <c r="U2235" s="135">
        <v>0</v>
      </c>
      <c r="V2235" s="341">
        <v>1.2212622999999999E-4</v>
      </c>
      <c r="W2235" s="89" t="s">
        <v>6999</v>
      </c>
      <c r="X2235" s="89"/>
      <c r="Y2235" s="89"/>
      <c r="Z2235" s="90"/>
    </row>
    <row r="2236" spans="1:26" ht="14.5" customHeight="1">
      <c r="A2236" s="74" t="s">
        <v>7588</v>
      </c>
      <c r="B2236" s="129" t="s">
        <v>6992</v>
      </c>
      <c r="C2236" s="130" t="s">
        <v>7589</v>
      </c>
      <c r="D2236" s="131" t="s">
        <v>7539</v>
      </c>
      <c r="E2236" s="129" t="s">
        <v>957</v>
      </c>
      <c r="F2236" s="132" t="s">
        <v>7590</v>
      </c>
      <c r="G2236" s="132">
        <v>0.99423795698039197</v>
      </c>
      <c r="H2236" s="348">
        <v>0.99423795698039197</v>
      </c>
      <c r="I2236" s="74"/>
      <c r="J2236" s="337">
        <v>5.9336343609022553</v>
      </c>
      <c r="K2236" s="338">
        <v>5.9336343609022553</v>
      </c>
      <c r="L2236" s="74"/>
      <c r="M2236" s="339">
        <v>0.14649369000000001</v>
      </c>
      <c r="N2236" s="340">
        <f t="shared" si="148"/>
        <v>0.14649369000000001</v>
      </c>
      <c r="O2236" s="74"/>
      <c r="P2236" s="133">
        <v>0.14094862999999999</v>
      </c>
      <c r="Q2236" s="133">
        <v>5.5450528999999998E-3</v>
      </c>
      <c r="R2236" s="133">
        <v>0</v>
      </c>
      <c r="S2236" s="134">
        <v>8.4501578971999998E-6</v>
      </c>
      <c r="T2236" s="135">
        <v>2.0506852313029998E-8</v>
      </c>
      <c r="U2236" s="135">
        <v>0</v>
      </c>
      <c r="V2236" s="341">
        <v>2.2004675000000001E-4</v>
      </c>
      <c r="W2236" s="89" t="s">
        <v>6999</v>
      </c>
      <c r="X2236" s="89"/>
      <c r="Y2236" s="89"/>
      <c r="Z2236" s="90"/>
    </row>
    <row r="2237" spans="1:26" ht="14.5" customHeight="1">
      <c r="A2237" s="74" t="s">
        <v>7591</v>
      </c>
      <c r="B2237" s="129" t="s">
        <v>6992</v>
      </c>
      <c r="C2237" s="130" t="s">
        <v>7592</v>
      </c>
      <c r="D2237" s="131" t="s">
        <v>7539</v>
      </c>
      <c r="E2237" s="129" t="s">
        <v>957</v>
      </c>
      <c r="F2237" s="132" t="s">
        <v>7593</v>
      </c>
      <c r="G2237" s="132">
        <v>0.61433747080756895</v>
      </c>
      <c r="H2237" s="348">
        <v>0.61433747080756895</v>
      </c>
      <c r="I2237" s="74"/>
      <c r="J2237" s="337">
        <v>3.6803472180451124</v>
      </c>
      <c r="K2237" s="338">
        <v>3.6803472180451124</v>
      </c>
      <c r="L2237" s="74"/>
      <c r="M2237" s="339">
        <v>9.3524022999999998E-2</v>
      </c>
      <c r="N2237" s="340">
        <f t="shared" si="148"/>
        <v>9.3524022999999998E-2</v>
      </c>
      <c r="O2237" s="74"/>
      <c r="P2237" s="133">
        <v>9.0065871000000006E-2</v>
      </c>
      <c r="Q2237" s="133">
        <v>3.4581522E-3</v>
      </c>
      <c r="R2237" s="133">
        <v>0</v>
      </c>
      <c r="S2237" s="134">
        <v>5.3996325124999995E-6</v>
      </c>
      <c r="T2237" s="135">
        <v>1.278902420656E-8</v>
      </c>
      <c r="U2237" s="135">
        <v>0</v>
      </c>
      <c r="V2237" s="341">
        <v>1.3641820000000001E-4</v>
      </c>
      <c r="W2237" s="89" t="s">
        <v>6999</v>
      </c>
      <c r="X2237" s="89"/>
      <c r="Y2237" s="89"/>
      <c r="Z2237" s="90"/>
    </row>
    <row r="2238" spans="1:26" ht="14.5" customHeight="1">
      <c r="A2238" s="74" t="s">
        <v>7594</v>
      </c>
      <c r="B2238" s="129" t="s">
        <v>6992</v>
      </c>
      <c r="C2238" s="130" t="s">
        <v>7595</v>
      </c>
      <c r="D2238" s="131" t="s">
        <v>7539</v>
      </c>
      <c r="E2238" s="129" t="s">
        <v>957</v>
      </c>
      <c r="F2238" s="132" t="s">
        <v>7596</v>
      </c>
      <c r="G2238" s="132">
        <v>1.8351555640052499</v>
      </c>
      <c r="H2238" s="348">
        <v>1.8351555640052499</v>
      </c>
      <c r="I2238" s="74"/>
      <c r="J2238" s="337">
        <v>10.496482706766917</v>
      </c>
      <c r="K2238" s="338">
        <v>10.496482706766917</v>
      </c>
      <c r="L2238" s="74"/>
      <c r="M2238" s="339">
        <v>0.26552777</v>
      </c>
      <c r="N2238" s="340">
        <f t="shared" si="148"/>
        <v>0.26552777</v>
      </c>
      <c r="O2238" s="74"/>
      <c r="P2238" s="133">
        <v>0.25563372000000001</v>
      </c>
      <c r="Q2238" s="133">
        <v>9.8940504999999995E-3</v>
      </c>
      <c r="R2238" s="133">
        <v>0</v>
      </c>
      <c r="S2238" s="134">
        <v>1.5325762541499999E-5</v>
      </c>
      <c r="T2238" s="135">
        <v>3.659042402093E-8</v>
      </c>
      <c r="U2238" s="135">
        <v>0</v>
      </c>
      <c r="V2238" s="341">
        <v>3.9228932000000001E-4</v>
      </c>
      <c r="W2238" s="89" t="s">
        <v>6999</v>
      </c>
      <c r="X2238" s="89"/>
      <c r="Y2238" s="89"/>
      <c r="Z2238" s="90"/>
    </row>
    <row r="2239" spans="1:26" ht="14.5" customHeight="1">
      <c r="A2239" s="74" t="s">
        <v>7597</v>
      </c>
      <c r="B2239" s="129" t="s">
        <v>6992</v>
      </c>
      <c r="C2239" s="130" t="s">
        <v>7598</v>
      </c>
      <c r="D2239" s="131" t="s">
        <v>7539</v>
      </c>
      <c r="E2239" s="129" t="s">
        <v>957</v>
      </c>
      <c r="F2239" s="132" t="s">
        <v>7599</v>
      </c>
      <c r="G2239" s="132">
        <v>3.4135028167559538</v>
      </c>
      <c r="H2239" s="348">
        <v>3.4135028167559538</v>
      </c>
      <c r="I2239" s="74"/>
      <c r="J2239" s="337">
        <v>18.88228872180451</v>
      </c>
      <c r="K2239" s="338">
        <v>18.88228872180451</v>
      </c>
      <c r="L2239" s="74"/>
      <c r="M2239" s="339">
        <v>0.56710362999999997</v>
      </c>
      <c r="N2239" s="340">
        <f t="shared" si="148"/>
        <v>0.56710362999999997</v>
      </c>
      <c r="O2239" s="74"/>
      <c r="P2239" s="133">
        <v>0.54782226999999994</v>
      </c>
      <c r="Q2239" s="133">
        <v>1.9281355999999999E-2</v>
      </c>
      <c r="R2239" s="133">
        <v>0</v>
      </c>
      <c r="S2239" s="134">
        <v>3.2843061637999999E-5</v>
      </c>
      <c r="T2239" s="135">
        <v>7.1306790425099999E-8</v>
      </c>
      <c r="U2239" s="135">
        <v>0</v>
      </c>
      <c r="V2239" s="341">
        <v>7.7151621000000001E-4</v>
      </c>
      <c r="W2239" s="89" t="s">
        <v>6999</v>
      </c>
      <c r="X2239" s="89"/>
      <c r="Y2239" s="89"/>
      <c r="Z2239" s="90"/>
    </row>
    <row r="2240" spans="1:26" ht="14.5" customHeight="1">
      <c r="A2240" s="74" t="s">
        <v>7600</v>
      </c>
      <c r="B2240" s="129" t="s">
        <v>6992</v>
      </c>
      <c r="C2240" s="130" t="s">
        <v>7601</v>
      </c>
      <c r="D2240" s="131" t="s">
        <v>7539</v>
      </c>
      <c r="E2240" s="129" t="s">
        <v>957</v>
      </c>
      <c r="F2240" s="132" t="s">
        <v>7602</v>
      </c>
      <c r="G2240" s="132">
        <v>1.6701966504339141</v>
      </c>
      <c r="H2240" s="348">
        <v>1.6701966504339141</v>
      </c>
      <c r="I2240" s="74"/>
      <c r="J2240" s="337">
        <v>10.255672932330826</v>
      </c>
      <c r="K2240" s="338">
        <v>10.255672932330826</v>
      </c>
      <c r="L2240" s="74"/>
      <c r="M2240" s="339">
        <v>0.25090261000000003</v>
      </c>
      <c r="N2240" s="340">
        <f t="shared" si="148"/>
        <v>0.25090261000000003</v>
      </c>
      <c r="O2240" s="74"/>
      <c r="P2240" s="133">
        <v>0.24147461000000001</v>
      </c>
      <c r="Q2240" s="133">
        <v>9.4280006E-3</v>
      </c>
      <c r="R2240" s="133">
        <v>0</v>
      </c>
      <c r="S2240" s="134">
        <v>1.4476894985099999E-5</v>
      </c>
      <c r="T2240" s="135">
        <v>3.4866866029009999E-8</v>
      </c>
      <c r="U2240" s="135">
        <v>0</v>
      </c>
      <c r="V2240" s="341">
        <v>3.6919398999999997E-4</v>
      </c>
      <c r="W2240" s="89" t="s">
        <v>6999</v>
      </c>
      <c r="X2240" s="89"/>
      <c r="Y2240" s="89"/>
      <c r="Z2240" s="90"/>
    </row>
    <row r="2241" spans="1:26" ht="14.5" customHeight="1">
      <c r="A2241" s="74" t="s">
        <v>7603</v>
      </c>
      <c r="B2241" s="129" t="s">
        <v>6992</v>
      </c>
      <c r="C2241" s="130" t="s">
        <v>7604</v>
      </c>
      <c r="D2241" s="131" t="s">
        <v>7539</v>
      </c>
      <c r="E2241" s="129" t="s">
        <v>957</v>
      </c>
      <c r="F2241" s="132" t="s">
        <v>7605</v>
      </c>
      <c r="G2241" s="132">
        <v>2.2966416025622669</v>
      </c>
      <c r="H2241" s="348">
        <v>2.2966416025622669</v>
      </c>
      <c r="I2241" s="74"/>
      <c r="J2241" s="337">
        <v>13.678198496240601</v>
      </c>
      <c r="K2241" s="338">
        <v>13.678198496240601</v>
      </c>
      <c r="L2241" s="74"/>
      <c r="M2241" s="339">
        <v>0.36473926000000001</v>
      </c>
      <c r="N2241" s="340">
        <f t="shared" si="148"/>
        <v>0.36473926000000001</v>
      </c>
      <c r="O2241" s="74"/>
      <c r="P2241" s="133">
        <v>0.35169454999999999</v>
      </c>
      <c r="Q2241" s="133">
        <v>1.3044705E-2</v>
      </c>
      <c r="R2241" s="133">
        <v>0</v>
      </c>
      <c r="S2241" s="134">
        <v>2.10848054976E-5</v>
      </c>
      <c r="T2241" s="135">
        <v>4.8242254092200004E-8</v>
      </c>
      <c r="U2241" s="135">
        <v>0</v>
      </c>
      <c r="V2241" s="341">
        <v>5.1226030000000005E-4</v>
      </c>
      <c r="W2241" s="89" t="s">
        <v>6999</v>
      </c>
      <c r="X2241" s="89"/>
      <c r="Y2241" s="89"/>
      <c r="Z2241" s="90"/>
    </row>
    <row r="2242" spans="1:26" ht="14.5" customHeight="1">
      <c r="A2242" s="74" t="s">
        <v>7606</v>
      </c>
      <c r="B2242" s="129" t="s">
        <v>6992</v>
      </c>
      <c r="C2242" s="130" t="s">
        <v>7607</v>
      </c>
      <c r="D2242" s="131" t="s">
        <v>7539</v>
      </c>
      <c r="E2242" s="129" t="s">
        <v>957</v>
      </c>
      <c r="F2242" s="132" t="s">
        <v>7608</v>
      </c>
      <c r="G2242" s="132">
        <v>0.69237198867079897</v>
      </c>
      <c r="H2242" s="348">
        <v>0.69237198867079897</v>
      </c>
      <c r="I2242" s="74"/>
      <c r="J2242" s="337">
        <v>3.7807596992481196</v>
      </c>
      <c r="K2242" s="338">
        <v>3.7807596992481196</v>
      </c>
      <c r="L2242" s="74"/>
      <c r="M2242" s="339">
        <v>0.1138338</v>
      </c>
      <c r="N2242" s="340">
        <f t="shared" si="148"/>
        <v>0.1138338</v>
      </c>
      <c r="O2242" s="74"/>
      <c r="P2242" s="133">
        <v>0.10993751</v>
      </c>
      <c r="Q2242" s="133">
        <v>3.8962891999999999E-3</v>
      </c>
      <c r="R2242" s="133">
        <v>0</v>
      </c>
      <c r="S2242" s="134">
        <v>6.5909779541000002E-6</v>
      </c>
      <c r="T2242" s="135">
        <v>1.440935343812E-8</v>
      </c>
      <c r="U2242" s="135">
        <v>0</v>
      </c>
      <c r="V2242" s="341">
        <v>1.5716282E-4</v>
      </c>
      <c r="W2242" s="89" t="s">
        <v>6999</v>
      </c>
      <c r="X2242" s="89"/>
      <c r="Y2242" s="89"/>
      <c r="Z2242" s="90"/>
    </row>
    <row r="2243" spans="1:26" ht="14.5" customHeight="1">
      <c r="B2243" s="129" t="s">
        <v>6992</v>
      </c>
      <c r="C2243" s="127" t="s">
        <v>7609</v>
      </c>
      <c r="D2243" s="127" t="s">
        <v>7610</v>
      </c>
      <c r="G2243" s="74"/>
      <c r="H2243" s="74"/>
      <c r="I2243" s="74"/>
      <c r="J2243" s="115"/>
      <c r="K2243" s="74"/>
      <c r="L2243" s="74"/>
      <c r="M2243" s="115"/>
      <c r="N2243" s="74"/>
      <c r="O2243" s="74"/>
      <c r="P2243" s="74"/>
      <c r="V2243" s="74"/>
      <c r="W2243" s="89"/>
      <c r="X2243" s="89"/>
      <c r="Y2243" s="89"/>
      <c r="Z2243" s="90"/>
    </row>
    <row r="2244" spans="1:26" ht="14.5" customHeight="1">
      <c r="A2244" s="74" t="s">
        <v>7611</v>
      </c>
      <c r="B2244" s="129" t="s">
        <v>6992</v>
      </c>
      <c r="C2244" s="130" t="s">
        <v>7612</v>
      </c>
      <c r="D2244" s="131" t="s">
        <v>7610</v>
      </c>
      <c r="E2244" s="129" t="s">
        <v>957</v>
      </c>
      <c r="F2244" s="132" t="s">
        <v>7613</v>
      </c>
      <c r="G2244" s="132">
        <v>7.786327203540969</v>
      </c>
      <c r="H2244" s="348">
        <v>7.786327203540969</v>
      </c>
      <c r="I2244" s="74"/>
      <c r="J2244" s="337">
        <v>22.211272180451125</v>
      </c>
      <c r="K2244" s="338">
        <v>22.211272180451125</v>
      </c>
      <c r="L2244" s="74"/>
      <c r="M2244" s="339">
        <v>1.658074</v>
      </c>
      <c r="N2244" s="340">
        <f t="shared" ref="N2244:N2259" si="149">M2244</f>
        <v>1.658074</v>
      </c>
      <c r="O2244" s="74"/>
      <c r="P2244" s="133">
        <v>1.6150727</v>
      </c>
      <c r="Q2244" s="133">
        <v>4.3001336000000001E-2</v>
      </c>
      <c r="R2244" s="133">
        <v>0</v>
      </c>
      <c r="S2244" s="134">
        <v>9.6826897905999998E-5</v>
      </c>
      <c r="T2244" s="135">
        <v>1.5902860866230001E-7</v>
      </c>
      <c r="U2244" s="135">
        <v>0</v>
      </c>
      <c r="V2244" s="341">
        <v>1.9483898000000001E-3</v>
      </c>
      <c r="W2244" s="89" t="s">
        <v>6999</v>
      </c>
      <c r="X2244" s="89"/>
      <c r="Y2244" s="89"/>
      <c r="Z2244" s="90"/>
    </row>
    <row r="2245" spans="1:26" ht="14.5" customHeight="1">
      <c r="A2245" s="74" t="s">
        <v>7614</v>
      </c>
      <c r="B2245" s="129" t="s">
        <v>6992</v>
      </c>
      <c r="C2245" s="130" t="s">
        <v>7615</v>
      </c>
      <c r="D2245" s="131" t="s">
        <v>7610</v>
      </c>
      <c r="E2245" s="129" t="s">
        <v>957</v>
      </c>
      <c r="F2245" s="132" t="s">
        <v>7616</v>
      </c>
      <c r="G2245" s="132">
        <v>9.5564418870325003</v>
      </c>
      <c r="H2245" s="348">
        <v>9.5564418870325003</v>
      </c>
      <c r="I2245" s="74"/>
      <c r="J2245" s="337">
        <v>27.143572180451127</v>
      </c>
      <c r="K2245" s="338">
        <v>27.143572180451127</v>
      </c>
      <c r="L2245" s="74"/>
      <c r="M2245" s="339">
        <v>2.0368016999999998</v>
      </c>
      <c r="N2245" s="340">
        <f t="shared" si="149"/>
        <v>2.0368016999999998</v>
      </c>
      <c r="O2245" s="74"/>
      <c r="P2245" s="133">
        <v>1.9840327</v>
      </c>
      <c r="Q2245" s="133">
        <v>5.2769005000000001E-2</v>
      </c>
      <c r="R2245" s="133">
        <v>0</v>
      </c>
      <c r="S2245" s="134">
        <v>1.18946804606E-4</v>
      </c>
      <c r="T2245" s="135">
        <v>1.9515164348330001E-7</v>
      </c>
      <c r="U2245" s="135">
        <v>0</v>
      </c>
      <c r="V2245" s="341">
        <v>2.3923338999999998E-3</v>
      </c>
      <c r="W2245" s="89" t="s">
        <v>6999</v>
      </c>
      <c r="X2245" s="89"/>
      <c r="Y2245" s="89"/>
      <c r="Z2245" s="90"/>
    </row>
    <row r="2246" spans="1:26" ht="14.5" customHeight="1">
      <c r="A2246" s="74" t="s">
        <v>7617</v>
      </c>
      <c r="B2246" s="129" t="s">
        <v>6992</v>
      </c>
      <c r="C2246" s="130" t="s">
        <v>7618</v>
      </c>
      <c r="D2246" s="131" t="s">
        <v>7610</v>
      </c>
      <c r="E2246" s="129" t="s">
        <v>957</v>
      </c>
      <c r="F2246" s="132" t="s">
        <v>7619</v>
      </c>
      <c r="G2246" s="132">
        <v>7.786327203540969</v>
      </c>
      <c r="H2246" s="348">
        <v>7.786327203540969</v>
      </c>
      <c r="I2246" s="74"/>
      <c r="J2246" s="337">
        <v>22.211272180451125</v>
      </c>
      <c r="K2246" s="338">
        <v>22.211272180451125</v>
      </c>
      <c r="L2246" s="74"/>
      <c r="M2246" s="339">
        <v>1.658074</v>
      </c>
      <c r="N2246" s="340">
        <f t="shared" si="149"/>
        <v>1.658074</v>
      </c>
      <c r="O2246" s="74"/>
      <c r="P2246" s="133">
        <v>1.6150727</v>
      </c>
      <c r="Q2246" s="133">
        <v>4.3001336000000001E-2</v>
      </c>
      <c r="R2246" s="133">
        <v>0</v>
      </c>
      <c r="S2246" s="134">
        <v>9.6826897905999998E-5</v>
      </c>
      <c r="T2246" s="135">
        <v>1.5902860866230001E-7</v>
      </c>
      <c r="U2246" s="135">
        <v>0</v>
      </c>
      <c r="V2246" s="341">
        <v>1.9483898000000001E-3</v>
      </c>
      <c r="W2246" s="89" t="s">
        <v>6999</v>
      </c>
      <c r="X2246" s="89"/>
      <c r="Y2246" s="89"/>
      <c r="Z2246" s="90"/>
    </row>
    <row r="2247" spans="1:26" ht="14.5" customHeight="1">
      <c r="A2247" s="74" t="s">
        <v>7620</v>
      </c>
      <c r="B2247" s="129" t="s">
        <v>6992</v>
      </c>
      <c r="C2247" s="130" t="s">
        <v>7621</v>
      </c>
      <c r="D2247" s="131" t="s">
        <v>7610</v>
      </c>
      <c r="E2247" s="129" t="s">
        <v>957</v>
      </c>
      <c r="F2247" s="132" t="s">
        <v>7622</v>
      </c>
      <c r="G2247" s="132">
        <v>1.520245190559236</v>
      </c>
      <c r="H2247" s="348">
        <v>1.520245190559236</v>
      </c>
      <c r="I2247" s="74"/>
      <c r="J2247" s="337">
        <v>6.4224342857142851</v>
      </c>
      <c r="K2247" s="338">
        <v>6.4224342857142851</v>
      </c>
      <c r="L2247" s="74"/>
      <c r="M2247" s="339">
        <v>0.29177818999999999</v>
      </c>
      <c r="N2247" s="340">
        <f t="shared" si="149"/>
        <v>0.29177818999999999</v>
      </c>
      <c r="O2247" s="74"/>
      <c r="P2247" s="133">
        <v>0.28326941</v>
      </c>
      <c r="Q2247" s="133">
        <v>8.5087869000000007E-3</v>
      </c>
      <c r="R2247" s="133">
        <v>0</v>
      </c>
      <c r="S2247" s="134">
        <v>1.6982578817299999E-5</v>
      </c>
      <c r="T2247" s="135">
        <v>3.1467407276219999E-8</v>
      </c>
      <c r="U2247" s="135">
        <v>0</v>
      </c>
      <c r="V2247" s="341">
        <v>3.6010604000000001E-4</v>
      </c>
      <c r="W2247" s="89" t="s">
        <v>6999</v>
      </c>
      <c r="X2247" s="89"/>
      <c r="Y2247" s="89"/>
      <c r="Z2247" s="90"/>
    </row>
    <row r="2248" spans="1:26" ht="14.5" customHeight="1">
      <c r="A2248" s="74" t="s">
        <v>7623</v>
      </c>
      <c r="B2248" s="129" t="s">
        <v>6992</v>
      </c>
      <c r="C2248" s="130" t="s">
        <v>7624</v>
      </c>
      <c r="D2248" s="131" t="s">
        <v>7610</v>
      </c>
      <c r="E2248" s="129" t="s">
        <v>957</v>
      </c>
      <c r="F2248" s="132" t="s">
        <v>7625</v>
      </c>
      <c r="G2248" s="132">
        <v>1.520245190559236</v>
      </c>
      <c r="H2248" s="348">
        <v>1.520245190559236</v>
      </c>
      <c r="I2248" s="74"/>
      <c r="J2248" s="337">
        <v>6.4224342857142851</v>
      </c>
      <c r="K2248" s="338">
        <v>6.4224342857142851</v>
      </c>
      <c r="L2248" s="74"/>
      <c r="M2248" s="339">
        <v>0.29177818999999999</v>
      </c>
      <c r="N2248" s="340">
        <f t="shared" si="149"/>
        <v>0.29177818999999999</v>
      </c>
      <c r="O2248" s="74"/>
      <c r="P2248" s="133">
        <v>0.28326941</v>
      </c>
      <c r="Q2248" s="133">
        <v>8.5087869000000007E-3</v>
      </c>
      <c r="R2248" s="133">
        <v>0</v>
      </c>
      <c r="S2248" s="134">
        <v>1.6982578817299999E-5</v>
      </c>
      <c r="T2248" s="135">
        <v>3.1467407276219999E-8</v>
      </c>
      <c r="U2248" s="135">
        <v>0</v>
      </c>
      <c r="V2248" s="341">
        <v>3.6010604000000001E-4</v>
      </c>
      <c r="W2248" s="89" t="s">
        <v>6999</v>
      </c>
      <c r="X2248" s="89"/>
      <c r="Y2248" s="89"/>
      <c r="Z2248" s="90"/>
    </row>
    <row r="2249" spans="1:26" ht="14.5" customHeight="1">
      <c r="A2249" s="74" t="s">
        <v>7626</v>
      </c>
      <c r="B2249" s="129" t="s">
        <v>6992</v>
      </c>
      <c r="C2249" s="130" t="s">
        <v>7627</v>
      </c>
      <c r="D2249" s="131" t="s">
        <v>7610</v>
      </c>
      <c r="E2249" s="129" t="s">
        <v>957</v>
      </c>
      <c r="F2249" s="132" t="s">
        <v>7628</v>
      </c>
      <c r="G2249" s="132">
        <v>7.1090473739637581</v>
      </c>
      <c r="H2249" s="348">
        <v>7.1090473739637581</v>
      </c>
      <c r="I2249" s="74"/>
      <c r="J2249" s="337">
        <v>20.34516766917293</v>
      </c>
      <c r="K2249" s="338">
        <v>20.34516766917293</v>
      </c>
      <c r="L2249" s="74"/>
      <c r="M2249" s="339">
        <v>1.5124994</v>
      </c>
      <c r="N2249" s="340">
        <f t="shared" si="149"/>
        <v>1.5124994</v>
      </c>
      <c r="O2249" s="74"/>
      <c r="P2249" s="133">
        <v>1.4732371</v>
      </c>
      <c r="Q2249" s="133">
        <v>3.9262302999999998E-2</v>
      </c>
      <c r="R2249" s="133">
        <v>0</v>
      </c>
      <c r="S2249" s="134">
        <v>8.8323565888999994E-5</v>
      </c>
      <c r="T2249" s="135">
        <v>1.452008234053E-7</v>
      </c>
      <c r="U2249" s="135">
        <v>0</v>
      </c>
      <c r="V2249" s="341">
        <v>1.7782952999999999E-3</v>
      </c>
      <c r="W2249" s="89" t="s">
        <v>6999</v>
      </c>
      <c r="X2249" s="89"/>
      <c r="Y2249" s="89"/>
      <c r="Z2249" s="90"/>
    </row>
    <row r="2250" spans="1:26" ht="14.5" customHeight="1">
      <c r="A2250" s="74" t="s">
        <v>7629</v>
      </c>
      <c r="B2250" s="129" t="s">
        <v>6992</v>
      </c>
      <c r="C2250" s="130" t="s">
        <v>7630</v>
      </c>
      <c r="D2250" s="131" t="s">
        <v>7610</v>
      </c>
      <c r="E2250" s="129" t="s">
        <v>957</v>
      </c>
      <c r="F2250" s="132" t="s">
        <v>7631</v>
      </c>
      <c r="G2250" s="132">
        <v>8.0760354716779652</v>
      </c>
      <c r="H2250" s="348">
        <v>8.0760354716779652</v>
      </c>
      <c r="I2250" s="74"/>
      <c r="J2250" s="337">
        <v>22.61894887218045</v>
      </c>
      <c r="K2250" s="338">
        <v>22.61894887218045</v>
      </c>
      <c r="L2250" s="74"/>
      <c r="M2250" s="339">
        <v>1.7276341</v>
      </c>
      <c r="N2250" s="340">
        <f t="shared" si="149"/>
        <v>1.7276341</v>
      </c>
      <c r="O2250" s="74"/>
      <c r="P2250" s="133">
        <v>1.6830505</v>
      </c>
      <c r="Q2250" s="133">
        <v>4.4583592999999998E-2</v>
      </c>
      <c r="R2250" s="133">
        <v>0</v>
      </c>
      <c r="S2250" s="134">
        <v>1.0090230900099999E-4</v>
      </c>
      <c r="T2250" s="135">
        <v>1.6488015134960001E-7</v>
      </c>
      <c r="U2250" s="135">
        <v>0</v>
      </c>
      <c r="V2250" s="341">
        <v>2.0245008000000001E-3</v>
      </c>
      <c r="W2250" s="89" t="s">
        <v>6999</v>
      </c>
      <c r="X2250" s="89"/>
      <c r="Y2250" s="89"/>
      <c r="Z2250" s="90"/>
    </row>
    <row r="2251" spans="1:26" ht="14.5" customHeight="1">
      <c r="A2251" s="74" t="s">
        <v>7632</v>
      </c>
      <c r="B2251" s="129" t="s">
        <v>6992</v>
      </c>
      <c r="C2251" s="130" t="s">
        <v>7633</v>
      </c>
      <c r="D2251" s="131" t="s">
        <v>7610</v>
      </c>
      <c r="E2251" s="129" t="s">
        <v>957</v>
      </c>
      <c r="F2251" s="132" t="s">
        <v>7634</v>
      </c>
      <c r="G2251" s="132">
        <v>5.0619164995387074</v>
      </c>
      <c r="H2251" s="348">
        <v>5.0619164995387074</v>
      </c>
      <c r="I2251" s="74"/>
      <c r="J2251" s="337">
        <v>15.199116541353382</v>
      </c>
      <c r="K2251" s="338">
        <v>15.199116541353382</v>
      </c>
      <c r="L2251" s="74"/>
      <c r="M2251" s="339">
        <v>1.0657091000000001</v>
      </c>
      <c r="N2251" s="340">
        <f t="shared" si="149"/>
        <v>1.0657091000000001</v>
      </c>
      <c r="O2251" s="74"/>
      <c r="P2251" s="133">
        <v>1.0377242</v>
      </c>
      <c r="Q2251" s="133">
        <v>2.7984881E-2</v>
      </c>
      <c r="R2251" s="133">
        <v>0</v>
      </c>
      <c r="S2251" s="134">
        <v>6.2213679404000001E-5</v>
      </c>
      <c r="T2251" s="135">
        <v>1.034943806324E-7</v>
      </c>
      <c r="U2251" s="135">
        <v>0</v>
      </c>
      <c r="V2251" s="341">
        <v>1.2586741E-3</v>
      </c>
      <c r="W2251" s="89" t="s">
        <v>6999</v>
      </c>
      <c r="X2251" s="89"/>
      <c r="Y2251" s="89"/>
      <c r="Z2251" s="90"/>
    </row>
    <row r="2252" spans="1:26" ht="14.5" customHeight="1">
      <c r="A2252" s="74" t="s">
        <v>7635</v>
      </c>
      <c r="B2252" s="129" t="s">
        <v>6992</v>
      </c>
      <c r="C2252" s="130" t="s">
        <v>7636</v>
      </c>
      <c r="D2252" s="131" t="s">
        <v>7610</v>
      </c>
      <c r="E2252" s="129" t="s">
        <v>957</v>
      </c>
      <c r="F2252" s="132" t="s">
        <v>7637</v>
      </c>
      <c r="G2252" s="132">
        <v>1.9495649660823691</v>
      </c>
      <c r="H2252" s="348">
        <v>1.9495649660823691</v>
      </c>
      <c r="I2252" s="74"/>
      <c r="J2252" s="337">
        <v>7.4009930827067674</v>
      </c>
      <c r="K2252" s="338">
        <v>7.4009930827067674</v>
      </c>
      <c r="L2252" s="74"/>
      <c r="M2252" s="339">
        <v>0.38457118000000001</v>
      </c>
      <c r="N2252" s="340">
        <f t="shared" si="149"/>
        <v>0.38457118000000001</v>
      </c>
      <c r="O2252" s="74"/>
      <c r="P2252" s="133">
        <v>0.37373071000000002</v>
      </c>
      <c r="Q2252" s="133">
        <v>1.0840476999999999E-2</v>
      </c>
      <c r="R2252" s="133">
        <v>0</v>
      </c>
      <c r="S2252" s="134">
        <v>2.2405917180399998E-5</v>
      </c>
      <c r="T2252" s="135">
        <v>4.0090522875969999E-8</v>
      </c>
      <c r="U2252" s="135">
        <v>0</v>
      </c>
      <c r="V2252" s="341">
        <v>4.6927154000000001E-4</v>
      </c>
      <c r="W2252" s="89" t="s">
        <v>6999</v>
      </c>
      <c r="X2252" s="89"/>
      <c r="Y2252" s="89"/>
      <c r="Z2252" s="90"/>
    </row>
    <row r="2253" spans="1:26" ht="14.5" customHeight="1">
      <c r="A2253" s="74" t="s">
        <v>7638</v>
      </c>
      <c r="B2253" s="129" t="s">
        <v>6992</v>
      </c>
      <c r="C2253" s="130" t="s">
        <v>7639</v>
      </c>
      <c r="D2253" s="131" t="s">
        <v>7610</v>
      </c>
      <c r="E2253" s="129" t="s">
        <v>957</v>
      </c>
      <c r="F2253" s="132" t="s">
        <v>7640</v>
      </c>
      <c r="G2253" s="132">
        <v>1.9495649660823691</v>
      </c>
      <c r="H2253" s="348">
        <v>1.9495649660823691</v>
      </c>
      <c r="I2253" s="74"/>
      <c r="J2253" s="337">
        <v>7.4009930827067674</v>
      </c>
      <c r="K2253" s="338">
        <v>7.4009930827067674</v>
      </c>
      <c r="L2253" s="74"/>
      <c r="M2253" s="339">
        <v>0.38457118000000001</v>
      </c>
      <c r="N2253" s="340">
        <f t="shared" si="149"/>
        <v>0.38457118000000001</v>
      </c>
      <c r="O2253" s="74"/>
      <c r="P2253" s="133">
        <v>0.37373071000000002</v>
      </c>
      <c r="Q2253" s="133">
        <v>1.0840476999999999E-2</v>
      </c>
      <c r="R2253" s="133">
        <v>0</v>
      </c>
      <c r="S2253" s="134">
        <v>2.2405917180399998E-5</v>
      </c>
      <c r="T2253" s="135">
        <v>4.0090522875969999E-8</v>
      </c>
      <c r="U2253" s="135">
        <v>0</v>
      </c>
      <c r="V2253" s="341">
        <v>4.6927154000000001E-4</v>
      </c>
      <c r="W2253" s="89" t="s">
        <v>6999</v>
      </c>
      <c r="X2253" s="89"/>
      <c r="Y2253" s="89"/>
      <c r="Z2253" s="90"/>
    </row>
    <row r="2254" spans="1:26" ht="14.5" customHeight="1">
      <c r="A2254" s="74" t="s">
        <v>7641</v>
      </c>
      <c r="B2254" s="129" t="s">
        <v>6992</v>
      </c>
      <c r="C2254" s="130" t="s">
        <v>7642</v>
      </c>
      <c r="D2254" s="131" t="s">
        <v>7610</v>
      </c>
      <c r="E2254" s="129" t="s">
        <v>957</v>
      </c>
      <c r="F2254" s="132" t="s">
        <v>7643</v>
      </c>
      <c r="G2254" s="132">
        <v>1.9495649660823691</v>
      </c>
      <c r="H2254" s="348">
        <v>1.9495649660823691</v>
      </c>
      <c r="I2254" s="74"/>
      <c r="J2254" s="337">
        <v>7.4009930827067674</v>
      </c>
      <c r="K2254" s="338">
        <v>7.4009930827067674</v>
      </c>
      <c r="L2254" s="74"/>
      <c r="M2254" s="339">
        <v>0.38457118000000001</v>
      </c>
      <c r="N2254" s="340">
        <f t="shared" si="149"/>
        <v>0.38457118000000001</v>
      </c>
      <c r="O2254" s="74"/>
      <c r="P2254" s="133">
        <v>0.37373071000000002</v>
      </c>
      <c r="Q2254" s="133">
        <v>1.0840476999999999E-2</v>
      </c>
      <c r="R2254" s="133">
        <v>0</v>
      </c>
      <c r="S2254" s="134">
        <v>2.2405917180399998E-5</v>
      </c>
      <c r="T2254" s="135">
        <v>4.0090522875969999E-8</v>
      </c>
      <c r="U2254" s="135">
        <v>0</v>
      </c>
      <c r="V2254" s="341">
        <v>4.6927154000000001E-4</v>
      </c>
      <c r="W2254" s="89" t="s">
        <v>6999</v>
      </c>
      <c r="X2254" s="89"/>
      <c r="Y2254" s="89"/>
      <c r="Z2254" s="90"/>
    </row>
    <row r="2255" spans="1:26" ht="14.5" customHeight="1">
      <c r="A2255" s="74" t="s">
        <v>7644</v>
      </c>
      <c r="B2255" s="129" t="s">
        <v>6992</v>
      </c>
      <c r="C2255" s="130" t="s">
        <v>7645</v>
      </c>
      <c r="D2255" s="131" t="s">
        <v>7610</v>
      </c>
      <c r="E2255" s="129" t="s">
        <v>957</v>
      </c>
      <c r="F2255" s="132" t="s">
        <v>7646</v>
      </c>
      <c r="G2255" s="132">
        <v>3.9971741855830469</v>
      </c>
      <c r="H2255" s="348">
        <v>3.9971741855830469</v>
      </c>
      <c r="I2255" s="74"/>
      <c r="J2255" s="337">
        <v>12.440091729323308</v>
      </c>
      <c r="K2255" s="338">
        <v>12.440091729323308</v>
      </c>
      <c r="L2255" s="74"/>
      <c r="M2255" s="339">
        <v>0.83342782999999998</v>
      </c>
      <c r="N2255" s="340">
        <f t="shared" si="149"/>
        <v>0.83342782999999998</v>
      </c>
      <c r="O2255" s="74"/>
      <c r="P2255" s="133">
        <v>0.81131101000000005</v>
      </c>
      <c r="Q2255" s="133">
        <v>2.2116822000000001E-2</v>
      </c>
      <c r="R2255" s="133">
        <v>0</v>
      </c>
      <c r="S2255" s="134">
        <v>4.8639748362E-5</v>
      </c>
      <c r="T2255" s="135">
        <v>8.1792979467040004E-8</v>
      </c>
      <c r="U2255" s="135">
        <v>0</v>
      </c>
      <c r="V2255" s="341">
        <v>9.9005865000000005E-4</v>
      </c>
      <c r="W2255" s="89" t="s">
        <v>6999</v>
      </c>
      <c r="X2255" s="89"/>
      <c r="Y2255" s="89"/>
      <c r="Z2255" s="90"/>
    </row>
    <row r="2256" spans="1:26" ht="14.5" customHeight="1">
      <c r="A2256" s="74" t="s">
        <v>7647</v>
      </c>
      <c r="B2256" s="129" t="s">
        <v>6992</v>
      </c>
      <c r="C2256" s="130" t="s">
        <v>7648</v>
      </c>
      <c r="D2256" s="131" t="s">
        <v>7610</v>
      </c>
      <c r="E2256" s="129" t="s">
        <v>957</v>
      </c>
      <c r="F2256" s="132" t="s">
        <v>7649</v>
      </c>
      <c r="G2256" s="132">
        <v>4.0201966387947436</v>
      </c>
      <c r="H2256" s="348">
        <v>4.0201966387947436</v>
      </c>
      <c r="I2256" s="74"/>
      <c r="J2256" s="337">
        <v>12.500181954887218</v>
      </c>
      <c r="K2256" s="338">
        <v>12.500181954887218</v>
      </c>
      <c r="L2256" s="74"/>
      <c r="M2256" s="339">
        <v>0.83906115999999997</v>
      </c>
      <c r="N2256" s="340">
        <f t="shared" si="149"/>
        <v>0.83906115999999997</v>
      </c>
      <c r="O2256" s="74"/>
      <c r="P2256" s="133">
        <v>0.81681241999999998</v>
      </c>
      <c r="Q2256" s="133">
        <v>2.2248740999999999E-2</v>
      </c>
      <c r="R2256" s="133">
        <v>0</v>
      </c>
      <c r="S2256" s="134">
        <v>4.8969569148000002E-5</v>
      </c>
      <c r="T2256" s="135">
        <v>8.2280844963920011E-8</v>
      </c>
      <c r="U2256" s="135">
        <v>0</v>
      </c>
      <c r="V2256" s="341">
        <v>9.9589893000000002E-4</v>
      </c>
      <c r="W2256" s="89" t="s">
        <v>6999</v>
      </c>
      <c r="X2256" s="89"/>
      <c r="Y2256" s="89"/>
      <c r="Z2256" s="90"/>
    </row>
    <row r="2257" spans="1:26" ht="14.5" customHeight="1">
      <c r="A2257" s="74" t="s">
        <v>7650</v>
      </c>
      <c r="B2257" s="129" t="s">
        <v>6992</v>
      </c>
      <c r="C2257" s="130" t="s">
        <v>7651</v>
      </c>
      <c r="D2257" s="131" t="s">
        <v>7610</v>
      </c>
      <c r="E2257" s="129" t="s">
        <v>957</v>
      </c>
      <c r="F2257" s="132" t="s">
        <v>7652</v>
      </c>
      <c r="G2257" s="132">
        <v>3.0384358605185708</v>
      </c>
      <c r="H2257" s="348">
        <v>3.0384358605185708</v>
      </c>
      <c r="I2257" s="74"/>
      <c r="J2257" s="337">
        <v>10.174768421052631</v>
      </c>
      <c r="K2257" s="338">
        <v>10.174768421052631</v>
      </c>
      <c r="L2257" s="74"/>
      <c r="M2257" s="339">
        <v>0.62110175999999995</v>
      </c>
      <c r="N2257" s="340">
        <f t="shared" si="149"/>
        <v>0.62110175999999995</v>
      </c>
      <c r="O2257" s="74"/>
      <c r="P2257" s="133">
        <v>0.60426170000000001</v>
      </c>
      <c r="Q2257" s="133">
        <v>1.6840062999999999E-2</v>
      </c>
      <c r="R2257" s="133">
        <v>0</v>
      </c>
      <c r="S2257" s="134">
        <v>3.6226721019E-5</v>
      </c>
      <c r="T2257" s="135">
        <v>6.2278340969810002E-8</v>
      </c>
      <c r="U2257" s="135">
        <v>0</v>
      </c>
      <c r="V2257" s="341">
        <v>7.4556220000000003E-4</v>
      </c>
      <c r="W2257" s="89" t="s">
        <v>6999</v>
      </c>
      <c r="X2257" s="89"/>
      <c r="Y2257" s="89"/>
      <c r="Z2257" s="90"/>
    </row>
    <row r="2258" spans="1:26" ht="14.5" customHeight="1">
      <c r="A2258" s="74" t="s">
        <v>7653</v>
      </c>
      <c r="B2258" s="129" t="s">
        <v>6992</v>
      </c>
      <c r="C2258" s="130" t="s">
        <v>7654</v>
      </c>
      <c r="D2258" s="131" t="s">
        <v>7610</v>
      </c>
      <c r="E2258" s="129" t="s">
        <v>957</v>
      </c>
      <c r="F2258" s="132" t="s">
        <v>7655</v>
      </c>
      <c r="G2258" s="132">
        <v>6.6216798989991839</v>
      </c>
      <c r="H2258" s="348">
        <v>6.6216798989991839</v>
      </c>
      <c r="I2258" s="74"/>
      <c r="J2258" s="337">
        <v>19.038399248120299</v>
      </c>
      <c r="K2258" s="338">
        <v>19.038399248120299</v>
      </c>
      <c r="L2258" s="74"/>
      <c r="M2258" s="339">
        <v>1.4068712000000001</v>
      </c>
      <c r="N2258" s="340">
        <f t="shared" si="149"/>
        <v>1.4068712000000001</v>
      </c>
      <c r="O2258" s="74"/>
      <c r="P2258" s="133">
        <v>1.3702991</v>
      </c>
      <c r="Q2258" s="133">
        <v>3.6572090000000002E-2</v>
      </c>
      <c r="R2258" s="133">
        <v>0</v>
      </c>
      <c r="S2258" s="134">
        <v>8.215222704300001E-5</v>
      </c>
      <c r="T2258" s="135">
        <v>1.3525181373760001E-7</v>
      </c>
      <c r="U2258" s="135">
        <v>0</v>
      </c>
      <c r="V2258" s="341">
        <v>1.6556084E-3</v>
      </c>
      <c r="W2258" s="89" t="s">
        <v>6999</v>
      </c>
      <c r="X2258" s="89"/>
      <c r="Y2258" s="89"/>
      <c r="Z2258" s="90"/>
    </row>
    <row r="2259" spans="1:26" ht="14.5" customHeight="1">
      <c r="A2259" s="74" t="s">
        <v>7656</v>
      </c>
      <c r="B2259" s="129" t="s">
        <v>6992</v>
      </c>
      <c r="C2259" s="130" t="s">
        <v>7657</v>
      </c>
      <c r="D2259" s="131" t="s">
        <v>7610</v>
      </c>
      <c r="E2259" s="129" t="s">
        <v>957</v>
      </c>
      <c r="F2259" s="132" t="s">
        <v>7658</v>
      </c>
      <c r="G2259" s="132">
        <v>5.2237308940826015</v>
      </c>
      <c r="H2259" s="348">
        <v>5.2237308940826015</v>
      </c>
      <c r="I2259" s="74"/>
      <c r="J2259" s="337">
        <v>18.604365413533834</v>
      </c>
      <c r="K2259" s="338">
        <v>18.604365413533834</v>
      </c>
      <c r="L2259" s="74"/>
      <c r="M2259" s="339">
        <v>1.0718413</v>
      </c>
      <c r="N2259" s="340">
        <f t="shared" si="149"/>
        <v>1.0718413</v>
      </c>
      <c r="O2259" s="74"/>
      <c r="P2259" s="133">
        <v>1.0426441</v>
      </c>
      <c r="Q2259" s="133">
        <v>2.9197184000000001E-2</v>
      </c>
      <c r="R2259" s="133">
        <v>0</v>
      </c>
      <c r="S2259" s="134">
        <v>6.2508641045000006E-5</v>
      </c>
      <c r="T2259" s="135">
        <v>1.079777514339E-7</v>
      </c>
      <c r="U2259" s="135">
        <v>0</v>
      </c>
      <c r="V2259" s="341">
        <v>1.2733369E-3</v>
      </c>
      <c r="W2259" s="89" t="s">
        <v>6999</v>
      </c>
      <c r="X2259" s="89"/>
      <c r="Y2259" s="89"/>
      <c r="Z2259" s="90"/>
    </row>
    <row r="2260" spans="1:26" ht="14.5" customHeight="1">
      <c r="B2260" s="129" t="s">
        <v>6992</v>
      </c>
      <c r="C2260" s="127" t="s">
        <v>7659</v>
      </c>
      <c r="D2260" s="127" t="s">
        <v>7660</v>
      </c>
      <c r="G2260" s="74"/>
      <c r="H2260" s="74"/>
      <c r="I2260" s="74"/>
      <c r="J2260" s="115"/>
      <c r="K2260" s="74"/>
      <c r="L2260" s="74"/>
      <c r="M2260" s="115"/>
      <c r="N2260" s="74"/>
      <c r="O2260" s="74"/>
      <c r="P2260" s="74"/>
      <c r="V2260" s="74"/>
      <c r="W2260" s="89"/>
      <c r="X2260" s="89"/>
      <c r="Y2260" s="89"/>
      <c r="Z2260" s="90"/>
    </row>
    <row r="2261" spans="1:26" ht="14.5" customHeight="1">
      <c r="A2261" s="74" t="s">
        <v>7661</v>
      </c>
      <c r="B2261" s="129" t="s">
        <v>6992</v>
      </c>
      <c r="C2261" s="130" t="s">
        <v>7662</v>
      </c>
      <c r="D2261" s="131" t="s">
        <v>7660</v>
      </c>
      <c r="E2261" s="129" t="s">
        <v>957</v>
      </c>
      <c r="F2261" s="132" t="s">
        <v>7663</v>
      </c>
      <c r="G2261" s="132">
        <v>0.59820495539318197</v>
      </c>
      <c r="H2261" s="348">
        <v>0.59820495539318197</v>
      </c>
      <c r="I2261" s="74"/>
      <c r="J2261" s="337">
        <v>3.3542777443609024</v>
      </c>
      <c r="K2261" s="338">
        <v>3.3542777443609024</v>
      </c>
      <c r="L2261" s="74"/>
      <c r="M2261" s="339">
        <v>9.7747819999999999E-2</v>
      </c>
      <c r="N2261" s="340">
        <f t="shared" ref="N2261:N2267" si="150">M2261</f>
        <v>9.7747819999999999E-2</v>
      </c>
      <c r="O2261" s="74"/>
      <c r="P2261" s="133">
        <v>9.4371463000000003E-2</v>
      </c>
      <c r="Q2261" s="133">
        <v>3.3763562000000001E-3</v>
      </c>
      <c r="R2261" s="133">
        <v>0</v>
      </c>
      <c r="S2261" s="134">
        <v>5.6577615465900003E-6</v>
      </c>
      <c r="T2261" s="135">
        <v>1.248652445225E-8</v>
      </c>
      <c r="U2261" s="135">
        <v>0</v>
      </c>
      <c r="V2261" s="341">
        <v>1.3491522999999999E-4</v>
      </c>
      <c r="W2261" s="89" t="s">
        <v>6999</v>
      </c>
      <c r="X2261" s="89"/>
      <c r="Y2261" s="89"/>
      <c r="Z2261" s="90"/>
    </row>
    <row r="2262" spans="1:26" ht="14.5" customHeight="1">
      <c r="A2262" s="74" t="s">
        <v>7664</v>
      </c>
      <c r="B2262" s="129" t="s">
        <v>6992</v>
      </c>
      <c r="C2262" s="130" t="s">
        <v>7665</v>
      </c>
      <c r="D2262" s="131" t="s">
        <v>7660</v>
      </c>
      <c r="E2262" s="129" t="s">
        <v>957</v>
      </c>
      <c r="F2262" s="132" t="s">
        <v>7666</v>
      </c>
      <c r="G2262" s="132">
        <v>1.015328304138631</v>
      </c>
      <c r="H2262" s="348">
        <v>1.015328304138631</v>
      </c>
      <c r="I2262" s="74"/>
      <c r="J2262" s="337">
        <v>4.3269226315789471</v>
      </c>
      <c r="K2262" s="338">
        <v>4.3269226315789471</v>
      </c>
      <c r="L2262" s="74"/>
      <c r="M2262" s="339">
        <v>0.18722092000000001</v>
      </c>
      <c r="N2262" s="340">
        <f t="shared" si="150"/>
        <v>0.18722092000000001</v>
      </c>
      <c r="O2262" s="74"/>
      <c r="P2262" s="133">
        <v>0.18158431999999999</v>
      </c>
      <c r="Q2262" s="133">
        <v>5.6366003E-3</v>
      </c>
      <c r="R2262" s="133">
        <v>0</v>
      </c>
      <c r="S2262" s="134">
        <v>1.0886349967000001E-5</v>
      </c>
      <c r="T2262" s="135">
        <v>2.084541495958E-8</v>
      </c>
      <c r="U2262" s="135">
        <v>0</v>
      </c>
      <c r="V2262" s="341">
        <v>2.4046081999999999E-4</v>
      </c>
      <c r="W2262" s="89" t="s">
        <v>6999</v>
      </c>
      <c r="X2262" s="89"/>
      <c r="Y2262" s="89"/>
      <c r="Z2262" s="90"/>
    </row>
    <row r="2263" spans="1:26" ht="14.5" customHeight="1">
      <c r="A2263" s="74" t="s">
        <v>7667</v>
      </c>
      <c r="B2263" s="129" t="s">
        <v>6992</v>
      </c>
      <c r="C2263" s="130" t="s">
        <v>7668</v>
      </c>
      <c r="D2263" s="131" t="s">
        <v>7660</v>
      </c>
      <c r="E2263" s="129" t="s">
        <v>957</v>
      </c>
      <c r="F2263" s="132" t="s">
        <v>7669</v>
      </c>
      <c r="G2263" s="132">
        <v>0.10760144586755341</v>
      </c>
      <c r="H2263" s="348">
        <v>0.10760144586755341</v>
      </c>
      <c r="I2263" s="74"/>
      <c r="J2263" s="337">
        <v>0.66407036090225557</v>
      </c>
      <c r="K2263" s="338">
        <v>0.66407036090225557</v>
      </c>
      <c r="L2263" s="74"/>
      <c r="M2263" s="339">
        <v>1.5973733E-2</v>
      </c>
      <c r="N2263" s="340">
        <f t="shared" si="150"/>
        <v>1.5973733E-2</v>
      </c>
      <c r="O2263" s="74"/>
      <c r="P2263" s="133">
        <v>1.5368272000000001E-2</v>
      </c>
      <c r="Q2263" s="133">
        <v>6.0546082999999998E-4</v>
      </c>
      <c r="R2263" s="133">
        <v>0</v>
      </c>
      <c r="S2263" s="134">
        <v>9.2135922866000002E-7</v>
      </c>
      <c r="T2263" s="135">
        <v>2.2391302893820003E-9</v>
      </c>
      <c r="U2263" s="135">
        <v>0</v>
      </c>
      <c r="V2263" s="342">
        <v>2.3665453E-5</v>
      </c>
      <c r="W2263" s="89" t="s">
        <v>6999</v>
      </c>
      <c r="X2263" s="89"/>
      <c r="Y2263" s="89"/>
      <c r="Z2263" s="90"/>
    </row>
    <row r="2264" spans="1:26" ht="14.5" customHeight="1">
      <c r="A2264" s="74" t="s">
        <v>7670</v>
      </c>
      <c r="B2264" s="129" t="s">
        <v>6992</v>
      </c>
      <c r="C2264" s="130" t="s">
        <v>7671</v>
      </c>
      <c r="D2264" s="131" t="s">
        <v>7660</v>
      </c>
      <c r="E2264" s="129" t="s">
        <v>957</v>
      </c>
      <c r="F2264" s="132" t="s">
        <v>7672</v>
      </c>
      <c r="G2264" s="132">
        <v>0.49120967458200399</v>
      </c>
      <c r="H2264" s="348">
        <v>0.49120967458200399</v>
      </c>
      <c r="I2264" s="74"/>
      <c r="J2264" s="337">
        <v>3.2712320300751876</v>
      </c>
      <c r="K2264" s="338">
        <v>3.2712320300751876</v>
      </c>
      <c r="L2264" s="74"/>
      <c r="M2264" s="339">
        <v>6.6917819000000003E-2</v>
      </c>
      <c r="N2264" s="340">
        <f t="shared" si="150"/>
        <v>6.6917819000000003E-2</v>
      </c>
      <c r="O2264" s="74"/>
      <c r="P2264" s="133">
        <v>6.4157639000000002E-2</v>
      </c>
      <c r="Q2264" s="133">
        <v>2.7601793999999999E-3</v>
      </c>
      <c r="R2264" s="133">
        <v>0</v>
      </c>
      <c r="S2264" s="134">
        <v>3.8463812465599998E-6</v>
      </c>
      <c r="T2264" s="135">
        <v>1.0207763889250001E-8</v>
      </c>
      <c r="U2264" s="135">
        <v>0</v>
      </c>
      <c r="V2264" s="341">
        <v>1.0573569E-4</v>
      </c>
      <c r="W2264" s="89" t="s">
        <v>6999</v>
      </c>
      <c r="X2264" s="89"/>
      <c r="Y2264" s="89"/>
      <c r="Z2264" s="90"/>
    </row>
    <row r="2265" spans="1:26" ht="14.5" customHeight="1">
      <c r="A2265" s="74" t="s">
        <v>7673</v>
      </c>
      <c r="B2265" s="129" t="s">
        <v>6992</v>
      </c>
      <c r="C2265" s="130" t="s">
        <v>7674</v>
      </c>
      <c r="D2265" s="131" t="s">
        <v>7660</v>
      </c>
      <c r="E2265" s="129" t="s">
        <v>957</v>
      </c>
      <c r="F2265" s="132" t="s">
        <v>7675</v>
      </c>
      <c r="G2265" s="132">
        <v>0.71907848952862896</v>
      </c>
      <c r="H2265" s="348">
        <v>0.71907848952862896</v>
      </c>
      <c r="I2265" s="74"/>
      <c r="J2265" s="337">
        <v>3.2854106015037594</v>
      </c>
      <c r="K2265" s="338">
        <v>3.2854106015037594</v>
      </c>
      <c r="L2265" s="74"/>
      <c r="M2265" s="339">
        <v>0.13077533</v>
      </c>
      <c r="N2265" s="340">
        <f t="shared" si="150"/>
        <v>0.13077533</v>
      </c>
      <c r="O2265" s="74"/>
      <c r="P2265" s="133">
        <v>0.12676122000000001</v>
      </c>
      <c r="Q2265" s="133">
        <v>4.0141155000000001E-3</v>
      </c>
      <c r="R2265" s="133">
        <v>0</v>
      </c>
      <c r="S2265" s="134">
        <v>7.5995933397000004E-6</v>
      </c>
      <c r="T2265" s="135">
        <v>1.484510153391E-8</v>
      </c>
      <c r="U2265" s="135">
        <v>0</v>
      </c>
      <c r="V2265" s="341">
        <v>1.6803696E-4</v>
      </c>
      <c r="W2265" s="89" t="s">
        <v>6999</v>
      </c>
      <c r="X2265" s="89"/>
      <c r="Y2265" s="89"/>
      <c r="Z2265" s="90"/>
    </row>
    <row r="2266" spans="1:26" ht="14.5" customHeight="1">
      <c r="A2266" s="74" t="s">
        <v>7676</v>
      </c>
      <c r="B2266" s="129" t="s">
        <v>6992</v>
      </c>
      <c r="C2266" s="130" t="s">
        <v>7677</v>
      </c>
      <c r="D2266" s="131" t="s">
        <v>7660</v>
      </c>
      <c r="E2266" s="129" t="s">
        <v>957</v>
      </c>
      <c r="F2266" s="132" t="s">
        <v>7678</v>
      </c>
      <c r="G2266" s="132">
        <v>0.41489149280600895</v>
      </c>
      <c r="H2266" s="348">
        <v>0.41489149280600895</v>
      </c>
      <c r="I2266" s="74"/>
      <c r="J2266" s="337">
        <v>2.6107520300751874</v>
      </c>
      <c r="K2266" s="338">
        <v>2.6107520300751874</v>
      </c>
      <c r="L2266" s="74"/>
      <c r="M2266" s="339">
        <v>5.8910696999999998E-2</v>
      </c>
      <c r="N2266" s="340">
        <f t="shared" si="150"/>
        <v>5.8910696999999998E-2</v>
      </c>
      <c r="O2266" s="74"/>
      <c r="P2266" s="133">
        <v>5.6588067999999998E-2</v>
      </c>
      <c r="Q2266" s="133">
        <v>2.3226299E-3</v>
      </c>
      <c r="R2266" s="133">
        <v>0</v>
      </c>
      <c r="S2266" s="134">
        <v>3.3925699948000003E-6</v>
      </c>
      <c r="T2266" s="135">
        <v>8.589607532530001E-9</v>
      </c>
      <c r="U2266" s="135">
        <v>0</v>
      </c>
      <c r="V2266" s="342">
        <v>9.0719094999999996E-5</v>
      </c>
      <c r="W2266" s="89" t="s">
        <v>6999</v>
      </c>
      <c r="X2266" s="89"/>
      <c r="Y2266" s="89"/>
      <c r="Z2266" s="90"/>
    </row>
    <row r="2267" spans="1:26" ht="14.5" customHeight="1">
      <c r="A2267" s="74" t="s">
        <v>7679</v>
      </c>
      <c r="B2267" s="129" t="s">
        <v>6992</v>
      </c>
      <c r="C2267" s="130" t="s">
        <v>7680</v>
      </c>
      <c r="D2267" s="131" t="s">
        <v>7660</v>
      </c>
      <c r="E2267" s="129" t="s">
        <v>957</v>
      </c>
      <c r="F2267" s="132" t="s">
        <v>7681</v>
      </c>
      <c r="G2267" s="132">
        <v>1.0714142276123249</v>
      </c>
      <c r="H2267" s="348">
        <v>1.0714142276123249</v>
      </c>
      <c r="I2267" s="74"/>
      <c r="J2267" s="337">
        <v>4.3569748872180449</v>
      </c>
      <c r="K2267" s="338">
        <v>4.3569748872180449</v>
      </c>
      <c r="L2267" s="74"/>
      <c r="M2267" s="339">
        <v>0.20571696</v>
      </c>
      <c r="N2267" s="340">
        <f t="shared" si="150"/>
        <v>0.20571696</v>
      </c>
      <c r="O2267" s="74"/>
      <c r="P2267" s="133">
        <v>0.19974312999999999</v>
      </c>
      <c r="Q2267" s="133">
        <v>5.9738363999999999E-3</v>
      </c>
      <c r="R2267" s="133">
        <v>0</v>
      </c>
      <c r="S2267" s="134">
        <v>1.19750076346E-5</v>
      </c>
      <c r="T2267" s="135">
        <v>2.2092590638580001E-8</v>
      </c>
      <c r="U2267" s="135">
        <v>0</v>
      </c>
      <c r="V2267" s="341">
        <v>2.5582797E-4</v>
      </c>
      <c r="W2267" s="89" t="s">
        <v>6999</v>
      </c>
      <c r="X2267" s="89"/>
      <c r="Y2267" s="89"/>
      <c r="Z2267" s="90"/>
    </row>
    <row r="2268" spans="1:26" ht="14.5" customHeight="1">
      <c r="B2268" s="129" t="s">
        <v>6992</v>
      </c>
      <c r="C2268" s="127" t="s">
        <v>7682</v>
      </c>
      <c r="D2268" s="127" t="s">
        <v>7683</v>
      </c>
      <c r="G2268" s="74"/>
      <c r="H2268" s="74"/>
      <c r="I2268" s="74"/>
      <c r="J2268" s="115"/>
      <c r="K2268" s="74"/>
      <c r="L2268" s="74"/>
      <c r="M2268" s="115"/>
      <c r="N2268" s="74"/>
      <c r="O2268" s="74"/>
      <c r="P2268" s="74"/>
      <c r="V2268" s="74"/>
      <c r="W2268" s="89"/>
      <c r="X2268" s="89"/>
      <c r="Y2268" s="89"/>
      <c r="Z2268" s="90"/>
    </row>
    <row r="2269" spans="1:26" ht="14.5" customHeight="1">
      <c r="A2269" s="74" t="s">
        <v>7684</v>
      </c>
      <c r="B2269" s="129" t="s">
        <v>6992</v>
      </c>
      <c r="C2269" s="130" t="s">
        <v>7685</v>
      </c>
      <c r="D2269" s="131" t="s">
        <v>7683</v>
      </c>
      <c r="E2269" s="129" t="s">
        <v>957</v>
      </c>
      <c r="F2269" s="132" t="s">
        <v>7686</v>
      </c>
      <c r="G2269" s="132">
        <v>2.4210387040846744</v>
      </c>
      <c r="H2269" s="348">
        <v>2.4210387040846744</v>
      </c>
      <c r="I2269" s="74"/>
      <c r="J2269" s="337">
        <v>9.4712390977443608</v>
      </c>
      <c r="K2269" s="338">
        <v>9.4712390977443608</v>
      </c>
      <c r="L2269" s="74"/>
      <c r="M2269" s="339">
        <v>0.47203693000000002</v>
      </c>
      <c r="N2269" s="340">
        <f t="shared" ref="N2269:N2280" si="151">M2269</f>
        <v>0.47203693000000002</v>
      </c>
      <c r="O2269" s="74"/>
      <c r="P2269" s="133">
        <v>0.45856359000000002</v>
      </c>
      <c r="Q2269" s="133">
        <v>1.3473344E-2</v>
      </c>
      <c r="R2269" s="133">
        <v>0</v>
      </c>
      <c r="S2269" s="134">
        <v>2.7491822142999999E-5</v>
      </c>
      <c r="T2269" s="135">
        <v>4.9827457449809994E-8</v>
      </c>
      <c r="U2269" s="135">
        <v>0</v>
      </c>
      <c r="V2269" s="341">
        <v>5.8044642999999999E-4</v>
      </c>
      <c r="W2269" s="89" t="s">
        <v>6999</v>
      </c>
      <c r="X2269" s="89"/>
      <c r="Y2269" s="89"/>
      <c r="Z2269" s="90"/>
    </row>
    <row r="2270" spans="1:26" ht="14.5" customHeight="1">
      <c r="A2270" s="74" t="s">
        <v>7687</v>
      </c>
      <c r="B2270" s="129" t="s">
        <v>6992</v>
      </c>
      <c r="C2270" s="130" t="s">
        <v>7688</v>
      </c>
      <c r="D2270" s="131" t="s">
        <v>7683</v>
      </c>
      <c r="E2270" s="129" t="s">
        <v>957</v>
      </c>
      <c r="F2270" s="132" t="s">
        <v>7689</v>
      </c>
      <c r="G2270" s="132">
        <v>8.5514436264871208</v>
      </c>
      <c r="H2270" s="348">
        <v>8.5514436264871208</v>
      </c>
      <c r="I2270" s="74"/>
      <c r="J2270" s="337">
        <v>24.334160150375936</v>
      </c>
      <c r="K2270" s="338">
        <v>24.334160150375936</v>
      </c>
      <c r="L2270" s="74"/>
      <c r="M2270" s="339">
        <v>1.822074</v>
      </c>
      <c r="N2270" s="340">
        <f t="shared" si="151"/>
        <v>1.822074</v>
      </c>
      <c r="O2270" s="74"/>
      <c r="P2270" s="133">
        <v>1.77485</v>
      </c>
      <c r="Q2270" s="133">
        <v>4.7223996999999997E-2</v>
      </c>
      <c r="R2270" s="133">
        <v>0</v>
      </c>
      <c r="S2270" s="134">
        <v>1.06405875128E-4</v>
      </c>
      <c r="T2270" s="135">
        <v>1.7464496116320001E-7</v>
      </c>
      <c r="U2270" s="135">
        <v>0</v>
      </c>
      <c r="V2270" s="341">
        <v>2.1403677E-3</v>
      </c>
      <c r="W2270" s="89" t="s">
        <v>6999</v>
      </c>
      <c r="X2270" s="89"/>
      <c r="Y2270" s="89"/>
      <c r="Z2270" s="90"/>
    </row>
    <row r="2271" spans="1:26" ht="14.5" customHeight="1">
      <c r="A2271" s="74" t="s">
        <v>7690</v>
      </c>
      <c r="B2271" s="129" t="s">
        <v>6992</v>
      </c>
      <c r="C2271" s="130" t="s">
        <v>7691</v>
      </c>
      <c r="D2271" s="131" t="s">
        <v>7683</v>
      </c>
      <c r="E2271" s="129" t="s">
        <v>957</v>
      </c>
      <c r="F2271" s="132" t="s">
        <v>7622</v>
      </c>
      <c r="G2271" s="132">
        <v>1.9470826879068253</v>
      </c>
      <c r="H2271" s="348">
        <v>1.9470826879068253</v>
      </c>
      <c r="I2271" s="74"/>
      <c r="J2271" s="337">
        <v>8.4434330827067665</v>
      </c>
      <c r="K2271" s="338">
        <v>8.4434330827067665</v>
      </c>
      <c r="L2271" s="74"/>
      <c r="M2271" s="339">
        <v>0.36921556999999999</v>
      </c>
      <c r="N2271" s="340">
        <f t="shared" si="151"/>
        <v>0.36921556999999999</v>
      </c>
      <c r="O2271" s="74"/>
      <c r="P2271" s="133">
        <v>0.35830985999999998</v>
      </c>
      <c r="Q2271" s="133">
        <v>1.0905717000000001E-2</v>
      </c>
      <c r="R2271" s="133">
        <v>0</v>
      </c>
      <c r="S2271" s="134">
        <v>2.1481406296999998E-5</v>
      </c>
      <c r="T2271" s="135">
        <v>4.0331793062620005E-8</v>
      </c>
      <c r="U2271" s="135">
        <v>0</v>
      </c>
      <c r="V2271" s="341">
        <v>4.5946139E-4</v>
      </c>
      <c r="W2271" s="89" t="s">
        <v>6999</v>
      </c>
      <c r="X2271" s="89"/>
      <c r="Y2271" s="89"/>
      <c r="Z2271" s="90"/>
    </row>
    <row r="2272" spans="1:26" ht="14.5" customHeight="1">
      <c r="A2272" s="74" t="s">
        <v>7692</v>
      </c>
      <c r="B2272" s="129" t="s">
        <v>6992</v>
      </c>
      <c r="C2272" s="130" t="s">
        <v>7693</v>
      </c>
      <c r="D2272" s="131" t="s">
        <v>7683</v>
      </c>
      <c r="E2272" s="129" t="s">
        <v>957</v>
      </c>
      <c r="F2272" s="132" t="s">
        <v>7694</v>
      </c>
      <c r="G2272" s="132">
        <v>5.3179492791293974</v>
      </c>
      <c r="H2272" s="348">
        <v>5.3179492791293974</v>
      </c>
      <c r="I2272" s="74"/>
      <c r="J2272" s="337">
        <v>15.679662406015037</v>
      </c>
      <c r="K2272" s="338">
        <v>15.679662406015037</v>
      </c>
      <c r="L2272" s="74"/>
      <c r="M2272" s="339">
        <v>1.1192861000000001</v>
      </c>
      <c r="N2272" s="340">
        <f t="shared" si="151"/>
        <v>1.1192861000000001</v>
      </c>
      <c r="O2272" s="74"/>
      <c r="P2272" s="133">
        <v>1.0899266000000001</v>
      </c>
      <c r="Q2272" s="133">
        <v>2.9359488999999999E-2</v>
      </c>
      <c r="R2272" s="133">
        <v>0</v>
      </c>
      <c r="S2272" s="134">
        <v>6.5343321889000007E-5</v>
      </c>
      <c r="T2272" s="135">
        <v>1.085779901942E-7</v>
      </c>
      <c r="U2272" s="135">
        <v>0</v>
      </c>
      <c r="V2272" s="341">
        <v>1.3259251E-3</v>
      </c>
      <c r="W2272" s="89" t="s">
        <v>6999</v>
      </c>
      <c r="X2272" s="89"/>
      <c r="Y2272" s="89"/>
      <c r="Z2272" s="90"/>
    </row>
    <row r="2273" spans="1:26" ht="14.5" customHeight="1">
      <c r="A2273" s="74" t="s">
        <v>7695</v>
      </c>
      <c r="B2273" s="129" t="s">
        <v>6992</v>
      </c>
      <c r="C2273" s="130" t="s">
        <v>7696</v>
      </c>
      <c r="D2273" s="131" t="s">
        <v>7683</v>
      </c>
      <c r="E2273" s="129" t="s">
        <v>957</v>
      </c>
      <c r="F2273" s="132" t="s">
        <v>7697</v>
      </c>
      <c r="G2273" s="132">
        <v>2.4210387040846744</v>
      </c>
      <c r="H2273" s="348">
        <v>2.4210387040846744</v>
      </c>
      <c r="I2273" s="74"/>
      <c r="J2273" s="337">
        <v>9.4712390977443608</v>
      </c>
      <c r="K2273" s="338">
        <v>9.4712390977443608</v>
      </c>
      <c r="L2273" s="74"/>
      <c r="M2273" s="339">
        <v>0.47203693000000002</v>
      </c>
      <c r="N2273" s="340">
        <f t="shared" si="151"/>
        <v>0.47203693000000002</v>
      </c>
      <c r="O2273" s="74"/>
      <c r="P2273" s="133">
        <v>0.45856359000000002</v>
      </c>
      <c r="Q2273" s="133">
        <v>1.3473344E-2</v>
      </c>
      <c r="R2273" s="133">
        <v>0</v>
      </c>
      <c r="S2273" s="134">
        <v>2.7491822142999999E-5</v>
      </c>
      <c r="T2273" s="135">
        <v>4.9827457449809994E-8</v>
      </c>
      <c r="U2273" s="135">
        <v>0</v>
      </c>
      <c r="V2273" s="341">
        <v>5.8044642999999999E-4</v>
      </c>
      <c r="W2273" s="89" t="s">
        <v>6999</v>
      </c>
      <c r="X2273" s="89"/>
      <c r="Y2273" s="89"/>
      <c r="Z2273" s="90"/>
    </row>
    <row r="2274" spans="1:26" ht="14.5" customHeight="1">
      <c r="A2274" s="74" t="s">
        <v>7698</v>
      </c>
      <c r="B2274" s="129" t="s">
        <v>6992</v>
      </c>
      <c r="C2274" s="130" t="s">
        <v>7699</v>
      </c>
      <c r="D2274" s="131" t="s">
        <v>7683</v>
      </c>
      <c r="E2274" s="129" t="s">
        <v>957</v>
      </c>
      <c r="F2274" s="132" t="s">
        <v>7700</v>
      </c>
      <c r="G2274" s="132">
        <v>2.4224050611950019</v>
      </c>
      <c r="H2274" s="348">
        <v>2.4224050611950019</v>
      </c>
      <c r="I2274" s="74"/>
      <c r="J2274" s="337">
        <v>9.4769270676691733</v>
      </c>
      <c r="K2274" s="338">
        <v>9.4769270676691733</v>
      </c>
      <c r="L2274" s="74"/>
      <c r="M2274" s="339">
        <v>0.47227522999999999</v>
      </c>
      <c r="N2274" s="340">
        <f t="shared" si="151"/>
        <v>0.47227522999999999</v>
      </c>
      <c r="O2274" s="74"/>
      <c r="P2274" s="133">
        <v>0.45879445000000002</v>
      </c>
      <c r="Q2274" s="133">
        <v>1.3480781000000001E-2</v>
      </c>
      <c r="R2274" s="133">
        <v>0</v>
      </c>
      <c r="S2274" s="134">
        <v>2.7505662045E-5</v>
      </c>
      <c r="T2274" s="135">
        <v>4.9854960984909998E-8</v>
      </c>
      <c r="U2274" s="135">
        <v>0</v>
      </c>
      <c r="V2274" s="341">
        <v>5.8076934000000002E-4</v>
      </c>
      <c r="W2274" s="89" t="s">
        <v>6999</v>
      </c>
      <c r="X2274" s="89"/>
      <c r="Y2274" s="89"/>
      <c r="Z2274" s="90"/>
    </row>
    <row r="2275" spans="1:26" ht="14.5" customHeight="1">
      <c r="A2275" s="74" t="s">
        <v>7701</v>
      </c>
      <c r="B2275" s="129" t="s">
        <v>6992</v>
      </c>
      <c r="C2275" s="130" t="s">
        <v>7702</v>
      </c>
      <c r="D2275" s="131" t="s">
        <v>7683</v>
      </c>
      <c r="E2275" s="129" t="s">
        <v>957</v>
      </c>
      <c r="F2275" s="132" t="s">
        <v>7703</v>
      </c>
      <c r="G2275" s="132">
        <v>1.178898405762896</v>
      </c>
      <c r="H2275" s="348">
        <v>1.178898405762896</v>
      </c>
      <c r="I2275" s="74"/>
      <c r="J2275" s="337">
        <v>4.8728715037593986</v>
      </c>
      <c r="K2275" s="338">
        <v>4.8728715037593986</v>
      </c>
      <c r="L2275" s="74"/>
      <c r="M2275" s="339">
        <v>0.22485379999999999</v>
      </c>
      <c r="N2275" s="340">
        <f t="shared" si="151"/>
        <v>0.22485379999999999</v>
      </c>
      <c r="O2275" s="74"/>
      <c r="P2275" s="133">
        <v>0.21828212999999999</v>
      </c>
      <c r="Q2275" s="133">
        <v>6.5716732000000002E-3</v>
      </c>
      <c r="R2275" s="133">
        <v>0</v>
      </c>
      <c r="S2275" s="134">
        <v>1.3086458397600001E-5</v>
      </c>
      <c r="T2275" s="135">
        <v>2.4303525144669999E-8</v>
      </c>
      <c r="U2275" s="135">
        <v>0</v>
      </c>
      <c r="V2275" s="341">
        <v>2.8044042999999998E-4</v>
      </c>
      <c r="W2275" s="89" t="s">
        <v>6999</v>
      </c>
      <c r="X2275" s="89"/>
      <c r="Y2275" s="89"/>
      <c r="Z2275" s="90"/>
    </row>
    <row r="2276" spans="1:26" ht="14.5" customHeight="1">
      <c r="A2276" s="74" t="s">
        <v>7704</v>
      </c>
      <c r="B2276" s="129" t="s">
        <v>6992</v>
      </c>
      <c r="C2276" s="130" t="s">
        <v>7705</v>
      </c>
      <c r="D2276" s="131" t="s">
        <v>7683</v>
      </c>
      <c r="E2276" s="129" t="s">
        <v>957</v>
      </c>
      <c r="F2276" s="132" t="s">
        <v>7706</v>
      </c>
      <c r="G2276" s="132">
        <v>2.0120365936617528</v>
      </c>
      <c r="H2276" s="348">
        <v>2.0120365936617528</v>
      </c>
      <c r="I2276" s="74"/>
      <c r="J2276" s="337">
        <v>7.1292811278195485</v>
      </c>
      <c r="K2276" s="338">
        <v>7.1292811278195485</v>
      </c>
      <c r="L2276" s="74"/>
      <c r="M2276" s="339">
        <v>0.40496264999999998</v>
      </c>
      <c r="N2276" s="340">
        <f t="shared" si="151"/>
        <v>0.40496264999999998</v>
      </c>
      <c r="O2276" s="74"/>
      <c r="P2276" s="133">
        <v>0.39379844000000003</v>
      </c>
      <c r="Q2276" s="133">
        <v>1.1164211E-2</v>
      </c>
      <c r="R2276" s="133">
        <v>0</v>
      </c>
      <c r="S2276" s="134">
        <v>2.3609018750000003E-5</v>
      </c>
      <c r="T2276" s="135">
        <v>4.1287761490010001E-8</v>
      </c>
      <c r="U2276" s="135">
        <v>0</v>
      </c>
      <c r="V2276" s="341">
        <v>4.8941632999999999E-4</v>
      </c>
      <c r="W2276" s="89" t="s">
        <v>6999</v>
      </c>
      <c r="X2276" s="89"/>
      <c r="Y2276" s="89"/>
      <c r="Z2276" s="90"/>
    </row>
    <row r="2277" spans="1:26" ht="14.5" customHeight="1">
      <c r="A2277" s="74" t="s">
        <v>7707</v>
      </c>
      <c r="B2277" s="129" t="s">
        <v>6992</v>
      </c>
      <c r="C2277" s="130" t="s">
        <v>7708</v>
      </c>
      <c r="D2277" s="131" t="s">
        <v>7683</v>
      </c>
      <c r="E2277" s="129" t="s">
        <v>957</v>
      </c>
      <c r="F2277" s="132" t="s">
        <v>7709</v>
      </c>
      <c r="G2277" s="132">
        <v>4.2387796322555253</v>
      </c>
      <c r="H2277" s="348">
        <v>4.2387796322555253</v>
      </c>
      <c r="I2277" s="74"/>
      <c r="J2277" s="337">
        <v>13.418676691729322</v>
      </c>
      <c r="K2277" s="338">
        <v>13.418676691729322</v>
      </c>
      <c r="L2277" s="74"/>
      <c r="M2277" s="339">
        <v>0.87954009</v>
      </c>
      <c r="N2277" s="340">
        <f t="shared" si="151"/>
        <v>0.87954009</v>
      </c>
      <c r="O2277" s="74"/>
      <c r="P2277" s="133">
        <v>0.85608002999999999</v>
      </c>
      <c r="Q2277" s="133">
        <v>2.3460064999999999E-2</v>
      </c>
      <c r="R2277" s="133">
        <v>0</v>
      </c>
      <c r="S2277" s="134">
        <v>5.1323743023999996E-5</v>
      </c>
      <c r="T2277" s="135">
        <v>8.6760595628799996E-8</v>
      </c>
      <c r="U2277" s="135">
        <v>0</v>
      </c>
      <c r="V2277" s="341">
        <v>1.0476933E-3</v>
      </c>
      <c r="W2277" s="89" t="s">
        <v>6999</v>
      </c>
      <c r="X2277" s="89"/>
      <c r="Y2277" s="89"/>
      <c r="Z2277" s="90"/>
    </row>
    <row r="2278" spans="1:26" ht="14.5" customHeight="1">
      <c r="A2278" s="74" t="s">
        <v>7710</v>
      </c>
      <c r="B2278" s="129" t="s">
        <v>6992</v>
      </c>
      <c r="C2278" s="130" t="s">
        <v>7711</v>
      </c>
      <c r="D2278" s="131" t="s">
        <v>7683</v>
      </c>
      <c r="E2278" s="129" t="s">
        <v>957</v>
      </c>
      <c r="F2278" s="132" t="s">
        <v>7712</v>
      </c>
      <c r="G2278" s="132">
        <v>1.3944049088323809</v>
      </c>
      <c r="H2278" s="348">
        <v>1.3944049088323809</v>
      </c>
      <c r="I2278" s="74"/>
      <c r="J2278" s="337">
        <v>5.5981648872180445</v>
      </c>
      <c r="K2278" s="338">
        <v>5.5981648872180445</v>
      </c>
      <c r="L2278" s="74"/>
      <c r="M2278" s="339">
        <v>0.26901765</v>
      </c>
      <c r="N2278" s="340">
        <f t="shared" si="151"/>
        <v>0.26901765</v>
      </c>
      <c r="O2278" s="74"/>
      <c r="P2278" s="133">
        <v>0.26125282</v>
      </c>
      <c r="Q2278" s="133">
        <v>7.7648250000000004E-3</v>
      </c>
      <c r="R2278" s="133">
        <v>0</v>
      </c>
      <c r="S2278" s="134">
        <v>1.5662639336099998E-5</v>
      </c>
      <c r="T2278" s="135">
        <v>2.8716069339610001E-8</v>
      </c>
      <c r="U2278" s="135">
        <v>0</v>
      </c>
      <c r="V2278" s="341">
        <v>3.3307034999999999E-4</v>
      </c>
      <c r="W2278" s="89" t="s">
        <v>6999</v>
      </c>
      <c r="X2278" s="89"/>
      <c r="Y2278" s="89"/>
      <c r="Z2278" s="90"/>
    </row>
    <row r="2279" spans="1:26" ht="14.5" customHeight="1">
      <c r="A2279" s="74" t="s">
        <v>7713</v>
      </c>
      <c r="B2279" s="129" t="s">
        <v>6992</v>
      </c>
      <c r="C2279" s="130" t="s">
        <v>7714</v>
      </c>
      <c r="D2279" s="131" t="s">
        <v>7683</v>
      </c>
      <c r="E2279" s="129" t="s">
        <v>957</v>
      </c>
      <c r="F2279" s="132" t="s">
        <v>7715</v>
      </c>
      <c r="G2279" s="132">
        <v>7.5212253887635407</v>
      </c>
      <c r="H2279" s="348">
        <v>7.5212253887635407</v>
      </c>
      <c r="I2279" s="74"/>
      <c r="J2279" s="337">
        <v>21.480883458646616</v>
      </c>
      <c r="K2279" s="338">
        <v>21.480883458646616</v>
      </c>
      <c r="L2279" s="74"/>
      <c r="M2279" s="339">
        <v>1.6011439999999999</v>
      </c>
      <c r="N2279" s="340">
        <f t="shared" si="151"/>
        <v>1.6011439999999999</v>
      </c>
      <c r="O2279" s="74"/>
      <c r="P2279" s="133">
        <v>1.5596056</v>
      </c>
      <c r="Q2279" s="133">
        <v>4.1538342999999998E-2</v>
      </c>
      <c r="R2279" s="133">
        <v>0</v>
      </c>
      <c r="S2279" s="134">
        <v>9.3501537946000013E-5</v>
      </c>
      <c r="T2279" s="135">
        <v>1.5361813108760001E-7</v>
      </c>
      <c r="U2279" s="135">
        <v>0</v>
      </c>
      <c r="V2279" s="341">
        <v>1.8818235999999999E-3</v>
      </c>
      <c r="W2279" s="89" t="s">
        <v>6999</v>
      </c>
      <c r="X2279" s="89"/>
      <c r="Y2279" s="89"/>
      <c r="Z2279" s="90"/>
    </row>
    <row r="2280" spans="1:26" ht="14.5" customHeight="1">
      <c r="A2280" s="74" t="s">
        <v>7716</v>
      </c>
      <c r="B2280" s="129" t="s">
        <v>6992</v>
      </c>
      <c r="C2280" s="130" t="s">
        <v>7717</v>
      </c>
      <c r="D2280" s="131" t="s">
        <v>7683</v>
      </c>
      <c r="E2280" s="129" t="s">
        <v>957</v>
      </c>
      <c r="F2280" s="132" t="s">
        <v>7718</v>
      </c>
      <c r="G2280" s="132">
        <v>4.0480697447110927</v>
      </c>
      <c r="H2280" s="348">
        <v>4.0480697447110927</v>
      </c>
      <c r="I2280" s="74"/>
      <c r="J2280" s="337">
        <v>13.014851127819549</v>
      </c>
      <c r="K2280" s="338">
        <v>13.014851127819549</v>
      </c>
      <c r="L2280" s="74"/>
      <c r="M2280" s="339">
        <v>0.83675765999999996</v>
      </c>
      <c r="N2280" s="340">
        <f t="shared" si="151"/>
        <v>0.83675765999999996</v>
      </c>
      <c r="O2280" s="74"/>
      <c r="P2280" s="133">
        <v>0.81434264999999995</v>
      </c>
      <c r="Q2280" s="133">
        <v>2.2415015E-2</v>
      </c>
      <c r="R2280" s="133">
        <v>0</v>
      </c>
      <c r="S2280" s="134">
        <v>4.8821501383999997E-5</v>
      </c>
      <c r="T2280" s="135">
        <v>8.2895764136120002E-8</v>
      </c>
      <c r="U2280" s="135">
        <v>0</v>
      </c>
      <c r="V2280" s="341">
        <v>9.9866735000000008E-4</v>
      </c>
      <c r="W2280" s="89" t="s">
        <v>6999</v>
      </c>
      <c r="X2280" s="89"/>
      <c r="Y2280" s="89"/>
      <c r="Z2280" s="90"/>
    </row>
    <row r="2281" spans="1:26" ht="14.5" customHeight="1">
      <c r="B2281" s="129" t="s">
        <v>6992</v>
      </c>
      <c r="C2281" s="127" t="s">
        <v>7719</v>
      </c>
      <c r="D2281" s="127" t="s">
        <v>7720</v>
      </c>
      <c r="G2281" s="74"/>
      <c r="H2281" s="74"/>
      <c r="I2281" s="74"/>
      <c r="J2281" s="115"/>
      <c r="K2281" s="74"/>
      <c r="L2281" s="74"/>
      <c r="M2281" s="115"/>
      <c r="N2281" s="74"/>
      <c r="O2281" s="74"/>
      <c r="P2281" s="74"/>
      <c r="V2281" s="74"/>
      <c r="W2281" s="89"/>
      <c r="X2281" s="89"/>
      <c r="Y2281" s="89"/>
      <c r="Z2281" s="90"/>
    </row>
    <row r="2282" spans="1:26" ht="14.5" customHeight="1">
      <c r="A2282" s="74" t="s">
        <v>7721</v>
      </c>
      <c r="B2282" s="129" t="s">
        <v>6992</v>
      </c>
      <c r="C2282" s="130" t="s">
        <v>817</v>
      </c>
      <c r="D2282" s="131" t="s">
        <v>7722</v>
      </c>
      <c r="E2282" s="129" t="s">
        <v>957</v>
      </c>
      <c r="F2282" s="132" t="s">
        <v>7723</v>
      </c>
      <c r="G2282" s="132">
        <v>3.6390515130000002E-2</v>
      </c>
      <c r="H2282" s="348">
        <v>3.6390515130000002E-2</v>
      </c>
      <c r="I2282" s="74"/>
      <c r="J2282" s="337">
        <v>0.2051683007518797</v>
      </c>
      <c r="K2282" s="338">
        <v>0.2051683007518797</v>
      </c>
      <c r="L2282" s="74"/>
      <c r="M2282" s="339">
        <v>4.0797052000000004E-3</v>
      </c>
      <c r="N2282" s="340">
        <f t="shared" ref="N2282:N2284" si="152">M2282</f>
        <v>4.0797052000000004E-3</v>
      </c>
      <c r="O2282" s="74"/>
      <c r="P2282" s="133">
        <v>3.8492323999999999E-3</v>
      </c>
      <c r="Q2282" s="133">
        <v>1.7226905E-4</v>
      </c>
      <c r="R2282" s="145">
        <v>5.8203676000000001E-5</v>
      </c>
      <c r="S2282" s="134">
        <v>2.3076932667999999E-7</v>
      </c>
      <c r="T2282" s="135">
        <v>6.3708969137499988E-10</v>
      </c>
      <c r="U2282" s="135">
        <v>8.1517753355999992E-3</v>
      </c>
      <c r="V2282" s="342">
        <v>1.0578381E-5</v>
      </c>
      <c r="W2282" s="89" t="s">
        <v>6999</v>
      </c>
      <c r="X2282" s="89"/>
      <c r="Y2282" s="89"/>
      <c r="Z2282" s="90"/>
    </row>
    <row r="2283" spans="1:26" ht="14.5" customHeight="1">
      <c r="A2283" s="74" t="s">
        <v>7724</v>
      </c>
      <c r="B2283" s="129" t="s">
        <v>6992</v>
      </c>
      <c r="C2283" s="130" t="s">
        <v>818</v>
      </c>
      <c r="D2283" s="131" t="s">
        <v>7722</v>
      </c>
      <c r="E2283" s="129" t="s">
        <v>957</v>
      </c>
      <c r="F2283" s="132" t="s">
        <v>7725</v>
      </c>
      <c r="G2283" s="132">
        <v>2.668637745E-2</v>
      </c>
      <c r="H2283" s="348">
        <v>2.668637745E-2</v>
      </c>
      <c r="I2283" s="74"/>
      <c r="J2283" s="337">
        <v>0.15045675187969923</v>
      </c>
      <c r="K2283" s="338">
        <v>0.15045675187969923</v>
      </c>
      <c r="L2283" s="74"/>
      <c r="M2283" s="339">
        <v>2.9917837999999999E-3</v>
      </c>
      <c r="N2283" s="340">
        <f t="shared" si="152"/>
        <v>2.9917837999999999E-3</v>
      </c>
      <c r="O2283" s="74"/>
      <c r="P2283" s="133">
        <v>2.8227704999999998E-3</v>
      </c>
      <c r="Q2283" s="133">
        <v>1.2633064000000001E-4</v>
      </c>
      <c r="R2283" s="145">
        <v>4.2682696E-5</v>
      </c>
      <c r="S2283" s="134">
        <v>1.69230843765E-7</v>
      </c>
      <c r="T2283" s="135">
        <v>4.6719909994199998E-10</v>
      </c>
      <c r="U2283" s="135">
        <v>5.9779686194000002E-3</v>
      </c>
      <c r="V2283" s="342">
        <v>7.7574793000000006E-6</v>
      </c>
      <c r="W2283" s="89" t="s">
        <v>6999</v>
      </c>
      <c r="X2283" s="89"/>
      <c r="Y2283" s="89"/>
      <c r="Z2283" s="90"/>
    </row>
    <row r="2284" spans="1:26" ht="14.5" customHeight="1">
      <c r="A2284" s="74" t="s">
        <v>7726</v>
      </c>
      <c r="B2284" s="129" t="s">
        <v>6992</v>
      </c>
      <c r="C2284" s="130" t="s">
        <v>819</v>
      </c>
      <c r="D2284" s="131" t="s">
        <v>7722</v>
      </c>
      <c r="E2284" s="129" t="s">
        <v>957</v>
      </c>
      <c r="F2284" s="132" t="s">
        <v>7727</v>
      </c>
      <c r="G2284" s="132">
        <v>7.2781030140000008E-2</v>
      </c>
      <c r="H2284" s="348">
        <v>7.2781030140000008E-2</v>
      </c>
      <c r="I2284" s="74"/>
      <c r="J2284" s="337">
        <v>0.41033660150375939</v>
      </c>
      <c r="K2284" s="338">
        <v>0.41033660150375939</v>
      </c>
      <c r="L2284" s="74"/>
      <c r="M2284" s="339">
        <v>8.1594102999999994E-3</v>
      </c>
      <c r="N2284" s="340">
        <f t="shared" si="152"/>
        <v>8.1594102999999994E-3</v>
      </c>
      <c r="O2284" s="74"/>
      <c r="P2284" s="133">
        <v>7.6984649000000002E-3</v>
      </c>
      <c r="Q2284" s="133">
        <v>3.4453810000000001E-4</v>
      </c>
      <c r="R2284" s="133">
        <v>1.1640735E-4</v>
      </c>
      <c r="S2284" s="134">
        <v>4.6153866235999997E-7</v>
      </c>
      <c r="T2284" s="135">
        <v>1.2741793817499998E-9</v>
      </c>
      <c r="U2284" s="135">
        <v>1.6303550871199998E-2</v>
      </c>
      <c r="V2284" s="342">
        <v>2.1156762E-5</v>
      </c>
      <c r="W2284" s="89" t="s">
        <v>6999</v>
      </c>
      <c r="X2284" s="89"/>
      <c r="Y2284" s="89"/>
      <c r="Z2284" s="90"/>
    </row>
    <row r="2285" spans="1:26" ht="14.5" customHeight="1">
      <c r="B2285" s="129" t="s">
        <v>7728</v>
      </c>
      <c r="C2285" s="127" t="s">
        <v>7729</v>
      </c>
      <c r="D2285" s="259"/>
      <c r="G2285" s="74"/>
      <c r="H2285" s="74"/>
      <c r="I2285" s="74"/>
      <c r="J2285" s="115"/>
      <c r="K2285" s="74"/>
      <c r="L2285" s="74"/>
      <c r="M2285" s="115"/>
      <c r="N2285" s="74"/>
      <c r="O2285" s="74"/>
      <c r="P2285" s="74"/>
      <c r="V2285" s="74"/>
      <c r="W2285" s="89"/>
      <c r="X2285" s="89"/>
      <c r="Y2285" s="89"/>
      <c r="Z2285" s="90"/>
    </row>
    <row r="2286" spans="1:26" ht="14.5" customHeight="1">
      <c r="B2286" s="129" t="s">
        <v>7728</v>
      </c>
      <c r="C2286" s="127" t="s">
        <v>7730</v>
      </c>
      <c r="D2286" s="260" t="s">
        <v>7731</v>
      </c>
      <c r="G2286" s="74"/>
      <c r="H2286" s="74"/>
      <c r="I2286" s="74"/>
      <c r="J2286" s="115"/>
      <c r="K2286" s="74"/>
      <c r="L2286" s="74"/>
      <c r="M2286" s="115"/>
      <c r="N2286" s="74"/>
      <c r="O2286" s="74"/>
      <c r="P2286" s="74"/>
      <c r="V2286" s="74"/>
      <c r="W2286" s="89"/>
      <c r="X2286" s="89"/>
      <c r="Y2286" s="89"/>
      <c r="Z2286" s="90"/>
    </row>
    <row r="2287" spans="1:26" ht="14.5" customHeight="1">
      <c r="A2287" s="74" t="s">
        <v>7732</v>
      </c>
      <c r="B2287" s="129" t="s">
        <v>7728</v>
      </c>
      <c r="C2287" s="130" t="s">
        <v>7733</v>
      </c>
      <c r="D2287" s="74" t="s">
        <v>7734</v>
      </c>
      <c r="E2287" s="129" t="s">
        <v>957</v>
      </c>
      <c r="F2287" s="132" t="s">
        <v>7735</v>
      </c>
      <c r="G2287" s="132">
        <v>0.64496021824641003</v>
      </c>
      <c r="H2287" s="348">
        <v>0.64496021824641003</v>
      </c>
      <c r="I2287" s="74"/>
      <c r="J2287" s="337">
        <v>4.1333492481203002</v>
      </c>
      <c r="K2287" s="338">
        <v>4.1333492481203002</v>
      </c>
      <c r="L2287" s="74"/>
      <c r="M2287" s="339">
        <v>8.9625394999999997E-2</v>
      </c>
      <c r="N2287" s="340">
        <f t="shared" ref="N2287:N2350" si="153">M2287</f>
        <v>8.9625394999999997E-2</v>
      </c>
      <c r="O2287" s="74"/>
      <c r="P2287" s="133">
        <v>8.2704128000000002E-2</v>
      </c>
      <c r="Q2287" s="133">
        <v>3.5676816999999999E-3</v>
      </c>
      <c r="R2287" s="133">
        <v>3.3535855999999998E-3</v>
      </c>
      <c r="S2287" s="134">
        <v>4.9582810093643E-6</v>
      </c>
      <c r="T2287" s="135">
        <v>1.3194089493567097E-8</v>
      </c>
      <c r="U2287" s="135">
        <v>0.469689854962</v>
      </c>
      <c r="V2287" s="341">
        <v>2.0933677999999999E-4</v>
      </c>
      <c r="W2287" s="89" t="s">
        <v>7736</v>
      </c>
      <c r="X2287" s="89"/>
      <c r="Y2287" s="89"/>
      <c r="Z2287" s="90"/>
    </row>
    <row r="2288" spans="1:26" ht="14.5" customHeight="1">
      <c r="A2288" s="74" t="s">
        <v>7737</v>
      </c>
      <c r="B2288" s="129" t="s">
        <v>7728</v>
      </c>
      <c r="C2288" s="130" t="s">
        <v>7738</v>
      </c>
      <c r="D2288" s="74" t="s">
        <v>7734</v>
      </c>
      <c r="E2288" s="129" t="s">
        <v>957</v>
      </c>
      <c r="F2288" s="132" t="s">
        <v>7739</v>
      </c>
      <c r="G2288" s="132">
        <v>0.28080238318148043</v>
      </c>
      <c r="H2288" s="348">
        <v>0.28080238318148043</v>
      </c>
      <c r="I2288" s="74"/>
      <c r="J2288" s="337">
        <v>1.79</v>
      </c>
      <c r="K2288" s="338">
        <v>1.79</v>
      </c>
      <c r="L2288" s="74"/>
      <c r="M2288" s="339">
        <v>4.3160852999999999E-2</v>
      </c>
      <c r="N2288" s="340">
        <f t="shared" si="153"/>
        <v>4.3160852999999999E-2</v>
      </c>
      <c r="O2288" s="74"/>
      <c r="P2288" s="133">
        <v>3.9035930000000003E-2</v>
      </c>
      <c r="Q2288" s="133">
        <v>1.5878604000000001E-3</v>
      </c>
      <c r="R2288" s="133">
        <v>2.5370619000000001E-3</v>
      </c>
      <c r="S2288" s="134">
        <v>2.3402836000000001E-6</v>
      </c>
      <c r="T2288" s="135">
        <v>5.8722649349999999E-9</v>
      </c>
      <c r="U2288" s="135">
        <v>0.3553308</v>
      </c>
      <c r="V2288" s="341">
        <v>1.0887988000000001E-4</v>
      </c>
      <c r="W2288" s="89" t="s">
        <v>7736</v>
      </c>
      <c r="X2288" s="89"/>
      <c r="Y2288" s="89"/>
      <c r="Z2288" s="90"/>
    </row>
    <row r="2289" spans="1:26" ht="14.5" customHeight="1">
      <c r="A2289" s="74" t="s">
        <v>7740</v>
      </c>
      <c r="B2289" s="129" t="s">
        <v>7728</v>
      </c>
      <c r="C2289" s="130" t="s">
        <v>7741</v>
      </c>
      <c r="D2289" s="74" t="s">
        <v>7734</v>
      </c>
      <c r="E2289" s="129" t="s">
        <v>957</v>
      </c>
      <c r="F2289" s="132" t="s">
        <v>7742</v>
      </c>
      <c r="G2289" s="132">
        <v>0.25684114081787862</v>
      </c>
      <c r="H2289" s="348">
        <v>0.25684114081787862</v>
      </c>
      <c r="I2289" s="74"/>
      <c r="J2289" s="337">
        <v>1.64</v>
      </c>
      <c r="K2289" s="338">
        <v>1.64</v>
      </c>
      <c r="L2289" s="74"/>
      <c r="M2289" s="339">
        <v>3.9423197E-2</v>
      </c>
      <c r="N2289" s="340">
        <f t="shared" si="153"/>
        <v>3.9423197E-2</v>
      </c>
      <c r="O2289" s="74"/>
      <c r="P2289" s="133">
        <v>3.5742191E-2</v>
      </c>
      <c r="Q2289" s="133">
        <v>1.4543143000000001E-3</v>
      </c>
      <c r="R2289" s="133">
        <v>2.2266918000000001E-3</v>
      </c>
      <c r="S2289" s="134">
        <v>2.1428171999999998E-6</v>
      </c>
      <c r="T2289" s="135">
        <v>5.3783814600000001E-9</v>
      </c>
      <c r="U2289" s="135">
        <v>0.31186160000000002</v>
      </c>
      <c r="V2289" s="342">
        <v>9.7704040999999997E-5</v>
      </c>
      <c r="W2289" s="89" t="s">
        <v>7736</v>
      </c>
      <c r="X2289" s="89"/>
      <c r="Y2289" s="89"/>
      <c r="Z2289" s="90"/>
    </row>
    <row r="2290" spans="1:26" ht="14.5" customHeight="1">
      <c r="A2290" s="74" t="s">
        <v>7743</v>
      </c>
      <c r="B2290" s="129" t="s">
        <v>7728</v>
      </c>
      <c r="C2290" s="130" t="s">
        <v>7744</v>
      </c>
      <c r="D2290" s="74" t="s">
        <v>7734</v>
      </c>
      <c r="E2290" s="129" t="s">
        <v>957</v>
      </c>
      <c r="F2290" s="132" t="s">
        <v>7745</v>
      </c>
      <c r="G2290" s="132">
        <v>0.44544630438900001</v>
      </c>
      <c r="H2290" s="348">
        <v>0.44544630438900001</v>
      </c>
      <c r="I2290" s="74"/>
      <c r="J2290" s="337">
        <v>2.6913299999999998</v>
      </c>
      <c r="K2290" s="338">
        <v>2.6913299999999998</v>
      </c>
      <c r="L2290" s="74"/>
      <c r="M2290" s="339">
        <v>6.0829956999999997E-2</v>
      </c>
      <c r="N2290" s="340">
        <f t="shared" si="153"/>
        <v>6.0829956999999997E-2</v>
      </c>
      <c r="O2290" s="74"/>
      <c r="P2290" s="133">
        <v>5.5279782999999999E-2</v>
      </c>
      <c r="Q2290" s="133">
        <v>2.4410281000000001E-3</v>
      </c>
      <c r="R2290" s="133">
        <v>3.1091460000000001E-3</v>
      </c>
      <c r="S2290" s="134">
        <v>3.3141356311799999E-6</v>
      </c>
      <c r="T2290" s="135">
        <v>9.0274707810820319E-9</v>
      </c>
      <c r="U2290" s="135">
        <v>0.43545462231900001</v>
      </c>
      <c r="V2290" s="341">
        <v>1.6744498999999999E-4</v>
      </c>
      <c r="W2290" s="89" t="s">
        <v>7736</v>
      </c>
      <c r="X2290" s="89"/>
      <c r="Y2290" s="89"/>
      <c r="Z2290" s="90"/>
    </row>
    <row r="2291" spans="1:26" ht="14.5" customHeight="1">
      <c r="A2291" s="74" t="s">
        <v>7746</v>
      </c>
      <c r="B2291" s="129" t="s">
        <v>7728</v>
      </c>
      <c r="C2291" s="130" t="s">
        <v>7747</v>
      </c>
      <c r="D2291" s="74" t="s">
        <v>7734</v>
      </c>
      <c r="E2291" s="129" t="s">
        <v>957</v>
      </c>
      <c r="F2291" s="132" t="s">
        <v>7748</v>
      </c>
      <c r="G2291" s="132">
        <v>2.3663419539440587E-2</v>
      </c>
      <c r="H2291" s="348">
        <v>2.3663419539440587E-2</v>
      </c>
      <c r="I2291" s="74"/>
      <c r="J2291" s="337">
        <v>9.3729714285714277E-2</v>
      </c>
      <c r="K2291" s="338">
        <v>9.3729714285714277E-2</v>
      </c>
      <c r="L2291" s="74"/>
      <c r="M2291" s="339">
        <v>3.8838016999999999E-3</v>
      </c>
      <c r="N2291" s="340">
        <f t="shared" si="153"/>
        <v>3.8838016999999999E-3</v>
      </c>
      <c r="O2291" s="74"/>
      <c r="P2291" s="133">
        <v>3.7325637000000002E-3</v>
      </c>
      <c r="Q2291" s="133">
        <v>1.1833798E-4</v>
      </c>
      <c r="R2291" s="145">
        <v>3.2900047000000002E-5</v>
      </c>
      <c r="S2291" s="134">
        <v>2.237747973098854E-7</v>
      </c>
      <c r="T2291" s="135">
        <v>4.3764044148388354E-10</v>
      </c>
      <c r="U2291" s="135">
        <v>4.6078497403299994E-3</v>
      </c>
      <c r="V2291" s="342">
        <v>6.3651674E-6</v>
      </c>
      <c r="W2291" s="89" t="s">
        <v>7736</v>
      </c>
      <c r="X2291" s="89"/>
      <c r="Y2291" s="89"/>
      <c r="Z2291" s="90"/>
    </row>
    <row r="2292" spans="1:26" ht="14.5" customHeight="1">
      <c r="A2292" s="74" t="s">
        <v>7749</v>
      </c>
      <c r="B2292" s="129" t="s">
        <v>7728</v>
      </c>
      <c r="C2292" s="130" t="s">
        <v>7750</v>
      </c>
      <c r="D2292" s="74" t="s">
        <v>7734</v>
      </c>
      <c r="E2292" s="129" t="s">
        <v>957</v>
      </c>
      <c r="F2292" s="132" t="s">
        <v>7751</v>
      </c>
      <c r="G2292" s="132">
        <v>0.15181098651967775</v>
      </c>
      <c r="H2292" s="348">
        <v>0.15181098651967775</v>
      </c>
      <c r="I2292" s="74"/>
      <c r="J2292" s="337">
        <v>0.8062915037593984</v>
      </c>
      <c r="K2292" s="338">
        <v>0.8062915037593984</v>
      </c>
      <c r="L2292" s="74"/>
      <c r="M2292" s="339">
        <v>1.956312E-2</v>
      </c>
      <c r="N2292" s="340">
        <f t="shared" si="153"/>
        <v>1.956312E-2</v>
      </c>
      <c r="O2292" s="74"/>
      <c r="P2292" s="133">
        <v>1.8561702999999999E-2</v>
      </c>
      <c r="Q2292" s="133">
        <v>7.4276167000000002E-4</v>
      </c>
      <c r="R2292" s="133">
        <v>2.5865570999999998E-4</v>
      </c>
      <c r="S2292" s="134">
        <v>1.1128119368193691E-6</v>
      </c>
      <c r="T2292" s="135">
        <v>2.7468996956259355E-9</v>
      </c>
      <c r="U2292" s="135">
        <v>3.6226289820799999E-2</v>
      </c>
      <c r="V2292" s="342">
        <v>4.4856337000000001E-5</v>
      </c>
      <c r="W2292" s="89" t="s">
        <v>7736</v>
      </c>
      <c r="X2292" s="89"/>
      <c r="Y2292" s="89"/>
      <c r="Z2292" s="90"/>
    </row>
    <row r="2293" spans="1:26" ht="14.5" customHeight="1">
      <c r="A2293" s="74" t="s">
        <v>7752</v>
      </c>
      <c r="B2293" s="129" t="s">
        <v>7728</v>
      </c>
      <c r="C2293" s="130" t="s">
        <v>7753</v>
      </c>
      <c r="D2293" s="74" t="s">
        <v>7734</v>
      </c>
      <c r="E2293" s="129" t="s">
        <v>957</v>
      </c>
      <c r="F2293" s="132" t="s">
        <v>7754</v>
      </c>
      <c r="G2293" s="132">
        <v>0.15436643743179138</v>
      </c>
      <c r="H2293" s="348">
        <v>0.15436643743179138</v>
      </c>
      <c r="I2293" s="74"/>
      <c r="J2293" s="337">
        <v>0.77999999999999992</v>
      </c>
      <c r="K2293" s="338">
        <v>0.77999999999999992</v>
      </c>
      <c r="L2293" s="74"/>
      <c r="M2293" s="339">
        <v>2.2038157999999999E-2</v>
      </c>
      <c r="N2293" s="340">
        <f t="shared" si="153"/>
        <v>2.2038157999999999E-2</v>
      </c>
      <c r="O2293" s="74"/>
      <c r="P2293" s="133">
        <v>2.1272406000000001E-2</v>
      </c>
      <c r="Q2293" s="133">
        <v>7.6575221E-4</v>
      </c>
      <c r="R2293" s="133">
        <v>0</v>
      </c>
      <c r="S2293" s="134">
        <v>1.27532409E-6</v>
      </c>
      <c r="T2293" s="135">
        <v>2.8319238700000004E-9</v>
      </c>
      <c r="U2293" s="135">
        <v>0</v>
      </c>
      <c r="V2293" s="342">
        <v>4.5611841999999997E-5</v>
      </c>
      <c r="W2293" s="89" t="s">
        <v>7736</v>
      </c>
      <c r="X2293" s="89"/>
      <c r="Y2293" s="89"/>
      <c r="Z2293" s="90"/>
    </row>
    <row r="2294" spans="1:26" ht="14.5" customHeight="1">
      <c r="A2294" s="74" t="s">
        <v>7755</v>
      </c>
      <c r="B2294" s="129" t="s">
        <v>7728</v>
      </c>
      <c r="C2294" s="130" t="s">
        <v>7756</v>
      </c>
      <c r="D2294" s="74" t="s">
        <v>7734</v>
      </c>
      <c r="E2294" s="129" t="s">
        <v>957</v>
      </c>
      <c r="F2294" s="132" t="s">
        <v>7757</v>
      </c>
      <c r="G2294" s="132">
        <v>0.35718418749609998</v>
      </c>
      <c r="H2294" s="348">
        <v>0.35718418749609998</v>
      </c>
      <c r="I2294" s="74"/>
      <c r="J2294" s="337">
        <v>2.3800763157894735</v>
      </c>
      <c r="K2294" s="338">
        <v>2.3800763157894735</v>
      </c>
      <c r="L2294" s="74"/>
      <c r="M2294" s="339">
        <v>4.6213351E-2</v>
      </c>
      <c r="N2294" s="340">
        <f t="shared" si="153"/>
        <v>4.6213351E-2</v>
      </c>
      <c r="O2294" s="74"/>
      <c r="P2294" s="133">
        <v>4.2563914000000001E-2</v>
      </c>
      <c r="Q2294" s="133">
        <v>1.9877311E-3</v>
      </c>
      <c r="R2294" s="133">
        <v>1.6617059E-3</v>
      </c>
      <c r="S2294" s="134">
        <v>2.5517933602840003E-6</v>
      </c>
      <c r="T2294" s="135">
        <v>7.3510764001328993E-9</v>
      </c>
      <c r="U2294" s="135">
        <v>0.23273192162799999</v>
      </c>
      <c r="V2294" s="341">
        <v>1.3026195999999999E-4</v>
      </c>
      <c r="W2294" s="89" t="s">
        <v>7736</v>
      </c>
      <c r="X2294" s="89"/>
      <c r="Y2294" s="89"/>
      <c r="Z2294" s="90"/>
    </row>
    <row r="2295" spans="1:26" ht="14.5" customHeight="1">
      <c r="A2295" s="74" t="s">
        <v>7758</v>
      </c>
      <c r="B2295" s="129" t="s">
        <v>7728</v>
      </c>
      <c r="C2295" s="130" t="s">
        <v>7759</v>
      </c>
      <c r="D2295" s="74" t="s">
        <v>7734</v>
      </c>
      <c r="E2295" s="129" t="s">
        <v>957</v>
      </c>
      <c r="F2295" s="132" t="s">
        <v>7760</v>
      </c>
      <c r="G2295" s="132">
        <v>0.30186179969469001</v>
      </c>
      <c r="H2295" s="348">
        <v>0.30186179969469001</v>
      </c>
      <c r="I2295" s="74"/>
      <c r="J2295" s="337">
        <v>1.5583633834586466</v>
      </c>
      <c r="K2295" s="338">
        <v>1.5583633834586466</v>
      </c>
      <c r="L2295" s="74"/>
      <c r="M2295" s="339">
        <v>4.5400309E-2</v>
      </c>
      <c r="N2295" s="340">
        <f t="shared" si="153"/>
        <v>4.5400309E-2</v>
      </c>
      <c r="O2295" s="74"/>
      <c r="P2295" s="133">
        <v>4.3012005999999998E-2</v>
      </c>
      <c r="Q2295" s="133">
        <v>1.6018094E-3</v>
      </c>
      <c r="R2295" s="133">
        <v>7.8649369000000004E-4</v>
      </c>
      <c r="S2295" s="134">
        <v>2.5786574439348994E-6</v>
      </c>
      <c r="T2295" s="135">
        <v>5.9238512288403563E-9</v>
      </c>
      <c r="U2295" s="135">
        <v>0.110153177</v>
      </c>
      <c r="V2295" s="342">
        <v>9.0871205999999995E-5</v>
      </c>
      <c r="W2295" s="89" t="s">
        <v>7736</v>
      </c>
      <c r="X2295" s="89"/>
      <c r="Y2295" s="89"/>
      <c r="Z2295" s="90"/>
    </row>
    <row r="2296" spans="1:26" ht="14.5" customHeight="1">
      <c r="A2296" s="74" t="s">
        <v>7761</v>
      </c>
      <c r="B2296" s="129" t="s">
        <v>7728</v>
      </c>
      <c r="C2296" s="130" t="s">
        <v>7762</v>
      </c>
      <c r="D2296" s="74" t="s">
        <v>7734</v>
      </c>
      <c r="E2296" s="129" t="s">
        <v>957</v>
      </c>
      <c r="F2296" s="132" t="s">
        <v>7763</v>
      </c>
      <c r="G2296" s="132">
        <v>0.35035491864750001</v>
      </c>
      <c r="H2296" s="348">
        <v>0.35035491864750001</v>
      </c>
      <c r="I2296" s="74"/>
      <c r="J2296" s="337">
        <v>1.7936440601503758</v>
      </c>
      <c r="K2296" s="338">
        <v>1.7936440601503758</v>
      </c>
      <c r="L2296" s="74"/>
      <c r="M2296" s="339">
        <v>5.0351939999999998E-2</v>
      </c>
      <c r="N2296" s="340">
        <f t="shared" si="153"/>
        <v>5.0351939999999998E-2</v>
      </c>
      <c r="O2296" s="74"/>
      <c r="P2296" s="133">
        <v>4.3875102999999999E-2</v>
      </c>
      <c r="Q2296" s="133">
        <v>1.8488768E-3</v>
      </c>
      <c r="R2296" s="133">
        <v>4.6279605000000001E-3</v>
      </c>
      <c r="S2296" s="134">
        <v>2.6304018324480996E-6</v>
      </c>
      <c r="T2296" s="135">
        <v>6.8375620690687092E-9</v>
      </c>
      <c r="U2296" s="135">
        <v>0.64817374719440002</v>
      </c>
      <c r="V2296" s="341">
        <v>1.6633805E-4</v>
      </c>
      <c r="W2296" s="89" t="s">
        <v>7736</v>
      </c>
      <c r="X2296" s="89"/>
      <c r="Y2296" s="89"/>
      <c r="Z2296" s="90"/>
    </row>
    <row r="2297" spans="1:26" ht="14.5" customHeight="1">
      <c r="A2297" s="74" t="s">
        <v>7764</v>
      </c>
      <c r="B2297" s="129" t="s">
        <v>7728</v>
      </c>
      <c r="C2297" s="130" t="s">
        <v>7765</v>
      </c>
      <c r="D2297" s="74" t="s">
        <v>7734</v>
      </c>
      <c r="E2297" s="129" t="s">
        <v>957</v>
      </c>
      <c r="F2297" s="132" t="s">
        <v>7766</v>
      </c>
      <c r="G2297" s="132">
        <v>0.29651708058671999</v>
      </c>
      <c r="H2297" s="348">
        <v>0.29651708058671999</v>
      </c>
      <c r="I2297" s="74"/>
      <c r="J2297" s="337">
        <v>1.8240903007518796</v>
      </c>
      <c r="K2297" s="338">
        <v>1.8240903007518796</v>
      </c>
      <c r="L2297" s="74"/>
      <c r="M2297" s="339">
        <v>3.9047625000000002E-2</v>
      </c>
      <c r="N2297" s="340">
        <f t="shared" si="153"/>
        <v>3.9047625000000002E-2</v>
      </c>
      <c r="O2297" s="74"/>
      <c r="P2297" s="133">
        <v>3.6471880999999998E-2</v>
      </c>
      <c r="Q2297" s="133">
        <v>1.588379E-3</v>
      </c>
      <c r="R2297" s="133">
        <v>9.8736587999999998E-4</v>
      </c>
      <c r="S2297" s="134">
        <v>2.1865636069090399E-6</v>
      </c>
      <c r="T2297" s="135">
        <v>5.8741825331579911E-9</v>
      </c>
      <c r="U2297" s="135">
        <v>0.13828653389500001</v>
      </c>
      <c r="V2297" s="341">
        <v>1.0438023E-4</v>
      </c>
      <c r="W2297" s="89" t="s">
        <v>7736</v>
      </c>
      <c r="X2297" s="89"/>
      <c r="Y2297" s="89"/>
      <c r="Z2297" s="90"/>
    </row>
    <row r="2298" spans="1:26" ht="14.5" customHeight="1">
      <c r="A2298" s="74" t="s">
        <v>7767</v>
      </c>
      <c r="B2298" s="129" t="s">
        <v>7728</v>
      </c>
      <c r="C2298" s="130" t="s">
        <v>7768</v>
      </c>
      <c r="D2298" s="74" t="s">
        <v>7734</v>
      </c>
      <c r="E2298" s="129" t="s">
        <v>957</v>
      </c>
      <c r="F2298" s="132" t="s">
        <v>7769</v>
      </c>
      <c r="G2298" s="132">
        <v>0.489226033656882</v>
      </c>
      <c r="H2298" s="348">
        <v>0.489226033656882</v>
      </c>
      <c r="I2298" s="74"/>
      <c r="J2298" s="337">
        <v>2.9892351127819548</v>
      </c>
      <c r="K2298" s="338">
        <v>2.9892351127819548</v>
      </c>
      <c r="L2298" s="74"/>
      <c r="M2298" s="339">
        <v>6.1126719000000003E-2</v>
      </c>
      <c r="N2298" s="340">
        <f t="shared" si="153"/>
        <v>6.1126719000000003E-2</v>
      </c>
      <c r="O2298" s="74"/>
      <c r="P2298" s="133">
        <v>5.6485974000000001E-2</v>
      </c>
      <c r="Q2298" s="133">
        <v>2.6010775E-3</v>
      </c>
      <c r="R2298" s="133">
        <v>2.0396675E-3</v>
      </c>
      <c r="S2298" s="134">
        <v>3.3864492861817798E-6</v>
      </c>
      <c r="T2298" s="135">
        <v>9.6193695772438878E-9</v>
      </c>
      <c r="U2298" s="135">
        <v>0.28566770846</v>
      </c>
      <c r="V2298" s="341">
        <v>1.5921956000000001E-4</v>
      </c>
      <c r="W2298" s="89" t="s">
        <v>7736</v>
      </c>
      <c r="X2298" s="89"/>
      <c r="Y2298" s="89"/>
      <c r="Z2298" s="90"/>
    </row>
    <row r="2299" spans="1:26" ht="14.5" customHeight="1">
      <c r="A2299" s="74" t="s">
        <v>7770</v>
      </c>
      <c r="B2299" s="129" t="s">
        <v>7728</v>
      </c>
      <c r="C2299" s="130" t="s">
        <v>7771</v>
      </c>
      <c r="D2299" s="74" t="s">
        <v>7734</v>
      </c>
      <c r="E2299" s="129" t="s">
        <v>957</v>
      </c>
      <c r="F2299" s="132" t="s">
        <v>7772</v>
      </c>
      <c r="G2299" s="132">
        <v>0.48855122783078597</v>
      </c>
      <c r="H2299" s="348">
        <v>0.48855122783078597</v>
      </c>
      <c r="I2299" s="74"/>
      <c r="J2299" s="337">
        <v>2.0755380451127818</v>
      </c>
      <c r="K2299" s="338">
        <v>2.0755380451127818</v>
      </c>
      <c r="L2299" s="74"/>
      <c r="M2299" s="339">
        <v>5.2337063000000003E-2</v>
      </c>
      <c r="N2299" s="340">
        <f t="shared" si="153"/>
        <v>5.2337063000000003E-2</v>
      </c>
      <c r="O2299" s="74"/>
      <c r="P2299" s="133">
        <v>4.7428324000000001E-2</v>
      </c>
      <c r="Q2299" s="133">
        <v>1.8916815E-3</v>
      </c>
      <c r="R2299" s="133">
        <v>3.0170575999999998E-3</v>
      </c>
      <c r="S2299" s="134">
        <v>2.8434246435426003E-6</v>
      </c>
      <c r="T2299" s="135">
        <v>6.9958636446616747E-9</v>
      </c>
      <c r="U2299" s="135">
        <v>0.42255708084990001</v>
      </c>
      <c r="V2299" s="341">
        <v>1.6273875000000001E-4</v>
      </c>
      <c r="W2299" s="89" t="s">
        <v>7736</v>
      </c>
      <c r="X2299" s="89"/>
      <c r="Y2299" s="89"/>
      <c r="Z2299" s="90"/>
    </row>
    <row r="2300" spans="1:26" ht="14.5" customHeight="1">
      <c r="A2300" s="74" t="s">
        <v>7773</v>
      </c>
      <c r="B2300" s="129" t="s">
        <v>7728</v>
      </c>
      <c r="C2300" s="130" t="s">
        <v>7774</v>
      </c>
      <c r="D2300" s="74" t="s">
        <v>7734</v>
      </c>
      <c r="E2300" s="129" t="s">
        <v>957</v>
      </c>
      <c r="F2300" s="132" t="s">
        <v>7775</v>
      </c>
      <c r="G2300" s="132">
        <v>0.6609168956</v>
      </c>
      <c r="H2300" s="348">
        <v>0.6609168956</v>
      </c>
      <c r="I2300" s="74"/>
      <c r="J2300" s="337">
        <v>1.8900223308270674</v>
      </c>
      <c r="K2300" s="338">
        <v>1.8900223308270674</v>
      </c>
      <c r="L2300" s="74"/>
      <c r="M2300" s="339">
        <v>4.8675476000000002E-2</v>
      </c>
      <c r="N2300" s="340">
        <f t="shared" si="153"/>
        <v>4.8675476000000002E-2</v>
      </c>
      <c r="O2300" s="74"/>
      <c r="P2300" s="133">
        <v>4.4949601999999998E-2</v>
      </c>
      <c r="Q2300" s="133">
        <v>1.7377423999999999E-3</v>
      </c>
      <c r="R2300" s="133">
        <v>1.9881318E-3</v>
      </c>
      <c r="S2300" s="134">
        <v>2.6948202833019999E-6</v>
      </c>
      <c r="T2300" s="135">
        <v>6.42656218267672E-9</v>
      </c>
      <c r="U2300" s="135">
        <v>0.27844982309999999</v>
      </c>
      <c r="V2300" s="341">
        <v>1.540104E-4</v>
      </c>
      <c r="W2300" s="89" t="s">
        <v>7736</v>
      </c>
      <c r="X2300" s="89"/>
      <c r="Y2300" s="89"/>
      <c r="Z2300" s="90"/>
    </row>
    <row r="2301" spans="1:26" ht="14.5" customHeight="1">
      <c r="A2301" s="74" t="s">
        <v>7776</v>
      </c>
      <c r="B2301" s="129" t="s">
        <v>7728</v>
      </c>
      <c r="C2301" s="130" t="s">
        <v>7777</v>
      </c>
      <c r="D2301" s="74" t="s">
        <v>7734</v>
      </c>
      <c r="E2301" s="129" t="s">
        <v>957</v>
      </c>
      <c r="F2301" s="132" t="s">
        <v>7778</v>
      </c>
      <c r="G2301" s="132">
        <v>1.9750110490186001</v>
      </c>
      <c r="H2301" s="348">
        <v>1.9750110490186001</v>
      </c>
      <c r="I2301" s="74"/>
      <c r="J2301" s="337">
        <v>3.8981645112781953</v>
      </c>
      <c r="K2301" s="338">
        <v>3.8981645112781953</v>
      </c>
      <c r="L2301" s="74"/>
      <c r="M2301" s="339">
        <v>0.10076721</v>
      </c>
      <c r="N2301" s="340">
        <f t="shared" si="153"/>
        <v>0.10076721</v>
      </c>
      <c r="O2301" s="74"/>
      <c r="P2301" s="133">
        <v>9.2889269999999996E-2</v>
      </c>
      <c r="Q2301" s="133">
        <v>3.6652148999999998E-3</v>
      </c>
      <c r="R2301" s="133">
        <v>4.2127257999999999E-3</v>
      </c>
      <c r="S2301" s="134">
        <v>5.5689010510308996E-6</v>
      </c>
      <c r="T2301" s="135">
        <v>1.3554788792795328E-8</v>
      </c>
      <c r="U2301" s="135">
        <v>0.59001762143100001</v>
      </c>
      <c r="V2301" s="341">
        <v>4.4899825000000002E-4</v>
      </c>
      <c r="W2301" s="89" t="s">
        <v>7736</v>
      </c>
      <c r="X2301" s="89"/>
      <c r="Y2301" s="89"/>
      <c r="Z2301" s="90"/>
    </row>
    <row r="2302" spans="1:26" ht="14.5" customHeight="1">
      <c r="A2302" s="74" t="s">
        <v>7779</v>
      </c>
      <c r="B2302" s="129" t="s">
        <v>7728</v>
      </c>
      <c r="C2302" s="130" t="s">
        <v>7780</v>
      </c>
      <c r="D2302" s="74" t="s">
        <v>7734</v>
      </c>
      <c r="E2302" s="129" t="s">
        <v>957</v>
      </c>
      <c r="F2302" s="132" t="s">
        <v>7781</v>
      </c>
      <c r="G2302" s="132">
        <v>1.41210434402644</v>
      </c>
      <c r="H2302" s="348">
        <v>1.41210434402644</v>
      </c>
      <c r="I2302" s="74"/>
      <c r="J2302" s="337">
        <v>3.9854599248120297</v>
      </c>
      <c r="K2302" s="338">
        <v>3.9854599248120297</v>
      </c>
      <c r="L2302" s="74"/>
      <c r="M2302" s="339">
        <v>0.10872772999999999</v>
      </c>
      <c r="N2302" s="340">
        <f t="shared" si="153"/>
        <v>0.10872772999999999</v>
      </c>
      <c r="O2302" s="74"/>
      <c r="P2302" s="133">
        <v>0.1003353</v>
      </c>
      <c r="Q2302" s="133">
        <v>3.8738217999999998E-3</v>
      </c>
      <c r="R2302" s="133">
        <v>4.5186082000000004E-3</v>
      </c>
      <c r="S2302" s="134">
        <v>6.0153057439967003E-6</v>
      </c>
      <c r="T2302" s="135">
        <v>1.4326264379793907E-8</v>
      </c>
      <c r="U2302" s="135">
        <v>0.63285828499599994</v>
      </c>
      <c r="V2302" s="341">
        <v>3.6209281000000002E-4</v>
      </c>
      <c r="W2302" s="89" t="s">
        <v>7736</v>
      </c>
      <c r="X2302" s="89"/>
      <c r="Y2302" s="89"/>
      <c r="Z2302" s="90"/>
    </row>
    <row r="2303" spans="1:26" ht="14.5" customHeight="1">
      <c r="A2303" s="74" t="s">
        <v>7782</v>
      </c>
      <c r="B2303" s="129" t="s">
        <v>7728</v>
      </c>
      <c r="C2303" s="130" t="s">
        <v>7783</v>
      </c>
      <c r="D2303" s="74" t="s">
        <v>7734</v>
      </c>
      <c r="E2303" s="129" t="s">
        <v>957</v>
      </c>
      <c r="F2303" s="132" t="s">
        <v>7784</v>
      </c>
      <c r="G2303" s="132">
        <v>0.64242004622829008</v>
      </c>
      <c r="H2303" s="348">
        <v>0.64242004622829008</v>
      </c>
      <c r="I2303" s="74"/>
      <c r="J2303" s="337">
        <v>2.0588873684210527</v>
      </c>
      <c r="K2303" s="338">
        <v>2.0588873684210527</v>
      </c>
      <c r="L2303" s="74"/>
      <c r="M2303" s="339">
        <v>5.5369285999999997E-2</v>
      </c>
      <c r="N2303" s="340">
        <f t="shared" si="153"/>
        <v>5.5369285999999997E-2</v>
      </c>
      <c r="O2303" s="74"/>
      <c r="P2303" s="133">
        <v>5.0398783000000003E-2</v>
      </c>
      <c r="Q2303" s="133">
        <v>1.9606948000000001E-3</v>
      </c>
      <c r="R2303" s="133">
        <v>3.0098081000000001E-3</v>
      </c>
      <c r="S2303" s="134">
        <v>3.021509772181E-6</v>
      </c>
      <c r="T2303" s="135">
        <v>7.2510904029813125E-9</v>
      </c>
      <c r="U2303" s="135">
        <v>0.42154175324050003</v>
      </c>
      <c r="V2303" s="341">
        <v>1.9692293999999999E-4</v>
      </c>
      <c r="W2303" s="89" t="s">
        <v>7736</v>
      </c>
      <c r="X2303" s="89"/>
      <c r="Y2303" s="89"/>
      <c r="Z2303" s="90"/>
    </row>
    <row r="2304" spans="1:26" ht="14.5" customHeight="1">
      <c r="A2304" s="74" t="s">
        <v>7785</v>
      </c>
      <c r="B2304" s="129" t="s">
        <v>7728</v>
      </c>
      <c r="C2304" s="130" t="s">
        <v>7786</v>
      </c>
      <c r="D2304" s="74" t="s">
        <v>7734</v>
      </c>
      <c r="E2304" s="129" t="s">
        <v>957</v>
      </c>
      <c r="F2304" s="132" t="s">
        <v>7787</v>
      </c>
      <c r="G2304" s="132">
        <v>0.44052030314199997</v>
      </c>
      <c r="H2304" s="348">
        <v>0.44052030314199997</v>
      </c>
      <c r="I2304" s="74"/>
      <c r="J2304" s="337">
        <v>2.5626639849624056</v>
      </c>
      <c r="K2304" s="338">
        <v>2.5626639849624056</v>
      </c>
      <c r="L2304" s="74"/>
      <c r="M2304" s="339">
        <v>6.2398475000000002E-2</v>
      </c>
      <c r="N2304" s="340">
        <f t="shared" si="153"/>
        <v>6.2398475000000002E-2</v>
      </c>
      <c r="O2304" s="74"/>
      <c r="P2304" s="133">
        <v>5.6768870999999999E-2</v>
      </c>
      <c r="Q2304" s="133">
        <v>2.4457957E-3</v>
      </c>
      <c r="R2304" s="133">
        <v>3.1838082999999999E-3</v>
      </c>
      <c r="S2304" s="134">
        <v>3.4034095956354006E-6</v>
      </c>
      <c r="T2304" s="135">
        <v>9.0451025367035892E-9</v>
      </c>
      <c r="U2304" s="135">
        <v>0.445911525659</v>
      </c>
      <c r="V2304" s="341">
        <v>1.6524146999999999E-4</v>
      </c>
      <c r="W2304" s="89" t="s">
        <v>7736</v>
      </c>
      <c r="X2304" s="89"/>
      <c r="Y2304" s="89"/>
      <c r="Z2304" s="90"/>
    </row>
    <row r="2305" spans="1:26" ht="14.5" customHeight="1">
      <c r="A2305" s="74" t="s">
        <v>7788</v>
      </c>
      <c r="B2305" s="129" t="s">
        <v>7728</v>
      </c>
      <c r="C2305" s="130" t="s">
        <v>7789</v>
      </c>
      <c r="D2305" s="74" t="s">
        <v>7734</v>
      </c>
      <c r="E2305" s="129" t="s">
        <v>957</v>
      </c>
      <c r="F2305" s="132" t="s">
        <v>7790</v>
      </c>
      <c r="G2305" s="132">
        <v>0.499487635752</v>
      </c>
      <c r="H2305" s="348">
        <v>0.499487635752</v>
      </c>
      <c r="I2305" s="74"/>
      <c r="J2305" s="337">
        <v>2.9471181203007517</v>
      </c>
      <c r="K2305" s="338">
        <v>2.9471181203007517</v>
      </c>
      <c r="L2305" s="74"/>
      <c r="M2305" s="339">
        <v>6.2653786000000003E-2</v>
      </c>
      <c r="N2305" s="340">
        <f t="shared" si="153"/>
        <v>6.2653786000000003E-2</v>
      </c>
      <c r="O2305" s="74"/>
      <c r="P2305" s="133">
        <v>5.7061098999999997E-2</v>
      </c>
      <c r="Q2305" s="133">
        <v>2.6366245999999999E-3</v>
      </c>
      <c r="R2305" s="133">
        <v>2.9560614E-3</v>
      </c>
      <c r="S2305" s="134">
        <v>3.4209292318230005E-6</v>
      </c>
      <c r="T2305" s="135">
        <v>9.7508306394201603E-9</v>
      </c>
      <c r="U2305" s="135">
        <v>0.41401420636999997</v>
      </c>
      <c r="V2305" s="341">
        <v>2.8384843999999999E-4</v>
      </c>
      <c r="W2305" s="89" t="s">
        <v>7736</v>
      </c>
      <c r="X2305" s="89"/>
      <c r="Y2305" s="89"/>
      <c r="Z2305" s="90"/>
    </row>
    <row r="2306" spans="1:26" ht="14.5" customHeight="1">
      <c r="A2306" s="74" t="s">
        <v>7791</v>
      </c>
      <c r="B2306" s="129" t="s">
        <v>7728</v>
      </c>
      <c r="C2306" s="130" t="s">
        <v>7792</v>
      </c>
      <c r="D2306" s="74" t="s">
        <v>7734</v>
      </c>
      <c r="E2306" s="129" t="s">
        <v>957</v>
      </c>
      <c r="F2306" s="132" t="s">
        <v>7793</v>
      </c>
      <c r="G2306" s="132">
        <v>0.34287635988119997</v>
      </c>
      <c r="H2306" s="348">
        <v>0.34287635988119997</v>
      </c>
      <c r="I2306" s="74"/>
      <c r="J2306" s="337">
        <v>2.1435340601503756</v>
      </c>
      <c r="K2306" s="338">
        <v>2.1435340601503756</v>
      </c>
      <c r="L2306" s="74"/>
      <c r="M2306" s="339">
        <v>4.4941987000000003E-2</v>
      </c>
      <c r="N2306" s="340">
        <f t="shared" si="153"/>
        <v>4.4941987000000003E-2</v>
      </c>
      <c r="O2306" s="74"/>
      <c r="P2306" s="133">
        <v>4.1063124999999999E-2</v>
      </c>
      <c r="Q2306" s="133">
        <v>1.8834590999999999E-3</v>
      </c>
      <c r="R2306" s="133">
        <v>1.9954025E-3</v>
      </c>
      <c r="S2306" s="134">
        <v>2.4618180770141998E-6</v>
      </c>
      <c r="T2306" s="135">
        <v>6.9654551191263796E-9</v>
      </c>
      <c r="U2306" s="135">
        <v>0.27946813605099996</v>
      </c>
      <c r="V2306" s="341">
        <v>1.2457762E-4</v>
      </c>
      <c r="W2306" s="89" t="s">
        <v>7736</v>
      </c>
      <c r="X2306" s="89"/>
      <c r="Y2306" s="89"/>
      <c r="Z2306" s="90"/>
    </row>
    <row r="2307" spans="1:26" ht="14.5" customHeight="1">
      <c r="A2307" s="74" t="s">
        <v>7794</v>
      </c>
      <c r="B2307" s="129" t="s">
        <v>7728</v>
      </c>
      <c r="C2307" s="130" t="s">
        <v>7795</v>
      </c>
      <c r="D2307" s="74" t="s">
        <v>7734</v>
      </c>
      <c r="E2307" s="129" t="s">
        <v>957</v>
      </c>
      <c r="F2307" s="132" t="s">
        <v>7796</v>
      </c>
      <c r="G2307" s="132">
        <v>0.23337337643709999</v>
      </c>
      <c r="H2307" s="348">
        <v>0.23337337643709999</v>
      </c>
      <c r="I2307" s="74"/>
      <c r="J2307" s="337">
        <v>1.4609351127819548</v>
      </c>
      <c r="K2307" s="338">
        <v>1.4609351127819548</v>
      </c>
      <c r="L2307" s="74"/>
      <c r="M2307" s="339">
        <v>3.5479427000000001E-2</v>
      </c>
      <c r="N2307" s="340">
        <f t="shared" si="153"/>
        <v>3.5479427000000001E-2</v>
      </c>
      <c r="O2307" s="74"/>
      <c r="P2307" s="133">
        <v>3.2041132999999999E-2</v>
      </c>
      <c r="Q2307" s="133">
        <v>1.3125265E-3</v>
      </c>
      <c r="R2307" s="133">
        <v>2.1257668000000001E-3</v>
      </c>
      <c r="S2307" s="134">
        <v>1.9209312747402999E-6</v>
      </c>
      <c r="T2307" s="135">
        <v>4.8540179508878592E-9</v>
      </c>
      <c r="U2307" s="135">
        <v>0.29772644555710004</v>
      </c>
      <c r="V2307" s="342">
        <v>9.2254064999999999E-5</v>
      </c>
      <c r="W2307" s="89" t="s">
        <v>7736</v>
      </c>
      <c r="X2307" s="89"/>
      <c r="Y2307" s="89"/>
      <c r="Z2307" s="90"/>
    </row>
    <row r="2308" spans="1:26" ht="14.5" customHeight="1">
      <c r="A2308" s="74" t="s">
        <v>7797</v>
      </c>
      <c r="B2308" s="129" t="s">
        <v>7728</v>
      </c>
      <c r="C2308" s="130" t="s">
        <v>7798</v>
      </c>
      <c r="D2308" s="74" t="s">
        <v>7734</v>
      </c>
      <c r="E2308" s="129" t="s">
        <v>957</v>
      </c>
      <c r="F2308" s="132" t="s">
        <v>7799</v>
      </c>
      <c r="G2308" s="132">
        <v>0.66392924278499998</v>
      </c>
      <c r="H2308" s="348">
        <v>0.66392924278499998</v>
      </c>
      <c r="I2308" s="74"/>
      <c r="J2308" s="337">
        <v>4.0178787218045109</v>
      </c>
      <c r="K2308" s="338">
        <v>4.0178787218045109</v>
      </c>
      <c r="L2308" s="74"/>
      <c r="M2308" s="339">
        <v>9.2992616E-2</v>
      </c>
      <c r="N2308" s="340">
        <f t="shared" si="153"/>
        <v>9.2992616E-2</v>
      </c>
      <c r="O2308" s="74"/>
      <c r="P2308" s="133">
        <v>8.4290169999999998E-2</v>
      </c>
      <c r="Q2308" s="133">
        <v>3.6536095000000001E-3</v>
      </c>
      <c r="R2308" s="133">
        <v>5.0488368000000004E-3</v>
      </c>
      <c r="S2308" s="134">
        <v>5.053367571054E-6</v>
      </c>
      <c r="T2308" s="135">
        <v>1.3511869959944319E-8</v>
      </c>
      <c r="U2308" s="135">
        <v>0.70712000176400003</v>
      </c>
      <c r="V2308" s="341">
        <v>2.5794378999999999E-4</v>
      </c>
      <c r="W2308" s="89" t="s">
        <v>7736</v>
      </c>
      <c r="X2308" s="89"/>
      <c r="Y2308" s="89"/>
      <c r="Z2308" s="90"/>
    </row>
    <row r="2309" spans="1:26" ht="14.5" customHeight="1">
      <c r="A2309" s="74" t="s">
        <v>7800</v>
      </c>
      <c r="B2309" s="129" t="s">
        <v>7728</v>
      </c>
      <c r="C2309" s="130" t="s">
        <v>7801</v>
      </c>
      <c r="D2309" s="74" t="s">
        <v>7734</v>
      </c>
      <c r="E2309" s="129" t="s">
        <v>957</v>
      </c>
      <c r="F2309" s="132" t="s">
        <v>7802</v>
      </c>
      <c r="G2309" s="132">
        <v>0.57515815566369999</v>
      </c>
      <c r="H2309" s="348">
        <v>0.57515815566369999</v>
      </c>
      <c r="I2309" s="74"/>
      <c r="J2309" s="337">
        <v>1.8427427819548872</v>
      </c>
      <c r="K2309" s="338">
        <v>1.8427427819548872</v>
      </c>
      <c r="L2309" s="74"/>
      <c r="M2309" s="339">
        <v>4.1430938E-2</v>
      </c>
      <c r="N2309" s="340">
        <f t="shared" si="153"/>
        <v>4.1430938E-2</v>
      </c>
      <c r="O2309" s="74"/>
      <c r="P2309" s="133">
        <v>3.6700253000000002E-2</v>
      </c>
      <c r="Q2309" s="133">
        <v>1.6819873999999999E-3</v>
      </c>
      <c r="R2309" s="133">
        <v>3.0486977000000002E-3</v>
      </c>
      <c r="S2309" s="134">
        <v>2.2002549944989997E-6</v>
      </c>
      <c r="T2309" s="135">
        <v>6.2203674784117467E-9</v>
      </c>
      <c r="U2309" s="135">
        <v>0.42698847451100003</v>
      </c>
      <c r="V2309" s="341">
        <v>1.3336226000000001E-4</v>
      </c>
      <c r="W2309" s="89" t="s">
        <v>7736</v>
      </c>
      <c r="X2309" s="89"/>
      <c r="Y2309" s="89"/>
      <c r="Z2309" s="90"/>
    </row>
    <row r="2310" spans="1:26" ht="14.5" customHeight="1" thickBot="1">
      <c r="A2310" s="74" t="s">
        <v>7803</v>
      </c>
      <c r="B2310" s="129" t="s">
        <v>7728</v>
      </c>
      <c r="C2310" s="130" t="s">
        <v>7804</v>
      </c>
      <c r="D2310" s="74" t="s">
        <v>7734</v>
      </c>
      <c r="E2310" s="129" t="s">
        <v>957</v>
      </c>
      <c r="F2310" s="132" t="s">
        <v>7805</v>
      </c>
      <c r="G2310" s="132">
        <v>0.27351719738070002</v>
      </c>
      <c r="H2310" s="348">
        <v>0.27351719738070002</v>
      </c>
      <c r="I2310" s="74"/>
      <c r="J2310" s="337">
        <v>1.7936631578947366</v>
      </c>
      <c r="K2310" s="338">
        <v>1.7936631578947366</v>
      </c>
      <c r="L2310" s="74"/>
      <c r="M2310" s="339">
        <v>3.8570506999999997E-2</v>
      </c>
      <c r="N2310" s="340">
        <f t="shared" si="153"/>
        <v>3.8570506999999997E-2</v>
      </c>
      <c r="O2310" s="74"/>
      <c r="P2310" s="133">
        <v>3.5456567000000001E-2</v>
      </c>
      <c r="Q2310" s="133">
        <v>1.5398121E-3</v>
      </c>
      <c r="R2310" s="133">
        <v>1.5741278999999999E-3</v>
      </c>
      <c r="S2310" s="134">
        <v>2.1256934797930003E-6</v>
      </c>
      <c r="T2310" s="135">
        <v>5.6945713126599493E-9</v>
      </c>
      <c r="U2310" s="135">
        <v>0.22046608602249998</v>
      </c>
      <c r="V2310" s="342">
        <v>9.1242166000000006E-5</v>
      </c>
      <c r="W2310" s="89" t="s">
        <v>7736</v>
      </c>
      <c r="X2310" s="89"/>
      <c r="Y2310" s="89"/>
      <c r="Z2310" s="90"/>
    </row>
    <row r="2311" spans="1:26" ht="14.5" customHeight="1">
      <c r="A2311" s="74" t="s">
        <v>7806</v>
      </c>
      <c r="B2311" s="129" t="s">
        <v>7728</v>
      </c>
      <c r="C2311" s="130" t="s">
        <v>7807</v>
      </c>
      <c r="D2311" s="74" t="s">
        <v>7734</v>
      </c>
      <c r="E2311" s="129" t="s">
        <v>957</v>
      </c>
      <c r="F2311" s="132" t="s">
        <v>7808</v>
      </c>
      <c r="G2311" s="132">
        <v>0.49501221250000005</v>
      </c>
      <c r="H2311" s="348">
        <v>0.49501221250000005</v>
      </c>
      <c r="I2311" s="74"/>
      <c r="J2311" s="337">
        <v>2.1755216541353382</v>
      </c>
      <c r="K2311" s="338">
        <v>2.1755216541353382</v>
      </c>
      <c r="L2311" s="74"/>
      <c r="M2311" s="339">
        <v>5.3309322999999999E-2</v>
      </c>
      <c r="N2311" s="340">
        <f t="shared" si="153"/>
        <v>5.3309322999999999E-2</v>
      </c>
      <c r="O2311" s="74"/>
      <c r="P2311" s="133">
        <v>4.9033592000000001E-2</v>
      </c>
      <c r="Q2311" s="133">
        <v>1.9576246E-3</v>
      </c>
      <c r="R2311" s="133">
        <v>2.3181060999999999E-3</v>
      </c>
      <c r="S2311" s="134">
        <v>2.9396637966861E-6</v>
      </c>
      <c r="T2311" s="135">
        <v>7.2397357909509758E-9</v>
      </c>
      <c r="U2311" s="135">
        <v>0.32466471536999997</v>
      </c>
      <c r="V2311" s="341">
        <v>1.6563972999999999E-4</v>
      </c>
      <c r="W2311" s="89" t="s">
        <v>7736</v>
      </c>
      <c r="X2311" s="261" t="s">
        <v>7809</v>
      </c>
      <c r="Y2311" s="262"/>
      <c r="Z2311" s="263"/>
    </row>
    <row r="2312" spans="1:26" ht="14.5" customHeight="1">
      <c r="A2312" s="74" t="s">
        <v>7810</v>
      </c>
      <c r="B2312" s="129" t="s">
        <v>7728</v>
      </c>
      <c r="C2312" s="130" t="s">
        <v>7811</v>
      </c>
      <c r="D2312" s="74" t="s">
        <v>7734</v>
      </c>
      <c r="E2312" s="129" t="s">
        <v>957</v>
      </c>
      <c r="F2312" s="132" t="s">
        <v>7812</v>
      </c>
      <c r="G2312" s="132">
        <v>0.75321606210300007</v>
      </c>
      <c r="H2312" s="348">
        <v>0.75321606210300007</v>
      </c>
      <c r="I2312" s="74"/>
      <c r="J2312" s="337">
        <v>4.6635962406015041</v>
      </c>
      <c r="K2312" s="338">
        <v>4.6635962406015041</v>
      </c>
      <c r="L2312" s="74"/>
      <c r="M2312" s="339">
        <v>9.9128526999999994E-2</v>
      </c>
      <c r="N2312" s="340">
        <f t="shared" si="153"/>
        <v>9.9128526999999994E-2</v>
      </c>
      <c r="O2312" s="74"/>
      <c r="P2312" s="133">
        <v>8.9789654999999996E-2</v>
      </c>
      <c r="Q2312" s="133">
        <v>4.0609864999999997E-3</v>
      </c>
      <c r="R2312" s="133">
        <v>5.2778853999999997E-3</v>
      </c>
      <c r="S2312" s="134">
        <v>5.3830728139589994E-6</v>
      </c>
      <c r="T2312" s="135">
        <v>1.5018440997785367E-8</v>
      </c>
      <c r="U2312" s="135">
        <v>0.73919963306000003</v>
      </c>
      <c r="V2312" s="341">
        <v>2.8075780999999998E-4</v>
      </c>
      <c r="W2312" s="89" t="s">
        <v>7736</v>
      </c>
      <c r="X2312" s="264" t="s">
        <v>7813</v>
      </c>
      <c r="Y2312" s="89"/>
      <c r="Z2312" s="90"/>
    </row>
    <row r="2313" spans="1:26" ht="14.5" customHeight="1">
      <c r="A2313" s="74" t="s">
        <v>7814</v>
      </c>
      <c r="B2313" s="129" t="s">
        <v>7728</v>
      </c>
      <c r="C2313" s="130" t="s">
        <v>7815</v>
      </c>
      <c r="D2313" s="74" t="s">
        <v>7734</v>
      </c>
      <c r="E2313" s="129" t="s">
        <v>957</v>
      </c>
      <c r="F2313" s="132" t="s">
        <v>7816</v>
      </c>
      <c r="G2313" s="132">
        <v>2.3682298635322798</v>
      </c>
      <c r="H2313" s="348">
        <v>2.3682298635322798</v>
      </c>
      <c r="I2313" s="74"/>
      <c r="J2313" s="337">
        <v>12.566434586466166</v>
      </c>
      <c r="K2313" s="338">
        <v>12.566434586466166</v>
      </c>
      <c r="L2313" s="74"/>
      <c r="M2313" s="339">
        <v>0.35883605000000002</v>
      </c>
      <c r="N2313" s="340">
        <f t="shared" si="153"/>
        <v>0.35883605000000002</v>
      </c>
      <c r="O2313" s="74"/>
      <c r="P2313" s="133">
        <v>0.32322345000000002</v>
      </c>
      <c r="Q2313" s="133">
        <v>1.243558E-2</v>
      </c>
      <c r="R2313" s="133">
        <v>2.3177013E-2</v>
      </c>
      <c r="S2313" s="134">
        <v>1.9377904632649298E-5</v>
      </c>
      <c r="T2313" s="135">
        <v>4.5989570501629897E-8</v>
      </c>
      <c r="U2313" s="135">
        <v>3.2460802349839</v>
      </c>
      <c r="V2313" s="341">
        <v>9.8663511000000002E-4</v>
      </c>
      <c r="W2313" s="89" t="s">
        <v>7736</v>
      </c>
      <c r="X2313" s="264" t="s">
        <v>7817</v>
      </c>
      <c r="Y2313" s="89"/>
      <c r="Z2313" s="90"/>
    </row>
    <row r="2314" spans="1:26" ht="14.5" customHeight="1">
      <c r="A2314" s="74" t="s">
        <v>7818</v>
      </c>
      <c r="B2314" s="129" t="s">
        <v>7728</v>
      </c>
      <c r="C2314" s="130" t="s">
        <v>7819</v>
      </c>
      <c r="D2314" s="74" t="s">
        <v>7734</v>
      </c>
      <c r="E2314" s="129" t="s">
        <v>957</v>
      </c>
      <c r="F2314" s="132" t="s">
        <v>7820</v>
      </c>
      <c r="G2314" s="132">
        <v>8.5118684171235998E-2</v>
      </c>
      <c r="H2314" s="348">
        <v>8.5118684171235998E-2</v>
      </c>
      <c r="I2314" s="74"/>
      <c r="J2314" s="337">
        <v>0.1825646842105263</v>
      </c>
      <c r="K2314" s="338">
        <v>0.1825646842105263</v>
      </c>
      <c r="L2314" s="74"/>
      <c r="M2314" s="339">
        <v>3.9419258E-3</v>
      </c>
      <c r="N2314" s="340">
        <f t="shared" si="153"/>
        <v>3.9419258E-3</v>
      </c>
      <c r="O2314" s="74"/>
      <c r="P2314" s="133">
        <v>3.5916355999999999E-3</v>
      </c>
      <c r="Q2314" s="133">
        <v>1.5366174E-4</v>
      </c>
      <c r="R2314" s="133">
        <v>1.9662847999999999E-4</v>
      </c>
      <c r="S2314" s="134">
        <v>2.1532587251317413E-7</v>
      </c>
      <c r="T2314" s="135">
        <v>5.6827565318278553E-10</v>
      </c>
      <c r="U2314" s="135">
        <v>2.7539002825838002E-2</v>
      </c>
      <c r="V2314" s="342">
        <v>9.4722776000000008E-6</v>
      </c>
      <c r="W2314" s="89" t="s">
        <v>7736</v>
      </c>
      <c r="X2314" s="264" t="s">
        <v>7821</v>
      </c>
      <c r="Y2314" s="89"/>
      <c r="Z2314" s="90"/>
    </row>
    <row r="2315" spans="1:26" ht="14.5" customHeight="1" thickBot="1">
      <c r="A2315" s="74" t="s">
        <v>7822</v>
      </c>
      <c r="B2315" s="129" t="s">
        <v>7728</v>
      </c>
      <c r="C2315" s="130" t="s">
        <v>7823</v>
      </c>
      <c r="D2315" s="74" t="s">
        <v>7734</v>
      </c>
      <c r="E2315" s="129" t="s">
        <v>957</v>
      </c>
      <c r="F2315" s="132" t="s">
        <v>7824</v>
      </c>
      <c r="G2315" s="132">
        <v>0.11320760658784719</v>
      </c>
      <c r="H2315" s="348">
        <v>0.11320760658784719</v>
      </c>
      <c r="I2315" s="74"/>
      <c r="J2315" s="337">
        <v>0.58689895488721799</v>
      </c>
      <c r="K2315" s="338">
        <v>0.58689895488721799</v>
      </c>
      <c r="L2315" s="74"/>
      <c r="M2315" s="339">
        <v>1.5533402999999999E-2</v>
      </c>
      <c r="N2315" s="340">
        <f t="shared" si="153"/>
        <v>1.5533402999999999E-2</v>
      </c>
      <c r="O2315" s="74"/>
      <c r="P2315" s="133">
        <v>1.4857092000000001E-2</v>
      </c>
      <c r="Q2315" s="133">
        <v>5.6223400999999996E-4</v>
      </c>
      <c r="R2315" s="133">
        <v>1.1407667E-4</v>
      </c>
      <c r="S2315" s="134">
        <v>8.9071294304588626E-7</v>
      </c>
      <c r="T2315" s="135">
        <v>2.0792677586708588E-9</v>
      </c>
      <c r="U2315" s="135">
        <v>1.5977124608799999E-2</v>
      </c>
      <c r="V2315" s="342">
        <v>3.9551931999999997E-5</v>
      </c>
      <c r="W2315" s="89" t="s">
        <v>7736</v>
      </c>
      <c r="X2315" s="265" t="s">
        <v>7825</v>
      </c>
      <c r="Y2315" s="266"/>
      <c r="Z2315" s="267"/>
    </row>
    <row r="2316" spans="1:26" ht="14.5" customHeight="1">
      <c r="A2316" s="74" t="s">
        <v>7826</v>
      </c>
      <c r="B2316" s="129" t="s">
        <v>7728</v>
      </c>
      <c r="C2316" s="130" t="s">
        <v>7827</v>
      </c>
      <c r="D2316" s="74" t="s">
        <v>7734</v>
      </c>
      <c r="E2316" s="129" t="s">
        <v>957</v>
      </c>
      <c r="F2316" s="132" t="s">
        <v>7828</v>
      </c>
      <c r="G2316" s="132">
        <v>1.815214001959</v>
      </c>
      <c r="H2316" s="348">
        <v>1.815214001959</v>
      </c>
      <c r="I2316" s="74"/>
      <c r="J2316" s="337">
        <v>8.8830804511278192</v>
      </c>
      <c r="K2316" s="338">
        <v>8.8830804511278192</v>
      </c>
      <c r="L2316" s="74"/>
      <c r="M2316" s="339">
        <v>0.23032211</v>
      </c>
      <c r="N2316" s="340">
        <f t="shared" si="153"/>
        <v>0.23032211</v>
      </c>
      <c r="O2316" s="74"/>
      <c r="P2316" s="133">
        <v>0.22048988</v>
      </c>
      <c r="Q2316" s="133">
        <v>8.8877117999999998E-3</v>
      </c>
      <c r="R2316" s="133">
        <v>9.4451405000000005E-4</v>
      </c>
      <c r="S2316" s="134">
        <v>1.3218817899999999E-5</v>
      </c>
      <c r="T2316" s="135">
        <v>3.286875646743E-8</v>
      </c>
      <c r="U2316" s="135">
        <v>0.13228487989999999</v>
      </c>
      <c r="V2316" s="341">
        <v>1.3685100000000001E-3</v>
      </c>
      <c r="W2316" s="89" t="s">
        <v>7736</v>
      </c>
      <c r="X2316" s="89"/>
      <c r="Y2316" s="89"/>
      <c r="Z2316" s="90"/>
    </row>
    <row r="2317" spans="1:26" ht="14.5" customHeight="1">
      <c r="A2317" s="74" t="s">
        <v>7829</v>
      </c>
      <c r="B2317" s="129" t="s">
        <v>7728</v>
      </c>
      <c r="C2317" s="130" t="s">
        <v>7830</v>
      </c>
      <c r="D2317" s="74" t="s">
        <v>7734</v>
      </c>
      <c r="E2317" s="129" t="s">
        <v>957</v>
      </c>
      <c r="F2317" s="132" t="s">
        <v>7831</v>
      </c>
      <c r="G2317" s="132">
        <v>0.33080206043044003</v>
      </c>
      <c r="H2317" s="348">
        <v>0.33080206043044003</v>
      </c>
      <c r="I2317" s="74"/>
      <c r="J2317" s="337">
        <v>2.2035781954887215</v>
      </c>
      <c r="K2317" s="338">
        <v>2.2035781954887215</v>
      </c>
      <c r="L2317" s="74"/>
      <c r="M2317" s="339">
        <v>4.2828035E-2</v>
      </c>
      <c r="N2317" s="340">
        <f t="shared" si="153"/>
        <v>4.2828035E-2</v>
      </c>
      <c r="O2317" s="74"/>
      <c r="P2317" s="133">
        <v>3.9450264999999998E-2</v>
      </c>
      <c r="Q2317" s="133">
        <v>1.8410976000000001E-3</v>
      </c>
      <c r="R2317" s="133">
        <v>1.5366721E-3</v>
      </c>
      <c r="S2317" s="134">
        <v>2.3651237784400994E-6</v>
      </c>
      <c r="T2317" s="135">
        <v>6.8087929511670784E-9</v>
      </c>
      <c r="U2317" s="135">
        <v>0.21522018197500001</v>
      </c>
      <c r="V2317" s="341">
        <v>1.084755E-4</v>
      </c>
      <c r="W2317" s="89" t="s">
        <v>7736</v>
      </c>
      <c r="X2317" s="89"/>
      <c r="Y2317" s="89"/>
      <c r="Z2317" s="90"/>
    </row>
    <row r="2318" spans="1:26" ht="14.5" customHeight="1">
      <c r="A2318" s="74" t="s">
        <v>7832</v>
      </c>
      <c r="B2318" s="129" t="s">
        <v>7728</v>
      </c>
      <c r="C2318" s="130" t="s">
        <v>7833</v>
      </c>
      <c r="D2318" s="74" t="s">
        <v>7734</v>
      </c>
      <c r="E2318" s="129" t="s">
        <v>957</v>
      </c>
      <c r="F2318" s="132" t="s">
        <v>7834</v>
      </c>
      <c r="G2318" s="132">
        <v>0.2539007999897</v>
      </c>
      <c r="H2318" s="348">
        <v>0.2539007999897</v>
      </c>
      <c r="I2318" s="74"/>
      <c r="J2318" s="337">
        <v>1.6802799248120299</v>
      </c>
      <c r="K2318" s="338">
        <v>1.6802799248120299</v>
      </c>
      <c r="L2318" s="74"/>
      <c r="M2318" s="339">
        <v>3.3633956E-2</v>
      </c>
      <c r="N2318" s="340">
        <f t="shared" si="153"/>
        <v>3.3633956E-2</v>
      </c>
      <c r="O2318" s="74"/>
      <c r="P2318" s="133">
        <v>3.1435075999999999E-2</v>
      </c>
      <c r="Q2318" s="133">
        <v>1.4308609E-3</v>
      </c>
      <c r="R2318" s="133">
        <v>7.6801962999999997E-4</v>
      </c>
      <c r="S2318" s="134">
        <v>1.8845968206052E-6</v>
      </c>
      <c r="T2318" s="135">
        <v>5.2916455427012013E-9</v>
      </c>
      <c r="U2318" s="135">
        <v>0.10756577786259999</v>
      </c>
      <c r="V2318" s="342">
        <v>8.3608396000000006E-5</v>
      </c>
      <c r="W2318" s="89" t="s">
        <v>7736</v>
      </c>
      <c r="X2318" s="89"/>
      <c r="Y2318" s="89"/>
      <c r="Z2318" s="90"/>
    </row>
    <row r="2319" spans="1:26" ht="14.5" customHeight="1">
      <c r="A2319" s="74" t="s">
        <v>7835</v>
      </c>
      <c r="B2319" s="129" t="s">
        <v>7728</v>
      </c>
      <c r="C2319" s="130" t="s">
        <v>7836</v>
      </c>
      <c r="D2319" s="74" t="s">
        <v>7734</v>
      </c>
      <c r="E2319" s="129" t="s">
        <v>957</v>
      </c>
      <c r="F2319" s="132" t="s">
        <v>7837</v>
      </c>
      <c r="G2319" s="132">
        <v>30.372398188904118</v>
      </c>
      <c r="H2319" s="348">
        <v>30.372398188904118</v>
      </c>
      <c r="I2319" s="74"/>
      <c r="J2319" s="337">
        <v>34.845508270676696</v>
      </c>
      <c r="K2319" s="338">
        <v>34.845508270676696</v>
      </c>
      <c r="L2319" s="74"/>
      <c r="M2319" s="339">
        <v>4.2845918000000003</v>
      </c>
      <c r="N2319" s="340">
        <f t="shared" si="153"/>
        <v>4.2845918000000003</v>
      </c>
      <c r="O2319" s="74"/>
      <c r="P2319" s="133">
        <v>4.1835294000000003</v>
      </c>
      <c r="Q2319" s="133">
        <v>9.6210720999999999E-2</v>
      </c>
      <c r="R2319" s="133">
        <v>4.8516797999999996E-3</v>
      </c>
      <c r="S2319" s="134">
        <v>2.5081111142352029E-4</v>
      </c>
      <c r="T2319" s="135">
        <v>3.5580887802051187E-7</v>
      </c>
      <c r="U2319" s="135">
        <v>0.67950697299999996</v>
      </c>
      <c r="V2319" s="341">
        <v>4.4629142000000002E-3</v>
      </c>
      <c r="W2319" s="89" t="s">
        <v>7736</v>
      </c>
      <c r="X2319" s="89"/>
      <c r="Y2319" s="89"/>
      <c r="Z2319" s="90"/>
    </row>
    <row r="2320" spans="1:26" ht="14.5" customHeight="1">
      <c r="A2320" s="74" t="s">
        <v>7838</v>
      </c>
      <c r="B2320" s="129" t="s">
        <v>7728</v>
      </c>
      <c r="C2320" s="130" t="s">
        <v>7839</v>
      </c>
      <c r="D2320" s="74" t="s">
        <v>7734</v>
      </c>
      <c r="E2320" s="129" t="s">
        <v>957</v>
      </c>
      <c r="F2320" s="132" t="s">
        <v>7840</v>
      </c>
      <c r="G2320" s="132">
        <v>0.51856666836800003</v>
      </c>
      <c r="H2320" s="348">
        <v>0.51856666836800003</v>
      </c>
      <c r="I2320" s="74"/>
      <c r="J2320" s="337">
        <v>3.4537599248120299</v>
      </c>
      <c r="K2320" s="338">
        <v>3.4537599248120299</v>
      </c>
      <c r="L2320" s="74"/>
      <c r="M2320" s="339">
        <v>6.7043842000000006E-2</v>
      </c>
      <c r="N2320" s="340">
        <f t="shared" si="153"/>
        <v>6.7043842000000006E-2</v>
      </c>
      <c r="O2320" s="74"/>
      <c r="P2320" s="133">
        <v>6.1746292000000001E-2</v>
      </c>
      <c r="Q2320" s="133">
        <v>2.8845739E-3</v>
      </c>
      <c r="R2320" s="133">
        <v>2.4129762999999999E-3</v>
      </c>
      <c r="S2320" s="134">
        <v>3.7018160119369997E-6</v>
      </c>
      <c r="T2320" s="135">
        <v>1.06678029825701E-8</v>
      </c>
      <c r="U2320" s="135">
        <v>0.337951856813</v>
      </c>
      <c r="V2320" s="341">
        <v>1.9621537999999999E-4</v>
      </c>
      <c r="W2320" s="89" t="s">
        <v>7736</v>
      </c>
      <c r="X2320" s="89"/>
      <c r="Y2320" s="89"/>
      <c r="Z2320" s="90"/>
    </row>
    <row r="2321" spans="1:26" ht="14.5" customHeight="1">
      <c r="A2321" s="74" t="s">
        <v>7841</v>
      </c>
      <c r="B2321" s="129" t="s">
        <v>7728</v>
      </c>
      <c r="C2321" s="130" t="s">
        <v>7842</v>
      </c>
      <c r="D2321" s="74" t="s">
        <v>7734</v>
      </c>
      <c r="E2321" s="129" t="s">
        <v>957</v>
      </c>
      <c r="F2321" s="132" t="s">
        <v>7843</v>
      </c>
      <c r="G2321" s="132">
        <v>10.109542996956053</v>
      </c>
      <c r="H2321" s="348">
        <v>10.109542996956053</v>
      </c>
      <c r="I2321" s="74"/>
      <c r="J2321" s="337">
        <v>5.9691184210526318</v>
      </c>
      <c r="K2321" s="338">
        <v>5.9691184210526318</v>
      </c>
      <c r="L2321" s="74"/>
      <c r="M2321" s="339">
        <v>0.39647919999999998</v>
      </c>
      <c r="N2321" s="340">
        <f t="shared" si="153"/>
        <v>0.39647919999999998</v>
      </c>
      <c r="O2321" s="74"/>
      <c r="P2321" s="133">
        <v>0.38165753000000002</v>
      </c>
      <c r="Q2321" s="133">
        <v>9.8893450000000008E-3</v>
      </c>
      <c r="R2321" s="133">
        <v>4.9323307999999998E-3</v>
      </c>
      <c r="S2321" s="134">
        <v>2.2881146811808048E-5</v>
      </c>
      <c r="T2321" s="135">
        <v>3.6573021560122463E-8</v>
      </c>
      <c r="U2321" s="135">
        <v>0.69080262999999997</v>
      </c>
      <c r="V2321" s="341">
        <v>1.0326147999999999E-3</v>
      </c>
      <c r="W2321" s="89" t="s">
        <v>7736</v>
      </c>
      <c r="X2321" s="89"/>
      <c r="Y2321" s="89"/>
      <c r="Z2321" s="90"/>
    </row>
    <row r="2322" spans="1:26" ht="14.5" customHeight="1">
      <c r="A2322" s="74" t="s">
        <v>7844</v>
      </c>
      <c r="B2322" s="129" t="s">
        <v>7728</v>
      </c>
      <c r="C2322" s="130" t="s">
        <v>7845</v>
      </c>
      <c r="D2322" s="74" t="s">
        <v>7734</v>
      </c>
      <c r="E2322" s="129" t="s">
        <v>957</v>
      </c>
      <c r="F2322" s="132" t="s">
        <v>7846</v>
      </c>
      <c r="G2322" s="132">
        <v>0.9797973932220001</v>
      </c>
      <c r="H2322" s="348">
        <v>0.9797973932220001</v>
      </c>
      <c r="I2322" s="74"/>
      <c r="J2322" s="337">
        <v>5.8186903007518795</v>
      </c>
      <c r="K2322" s="338">
        <v>5.8186903007518795</v>
      </c>
      <c r="L2322" s="74"/>
      <c r="M2322" s="339">
        <v>0.12668913000000001</v>
      </c>
      <c r="N2322" s="340">
        <f t="shared" si="153"/>
        <v>0.12668913000000001</v>
      </c>
      <c r="O2322" s="74"/>
      <c r="P2322" s="133">
        <v>0.11541877</v>
      </c>
      <c r="Q2322" s="133">
        <v>5.1904917E-3</v>
      </c>
      <c r="R2322" s="133">
        <v>6.0798730000000004E-3</v>
      </c>
      <c r="S2322" s="134">
        <v>6.9195902874210006E-6</v>
      </c>
      <c r="T2322" s="135">
        <v>1.919560551295801E-8</v>
      </c>
      <c r="U2322" s="135">
        <v>0.85152282443999994</v>
      </c>
      <c r="V2322" s="341">
        <v>3.5422151000000002E-4</v>
      </c>
      <c r="W2322" s="89" t="s">
        <v>7736</v>
      </c>
      <c r="X2322" s="89"/>
      <c r="Y2322" s="89"/>
      <c r="Z2322" s="90"/>
    </row>
    <row r="2323" spans="1:26" ht="14.5" customHeight="1">
      <c r="A2323" s="74" t="s">
        <v>7847</v>
      </c>
      <c r="B2323" s="129" t="s">
        <v>7728</v>
      </c>
      <c r="C2323" s="130" t="s">
        <v>7848</v>
      </c>
      <c r="D2323" s="74" t="s">
        <v>7734</v>
      </c>
      <c r="E2323" s="129" t="s">
        <v>957</v>
      </c>
      <c r="F2323" s="132" t="s">
        <v>7849</v>
      </c>
      <c r="G2323" s="132">
        <v>8.4895684318997092E-2</v>
      </c>
      <c r="H2323" s="348">
        <v>8.4895684318997092E-2</v>
      </c>
      <c r="I2323" s="74"/>
      <c r="J2323" s="337">
        <v>0.63682727067669165</v>
      </c>
      <c r="K2323" s="338">
        <v>0.63682727067669165</v>
      </c>
      <c r="L2323" s="74"/>
      <c r="M2323" s="339">
        <v>1.0357564E-2</v>
      </c>
      <c r="N2323" s="340">
        <f t="shared" si="153"/>
        <v>1.0357564E-2</v>
      </c>
      <c r="O2323" s="74"/>
      <c r="P2323" s="133">
        <v>9.8731779999999998E-3</v>
      </c>
      <c r="Q2323" s="133">
        <v>4.8257836000000003E-4</v>
      </c>
      <c r="R2323" s="145">
        <v>1.8079475E-6</v>
      </c>
      <c r="S2323" s="134">
        <v>5.9191715068403602E-7</v>
      </c>
      <c r="T2323" s="135">
        <v>1.7846832574604671E-9</v>
      </c>
      <c r="U2323" s="135">
        <v>2.5321393715299997E-4</v>
      </c>
      <c r="V2323" s="342">
        <v>1.7873293000000001E-5</v>
      </c>
      <c r="W2323" s="89" t="s">
        <v>7736</v>
      </c>
      <c r="X2323" s="89"/>
      <c r="Y2323" s="89"/>
      <c r="Z2323" s="90"/>
    </row>
    <row r="2324" spans="1:26" ht="14.5" customHeight="1">
      <c r="A2324" s="74" t="s">
        <v>7850</v>
      </c>
      <c r="B2324" s="129" t="s">
        <v>7728</v>
      </c>
      <c r="C2324" s="130" t="s">
        <v>7851</v>
      </c>
      <c r="D2324" s="74" t="s">
        <v>7734</v>
      </c>
      <c r="E2324" s="129" t="s">
        <v>957</v>
      </c>
      <c r="F2324" s="132" t="s">
        <v>7852</v>
      </c>
      <c r="G2324" s="132">
        <v>0.1121593255767</v>
      </c>
      <c r="H2324" s="348">
        <v>0.1121593255767</v>
      </c>
      <c r="I2324" s="74"/>
      <c r="J2324" s="337">
        <v>0.46874340601503756</v>
      </c>
      <c r="K2324" s="338">
        <v>0.46874340601503756</v>
      </c>
      <c r="L2324" s="74"/>
      <c r="M2324" s="339">
        <v>8.9460371999999996E-3</v>
      </c>
      <c r="N2324" s="340">
        <f t="shared" si="153"/>
        <v>8.9460371999999996E-3</v>
      </c>
      <c r="O2324" s="74"/>
      <c r="P2324" s="133">
        <v>8.1121205999999998E-3</v>
      </c>
      <c r="Q2324" s="133">
        <v>3.9411325E-4</v>
      </c>
      <c r="R2324" s="133">
        <v>4.3980339000000002E-4</v>
      </c>
      <c r="S2324" s="134">
        <v>4.8633816186650004E-7</v>
      </c>
      <c r="T2324" s="135">
        <v>1.4575194502799497E-9</v>
      </c>
      <c r="U2324" s="135">
        <v>6.1597114000000001E-2</v>
      </c>
      <c r="V2324" s="341">
        <v>1.6910467999999999E-4</v>
      </c>
      <c r="W2324" s="89" t="s">
        <v>7736</v>
      </c>
      <c r="X2324" s="89"/>
      <c r="Y2324" s="89"/>
      <c r="Z2324" s="90"/>
    </row>
    <row r="2325" spans="1:26" ht="14.5" customHeight="1">
      <c r="A2325" s="74" t="s">
        <v>7853</v>
      </c>
      <c r="B2325" s="129" t="s">
        <v>7728</v>
      </c>
      <c r="C2325" s="130" t="s">
        <v>7854</v>
      </c>
      <c r="D2325" s="74" t="s">
        <v>7734</v>
      </c>
      <c r="E2325" s="129" t="s">
        <v>957</v>
      </c>
      <c r="F2325" s="132" t="s">
        <v>7855</v>
      </c>
      <c r="G2325" s="132">
        <v>1.6061247466999998E-2</v>
      </c>
      <c r="H2325" s="348">
        <v>1.6061247466999998E-2</v>
      </c>
      <c r="I2325" s="74"/>
      <c r="J2325" s="337">
        <v>8.8919999999999985E-2</v>
      </c>
      <c r="K2325" s="338">
        <v>8.8919999999999985E-2</v>
      </c>
      <c r="L2325" s="74"/>
      <c r="M2325" s="339">
        <v>1.5437525E-3</v>
      </c>
      <c r="N2325" s="340">
        <f t="shared" si="153"/>
        <v>1.5437525E-3</v>
      </c>
      <c r="O2325" s="74"/>
      <c r="P2325" s="133">
        <v>1.3879560999999999E-3</v>
      </c>
      <c r="Q2325" s="145">
        <v>7.5894119999999997E-5</v>
      </c>
      <c r="R2325" s="145">
        <v>7.9902198000000003E-5</v>
      </c>
      <c r="S2325" s="134">
        <v>8.3210799999999992E-8</v>
      </c>
      <c r="T2325" s="135">
        <v>2.8067352237999998E-10</v>
      </c>
      <c r="U2325" s="135">
        <v>1.119078404E-2</v>
      </c>
      <c r="V2325" s="342">
        <v>8.2382715000000001E-5</v>
      </c>
      <c r="W2325" s="89" t="s">
        <v>7736</v>
      </c>
      <c r="X2325" s="89"/>
      <c r="Y2325" s="89"/>
      <c r="Z2325" s="90"/>
    </row>
    <row r="2326" spans="1:26" ht="14.5" customHeight="1">
      <c r="A2326" s="74" t="s">
        <v>7856</v>
      </c>
      <c r="B2326" s="129" t="s">
        <v>7728</v>
      </c>
      <c r="C2326" s="130" t="s">
        <v>7857</v>
      </c>
      <c r="D2326" s="74" t="s">
        <v>7734</v>
      </c>
      <c r="E2326" s="129" t="s">
        <v>957</v>
      </c>
      <c r="F2326" s="132" t="s">
        <v>7858</v>
      </c>
      <c r="G2326" s="132">
        <v>0.31406389563623299</v>
      </c>
      <c r="H2326" s="348">
        <v>0.31406389563623299</v>
      </c>
      <c r="I2326" s="74"/>
      <c r="J2326" s="337">
        <v>1.98</v>
      </c>
      <c r="K2326" s="338">
        <v>1.98</v>
      </c>
      <c r="L2326" s="74"/>
      <c r="M2326" s="339">
        <v>4.8493146000000001E-2</v>
      </c>
      <c r="N2326" s="340">
        <f t="shared" si="153"/>
        <v>4.8493146000000001E-2</v>
      </c>
      <c r="O2326" s="74"/>
      <c r="P2326" s="133">
        <v>4.3218527E-2</v>
      </c>
      <c r="Q2326" s="133">
        <v>1.7438029999999999E-3</v>
      </c>
      <c r="R2326" s="133">
        <v>3.5308156999999999E-3</v>
      </c>
      <c r="S2326" s="134">
        <v>2.5910388E-6</v>
      </c>
      <c r="T2326" s="135">
        <v>6.4489754699999997E-9</v>
      </c>
      <c r="U2326" s="135">
        <v>0.49451200000000001</v>
      </c>
      <c r="V2326" s="341">
        <v>1.3281275000000001E-4</v>
      </c>
      <c r="W2326" s="89" t="s">
        <v>7736</v>
      </c>
      <c r="X2326" s="89"/>
      <c r="Y2326" s="89"/>
      <c r="Z2326" s="90"/>
    </row>
    <row r="2327" spans="1:26" ht="14.5" customHeight="1">
      <c r="A2327" s="74" t="s">
        <v>7859</v>
      </c>
      <c r="B2327" s="129" t="s">
        <v>7728</v>
      </c>
      <c r="C2327" s="130" t="s">
        <v>7860</v>
      </c>
      <c r="D2327" s="74" t="s">
        <v>7734</v>
      </c>
      <c r="E2327" s="129" t="s">
        <v>957</v>
      </c>
      <c r="F2327" s="132" t="s">
        <v>7861</v>
      </c>
      <c r="G2327" s="132">
        <v>0.2362597940908</v>
      </c>
      <c r="H2327" s="348">
        <v>0.2362597940908</v>
      </c>
      <c r="I2327" s="74"/>
      <c r="J2327" s="337">
        <v>1.1394493984962406</v>
      </c>
      <c r="K2327" s="338">
        <v>1.1394493984962406</v>
      </c>
      <c r="L2327" s="74"/>
      <c r="M2327" s="339">
        <v>3.8500368E-2</v>
      </c>
      <c r="N2327" s="340">
        <f t="shared" si="153"/>
        <v>3.8500368E-2</v>
      </c>
      <c r="O2327" s="74"/>
      <c r="P2327" s="133">
        <v>3.6392427999999998E-2</v>
      </c>
      <c r="Q2327" s="133">
        <v>1.2700259E-3</v>
      </c>
      <c r="R2327" s="133">
        <v>8.3791379999999997E-4</v>
      </c>
      <c r="S2327" s="134">
        <v>2.1818002671223004E-6</v>
      </c>
      <c r="T2327" s="135">
        <v>4.696841295056301E-9</v>
      </c>
      <c r="U2327" s="135">
        <v>0.1173548779479</v>
      </c>
      <c r="V2327" s="342">
        <v>7.3528859000000001E-5</v>
      </c>
      <c r="W2327" s="89" t="s">
        <v>7736</v>
      </c>
      <c r="X2327" s="89"/>
      <c r="Y2327" s="89"/>
      <c r="Z2327" s="90"/>
    </row>
    <row r="2328" spans="1:26" ht="14.5" customHeight="1">
      <c r="A2328" s="74" t="s">
        <v>7862</v>
      </c>
      <c r="B2328" s="129" t="s">
        <v>7728</v>
      </c>
      <c r="C2328" s="130" t="s">
        <v>7863</v>
      </c>
      <c r="D2328" s="74" t="s">
        <v>7734</v>
      </c>
      <c r="E2328" s="129" t="s">
        <v>957</v>
      </c>
      <c r="F2328" s="132" t="s">
        <v>7864</v>
      </c>
      <c r="G2328" s="132">
        <v>0.63281690067579999</v>
      </c>
      <c r="H2328" s="348">
        <v>0.63281690067579999</v>
      </c>
      <c r="I2328" s="74"/>
      <c r="J2328" s="337">
        <v>3.3067695488721802</v>
      </c>
      <c r="K2328" s="338">
        <v>3.3067695488721802</v>
      </c>
      <c r="L2328" s="74"/>
      <c r="M2328" s="339">
        <v>9.5078625999999999E-2</v>
      </c>
      <c r="N2328" s="340">
        <f t="shared" si="153"/>
        <v>9.5078625999999999E-2</v>
      </c>
      <c r="O2328" s="74"/>
      <c r="P2328" s="133">
        <v>8.6181704999999997E-2</v>
      </c>
      <c r="Q2328" s="133">
        <v>3.3671567999999999E-3</v>
      </c>
      <c r="R2328" s="133">
        <v>5.5297645999999997E-3</v>
      </c>
      <c r="S2328" s="134">
        <v>5.1667688937879269E-6</v>
      </c>
      <c r="T2328" s="135">
        <v>1.2452502806757499E-8</v>
      </c>
      <c r="U2328" s="135">
        <v>0.77447682557660003</v>
      </c>
      <c r="V2328" s="341">
        <v>2.6500889999999999E-4</v>
      </c>
      <c r="W2328" s="89" t="s">
        <v>7736</v>
      </c>
      <c r="X2328" s="89"/>
      <c r="Y2328" s="89"/>
      <c r="Z2328" s="90"/>
    </row>
    <row r="2329" spans="1:26" ht="14.5" customHeight="1">
      <c r="A2329" s="74" t="s">
        <v>7865</v>
      </c>
      <c r="B2329" s="129" t="s">
        <v>7728</v>
      </c>
      <c r="C2329" s="130" t="s">
        <v>7866</v>
      </c>
      <c r="D2329" s="74" t="s">
        <v>7734</v>
      </c>
      <c r="E2329" s="129" t="s">
        <v>957</v>
      </c>
      <c r="F2329" s="132" t="s">
        <v>7867</v>
      </c>
      <c r="G2329" s="132">
        <v>0.21898478253932857</v>
      </c>
      <c r="H2329" s="348">
        <v>0.21898478253932857</v>
      </c>
      <c r="I2329" s="74"/>
      <c r="J2329" s="337">
        <v>1.1743963909774435</v>
      </c>
      <c r="K2329" s="338">
        <v>1.1743963909774435</v>
      </c>
      <c r="L2329" s="74"/>
      <c r="M2329" s="339">
        <v>3.0737443999999999E-2</v>
      </c>
      <c r="N2329" s="340">
        <f t="shared" si="153"/>
        <v>3.0737443999999999E-2</v>
      </c>
      <c r="O2329" s="74"/>
      <c r="P2329" s="133">
        <v>2.8979636999999999E-2</v>
      </c>
      <c r="Q2329" s="133">
        <v>1.1008501E-3</v>
      </c>
      <c r="R2329" s="133">
        <v>6.5695724999999998E-4</v>
      </c>
      <c r="S2329" s="134">
        <v>1.7373883041058213E-6</v>
      </c>
      <c r="T2329" s="135">
        <v>4.0711912236889823E-9</v>
      </c>
      <c r="U2329" s="135">
        <v>9.2010818282000001E-2</v>
      </c>
      <c r="V2329" s="342">
        <v>9.1196721000000005E-5</v>
      </c>
      <c r="W2329" s="89" t="s">
        <v>7736</v>
      </c>
      <c r="X2329" s="89"/>
      <c r="Y2329" s="89"/>
      <c r="Z2329" s="90"/>
    </row>
    <row r="2330" spans="1:26" ht="14.5" customHeight="1">
      <c r="A2330" s="74" t="s">
        <v>7868</v>
      </c>
      <c r="B2330" s="129" t="s">
        <v>7728</v>
      </c>
      <c r="C2330" s="130" t="s">
        <v>7869</v>
      </c>
      <c r="D2330" s="74" t="s">
        <v>7734</v>
      </c>
      <c r="E2330" s="129" t="s">
        <v>957</v>
      </c>
      <c r="F2330" s="132" t="s">
        <v>7870</v>
      </c>
      <c r="G2330" s="132">
        <v>0.21959204042118999</v>
      </c>
      <c r="H2330" s="348">
        <v>0.21959204042118999</v>
      </c>
      <c r="I2330" s="74"/>
      <c r="J2330" s="337">
        <v>3.3974321052631574E-2</v>
      </c>
      <c r="K2330" s="338">
        <v>3.3974321052631574E-2</v>
      </c>
      <c r="L2330" s="74"/>
      <c r="M2330" s="339">
        <v>1.4823092000000001E-3</v>
      </c>
      <c r="N2330" s="340">
        <f t="shared" si="153"/>
        <v>1.4823092000000001E-3</v>
      </c>
      <c r="O2330" s="74"/>
      <c r="P2330" s="133">
        <v>6.0806651000000001E-4</v>
      </c>
      <c r="Q2330" s="145">
        <v>2.8369852E-5</v>
      </c>
      <c r="R2330" s="133">
        <v>8.4587284000000001E-4</v>
      </c>
      <c r="S2330" s="134">
        <v>3.6454827150760005E-8</v>
      </c>
      <c r="T2330" s="135">
        <v>1.04918091638218E-10</v>
      </c>
      <c r="U2330" s="135">
        <v>0.11846958522573001</v>
      </c>
      <c r="V2330" s="342">
        <v>1.6454895E-5</v>
      </c>
      <c r="W2330" s="89" t="s">
        <v>7736</v>
      </c>
      <c r="X2330" s="89"/>
      <c r="Y2330" s="89"/>
      <c r="Z2330" s="90"/>
    </row>
    <row r="2331" spans="1:26" ht="14.5" customHeight="1">
      <c r="A2331" s="74" t="s">
        <v>7871</v>
      </c>
      <c r="B2331" s="129" t="s">
        <v>7728</v>
      </c>
      <c r="C2331" s="130" t="s">
        <v>7872</v>
      </c>
      <c r="D2331" s="74" t="s">
        <v>7734</v>
      </c>
      <c r="E2331" s="129" t="s">
        <v>957</v>
      </c>
      <c r="F2331" s="132" t="s">
        <v>7873</v>
      </c>
      <c r="G2331" s="132">
        <v>4.2344190992169996E-2</v>
      </c>
      <c r="H2331" s="348">
        <v>4.2344190992169996E-2</v>
      </c>
      <c r="I2331" s="74"/>
      <c r="J2331" s="337">
        <v>0.23632612781954884</v>
      </c>
      <c r="K2331" s="338">
        <v>0.23632612781954884</v>
      </c>
      <c r="L2331" s="74"/>
      <c r="M2331" s="339">
        <v>4.7105573999999999E-3</v>
      </c>
      <c r="N2331" s="340">
        <f t="shared" si="153"/>
        <v>4.7105573999999999E-3</v>
      </c>
      <c r="O2331" s="74"/>
      <c r="P2331" s="133">
        <v>4.4415154999999998E-3</v>
      </c>
      <c r="Q2331" s="133">
        <v>1.9943898000000001E-4</v>
      </c>
      <c r="R2331" s="145">
        <v>6.9602977999999997E-5</v>
      </c>
      <c r="S2331" s="134">
        <v>2.6627791079319899E-7</v>
      </c>
      <c r="T2331" s="135">
        <v>7.3757018000016145E-10</v>
      </c>
      <c r="U2331" s="135">
        <v>9.7483162340999997E-3</v>
      </c>
      <c r="V2331" s="342">
        <v>1.221417E-5</v>
      </c>
      <c r="W2331" s="89" t="s">
        <v>7736</v>
      </c>
      <c r="X2331" s="89"/>
      <c r="Y2331" s="89"/>
      <c r="Z2331" s="90"/>
    </row>
    <row r="2332" spans="1:26" ht="14.5" customHeight="1">
      <c r="A2332" s="74" t="s">
        <v>7874</v>
      </c>
      <c r="B2332" s="129" t="s">
        <v>7728</v>
      </c>
      <c r="C2332" s="130" t="s">
        <v>7875</v>
      </c>
      <c r="D2332" s="74" t="s">
        <v>7734</v>
      </c>
      <c r="E2332" s="129" t="s">
        <v>957</v>
      </c>
      <c r="F2332" s="132" t="s">
        <v>7876</v>
      </c>
      <c r="G2332" s="132">
        <v>0.15581669816339999</v>
      </c>
      <c r="H2332" s="348">
        <v>0.15581669816339999</v>
      </c>
      <c r="I2332" s="74"/>
      <c r="J2332" s="337">
        <v>0.96435428571428572</v>
      </c>
      <c r="K2332" s="338">
        <v>0.96435428571428572</v>
      </c>
      <c r="L2332" s="74"/>
      <c r="M2332" s="339">
        <v>1.8923846000000001E-2</v>
      </c>
      <c r="N2332" s="340">
        <f t="shared" si="153"/>
        <v>1.8923846000000001E-2</v>
      </c>
      <c r="O2332" s="74"/>
      <c r="P2332" s="133">
        <v>1.7614178000000001E-2</v>
      </c>
      <c r="Q2332" s="133">
        <v>8.0716399000000001E-4</v>
      </c>
      <c r="R2332" s="133">
        <v>5.0250462999999995E-4</v>
      </c>
      <c r="S2332" s="134">
        <v>1.0560058644155E-6</v>
      </c>
      <c r="T2332" s="135">
        <v>2.9850738820530001E-9</v>
      </c>
      <c r="U2332" s="135">
        <v>7.0378800104000008E-2</v>
      </c>
      <c r="V2332" s="342">
        <v>4.8419764999999998E-5</v>
      </c>
      <c r="W2332" s="89" t="s">
        <v>7736</v>
      </c>
      <c r="X2332" s="89"/>
      <c r="Y2332" s="89"/>
      <c r="Z2332" s="90"/>
    </row>
    <row r="2333" spans="1:26" ht="14.5" customHeight="1">
      <c r="A2333" s="74" t="s">
        <v>7877</v>
      </c>
      <c r="B2333" s="129" t="s">
        <v>7728</v>
      </c>
      <c r="C2333" s="130" t="s">
        <v>7878</v>
      </c>
      <c r="D2333" s="74" t="s">
        <v>7734</v>
      </c>
      <c r="E2333" s="129" t="s">
        <v>957</v>
      </c>
      <c r="F2333" s="132" t="s">
        <v>7879</v>
      </c>
      <c r="G2333" s="132">
        <v>0.13843476195019999</v>
      </c>
      <c r="H2333" s="348">
        <v>0.13843476195019999</v>
      </c>
      <c r="I2333" s="74"/>
      <c r="J2333" s="337">
        <v>0.91358338345864654</v>
      </c>
      <c r="K2333" s="338">
        <v>0.91358338345864654</v>
      </c>
      <c r="L2333" s="74"/>
      <c r="M2333" s="339">
        <v>1.7795281999999999E-2</v>
      </c>
      <c r="N2333" s="340">
        <f t="shared" si="153"/>
        <v>1.7795281999999999E-2</v>
      </c>
      <c r="O2333" s="74"/>
      <c r="P2333" s="133">
        <v>1.6415401999999999E-2</v>
      </c>
      <c r="Q2333" s="133">
        <v>7.6451011999999999E-4</v>
      </c>
      <c r="R2333" s="133">
        <v>6.1536963000000003E-4</v>
      </c>
      <c r="S2333" s="134">
        <v>9.8413681064189972E-7</v>
      </c>
      <c r="T2333" s="135">
        <v>2.8273303169779206E-9</v>
      </c>
      <c r="U2333" s="135">
        <v>8.6186222760100004E-2</v>
      </c>
      <c r="V2333" s="342">
        <v>4.5196491000000002E-5</v>
      </c>
      <c r="W2333" s="89" t="s">
        <v>7736</v>
      </c>
      <c r="X2333" s="89"/>
      <c r="Y2333" s="89"/>
      <c r="Z2333" s="90"/>
    </row>
    <row r="2334" spans="1:26" ht="14.5" customHeight="1">
      <c r="A2334" s="74" t="s">
        <v>7880</v>
      </c>
      <c r="B2334" s="129" t="s">
        <v>7728</v>
      </c>
      <c r="C2334" s="130" t="s">
        <v>7881</v>
      </c>
      <c r="D2334" s="74" t="s">
        <v>7734</v>
      </c>
      <c r="E2334" s="129" t="s">
        <v>957</v>
      </c>
      <c r="F2334" s="132" t="s">
        <v>7882</v>
      </c>
      <c r="G2334" s="132">
        <v>0.30776086153499999</v>
      </c>
      <c r="H2334" s="348">
        <v>0.30776086153499999</v>
      </c>
      <c r="I2334" s="74"/>
      <c r="J2334" s="337">
        <v>2.09</v>
      </c>
      <c r="K2334" s="338">
        <v>2.09</v>
      </c>
      <c r="L2334" s="74"/>
      <c r="M2334" s="339">
        <v>4.4756045000000001E-2</v>
      </c>
      <c r="N2334" s="340">
        <f t="shared" si="153"/>
        <v>4.4756045000000001E-2</v>
      </c>
      <c r="O2334" s="74"/>
      <c r="P2334" s="133">
        <v>3.9984984000000001E-2</v>
      </c>
      <c r="Q2334" s="133">
        <v>1.7670207E-3</v>
      </c>
      <c r="R2334" s="133">
        <v>3.0040408000000002E-3</v>
      </c>
      <c r="S2334" s="134">
        <v>2.39718128E-6</v>
      </c>
      <c r="T2334" s="135">
        <v>6.534839885E-9</v>
      </c>
      <c r="U2334" s="135">
        <v>0.420734</v>
      </c>
      <c r="V2334" s="341">
        <v>1.2396898E-4</v>
      </c>
      <c r="W2334" s="89" t="s">
        <v>7736</v>
      </c>
      <c r="X2334" s="89"/>
      <c r="Y2334" s="89"/>
      <c r="Z2334" s="90"/>
    </row>
    <row r="2335" spans="1:26" ht="14.5" customHeight="1">
      <c r="A2335" s="74" t="s">
        <v>7883</v>
      </c>
      <c r="B2335" s="129" t="s">
        <v>7728</v>
      </c>
      <c r="C2335" s="130" t="s">
        <v>7884</v>
      </c>
      <c r="D2335" s="74" t="s">
        <v>7734</v>
      </c>
      <c r="E2335" s="129" t="s">
        <v>957</v>
      </c>
      <c r="F2335" s="132" t="s">
        <v>7885</v>
      </c>
      <c r="G2335" s="132">
        <v>0.29107112098999999</v>
      </c>
      <c r="H2335" s="348">
        <v>0.29107112098999999</v>
      </c>
      <c r="I2335" s="74"/>
      <c r="J2335" s="337">
        <v>1.6775431578947366</v>
      </c>
      <c r="K2335" s="338">
        <v>1.6775431578947366</v>
      </c>
      <c r="L2335" s="74"/>
      <c r="M2335" s="339">
        <v>3.6702958000000001E-2</v>
      </c>
      <c r="N2335" s="340">
        <f t="shared" si="153"/>
        <v>3.6702958000000001E-2</v>
      </c>
      <c r="O2335" s="74"/>
      <c r="P2335" s="133">
        <v>3.3391057000000002E-2</v>
      </c>
      <c r="Q2335" s="133">
        <v>1.511653E-3</v>
      </c>
      <c r="R2335" s="133">
        <v>1.8002482E-3</v>
      </c>
      <c r="S2335" s="134">
        <v>2.0018619325190002E-6</v>
      </c>
      <c r="T2335" s="135">
        <v>5.5904327015248162E-9</v>
      </c>
      <c r="U2335" s="135">
        <v>0.252135603692</v>
      </c>
      <c r="V2335" s="341">
        <v>1.0966441E-4</v>
      </c>
      <c r="W2335" s="89" t="s">
        <v>7736</v>
      </c>
      <c r="X2335" s="89"/>
      <c r="Y2335" s="89"/>
      <c r="Z2335" s="90"/>
    </row>
    <row r="2336" spans="1:26" ht="14.5" customHeight="1">
      <c r="A2336" s="74" t="s">
        <v>7886</v>
      </c>
      <c r="B2336" s="129" t="s">
        <v>7728</v>
      </c>
      <c r="C2336" s="130" t="s">
        <v>7887</v>
      </c>
      <c r="D2336" s="74" t="s">
        <v>7734</v>
      </c>
      <c r="E2336" s="129" t="s">
        <v>957</v>
      </c>
      <c r="F2336" s="132" t="s">
        <v>7888</v>
      </c>
      <c r="G2336" s="132">
        <v>0.17260745251510001</v>
      </c>
      <c r="H2336" s="348">
        <v>0.17260745251510001</v>
      </c>
      <c r="I2336" s="74"/>
      <c r="J2336" s="337">
        <v>1.1617915037593984</v>
      </c>
      <c r="K2336" s="338">
        <v>1.1617915037593984</v>
      </c>
      <c r="L2336" s="74"/>
      <c r="M2336" s="339">
        <v>2.2585978999999999E-2</v>
      </c>
      <c r="N2336" s="340">
        <f t="shared" si="153"/>
        <v>2.2585978999999999E-2</v>
      </c>
      <c r="O2336" s="74"/>
      <c r="P2336" s="133">
        <v>2.0863131E-2</v>
      </c>
      <c r="Q2336" s="133">
        <v>9.7739674999999999E-4</v>
      </c>
      <c r="R2336" s="133">
        <v>7.4545163999999999E-4</v>
      </c>
      <c r="S2336" s="134">
        <v>1.2507872213547E-6</v>
      </c>
      <c r="T2336" s="135">
        <v>3.6146329833386188E-9</v>
      </c>
      <c r="U2336" s="135">
        <v>0.1044049950086</v>
      </c>
      <c r="V2336" s="342">
        <v>5.5263082E-5</v>
      </c>
      <c r="W2336" s="89" t="s">
        <v>7736</v>
      </c>
      <c r="X2336" s="89"/>
      <c r="Y2336" s="89"/>
      <c r="Z2336" s="90"/>
    </row>
    <row r="2337" spans="1:26" ht="14.5" customHeight="1">
      <c r="A2337" s="74" t="s">
        <v>7889</v>
      </c>
      <c r="B2337" s="129" t="s">
        <v>7728</v>
      </c>
      <c r="C2337" s="130" t="s">
        <v>7890</v>
      </c>
      <c r="D2337" s="74" t="s">
        <v>7734</v>
      </c>
      <c r="E2337" s="129" t="s">
        <v>957</v>
      </c>
      <c r="F2337" s="132" t="s">
        <v>7891</v>
      </c>
      <c r="G2337" s="132">
        <v>0.92542227521800002</v>
      </c>
      <c r="H2337" s="348">
        <v>0.92542227521800002</v>
      </c>
      <c r="I2337" s="74"/>
      <c r="J2337" s="337">
        <v>5.4921746616541354</v>
      </c>
      <c r="K2337" s="338">
        <v>5.4921746616541354</v>
      </c>
      <c r="L2337" s="74"/>
      <c r="M2337" s="339">
        <v>0.12633185999999999</v>
      </c>
      <c r="N2337" s="340">
        <f t="shared" si="153"/>
        <v>0.12633185999999999</v>
      </c>
      <c r="O2337" s="74"/>
      <c r="P2337" s="133">
        <v>0.11234921</v>
      </c>
      <c r="Q2337" s="133">
        <v>5.4731472999999999E-3</v>
      </c>
      <c r="R2337" s="133">
        <v>8.5095041000000007E-3</v>
      </c>
      <c r="S2337" s="134">
        <v>6.7355641229959994E-6</v>
      </c>
      <c r="T2337" s="135">
        <v>2.0240929681481472E-8</v>
      </c>
      <c r="U2337" s="135">
        <v>1.1918072693699999</v>
      </c>
      <c r="V2337" s="341">
        <v>3.8695211999999999E-4</v>
      </c>
      <c r="W2337" s="89" t="s">
        <v>7736</v>
      </c>
      <c r="X2337" s="89"/>
      <c r="Y2337" s="89"/>
      <c r="Z2337" s="90"/>
    </row>
    <row r="2338" spans="1:26" ht="14.5" customHeight="1">
      <c r="A2338" s="74" t="s">
        <v>7892</v>
      </c>
      <c r="B2338" s="129" t="s">
        <v>7728</v>
      </c>
      <c r="C2338" s="130" t="s">
        <v>7893</v>
      </c>
      <c r="D2338" s="74" t="s">
        <v>7734</v>
      </c>
      <c r="E2338" s="129" t="s">
        <v>957</v>
      </c>
      <c r="F2338" s="132" t="s">
        <v>7894</v>
      </c>
      <c r="G2338" s="132">
        <v>0.21445387427262622</v>
      </c>
      <c r="H2338" s="348">
        <v>0.21445387427262622</v>
      </c>
      <c r="I2338" s="74"/>
      <c r="J2338" s="337">
        <v>1.2199999999999998</v>
      </c>
      <c r="K2338" s="338">
        <v>1.2199999999999998</v>
      </c>
      <c r="L2338" s="74"/>
      <c r="M2338" s="339">
        <v>3.8031240000000001E-2</v>
      </c>
      <c r="N2338" s="340">
        <f t="shared" si="153"/>
        <v>3.8031240000000001E-2</v>
      </c>
      <c r="O2338" s="74"/>
      <c r="P2338" s="133">
        <v>3.3305830000000002E-2</v>
      </c>
      <c r="Q2338" s="133">
        <v>1.2017130999999999E-3</v>
      </c>
      <c r="R2338" s="133">
        <v>3.5236971000000001E-3</v>
      </c>
      <c r="S2338" s="134">
        <v>1.9967524000000002E-6</v>
      </c>
      <c r="T2338" s="135">
        <v>4.4442053300000004E-9</v>
      </c>
      <c r="U2338" s="135">
        <v>0.49351499999999998</v>
      </c>
      <c r="V2338" s="341">
        <v>1.1301963E-4</v>
      </c>
      <c r="W2338" s="89" t="s">
        <v>7736</v>
      </c>
      <c r="X2338" s="89"/>
      <c r="Y2338" s="89"/>
      <c r="Z2338" s="90"/>
    </row>
    <row r="2339" spans="1:26" ht="14.5" customHeight="1">
      <c r="A2339" s="74" t="s">
        <v>7895</v>
      </c>
      <c r="B2339" s="129" t="s">
        <v>7728</v>
      </c>
      <c r="C2339" s="130" t="s">
        <v>7896</v>
      </c>
      <c r="D2339" s="74" t="s">
        <v>7734</v>
      </c>
      <c r="E2339" s="129" t="s">
        <v>957</v>
      </c>
      <c r="F2339" s="132" t="s">
        <v>7897</v>
      </c>
      <c r="G2339" s="132">
        <v>28.337567154711206</v>
      </c>
      <c r="H2339" s="348">
        <v>28.337567154711206</v>
      </c>
      <c r="I2339" s="74"/>
      <c r="J2339" s="337">
        <v>8.3434045112781945</v>
      </c>
      <c r="K2339" s="338">
        <v>8.3434045112781945</v>
      </c>
      <c r="L2339" s="74"/>
      <c r="M2339" s="339">
        <v>0.39559103000000001</v>
      </c>
      <c r="N2339" s="340">
        <f t="shared" si="153"/>
        <v>0.39559103000000001</v>
      </c>
      <c r="O2339" s="74"/>
      <c r="P2339" s="133">
        <v>0.37368636</v>
      </c>
      <c r="Q2339" s="133">
        <v>1.1271886E-2</v>
      </c>
      <c r="R2339" s="133">
        <v>1.0632775000000001E-2</v>
      </c>
      <c r="S2339" s="134">
        <v>2.2403259206006799E-5</v>
      </c>
      <c r="T2339" s="135">
        <v>4.1685970089319919E-8</v>
      </c>
      <c r="U2339" s="135">
        <v>1.4891842200000001</v>
      </c>
      <c r="V2339" s="341">
        <v>1.8155038000000001E-3</v>
      </c>
      <c r="W2339" s="89" t="s">
        <v>7736</v>
      </c>
      <c r="X2339" s="89"/>
      <c r="Y2339" s="89"/>
      <c r="Z2339" s="90"/>
    </row>
    <row r="2340" spans="1:26" ht="14.5" customHeight="1">
      <c r="A2340" s="74" t="s">
        <v>7898</v>
      </c>
      <c r="B2340" s="129" t="s">
        <v>7728</v>
      </c>
      <c r="C2340" s="130" t="s">
        <v>7899</v>
      </c>
      <c r="D2340" s="74" t="s">
        <v>7734</v>
      </c>
      <c r="E2340" s="129" t="s">
        <v>957</v>
      </c>
      <c r="F2340" s="132" t="s">
        <v>7900</v>
      </c>
      <c r="G2340" s="132">
        <v>0.25387923049988081</v>
      </c>
      <c r="H2340" s="348">
        <v>0.25387923049988081</v>
      </c>
      <c r="I2340" s="74"/>
      <c r="J2340" s="337">
        <v>1.5799999999999998</v>
      </c>
      <c r="K2340" s="338">
        <v>1.5799999999999998</v>
      </c>
      <c r="L2340" s="74"/>
      <c r="M2340" s="339">
        <v>3.9952050000000003E-2</v>
      </c>
      <c r="N2340" s="340">
        <f t="shared" si="153"/>
        <v>3.9952050000000003E-2</v>
      </c>
      <c r="O2340" s="74"/>
      <c r="P2340" s="133">
        <v>3.5144574999999997E-2</v>
      </c>
      <c r="Q2340" s="133">
        <v>1.4047936999999999E-3</v>
      </c>
      <c r="R2340" s="133">
        <v>3.4026811999999999E-3</v>
      </c>
      <c r="S2340" s="134">
        <v>2.1069889000000003E-6</v>
      </c>
      <c r="T2340" s="135">
        <v>5.1952428699999997E-9</v>
      </c>
      <c r="U2340" s="135">
        <v>0.47656599999999999</v>
      </c>
      <c r="V2340" s="341">
        <v>1.1733739000000001E-4</v>
      </c>
      <c r="W2340" s="89" t="s">
        <v>7736</v>
      </c>
      <c r="X2340" s="89"/>
      <c r="Y2340" s="89"/>
      <c r="Z2340" s="90"/>
    </row>
    <row r="2341" spans="1:26" ht="14.5" customHeight="1">
      <c r="A2341" s="74" t="s">
        <v>7901</v>
      </c>
      <c r="B2341" s="129" t="s">
        <v>7728</v>
      </c>
      <c r="C2341" s="130" t="s">
        <v>7902</v>
      </c>
      <c r="D2341" s="74" t="s">
        <v>7734</v>
      </c>
      <c r="E2341" s="129" t="s">
        <v>957</v>
      </c>
      <c r="F2341" s="132" t="s">
        <v>7900</v>
      </c>
      <c r="G2341" s="132">
        <v>0.23525923049988082</v>
      </c>
      <c r="H2341" s="348">
        <v>0.23525923049988082</v>
      </c>
      <c r="I2341" s="74"/>
      <c r="J2341" s="337">
        <v>1.44</v>
      </c>
      <c r="K2341" s="338">
        <v>1.44</v>
      </c>
      <c r="L2341" s="74"/>
      <c r="M2341" s="339">
        <v>3.7678983999999999E-2</v>
      </c>
      <c r="N2341" s="340">
        <f t="shared" si="153"/>
        <v>3.7678983999999999E-2</v>
      </c>
      <c r="O2341" s="74"/>
      <c r="P2341" s="133">
        <v>3.2977509000000002E-2</v>
      </c>
      <c r="Q2341" s="133">
        <v>1.298794E-3</v>
      </c>
      <c r="R2341" s="133">
        <v>3.4026811999999999E-3</v>
      </c>
      <c r="S2341" s="134">
        <v>1.9770688999999999E-6</v>
      </c>
      <c r="T2341" s="135">
        <v>4.8032321600000003E-9</v>
      </c>
      <c r="U2341" s="135">
        <v>0.47656599999999999</v>
      </c>
      <c r="V2341" s="341">
        <v>1.1343382E-4</v>
      </c>
      <c r="W2341" s="89" t="s">
        <v>7736</v>
      </c>
      <c r="X2341" s="89"/>
      <c r="Y2341" s="89"/>
      <c r="Z2341" s="90"/>
    </row>
    <row r="2342" spans="1:26" ht="14.5" customHeight="1">
      <c r="A2342" s="74" t="s">
        <v>7903</v>
      </c>
      <c r="B2342" s="129" t="s">
        <v>7728</v>
      </c>
      <c r="C2342" s="130" t="s">
        <v>7904</v>
      </c>
      <c r="D2342" s="74" t="s">
        <v>7734</v>
      </c>
      <c r="E2342" s="129" t="s">
        <v>957</v>
      </c>
      <c r="F2342" s="132" t="s">
        <v>7905</v>
      </c>
      <c r="G2342" s="132">
        <v>0.92184440085658903</v>
      </c>
      <c r="H2342" s="348">
        <v>0.92184440085658903</v>
      </c>
      <c r="I2342" s="74"/>
      <c r="J2342" s="337">
        <v>5.2983756390977437</v>
      </c>
      <c r="K2342" s="338">
        <v>5.2983756390977437</v>
      </c>
      <c r="L2342" s="74"/>
      <c r="M2342" s="339">
        <v>0.12699453999999999</v>
      </c>
      <c r="N2342" s="340">
        <f t="shared" si="153"/>
        <v>0.12699453999999999</v>
      </c>
      <c r="O2342" s="74"/>
      <c r="P2342" s="133">
        <v>0.1184674</v>
      </c>
      <c r="Q2342" s="133">
        <v>4.9348079000000001E-3</v>
      </c>
      <c r="R2342" s="133">
        <v>3.5923378E-3</v>
      </c>
      <c r="S2342" s="134">
        <v>7.1023619297314996E-6</v>
      </c>
      <c r="T2342" s="135">
        <v>1.8250029172439775E-8</v>
      </c>
      <c r="U2342" s="135">
        <v>0.50312854669999996</v>
      </c>
      <c r="V2342" s="341">
        <v>2.9275241000000001E-4</v>
      </c>
      <c r="W2342" s="89" t="s">
        <v>7736</v>
      </c>
      <c r="X2342" s="89"/>
      <c r="Y2342" s="89"/>
      <c r="Z2342" s="90"/>
    </row>
    <row r="2343" spans="1:26" ht="14.5" customHeight="1">
      <c r="A2343" s="74" t="s">
        <v>7906</v>
      </c>
      <c r="B2343" s="129" t="s">
        <v>7728</v>
      </c>
      <c r="C2343" s="130" t="s">
        <v>7907</v>
      </c>
      <c r="D2343" s="74" t="s">
        <v>7734</v>
      </c>
      <c r="E2343" s="129" t="s">
        <v>957</v>
      </c>
      <c r="F2343" s="132" t="s">
        <v>7908</v>
      </c>
      <c r="G2343" s="132">
        <v>0.30096068567544998</v>
      </c>
      <c r="H2343" s="348">
        <v>0.30096068567544998</v>
      </c>
      <c r="I2343" s="74"/>
      <c r="J2343" s="337">
        <v>9.2879436090225559E-2</v>
      </c>
      <c r="K2343" s="338">
        <v>9.2879436090225559E-2</v>
      </c>
      <c r="L2343" s="74"/>
      <c r="M2343" s="339">
        <v>2.9051584999999999E-3</v>
      </c>
      <c r="N2343" s="340">
        <f t="shared" si="153"/>
        <v>2.9051584999999999E-3</v>
      </c>
      <c r="O2343" s="74"/>
      <c r="P2343" s="133">
        <v>1.6623401E-3</v>
      </c>
      <c r="Q2343" s="145">
        <v>7.7557869E-5</v>
      </c>
      <c r="R2343" s="133">
        <v>1.1652604999999999E-3</v>
      </c>
      <c r="S2343" s="134">
        <v>9.9660677877529986E-8</v>
      </c>
      <c r="T2343" s="135">
        <v>2.86826435309762E-10</v>
      </c>
      <c r="U2343" s="135">
        <v>0.16320175709192</v>
      </c>
      <c r="V2343" s="342">
        <v>2.4358066E-5</v>
      </c>
      <c r="W2343" s="89" t="s">
        <v>7736</v>
      </c>
      <c r="X2343" s="89"/>
      <c r="Y2343" s="89"/>
      <c r="Z2343" s="90"/>
    </row>
    <row r="2344" spans="1:26" ht="14.5" customHeight="1">
      <c r="A2344" s="74" t="s">
        <v>7909</v>
      </c>
      <c r="B2344" s="129" t="s">
        <v>7728</v>
      </c>
      <c r="C2344" s="130" t="s">
        <v>7910</v>
      </c>
      <c r="D2344" s="74" t="s">
        <v>7734</v>
      </c>
      <c r="E2344" s="129" t="s">
        <v>957</v>
      </c>
      <c r="F2344" s="132" t="s">
        <v>7911</v>
      </c>
      <c r="G2344" s="132">
        <v>0.25214171631807691</v>
      </c>
      <c r="H2344" s="348">
        <v>0.25214171631807691</v>
      </c>
      <c r="I2344" s="74"/>
      <c r="J2344" s="337">
        <v>1.43</v>
      </c>
      <c r="K2344" s="338">
        <v>1.43</v>
      </c>
      <c r="L2344" s="74"/>
      <c r="M2344" s="339">
        <v>4.4358172000000001E-2</v>
      </c>
      <c r="N2344" s="340">
        <f t="shared" si="153"/>
        <v>4.4358172000000001E-2</v>
      </c>
      <c r="O2344" s="74"/>
      <c r="P2344" s="133">
        <v>3.9440454999999999E-2</v>
      </c>
      <c r="Q2344" s="133">
        <v>1.4153751E-3</v>
      </c>
      <c r="R2344" s="133">
        <v>3.5023414000000001E-3</v>
      </c>
      <c r="S2344" s="134">
        <v>2.3645357000000003E-6</v>
      </c>
      <c r="T2344" s="135">
        <v>5.2343753949999997E-9</v>
      </c>
      <c r="U2344" s="135">
        <v>0.49052400000000002</v>
      </c>
      <c r="V2344" s="341">
        <v>1.2113318999999999E-4</v>
      </c>
      <c r="W2344" s="89" t="s">
        <v>7736</v>
      </c>
      <c r="X2344" s="89"/>
      <c r="Y2344" s="89"/>
      <c r="Z2344" s="90"/>
    </row>
    <row r="2345" spans="1:26" ht="14.5" customHeight="1">
      <c r="A2345" s="74" t="s">
        <v>7912</v>
      </c>
      <c r="B2345" s="129" t="s">
        <v>7728</v>
      </c>
      <c r="C2345" s="130" t="s">
        <v>7913</v>
      </c>
      <c r="D2345" s="74" t="s">
        <v>7734</v>
      </c>
      <c r="E2345" s="129" t="s">
        <v>957</v>
      </c>
      <c r="F2345" s="132" t="s">
        <v>7914</v>
      </c>
      <c r="G2345" s="132">
        <v>0.71416039282999999</v>
      </c>
      <c r="H2345" s="348">
        <v>0.71416039282999999</v>
      </c>
      <c r="I2345" s="74"/>
      <c r="J2345" s="337">
        <v>3.5749999999999997</v>
      </c>
      <c r="K2345" s="338">
        <v>3.5749999999999997</v>
      </c>
      <c r="L2345" s="74"/>
      <c r="M2345" s="339">
        <v>9.1071154000000001E-2</v>
      </c>
      <c r="N2345" s="340">
        <f t="shared" si="153"/>
        <v>9.1071154000000001E-2</v>
      </c>
      <c r="O2345" s="74"/>
      <c r="P2345" s="133">
        <v>8.7777360999999998E-2</v>
      </c>
      <c r="Q2345" s="133">
        <v>3.2886400999999998E-3</v>
      </c>
      <c r="R2345" s="145">
        <v>5.1522240000000002E-6</v>
      </c>
      <c r="S2345" s="134">
        <v>5.2624317320000001E-6</v>
      </c>
      <c r="T2345" s="135">
        <v>1.21621307302E-8</v>
      </c>
      <c r="U2345" s="135">
        <v>7.2159999999999998E-4</v>
      </c>
      <c r="V2345" s="341">
        <v>1.9072781999999999E-4</v>
      </c>
      <c r="W2345" s="89" t="s">
        <v>7736</v>
      </c>
      <c r="X2345" s="89"/>
      <c r="Y2345" s="89"/>
      <c r="Z2345" s="90"/>
    </row>
    <row r="2346" spans="1:26" ht="14.5" customHeight="1">
      <c r="A2346" s="74" t="s">
        <v>7915</v>
      </c>
      <c r="B2346" s="129" t="s">
        <v>7728</v>
      </c>
      <c r="C2346" s="130" t="s">
        <v>7916</v>
      </c>
      <c r="D2346" s="74" t="s">
        <v>7734</v>
      </c>
      <c r="E2346" s="129" t="s">
        <v>957</v>
      </c>
      <c r="F2346" s="132" t="s">
        <v>7917</v>
      </c>
      <c r="G2346" s="132">
        <v>1.7827416594400001</v>
      </c>
      <c r="H2346" s="348">
        <v>1.7827416594400001</v>
      </c>
      <c r="I2346" s="74"/>
      <c r="J2346" s="337">
        <v>8.8260000000000005</v>
      </c>
      <c r="K2346" s="338">
        <v>8.8260000000000005</v>
      </c>
      <c r="L2346" s="74"/>
      <c r="M2346" s="339">
        <v>0.23235091999999999</v>
      </c>
      <c r="N2346" s="340">
        <f t="shared" si="153"/>
        <v>0.23235091999999999</v>
      </c>
      <c r="O2346" s="74"/>
      <c r="P2346" s="133">
        <v>0.22408123999999999</v>
      </c>
      <c r="Q2346" s="133">
        <v>8.2622809999999998E-3</v>
      </c>
      <c r="R2346" s="145">
        <v>7.3984680000000004E-6</v>
      </c>
      <c r="S2346" s="134">
        <v>1.3434127020999999E-5</v>
      </c>
      <c r="T2346" s="135">
        <v>3.0555772802799999E-8</v>
      </c>
      <c r="U2346" s="135">
        <v>1.0361999999999999E-3</v>
      </c>
      <c r="V2346" s="341">
        <v>4.6370926999999998E-4</v>
      </c>
      <c r="W2346" s="89" t="s">
        <v>7736</v>
      </c>
      <c r="X2346" s="89"/>
      <c r="Y2346" s="89"/>
      <c r="Z2346" s="90"/>
    </row>
    <row r="2347" spans="1:26" ht="14.5" customHeight="1">
      <c r="A2347" s="74" t="s">
        <v>7918</v>
      </c>
      <c r="B2347" s="129" t="s">
        <v>7728</v>
      </c>
      <c r="C2347" s="130" t="s">
        <v>7919</v>
      </c>
      <c r="D2347" s="74" t="s">
        <v>7734</v>
      </c>
      <c r="E2347" s="129" t="s">
        <v>957</v>
      </c>
      <c r="F2347" s="132" t="s">
        <v>7920</v>
      </c>
      <c r="G2347" s="132">
        <v>0.85750102907000003</v>
      </c>
      <c r="H2347" s="348">
        <v>0.85750102907000003</v>
      </c>
      <c r="I2347" s="74"/>
      <c r="J2347" s="337">
        <v>4.0069999999999997</v>
      </c>
      <c r="K2347" s="338">
        <v>4.0069999999999997</v>
      </c>
      <c r="L2347" s="74"/>
      <c r="M2347" s="339">
        <v>0.10529968000000001</v>
      </c>
      <c r="N2347" s="340">
        <f t="shared" si="153"/>
        <v>0.10529968000000001</v>
      </c>
      <c r="O2347" s="74"/>
      <c r="P2347" s="133">
        <v>0.10156353</v>
      </c>
      <c r="Q2347" s="133">
        <v>3.7286067E-3</v>
      </c>
      <c r="R2347" s="145">
        <v>7.5398399999999996E-6</v>
      </c>
      <c r="S2347" s="134">
        <v>6.0889406700000006E-6</v>
      </c>
      <c r="T2347" s="135">
        <v>1.37892258517E-8</v>
      </c>
      <c r="U2347" s="135">
        <v>1.0560000000000001E-3</v>
      </c>
      <c r="V2347" s="341">
        <v>2.4453080000000002E-4</v>
      </c>
      <c r="W2347" s="89" t="s">
        <v>7736</v>
      </c>
      <c r="X2347" s="89"/>
      <c r="Y2347" s="89"/>
      <c r="Z2347" s="90"/>
    </row>
    <row r="2348" spans="1:26" ht="14.5" customHeight="1">
      <c r="A2348" s="74" t="s">
        <v>7921</v>
      </c>
      <c r="B2348" s="129" t="s">
        <v>7728</v>
      </c>
      <c r="C2348" s="130" t="s">
        <v>7922</v>
      </c>
      <c r="D2348" s="74" t="s">
        <v>7734</v>
      </c>
      <c r="E2348" s="129" t="s">
        <v>957</v>
      </c>
      <c r="F2348" s="132" t="s">
        <v>7923</v>
      </c>
      <c r="G2348" s="132">
        <v>0.86304566970999996</v>
      </c>
      <c r="H2348" s="348">
        <v>0.86304566970999996</v>
      </c>
      <c r="I2348" s="74"/>
      <c r="J2348" s="337">
        <v>2.1859999999999999</v>
      </c>
      <c r="K2348" s="338">
        <v>2.1859999999999999</v>
      </c>
      <c r="L2348" s="74"/>
      <c r="M2348" s="339">
        <v>5.4756859999999997E-2</v>
      </c>
      <c r="N2348" s="340">
        <f t="shared" si="153"/>
        <v>5.4756859999999997E-2</v>
      </c>
      <c r="O2348" s="74"/>
      <c r="P2348" s="133">
        <v>5.2752831E-2</v>
      </c>
      <c r="Q2348" s="133">
        <v>1.9995210000000002E-3</v>
      </c>
      <c r="R2348" s="145">
        <v>4.5081960000000002E-6</v>
      </c>
      <c r="S2348" s="134">
        <v>3.1626397460000004E-6</v>
      </c>
      <c r="T2348" s="135">
        <v>7.3946781549999993E-9</v>
      </c>
      <c r="U2348" s="135">
        <v>6.3139999999999995E-4</v>
      </c>
      <c r="V2348" s="341">
        <v>1.3609137999999999E-4</v>
      </c>
      <c r="W2348" s="89" t="s">
        <v>7736</v>
      </c>
      <c r="X2348" s="89"/>
      <c r="Y2348" s="89"/>
      <c r="Z2348" s="90"/>
    </row>
    <row r="2349" spans="1:26" ht="14.5" customHeight="1">
      <c r="A2349" s="74" t="s">
        <v>7924</v>
      </c>
      <c r="B2349" s="129" t="s">
        <v>7728</v>
      </c>
      <c r="C2349" s="130" t="s">
        <v>7925</v>
      </c>
      <c r="D2349" s="74" t="s">
        <v>7734</v>
      </c>
      <c r="E2349" s="129" t="s">
        <v>957</v>
      </c>
      <c r="F2349" s="132" t="s">
        <v>7926</v>
      </c>
      <c r="G2349" s="132">
        <v>0.42743130263000001</v>
      </c>
      <c r="H2349" s="348">
        <v>0.42743130263000001</v>
      </c>
      <c r="I2349" s="74"/>
      <c r="J2349" s="337">
        <v>2.0209999999999999</v>
      </c>
      <c r="K2349" s="338">
        <v>2.0209999999999999</v>
      </c>
      <c r="L2349" s="74"/>
      <c r="M2349" s="339">
        <v>5.1191632000000001E-2</v>
      </c>
      <c r="N2349" s="340">
        <f t="shared" si="153"/>
        <v>5.1191632000000001E-2</v>
      </c>
      <c r="O2349" s="74"/>
      <c r="P2349" s="133">
        <v>4.9342127E-2</v>
      </c>
      <c r="Q2349" s="133">
        <v>1.8451063999999999E-3</v>
      </c>
      <c r="R2349" s="145">
        <v>4.3982399999999999E-6</v>
      </c>
      <c r="S2349" s="134">
        <v>2.9581611029999999E-6</v>
      </c>
      <c r="T2349" s="135">
        <v>6.8236182138000001E-9</v>
      </c>
      <c r="U2349" s="135">
        <v>6.1600000000000001E-4</v>
      </c>
      <c r="V2349" s="341">
        <v>1.2007333E-4</v>
      </c>
      <c r="W2349" s="89" t="s">
        <v>7736</v>
      </c>
      <c r="X2349" s="89"/>
      <c r="Y2349" s="89"/>
      <c r="Z2349" s="90"/>
    </row>
    <row r="2350" spans="1:26" ht="14.5" customHeight="1">
      <c r="A2350" s="74" t="s">
        <v>7927</v>
      </c>
      <c r="B2350" s="129" t="s">
        <v>7728</v>
      </c>
      <c r="C2350" s="130" t="s">
        <v>7928</v>
      </c>
      <c r="D2350" s="74" t="s">
        <v>7734</v>
      </c>
      <c r="E2350" s="129" t="s">
        <v>957</v>
      </c>
      <c r="F2350" s="132" t="s">
        <v>7929</v>
      </c>
      <c r="G2350" s="132">
        <v>1.12376595072</v>
      </c>
      <c r="H2350" s="348">
        <v>1.12376595072</v>
      </c>
      <c r="I2350" s="74"/>
      <c r="J2350" s="337">
        <v>4.0039999999999996</v>
      </c>
      <c r="K2350" s="338">
        <v>4.0039999999999996</v>
      </c>
      <c r="L2350" s="74"/>
      <c r="M2350" s="339">
        <v>0.11521728000000001</v>
      </c>
      <c r="N2350" s="340">
        <f t="shared" si="153"/>
        <v>0.11521728000000001</v>
      </c>
      <c r="O2350" s="74"/>
      <c r="P2350" s="133">
        <v>0.1111767</v>
      </c>
      <c r="Q2350" s="133">
        <v>4.0329978999999998E-3</v>
      </c>
      <c r="R2350" s="145">
        <v>7.5869640000000002E-6</v>
      </c>
      <c r="S2350" s="134">
        <v>6.6652695700000007E-6</v>
      </c>
      <c r="T2350" s="135">
        <v>1.4914932995999999E-8</v>
      </c>
      <c r="U2350" s="135">
        <v>1.0625999999999999E-3</v>
      </c>
      <c r="V2350" s="341">
        <v>3.7542590000000001E-4</v>
      </c>
      <c r="W2350" s="89" t="s">
        <v>7736</v>
      </c>
      <c r="X2350" s="89"/>
      <c r="Y2350" s="89"/>
      <c r="Z2350" s="90"/>
    </row>
    <row r="2351" spans="1:26" ht="14.5" customHeight="1">
      <c r="A2351" s="74" t="s">
        <v>7930</v>
      </c>
      <c r="B2351" s="129" t="s">
        <v>7728</v>
      </c>
      <c r="C2351" s="130" t="s">
        <v>7931</v>
      </c>
      <c r="D2351" s="74" t="s">
        <v>7734</v>
      </c>
      <c r="E2351" s="129" t="s">
        <v>957</v>
      </c>
      <c r="F2351" s="132" t="s">
        <v>7932</v>
      </c>
      <c r="G2351" s="132">
        <v>1.6432104770100002</v>
      </c>
      <c r="H2351" s="348">
        <v>1.6432104770100002</v>
      </c>
      <c r="I2351" s="74"/>
      <c r="J2351" s="337">
        <v>6.5579999999999998</v>
      </c>
      <c r="K2351" s="338">
        <v>6.5579999999999998</v>
      </c>
      <c r="L2351" s="74"/>
      <c r="M2351" s="339">
        <v>0.17513042000000001</v>
      </c>
      <c r="N2351" s="340">
        <f t="shared" ref="N2351:N2388" si="154">M2351</f>
        <v>0.17513042000000001</v>
      </c>
      <c r="O2351" s="74"/>
      <c r="P2351" s="133">
        <v>0.16883176</v>
      </c>
      <c r="Q2351" s="133">
        <v>6.2548867999999997E-3</v>
      </c>
      <c r="R2351" s="145">
        <v>4.3778196000000003E-5</v>
      </c>
      <c r="S2351" s="134">
        <v>1.0121807990000001E-5</v>
      </c>
      <c r="T2351" s="135">
        <v>2.3131977792E-8</v>
      </c>
      <c r="U2351" s="135">
        <v>6.1314000000000004E-3</v>
      </c>
      <c r="V2351" s="341">
        <v>5.4868061999999997E-4</v>
      </c>
      <c r="W2351" s="89" t="s">
        <v>7736</v>
      </c>
      <c r="X2351" s="89"/>
      <c r="Y2351" s="89"/>
      <c r="Z2351" s="90"/>
    </row>
    <row r="2352" spans="1:26" ht="14.5" customHeight="1">
      <c r="A2352" s="74" t="s">
        <v>7933</v>
      </c>
      <c r="B2352" s="129" t="s">
        <v>7728</v>
      </c>
      <c r="C2352" s="130" t="s">
        <v>7934</v>
      </c>
      <c r="D2352" s="74" t="s">
        <v>7734</v>
      </c>
      <c r="E2352" s="129" t="s">
        <v>957</v>
      </c>
      <c r="F2352" s="132" t="s">
        <v>7935</v>
      </c>
      <c r="G2352" s="132">
        <v>1.7836443488000002</v>
      </c>
      <c r="H2352" s="348">
        <v>1.7836443488000002</v>
      </c>
      <c r="I2352" s="74"/>
      <c r="J2352" s="337">
        <v>7.532</v>
      </c>
      <c r="K2352" s="338">
        <v>7.532</v>
      </c>
      <c r="L2352" s="74"/>
      <c r="M2352" s="339">
        <v>0.23507249</v>
      </c>
      <c r="N2352" s="340">
        <f t="shared" si="154"/>
        <v>0.23507249</v>
      </c>
      <c r="O2352" s="74"/>
      <c r="P2352" s="133">
        <v>0.22745936</v>
      </c>
      <c r="Q2352" s="133">
        <v>7.5991710000000001E-3</v>
      </c>
      <c r="R2352" s="145">
        <v>1.3964412000000001E-5</v>
      </c>
      <c r="S2352" s="134">
        <v>1.3636652240000001E-5</v>
      </c>
      <c r="T2352" s="135">
        <v>2.8103443006E-8</v>
      </c>
      <c r="U2352" s="135">
        <v>1.9558000000000002E-3</v>
      </c>
      <c r="V2352" s="341">
        <v>5.1132963999999997E-4</v>
      </c>
      <c r="W2352" s="89" t="s">
        <v>7736</v>
      </c>
      <c r="X2352" s="89"/>
      <c r="Y2352" s="89"/>
      <c r="Z2352" s="90"/>
    </row>
    <row r="2353" spans="1:26" ht="14.5" customHeight="1">
      <c r="A2353" s="74" t="s">
        <v>7936</v>
      </c>
      <c r="B2353" s="129" t="s">
        <v>7728</v>
      </c>
      <c r="C2353" s="130" t="s">
        <v>7937</v>
      </c>
      <c r="D2353" s="74" t="s">
        <v>7734</v>
      </c>
      <c r="E2353" s="129" t="s">
        <v>957</v>
      </c>
      <c r="F2353" s="132" t="s">
        <v>7938</v>
      </c>
      <c r="G2353" s="132">
        <v>2.661728783</v>
      </c>
      <c r="H2353" s="348">
        <v>2.661728783</v>
      </c>
      <c r="I2353" s="74"/>
      <c r="J2353" s="337">
        <v>4.2320000000000002</v>
      </c>
      <c r="K2353" s="338">
        <v>4.2320000000000002</v>
      </c>
      <c r="L2353" s="74"/>
      <c r="M2353" s="339">
        <v>0.11228339</v>
      </c>
      <c r="N2353" s="340">
        <f t="shared" si="154"/>
        <v>0.11228339</v>
      </c>
      <c r="O2353" s="74"/>
      <c r="P2353" s="133">
        <v>0.10808928</v>
      </c>
      <c r="Q2353" s="133">
        <v>4.1884556E-3</v>
      </c>
      <c r="R2353" s="145">
        <v>5.6548800000000001E-6</v>
      </c>
      <c r="S2353" s="134">
        <v>6.4801727120000003E-6</v>
      </c>
      <c r="T2353" s="135">
        <v>1.5489850536000001E-8</v>
      </c>
      <c r="U2353" s="135">
        <v>7.9199999999999995E-4</v>
      </c>
      <c r="V2353" s="341">
        <v>1.3995334E-3</v>
      </c>
      <c r="W2353" s="89" t="s">
        <v>7736</v>
      </c>
      <c r="X2353" s="89"/>
      <c r="Y2353" s="89"/>
      <c r="Z2353" s="90"/>
    </row>
    <row r="2354" spans="1:26" ht="14.5" customHeight="1">
      <c r="A2354" s="74" t="s">
        <v>7939</v>
      </c>
      <c r="B2354" s="129" t="s">
        <v>7728</v>
      </c>
      <c r="C2354" s="130" t="s">
        <v>7940</v>
      </c>
      <c r="D2354" s="74" t="s">
        <v>7734</v>
      </c>
      <c r="E2354" s="129" t="s">
        <v>957</v>
      </c>
      <c r="F2354" s="132" t="s">
        <v>7941</v>
      </c>
      <c r="G2354" s="132">
        <v>0.58188168815999997</v>
      </c>
      <c r="H2354" s="348">
        <v>0.58188168815999997</v>
      </c>
      <c r="I2354" s="74"/>
      <c r="J2354" s="337">
        <v>2.5839999999999996</v>
      </c>
      <c r="K2354" s="338">
        <v>2.5839999999999996</v>
      </c>
      <c r="L2354" s="74"/>
      <c r="M2354" s="339">
        <v>7.3373703999999998E-2</v>
      </c>
      <c r="N2354" s="340">
        <f t="shared" si="154"/>
        <v>7.3373703999999998E-2</v>
      </c>
      <c r="O2354" s="74"/>
      <c r="P2354" s="133">
        <v>7.0847541E-2</v>
      </c>
      <c r="Q2354" s="133">
        <v>2.5229114000000002E-3</v>
      </c>
      <c r="R2354" s="145">
        <v>3.251556E-6</v>
      </c>
      <c r="S2354" s="134">
        <v>4.2474544809999999E-6</v>
      </c>
      <c r="T2354" s="135">
        <v>9.3302935008999997E-9</v>
      </c>
      <c r="U2354" s="135">
        <v>4.5540000000000001E-4</v>
      </c>
      <c r="V2354" s="341">
        <v>1.4429001E-4</v>
      </c>
      <c r="W2354" s="89" t="s">
        <v>7736</v>
      </c>
      <c r="X2354" s="89"/>
      <c r="Y2354" s="89"/>
      <c r="Z2354" s="90"/>
    </row>
    <row r="2355" spans="1:26" ht="14.5" customHeight="1">
      <c r="A2355" s="74" t="s">
        <v>7942</v>
      </c>
      <c r="B2355" s="129" t="s">
        <v>7728</v>
      </c>
      <c r="C2355" s="130" t="s">
        <v>7943</v>
      </c>
      <c r="D2355" s="74" t="s">
        <v>7734</v>
      </c>
      <c r="E2355" s="129" t="s">
        <v>957</v>
      </c>
      <c r="F2355" s="132" t="s">
        <v>7944</v>
      </c>
      <c r="G2355" s="132">
        <v>0.62471038676000001</v>
      </c>
      <c r="H2355" s="348">
        <v>0.62471038676000001</v>
      </c>
      <c r="I2355" s="74"/>
      <c r="J2355" s="337">
        <v>2.254</v>
      </c>
      <c r="K2355" s="338">
        <v>2.254</v>
      </c>
      <c r="L2355" s="74"/>
      <c r="M2355" s="339">
        <v>0.10351984</v>
      </c>
      <c r="N2355" s="340">
        <f t="shared" si="154"/>
        <v>0.10351984</v>
      </c>
      <c r="O2355" s="74"/>
      <c r="P2355" s="133">
        <v>0.10061071000000001</v>
      </c>
      <c r="Q2355" s="133">
        <v>2.9045611E-3</v>
      </c>
      <c r="R2355" s="145">
        <v>4.5710279999999999E-6</v>
      </c>
      <c r="S2355" s="134">
        <v>6.0318172900000003E-6</v>
      </c>
      <c r="T2355" s="135">
        <v>1.0741719872000002E-8</v>
      </c>
      <c r="U2355" s="135">
        <v>6.4019999999999995E-4</v>
      </c>
      <c r="V2355" s="341">
        <v>1.7346606E-4</v>
      </c>
      <c r="W2355" s="89" t="s">
        <v>7736</v>
      </c>
      <c r="X2355" s="89"/>
      <c r="Y2355" s="89"/>
      <c r="Z2355" s="90"/>
    </row>
    <row r="2356" spans="1:26" ht="14.5" customHeight="1">
      <c r="A2356" s="74" t="s">
        <v>7945</v>
      </c>
      <c r="B2356" s="129" t="s">
        <v>7728</v>
      </c>
      <c r="C2356" s="130" t="s">
        <v>7946</v>
      </c>
      <c r="D2356" s="74" t="s">
        <v>7734</v>
      </c>
      <c r="E2356" s="129" t="s">
        <v>957</v>
      </c>
      <c r="F2356" s="132" t="s">
        <v>7947</v>
      </c>
      <c r="G2356" s="132">
        <v>1.09945020385</v>
      </c>
      <c r="H2356" s="348">
        <v>1.09945020385</v>
      </c>
      <c r="I2356" s="74"/>
      <c r="J2356" s="337">
        <v>5.58</v>
      </c>
      <c r="K2356" s="338">
        <v>5.58</v>
      </c>
      <c r="L2356" s="74"/>
      <c r="M2356" s="339">
        <v>0.14231870999999999</v>
      </c>
      <c r="N2356" s="340">
        <f t="shared" si="154"/>
        <v>0.14231870999999999</v>
      </c>
      <c r="O2356" s="74"/>
      <c r="P2356" s="133">
        <v>0.13718077000000001</v>
      </c>
      <c r="Q2356" s="133">
        <v>5.1317447000000004E-3</v>
      </c>
      <c r="R2356" s="145">
        <v>6.1889519999999999E-6</v>
      </c>
      <c r="S2356" s="134">
        <v>8.2242668740000001E-6</v>
      </c>
      <c r="T2356" s="135">
        <v>1.8978345626000001E-8</v>
      </c>
      <c r="U2356" s="135">
        <v>8.6680000000000004E-4</v>
      </c>
      <c r="V2356" s="341">
        <v>2.9830459000000002E-4</v>
      </c>
      <c r="W2356" s="89" t="s">
        <v>7736</v>
      </c>
      <c r="X2356" s="89"/>
      <c r="Y2356" s="89"/>
      <c r="Z2356" s="90"/>
    </row>
    <row r="2357" spans="1:26" ht="14.5" customHeight="1">
      <c r="A2357" s="74" t="s">
        <v>7948</v>
      </c>
      <c r="B2357" s="129" t="s">
        <v>7728</v>
      </c>
      <c r="C2357" s="130" t="s">
        <v>7949</v>
      </c>
      <c r="D2357" s="74" t="s">
        <v>7734</v>
      </c>
      <c r="E2357" s="129" t="s">
        <v>957</v>
      </c>
      <c r="F2357" s="132" t="s">
        <v>7950</v>
      </c>
      <c r="G2357" s="132">
        <v>1.0127720980399999</v>
      </c>
      <c r="H2357" s="348">
        <v>1.0127720980399999</v>
      </c>
      <c r="I2357" s="74"/>
      <c r="J2357" s="337">
        <v>4.5609999999999991</v>
      </c>
      <c r="K2357" s="338">
        <v>4.5609999999999991</v>
      </c>
      <c r="L2357" s="74"/>
      <c r="M2357" s="339">
        <v>0.12304169</v>
      </c>
      <c r="N2357" s="340">
        <f t="shared" si="154"/>
        <v>0.12304169</v>
      </c>
      <c r="O2357" s="74"/>
      <c r="P2357" s="133">
        <v>0.11874798</v>
      </c>
      <c r="Q2357" s="133">
        <v>4.2827595999999999E-3</v>
      </c>
      <c r="R2357" s="145">
        <v>1.0948476E-5</v>
      </c>
      <c r="S2357" s="134">
        <v>7.1191832979999997E-6</v>
      </c>
      <c r="T2357" s="135">
        <v>1.5838607859499999E-8</v>
      </c>
      <c r="U2357" s="135">
        <v>1.5334000000000001E-3</v>
      </c>
      <c r="V2357" s="341">
        <v>2.9050646E-4</v>
      </c>
      <c r="W2357" s="89" t="s">
        <v>7736</v>
      </c>
      <c r="X2357" s="89"/>
      <c r="Y2357" s="89"/>
      <c r="Z2357" s="90"/>
    </row>
    <row r="2358" spans="1:26" ht="14.5" customHeight="1">
      <c r="A2358" s="74" t="s">
        <v>7951</v>
      </c>
      <c r="B2358" s="129" t="s">
        <v>7728</v>
      </c>
      <c r="C2358" s="130" t="s">
        <v>7952</v>
      </c>
      <c r="D2358" s="74" t="s">
        <v>7734</v>
      </c>
      <c r="E2358" s="129" t="s">
        <v>957</v>
      </c>
      <c r="F2358" s="132" t="s">
        <v>7953</v>
      </c>
      <c r="G2358" s="132">
        <v>1.01091449751</v>
      </c>
      <c r="H2358" s="348">
        <v>1.01091449751</v>
      </c>
      <c r="I2358" s="74"/>
      <c r="J2358" s="337">
        <v>4.194</v>
      </c>
      <c r="K2358" s="338">
        <v>4.194</v>
      </c>
      <c r="L2358" s="74"/>
      <c r="M2358" s="339">
        <v>0.1022319</v>
      </c>
      <c r="N2358" s="340">
        <f t="shared" si="154"/>
        <v>0.1022319</v>
      </c>
      <c r="O2358" s="74"/>
      <c r="P2358" s="133">
        <v>9.8430808999999994E-2</v>
      </c>
      <c r="Q2358" s="133">
        <v>3.7941367999999999E-3</v>
      </c>
      <c r="R2358" s="145">
        <v>6.9586440000000001E-6</v>
      </c>
      <c r="S2358" s="134">
        <v>5.901127615E-6</v>
      </c>
      <c r="T2358" s="135">
        <v>1.40315708667E-8</v>
      </c>
      <c r="U2358" s="135">
        <v>9.7460000000000005E-4</v>
      </c>
      <c r="V2358" s="341">
        <v>2.3306796000000001E-4</v>
      </c>
      <c r="W2358" s="89" t="s">
        <v>7736</v>
      </c>
      <c r="X2358" s="89"/>
      <c r="Y2358" s="89"/>
      <c r="Z2358" s="90"/>
    </row>
    <row r="2359" spans="1:26" ht="14.5" customHeight="1">
      <c r="A2359" s="74" t="s">
        <v>7954</v>
      </c>
      <c r="B2359" s="129" t="s">
        <v>7728</v>
      </c>
      <c r="C2359" s="130" t="s">
        <v>7955</v>
      </c>
      <c r="D2359" s="74" t="s">
        <v>7734</v>
      </c>
      <c r="E2359" s="129" t="s">
        <v>957</v>
      </c>
      <c r="F2359" s="132" t="s">
        <v>7956</v>
      </c>
      <c r="G2359" s="132">
        <v>0.97919515596000006</v>
      </c>
      <c r="H2359" s="348">
        <v>0.97919515596000006</v>
      </c>
      <c r="I2359" s="74"/>
      <c r="J2359" s="337">
        <v>4.8769999999999998</v>
      </c>
      <c r="K2359" s="338">
        <v>4.8769999999999998</v>
      </c>
      <c r="L2359" s="74"/>
      <c r="M2359" s="339">
        <v>0.11814167</v>
      </c>
      <c r="N2359" s="340">
        <f t="shared" si="154"/>
        <v>0.11814167</v>
      </c>
      <c r="O2359" s="74"/>
      <c r="P2359" s="133">
        <v>0.11377442</v>
      </c>
      <c r="Q2359" s="133">
        <v>4.3625775E-3</v>
      </c>
      <c r="R2359" s="145">
        <v>4.6652760000000002E-6</v>
      </c>
      <c r="S2359" s="134">
        <v>6.8210085720000006E-6</v>
      </c>
      <c r="T2359" s="135">
        <v>1.6133792658899999E-8</v>
      </c>
      <c r="U2359" s="135">
        <v>6.5340000000000005E-4</v>
      </c>
      <c r="V2359" s="341">
        <v>2.5446494999999998E-4</v>
      </c>
      <c r="W2359" s="89" t="s">
        <v>7736</v>
      </c>
      <c r="X2359" s="89"/>
      <c r="Y2359" s="89"/>
      <c r="Z2359" s="90"/>
    </row>
    <row r="2360" spans="1:26" ht="14.5" customHeight="1">
      <c r="A2360" s="74" t="s">
        <v>7957</v>
      </c>
      <c r="B2360" s="129" t="s">
        <v>7728</v>
      </c>
      <c r="C2360" s="130" t="s">
        <v>7958</v>
      </c>
      <c r="D2360" s="74" t="s">
        <v>7734</v>
      </c>
      <c r="E2360" s="129" t="s">
        <v>957</v>
      </c>
      <c r="F2360" s="132" t="s">
        <v>7959</v>
      </c>
      <c r="G2360" s="132">
        <v>4.8060058297000001</v>
      </c>
      <c r="H2360" s="348">
        <v>4.8060058297000001</v>
      </c>
      <c r="I2360" s="74"/>
      <c r="J2360" s="337">
        <v>18.152000000000001</v>
      </c>
      <c r="K2360" s="338">
        <v>18.152000000000001</v>
      </c>
      <c r="L2360" s="74"/>
      <c r="M2360" s="339">
        <v>0.72959056</v>
      </c>
      <c r="N2360" s="340">
        <f t="shared" si="154"/>
        <v>0.72959056</v>
      </c>
      <c r="O2360" s="74"/>
      <c r="P2360" s="133">
        <v>0.70758105000000004</v>
      </c>
      <c r="Q2360" s="133">
        <v>2.1978050999999998E-2</v>
      </c>
      <c r="R2360" s="145">
        <v>3.1463123999999999E-5</v>
      </c>
      <c r="S2360" s="134">
        <v>4.2420925960000004E-5</v>
      </c>
      <c r="T2360" s="135">
        <v>8.1279774234999985E-8</v>
      </c>
      <c r="U2360" s="135">
        <v>4.4066000000000001E-3</v>
      </c>
      <c r="V2360" s="341">
        <v>1.3936953E-3</v>
      </c>
      <c r="W2360" s="89" t="s">
        <v>7736</v>
      </c>
      <c r="X2360" s="89"/>
      <c r="Y2360" s="89"/>
      <c r="Z2360" s="90"/>
    </row>
    <row r="2361" spans="1:26" ht="14.5" customHeight="1">
      <c r="A2361" s="74" t="s">
        <v>7960</v>
      </c>
      <c r="B2361" s="129" t="s">
        <v>7728</v>
      </c>
      <c r="C2361" s="130" t="s">
        <v>7961</v>
      </c>
      <c r="D2361" s="74" t="s">
        <v>7734</v>
      </c>
      <c r="E2361" s="129" t="s">
        <v>957</v>
      </c>
      <c r="F2361" s="132" t="s">
        <v>7962</v>
      </c>
      <c r="G2361" s="132">
        <v>3.8647653257999997</v>
      </c>
      <c r="H2361" s="348">
        <v>3.8647653257999997</v>
      </c>
      <c r="I2361" s="74"/>
      <c r="J2361" s="337">
        <v>12.694999999999999</v>
      </c>
      <c r="K2361" s="338">
        <v>12.694999999999999</v>
      </c>
      <c r="L2361" s="74"/>
      <c r="M2361" s="339">
        <v>0.55255162999999996</v>
      </c>
      <c r="N2361" s="340">
        <f t="shared" si="154"/>
        <v>0.55255162999999996</v>
      </c>
      <c r="O2361" s="74"/>
      <c r="P2361" s="133">
        <v>0.53663766000000002</v>
      </c>
      <c r="Q2361" s="133">
        <v>1.5881044E-2</v>
      </c>
      <c r="R2361" s="145">
        <v>3.2923967999999998E-5</v>
      </c>
      <c r="S2361" s="134">
        <v>3.2172521619999997E-5</v>
      </c>
      <c r="T2361" s="135">
        <v>5.87316699375E-8</v>
      </c>
      <c r="U2361" s="135">
        <v>4.6112000000000002E-3</v>
      </c>
      <c r="V2361" s="341">
        <v>1.1532996E-3</v>
      </c>
      <c r="W2361" s="89" t="s">
        <v>7736</v>
      </c>
      <c r="X2361" s="89"/>
      <c r="Y2361" s="89"/>
      <c r="Z2361" s="90"/>
    </row>
    <row r="2362" spans="1:26" ht="14.5" customHeight="1">
      <c r="A2362" s="74" t="s">
        <v>7963</v>
      </c>
      <c r="B2362" s="129" t="s">
        <v>7728</v>
      </c>
      <c r="C2362" s="130" t="s">
        <v>7964</v>
      </c>
      <c r="D2362" s="74" t="s">
        <v>7734</v>
      </c>
      <c r="E2362" s="129" t="s">
        <v>957</v>
      </c>
      <c r="F2362" s="132" t="s">
        <v>7965</v>
      </c>
      <c r="G2362" s="132">
        <v>2.1763264133</v>
      </c>
      <c r="H2362" s="348">
        <v>2.1763264133</v>
      </c>
      <c r="I2362" s="74"/>
      <c r="J2362" s="337">
        <v>9.7430000000000003</v>
      </c>
      <c r="K2362" s="338">
        <v>9.7430000000000003</v>
      </c>
      <c r="L2362" s="74"/>
      <c r="M2362" s="339">
        <v>0.25830905999999998</v>
      </c>
      <c r="N2362" s="340">
        <f t="shared" si="154"/>
        <v>0.25830905999999998</v>
      </c>
      <c r="O2362" s="74"/>
      <c r="P2362" s="133">
        <v>0.24914131</v>
      </c>
      <c r="Q2362" s="133">
        <v>9.1492757000000008E-3</v>
      </c>
      <c r="R2362" s="145">
        <v>1.8472607999999998E-5</v>
      </c>
      <c r="S2362" s="134">
        <v>1.4936529360000002E-5</v>
      </c>
      <c r="T2362" s="135">
        <v>3.3836078840499998E-8</v>
      </c>
      <c r="U2362" s="135">
        <v>2.5872E-3</v>
      </c>
      <c r="V2362" s="341">
        <v>6.5801186000000005E-4</v>
      </c>
      <c r="W2362" s="89" t="s">
        <v>7736</v>
      </c>
      <c r="X2362" s="89"/>
      <c r="Y2362" s="89"/>
      <c r="Z2362" s="90"/>
    </row>
    <row r="2363" spans="1:26" ht="14.5" customHeight="1">
      <c r="A2363" s="74" t="s">
        <v>7966</v>
      </c>
      <c r="B2363" s="129" t="s">
        <v>7728</v>
      </c>
      <c r="C2363" s="130" t="s">
        <v>7967</v>
      </c>
      <c r="D2363" s="74" t="s">
        <v>7734</v>
      </c>
      <c r="E2363" s="129" t="s">
        <v>957</v>
      </c>
      <c r="F2363" s="132" t="s">
        <v>7968</v>
      </c>
      <c r="G2363" s="132">
        <v>3.3237872816519998</v>
      </c>
      <c r="H2363" s="348">
        <v>3.3237872816519998</v>
      </c>
      <c r="I2363" s="74"/>
      <c r="J2363" s="337">
        <v>20.234353383458647</v>
      </c>
      <c r="K2363" s="338">
        <v>20.234353383458647</v>
      </c>
      <c r="L2363" s="74"/>
      <c r="M2363" s="339">
        <v>0.39946933000000001</v>
      </c>
      <c r="N2363" s="340">
        <f t="shared" si="154"/>
        <v>0.39946933000000001</v>
      </c>
      <c r="O2363" s="74"/>
      <c r="P2363" s="133">
        <v>0.37266659000000002</v>
      </c>
      <c r="Q2363" s="133">
        <v>1.6975535E-2</v>
      </c>
      <c r="R2363" s="133">
        <v>9.8272072999999998E-3</v>
      </c>
      <c r="S2363" s="134">
        <v>2.2342121487033999E-5</v>
      </c>
      <c r="T2363" s="135">
        <v>6.27793438089147E-8</v>
      </c>
      <c r="U2363" s="135">
        <v>1.37635959164</v>
      </c>
      <c r="V2363" s="341">
        <v>1.0217744E-3</v>
      </c>
      <c r="W2363" s="89" t="s">
        <v>7736</v>
      </c>
      <c r="X2363" s="89"/>
      <c r="Y2363" s="89"/>
      <c r="Z2363" s="90"/>
    </row>
    <row r="2364" spans="1:26" ht="14.5" customHeight="1">
      <c r="A2364" s="74" t="s">
        <v>7969</v>
      </c>
      <c r="B2364" s="129" t="s">
        <v>7728</v>
      </c>
      <c r="C2364" s="130" t="s">
        <v>7970</v>
      </c>
      <c r="D2364" s="74" t="s">
        <v>7734</v>
      </c>
      <c r="E2364" s="129" t="s">
        <v>957</v>
      </c>
      <c r="F2364" s="132" t="s">
        <v>7971</v>
      </c>
      <c r="G2364" s="132">
        <v>1.217985969918</v>
      </c>
      <c r="H2364" s="348">
        <v>1.217985969918</v>
      </c>
      <c r="I2364" s="74"/>
      <c r="J2364" s="337">
        <v>7.1492218045112779</v>
      </c>
      <c r="K2364" s="338">
        <v>7.1492218045112779</v>
      </c>
      <c r="L2364" s="74"/>
      <c r="M2364" s="339">
        <v>0.16418767000000001</v>
      </c>
      <c r="N2364" s="340">
        <f t="shared" si="154"/>
        <v>0.16418767000000001</v>
      </c>
      <c r="O2364" s="74"/>
      <c r="P2364" s="133">
        <v>0.15341431</v>
      </c>
      <c r="Q2364" s="133">
        <v>6.4545647999999997E-3</v>
      </c>
      <c r="R2364" s="133">
        <v>4.3187911999999998E-3</v>
      </c>
      <c r="S2364" s="134">
        <v>9.1975007564879996E-6</v>
      </c>
      <c r="T2364" s="135">
        <v>2.3870432179477093E-8</v>
      </c>
      <c r="U2364" s="135">
        <v>0.60487270683099992</v>
      </c>
      <c r="V2364" s="341">
        <v>3.8207355E-4</v>
      </c>
      <c r="W2364" s="89" t="s">
        <v>7736</v>
      </c>
      <c r="X2364" s="89"/>
      <c r="Y2364" s="89"/>
      <c r="Z2364" s="90"/>
    </row>
    <row r="2365" spans="1:26" ht="14.5" customHeight="1">
      <c r="A2365" s="74" t="s">
        <v>7972</v>
      </c>
      <c r="B2365" s="129" t="s">
        <v>7728</v>
      </c>
      <c r="C2365" s="130" t="s">
        <v>7973</v>
      </c>
      <c r="D2365" s="74" t="s">
        <v>7734</v>
      </c>
      <c r="E2365" s="129" t="s">
        <v>957</v>
      </c>
      <c r="F2365" s="132" t="s">
        <v>7974</v>
      </c>
      <c r="G2365" s="132">
        <v>1.7698425990610001</v>
      </c>
      <c r="H2365" s="348">
        <v>1.7698425990610001</v>
      </c>
      <c r="I2365" s="74"/>
      <c r="J2365" s="337">
        <v>10.67978947368421</v>
      </c>
      <c r="K2365" s="338">
        <v>10.67978947368421</v>
      </c>
      <c r="L2365" s="74"/>
      <c r="M2365" s="339">
        <v>0.22692106000000001</v>
      </c>
      <c r="N2365" s="340">
        <f t="shared" si="154"/>
        <v>0.22692106000000001</v>
      </c>
      <c r="O2365" s="74"/>
      <c r="P2365" s="133">
        <v>0.21162202999999999</v>
      </c>
      <c r="Q2365" s="133">
        <v>9.2809008999999998E-3</v>
      </c>
      <c r="R2365" s="133">
        <v>6.0181280999999998E-3</v>
      </c>
      <c r="S2365" s="134">
        <v>1.2687172358684002E-5</v>
      </c>
      <c r="T2365" s="135">
        <v>3.4322858002039897E-8</v>
      </c>
      <c r="U2365" s="135">
        <v>0.84287507622000002</v>
      </c>
      <c r="V2365" s="341">
        <v>5.5290753999999995E-4</v>
      </c>
      <c r="W2365" s="89" t="s">
        <v>7736</v>
      </c>
      <c r="X2365" s="89"/>
      <c r="Y2365" s="89"/>
      <c r="Z2365" s="90"/>
    </row>
    <row r="2366" spans="1:26" ht="14.5" customHeight="1">
      <c r="A2366" s="74" t="s">
        <v>7975</v>
      </c>
      <c r="B2366" s="129" t="s">
        <v>7728</v>
      </c>
      <c r="C2366" s="130" t="s">
        <v>7976</v>
      </c>
      <c r="D2366" s="74" t="s">
        <v>7734</v>
      </c>
      <c r="E2366" s="129" t="s">
        <v>957</v>
      </c>
      <c r="F2366" s="132" t="s">
        <v>7977</v>
      </c>
      <c r="G2366" s="132">
        <v>1.079976855795</v>
      </c>
      <c r="H2366" s="348">
        <v>1.079976855795</v>
      </c>
      <c r="I2366" s="74"/>
      <c r="J2366" s="337">
        <v>6.3842739849624053</v>
      </c>
      <c r="K2366" s="338">
        <v>6.3842739849624053</v>
      </c>
      <c r="L2366" s="74"/>
      <c r="M2366" s="339">
        <v>0.13796137</v>
      </c>
      <c r="N2366" s="340">
        <f t="shared" si="154"/>
        <v>0.13796137</v>
      </c>
      <c r="O2366" s="74"/>
      <c r="P2366" s="133">
        <v>0.12897233</v>
      </c>
      <c r="Q2366" s="133">
        <v>5.5909022999999997E-3</v>
      </c>
      <c r="R2366" s="133">
        <v>3.3981343999999998E-3</v>
      </c>
      <c r="S2366" s="134">
        <v>7.7321541072479993E-6</v>
      </c>
      <c r="T2366" s="135">
        <v>2.0676414220813299E-8</v>
      </c>
      <c r="U2366" s="135">
        <v>0.47592918998799999</v>
      </c>
      <c r="V2366" s="341">
        <v>3.3391277000000002E-4</v>
      </c>
      <c r="W2366" s="89" t="s">
        <v>7736</v>
      </c>
      <c r="X2366" s="89"/>
      <c r="Y2366" s="89"/>
      <c r="Z2366" s="90"/>
    </row>
    <row r="2367" spans="1:26" ht="14.5" customHeight="1">
      <c r="A2367" s="74" t="s">
        <v>7978</v>
      </c>
      <c r="B2367" s="129" t="s">
        <v>7728</v>
      </c>
      <c r="C2367" s="130" t="s">
        <v>7979</v>
      </c>
      <c r="D2367" s="74" t="s">
        <v>7734</v>
      </c>
      <c r="E2367" s="129" t="s">
        <v>957</v>
      </c>
      <c r="F2367" s="132" t="s">
        <v>7980</v>
      </c>
      <c r="G2367" s="132">
        <v>5.1868484717539998</v>
      </c>
      <c r="H2367" s="348">
        <v>5.1868484717539998</v>
      </c>
      <c r="I2367" s="74"/>
      <c r="J2367" s="337">
        <v>30.092669172932329</v>
      </c>
      <c r="K2367" s="338">
        <v>30.092669172932329</v>
      </c>
      <c r="L2367" s="74"/>
      <c r="M2367" s="339">
        <v>0.60882161000000001</v>
      </c>
      <c r="N2367" s="340">
        <f t="shared" si="154"/>
        <v>0.60882161000000001</v>
      </c>
      <c r="O2367" s="74"/>
      <c r="P2367" s="133">
        <v>0.57164749000000004</v>
      </c>
      <c r="Q2367" s="133">
        <v>2.5502311E-2</v>
      </c>
      <c r="R2367" s="133">
        <v>1.1671814000000001E-2</v>
      </c>
      <c r="S2367" s="134">
        <v>3.4271432009792995E-5</v>
      </c>
      <c r="T2367" s="135">
        <v>9.431327929948561E-8</v>
      </c>
      <c r="U2367" s="135">
        <v>1.6347078758</v>
      </c>
      <c r="V2367" s="341">
        <v>1.5487236999999999E-3</v>
      </c>
      <c r="W2367" s="89" t="s">
        <v>7736</v>
      </c>
      <c r="X2367" s="89"/>
      <c r="Y2367" s="89"/>
      <c r="Z2367" s="90"/>
    </row>
    <row r="2368" spans="1:26" ht="14.5" customHeight="1">
      <c r="A2368" s="74" t="s">
        <v>7981</v>
      </c>
      <c r="B2368" s="129" t="s">
        <v>7728</v>
      </c>
      <c r="C2368" s="130" t="s">
        <v>7982</v>
      </c>
      <c r="D2368" s="74" t="s">
        <v>7734</v>
      </c>
      <c r="E2368" s="129" t="s">
        <v>957</v>
      </c>
      <c r="F2368" s="132" t="s">
        <v>7983</v>
      </c>
      <c r="G2368" s="132">
        <v>3.0844207219449999</v>
      </c>
      <c r="H2368" s="348">
        <v>3.0844207219449999</v>
      </c>
      <c r="I2368" s="74"/>
      <c r="J2368" s="337">
        <v>17.769520300751878</v>
      </c>
      <c r="K2368" s="338">
        <v>17.769520300751878</v>
      </c>
      <c r="L2368" s="74"/>
      <c r="M2368" s="339">
        <v>0.41583312</v>
      </c>
      <c r="N2368" s="340">
        <f t="shared" si="154"/>
        <v>0.41583312</v>
      </c>
      <c r="O2368" s="74"/>
      <c r="P2368" s="133">
        <v>0.38931017000000001</v>
      </c>
      <c r="Q2368" s="133">
        <v>1.6189344000000001E-2</v>
      </c>
      <c r="R2368" s="133">
        <v>1.0333607999999999E-2</v>
      </c>
      <c r="S2368" s="134">
        <v>2.3339937976422998E-5</v>
      </c>
      <c r="T2368" s="135">
        <v>5.9871833746370001E-8</v>
      </c>
      <c r="U2368" s="135">
        <v>1.4472840194600001</v>
      </c>
      <c r="V2368" s="341">
        <v>9.5980754000000003E-4</v>
      </c>
      <c r="W2368" s="89" t="s">
        <v>7736</v>
      </c>
      <c r="X2368" s="89"/>
      <c r="Y2368" s="89"/>
      <c r="Z2368" s="90"/>
    </row>
    <row r="2369" spans="1:26" ht="14.5" customHeight="1">
      <c r="A2369" s="74" t="s">
        <v>7984</v>
      </c>
      <c r="B2369" s="129" t="s">
        <v>7728</v>
      </c>
      <c r="C2369" s="130" t="s">
        <v>7985</v>
      </c>
      <c r="D2369" s="74" t="s">
        <v>7734</v>
      </c>
      <c r="E2369" s="129" t="s">
        <v>957</v>
      </c>
      <c r="F2369" s="132" t="s">
        <v>7986</v>
      </c>
      <c r="G2369" s="132">
        <v>2.8032105421070002</v>
      </c>
      <c r="H2369" s="348">
        <v>2.8032105421070002</v>
      </c>
      <c r="I2369" s="74"/>
      <c r="J2369" s="337">
        <v>17.074712781954887</v>
      </c>
      <c r="K2369" s="338">
        <v>17.074712781954887</v>
      </c>
      <c r="L2369" s="74"/>
      <c r="M2369" s="339">
        <v>0.35729945000000002</v>
      </c>
      <c r="N2369" s="340">
        <f t="shared" si="154"/>
        <v>0.35729945000000002</v>
      </c>
      <c r="O2369" s="74"/>
      <c r="P2369" s="133">
        <v>0.33288985999999998</v>
      </c>
      <c r="Q2369" s="133">
        <v>1.4731849E-2</v>
      </c>
      <c r="R2369" s="133">
        <v>9.6777443000000008E-3</v>
      </c>
      <c r="S2369" s="134">
        <v>1.9957425619518998E-5</v>
      </c>
      <c r="T2369" s="135">
        <v>5.4481688795869898E-8</v>
      </c>
      <c r="U2369" s="135">
        <v>1.35542640508</v>
      </c>
      <c r="V2369" s="341">
        <v>8.7779581999999998E-4</v>
      </c>
      <c r="W2369" s="89" t="s">
        <v>7736</v>
      </c>
      <c r="X2369" s="89"/>
      <c r="Y2369" s="89"/>
      <c r="Z2369" s="90"/>
    </row>
    <row r="2370" spans="1:26" ht="14.5" customHeight="1">
      <c r="A2370" s="74" t="s">
        <v>7987</v>
      </c>
      <c r="B2370" s="129" t="s">
        <v>7728</v>
      </c>
      <c r="C2370" s="130" t="s">
        <v>7988</v>
      </c>
      <c r="D2370" s="74" t="s">
        <v>7734</v>
      </c>
      <c r="E2370" s="129" t="s">
        <v>957</v>
      </c>
      <c r="F2370" s="132" t="s">
        <v>7989</v>
      </c>
      <c r="G2370" s="132">
        <v>1.233043872206</v>
      </c>
      <c r="H2370" s="348">
        <v>1.233043872206</v>
      </c>
      <c r="I2370" s="74"/>
      <c r="J2370" s="337">
        <v>7.4476341353383457</v>
      </c>
      <c r="K2370" s="338">
        <v>7.4476341353383457</v>
      </c>
      <c r="L2370" s="74"/>
      <c r="M2370" s="339">
        <v>0.15340524999999999</v>
      </c>
      <c r="N2370" s="340">
        <f t="shared" si="154"/>
        <v>0.15340524999999999</v>
      </c>
      <c r="O2370" s="74"/>
      <c r="P2370" s="133">
        <v>0.14314041</v>
      </c>
      <c r="Q2370" s="133">
        <v>6.3748661999999999E-3</v>
      </c>
      <c r="R2370" s="133">
        <v>3.8899730000000001E-3</v>
      </c>
      <c r="S2370" s="134">
        <v>8.5815593949560004E-6</v>
      </c>
      <c r="T2370" s="135">
        <v>2.3575688621261002E-8</v>
      </c>
      <c r="U2370" s="135">
        <v>0.54481414337099998</v>
      </c>
      <c r="V2370" s="341">
        <v>3.8173230000000002E-4</v>
      </c>
      <c r="W2370" s="89" t="s">
        <v>7736</v>
      </c>
      <c r="X2370" s="89"/>
      <c r="Y2370" s="89"/>
      <c r="Z2370" s="90"/>
    </row>
    <row r="2371" spans="1:26" ht="14.5" customHeight="1">
      <c r="A2371" s="74" t="s">
        <v>7990</v>
      </c>
      <c r="B2371" s="129" t="s">
        <v>7728</v>
      </c>
      <c r="C2371" s="130" t="s">
        <v>7991</v>
      </c>
      <c r="D2371" s="74" t="s">
        <v>7734</v>
      </c>
      <c r="E2371" s="129" t="s">
        <v>957</v>
      </c>
      <c r="F2371" s="132" t="s">
        <v>7992</v>
      </c>
      <c r="G2371" s="132">
        <v>3.2372776110419998</v>
      </c>
      <c r="H2371" s="348">
        <v>3.2372776110419998</v>
      </c>
      <c r="I2371" s="74"/>
      <c r="J2371" s="337">
        <v>18.646042857142856</v>
      </c>
      <c r="K2371" s="338">
        <v>18.646042857142856</v>
      </c>
      <c r="L2371" s="74"/>
      <c r="M2371" s="339">
        <v>0.43577557</v>
      </c>
      <c r="N2371" s="340">
        <f t="shared" si="154"/>
        <v>0.43577557</v>
      </c>
      <c r="O2371" s="74"/>
      <c r="P2371" s="133">
        <v>0.40800568999999998</v>
      </c>
      <c r="Q2371" s="133">
        <v>1.6976339E-2</v>
      </c>
      <c r="R2371" s="133">
        <v>1.0793540000000001E-2</v>
      </c>
      <c r="S2371" s="134">
        <v>2.4460772749807996E-5</v>
      </c>
      <c r="T2371" s="135">
        <v>6.2782317362299997E-8</v>
      </c>
      <c r="U2371" s="135">
        <v>1.51170023551</v>
      </c>
      <c r="V2371" s="341">
        <v>1.0067618E-3</v>
      </c>
      <c r="W2371" s="89" t="s">
        <v>7736</v>
      </c>
      <c r="X2371" s="89"/>
      <c r="Y2371" s="89"/>
      <c r="Z2371" s="90"/>
    </row>
    <row r="2372" spans="1:26" ht="14.5" customHeight="1">
      <c r="A2372" s="74" t="s">
        <v>7993</v>
      </c>
      <c r="B2372" s="129" t="s">
        <v>7728</v>
      </c>
      <c r="C2372" s="130" t="s">
        <v>7994</v>
      </c>
      <c r="D2372" s="74" t="s">
        <v>7734</v>
      </c>
      <c r="E2372" s="129" t="s">
        <v>957</v>
      </c>
      <c r="F2372" s="132" t="s">
        <v>7995</v>
      </c>
      <c r="G2372" s="132">
        <v>0.57048239057610006</v>
      </c>
      <c r="H2372" s="348">
        <v>0.57048239057610006</v>
      </c>
      <c r="I2372" s="74"/>
      <c r="J2372" s="337">
        <v>3.4557928571428569</v>
      </c>
      <c r="K2372" s="338">
        <v>3.4557928571428569</v>
      </c>
      <c r="L2372" s="74"/>
      <c r="M2372" s="339">
        <v>7.1322681999999998E-2</v>
      </c>
      <c r="N2372" s="340">
        <f t="shared" si="154"/>
        <v>7.1322681999999998E-2</v>
      </c>
      <c r="O2372" s="74"/>
      <c r="P2372" s="133">
        <v>6.6520206999999998E-2</v>
      </c>
      <c r="Q2372" s="133">
        <v>2.9611250999999998E-3</v>
      </c>
      <c r="R2372" s="133">
        <v>1.8413495999999999E-3</v>
      </c>
      <c r="S2372" s="134">
        <v>3.9880219783760001E-6</v>
      </c>
      <c r="T2372" s="135">
        <v>1.0950906465777199E-8</v>
      </c>
      <c r="U2372" s="135">
        <v>0.25789209634499999</v>
      </c>
      <c r="V2372" s="341">
        <v>1.7711678E-4</v>
      </c>
      <c r="W2372" s="89" t="s">
        <v>7736</v>
      </c>
      <c r="X2372" s="89"/>
      <c r="Y2372" s="89"/>
      <c r="Z2372" s="90"/>
    </row>
    <row r="2373" spans="1:26" ht="14.5" customHeight="1">
      <c r="A2373" s="74" t="s">
        <v>7996</v>
      </c>
      <c r="B2373" s="129" t="s">
        <v>7728</v>
      </c>
      <c r="C2373" s="130" t="s">
        <v>7997</v>
      </c>
      <c r="D2373" s="74" t="s">
        <v>7734</v>
      </c>
      <c r="E2373" s="129" t="s">
        <v>957</v>
      </c>
      <c r="F2373" s="132" t="s">
        <v>7998</v>
      </c>
      <c r="G2373" s="132">
        <v>0.736155197737</v>
      </c>
      <c r="H2373" s="348">
        <v>0.736155197737</v>
      </c>
      <c r="I2373" s="74"/>
      <c r="J2373" s="337">
        <v>4.5676214285714281</v>
      </c>
      <c r="K2373" s="338">
        <v>4.5676214285714281</v>
      </c>
      <c r="L2373" s="74"/>
      <c r="M2373" s="339">
        <v>9.3209991000000006E-2</v>
      </c>
      <c r="N2373" s="340">
        <f t="shared" si="154"/>
        <v>9.3209991000000006E-2</v>
      </c>
      <c r="O2373" s="74"/>
      <c r="P2373" s="133">
        <v>8.6663592999999997E-2</v>
      </c>
      <c r="Q2373" s="133">
        <v>3.8954366000000002E-3</v>
      </c>
      <c r="R2373" s="133">
        <v>2.6509620000000002E-3</v>
      </c>
      <c r="S2373" s="134">
        <v>5.1956589999049998E-6</v>
      </c>
      <c r="T2373" s="135">
        <v>1.4406200356824E-8</v>
      </c>
      <c r="U2373" s="135">
        <v>0.37128319173800001</v>
      </c>
      <c r="V2373" s="341">
        <v>2.3198024E-4</v>
      </c>
      <c r="W2373" s="89" t="s">
        <v>7736</v>
      </c>
      <c r="X2373" s="89"/>
      <c r="Y2373" s="89"/>
      <c r="Z2373" s="90"/>
    </row>
    <row r="2374" spans="1:26" ht="14.5" customHeight="1">
      <c r="A2374" s="74" t="s">
        <v>7999</v>
      </c>
      <c r="B2374" s="129" t="s">
        <v>7728</v>
      </c>
      <c r="C2374" s="130" t="s">
        <v>8000</v>
      </c>
      <c r="D2374" s="74" t="s">
        <v>7734</v>
      </c>
      <c r="E2374" s="129" t="s">
        <v>957</v>
      </c>
      <c r="F2374" s="132" t="s">
        <v>8001</v>
      </c>
      <c r="G2374" s="132">
        <v>1.3782490318189999</v>
      </c>
      <c r="H2374" s="348">
        <v>1.3782490318189999</v>
      </c>
      <c r="I2374" s="74"/>
      <c r="J2374" s="337">
        <v>8.2073360902255637</v>
      </c>
      <c r="K2374" s="338">
        <v>8.2073360902255637</v>
      </c>
      <c r="L2374" s="74"/>
      <c r="M2374" s="339">
        <v>0.17033880000000001</v>
      </c>
      <c r="N2374" s="340">
        <f t="shared" si="154"/>
        <v>0.17033880000000001</v>
      </c>
      <c r="O2374" s="74"/>
      <c r="P2374" s="133">
        <v>0.15923139</v>
      </c>
      <c r="Q2374" s="133">
        <v>7.0478008999999998E-3</v>
      </c>
      <c r="R2374" s="133">
        <v>4.0596080999999997E-3</v>
      </c>
      <c r="S2374" s="134">
        <v>9.546246400508002E-6</v>
      </c>
      <c r="T2374" s="135">
        <v>2.60643525851878E-8</v>
      </c>
      <c r="U2374" s="135">
        <v>0.56857255858000011</v>
      </c>
      <c r="V2374" s="341">
        <v>4.2308013000000002E-4</v>
      </c>
      <c r="W2374" s="89" t="s">
        <v>7736</v>
      </c>
      <c r="X2374" s="89"/>
      <c r="Y2374" s="89"/>
      <c r="Z2374" s="90"/>
    </row>
    <row r="2375" spans="1:26" ht="14.5" customHeight="1">
      <c r="A2375" s="74" t="s">
        <v>8002</v>
      </c>
      <c r="B2375" s="129" t="s">
        <v>7728</v>
      </c>
      <c r="C2375" s="130" t="s">
        <v>8003</v>
      </c>
      <c r="D2375" s="74" t="s">
        <v>7734</v>
      </c>
      <c r="E2375" s="129" t="s">
        <v>957</v>
      </c>
      <c r="F2375" s="132" t="s">
        <v>8004</v>
      </c>
      <c r="G2375" s="132">
        <v>3.0526758562520002</v>
      </c>
      <c r="H2375" s="348">
        <v>3.0526758562520002</v>
      </c>
      <c r="I2375" s="74"/>
      <c r="J2375" s="337">
        <v>18.795745112781955</v>
      </c>
      <c r="K2375" s="338">
        <v>18.795745112781955</v>
      </c>
      <c r="L2375" s="74"/>
      <c r="M2375" s="339">
        <v>0.38142580999999998</v>
      </c>
      <c r="N2375" s="340">
        <f t="shared" si="154"/>
        <v>0.38142580999999998</v>
      </c>
      <c r="O2375" s="74"/>
      <c r="P2375" s="133">
        <v>0.35505554</v>
      </c>
      <c r="Q2375" s="133">
        <v>1.5982895E-2</v>
      </c>
      <c r="R2375" s="133">
        <v>1.0387367E-2</v>
      </c>
      <c r="S2375" s="134">
        <v>2.1286303712063005E-5</v>
      </c>
      <c r="T2375" s="135">
        <v>5.9108339409288393E-8</v>
      </c>
      <c r="U2375" s="135">
        <v>1.45481333388</v>
      </c>
      <c r="V2375" s="341">
        <v>9.5464173000000001E-4</v>
      </c>
      <c r="W2375" s="89" t="s">
        <v>7736</v>
      </c>
      <c r="X2375" s="89"/>
      <c r="Y2375" s="89"/>
      <c r="Z2375" s="90"/>
    </row>
    <row r="2376" spans="1:26" ht="14.5" customHeight="1">
      <c r="A2376" s="74" t="s">
        <v>8005</v>
      </c>
      <c r="B2376" s="129" t="s">
        <v>7728</v>
      </c>
      <c r="C2376" s="130" t="s">
        <v>8006</v>
      </c>
      <c r="D2376" s="74" t="s">
        <v>7734</v>
      </c>
      <c r="E2376" s="129" t="s">
        <v>957</v>
      </c>
      <c r="F2376" s="132" t="s">
        <v>8007</v>
      </c>
      <c r="G2376" s="132">
        <v>1.602086322908</v>
      </c>
      <c r="H2376" s="348">
        <v>1.602086322908</v>
      </c>
      <c r="I2376" s="74"/>
      <c r="J2376" s="337">
        <v>9.6871751879699239</v>
      </c>
      <c r="K2376" s="338">
        <v>9.6871751879699239</v>
      </c>
      <c r="L2376" s="74"/>
      <c r="M2376" s="339">
        <v>0.20047881000000001</v>
      </c>
      <c r="N2376" s="340">
        <f t="shared" si="154"/>
        <v>0.20047881000000001</v>
      </c>
      <c r="O2376" s="74"/>
      <c r="P2376" s="133">
        <v>0.18701639</v>
      </c>
      <c r="Q2376" s="133">
        <v>8.3111094000000007E-3</v>
      </c>
      <c r="R2376" s="133">
        <v>5.1513154999999998E-3</v>
      </c>
      <c r="S2376" s="134">
        <v>1.1212013728197002E-5</v>
      </c>
      <c r="T2376" s="135">
        <v>3.0736351717925288E-8</v>
      </c>
      <c r="U2376" s="135">
        <v>0.72147275467999994</v>
      </c>
      <c r="V2376" s="341">
        <v>4.9712740000000001E-4</v>
      </c>
      <c r="W2376" s="89" t="s">
        <v>7736</v>
      </c>
      <c r="X2376" s="89"/>
      <c r="Y2376" s="89"/>
      <c r="Z2376" s="90"/>
    </row>
    <row r="2377" spans="1:26" ht="14.5" customHeight="1">
      <c r="A2377" s="74" t="s">
        <v>8008</v>
      </c>
      <c r="B2377" s="129" t="s">
        <v>7728</v>
      </c>
      <c r="C2377" s="130" t="s">
        <v>8009</v>
      </c>
      <c r="D2377" s="74" t="s">
        <v>7734</v>
      </c>
      <c r="E2377" s="129" t="s">
        <v>957</v>
      </c>
      <c r="F2377" s="132" t="s">
        <v>8010</v>
      </c>
      <c r="G2377" s="132">
        <v>0.79824891677980003</v>
      </c>
      <c r="H2377" s="348">
        <v>0.79824891677980003</v>
      </c>
      <c r="I2377" s="74"/>
      <c r="J2377" s="337">
        <v>4.8919433834586465</v>
      </c>
      <c r="K2377" s="338">
        <v>4.8919433834586465</v>
      </c>
      <c r="L2377" s="74"/>
      <c r="M2377" s="339">
        <v>9.6125764000000002E-2</v>
      </c>
      <c r="N2377" s="340">
        <f t="shared" si="154"/>
        <v>9.6125764000000002E-2</v>
      </c>
      <c r="O2377" s="74"/>
      <c r="P2377" s="133">
        <v>8.9598466000000002E-2</v>
      </c>
      <c r="Q2377" s="133">
        <v>4.0958662000000002E-3</v>
      </c>
      <c r="R2377" s="133">
        <v>2.4314317999999998E-3</v>
      </c>
      <c r="S2377" s="134">
        <v>5.3716106571690012E-6</v>
      </c>
      <c r="T2377" s="135">
        <v>1.5147433596913196E-8</v>
      </c>
      <c r="U2377" s="135">
        <v>0.34053666326099996</v>
      </c>
      <c r="V2377" s="341">
        <v>2.4629121000000002E-4</v>
      </c>
      <c r="W2377" s="89" t="s">
        <v>7736</v>
      </c>
      <c r="X2377" s="89"/>
      <c r="Y2377" s="89"/>
      <c r="Z2377" s="90"/>
    </row>
    <row r="2378" spans="1:26" ht="14.5" customHeight="1">
      <c r="A2378" s="74" t="s">
        <v>8011</v>
      </c>
      <c r="B2378" s="129" t="s">
        <v>7728</v>
      </c>
      <c r="C2378" s="130" t="s">
        <v>8012</v>
      </c>
      <c r="D2378" s="74" t="s">
        <v>7734</v>
      </c>
      <c r="E2378" s="129" t="s">
        <v>957</v>
      </c>
      <c r="F2378" s="132" t="s">
        <v>8013</v>
      </c>
      <c r="G2378" s="132">
        <v>1.5969522824489999</v>
      </c>
      <c r="H2378" s="348">
        <v>1.5969522824489999</v>
      </c>
      <c r="I2378" s="74"/>
      <c r="J2378" s="337">
        <v>9.601792481203006</v>
      </c>
      <c r="K2378" s="338">
        <v>9.601792481203006</v>
      </c>
      <c r="L2378" s="74"/>
      <c r="M2378" s="339">
        <v>0.19944790000000001</v>
      </c>
      <c r="N2378" s="340">
        <f t="shared" si="154"/>
        <v>0.19944790000000001</v>
      </c>
      <c r="O2378" s="74"/>
      <c r="P2378" s="133">
        <v>0.18618635</v>
      </c>
      <c r="Q2378" s="133">
        <v>8.2511874999999998E-3</v>
      </c>
      <c r="R2378" s="133">
        <v>5.0103550999999998E-3</v>
      </c>
      <c r="S2378" s="134">
        <v>1.1162251505564001E-5</v>
      </c>
      <c r="T2378" s="135">
        <v>3.0514746732473909E-8</v>
      </c>
      <c r="U2378" s="135">
        <v>0.70173040760999994</v>
      </c>
      <c r="V2378" s="341">
        <v>4.9396992000000004E-4</v>
      </c>
      <c r="W2378" s="89" t="s">
        <v>7736</v>
      </c>
      <c r="X2378" s="89"/>
      <c r="Y2378" s="89"/>
      <c r="Z2378" s="90"/>
    </row>
    <row r="2379" spans="1:26" ht="14.5" customHeight="1">
      <c r="A2379" s="74" t="s">
        <v>8014</v>
      </c>
      <c r="B2379" s="129" t="s">
        <v>7728</v>
      </c>
      <c r="C2379" s="130" t="s">
        <v>8015</v>
      </c>
      <c r="D2379" s="74" t="s">
        <v>7734</v>
      </c>
      <c r="E2379" s="129" t="s">
        <v>957</v>
      </c>
      <c r="F2379" s="132" t="s">
        <v>8016</v>
      </c>
      <c r="G2379" s="132">
        <v>0.86159727237700001</v>
      </c>
      <c r="H2379" s="348">
        <v>0.86159727237700001</v>
      </c>
      <c r="I2379" s="74"/>
      <c r="J2379" s="337">
        <v>5.254044736842105</v>
      </c>
      <c r="K2379" s="338">
        <v>5.254044736842105</v>
      </c>
      <c r="L2379" s="74"/>
      <c r="M2379" s="339">
        <v>0.10481521000000001</v>
      </c>
      <c r="N2379" s="340">
        <f t="shared" si="154"/>
        <v>0.10481521000000001</v>
      </c>
      <c r="O2379" s="74"/>
      <c r="P2379" s="133">
        <v>9.7736653000000007E-2</v>
      </c>
      <c r="Q2379" s="133">
        <v>4.4300284999999997E-3</v>
      </c>
      <c r="R2379" s="133">
        <v>2.6485318999999998E-3</v>
      </c>
      <c r="S2379" s="134">
        <v>5.8595115020040005E-6</v>
      </c>
      <c r="T2379" s="135">
        <v>1.6383241856678696E-8</v>
      </c>
      <c r="U2379" s="135">
        <v>0.37094284202200001</v>
      </c>
      <c r="V2379" s="341">
        <v>2.6605329000000002E-4</v>
      </c>
      <c r="W2379" s="89" t="s">
        <v>7736</v>
      </c>
      <c r="X2379" s="89"/>
      <c r="Y2379" s="89"/>
      <c r="Z2379" s="90"/>
    </row>
    <row r="2380" spans="1:26" ht="14.5" customHeight="1">
      <c r="A2380" s="74" t="s">
        <v>8017</v>
      </c>
      <c r="B2380" s="129" t="s">
        <v>7728</v>
      </c>
      <c r="C2380" s="130" t="s">
        <v>8018</v>
      </c>
      <c r="D2380" s="74" t="s">
        <v>7734</v>
      </c>
      <c r="E2380" s="129" t="s">
        <v>957</v>
      </c>
      <c r="F2380" s="132" t="s">
        <v>8019</v>
      </c>
      <c r="G2380" s="132">
        <v>0.60755444006399995</v>
      </c>
      <c r="H2380" s="348">
        <v>0.60755444006399995</v>
      </c>
      <c r="I2380" s="74"/>
      <c r="J2380" s="337">
        <v>3.5555360902255635</v>
      </c>
      <c r="K2380" s="338">
        <v>3.5555360902255635</v>
      </c>
      <c r="L2380" s="74"/>
      <c r="M2380" s="339">
        <v>8.6859288000000007E-2</v>
      </c>
      <c r="N2380" s="340">
        <f t="shared" si="154"/>
        <v>8.6859288000000007E-2</v>
      </c>
      <c r="O2380" s="74"/>
      <c r="P2380" s="133">
        <v>8.1075971999999996E-2</v>
      </c>
      <c r="Q2380" s="133">
        <v>3.3145168999999999E-3</v>
      </c>
      <c r="R2380" s="133">
        <v>2.4687989999999998E-3</v>
      </c>
      <c r="S2380" s="134">
        <v>4.8606698170850014E-6</v>
      </c>
      <c r="T2380" s="135">
        <v>1.2257829108387801E-8</v>
      </c>
      <c r="U2380" s="135">
        <v>0.34577016328600002</v>
      </c>
      <c r="V2380" s="341">
        <v>1.9418829000000001E-4</v>
      </c>
      <c r="W2380" s="89" t="s">
        <v>7736</v>
      </c>
      <c r="X2380" s="89"/>
      <c r="Y2380" s="89"/>
      <c r="Z2380" s="90"/>
    </row>
    <row r="2381" spans="1:26" ht="14.5" customHeight="1">
      <c r="A2381" s="74" t="s">
        <v>8020</v>
      </c>
      <c r="B2381" s="129" t="s">
        <v>7728</v>
      </c>
      <c r="C2381" s="130" t="s">
        <v>8021</v>
      </c>
      <c r="D2381" s="74" t="s">
        <v>7734</v>
      </c>
      <c r="E2381" s="129" t="s">
        <v>957</v>
      </c>
      <c r="F2381" s="132" t="s">
        <v>8022</v>
      </c>
      <c r="G2381" s="132">
        <v>0.62939798651900003</v>
      </c>
      <c r="H2381" s="348">
        <v>0.62939798651900003</v>
      </c>
      <c r="I2381" s="74"/>
      <c r="J2381" s="337">
        <v>4.0914963909774436</v>
      </c>
      <c r="K2381" s="338">
        <v>4.0914963909774436</v>
      </c>
      <c r="L2381" s="74"/>
      <c r="M2381" s="339">
        <v>7.9764382999999994E-2</v>
      </c>
      <c r="N2381" s="340">
        <f t="shared" si="154"/>
        <v>7.9764382999999994E-2</v>
      </c>
      <c r="O2381" s="74"/>
      <c r="P2381" s="133">
        <v>7.3736768999999994E-2</v>
      </c>
      <c r="Q2381" s="133">
        <v>3.4192662999999999E-3</v>
      </c>
      <c r="R2381" s="133">
        <v>2.6083479999999999E-3</v>
      </c>
      <c r="S2381" s="134">
        <v>4.4206695418140006E-6</v>
      </c>
      <c r="T2381" s="135">
        <v>1.2645215447749397E-8</v>
      </c>
      <c r="U2381" s="135">
        <v>0.36531485519000001</v>
      </c>
      <c r="V2381" s="341">
        <v>2.0272309E-4</v>
      </c>
      <c r="W2381" s="89" t="s">
        <v>7736</v>
      </c>
      <c r="X2381" s="89"/>
      <c r="Y2381" s="89"/>
      <c r="Z2381" s="90"/>
    </row>
    <row r="2382" spans="1:26" ht="14.5" customHeight="1">
      <c r="A2382" s="74" t="s">
        <v>8023</v>
      </c>
      <c r="B2382" s="129" t="s">
        <v>7728</v>
      </c>
      <c r="C2382" s="130" t="s">
        <v>8024</v>
      </c>
      <c r="D2382" s="74" t="s">
        <v>7734</v>
      </c>
      <c r="E2382" s="129" t="s">
        <v>957</v>
      </c>
      <c r="F2382" s="132" t="s">
        <v>8025</v>
      </c>
      <c r="G2382" s="132">
        <v>0.92438397039099995</v>
      </c>
      <c r="H2382" s="348">
        <v>0.92438397039099995</v>
      </c>
      <c r="I2382" s="74"/>
      <c r="J2382" s="337">
        <v>5.5708609774436093</v>
      </c>
      <c r="K2382" s="338">
        <v>5.5708609774436093</v>
      </c>
      <c r="L2382" s="74"/>
      <c r="M2382" s="339">
        <v>0.12154949</v>
      </c>
      <c r="N2382" s="340">
        <f t="shared" si="154"/>
        <v>0.12154949</v>
      </c>
      <c r="O2382" s="74"/>
      <c r="P2382" s="133">
        <v>0.11331033</v>
      </c>
      <c r="Q2382" s="133">
        <v>4.9050153000000001E-3</v>
      </c>
      <c r="R2382" s="133">
        <v>3.3341415999999999E-3</v>
      </c>
      <c r="S2382" s="134">
        <v>6.7931855136940002E-6</v>
      </c>
      <c r="T2382" s="135">
        <v>1.8139849720298899E-8</v>
      </c>
      <c r="U2382" s="135">
        <v>0.466966615493</v>
      </c>
      <c r="V2382" s="341">
        <v>2.9096713000000002E-4</v>
      </c>
      <c r="W2382" s="89" t="s">
        <v>7736</v>
      </c>
      <c r="X2382" s="89"/>
      <c r="Y2382" s="89"/>
      <c r="Z2382" s="90"/>
    </row>
    <row r="2383" spans="1:26" ht="14.5" customHeight="1">
      <c r="A2383" s="74" t="s">
        <v>8026</v>
      </c>
      <c r="B2383" s="129" t="s">
        <v>7728</v>
      </c>
      <c r="C2383" s="130" t="s">
        <v>8027</v>
      </c>
      <c r="D2383" s="74" t="s">
        <v>7734</v>
      </c>
      <c r="E2383" s="129" t="s">
        <v>957</v>
      </c>
      <c r="F2383" s="132" t="s">
        <v>8028</v>
      </c>
      <c r="G2383" s="132">
        <v>0.83992153700999994</v>
      </c>
      <c r="H2383" s="348">
        <v>0.83992153700999994</v>
      </c>
      <c r="I2383" s="74"/>
      <c r="J2383" s="337">
        <v>5.0531912030075183</v>
      </c>
      <c r="K2383" s="338">
        <v>5.0531912030075183</v>
      </c>
      <c r="L2383" s="74"/>
      <c r="M2383" s="339">
        <v>0.10977358</v>
      </c>
      <c r="N2383" s="340">
        <f t="shared" si="154"/>
        <v>0.10977358</v>
      </c>
      <c r="O2383" s="74"/>
      <c r="P2383" s="133">
        <v>0.10236551000000001</v>
      </c>
      <c r="Q2383" s="133">
        <v>4.4392985000000001E-3</v>
      </c>
      <c r="R2383" s="133">
        <v>2.9687742E-3</v>
      </c>
      <c r="S2383" s="134">
        <v>6.1370210058639996E-6</v>
      </c>
      <c r="T2383" s="135">
        <v>1.64175238943732E-8</v>
      </c>
      <c r="U2383" s="135">
        <v>0.415794694435</v>
      </c>
      <c r="V2383" s="341">
        <v>2.6366005E-4</v>
      </c>
      <c r="W2383" s="89" t="s">
        <v>7736</v>
      </c>
      <c r="X2383" s="89"/>
      <c r="Y2383" s="89"/>
      <c r="Z2383" s="90"/>
    </row>
    <row r="2384" spans="1:26" ht="14.5" customHeight="1">
      <c r="A2384" s="74" t="s">
        <v>8029</v>
      </c>
      <c r="B2384" s="129" t="s">
        <v>7728</v>
      </c>
      <c r="C2384" s="130" t="s">
        <v>8030</v>
      </c>
      <c r="D2384" s="74" t="s">
        <v>7734</v>
      </c>
      <c r="E2384" s="129" t="s">
        <v>957</v>
      </c>
      <c r="F2384" s="132" t="s">
        <v>8031</v>
      </c>
      <c r="G2384" s="132">
        <v>3.5444301815530004</v>
      </c>
      <c r="H2384" s="348">
        <v>3.5444301815530004</v>
      </c>
      <c r="I2384" s="74"/>
      <c r="J2384" s="337">
        <v>22.292476691729323</v>
      </c>
      <c r="K2384" s="338">
        <v>22.292476691729323</v>
      </c>
      <c r="L2384" s="74"/>
      <c r="M2384" s="339">
        <v>0.44251593</v>
      </c>
      <c r="N2384" s="340">
        <f t="shared" si="154"/>
        <v>0.44251593</v>
      </c>
      <c r="O2384" s="74"/>
      <c r="P2384" s="133">
        <v>0.41086043</v>
      </c>
      <c r="Q2384" s="133">
        <v>1.8770235999999999E-2</v>
      </c>
      <c r="R2384" s="133">
        <v>1.2885264E-2</v>
      </c>
      <c r="S2384" s="134">
        <v>2.4631920183590006E-5</v>
      </c>
      <c r="T2384" s="135">
        <v>6.9416552796996125E-8</v>
      </c>
      <c r="U2384" s="135">
        <v>1.8046587918800001</v>
      </c>
      <c r="V2384" s="341">
        <v>1.1190480999999999E-3</v>
      </c>
      <c r="W2384" s="89" t="s">
        <v>7736</v>
      </c>
      <c r="X2384" s="89"/>
      <c r="Y2384" s="89"/>
      <c r="Z2384" s="90"/>
    </row>
    <row r="2385" spans="1:26" ht="14.5" customHeight="1">
      <c r="A2385" s="74" t="s">
        <v>8032</v>
      </c>
      <c r="B2385" s="129" t="s">
        <v>7728</v>
      </c>
      <c r="C2385" s="130" t="s">
        <v>8033</v>
      </c>
      <c r="D2385" s="74" t="s">
        <v>7734</v>
      </c>
      <c r="E2385" s="129" t="s">
        <v>957</v>
      </c>
      <c r="F2385" s="132" t="s">
        <v>8034</v>
      </c>
      <c r="G2385" s="132">
        <v>3.0766608900870001</v>
      </c>
      <c r="H2385" s="348">
        <v>3.0766608900870001</v>
      </c>
      <c r="I2385" s="74"/>
      <c r="J2385" s="337">
        <v>19.649213533834587</v>
      </c>
      <c r="K2385" s="338">
        <v>19.649213533834587</v>
      </c>
      <c r="L2385" s="74"/>
      <c r="M2385" s="339">
        <v>0.38546201000000002</v>
      </c>
      <c r="N2385" s="340">
        <f t="shared" si="154"/>
        <v>0.38546201000000002</v>
      </c>
      <c r="O2385" s="74"/>
      <c r="P2385" s="133">
        <v>0.35718598000000001</v>
      </c>
      <c r="Q2385" s="133">
        <v>1.6460189E-2</v>
      </c>
      <c r="R2385" s="133">
        <v>1.1815839999999999E-2</v>
      </c>
      <c r="S2385" s="134">
        <v>2.1414027477810001E-5</v>
      </c>
      <c r="T2385" s="135">
        <v>6.0873479276646687E-8</v>
      </c>
      <c r="U2385" s="135">
        <v>1.6548795217500001</v>
      </c>
      <c r="V2385" s="341">
        <v>9.7935181000000007E-4</v>
      </c>
      <c r="W2385" s="89" t="s">
        <v>7736</v>
      </c>
      <c r="X2385" s="89"/>
      <c r="Y2385" s="89"/>
      <c r="Z2385" s="90"/>
    </row>
    <row r="2386" spans="1:26" ht="14.5" customHeight="1">
      <c r="A2386" s="74" t="s">
        <v>8035</v>
      </c>
      <c r="B2386" s="129" t="s">
        <v>7728</v>
      </c>
      <c r="C2386" s="130" t="s">
        <v>8036</v>
      </c>
      <c r="D2386" s="74" t="s">
        <v>7734</v>
      </c>
      <c r="E2386" s="129" t="s">
        <v>957</v>
      </c>
      <c r="F2386" s="132" t="s">
        <v>8037</v>
      </c>
      <c r="G2386" s="132">
        <v>2.7697402239019997</v>
      </c>
      <c r="H2386" s="348">
        <v>2.7697402239019997</v>
      </c>
      <c r="I2386" s="74"/>
      <c r="J2386" s="337">
        <v>17.206163157894736</v>
      </c>
      <c r="K2386" s="338">
        <v>17.206163157894736</v>
      </c>
      <c r="L2386" s="74"/>
      <c r="M2386" s="339">
        <v>0.34919958000000001</v>
      </c>
      <c r="N2386" s="340">
        <f t="shared" si="154"/>
        <v>0.34919958000000001</v>
      </c>
      <c r="O2386" s="74"/>
      <c r="P2386" s="133">
        <v>0.32465276999999998</v>
      </c>
      <c r="Q2386" s="133">
        <v>1.4635931E-2</v>
      </c>
      <c r="R2386" s="133">
        <v>9.9108717000000006E-3</v>
      </c>
      <c r="S2386" s="134">
        <v>1.9463595311213001E-5</v>
      </c>
      <c r="T2386" s="135">
        <v>5.4126965442228799E-8</v>
      </c>
      <c r="U2386" s="135">
        <v>1.3880772795899998</v>
      </c>
      <c r="V2386" s="341">
        <v>8.7213183999999995E-4</v>
      </c>
      <c r="W2386" s="89" t="s">
        <v>7736</v>
      </c>
      <c r="X2386" s="89"/>
      <c r="Y2386" s="89"/>
      <c r="Z2386" s="90"/>
    </row>
    <row r="2387" spans="1:26" ht="14.5" customHeight="1">
      <c r="A2387" s="74" t="s">
        <v>8038</v>
      </c>
      <c r="B2387" s="129" t="s">
        <v>7728</v>
      </c>
      <c r="C2387" s="130" t="s">
        <v>8039</v>
      </c>
      <c r="D2387" s="74" t="s">
        <v>7734</v>
      </c>
      <c r="E2387" s="129" t="s">
        <v>957</v>
      </c>
      <c r="F2387" s="132" t="s">
        <v>8040</v>
      </c>
      <c r="G2387" s="132">
        <v>1.321235260586</v>
      </c>
      <c r="H2387" s="348">
        <v>1.321235260586</v>
      </c>
      <c r="I2387" s="74"/>
      <c r="J2387" s="337">
        <v>7.8756984962406014</v>
      </c>
      <c r="K2387" s="338">
        <v>7.8756984962406014</v>
      </c>
      <c r="L2387" s="74"/>
      <c r="M2387" s="339">
        <v>0.16873642</v>
      </c>
      <c r="N2387" s="340">
        <f t="shared" si="154"/>
        <v>0.16873642</v>
      </c>
      <c r="O2387" s="74"/>
      <c r="P2387" s="133">
        <v>0.15759461</v>
      </c>
      <c r="Q2387" s="133">
        <v>6.8695427999999996E-3</v>
      </c>
      <c r="R2387" s="133">
        <v>4.2722703000000004E-3</v>
      </c>
      <c r="S2387" s="134">
        <v>9.4481178241960005E-6</v>
      </c>
      <c r="T2387" s="135">
        <v>2.5405113934476401E-8</v>
      </c>
      <c r="U2387" s="135">
        <v>0.59835718017099992</v>
      </c>
      <c r="V2387" s="341">
        <v>4.0998768E-4</v>
      </c>
      <c r="W2387" s="89" t="s">
        <v>7736</v>
      </c>
      <c r="X2387" s="89"/>
      <c r="Y2387" s="89"/>
      <c r="Z2387" s="90"/>
    </row>
    <row r="2388" spans="1:26" ht="14.5" customHeight="1">
      <c r="A2388" s="74" t="s">
        <v>8041</v>
      </c>
      <c r="B2388" s="129" t="s">
        <v>7728</v>
      </c>
      <c r="C2388" s="130" t="s">
        <v>8042</v>
      </c>
      <c r="D2388" s="74" t="s">
        <v>7734</v>
      </c>
      <c r="E2388" s="129" t="s">
        <v>957</v>
      </c>
      <c r="F2388" s="132" t="s">
        <v>8043</v>
      </c>
      <c r="G2388" s="132">
        <v>1.0165471391250001</v>
      </c>
      <c r="H2388" s="348">
        <v>1.0165471391250001</v>
      </c>
      <c r="I2388" s="74"/>
      <c r="J2388" s="337">
        <v>6.1619082706766912</v>
      </c>
      <c r="K2388" s="338">
        <v>6.1619082706766912</v>
      </c>
      <c r="L2388" s="74"/>
      <c r="M2388" s="339">
        <v>0.12397018</v>
      </c>
      <c r="N2388" s="340">
        <f t="shared" si="154"/>
        <v>0.12397018</v>
      </c>
      <c r="O2388" s="74"/>
      <c r="P2388" s="133">
        <v>0.11567628000000001</v>
      </c>
      <c r="Q2388" s="133">
        <v>5.2155124000000004E-3</v>
      </c>
      <c r="R2388" s="133">
        <v>3.0783811999999999E-3</v>
      </c>
      <c r="S2388" s="134">
        <v>6.9350290639789996E-6</v>
      </c>
      <c r="T2388" s="135">
        <v>1.9288137484557305E-8</v>
      </c>
      <c r="U2388" s="135">
        <v>0.43114582636999998</v>
      </c>
      <c r="V2388" s="341">
        <v>3.1327664000000002E-4</v>
      </c>
      <c r="W2388" s="89" t="s">
        <v>7736</v>
      </c>
      <c r="X2388" s="89"/>
      <c r="Y2388" s="89"/>
      <c r="Z2388" s="90"/>
    </row>
  </sheetData>
  <autoFilter ref="B1:D1702" xr:uid="{00000000-0001-0000-0100-000000000000}"/>
  <mergeCells count="6">
    <mergeCell ref="J1:K1"/>
    <mergeCell ref="M1:N1"/>
    <mergeCell ref="J2:K2"/>
    <mergeCell ref="M2:N2"/>
    <mergeCell ref="J3:K3"/>
    <mergeCell ref="M3:N3"/>
  </mergeCells>
  <conditionalFormatting sqref="H6:H9">
    <cfRule type="dataBar" priority="475">
      <dataBar showValue="0">
        <cfvo type="min"/>
        <cfvo type="max"/>
        <color theme="1" tint="0.499984740745262"/>
      </dataBar>
      <extLst>
        <ext xmlns:x14="http://schemas.microsoft.com/office/spreadsheetml/2009/9/main" uri="{B025F937-C7B1-47D3-B67F-A62EFF666E3E}">
          <x14:id>{1192C271-FF07-E044-911C-2723F8FBA59B}</x14:id>
        </ext>
      </extLst>
    </cfRule>
    <cfRule type="dataBar" priority="477">
      <dataBar>
        <cfvo type="min"/>
        <cfvo type="max"/>
        <color rgb="FF008AEF"/>
      </dataBar>
      <extLst>
        <ext xmlns:x14="http://schemas.microsoft.com/office/spreadsheetml/2009/9/main" uri="{B025F937-C7B1-47D3-B67F-A62EFF666E3E}">
          <x14:id>{D2A857BF-67ED-6F44-AEA7-D60B4216C382}</x14:id>
        </ext>
      </extLst>
    </cfRule>
    <cfRule type="dataBar" priority="476">
      <dataBar>
        <cfvo type="min"/>
        <cfvo type="max"/>
        <color theme="1" tint="0.499984740745262"/>
      </dataBar>
      <extLst>
        <ext xmlns:x14="http://schemas.microsoft.com/office/spreadsheetml/2009/9/main" uri="{B025F937-C7B1-47D3-B67F-A62EFF666E3E}">
          <x14:id>{DC7552CF-B073-854F-86B9-B8812131FAF6}</x14:id>
        </ext>
      </extLst>
    </cfRule>
  </conditionalFormatting>
  <conditionalFormatting sqref="H11:H23">
    <cfRule type="dataBar" priority="474">
      <dataBar>
        <cfvo type="min"/>
        <cfvo type="max"/>
        <color rgb="FF008AEF"/>
      </dataBar>
      <extLst>
        <ext xmlns:x14="http://schemas.microsoft.com/office/spreadsheetml/2009/9/main" uri="{B025F937-C7B1-47D3-B67F-A62EFF666E3E}">
          <x14:id>{58E4D170-CB9A-F443-BD17-85CBF4733047}</x14:id>
        </ext>
      </extLst>
    </cfRule>
    <cfRule type="dataBar" priority="473">
      <dataBar>
        <cfvo type="min"/>
        <cfvo type="max"/>
        <color theme="1" tint="0.499984740745262"/>
      </dataBar>
      <extLst>
        <ext xmlns:x14="http://schemas.microsoft.com/office/spreadsheetml/2009/9/main" uri="{B025F937-C7B1-47D3-B67F-A62EFF666E3E}">
          <x14:id>{4A75FC9C-1E5F-1144-9A3D-0844454B8138}</x14:id>
        </ext>
      </extLst>
    </cfRule>
    <cfRule type="dataBar" priority="472">
      <dataBar showValue="0">
        <cfvo type="min"/>
        <cfvo type="max"/>
        <color theme="1" tint="0.499984740745262"/>
      </dataBar>
      <extLst>
        <ext xmlns:x14="http://schemas.microsoft.com/office/spreadsheetml/2009/9/main" uri="{B025F937-C7B1-47D3-B67F-A62EFF666E3E}">
          <x14:id>{63824236-A552-7447-A147-E2FEA1469ACB}</x14:id>
        </ext>
      </extLst>
    </cfRule>
  </conditionalFormatting>
  <conditionalFormatting sqref="H25:H28">
    <cfRule type="dataBar" priority="470">
      <dataBar>
        <cfvo type="min"/>
        <cfvo type="max"/>
        <color theme="1" tint="0.499984740745262"/>
      </dataBar>
      <extLst>
        <ext xmlns:x14="http://schemas.microsoft.com/office/spreadsheetml/2009/9/main" uri="{B025F937-C7B1-47D3-B67F-A62EFF666E3E}">
          <x14:id>{B714C3AC-8188-1C40-9FC6-48FE52F97F33}</x14:id>
        </ext>
      </extLst>
    </cfRule>
    <cfRule type="dataBar" priority="471">
      <dataBar>
        <cfvo type="min"/>
        <cfvo type="max"/>
        <color rgb="FF008AEF"/>
      </dataBar>
      <extLst>
        <ext xmlns:x14="http://schemas.microsoft.com/office/spreadsheetml/2009/9/main" uri="{B025F937-C7B1-47D3-B67F-A62EFF666E3E}">
          <x14:id>{78B92356-DF28-AE49-88A7-B1389ECD2E2D}</x14:id>
        </ext>
      </extLst>
    </cfRule>
    <cfRule type="dataBar" priority="469">
      <dataBar showValue="0">
        <cfvo type="min"/>
        <cfvo type="max"/>
        <color theme="1" tint="0.499984740745262"/>
      </dataBar>
      <extLst>
        <ext xmlns:x14="http://schemas.microsoft.com/office/spreadsheetml/2009/9/main" uri="{B025F937-C7B1-47D3-B67F-A62EFF666E3E}">
          <x14:id>{6D4F36E1-AFFF-C54E-9F36-CC0458C8FF14}</x14:id>
        </ext>
      </extLst>
    </cfRule>
  </conditionalFormatting>
  <conditionalFormatting sqref="H30:H45">
    <cfRule type="dataBar" priority="467">
      <dataBar>
        <cfvo type="min"/>
        <cfvo type="max"/>
        <color theme="1" tint="0.499984740745262"/>
      </dataBar>
      <extLst>
        <ext xmlns:x14="http://schemas.microsoft.com/office/spreadsheetml/2009/9/main" uri="{B025F937-C7B1-47D3-B67F-A62EFF666E3E}">
          <x14:id>{0DFAC359-4CFD-904F-AE49-DE4CB63AD4C5}</x14:id>
        </ext>
      </extLst>
    </cfRule>
    <cfRule type="dataBar" priority="466">
      <dataBar showValue="0">
        <cfvo type="min"/>
        <cfvo type="max"/>
        <color theme="1" tint="0.499984740745262"/>
      </dataBar>
      <extLst>
        <ext xmlns:x14="http://schemas.microsoft.com/office/spreadsheetml/2009/9/main" uri="{B025F937-C7B1-47D3-B67F-A62EFF666E3E}">
          <x14:id>{43867795-FF0F-354E-8B42-EA4AF2C1D847}</x14:id>
        </ext>
      </extLst>
    </cfRule>
    <cfRule type="dataBar" priority="468">
      <dataBar>
        <cfvo type="min"/>
        <cfvo type="max"/>
        <color rgb="FF008AEF"/>
      </dataBar>
      <extLst>
        <ext xmlns:x14="http://schemas.microsoft.com/office/spreadsheetml/2009/9/main" uri="{B025F937-C7B1-47D3-B67F-A62EFF666E3E}">
          <x14:id>{B17A9C80-3A68-474D-B135-9FCCFF5AA0D5}</x14:id>
        </ext>
      </extLst>
    </cfRule>
  </conditionalFormatting>
  <conditionalFormatting sqref="H48:H60">
    <cfRule type="dataBar" priority="465">
      <dataBar>
        <cfvo type="min"/>
        <cfvo type="max"/>
        <color rgb="FF008AEF"/>
      </dataBar>
      <extLst>
        <ext xmlns:x14="http://schemas.microsoft.com/office/spreadsheetml/2009/9/main" uri="{B025F937-C7B1-47D3-B67F-A62EFF666E3E}">
          <x14:id>{3C261BC7-10A3-2747-B2D7-7740022561E3}</x14:id>
        </ext>
      </extLst>
    </cfRule>
    <cfRule type="dataBar" priority="464">
      <dataBar>
        <cfvo type="min"/>
        <cfvo type="max"/>
        <color theme="1" tint="0.499984740745262"/>
      </dataBar>
      <extLst>
        <ext xmlns:x14="http://schemas.microsoft.com/office/spreadsheetml/2009/9/main" uri="{B025F937-C7B1-47D3-B67F-A62EFF666E3E}">
          <x14:id>{ECD274CF-2BFC-994D-A897-41FC44008629}</x14:id>
        </ext>
      </extLst>
    </cfRule>
    <cfRule type="dataBar" priority="463">
      <dataBar showValue="0">
        <cfvo type="min"/>
        <cfvo type="max"/>
        <color theme="1" tint="0.499984740745262"/>
      </dataBar>
      <extLst>
        <ext xmlns:x14="http://schemas.microsoft.com/office/spreadsheetml/2009/9/main" uri="{B025F937-C7B1-47D3-B67F-A62EFF666E3E}">
          <x14:id>{BCC6BB0F-DF56-A648-8007-57E2E8B39F23}</x14:id>
        </ext>
      </extLst>
    </cfRule>
  </conditionalFormatting>
  <conditionalFormatting sqref="H63:H67">
    <cfRule type="dataBar" priority="462">
      <dataBar>
        <cfvo type="min"/>
        <cfvo type="max"/>
        <color rgb="FF008AEF"/>
      </dataBar>
      <extLst>
        <ext xmlns:x14="http://schemas.microsoft.com/office/spreadsheetml/2009/9/main" uri="{B025F937-C7B1-47D3-B67F-A62EFF666E3E}">
          <x14:id>{59949206-471D-4947-A885-945CA0EE2879}</x14:id>
        </ext>
      </extLst>
    </cfRule>
    <cfRule type="dataBar" priority="461">
      <dataBar>
        <cfvo type="min"/>
        <cfvo type="max"/>
        <color theme="1" tint="0.499984740745262"/>
      </dataBar>
      <extLst>
        <ext xmlns:x14="http://schemas.microsoft.com/office/spreadsheetml/2009/9/main" uri="{B025F937-C7B1-47D3-B67F-A62EFF666E3E}">
          <x14:id>{0CA51689-6CD4-4A4E-8BD1-0AF7DDB9FDCC}</x14:id>
        </ext>
      </extLst>
    </cfRule>
    <cfRule type="dataBar" priority="460">
      <dataBar showValue="0">
        <cfvo type="min"/>
        <cfvo type="max"/>
        <color theme="1" tint="0.499984740745262"/>
      </dataBar>
      <extLst>
        <ext xmlns:x14="http://schemas.microsoft.com/office/spreadsheetml/2009/9/main" uri="{B025F937-C7B1-47D3-B67F-A62EFF666E3E}">
          <x14:id>{971FA488-72F7-B247-941F-C2FB373D15C7}</x14:id>
        </ext>
      </extLst>
    </cfRule>
  </conditionalFormatting>
  <conditionalFormatting sqref="H69:H75">
    <cfRule type="dataBar" priority="459">
      <dataBar>
        <cfvo type="min"/>
        <cfvo type="max"/>
        <color rgb="FF008AEF"/>
      </dataBar>
      <extLst>
        <ext xmlns:x14="http://schemas.microsoft.com/office/spreadsheetml/2009/9/main" uri="{B025F937-C7B1-47D3-B67F-A62EFF666E3E}">
          <x14:id>{AAF03028-0260-4A48-8E6F-FB48FE6B1F46}</x14:id>
        </ext>
      </extLst>
    </cfRule>
    <cfRule type="dataBar" priority="458">
      <dataBar>
        <cfvo type="min"/>
        <cfvo type="max"/>
        <color theme="1" tint="0.499984740745262"/>
      </dataBar>
      <extLst>
        <ext xmlns:x14="http://schemas.microsoft.com/office/spreadsheetml/2009/9/main" uri="{B025F937-C7B1-47D3-B67F-A62EFF666E3E}">
          <x14:id>{9FF196F3-708C-5D42-B03F-E9721A728E7C}</x14:id>
        </ext>
      </extLst>
    </cfRule>
    <cfRule type="dataBar" priority="457">
      <dataBar showValue="0">
        <cfvo type="min"/>
        <cfvo type="max"/>
        <color theme="1" tint="0.499984740745262"/>
      </dataBar>
      <extLst>
        <ext xmlns:x14="http://schemas.microsoft.com/office/spreadsheetml/2009/9/main" uri="{B025F937-C7B1-47D3-B67F-A62EFF666E3E}">
          <x14:id>{F3518080-D829-B145-8DAE-EF080F05D648}</x14:id>
        </ext>
      </extLst>
    </cfRule>
  </conditionalFormatting>
  <conditionalFormatting sqref="H77:H79">
    <cfRule type="dataBar" priority="456">
      <dataBar>
        <cfvo type="min"/>
        <cfvo type="max"/>
        <color rgb="FF008AEF"/>
      </dataBar>
      <extLst>
        <ext xmlns:x14="http://schemas.microsoft.com/office/spreadsheetml/2009/9/main" uri="{B025F937-C7B1-47D3-B67F-A62EFF666E3E}">
          <x14:id>{50D7CA7B-3B31-284C-86CC-E18DA5BDEF6B}</x14:id>
        </ext>
      </extLst>
    </cfRule>
    <cfRule type="dataBar" priority="455">
      <dataBar>
        <cfvo type="min"/>
        <cfvo type="max"/>
        <color theme="1" tint="0.499984740745262"/>
      </dataBar>
      <extLst>
        <ext xmlns:x14="http://schemas.microsoft.com/office/spreadsheetml/2009/9/main" uri="{B025F937-C7B1-47D3-B67F-A62EFF666E3E}">
          <x14:id>{07630338-22CE-CE42-9833-11D31B459471}</x14:id>
        </ext>
      </extLst>
    </cfRule>
    <cfRule type="dataBar" priority="454">
      <dataBar showValue="0">
        <cfvo type="min"/>
        <cfvo type="max"/>
        <color theme="1" tint="0.499984740745262"/>
      </dataBar>
      <extLst>
        <ext xmlns:x14="http://schemas.microsoft.com/office/spreadsheetml/2009/9/main" uri="{B025F937-C7B1-47D3-B67F-A62EFF666E3E}">
          <x14:id>{EE666F4F-0355-3043-9FE4-E6769CA5030D}</x14:id>
        </ext>
      </extLst>
    </cfRule>
  </conditionalFormatting>
  <conditionalFormatting sqref="H81:H90">
    <cfRule type="dataBar" priority="453">
      <dataBar>
        <cfvo type="min"/>
        <cfvo type="max"/>
        <color rgb="FF008AEF"/>
      </dataBar>
      <extLst>
        <ext xmlns:x14="http://schemas.microsoft.com/office/spreadsheetml/2009/9/main" uri="{B025F937-C7B1-47D3-B67F-A62EFF666E3E}">
          <x14:id>{9F4ACF06-E6C3-B148-8D4D-C4BEB6CB033A}</x14:id>
        </ext>
      </extLst>
    </cfRule>
    <cfRule type="dataBar" priority="452">
      <dataBar>
        <cfvo type="min"/>
        <cfvo type="max"/>
        <color theme="1" tint="0.499984740745262"/>
      </dataBar>
      <extLst>
        <ext xmlns:x14="http://schemas.microsoft.com/office/spreadsheetml/2009/9/main" uri="{B025F937-C7B1-47D3-B67F-A62EFF666E3E}">
          <x14:id>{F737DCA8-38AF-9242-8564-C9E6EB523753}</x14:id>
        </ext>
      </extLst>
    </cfRule>
    <cfRule type="dataBar" priority="451">
      <dataBar showValue="0">
        <cfvo type="min"/>
        <cfvo type="max"/>
        <color theme="1" tint="0.499984740745262"/>
      </dataBar>
      <extLst>
        <ext xmlns:x14="http://schemas.microsoft.com/office/spreadsheetml/2009/9/main" uri="{B025F937-C7B1-47D3-B67F-A62EFF666E3E}">
          <x14:id>{85D6D4EE-3D79-8540-86AB-20753B73DF7E}</x14:id>
        </ext>
      </extLst>
    </cfRule>
  </conditionalFormatting>
  <conditionalFormatting sqref="H92:H125">
    <cfRule type="dataBar" priority="450">
      <dataBar>
        <cfvo type="min"/>
        <cfvo type="max"/>
        <color rgb="FF008AEF"/>
      </dataBar>
      <extLst>
        <ext xmlns:x14="http://schemas.microsoft.com/office/spreadsheetml/2009/9/main" uri="{B025F937-C7B1-47D3-B67F-A62EFF666E3E}">
          <x14:id>{EEBB7566-280D-2246-A953-3FB017F75F97}</x14:id>
        </ext>
      </extLst>
    </cfRule>
    <cfRule type="dataBar" priority="449">
      <dataBar>
        <cfvo type="min"/>
        <cfvo type="max"/>
        <color theme="1" tint="0.499984740745262"/>
      </dataBar>
      <extLst>
        <ext xmlns:x14="http://schemas.microsoft.com/office/spreadsheetml/2009/9/main" uri="{B025F937-C7B1-47D3-B67F-A62EFF666E3E}">
          <x14:id>{008A4CC0-7420-4C4C-901F-C5D8259F9E66}</x14:id>
        </ext>
      </extLst>
    </cfRule>
    <cfRule type="dataBar" priority="448">
      <dataBar showValue="0">
        <cfvo type="min"/>
        <cfvo type="max"/>
        <color theme="1" tint="0.499984740745262"/>
      </dataBar>
      <extLst>
        <ext xmlns:x14="http://schemas.microsoft.com/office/spreadsheetml/2009/9/main" uri="{B025F937-C7B1-47D3-B67F-A62EFF666E3E}">
          <x14:id>{5FE9FDFE-A34B-EE42-93F9-7F560303CB50}</x14:id>
        </ext>
      </extLst>
    </cfRule>
  </conditionalFormatting>
  <conditionalFormatting sqref="H127:H160">
    <cfRule type="dataBar" priority="445">
      <dataBar showValue="0">
        <cfvo type="min"/>
        <cfvo type="max"/>
        <color theme="1" tint="0.499984740745262"/>
      </dataBar>
      <extLst>
        <ext xmlns:x14="http://schemas.microsoft.com/office/spreadsheetml/2009/9/main" uri="{B025F937-C7B1-47D3-B67F-A62EFF666E3E}">
          <x14:id>{B1BC0FA2-27A9-AD4A-BA52-C2644CD179C5}</x14:id>
        </ext>
      </extLst>
    </cfRule>
    <cfRule type="dataBar" priority="446">
      <dataBar>
        <cfvo type="min"/>
        <cfvo type="max"/>
        <color theme="1" tint="0.499984740745262"/>
      </dataBar>
      <extLst>
        <ext xmlns:x14="http://schemas.microsoft.com/office/spreadsheetml/2009/9/main" uri="{B025F937-C7B1-47D3-B67F-A62EFF666E3E}">
          <x14:id>{0EC51ED3-5738-2243-A85A-983582ABB959}</x14:id>
        </ext>
      </extLst>
    </cfRule>
    <cfRule type="dataBar" priority="447">
      <dataBar>
        <cfvo type="min"/>
        <cfvo type="max"/>
        <color rgb="FF008AEF"/>
      </dataBar>
      <extLst>
        <ext xmlns:x14="http://schemas.microsoft.com/office/spreadsheetml/2009/9/main" uri="{B025F937-C7B1-47D3-B67F-A62EFF666E3E}">
          <x14:id>{805DA95C-FD55-A24D-93A0-A035B172AD76}</x14:id>
        </ext>
      </extLst>
    </cfRule>
  </conditionalFormatting>
  <conditionalFormatting sqref="H162:H221">
    <cfRule type="dataBar" priority="443">
      <dataBar>
        <cfvo type="min"/>
        <cfvo type="max"/>
        <color theme="1" tint="0.499984740745262"/>
      </dataBar>
      <extLst>
        <ext xmlns:x14="http://schemas.microsoft.com/office/spreadsheetml/2009/9/main" uri="{B025F937-C7B1-47D3-B67F-A62EFF666E3E}">
          <x14:id>{6335A34E-D3AE-9745-96A3-409D95EA36E7}</x14:id>
        </ext>
      </extLst>
    </cfRule>
    <cfRule type="dataBar" priority="442">
      <dataBar showValue="0">
        <cfvo type="min"/>
        <cfvo type="max"/>
        <color theme="1" tint="0.499984740745262"/>
      </dataBar>
      <extLst>
        <ext xmlns:x14="http://schemas.microsoft.com/office/spreadsheetml/2009/9/main" uri="{B025F937-C7B1-47D3-B67F-A62EFF666E3E}">
          <x14:id>{1FA5B8D4-01D1-764F-A1C4-1DA0500D2B8D}</x14:id>
        </ext>
      </extLst>
    </cfRule>
    <cfRule type="dataBar" priority="444">
      <dataBar>
        <cfvo type="min"/>
        <cfvo type="max"/>
        <color rgb="FF008AEF"/>
      </dataBar>
      <extLst>
        <ext xmlns:x14="http://schemas.microsoft.com/office/spreadsheetml/2009/9/main" uri="{B025F937-C7B1-47D3-B67F-A62EFF666E3E}">
          <x14:id>{5ADD0C10-1059-AD41-A30F-717D6AD5A4DB}</x14:id>
        </ext>
      </extLst>
    </cfRule>
  </conditionalFormatting>
  <conditionalFormatting sqref="H223">
    <cfRule type="dataBar" priority="441">
      <dataBar>
        <cfvo type="min"/>
        <cfvo type="max"/>
        <color rgb="FF008AEF"/>
      </dataBar>
      <extLst>
        <ext xmlns:x14="http://schemas.microsoft.com/office/spreadsheetml/2009/9/main" uri="{B025F937-C7B1-47D3-B67F-A62EFF666E3E}">
          <x14:id>{85AB44A6-548C-9D43-A5C3-218D15632F6F}</x14:id>
        </ext>
      </extLst>
    </cfRule>
    <cfRule type="dataBar" priority="440">
      <dataBar>
        <cfvo type="min"/>
        <cfvo type="max"/>
        <color theme="1" tint="0.499984740745262"/>
      </dataBar>
      <extLst>
        <ext xmlns:x14="http://schemas.microsoft.com/office/spreadsheetml/2009/9/main" uri="{B025F937-C7B1-47D3-B67F-A62EFF666E3E}">
          <x14:id>{8C80D0A4-490C-084B-944F-7B41679CC9B9}</x14:id>
        </ext>
      </extLst>
    </cfRule>
    <cfRule type="dataBar" priority="439">
      <dataBar showValue="0">
        <cfvo type="min"/>
        <cfvo type="max"/>
        <color theme="1" tint="0.499984740745262"/>
      </dataBar>
      <extLst>
        <ext xmlns:x14="http://schemas.microsoft.com/office/spreadsheetml/2009/9/main" uri="{B025F937-C7B1-47D3-B67F-A62EFF666E3E}">
          <x14:id>{898EABA6-980A-5F43-82F1-89E2984113FD}</x14:id>
        </ext>
      </extLst>
    </cfRule>
  </conditionalFormatting>
  <conditionalFormatting sqref="H225:H228">
    <cfRule type="dataBar" priority="438">
      <dataBar>
        <cfvo type="min"/>
        <cfvo type="max"/>
        <color rgb="FF008AEF"/>
      </dataBar>
      <extLst>
        <ext xmlns:x14="http://schemas.microsoft.com/office/spreadsheetml/2009/9/main" uri="{B025F937-C7B1-47D3-B67F-A62EFF666E3E}">
          <x14:id>{64843A71-3B68-6946-B51B-2F177C82139F}</x14:id>
        </ext>
      </extLst>
    </cfRule>
    <cfRule type="dataBar" priority="437">
      <dataBar>
        <cfvo type="min"/>
        <cfvo type="max"/>
        <color theme="1" tint="0.499984740745262"/>
      </dataBar>
      <extLst>
        <ext xmlns:x14="http://schemas.microsoft.com/office/spreadsheetml/2009/9/main" uri="{B025F937-C7B1-47D3-B67F-A62EFF666E3E}">
          <x14:id>{6E3B4E31-E6E7-0E45-A3CD-5D831E2B1A10}</x14:id>
        </ext>
      </extLst>
    </cfRule>
    <cfRule type="dataBar" priority="436">
      <dataBar showValue="0">
        <cfvo type="min"/>
        <cfvo type="max"/>
        <color theme="1" tint="0.499984740745262"/>
      </dataBar>
      <extLst>
        <ext xmlns:x14="http://schemas.microsoft.com/office/spreadsheetml/2009/9/main" uri="{B025F937-C7B1-47D3-B67F-A62EFF666E3E}">
          <x14:id>{299729A1-E1B3-7044-943C-50CB95057987}</x14:id>
        </ext>
      </extLst>
    </cfRule>
  </conditionalFormatting>
  <conditionalFormatting sqref="H230:H252">
    <cfRule type="dataBar" priority="435">
      <dataBar>
        <cfvo type="min"/>
        <cfvo type="max"/>
        <color rgb="FF008AEF"/>
      </dataBar>
      <extLst>
        <ext xmlns:x14="http://schemas.microsoft.com/office/spreadsheetml/2009/9/main" uri="{B025F937-C7B1-47D3-B67F-A62EFF666E3E}">
          <x14:id>{56086094-9D40-624B-BF5F-C7667F3AD8EC}</x14:id>
        </ext>
      </extLst>
    </cfRule>
    <cfRule type="dataBar" priority="434">
      <dataBar>
        <cfvo type="min"/>
        <cfvo type="max"/>
        <color theme="1" tint="0.499984740745262"/>
      </dataBar>
      <extLst>
        <ext xmlns:x14="http://schemas.microsoft.com/office/spreadsheetml/2009/9/main" uri="{B025F937-C7B1-47D3-B67F-A62EFF666E3E}">
          <x14:id>{2A5800B5-28C7-4A4A-92AA-BDF7A56E302E}</x14:id>
        </ext>
      </extLst>
    </cfRule>
    <cfRule type="dataBar" priority="433">
      <dataBar showValue="0">
        <cfvo type="min"/>
        <cfvo type="max"/>
        <color theme="1" tint="0.499984740745262"/>
      </dataBar>
      <extLst>
        <ext xmlns:x14="http://schemas.microsoft.com/office/spreadsheetml/2009/9/main" uri="{B025F937-C7B1-47D3-B67F-A62EFF666E3E}">
          <x14:id>{C984A817-ED43-3943-8D46-DF7A81CC789D}</x14:id>
        </ext>
      </extLst>
    </cfRule>
  </conditionalFormatting>
  <conditionalFormatting sqref="H254:H264">
    <cfRule type="dataBar" priority="432">
      <dataBar>
        <cfvo type="min"/>
        <cfvo type="max"/>
        <color rgb="FF008AEF"/>
      </dataBar>
      <extLst>
        <ext xmlns:x14="http://schemas.microsoft.com/office/spreadsheetml/2009/9/main" uri="{B025F937-C7B1-47D3-B67F-A62EFF666E3E}">
          <x14:id>{D4D1E47D-1A9C-E14D-871D-6238B9E3E7A6}</x14:id>
        </ext>
      </extLst>
    </cfRule>
    <cfRule type="dataBar" priority="431">
      <dataBar>
        <cfvo type="min"/>
        <cfvo type="max"/>
        <color theme="1" tint="0.499984740745262"/>
      </dataBar>
      <extLst>
        <ext xmlns:x14="http://schemas.microsoft.com/office/spreadsheetml/2009/9/main" uri="{B025F937-C7B1-47D3-B67F-A62EFF666E3E}">
          <x14:id>{395F13DE-B9B9-3D49-9B7B-CEC33BFC40EE}</x14:id>
        </ext>
      </extLst>
    </cfRule>
    <cfRule type="dataBar" priority="430">
      <dataBar showValue="0">
        <cfvo type="min"/>
        <cfvo type="max"/>
        <color theme="1" tint="0.499984740745262"/>
      </dataBar>
      <extLst>
        <ext xmlns:x14="http://schemas.microsoft.com/office/spreadsheetml/2009/9/main" uri="{B025F937-C7B1-47D3-B67F-A62EFF666E3E}">
          <x14:id>{E995EAB0-2258-8A44-956B-FAA07858E836}</x14:id>
        </ext>
      </extLst>
    </cfRule>
  </conditionalFormatting>
  <conditionalFormatting sqref="H266:H271">
    <cfRule type="dataBar" priority="429">
      <dataBar>
        <cfvo type="min"/>
        <cfvo type="max"/>
        <color rgb="FF008AEF"/>
      </dataBar>
      <extLst>
        <ext xmlns:x14="http://schemas.microsoft.com/office/spreadsheetml/2009/9/main" uri="{B025F937-C7B1-47D3-B67F-A62EFF666E3E}">
          <x14:id>{C3346501-BF57-4841-A19D-AE07341EB4E4}</x14:id>
        </ext>
      </extLst>
    </cfRule>
    <cfRule type="dataBar" priority="428">
      <dataBar>
        <cfvo type="min"/>
        <cfvo type="max"/>
        <color theme="1" tint="0.499984740745262"/>
      </dataBar>
      <extLst>
        <ext xmlns:x14="http://schemas.microsoft.com/office/spreadsheetml/2009/9/main" uri="{B025F937-C7B1-47D3-B67F-A62EFF666E3E}">
          <x14:id>{B621E0C7-56FD-C14B-BEA1-7B9337881287}</x14:id>
        </ext>
      </extLst>
    </cfRule>
    <cfRule type="dataBar" priority="427">
      <dataBar showValue="0">
        <cfvo type="min"/>
        <cfvo type="max"/>
        <color theme="1" tint="0.499984740745262"/>
      </dataBar>
      <extLst>
        <ext xmlns:x14="http://schemas.microsoft.com/office/spreadsheetml/2009/9/main" uri="{B025F937-C7B1-47D3-B67F-A62EFF666E3E}">
          <x14:id>{68B8989C-735C-C849-ACC6-C0DE0B2BF907}</x14:id>
        </ext>
      </extLst>
    </cfRule>
  </conditionalFormatting>
  <conditionalFormatting sqref="H273:H275">
    <cfRule type="dataBar" priority="426">
      <dataBar>
        <cfvo type="min"/>
        <cfvo type="max"/>
        <color rgb="FF008AEF"/>
      </dataBar>
      <extLst>
        <ext xmlns:x14="http://schemas.microsoft.com/office/spreadsheetml/2009/9/main" uri="{B025F937-C7B1-47D3-B67F-A62EFF666E3E}">
          <x14:id>{2F9E1A57-6B70-E74E-B7B1-4247E5BA0C4F}</x14:id>
        </ext>
      </extLst>
    </cfRule>
    <cfRule type="dataBar" priority="425">
      <dataBar>
        <cfvo type="min"/>
        <cfvo type="max"/>
        <color theme="1" tint="0.499984740745262"/>
      </dataBar>
      <extLst>
        <ext xmlns:x14="http://schemas.microsoft.com/office/spreadsheetml/2009/9/main" uri="{B025F937-C7B1-47D3-B67F-A62EFF666E3E}">
          <x14:id>{FD65FAE7-2C99-C64E-8166-EE8A8E163BE2}</x14:id>
        </ext>
      </extLst>
    </cfRule>
    <cfRule type="dataBar" priority="424">
      <dataBar showValue="0">
        <cfvo type="min"/>
        <cfvo type="max"/>
        <color theme="1" tint="0.499984740745262"/>
      </dataBar>
      <extLst>
        <ext xmlns:x14="http://schemas.microsoft.com/office/spreadsheetml/2009/9/main" uri="{B025F937-C7B1-47D3-B67F-A62EFF666E3E}">
          <x14:id>{7B9C8D75-4941-C840-BA83-ECC19E756DF1}</x14:id>
        </ext>
      </extLst>
    </cfRule>
  </conditionalFormatting>
  <conditionalFormatting sqref="H277:H280">
    <cfRule type="dataBar" priority="421">
      <dataBar showValue="0">
        <cfvo type="min"/>
        <cfvo type="max"/>
        <color theme="1" tint="0.499984740745262"/>
      </dataBar>
      <extLst>
        <ext xmlns:x14="http://schemas.microsoft.com/office/spreadsheetml/2009/9/main" uri="{B025F937-C7B1-47D3-B67F-A62EFF666E3E}">
          <x14:id>{DB4D1CD8-5DBE-DF43-ACDC-2BB295CC6337}</x14:id>
        </ext>
      </extLst>
    </cfRule>
    <cfRule type="dataBar" priority="422">
      <dataBar>
        <cfvo type="min"/>
        <cfvo type="max"/>
        <color theme="1" tint="0.499984740745262"/>
      </dataBar>
      <extLst>
        <ext xmlns:x14="http://schemas.microsoft.com/office/spreadsheetml/2009/9/main" uri="{B025F937-C7B1-47D3-B67F-A62EFF666E3E}">
          <x14:id>{9E5FFFB6-2B66-5C4F-AE2B-D2A95D738062}</x14:id>
        </ext>
      </extLst>
    </cfRule>
    <cfRule type="dataBar" priority="423">
      <dataBar>
        <cfvo type="min"/>
        <cfvo type="max"/>
        <color rgb="FF008AEF"/>
      </dataBar>
      <extLst>
        <ext xmlns:x14="http://schemas.microsoft.com/office/spreadsheetml/2009/9/main" uri="{B025F937-C7B1-47D3-B67F-A62EFF666E3E}">
          <x14:id>{58DC9DFD-BB56-A34F-9357-EC606D97501C}</x14:id>
        </ext>
      </extLst>
    </cfRule>
  </conditionalFormatting>
  <conditionalFormatting sqref="H282:H297">
    <cfRule type="dataBar" priority="420">
      <dataBar>
        <cfvo type="min"/>
        <cfvo type="max"/>
        <color rgb="FF008AEF"/>
      </dataBar>
      <extLst>
        <ext xmlns:x14="http://schemas.microsoft.com/office/spreadsheetml/2009/9/main" uri="{B025F937-C7B1-47D3-B67F-A62EFF666E3E}">
          <x14:id>{5A844A7B-B51E-0447-B2FC-08A52EFC1645}</x14:id>
        </ext>
      </extLst>
    </cfRule>
    <cfRule type="dataBar" priority="419">
      <dataBar>
        <cfvo type="min"/>
        <cfvo type="max"/>
        <color theme="1" tint="0.499984740745262"/>
      </dataBar>
      <extLst>
        <ext xmlns:x14="http://schemas.microsoft.com/office/spreadsheetml/2009/9/main" uri="{B025F937-C7B1-47D3-B67F-A62EFF666E3E}">
          <x14:id>{20631820-8456-B247-9673-AC718162E6E4}</x14:id>
        </ext>
      </extLst>
    </cfRule>
    <cfRule type="dataBar" priority="418">
      <dataBar showValue="0">
        <cfvo type="min"/>
        <cfvo type="max"/>
        <color theme="1" tint="0.499984740745262"/>
      </dataBar>
      <extLst>
        <ext xmlns:x14="http://schemas.microsoft.com/office/spreadsheetml/2009/9/main" uri="{B025F937-C7B1-47D3-B67F-A62EFF666E3E}">
          <x14:id>{B1EB5EA2-938B-2E41-B617-4EA3D216C94D}</x14:id>
        </ext>
      </extLst>
    </cfRule>
  </conditionalFormatting>
  <conditionalFormatting sqref="H299:H313">
    <cfRule type="dataBar" priority="416">
      <dataBar>
        <cfvo type="min"/>
        <cfvo type="max"/>
        <color theme="1" tint="0.499984740745262"/>
      </dataBar>
      <extLst>
        <ext xmlns:x14="http://schemas.microsoft.com/office/spreadsheetml/2009/9/main" uri="{B025F937-C7B1-47D3-B67F-A62EFF666E3E}">
          <x14:id>{533FC0F8-7048-3941-80E1-7E5DB185ED3A}</x14:id>
        </ext>
      </extLst>
    </cfRule>
    <cfRule type="dataBar" priority="415">
      <dataBar showValue="0">
        <cfvo type="min"/>
        <cfvo type="max"/>
        <color theme="1" tint="0.499984740745262"/>
      </dataBar>
      <extLst>
        <ext xmlns:x14="http://schemas.microsoft.com/office/spreadsheetml/2009/9/main" uri="{B025F937-C7B1-47D3-B67F-A62EFF666E3E}">
          <x14:id>{E89D2880-24E6-864D-A27A-66246F2220FA}</x14:id>
        </ext>
      </extLst>
    </cfRule>
    <cfRule type="dataBar" priority="417">
      <dataBar>
        <cfvo type="min"/>
        <cfvo type="max"/>
        <color rgb="FF008AEF"/>
      </dataBar>
      <extLst>
        <ext xmlns:x14="http://schemas.microsoft.com/office/spreadsheetml/2009/9/main" uri="{B025F937-C7B1-47D3-B67F-A62EFF666E3E}">
          <x14:id>{B6EBB49C-6436-C74D-84CD-985547B1BE57}</x14:id>
        </ext>
      </extLst>
    </cfRule>
  </conditionalFormatting>
  <conditionalFormatting sqref="H316:H318">
    <cfRule type="dataBar" priority="414">
      <dataBar>
        <cfvo type="min"/>
        <cfvo type="max"/>
        <color rgb="FF008AEF"/>
      </dataBar>
      <extLst>
        <ext xmlns:x14="http://schemas.microsoft.com/office/spreadsheetml/2009/9/main" uri="{B025F937-C7B1-47D3-B67F-A62EFF666E3E}">
          <x14:id>{0148FF3C-E18C-AE45-975D-46AAC3F98703}</x14:id>
        </ext>
      </extLst>
    </cfRule>
    <cfRule type="dataBar" priority="413">
      <dataBar>
        <cfvo type="min"/>
        <cfvo type="max"/>
        <color theme="1" tint="0.499984740745262"/>
      </dataBar>
      <extLst>
        <ext xmlns:x14="http://schemas.microsoft.com/office/spreadsheetml/2009/9/main" uri="{B025F937-C7B1-47D3-B67F-A62EFF666E3E}">
          <x14:id>{A2F52286-C9A2-C541-BB61-64D901B101F7}</x14:id>
        </ext>
      </extLst>
    </cfRule>
    <cfRule type="dataBar" priority="412">
      <dataBar showValue="0">
        <cfvo type="min"/>
        <cfvo type="max"/>
        <color theme="1" tint="0.499984740745262"/>
      </dataBar>
      <extLst>
        <ext xmlns:x14="http://schemas.microsoft.com/office/spreadsheetml/2009/9/main" uri="{B025F937-C7B1-47D3-B67F-A62EFF666E3E}">
          <x14:id>{7870B12E-E136-DD46-BAF3-9500D61DBF88}</x14:id>
        </ext>
      </extLst>
    </cfRule>
  </conditionalFormatting>
  <conditionalFormatting sqref="H320:H321">
    <cfRule type="dataBar" priority="411">
      <dataBar>
        <cfvo type="min"/>
        <cfvo type="max"/>
        <color rgb="FF008AEF"/>
      </dataBar>
      <extLst>
        <ext xmlns:x14="http://schemas.microsoft.com/office/spreadsheetml/2009/9/main" uri="{B025F937-C7B1-47D3-B67F-A62EFF666E3E}">
          <x14:id>{62D17F6D-49D4-1845-BB20-7DBF0EF965A4}</x14:id>
        </ext>
      </extLst>
    </cfRule>
    <cfRule type="dataBar" priority="410">
      <dataBar>
        <cfvo type="min"/>
        <cfvo type="max"/>
        <color theme="1" tint="0.499984740745262"/>
      </dataBar>
      <extLst>
        <ext xmlns:x14="http://schemas.microsoft.com/office/spreadsheetml/2009/9/main" uri="{B025F937-C7B1-47D3-B67F-A62EFF666E3E}">
          <x14:id>{9EEC9C61-FEA8-4E4C-85B6-1C1B4CCCAB15}</x14:id>
        </ext>
      </extLst>
    </cfRule>
    <cfRule type="dataBar" priority="409">
      <dataBar showValue="0">
        <cfvo type="min"/>
        <cfvo type="max"/>
        <color theme="1" tint="0.499984740745262"/>
      </dataBar>
      <extLst>
        <ext xmlns:x14="http://schemas.microsoft.com/office/spreadsheetml/2009/9/main" uri="{B025F937-C7B1-47D3-B67F-A62EFF666E3E}">
          <x14:id>{41D4E622-CCCA-D843-BFD5-EB17B64BAB29}</x14:id>
        </ext>
      </extLst>
    </cfRule>
  </conditionalFormatting>
  <conditionalFormatting sqref="H323:H326">
    <cfRule type="dataBar" priority="408">
      <dataBar>
        <cfvo type="min"/>
        <cfvo type="max"/>
        <color rgb="FF008AEF"/>
      </dataBar>
      <extLst>
        <ext xmlns:x14="http://schemas.microsoft.com/office/spreadsheetml/2009/9/main" uri="{B025F937-C7B1-47D3-B67F-A62EFF666E3E}">
          <x14:id>{6B1B100E-C142-D84B-86A8-F5EFE65557D1}</x14:id>
        </ext>
      </extLst>
    </cfRule>
    <cfRule type="dataBar" priority="407">
      <dataBar>
        <cfvo type="min"/>
        <cfvo type="max"/>
        <color theme="1" tint="0.499984740745262"/>
      </dataBar>
      <extLst>
        <ext xmlns:x14="http://schemas.microsoft.com/office/spreadsheetml/2009/9/main" uri="{B025F937-C7B1-47D3-B67F-A62EFF666E3E}">
          <x14:id>{5B572E68-7C19-E94A-8D8E-B5705B3AE1A7}</x14:id>
        </ext>
      </extLst>
    </cfRule>
    <cfRule type="dataBar" priority="406">
      <dataBar showValue="0">
        <cfvo type="min"/>
        <cfvo type="max"/>
        <color theme="1" tint="0.499984740745262"/>
      </dataBar>
      <extLst>
        <ext xmlns:x14="http://schemas.microsoft.com/office/spreadsheetml/2009/9/main" uri="{B025F937-C7B1-47D3-B67F-A62EFF666E3E}">
          <x14:id>{BFE26FF8-3DD7-144E-8E67-FEB8285BA56F}</x14:id>
        </ext>
      </extLst>
    </cfRule>
  </conditionalFormatting>
  <conditionalFormatting sqref="H328:H329">
    <cfRule type="dataBar" priority="405">
      <dataBar>
        <cfvo type="min"/>
        <cfvo type="max"/>
        <color rgb="FF008AEF"/>
      </dataBar>
      <extLst>
        <ext xmlns:x14="http://schemas.microsoft.com/office/spreadsheetml/2009/9/main" uri="{B025F937-C7B1-47D3-B67F-A62EFF666E3E}">
          <x14:id>{F6A595A2-78CB-644D-880C-684947EB1617}</x14:id>
        </ext>
      </extLst>
    </cfRule>
    <cfRule type="dataBar" priority="404">
      <dataBar>
        <cfvo type="min"/>
        <cfvo type="max"/>
        <color theme="1" tint="0.499984740745262"/>
      </dataBar>
      <extLst>
        <ext xmlns:x14="http://schemas.microsoft.com/office/spreadsheetml/2009/9/main" uri="{B025F937-C7B1-47D3-B67F-A62EFF666E3E}">
          <x14:id>{B4DA5372-8A4C-BF49-BE12-143CB44F61E4}</x14:id>
        </ext>
      </extLst>
    </cfRule>
    <cfRule type="dataBar" priority="403">
      <dataBar showValue="0">
        <cfvo type="min"/>
        <cfvo type="max"/>
        <color theme="1" tint="0.499984740745262"/>
      </dataBar>
      <extLst>
        <ext xmlns:x14="http://schemas.microsoft.com/office/spreadsheetml/2009/9/main" uri="{B025F937-C7B1-47D3-B67F-A62EFF666E3E}">
          <x14:id>{8D5B1801-4B7B-374C-B0F8-BDC1FD1AD534}</x14:id>
        </ext>
      </extLst>
    </cfRule>
  </conditionalFormatting>
  <conditionalFormatting sqref="H331:H333">
    <cfRule type="dataBar" priority="402">
      <dataBar>
        <cfvo type="min"/>
        <cfvo type="max"/>
        <color rgb="FF008AEF"/>
      </dataBar>
      <extLst>
        <ext xmlns:x14="http://schemas.microsoft.com/office/spreadsheetml/2009/9/main" uri="{B025F937-C7B1-47D3-B67F-A62EFF666E3E}">
          <x14:id>{FEBA38B7-35F6-9548-8788-E52BC2096140}</x14:id>
        </ext>
      </extLst>
    </cfRule>
    <cfRule type="dataBar" priority="401">
      <dataBar>
        <cfvo type="min"/>
        <cfvo type="max"/>
        <color theme="1" tint="0.499984740745262"/>
      </dataBar>
      <extLst>
        <ext xmlns:x14="http://schemas.microsoft.com/office/spreadsheetml/2009/9/main" uri="{B025F937-C7B1-47D3-B67F-A62EFF666E3E}">
          <x14:id>{3DDEDBC1-AFDD-BE4D-B1B6-92940DDD4CA6}</x14:id>
        </ext>
      </extLst>
    </cfRule>
    <cfRule type="dataBar" priority="400">
      <dataBar showValue="0">
        <cfvo type="min"/>
        <cfvo type="max"/>
        <color theme="1" tint="0.499984740745262"/>
      </dataBar>
      <extLst>
        <ext xmlns:x14="http://schemas.microsoft.com/office/spreadsheetml/2009/9/main" uri="{B025F937-C7B1-47D3-B67F-A62EFF666E3E}">
          <x14:id>{8911C8E9-9C3A-3C4E-A131-482AFC15466F}</x14:id>
        </ext>
      </extLst>
    </cfRule>
  </conditionalFormatting>
  <conditionalFormatting sqref="H335:H342">
    <cfRule type="dataBar" priority="399">
      <dataBar>
        <cfvo type="min"/>
        <cfvo type="max"/>
        <color rgb="FF008AEF"/>
      </dataBar>
      <extLst>
        <ext xmlns:x14="http://schemas.microsoft.com/office/spreadsheetml/2009/9/main" uri="{B025F937-C7B1-47D3-B67F-A62EFF666E3E}">
          <x14:id>{DA1B5E4B-7833-1643-B8CC-C4BD3364EC5D}</x14:id>
        </ext>
      </extLst>
    </cfRule>
    <cfRule type="dataBar" priority="398">
      <dataBar>
        <cfvo type="min"/>
        <cfvo type="max"/>
        <color theme="1" tint="0.499984740745262"/>
      </dataBar>
      <extLst>
        <ext xmlns:x14="http://schemas.microsoft.com/office/spreadsheetml/2009/9/main" uri="{B025F937-C7B1-47D3-B67F-A62EFF666E3E}">
          <x14:id>{0D1A6159-5B94-5E4A-BB93-7474E879D841}</x14:id>
        </ext>
      </extLst>
    </cfRule>
    <cfRule type="dataBar" priority="397">
      <dataBar showValue="0">
        <cfvo type="min"/>
        <cfvo type="max"/>
        <color theme="1" tint="0.499984740745262"/>
      </dataBar>
      <extLst>
        <ext xmlns:x14="http://schemas.microsoft.com/office/spreadsheetml/2009/9/main" uri="{B025F937-C7B1-47D3-B67F-A62EFF666E3E}">
          <x14:id>{BED9086B-F274-7542-B941-8BED88E80289}</x14:id>
        </ext>
      </extLst>
    </cfRule>
  </conditionalFormatting>
  <conditionalFormatting sqref="H344:H347">
    <cfRule type="dataBar" priority="396">
      <dataBar>
        <cfvo type="min"/>
        <cfvo type="max"/>
        <color rgb="FF008AEF"/>
      </dataBar>
      <extLst>
        <ext xmlns:x14="http://schemas.microsoft.com/office/spreadsheetml/2009/9/main" uri="{B025F937-C7B1-47D3-B67F-A62EFF666E3E}">
          <x14:id>{ADA4A308-65B6-8D48-8329-05A0165A5D7B}</x14:id>
        </ext>
      </extLst>
    </cfRule>
    <cfRule type="dataBar" priority="394">
      <dataBar showValue="0">
        <cfvo type="min"/>
        <cfvo type="max"/>
        <color theme="1" tint="0.499984740745262"/>
      </dataBar>
      <extLst>
        <ext xmlns:x14="http://schemas.microsoft.com/office/spreadsheetml/2009/9/main" uri="{B025F937-C7B1-47D3-B67F-A62EFF666E3E}">
          <x14:id>{9D170D5B-4EA9-A741-AA4B-D688A1AF6248}</x14:id>
        </ext>
      </extLst>
    </cfRule>
    <cfRule type="dataBar" priority="395">
      <dataBar>
        <cfvo type="min"/>
        <cfvo type="max"/>
        <color theme="1" tint="0.499984740745262"/>
      </dataBar>
      <extLst>
        <ext xmlns:x14="http://schemas.microsoft.com/office/spreadsheetml/2009/9/main" uri="{B025F937-C7B1-47D3-B67F-A62EFF666E3E}">
          <x14:id>{29E8406D-A8DE-C24F-88CF-3B8B7CB3A898}</x14:id>
        </ext>
      </extLst>
    </cfRule>
  </conditionalFormatting>
  <conditionalFormatting sqref="H350:H372">
    <cfRule type="dataBar" priority="392">
      <dataBar>
        <cfvo type="min"/>
        <cfvo type="max"/>
        <color theme="1" tint="0.499984740745262"/>
      </dataBar>
      <extLst>
        <ext xmlns:x14="http://schemas.microsoft.com/office/spreadsheetml/2009/9/main" uri="{B025F937-C7B1-47D3-B67F-A62EFF666E3E}">
          <x14:id>{E66238D7-874C-D34D-8AEC-E38E294F44F1}</x14:id>
        </ext>
      </extLst>
    </cfRule>
    <cfRule type="dataBar" priority="391">
      <dataBar showValue="0">
        <cfvo type="min"/>
        <cfvo type="max"/>
        <color theme="1" tint="0.499984740745262"/>
      </dataBar>
      <extLst>
        <ext xmlns:x14="http://schemas.microsoft.com/office/spreadsheetml/2009/9/main" uri="{B025F937-C7B1-47D3-B67F-A62EFF666E3E}">
          <x14:id>{B14C1D0F-BDD9-7248-95FF-CC2B71F3DD7D}</x14:id>
        </ext>
      </extLst>
    </cfRule>
    <cfRule type="dataBar" priority="393">
      <dataBar>
        <cfvo type="min"/>
        <cfvo type="max"/>
        <color rgb="FF008AEF"/>
      </dataBar>
      <extLst>
        <ext xmlns:x14="http://schemas.microsoft.com/office/spreadsheetml/2009/9/main" uri="{B025F937-C7B1-47D3-B67F-A62EFF666E3E}">
          <x14:id>{7C764961-D013-1446-839A-5C36EFAA0477}</x14:id>
        </ext>
      </extLst>
    </cfRule>
  </conditionalFormatting>
  <conditionalFormatting sqref="H375:H377">
    <cfRule type="dataBar" priority="390">
      <dataBar>
        <cfvo type="min"/>
        <cfvo type="max"/>
        <color rgb="FF008AEF"/>
      </dataBar>
      <extLst>
        <ext xmlns:x14="http://schemas.microsoft.com/office/spreadsheetml/2009/9/main" uri="{B025F937-C7B1-47D3-B67F-A62EFF666E3E}">
          <x14:id>{9713401F-C718-8A4F-B3CB-BF5D9C6B2E8C}</x14:id>
        </ext>
      </extLst>
    </cfRule>
    <cfRule type="dataBar" priority="389">
      <dataBar>
        <cfvo type="min"/>
        <cfvo type="max"/>
        <color theme="1" tint="0.499984740745262"/>
      </dataBar>
      <extLst>
        <ext xmlns:x14="http://schemas.microsoft.com/office/spreadsheetml/2009/9/main" uri="{B025F937-C7B1-47D3-B67F-A62EFF666E3E}">
          <x14:id>{72BFC2C6-CE48-194B-92B4-FC0397815E4B}</x14:id>
        </ext>
      </extLst>
    </cfRule>
    <cfRule type="dataBar" priority="388">
      <dataBar showValue="0">
        <cfvo type="min"/>
        <cfvo type="max"/>
        <color theme="1" tint="0.499984740745262"/>
      </dataBar>
      <extLst>
        <ext xmlns:x14="http://schemas.microsoft.com/office/spreadsheetml/2009/9/main" uri="{B025F937-C7B1-47D3-B67F-A62EFF666E3E}">
          <x14:id>{6502747D-BC48-524B-BC64-FE8874562A0A}</x14:id>
        </ext>
      </extLst>
    </cfRule>
  </conditionalFormatting>
  <conditionalFormatting sqref="H380:H390">
    <cfRule type="dataBar" priority="387">
      <dataBar>
        <cfvo type="min"/>
        <cfvo type="max"/>
        <color rgb="FF008AEF"/>
      </dataBar>
      <extLst>
        <ext xmlns:x14="http://schemas.microsoft.com/office/spreadsheetml/2009/9/main" uri="{B025F937-C7B1-47D3-B67F-A62EFF666E3E}">
          <x14:id>{2B4DBAE7-2F2E-6445-97B7-BCD2162ABE79}</x14:id>
        </ext>
      </extLst>
    </cfRule>
    <cfRule type="dataBar" priority="386">
      <dataBar>
        <cfvo type="min"/>
        <cfvo type="max"/>
        <color theme="1" tint="0.499984740745262"/>
      </dataBar>
      <extLst>
        <ext xmlns:x14="http://schemas.microsoft.com/office/spreadsheetml/2009/9/main" uri="{B025F937-C7B1-47D3-B67F-A62EFF666E3E}">
          <x14:id>{B09F86A4-592F-7947-B3F6-26F5E73A22F5}</x14:id>
        </ext>
      </extLst>
    </cfRule>
    <cfRule type="dataBar" priority="385">
      <dataBar showValue="0">
        <cfvo type="min"/>
        <cfvo type="max"/>
        <color theme="1" tint="0.499984740745262"/>
      </dataBar>
      <extLst>
        <ext xmlns:x14="http://schemas.microsoft.com/office/spreadsheetml/2009/9/main" uri="{B025F937-C7B1-47D3-B67F-A62EFF666E3E}">
          <x14:id>{1A12DC77-8C16-7742-AD16-1C871D0CEEF9}</x14:id>
        </ext>
      </extLst>
    </cfRule>
  </conditionalFormatting>
  <conditionalFormatting sqref="H392:H405">
    <cfRule type="dataBar" priority="384">
      <dataBar>
        <cfvo type="min"/>
        <cfvo type="max"/>
        <color rgb="FF008AEF"/>
      </dataBar>
      <extLst>
        <ext xmlns:x14="http://schemas.microsoft.com/office/spreadsheetml/2009/9/main" uri="{B025F937-C7B1-47D3-B67F-A62EFF666E3E}">
          <x14:id>{7D7CAA0F-3923-424A-9407-B60AA3F8138A}</x14:id>
        </ext>
      </extLst>
    </cfRule>
    <cfRule type="dataBar" priority="383">
      <dataBar>
        <cfvo type="min"/>
        <cfvo type="max"/>
        <color theme="1" tint="0.499984740745262"/>
      </dataBar>
      <extLst>
        <ext xmlns:x14="http://schemas.microsoft.com/office/spreadsheetml/2009/9/main" uri="{B025F937-C7B1-47D3-B67F-A62EFF666E3E}">
          <x14:id>{576C9244-E26B-5D4C-A03C-EA00A57CF840}</x14:id>
        </ext>
      </extLst>
    </cfRule>
    <cfRule type="dataBar" priority="382">
      <dataBar showValue="0">
        <cfvo type="min"/>
        <cfvo type="max"/>
        <color theme="1" tint="0.499984740745262"/>
      </dataBar>
      <extLst>
        <ext xmlns:x14="http://schemas.microsoft.com/office/spreadsheetml/2009/9/main" uri="{B025F937-C7B1-47D3-B67F-A62EFF666E3E}">
          <x14:id>{96FCC7D4-CF21-4A47-BCCF-0039FF4563FF}</x14:id>
        </ext>
      </extLst>
    </cfRule>
  </conditionalFormatting>
  <conditionalFormatting sqref="H407:H416">
    <cfRule type="dataBar" priority="381">
      <dataBar>
        <cfvo type="min"/>
        <cfvo type="max"/>
        <color rgb="FF008AEF"/>
      </dataBar>
      <extLst>
        <ext xmlns:x14="http://schemas.microsoft.com/office/spreadsheetml/2009/9/main" uri="{B025F937-C7B1-47D3-B67F-A62EFF666E3E}">
          <x14:id>{92309145-9881-1142-A404-9DC29E3BD3ED}</x14:id>
        </ext>
      </extLst>
    </cfRule>
    <cfRule type="dataBar" priority="380">
      <dataBar>
        <cfvo type="min"/>
        <cfvo type="max"/>
        <color theme="1" tint="0.499984740745262"/>
      </dataBar>
      <extLst>
        <ext xmlns:x14="http://schemas.microsoft.com/office/spreadsheetml/2009/9/main" uri="{B025F937-C7B1-47D3-B67F-A62EFF666E3E}">
          <x14:id>{DF3DF83F-28A9-084C-B982-C0E59ED82947}</x14:id>
        </ext>
      </extLst>
    </cfRule>
    <cfRule type="dataBar" priority="379">
      <dataBar showValue="0">
        <cfvo type="min"/>
        <cfvo type="max"/>
        <color theme="1" tint="0.499984740745262"/>
      </dataBar>
      <extLst>
        <ext xmlns:x14="http://schemas.microsoft.com/office/spreadsheetml/2009/9/main" uri="{B025F937-C7B1-47D3-B67F-A62EFF666E3E}">
          <x14:id>{16DAD9CF-7810-9F48-A306-4353D901A89E}</x14:id>
        </ext>
      </extLst>
    </cfRule>
  </conditionalFormatting>
  <conditionalFormatting sqref="H418:H421">
    <cfRule type="dataBar" priority="378">
      <dataBar>
        <cfvo type="min"/>
        <cfvo type="max"/>
        <color rgb="FF008AEF"/>
      </dataBar>
      <extLst>
        <ext xmlns:x14="http://schemas.microsoft.com/office/spreadsheetml/2009/9/main" uri="{B025F937-C7B1-47D3-B67F-A62EFF666E3E}">
          <x14:id>{F5FC6FE1-E34C-5D43-96D0-C831AEEBDE68}</x14:id>
        </ext>
      </extLst>
    </cfRule>
    <cfRule type="dataBar" priority="377">
      <dataBar>
        <cfvo type="min"/>
        <cfvo type="max"/>
        <color theme="1" tint="0.499984740745262"/>
      </dataBar>
      <extLst>
        <ext xmlns:x14="http://schemas.microsoft.com/office/spreadsheetml/2009/9/main" uri="{B025F937-C7B1-47D3-B67F-A62EFF666E3E}">
          <x14:id>{1949F87A-085E-3049-8C05-D160423DCDF7}</x14:id>
        </ext>
      </extLst>
    </cfRule>
    <cfRule type="dataBar" priority="376">
      <dataBar showValue="0">
        <cfvo type="min"/>
        <cfvo type="max"/>
        <color theme="1" tint="0.499984740745262"/>
      </dataBar>
      <extLst>
        <ext xmlns:x14="http://schemas.microsoft.com/office/spreadsheetml/2009/9/main" uri="{B025F937-C7B1-47D3-B67F-A62EFF666E3E}">
          <x14:id>{3C7169A9-418F-7244-B99D-AFF63D142962}</x14:id>
        </ext>
      </extLst>
    </cfRule>
  </conditionalFormatting>
  <conditionalFormatting sqref="H423">
    <cfRule type="dataBar" priority="373">
      <dataBar showValue="0">
        <cfvo type="min"/>
        <cfvo type="max"/>
        <color theme="1" tint="0.499984740745262"/>
      </dataBar>
      <extLst>
        <ext xmlns:x14="http://schemas.microsoft.com/office/spreadsheetml/2009/9/main" uri="{B025F937-C7B1-47D3-B67F-A62EFF666E3E}">
          <x14:id>{BEE5FCE7-44D7-C34C-8FFA-35525C1A8609}</x14:id>
        </ext>
      </extLst>
    </cfRule>
    <cfRule type="dataBar" priority="375">
      <dataBar>
        <cfvo type="min"/>
        <cfvo type="max"/>
        <color rgb="FF008AEF"/>
      </dataBar>
      <extLst>
        <ext xmlns:x14="http://schemas.microsoft.com/office/spreadsheetml/2009/9/main" uri="{B025F937-C7B1-47D3-B67F-A62EFF666E3E}">
          <x14:id>{F9352291-EE98-8E4A-860E-590615800B41}</x14:id>
        </ext>
      </extLst>
    </cfRule>
    <cfRule type="dataBar" priority="374">
      <dataBar>
        <cfvo type="min"/>
        <cfvo type="max"/>
        <color theme="1" tint="0.499984740745262"/>
      </dataBar>
      <extLst>
        <ext xmlns:x14="http://schemas.microsoft.com/office/spreadsheetml/2009/9/main" uri="{B025F937-C7B1-47D3-B67F-A62EFF666E3E}">
          <x14:id>{7763B48E-D990-D04A-9732-335329AEAAC7}</x14:id>
        </ext>
      </extLst>
    </cfRule>
  </conditionalFormatting>
  <conditionalFormatting sqref="H425:H427">
    <cfRule type="dataBar" priority="371">
      <dataBar>
        <cfvo type="min"/>
        <cfvo type="max"/>
        <color theme="1" tint="0.499984740745262"/>
      </dataBar>
      <extLst>
        <ext xmlns:x14="http://schemas.microsoft.com/office/spreadsheetml/2009/9/main" uri="{B025F937-C7B1-47D3-B67F-A62EFF666E3E}">
          <x14:id>{30FDC7D1-E0FA-7343-852A-450237E3FAE3}</x14:id>
        </ext>
      </extLst>
    </cfRule>
    <cfRule type="dataBar" priority="372">
      <dataBar>
        <cfvo type="min"/>
        <cfvo type="max"/>
        <color rgb="FF008AEF"/>
      </dataBar>
      <extLst>
        <ext xmlns:x14="http://schemas.microsoft.com/office/spreadsheetml/2009/9/main" uri="{B025F937-C7B1-47D3-B67F-A62EFF666E3E}">
          <x14:id>{25ED9D10-A191-1949-85A8-7BF419902289}</x14:id>
        </ext>
      </extLst>
    </cfRule>
    <cfRule type="dataBar" priority="370">
      <dataBar showValue="0">
        <cfvo type="min"/>
        <cfvo type="max"/>
        <color theme="1" tint="0.499984740745262"/>
      </dataBar>
      <extLst>
        <ext xmlns:x14="http://schemas.microsoft.com/office/spreadsheetml/2009/9/main" uri="{B025F937-C7B1-47D3-B67F-A62EFF666E3E}">
          <x14:id>{97D31892-426C-5E44-BE1F-8370B2897C05}</x14:id>
        </ext>
      </extLst>
    </cfRule>
  </conditionalFormatting>
  <conditionalFormatting sqref="H429:H436">
    <cfRule type="dataBar" priority="368">
      <dataBar>
        <cfvo type="min"/>
        <cfvo type="max"/>
        <color theme="1" tint="0.499984740745262"/>
      </dataBar>
      <extLst>
        <ext xmlns:x14="http://schemas.microsoft.com/office/spreadsheetml/2009/9/main" uri="{B025F937-C7B1-47D3-B67F-A62EFF666E3E}">
          <x14:id>{846F3D88-BFE0-5947-B397-3FD5D39A099F}</x14:id>
        </ext>
      </extLst>
    </cfRule>
    <cfRule type="dataBar" priority="369">
      <dataBar>
        <cfvo type="min"/>
        <cfvo type="max"/>
        <color rgb="FF008AEF"/>
      </dataBar>
      <extLst>
        <ext xmlns:x14="http://schemas.microsoft.com/office/spreadsheetml/2009/9/main" uri="{B025F937-C7B1-47D3-B67F-A62EFF666E3E}">
          <x14:id>{E72B45E1-A552-9541-9E74-3728A271CD68}</x14:id>
        </ext>
      </extLst>
    </cfRule>
    <cfRule type="dataBar" priority="367">
      <dataBar showValue="0">
        <cfvo type="min"/>
        <cfvo type="max"/>
        <color theme="1" tint="0.499984740745262"/>
      </dataBar>
      <extLst>
        <ext xmlns:x14="http://schemas.microsoft.com/office/spreadsheetml/2009/9/main" uri="{B025F937-C7B1-47D3-B67F-A62EFF666E3E}">
          <x14:id>{5ECF1721-9E13-2442-9B34-FA07DEFDA5CD}</x14:id>
        </ext>
      </extLst>
    </cfRule>
  </conditionalFormatting>
  <conditionalFormatting sqref="H438:H448">
    <cfRule type="dataBar" priority="364">
      <dataBar showValue="0">
        <cfvo type="min"/>
        <cfvo type="max"/>
        <color theme="1" tint="0.499984740745262"/>
      </dataBar>
      <extLst>
        <ext xmlns:x14="http://schemas.microsoft.com/office/spreadsheetml/2009/9/main" uri="{B025F937-C7B1-47D3-B67F-A62EFF666E3E}">
          <x14:id>{239616F9-3D2F-764D-9F87-135A5D5B31FC}</x14:id>
        </ext>
      </extLst>
    </cfRule>
    <cfRule type="dataBar" priority="366">
      <dataBar>
        <cfvo type="min"/>
        <cfvo type="max"/>
        <color rgb="FF008AEF"/>
      </dataBar>
      <extLst>
        <ext xmlns:x14="http://schemas.microsoft.com/office/spreadsheetml/2009/9/main" uri="{B025F937-C7B1-47D3-B67F-A62EFF666E3E}">
          <x14:id>{1677A4ED-E4F3-0046-B0A1-B70084BCA81C}</x14:id>
        </ext>
      </extLst>
    </cfRule>
    <cfRule type="dataBar" priority="365">
      <dataBar>
        <cfvo type="min"/>
        <cfvo type="max"/>
        <color theme="1" tint="0.499984740745262"/>
      </dataBar>
      <extLst>
        <ext xmlns:x14="http://schemas.microsoft.com/office/spreadsheetml/2009/9/main" uri="{B025F937-C7B1-47D3-B67F-A62EFF666E3E}">
          <x14:id>{EC7FC953-65AC-FE44-AA70-B3C45BF66152}</x14:id>
        </ext>
      </extLst>
    </cfRule>
  </conditionalFormatting>
  <conditionalFormatting sqref="H450">
    <cfRule type="dataBar" priority="363">
      <dataBar>
        <cfvo type="min"/>
        <cfvo type="max"/>
        <color rgb="FF008AEF"/>
      </dataBar>
      <extLst>
        <ext xmlns:x14="http://schemas.microsoft.com/office/spreadsheetml/2009/9/main" uri="{B025F937-C7B1-47D3-B67F-A62EFF666E3E}">
          <x14:id>{C484D169-0983-4944-9E93-18B45447F741}</x14:id>
        </ext>
      </extLst>
    </cfRule>
    <cfRule type="dataBar" priority="362">
      <dataBar>
        <cfvo type="min"/>
        <cfvo type="max"/>
        <color theme="1" tint="0.499984740745262"/>
      </dataBar>
      <extLst>
        <ext xmlns:x14="http://schemas.microsoft.com/office/spreadsheetml/2009/9/main" uri="{B025F937-C7B1-47D3-B67F-A62EFF666E3E}">
          <x14:id>{C85E657E-2C14-B344-9E3C-3C9DC7055BBD}</x14:id>
        </ext>
      </extLst>
    </cfRule>
    <cfRule type="dataBar" priority="361">
      <dataBar showValue="0">
        <cfvo type="min"/>
        <cfvo type="max"/>
        <color theme="1" tint="0.499984740745262"/>
      </dataBar>
      <extLst>
        <ext xmlns:x14="http://schemas.microsoft.com/office/spreadsheetml/2009/9/main" uri="{B025F937-C7B1-47D3-B67F-A62EFF666E3E}">
          <x14:id>{80D0F711-3100-B841-A8ED-636C457FF78A}</x14:id>
        </ext>
      </extLst>
    </cfRule>
  </conditionalFormatting>
  <conditionalFormatting sqref="H452:H454">
    <cfRule type="dataBar" priority="360">
      <dataBar>
        <cfvo type="min"/>
        <cfvo type="max"/>
        <color rgb="FF008AEF"/>
      </dataBar>
      <extLst>
        <ext xmlns:x14="http://schemas.microsoft.com/office/spreadsheetml/2009/9/main" uri="{B025F937-C7B1-47D3-B67F-A62EFF666E3E}">
          <x14:id>{58FBD301-D7C0-E644-B029-3C09144338B3}</x14:id>
        </ext>
      </extLst>
    </cfRule>
    <cfRule type="dataBar" priority="359">
      <dataBar>
        <cfvo type="min"/>
        <cfvo type="max"/>
        <color theme="1" tint="0.499984740745262"/>
      </dataBar>
      <extLst>
        <ext xmlns:x14="http://schemas.microsoft.com/office/spreadsheetml/2009/9/main" uri="{B025F937-C7B1-47D3-B67F-A62EFF666E3E}">
          <x14:id>{C5FE75D6-5375-CF46-BB75-9B622414EA4F}</x14:id>
        </ext>
      </extLst>
    </cfRule>
    <cfRule type="dataBar" priority="358">
      <dataBar showValue="0">
        <cfvo type="min"/>
        <cfvo type="max"/>
        <color theme="1" tint="0.499984740745262"/>
      </dataBar>
      <extLst>
        <ext xmlns:x14="http://schemas.microsoft.com/office/spreadsheetml/2009/9/main" uri="{B025F937-C7B1-47D3-B67F-A62EFF666E3E}">
          <x14:id>{333C671D-71D0-A742-A1F2-758C0F5C8624}</x14:id>
        </ext>
      </extLst>
    </cfRule>
  </conditionalFormatting>
  <conditionalFormatting sqref="H457">
    <cfRule type="dataBar" priority="357">
      <dataBar>
        <cfvo type="min"/>
        <cfvo type="max"/>
        <color rgb="FF008AEF"/>
      </dataBar>
      <extLst>
        <ext xmlns:x14="http://schemas.microsoft.com/office/spreadsheetml/2009/9/main" uri="{B025F937-C7B1-47D3-B67F-A62EFF666E3E}">
          <x14:id>{FE2EF4F0-8215-AF42-8DC1-1C5471E6F340}</x14:id>
        </ext>
      </extLst>
    </cfRule>
    <cfRule type="dataBar" priority="356">
      <dataBar>
        <cfvo type="min"/>
        <cfvo type="max"/>
        <color theme="1" tint="0.499984740745262"/>
      </dataBar>
      <extLst>
        <ext xmlns:x14="http://schemas.microsoft.com/office/spreadsheetml/2009/9/main" uri="{B025F937-C7B1-47D3-B67F-A62EFF666E3E}">
          <x14:id>{C02D3545-3B87-7D41-BF0C-3B072659E541}</x14:id>
        </ext>
      </extLst>
    </cfRule>
    <cfRule type="dataBar" priority="355">
      <dataBar showValue="0">
        <cfvo type="min"/>
        <cfvo type="max"/>
        <color theme="1" tint="0.499984740745262"/>
      </dataBar>
      <extLst>
        <ext xmlns:x14="http://schemas.microsoft.com/office/spreadsheetml/2009/9/main" uri="{B025F937-C7B1-47D3-B67F-A62EFF666E3E}">
          <x14:id>{81ABD5D2-B1B1-564A-BB39-1A61E75CDCE7}</x14:id>
        </ext>
      </extLst>
    </cfRule>
  </conditionalFormatting>
  <conditionalFormatting sqref="H459:H463">
    <cfRule type="dataBar" priority="354">
      <dataBar>
        <cfvo type="min"/>
        <cfvo type="max"/>
        <color rgb="FF008AEF"/>
      </dataBar>
      <extLst>
        <ext xmlns:x14="http://schemas.microsoft.com/office/spreadsheetml/2009/9/main" uri="{B025F937-C7B1-47D3-B67F-A62EFF666E3E}">
          <x14:id>{382B2A69-CAA4-DE4B-8E6B-2B2A665F92E7}</x14:id>
        </ext>
      </extLst>
    </cfRule>
    <cfRule type="dataBar" priority="353">
      <dataBar>
        <cfvo type="min"/>
        <cfvo type="max"/>
        <color theme="1" tint="0.499984740745262"/>
      </dataBar>
      <extLst>
        <ext xmlns:x14="http://schemas.microsoft.com/office/spreadsheetml/2009/9/main" uri="{B025F937-C7B1-47D3-B67F-A62EFF666E3E}">
          <x14:id>{88C061A6-C993-AA47-B30F-59EB504DA72B}</x14:id>
        </ext>
      </extLst>
    </cfRule>
    <cfRule type="dataBar" priority="352">
      <dataBar showValue="0">
        <cfvo type="min"/>
        <cfvo type="max"/>
        <color theme="1" tint="0.499984740745262"/>
      </dataBar>
      <extLst>
        <ext xmlns:x14="http://schemas.microsoft.com/office/spreadsheetml/2009/9/main" uri="{B025F937-C7B1-47D3-B67F-A62EFF666E3E}">
          <x14:id>{3B65FF44-C5EF-9042-81A8-C8F3DE0A89C4}</x14:id>
        </ext>
      </extLst>
    </cfRule>
  </conditionalFormatting>
  <conditionalFormatting sqref="H465:H471">
    <cfRule type="dataBar" priority="351">
      <dataBar>
        <cfvo type="min"/>
        <cfvo type="max"/>
        <color rgb="FF008AEF"/>
      </dataBar>
      <extLst>
        <ext xmlns:x14="http://schemas.microsoft.com/office/spreadsheetml/2009/9/main" uri="{B025F937-C7B1-47D3-B67F-A62EFF666E3E}">
          <x14:id>{34DCED22-81D9-E846-B126-B0E825ED55F7}</x14:id>
        </ext>
      </extLst>
    </cfRule>
    <cfRule type="dataBar" priority="350">
      <dataBar>
        <cfvo type="min"/>
        <cfvo type="max"/>
        <color theme="1" tint="0.499984740745262"/>
      </dataBar>
      <extLst>
        <ext xmlns:x14="http://schemas.microsoft.com/office/spreadsheetml/2009/9/main" uri="{B025F937-C7B1-47D3-B67F-A62EFF666E3E}">
          <x14:id>{967DA1FA-EAD1-0040-877D-65998318CE7A}</x14:id>
        </ext>
      </extLst>
    </cfRule>
    <cfRule type="dataBar" priority="349">
      <dataBar showValue="0">
        <cfvo type="min"/>
        <cfvo type="max"/>
        <color theme="1" tint="0.499984740745262"/>
      </dataBar>
      <extLst>
        <ext xmlns:x14="http://schemas.microsoft.com/office/spreadsheetml/2009/9/main" uri="{B025F937-C7B1-47D3-B67F-A62EFF666E3E}">
          <x14:id>{6732D0BD-4BF8-BD4D-B7FA-CEAC3235FAC1}</x14:id>
        </ext>
      </extLst>
    </cfRule>
  </conditionalFormatting>
  <conditionalFormatting sqref="H474:H478">
    <cfRule type="dataBar" priority="348">
      <dataBar>
        <cfvo type="min"/>
        <cfvo type="max"/>
        <color rgb="FF008AEF"/>
      </dataBar>
      <extLst>
        <ext xmlns:x14="http://schemas.microsoft.com/office/spreadsheetml/2009/9/main" uri="{B025F937-C7B1-47D3-B67F-A62EFF666E3E}">
          <x14:id>{CEBFD794-AD18-B449-8187-50DFDB8EC808}</x14:id>
        </ext>
      </extLst>
    </cfRule>
    <cfRule type="dataBar" priority="347">
      <dataBar>
        <cfvo type="min"/>
        <cfvo type="max"/>
        <color theme="1" tint="0.499984740745262"/>
      </dataBar>
      <extLst>
        <ext xmlns:x14="http://schemas.microsoft.com/office/spreadsheetml/2009/9/main" uri="{B025F937-C7B1-47D3-B67F-A62EFF666E3E}">
          <x14:id>{E9D1EDD2-09A1-984D-87C1-C60D2D7360E4}</x14:id>
        </ext>
      </extLst>
    </cfRule>
    <cfRule type="dataBar" priority="346">
      <dataBar showValue="0">
        <cfvo type="min"/>
        <cfvo type="max"/>
        <color theme="1" tint="0.499984740745262"/>
      </dataBar>
      <extLst>
        <ext xmlns:x14="http://schemas.microsoft.com/office/spreadsheetml/2009/9/main" uri="{B025F937-C7B1-47D3-B67F-A62EFF666E3E}">
          <x14:id>{352508AF-0D90-0844-BDD7-4DDADC0A8CA4}</x14:id>
        </ext>
      </extLst>
    </cfRule>
  </conditionalFormatting>
  <conditionalFormatting sqref="H481:H484">
    <cfRule type="dataBar" priority="343">
      <dataBar showValue="0">
        <cfvo type="min"/>
        <cfvo type="max"/>
        <color theme="1" tint="0.499984740745262"/>
      </dataBar>
      <extLst>
        <ext xmlns:x14="http://schemas.microsoft.com/office/spreadsheetml/2009/9/main" uri="{B025F937-C7B1-47D3-B67F-A62EFF666E3E}">
          <x14:id>{128ACDB0-CB74-F949-8BB7-4F8356436528}</x14:id>
        </ext>
      </extLst>
    </cfRule>
    <cfRule type="dataBar" priority="344">
      <dataBar>
        <cfvo type="min"/>
        <cfvo type="max"/>
        <color theme="1" tint="0.499984740745262"/>
      </dataBar>
      <extLst>
        <ext xmlns:x14="http://schemas.microsoft.com/office/spreadsheetml/2009/9/main" uri="{B025F937-C7B1-47D3-B67F-A62EFF666E3E}">
          <x14:id>{79079FD9-A89D-7D4C-A3AE-5894D872D21C}</x14:id>
        </ext>
      </extLst>
    </cfRule>
    <cfRule type="dataBar" priority="345">
      <dataBar>
        <cfvo type="min"/>
        <cfvo type="max"/>
        <color rgb="FF008AEF"/>
      </dataBar>
      <extLst>
        <ext xmlns:x14="http://schemas.microsoft.com/office/spreadsheetml/2009/9/main" uri="{B025F937-C7B1-47D3-B67F-A62EFF666E3E}">
          <x14:id>{D9AE026C-F592-E540-90C9-74C066265131}</x14:id>
        </ext>
      </extLst>
    </cfRule>
  </conditionalFormatting>
  <conditionalFormatting sqref="H486:H493">
    <cfRule type="dataBar" priority="341">
      <dataBar>
        <cfvo type="min"/>
        <cfvo type="max"/>
        <color theme="1" tint="0.499984740745262"/>
      </dataBar>
      <extLst>
        <ext xmlns:x14="http://schemas.microsoft.com/office/spreadsheetml/2009/9/main" uri="{B025F937-C7B1-47D3-B67F-A62EFF666E3E}">
          <x14:id>{36823FB9-F460-BB41-BFB7-A1324C81DF3E}</x14:id>
        </ext>
      </extLst>
    </cfRule>
    <cfRule type="dataBar" priority="340">
      <dataBar showValue="0">
        <cfvo type="min"/>
        <cfvo type="max"/>
        <color theme="1" tint="0.499984740745262"/>
      </dataBar>
      <extLst>
        <ext xmlns:x14="http://schemas.microsoft.com/office/spreadsheetml/2009/9/main" uri="{B025F937-C7B1-47D3-B67F-A62EFF666E3E}">
          <x14:id>{7AC9B041-BF8A-5043-B472-E04E736A9B0B}</x14:id>
        </ext>
      </extLst>
    </cfRule>
    <cfRule type="dataBar" priority="342">
      <dataBar>
        <cfvo type="min"/>
        <cfvo type="max"/>
        <color rgb="FF008AEF"/>
      </dataBar>
      <extLst>
        <ext xmlns:x14="http://schemas.microsoft.com/office/spreadsheetml/2009/9/main" uri="{B025F937-C7B1-47D3-B67F-A62EFF666E3E}">
          <x14:id>{61F854BA-0108-4344-ADAC-A5DA6165219F}</x14:id>
        </ext>
      </extLst>
    </cfRule>
  </conditionalFormatting>
  <conditionalFormatting sqref="H495:H552">
    <cfRule type="dataBar" priority="339">
      <dataBar>
        <cfvo type="min"/>
        <cfvo type="max"/>
        <color rgb="FF008AEF"/>
      </dataBar>
      <extLst>
        <ext xmlns:x14="http://schemas.microsoft.com/office/spreadsheetml/2009/9/main" uri="{B025F937-C7B1-47D3-B67F-A62EFF666E3E}">
          <x14:id>{C512406A-09C5-6F48-9F61-28042DAFC111}</x14:id>
        </ext>
      </extLst>
    </cfRule>
    <cfRule type="dataBar" priority="338">
      <dataBar>
        <cfvo type="min"/>
        <cfvo type="max"/>
        <color theme="1" tint="0.499984740745262"/>
      </dataBar>
      <extLst>
        <ext xmlns:x14="http://schemas.microsoft.com/office/spreadsheetml/2009/9/main" uri="{B025F937-C7B1-47D3-B67F-A62EFF666E3E}">
          <x14:id>{1678FBAB-6168-F44A-BB0A-B025C9450405}</x14:id>
        </ext>
      </extLst>
    </cfRule>
    <cfRule type="dataBar" priority="337">
      <dataBar showValue="0">
        <cfvo type="min"/>
        <cfvo type="max"/>
        <color theme="1" tint="0.499984740745262"/>
      </dataBar>
      <extLst>
        <ext xmlns:x14="http://schemas.microsoft.com/office/spreadsheetml/2009/9/main" uri="{B025F937-C7B1-47D3-B67F-A62EFF666E3E}">
          <x14:id>{45A21F12-B562-7943-A998-D5662558B606}</x14:id>
        </ext>
      </extLst>
    </cfRule>
  </conditionalFormatting>
  <conditionalFormatting sqref="H554:H557">
    <cfRule type="dataBar" priority="336">
      <dataBar>
        <cfvo type="min"/>
        <cfvo type="max"/>
        <color rgb="FF008AEF"/>
      </dataBar>
      <extLst>
        <ext xmlns:x14="http://schemas.microsoft.com/office/spreadsheetml/2009/9/main" uri="{B025F937-C7B1-47D3-B67F-A62EFF666E3E}">
          <x14:id>{F3776FE3-397D-2D44-8E83-162A7F679246}</x14:id>
        </ext>
      </extLst>
    </cfRule>
    <cfRule type="dataBar" priority="335">
      <dataBar>
        <cfvo type="min"/>
        <cfvo type="max"/>
        <color theme="1" tint="0.499984740745262"/>
      </dataBar>
      <extLst>
        <ext xmlns:x14="http://schemas.microsoft.com/office/spreadsheetml/2009/9/main" uri="{B025F937-C7B1-47D3-B67F-A62EFF666E3E}">
          <x14:id>{04891AB8-4FEA-6247-B32F-ABFCCA828B69}</x14:id>
        </ext>
      </extLst>
    </cfRule>
    <cfRule type="dataBar" priority="334">
      <dataBar showValue="0">
        <cfvo type="min"/>
        <cfvo type="max"/>
        <color theme="1" tint="0.499984740745262"/>
      </dataBar>
      <extLst>
        <ext xmlns:x14="http://schemas.microsoft.com/office/spreadsheetml/2009/9/main" uri="{B025F937-C7B1-47D3-B67F-A62EFF666E3E}">
          <x14:id>{35A61D29-7784-B648-BA5D-C6F15DE1A2B7}</x14:id>
        </ext>
      </extLst>
    </cfRule>
  </conditionalFormatting>
  <conditionalFormatting sqref="H559:H566">
    <cfRule type="dataBar" priority="333">
      <dataBar>
        <cfvo type="min"/>
        <cfvo type="max"/>
        <color rgb="FF008AEF"/>
      </dataBar>
      <extLst>
        <ext xmlns:x14="http://schemas.microsoft.com/office/spreadsheetml/2009/9/main" uri="{B025F937-C7B1-47D3-B67F-A62EFF666E3E}">
          <x14:id>{513C3C05-C177-4F42-9092-EC14CD46990E}</x14:id>
        </ext>
      </extLst>
    </cfRule>
    <cfRule type="dataBar" priority="332">
      <dataBar>
        <cfvo type="min"/>
        <cfvo type="max"/>
        <color theme="1" tint="0.499984740745262"/>
      </dataBar>
      <extLst>
        <ext xmlns:x14="http://schemas.microsoft.com/office/spreadsheetml/2009/9/main" uri="{B025F937-C7B1-47D3-B67F-A62EFF666E3E}">
          <x14:id>{C6583DD4-B6DB-DD48-8C5C-BAF6F5B6E9DE}</x14:id>
        </ext>
      </extLst>
    </cfRule>
    <cfRule type="dataBar" priority="331">
      <dataBar showValue="0">
        <cfvo type="min"/>
        <cfvo type="max"/>
        <color theme="1" tint="0.499984740745262"/>
      </dataBar>
      <extLst>
        <ext xmlns:x14="http://schemas.microsoft.com/office/spreadsheetml/2009/9/main" uri="{B025F937-C7B1-47D3-B67F-A62EFF666E3E}">
          <x14:id>{61F10D92-832C-DB42-8D93-E592CB133F7F}</x14:id>
        </ext>
      </extLst>
    </cfRule>
  </conditionalFormatting>
  <conditionalFormatting sqref="H568:H571">
    <cfRule type="dataBar" priority="330">
      <dataBar>
        <cfvo type="min"/>
        <cfvo type="max"/>
        <color rgb="FF008AEF"/>
      </dataBar>
      <extLst>
        <ext xmlns:x14="http://schemas.microsoft.com/office/spreadsheetml/2009/9/main" uri="{B025F937-C7B1-47D3-B67F-A62EFF666E3E}">
          <x14:id>{6C2934DD-2213-1D49-9D15-6DC5BA331671}</x14:id>
        </ext>
      </extLst>
    </cfRule>
    <cfRule type="dataBar" priority="329">
      <dataBar>
        <cfvo type="min"/>
        <cfvo type="max"/>
        <color theme="1" tint="0.499984740745262"/>
      </dataBar>
      <extLst>
        <ext xmlns:x14="http://schemas.microsoft.com/office/spreadsheetml/2009/9/main" uri="{B025F937-C7B1-47D3-B67F-A62EFF666E3E}">
          <x14:id>{E09D98FC-5494-1C49-B7D7-875A7B0D3B04}</x14:id>
        </ext>
      </extLst>
    </cfRule>
    <cfRule type="dataBar" priority="328">
      <dataBar showValue="0">
        <cfvo type="min"/>
        <cfvo type="max"/>
        <color theme="1" tint="0.499984740745262"/>
      </dataBar>
      <extLst>
        <ext xmlns:x14="http://schemas.microsoft.com/office/spreadsheetml/2009/9/main" uri="{B025F937-C7B1-47D3-B67F-A62EFF666E3E}">
          <x14:id>{2233E89F-9BB7-2841-8AC7-15F960D7900F}</x14:id>
        </ext>
      </extLst>
    </cfRule>
  </conditionalFormatting>
  <conditionalFormatting sqref="H573:H576">
    <cfRule type="dataBar" priority="327">
      <dataBar>
        <cfvo type="min"/>
        <cfvo type="max"/>
        <color rgb="FF008AEF"/>
      </dataBar>
      <extLst>
        <ext xmlns:x14="http://schemas.microsoft.com/office/spreadsheetml/2009/9/main" uri="{B025F937-C7B1-47D3-B67F-A62EFF666E3E}">
          <x14:id>{249B9779-8530-754D-B28C-76D09F7185F2}</x14:id>
        </ext>
      </extLst>
    </cfRule>
    <cfRule type="dataBar" priority="326">
      <dataBar>
        <cfvo type="min"/>
        <cfvo type="max"/>
        <color theme="1" tint="0.499984740745262"/>
      </dataBar>
      <extLst>
        <ext xmlns:x14="http://schemas.microsoft.com/office/spreadsheetml/2009/9/main" uri="{B025F937-C7B1-47D3-B67F-A62EFF666E3E}">
          <x14:id>{3EE0A42E-044B-3E4D-BEF8-4705387478AB}</x14:id>
        </ext>
      </extLst>
    </cfRule>
    <cfRule type="dataBar" priority="325">
      <dataBar showValue="0">
        <cfvo type="min"/>
        <cfvo type="max"/>
        <color theme="1" tint="0.499984740745262"/>
      </dataBar>
      <extLst>
        <ext xmlns:x14="http://schemas.microsoft.com/office/spreadsheetml/2009/9/main" uri="{B025F937-C7B1-47D3-B67F-A62EFF666E3E}">
          <x14:id>{1180EEF5-F976-154B-9EAB-9C8B9A3E52B1}</x14:id>
        </ext>
      </extLst>
    </cfRule>
  </conditionalFormatting>
  <conditionalFormatting sqref="H578:H594">
    <cfRule type="dataBar" priority="322">
      <dataBar showValue="0">
        <cfvo type="min"/>
        <cfvo type="max"/>
        <color theme="1" tint="0.499984740745262"/>
      </dataBar>
      <extLst>
        <ext xmlns:x14="http://schemas.microsoft.com/office/spreadsheetml/2009/9/main" uri="{B025F937-C7B1-47D3-B67F-A62EFF666E3E}">
          <x14:id>{831815AD-771E-AD47-A87F-96D8AE44E6B5}</x14:id>
        </ext>
      </extLst>
    </cfRule>
    <cfRule type="dataBar" priority="324">
      <dataBar>
        <cfvo type="min"/>
        <cfvo type="max"/>
        <color rgb="FF008AEF"/>
      </dataBar>
      <extLst>
        <ext xmlns:x14="http://schemas.microsoft.com/office/spreadsheetml/2009/9/main" uri="{B025F937-C7B1-47D3-B67F-A62EFF666E3E}">
          <x14:id>{4CEBDC8E-C8F9-BA45-A95A-869B65C80EDE}</x14:id>
        </ext>
      </extLst>
    </cfRule>
    <cfRule type="dataBar" priority="323">
      <dataBar>
        <cfvo type="min"/>
        <cfvo type="max"/>
        <color theme="1" tint="0.499984740745262"/>
      </dataBar>
      <extLst>
        <ext xmlns:x14="http://schemas.microsoft.com/office/spreadsheetml/2009/9/main" uri="{B025F937-C7B1-47D3-B67F-A62EFF666E3E}">
          <x14:id>{9D39FABD-4165-8F42-BE0E-5D5B0FAC5122}</x14:id>
        </ext>
      </extLst>
    </cfRule>
  </conditionalFormatting>
  <conditionalFormatting sqref="H596:H599">
    <cfRule type="dataBar" priority="320">
      <dataBar>
        <cfvo type="min"/>
        <cfvo type="max"/>
        <color theme="1" tint="0.499984740745262"/>
      </dataBar>
      <extLst>
        <ext xmlns:x14="http://schemas.microsoft.com/office/spreadsheetml/2009/9/main" uri="{B025F937-C7B1-47D3-B67F-A62EFF666E3E}">
          <x14:id>{97DDA27E-B596-C543-A729-B4EEE0AE479E}</x14:id>
        </ext>
      </extLst>
    </cfRule>
    <cfRule type="dataBar" priority="319">
      <dataBar showValue="0">
        <cfvo type="min"/>
        <cfvo type="max"/>
        <color theme="1" tint="0.499984740745262"/>
      </dataBar>
      <extLst>
        <ext xmlns:x14="http://schemas.microsoft.com/office/spreadsheetml/2009/9/main" uri="{B025F937-C7B1-47D3-B67F-A62EFF666E3E}">
          <x14:id>{511D0A55-CBA6-F44A-A334-CCDE3904A670}</x14:id>
        </ext>
      </extLst>
    </cfRule>
    <cfRule type="dataBar" priority="321">
      <dataBar>
        <cfvo type="min"/>
        <cfvo type="max"/>
        <color rgb="FF008AEF"/>
      </dataBar>
      <extLst>
        <ext xmlns:x14="http://schemas.microsoft.com/office/spreadsheetml/2009/9/main" uri="{B025F937-C7B1-47D3-B67F-A62EFF666E3E}">
          <x14:id>{D008F2BF-B129-C348-AAC9-A4D421F20E0D}</x14:id>
        </ext>
      </extLst>
    </cfRule>
  </conditionalFormatting>
  <conditionalFormatting sqref="H601:H606">
    <cfRule type="dataBar" priority="317">
      <dataBar>
        <cfvo type="min"/>
        <cfvo type="max"/>
        <color theme="1" tint="0.499984740745262"/>
      </dataBar>
      <extLst>
        <ext xmlns:x14="http://schemas.microsoft.com/office/spreadsheetml/2009/9/main" uri="{B025F937-C7B1-47D3-B67F-A62EFF666E3E}">
          <x14:id>{68205FC7-69C0-144D-B634-B531C67D7CD0}</x14:id>
        </ext>
      </extLst>
    </cfRule>
    <cfRule type="dataBar" priority="316">
      <dataBar showValue="0">
        <cfvo type="min"/>
        <cfvo type="max"/>
        <color theme="1" tint="0.499984740745262"/>
      </dataBar>
      <extLst>
        <ext xmlns:x14="http://schemas.microsoft.com/office/spreadsheetml/2009/9/main" uri="{B025F937-C7B1-47D3-B67F-A62EFF666E3E}">
          <x14:id>{32BA1630-255E-7442-BF3F-57B585F00F04}</x14:id>
        </ext>
      </extLst>
    </cfRule>
    <cfRule type="dataBar" priority="318">
      <dataBar>
        <cfvo type="min"/>
        <cfvo type="max"/>
        <color rgb="FF008AEF"/>
      </dataBar>
      <extLst>
        <ext xmlns:x14="http://schemas.microsoft.com/office/spreadsheetml/2009/9/main" uri="{B025F937-C7B1-47D3-B67F-A62EFF666E3E}">
          <x14:id>{587F780D-724E-014D-A8ED-B0D5BD229CF8}</x14:id>
        </ext>
      </extLst>
    </cfRule>
  </conditionalFormatting>
  <conditionalFormatting sqref="H608:H611">
    <cfRule type="dataBar" priority="315">
      <dataBar>
        <cfvo type="min"/>
        <cfvo type="max"/>
        <color rgb="FF008AEF"/>
      </dataBar>
      <extLst>
        <ext xmlns:x14="http://schemas.microsoft.com/office/spreadsheetml/2009/9/main" uri="{B025F937-C7B1-47D3-B67F-A62EFF666E3E}">
          <x14:id>{B48FEA39-4E24-B443-93F2-C8622A111B51}</x14:id>
        </ext>
      </extLst>
    </cfRule>
    <cfRule type="dataBar" priority="314">
      <dataBar>
        <cfvo type="min"/>
        <cfvo type="max"/>
        <color theme="1" tint="0.499984740745262"/>
      </dataBar>
      <extLst>
        <ext xmlns:x14="http://schemas.microsoft.com/office/spreadsheetml/2009/9/main" uri="{B025F937-C7B1-47D3-B67F-A62EFF666E3E}">
          <x14:id>{AAA82C88-D58B-E044-B3A2-7A52761237DD}</x14:id>
        </ext>
      </extLst>
    </cfRule>
    <cfRule type="dataBar" priority="313">
      <dataBar showValue="0">
        <cfvo type="min"/>
        <cfvo type="max"/>
        <color theme="1" tint="0.499984740745262"/>
      </dataBar>
      <extLst>
        <ext xmlns:x14="http://schemas.microsoft.com/office/spreadsheetml/2009/9/main" uri="{B025F937-C7B1-47D3-B67F-A62EFF666E3E}">
          <x14:id>{60B32F38-3911-5741-82EE-F2FE0049826D}</x14:id>
        </ext>
      </extLst>
    </cfRule>
  </conditionalFormatting>
  <conditionalFormatting sqref="H614:H668">
    <cfRule type="dataBar" priority="312">
      <dataBar>
        <cfvo type="min"/>
        <cfvo type="max"/>
        <color rgb="FF008AEF"/>
      </dataBar>
      <extLst>
        <ext xmlns:x14="http://schemas.microsoft.com/office/spreadsheetml/2009/9/main" uri="{B025F937-C7B1-47D3-B67F-A62EFF666E3E}">
          <x14:id>{E1479BE4-AE67-DA40-A62B-5F59220E5125}</x14:id>
        </ext>
      </extLst>
    </cfRule>
    <cfRule type="dataBar" priority="311">
      <dataBar>
        <cfvo type="min"/>
        <cfvo type="max"/>
        <color theme="1" tint="0.499984740745262"/>
      </dataBar>
      <extLst>
        <ext xmlns:x14="http://schemas.microsoft.com/office/spreadsheetml/2009/9/main" uri="{B025F937-C7B1-47D3-B67F-A62EFF666E3E}">
          <x14:id>{C2058FB1-F4A2-4742-A6BB-CC0751353B62}</x14:id>
        </ext>
      </extLst>
    </cfRule>
    <cfRule type="dataBar" priority="310">
      <dataBar showValue="0">
        <cfvo type="min"/>
        <cfvo type="max"/>
        <color theme="1" tint="0.499984740745262"/>
      </dataBar>
      <extLst>
        <ext xmlns:x14="http://schemas.microsoft.com/office/spreadsheetml/2009/9/main" uri="{B025F937-C7B1-47D3-B67F-A62EFF666E3E}">
          <x14:id>{A70AB2B9-7AEA-1146-81F7-30D41ABFC680}</x14:id>
        </ext>
      </extLst>
    </cfRule>
  </conditionalFormatting>
  <conditionalFormatting sqref="H670:H680">
    <cfRule type="dataBar" priority="309">
      <dataBar>
        <cfvo type="min"/>
        <cfvo type="max"/>
        <color rgb="FF008AEF"/>
      </dataBar>
      <extLst>
        <ext xmlns:x14="http://schemas.microsoft.com/office/spreadsheetml/2009/9/main" uri="{B025F937-C7B1-47D3-B67F-A62EFF666E3E}">
          <x14:id>{61CCFFCD-8202-8341-9C94-A9D65EF083B9}</x14:id>
        </ext>
      </extLst>
    </cfRule>
    <cfRule type="dataBar" priority="308">
      <dataBar>
        <cfvo type="min"/>
        <cfvo type="max"/>
        <color theme="1" tint="0.499984740745262"/>
      </dataBar>
      <extLst>
        <ext xmlns:x14="http://schemas.microsoft.com/office/spreadsheetml/2009/9/main" uri="{B025F937-C7B1-47D3-B67F-A62EFF666E3E}">
          <x14:id>{585AAA79-D063-794D-AAAA-4C912FE809DD}</x14:id>
        </ext>
      </extLst>
    </cfRule>
    <cfRule type="dataBar" priority="307">
      <dataBar showValue="0">
        <cfvo type="min"/>
        <cfvo type="max"/>
        <color theme="1" tint="0.499984740745262"/>
      </dataBar>
      <extLst>
        <ext xmlns:x14="http://schemas.microsoft.com/office/spreadsheetml/2009/9/main" uri="{B025F937-C7B1-47D3-B67F-A62EFF666E3E}">
          <x14:id>{D0797898-09F3-194B-A1BA-FBFD0A37ED72}</x14:id>
        </ext>
      </extLst>
    </cfRule>
  </conditionalFormatting>
  <conditionalFormatting sqref="H682:H695">
    <cfRule type="dataBar" priority="306">
      <dataBar>
        <cfvo type="min"/>
        <cfvo type="max"/>
        <color rgb="FF008AEF"/>
      </dataBar>
      <extLst>
        <ext xmlns:x14="http://schemas.microsoft.com/office/spreadsheetml/2009/9/main" uri="{B025F937-C7B1-47D3-B67F-A62EFF666E3E}">
          <x14:id>{8B7DEB2C-DBF9-F34C-846F-6E383845C3A8}</x14:id>
        </ext>
      </extLst>
    </cfRule>
    <cfRule type="dataBar" priority="305">
      <dataBar>
        <cfvo type="min"/>
        <cfvo type="max"/>
        <color theme="1" tint="0.499984740745262"/>
      </dataBar>
      <extLst>
        <ext xmlns:x14="http://schemas.microsoft.com/office/spreadsheetml/2009/9/main" uri="{B025F937-C7B1-47D3-B67F-A62EFF666E3E}">
          <x14:id>{4D6D724F-AA7D-0E43-A9BA-9C83941DFB23}</x14:id>
        </ext>
      </extLst>
    </cfRule>
    <cfRule type="dataBar" priority="304">
      <dataBar showValue="0">
        <cfvo type="min"/>
        <cfvo type="max"/>
        <color theme="1" tint="0.499984740745262"/>
      </dataBar>
      <extLst>
        <ext xmlns:x14="http://schemas.microsoft.com/office/spreadsheetml/2009/9/main" uri="{B025F937-C7B1-47D3-B67F-A62EFF666E3E}">
          <x14:id>{AEFE8148-983B-4D4D-A929-B502EB61421F}</x14:id>
        </ext>
      </extLst>
    </cfRule>
  </conditionalFormatting>
  <conditionalFormatting sqref="H697:H717">
    <cfRule type="dataBar" priority="303">
      <dataBar>
        <cfvo type="min"/>
        <cfvo type="max"/>
        <color rgb="FF008AEF"/>
      </dataBar>
      <extLst>
        <ext xmlns:x14="http://schemas.microsoft.com/office/spreadsheetml/2009/9/main" uri="{B025F937-C7B1-47D3-B67F-A62EFF666E3E}">
          <x14:id>{475CDBCA-0F5C-CC41-A5CC-184CAF1129B0}</x14:id>
        </ext>
      </extLst>
    </cfRule>
    <cfRule type="dataBar" priority="302">
      <dataBar>
        <cfvo type="min"/>
        <cfvo type="max"/>
        <color theme="1" tint="0.499984740745262"/>
      </dataBar>
      <extLst>
        <ext xmlns:x14="http://schemas.microsoft.com/office/spreadsheetml/2009/9/main" uri="{B025F937-C7B1-47D3-B67F-A62EFF666E3E}">
          <x14:id>{DE182969-E362-D44C-9572-74EEB0ACD265}</x14:id>
        </ext>
      </extLst>
    </cfRule>
    <cfRule type="dataBar" priority="301">
      <dataBar showValue="0">
        <cfvo type="min"/>
        <cfvo type="max"/>
        <color theme="1" tint="0.499984740745262"/>
      </dataBar>
      <extLst>
        <ext xmlns:x14="http://schemas.microsoft.com/office/spreadsheetml/2009/9/main" uri="{B025F937-C7B1-47D3-B67F-A62EFF666E3E}">
          <x14:id>{AC9E34B5-5564-A046-9E67-4738FE52893C}</x14:id>
        </ext>
      </extLst>
    </cfRule>
  </conditionalFormatting>
  <conditionalFormatting sqref="H719:H742">
    <cfRule type="dataBar" priority="298">
      <dataBar showValue="0">
        <cfvo type="min"/>
        <cfvo type="max"/>
        <color theme="1" tint="0.499984740745262"/>
      </dataBar>
      <extLst>
        <ext xmlns:x14="http://schemas.microsoft.com/office/spreadsheetml/2009/9/main" uri="{B025F937-C7B1-47D3-B67F-A62EFF666E3E}">
          <x14:id>{E7A1CA11-E7DF-9341-BA41-140666F9ECDB}</x14:id>
        </ext>
      </extLst>
    </cfRule>
    <cfRule type="dataBar" priority="299">
      <dataBar>
        <cfvo type="min"/>
        <cfvo type="max"/>
        <color theme="1" tint="0.499984740745262"/>
      </dataBar>
      <extLst>
        <ext xmlns:x14="http://schemas.microsoft.com/office/spreadsheetml/2009/9/main" uri="{B025F937-C7B1-47D3-B67F-A62EFF666E3E}">
          <x14:id>{0962DD06-6F11-5D41-A943-35FF77F55856}</x14:id>
        </ext>
      </extLst>
    </cfRule>
    <cfRule type="dataBar" priority="300">
      <dataBar>
        <cfvo type="min"/>
        <cfvo type="max"/>
        <color rgb="FF008AEF"/>
      </dataBar>
      <extLst>
        <ext xmlns:x14="http://schemas.microsoft.com/office/spreadsheetml/2009/9/main" uri="{B025F937-C7B1-47D3-B67F-A62EFF666E3E}">
          <x14:id>{B3480785-8A44-D648-A611-D36D6B8DE5C7}</x14:id>
        </ext>
      </extLst>
    </cfRule>
  </conditionalFormatting>
  <conditionalFormatting sqref="H744:H753">
    <cfRule type="dataBar" priority="296">
      <dataBar>
        <cfvo type="min"/>
        <cfvo type="max"/>
        <color theme="1" tint="0.499984740745262"/>
      </dataBar>
      <extLst>
        <ext xmlns:x14="http://schemas.microsoft.com/office/spreadsheetml/2009/9/main" uri="{B025F937-C7B1-47D3-B67F-A62EFF666E3E}">
          <x14:id>{0AEB7E99-E92B-FE4D-B301-FCE8444DBBF0}</x14:id>
        </ext>
      </extLst>
    </cfRule>
    <cfRule type="dataBar" priority="295">
      <dataBar showValue="0">
        <cfvo type="min"/>
        <cfvo type="max"/>
        <color theme="1" tint="0.499984740745262"/>
      </dataBar>
      <extLst>
        <ext xmlns:x14="http://schemas.microsoft.com/office/spreadsheetml/2009/9/main" uri="{B025F937-C7B1-47D3-B67F-A62EFF666E3E}">
          <x14:id>{0D2C66FE-F24D-284E-9A6E-82D3DB3C3394}</x14:id>
        </ext>
      </extLst>
    </cfRule>
    <cfRule type="dataBar" priority="297">
      <dataBar>
        <cfvo type="min"/>
        <cfvo type="max"/>
        <color rgb="FF008AEF"/>
      </dataBar>
      <extLst>
        <ext xmlns:x14="http://schemas.microsoft.com/office/spreadsheetml/2009/9/main" uri="{B025F937-C7B1-47D3-B67F-A62EFF666E3E}">
          <x14:id>{4AD93BEB-60E1-904C-9B66-EB3118CD42A6}</x14:id>
        </ext>
      </extLst>
    </cfRule>
  </conditionalFormatting>
  <conditionalFormatting sqref="H755:H767">
    <cfRule type="dataBar" priority="294">
      <dataBar>
        <cfvo type="min"/>
        <cfvo type="max"/>
        <color rgb="FF008AEF"/>
      </dataBar>
      <extLst>
        <ext xmlns:x14="http://schemas.microsoft.com/office/spreadsheetml/2009/9/main" uri="{B025F937-C7B1-47D3-B67F-A62EFF666E3E}">
          <x14:id>{B40D280E-5745-8F4C-8754-1E03740C62E6}</x14:id>
        </ext>
      </extLst>
    </cfRule>
    <cfRule type="dataBar" priority="293">
      <dataBar>
        <cfvo type="min"/>
        <cfvo type="max"/>
        <color theme="1" tint="0.499984740745262"/>
      </dataBar>
      <extLst>
        <ext xmlns:x14="http://schemas.microsoft.com/office/spreadsheetml/2009/9/main" uri="{B025F937-C7B1-47D3-B67F-A62EFF666E3E}">
          <x14:id>{316DEE25-F18B-4C46-BF99-F4F5585AA590}</x14:id>
        </ext>
      </extLst>
    </cfRule>
    <cfRule type="dataBar" priority="292">
      <dataBar showValue="0">
        <cfvo type="min"/>
        <cfvo type="max"/>
        <color theme="1" tint="0.499984740745262"/>
      </dataBar>
      <extLst>
        <ext xmlns:x14="http://schemas.microsoft.com/office/spreadsheetml/2009/9/main" uri="{B025F937-C7B1-47D3-B67F-A62EFF666E3E}">
          <x14:id>{46AD597B-DA89-FD43-AF9C-F5121A1F4F23}</x14:id>
        </ext>
      </extLst>
    </cfRule>
  </conditionalFormatting>
  <conditionalFormatting sqref="H769:H771">
    <cfRule type="dataBar" priority="291">
      <dataBar>
        <cfvo type="min"/>
        <cfvo type="max"/>
        <color rgb="FF008AEF"/>
      </dataBar>
      <extLst>
        <ext xmlns:x14="http://schemas.microsoft.com/office/spreadsheetml/2009/9/main" uri="{B025F937-C7B1-47D3-B67F-A62EFF666E3E}">
          <x14:id>{A1FE03FF-2D57-7F46-B5C0-5EFA89CFDAD1}</x14:id>
        </ext>
      </extLst>
    </cfRule>
    <cfRule type="dataBar" priority="290">
      <dataBar>
        <cfvo type="min"/>
        <cfvo type="max"/>
        <color theme="1" tint="0.499984740745262"/>
      </dataBar>
      <extLst>
        <ext xmlns:x14="http://schemas.microsoft.com/office/spreadsheetml/2009/9/main" uri="{B025F937-C7B1-47D3-B67F-A62EFF666E3E}">
          <x14:id>{CC6B9AA8-C5A7-BD41-B145-4D00FCC7FB45}</x14:id>
        </ext>
      </extLst>
    </cfRule>
    <cfRule type="dataBar" priority="289">
      <dataBar showValue="0">
        <cfvo type="min"/>
        <cfvo type="max"/>
        <color theme="1" tint="0.499984740745262"/>
      </dataBar>
      <extLst>
        <ext xmlns:x14="http://schemas.microsoft.com/office/spreadsheetml/2009/9/main" uri="{B025F937-C7B1-47D3-B67F-A62EFF666E3E}">
          <x14:id>{793201B7-C183-C24B-96A7-8F9C499E1EC6}</x14:id>
        </ext>
      </extLst>
    </cfRule>
  </conditionalFormatting>
  <conditionalFormatting sqref="H773:H777">
    <cfRule type="dataBar" priority="288">
      <dataBar>
        <cfvo type="min"/>
        <cfvo type="max"/>
        <color rgb="FF008AEF"/>
      </dataBar>
      <extLst>
        <ext xmlns:x14="http://schemas.microsoft.com/office/spreadsheetml/2009/9/main" uri="{B025F937-C7B1-47D3-B67F-A62EFF666E3E}">
          <x14:id>{04FE2CF5-4145-2043-B431-3762AAAA11FD}</x14:id>
        </ext>
      </extLst>
    </cfRule>
    <cfRule type="dataBar" priority="287">
      <dataBar>
        <cfvo type="min"/>
        <cfvo type="max"/>
        <color theme="1" tint="0.499984740745262"/>
      </dataBar>
      <extLst>
        <ext xmlns:x14="http://schemas.microsoft.com/office/spreadsheetml/2009/9/main" uri="{B025F937-C7B1-47D3-B67F-A62EFF666E3E}">
          <x14:id>{EC660F0B-A0FE-CA4F-900F-8DE446D2D9C0}</x14:id>
        </ext>
      </extLst>
    </cfRule>
    <cfRule type="dataBar" priority="286">
      <dataBar showValue="0">
        <cfvo type="min"/>
        <cfvo type="max"/>
        <color theme="1" tint="0.499984740745262"/>
      </dataBar>
      <extLst>
        <ext xmlns:x14="http://schemas.microsoft.com/office/spreadsheetml/2009/9/main" uri="{B025F937-C7B1-47D3-B67F-A62EFF666E3E}">
          <x14:id>{0E535428-A6FB-334A-A0EC-8976199F8252}</x14:id>
        </ext>
      </extLst>
    </cfRule>
  </conditionalFormatting>
  <conditionalFormatting sqref="H779:H785">
    <cfRule type="dataBar" priority="285">
      <dataBar>
        <cfvo type="min"/>
        <cfvo type="max"/>
        <color rgb="FF008AEF"/>
      </dataBar>
      <extLst>
        <ext xmlns:x14="http://schemas.microsoft.com/office/spreadsheetml/2009/9/main" uri="{B025F937-C7B1-47D3-B67F-A62EFF666E3E}">
          <x14:id>{31833A19-1971-7942-B148-89221F9B6515}</x14:id>
        </ext>
      </extLst>
    </cfRule>
    <cfRule type="dataBar" priority="284">
      <dataBar>
        <cfvo type="min"/>
        <cfvo type="max"/>
        <color theme="1" tint="0.499984740745262"/>
      </dataBar>
      <extLst>
        <ext xmlns:x14="http://schemas.microsoft.com/office/spreadsheetml/2009/9/main" uri="{B025F937-C7B1-47D3-B67F-A62EFF666E3E}">
          <x14:id>{5215EC48-CBB2-A64B-A1A9-027F02597AE8}</x14:id>
        </ext>
      </extLst>
    </cfRule>
    <cfRule type="dataBar" priority="283">
      <dataBar showValue="0">
        <cfvo type="min"/>
        <cfvo type="max"/>
        <color theme="1" tint="0.499984740745262"/>
      </dataBar>
      <extLst>
        <ext xmlns:x14="http://schemas.microsoft.com/office/spreadsheetml/2009/9/main" uri="{B025F937-C7B1-47D3-B67F-A62EFF666E3E}">
          <x14:id>{E6DDAB16-F630-D647-BAD1-CA3CF834D569}</x14:id>
        </ext>
      </extLst>
    </cfRule>
  </conditionalFormatting>
  <conditionalFormatting sqref="H788:H799">
    <cfRule type="dataBar" priority="282">
      <dataBar>
        <cfvo type="min"/>
        <cfvo type="max"/>
        <color rgb="FF008AEF"/>
      </dataBar>
      <extLst>
        <ext xmlns:x14="http://schemas.microsoft.com/office/spreadsheetml/2009/9/main" uri="{B025F937-C7B1-47D3-B67F-A62EFF666E3E}">
          <x14:id>{77495BEC-5C3B-E94D-99C8-B3C27F29E980}</x14:id>
        </ext>
      </extLst>
    </cfRule>
    <cfRule type="dataBar" priority="281">
      <dataBar>
        <cfvo type="min"/>
        <cfvo type="max"/>
        <color theme="1" tint="0.499984740745262"/>
      </dataBar>
      <extLst>
        <ext xmlns:x14="http://schemas.microsoft.com/office/spreadsheetml/2009/9/main" uri="{B025F937-C7B1-47D3-B67F-A62EFF666E3E}">
          <x14:id>{B9595D9A-DD5A-2D4E-A679-AD5A388BB140}</x14:id>
        </ext>
      </extLst>
    </cfRule>
    <cfRule type="dataBar" priority="280">
      <dataBar showValue="0">
        <cfvo type="min"/>
        <cfvo type="max"/>
        <color theme="1" tint="0.499984740745262"/>
      </dataBar>
      <extLst>
        <ext xmlns:x14="http://schemas.microsoft.com/office/spreadsheetml/2009/9/main" uri="{B025F937-C7B1-47D3-B67F-A62EFF666E3E}">
          <x14:id>{35B208F4-06DF-734D-8336-ECAC1F9E28E4}</x14:id>
        </ext>
      </extLst>
    </cfRule>
  </conditionalFormatting>
  <conditionalFormatting sqref="H801:H813">
    <cfRule type="dataBar" priority="278">
      <dataBar>
        <cfvo type="min"/>
        <cfvo type="max"/>
        <color theme="1" tint="0.499984740745262"/>
      </dataBar>
      <extLst>
        <ext xmlns:x14="http://schemas.microsoft.com/office/spreadsheetml/2009/9/main" uri="{B025F937-C7B1-47D3-B67F-A62EFF666E3E}">
          <x14:id>{2D759E95-B21C-9E4D-8E3A-40EE9F17546F}</x14:id>
        </ext>
      </extLst>
    </cfRule>
    <cfRule type="dataBar" priority="277">
      <dataBar showValue="0">
        <cfvo type="min"/>
        <cfvo type="max"/>
        <color theme="1" tint="0.499984740745262"/>
      </dataBar>
      <extLst>
        <ext xmlns:x14="http://schemas.microsoft.com/office/spreadsheetml/2009/9/main" uri="{B025F937-C7B1-47D3-B67F-A62EFF666E3E}">
          <x14:id>{96D1D456-9BFC-7F4F-8CC0-FFFD2159AFAE}</x14:id>
        </ext>
      </extLst>
    </cfRule>
    <cfRule type="dataBar" priority="279">
      <dataBar>
        <cfvo type="min"/>
        <cfvo type="max"/>
        <color rgb="FF008AEF"/>
      </dataBar>
      <extLst>
        <ext xmlns:x14="http://schemas.microsoft.com/office/spreadsheetml/2009/9/main" uri="{B025F937-C7B1-47D3-B67F-A62EFF666E3E}">
          <x14:id>{B94E68C7-346B-0A44-9F83-24F296C777C4}</x14:id>
        </ext>
      </extLst>
    </cfRule>
  </conditionalFormatting>
  <conditionalFormatting sqref="H815:H817">
    <cfRule type="dataBar" priority="276">
      <dataBar>
        <cfvo type="min"/>
        <cfvo type="max"/>
        <color rgb="FF008AEF"/>
      </dataBar>
      <extLst>
        <ext xmlns:x14="http://schemas.microsoft.com/office/spreadsheetml/2009/9/main" uri="{B025F937-C7B1-47D3-B67F-A62EFF666E3E}">
          <x14:id>{2235664D-692E-7248-84D9-CA50A20863CD}</x14:id>
        </ext>
      </extLst>
    </cfRule>
    <cfRule type="dataBar" priority="275">
      <dataBar>
        <cfvo type="min"/>
        <cfvo type="max"/>
        <color theme="1" tint="0.499984740745262"/>
      </dataBar>
      <extLst>
        <ext xmlns:x14="http://schemas.microsoft.com/office/spreadsheetml/2009/9/main" uri="{B025F937-C7B1-47D3-B67F-A62EFF666E3E}">
          <x14:id>{C625DE1E-A390-414E-8541-CC0FCC5D30D9}</x14:id>
        </ext>
      </extLst>
    </cfRule>
    <cfRule type="dataBar" priority="274">
      <dataBar showValue="0">
        <cfvo type="min"/>
        <cfvo type="max"/>
        <color theme="1" tint="0.499984740745262"/>
      </dataBar>
      <extLst>
        <ext xmlns:x14="http://schemas.microsoft.com/office/spreadsheetml/2009/9/main" uri="{B025F937-C7B1-47D3-B67F-A62EFF666E3E}">
          <x14:id>{6C20ED4B-6CDD-4B43-B879-55131A6C287E}</x14:id>
        </ext>
      </extLst>
    </cfRule>
  </conditionalFormatting>
  <conditionalFormatting sqref="H819:H820">
    <cfRule type="dataBar" priority="273">
      <dataBar>
        <cfvo type="min"/>
        <cfvo type="max"/>
        <color rgb="FF008AEF"/>
      </dataBar>
      <extLst>
        <ext xmlns:x14="http://schemas.microsoft.com/office/spreadsheetml/2009/9/main" uri="{B025F937-C7B1-47D3-B67F-A62EFF666E3E}">
          <x14:id>{573B0050-D5A3-9445-A88C-DF4B8C54D0E7}</x14:id>
        </ext>
      </extLst>
    </cfRule>
    <cfRule type="dataBar" priority="272">
      <dataBar>
        <cfvo type="min"/>
        <cfvo type="max"/>
        <color theme="1" tint="0.499984740745262"/>
      </dataBar>
      <extLst>
        <ext xmlns:x14="http://schemas.microsoft.com/office/spreadsheetml/2009/9/main" uri="{B025F937-C7B1-47D3-B67F-A62EFF666E3E}">
          <x14:id>{82690871-20C9-1940-B400-5359D2DE6DF9}</x14:id>
        </ext>
      </extLst>
    </cfRule>
    <cfRule type="dataBar" priority="271">
      <dataBar showValue="0">
        <cfvo type="min"/>
        <cfvo type="max"/>
        <color theme="1" tint="0.499984740745262"/>
      </dataBar>
      <extLst>
        <ext xmlns:x14="http://schemas.microsoft.com/office/spreadsheetml/2009/9/main" uri="{B025F937-C7B1-47D3-B67F-A62EFF666E3E}">
          <x14:id>{8DB92B37-6212-3844-8B69-CE9B20707DC9}</x14:id>
        </ext>
      </extLst>
    </cfRule>
  </conditionalFormatting>
  <conditionalFormatting sqref="H823:H831">
    <cfRule type="dataBar" priority="270">
      <dataBar>
        <cfvo type="min"/>
        <cfvo type="max"/>
        <color rgb="FF008AEF"/>
      </dataBar>
      <extLst>
        <ext xmlns:x14="http://schemas.microsoft.com/office/spreadsheetml/2009/9/main" uri="{B025F937-C7B1-47D3-B67F-A62EFF666E3E}">
          <x14:id>{84CAC430-A32C-CA41-AA20-4BB72968964A}</x14:id>
        </ext>
      </extLst>
    </cfRule>
    <cfRule type="dataBar" priority="269">
      <dataBar>
        <cfvo type="min"/>
        <cfvo type="max"/>
        <color theme="1" tint="0.499984740745262"/>
      </dataBar>
      <extLst>
        <ext xmlns:x14="http://schemas.microsoft.com/office/spreadsheetml/2009/9/main" uri="{B025F937-C7B1-47D3-B67F-A62EFF666E3E}">
          <x14:id>{C5EC52FB-9DB5-2B46-96B4-19C2E6B14FC8}</x14:id>
        </ext>
      </extLst>
    </cfRule>
    <cfRule type="dataBar" priority="268">
      <dataBar showValue="0">
        <cfvo type="min"/>
        <cfvo type="max"/>
        <color theme="1" tint="0.499984740745262"/>
      </dataBar>
      <extLst>
        <ext xmlns:x14="http://schemas.microsoft.com/office/spreadsheetml/2009/9/main" uri="{B025F937-C7B1-47D3-B67F-A62EFF666E3E}">
          <x14:id>{34E33B6F-C1CA-064F-B3E5-ED8D9CF49A4B}</x14:id>
        </ext>
      </extLst>
    </cfRule>
  </conditionalFormatting>
  <conditionalFormatting sqref="H833:H857">
    <cfRule type="dataBar" priority="267">
      <dataBar>
        <cfvo type="min"/>
        <cfvo type="max"/>
        <color rgb="FF008AEF"/>
      </dataBar>
      <extLst>
        <ext xmlns:x14="http://schemas.microsoft.com/office/spreadsheetml/2009/9/main" uri="{B025F937-C7B1-47D3-B67F-A62EFF666E3E}">
          <x14:id>{94B024B2-587B-4B40-8BBB-906FE7FDA580}</x14:id>
        </ext>
      </extLst>
    </cfRule>
    <cfRule type="dataBar" priority="266">
      <dataBar>
        <cfvo type="min"/>
        <cfvo type="max"/>
        <color theme="1" tint="0.499984740745262"/>
      </dataBar>
      <extLst>
        <ext xmlns:x14="http://schemas.microsoft.com/office/spreadsheetml/2009/9/main" uri="{B025F937-C7B1-47D3-B67F-A62EFF666E3E}">
          <x14:id>{88210812-CC03-0C41-8C35-F8EA9798BB25}</x14:id>
        </ext>
      </extLst>
    </cfRule>
    <cfRule type="dataBar" priority="265">
      <dataBar showValue="0">
        <cfvo type="min"/>
        <cfvo type="max"/>
        <color theme="1" tint="0.499984740745262"/>
      </dataBar>
      <extLst>
        <ext xmlns:x14="http://schemas.microsoft.com/office/spreadsheetml/2009/9/main" uri="{B025F937-C7B1-47D3-B67F-A62EFF666E3E}">
          <x14:id>{F2E7F7D5-34A5-2A42-BBF4-93AD1DBCDC2F}</x14:id>
        </ext>
      </extLst>
    </cfRule>
  </conditionalFormatting>
  <conditionalFormatting sqref="H859:H870">
    <cfRule type="dataBar" priority="264">
      <dataBar>
        <cfvo type="min"/>
        <cfvo type="max"/>
        <color rgb="FF008AEF"/>
      </dataBar>
      <extLst>
        <ext xmlns:x14="http://schemas.microsoft.com/office/spreadsheetml/2009/9/main" uri="{B025F937-C7B1-47D3-B67F-A62EFF666E3E}">
          <x14:id>{2B4692C3-AE9E-0948-8BC7-75B23D90730F}</x14:id>
        </ext>
      </extLst>
    </cfRule>
    <cfRule type="dataBar" priority="263">
      <dataBar>
        <cfvo type="min"/>
        <cfvo type="max"/>
        <color theme="1" tint="0.499984740745262"/>
      </dataBar>
      <extLst>
        <ext xmlns:x14="http://schemas.microsoft.com/office/spreadsheetml/2009/9/main" uri="{B025F937-C7B1-47D3-B67F-A62EFF666E3E}">
          <x14:id>{6A674A27-AC71-EC45-9E1C-89DF832AEACB}</x14:id>
        </ext>
      </extLst>
    </cfRule>
    <cfRule type="dataBar" priority="262">
      <dataBar showValue="0">
        <cfvo type="min"/>
        <cfvo type="max"/>
        <color theme="1" tint="0.499984740745262"/>
      </dataBar>
      <extLst>
        <ext xmlns:x14="http://schemas.microsoft.com/office/spreadsheetml/2009/9/main" uri="{B025F937-C7B1-47D3-B67F-A62EFF666E3E}">
          <x14:id>{2B2336CC-73ED-D047-A3F5-EA9161B6E3F1}</x14:id>
        </ext>
      </extLst>
    </cfRule>
  </conditionalFormatting>
  <conditionalFormatting sqref="H872:H903">
    <cfRule type="dataBar" priority="261">
      <dataBar>
        <cfvo type="min"/>
        <cfvo type="max"/>
        <color rgb="FF008AEF"/>
      </dataBar>
      <extLst>
        <ext xmlns:x14="http://schemas.microsoft.com/office/spreadsheetml/2009/9/main" uri="{B025F937-C7B1-47D3-B67F-A62EFF666E3E}">
          <x14:id>{C7CB2161-35B6-1C45-B301-C36311F7993E}</x14:id>
        </ext>
      </extLst>
    </cfRule>
    <cfRule type="dataBar" priority="260">
      <dataBar>
        <cfvo type="min"/>
        <cfvo type="max"/>
        <color theme="1" tint="0.499984740745262"/>
      </dataBar>
      <extLst>
        <ext xmlns:x14="http://schemas.microsoft.com/office/spreadsheetml/2009/9/main" uri="{B025F937-C7B1-47D3-B67F-A62EFF666E3E}">
          <x14:id>{C3818594-8FA5-9F44-A8DD-85C46A39A25C}</x14:id>
        </ext>
      </extLst>
    </cfRule>
    <cfRule type="dataBar" priority="259">
      <dataBar showValue="0">
        <cfvo type="min"/>
        <cfvo type="max"/>
        <color theme="1" tint="0.499984740745262"/>
      </dataBar>
      <extLst>
        <ext xmlns:x14="http://schemas.microsoft.com/office/spreadsheetml/2009/9/main" uri="{B025F937-C7B1-47D3-B67F-A62EFF666E3E}">
          <x14:id>{D12328CB-5532-AE40-BD22-439695C97FC7}</x14:id>
        </ext>
      </extLst>
    </cfRule>
  </conditionalFormatting>
  <conditionalFormatting sqref="H905:H918">
    <cfRule type="dataBar" priority="258">
      <dataBar>
        <cfvo type="min"/>
        <cfvo type="max"/>
        <color rgb="FF008AEF"/>
      </dataBar>
      <extLst>
        <ext xmlns:x14="http://schemas.microsoft.com/office/spreadsheetml/2009/9/main" uri="{B025F937-C7B1-47D3-B67F-A62EFF666E3E}">
          <x14:id>{2D820B5C-AA3E-A74E-BE03-63A2918D63D7}</x14:id>
        </ext>
      </extLst>
    </cfRule>
    <cfRule type="dataBar" priority="257">
      <dataBar>
        <cfvo type="min"/>
        <cfvo type="max"/>
        <color theme="1" tint="0.499984740745262"/>
      </dataBar>
      <extLst>
        <ext xmlns:x14="http://schemas.microsoft.com/office/spreadsheetml/2009/9/main" uri="{B025F937-C7B1-47D3-B67F-A62EFF666E3E}">
          <x14:id>{B14E72D4-9960-B047-BC4B-63D12EEEC176}</x14:id>
        </ext>
      </extLst>
    </cfRule>
    <cfRule type="dataBar" priority="256">
      <dataBar showValue="0">
        <cfvo type="min"/>
        <cfvo type="max"/>
        <color theme="1" tint="0.499984740745262"/>
      </dataBar>
      <extLst>
        <ext xmlns:x14="http://schemas.microsoft.com/office/spreadsheetml/2009/9/main" uri="{B025F937-C7B1-47D3-B67F-A62EFF666E3E}">
          <x14:id>{FA5DC9BD-39D7-2046-BD72-FFCF0B7A972B}</x14:id>
        </ext>
      </extLst>
    </cfRule>
  </conditionalFormatting>
  <conditionalFormatting sqref="H920:H935">
    <cfRule type="dataBar" priority="255">
      <dataBar>
        <cfvo type="min"/>
        <cfvo type="max"/>
        <color rgb="FF008AEF"/>
      </dataBar>
      <extLst>
        <ext xmlns:x14="http://schemas.microsoft.com/office/spreadsheetml/2009/9/main" uri="{B025F937-C7B1-47D3-B67F-A62EFF666E3E}">
          <x14:id>{17B66A85-34D5-F244-872E-1455B5A400BA}</x14:id>
        </ext>
      </extLst>
    </cfRule>
    <cfRule type="dataBar" priority="254">
      <dataBar>
        <cfvo type="min"/>
        <cfvo type="max"/>
        <color theme="1" tint="0.499984740745262"/>
      </dataBar>
      <extLst>
        <ext xmlns:x14="http://schemas.microsoft.com/office/spreadsheetml/2009/9/main" uri="{B025F937-C7B1-47D3-B67F-A62EFF666E3E}">
          <x14:id>{598D555F-4A3E-8A45-A8C7-B0073A7FB8C3}</x14:id>
        </ext>
      </extLst>
    </cfRule>
    <cfRule type="dataBar" priority="253">
      <dataBar showValue="0">
        <cfvo type="min"/>
        <cfvo type="max"/>
        <color theme="1" tint="0.499984740745262"/>
      </dataBar>
      <extLst>
        <ext xmlns:x14="http://schemas.microsoft.com/office/spreadsheetml/2009/9/main" uri="{B025F937-C7B1-47D3-B67F-A62EFF666E3E}">
          <x14:id>{DE4D4721-DC86-C545-B0E3-9B214ADCA726}</x14:id>
        </ext>
      </extLst>
    </cfRule>
  </conditionalFormatting>
  <conditionalFormatting sqref="H938:H958">
    <cfRule type="dataBar" priority="252">
      <dataBar>
        <cfvo type="min"/>
        <cfvo type="max"/>
        <color rgb="FF008AEF"/>
      </dataBar>
      <extLst>
        <ext xmlns:x14="http://schemas.microsoft.com/office/spreadsheetml/2009/9/main" uri="{B025F937-C7B1-47D3-B67F-A62EFF666E3E}">
          <x14:id>{CBE5EEB2-9511-5E42-B6AA-6CADA40484A1}</x14:id>
        </ext>
      </extLst>
    </cfRule>
    <cfRule type="dataBar" priority="251">
      <dataBar>
        <cfvo type="min"/>
        <cfvo type="max"/>
        <color theme="1" tint="0.499984740745262"/>
      </dataBar>
      <extLst>
        <ext xmlns:x14="http://schemas.microsoft.com/office/spreadsheetml/2009/9/main" uri="{B025F937-C7B1-47D3-B67F-A62EFF666E3E}">
          <x14:id>{7FE272DC-BABA-8648-B44C-C729E1E66605}</x14:id>
        </ext>
      </extLst>
    </cfRule>
    <cfRule type="dataBar" priority="250">
      <dataBar showValue="0">
        <cfvo type="min"/>
        <cfvo type="max"/>
        <color theme="1" tint="0.499984740745262"/>
      </dataBar>
      <extLst>
        <ext xmlns:x14="http://schemas.microsoft.com/office/spreadsheetml/2009/9/main" uri="{B025F937-C7B1-47D3-B67F-A62EFF666E3E}">
          <x14:id>{7FFE9900-2973-B445-B683-509FCB6351C2}</x14:id>
        </ext>
      </extLst>
    </cfRule>
  </conditionalFormatting>
  <conditionalFormatting sqref="H960:H988">
    <cfRule type="dataBar" priority="249">
      <dataBar>
        <cfvo type="min"/>
        <cfvo type="max"/>
        <color rgb="FF008AEF"/>
      </dataBar>
      <extLst>
        <ext xmlns:x14="http://schemas.microsoft.com/office/spreadsheetml/2009/9/main" uri="{B025F937-C7B1-47D3-B67F-A62EFF666E3E}">
          <x14:id>{84863FCA-DDFF-E640-BD44-9B16C2E97666}</x14:id>
        </ext>
      </extLst>
    </cfRule>
    <cfRule type="dataBar" priority="248">
      <dataBar>
        <cfvo type="min"/>
        <cfvo type="max"/>
        <color theme="1" tint="0.499984740745262"/>
      </dataBar>
      <extLst>
        <ext xmlns:x14="http://schemas.microsoft.com/office/spreadsheetml/2009/9/main" uri="{B025F937-C7B1-47D3-B67F-A62EFF666E3E}">
          <x14:id>{2DC7978A-9FBF-4643-8E26-E0308D404F92}</x14:id>
        </ext>
      </extLst>
    </cfRule>
    <cfRule type="dataBar" priority="247">
      <dataBar showValue="0">
        <cfvo type="min"/>
        <cfvo type="max"/>
        <color theme="1" tint="0.499984740745262"/>
      </dataBar>
      <extLst>
        <ext xmlns:x14="http://schemas.microsoft.com/office/spreadsheetml/2009/9/main" uri="{B025F937-C7B1-47D3-B67F-A62EFF666E3E}">
          <x14:id>{B08D528F-244F-1A45-B747-8FB3B468185C}</x14:id>
        </ext>
      </extLst>
    </cfRule>
  </conditionalFormatting>
  <conditionalFormatting sqref="H991:H992">
    <cfRule type="dataBar" priority="246">
      <dataBar>
        <cfvo type="min"/>
        <cfvo type="max"/>
        <color rgb="FF008AEF"/>
      </dataBar>
      <extLst>
        <ext xmlns:x14="http://schemas.microsoft.com/office/spreadsheetml/2009/9/main" uri="{B025F937-C7B1-47D3-B67F-A62EFF666E3E}">
          <x14:id>{3CFBAF95-A2A8-974C-8C19-2475C5B445B8}</x14:id>
        </ext>
      </extLst>
    </cfRule>
    <cfRule type="dataBar" priority="245">
      <dataBar>
        <cfvo type="min"/>
        <cfvo type="max"/>
        <color theme="1" tint="0.499984740745262"/>
      </dataBar>
      <extLst>
        <ext xmlns:x14="http://schemas.microsoft.com/office/spreadsheetml/2009/9/main" uri="{B025F937-C7B1-47D3-B67F-A62EFF666E3E}">
          <x14:id>{38E964C1-EDB6-8448-BF56-F577656F2951}</x14:id>
        </ext>
      </extLst>
    </cfRule>
    <cfRule type="dataBar" priority="244">
      <dataBar showValue="0">
        <cfvo type="min"/>
        <cfvo type="max"/>
        <color theme="1" tint="0.499984740745262"/>
      </dataBar>
      <extLst>
        <ext xmlns:x14="http://schemas.microsoft.com/office/spreadsheetml/2009/9/main" uri="{B025F937-C7B1-47D3-B67F-A62EFF666E3E}">
          <x14:id>{4060D794-C324-DD41-A3B5-F88E7A4E858B}</x14:id>
        </ext>
      </extLst>
    </cfRule>
  </conditionalFormatting>
  <conditionalFormatting sqref="H995:H1015">
    <cfRule type="dataBar" priority="243">
      <dataBar>
        <cfvo type="min"/>
        <cfvo type="max"/>
        <color rgb="FF008AEF"/>
      </dataBar>
      <extLst>
        <ext xmlns:x14="http://schemas.microsoft.com/office/spreadsheetml/2009/9/main" uri="{B025F937-C7B1-47D3-B67F-A62EFF666E3E}">
          <x14:id>{90FF7875-CDF6-DE4F-9E13-07761C098835}</x14:id>
        </ext>
      </extLst>
    </cfRule>
    <cfRule type="dataBar" priority="242">
      <dataBar>
        <cfvo type="min"/>
        <cfvo type="max"/>
        <color theme="1" tint="0.499984740745262"/>
      </dataBar>
      <extLst>
        <ext xmlns:x14="http://schemas.microsoft.com/office/spreadsheetml/2009/9/main" uri="{B025F937-C7B1-47D3-B67F-A62EFF666E3E}">
          <x14:id>{5B2C9090-95BC-9B42-AAFA-E78792C0E8B3}</x14:id>
        </ext>
      </extLst>
    </cfRule>
    <cfRule type="dataBar" priority="241">
      <dataBar showValue="0">
        <cfvo type="min"/>
        <cfvo type="max"/>
        <color theme="1" tint="0.499984740745262"/>
      </dataBar>
      <extLst>
        <ext xmlns:x14="http://schemas.microsoft.com/office/spreadsheetml/2009/9/main" uri="{B025F937-C7B1-47D3-B67F-A62EFF666E3E}">
          <x14:id>{17F0A95C-EF1C-B147-8609-210BF9C63572}</x14:id>
        </ext>
      </extLst>
    </cfRule>
  </conditionalFormatting>
  <conditionalFormatting sqref="H1017:H1047">
    <cfRule type="dataBar" priority="239">
      <dataBar>
        <cfvo type="min"/>
        <cfvo type="max"/>
        <color theme="1" tint="0.499984740745262"/>
      </dataBar>
      <extLst>
        <ext xmlns:x14="http://schemas.microsoft.com/office/spreadsheetml/2009/9/main" uri="{B025F937-C7B1-47D3-B67F-A62EFF666E3E}">
          <x14:id>{1564E03A-CDBD-6841-98B6-C50A7FD461AD}</x14:id>
        </ext>
      </extLst>
    </cfRule>
    <cfRule type="dataBar" priority="240">
      <dataBar>
        <cfvo type="min"/>
        <cfvo type="max"/>
        <color rgb="FF008AEF"/>
      </dataBar>
      <extLst>
        <ext xmlns:x14="http://schemas.microsoft.com/office/spreadsheetml/2009/9/main" uri="{B025F937-C7B1-47D3-B67F-A62EFF666E3E}">
          <x14:id>{BCF2DF1C-66E7-E247-8CAF-E26D13078545}</x14:id>
        </ext>
      </extLst>
    </cfRule>
    <cfRule type="dataBar" priority="238">
      <dataBar showValue="0">
        <cfvo type="min"/>
        <cfvo type="max"/>
        <color theme="1" tint="0.499984740745262"/>
      </dataBar>
      <extLst>
        <ext xmlns:x14="http://schemas.microsoft.com/office/spreadsheetml/2009/9/main" uri="{B025F937-C7B1-47D3-B67F-A62EFF666E3E}">
          <x14:id>{C274B54F-215E-7345-A7B3-C3DBD001A880}</x14:id>
        </ext>
      </extLst>
    </cfRule>
  </conditionalFormatting>
  <conditionalFormatting sqref="H1049:H1083">
    <cfRule type="dataBar" priority="237">
      <dataBar>
        <cfvo type="min"/>
        <cfvo type="max"/>
        <color rgb="FF008AEF"/>
      </dataBar>
      <extLst>
        <ext xmlns:x14="http://schemas.microsoft.com/office/spreadsheetml/2009/9/main" uri="{B025F937-C7B1-47D3-B67F-A62EFF666E3E}">
          <x14:id>{0B2DD9E4-AA45-0143-8146-18C35F9B84C1}</x14:id>
        </ext>
      </extLst>
    </cfRule>
    <cfRule type="dataBar" priority="236">
      <dataBar>
        <cfvo type="min"/>
        <cfvo type="max"/>
        <color theme="1" tint="0.499984740745262"/>
      </dataBar>
      <extLst>
        <ext xmlns:x14="http://schemas.microsoft.com/office/spreadsheetml/2009/9/main" uri="{B025F937-C7B1-47D3-B67F-A62EFF666E3E}">
          <x14:id>{F2E3096F-D9BE-3C4A-A6F8-814D5EAF9EDC}</x14:id>
        </ext>
      </extLst>
    </cfRule>
    <cfRule type="dataBar" priority="235">
      <dataBar showValue="0">
        <cfvo type="min"/>
        <cfvo type="max"/>
        <color theme="1" tint="0.499984740745262"/>
      </dataBar>
      <extLst>
        <ext xmlns:x14="http://schemas.microsoft.com/office/spreadsheetml/2009/9/main" uri="{B025F937-C7B1-47D3-B67F-A62EFF666E3E}">
          <x14:id>{3C08EFAC-7B60-DA4D-B3E1-54FFDBC6E203}</x14:id>
        </ext>
      </extLst>
    </cfRule>
  </conditionalFormatting>
  <conditionalFormatting sqref="H1085:H1111">
    <cfRule type="dataBar" priority="234">
      <dataBar>
        <cfvo type="min"/>
        <cfvo type="max"/>
        <color rgb="FF008AEF"/>
      </dataBar>
      <extLst>
        <ext xmlns:x14="http://schemas.microsoft.com/office/spreadsheetml/2009/9/main" uri="{B025F937-C7B1-47D3-B67F-A62EFF666E3E}">
          <x14:id>{79D3F38E-BBD7-A847-BD5C-1D27770C522F}</x14:id>
        </ext>
      </extLst>
    </cfRule>
    <cfRule type="dataBar" priority="233">
      <dataBar>
        <cfvo type="min"/>
        <cfvo type="max"/>
        <color theme="1" tint="0.499984740745262"/>
      </dataBar>
      <extLst>
        <ext xmlns:x14="http://schemas.microsoft.com/office/spreadsheetml/2009/9/main" uri="{B025F937-C7B1-47D3-B67F-A62EFF666E3E}">
          <x14:id>{1067A266-745D-874F-B06A-49D78831557B}</x14:id>
        </ext>
      </extLst>
    </cfRule>
    <cfRule type="dataBar" priority="232">
      <dataBar showValue="0">
        <cfvo type="min"/>
        <cfvo type="max"/>
        <color theme="1" tint="0.499984740745262"/>
      </dataBar>
      <extLst>
        <ext xmlns:x14="http://schemas.microsoft.com/office/spreadsheetml/2009/9/main" uri="{B025F937-C7B1-47D3-B67F-A62EFF666E3E}">
          <x14:id>{1BCB7E4D-97E5-FA4A-8B53-EC4975EC9FE6}</x14:id>
        </ext>
      </extLst>
    </cfRule>
  </conditionalFormatting>
  <conditionalFormatting sqref="H1113:H1143">
    <cfRule type="dataBar" priority="231">
      <dataBar>
        <cfvo type="min"/>
        <cfvo type="max"/>
        <color rgb="FF008AEF"/>
      </dataBar>
      <extLst>
        <ext xmlns:x14="http://schemas.microsoft.com/office/spreadsheetml/2009/9/main" uri="{B025F937-C7B1-47D3-B67F-A62EFF666E3E}">
          <x14:id>{AFA92BF4-C28A-FD44-96AF-96D96ED5DD79}</x14:id>
        </ext>
      </extLst>
    </cfRule>
    <cfRule type="dataBar" priority="230">
      <dataBar>
        <cfvo type="min"/>
        <cfvo type="max"/>
        <color theme="1" tint="0.499984740745262"/>
      </dataBar>
      <extLst>
        <ext xmlns:x14="http://schemas.microsoft.com/office/spreadsheetml/2009/9/main" uri="{B025F937-C7B1-47D3-B67F-A62EFF666E3E}">
          <x14:id>{AFF795FF-7F6F-9541-A701-E28A09EFF62F}</x14:id>
        </ext>
      </extLst>
    </cfRule>
    <cfRule type="dataBar" priority="229">
      <dataBar showValue="0">
        <cfvo type="min"/>
        <cfvo type="max"/>
        <color theme="1" tint="0.499984740745262"/>
      </dataBar>
      <extLst>
        <ext xmlns:x14="http://schemas.microsoft.com/office/spreadsheetml/2009/9/main" uri="{B025F937-C7B1-47D3-B67F-A62EFF666E3E}">
          <x14:id>{E574F4B4-076E-1F45-919A-0006E09511D4}</x14:id>
        </ext>
      </extLst>
    </cfRule>
  </conditionalFormatting>
  <conditionalFormatting sqref="H1145:H1174">
    <cfRule type="dataBar" priority="228">
      <dataBar>
        <cfvo type="min"/>
        <cfvo type="max"/>
        <color rgb="FF008AEF"/>
      </dataBar>
      <extLst>
        <ext xmlns:x14="http://schemas.microsoft.com/office/spreadsheetml/2009/9/main" uri="{B025F937-C7B1-47D3-B67F-A62EFF666E3E}">
          <x14:id>{ABC12DB4-700F-CF4C-AFFB-B911A6BF5877}</x14:id>
        </ext>
      </extLst>
    </cfRule>
    <cfRule type="dataBar" priority="227">
      <dataBar>
        <cfvo type="min"/>
        <cfvo type="max"/>
        <color theme="1" tint="0.499984740745262"/>
      </dataBar>
      <extLst>
        <ext xmlns:x14="http://schemas.microsoft.com/office/spreadsheetml/2009/9/main" uri="{B025F937-C7B1-47D3-B67F-A62EFF666E3E}">
          <x14:id>{95F3B72F-B959-2F49-8D0D-319C0F428228}</x14:id>
        </ext>
      </extLst>
    </cfRule>
    <cfRule type="dataBar" priority="226">
      <dataBar showValue="0">
        <cfvo type="min"/>
        <cfvo type="max"/>
        <color theme="1" tint="0.499984740745262"/>
      </dataBar>
      <extLst>
        <ext xmlns:x14="http://schemas.microsoft.com/office/spreadsheetml/2009/9/main" uri="{B025F937-C7B1-47D3-B67F-A62EFF666E3E}">
          <x14:id>{416F8A22-AD0B-0F4A-8289-66B2DF961983}</x14:id>
        </ext>
      </extLst>
    </cfRule>
  </conditionalFormatting>
  <conditionalFormatting sqref="H1176:H1185">
    <cfRule type="dataBar" priority="225">
      <dataBar>
        <cfvo type="min"/>
        <cfvo type="max"/>
        <color rgb="FF008AEF"/>
      </dataBar>
      <extLst>
        <ext xmlns:x14="http://schemas.microsoft.com/office/spreadsheetml/2009/9/main" uri="{B025F937-C7B1-47D3-B67F-A62EFF666E3E}">
          <x14:id>{E54DA59E-F1A6-DC43-8F0C-34DFA237208D}</x14:id>
        </ext>
      </extLst>
    </cfRule>
    <cfRule type="dataBar" priority="224">
      <dataBar>
        <cfvo type="min"/>
        <cfvo type="max"/>
        <color theme="1" tint="0.499984740745262"/>
      </dataBar>
      <extLst>
        <ext xmlns:x14="http://schemas.microsoft.com/office/spreadsheetml/2009/9/main" uri="{B025F937-C7B1-47D3-B67F-A62EFF666E3E}">
          <x14:id>{526FC064-C36E-6D4B-B9D1-187BE014545F}</x14:id>
        </ext>
      </extLst>
    </cfRule>
    <cfRule type="dataBar" priority="223">
      <dataBar showValue="0">
        <cfvo type="min"/>
        <cfvo type="max"/>
        <color theme="1" tint="0.499984740745262"/>
      </dataBar>
      <extLst>
        <ext xmlns:x14="http://schemas.microsoft.com/office/spreadsheetml/2009/9/main" uri="{B025F937-C7B1-47D3-B67F-A62EFF666E3E}">
          <x14:id>{7C85D6BC-553C-6246-A094-76955FEDBACC}</x14:id>
        </ext>
      </extLst>
    </cfRule>
  </conditionalFormatting>
  <conditionalFormatting sqref="H1187:H1202">
    <cfRule type="dataBar" priority="220">
      <dataBar showValue="0">
        <cfvo type="min"/>
        <cfvo type="max"/>
        <color theme="1" tint="0.499984740745262"/>
      </dataBar>
      <extLst>
        <ext xmlns:x14="http://schemas.microsoft.com/office/spreadsheetml/2009/9/main" uri="{B025F937-C7B1-47D3-B67F-A62EFF666E3E}">
          <x14:id>{EDB3E476-AA3A-EC45-B563-B69F4D74F2ED}</x14:id>
        </ext>
      </extLst>
    </cfRule>
    <cfRule type="dataBar" priority="221">
      <dataBar>
        <cfvo type="min"/>
        <cfvo type="max"/>
        <color theme="1" tint="0.499984740745262"/>
      </dataBar>
      <extLst>
        <ext xmlns:x14="http://schemas.microsoft.com/office/spreadsheetml/2009/9/main" uri="{B025F937-C7B1-47D3-B67F-A62EFF666E3E}">
          <x14:id>{906E2B03-2FD2-9642-A65D-A3567B6AFA9E}</x14:id>
        </ext>
      </extLst>
    </cfRule>
    <cfRule type="dataBar" priority="222">
      <dataBar>
        <cfvo type="min"/>
        <cfvo type="max"/>
        <color rgb="FF008AEF"/>
      </dataBar>
      <extLst>
        <ext xmlns:x14="http://schemas.microsoft.com/office/spreadsheetml/2009/9/main" uri="{B025F937-C7B1-47D3-B67F-A62EFF666E3E}">
          <x14:id>{13973C8D-A1C4-844D-BBAF-0430BB3C96AB}</x14:id>
        </ext>
      </extLst>
    </cfRule>
  </conditionalFormatting>
  <conditionalFormatting sqref="H1205:H1211">
    <cfRule type="dataBar" priority="219">
      <dataBar>
        <cfvo type="min"/>
        <cfvo type="max"/>
        <color rgb="FF008AEF"/>
      </dataBar>
      <extLst>
        <ext xmlns:x14="http://schemas.microsoft.com/office/spreadsheetml/2009/9/main" uri="{B025F937-C7B1-47D3-B67F-A62EFF666E3E}">
          <x14:id>{1A01D3B0-A035-2148-9492-2709ECAADB92}</x14:id>
        </ext>
      </extLst>
    </cfRule>
    <cfRule type="dataBar" priority="218">
      <dataBar>
        <cfvo type="min"/>
        <cfvo type="max"/>
        <color theme="1" tint="0.499984740745262"/>
      </dataBar>
      <extLst>
        <ext xmlns:x14="http://schemas.microsoft.com/office/spreadsheetml/2009/9/main" uri="{B025F937-C7B1-47D3-B67F-A62EFF666E3E}">
          <x14:id>{9F4F3F4E-0371-CC4A-95E9-10E37AB53E29}</x14:id>
        </ext>
      </extLst>
    </cfRule>
    <cfRule type="dataBar" priority="217">
      <dataBar showValue="0">
        <cfvo type="min"/>
        <cfvo type="max"/>
        <color theme="1" tint="0.499984740745262"/>
      </dataBar>
      <extLst>
        <ext xmlns:x14="http://schemas.microsoft.com/office/spreadsheetml/2009/9/main" uri="{B025F937-C7B1-47D3-B67F-A62EFF666E3E}">
          <x14:id>{892703D9-B371-9749-8130-69842DCAF939}</x14:id>
        </ext>
      </extLst>
    </cfRule>
  </conditionalFormatting>
  <conditionalFormatting sqref="H1213:H1214">
    <cfRule type="dataBar" priority="216">
      <dataBar>
        <cfvo type="min"/>
        <cfvo type="max"/>
        <color rgb="FF008AEF"/>
      </dataBar>
      <extLst>
        <ext xmlns:x14="http://schemas.microsoft.com/office/spreadsheetml/2009/9/main" uri="{B025F937-C7B1-47D3-B67F-A62EFF666E3E}">
          <x14:id>{3C73A71F-6641-1D41-AB3A-67D0FB318235}</x14:id>
        </ext>
      </extLst>
    </cfRule>
    <cfRule type="dataBar" priority="215">
      <dataBar>
        <cfvo type="min"/>
        <cfvo type="max"/>
        <color theme="1" tint="0.499984740745262"/>
      </dataBar>
      <extLst>
        <ext xmlns:x14="http://schemas.microsoft.com/office/spreadsheetml/2009/9/main" uri="{B025F937-C7B1-47D3-B67F-A62EFF666E3E}">
          <x14:id>{05987883-B79B-104E-AA38-AC8A5506AEA6}</x14:id>
        </ext>
      </extLst>
    </cfRule>
    <cfRule type="dataBar" priority="214">
      <dataBar showValue="0">
        <cfvo type="min"/>
        <cfvo type="max"/>
        <color theme="1" tint="0.499984740745262"/>
      </dataBar>
      <extLst>
        <ext xmlns:x14="http://schemas.microsoft.com/office/spreadsheetml/2009/9/main" uri="{B025F937-C7B1-47D3-B67F-A62EFF666E3E}">
          <x14:id>{69AB047A-FA93-F94A-9E6F-7D5DC0432140}</x14:id>
        </ext>
      </extLst>
    </cfRule>
  </conditionalFormatting>
  <conditionalFormatting sqref="H1216:H1246">
    <cfRule type="dataBar" priority="213">
      <dataBar>
        <cfvo type="min"/>
        <cfvo type="max"/>
        <color rgb="FF008AEF"/>
      </dataBar>
      <extLst>
        <ext xmlns:x14="http://schemas.microsoft.com/office/spreadsheetml/2009/9/main" uri="{B025F937-C7B1-47D3-B67F-A62EFF666E3E}">
          <x14:id>{73D504C0-A539-8648-B811-C4314ABDF3CF}</x14:id>
        </ext>
      </extLst>
    </cfRule>
    <cfRule type="dataBar" priority="212">
      <dataBar>
        <cfvo type="min"/>
        <cfvo type="max"/>
        <color theme="1" tint="0.499984740745262"/>
      </dataBar>
      <extLst>
        <ext xmlns:x14="http://schemas.microsoft.com/office/spreadsheetml/2009/9/main" uri="{B025F937-C7B1-47D3-B67F-A62EFF666E3E}">
          <x14:id>{61B81017-9398-4E43-AF8F-598C546BF0D9}</x14:id>
        </ext>
      </extLst>
    </cfRule>
    <cfRule type="dataBar" priority="211">
      <dataBar showValue="0">
        <cfvo type="min"/>
        <cfvo type="max"/>
        <color theme="1" tint="0.499984740745262"/>
      </dataBar>
      <extLst>
        <ext xmlns:x14="http://schemas.microsoft.com/office/spreadsheetml/2009/9/main" uri="{B025F937-C7B1-47D3-B67F-A62EFF666E3E}">
          <x14:id>{66559D77-8E8F-2A48-B4F0-AD4CF130CB2A}</x14:id>
        </ext>
      </extLst>
    </cfRule>
  </conditionalFormatting>
  <conditionalFormatting sqref="H1248:H1278">
    <cfRule type="dataBar" priority="210">
      <dataBar>
        <cfvo type="min"/>
        <cfvo type="max"/>
        <color rgb="FF008AEF"/>
      </dataBar>
      <extLst>
        <ext xmlns:x14="http://schemas.microsoft.com/office/spreadsheetml/2009/9/main" uri="{B025F937-C7B1-47D3-B67F-A62EFF666E3E}">
          <x14:id>{2FB8C795-7E37-C14B-BE56-ACCB7C16BBA6}</x14:id>
        </ext>
      </extLst>
    </cfRule>
    <cfRule type="dataBar" priority="209">
      <dataBar>
        <cfvo type="min"/>
        <cfvo type="max"/>
        <color theme="1" tint="0.499984740745262"/>
      </dataBar>
      <extLst>
        <ext xmlns:x14="http://schemas.microsoft.com/office/spreadsheetml/2009/9/main" uri="{B025F937-C7B1-47D3-B67F-A62EFF666E3E}">
          <x14:id>{B1BE7C55-55E2-FA4E-92C4-247722C94988}</x14:id>
        </ext>
      </extLst>
    </cfRule>
    <cfRule type="dataBar" priority="208">
      <dataBar showValue="0">
        <cfvo type="min"/>
        <cfvo type="max"/>
        <color theme="1" tint="0.499984740745262"/>
      </dataBar>
      <extLst>
        <ext xmlns:x14="http://schemas.microsoft.com/office/spreadsheetml/2009/9/main" uri="{B025F937-C7B1-47D3-B67F-A62EFF666E3E}">
          <x14:id>{78133D3E-BD48-C542-8F03-E521C72746BE}</x14:id>
        </ext>
      </extLst>
    </cfRule>
  </conditionalFormatting>
  <conditionalFormatting sqref="H1281:H1472">
    <cfRule type="dataBar" priority="207">
      <dataBar>
        <cfvo type="min"/>
        <cfvo type="max"/>
        <color rgb="FF008AEF"/>
      </dataBar>
      <extLst>
        <ext xmlns:x14="http://schemas.microsoft.com/office/spreadsheetml/2009/9/main" uri="{B025F937-C7B1-47D3-B67F-A62EFF666E3E}">
          <x14:id>{1B0DB6D5-A5D2-7149-ABEB-97EB3C421FD8}</x14:id>
        </ext>
      </extLst>
    </cfRule>
    <cfRule type="dataBar" priority="206">
      <dataBar>
        <cfvo type="min"/>
        <cfvo type="max"/>
        <color theme="1" tint="0.499984740745262"/>
      </dataBar>
      <extLst>
        <ext xmlns:x14="http://schemas.microsoft.com/office/spreadsheetml/2009/9/main" uri="{B025F937-C7B1-47D3-B67F-A62EFF666E3E}">
          <x14:id>{752E49C4-A55D-2D46-9900-1E71251BEA54}</x14:id>
        </ext>
      </extLst>
    </cfRule>
    <cfRule type="dataBar" priority="205">
      <dataBar showValue="0">
        <cfvo type="min"/>
        <cfvo type="max"/>
        <color theme="1" tint="0.499984740745262"/>
      </dataBar>
      <extLst>
        <ext xmlns:x14="http://schemas.microsoft.com/office/spreadsheetml/2009/9/main" uri="{B025F937-C7B1-47D3-B67F-A62EFF666E3E}">
          <x14:id>{B4D3CE55-CC6C-1E4D-A64D-0E642329D50A}</x14:id>
        </ext>
      </extLst>
    </cfRule>
  </conditionalFormatting>
  <conditionalFormatting sqref="H1475:H1487">
    <cfRule type="dataBar" priority="204">
      <dataBar>
        <cfvo type="min"/>
        <cfvo type="max"/>
        <color rgb="FF008AEF"/>
      </dataBar>
      <extLst>
        <ext xmlns:x14="http://schemas.microsoft.com/office/spreadsheetml/2009/9/main" uri="{B025F937-C7B1-47D3-B67F-A62EFF666E3E}">
          <x14:id>{D60E9385-C835-1D4D-9E1E-EEC8D6FC3E09}</x14:id>
        </ext>
      </extLst>
    </cfRule>
    <cfRule type="dataBar" priority="203">
      <dataBar>
        <cfvo type="min"/>
        <cfvo type="max"/>
        <color theme="1" tint="0.499984740745262"/>
      </dataBar>
      <extLst>
        <ext xmlns:x14="http://schemas.microsoft.com/office/spreadsheetml/2009/9/main" uri="{B025F937-C7B1-47D3-B67F-A62EFF666E3E}">
          <x14:id>{29305823-25BB-3442-BF0D-EF14C2D48B88}</x14:id>
        </ext>
      </extLst>
    </cfRule>
    <cfRule type="dataBar" priority="202">
      <dataBar showValue="0">
        <cfvo type="min"/>
        <cfvo type="max"/>
        <color theme="1" tint="0.499984740745262"/>
      </dataBar>
      <extLst>
        <ext xmlns:x14="http://schemas.microsoft.com/office/spreadsheetml/2009/9/main" uri="{B025F937-C7B1-47D3-B67F-A62EFF666E3E}">
          <x14:id>{5EA55C82-403A-874B-B70A-EE03E561CE10}</x14:id>
        </ext>
      </extLst>
    </cfRule>
  </conditionalFormatting>
  <conditionalFormatting sqref="H1489:H1520">
    <cfRule type="dataBar" priority="201">
      <dataBar>
        <cfvo type="min"/>
        <cfvo type="max"/>
        <color rgb="FF008AEF"/>
      </dataBar>
      <extLst>
        <ext xmlns:x14="http://schemas.microsoft.com/office/spreadsheetml/2009/9/main" uri="{B025F937-C7B1-47D3-B67F-A62EFF666E3E}">
          <x14:id>{1763B787-AF3A-6143-9B9D-DBD43F96AED9}</x14:id>
        </ext>
      </extLst>
    </cfRule>
    <cfRule type="dataBar" priority="200">
      <dataBar>
        <cfvo type="min"/>
        <cfvo type="max"/>
        <color theme="1" tint="0.499984740745262"/>
      </dataBar>
      <extLst>
        <ext xmlns:x14="http://schemas.microsoft.com/office/spreadsheetml/2009/9/main" uri="{B025F937-C7B1-47D3-B67F-A62EFF666E3E}">
          <x14:id>{9B09F91A-1D18-364A-9EA8-B7FCD4BDEBBC}</x14:id>
        </ext>
      </extLst>
    </cfRule>
    <cfRule type="dataBar" priority="199">
      <dataBar showValue="0">
        <cfvo type="min"/>
        <cfvo type="max"/>
        <color theme="1" tint="0.499984740745262"/>
      </dataBar>
      <extLst>
        <ext xmlns:x14="http://schemas.microsoft.com/office/spreadsheetml/2009/9/main" uri="{B025F937-C7B1-47D3-B67F-A62EFF666E3E}">
          <x14:id>{EF140861-458C-FB46-BE3B-73BF38FBC649}</x14:id>
        </ext>
      </extLst>
    </cfRule>
  </conditionalFormatting>
  <conditionalFormatting sqref="H1522:H1551">
    <cfRule type="dataBar" priority="196">
      <dataBar showValue="0">
        <cfvo type="min"/>
        <cfvo type="max"/>
        <color theme="1" tint="0.499984740745262"/>
      </dataBar>
      <extLst>
        <ext xmlns:x14="http://schemas.microsoft.com/office/spreadsheetml/2009/9/main" uri="{B025F937-C7B1-47D3-B67F-A62EFF666E3E}">
          <x14:id>{29CD85AF-2B55-334A-9F78-B8D4BE1129ED}</x14:id>
        </ext>
      </extLst>
    </cfRule>
    <cfRule type="dataBar" priority="197">
      <dataBar>
        <cfvo type="min"/>
        <cfvo type="max"/>
        <color theme="1" tint="0.499984740745262"/>
      </dataBar>
      <extLst>
        <ext xmlns:x14="http://schemas.microsoft.com/office/spreadsheetml/2009/9/main" uri="{B025F937-C7B1-47D3-B67F-A62EFF666E3E}">
          <x14:id>{31F389E1-8FBE-C843-A8B9-95CBF26400A8}</x14:id>
        </ext>
      </extLst>
    </cfRule>
    <cfRule type="dataBar" priority="198">
      <dataBar>
        <cfvo type="min"/>
        <cfvo type="max"/>
        <color rgb="FF008AEF"/>
      </dataBar>
      <extLst>
        <ext xmlns:x14="http://schemas.microsoft.com/office/spreadsheetml/2009/9/main" uri="{B025F937-C7B1-47D3-B67F-A62EFF666E3E}">
          <x14:id>{2D5D4B1E-005E-F24C-851E-43A0D1AC73A2}</x14:id>
        </ext>
      </extLst>
    </cfRule>
  </conditionalFormatting>
  <conditionalFormatting sqref="H1553:H1603">
    <cfRule type="dataBar" priority="194">
      <dataBar>
        <cfvo type="min"/>
        <cfvo type="max"/>
        <color theme="1" tint="0.499984740745262"/>
      </dataBar>
      <extLst>
        <ext xmlns:x14="http://schemas.microsoft.com/office/spreadsheetml/2009/9/main" uri="{B025F937-C7B1-47D3-B67F-A62EFF666E3E}">
          <x14:id>{32ABDF3A-E48C-2D42-9CD4-4F465A0F689F}</x14:id>
        </ext>
      </extLst>
    </cfRule>
    <cfRule type="dataBar" priority="193">
      <dataBar showValue="0">
        <cfvo type="min"/>
        <cfvo type="max"/>
        <color theme="1" tint="0.499984740745262"/>
      </dataBar>
      <extLst>
        <ext xmlns:x14="http://schemas.microsoft.com/office/spreadsheetml/2009/9/main" uri="{B025F937-C7B1-47D3-B67F-A62EFF666E3E}">
          <x14:id>{9E66DFD9-0D56-A744-A2EF-52E7ED192FF7}</x14:id>
        </ext>
      </extLst>
    </cfRule>
    <cfRule type="dataBar" priority="195">
      <dataBar>
        <cfvo type="min"/>
        <cfvo type="max"/>
        <color rgb="FF008AEF"/>
      </dataBar>
      <extLst>
        <ext xmlns:x14="http://schemas.microsoft.com/office/spreadsheetml/2009/9/main" uri="{B025F937-C7B1-47D3-B67F-A62EFF666E3E}">
          <x14:id>{9958EACF-E65A-A049-8DBD-C8E5C91D66A7}</x14:id>
        </ext>
      </extLst>
    </cfRule>
  </conditionalFormatting>
  <conditionalFormatting sqref="H1606:H1612">
    <cfRule type="dataBar" priority="192">
      <dataBar>
        <cfvo type="min"/>
        <cfvo type="max"/>
        <color rgb="FF008AEF"/>
      </dataBar>
      <extLst>
        <ext xmlns:x14="http://schemas.microsoft.com/office/spreadsheetml/2009/9/main" uri="{B025F937-C7B1-47D3-B67F-A62EFF666E3E}">
          <x14:id>{D897AED5-3EDF-4B42-82EA-4EA73023C9F2}</x14:id>
        </ext>
      </extLst>
    </cfRule>
    <cfRule type="dataBar" priority="191">
      <dataBar>
        <cfvo type="min"/>
        <cfvo type="max"/>
        <color theme="1" tint="0.499984740745262"/>
      </dataBar>
      <extLst>
        <ext xmlns:x14="http://schemas.microsoft.com/office/spreadsheetml/2009/9/main" uri="{B025F937-C7B1-47D3-B67F-A62EFF666E3E}">
          <x14:id>{E0279548-DF59-4246-8A94-08C6236C0D7F}</x14:id>
        </ext>
      </extLst>
    </cfRule>
    <cfRule type="dataBar" priority="190">
      <dataBar showValue="0">
        <cfvo type="min"/>
        <cfvo type="max"/>
        <color theme="1" tint="0.499984740745262"/>
      </dataBar>
      <extLst>
        <ext xmlns:x14="http://schemas.microsoft.com/office/spreadsheetml/2009/9/main" uri="{B025F937-C7B1-47D3-B67F-A62EFF666E3E}">
          <x14:id>{48B7A7C2-7709-D140-8D43-2E6771E0C386}</x14:id>
        </ext>
      </extLst>
    </cfRule>
  </conditionalFormatting>
  <conditionalFormatting sqref="H1615:H1618">
    <cfRule type="dataBar" priority="189">
      <dataBar>
        <cfvo type="min"/>
        <cfvo type="max"/>
        <color rgb="FF008AEF"/>
      </dataBar>
      <extLst>
        <ext xmlns:x14="http://schemas.microsoft.com/office/spreadsheetml/2009/9/main" uri="{B025F937-C7B1-47D3-B67F-A62EFF666E3E}">
          <x14:id>{292DFD76-C325-0B46-8543-9920F50FD6C4}</x14:id>
        </ext>
      </extLst>
    </cfRule>
    <cfRule type="dataBar" priority="188">
      <dataBar>
        <cfvo type="min"/>
        <cfvo type="max"/>
        <color theme="1" tint="0.499984740745262"/>
      </dataBar>
      <extLst>
        <ext xmlns:x14="http://schemas.microsoft.com/office/spreadsheetml/2009/9/main" uri="{B025F937-C7B1-47D3-B67F-A62EFF666E3E}">
          <x14:id>{08A815DE-4611-B247-9E69-40C5CFB1D979}</x14:id>
        </ext>
      </extLst>
    </cfRule>
    <cfRule type="dataBar" priority="187">
      <dataBar showValue="0">
        <cfvo type="min"/>
        <cfvo type="max"/>
        <color theme="1" tint="0.499984740745262"/>
      </dataBar>
      <extLst>
        <ext xmlns:x14="http://schemas.microsoft.com/office/spreadsheetml/2009/9/main" uri="{B025F937-C7B1-47D3-B67F-A62EFF666E3E}">
          <x14:id>{AEE73F87-A55A-7F4E-AF36-09F1F6EC5075}</x14:id>
        </ext>
      </extLst>
    </cfRule>
  </conditionalFormatting>
  <conditionalFormatting sqref="H1620:H1621">
    <cfRule type="dataBar" priority="186">
      <dataBar>
        <cfvo type="min"/>
        <cfvo type="max"/>
        <color rgb="FF008AEF"/>
      </dataBar>
      <extLst>
        <ext xmlns:x14="http://schemas.microsoft.com/office/spreadsheetml/2009/9/main" uri="{B025F937-C7B1-47D3-B67F-A62EFF666E3E}">
          <x14:id>{4B6FCB87-95ED-3B4D-AA05-00846A5DE091}</x14:id>
        </ext>
      </extLst>
    </cfRule>
    <cfRule type="dataBar" priority="185">
      <dataBar>
        <cfvo type="min"/>
        <cfvo type="max"/>
        <color theme="1" tint="0.499984740745262"/>
      </dataBar>
      <extLst>
        <ext xmlns:x14="http://schemas.microsoft.com/office/spreadsheetml/2009/9/main" uri="{B025F937-C7B1-47D3-B67F-A62EFF666E3E}">
          <x14:id>{91DA4B86-B993-6C49-9FAA-8E713D048D1A}</x14:id>
        </ext>
      </extLst>
    </cfRule>
    <cfRule type="dataBar" priority="184">
      <dataBar showValue="0">
        <cfvo type="min"/>
        <cfvo type="max"/>
        <color theme="1" tint="0.499984740745262"/>
      </dataBar>
      <extLst>
        <ext xmlns:x14="http://schemas.microsoft.com/office/spreadsheetml/2009/9/main" uri="{B025F937-C7B1-47D3-B67F-A62EFF666E3E}">
          <x14:id>{3198EB2C-6618-CF4A-84B5-F2F6E40B31FD}</x14:id>
        </ext>
      </extLst>
    </cfRule>
  </conditionalFormatting>
  <conditionalFormatting sqref="H1623:H1624">
    <cfRule type="dataBar" priority="181">
      <dataBar showValue="0">
        <cfvo type="min"/>
        <cfvo type="max"/>
        <color theme="1" tint="0.499984740745262"/>
      </dataBar>
      <extLst>
        <ext xmlns:x14="http://schemas.microsoft.com/office/spreadsheetml/2009/9/main" uri="{B025F937-C7B1-47D3-B67F-A62EFF666E3E}">
          <x14:id>{ACD51C63-9DBF-2D4B-B0A1-8C1A8D011373}</x14:id>
        </ext>
      </extLst>
    </cfRule>
    <cfRule type="dataBar" priority="182">
      <dataBar>
        <cfvo type="min"/>
        <cfvo type="max"/>
        <color theme="1" tint="0.499984740745262"/>
      </dataBar>
      <extLst>
        <ext xmlns:x14="http://schemas.microsoft.com/office/spreadsheetml/2009/9/main" uri="{B025F937-C7B1-47D3-B67F-A62EFF666E3E}">
          <x14:id>{8727D9EF-7F4C-F54F-A1A7-4DBC819EC05A}</x14:id>
        </ext>
      </extLst>
    </cfRule>
    <cfRule type="dataBar" priority="183">
      <dataBar>
        <cfvo type="min"/>
        <cfvo type="max"/>
        <color rgb="FF008AEF"/>
      </dataBar>
      <extLst>
        <ext xmlns:x14="http://schemas.microsoft.com/office/spreadsheetml/2009/9/main" uri="{B025F937-C7B1-47D3-B67F-A62EFF666E3E}">
          <x14:id>{D403132F-BE0B-5749-9BD0-41BED7AE7181}</x14:id>
        </ext>
      </extLst>
    </cfRule>
  </conditionalFormatting>
  <conditionalFormatting sqref="H1626:H1631">
    <cfRule type="dataBar" priority="179">
      <dataBar>
        <cfvo type="min"/>
        <cfvo type="max"/>
        <color theme="1" tint="0.499984740745262"/>
      </dataBar>
      <extLst>
        <ext xmlns:x14="http://schemas.microsoft.com/office/spreadsheetml/2009/9/main" uri="{B025F937-C7B1-47D3-B67F-A62EFF666E3E}">
          <x14:id>{A34E7EE8-42A3-2944-85C4-9E3ACE3A0218}</x14:id>
        </ext>
      </extLst>
    </cfRule>
    <cfRule type="dataBar" priority="178">
      <dataBar showValue="0">
        <cfvo type="min"/>
        <cfvo type="max"/>
        <color theme="1" tint="0.499984740745262"/>
      </dataBar>
      <extLst>
        <ext xmlns:x14="http://schemas.microsoft.com/office/spreadsheetml/2009/9/main" uri="{B025F937-C7B1-47D3-B67F-A62EFF666E3E}">
          <x14:id>{EE36C8EB-53CF-B34B-AE3B-DF6B73A083C2}</x14:id>
        </ext>
      </extLst>
    </cfRule>
    <cfRule type="dataBar" priority="180">
      <dataBar>
        <cfvo type="min"/>
        <cfvo type="max"/>
        <color rgb="FF008AEF"/>
      </dataBar>
      <extLst>
        <ext xmlns:x14="http://schemas.microsoft.com/office/spreadsheetml/2009/9/main" uri="{B025F937-C7B1-47D3-B67F-A62EFF666E3E}">
          <x14:id>{826A78ED-F8C1-CD42-8B0E-0D21F08D384A}</x14:id>
        </ext>
      </extLst>
    </cfRule>
  </conditionalFormatting>
  <conditionalFormatting sqref="H1633:H1640">
    <cfRule type="dataBar" priority="177">
      <dataBar>
        <cfvo type="min"/>
        <cfvo type="max"/>
        <color rgb="FF008AEF"/>
      </dataBar>
      <extLst>
        <ext xmlns:x14="http://schemas.microsoft.com/office/spreadsheetml/2009/9/main" uri="{B025F937-C7B1-47D3-B67F-A62EFF666E3E}">
          <x14:id>{C68D30A0-A13F-F44F-A3B7-5F81A01806AC}</x14:id>
        </ext>
      </extLst>
    </cfRule>
    <cfRule type="dataBar" priority="176">
      <dataBar>
        <cfvo type="min"/>
        <cfvo type="max"/>
        <color theme="1" tint="0.499984740745262"/>
      </dataBar>
      <extLst>
        <ext xmlns:x14="http://schemas.microsoft.com/office/spreadsheetml/2009/9/main" uri="{B025F937-C7B1-47D3-B67F-A62EFF666E3E}">
          <x14:id>{D3345415-1146-2148-926F-B3B5C678734E}</x14:id>
        </ext>
      </extLst>
    </cfRule>
    <cfRule type="dataBar" priority="175">
      <dataBar showValue="0">
        <cfvo type="min"/>
        <cfvo type="max"/>
        <color theme="1" tint="0.499984740745262"/>
      </dataBar>
      <extLst>
        <ext xmlns:x14="http://schemas.microsoft.com/office/spreadsheetml/2009/9/main" uri="{B025F937-C7B1-47D3-B67F-A62EFF666E3E}">
          <x14:id>{807F4006-2513-214F-9CB7-19CDD052CB7D}</x14:id>
        </ext>
      </extLst>
    </cfRule>
  </conditionalFormatting>
  <conditionalFormatting sqref="H1643:H1646">
    <cfRule type="dataBar" priority="174">
      <dataBar>
        <cfvo type="min"/>
        <cfvo type="max"/>
        <color rgb="FF008AEF"/>
      </dataBar>
      <extLst>
        <ext xmlns:x14="http://schemas.microsoft.com/office/spreadsheetml/2009/9/main" uri="{B025F937-C7B1-47D3-B67F-A62EFF666E3E}">
          <x14:id>{14FCEFD6-B03E-2745-81C9-7760A052C94F}</x14:id>
        </ext>
      </extLst>
    </cfRule>
    <cfRule type="dataBar" priority="173">
      <dataBar>
        <cfvo type="min"/>
        <cfvo type="max"/>
        <color theme="1" tint="0.499984740745262"/>
      </dataBar>
      <extLst>
        <ext xmlns:x14="http://schemas.microsoft.com/office/spreadsheetml/2009/9/main" uri="{B025F937-C7B1-47D3-B67F-A62EFF666E3E}">
          <x14:id>{3EE50B4E-F0C6-F047-B071-BEE063CD8E80}</x14:id>
        </ext>
      </extLst>
    </cfRule>
    <cfRule type="dataBar" priority="172">
      <dataBar showValue="0">
        <cfvo type="min"/>
        <cfvo type="max"/>
        <color theme="1" tint="0.499984740745262"/>
      </dataBar>
      <extLst>
        <ext xmlns:x14="http://schemas.microsoft.com/office/spreadsheetml/2009/9/main" uri="{B025F937-C7B1-47D3-B67F-A62EFF666E3E}">
          <x14:id>{6D0F2490-2CC2-A64F-A7FF-6AF0262986EB}</x14:id>
        </ext>
      </extLst>
    </cfRule>
  </conditionalFormatting>
  <conditionalFormatting sqref="H1648:H1650">
    <cfRule type="dataBar" priority="171">
      <dataBar>
        <cfvo type="min"/>
        <cfvo type="max"/>
        <color rgb="FF008AEF"/>
      </dataBar>
      <extLst>
        <ext xmlns:x14="http://schemas.microsoft.com/office/spreadsheetml/2009/9/main" uri="{B025F937-C7B1-47D3-B67F-A62EFF666E3E}">
          <x14:id>{CCDBF4B9-8D88-704E-99A1-887B138F3AB5}</x14:id>
        </ext>
      </extLst>
    </cfRule>
    <cfRule type="dataBar" priority="170">
      <dataBar>
        <cfvo type="min"/>
        <cfvo type="max"/>
        <color theme="1" tint="0.499984740745262"/>
      </dataBar>
      <extLst>
        <ext xmlns:x14="http://schemas.microsoft.com/office/spreadsheetml/2009/9/main" uri="{B025F937-C7B1-47D3-B67F-A62EFF666E3E}">
          <x14:id>{89469EE4-E449-6F4D-B5EB-E84877EBED48}</x14:id>
        </ext>
      </extLst>
    </cfRule>
    <cfRule type="dataBar" priority="169">
      <dataBar showValue="0">
        <cfvo type="min"/>
        <cfvo type="max"/>
        <color theme="1" tint="0.499984740745262"/>
      </dataBar>
      <extLst>
        <ext xmlns:x14="http://schemas.microsoft.com/office/spreadsheetml/2009/9/main" uri="{B025F937-C7B1-47D3-B67F-A62EFF666E3E}">
          <x14:id>{928E2E3E-769A-AD42-A3F9-3FFCABA96150}</x14:id>
        </ext>
      </extLst>
    </cfRule>
  </conditionalFormatting>
  <conditionalFormatting sqref="H1652:H1661">
    <cfRule type="dataBar" priority="166">
      <dataBar showValue="0">
        <cfvo type="min"/>
        <cfvo type="max"/>
        <color theme="1" tint="0.499984740745262"/>
      </dataBar>
      <extLst>
        <ext xmlns:x14="http://schemas.microsoft.com/office/spreadsheetml/2009/9/main" uri="{B025F937-C7B1-47D3-B67F-A62EFF666E3E}">
          <x14:id>{88A60C44-CD4F-E544-A351-1AF1C38338D2}</x14:id>
        </ext>
      </extLst>
    </cfRule>
    <cfRule type="dataBar" priority="168">
      <dataBar>
        <cfvo type="min"/>
        <cfvo type="max"/>
        <color rgb="FF008AEF"/>
      </dataBar>
      <extLst>
        <ext xmlns:x14="http://schemas.microsoft.com/office/spreadsheetml/2009/9/main" uri="{B025F937-C7B1-47D3-B67F-A62EFF666E3E}">
          <x14:id>{3F1A9785-DD31-7843-BFF9-7384973321F9}</x14:id>
        </ext>
      </extLst>
    </cfRule>
    <cfRule type="dataBar" priority="167">
      <dataBar>
        <cfvo type="min"/>
        <cfvo type="max"/>
        <color theme="1" tint="0.499984740745262"/>
      </dataBar>
      <extLst>
        <ext xmlns:x14="http://schemas.microsoft.com/office/spreadsheetml/2009/9/main" uri="{B025F937-C7B1-47D3-B67F-A62EFF666E3E}">
          <x14:id>{810699A1-ADA7-9345-8E0A-090F7ACADE56}</x14:id>
        </ext>
      </extLst>
    </cfRule>
  </conditionalFormatting>
  <conditionalFormatting sqref="H1663:H1666">
    <cfRule type="dataBar" priority="165">
      <dataBar>
        <cfvo type="min"/>
        <cfvo type="max"/>
        <color rgb="FF008AEF"/>
      </dataBar>
      <extLst>
        <ext xmlns:x14="http://schemas.microsoft.com/office/spreadsheetml/2009/9/main" uri="{B025F937-C7B1-47D3-B67F-A62EFF666E3E}">
          <x14:id>{99C87EDC-F687-0F4A-8F28-31F60B4953B3}</x14:id>
        </ext>
      </extLst>
    </cfRule>
    <cfRule type="dataBar" priority="163">
      <dataBar showValue="0">
        <cfvo type="min"/>
        <cfvo type="max"/>
        <color theme="1" tint="0.499984740745262"/>
      </dataBar>
      <extLst>
        <ext xmlns:x14="http://schemas.microsoft.com/office/spreadsheetml/2009/9/main" uri="{B025F937-C7B1-47D3-B67F-A62EFF666E3E}">
          <x14:id>{0955B4DB-5545-CC49-830D-A556291DFEE9}</x14:id>
        </ext>
      </extLst>
    </cfRule>
    <cfRule type="dataBar" priority="164">
      <dataBar>
        <cfvo type="min"/>
        <cfvo type="max"/>
        <color theme="1" tint="0.499984740745262"/>
      </dataBar>
      <extLst>
        <ext xmlns:x14="http://schemas.microsoft.com/office/spreadsheetml/2009/9/main" uri="{B025F937-C7B1-47D3-B67F-A62EFF666E3E}">
          <x14:id>{6744293B-3144-9E4B-A67F-07D308904366}</x14:id>
        </ext>
      </extLst>
    </cfRule>
  </conditionalFormatting>
  <conditionalFormatting sqref="H1668:H1701">
    <cfRule type="dataBar" priority="162">
      <dataBar>
        <cfvo type="min"/>
        <cfvo type="max"/>
        <color rgb="FF008AEF"/>
      </dataBar>
      <extLst>
        <ext xmlns:x14="http://schemas.microsoft.com/office/spreadsheetml/2009/9/main" uri="{B025F937-C7B1-47D3-B67F-A62EFF666E3E}">
          <x14:id>{1D11AE1E-139C-E14C-8973-DAFB48351A11}</x14:id>
        </ext>
      </extLst>
    </cfRule>
    <cfRule type="dataBar" priority="161">
      <dataBar>
        <cfvo type="min"/>
        <cfvo type="max"/>
        <color theme="1" tint="0.499984740745262"/>
      </dataBar>
      <extLst>
        <ext xmlns:x14="http://schemas.microsoft.com/office/spreadsheetml/2009/9/main" uri="{B025F937-C7B1-47D3-B67F-A62EFF666E3E}">
          <x14:id>{FCFE5533-4BBE-1F4C-BC8F-4EBF133BCC57}</x14:id>
        </ext>
      </extLst>
    </cfRule>
    <cfRule type="dataBar" priority="160">
      <dataBar showValue="0">
        <cfvo type="min"/>
        <cfvo type="max"/>
        <color theme="1" tint="0.499984740745262"/>
      </dataBar>
      <extLst>
        <ext xmlns:x14="http://schemas.microsoft.com/office/spreadsheetml/2009/9/main" uri="{B025F937-C7B1-47D3-B67F-A62EFF666E3E}">
          <x14:id>{9347CAE4-45C5-CA42-9E98-6D59C4963336}</x14:id>
        </ext>
      </extLst>
    </cfRule>
  </conditionalFormatting>
  <conditionalFormatting sqref="H1703:H1708">
    <cfRule type="dataBar" priority="159">
      <dataBar>
        <cfvo type="min"/>
        <cfvo type="max"/>
        <color rgb="FF008AEF"/>
      </dataBar>
      <extLst>
        <ext xmlns:x14="http://schemas.microsoft.com/office/spreadsheetml/2009/9/main" uri="{B025F937-C7B1-47D3-B67F-A62EFF666E3E}">
          <x14:id>{488EFE0D-C4DF-3041-8A32-A6B64454DE8E}</x14:id>
        </ext>
      </extLst>
    </cfRule>
    <cfRule type="dataBar" priority="158">
      <dataBar>
        <cfvo type="min"/>
        <cfvo type="max"/>
        <color theme="1" tint="0.499984740745262"/>
      </dataBar>
      <extLst>
        <ext xmlns:x14="http://schemas.microsoft.com/office/spreadsheetml/2009/9/main" uri="{B025F937-C7B1-47D3-B67F-A62EFF666E3E}">
          <x14:id>{6AC0BE84-E3A5-E442-B32F-DC8975E586EE}</x14:id>
        </ext>
      </extLst>
    </cfRule>
    <cfRule type="dataBar" priority="157">
      <dataBar showValue="0">
        <cfvo type="min"/>
        <cfvo type="max"/>
        <color theme="1" tint="0.499984740745262"/>
      </dataBar>
      <extLst>
        <ext xmlns:x14="http://schemas.microsoft.com/office/spreadsheetml/2009/9/main" uri="{B025F937-C7B1-47D3-B67F-A62EFF666E3E}">
          <x14:id>{3170C078-A0DA-1A40-A3B6-5B3580453544}</x14:id>
        </ext>
      </extLst>
    </cfRule>
  </conditionalFormatting>
  <conditionalFormatting sqref="H1710:H1718">
    <cfRule type="dataBar" priority="156">
      <dataBar>
        <cfvo type="min"/>
        <cfvo type="max"/>
        <color rgb="FF008AEF"/>
      </dataBar>
      <extLst>
        <ext xmlns:x14="http://schemas.microsoft.com/office/spreadsheetml/2009/9/main" uri="{B025F937-C7B1-47D3-B67F-A62EFF666E3E}">
          <x14:id>{4D9AF183-BA4B-DC4B-A907-300662C8936D}</x14:id>
        </ext>
      </extLst>
    </cfRule>
    <cfRule type="dataBar" priority="155">
      <dataBar>
        <cfvo type="min"/>
        <cfvo type="max"/>
        <color theme="1" tint="0.499984740745262"/>
      </dataBar>
      <extLst>
        <ext xmlns:x14="http://schemas.microsoft.com/office/spreadsheetml/2009/9/main" uri="{B025F937-C7B1-47D3-B67F-A62EFF666E3E}">
          <x14:id>{462EC616-C9AD-D244-9BCB-337E28FB222F}</x14:id>
        </ext>
      </extLst>
    </cfRule>
    <cfRule type="dataBar" priority="154">
      <dataBar showValue="0">
        <cfvo type="min"/>
        <cfvo type="max"/>
        <color theme="1" tint="0.499984740745262"/>
      </dataBar>
      <extLst>
        <ext xmlns:x14="http://schemas.microsoft.com/office/spreadsheetml/2009/9/main" uri="{B025F937-C7B1-47D3-B67F-A62EFF666E3E}">
          <x14:id>{BF3E465B-88C8-284E-AADC-C3A5D61CF68C}</x14:id>
        </ext>
      </extLst>
    </cfRule>
  </conditionalFormatting>
  <conditionalFormatting sqref="H1720:H1723">
    <cfRule type="dataBar" priority="153">
      <dataBar>
        <cfvo type="min"/>
        <cfvo type="max"/>
        <color rgb="FF008AEF"/>
      </dataBar>
      <extLst>
        <ext xmlns:x14="http://schemas.microsoft.com/office/spreadsheetml/2009/9/main" uri="{B025F937-C7B1-47D3-B67F-A62EFF666E3E}">
          <x14:id>{526E1C80-7FEC-504C-ACFE-93A1BA6F82AF}</x14:id>
        </ext>
      </extLst>
    </cfRule>
    <cfRule type="dataBar" priority="152">
      <dataBar>
        <cfvo type="min"/>
        <cfvo type="max"/>
        <color theme="1" tint="0.499984740745262"/>
      </dataBar>
      <extLst>
        <ext xmlns:x14="http://schemas.microsoft.com/office/spreadsheetml/2009/9/main" uri="{B025F937-C7B1-47D3-B67F-A62EFF666E3E}">
          <x14:id>{68AE2BB0-FDB2-3F49-BBCA-FED83B926858}</x14:id>
        </ext>
      </extLst>
    </cfRule>
    <cfRule type="dataBar" priority="151">
      <dataBar showValue="0">
        <cfvo type="min"/>
        <cfvo type="max"/>
        <color theme="1" tint="0.499984740745262"/>
      </dataBar>
      <extLst>
        <ext xmlns:x14="http://schemas.microsoft.com/office/spreadsheetml/2009/9/main" uri="{B025F937-C7B1-47D3-B67F-A62EFF666E3E}">
          <x14:id>{58C5D359-B569-844E-B41D-9549B85B03A1}</x14:id>
        </ext>
      </extLst>
    </cfRule>
  </conditionalFormatting>
  <conditionalFormatting sqref="H1726:H1733">
    <cfRule type="dataBar" priority="150">
      <dataBar>
        <cfvo type="min"/>
        <cfvo type="max"/>
        <color rgb="FF008AEF"/>
      </dataBar>
      <extLst>
        <ext xmlns:x14="http://schemas.microsoft.com/office/spreadsheetml/2009/9/main" uri="{B025F937-C7B1-47D3-B67F-A62EFF666E3E}">
          <x14:id>{70E61470-67E8-2844-92C3-0F3D26C8C464}</x14:id>
        </ext>
      </extLst>
    </cfRule>
    <cfRule type="dataBar" priority="148">
      <dataBar showValue="0">
        <cfvo type="min"/>
        <cfvo type="max"/>
        <color theme="1" tint="0.499984740745262"/>
      </dataBar>
      <extLst>
        <ext xmlns:x14="http://schemas.microsoft.com/office/spreadsheetml/2009/9/main" uri="{B025F937-C7B1-47D3-B67F-A62EFF666E3E}">
          <x14:id>{F084C809-D649-5740-B8A3-BB7B7EF2BE0D}</x14:id>
        </ext>
      </extLst>
    </cfRule>
    <cfRule type="dataBar" priority="149">
      <dataBar>
        <cfvo type="min"/>
        <cfvo type="max"/>
        <color theme="1" tint="0.499984740745262"/>
      </dataBar>
      <extLst>
        <ext xmlns:x14="http://schemas.microsoft.com/office/spreadsheetml/2009/9/main" uri="{B025F937-C7B1-47D3-B67F-A62EFF666E3E}">
          <x14:id>{544CBB69-93D3-5E4D-BA58-A9A1A77EA7EF}</x14:id>
        </ext>
      </extLst>
    </cfRule>
  </conditionalFormatting>
  <conditionalFormatting sqref="H1735:H1747">
    <cfRule type="dataBar" priority="146">
      <dataBar>
        <cfvo type="min"/>
        <cfvo type="max"/>
        <color theme="1" tint="0.499984740745262"/>
      </dataBar>
      <extLst>
        <ext xmlns:x14="http://schemas.microsoft.com/office/spreadsheetml/2009/9/main" uri="{B025F937-C7B1-47D3-B67F-A62EFF666E3E}">
          <x14:id>{E50913C9-3AA6-F044-B0A8-A85D86476171}</x14:id>
        </ext>
      </extLst>
    </cfRule>
    <cfRule type="dataBar" priority="145">
      <dataBar showValue="0">
        <cfvo type="min"/>
        <cfvo type="max"/>
        <color theme="1" tint="0.499984740745262"/>
      </dataBar>
      <extLst>
        <ext xmlns:x14="http://schemas.microsoft.com/office/spreadsheetml/2009/9/main" uri="{B025F937-C7B1-47D3-B67F-A62EFF666E3E}">
          <x14:id>{8C637A0D-56FC-934E-84DE-24BDB8FAA712}</x14:id>
        </ext>
      </extLst>
    </cfRule>
    <cfRule type="dataBar" priority="147">
      <dataBar>
        <cfvo type="min"/>
        <cfvo type="max"/>
        <color rgb="FF008AEF"/>
      </dataBar>
      <extLst>
        <ext xmlns:x14="http://schemas.microsoft.com/office/spreadsheetml/2009/9/main" uri="{B025F937-C7B1-47D3-B67F-A62EFF666E3E}">
          <x14:id>{1FA500FF-A75A-334D-82B3-BB1978E3CA94}</x14:id>
        </ext>
      </extLst>
    </cfRule>
  </conditionalFormatting>
  <conditionalFormatting sqref="H1749:H1773">
    <cfRule type="dataBar" priority="144">
      <dataBar>
        <cfvo type="min"/>
        <cfvo type="max"/>
        <color rgb="FF008AEF"/>
      </dataBar>
      <extLst>
        <ext xmlns:x14="http://schemas.microsoft.com/office/spreadsheetml/2009/9/main" uri="{B025F937-C7B1-47D3-B67F-A62EFF666E3E}">
          <x14:id>{D0954CDB-40EB-B043-A87E-060211D09EDF}</x14:id>
        </ext>
      </extLst>
    </cfRule>
    <cfRule type="dataBar" priority="143">
      <dataBar>
        <cfvo type="min"/>
        <cfvo type="max"/>
        <color theme="1" tint="0.499984740745262"/>
      </dataBar>
      <extLst>
        <ext xmlns:x14="http://schemas.microsoft.com/office/spreadsheetml/2009/9/main" uri="{B025F937-C7B1-47D3-B67F-A62EFF666E3E}">
          <x14:id>{54293CFB-4638-BE48-A80A-393846C6A2AE}</x14:id>
        </ext>
      </extLst>
    </cfRule>
    <cfRule type="dataBar" priority="142">
      <dataBar showValue="0">
        <cfvo type="min"/>
        <cfvo type="max"/>
        <color theme="1" tint="0.499984740745262"/>
      </dataBar>
      <extLst>
        <ext xmlns:x14="http://schemas.microsoft.com/office/spreadsheetml/2009/9/main" uri="{B025F937-C7B1-47D3-B67F-A62EFF666E3E}">
          <x14:id>{87911BD5-3B08-A14B-BF79-0A6BBEDCD934}</x14:id>
        </ext>
      </extLst>
    </cfRule>
  </conditionalFormatting>
  <conditionalFormatting sqref="H1775:H1777">
    <cfRule type="dataBar" priority="141">
      <dataBar>
        <cfvo type="min"/>
        <cfvo type="max"/>
        <color rgb="FF008AEF"/>
      </dataBar>
      <extLst>
        <ext xmlns:x14="http://schemas.microsoft.com/office/spreadsheetml/2009/9/main" uri="{B025F937-C7B1-47D3-B67F-A62EFF666E3E}">
          <x14:id>{08C2352F-55AF-604E-9F80-66CDFB63322C}</x14:id>
        </ext>
      </extLst>
    </cfRule>
    <cfRule type="dataBar" priority="140">
      <dataBar>
        <cfvo type="min"/>
        <cfvo type="max"/>
        <color theme="1" tint="0.499984740745262"/>
      </dataBar>
      <extLst>
        <ext xmlns:x14="http://schemas.microsoft.com/office/spreadsheetml/2009/9/main" uri="{B025F937-C7B1-47D3-B67F-A62EFF666E3E}">
          <x14:id>{24E8B623-7115-5D47-97D4-76CD40B843D3}</x14:id>
        </ext>
      </extLst>
    </cfRule>
    <cfRule type="dataBar" priority="139">
      <dataBar showValue="0">
        <cfvo type="min"/>
        <cfvo type="max"/>
        <color theme="1" tint="0.499984740745262"/>
      </dataBar>
      <extLst>
        <ext xmlns:x14="http://schemas.microsoft.com/office/spreadsheetml/2009/9/main" uri="{B025F937-C7B1-47D3-B67F-A62EFF666E3E}">
          <x14:id>{DDDFFA08-1AB8-504E-AAEA-AD8F4EF0F6A6}</x14:id>
        </ext>
      </extLst>
    </cfRule>
  </conditionalFormatting>
  <conditionalFormatting sqref="H1779:H1795">
    <cfRule type="dataBar" priority="138">
      <dataBar>
        <cfvo type="min"/>
        <cfvo type="max"/>
        <color rgb="FF008AEF"/>
      </dataBar>
      <extLst>
        <ext xmlns:x14="http://schemas.microsoft.com/office/spreadsheetml/2009/9/main" uri="{B025F937-C7B1-47D3-B67F-A62EFF666E3E}">
          <x14:id>{FCA63847-8FF7-2E41-A83B-4C4A4E2F7B1C}</x14:id>
        </ext>
      </extLst>
    </cfRule>
    <cfRule type="dataBar" priority="137">
      <dataBar>
        <cfvo type="min"/>
        <cfvo type="max"/>
        <color theme="1" tint="0.499984740745262"/>
      </dataBar>
      <extLst>
        <ext xmlns:x14="http://schemas.microsoft.com/office/spreadsheetml/2009/9/main" uri="{B025F937-C7B1-47D3-B67F-A62EFF666E3E}">
          <x14:id>{75B2995F-C9F4-014A-BE40-583CB7901253}</x14:id>
        </ext>
      </extLst>
    </cfRule>
    <cfRule type="dataBar" priority="136">
      <dataBar showValue="0">
        <cfvo type="min"/>
        <cfvo type="max"/>
        <color theme="1" tint="0.499984740745262"/>
      </dataBar>
      <extLst>
        <ext xmlns:x14="http://schemas.microsoft.com/office/spreadsheetml/2009/9/main" uri="{B025F937-C7B1-47D3-B67F-A62EFF666E3E}">
          <x14:id>{DD4C9A3A-2927-174D-8B95-0B175E63AE93}</x14:id>
        </ext>
      </extLst>
    </cfRule>
  </conditionalFormatting>
  <conditionalFormatting sqref="H1797:H1803">
    <cfRule type="dataBar" priority="135">
      <dataBar>
        <cfvo type="min"/>
        <cfvo type="max"/>
        <color rgb="FF008AEF"/>
      </dataBar>
      <extLst>
        <ext xmlns:x14="http://schemas.microsoft.com/office/spreadsheetml/2009/9/main" uri="{B025F937-C7B1-47D3-B67F-A62EFF666E3E}">
          <x14:id>{30C9FDEE-2A49-C74A-9A9C-3D81AAEF392A}</x14:id>
        </ext>
      </extLst>
    </cfRule>
    <cfRule type="dataBar" priority="133">
      <dataBar showValue="0">
        <cfvo type="min"/>
        <cfvo type="max"/>
        <color theme="1" tint="0.499984740745262"/>
      </dataBar>
      <extLst>
        <ext xmlns:x14="http://schemas.microsoft.com/office/spreadsheetml/2009/9/main" uri="{B025F937-C7B1-47D3-B67F-A62EFF666E3E}">
          <x14:id>{84F9B467-08D9-BD40-802A-97DF5452E733}</x14:id>
        </ext>
      </extLst>
    </cfRule>
    <cfRule type="dataBar" priority="134">
      <dataBar>
        <cfvo type="min"/>
        <cfvo type="max"/>
        <color theme="1" tint="0.499984740745262"/>
      </dataBar>
      <extLst>
        <ext xmlns:x14="http://schemas.microsoft.com/office/spreadsheetml/2009/9/main" uri="{B025F937-C7B1-47D3-B67F-A62EFF666E3E}">
          <x14:id>{40D24592-A58A-5A47-A65E-0101C313FBB1}</x14:id>
        </ext>
      </extLst>
    </cfRule>
  </conditionalFormatting>
  <conditionalFormatting sqref="H1805:H1812">
    <cfRule type="dataBar" priority="132">
      <dataBar>
        <cfvo type="min"/>
        <cfvo type="max"/>
        <color rgb="FF008AEF"/>
      </dataBar>
      <extLst>
        <ext xmlns:x14="http://schemas.microsoft.com/office/spreadsheetml/2009/9/main" uri="{B025F937-C7B1-47D3-B67F-A62EFF666E3E}">
          <x14:id>{B46BDE99-C4D9-F54C-9C90-871F4D3F97EE}</x14:id>
        </ext>
      </extLst>
    </cfRule>
    <cfRule type="dataBar" priority="131">
      <dataBar>
        <cfvo type="min"/>
        <cfvo type="max"/>
        <color theme="1" tint="0.499984740745262"/>
      </dataBar>
      <extLst>
        <ext xmlns:x14="http://schemas.microsoft.com/office/spreadsheetml/2009/9/main" uri="{B025F937-C7B1-47D3-B67F-A62EFF666E3E}">
          <x14:id>{DB177F22-18D5-D641-9321-CA8355731814}</x14:id>
        </ext>
      </extLst>
    </cfRule>
    <cfRule type="dataBar" priority="130">
      <dataBar showValue="0">
        <cfvo type="min"/>
        <cfvo type="max"/>
        <color theme="1" tint="0.499984740745262"/>
      </dataBar>
      <extLst>
        <ext xmlns:x14="http://schemas.microsoft.com/office/spreadsheetml/2009/9/main" uri="{B025F937-C7B1-47D3-B67F-A62EFF666E3E}">
          <x14:id>{6635195E-CC34-7D49-BC1B-951E180002BC}</x14:id>
        </ext>
      </extLst>
    </cfRule>
  </conditionalFormatting>
  <conditionalFormatting sqref="H1814:H1826">
    <cfRule type="dataBar" priority="129">
      <dataBar>
        <cfvo type="min"/>
        <cfvo type="max"/>
        <color rgb="FF008AEF"/>
      </dataBar>
      <extLst>
        <ext xmlns:x14="http://schemas.microsoft.com/office/spreadsheetml/2009/9/main" uri="{B025F937-C7B1-47D3-B67F-A62EFF666E3E}">
          <x14:id>{E84B3FE8-6BB7-694B-AFC1-287343D4F108}</x14:id>
        </ext>
      </extLst>
    </cfRule>
    <cfRule type="dataBar" priority="128">
      <dataBar>
        <cfvo type="min"/>
        <cfvo type="max"/>
        <color theme="1" tint="0.499984740745262"/>
      </dataBar>
      <extLst>
        <ext xmlns:x14="http://schemas.microsoft.com/office/spreadsheetml/2009/9/main" uri="{B025F937-C7B1-47D3-B67F-A62EFF666E3E}">
          <x14:id>{F8507EA3-E0ED-B64A-A7A8-F8F4B49FEA03}</x14:id>
        </ext>
      </extLst>
    </cfRule>
    <cfRule type="dataBar" priority="127">
      <dataBar showValue="0">
        <cfvo type="min"/>
        <cfvo type="max"/>
        <color theme="1" tint="0.499984740745262"/>
      </dataBar>
      <extLst>
        <ext xmlns:x14="http://schemas.microsoft.com/office/spreadsheetml/2009/9/main" uri="{B025F937-C7B1-47D3-B67F-A62EFF666E3E}">
          <x14:id>{EDA021E8-DF24-C049-835A-82EEBA09ADDE}</x14:id>
        </ext>
      </extLst>
    </cfRule>
  </conditionalFormatting>
  <conditionalFormatting sqref="H1828:H1852">
    <cfRule type="dataBar" priority="126">
      <dataBar>
        <cfvo type="min"/>
        <cfvo type="max"/>
        <color rgb="FF008AEF"/>
      </dataBar>
      <extLst>
        <ext xmlns:x14="http://schemas.microsoft.com/office/spreadsheetml/2009/9/main" uri="{B025F937-C7B1-47D3-B67F-A62EFF666E3E}">
          <x14:id>{C2BE1E34-8713-6D45-9811-25FCA36D17C1}</x14:id>
        </ext>
      </extLst>
    </cfRule>
    <cfRule type="dataBar" priority="125">
      <dataBar>
        <cfvo type="min"/>
        <cfvo type="max"/>
        <color theme="1" tint="0.499984740745262"/>
      </dataBar>
      <extLst>
        <ext xmlns:x14="http://schemas.microsoft.com/office/spreadsheetml/2009/9/main" uri="{B025F937-C7B1-47D3-B67F-A62EFF666E3E}">
          <x14:id>{EBBE12A0-274E-9341-9A7B-C9328A2D17F5}</x14:id>
        </ext>
      </extLst>
    </cfRule>
    <cfRule type="dataBar" priority="124">
      <dataBar showValue="0">
        <cfvo type="min"/>
        <cfvo type="max"/>
        <color theme="1" tint="0.499984740745262"/>
      </dataBar>
      <extLst>
        <ext xmlns:x14="http://schemas.microsoft.com/office/spreadsheetml/2009/9/main" uri="{B025F937-C7B1-47D3-B67F-A62EFF666E3E}">
          <x14:id>{EEAD68C1-FC96-954E-88EE-426408ECACD0}</x14:id>
        </ext>
      </extLst>
    </cfRule>
  </conditionalFormatting>
  <conditionalFormatting sqref="H1854:H1856">
    <cfRule type="dataBar" priority="123">
      <dataBar>
        <cfvo type="min"/>
        <cfvo type="max"/>
        <color rgb="FF008AEF"/>
      </dataBar>
      <extLst>
        <ext xmlns:x14="http://schemas.microsoft.com/office/spreadsheetml/2009/9/main" uri="{B025F937-C7B1-47D3-B67F-A62EFF666E3E}">
          <x14:id>{1D9CA266-E005-FD45-9DB1-B2BA9D42C0EC}</x14:id>
        </ext>
      </extLst>
    </cfRule>
    <cfRule type="dataBar" priority="122">
      <dataBar>
        <cfvo type="min"/>
        <cfvo type="max"/>
        <color theme="1" tint="0.499984740745262"/>
      </dataBar>
      <extLst>
        <ext xmlns:x14="http://schemas.microsoft.com/office/spreadsheetml/2009/9/main" uri="{B025F937-C7B1-47D3-B67F-A62EFF666E3E}">
          <x14:id>{04FF07DC-4822-F242-9CD5-288223061660}</x14:id>
        </ext>
      </extLst>
    </cfRule>
    <cfRule type="dataBar" priority="121">
      <dataBar showValue="0">
        <cfvo type="min"/>
        <cfvo type="max"/>
        <color theme="1" tint="0.499984740745262"/>
      </dataBar>
      <extLst>
        <ext xmlns:x14="http://schemas.microsoft.com/office/spreadsheetml/2009/9/main" uri="{B025F937-C7B1-47D3-B67F-A62EFF666E3E}">
          <x14:id>{C8C9DD88-CAE0-AE41-9DE4-D871106EAA69}</x14:id>
        </ext>
      </extLst>
    </cfRule>
  </conditionalFormatting>
  <conditionalFormatting sqref="H1858:H1874">
    <cfRule type="dataBar" priority="120">
      <dataBar>
        <cfvo type="min"/>
        <cfvo type="max"/>
        <color rgb="FF008AEF"/>
      </dataBar>
      <extLst>
        <ext xmlns:x14="http://schemas.microsoft.com/office/spreadsheetml/2009/9/main" uri="{B025F937-C7B1-47D3-B67F-A62EFF666E3E}">
          <x14:id>{3340AACD-748C-3B4B-A4B4-42B74D2FCEE2}</x14:id>
        </ext>
      </extLst>
    </cfRule>
    <cfRule type="dataBar" priority="119">
      <dataBar>
        <cfvo type="min"/>
        <cfvo type="max"/>
        <color theme="1" tint="0.499984740745262"/>
      </dataBar>
      <extLst>
        <ext xmlns:x14="http://schemas.microsoft.com/office/spreadsheetml/2009/9/main" uri="{B025F937-C7B1-47D3-B67F-A62EFF666E3E}">
          <x14:id>{2237D9F2-5B8B-DB4D-9B60-2256F8AF30F4}</x14:id>
        </ext>
      </extLst>
    </cfRule>
    <cfRule type="dataBar" priority="118">
      <dataBar showValue="0">
        <cfvo type="min"/>
        <cfvo type="max"/>
        <color theme="1" tint="0.499984740745262"/>
      </dataBar>
      <extLst>
        <ext xmlns:x14="http://schemas.microsoft.com/office/spreadsheetml/2009/9/main" uri="{B025F937-C7B1-47D3-B67F-A62EFF666E3E}">
          <x14:id>{86CE0F2B-DED4-584D-9FF6-F66F75096FF6}</x14:id>
        </ext>
      </extLst>
    </cfRule>
  </conditionalFormatting>
  <conditionalFormatting sqref="H1876:H1878">
    <cfRule type="dataBar" priority="115">
      <dataBar showValue="0">
        <cfvo type="min"/>
        <cfvo type="max"/>
        <color theme="1" tint="0.499984740745262"/>
      </dataBar>
      <extLst>
        <ext xmlns:x14="http://schemas.microsoft.com/office/spreadsheetml/2009/9/main" uri="{B025F937-C7B1-47D3-B67F-A62EFF666E3E}">
          <x14:id>{EDA7752E-6888-B94D-90B1-C67519B4A7A6}</x14:id>
        </ext>
      </extLst>
    </cfRule>
    <cfRule type="dataBar" priority="116">
      <dataBar>
        <cfvo type="min"/>
        <cfvo type="max"/>
        <color theme="1" tint="0.499984740745262"/>
      </dataBar>
      <extLst>
        <ext xmlns:x14="http://schemas.microsoft.com/office/spreadsheetml/2009/9/main" uri="{B025F937-C7B1-47D3-B67F-A62EFF666E3E}">
          <x14:id>{2F8AD4E9-4A38-0D4B-A2F2-B50AEB116974}</x14:id>
        </ext>
      </extLst>
    </cfRule>
    <cfRule type="dataBar" priority="117">
      <dataBar>
        <cfvo type="min"/>
        <cfvo type="max"/>
        <color rgb="FF008AEF"/>
      </dataBar>
      <extLst>
        <ext xmlns:x14="http://schemas.microsoft.com/office/spreadsheetml/2009/9/main" uri="{B025F937-C7B1-47D3-B67F-A62EFF666E3E}">
          <x14:id>{2BF01918-8510-674E-90B7-45162B2A10BE}</x14:id>
        </ext>
      </extLst>
    </cfRule>
  </conditionalFormatting>
  <conditionalFormatting sqref="H1880:H1887">
    <cfRule type="dataBar" priority="113">
      <dataBar>
        <cfvo type="min"/>
        <cfvo type="max"/>
        <color theme="1" tint="0.499984740745262"/>
      </dataBar>
      <extLst>
        <ext xmlns:x14="http://schemas.microsoft.com/office/spreadsheetml/2009/9/main" uri="{B025F937-C7B1-47D3-B67F-A62EFF666E3E}">
          <x14:id>{CDC5BB05-18E9-6542-B0F0-4B0703384FA5}</x14:id>
        </ext>
      </extLst>
    </cfRule>
    <cfRule type="dataBar" priority="112">
      <dataBar showValue="0">
        <cfvo type="min"/>
        <cfvo type="max"/>
        <color theme="1" tint="0.499984740745262"/>
      </dataBar>
      <extLst>
        <ext xmlns:x14="http://schemas.microsoft.com/office/spreadsheetml/2009/9/main" uri="{B025F937-C7B1-47D3-B67F-A62EFF666E3E}">
          <x14:id>{CDEA6301-1AC0-AE44-97D2-3BC55F324790}</x14:id>
        </ext>
      </extLst>
    </cfRule>
    <cfRule type="dataBar" priority="114">
      <dataBar>
        <cfvo type="min"/>
        <cfvo type="max"/>
        <color rgb="FF008AEF"/>
      </dataBar>
      <extLst>
        <ext xmlns:x14="http://schemas.microsoft.com/office/spreadsheetml/2009/9/main" uri="{B025F937-C7B1-47D3-B67F-A62EFF666E3E}">
          <x14:id>{F86AD6C4-7B39-FD48-A549-2E7B94C1BC73}</x14:id>
        </ext>
      </extLst>
    </cfRule>
  </conditionalFormatting>
  <conditionalFormatting sqref="H1889:H1893">
    <cfRule type="dataBar" priority="111">
      <dataBar>
        <cfvo type="min"/>
        <cfvo type="max"/>
        <color rgb="FF008AEF"/>
      </dataBar>
      <extLst>
        <ext xmlns:x14="http://schemas.microsoft.com/office/spreadsheetml/2009/9/main" uri="{B025F937-C7B1-47D3-B67F-A62EFF666E3E}">
          <x14:id>{BE23D4FF-21AE-5441-8E61-05BC477240B4}</x14:id>
        </ext>
      </extLst>
    </cfRule>
    <cfRule type="dataBar" priority="110">
      <dataBar>
        <cfvo type="min"/>
        <cfvo type="max"/>
        <color theme="1" tint="0.499984740745262"/>
      </dataBar>
      <extLst>
        <ext xmlns:x14="http://schemas.microsoft.com/office/spreadsheetml/2009/9/main" uri="{B025F937-C7B1-47D3-B67F-A62EFF666E3E}">
          <x14:id>{B0BA33F9-808E-4043-9860-309E6045CED4}</x14:id>
        </ext>
      </extLst>
    </cfRule>
    <cfRule type="dataBar" priority="109">
      <dataBar showValue="0">
        <cfvo type="min"/>
        <cfvo type="max"/>
        <color theme="1" tint="0.499984740745262"/>
      </dataBar>
      <extLst>
        <ext xmlns:x14="http://schemas.microsoft.com/office/spreadsheetml/2009/9/main" uri="{B025F937-C7B1-47D3-B67F-A62EFF666E3E}">
          <x14:id>{9DF9931E-5AA4-294F-8FC0-7137E6C4A4F9}</x14:id>
        </ext>
      </extLst>
    </cfRule>
  </conditionalFormatting>
  <conditionalFormatting sqref="H1895:H1918">
    <cfRule type="dataBar" priority="108">
      <dataBar>
        <cfvo type="min"/>
        <cfvo type="max"/>
        <color rgb="FF008AEF"/>
      </dataBar>
      <extLst>
        <ext xmlns:x14="http://schemas.microsoft.com/office/spreadsheetml/2009/9/main" uri="{B025F937-C7B1-47D3-B67F-A62EFF666E3E}">
          <x14:id>{6854854D-2B5B-CB4B-9261-264DA39A0D0D}</x14:id>
        </ext>
      </extLst>
    </cfRule>
    <cfRule type="dataBar" priority="107">
      <dataBar>
        <cfvo type="min"/>
        <cfvo type="max"/>
        <color theme="1" tint="0.499984740745262"/>
      </dataBar>
      <extLst>
        <ext xmlns:x14="http://schemas.microsoft.com/office/spreadsheetml/2009/9/main" uri="{B025F937-C7B1-47D3-B67F-A62EFF666E3E}">
          <x14:id>{2F8877C4-3781-DF47-A6F2-C9F507AA0AEA}</x14:id>
        </ext>
      </extLst>
    </cfRule>
    <cfRule type="dataBar" priority="106">
      <dataBar showValue="0">
        <cfvo type="min"/>
        <cfvo type="max"/>
        <color theme="1" tint="0.499984740745262"/>
      </dataBar>
      <extLst>
        <ext xmlns:x14="http://schemas.microsoft.com/office/spreadsheetml/2009/9/main" uri="{B025F937-C7B1-47D3-B67F-A62EFF666E3E}">
          <x14:id>{E4DED808-FD65-B442-AA75-DDB0AECD9014}</x14:id>
        </ext>
      </extLst>
    </cfRule>
  </conditionalFormatting>
  <conditionalFormatting sqref="H1920:H1922">
    <cfRule type="dataBar" priority="105">
      <dataBar>
        <cfvo type="min"/>
        <cfvo type="max"/>
        <color rgb="FF008AEF"/>
      </dataBar>
      <extLst>
        <ext xmlns:x14="http://schemas.microsoft.com/office/spreadsheetml/2009/9/main" uri="{B025F937-C7B1-47D3-B67F-A62EFF666E3E}">
          <x14:id>{B434DC81-3F8A-F94E-B0AA-A3D5C91DD545}</x14:id>
        </ext>
      </extLst>
    </cfRule>
    <cfRule type="dataBar" priority="104">
      <dataBar>
        <cfvo type="min"/>
        <cfvo type="max"/>
        <color theme="1" tint="0.499984740745262"/>
      </dataBar>
      <extLst>
        <ext xmlns:x14="http://schemas.microsoft.com/office/spreadsheetml/2009/9/main" uri="{B025F937-C7B1-47D3-B67F-A62EFF666E3E}">
          <x14:id>{81973A8A-5341-AE41-9050-9E11739730A6}</x14:id>
        </ext>
      </extLst>
    </cfRule>
    <cfRule type="dataBar" priority="103">
      <dataBar showValue="0">
        <cfvo type="min"/>
        <cfvo type="max"/>
        <color theme="1" tint="0.499984740745262"/>
      </dataBar>
      <extLst>
        <ext xmlns:x14="http://schemas.microsoft.com/office/spreadsheetml/2009/9/main" uri="{B025F937-C7B1-47D3-B67F-A62EFF666E3E}">
          <x14:id>{7B27353D-CC50-5744-8D40-FC0B24858B5D}</x14:id>
        </ext>
      </extLst>
    </cfRule>
  </conditionalFormatting>
  <conditionalFormatting sqref="H1924:H1940">
    <cfRule type="dataBar" priority="102">
      <dataBar>
        <cfvo type="min"/>
        <cfvo type="max"/>
        <color rgb="FF008AEF"/>
      </dataBar>
      <extLst>
        <ext xmlns:x14="http://schemas.microsoft.com/office/spreadsheetml/2009/9/main" uri="{B025F937-C7B1-47D3-B67F-A62EFF666E3E}">
          <x14:id>{B6FF5BF9-826A-3A47-A362-72316A8F2441}</x14:id>
        </ext>
      </extLst>
    </cfRule>
    <cfRule type="dataBar" priority="101">
      <dataBar>
        <cfvo type="min"/>
        <cfvo type="max"/>
        <color theme="1" tint="0.499984740745262"/>
      </dataBar>
      <extLst>
        <ext xmlns:x14="http://schemas.microsoft.com/office/spreadsheetml/2009/9/main" uri="{B025F937-C7B1-47D3-B67F-A62EFF666E3E}">
          <x14:id>{0AB9C4FC-9C84-2A48-B78C-C2B3A2D86337}</x14:id>
        </ext>
      </extLst>
    </cfRule>
    <cfRule type="dataBar" priority="100">
      <dataBar showValue="0">
        <cfvo type="min"/>
        <cfvo type="max"/>
        <color theme="1" tint="0.499984740745262"/>
      </dataBar>
      <extLst>
        <ext xmlns:x14="http://schemas.microsoft.com/office/spreadsheetml/2009/9/main" uri="{B025F937-C7B1-47D3-B67F-A62EFF666E3E}">
          <x14:id>{1ABE7FC9-2289-224A-9ECE-102839D4E3FE}</x14:id>
        </ext>
      </extLst>
    </cfRule>
  </conditionalFormatting>
  <conditionalFormatting sqref="H1942:H1944">
    <cfRule type="dataBar" priority="99">
      <dataBar>
        <cfvo type="min"/>
        <cfvo type="max"/>
        <color rgb="FF008AEF"/>
      </dataBar>
      <extLst>
        <ext xmlns:x14="http://schemas.microsoft.com/office/spreadsheetml/2009/9/main" uri="{B025F937-C7B1-47D3-B67F-A62EFF666E3E}">
          <x14:id>{219AB9E4-C67B-9247-B442-7C2D945E2F8F}</x14:id>
        </ext>
      </extLst>
    </cfRule>
    <cfRule type="dataBar" priority="98">
      <dataBar>
        <cfvo type="min"/>
        <cfvo type="max"/>
        <color theme="1" tint="0.499984740745262"/>
      </dataBar>
      <extLst>
        <ext xmlns:x14="http://schemas.microsoft.com/office/spreadsheetml/2009/9/main" uri="{B025F937-C7B1-47D3-B67F-A62EFF666E3E}">
          <x14:id>{791702D0-690D-5046-9A1D-33D98C04D7A0}</x14:id>
        </ext>
      </extLst>
    </cfRule>
    <cfRule type="dataBar" priority="97">
      <dataBar showValue="0">
        <cfvo type="min"/>
        <cfvo type="max"/>
        <color theme="1" tint="0.499984740745262"/>
      </dataBar>
      <extLst>
        <ext xmlns:x14="http://schemas.microsoft.com/office/spreadsheetml/2009/9/main" uri="{B025F937-C7B1-47D3-B67F-A62EFF666E3E}">
          <x14:id>{1FC45367-12F4-494A-A987-DDA095C14B92}</x14:id>
        </ext>
      </extLst>
    </cfRule>
  </conditionalFormatting>
  <conditionalFormatting sqref="H1946:H1957">
    <cfRule type="dataBar" priority="95">
      <dataBar>
        <cfvo type="min"/>
        <cfvo type="max"/>
        <color theme="1" tint="0.499984740745262"/>
      </dataBar>
      <extLst>
        <ext xmlns:x14="http://schemas.microsoft.com/office/spreadsheetml/2009/9/main" uri="{B025F937-C7B1-47D3-B67F-A62EFF666E3E}">
          <x14:id>{76562C33-FD97-7140-8141-35868A7D5B51}</x14:id>
        </ext>
      </extLst>
    </cfRule>
    <cfRule type="dataBar" priority="94">
      <dataBar showValue="0">
        <cfvo type="min"/>
        <cfvo type="max"/>
        <color theme="1" tint="0.499984740745262"/>
      </dataBar>
      <extLst>
        <ext xmlns:x14="http://schemas.microsoft.com/office/spreadsheetml/2009/9/main" uri="{B025F937-C7B1-47D3-B67F-A62EFF666E3E}">
          <x14:id>{88DA9884-499C-564F-9FE9-5DDBB13E7B07}</x14:id>
        </ext>
      </extLst>
    </cfRule>
    <cfRule type="dataBar" priority="96">
      <dataBar>
        <cfvo type="min"/>
        <cfvo type="max"/>
        <color rgb="FF008AEF"/>
      </dataBar>
      <extLst>
        <ext xmlns:x14="http://schemas.microsoft.com/office/spreadsheetml/2009/9/main" uri="{B025F937-C7B1-47D3-B67F-A62EFF666E3E}">
          <x14:id>{93AB9C24-88F8-D844-A2C8-B352A57ED9B8}</x14:id>
        </ext>
      </extLst>
    </cfRule>
  </conditionalFormatting>
  <conditionalFormatting sqref="H1959:H1970">
    <cfRule type="dataBar" priority="92">
      <dataBar>
        <cfvo type="min"/>
        <cfvo type="max"/>
        <color theme="1" tint="0.499984740745262"/>
      </dataBar>
      <extLst>
        <ext xmlns:x14="http://schemas.microsoft.com/office/spreadsheetml/2009/9/main" uri="{B025F937-C7B1-47D3-B67F-A62EFF666E3E}">
          <x14:id>{F44AEFA8-4500-A34C-967E-ABEBDB3803E8}</x14:id>
        </ext>
      </extLst>
    </cfRule>
    <cfRule type="dataBar" priority="91">
      <dataBar showValue="0">
        <cfvo type="min"/>
        <cfvo type="max"/>
        <color theme="1" tint="0.499984740745262"/>
      </dataBar>
      <extLst>
        <ext xmlns:x14="http://schemas.microsoft.com/office/spreadsheetml/2009/9/main" uri="{B025F937-C7B1-47D3-B67F-A62EFF666E3E}">
          <x14:id>{50B7EF6E-75CE-F242-8D47-AE1835AB4585}</x14:id>
        </ext>
      </extLst>
    </cfRule>
    <cfRule type="dataBar" priority="93">
      <dataBar>
        <cfvo type="min"/>
        <cfvo type="max"/>
        <color rgb="FF008AEF"/>
      </dataBar>
      <extLst>
        <ext xmlns:x14="http://schemas.microsoft.com/office/spreadsheetml/2009/9/main" uri="{B025F937-C7B1-47D3-B67F-A62EFF666E3E}">
          <x14:id>{67260254-23BA-3B44-971B-749A4EA6D9E2}</x14:id>
        </ext>
      </extLst>
    </cfRule>
  </conditionalFormatting>
  <conditionalFormatting sqref="H1972:H1985">
    <cfRule type="dataBar" priority="90">
      <dataBar>
        <cfvo type="min"/>
        <cfvo type="max"/>
        <color rgb="FF008AEF"/>
      </dataBar>
      <extLst>
        <ext xmlns:x14="http://schemas.microsoft.com/office/spreadsheetml/2009/9/main" uri="{B025F937-C7B1-47D3-B67F-A62EFF666E3E}">
          <x14:id>{ED788662-64B8-4A4F-B426-092A062524BD}</x14:id>
        </ext>
      </extLst>
    </cfRule>
    <cfRule type="dataBar" priority="89">
      <dataBar>
        <cfvo type="min"/>
        <cfvo type="max"/>
        <color theme="1" tint="0.499984740745262"/>
      </dataBar>
      <extLst>
        <ext xmlns:x14="http://schemas.microsoft.com/office/spreadsheetml/2009/9/main" uri="{B025F937-C7B1-47D3-B67F-A62EFF666E3E}">
          <x14:id>{DC09B5AE-D888-654E-A789-19E94486B79D}</x14:id>
        </ext>
      </extLst>
    </cfRule>
    <cfRule type="dataBar" priority="88">
      <dataBar showValue="0">
        <cfvo type="min"/>
        <cfvo type="max"/>
        <color theme="1" tint="0.499984740745262"/>
      </dataBar>
      <extLst>
        <ext xmlns:x14="http://schemas.microsoft.com/office/spreadsheetml/2009/9/main" uri="{B025F937-C7B1-47D3-B67F-A62EFF666E3E}">
          <x14:id>{14E2141C-AF6A-6B4D-8FEE-60278CD8EB26}</x14:id>
        </ext>
      </extLst>
    </cfRule>
  </conditionalFormatting>
  <conditionalFormatting sqref="H1987:H2009">
    <cfRule type="dataBar" priority="87">
      <dataBar>
        <cfvo type="min"/>
        <cfvo type="max"/>
        <color rgb="FF008AEF"/>
      </dataBar>
      <extLst>
        <ext xmlns:x14="http://schemas.microsoft.com/office/spreadsheetml/2009/9/main" uri="{B025F937-C7B1-47D3-B67F-A62EFF666E3E}">
          <x14:id>{45871408-6EE4-B84D-A98C-62F2DD85702E}</x14:id>
        </ext>
      </extLst>
    </cfRule>
    <cfRule type="dataBar" priority="86">
      <dataBar>
        <cfvo type="min"/>
        <cfvo type="max"/>
        <color theme="1" tint="0.499984740745262"/>
      </dataBar>
      <extLst>
        <ext xmlns:x14="http://schemas.microsoft.com/office/spreadsheetml/2009/9/main" uri="{B025F937-C7B1-47D3-B67F-A62EFF666E3E}">
          <x14:id>{9DAE8D2C-885F-C44F-9508-91F7D3417A79}</x14:id>
        </ext>
      </extLst>
    </cfRule>
    <cfRule type="dataBar" priority="85">
      <dataBar showValue="0">
        <cfvo type="min"/>
        <cfvo type="max"/>
        <color theme="1" tint="0.499984740745262"/>
      </dataBar>
      <extLst>
        <ext xmlns:x14="http://schemas.microsoft.com/office/spreadsheetml/2009/9/main" uri="{B025F937-C7B1-47D3-B67F-A62EFF666E3E}">
          <x14:id>{7E24A2A8-57E1-F846-A2D5-C1F97C83BEB8}</x14:id>
        </ext>
      </extLst>
    </cfRule>
  </conditionalFormatting>
  <conditionalFormatting sqref="H2011:H2029">
    <cfRule type="dataBar" priority="84">
      <dataBar>
        <cfvo type="min"/>
        <cfvo type="max"/>
        <color rgb="FF008AEF"/>
      </dataBar>
      <extLst>
        <ext xmlns:x14="http://schemas.microsoft.com/office/spreadsheetml/2009/9/main" uri="{B025F937-C7B1-47D3-B67F-A62EFF666E3E}">
          <x14:id>{493CFC14-385B-6A4E-B413-6DC11CDA9A55}</x14:id>
        </ext>
      </extLst>
    </cfRule>
    <cfRule type="dataBar" priority="83">
      <dataBar>
        <cfvo type="min"/>
        <cfvo type="max"/>
        <color theme="1" tint="0.499984740745262"/>
      </dataBar>
      <extLst>
        <ext xmlns:x14="http://schemas.microsoft.com/office/spreadsheetml/2009/9/main" uri="{B025F937-C7B1-47D3-B67F-A62EFF666E3E}">
          <x14:id>{5098690E-6C84-304C-AB6B-81D59457D24D}</x14:id>
        </ext>
      </extLst>
    </cfRule>
    <cfRule type="dataBar" priority="82">
      <dataBar showValue="0">
        <cfvo type="min"/>
        <cfvo type="max"/>
        <color theme="1" tint="0.499984740745262"/>
      </dataBar>
      <extLst>
        <ext xmlns:x14="http://schemas.microsoft.com/office/spreadsheetml/2009/9/main" uri="{B025F937-C7B1-47D3-B67F-A62EFF666E3E}">
          <x14:id>{9898660D-636F-F44D-BCE4-FC564440AC2A}</x14:id>
        </ext>
      </extLst>
    </cfRule>
  </conditionalFormatting>
  <conditionalFormatting sqref="H2032:H2033">
    <cfRule type="dataBar" priority="80">
      <dataBar>
        <cfvo type="min"/>
        <cfvo type="max"/>
        <color theme="1" tint="0.499984740745262"/>
      </dataBar>
      <extLst>
        <ext xmlns:x14="http://schemas.microsoft.com/office/spreadsheetml/2009/9/main" uri="{B025F937-C7B1-47D3-B67F-A62EFF666E3E}">
          <x14:id>{BC84C336-565B-BF49-B66D-D4F03C27B07E}</x14:id>
        </ext>
      </extLst>
    </cfRule>
    <cfRule type="dataBar" priority="79">
      <dataBar showValue="0">
        <cfvo type="min"/>
        <cfvo type="max"/>
        <color theme="1" tint="0.499984740745262"/>
      </dataBar>
      <extLst>
        <ext xmlns:x14="http://schemas.microsoft.com/office/spreadsheetml/2009/9/main" uri="{B025F937-C7B1-47D3-B67F-A62EFF666E3E}">
          <x14:id>{A6D21F89-2B54-C340-ACF7-F8176122E1A9}</x14:id>
        </ext>
      </extLst>
    </cfRule>
    <cfRule type="dataBar" priority="81">
      <dataBar>
        <cfvo type="min"/>
        <cfvo type="max"/>
        <color rgb="FF008AEF"/>
      </dataBar>
      <extLst>
        <ext xmlns:x14="http://schemas.microsoft.com/office/spreadsheetml/2009/9/main" uri="{B025F937-C7B1-47D3-B67F-A62EFF666E3E}">
          <x14:id>{C87CC3A3-ECBC-E244-861E-F2A3004EFB31}</x14:id>
        </ext>
      </extLst>
    </cfRule>
  </conditionalFormatting>
  <conditionalFormatting sqref="H2035:H2039">
    <cfRule type="dataBar" priority="77">
      <dataBar>
        <cfvo type="min"/>
        <cfvo type="max"/>
        <color theme="1" tint="0.499984740745262"/>
      </dataBar>
      <extLst>
        <ext xmlns:x14="http://schemas.microsoft.com/office/spreadsheetml/2009/9/main" uri="{B025F937-C7B1-47D3-B67F-A62EFF666E3E}">
          <x14:id>{366B14E4-DCEE-3742-87AA-B4B5948EA3D9}</x14:id>
        </ext>
      </extLst>
    </cfRule>
    <cfRule type="dataBar" priority="76">
      <dataBar showValue="0">
        <cfvo type="min"/>
        <cfvo type="max"/>
        <color theme="1" tint="0.499984740745262"/>
      </dataBar>
      <extLst>
        <ext xmlns:x14="http://schemas.microsoft.com/office/spreadsheetml/2009/9/main" uri="{B025F937-C7B1-47D3-B67F-A62EFF666E3E}">
          <x14:id>{E3A47B78-F307-A943-A53D-006893D501B2}</x14:id>
        </ext>
      </extLst>
    </cfRule>
    <cfRule type="dataBar" priority="78">
      <dataBar>
        <cfvo type="min"/>
        <cfvo type="max"/>
        <color rgb="FF008AEF"/>
      </dataBar>
      <extLst>
        <ext xmlns:x14="http://schemas.microsoft.com/office/spreadsheetml/2009/9/main" uri="{B025F937-C7B1-47D3-B67F-A62EFF666E3E}">
          <x14:id>{81C2360B-D997-B446-B465-D4F2051DF48F}</x14:id>
        </ext>
      </extLst>
    </cfRule>
  </conditionalFormatting>
  <conditionalFormatting sqref="H2041:H2050">
    <cfRule type="dataBar" priority="75">
      <dataBar>
        <cfvo type="min"/>
        <cfvo type="max"/>
        <color rgb="FF008AEF"/>
      </dataBar>
      <extLst>
        <ext xmlns:x14="http://schemas.microsoft.com/office/spreadsheetml/2009/9/main" uri="{B025F937-C7B1-47D3-B67F-A62EFF666E3E}">
          <x14:id>{262ABE4B-162F-6249-98FC-4707E63D7413}</x14:id>
        </ext>
      </extLst>
    </cfRule>
    <cfRule type="dataBar" priority="74">
      <dataBar>
        <cfvo type="min"/>
        <cfvo type="max"/>
        <color theme="1" tint="0.499984740745262"/>
      </dataBar>
      <extLst>
        <ext xmlns:x14="http://schemas.microsoft.com/office/spreadsheetml/2009/9/main" uri="{B025F937-C7B1-47D3-B67F-A62EFF666E3E}">
          <x14:id>{391EF13E-D5B7-BC42-98E1-1AC2D29735F7}</x14:id>
        </ext>
      </extLst>
    </cfRule>
    <cfRule type="dataBar" priority="73">
      <dataBar showValue="0">
        <cfvo type="min"/>
        <cfvo type="max"/>
        <color theme="1" tint="0.499984740745262"/>
      </dataBar>
      <extLst>
        <ext xmlns:x14="http://schemas.microsoft.com/office/spreadsheetml/2009/9/main" uri="{B025F937-C7B1-47D3-B67F-A62EFF666E3E}">
          <x14:id>{8DA0C135-CE34-D340-AD57-1E7050B80835}</x14:id>
        </ext>
      </extLst>
    </cfRule>
  </conditionalFormatting>
  <conditionalFormatting sqref="H2052:H2053">
    <cfRule type="dataBar" priority="72">
      <dataBar>
        <cfvo type="min"/>
        <cfvo type="max"/>
        <color rgb="FF008AEF"/>
      </dataBar>
      <extLst>
        <ext xmlns:x14="http://schemas.microsoft.com/office/spreadsheetml/2009/9/main" uri="{B025F937-C7B1-47D3-B67F-A62EFF666E3E}">
          <x14:id>{5D387839-8998-464B-A9AC-25CD4C1963EC}</x14:id>
        </ext>
      </extLst>
    </cfRule>
    <cfRule type="dataBar" priority="71">
      <dataBar>
        <cfvo type="min"/>
        <cfvo type="max"/>
        <color theme="1" tint="0.499984740745262"/>
      </dataBar>
      <extLst>
        <ext xmlns:x14="http://schemas.microsoft.com/office/spreadsheetml/2009/9/main" uri="{B025F937-C7B1-47D3-B67F-A62EFF666E3E}">
          <x14:id>{DCA814AB-9C96-B847-8104-B5C9019B201A}</x14:id>
        </ext>
      </extLst>
    </cfRule>
    <cfRule type="dataBar" priority="70">
      <dataBar showValue="0">
        <cfvo type="min"/>
        <cfvo type="max"/>
        <color theme="1" tint="0.499984740745262"/>
      </dataBar>
      <extLst>
        <ext xmlns:x14="http://schemas.microsoft.com/office/spreadsheetml/2009/9/main" uri="{B025F937-C7B1-47D3-B67F-A62EFF666E3E}">
          <x14:id>{57415BA4-0DC4-D247-8E51-BAA3471B7047}</x14:id>
        </ext>
      </extLst>
    </cfRule>
  </conditionalFormatting>
  <conditionalFormatting sqref="H2055">
    <cfRule type="dataBar" priority="67">
      <dataBar showValue="0">
        <cfvo type="min"/>
        <cfvo type="max"/>
        <color theme="1" tint="0.499984740745262"/>
      </dataBar>
      <extLst>
        <ext xmlns:x14="http://schemas.microsoft.com/office/spreadsheetml/2009/9/main" uri="{B025F937-C7B1-47D3-B67F-A62EFF666E3E}">
          <x14:id>{260A5FFB-0EA9-1F4F-804C-787C1C4403B5}</x14:id>
        </ext>
      </extLst>
    </cfRule>
    <cfRule type="dataBar" priority="69">
      <dataBar>
        <cfvo type="min"/>
        <cfvo type="max"/>
        <color rgb="FF008AEF"/>
      </dataBar>
      <extLst>
        <ext xmlns:x14="http://schemas.microsoft.com/office/spreadsheetml/2009/9/main" uri="{B025F937-C7B1-47D3-B67F-A62EFF666E3E}">
          <x14:id>{B956DAA7-1CAB-E242-902A-F4DD5D272D31}</x14:id>
        </ext>
      </extLst>
    </cfRule>
    <cfRule type="dataBar" priority="68">
      <dataBar>
        <cfvo type="min"/>
        <cfvo type="max"/>
        <color theme="1" tint="0.499984740745262"/>
      </dataBar>
      <extLst>
        <ext xmlns:x14="http://schemas.microsoft.com/office/spreadsheetml/2009/9/main" uri="{B025F937-C7B1-47D3-B67F-A62EFF666E3E}">
          <x14:id>{06AAA6DA-DDF3-5445-80DF-872C2F9D86A8}</x14:id>
        </ext>
      </extLst>
    </cfRule>
  </conditionalFormatting>
  <conditionalFormatting sqref="H2057:H2080">
    <cfRule type="dataBar" priority="65">
      <dataBar>
        <cfvo type="min"/>
        <cfvo type="max"/>
        <color theme="1" tint="0.499984740745262"/>
      </dataBar>
      <extLst>
        <ext xmlns:x14="http://schemas.microsoft.com/office/spreadsheetml/2009/9/main" uri="{B025F937-C7B1-47D3-B67F-A62EFF666E3E}">
          <x14:id>{FE2DEAA5-56E0-E645-A838-037FD4426FA3}</x14:id>
        </ext>
      </extLst>
    </cfRule>
    <cfRule type="dataBar" priority="64">
      <dataBar showValue="0">
        <cfvo type="min"/>
        <cfvo type="max"/>
        <color theme="1" tint="0.499984740745262"/>
      </dataBar>
      <extLst>
        <ext xmlns:x14="http://schemas.microsoft.com/office/spreadsheetml/2009/9/main" uri="{B025F937-C7B1-47D3-B67F-A62EFF666E3E}">
          <x14:id>{B4E81654-6851-1B42-AE8B-0F54F2CC6E8A}</x14:id>
        </ext>
      </extLst>
    </cfRule>
    <cfRule type="dataBar" priority="66">
      <dataBar>
        <cfvo type="min"/>
        <cfvo type="max"/>
        <color rgb="FF008AEF"/>
      </dataBar>
      <extLst>
        <ext xmlns:x14="http://schemas.microsoft.com/office/spreadsheetml/2009/9/main" uri="{B025F937-C7B1-47D3-B67F-A62EFF666E3E}">
          <x14:id>{1D833EE1-CBEF-AB4A-9E13-F3A6B510E328}</x14:id>
        </ext>
      </extLst>
    </cfRule>
  </conditionalFormatting>
  <conditionalFormatting sqref="H2082:H2091">
    <cfRule type="dataBar" priority="63">
      <dataBar>
        <cfvo type="min"/>
        <cfvo type="max"/>
        <color rgb="FF008AEF"/>
      </dataBar>
      <extLst>
        <ext xmlns:x14="http://schemas.microsoft.com/office/spreadsheetml/2009/9/main" uri="{B025F937-C7B1-47D3-B67F-A62EFF666E3E}">
          <x14:id>{34E63BC7-90AC-4641-BB26-0B7A4A6C365E}</x14:id>
        </ext>
      </extLst>
    </cfRule>
    <cfRule type="dataBar" priority="62">
      <dataBar>
        <cfvo type="min"/>
        <cfvo type="max"/>
        <color theme="1" tint="0.499984740745262"/>
      </dataBar>
      <extLst>
        <ext xmlns:x14="http://schemas.microsoft.com/office/spreadsheetml/2009/9/main" uri="{B025F937-C7B1-47D3-B67F-A62EFF666E3E}">
          <x14:id>{D35A3679-B8A7-4140-8C0C-B95C94656F4A}</x14:id>
        </ext>
      </extLst>
    </cfRule>
    <cfRule type="dataBar" priority="61">
      <dataBar showValue="0">
        <cfvo type="min"/>
        <cfvo type="max"/>
        <color theme="1" tint="0.499984740745262"/>
      </dataBar>
      <extLst>
        <ext xmlns:x14="http://schemas.microsoft.com/office/spreadsheetml/2009/9/main" uri="{B025F937-C7B1-47D3-B67F-A62EFF666E3E}">
          <x14:id>{1A6066FF-90BB-6945-A934-ADD01EDB4677}</x14:id>
        </ext>
      </extLst>
    </cfRule>
  </conditionalFormatting>
  <conditionalFormatting sqref="H2093:H2099">
    <cfRule type="dataBar" priority="60">
      <dataBar>
        <cfvo type="min"/>
        <cfvo type="max"/>
        <color rgb="FF008AEF"/>
      </dataBar>
      <extLst>
        <ext xmlns:x14="http://schemas.microsoft.com/office/spreadsheetml/2009/9/main" uri="{B025F937-C7B1-47D3-B67F-A62EFF666E3E}">
          <x14:id>{FBFEA2E8-A9C8-DB49-8AC1-40C9EEE12FFF}</x14:id>
        </ext>
      </extLst>
    </cfRule>
    <cfRule type="dataBar" priority="59">
      <dataBar>
        <cfvo type="min"/>
        <cfvo type="max"/>
        <color theme="1" tint="0.499984740745262"/>
      </dataBar>
      <extLst>
        <ext xmlns:x14="http://schemas.microsoft.com/office/spreadsheetml/2009/9/main" uri="{B025F937-C7B1-47D3-B67F-A62EFF666E3E}">
          <x14:id>{C4B2943F-5328-DB4A-A66D-D9E70F5FA8BC}</x14:id>
        </ext>
      </extLst>
    </cfRule>
    <cfRule type="dataBar" priority="58">
      <dataBar showValue="0">
        <cfvo type="min"/>
        <cfvo type="max"/>
        <color theme="1" tint="0.499984740745262"/>
      </dataBar>
      <extLst>
        <ext xmlns:x14="http://schemas.microsoft.com/office/spreadsheetml/2009/9/main" uri="{B025F937-C7B1-47D3-B67F-A62EFF666E3E}">
          <x14:id>{C42398F8-D2E0-0C47-BBC5-7D24E0F6831B}</x14:id>
        </ext>
      </extLst>
    </cfRule>
  </conditionalFormatting>
  <conditionalFormatting sqref="H2101:H2124">
    <cfRule type="dataBar" priority="57">
      <dataBar>
        <cfvo type="min"/>
        <cfvo type="max"/>
        <color rgb="FF008AEF"/>
      </dataBar>
      <extLst>
        <ext xmlns:x14="http://schemas.microsoft.com/office/spreadsheetml/2009/9/main" uri="{B025F937-C7B1-47D3-B67F-A62EFF666E3E}">
          <x14:id>{78164B81-75C6-2D4B-AC9F-54F03DB108D8}</x14:id>
        </ext>
      </extLst>
    </cfRule>
    <cfRule type="dataBar" priority="56">
      <dataBar>
        <cfvo type="min"/>
        <cfvo type="max"/>
        <color theme="1" tint="0.499984740745262"/>
      </dataBar>
      <extLst>
        <ext xmlns:x14="http://schemas.microsoft.com/office/spreadsheetml/2009/9/main" uri="{B025F937-C7B1-47D3-B67F-A62EFF666E3E}">
          <x14:id>{F0E8F14B-F396-7944-B24D-E661C0653850}</x14:id>
        </ext>
      </extLst>
    </cfRule>
    <cfRule type="dataBar" priority="55">
      <dataBar showValue="0">
        <cfvo type="min"/>
        <cfvo type="max"/>
        <color theme="1" tint="0.499984740745262"/>
      </dataBar>
      <extLst>
        <ext xmlns:x14="http://schemas.microsoft.com/office/spreadsheetml/2009/9/main" uri="{B025F937-C7B1-47D3-B67F-A62EFF666E3E}">
          <x14:id>{1C04ACD9-D446-0B44-8132-5E38933BAD5D}</x14:id>
        </ext>
      </extLst>
    </cfRule>
  </conditionalFormatting>
  <conditionalFormatting sqref="H2126:H2128">
    <cfRule type="dataBar" priority="54">
      <dataBar>
        <cfvo type="min"/>
        <cfvo type="max"/>
        <color rgb="FF008AEF"/>
      </dataBar>
      <extLst>
        <ext xmlns:x14="http://schemas.microsoft.com/office/spreadsheetml/2009/9/main" uri="{B025F937-C7B1-47D3-B67F-A62EFF666E3E}">
          <x14:id>{CD0F768D-2E82-6E4F-AFD9-BD6F44BDCF4A}</x14:id>
        </ext>
      </extLst>
    </cfRule>
    <cfRule type="dataBar" priority="53">
      <dataBar>
        <cfvo type="min"/>
        <cfvo type="max"/>
        <color theme="1" tint="0.499984740745262"/>
      </dataBar>
      <extLst>
        <ext xmlns:x14="http://schemas.microsoft.com/office/spreadsheetml/2009/9/main" uri="{B025F937-C7B1-47D3-B67F-A62EFF666E3E}">
          <x14:id>{AD16C132-C304-7045-B0B9-426A13865B22}</x14:id>
        </ext>
      </extLst>
    </cfRule>
    <cfRule type="dataBar" priority="52">
      <dataBar showValue="0">
        <cfvo type="min"/>
        <cfvo type="max"/>
        <color theme="1" tint="0.499984740745262"/>
      </dataBar>
      <extLst>
        <ext xmlns:x14="http://schemas.microsoft.com/office/spreadsheetml/2009/9/main" uri="{B025F937-C7B1-47D3-B67F-A62EFF666E3E}">
          <x14:id>{7E7B6F31-3E30-6448-84CD-7FB9A4EE61F9}</x14:id>
        </ext>
      </extLst>
    </cfRule>
  </conditionalFormatting>
  <conditionalFormatting sqref="H2130:H2134">
    <cfRule type="dataBar" priority="51">
      <dataBar>
        <cfvo type="min"/>
        <cfvo type="max"/>
        <color rgb="FF008AEF"/>
      </dataBar>
      <extLst>
        <ext xmlns:x14="http://schemas.microsoft.com/office/spreadsheetml/2009/9/main" uri="{B025F937-C7B1-47D3-B67F-A62EFF666E3E}">
          <x14:id>{26B9688F-8453-9844-B0EA-C6B2025589C4}</x14:id>
        </ext>
      </extLst>
    </cfRule>
    <cfRule type="dataBar" priority="50">
      <dataBar>
        <cfvo type="min"/>
        <cfvo type="max"/>
        <color theme="1" tint="0.499984740745262"/>
      </dataBar>
      <extLst>
        <ext xmlns:x14="http://schemas.microsoft.com/office/spreadsheetml/2009/9/main" uri="{B025F937-C7B1-47D3-B67F-A62EFF666E3E}">
          <x14:id>{FAFB2788-CF2D-8746-8475-C4EDB20A307F}</x14:id>
        </ext>
      </extLst>
    </cfRule>
    <cfRule type="dataBar" priority="49">
      <dataBar showValue="0">
        <cfvo type="min"/>
        <cfvo type="max"/>
        <color theme="1" tint="0.499984740745262"/>
      </dataBar>
      <extLst>
        <ext xmlns:x14="http://schemas.microsoft.com/office/spreadsheetml/2009/9/main" uri="{B025F937-C7B1-47D3-B67F-A62EFF666E3E}">
          <x14:id>{C9879A5A-1248-0A41-A24E-D35B47564A4D}</x14:id>
        </ext>
      </extLst>
    </cfRule>
  </conditionalFormatting>
  <conditionalFormatting sqref="H2136:H2140">
    <cfRule type="dataBar" priority="48">
      <dataBar>
        <cfvo type="min"/>
        <cfvo type="max"/>
        <color rgb="FF008AEF"/>
      </dataBar>
      <extLst>
        <ext xmlns:x14="http://schemas.microsoft.com/office/spreadsheetml/2009/9/main" uri="{B025F937-C7B1-47D3-B67F-A62EFF666E3E}">
          <x14:id>{5C7F4C07-1D5C-C144-BF93-61802E0915E9}</x14:id>
        </ext>
      </extLst>
    </cfRule>
    <cfRule type="dataBar" priority="47">
      <dataBar>
        <cfvo type="min"/>
        <cfvo type="max"/>
        <color theme="1" tint="0.499984740745262"/>
      </dataBar>
      <extLst>
        <ext xmlns:x14="http://schemas.microsoft.com/office/spreadsheetml/2009/9/main" uri="{B025F937-C7B1-47D3-B67F-A62EFF666E3E}">
          <x14:id>{35B808DA-1252-8143-B82B-20810881B394}</x14:id>
        </ext>
      </extLst>
    </cfRule>
    <cfRule type="dataBar" priority="46">
      <dataBar showValue="0">
        <cfvo type="min"/>
        <cfvo type="max"/>
        <color theme="1" tint="0.499984740745262"/>
      </dataBar>
      <extLst>
        <ext xmlns:x14="http://schemas.microsoft.com/office/spreadsheetml/2009/9/main" uri="{B025F937-C7B1-47D3-B67F-A62EFF666E3E}">
          <x14:id>{D8892976-49C5-6F45-A6F3-2D25EAB2F4A2}</x14:id>
        </ext>
      </extLst>
    </cfRule>
  </conditionalFormatting>
  <conditionalFormatting sqref="H2142:H2148">
    <cfRule type="dataBar" priority="44">
      <dataBar>
        <cfvo type="min"/>
        <cfvo type="max"/>
        <color theme="1" tint="0.499984740745262"/>
      </dataBar>
      <extLst>
        <ext xmlns:x14="http://schemas.microsoft.com/office/spreadsheetml/2009/9/main" uri="{B025F937-C7B1-47D3-B67F-A62EFF666E3E}">
          <x14:id>{5FC38101-0A5B-C742-99F3-AFD62448AC41}</x14:id>
        </ext>
      </extLst>
    </cfRule>
    <cfRule type="dataBar" priority="43">
      <dataBar showValue="0">
        <cfvo type="min"/>
        <cfvo type="max"/>
        <color theme="1" tint="0.499984740745262"/>
      </dataBar>
      <extLst>
        <ext xmlns:x14="http://schemas.microsoft.com/office/spreadsheetml/2009/9/main" uri="{B025F937-C7B1-47D3-B67F-A62EFF666E3E}">
          <x14:id>{71B9D41C-0E55-4B4F-8B1B-D53DC2B2B698}</x14:id>
        </ext>
      </extLst>
    </cfRule>
    <cfRule type="dataBar" priority="45">
      <dataBar>
        <cfvo type="min"/>
        <cfvo type="max"/>
        <color rgb="FF008AEF"/>
      </dataBar>
      <extLst>
        <ext xmlns:x14="http://schemas.microsoft.com/office/spreadsheetml/2009/9/main" uri="{B025F937-C7B1-47D3-B67F-A62EFF666E3E}">
          <x14:id>{1B515D18-29C0-AE46-911D-7D6E360261F4}</x14:id>
        </ext>
      </extLst>
    </cfRule>
  </conditionalFormatting>
  <conditionalFormatting sqref="H2150">
    <cfRule type="dataBar" priority="42">
      <dataBar>
        <cfvo type="min"/>
        <cfvo type="max"/>
        <color rgb="FF008AEF"/>
      </dataBar>
      <extLst>
        <ext xmlns:x14="http://schemas.microsoft.com/office/spreadsheetml/2009/9/main" uri="{B025F937-C7B1-47D3-B67F-A62EFF666E3E}">
          <x14:id>{50282FCE-1DCE-7446-8AC0-F289354C8D9F}</x14:id>
        </ext>
      </extLst>
    </cfRule>
    <cfRule type="dataBar" priority="41">
      <dataBar>
        <cfvo type="min"/>
        <cfvo type="max"/>
        <color theme="1" tint="0.499984740745262"/>
      </dataBar>
      <extLst>
        <ext xmlns:x14="http://schemas.microsoft.com/office/spreadsheetml/2009/9/main" uri="{B025F937-C7B1-47D3-B67F-A62EFF666E3E}">
          <x14:id>{857EE647-7887-6E40-8C6B-016F8FADAE7A}</x14:id>
        </ext>
      </extLst>
    </cfRule>
    <cfRule type="dataBar" priority="40">
      <dataBar showValue="0">
        <cfvo type="min"/>
        <cfvo type="max"/>
        <color theme="1" tint="0.499984740745262"/>
      </dataBar>
      <extLst>
        <ext xmlns:x14="http://schemas.microsoft.com/office/spreadsheetml/2009/9/main" uri="{B025F937-C7B1-47D3-B67F-A62EFF666E3E}">
          <x14:id>{D79E54CD-4327-1B49-8CB1-A69F7FD2A91B}</x14:id>
        </ext>
      </extLst>
    </cfRule>
  </conditionalFormatting>
  <conditionalFormatting sqref="H2152:H2167">
    <cfRule type="dataBar" priority="39">
      <dataBar>
        <cfvo type="min"/>
        <cfvo type="max"/>
        <color rgb="FF008AEF"/>
      </dataBar>
      <extLst>
        <ext xmlns:x14="http://schemas.microsoft.com/office/spreadsheetml/2009/9/main" uri="{B025F937-C7B1-47D3-B67F-A62EFF666E3E}">
          <x14:id>{0E45EE2F-45BB-EA4B-9D50-700BB255227F}</x14:id>
        </ext>
      </extLst>
    </cfRule>
    <cfRule type="dataBar" priority="38">
      <dataBar>
        <cfvo type="min"/>
        <cfvo type="max"/>
        <color theme="1" tint="0.499984740745262"/>
      </dataBar>
      <extLst>
        <ext xmlns:x14="http://schemas.microsoft.com/office/spreadsheetml/2009/9/main" uri="{B025F937-C7B1-47D3-B67F-A62EFF666E3E}">
          <x14:id>{DE219168-59FD-3B41-BF5A-9B8199EF548F}</x14:id>
        </ext>
      </extLst>
    </cfRule>
    <cfRule type="dataBar" priority="37">
      <dataBar showValue="0">
        <cfvo type="min"/>
        <cfvo type="max"/>
        <color theme="1" tint="0.499984740745262"/>
      </dataBar>
      <extLst>
        <ext xmlns:x14="http://schemas.microsoft.com/office/spreadsheetml/2009/9/main" uri="{B025F937-C7B1-47D3-B67F-A62EFF666E3E}">
          <x14:id>{6FD19836-4F02-A741-87F9-64D50EA7B3BA}</x14:id>
        </ext>
      </extLst>
    </cfRule>
  </conditionalFormatting>
  <conditionalFormatting sqref="H2169:H2183">
    <cfRule type="dataBar" priority="36">
      <dataBar>
        <cfvo type="min"/>
        <cfvo type="max"/>
        <color rgb="FF008AEF"/>
      </dataBar>
      <extLst>
        <ext xmlns:x14="http://schemas.microsoft.com/office/spreadsheetml/2009/9/main" uri="{B025F937-C7B1-47D3-B67F-A62EFF666E3E}">
          <x14:id>{985B07ED-92EB-9D49-BEA3-F67D5CFBFA17}</x14:id>
        </ext>
      </extLst>
    </cfRule>
    <cfRule type="dataBar" priority="35">
      <dataBar>
        <cfvo type="min"/>
        <cfvo type="max"/>
        <color theme="1" tint="0.499984740745262"/>
      </dataBar>
      <extLst>
        <ext xmlns:x14="http://schemas.microsoft.com/office/spreadsheetml/2009/9/main" uri="{B025F937-C7B1-47D3-B67F-A62EFF666E3E}">
          <x14:id>{237411EB-32D9-C74D-A0E2-5EEBAAFB80D2}</x14:id>
        </ext>
      </extLst>
    </cfRule>
    <cfRule type="dataBar" priority="34">
      <dataBar showValue="0">
        <cfvo type="min"/>
        <cfvo type="max"/>
        <color theme="1" tint="0.499984740745262"/>
      </dataBar>
      <extLst>
        <ext xmlns:x14="http://schemas.microsoft.com/office/spreadsheetml/2009/9/main" uri="{B025F937-C7B1-47D3-B67F-A62EFF666E3E}">
          <x14:id>{A88B13BF-3BC5-DC4A-AE24-7037238874EB}</x14:id>
        </ext>
      </extLst>
    </cfRule>
  </conditionalFormatting>
  <conditionalFormatting sqref="H2185:H2192">
    <cfRule type="dataBar" priority="33">
      <dataBar>
        <cfvo type="min"/>
        <cfvo type="max"/>
        <color rgb="FF008AEF"/>
      </dataBar>
      <extLst>
        <ext xmlns:x14="http://schemas.microsoft.com/office/spreadsheetml/2009/9/main" uri="{B025F937-C7B1-47D3-B67F-A62EFF666E3E}">
          <x14:id>{B6EB8A6D-5906-0B43-A3F9-EDAA4E47F0CE}</x14:id>
        </ext>
      </extLst>
    </cfRule>
    <cfRule type="dataBar" priority="32">
      <dataBar>
        <cfvo type="min"/>
        <cfvo type="max"/>
        <color theme="1" tint="0.499984740745262"/>
      </dataBar>
      <extLst>
        <ext xmlns:x14="http://schemas.microsoft.com/office/spreadsheetml/2009/9/main" uri="{B025F937-C7B1-47D3-B67F-A62EFF666E3E}">
          <x14:id>{F09E042E-2C6D-5040-9E02-3580859EA35C}</x14:id>
        </ext>
      </extLst>
    </cfRule>
    <cfRule type="dataBar" priority="31">
      <dataBar showValue="0">
        <cfvo type="min"/>
        <cfvo type="max"/>
        <color theme="1" tint="0.499984740745262"/>
      </dataBar>
      <extLst>
        <ext xmlns:x14="http://schemas.microsoft.com/office/spreadsheetml/2009/9/main" uri="{B025F937-C7B1-47D3-B67F-A62EFF666E3E}">
          <x14:id>{CCA299F5-9775-604D-B8FB-AF0797574AA9}</x14:id>
        </ext>
      </extLst>
    </cfRule>
  </conditionalFormatting>
  <conditionalFormatting sqref="H2194:H2196">
    <cfRule type="dataBar" priority="29">
      <dataBar>
        <cfvo type="min"/>
        <cfvo type="max"/>
        <color theme="1" tint="0.499984740745262"/>
      </dataBar>
      <extLst>
        <ext xmlns:x14="http://schemas.microsoft.com/office/spreadsheetml/2009/9/main" uri="{B025F937-C7B1-47D3-B67F-A62EFF666E3E}">
          <x14:id>{F6563CDD-6B01-9447-9E66-27271DA139A6}</x14:id>
        </ext>
      </extLst>
    </cfRule>
    <cfRule type="dataBar" priority="28">
      <dataBar showValue="0">
        <cfvo type="min"/>
        <cfvo type="max"/>
        <color theme="1" tint="0.499984740745262"/>
      </dataBar>
      <extLst>
        <ext xmlns:x14="http://schemas.microsoft.com/office/spreadsheetml/2009/9/main" uri="{B025F937-C7B1-47D3-B67F-A62EFF666E3E}">
          <x14:id>{7A80F97A-E474-6D40-8783-01C2B758FC8E}</x14:id>
        </ext>
      </extLst>
    </cfRule>
    <cfRule type="dataBar" priority="30">
      <dataBar>
        <cfvo type="min"/>
        <cfvo type="max"/>
        <color rgb="FF008AEF"/>
      </dataBar>
      <extLst>
        <ext xmlns:x14="http://schemas.microsoft.com/office/spreadsheetml/2009/9/main" uri="{B025F937-C7B1-47D3-B67F-A62EFF666E3E}">
          <x14:id>{7DC7B181-F1BE-9A4C-8010-5D9948A2B755}</x14:id>
        </ext>
      </extLst>
    </cfRule>
  </conditionalFormatting>
  <conditionalFormatting sqref="H2198">
    <cfRule type="dataBar" priority="27">
      <dataBar>
        <cfvo type="min"/>
        <cfvo type="max"/>
        <color rgb="FF008AEF"/>
      </dataBar>
      <extLst>
        <ext xmlns:x14="http://schemas.microsoft.com/office/spreadsheetml/2009/9/main" uri="{B025F937-C7B1-47D3-B67F-A62EFF666E3E}">
          <x14:id>{D11E6C9E-CDA9-6246-9C32-3D2C44BD06AC}</x14:id>
        </ext>
      </extLst>
    </cfRule>
    <cfRule type="dataBar" priority="26">
      <dataBar>
        <cfvo type="min"/>
        <cfvo type="max"/>
        <color theme="1" tint="0.499984740745262"/>
      </dataBar>
      <extLst>
        <ext xmlns:x14="http://schemas.microsoft.com/office/spreadsheetml/2009/9/main" uri="{B025F937-C7B1-47D3-B67F-A62EFF666E3E}">
          <x14:id>{1FD647FC-9025-7644-ABC6-E50420D72BD7}</x14:id>
        </ext>
      </extLst>
    </cfRule>
    <cfRule type="dataBar" priority="25">
      <dataBar showValue="0">
        <cfvo type="min"/>
        <cfvo type="max"/>
        <color theme="1" tint="0.499984740745262"/>
      </dataBar>
      <extLst>
        <ext xmlns:x14="http://schemas.microsoft.com/office/spreadsheetml/2009/9/main" uri="{B025F937-C7B1-47D3-B67F-A62EFF666E3E}">
          <x14:id>{24B577BA-AE03-774B-A3D9-DE2C81AB807B}</x14:id>
        </ext>
      </extLst>
    </cfRule>
  </conditionalFormatting>
  <conditionalFormatting sqref="H2200:H2210">
    <cfRule type="dataBar" priority="22">
      <dataBar showValue="0">
        <cfvo type="min"/>
        <cfvo type="max"/>
        <color theme="1" tint="0.499984740745262"/>
      </dataBar>
      <extLst>
        <ext xmlns:x14="http://schemas.microsoft.com/office/spreadsheetml/2009/9/main" uri="{B025F937-C7B1-47D3-B67F-A62EFF666E3E}">
          <x14:id>{DE1DAE7A-64E4-F44F-89A6-4F1039994CBF}</x14:id>
        </ext>
      </extLst>
    </cfRule>
    <cfRule type="dataBar" priority="23">
      <dataBar>
        <cfvo type="min"/>
        <cfvo type="max"/>
        <color theme="1" tint="0.499984740745262"/>
      </dataBar>
      <extLst>
        <ext xmlns:x14="http://schemas.microsoft.com/office/spreadsheetml/2009/9/main" uri="{B025F937-C7B1-47D3-B67F-A62EFF666E3E}">
          <x14:id>{D53F9586-EE01-E241-A8ED-F966BFE53C03}</x14:id>
        </ext>
      </extLst>
    </cfRule>
    <cfRule type="dataBar" priority="24">
      <dataBar>
        <cfvo type="min"/>
        <cfvo type="max"/>
        <color rgb="FF008AEF"/>
      </dataBar>
      <extLst>
        <ext xmlns:x14="http://schemas.microsoft.com/office/spreadsheetml/2009/9/main" uri="{B025F937-C7B1-47D3-B67F-A62EFF666E3E}">
          <x14:id>{1BE6BD6C-51BA-2E40-8D76-49E53A46CA06}</x14:id>
        </ext>
      </extLst>
    </cfRule>
  </conditionalFormatting>
  <conditionalFormatting sqref="H2212:H2218">
    <cfRule type="dataBar" priority="20">
      <dataBar>
        <cfvo type="min"/>
        <cfvo type="max"/>
        <color theme="1" tint="0.499984740745262"/>
      </dataBar>
      <extLst>
        <ext xmlns:x14="http://schemas.microsoft.com/office/spreadsheetml/2009/9/main" uri="{B025F937-C7B1-47D3-B67F-A62EFF666E3E}">
          <x14:id>{07F6B171-2750-AD40-B932-CE60A23BF4C3}</x14:id>
        </ext>
      </extLst>
    </cfRule>
    <cfRule type="dataBar" priority="19">
      <dataBar showValue="0">
        <cfvo type="min"/>
        <cfvo type="max"/>
        <color theme="1" tint="0.499984740745262"/>
      </dataBar>
      <extLst>
        <ext xmlns:x14="http://schemas.microsoft.com/office/spreadsheetml/2009/9/main" uri="{B025F937-C7B1-47D3-B67F-A62EFF666E3E}">
          <x14:id>{C8DBFB16-F168-CF42-B901-60034B30A17F}</x14:id>
        </ext>
      </extLst>
    </cfRule>
    <cfRule type="dataBar" priority="21">
      <dataBar>
        <cfvo type="min"/>
        <cfvo type="max"/>
        <color rgb="FF008AEF"/>
      </dataBar>
      <extLst>
        <ext xmlns:x14="http://schemas.microsoft.com/office/spreadsheetml/2009/9/main" uri="{B025F937-C7B1-47D3-B67F-A62EFF666E3E}">
          <x14:id>{E8406244-83BE-E04B-A4AB-155DCFE97549}</x14:id>
        </ext>
      </extLst>
    </cfRule>
  </conditionalFormatting>
  <conditionalFormatting sqref="H2220:H2242">
    <cfRule type="dataBar" priority="18">
      <dataBar>
        <cfvo type="min"/>
        <cfvo type="max"/>
        <color rgb="FF008AEF"/>
      </dataBar>
      <extLst>
        <ext xmlns:x14="http://schemas.microsoft.com/office/spreadsheetml/2009/9/main" uri="{B025F937-C7B1-47D3-B67F-A62EFF666E3E}">
          <x14:id>{9F94271B-2A77-FA42-A2F6-9F851CE065B3}</x14:id>
        </ext>
      </extLst>
    </cfRule>
    <cfRule type="dataBar" priority="17">
      <dataBar>
        <cfvo type="min"/>
        <cfvo type="max"/>
        <color theme="1" tint="0.499984740745262"/>
      </dataBar>
      <extLst>
        <ext xmlns:x14="http://schemas.microsoft.com/office/spreadsheetml/2009/9/main" uri="{B025F937-C7B1-47D3-B67F-A62EFF666E3E}">
          <x14:id>{85CDC512-200C-C342-8084-22C2BB5DFDE5}</x14:id>
        </ext>
      </extLst>
    </cfRule>
    <cfRule type="dataBar" priority="16">
      <dataBar showValue="0">
        <cfvo type="min"/>
        <cfvo type="max"/>
        <color theme="1" tint="0.499984740745262"/>
      </dataBar>
      <extLst>
        <ext xmlns:x14="http://schemas.microsoft.com/office/spreadsheetml/2009/9/main" uri="{B025F937-C7B1-47D3-B67F-A62EFF666E3E}">
          <x14:id>{86D194F9-3B6C-6A49-AC2B-32FC00882C02}</x14:id>
        </ext>
      </extLst>
    </cfRule>
  </conditionalFormatting>
  <conditionalFormatting sqref="H2244:H2259">
    <cfRule type="dataBar" priority="14">
      <dataBar>
        <cfvo type="min"/>
        <cfvo type="max"/>
        <color theme="1" tint="0.499984740745262"/>
      </dataBar>
      <extLst>
        <ext xmlns:x14="http://schemas.microsoft.com/office/spreadsheetml/2009/9/main" uri="{B025F937-C7B1-47D3-B67F-A62EFF666E3E}">
          <x14:id>{864F7AE3-CF83-3B4A-8DA2-7D364BFF3C43}</x14:id>
        </ext>
      </extLst>
    </cfRule>
    <cfRule type="dataBar" priority="13">
      <dataBar showValue="0">
        <cfvo type="min"/>
        <cfvo type="max"/>
        <color theme="1" tint="0.499984740745262"/>
      </dataBar>
      <extLst>
        <ext xmlns:x14="http://schemas.microsoft.com/office/spreadsheetml/2009/9/main" uri="{B025F937-C7B1-47D3-B67F-A62EFF666E3E}">
          <x14:id>{7316EDF4-361E-D94E-834B-512FE7ADE0F2}</x14:id>
        </ext>
      </extLst>
    </cfRule>
    <cfRule type="dataBar" priority="15">
      <dataBar>
        <cfvo type="min"/>
        <cfvo type="max"/>
        <color rgb="FF008AEF"/>
      </dataBar>
      <extLst>
        <ext xmlns:x14="http://schemas.microsoft.com/office/spreadsheetml/2009/9/main" uri="{B025F937-C7B1-47D3-B67F-A62EFF666E3E}">
          <x14:id>{C7785EEA-B85D-DA41-B4A0-E9D50498FF27}</x14:id>
        </ext>
      </extLst>
    </cfRule>
  </conditionalFormatting>
  <conditionalFormatting sqref="H2261:H2267">
    <cfRule type="dataBar" priority="12">
      <dataBar>
        <cfvo type="min"/>
        <cfvo type="max"/>
        <color rgb="FF008AEF"/>
      </dataBar>
      <extLst>
        <ext xmlns:x14="http://schemas.microsoft.com/office/spreadsheetml/2009/9/main" uri="{B025F937-C7B1-47D3-B67F-A62EFF666E3E}">
          <x14:id>{BA79822F-C1F9-6D45-BD79-4327CF22355F}</x14:id>
        </ext>
      </extLst>
    </cfRule>
    <cfRule type="dataBar" priority="11">
      <dataBar>
        <cfvo type="min"/>
        <cfvo type="max"/>
        <color theme="1" tint="0.499984740745262"/>
      </dataBar>
      <extLst>
        <ext xmlns:x14="http://schemas.microsoft.com/office/spreadsheetml/2009/9/main" uri="{B025F937-C7B1-47D3-B67F-A62EFF666E3E}">
          <x14:id>{66587042-C92C-0546-839E-D0BF848A3D45}</x14:id>
        </ext>
      </extLst>
    </cfRule>
    <cfRule type="dataBar" priority="10">
      <dataBar showValue="0">
        <cfvo type="min"/>
        <cfvo type="max"/>
        <color theme="1" tint="0.499984740745262"/>
      </dataBar>
      <extLst>
        <ext xmlns:x14="http://schemas.microsoft.com/office/spreadsheetml/2009/9/main" uri="{B025F937-C7B1-47D3-B67F-A62EFF666E3E}">
          <x14:id>{B8147593-34C1-6C4B-A087-3A9760B08655}</x14:id>
        </ext>
      </extLst>
    </cfRule>
  </conditionalFormatting>
  <conditionalFormatting sqref="H2269:H2280">
    <cfRule type="dataBar" priority="9">
      <dataBar>
        <cfvo type="min"/>
        <cfvo type="max"/>
        <color rgb="FF008AEF"/>
      </dataBar>
      <extLst>
        <ext xmlns:x14="http://schemas.microsoft.com/office/spreadsheetml/2009/9/main" uri="{B025F937-C7B1-47D3-B67F-A62EFF666E3E}">
          <x14:id>{1F36853E-61F6-1144-B1E5-FF41FF5D85CC}</x14:id>
        </ext>
      </extLst>
    </cfRule>
    <cfRule type="dataBar" priority="8">
      <dataBar>
        <cfvo type="min"/>
        <cfvo type="max"/>
        <color theme="1" tint="0.499984740745262"/>
      </dataBar>
      <extLst>
        <ext xmlns:x14="http://schemas.microsoft.com/office/spreadsheetml/2009/9/main" uri="{B025F937-C7B1-47D3-B67F-A62EFF666E3E}">
          <x14:id>{4B937099-4C26-9B46-8C66-59737FF92286}</x14:id>
        </ext>
      </extLst>
    </cfRule>
    <cfRule type="dataBar" priority="7">
      <dataBar showValue="0">
        <cfvo type="min"/>
        <cfvo type="max"/>
        <color theme="1" tint="0.499984740745262"/>
      </dataBar>
      <extLst>
        <ext xmlns:x14="http://schemas.microsoft.com/office/spreadsheetml/2009/9/main" uri="{B025F937-C7B1-47D3-B67F-A62EFF666E3E}">
          <x14:id>{3E0AB681-DC94-AF47-959C-5213C27171C8}</x14:id>
        </ext>
      </extLst>
    </cfRule>
  </conditionalFormatting>
  <conditionalFormatting sqref="H2282:H2284">
    <cfRule type="dataBar" priority="6">
      <dataBar>
        <cfvo type="min"/>
        <cfvo type="max"/>
        <color rgb="FF008AEF"/>
      </dataBar>
      <extLst>
        <ext xmlns:x14="http://schemas.microsoft.com/office/spreadsheetml/2009/9/main" uri="{B025F937-C7B1-47D3-B67F-A62EFF666E3E}">
          <x14:id>{CFC81843-C3B9-0C44-874E-A271D08E2103}</x14:id>
        </ext>
      </extLst>
    </cfRule>
    <cfRule type="dataBar" priority="5">
      <dataBar>
        <cfvo type="min"/>
        <cfvo type="max"/>
        <color theme="1" tint="0.499984740745262"/>
      </dataBar>
      <extLst>
        <ext xmlns:x14="http://schemas.microsoft.com/office/spreadsheetml/2009/9/main" uri="{B025F937-C7B1-47D3-B67F-A62EFF666E3E}">
          <x14:id>{F9091C75-B678-3F4D-92A5-5255B7BD63CD}</x14:id>
        </ext>
      </extLst>
    </cfRule>
    <cfRule type="dataBar" priority="4">
      <dataBar showValue="0">
        <cfvo type="min"/>
        <cfvo type="max"/>
        <color theme="1" tint="0.499984740745262"/>
      </dataBar>
      <extLst>
        <ext xmlns:x14="http://schemas.microsoft.com/office/spreadsheetml/2009/9/main" uri="{B025F937-C7B1-47D3-B67F-A62EFF666E3E}">
          <x14:id>{E4B6B807-8BC8-404A-86B7-6D4E666F463E}</x14:id>
        </ext>
      </extLst>
    </cfRule>
  </conditionalFormatting>
  <conditionalFormatting sqref="H2287:H2388">
    <cfRule type="dataBar" priority="1">
      <dataBar showValue="0">
        <cfvo type="min"/>
        <cfvo type="max"/>
        <color theme="1" tint="0.499984740745262"/>
      </dataBar>
      <extLst>
        <ext xmlns:x14="http://schemas.microsoft.com/office/spreadsheetml/2009/9/main" uri="{B025F937-C7B1-47D3-B67F-A62EFF666E3E}">
          <x14:id>{7672151C-4C40-0A42-A27C-EB0FB374DA5D}</x14:id>
        </ext>
      </extLst>
    </cfRule>
    <cfRule type="dataBar" priority="2">
      <dataBar>
        <cfvo type="min"/>
        <cfvo type="max"/>
        <color theme="1" tint="0.499984740745262"/>
      </dataBar>
      <extLst>
        <ext xmlns:x14="http://schemas.microsoft.com/office/spreadsheetml/2009/9/main" uri="{B025F937-C7B1-47D3-B67F-A62EFF666E3E}">
          <x14:id>{29CFEFDC-0CBD-5345-BEC1-9ADADCDD4947}</x14:id>
        </ext>
      </extLst>
    </cfRule>
    <cfRule type="dataBar" priority="3">
      <dataBar>
        <cfvo type="min"/>
        <cfvo type="max"/>
        <color rgb="FF008AEF"/>
      </dataBar>
      <extLst>
        <ext xmlns:x14="http://schemas.microsoft.com/office/spreadsheetml/2009/9/main" uri="{B025F937-C7B1-47D3-B67F-A62EFF666E3E}">
          <x14:id>{644EC885-C44D-5940-AC15-A0CFCB950A21}</x14:id>
        </ext>
      </extLst>
    </cfRule>
  </conditionalFormatting>
  <conditionalFormatting sqref="K6:K9">
    <cfRule type="dataBar" priority="948">
      <dataBar>
        <cfvo type="min"/>
        <cfvo type="max"/>
        <color rgb="FF008AEF"/>
      </dataBar>
      <extLst>
        <ext xmlns:x14="http://schemas.microsoft.com/office/spreadsheetml/2009/9/main" uri="{B025F937-C7B1-47D3-B67F-A62EFF666E3E}">
          <x14:id>{1CDFF99F-D3EE-2C47-9156-838F52788388}</x14:id>
        </ext>
      </extLst>
    </cfRule>
    <cfRule type="dataBar" priority="947">
      <dataBar>
        <cfvo type="min"/>
        <cfvo type="max"/>
        <color theme="1" tint="0.499984740745262"/>
      </dataBar>
      <extLst>
        <ext xmlns:x14="http://schemas.microsoft.com/office/spreadsheetml/2009/9/main" uri="{B025F937-C7B1-47D3-B67F-A62EFF666E3E}">
          <x14:id>{22E4516C-B87D-D44F-87A2-6662159459E5}</x14:id>
        </ext>
      </extLst>
    </cfRule>
    <cfRule type="dataBar" priority="946">
      <dataBar showValue="0">
        <cfvo type="min"/>
        <cfvo type="max"/>
        <color theme="1" tint="0.499984740745262"/>
      </dataBar>
      <extLst>
        <ext xmlns:x14="http://schemas.microsoft.com/office/spreadsheetml/2009/9/main" uri="{B025F937-C7B1-47D3-B67F-A62EFF666E3E}">
          <x14:id>{628585F7-9A59-E74B-9641-EF610AFEBE85}</x14:id>
        </ext>
      </extLst>
    </cfRule>
  </conditionalFormatting>
  <conditionalFormatting sqref="K11:K23">
    <cfRule type="dataBar" priority="945">
      <dataBar>
        <cfvo type="min"/>
        <cfvo type="max"/>
        <color rgb="FF008AEF"/>
      </dataBar>
      <extLst>
        <ext xmlns:x14="http://schemas.microsoft.com/office/spreadsheetml/2009/9/main" uri="{B025F937-C7B1-47D3-B67F-A62EFF666E3E}">
          <x14:id>{21DC334A-FB85-2941-A7C8-BD53E486E326}</x14:id>
        </ext>
      </extLst>
    </cfRule>
    <cfRule type="dataBar" priority="944">
      <dataBar>
        <cfvo type="min"/>
        <cfvo type="max"/>
        <color theme="1" tint="0.499984740745262"/>
      </dataBar>
      <extLst>
        <ext xmlns:x14="http://schemas.microsoft.com/office/spreadsheetml/2009/9/main" uri="{B025F937-C7B1-47D3-B67F-A62EFF666E3E}">
          <x14:id>{7C05307F-641D-9C41-ADD8-B6E9C70E8833}</x14:id>
        </ext>
      </extLst>
    </cfRule>
    <cfRule type="dataBar" priority="943">
      <dataBar showValue="0">
        <cfvo type="min"/>
        <cfvo type="max"/>
        <color theme="1" tint="0.499984740745262"/>
      </dataBar>
      <extLst>
        <ext xmlns:x14="http://schemas.microsoft.com/office/spreadsheetml/2009/9/main" uri="{B025F937-C7B1-47D3-B67F-A62EFF666E3E}">
          <x14:id>{FB0C579E-372C-E34D-9C70-48DCA59A95EA}</x14:id>
        </ext>
      </extLst>
    </cfRule>
  </conditionalFormatting>
  <conditionalFormatting sqref="K25:K28">
    <cfRule type="dataBar" priority="942">
      <dataBar>
        <cfvo type="min"/>
        <cfvo type="max"/>
        <color rgb="FF008AEF"/>
      </dataBar>
      <extLst>
        <ext xmlns:x14="http://schemas.microsoft.com/office/spreadsheetml/2009/9/main" uri="{B025F937-C7B1-47D3-B67F-A62EFF666E3E}">
          <x14:id>{500143EE-852B-C44B-A26D-64A71293BE5A}</x14:id>
        </ext>
      </extLst>
    </cfRule>
    <cfRule type="dataBar" priority="941">
      <dataBar>
        <cfvo type="min"/>
        <cfvo type="max"/>
        <color theme="1" tint="0.499984740745262"/>
      </dataBar>
      <extLst>
        <ext xmlns:x14="http://schemas.microsoft.com/office/spreadsheetml/2009/9/main" uri="{B025F937-C7B1-47D3-B67F-A62EFF666E3E}">
          <x14:id>{1CE0158A-31B2-254D-A7ED-94224E749E01}</x14:id>
        </ext>
      </extLst>
    </cfRule>
    <cfRule type="dataBar" priority="940">
      <dataBar showValue="0">
        <cfvo type="min"/>
        <cfvo type="max"/>
        <color theme="1" tint="0.499984740745262"/>
      </dataBar>
      <extLst>
        <ext xmlns:x14="http://schemas.microsoft.com/office/spreadsheetml/2009/9/main" uri="{B025F937-C7B1-47D3-B67F-A62EFF666E3E}">
          <x14:id>{7C877A12-5CAC-0F4E-9C7F-5E26AFDE20FA}</x14:id>
        </ext>
      </extLst>
    </cfRule>
  </conditionalFormatting>
  <conditionalFormatting sqref="K30:K45">
    <cfRule type="dataBar" priority="939">
      <dataBar>
        <cfvo type="min"/>
        <cfvo type="max"/>
        <color rgb="FF008AEF"/>
      </dataBar>
      <extLst>
        <ext xmlns:x14="http://schemas.microsoft.com/office/spreadsheetml/2009/9/main" uri="{B025F937-C7B1-47D3-B67F-A62EFF666E3E}">
          <x14:id>{91C07128-DC3A-D040-9E81-4E56FC87327F}</x14:id>
        </ext>
      </extLst>
    </cfRule>
    <cfRule type="dataBar" priority="937">
      <dataBar showValue="0">
        <cfvo type="min"/>
        <cfvo type="max"/>
        <color theme="1" tint="0.499984740745262"/>
      </dataBar>
      <extLst>
        <ext xmlns:x14="http://schemas.microsoft.com/office/spreadsheetml/2009/9/main" uri="{B025F937-C7B1-47D3-B67F-A62EFF666E3E}">
          <x14:id>{5D87ED0F-2337-6348-8D46-1A9659DEE91F}</x14:id>
        </ext>
      </extLst>
    </cfRule>
    <cfRule type="dataBar" priority="938">
      <dataBar>
        <cfvo type="min"/>
        <cfvo type="max"/>
        <color theme="1" tint="0.499984740745262"/>
      </dataBar>
      <extLst>
        <ext xmlns:x14="http://schemas.microsoft.com/office/spreadsheetml/2009/9/main" uri="{B025F937-C7B1-47D3-B67F-A62EFF666E3E}">
          <x14:id>{F8013538-979C-D449-B501-E4BD8154386F}</x14:id>
        </ext>
      </extLst>
    </cfRule>
  </conditionalFormatting>
  <conditionalFormatting sqref="K48:K60">
    <cfRule type="dataBar" priority="934">
      <dataBar showValue="0">
        <cfvo type="min"/>
        <cfvo type="max"/>
        <color theme="1" tint="0.499984740745262"/>
      </dataBar>
      <extLst>
        <ext xmlns:x14="http://schemas.microsoft.com/office/spreadsheetml/2009/9/main" uri="{B025F937-C7B1-47D3-B67F-A62EFF666E3E}">
          <x14:id>{2FA7049E-B54D-8041-BDCA-A40D81A393DC}</x14:id>
        </ext>
      </extLst>
    </cfRule>
    <cfRule type="dataBar" priority="936">
      <dataBar>
        <cfvo type="min"/>
        <cfvo type="max"/>
        <color rgb="FF008AEF"/>
      </dataBar>
      <extLst>
        <ext xmlns:x14="http://schemas.microsoft.com/office/spreadsheetml/2009/9/main" uri="{B025F937-C7B1-47D3-B67F-A62EFF666E3E}">
          <x14:id>{2FB0B48F-AFAC-6847-8583-20A108E781B2}</x14:id>
        </ext>
      </extLst>
    </cfRule>
    <cfRule type="dataBar" priority="935">
      <dataBar>
        <cfvo type="min"/>
        <cfvo type="max"/>
        <color theme="1" tint="0.499984740745262"/>
      </dataBar>
      <extLst>
        <ext xmlns:x14="http://schemas.microsoft.com/office/spreadsheetml/2009/9/main" uri="{B025F937-C7B1-47D3-B67F-A62EFF666E3E}">
          <x14:id>{1ED539D3-DE35-FA47-8599-7C86202AD5B6}</x14:id>
        </ext>
      </extLst>
    </cfRule>
  </conditionalFormatting>
  <conditionalFormatting sqref="K63:K67">
    <cfRule type="dataBar" priority="933">
      <dataBar>
        <cfvo type="min"/>
        <cfvo type="max"/>
        <color rgb="FF008AEF"/>
      </dataBar>
      <extLst>
        <ext xmlns:x14="http://schemas.microsoft.com/office/spreadsheetml/2009/9/main" uri="{B025F937-C7B1-47D3-B67F-A62EFF666E3E}">
          <x14:id>{B9597BD9-08AE-FE4C-BF8A-A76B8EF94AD9}</x14:id>
        </ext>
      </extLst>
    </cfRule>
    <cfRule type="dataBar" priority="932">
      <dataBar>
        <cfvo type="min"/>
        <cfvo type="max"/>
        <color theme="1" tint="0.499984740745262"/>
      </dataBar>
      <extLst>
        <ext xmlns:x14="http://schemas.microsoft.com/office/spreadsheetml/2009/9/main" uri="{B025F937-C7B1-47D3-B67F-A62EFF666E3E}">
          <x14:id>{07430DF6-9208-1C49-8991-73B0385B441E}</x14:id>
        </ext>
      </extLst>
    </cfRule>
    <cfRule type="dataBar" priority="931">
      <dataBar showValue="0">
        <cfvo type="min"/>
        <cfvo type="max"/>
        <color theme="1" tint="0.499984740745262"/>
      </dataBar>
      <extLst>
        <ext xmlns:x14="http://schemas.microsoft.com/office/spreadsheetml/2009/9/main" uri="{B025F937-C7B1-47D3-B67F-A62EFF666E3E}">
          <x14:id>{87E8A2D3-5535-1944-B74D-D985005E8E58}</x14:id>
        </ext>
      </extLst>
    </cfRule>
  </conditionalFormatting>
  <conditionalFormatting sqref="K69:K75">
    <cfRule type="dataBar" priority="930">
      <dataBar>
        <cfvo type="min"/>
        <cfvo type="max"/>
        <color rgb="FF008AEF"/>
      </dataBar>
      <extLst>
        <ext xmlns:x14="http://schemas.microsoft.com/office/spreadsheetml/2009/9/main" uri="{B025F937-C7B1-47D3-B67F-A62EFF666E3E}">
          <x14:id>{F57A9F23-C0F0-6947-ADBE-5DE23DE68E2A}</x14:id>
        </ext>
      </extLst>
    </cfRule>
    <cfRule type="dataBar" priority="929">
      <dataBar>
        <cfvo type="min"/>
        <cfvo type="max"/>
        <color theme="1" tint="0.499984740745262"/>
      </dataBar>
      <extLst>
        <ext xmlns:x14="http://schemas.microsoft.com/office/spreadsheetml/2009/9/main" uri="{B025F937-C7B1-47D3-B67F-A62EFF666E3E}">
          <x14:id>{A5229D76-190D-EE4F-92D7-94141C550EED}</x14:id>
        </ext>
      </extLst>
    </cfRule>
    <cfRule type="dataBar" priority="928">
      <dataBar showValue="0">
        <cfvo type="min"/>
        <cfvo type="max"/>
        <color theme="1" tint="0.499984740745262"/>
      </dataBar>
      <extLst>
        <ext xmlns:x14="http://schemas.microsoft.com/office/spreadsheetml/2009/9/main" uri="{B025F937-C7B1-47D3-B67F-A62EFF666E3E}">
          <x14:id>{DA13595E-2863-3149-B06A-B76B7E93F208}</x14:id>
        </ext>
      </extLst>
    </cfRule>
  </conditionalFormatting>
  <conditionalFormatting sqref="K77:K79">
    <cfRule type="dataBar" priority="927">
      <dataBar>
        <cfvo type="min"/>
        <cfvo type="max"/>
        <color rgb="FF008AEF"/>
      </dataBar>
      <extLst>
        <ext xmlns:x14="http://schemas.microsoft.com/office/spreadsheetml/2009/9/main" uri="{B025F937-C7B1-47D3-B67F-A62EFF666E3E}">
          <x14:id>{D5C734AD-EDF8-1B47-8E29-48A4A16B3793}</x14:id>
        </ext>
      </extLst>
    </cfRule>
    <cfRule type="dataBar" priority="926">
      <dataBar>
        <cfvo type="min"/>
        <cfvo type="max"/>
        <color theme="1" tint="0.499984740745262"/>
      </dataBar>
      <extLst>
        <ext xmlns:x14="http://schemas.microsoft.com/office/spreadsheetml/2009/9/main" uri="{B025F937-C7B1-47D3-B67F-A62EFF666E3E}">
          <x14:id>{893B89A3-FD04-4F43-84B0-02B3FAFB92CD}</x14:id>
        </ext>
      </extLst>
    </cfRule>
    <cfRule type="dataBar" priority="925">
      <dataBar showValue="0">
        <cfvo type="min"/>
        <cfvo type="max"/>
        <color theme="1" tint="0.499984740745262"/>
      </dataBar>
      <extLst>
        <ext xmlns:x14="http://schemas.microsoft.com/office/spreadsheetml/2009/9/main" uri="{B025F937-C7B1-47D3-B67F-A62EFF666E3E}">
          <x14:id>{1D704405-490A-5E4F-9993-D3B6582D2330}</x14:id>
        </ext>
      </extLst>
    </cfRule>
  </conditionalFormatting>
  <conditionalFormatting sqref="K81:K90">
    <cfRule type="dataBar" priority="924">
      <dataBar>
        <cfvo type="min"/>
        <cfvo type="max"/>
        <color rgb="FF008AEF"/>
      </dataBar>
      <extLst>
        <ext xmlns:x14="http://schemas.microsoft.com/office/spreadsheetml/2009/9/main" uri="{B025F937-C7B1-47D3-B67F-A62EFF666E3E}">
          <x14:id>{785442FE-439C-FD41-800B-7A17C4C7ED0F}</x14:id>
        </ext>
      </extLst>
    </cfRule>
    <cfRule type="dataBar" priority="923">
      <dataBar>
        <cfvo type="min"/>
        <cfvo type="max"/>
        <color theme="1" tint="0.499984740745262"/>
      </dataBar>
      <extLst>
        <ext xmlns:x14="http://schemas.microsoft.com/office/spreadsheetml/2009/9/main" uri="{B025F937-C7B1-47D3-B67F-A62EFF666E3E}">
          <x14:id>{38B8B267-599E-9947-AF67-32B586D62335}</x14:id>
        </ext>
      </extLst>
    </cfRule>
    <cfRule type="dataBar" priority="922">
      <dataBar showValue="0">
        <cfvo type="min"/>
        <cfvo type="max"/>
        <color theme="1" tint="0.499984740745262"/>
      </dataBar>
      <extLst>
        <ext xmlns:x14="http://schemas.microsoft.com/office/spreadsheetml/2009/9/main" uri="{B025F937-C7B1-47D3-B67F-A62EFF666E3E}">
          <x14:id>{7A715FCE-6A61-8341-A9BA-D57CEEF9C1F4}</x14:id>
        </ext>
      </extLst>
    </cfRule>
  </conditionalFormatting>
  <conditionalFormatting sqref="K92:K125">
    <cfRule type="dataBar" priority="921">
      <dataBar>
        <cfvo type="min"/>
        <cfvo type="max"/>
        <color rgb="FF008AEF"/>
      </dataBar>
      <extLst>
        <ext xmlns:x14="http://schemas.microsoft.com/office/spreadsheetml/2009/9/main" uri="{B025F937-C7B1-47D3-B67F-A62EFF666E3E}">
          <x14:id>{80230E5A-1021-2B45-9419-B5BC9C4C3CBF}</x14:id>
        </ext>
      </extLst>
    </cfRule>
    <cfRule type="dataBar" priority="920">
      <dataBar>
        <cfvo type="min"/>
        <cfvo type="max"/>
        <color theme="1" tint="0.499984740745262"/>
      </dataBar>
      <extLst>
        <ext xmlns:x14="http://schemas.microsoft.com/office/spreadsheetml/2009/9/main" uri="{B025F937-C7B1-47D3-B67F-A62EFF666E3E}">
          <x14:id>{3F1DFF0D-5B63-AE46-A31C-0492B13405C1}</x14:id>
        </ext>
      </extLst>
    </cfRule>
    <cfRule type="dataBar" priority="919">
      <dataBar showValue="0">
        <cfvo type="min"/>
        <cfvo type="max"/>
        <color theme="1" tint="0.499984740745262"/>
      </dataBar>
      <extLst>
        <ext xmlns:x14="http://schemas.microsoft.com/office/spreadsheetml/2009/9/main" uri="{B025F937-C7B1-47D3-B67F-A62EFF666E3E}">
          <x14:id>{D744E053-A6C7-4547-8CE1-A00E62D497DF}</x14:id>
        </ext>
      </extLst>
    </cfRule>
  </conditionalFormatting>
  <conditionalFormatting sqref="K127:K160">
    <cfRule type="dataBar" priority="949">
      <dataBar showValue="0">
        <cfvo type="min"/>
        <cfvo type="max"/>
        <color theme="1" tint="0.499984740745262"/>
      </dataBar>
      <extLst>
        <ext xmlns:x14="http://schemas.microsoft.com/office/spreadsheetml/2009/9/main" uri="{B025F937-C7B1-47D3-B67F-A62EFF666E3E}">
          <x14:id>{5906EAC2-34C1-B849-A3AF-6E83BB49FCA7}</x14:id>
        </ext>
      </extLst>
    </cfRule>
  </conditionalFormatting>
  <conditionalFormatting sqref="K162:K221">
    <cfRule type="dataBar" priority="950">
      <dataBar>
        <cfvo type="min"/>
        <cfvo type="max"/>
        <color theme="1" tint="0.499984740745262"/>
      </dataBar>
      <extLst>
        <ext xmlns:x14="http://schemas.microsoft.com/office/spreadsheetml/2009/9/main" uri="{B025F937-C7B1-47D3-B67F-A62EFF666E3E}">
          <x14:id>{BDCF7E73-54C6-0E48-85E4-A98906A0FA8D}</x14:id>
        </ext>
      </extLst>
    </cfRule>
    <cfRule type="dataBar" priority="951">
      <dataBar>
        <cfvo type="min"/>
        <cfvo type="max"/>
        <color rgb="FF008AEF"/>
      </dataBar>
      <extLst>
        <ext xmlns:x14="http://schemas.microsoft.com/office/spreadsheetml/2009/9/main" uri="{B025F937-C7B1-47D3-B67F-A62EFF666E3E}">
          <x14:id>{13BBDD42-6E4C-5D49-8B77-024E5582703A}</x14:id>
        </ext>
      </extLst>
    </cfRule>
  </conditionalFormatting>
  <conditionalFormatting sqref="K223">
    <cfRule type="dataBar" priority="918">
      <dataBar>
        <cfvo type="min"/>
        <cfvo type="max"/>
        <color rgb="FF008AEF"/>
      </dataBar>
      <extLst>
        <ext xmlns:x14="http://schemas.microsoft.com/office/spreadsheetml/2009/9/main" uri="{B025F937-C7B1-47D3-B67F-A62EFF666E3E}">
          <x14:id>{1C087490-9A9E-2F45-8981-9BA1F31E1538}</x14:id>
        </ext>
      </extLst>
    </cfRule>
    <cfRule type="dataBar" priority="917">
      <dataBar>
        <cfvo type="min"/>
        <cfvo type="max"/>
        <color theme="1" tint="0.499984740745262"/>
      </dataBar>
      <extLst>
        <ext xmlns:x14="http://schemas.microsoft.com/office/spreadsheetml/2009/9/main" uri="{B025F937-C7B1-47D3-B67F-A62EFF666E3E}">
          <x14:id>{EA5B580A-237B-874C-BE14-3C9C65E61DDA}</x14:id>
        </ext>
      </extLst>
    </cfRule>
    <cfRule type="dataBar" priority="916">
      <dataBar showValue="0">
        <cfvo type="min"/>
        <cfvo type="max"/>
        <color theme="1" tint="0.499984740745262"/>
      </dataBar>
      <extLst>
        <ext xmlns:x14="http://schemas.microsoft.com/office/spreadsheetml/2009/9/main" uri="{B025F937-C7B1-47D3-B67F-A62EFF666E3E}">
          <x14:id>{E060C629-07BF-0747-B429-8AA47B09A7A5}</x14:id>
        </ext>
      </extLst>
    </cfRule>
  </conditionalFormatting>
  <conditionalFormatting sqref="K225:K228">
    <cfRule type="dataBar" priority="915">
      <dataBar>
        <cfvo type="min"/>
        <cfvo type="max"/>
        <color rgb="FF008AEF"/>
      </dataBar>
      <extLst>
        <ext xmlns:x14="http://schemas.microsoft.com/office/spreadsheetml/2009/9/main" uri="{B025F937-C7B1-47D3-B67F-A62EFF666E3E}">
          <x14:id>{F67465F1-332E-504C-8F78-AE7A48C91396}</x14:id>
        </ext>
      </extLst>
    </cfRule>
    <cfRule type="dataBar" priority="914">
      <dataBar>
        <cfvo type="min"/>
        <cfvo type="max"/>
        <color theme="1" tint="0.499984740745262"/>
      </dataBar>
      <extLst>
        <ext xmlns:x14="http://schemas.microsoft.com/office/spreadsheetml/2009/9/main" uri="{B025F937-C7B1-47D3-B67F-A62EFF666E3E}">
          <x14:id>{64D13362-1F68-8746-A6DE-5E3B4B7BA891}</x14:id>
        </ext>
      </extLst>
    </cfRule>
    <cfRule type="dataBar" priority="913">
      <dataBar showValue="0">
        <cfvo type="min"/>
        <cfvo type="max"/>
        <color theme="1" tint="0.499984740745262"/>
      </dataBar>
      <extLst>
        <ext xmlns:x14="http://schemas.microsoft.com/office/spreadsheetml/2009/9/main" uri="{B025F937-C7B1-47D3-B67F-A62EFF666E3E}">
          <x14:id>{7AF00E10-9848-1448-B0C0-9C6B604ABD15}</x14:id>
        </ext>
      </extLst>
    </cfRule>
  </conditionalFormatting>
  <conditionalFormatting sqref="K230:K252">
    <cfRule type="dataBar" priority="912">
      <dataBar>
        <cfvo type="min"/>
        <cfvo type="max"/>
        <color rgb="FF008AEF"/>
      </dataBar>
      <extLst>
        <ext xmlns:x14="http://schemas.microsoft.com/office/spreadsheetml/2009/9/main" uri="{B025F937-C7B1-47D3-B67F-A62EFF666E3E}">
          <x14:id>{FFC7507E-F156-4840-8706-818D590D6E00}</x14:id>
        </ext>
      </extLst>
    </cfRule>
    <cfRule type="dataBar" priority="911">
      <dataBar>
        <cfvo type="min"/>
        <cfvo type="max"/>
        <color theme="1" tint="0.499984740745262"/>
      </dataBar>
      <extLst>
        <ext xmlns:x14="http://schemas.microsoft.com/office/spreadsheetml/2009/9/main" uri="{B025F937-C7B1-47D3-B67F-A62EFF666E3E}">
          <x14:id>{C6F0E95E-C339-C14B-8F33-029C9A307A28}</x14:id>
        </ext>
      </extLst>
    </cfRule>
    <cfRule type="dataBar" priority="910">
      <dataBar showValue="0">
        <cfvo type="min"/>
        <cfvo type="max"/>
        <color theme="1" tint="0.499984740745262"/>
      </dataBar>
      <extLst>
        <ext xmlns:x14="http://schemas.microsoft.com/office/spreadsheetml/2009/9/main" uri="{B025F937-C7B1-47D3-B67F-A62EFF666E3E}">
          <x14:id>{4A1E45F5-830C-7945-BAC7-9E9D1B509E55}</x14:id>
        </ext>
      </extLst>
    </cfRule>
  </conditionalFormatting>
  <conditionalFormatting sqref="K254:K264">
    <cfRule type="dataBar" priority="909">
      <dataBar>
        <cfvo type="min"/>
        <cfvo type="max"/>
        <color rgb="FF008AEF"/>
      </dataBar>
      <extLst>
        <ext xmlns:x14="http://schemas.microsoft.com/office/spreadsheetml/2009/9/main" uri="{B025F937-C7B1-47D3-B67F-A62EFF666E3E}">
          <x14:id>{6E4CD133-D1A1-694F-9E2B-B8EC62E3264E}</x14:id>
        </ext>
      </extLst>
    </cfRule>
    <cfRule type="dataBar" priority="908">
      <dataBar>
        <cfvo type="min"/>
        <cfvo type="max"/>
        <color theme="1" tint="0.499984740745262"/>
      </dataBar>
      <extLst>
        <ext xmlns:x14="http://schemas.microsoft.com/office/spreadsheetml/2009/9/main" uri="{B025F937-C7B1-47D3-B67F-A62EFF666E3E}">
          <x14:id>{F6BF1464-6029-5C49-ABD4-681DBE19B359}</x14:id>
        </ext>
      </extLst>
    </cfRule>
    <cfRule type="dataBar" priority="907">
      <dataBar showValue="0">
        <cfvo type="min"/>
        <cfvo type="max"/>
        <color theme="1" tint="0.499984740745262"/>
      </dataBar>
      <extLst>
        <ext xmlns:x14="http://schemas.microsoft.com/office/spreadsheetml/2009/9/main" uri="{B025F937-C7B1-47D3-B67F-A62EFF666E3E}">
          <x14:id>{FA5861DA-E9BB-A140-B242-5E94CB7AA234}</x14:id>
        </ext>
      </extLst>
    </cfRule>
  </conditionalFormatting>
  <conditionalFormatting sqref="K266:K271">
    <cfRule type="dataBar" priority="906">
      <dataBar>
        <cfvo type="min"/>
        <cfvo type="max"/>
        <color rgb="FF008AEF"/>
      </dataBar>
      <extLst>
        <ext xmlns:x14="http://schemas.microsoft.com/office/spreadsheetml/2009/9/main" uri="{B025F937-C7B1-47D3-B67F-A62EFF666E3E}">
          <x14:id>{2E4E44E5-E344-D341-AC0A-02C5AC919C77}</x14:id>
        </ext>
      </extLst>
    </cfRule>
    <cfRule type="dataBar" priority="905">
      <dataBar>
        <cfvo type="min"/>
        <cfvo type="max"/>
        <color theme="1" tint="0.499984740745262"/>
      </dataBar>
      <extLst>
        <ext xmlns:x14="http://schemas.microsoft.com/office/spreadsheetml/2009/9/main" uri="{B025F937-C7B1-47D3-B67F-A62EFF666E3E}">
          <x14:id>{F510C359-557F-5047-88CF-A7407277444A}</x14:id>
        </ext>
      </extLst>
    </cfRule>
    <cfRule type="dataBar" priority="904">
      <dataBar showValue="0">
        <cfvo type="min"/>
        <cfvo type="max"/>
        <color theme="1" tint="0.499984740745262"/>
      </dataBar>
      <extLst>
        <ext xmlns:x14="http://schemas.microsoft.com/office/spreadsheetml/2009/9/main" uri="{B025F937-C7B1-47D3-B67F-A62EFF666E3E}">
          <x14:id>{CB33258C-7C6A-FB46-8724-0D5E76F63E8A}</x14:id>
        </ext>
      </extLst>
    </cfRule>
  </conditionalFormatting>
  <conditionalFormatting sqref="K273:K275">
    <cfRule type="dataBar" priority="903">
      <dataBar>
        <cfvo type="min"/>
        <cfvo type="max"/>
        <color rgb="FF008AEF"/>
      </dataBar>
      <extLst>
        <ext xmlns:x14="http://schemas.microsoft.com/office/spreadsheetml/2009/9/main" uri="{B025F937-C7B1-47D3-B67F-A62EFF666E3E}">
          <x14:id>{706B3DAC-5BE1-7747-BA99-2B8734D21C93}</x14:id>
        </ext>
      </extLst>
    </cfRule>
    <cfRule type="dataBar" priority="902">
      <dataBar>
        <cfvo type="min"/>
        <cfvo type="max"/>
        <color theme="1" tint="0.499984740745262"/>
      </dataBar>
      <extLst>
        <ext xmlns:x14="http://schemas.microsoft.com/office/spreadsheetml/2009/9/main" uri="{B025F937-C7B1-47D3-B67F-A62EFF666E3E}">
          <x14:id>{8A35BE5A-9551-1F4A-9BF8-EC86AFFC8160}</x14:id>
        </ext>
      </extLst>
    </cfRule>
    <cfRule type="dataBar" priority="901">
      <dataBar showValue="0">
        <cfvo type="min"/>
        <cfvo type="max"/>
        <color theme="1" tint="0.499984740745262"/>
      </dataBar>
      <extLst>
        <ext xmlns:x14="http://schemas.microsoft.com/office/spreadsheetml/2009/9/main" uri="{B025F937-C7B1-47D3-B67F-A62EFF666E3E}">
          <x14:id>{6636A397-0FA5-A946-B6EF-8FD1CA487A15}</x14:id>
        </ext>
      </extLst>
    </cfRule>
  </conditionalFormatting>
  <conditionalFormatting sqref="K277:K280">
    <cfRule type="dataBar" priority="900">
      <dataBar>
        <cfvo type="min"/>
        <cfvo type="max"/>
        <color rgb="FF008AEF"/>
      </dataBar>
      <extLst>
        <ext xmlns:x14="http://schemas.microsoft.com/office/spreadsheetml/2009/9/main" uri="{B025F937-C7B1-47D3-B67F-A62EFF666E3E}">
          <x14:id>{E8748EBB-E228-774B-94F9-9DA05DFDEC79}</x14:id>
        </ext>
      </extLst>
    </cfRule>
    <cfRule type="dataBar" priority="899">
      <dataBar>
        <cfvo type="min"/>
        <cfvo type="max"/>
        <color theme="1" tint="0.499984740745262"/>
      </dataBar>
      <extLst>
        <ext xmlns:x14="http://schemas.microsoft.com/office/spreadsheetml/2009/9/main" uri="{B025F937-C7B1-47D3-B67F-A62EFF666E3E}">
          <x14:id>{83AD8F4E-EBA9-824B-BE86-3A45C8970B10}</x14:id>
        </ext>
      </extLst>
    </cfRule>
    <cfRule type="dataBar" priority="898">
      <dataBar showValue="0">
        <cfvo type="min"/>
        <cfvo type="max"/>
        <color theme="1" tint="0.499984740745262"/>
      </dataBar>
      <extLst>
        <ext xmlns:x14="http://schemas.microsoft.com/office/spreadsheetml/2009/9/main" uri="{B025F937-C7B1-47D3-B67F-A62EFF666E3E}">
          <x14:id>{00D5F6AB-0E71-834C-A34A-5DF487C5D47F}</x14:id>
        </ext>
      </extLst>
    </cfRule>
  </conditionalFormatting>
  <conditionalFormatting sqref="K282:K297">
    <cfRule type="dataBar" priority="897">
      <dataBar>
        <cfvo type="min"/>
        <cfvo type="max"/>
        <color rgb="FF008AEF"/>
      </dataBar>
      <extLst>
        <ext xmlns:x14="http://schemas.microsoft.com/office/spreadsheetml/2009/9/main" uri="{B025F937-C7B1-47D3-B67F-A62EFF666E3E}">
          <x14:id>{1A995596-BEA9-D84F-ABFF-A0EBE8980D21}</x14:id>
        </ext>
      </extLst>
    </cfRule>
    <cfRule type="dataBar" priority="896">
      <dataBar>
        <cfvo type="min"/>
        <cfvo type="max"/>
        <color theme="1" tint="0.499984740745262"/>
      </dataBar>
      <extLst>
        <ext xmlns:x14="http://schemas.microsoft.com/office/spreadsheetml/2009/9/main" uri="{B025F937-C7B1-47D3-B67F-A62EFF666E3E}">
          <x14:id>{FEBC2108-8236-C941-B434-678473FC9C3C}</x14:id>
        </ext>
      </extLst>
    </cfRule>
    <cfRule type="dataBar" priority="895">
      <dataBar showValue="0">
        <cfvo type="min"/>
        <cfvo type="max"/>
        <color theme="1" tint="0.499984740745262"/>
      </dataBar>
      <extLst>
        <ext xmlns:x14="http://schemas.microsoft.com/office/spreadsheetml/2009/9/main" uri="{B025F937-C7B1-47D3-B67F-A62EFF666E3E}">
          <x14:id>{EA189F4A-76E4-FD49-98D1-A20B27C7C78D}</x14:id>
        </ext>
      </extLst>
    </cfRule>
  </conditionalFormatting>
  <conditionalFormatting sqref="K299:K313">
    <cfRule type="dataBar" priority="894">
      <dataBar>
        <cfvo type="min"/>
        <cfvo type="max"/>
        <color rgb="FF008AEF"/>
      </dataBar>
      <extLst>
        <ext xmlns:x14="http://schemas.microsoft.com/office/spreadsheetml/2009/9/main" uri="{B025F937-C7B1-47D3-B67F-A62EFF666E3E}">
          <x14:id>{F5DA60F3-07CB-3F46-AE00-805D79A8D6AD}</x14:id>
        </ext>
      </extLst>
    </cfRule>
    <cfRule type="dataBar" priority="893">
      <dataBar>
        <cfvo type="min"/>
        <cfvo type="max"/>
        <color theme="1" tint="0.499984740745262"/>
      </dataBar>
      <extLst>
        <ext xmlns:x14="http://schemas.microsoft.com/office/spreadsheetml/2009/9/main" uri="{B025F937-C7B1-47D3-B67F-A62EFF666E3E}">
          <x14:id>{016F9CA6-BB7C-824C-B996-FA92C89E5703}</x14:id>
        </ext>
      </extLst>
    </cfRule>
    <cfRule type="dataBar" priority="892">
      <dataBar showValue="0">
        <cfvo type="min"/>
        <cfvo type="max"/>
        <color theme="1" tint="0.499984740745262"/>
      </dataBar>
      <extLst>
        <ext xmlns:x14="http://schemas.microsoft.com/office/spreadsheetml/2009/9/main" uri="{B025F937-C7B1-47D3-B67F-A62EFF666E3E}">
          <x14:id>{9A43BFD7-937C-6F48-BD98-FA6F22C8FFE2}</x14:id>
        </ext>
      </extLst>
    </cfRule>
  </conditionalFormatting>
  <conditionalFormatting sqref="K316:K318">
    <cfRule type="dataBar" priority="891">
      <dataBar>
        <cfvo type="min"/>
        <cfvo type="max"/>
        <color rgb="FF008AEF"/>
      </dataBar>
      <extLst>
        <ext xmlns:x14="http://schemas.microsoft.com/office/spreadsheetml/2009/9/main" uri="{B025F937-C7B1-47D3-B67F-A62EFF666E3E}">
          <x14:id>{12803AB0-A8D0-8D41-A38D-43771F8C02C2}</x14:id>
        </ext>
      </extLst>
    </cfRule>
    <cfRule type="dataBar" priority="890">
      <dataBar>
        <cfvo type="min"/>
        <cfvo type="max"/>
        <color theme="1" tint="0.499984740745262"/>
      </dataBar>
      <extLst>
        <ext xmlns:x14="http://schemas.microsoft.com/office/spreadsheetml/2009/9/main" uri="{B025F937-C7B1-47D3-B67F-A62EFF666E3E}">
          <x14:id>{5558407F-890F-6F4A-877B-E5D1341E0991}</x14:id>
        </ext>
      </extLst>
    </cfRule>
    <cfRule type="dataBar" priority="889">
      <dataBar showValue="0">
        <cfvo type="min"/>
        <cfvo type="max"/>
        <color theme="1" tint="0.499984740745262"/>
      </dataBar>
      <extLst>
        <ext xmlns:x14="http://schemas.microsoft.com/office/spreadsheetml/2009/9/main" uri="{B025F937-C7B1-47D3-B67F-A62EFF666E3E}">
          <x14:id>{7A6C7ACF-A340-8346-A665-AB344552531B}</x14:id>
        </ext>
      </extLst>
    </cfRule>
  </conditionalFormatting>
  <conditionalFormatting sqref="K320:K321">
    <cfRule type="dataBar" priority="888">
      <dataBar>
        <cfvo type="min"/>
        <cfvo type="max"/>
        <color rgb="FF008AEF"/>
      </dataBar>
      <extLst>
        <ext xmlns:x14="http://schemas.microsoft.com/office/spreadsheetml/2009/9/main" uri="{B025F937-C7B1-47D3-B67F-A62EFF666E3E}">
          <x14:id>{366F6B72-9163-BD4F-A8E1-E5A6CE3912FC}</x14:id>
        </ext>
      </extLst>
    </cfRule>
    <cfRule type="dataBar" priority="887">
      <dataBar>
        <cfvo type="min"/>
        <cfvo type="max"/>
        <color theme="1" tint="0.499984740745262"/>
      </dataBar>
      <extLst>
        <ext xmlns:x14="http://schemas.microsoft.com/office/spreadsheetml/2009/9/main" uri="{B025F937-C7B1-47D3-B67F-A62EFF666E3E}">
          <x14:id>{52EA5225-9710-3140-9F1F-2464893EFB81}</x14:id>
        </ext>
      </extLst>
    </cfRule>
    <cfRule type="dataBar" priority="886">
      <dataBar showValue="0">
        <cfvo type="min"/>
        <cfvo type="max"/>
        <color theme="1" tint="0.499984740745262"/>
      </dataBar>
      <extLst>
        <ext xmlns:x14="http://schemas.microsoft.com/office/spreadsheetml/2009/9/main" uri="{B025F937-C7B1-47D3-B67F-A62EFF666E3E}">
          <x14:id>{C5EE3904-1A85-1849-A9FF-29D9E3EFA6D9}</x14:id>
        </ext>
      </extLst>
    </cfRule>
  </conditionalFormatting>
  <conditionalFormatting sqref="K323:K326">
    <cfRule type="dataBar" priority="885">
      <dataBar>
        <cfvo type="min"/>
        <cfvo type="max"/>
        <color rgb="FF008AEF"/>
      </dataBar>
      <extLst>
        <ext xmlns:x14="http://schemas.microsoft.com/office/spreadsheetml/2009/9/main" uri="{B025F937-C7B1-47D3-B67F-A62EFF666E3E}">
          <x14:id>{9617F6CF-0623-274C-899B-B774985322FA}</x14:id>
        </ext>
      </extLst>
    </cfRule>
    <cfRule type="dataBar" priority="884">
      <dataBar>
        <cfvo type="min"/>
        <cfvo type="max"/>
        <color theme="1" tint="0.499984740745262"/>
      </dataBar>
      <extLst>
        <ext xmlns:x14="http://schemas.microsoft.com/office/spreadsheetml/2009/9/main" uri="{B025F937-C7B1-47D3-B67F-A62EFF666E3E}">
          <x14:id>{2DEB09EA-20BC-A146-8EF5-F87ED14BF655}</x14:id>
        </ext>
      </extLst>
    </cfRule>
    <cfRule type="dataBar" priority="883">
      <dataBar showValue="0">
        <cfvo type="min"/>
        <cfvo type="max"/>
        <color theme="1" tint="0.499984740745262"/>
      </dataBar>
      <extLst>
        <ext xmlns:x14="http://schemas.microsoft.com/office/spreadsheetml/2009/9/main" uri="{B025F937-C7B1-47D3-B67F-A62EFF666E3E}">
          <x14:id>{7732161E-F7DE-1349-BC31-071FA3847D57}</x14:id>
        </ext>
      </extLst>
    </cfRule>
  </conditionalFormatting>
  <conditionalFormatting sqref="K328:K329">
    <cfRule type="dataBar" priority="882">
      <dataBar>
        <cfvo type="min"/>
        <cfvo type="max"/>
        <color rgb="FF008AEF"/>
      </dataBar>
      <extLst>
        <ext xmlns:x14="http://schemas.microsoft.com/office/spreadsheetml/2009/9/main" uri="{B025F937-C7B1-47D3-B67F-A62EFF666E3E}">
          <x14:id>{E42052AE-ACE9-974E-9207-6EEFB0256B67}</x14:id>
        </ext>
      </extLst>
    </cfRule>
    <cfRule type="dataBar" priority="881">
      <dataBar>
        <cfvo type="min"/>
        <cfvo type="max"/>
        <color theme="1" tint="0.499984740745262"/>
      </dataBar>
      <extLst>
        <ext xmlns:x14="http://schemas.microsoft.com/office/spreadsheetml/2009/9/main" uri="{B025F937-C7B1-47D3-B67F-A62EFF666E3E}">
          <x14:id>{8B236F42-3C7F-F44E-BA24-BE72326EA469}</x14:id>
        </ext>
      </extLst>
    </cfRule>
    <cfRule type="dataBar" priority="880">
      <dataBar showValue="0">
        <cfvo type="min"/>
        <cfvo type="max"/>
        <color theme="1" tint="0.499984740745262"/>
      </dataBar>
      <extLst>
        <ext xmlns:x14="http://schemas.microsoft.com/office/spreadsheetml/2009/9/main" uri="{B025F937-C7B1-47D3-B67F-A62EFF666E3E}">
          <x14:id>{E2E35169-FAE8-8242-A45E-2760F0F5106B}</x14:id>
        </ext>
      </extLst>
    </cfRule>
  </conditionalFormatting>
  <conditionalFormatting sqref="K331:K333">
    <cfRule type="dataBar" priority="879">
      <dataBar>
        <cfvo type="min"/>
        <cfvo type="max"/>
        <color rgb="FF008AEF"/>
      </dataBar>
      <extLst>
        <ext xmlns:x14="http://schemas.microsoft.com/office/spreadsheetml/2009/9/main" uri="{B025F937-C7B1-47D3-B67F-A62EFF666E3E}">
          <x14:id>{9CC041EC-E232-0546-9AB1-0B59E9AD6B24}</x14:id>
        </ext>
      </extLst>
    </cfRule>
    <cfRule type="dataBar" priority="878">
      <dataBar>
        <cfvo type="min"/>
        <cfvo type="max"/>
        <color theme="1" tint="0.499984740745262"/>
      </dataBar>
      <extLst>
        <ext xmlns:x14="http://schemas.microsoft.com/office/spreadsheetml/2009/9/main" uri="{B025F937-C7B1-47D3-B67F-A62EFF666E3E}">
          <x14:id>{2073ADE8-5911-2645-B9DC-DE5B69465015}</x14:id>
        </ext>
      </extLst>
    </cfRule>
    <cfRule type="dataBar" priority="877">
      <dataBar showValue="0">
        <cfvo type="min"/>
        <cfvo type="max"/>
        <color theme="1" tint="0.499984740745262"/>
      </dataBar>
      <extLst>
        <ext xmlns:x14="http://schemas.microsoft.com/office/spreadsheetml/2009/9/main" uri="{B025F937-C7B1-47D3-B67F-A62EFF666E3E}">
          <x14:id>{564DAB53-C76C-0D48-B9AF-8F242B06750A}</x14:id>
        </ext>
      </extLst>
    </cfRule>
  </conditionalFormatting>
  <conditionalFormatting sqref="K335:K342">
    <cfRule type="dataBar" priority="875">
      <dataBar>
        <cfvo type="min"/>
        <cfvo type="max"/>
        <color theme="1" tint="0.499984740745262"/>
      </dataBar>
      <extLst>
        <ext xmlns:x14="http://schemas.microsoft.com/office/spreadsheetml/2009/9/main" uri="{B025F937-C7B1-47D3-B67F-A62EFF666E3E}">
          <x14:id>{8378E69D-BC30-F846-A96C-604C86017A41}</x14:id>
        </ext>
      </extLst>
    </cfRule>
    <cfRule type="dataBar" priority="874">
      <dataBar showValue="0">
        <cfvo type="min"/>
        <cfvo type="max"/>
        <color theme="1" tint="0.499984740745262"/>
      </dataBar>
      <extLst>
        <ext xmlns:x14="http://schemas.microsoft.com/office/spreadsheetml/2009/9/main" uri="{B025F937-C7B1-47D3-B67F-A62EFF666E3E}">
          <x14:id>{0FE5630C-E363-E245-99ED-044F4B9FF4E3}</x14:id>
        </ext>
      </extLst>
    </cfRule>
    <cfRule type="dataBar" priority="876">
      <dataBar>
        <cfvo type="min"/>
        <cfvo type="max"/>
        <color rgb="FF008AEF"/>
      </dataBar>
      <extLst>
        <ext xmlns:x14="http://schemas.microsoft.com/office/spreadsheetml/2009/9/main" uri="{B025F937-C7B1-47D3-B67F-A62EFF666E3E}">
          <x14:id>{1F83D4DF-7E6E-9E4D-9103-62FA21B8518D}</x14:id>
        </ext>
      </extLst>
    </cfRule>
  </conditionalFormatting>
  <conditionalFormatting sqref="K344:K347">
    <cfRule type="dataBar" priority="873">
      <dataBar>
        <cfvo type="min"/>
        <cfvo type="max"/>
        <color rgb="FF008AEF"/>
      </dataBar>
      <extLst>
        <ext xmlns:x14="http://schemas.microsoft.com/office/spreadsheetml/2009/9/main" uri="{B025F937-C7B1-47D3-B67F-A62EFF666E3E}">
          <x14:id>{0D0E0885-3068-DF43-A191-2475685676AD}</x14:id>
        </ext>
      </extLst>
    </cfRule>
    <cfRule type="dataBar" priority="871">
      <dataBar showValue="0">
        <cfvo type="min"/>
        <cfvo type="max"/>
        <color theme="1" tint="0.499984740745262"/>
      </dataBar>
      <extLst>
        <ext xmlns:x14="http://schemas.microsoft.com/office/spreadsheetml/2009/9/main" uri="{B025F937-C7B1-47D3-B67F-A62EFF666E3E}">
          <x14:id>{7990C25D-CAC2-2B43-A0E8-BF1D81162F1E}</x14:id>
        </ext>
      </extLst>
    </cfRule>
    <cfRule type="dataBar" priority="872">
      <dataBar>
        <cfvo type="min"/>
        <cfvo type="max"/>
        <color theme="1" tint="0.499984740745262"/>
      </dataBar>
      <extLst>
        <ext xmlns:x14="http://schemas.microsoft.com/office/spreadsheetml/2009/9/main" uri="{B025F937-C7B1-47D3-B67F-A62EFF666E3E}">
          <x14:id>{F43A35F7-6117-B542-95F4-498E55C5ACFF}</x14:id>
        </ext>
      </extLst>
    </cfRule>
  </conditionalFormatting>
  <conditionalFormatting sqref="K350:K372">
    <cfRule type="dataBar" priority="870">
      <dataBar>
        <cfvo type="min"/>
        <cfvo type="max"/>
        <color rgb="FF008AEF"/>
      </dataBar>
      <extLst>
        <ext xmlns:x14="http://schemas.microsoft.com/office/spreadsheetml/2009/9/main" uri="{B025F937-C7B1-47D3-B67F-A62EFF666E3E}">
          <x14:id>{A14C18B3-F162-BC4B-B0C7-B1654994BF37}</x14:id>
        </ext>
      </extLst>
    </cfRule>
    <cfRule type="dataBar" priority="869">
      <dataBar>
        <cfvo type="min"/>
        <cfvo type="max"/>
        <color theme="1" tint="0.499984740745262"/>
      </dataBar>
      <extLst>
        <ext xmlns:x14="http://schemas.microsoft.com/office/spreadsheetml/2009/9/main" uri="{B025F937-C7B1-47D3-B67F-A62EFF666E3E}">
          <x14:id>{00CCB732-C5E6-AD47-940F-2DFC090E207E}</x14:id>
        </ext>
      </extLst>
    </cfRule>
    <cfRule type="dataBar" priority="868">
      <dataBar showValue="0">
        <cfvo type="min"/>
        <cfvo type="max"/>
        <color theme="1" tint="0.499984740745262"/>
      </dataBar>
      <extLst>
        <ext xmlns:x14="http://schemas.microsoft.com/office/spreadsheetml/2009/9/main" uri="{B025F937-C7B1-47D3-B67F-A62EFF666E3E}">
          <x14:id>{2E1E98BA-3F4D-8648-A4A1-8248C224230B}</x14:id>
        </ext>
      </extLst>
    </cfRule>
  </conditionalFormatting>
  <conditionalFormatting sqref="K375:K377">
    <cfRule type="dataBar" priority="867">
      <dataBar>
        <cfvo type="min"/>
        <cfvo type="max"/>
        <color rgb="FF008AEF"/>
      </dataBar>
      <extLst>
        <ext xmlns:x14="http://schemas.microsoft.com/office/spreadsheetml/2009/9/main" uri="{B025F937-C7B1-47D3-B67F-A62EFF666E3E}">
          <x14:id>{D477290B-E9E1-634D-AFB9-487A4BA8575F}</x14:id>
        </ext>
      </extLst>
    </cfRule>
    <cfRule type="dataBar" priority="866">
      <dataBar>
        <cfvo type="min"/>
        <cfvo type="max"/>
        <color theme="1" tint="0.499984740745262"/>
      </dataBar>
      <extLst>
        <ext xmlns:x14="http://schemas.microsoft.com/office/spreadsheetml/2009/9/main" uri="{B025F937-C7B1-47D3-B67F-A62EFF666E3E}">
          <x14:id>{E895AFC3-865B-734B-8704-8511057F5931}</x14:id>
        </ext>
      </extLst>
    </cfRule>
    <cfRule type="dataBar" priority="865">
      <dataBar showValue="0">
        <cfvo type="min"/>
        <cfvo type="max"/>
        <color theme="1" tint="0.499984740745262"/>
      </dataBar>
      <extLst>
        <ext xmlns:x14="http://schemas.microsoft.com/office/spreadsheetml/2009/9/main" uri="{B025F937-C7B1-47D3-B67F-A62EFF666E3E}">
          <x14:id>{0DD3402A-9F0A-984C-9067-59F6E6AD6E64}</x14:id>
        </ext>
      </extLst>
    </cfRule>
  </conditionalFormatting>
  <conditionalFormatting sqref="K380:K390">
    <cfRule type="dataBar" priority="864">
      <dataBar>
        <cfvo type="min"/>
        <cfvo type="max"/>
        <color rgb="FF008AEF"/>
      </dataBar>
      <extLst>
        <ext xmlns:x14="http://schemas.microsoft.com/office/spreadsheetml/2009/9/main" uri="{B025F937-C7B1-47D3-B67F-A62EFF666E3E}">
          <x14:id>{8D3BABF6-FC4A-364C-8484-E5D930304899}</x14:id>
        </ext>
      </extLst>
    </cfRule>
    <cfRule type="dataBar" priority="863">
      <dataBar>
        <cfvo type="min"/>
        <cfvo type="max"/>
        <color theme="1" tint="0.499984740745262"/>
      </dataBar>
      <extLst>
        <ext xmlns:x14="http://schemas.microsoft.com/office/spreadsheetml/2009/9/main" uri="{B025F937-C7B1-47D3-B67F-A62EFF666E3E}">
          <x14:id>{459297A8-849C-6B41-BC81-F68D6177A78D}</x14:id>
        </ext>
      </extLst>
    </cfRule>
    <cfRule type="dataBar" priority="862">
      <dataBar showValue="0">
        <cfvo type="min"/>
        <cfvo type="max"/>
        <color theme="1" tint="0.499984740745262"/>
      </dataBar>
      <extLst>
        <ext xmlns:x14="http://schemas.microsoft.com/office/spreadsheetml/2009/9/main" uri="{B025F937-C7B1-47D3-B67F-A62EFF666E3E}">
          <x14:id>{212E43F3-F8E4-4245-903D-D37434C630B5}</x14:id>
        </ext>
      </extLst>
    </cfRule>
  </conditionalFormatting>
  <conditionalFormatting sqref="K392:K405">
    <cfRule type="dataBar" priority="861">
      <dataBar>
        <cfvo type="min"/>
        <cfvo type="max"/>
        <color rgb="FF008AEF"/>
      </dataBar>
      <extLst>
        <ext xmlns:x14="http://schemas.microsoft.com/office/spreadsheetml/2009/9/main" uri="{B025F937-C7B1-47D3-B67F-A62EFF666E3E}">
          <x14:id>{DD48F80C-3309-FE40-8233-EA3B364C471C}</x14:id>
        </ext>
      </extLst>
    </cfRule>
    <cfRule type="dataBar" priority="860">
      <dataBar>
        <cfvo type="min"/>
        <cfvo type="max"/>
        <color theme="1" tint="0.499984740745262"/>
      </dataBar>
      <extLst>
        <ext xmlns:x14="http://schemas.microsoft.com/office/spreadsheetml/2009/9/main" uri="{B025F937-C7B1-47D3-B67F-A62EFF666E3E}">
          <x14:id>{52FCC971-DD07-9F4D-BA44-91CA618233A4}</x14:id>
        </ext>
      </extLst>
    </cfRule>
    <cfRule type="dataBar" priority="859">
      <dataBar showValue="0">
        <cfvo type="min"/>
        <cfvo type="max"/>
        <color theme="1" tint="0.499984740745262"/>
      </dataBar>
      <extLst>
        <ext xmlns:x14="http://schemas.microsoft.com/office/spreadsheetml/2009/9/main" uri="{B025F937-C7B1-47D3-B67F-A62EFF666E3E}">
          <x14:id>{0D95033C-22FB-B24A-B7A6-4536038464E0}</x14:id>
        </ext>
      </extLst>
    </cfRule>
  </conditionalFormatting>
  <conditionalFormatting sqref="K407:K416">
    <cfRule type="dataBar" priority="858">
      <dataBar>
        <cfvo type="min"/>
        <cfvo type="max"/>
        <color rgb="FF008AEF"/>
      </dataBar>
      <extLst>
        <ext xmlns:x14="http://schemas.microsoft.com/office/spreadsheetml/2009/9/main" uri="{B025F937-C7B1-47D3-B67F-A62EFF666E3E}">
          <x14:id>{0C07D67F-C881-BB48-BD01-A0A814E30062}</x14:id>
        </ext>
      </extLst>
    </cfRule>
    <cfRule type="dataBar" priority="857">
      <dataBar>
        <cfvo type="min"/>
        <cfvo type="max"/>
        <color theme="1" tint="0.499984740745262"/>
      </dataBar>
      <extLst>
        <ext xmlns:x14="http://schemas.microsoft.com/office/spreadsheetml/2009/9/main" uri="{B025F937-C7B1-47D3-B67F-A62EFF666E3E}">
          <x14:id>{920D6D6D-FFC8-2241-822F-C80C401FB862}</x14:id>
        </ext>
      </extLst>
    </cfRule>
    <cfRule type="dataBar" priority="856">
      <dataBar showValue="0">
        <cfvo type="min"/>
        <cfvo type="max"/>
        <color theme="1" tint="0.499984740745262"/>
      </dataBar>
      <extLst>
        <ext xmlns:x14="http://schemas.microsoft.com/office/spreadsheetml/2009/9/main" uri="{B025F937-C7B1-47D3-B67F-A62EFF666E3E}">
          <x14:id>{5B67430C-5D91-764C-ABCB-7F463B9FDA4D}</x14:id>
        </ext>
      </extLst>
    </cfRule>
  </conditionalFormatting>
  <conditionalFormatting sqref="K418:K421">
    <cfRule type="dataBar" priority="853">
      <dataBar showValue="0">
        <cfvo type="min"/>
        <cfvo type="max"/>
        <color theme="1" tint="0.499984740745262"/>
      </dataBar>
      <extLst>
        <ext xmlns:x14="http://schemas.microsoft.com/office/spreadsheetml/2009/9/main" uri="{B025F937-C7B1-47D3-B67F-A62EFF666E3E}">
          <x14:id>{CBF4726A-D914-874F-840B-01A29D710A96}</x14:id>
        </ext>
      </extLst>
    </cfRule>
    <cfRule type="dataBar" priority="855">
      <dataBar>
        <cfvo type="min"/>
        <cfvo type="max"/>
        <color rgb="FF008AEF"/>
      </dataBar>
      <extLst>
        <ext xmlns:x14="http://schemas.microsoft.com/office/spreadsheetml/2009/9/main" uri="{B025F937-C7B1-47D3-B67F-A62EFF666E3E}">
          <x14:id>{BC9F0EC5-9952-BA4E-B718-2F7DB95CE0AF}</x14:id>
        </ext>
      </extLst>
    </cfRule>
    <cfRule type="dataBar" priority="854">
      <dataBar>
        <cfvo type="min"/>
        <cfvo type="max"/>
        <color theme="1" tint="0.499984740745262"/>
      </dataBar>
      <extLst>
        <ext xmlns:x14="http://schemas.microsoft.com/office/spreadsheetml/2009/9/main" uri="{B025F937-C7B1-47D3-B67F-A62EFF666E3E}">
          <x14:id>{C32767FA-1BE8-274D-B867-71AABE32BC33}</x14:id>
        </ext>
      </extLst>
    </cfRule>
  </conditionalFormatting>
  <conditionalFormatting sqref="K423">
    <cfRule type="dataBar" priority="852">
      <dataBar>
        <cfvo type="min"/>
        <cfvo type="max"/>
        <color rgb="FF008AEF"/>
      </dataBar>
      <extLst>
        <ext xmlns:x14="http://schemas.microsoft.com/office/spreadsheetml/2009/9/main" uri="{B025F937-C7B1-47D3-B67F-A62EFF666E3E}">
          <x14:id>{B9EA9AAA-2069-6040-AAE2-DC6289539263}</x14:id>
        </ext>
      </extLst>
    </cfRule>
    <cfRule type="dataBar" priority="851">
      <dataBar>
        <cfvo type="min"/>
        <cfvo type="max"/>
        <color theme="1" tint="0.499984740745262"/>
      </dataBar>
      <extLst>
        <ext xmlns:x14="http://schemas.microsoft.com/office/spreadsheetml/2009/9/main" uri="{B025F937-C7B1-47D3-B67F-A62EFF666E3E}">
          <x14:id>{29BB5054-AE17-4A41-BB33-98FBCBA57E08}</x14:id>
        </ext>
      </extLst>
    </cfRule>
    <cfRule type="dataBar" priority="850">
      <dataBar showValue="0">
        <cfvo type="min"/>
        <cfvo type="max"/>
        <color theme="1" tint="0.499984740745262"/>
      </dataBar>
      <extLst>
        <ext xmlns:x14="http://schemas.microsoft.com/office/spreadsheetml/2009/9/main" uri="{B025F937-C7B1-47D3-B67F-A62EFF666E3E}">
          <x14:id>{5333FA16-7F6C-1C47-B47B-72371A35C69F}</x14:id>
        </ext>
      </extLst>
    </cfRule>
  </conditionalFormatting>
  <conditionalFormatting sqref="K425:K427">
    <cfRule type="dataBar" priority="849">
      <dataBar>
        <cfvo type="min"/>
        <cfvo type="max"/>
        <color rgb="FF008AEF"/>
      </dataBar>
      <extLst>
        <ext xmlns:x14="http://schemas.microsoft.com/office/spreadsheetml/2009/9/main" uri="{B025F937-C7B1-47D3-B67F-A62EFF666E3E}">
          <x14:id>{887F3784-45C8-C347-8B1C-1F9916F05249}</x14:id>
        </ext>
      </extLst>
    </cfRule>
    <cfRule type="dataBar" priority="848">
      <dataBar>
        <cfvo type="min"/>
        <cfvo type="max"/>
        <color theme="1" tint="0.499984740745262"/>
      </dataBar>
      <extLst>
        <ext xmlns:x14="http://schemas.microsoft.com/office/spreadsheetml/2009/9/main" uri="{B025F937-C7B1-47D3-B67F-A62EFF666E3E}">
          <x14:id>{2867D659-C6E7-484B-987A-23B750E0CCBB}</x14:id>
        </ext>
      </extLst>
    </cfRule>
    <cfRule type="dataBar" priority="847">
      <dataBar showValue="0">
        <cfvo type="min"/>
        <cfvo type="max"/>
        <color theme="1" tint="0.499984740745262"/>
      </dataBar>
      <extLst>
        <ext xmlns:x14="http://schemas.microsoft.com/office/spreadsheetml/2009/9/main" uri="{B025F937-C7B1-47D3-B67F-A62EFF666E3E}">
          <x14:id>{D7A6A27B-A160-1441-93D1-80E6AB8F209B}</x14:id>
        </ext>
      </extLst>
    </cfRule>
  </conditionalFormatting>
  <conditionalFormatting sqref="K429:K436">
    <cfRule type="dataBar" priority="846">
      <dataBar>
        <cfvo type="min"/>
        <cfvo type="max"/>
        <color rgb="FF008AEF"/>
      </dataBar>
      <extLst>
        <ext xmlns:x14="http://schemas.microsoft.com/office/spreadsheetml/2009/9/main" uri="{B025F937-C7B1-47D3-B67F-A62EFF666E3E}">
          <x14:id>{38640C3B-E310-2D44-8E05-10B5BE80F8D5}</x14:id>
        </ext>
      </extLst>
    </cfRule>
    <cfRule type="dataBar" priority="845">
      <dataBar>
        <cfvo type="min"/>
        <cfvo type="max"/>
        <color theme="1" tint="0.499984740745262"/>
      </dataBar>
      <extLst>
        <ext xmlns:x14="http://schemas.microsoft.com/office/spreadsheetml/2009/9/main" uri="{B025F937-C7B1-47D3-B67F-A62EFF666E3E}">
          <x14:id>{320B9D63-C64D-CB4D-ADBC-BD7173810D41}</x14:id>
        </ext>
      </extLst>
    </cfRule>
    <cfRule type="dataBar" priority="844">
      <dataBar showValue="0">
        <cfvo type="min"/>
        <cfvo type="max"/>
        <color theme="1" tint="0.499984740745262"/>
      </dataBar>
      <extLst>
        <ext xmlns:x14="http://schemas.microsoft.com/office/spreadsheetml/2009/9/main" uri="{B025F937-C7B1-47D3-B67F-A62EFF666E3E}">
          <x14:id>{A9A40483-622E-DC41-B52E-76A226FE2F74}</x14:id>
        </ext>
      </extLst>
    </cfRule>
  </conditionalFormatting>
  <conditionalFormatting sqref="K438:K448">
    <cfRule type="dataBar" priority="843">
      <dataBar>
        <cfvo type="min"/>
        <cfvo type="max"/>
        <color rgb="FF008AEF"/>
      </dataBar>
      <extLst>
        <ext xmlns:x14="http://schemas.microsoft.com/office/spreadsheetml/2009/9/main" uri="{B025F937-C7B1-47D3-B67F-A62EFF666E3E}">
          <x14:id>{110A6238-C9E4-924F-96B3-A0CF6D47E8C6}</x14:id>
        </ext>
      </extLst>
    </cfRule>
    <cfRule type="dataBar" priority="842">
      <dataBar>
        <cfvo type="min"/>
        <cfvo type="max"/>
        <color theme="1" tint="0.499984740745262"/>
      </dataBar>
      <extLst>
        <ext xmlns:x14="http://schemas.microsoft.com/office/spreadsheetml/2009/9/main" uri="{B025F937-C7B1-47D3-B67F-A62EFF666E3E}">
          <x14:id>{931F9210-1689-6C4C-9CB2-7ACEAEF1111D}</x14:id>
        </ext>
      </extLst>
    </cfRule>
    <cfRule type="dataBar" priority="841">
      <dataBar showValue="0">
        <cfvo type="min"/>
        <cfvo type="max"/>
        <color theme="1" tint="0.499984740745262"/>
      </dataBar>
      <extLst>
        <ext xmlns:x14="http://schemas.microsoft.com/office/spreadsheetml/2009/9/main" uri="{B025F937-C7B1-47D3-B67F-A62EFF666E3E}">
          <x14:id>{87B21234-808F-284A-960E-1E24755449A6}</x14:id>
        </ext>
      </extLst>
    </cfRule>
  </conditionalFormatting>
  <conditionalFormatting sqref="K450">
    <cfRule type="dataBar" priority="838">
      <dataBar showValue="0">
        <cfvo type="min"/>
        <cfvo type="max"/>
        <color theme="1" tint="0.499984740745262"/>
      </dataBar>
      <extLst>
        <ext xmlns:x14="http://schemas.microsoft.com/office/spreadsheetml/2009/9/main" uri="{B025F937-C7B1-47D3-B67F-A62EFF666E3E}">
          <x14:id>{531BB38D-C67D-6A40-AFF3-9EEAA59094AB}</x14:id>
        </ext>
      </extLst>
    </cfRule>
    <cfRule type="dataBar" priority="840">
      <dataBar>
        <cfvo type="min"/>
        <cfvo type="max"/>
        <color rgb="FF008AEF"/>
      </dataBar>
      <extLst>
        <ext xmlns:x14="http://schemas.microsoft.com/office/spreadsheetml/2009/9/main" uri="{B025F937-C7B1-47D3-B67F-A62EFF666E3E}">
          <x14:id>{FF3DE9A3-7F4E-C849-8C13-200AD368A326}</x14:id>
        </ext>
      </extLst>
    </cfRule>
    <cfRule type="dataBar" priority="839">
      <dataBar>
        <cfvo type="min"/>
        <cfvo type="max"/>
        <color theme="1" tint="0.499984740745262"/>
      </dataBar>
      <extLst>
        <ext xmlns:x14="http://schemas.microsoft.com/office/spreadsheetml/2009/9/main" uri="{B025F937-C7B1-47D3-B67F-A62EFF666E3E}">
          <x14:id>{2530EAEB-5A32-8542-9DE5-A0A52D1B0155}</x14:id>
        </ext>
      </extLst>
    </cfRule>
  </conditionalFormatting>
  <conditionalFormatting sqref="K452:K454">
    <cfRule type="dataBar" priority="836">
      <dataBar>
        <cfvo type="min"/>
        <cfvo type="max"/>
        <color theme="1" tint="0.499984740745262"/>
      </dataBar>
      <extLst>
        <ext xmlns:x14="http://schemas.microsoft.com/office/spreadsheetml/2009/9/main" uri="{B025F937-C7B1-47D3-B67F-A62EFF666E3E}">
          <x14:id>{BC9F58ED-7C27-E249-B9A2-DE1665605F47}</x14:id>
        </ext>
      </extLst>
    </cfRule>
    <cfRule type="dataBar" priority="837">
      <dataBar>
        <cfvo type="min"/>
        <cfvo type="max"/>
        <color rgb="FF008AEF"/>
      </dataBar>
      <extLst>
        <ext xmlns:x14="http://schemas.microsoft.com/office/spreadsheetml/2009/9/main" uri="{B025F937-C7B1-47D3-B67F-A62EFF666E3E}">
          <x14:id>{7C34CC60-98CA-7D4F-ABDA-AF32EB752BEF}</x14:id>
        </ext>
      </extLst>
    </cfRule>
    <cfRule type="dataBar" priority="835">
      <dataBar showValue="0">
        <cfvo type="min"/>
        <cfvo type="max"/>
        <color theme="1" tint="0.499984740745262"/>
      </dataBar>
      <extLst>
        <ext xmlns:x14="http://schemas.microsoft.com/office/spreadsheetml/2009/9/main" uri="{B025F937-C7B1-47D3-B67F-A62EFF666E3E}">
          <x14:id>{CC6BF2C8-94BA-C443-A611-63EF2DC8462B}</x14:id>
        </ext>
      </extLst>
    </cfRule>
  </conditionalFormatting>
  <conditionalFormatting sqref="K457">
    <cfRule type="dataBar" priority="833">
      <dataBar>
        <cfvo type="min"/>
        <cfvo type="max"/>
        <color theme="1" tint="0.499984740745262"/>
      </dataBar>
      <extLst>
        <ext xmlns:x14="http://schemas.microsoft.com/office/spreadsheetml/2009/9/main" uri="{B025F937-C7B1-47D3-B67F-A62EFF666E3E}">
          <x14:id>{D4AF4B3A-745F-4C48-8708-7B8C7F6AF2E1}</x14:id>
        </ext>
      </extLst>
    </cfRule>
    <cfRule type="dataBar" priority="832">
      <dataBar showValue="0">
        <cfvo type="min"/>
        <cfvo type="max"/>
        <color theme="1" tint="0.499984740745262"/>
      </dataBar>
      <extLst>
        <ext xmlns:x14="http://schemas.microsoft.com/office/spreadsheetml/2009/9/main" uri="{B025F937-C7B1-47D3-B67F-A62EFF666E3E}">
          <x14:id>{55D7B4FA-1636-564F-B640-16E11FCC6658}</x14:id>
        </ext>
      </extLst>
    </cfRule>
    <cfRule type="dataBar" priority="834">
      <dataBar>
        <cfvo type="min"/>
        <cfvo type="max"/>
        <color rgb="FF008AEF"/>
      </dataBar>
      <extLst>
        <ext xmlns:x14="http://schemas.microsoft.com/office/spreadsheetml/2009/9/main" uri="{B025F937-C7B1-47D3-B67F-A62EFF666E3E}">
          <x14:id>{1061371A-00CA-1043-AC2C-87B24A6E1F2D}</x14:id>
        </ext>
      </extLst>
    </cfRule>
  </conditionalFormatting>
  <conditionalFormatting sqref="K459:K463">
    <cfRule type="dataBar" priority="831">
      <dataBar>
        <cfvo type="min"/>
        <cfvo type="max"/>
        <color rgb="FF008AEF"/>
      </dataBar>
      <extLst>
        <ext xmlns:x14="http://schemas.microsoft.com/office/spreadsheetml/2009/9/main" uri="{B025F937-C7B1-47D3-B67F-A62EFF666E3E}">
          <x14:id>{25C6D89E-C02A-F940-96C7-CD7201410770}</x14:id>
        </ext>
      </extLst>
    </cfRule>
    <cfRule type="dataBar" priority="830">
      <dataBar>
        <cfvo type="min"/>
        <cfvo type="max"/>
        <color theme="1" tint="0.499984740745262"/>
      </dataBar>
      <extLst>
        <ext xmlns:x14="http://schemas.microsoft.com/office/spreadsheetml/2009/9/main" uri="{B025F937-C7B1-47D3-B67F-A62EFF666E3E}">
          <x14:id>{BBC28BD3-99CC-7245-A78F-F55582508B4B}</x14:id>
        </ext>
      </extLst>
    </cfRule>
    <cfRule type="dataBar" priority="829">
      <dataBar showValue="0">
        <cfvo type="min"/>
        <cfvo type="max"/>
        <color theme="1" tint="0.499984740745262"/>
      </dataBar>
      <extLst>
        <ext xmlns:x14="http://schemas.microsoft.com/office/spreadsheetml/2009/9/main" uri="{B025F937-C7B1-47D3-B67F-A62EFF666E3E}">
          <x14:id>{1493DBED-C1F3-D143-8F28-987C1CD051B4}</x14:id>
        </ext>
      </extLst>
    </cfRule>
  </conditionalFormatting>
  <conditionalFormatting sqref="K465:K471">
    <cfRule type="dataBar" priority="828">
      <dataBar>
        <cfvo type="min"/>
        <cfvo type="max"/>
        <color rgb="FF008AEF"/>
      </dataBar>
      <extLst>
        <ext xmlns:x14="http://schemas.microsoft.com/office/spreadsheetml/2009/9/main" uri="{B025F937-C7B1-47D3-B67F-A62EFF666E3E}">
          <x14:id>{C73D390E-55A8-0C41-8A0C-7B22469633AC}</x14:id>
        </ext>
      </extLst>
    </cfRule>
    <cfRule type="dataBar" priority="827">
      <dataBar>
        <cfvo type="min"/>
        <cfvo type="max"/>
        <color theme="1" tint="0.499984740745262"/>
      </dataBar>
      <extLst>
        <ext xmlns:x14="http://schemas.microsoft.com/office/spreadsheetml/2009/9/main" uri="{B025F937-C7B1-47D3-B67F-A62EFF666E3E}">
          <x14:id>{B2D34562-1816-AE42-82CA-20955E647D0F}</x14:id>
        </ext>
      </extLst>
    </cfRule>
    <cfRule type="dataBar" priority="826">
      <dataBar showValue="0">
        <cfvo type="min"/>
        <cfvo type="max"/>
        <color theme="1" tint="0.499984740745262"/>
      </dataBar>
      <extLst>
        <ext xmlns:x14="http://schemas.microsoft.com/office/spreadsheetml/2009/9/main" uri="{B025F937-C7B1-47D3-B67F-A62EFF666E3E}">
          <x14:id>{B054E594-BE38-DF4B-B3B1-FF08A8F83BDB}</x14:id>
        </ext>
      </extLst>
    </cfRule>
  </conditionalFormatting>
  <conditionalFormatting sqref="K474:K478">
    <cfRule type="dataBar" priority="825">
      <dataBar>
        <cfvo type="min"/>
        <cfvo type="max"/>
        <color rgb="FF008AEF"/>
      </dataBar>
      <extLst>
        <ext xmlns:x14="http://schemas.microsoft.com/office/spreadsheetml/2009/9/main" uri="{B025F937-C7B1-47D3-B67F-A62EFF666E3E}">
          <x14:id>{BD763D3E-9C6D-E147-8D17-6B56600B57D1}</x14:id>
        </ext>
      </extLst>
    </cfRule>
    <cfRule type="dataBar" priority="824">
      <dataBar>
        <cfvo type="min"/>
        <cfvo type="max"/>
        <color theme="1" tint="0.499984740745262"/>
      </dataBar>
      <extLst>
        <ext xmlns:x14="http://schemas.microsoft.com/office/spreadsheetml/2009/9/main" uri="{B025F937-C7B1-47D3-B67F-A62EFF666E3E}">
          <x14:id>{DE0F4891-65AA-104E-A4A0-96848C37EEBD}</x14:id>
        </ext>
      </extLst>
    </cfRule>
    <cfRule type="dataBar" priority="823">
      <dataBar showValue="0">
        <cfvo type="min"/>
        <cfvo type="max"/>
        <color theme="1" tint="0.499984740745262"/>
      </dataBar>
      <extLst>
        <ext xmlns:x14="http://schemas.microsoft.com/office/spreadsheetml/2009/9/main" uri="{B025F937-C7B1-47D3-B67F-A62EFF666E3E}">
          <x14:id>{105B3629-1AAC-AB4A-AC1A-89A08ABCA45F}</x14:id>
        </ext>
      </extLst>
    </cfRule>
  </conditionalFormatting>
  <conditionalFormatting sqref="K481:K484">
    <cfRule type="dataBar" priority="820">
      <dataBar showValue="0">
        <cfvo type="min"/>
        <cfvo type="max"/>
        <color theme="1" tint="0.499984740745262"/>
      </dataBar>
      <extLst>
        <ext xmlns:x14="http://schemas.microsoft.com/office/spreadsheetml/2009/9/main" uri="{B025F937-C7B1-47D3-B67F-A62EFF666E3E}">
          <x14:id>{E5C8C784-3186-1441-B6AB-E0EAB2193291}</x14:id>
        </ext>
      </extLst>
    </cfRule>
    <cfRule type="dataBar" priority="821">
      <dataBar>
        <cfvo type="min"/>
        <cfvo type="max"/>
        <color theme="1" tint="0.499984740745262"/>
      </dataBar>
      <extLst>
        <ext xmlns:x14="http://schemas.microsoft.com/office/spreadsheetml/2009/9/main" uri="{B025F937-C7B1-47D3-B67F-A62EFF666E3E}">
          <x14:id>{C1DAC994-E79A-804A-9511-7C9C144A7EAB}</x14:id>
        </ext>
      </extLst>
    </cfRule>
    <cfRule type="dataBar" priority="822">
      <dataBar>
        <cfvo type="min"/>
        <cfvo type="max"/>
        <color rgb="FF008AEF"/>
      </dataBar>
      <extLst>
        <ext xmlns:x14="http://schemas.microsoft.com/office/spreadsheetml/2009/9/main" uri="{B025F937-C7B1-47D3-B67F-A62EFF666E3E}">
          <x14:id>{942126BD-4159-F34D-98D6-A084714158CF}</x14:id>
        </ext>
      </extLst>
    </cfRule>
  </conditionalFormatting>
  <conditionalFormatting sqref="K486:K493">
    <cfRule type="dataBar" priority="819">
      <dataBar>
        <cfvo type="min"/>
        <cfvo type="max"/>
        <color rgb="FF008AEF"/>
      </dataBar>
      <extLst>
        <ext xmlns:x14="http://schemas.microsoft.com/office/spreadsheetml/2009/9/main" uri="{B025F937-C7B1-47D3-B67F-A62EFF666E3E}">
          <x14:id>{BB8A4DE0-A810-1D47-B3C4-F02102CE54A0}</x14:id>
        </ext>
      </extLst>
    </cfRule>
    <cfRule type="dataBar" priority="817">
      <dataBar showValue="0">
        <cfvo type="min"/>
        <cfvo type="max"/>
        <color theme="1" tint="0.499984740745262"/>
      </dataBar>
      <extLst>
        <ext xmlns:x14="http://schemas.microsoft.com/office/spreadsheetml/2009/9/main" uri="{B025F937-C7B1-47D3-B67F-A62EFF666E3E}">
          <x14:id>{F5F5776D-D856-CE4F-8ECE-60A878226C9A}</x14:id>
        </ext>
      </extLst>
    </cfRule>
    <cfRule type="dataBar" priority="818">
      <dataBar>
        <cfvo type="min"/>
        <cfvo type="max"/>
        <color theme="1" tint="0.499984740745262"/>
      </dataBar>
      <extLst>
        <ext xmlns:x14="http://schemas.microsoft.com/office/spreadsheetml/2009/9/main" uri="{B025F937-C7B1-47D3-B67F-A62EFF666E3E}">
          <x14:id>{3C07A51E-811B-A642-9B33-C084E91AEEAD}</x14:id>
        </ext>
      </extLst>
    </cfRule>
  </conditionalFormatting>
  <conditionalFormatting sqref="K495:K552">
    <cfRule type="dataBar" priority="816">
      <dataBar>
        <cfvo type="min"/>
        <cfvo type="max"/>
        <color rgb="FF008AEF"/>
      </dataBar>
      <extLst>
        <ext xmlns:x14="http://schemas.microsoft.com/office/spreadsheetml/2009/9/main" uri="{B025F937-C7B1-47D3-B67F-A62EFF666E3E}">
          <x14:id>{C42CBE83-5F76-AD42-806A-D3B070C99F97}</x14:id>
        </ext>
      </extLst>
    </cfRule>
    <cfRule type="dataBar" priority="815">
      <dataBar>
        <cfvo type="min"/>
        <cfvo type="max"/>
        <color theme="1" tint="0.499984740745262"/>
      </dataBar>
      <extLst>
        <ext xmlns:x14="http://schemas.microsoft.com/office/spreadsheetml/2009/9/main" uri="{B025F937-C7B1-47D3-B67F-A62EFF666E3E}">
          <x14:id>{126DBFF7-1CB9-7D4B-8558-4C32ADACF8E0}</x14:id>
        </ext>
      </extLst>
    </cfRule>
    <cfRule type="dataBar" priority="814">
      <dataBar showValue="0">
        <cfvo type="min"/>
        <cfvo type="max"/>
        <color theme="1" tint="0.499984740745262"/>
      </dataBar>
      <extLst>
        <ext xmlns:x14="http://schemas.microsoft.com/office/spreadsheetml/2009/9/main" uri="{B025F937-C7B1-47D3-B67F-A62EFF666E3E}">
          <x14:id>{39239EBC-72D1-0040-BF45-F6CEF87A3B9D}</x14:id>
        </ext>
      </extLst>
    </cfRule>
  </conditionalFormatting>
  <conditionalFormatting sqref="K554:K557">
    <cfRule type="dataBar" priority="813">
      <dataBar>
        <cfvo type="min"/>
        <cfvo type="max"/>
        <color rgb="FF008AEF"/>
      </dataBar>
      <extLst>
        <ext xmlns:x14="http://schemas.microsoft.com/office/spreadsheetml/2009/9/main" uri="{B025F937-C7B1-47D3-B67F-A62EFF666E3E}">
          <x14:id>{AC938BC4-4EF8-FE41-A6D4-524C35C893B8}</x14:id>
        </ext>
      </extLst>
    </cfRule>
    <cfRule type="dataBar" priority="812">
      <dataBar>
        <cfvo type="min"/>
        <cfvo type="max"/>
        <color theme="1" tint="0.499984740745262"/>
      </dataBar>
      <extLst>
        <ext xmlns:x14="http://schemas.microsoft.com/office/spreadsheetml/2009/9/main" uri="{B025F937-C7B1-47D3-B67F-A62EFF666E3E}">
          <x14:id>{380AE387-C68F-704C-BD6C-9CC6D4A7730A}</x14:id>
        </ext>
      </extLst>
    </cfRule>
    <cfRule type="dataBar" priority="811">
      <dataBar showValue="0">
        <cfvo type="min"/>
        <cfvo type="max"/>
        <color theme="1" tint="0.499984740745262"/>
      </dataBar>
      <extLst>
        <ext xmlns:x14="http://schemas.microsoft.com/office/spreadsheetml/2009/9/main" uri="{B025F937-C7B1-47D3-B67F-A62EFF666E3E}">
          <x14:id>{732522B3-7248-B24F-BCB8-CD6EF9649A2F}</x14:id>
        </ext>
      </extLst>
    </cfRule>
  </conditionalFormatting>
  <conditionalFormatting sqref="K559:K566">
    <cfRule type="dataBar" priority="810">
      <dataBar>
        <cfvo type="min"/>
        <cfvo type="max"/>
        <color rgb="FF008AEF"/>
      </dataBar>
      <extLst>
        <ext xmlns:x14="http://schemas.microsoft.com/office/spreadsheetml/2009/9/main" uri="{B025F937-C7B1-47D3-B67F-A62EFF666E3E}">
          <x14:id>{A96FE75B-554D-5B46-9ED9-FEFD87B3BF16}</x14:id>
        </ext>
      </extLst>
    </cfRule>
    <cfRule type="dataBar" priority="809">
      <dataBar>
        <cfvo type="min"/>
        <cfvo type="max"/>
        <color theme="1" tint="0.499984740745262"/>
      </dataBar>
      <extLst>
        <ext xmlns:x14="http://schemas.microsoft.com/office/spreadsheetml/2009/9/main" uri="{B025F937-C7B1-47D3-B67F-A62EFF666E3E}">
          <x14:id>{5C01C81F-C071-F544-8655-B42A26E97FE7}</x14:id>
        </ext>
      </extLst>
    </cfRule>
    <cfRule type="dataBar" priority="808">
      <dataBar showValue="0">
        <cfvo type="min"/>
        <cfvo type="max"/>
        <color theme="1" tint="0.499984740745262"/>
      </dataBar>
      <extLst>
        <ext xmlns:x14="http://schemas.microsoft.com/office/spreadsheetml/2009/9/main" uri="{B025F937-C7B1-47D3-B67F-A62EFF666E3E}">
          <x14:id>{16E35341-5AE0-F34C-B10A-5CDCFD63D3C5}</x14:id>
        </ext>
      </extLst>
    </cfRule>
  </conditionalFormatting>
  <conditionalFormatting sqref="K568:K571">
    <cfRule type="dataBar" priority="807">
      <dataBar>
        <cfvo type="min"/>
        <cfvo type="max"/>
        <color rgb="FF008AEF"/>
      </dataBar>
      <extLst>
        <ext xmlns:x14="http://schemas.microsoft.com/office/spreadsheetml/2009/9/main" uri="{B025F937-C7B1-47D3-B67F-A62EFF666E3E}">
          <x14:id>{886D2136-E9F6-5240-BAC4-A90D773214B3}</x14:id>
        </ext>
      </extLst>
    </cfRule>
    <cfRule type="dataBar" priority="806">
      <dataBar>
        <cfvo type="min"/>
        <cfvo type="max"/>
        <color theme="1" tint="0.499984740745262"/>
      </dataBar>
      <extLst>
        <ext xmlns:x14="http://schemas.microsoft.com/office/spreadsheetml/2009/9/main" uri="{B025F937-C7B1-47D3-B67F-A62EFF666E3E}">
          <x14:id>{F9685714-B3B5-AF4E-A6E1-59CF90274D54}</x14:id>
        </ext>
      </extLst>
    </cfRule>
    <cfRule type="dataBar" priority="805">
      <dataBar showValue="0">
        <cfvo type="min"/>
        <cfvo type="max"/>
        <color theme="1" tint="0.499984740745262"/>
      </dataBar>
      <extLst>
        <ext xmlns:x14="http://schemas.microsoft.com/office/spreadsheetml/2009/9/main" uri="{B025F937-C7B1-47D3-B67F-A62EFF666E3E}">
          <x14:id>{B6C596E3-F168-F945-B946-1482833C7E7D}</x14:id>
        </ext>
      </extLst>
    </cfRule>
  </conditionalFormatting>
  <conditionalFormatting sqref="K573:K576">
    <cfRule type="dataBar" priority="802">
      <dataBar showValue="0">
        <cfvo type="min"/>
        <cfvo type="max"/>
        <color theme="1" tint="0.499984740745262"/>
      </dataBar>
      <extLst>
        <ext xmlns:x14="http://schemas.microsoft.com/office/spreadsheetml/2009/9/main" uri="{B025F937-C7B1-47D3-B67F-A62EFF666E3E}">
          <x14:id>{70ABF5A1-ECC2-5844-95B8-DE5429066302}</x14:id>
        </ext>
      </extLst>
    </cfRule>
    <cfRule type="dataBar" priority="804">
      <dataBar>
        <cfvo type="min"/>
        <cfvo type="max"/>
        <color rgb="FF008AEF"/>
      </dataBar>
      <extLst>
        <ext xmlns:x14="http://schemas.microsoft.com/office/spreadsheetml/2009/9/main" uri="{B025F937-C7B1-47D3-B67F-A62EFF666E3E}">
          <x14:id>{FFD2B4AE-BC9F-D74C-9761-3FBB30CD2D69}</x14:id>
        </ext>
      </extLst>
    </cfRule>
    <cfRule type="dataBar" priority="803">
      <dataBar>
        <cfvo type="min"/>
        <cfvo type="max"/>
        <color theme="1" tint="0.499984740745262"/>
      </dataBar>
      <extLst>
        <ext xmlns:x14="http://schemas.microsoft.com/office/spreadsheetml/2009/9/main" uri="{B025F937-C7B1-47D3-B67F-A62EFF666E3E}">
          <x14:id>{B7DA4C6B-E61C-0A4A-80BB-EADF9C35BDDF}</x14:id>
        </ext>
      </extLst>
    </cfRule>
  </conditionalFormatting>
  <conditionalFormatting sqref="K578:K594">
    <cfRule type="dataBar" priority="801">
      <dataBar>
        <cfvo type="min"/>
        <cfvo type="max"/>
        <color rgb="FF008AEF"/>
      </dataBar>
      <extLst>
        <ext xmlns:x14="http://schemas.microsoft.com/office/spreadsheetml/2009/9/main" uri="{B025F937-C7B1-47D3-B67F-A62EFF666E3E}">
          <x14:id>{7CCF8604-A5C8-2D4C-AAF2-62F35DE4923B}</x14:id>
        </ext>
      </extLst>
    </cfRule>
    <cfRule type="dataBar" priority="800">
      <dataBar>
        <cfvo type="min"/>
        <cfvo type="max"/>
        <color theme="1" tint="0.499984740745262"/>
      </dataBar>
      <extLst>
        <ext xmlns:x14="http://schemas.microsoft.com/office/spreadsheetml/2009/9/main" uri="{B025F937-C7B1-47D3-B67F-A62EFF666E3E}">
          <x14:id>{122C9F67-B692-FD41-AB5F-5820D22EE623}</x14:id>
        </ext>
      </extLst>
    </cfRule>
    <cfRule type="dataBar" priority="799">
      <dataBar showValue="0">
        <cfvo type="min"/>
        <cfvo type="max"/>
        <color theme="1" tint="0.499984740745262"/>
      </dataBar>
      <extLst>
        <ext xmlns:x14="http://schemas.microsoft.com/office/spreadsheetml/2009/9/main" uri="{B025F937-C7B1-47D3-B67F-A62EFF666E3E}">
          <x14:id>{E9389655-620B-F940-92A4-8BFEDF60FC9F}</x14:id>
        </ext>
      </extLst>
    </cfRule>
  </conditionalFormatting>
  <conditionalFormatting sqref="K596:K599">
    <cfRule type="dataBar" priority="798">
      <dataBar>
        <cfvo type="min"/>
        <cfvo type="max"/>
        <color rgb="FF008AEF"/>
      </dataBar>
      <extLst>
        <ext xmlns:x14="http://schemas.microsoft.com/office/spreadsheetml/2009/9/main" uri="{B025F937-C7B1-47D3-B67F-A62EFF666E3E}">
          <x14:id>{90B0677C-71AD-A845-AE83-B14494CE3247}</x14:id>
        </ext>
      </extLst>
    </cfRule>
    <cfRule type="dataBar" priority="797">
      <dataBar>
        <cfvo type="min"/>
        <cfvo type="max"/>
        <color theme="1" tint="0.499984740745262"/>
      </dataBar>
      <extLst>
        <ext xmlns:x14="http://schemas.microsoft.com/office/spreadsheetml/2009/9/main" uri="{B025F937-C7B1-47D3-B67F-A62EFF666E3E}">
          <x14:id>{B6F4F081-3A91-9247-BDDF-3F5D9FD162E7}</x14:id>
        </ext>
      </extLst>
    </cfRule>
    <cfRule type="dataBar" priority="796">
      <dataBar showValue="0">
        <cfvo type="min"/>
        <cfvo type="max"/>
        <color theme="1" tint="0.499984740745262"/>
      </dataBar>
      <extLst>
        <ext xmlns:x14="http://schemas.microsoft.com/office/spreadsheetml/2009/9/main" uri="{B025F937-C7B1-47D3-B67F-A62EFF666E3E}">
          <x14:id>{B293CE0C-D21F-1B4B-AC7A-84DBF7866558}</x14:id>
        </ext>
      </extLst>
    </cfRule>
  </conditionalFormatting>
  <conditionalFormatting sqref="K601:K606">
    <cfRule type="dataBar" priority="795">
      <dataBar>
        <cfvo type="min"/>
        <cfvo type="max"/>
        <color rgb="FF008AEF"/>
      </dataBar>
      <extLst>
        <ext xmlns:x14="http://schemas.microsoft.com/office/spreadsheetml/2009/9/main" uri="{B025F937-C7B1-47D3-B67F-A62EFF666E3E}">
          <x14:id>{1BC4E93E-749B-7E41-AC4D-E768FDE75031}</x14:id>
        </ext>
      </extLst>
    </cfRule>
    <cfRule type="dataBar" priority="794">
      <dataBar>
        <cfvo type="min"/>
        <cfvo type="max"/>
        <color theme="1" tint="0.499984740745262"/>
      </dataBar>
      <extLst>
        <ext xmlns:x14="http://schemas.microsoft.com/office/spreadsheetml/2009/9/main" uri="{B025F937-C7B1-47D3-B67F-A62EFF666E3E}">
          <x14:id>{C88FD90B-42DA-CA47-AEE9-29954AFDCFA6}</x14:id>
        </ext>
      </extLst>
    </cfRule>
    <cfRule type="dataBar" priority="793">
      <dataBar showValue="0">
        <cfvo type="min"/>
        <cfvo type="max"/>
        <color theme="1" tint="0.499984740745262"/>
      </dataBar>
      <extLst>
        <ext xmlns:x14="http://schemas.microsoft.com/office/spreadsheetml/2009/9/main" uri="{B025F937-C7B1-47D3-B67F-A62EFF666E3E}">
          <x14:id>{553B1953-82F5-7A4D-BD79-393E691CA35D}</x14:id>
        </ext>
      </extLst>
    </cfRule>
  </conditionalFormatting>
  <conditionalFormatting sqref="K608:K611">
    <cfRule type="dataBar" priority="792">
      <dataBar>
        <cfvo type="min"/>
        <cfvo type="max"/>
        <color rgb="FF008AEF"/>
      </dataBar>
      <extLst>
        <ext xmlns:x14="http://schemas.microsoft.com/office/spreadsheetml/2009/9/main" uri="{B025F937-C7B1-47D3-B67F-A62EFF666E3E}">
          <x14:id>{35D1D7EB-3101-6B47-A57D-EF7D444C7938}</x14:id>
        </ext>
      </extLst>
    </cfRule>
    <cfRule type="dataBar" priority="791">
      <dataBar>
        <cfvo type="min"/>
        <cfvo type="max"/>
        <color theme="1" tint="0.499984740745262"/>
      </dataBar>
      <extLst>
        <ext xmlns:x14="http://schemas.microsoft.com/office/spreadsheetml/2009/9/main" uri="{B025F937-C7B1-47D3-B67F-A62EFF666E3E}">
          <x14:id>{295897DF-5F5F-2B4E-A882-7D044661FFFB}</x14:id>
        </ext>
      </extLst>
    </cfRule>
    <cfRule type="dataBar" priority="790">
      <dataBar showValue="0">
        <cfvo type="min"/>
        <cfvo type="max"/>
        <color theme="1" tint="0.499984740745262"/>
      </dataBar>
      <extLst>
        <ext xmlns:x14="http://schemas.microsoft.com/office/spreadsheetml/2009/9/main" uri="{B025F937-C7B1-47D3-B67F-A62EFF666E3E}">
          <x14:id>{DE566D61-DDA1-7E47-A7C6-074D03F5F669}</x14:id>
        </ext>
      </extLst>
    </cfRule>
  </conditionalFormatting>
  <conditionalFormatting sqref="K614:K668">
    <cfRule type="dataBar" priority="789">
      <dataBar>
        <cfvo type="min"/>
        <cfvo type="max"/>
        <color rgb="FF008AEF"/>
      </dataBar>
      <extLst>
        <ext xmlns:x14="http://schemas.microsoft.com/office/spreadsheetml/2009/9/main" uri="{B025F937-C7B1-47D3-B67F-A62EFF666E3E}">
          <x14:id>{6B6DDE5D-30CB-AC42-A5BC-02766DE5B594}</x14:id>
        </ext>
      </extLst>
    </cfRule>
    <cfRule type="dataBar" priority="788">
      <dataBar>
        <cfvo type="min"/>
        <cfvo type="max"/>
        <color theme="1" tint="0.499984740745262"/>
      </dataBar>
      <extLst>
        <ext xmlns:x14="http://schemas.microsoft.com/office/spreadsheetml/2009/9/main" uri="{B025F937-C7B1-47D3-B67F-A62EFF666E3E}">
          <x14:id>{79B3DD64-1E17-F947-8B7C-E89E02A66DEF}</x14:id>
        </ext>
      </extLst>
    </cfRule>
    <cfRule type="dataBar" priority="787">
      <dataBar showValue="0">
        <cfvo type="min"/>
        <cfvo type="max"/>
        <color theme="1" tint="0.499984740745262"/>
      </dataBar>
      <extLst>
        <ext xmlns:x14="http://schemas.microsoft.com/office/spreadsheetml/2009/9/main" uri="{B025F937-C7B1-47D3-B67F-A62EFF666E3E}">
          <x14:id>{0B456B8D-2728-A449-B951-8B99A5D75866}</x14:id>
        </ext>
      </extLst>
    </cfRule>
  </conditionalFormatting>
  <conditionalFormatting sqref="K670:K680">
    <cfRule type="dataBar" priority="786">
      <dataBar>
        <cfvo type="min"/>
        <cfvo type="max"/>
        <color rgb="FF008AEF"/>
      </dataBar>
      <extLst>
        <ext xmlns:x14="http://schemas.microsoft.com/office/spreadsheetml/2009/9/main" uri="{B025F937-C7B1-47D3-B67F-A62EFF666E3E}">
          <x14:id>{467EC016-5922-3646-98C6-BBC76447A46B}</x14:id>
        </ext>
      </extLst>
    </cfRule>
    <cfRule type="dataBar" priority="785">
      <dataBar>
        <cfvo type="min"/>
        <cfvo type="max"/>
        <color theme="1" tint="0.499984740745262"/>
      </dataBar>
      <extLst>
        <ext xmlns:x14="http://schemas.microsoft.com/office/spreadsheetml/2009/9/main" uri="{B025F937-C7B1-47D3-B67F-A62EFF666E3E}">
          <x14:id>{C22756E4-41E7-824D-B7A5-58B92E71D223}</x14:id>
        </ext>
      </extLst>
    </cfRule>
    <cfRule type="dataBar" priority="784">
      <dataBar showValue="0">
        <cfvo type="min"/>
        <cfvo type="max"/>
        <color theme="1" tint="0.499984740745262"/>
      </dataBar>
      <extLst>
        <ext xmlns:x14="http://schemas.microsoft.com/office/spreadsheetml/2009/9/main" uri="{B025F937-C7B1-47D3-B67F-A62EFF666E3E}">
          <x14:id>{31494ADA-AD14-F543-946B-4C25A51CD7FC}</x14:id>
        </ext>
      </extLst>
    </cfRule>
  </conditionalFormatting>
  <conditionalFormatting sqref="K682:K695">
    <cfRule type="dataBar" priority="782">
      <dataBar>
        <cfvo type="min"/>
        <cfvo type="max"/>
        <color theme="1" tint="0.499984740745262"/>
      </dataBar>
      <extLst>
        <ext xmlns:x14="http://schemas.microsoft.com/office/spreadsheetml/2009/9/main" uri="{B025F937-C7B1-47D3-B67F-A62EFF666E3E}">
          <x14:id>{3E49B19E-6B67-F340-96C5-190E5AACEED9}</x14:id>
        </ext>
      </extLst>
    </cfRule>
    <cfRule type="dataBar" priority="781">
      <dataBar showValue="0">
        <cfvo type="min"/>
        <cfvo type="max"/>
        <color theme="1" tint="0.499984740745262"/>
      </dataBar>
      <extLst>
        <ext xmlns:x14="http://schemas.microsoft.com/office/spreadsheetml/2009/9/main" uri="{B025F937-C7B1-47D3-B67F-A62EFF666E3E}">
          <x14:id>{E5716443-3850-2448-A468-312D415569D1}</x14:id>
        </ext>
      </extLst>
    </cfRule>
    <cfRule type="dataBar" priority="783">
      <dataBar>
        <cfvo type="min"/>
        <cfvo type="max"/>
        <color rgb="FF008AEF"/>
      </dataBar>
      <extLst>
        <ext xmlns:x14="http://schemas.microsoft.com/office/spreadsheetml/2009/9/main" uri="{B025F937-C7B1-47D3-B67F-A62EFF666E3E}">
          <x14:id>{5D666FE6-EEB1-5444-8AF3-84563ABE6E56}</x14:id>
        </ext>
      </extLst>
    </cfRule>
  </conditionalFormatting>
  <conditionalFormatting sqref="K697:K717">
    <cfRule type="dataBar" priority="779">
      <dataBar>
        <cfvo type="min"/>
        <cfvo type="max"/>
        <color theme="1" tint="0.499984740745262"/>
      </dataBar>
      <extLst>
        <ext xmlns:x14="http://schemas.microsoft.com/office/spreadsheetml/2009/9/main" uri="{B025F937-C7B1-47D3-B67F-A62EFF666E3E}">
          <x14:id>{175C3578-0EC9-224E-A82E-14112B4DA69E}</x14:id>
        </ext>
      </extLst>
    </cfRule>
    <cfRule type="dataBar" priority="778">
      <dataBar showValue="0">
        <cfvo type="min"/>
        <cfvo type="max"/>
        <color theme="1" tint="0.499984740745262"/>
      </dataBar>
      <extLst>
        <ext xmlns:x14="http://schemas.microsoft.com/office/spreadsheetml/2009/9/main" uri="{B025F937-C7B1-47D3-B67F-A62EFF666E3E}">
          <x14:id>{170911FD-A0D7-F84B-A8C1-454E172931A8}</x14:id>
        </ext>
      </extLst>
    </cfRule>
    <cfRule type="dataBar" priority="780">
      <dataBar>
        <cfvo type="min"/>
        <cfvo type="max"/>
        <color rgb="FF008AEF"/>
      </dataBar>
      <extLst>
        <ext xmlns:x14="http://schemas.microsoft.com/office/spreadsheetml/2009/9/main" uri="{B025F937-C7B1-47D3-B67F-A62EFF666E3E}">
          <x14:id>{47028535-33AB-484A-8AF9-21447A84B38B}</x14:id>
        </ext>
      </extLst>
    </cfRule>
  </conditionalFormatting>
  <conditionalFormatting sqref="K719:K742">
    <cfRule type="dataBar" priority="776">
      <dataBar>
        <cfvo type="min"/>
        <cfvo type="max"/>
        <color theme="1" tint="0.499984740745262"/>
      </dataBar>
      <extLst>
        <ext xmlns:x14="http://schemas.microsoft.com/office/spreadsheetml/2009/9/main" uri="{B025F937-C7B1-47D3-B67F-A62EFF666E3E}">
          <x14:id>{B9C8E980-F7B5-E74F-BA73-8B5F0D84CC43}</x14:id>
        </ext>
      </extLst>
    </cfRule>
    <cfRule type="dataBar" priority="775">
      <dataBar showValue="0">
        <cfvo type="min"/>
        <cfvo type="max"/>
        <color theme="1" tint="0.499984740745262"/>
      </dataBar>
      <extLst>
        <ext xmlns:x14="http://schemas.microsoft.com/office/spreadsheetml/2009/9/main" uri="{B025F937-C7B1-47D3-B67F-A62EFF666E3E}">
          <x14:id>{D5FD97C0-A047-D849-9F48-A7D85EEA5DB2}</x14:id>
        </ext>
      </extLst>
    </cfRule>
    <cfRule type="dataBar" priority="777">
      <dataBar>
        <cfvo type="min"/>
        <cfvo type="max"/>
        <color rgb="FF008AEF"/>
      </dataBar>
      <extLst>
        <ext xmlns:x14="http://schemas.microsoft.com/office/spreadsheetml/2009/9/main" uri="{B025F937-C7B1-47D3-B67F-A62EFF666E3E}">
          <x14:id>{7F5DE3E6-017F-A04A-B0F4-987D0E066BD5}</x14:id>
        </ext>
      </extLst>
    </cfRule>
  </conditionalFormatting>
  <conditionalFormatting sqref="K744:K753">
    <cfRule type="dataBar" priority="773">
      <dataBar>
        <cfvo type="min"/>
        <cfvo type="max"/>
        <color theme="1" tint="0.499984740745262"/>
      </dataBar>
      <extLst>
        <ext xmlns:x14="http://schemas.microsoft.com/office/spreadsheetml/2009/9/main" uri="{B025F937-C7B1-47D3-B67F-A62EFF666E3E}">
          <x14:id>{1765BFCD-6121-6444-BA54-B31CB602B77E}</x14:id>
        </ext>
      </extLst>
    </cfRule>
    <cfRule type="dataBar" priority="772">
      <dataBar showValue="0">
        <cfvo type="min"/>
        <cfvo type="max"/>
        <color theme="1" tint="0.499984740745262"/>
      </dataBar>
      <extLst>
        <ext xmlns:x14="http://schemas.microsoft.com/office/spreadsheetml/2009/9/main" uri="{B025F937-C7B1-47D3-B67F-A62EFF666E3E}">
          <x14:id>{402C24EC-D325-C14B-8E45-6C44939EFD27}</x14:id>
        </ext>
      </extLst>
    </cfRule>
    <cfRule type="dataBar" priority="774">
      <dataBar>
        <cfvo type="min"/>
        <cfvo type="max"/>
        <color rgb="FF008AEF"/>
      </dataBar>
      <extLst>
        <ext xmlns:x14="http://schemas.microsoft.com/office/spreadsheetml/2009/9/main" uri="{B025F937-C7B1-47D3-B67F-A62EFF666E3E}">
          <x14:id>{91BD8D27-4E74-B940-AA1D-F3476C938238}</x14:id>
        </ext>
      </extLst>
    </cfRule>
  </conditionalFormatting>
  <conditionalFormatting sqref="K755:K767">
    <cfRule type="dataBar" priority="770">
      <dataBar>
        <cfvo type="min"/>
        <cfvo type="max"/>
        <color theme="1" tint="0.499984740745262"/>
      </dataBar>
      <extLst>
        <ext xmlns:x14="http://schemas.microsoft.com/office/spreadsheetml/2009/9/main" uri="{B025F937-C7B1-47D3-B67F-A62EFF666E3E}">
          <x14:id>{CDAA0E85-7C3D-DC41-AE27-9F836F78654A}</x14:id>
        </ext>
      </extLst>
    </cfRule>
    <cfRule type="dataBar" priority="769">
      <dataBar showValue="0">
        <cfvo type="min"/>
        <cfvo type="max"/>
        <color theme="1" tint="0.499984740745262"/>
      </dataBar>
      <extLst>
        <ext xmlns:x14="http://schemas.microsoft.com/office/spreadsheetml/2009/9/main" uri="{B025F937-C7B1-47D3-B67F-A62EFF666E3E}">
          <x14:id>{0EA1B88E-0B2C-6A42-9403-1131ECC7B470}</x14:id>
        </ext>
      </extLst>
    </cfRule>
    <cfRule type="dataBar" priority="771">
      <dataBar>
        <cfvo type="min"/>
        <cfvo type="max"/>
        <color rgb="FF008AEF"/>
      </dataBar>
      <extLst>
        <ext xmlns:x14="http://schemas.microsoft.com/office/spreadsheetml/2009/9/main" uri="{B025F937-C7B1-47D3-B67F-A62EFF666E3E}">
          <x14:id>{423C7020-7A92-2D45-B2CC-9E0F7A74BC78}</x14:id>
        </ext>
      </extLst>
    </cfRule>
  </conditionalFormatting>
  <conditionalFormatting sqref="K769:K771">
    <cfRule type="dataBar" priority="767">
      <dataBar>
        <cfvo type="min"/>
        <cfvo type="max"/>
        <color theme="1" tint="0.499984740745262"/>
      </dataBar>
      <extLst>
        <ext xmlns:x14="http://schemas.microsoft.com/office/spreadsheetml/2009/9/main" uri="{B025F937-C7B1-47D3-B67F-A62EFF666E3E}">
          <x14:id>{3A9D5DFA-9B5A-E641-A91B-ABA49C2275CF}</x14:id>
        </ext>
      </extLst>
    </cfRule>
    <cfRule type="dataBar" priority="766">
      <dataBar showValue="0">
        <cfvo type="min"/>
        <cfvo type="max"/>
        <color theme="1" tint="0.499984740745262"/>
      </dataBar>
      <extLst>
        <ext xmlns:x14="http://schemas.microsoft.com/office/spreadsheetml/2009/9/main" uri="{B025F937-C7B1-47D3-B67F-A62EFF666E3E}">
          <x14:id>{DD1B8DD9-537E-A44D-A956-5B1E01A60906}</x14:id>
        </ext>
      </extLst>
    </cfRule>
    <cfRule type="dataBar" priority="768">
      <dataBar>
        <cfvo type="min"/>
        <cfvo type="max"/>
        <color rgb="FF008AEF"/>
      </dataBar>
      <extLst>
        <ext xmlns:x14="http://schemas.microsoft.com/office/spreadsheetml/2009/9/main" uri="{B025F937-C7B1-47D3-B67F-A62EFF666E3E}">
          <x14:id>{7FE37F27-8DE8-A64D-82EF-8D7BC6D2C012}</x14:id>
        </ext>
      </extLst>
    </cfRule>
  </conditionalFormatting>
  <conditionalFormatting sqref="K773:K777">
    <cfRule type="dataBar" priority="764">
      <dataBar>
        <cfvo type="min"/>
        <cfvo type="max"/>
        <color theme="1" tint="0.499984740745262"/>
      </dataBar>
      <extLst>
        <ext xmlns:x14="http://schemas.microsoft.com/office/spreadsheetml/2009/9/main" uri="{B025F937-C7B1-47D3-B67F-A62EFF666E3E}">
          <x14:id>{12EAA079-0F2A-AA4B-A0B0-4BD8B808C24F}</x14:id>
        </ext>
      </extLst>
    </cfRule>
    <cfRule type="dataBar" priority="763">
      <dataBar showValue="0">
        <cfvo type="min"/>
        <cfvo type="max"/>
        <color theme="1" tint="0.499984740745262"/>
      </dataBar>
      <extLst>
        <ext xmlns:x14="http://schemas.microsoft.com/office/spreadsheetml/2009/9/main" uri="{B025F937-C7B1-47D3-B67F-A62EFF666E3E}">
          <x14:id>{D02B2DD5-F6D1-FC44-8055-01CA3EC5FEAB}</x14:id>
        </ext>
      </extLst>
    </cfRule>
    <cfRule type="dataBar" priority="765">
      <dataBar>
        <cfvo type="min"/>
        <cfvo type="max"/>
        <color rgb="FF008AEF"/>
      </dataBar>
      <extLst>
        <ext xmlns:x14="http://schemas.microsoft.com/office/spreadsheetml/2009/9/main" uri="{B025F937-C7B1-47D3-B67F-A62EFF666E3E}">
          <x14:id>{40683FF1-3295-574F-BE79-BE9271276147}</x14:id>
        </ext>
      </extLst>
    </cfRule>
  </conditionalFormatting>
  <conditionalFormatting sqref="K779:K785">
    <cfRule type="dataBar" priority="761">
      <dataBar>
        <cfvo type="min"/>
        <cfvo type="max"/>
        <color theme="1" tint="0.499984740745262"/>
      </dataBar>
      <extLst>
        <ext xmlns:x14="http://schemas.microsoft.com/office/spreadsheetml/2009/9/main" uri="{B025F937-C7B1-47D3-B67F-A62EFF666E3E}">
          <x14:id>{410C1C95-71F2-804E-9359-66BB8F774543}</x14:id>
        </ext>
      </extLst>
    </cfRule>
    <cfRule type="dataBar" priority="762">
      <dataBar>
        <cfvo type="min"/>
        <cfvo type="max"/>
        <color rgb="FF008AEF"/>
      </dataBar>
      <extLst>
        <ext xmlns:x14="http://schemas.microsoft.com/office/spreadsheetml/2009/9/main" uri="{B025F937-C7B1-47D3-B67F-A62EFF666E3E}">
          <x14:id>{71ABF819-8D51-764E-9C4F-1247D94425CC}</x14:id>
        </ext>
      </extLst>
    </cfRule>
    <cfRule type="dataBar" priority="760">
      <dataBar showValue="0">
        <cfvo type="min"/>
        <cfvo type="max"/>
        <color theme="1" tint="0.499984740745262"/>
      </dataBar>
      <extLst>
        <ext xmlns:x14="http://schemas.microsoft.com/office/spreadsheetml/2009/9/main" uri="{B025F937-C7B1-47D3-B67F-A62EFF666E3E}">
          <x14:id>{3F096F3C-6860-2040-AB33-70BBA49A218C}</x14:id>
        </ext>
      </extLst>
    </cfRule>
  </conditionalFormatting>
  <conditionalFormatting sqref="K788:K799">
    <cfRule type="dataBar" priority="759">
      <dataBar>
        <cfvo type="min"/>
        <cfvo type="max"/>
        <color rgb="FF008AEF"/>
      </dataBar>
      <extLst>
        <ext xmlns:x14="http://schemas.microsoft.com/office/spreadsheetml/2009/9/main" uri="{B025F937-C7B1-47D3-B67F-A62EFF666E3E}">
          <x14:id>{6C67D00F-E226-B743-A105-1D3F0E1EB809}</x14:id>
        </ext>
      </extLst>
    </cfRule>
    <cfRule type="dataBar" priority="758">
      <dataBar>
        <cfvo type="min"/>
        <cfvo type="max"/>
        <color theme="1" tint="0.499984740745262"/>
      </dataBar>
      <extLst>
        <ext xmlns:x14="http://schemas.microsoft.com/office/spreadsheetml/2009/9/main" uri="{B025F937-C7B1-47D3-B67F-A62EFF666E3E}">
          <x14:id>{6D44AC0E-CFD5-0841-AE2F-B24BC3E55935}</x14:id>
        </ext>
      </extLst>
    </cfRule>
    <cfRule type="dataBar" priority="757">
      <dataBar showValue="0">
        <cfvo type="min"/>
        <cfvo type="max"/>
        <color theme="1" tint="0.499984740745262"/>
      </dataBar>
      <extLst>
        <ext xmlns:x14="http://schemas.microsoft.com/office/spreadsheetml/2009/9/main" uri="{B025F937-C7B1-47D3-B67F-A62EFF666E3E}">
          <x14:id>{791CA66B-A661-FD41-BBAE-071830C7730C}</x14:id>
        </ext>
      </extLst>
    </cfRule>
  </conditionalFormatting>
  <conditionalFormatting sqref="K801:K813">
    <cfRule type="dataBar" priority="756">
      <dataBar>
        <cfvo type="min"/>
        <cfvo type="max"/>
        <color rgb="FF008AEF"/>
      </dataBar>
      <extLst>
        <ext xmlns:x14="http://schemas.microsoft.com/office/spreadsheetml/2009/9/main" uri="{B025F937-C7B1-47D3-B67F-A62EFF666E3E}">
          <x14:id>{8D073FBA-D4DE-9B4B-9CE4-ACCD460188CA}</x14:id>
        </ext>
      </extLst>
    </cfRule>
    <cfRule type="dataBar" priority="755">
      <dataBar>
        <cfvo type="min"/>
        <cfvo type="max"/>
        <color theme="1" tint="0.499984740745262"/>
      </dataBar>
      <extLst>
        <ext xmlns:x14="http://schemas.microsoft.com/office/spreadsheetml/2009/9/main" uri="{B025F937-C7B1-47D3-B67F-A62EFF666E3E}">
          <x14:id>{A331CD3A-07A9-4A44-9980-A6010E0933A1}</x14:id>
        </ext>
      </extLst>
    </cfRule>
    <cfRule type="dataBar" priority="754">
      <dataBar showValue="0">
        <cfvo type="min"/>
        <cfvo type="max"/>
        <color theme="1" tint="0.499984740745262"/>
      </dataBar>
      <extLst>
        <ext xmlns:x14="http://schemas.microsoft.com/office/spreadsheetml/2009/9/main" uri="{B025F937-C7B1-47D3-B67F-A62EFF666E3E}">
          <x14:id>{AFBC2C31-7BD2-5144-B321-1D198462EF63}</x14:id>
        </ext>
      </extLst>
    </cfRule>
  </conditionalFormatting>
  <conditionalFormatting sqref="K815:K817">
    <cfRule type="dataBar" priority="753">
      <dataBar>
        <cfvo type="min"/>
        <cfvo type="max"/>
        <color rgb="FF008AEF"/>
      </dataBar>
      <extLst>
        <ext xmlns:x14="http://schemas.microsoft.com/office/spreadsheetml/2009/9/main" uri="{B025F937-C7B1-47D3-B67F-A62EFF666E3E}">
          <x14:id>{735F606C-9583-FC4E-8E3C-5661AF0D70BF}</x14:id>
        </ext>
      </extLst>
    </cfRule>
    <cfRule type="dataBar" priority="752">
      <dataBar>
        <cfvo type="min"/>
        <cfvo type="max"/>
        <color theme="1" tint="0.499984740745262"/>
      </dataBar>
      <extLst>
        <ext xmlns:x14="http://schemas.microsoft.com/office/spreadsheetml/2009/9/main" uri="{B025F937-C7B1-47D3-B67F-A62EFF666E3E}">
          <x14:id>{F1627281-85B9-D745-A45B-7FE46463952E}</x14:id>
        </ext>
      </extLst>
    </cfRule>
    <cfRule type="dataBar" priority="751">
      <dataBar showValue="0">
        <cfvo type="min"/>
        <cfvo type="max"/>
        <color theme="1" tint="0.499984740745262"/>
      </dataBar>
      <extLst>
        <ext xmlns:x14="http://schemas.microsoft.com/office/spreadsheetml/2009/9/main" uri="{B025F937-C7B1-47D3-B67F-A62EFF666E3E}">
          <x14:id>{1E53CDD4-D257-0F40-BC93-E514B67F246F}</x14:id>
        </ext>
      </extLst>
    </cfRule>
  </conditionalFormatting>
  <conditionalFormatting sqref="K819:K820">
    <cfRule type="dataBar" priority="749">
      <dataBar>
        <cfvo type="min"/>
        <cfvo type="max"/>
        <color theme="1" tint="0.499984740745262"/>
      </dataBar>
      <extLst>
        <ext xmlns:x14="http://schemas.microsoft.com/office/spreadsheetml/2009/9/main" uri="{B025F937-C7B1-47D3-B67F-A62EFF666E3E}">
          <x14:id>{25C81DB8-A827-4D49-8F73-5C61D82AFB32}</x14:id>
        </ext>
      </extLst>
    </cfRule>
    <cfRule type="dataBar" priority="750">
      <dataBar>
        <cfvo type="min"/>
        <cfvo type="max"/>
        <color rgb="FF008AEF"/>
      </dataBar>
      <extLst>
        <ext xmlns:x14="http://schemas.microsoft.com/office/spreadsheetml/2009/9/main" uri="{B025F937-C7B1-47D3-B67F-A62EFF666E3E}">
          <x14:id>{A5146A0C-37B3-B94B-8249-681E4764F642}</x14:id>
        </ext>
      </extLst>
    </cfRule>
    <cfRule type="dataBar" priority="748">
      <dataBar showValue="0">
        <cfvo type="min"/>
        <cfvo type="max"/>
        <color theme="1" tint="0.499984740745262"/>
      </dataBar>
      <extLst>
        <ext xmlns:x14="http://schemas.microsoft.com/office/spreadsheetml/2009/9/main" uri="{B025F937-C7B1-47D3-B67F-A62EFF666E3E}">
          <x14:id>{526A9206-4842-E44D-BB08-AF3A61832FCA}</x14:id>
        </ext>
      </extLst>
    </cfRule>
  </conditionalFormatting>
  <conditionalFormatting sqref="K823:K831">
    <cfRule type="dataBar" priority="747">
      <dataBar>
        <cfvo type="min"/>
        <cfvo type="max"/>
        <color rgb="FF008AEF"/>
      </dataBar>
      <extLst>
        <ext xmlns:x14="http://schemas.microsoft.com/office/spreadsheetml/2009/9/main" uri="{B025F937-C7B1-47D3-B67F-A62EFF666E3E}">
          <x14:id>{5BBF0DF1-4ACF-6448-9AD3-DBB94C875DAB}</x14:id>
        </ext>
      </extLst>
    </cfRule>
    <cfRule type="dataBar" priority="746">
      <dataBar>
        <cfvo type="min"/>
        <cfvo type="max"/>
        <color theme="1" tint="0.499984740745262"/>
      </dataBar>
      <extLst>
        <ext xmlns:x14="http://schemas.microsoft.com/office/spreadsheetml/2009/9/main" uri="{B025F937-C7B1-47D3-B67F-A62EFF666E3E}">
          <x14:id>{A1BECD1B-E742-954C-8867-993CA90AFF0B}</x14:id>
        </ext>
      </extLst>
    </cfRule>
    <cfRule type="dataBar" priority="745">
      <dataBar showValue="0">
        <cfvo type="min"/>
        <cfvo type="max"/>
        <color theme="1" tint="0.499984740745262"/>
      </dataBar>
      <extLst>
        <ext xmlns:x14="http://schemas.microsoft.com/office/spreadsheetml/2009/9/main" uri="{B025F937-C7B1-47D3-B67F-A62EFF666E3E}">
          <x14:id>{1527D41F-CBB8-C445-B7D7-920D763324DB}</x14:id>
        </ext>
      </extLst>
    </cfRule>
  </conditionalFormatting>
  <conditionalFormatting sqref="K833:K857">
    <cfRule type="dataBar" priority="742">
      <dataBar showValue="0">
        <cfvo type="min"/>
        <cfvo type="max"/>
        <color theme="1" tint="0.499984740745262"/>
      </dataBar>
      <extLst>
        <ext xmlns:x14="http://schemas.microsoft.com/office/spreadsheetml/2009/9/main" uri="{B025F937-C7B1-47D3-B67F-A62EFF666E3E}">
          <x14:id>{646B3A7E-E00A-1646-BB38-37A8FE5BC297}</x14:id>
        </ext>
      </extLst>
    </cfRule>
    <cfRule type="dataBar" priority="744">
      <dataBar>
        <cfvo type="min"/>
        <cfvo type="max"/>
        <color rgb="FF008AEF"/>
      </dataBar>
      <extLst>
        <ext xmlns:x14="http://schemas.microsoft.com/office/spreadsheetml/2009/9/main" uri="{B025F937-C7B1-47D3-B67F-A62EFF666E3E}">
          <x14:id>{F3EC5B98-179C-CC44-9CA7-09608F7A0552}</x14:id>
        </ext>
      </extLst>
    </cfRule>
    <cfRule type="dataBar" priority="743">
      <dataBar>
        <cfvo type="min"/>
        <cfvo type="max"/>
        <color theme="1" tint="0.499984740745262"/>
      </dataBar>
      <extLst>
        <ext xmlns:x14="http://schemas.microsoft.com/office/spreadsheetml/2009/9/main" uri="{B025F937-C7B1-47D3-B67F-A62EFF666E3E}">
          <x14:id>{CBA2A638-587E-EE4F-B875-9475A8339229}</x14:id>
        </ext>
      </extLst>
    </cfRule>
  </conditionalFormatting>
  <conditionalFormatting sqref="K859:K870">
    <cfRule type="dataBar" priority="739">
      <dataBar showValue="0">
        <cfvo type="min"/>
        <cfvo type="max"/>
        <color theme="1" tint="0.499984740745262"/>
      </dataBar>
      <extLst>
        <ext xmlns:x14="http://schemas.microsoft.com/office/spreadsheetml/2009/9/main" uri="{B025F937-C7B1-47D3-B67F-A62EFF666E3E}">
          <x14:id>{595E6F3D-A6FE-9B44-A19A-7E3CB30FA96D}</x14:id>
        </ext>
      </extLst>
    </cfRule>
    <cfRule type="dataBar" priority="740">
      <dataBar>
        <cfvo type="min"/>
        <cfvo type="max"/>
        <color theme="1" tint="0.499984740745262"/>
      </dataBar>
      <extLst>
        <ext xmlns:x14="http://schemas.microsoft.com/office/spreadsheetml/2009/9/main" uri="{B025F937-C7B1-47D3-B67F-A62EFF666E3E}">
          <x14:id>{9A249D2D-504E-944F-BD7B-99D616315C72}</x14:id>
        </ext>
      </extLst>
    </cfRule>
    <cfRule type="dataBar" priority="741">
      <dataBar>
        <cfvo type="min"/>
        <cfvo type="max"/>
        <color rgb="FF008AEF"/>
      </dataBar>
      <extLst>
        <ext xmlns:x14="http://schemas.microsoft.com/office/spreadsheetml/2009/9/main" uri="{B025F937-C7B1-47D3-B67F-A62EFF666E3E}">
          <x14:id>{684DB3A3-08A8-B34C-B9C2-4F361664A365}</x14:id>
        </ext>
      </extLst>
    </cfRule>
  </conditionalFormatting>
  <conditionalFormatting sqref="K872:K903">
    <cfRule type="dataBar" priority="738">
      <dataBar>
        <cfvo type="min"/>
        <cfvo type="max"/>
        <color rgb="FF008AEF"/>
      </dataBar>
      <extLst>
        <ext xmlns:x14="http://schemas.microsoft.com/office/spreadsheetml/2009/9/main" uri="{B025F937-C7B1-47D3-B67F-A62EFF666E3E}">
          <x14:id>{58EDEC20-C453-DC41-8044-C0F01B5CB03A}</x14:id>
        </ext>
      </extLst>
    </cfRule>
    <cfRule type="dataBar" priority="737">
      <dataBar>
        <cfvo type="min"/>
        <cfvo type="max"/>
        <color theme="1" tint="0.499984740745262"/>
      </dataBar>
      <extLst>
        <ext xmlns:x14="http://schemas.microsoft.com/office/spreadsheetml/2009/9/main" uri="{B025F937-C7B1-47D3-B67F-A62EFF666E3E}">
          <x14:id>{6C160536-9110-6C4B-A149-06D5C2DBBDA9}</x14:id>
        </ext>
      </extLst>
    </cfRule>
    <cfRule type="dataBar" priority="736">
      <dataBar showValue="0">
        <cfvo type="min"/>
        <cfvo type="max"/>
        <color theme="1" tint="0.499984740745262"/>
      </dataBar>
      <extLst>
        <ext xmlns:x14="http://schemas.microsoft.com/office/spreadsheetml/2009/9/main" uri="{B025F937-C7B1-47D3-B67F-A62EFF666E3E}">
          <x14:id>{D36F3379-A793-CC43-985F-A658B2531C17}</x14:id>
        </ext>
      </extLst>
    </cfRule>
  </conditionalFormatting>
  <conditionalFormatting sqref="K905:K918">
    <cfRule type="dataBar" priority="735">
      <dataBar>
        <cfvo type="min"/>
        <cfvo type="max"/>
        <color rgb="FF008AEF"/>
      </dataBar>
      <extLst>
        <ext xmlns:x14="http://schemas.microsoft.com/office/spreadsheetml/2009/9/main" uri="{B025F937-C7B1-47D3-B67F-A62EFF666E3E}">
          <x14:id>{9A61F008-7AB3-3D46-A9DA-38D67EAD2AE0}</x14:id>
        </ext>
      </extLst>
    </cfRule>
    <cfRule type="dataBar" priority="734">
      <dataBar>
        <cfvo type="min"/>
        <cfvo type="max"/>
        <color theme="1" tint="0.499984740745262"/>
      </dataBar>
      <extLst>
        <ext xmlns:x14="http://schemas.microsoft.com/office/spreadsheetml/2009/9/main" uri="{B025F937-C7B1-47D3-B67F-A62EFF666E3E}">
          <x14:id>{CB49097C-9A51-9941-8821-71D9E2A98E5D}</x14:id>
        </ext>
      </extLst>
    </cfRule>
    <cfRule type="dataBar" priority="733">
      <dataBar showValue="0">
        <cfvo type="min"/>
        <cfvo type="max"/>
        <color theme="1" tint="0.499984740745262"/>
      </dataBar>
      <extLst>
        <ext xmlns:x14="http://schemas.microsoft.com/office/spreadsheetml/2009/9/main" uri="{B025F937-C7B1-47D3-B67F-A62EFF666E3E}">
          <x14:id>{6D715777-4F47-C644-A371-009C1109DC8A}</x14:id>
        </ext>
      </extLst>
    </cfRule>
  </conditionalFormatting>
  <conditionalFormatting sqref="K920:K935">
    <cfRule type="dataBar" priority="730">
      <dataBar showValue="0">
        <cfvo type="min"/>
        <cfvo type="max"/>
        <color theme="1" tint="0.499984740745262"/>
      </dataBar>
      <extLst>
        <ext xmlns:x14="http://schemas.microsoft.com/office/spreadsheetml/2009/9/main" uri="{B025F937-C7B1-47D3-B67F-A62EFF666E3E}">
          <x14:id>{BCD91A8C-615F-0648-9552-DA87F32DE35B}</x14:id>
        </ext>
      </extLst>
    </cfRule>
    <cfRule type="dataBar" priority="732">
      <dataBar>
        <cfvo type="min"/>
        <cfvo type="max"/>
        <color rgb="FF008AEF"/>
      </dataBar>
      <extLst>
        <ext xmlns:x14="http://schemas.microsoft.com/office/spreadsheetml/2009/9/main" uri="{B025F937-C7B1-47D3-B67F-A62EFF666E3E}">
          <x14:id>{5437303A-E102-8A40-BADE-C2DC028B3D67}</x14:id>
        </ext>
      </extLst>
    </cfRule>
    <cfRule type="dataBar" priority="731">
      <dataBar>
        <cfvo type="min"/>
        <cfvo type="max"/>
        <color theme="1" tint="0.499984740745262"/>
      </dataBar>
      <extLst>
        <ext xmlns:x14="http://schemas.microsoft.com/office/spreadsheetml/2009/9/main" uri="{B025F937-C7B1-47D3-B67F-A62EFF666E3E}">
          <x14:id>{E091E79E-B66D-C646-A378-F3CB70B49663}</x14:id>
        </ext>
      </extLst>
    </cfRule>
  </conditionalFormatting>
  <conditionalFormatting sqref="K938:K958">
    <cfRule type="dataBar" priority="728">
      <dataBar>
        <cfvo type="min"/>
        <cfvo type="max"/>
        <color theme="1" tint="0.499984740745262"/>
      </dataBar>
      <extLst>
        <ext xmlns:x14="http://schemas.microsoft.com/office/spreadsheetml/2009/9/main" uri="{B025F937-C7B1-47D3-B67F-A62EFF666E3E}">
          <x14:id>{1A5C17DB-BB16-454C-9597-82CD3F188924}</x14:id>
        </ext>
      </extLst>
    </cfRule>
    <cfRule type="dataBar" priority="729">
      <dataBar>
        <cfvo type="min"/>
        <cfvo type="max"/>
        <color rgb="FF008AEF"/>
      </dataBar>
      <extLst>
        <ext xmlns:x14="http://schemas.microsoft.com/office/spreadsheetml/2009/9/main" uri="{B025F937-C7B1-47D3-B67F-A62EFF666E3E}">
          <x14:id>{DBAE2498-551E-134F-8745-D47AA4A35152}</x14:id>
        </ext>
      </extLst>
    </cfRule>
    <cfRule type="dataBar" priority="727">
      <dataBar showValue="0">
        <cfvo type="min"/>
        <cfvo type="max"/>
        <color theme="1" tint="0.499984740745262"/>
      </dataBar>
      <extLst>
        <ext xmlns:x14="http://schemas.microsoft.com/office/spreadsheetml/2009/9/main" uri="{B025F937-C7B1-47D3-B67F-A62EFF666E3E}">
          <x14:id>{9D097206-185C-5B42-ABF4-9F44F66AE6D9}</x14:id>
        </ext>
      </extLst>
    </cfRule>
  </conditionalFormatting>
  <conditionalFormatting sqref="K960:K988">
    <cfRule type="dataBar" priority="726">
      <dataBar>
        <cfvo type="min"/>
        <cfvo type="max"/>
        <color rgb="FF008AEF"/>
      </dataBar>
      <extLst>
        <ext xmlns:x14="http://schemas.microsoft.com/office/spreadsheetml/2009/9/main" uri="{B025F937-C7B1-47D3-B67F-A62EFF666E3E}">
          <x14:id>{5D8D0BC3-617C-3C43-81C6-F71B78CCE450}</x14:id>
        </ext>
      </extLst>
    </cfRule>
    <cfRule type="dataBar" priority="725">
      <dataBar>
        <cfvo type="min"/>
        <cfvo type="max"/>
        <color theme="1" tint="0.499984740745262"/>
      </dataBar>
      <extLst>
        <ext xmlns:x14="http://schemas.microsoft.com/office/spreadsheetml/2009/9/main" uri="{B025F937-C7B1-47D3-B67F-A62EFF666E3E}">
          <x14:id>{E29639D5-4608-1F42-89DC-CD840D8AC5B2}</x14:id>
        </ext>
      </extLst>
    </cfRule>
    <cfRule type="dataBar" priority="724">
      <dataBar showValue="0">
        <cfvo type="min"/>
        <cfvo type="max"/>
        <color theme="1" tint="0.499984740745262"/>
      </dataBar>
      <extLst>
        <ext xmlns:x14="http://schemas.microsoft.com/office/spreadsheetml/2009/9/main" uri="{B025F937-C7B1-47D3-B67F-A62EFF666E3E}">
          <x14:id>{36FCBAB6-6DCC-4B4B-9A18-696235658A4F}</x14:id>
        </ext>
      </extLst>
    </cfRule>
  </conditionalFormatting>
  <conditionalFormatting sqref="K991:K992">
    <cfRule type="dataBar" priority="723">
      <dataBar>
        <cfvo type="min"/>
        <cfvo type="max"/>
        <color rgb="FF008AEF"/>
      </dataBar>
      <extLst>
        <ext xmlns:x14="http://schemas.microsoft.com/office/spreadsheetml/2009/9/main" uri="{B025F937-C7B1-47D3-B67F-A62EFF666E3E}">
          <x14:id>{8EEA3A52-1E3C-A14E-BFC8-5B422B39BF89}</x14:id>
        </ext>
      </extLst>
    </cfRule>
    <cfRule type="dataBar" priority="722">
      <dataBar>
        <cfvo type="min"/>
        <cfvo type="max"/>
        <color theme="1" tint="0.499984740745262"/>
      </dataBar>
      <extLst>
        <ext xmlns:x14="http://schemas.microsoft.com/office/spreadsheetml/2009/9/main" uri="{B025F937-C7B1-47D3-B67F-A62EFF666E3E}">
          <x14:id>{33D2F5C7-085D-E54F-AEDA-FB6CBE1E38F0}</x14:id>
        </ext>
      </extLst>
    </cfRule>
    <cfRule type="dataBar" priority="721">
      <dataBar showValue="0">
        <cfvo type="min"/>
        <cfvo type="max"/>
        <color theme="1" tint="0.499984740745262"/>
      </dataBar>
      <extLst>
        <ext xmlns:x14="http://schemas.microsoft.com/office/spreadsheetml/2009/9/main" uri="{B025F937-C7B1-47D3-B67F-A62EFF666E3E}">
          <x14:id>{A17E186B-6132-8E41-9E66-3066111F0639}</x14:id>
        </ext>
      </extLst>
    </cfRule>
  </conditionalFormatting>
  <conditionalFormatting sqref="K995:K1015">
    <cfRule type="dataBar" priority="720">
      <dataBar>
        <cfvo type="min"/>
        <cfvo type="max"/>
        <color rgb="FF008AEF"/>
      </dataBar>
      <extLst>
        <ext xmlns:x14="http://schemas.microsoft.com/office/spreadsheetml/2009/9/main" uri="{B025F937-C7B1-47D3-B67F-A62EFF666E3E}">
          <x14:id>{233C8C1F-7B1E-8E4D-B961-BA8004799FE0}</x14:id>
        </ext>
      </extLst>
    </cfRule>
    <cfRule type="dataBar" priority="719">
      <dataBar>
        <cfvo type="min"/>
        <cfvo type="max"/>
        <color theme="1" tint="0.499984740745262"/>
      </dataBar>
      <extLst>
        <ext xmlns:x14="http://schemas.microsoft.com/office/spreadsheetml/2009/9/main" uri="{B025F937-C7B1-47D3-B67F-A62EFF666E3E}">
          <x14:id>{C7B971C4-CE10-0F4D-A39A-AD9874553059}</x14:id>
        </ext>
      </extLst>
    </cfRule>
    <cfRule type="dataBar" priority="718">
      <dataBar showValue="0">
        <cfvo type="min"/>
        <cfvo type="max"/>
        <color theme="1" tint="0.499984740745262"/>
      </dataBar>
      <extLst>
        <ext xmlns:x14="http://schemas.microsoft.com/office/spreadsheetml/2009/9/main" uri="{B025F937-C7B1-47D3-B67F-A62EFF666E3E}">
          <x14:id>{D360AA2F-C60F-654E-B396-D7B0F829E1BE}</x14:id>
        </ext>
      </extLst>
    </cfRule>
  </conditionalFormatting>
  <conditionalFormatting sqref="K1017:K1047">
    <cfRule type="dataBar" priority="715">
      <dataBar showValue="0">
        <cfvo type="min"/>
        <cfvo type="max"/>
        <color theme="1" tint="0.499984740745262"/>
      </dataBar>
      <extLst>
        <ext xmlns:x14="http://schemas.microsoft.com/office/spreadsheetml/2009/9/main" uri="{B025F937-C7B1-47D3-B67F-A62EFF666E3E}">
          <x14:id>{EDEA83B0-F374-8641-9AD1-0DD8268495E4}</x14:id>
        </ext>
      </extLst>
    </cfRule>
    <cfRule type="dataBar" priority="717">
      <dataBar>
        <cfvo type="min"/>
        <cfvo type="max"/>
        <color rgb="FF008AEF"/>
      </dataBar>
      <extLst>
        <ext xmlns:x14="http://schemas.microsoft.com/office/spreadsheetml/2009/9/main" uri="{B025F937-C7B1-47D3-B67F-A62EFF666E3E}">
          <x14:id>{88D7EF30-519C-6740-A000-A2D4CF433A21}</x14:id>
        </ext>
      </extLst>
    </cfRule>
    <cfRule type="dataBar" priority="716">
      <dataBar>
        <cfvo type="min"/>
        <cfvo type="max"/>
        <color theme="1" tint="0.499984740745262"/>
      </dataBar>
      <extLst>
        <ext xmlns:x14="http://schemas.microsoft.com/office/spreadsheetml/2009/9/main" uri="{B025F937-C7B1-47D3-B67F-A62EFF666E3E}">
          <x14:id>{FA6AEF42-BAC4-C54A-BF3E-9A9C6D2448A2}</x14:id>
        </ext>
      </extLst>
    </cfRule>
  </conditionalFormatting>
  <conditionalFormatting sqref="K1049:K1083">
    <cfRule type="dataBar" priority="713">
      <dataBar>
        <cfvo type="min"/>
        <cfvo type="max"/>
        <color theme="1" tint="0.499984740745262"/>
      </dataBar>
      <extLst>
        <ext xmlns:x14="http://schemas.microsoft.com/office/spreadsheetml/2009/9/main" uri="{B025F937-C7B1-47D3-B67F-A62EFF666E3E}">
          <x14:id>{8C454F3C-0366-AF48-8D99-024CA037B0D9}</x14:id>
        </ext>
      </extLst>
    </cfRule>
    <cfRule type="dataBar" priority="712">
      <dataBar showValue="0">
        <cfvo type="min"/>
        <cfvo type="max"/>
        <color theme="1" tint="0.499984740745262"/>
      </dataBar>
      <extLst>
        <ext xmlns:x14="http://schemas.microsoft.com/office/spreadsheetml/2009/9/main" uri="{B025F937-C7B1-47D3-B67F-A62EFF666E3E}">
          <x14:id>{320A13AE-A555-754B-BCD4-B3CF3590A38F}</x14:id>
        </ext>
      </extLst>
    </cfRule>
    <cfRule type="dataBar" priority="714">
      <dataBar>
        <cfvo type="min"/>
        <cfvo type="max"/>
        <color rgb="FF008AEF"/>
      </dataBar>
      <extLst>
        <ext xmlns:x14="http://schemas.microsoft.com/office/spreadsheetml/2009/9/main" uri="{B025F937-C7B1-47D3-B67F-A62EFF666E3E}">
          <x14:id>{321C2C43-9A6C-354D-920E-9CC655E77BD2}</x14:id>
        </ext>
      </extLst>
    </cfRule>
  </conditionalFormatting>
  <conditionalFormatting sqref="K1085:K1111">
    <cfRule type="dataBar" priority="711">
      <dataBar>
        <cfvo type="min"/>
        <cfvo type="max"/>
        <color rgb="FF008AEF"/>
      </dataBar>
      <extLst>
        <ext xmlns:x14="http://schemas.microsoft.com/office/spreadsheetml/2009/9/main" uri="{B025F937-C7B1-47D3-B67F-A62EFF666E3E}">
          <x14:id>{56448F7B-6D79-EF40-B2BE-7F307AABD800}</x14:id>
        </ext>
      </extLst>
    </cfRule>
    <cfRule type="dataBar" priority="710">
      <dataBar>
        <cfvo type="min"/>
        <cfvo type="max"/>
        <color theme="1" tint="0.499984740745262"/>
      </dataBar>
      <extLst>
        <ext xmlns:x14="http://schemas.microsoft.com/office/spreadsheetml/2009/9/main" uri="{B025F937-C7B1-47D3-B67F-A62EFF666E3E}">
          <x14:id>{66496492-090A-5B42-AA0F-840D23D903C6}</x14:id>
        </ext>
      </extLst>
    </cfRule>
    <cfRule type="dataBar" priority="709">
      <dataBar showValue="0">
        <cfvo type="min"/>
        <cfvo type="max"/>
        <color theme="1" tint="0.499984740745262"/>
      </dataBar>
      <extLst>
        <ext xmlns:x14="http://schemas.microsoft.com/office/spreadsheetml/2009/9/main" uri="{B025F937-C7B1-47D3-B67F-A62EFF666E3E}">
          <x14:id>{781EA989-84CF-B741-B48A-C6D31D0912A5}</x14:id>
        </ext>
      </extLst>
    </cfRule>
  </conditionalFormatting>
  <conditionalFormatting sqref="K1113:K1143">
    <cfRule type="dataBar" priority="708">
      <dataBar>
        <cfvo type="min"/>
        <cfvo type="max"/>
        <color rgb="FF008AEF"/>
      </dataBar>
      <extLst>
        <ext xmlns:x14="http://schemas.microsoft.com/office/spreadsheetml/2009/9/main" uri="{B025F937-C7B1-47D3-B67F-A62EFF666E3E}">
          <x14:id>{8F176A9B-5B33-6948-B9CE-6CA242553CB6}</x14:id>
        </ext>
      </extLst>
    </cfRule>
    <cfRule type="dataBar" priority="707">
      <dataBar>
        <cfvo type="min"/>
        <cfvo type="max"/>
        <color theme="1" tint="0.499984740745262"/>
      </dataBar>
      <extLst>
        <ext xmlns:x14="http://schemas.microsoft.com/office/spreadsheetml/2009/9/main" uri="{B025F937-C7B1-47D3-B67F-A62EFF666E3E}">
          <x14:id>{9ED0816B-B613-8C44-823F-10A12292D19B}</x14:id>
        </ext>
      </extLst>
    </cfRule>
    <cfRule type="dataBar" priority="706">
      <dataBar showValue="0">
        <cfvo type="min"/>
        <cfvo type="max"/>
        <color theme="1" tint="0.499984740745262"/>
      </dataBar>
      <extLst>
        <ext xmlns:x14="http://schemas.microsoft.com/office/spreadsheetml/2009/9/main" uri="{B025F937-C7B1-47D3-B67F-A62EFF666E3E}">
          <x14:id>{3ECB16D7-072D-044C-AAB7-629479A5A3ED}</x14:id>
        </ext>
      </extLst>
    </cfRule>
  </conditionalFormatting>
  <conditionalFormatting sqref="K1145:K1174">
    <cfRule type="dataBar" priority="705">
      <dataBar>
        <cfvo type="min"/>
        <cfvo type="max"/>
        <color rgb="FF008AEF"/>
      </dataBar>
      <extLst>
        <ext xmlns:x14="http://schemas.microsoft.com/office/spreadsheetml/2009/9/main" uri="{B025F937-C7B1-47D3-B67F-A62EFF666E3E}">
          <x14:id>{423CEA72-04D5-CE4F-978C-6F61883273DD}</x14:id>
        </ext>
      </extLst>
    </cfRule>
    <cfRule type="dataBar" priority="704">
      <dataBar>
        <cfvo type="min"/>
        <cfvo type="max"/>
        <color theme="1" tint="0.499984740745262"/>
      </dataBar>
      <extLst>
        <ext xmlns:x14="http://schemas.microsoft.com/office/spreadsheetml/2009/9/main" uri="{B025F937-C7B1-47D3-B67F-A62EFF666E3E}">
          <x14:id>{86FED456-552B-BC45-A147-B011106E608B}</x14:id>
        </ext>
      </extLst>
    </cfRule>
    <cfRule type="dataBar" priority="703">
      <dataBar showValue="0">
        <cfvo type="min"/>
        <cfvo type="max"/>
        <color theme="1" tint="0.499984740745262"/>
      </dataBar>
      <extLst>
        <ext xmlns:x14="http://schemas.microsoft.com/office/spreadsheetml/2009/9/main" uri="{B025F937-C7B1-47D3-B67F-A62EFF666E3E}">
          <x14:id>{67294984-2B5A-5844-BAC3-1C5251496ACD}</x14:id>
        </ext>
      </extLst>
    </cfRule>
  </conditionalFormatting>
  <conditionalFormatting sqref="K1176:K1185">
    <cfRule type="dataBar" priority="700">
      <dataBar showValue="0">
        <cfvo type="min"/>
        <cfvo type="max"/>
        <color theme="1" tint="0.499984740745262"/>
      </dataBar>
      <extLst>
        <ext xmlns:x14="http://schemas.microsoft.com/office/spreadsheetml/2009/9/main" uri="{B025F937-C7B1-47D3-B67F-A62EFF666E3E}">
          <x14:id>{23F34E73-9D0D-6A4A-8089-8FF5E071E070}</x14:id>
        </ext>
      </extLst>
    </cfRule>
    <cfRule type="dataBar" priority="702">
      <dataBar>
        <cfvo type="min"/>
        <cfvo type="max"/>
        <color rgb="FF008AEF"/>
      </dataBar>
      <extLst>
        <ext xmlns:x14="http://schemas.microsoft.com/office/spreadsheetml/2009/9/main" uri="{B025F937-C7B1-47D3-B67F-A62EFF666E3E}">
          <x14:id>{B1BFEC70-BCB6-DA46-8801-D16E2F00072E}</x14:id>
        </ext>
      </extLst>
    </cfRule>
    <cfRule type="dataBar" priority="701">
      <dataBar>
        <cfvo type="min"/>
        <cfvo type="max"/>
        <color theme="1" tint="0.499984740745262"/>
      </dataBar>
      <extLst>
        <ext xmlns:x14="http://schemas.microsoft.com/office/spreadsheetml/2009/9/main" uri="{B025F937-C7B1-47D3-B67F-A62EFF666E3E}">
          <x14:id>{4A9B61D7-0A18-4B44-8799-82E2314B3AF5}</x14:id>
        </ext>
      </extLst>
    </cfRule>
  </conditionalFormatting>
  <conditionalFormatting sqref="K1187:K1202">
    <cfRule type="dataBar" priority="697">
      <dataBar showValue="0">
        <cfvo type="min"/>
        <cfvo type="max"/>
        <color theme="1" tint="0.499984740745262"/>
      </dataBar>
      <extLst>
        <ext xmlns:x14="http://schemas.microsoft.com/office/spreadsheetml/2009/9/main" uri="{B025F937-C7B1-47D3-B67F-A62EFF666E3E}">
          <x14:id>{534F596A-D60E-4B47-8D47-6F3F30A0C292}</x14:id>
        </ext>
      </extLst>
    </cfRule>
    <cfRule type="dataBar" priority="699">
      <dataBar>
        <cfvo type="min"/>
        <cfvo type="max"/>
        <color rgb="FF008AEF"/>
      </dataBar>
      <extLst>
        <ext xmlns:x14="http://schemas.microsoft.com/office/spreadsheetml/2009/9/main" uri="{B025F937-C7B1-47D3-B67F-A62EFF666E3E}">
          <x14:id>{944DEE7A-26E7-B646-A022-5C67621A70EC}</x14:id>
        </ext>
      </extLst>
    </cfRule>
    <cfRule type="dataBar" priority="698">
      <dataBar>
        <cfvo type="min"/>
        <cfvo type="max"/>
        <color theme="1" tint="0.499984740745262"/>
      </dataBar>
      <extLst>
        <ext xmlns:x14="http://schemas.microsoft.com/office/spreadsheetml/2009/9/main" uri="{B025F937-C7B1-47D3-B67F-A62EFF666E3E}">
          <x14:id>{54ADF935-1A1A-A348-A6F9-9ACE3603B5EA}</x14:id>
        </ext>
      </extLst>
    </cfRule>
  </conditionalFormatting>
  <conditionalFormatting sqref="K1205:K1211">
    <cfRule type="dataBar" priority="696">
      <dataBar>
        <cfvo type="min"/>
        <cfvo type="max"/>
        <color rgb="FF008AEF"/>
      </dataBar>
      <extLst>
        <ext xmlns:x14="http://schemas.microsoft.com/office/spreadsheetml/2009/9/main" uri="{B025F937-C7B1-47D3-B67F-A62EFF666E3E}">
          <x14:id>{C260F91B-F1EA-1544-AFFF-59CC4D1F889D}</x14:id>
        </ext>
      </extLst>
    </cfRule>
    <cfRule type="dataBar" priority="695">
      <dataBar>
        <cfvo type="min"/>
        <cfvo type="max"/>
        <color theme="1" tint="0.499984740745262"/>
      </dataBar>
      <extLst>
        <ext xmlns:x14="http://schemas.microsoft.com/office/spreadsheetml/2009/9/main" uri="{B025F937-C7B1-47D3-B67F-A62EFF666E3E}">
          <x14:id>{22E728CC-64B5-F34B-B3C9-AB4CEBD5D2E7}</x14:id>
        </ext>
      </extLst>
    </cfRule>
    <cfRule type="dataBar" priority="694">
      <dataBar showValue="0">
        <cfvo type="min"/>
        <cfvo type="max"/>
        <color theme="1" tint="0.499984740745262"/>
      </dataBar>
      <extLst>
        <ext xmlns:x14="http://schemas.microsoft.com/office/spreadsheetml/2009/9/main" uri="{B025F937-C7B1-47D3-B67F-A62EFF666E3E}">
          <x14:id>{98A2FB1E-E52D-CF48-A876-DEADF1CBBB3A}</x14:id>
        </ext>
      </extLst>
    </cfRule>
  </conditionalFormatting>
  <conditionalFormatting sqref="K1213:K1214">
    <cfRule type="dataBar" priority="693">
      <dataBar>
        <cfvo type="min"/>
        <cfvo type="max"/>
        <color rgb="FF008AEF"/>
      </dataBar>
      <extLst>
        <ext xmlns:x14="http://schemas.microsoft.com/office/spreadsheetml/2009/9/main" uri="{B025F937-C7B1-47D3-B67F-A62EFF666E3E}">
          <x14:id>{55B21A3A-BFE6-E44C-B9A4-30295717037F}</x14:id>
        </ext>
      </extLst>
    </cfRule>
    <cfRule type="dataBar" priority="692">
      <dataBar>
        <cfvo type="min"/>
        <cfvo type="max"/>
        <color theme="1" tint="0.499984740745262"/>
      </dataBar>
      <extLst>
        <ext xmlns:x14="http://schemas.microsoft.com/office/spreadsheetml/2009/9/main" uri="{B025F937-C7B1-47D3-B67F-A62EFF666E3E}">
          <x14:id>{1F6DA2CE-C11C-A24F-80E3-E3DE1D9D903D}</x14:id>
        </ext>
      </extLst>
    </cfRule>
    <cfRule type="dataBar" priority="691">
      <dataBar showValue="0">
        <cfvo type="min"/>
        <cfvo type="max"/>
        <color theme="1" tint="0.499984740745262"/>
      </dataBar>
      <extLst>
        <ext xmlns:x14="http://schemas.microsoft.com/office/spreadsheetml/2009/9/main" uri="{B025F937-C7B1-47D3-B67F-A62EFF666E3E}">
          <x14:id>{068C3BEB-3F9A-0A43-83F1-DB143FCBB5FC}</x14:id>
        </ext>
      </extLst>
    </cfRule>
  </conditionalFormatting>
  <conditionalFormatting sqref="K1216:K1246">
    <cfRule type="dataBar" priority="690">
      <dataBar>
        <cfvo type="min"/>
        <cfvo type="max"/>
        <color rgb="FF008AEF"/>
      </dataBar>
      <extLst>
        <ext xmlns:x14="http://schemas.microsoft.com/office/spreadsheetml/2009/9/main" uri="{B025F937-C7B1-47D3-B67F-A62EFF666E3E}">
          <x14:id>{692FC3ED-B09E-734C-8E16-740B50FD9DAD}</x14:id>
        </ext>
      </extLst>
    </cfRule>
    <cfRule type="dataBar" priority="689">
      <dataBar>
        <cfvo type="min"/>
        <cfvo type="max"/>
        <color theme="1" tint="0.499984740745262"/>
      </dataBar>
      <extLst>
        <ext xmlns:x14="http://schemas.microsoft.com/office/spreadsheetml/2009/9/main" uri="{B025F937-C7B1-47D3-B67F-A62EFF666E3E}">
          <x14:id>{7C711F46-5387-3641-8F2D-00B1FF641100}</x14:id>
        </ext>
      </extLst>
    </cfRule>
    <cfRule type="dataBar" priority="688">
      <dataBar showValue="0">
        <cfvo type="min"/>
        <cfvo type="max"/>
        <color theme="1" tint="0.499984740745262"/>
      </dataBar>
      <extLst>
        <ext xmlns:x14="http://schemas.microsoft.com/office/spreadsheetml/2009/9/main" uri="{B025F937-C7B1-47D3-B67F-A62EFF666E3E}">
          <x14:id>{85259856-0CBA-584F-8FAC-80505A129938}</x14:id>
        </ext>
      </extLst>
    </cfRule>
  </conditionalFormatting>
  <conditionalFormatting sqref="K1248:K1278">
    <cfRule type="dataBar" priority="687">
      <dataBar>
        <cfvo type="min"/>
        <cfvo type="max"/>
        <color rgb="FF008AEF"/>
      </dataBar>
      <extLst>
        <ext xmlns:x14="http://schemas.microsoft.com/office/spreadsheetml/2009/9/main" uri="{B025F937-C7B1-47D3-B67F-A62EFF666E3E}">
          <x14:id>{235A5C19-181E-5C4A-9982-AAD554B336D6}</x14:id>
        </ext>
      </extLst>
    </cfRule>
    <cfRule type="dataBar" priority="686">
      <dataBar>
        <cfvo type="min"/>
        <cfvo type="max"/>
        <color theme="1" tint="0.499984740745262"/>
      </dataBar>
      <extLst>
        <ext xmlns:x14="http://schemas.microsoft.com/office/spreadsheetml/2009/9/main" uri="{B025F937-C7B1-47D3-B67F-A62EFF666E3E}">
          <x14:id>{E9E723A3-0D0B-384B-84A8-9AB5B7C1077A}</x14:id>
        </ext>
      </extLst>
    </cfRule>
    <cfRule type="dataBar" priority="685">
      <dataBar showValue="0">
        <cfvo type="min"/>
        <cfvo type="max"/>
        <color theme="1" tint="0.499984740745262"/>
      </dataBar>
      <extLst>
        <ext xmlns:x14="http://schemas.microsoft.com/office/spreadsheetml/2009/9/main" uri="{B025F937-C7B1-47D3-B67F-A62EFF666E3E}">
          <x14:id>{7CD555E6-D8C1-6A4E-9A33-7598CD8642A2}</x14:id>
        </ext>
      </extLst>
    </cfRule>
  </conditionalFormatting>
  <conditionalFormatting sqref="K1281:K1472">
    <cfRule type="dataBar" priority="684">
      <dataBar>
        <cfvo type="min"/>
        <cfvo type="max"/>
        <color rgb="FF008AEF"/>
      </dataBar>
      <extLst>
        <ext xmlns:x14="http://schemas.microsoft.com/office/spreadsheetml/2009/9/main" uri="{B025F937-C7B1-47D3-B67F-A62EFF666E3E}">
          <x14:id>{02A10D12-9E20-534C-99A9-9F0401B3CAC2}</x14:id>
        </ext>
      </extLst>
    </cfRule>
    <cfRule type="dataBar" priority="683">
      <dataBar>
        <cfvo type="min"/>
        <cfvo type="max"/>
        <color theme="1" tint="0.499984740745262"/>
      </dataBar>
      <extLst>
        <ext xmlns:x14="http://schemas.microsoft.com/office/spreadsheetml/2009/9/main" uri="{B025F937-C7B1-47D3-B67F-A62EFF666E3E}">
          <x14:id>{9CC85194-73B9-514C-A5A2-43F312C8538C}</x14:id>
        </ext>
      </extLst>
    </cfRule>
    <cfRule type="dataBar" priority="682">
      <dataBar showValue="0">
        <cfvo type="min"/>
        <cfvo type="max"/>
        <color theme="1" tint="0.499984740745262"/>
      </dataBar>
      <extLst>
        <ext xmlns:x14="http://schemas.microsoft.com/office/spreadsheetml/2009/9/main" uri="{B025F937-C7B1-47D3-B67F-A62EFF666E3E}">
          <x14:id>{FE61DF6E-0FBA-964E-A818-73DA8F1EBA80}</x14:id>
        </ext>
      </extLst>
    </cfRule>
  </conditionalFormatting>
  <conditionalFormatting sqref="K1475:K1487">
    <cfRule type="dataBar" priority="679">
      <dataBar showValue="0">
        <cfvo type="min"/>
        <cfvo type="max"/>
        <color theme="1" tint="0.499984740745262"/>
      </dataBar>
      <extLst>
        <ext xmlns:x14="http://schemas.microsoft.com/office/spreadsheetml/2009/9/main" uri="{B025F937-C7B1-47D3-B67F-A62EFF666E3E}">
          <x14:id>{88A4BD67-9627-D940-AC86-608E9098ED89}</x14:id>
        </ext>
      </extLst>
    </cfRule>
    <cfRule type="dataBar" priority="681">
      <dataBar>
        <cfvo type="min"/>
        <cfvo type="max"/>
        <color rgb="FF008AEF"/>
      </dataBar>
      <extLst>
        <ext xmlns:x14="http://schemas.microsoft.com/office/spreadsheetml/2009/9/main" uri="{B025F937-C7B1-47D3-B67F-A62EFF666E3E}">
          <x14:id>{E157A910-6CB0-2A48-AF3A-4C5CCBDE983C}</x14:id>
        </ext>
      </extLst>
    </cfRule>
    <cfRule type="dataBar" priority="680">
      <dataBar>
        <cfvo type="min"/>
        <cfvo type="max"/>
        <color theme="1" tint="0.499984740745262"/>
      </dataBar>
      <extLst>
        <ext xmlns:x14="http://schemas.microsoft.com/office/spreadsheetml/2009/9/main" uri="{B025F937-C7B1-47D3-B67F-A62EFF666E3E}">
          <x14:id>{2339DAA1-A4D6-8D46-A55A-892AEE1F434E}</x14:id>
        </ext>
      </extLst>
    </cfRule>
  </conditionalFormatting>
  <conditionalFormatting sqref="K1489:K1520">
    <cfRule type="dataBar" priority="677">
      <dataBar>
        <cfvo type="min"/>
        <cfvo type="max"/>
        <color theme="1" tint="0.499984740745262"/>
      </dataBar>
      <extLst>
        <ext xmlns:x14="http://schemas.microsoft.com/office/spreadsheetml/2009/9/main" uri="{B025F937-C7B1-47D3-B67F-A62EFF666E3E}">
          <x14:id>{461053D7-A4CB-2A48-AFBF-9D77FC05A5BE}</x14:id>
        </ext>
      </extLst>
    </cfRule>
    <cfRule type="dataBar" priority="678">
      <dataBar>
        <cfvo type="min"/>
        <cfvo type="max"/>
        <color rgb="FF008AEF"/>
      </dataBar>
      <extLst>
        <ext xmlns:x14="http://schemas.microsoft.com/office/spreadsheetml/2009/9/main" uri="{B025F937-C7B1-47D3-B67F-A62EFF666E3E}">
          <x14:id>{62423F0D-9394-1A40-9AA3-D8D5AA955469}</x14:id>
        </ext>
      </extLst>
    </cfRule>
    <cfRule type="dataBar" priority="676">
      <dataBar showValue="0">
        <cfvo type="min"/>
        <cfvo type="max"/>
        <color theme="1" tint="0.499984740745262"/>
      </dataBar>
      <extLst>
        <ext xmlns:x14="http://schemas.microsoft.com/office/spreadsheetml/2009/9/main" uri="{B025F937-C7B1-47D3-B67F-A62EFF666E3E}">
          <x14:id>{22B198E5-3520-FC48-B4CA-0D9A2B92EDD4}</x14:id>
        </ext>
      </extLst>
    </cfRule>
  </conditionalFormatting>
  <conditionalFormatting sqref="K1522:K1551">
    <cfRule type="dataBar" priority="675">
      <dataBar>
        <cfvo type="min"/>
        <cfvo type="max"/>
        <color rgb="FF008AEF"/>
      </dataBar>
      <extLst>
        <ext xmlns:x14="http://schemas.microsoft.com/office/spreadsheetml/2009/9/main" uri="{B025F937-C7B1-47D3-B67F-A62EFF666E3E}">
          <x14:id>{8AB4F964-D0C7-7749-8321-3A96421DD629}</x14:id>
        </ext>
      </extLst>
    </cfRule>
    <cfRule type="dataBar" priority="674">
      <dataBar>
        <cfvo type="min"/>
        <cfvo type="max"/>
        <color theme="1" tint="0.499984740745262"/>
      </dataBar>
      <extLst>
        <ext xmlns:x14="http://schemas.microsoft.com/office/spreadsheetml/2009/9/main" uri="{B025F937-C7B1-47D3-B67F-A62EFF666E3E}">
          <x14:id>{1A790F86-ADDB-CF43-BF73-1B486D347F88}</x14:id>
        </ext>
      </extLst>
    </cfRule>
    <cfRule type="dataBar" priority="673">
      <dataBar showValue="0">
        <cfvo type="min"/>
        <cfvo type="max"/>
        <color theme="1" tint="0.499984740745262"/>
      </dataBar>
      <extLst>
        <ext xmlns:x14="http://schemas.microsoft.com/office/spreadsheetml/2009/9/main" uri="{B025F937-C7B1-47D3-B67F-A62EFF666E3E}">
          <x14:id>{046CABAB-F505-FB44-B628-A301C9184C6D}</x14:id>
        </ext>
      </extLst>
    </cfRule>
  </conditionalFormatting>
  <conditionalFormatting sqref="K1553:K1603">
    <cfRule type="dataBar" priority="672">
      <dataBar>
        <cfvo type="min"/>
        <cfvo type="max"/>
        <color rgb="FF008AEF"/>
      </dataBar>
      <extLst>
        <ext xmlns:x14="http://schemas.microsoft.com/office/spreadsheetml/2009/9/main" uri="{B025F937-C7B1-47D3-B67F-A62EFF666E3E}">
          <x14:id>{6A92254D-BC6A-B84C-BDA0-DBAE92019D63}</x14:id>
        </ext>
      </extLst>
    </cfRule>
    <cfRule type="dataBar" priority="671">
      <dataBar>
        <cfvo type="min"/>
        <cfvo type="max"/>
        <color theme="1" tint="0.499984740745262"/>
      </dataBar>
      <extLst>
        <ext xmlns:x14="http://schemas.microsoft.com/office/spreadsheetml/2009/9/main" uri="{B025F937-C7B1-47D3-B67F-A62EFF666E3E}">
          <x14:id>{FE33A34D-C5F0-BA45-B00E-B48840F36F32}</x14:id>
        </ext>
      </extLst>
    </cfRule>
    <cfRule type="dataBar" priority="670">
      <dataBar showValue="0">
        <cfvo type="min"/>
        <cfvo type="max"/>
        <color theme="1" tint="0.499984740745262"/>
      </dataBar>
      <extLst>
        <ext xmlns:x14="http://schemas.microsoft.com/office/spreadsheetml/2009/9/main" uri="{B025F937-C7B1-47D3-B67F-A62EFF666E3E}">
          <x14:id>{74B091A7-2E46-E249-9C15-F9D6A5DDFD32}</x14:id>
        </ext>
      </extLst>
    </cfRule>
  </conditionalFormatting>
  <conditionalFormatting sqref="K1606:K1612">
    <cfRule type="dataBar" priority="669">
      <dataBar>
        <cfvo type="min"/>
        <cfvo type="max"/>
        <color rgb="FF008AEF"/>
      </dataBar>
      <extLst>
        <ext xmlns:x14="http://schemas.microsoft.com/office/spreadsheetml/2009/9/main" uri="{B025F937-C7B1-47D3-B67F-A62EFF666E3E}">
          <x14:id>{79592F7B-C4ED-6944-B16E-79ACECBF2EDD}</x14:id>
        </ext>
      </extLst>
    </cfRule>
    <cfRule type="dataBar" priority="668">
      <dataBar>
        <cfvo type="min"/>
        <cfvo type="max"/>
        <color theme="1" tint="0.499984740745262"/>
      </dataBar>
      <extLst>
        <ext xmlns:x14="http://schemas.microsoft.com/office/spreadsheetml/2009/9/main" uri="{B025F937-C7B1-47D3-B67F-A62EFF666E3E}">
          <x14:id>{057BEB3A-BD24-8C44-BC76-86882DDFE16B}</x14:id>
        </ext>
      </extLst>
    </cfRule>
    <cfRule type="dataBar" priority="667">
      <dataBar showValue="0">
        <cfvo type="min"/>
        <cfvo type="max"/>
        <color theme="1" tint="0.499984740745262"/>
      </dataBar>
      <extLst>
        <ext xmlns:x14="http://schemas.microsoft.com/office/spreadsheetml/2009/9/main" uri="{B025F937-C7B1-47D3-B67F-A62EFF666E3E}">
          <x14:id>{123297DA-026E-214B-A7E9-CFD3FC164DE2}</x14:id>
        </ext>
      </extLst>
    </cfRule>
  </conditionalFormatting>
  <conditionalFormatting sqref="K1615:K1618">
    <cfRule type="dataBar" priority="666">
      <dataBar>
        <cfvo type="min"/>
        <cfvo type="max"/>
        <color rgb="FF008AEF"/>
      </dataBar>
      <extLst>
        <ext xmlns:x14="http://schemas.microsoft.com/office/spreadsheetml/2009/9/main" uri="{B025F937-C7B1-47D3-B67F-A62EFF666E3E}">
          <x14:id>{5E2B8B52-89A4-694E-A5AC-C80FFED08D06}</x14:id>
        </ext>
      </extLst>
    </cfRule>
    <cfRule type="dataBar" priority="665">
      <dataBar>
        <cfvo type="min"/>
        <cfvo type="max"/>
        <color theme="1" tint="0.499984740745262"/>
      </dataBar>
      <extLst>
        <ext xmlns:x14="http://schemas.microsoft.com/office/spreadsheetml/2009/9/main" uri="{B025F937-C7B1-47D3-B67F-A62EFF666E3E}">
          <x14:id>{31692BA7-F69B-6D4B-B5C0-B0EC2E211EE6}</x14:id>
        </ext>
      </extLst>
    </cfRule>
    <cfRule type="dataBar" priority="664">
      <dataBar showValue="0">
        <cfvo type="min"/>
        <cfvo type="max"/>
        <color theme="1" tint="0.499984740745262"/>
      </dataBar>
      <extLst>
        <ext xmlns:x14="http://schemas.microsoft.com/office/spreadsheetml/2009/9/main" uri="{B025F937-C7B1-47D3-B67F-A62EFF666E3E}">
          <x14:id>{08696D42-5B9F-2447-BABC-89E3655AC8F7}</x14:id>
        </ext>
      </extLst>
    </cfRule>
  </conditionalFormatting>
  <conditionalFormatting sqref="K1620:K1621">
    <cfRule type="dataBar" priority="663">
      <dataBar>
        <cfvo type="min"/>
        <cfvo type="max"/>
        <color rgb="FF008AEF"/>
      </dataBar>
      <extLst>
        <ext xmlns:x14="http://schemas.microsoft.com/office/spreadsheetml/2009/9/main" uri="{B025F937-C7B1-47D3-B67F-A62EFF666E3E}">
          <x14:id>{3450093F-A7F6-2E4E-BC6E-A9C23CDC438B}</x14:id>
        </ext>
      </extLst>
    </cfRule>
    <cfRule type="dataBar" priority="662">
      <dataBar>
        <cfvo type="min"/>
        <cfvo type="max"/>
        <color theme="1" tint="0.499984740745262"/>
      </dataBar>
      <extLst>
        <ext xmlns:x14="http://schemas.microsoft.com/office/spreadsheetml/2009/9/main" uri="{B025F937-C7B1-47D3-B67F-A62EFF666E3E}">
          <x14:id>{FAB81AEE-766A-EE45-B88E-5417D782B444}</x14:id>
        </ext>
      </extLst>
    </cfRule>
    <cfRule type="dataBar" priority="661">
      <dataBar showValue="0">
        <cfvo type="min"/>
        <cfvo type="max"/>
        <color theme="1" tint="0.499984740745262"/>
      </dataBar>
      <extLst>
        <ext xmlns:x14="http://schemas.microsoft.com/office/spreadsheetml/2009/9/main" uri="{B025F937-C7B1-47D3-B67F-A62EFF666E3E}">
          <x14:id>{0E4F2588-50DC-D645-BDDB-D5B3E5A1CE1B}</x14:id>
        </ext>
      </extLst>
    </cfRule>
  </conditionalFormatting>
  <conditionalFormatting sqref="K1623:K1624">
    <cfRule type="dataBar" priority="660">
      <dataBar>
        <cfvo type="min"/>
        <cfvo type="max"/>
        <color rgb="FF008AEF"/>
      </dataBar>
      <extLst>
        <ext xmlns:x14="http://schemas.microsoft.com/office/spreadsheetml/2009/9/main" uri="{B025F937-C7B1-47D3-B67F-A62EFF666E3E}">
          <x14:id>{B3ECF689-A9F2-DD4B-A0CC-B8D8F1104F81}</x14:id>
        </ext>
      </extLst>
    </cfRule>
    <cfRule type="dataBar" priority="659">
      <dataBar>
        <cfvo type="min"/>
        <cfvo type="max"/>
        <color theme="1" tint="0.499984740745262"/>
      </dataBar>
      <extLst>
        <ext xmlns:x14="http://schemas.microsoft.com/office/spreadsheetml/2009/9/main" uri="{B025F937-C7B1-47D3-B67F-A62EFF666E3E}">
          <x14:id>{57ADA094-6A0B-1345-8A29-18408AE85174}</x14:id>
        </ext>
      </extLst>
    </cfRule>
    <cfRule type="dataBar" priority="658">
      <dataBar showValue="0">
        <cfvo type="min"/>
        <cfvo type="max"/>
        <color theme="1" tint="0.499984740745262"/>
      </dataBar>
      <extLst>
        <ext xmlns:x14="http://schemas.microsoft.com/office/spreadsheetml/2009/9/main" uri="{B025F937-C7B1-47D3-B67F-A62EFF666E3E}">
          <x14:id>{CDCD599B-00B8-A244-AAE0-2FB5CF28E2CE}</x14:id>
        </ext>
      </extLst>
    </cfRule>
  </conditionalFormatting>
  <conditionalFormatting sqref="K1626:K1631">
    <cfRule type="dataBar" priority="656">
      <dataBar>
        <cfvo type="min"/>
        <cfvo type="max"/>
        <color theme="1" tint="0.499984740745262"/>
      </dataBar>
      <extLst>
        <ext xmlns:x14="http://schemas.microsoft.com/office/spreadsheetml/2009/9/main" uri="{B025F937-C7B1-47D3-B67F-A62EFF666E3E}">
          <x14:id>{9A817A64-F8E5-CA4E-BEB1-0F35F3EAFF7B}</x14:id>
        </ext>
      </extLst>
    </cfRule>
    <cfRule type="dataBar" priority="655">
      <dataBar showValue="0">
        <cfvo type="min"/>
        <cfvo type="max"/>
        <color theme="1" tint="0.499984740745262"/>
      </dataBar>
      <extLst>
        <ext xmlns:x14="http://schemas.microsoft.com/office/spreadsheetml/2009/9/main" uri="{B025F937-C7B1-47D3-B67F-A62EFF666E3E}">
          <x14:id>{876E77A3-F459-984A-936F-A96540D97A20}</x14:id>
        </ext>
      </extLst>
    </cfRule>
    <cfRule type="dataBar" priority="657">
      <dataBar>
        <cfvo type="min"/>
        <cfvo type="max"/>
        <color rgb="FF008AEF"/>
      </dataBar>
      <extLst>
        <ext xmlns:x14="http://schemas.microsoft.com/office/spreadsheetml/2009/9/main" uri="{B025F937-C7B1-47D3-B67F-A62EFF666E3E}">
          <x14:id>{25A58DE3-5550-8F4D-85FA-AF2A49F2051E}</x14:id>
        </ext>
      </extLst>
    </cfRule>
  </conditionalFormatting>
  <conditionalFormatting sqref="K1633:K1640">
    <cfRule type="dataBar" priority="653">
      <dataBar>
        <cfvo type="min"/>
        <cfvo type="max"/>
        <color theme="1" tint="0.499984740745262"/>
      </dataBar>
      <extLst>
        <ext xmlns:x14="http://schemas.microsoft.com/office/spreadsheetml/2009/9/main" uri="{B025F937-C7B1-47D3-B67F-A62EFF666E3E}">
          <x14:id>{6FFBA415-C8DF-A046-B9CA-63BD7C5FDA08}</x14:id>
        </ext>
      </extLst>
    </cfRule>
    <cfRule type="dataBar" priority="652">
      <dataBar showValue="0">
        <cfvo type="min"/>
        <cfvo type="max"/>
        <color theme="1" tint="0.499984740745262"/>
      </dataBar>
      <extLst>
        <ext xmlns:x14="http://schemas.microsoft.com/office/spreadsheetml/2009/9/main" uri="{B025F937-C7B1-47D3-B67F-A62EFF666E3E}">
          <x14:id>{683EAA9B-7501-E549-8F28-0C4F5B446171}</x14:id>
        </ext>
      </extLst>
    </cfRule>
    <cfRule type="dataBar" priority="654">
      <dataBar>
        <cfvo type="min"/>
        <cfvo type="max"/>
        <color rgb="FF008AEF"/>
      </dataBar>
      <extLst>
        <ext xmlns:x14="http://schemas.microsoft.com/office/spreadsheetml/2009/9/main" uri="{B025F937-C7B1-47D3-B67F-A62EFF666E3E}">
          <x14:id>{3CF3CD0B-D5F9-7B41-BA64-3164A28D9D34}</x14:id>
        </ext>
      </extLst>
    </cfRule>
  </conditionalFormatting>
  <conditionalFormatting sqref="K1643:K1646">
    <cfRule type="dataBar" priority="650">
      <dataBar>
        <cfvo type="min"/>
        <cfvo type="max"/>
        <color theme="1" tint="0.499984740745262"/>
      </dataBar>
      <extLst>
        <ext xmlns:x14="http://schemas.microsoft.com/office/spreadsheetml/2009/9/main" uri="{B025F937-C7B1-47D3-B67F-A62EFF666E3E}">
          <x14:id>{D3B2790B-4133-8843-84B8-7740128295DD}</x14:id>
        </ext>
      </extLst>
    </cfRule>
    <cfRule type="dataBar" priority="649">
      <dataBar showValue="0">
        <cfvo type="min"/>
        <cfvo type="max"/>
        <color theme="1" tint="0.499984740745262"/>
      </dataBar>
      <extLst>
        <ext xmlns:x14="http://schemas.microsoft.com/office/spreadsheetml/2009/9/main" uri="{B025F937-C7B1-47D3-B67F-A62EFF666E3E}">
          <x14:id>{3CD7BB43-B3A9-984B-B2F9-1E05DD83B5A7}</x14:id>
        </ext>
      </extLst>
    </cfRule>
    <cfRule type="dataBar" priority="651">
      <dataBar>
        <cfvo type="min"/>
        <cfvo type="max"/>
        <color rgb="FF008AEF"/>
      </dataBar>
      <extLst>
        <ext xmlns:x14="http://schemas.microsoft.com/office/spreadsheetml/2009/9/main" uri="{B025F937-C7B1-47D3-B67F-A62EFF666E3E}">
          <x14:id>{4DDAB51B-BEF3-3A44-9133-01F34FDC445F}</x14:id>
        </ext>
      </extLst>
    </cfRule>
  </conditionalFormatting>
  <conditionalFormatting sqref="K1648:K1650">
    <cfRule type="dataBar" priority="647">
      <dataBar>
        <cfvo type="min"/>
        <cfvo type="max"/>
        <color theme="1" tint="0.499984740745262"/>
      </dataBar>
      <extLst>
        <ext xmlns:x14="http://schemas.microsoft.com/office/spreadsheetml/2009/9/main" uri="{B025F937-C7B1-47D3-B67F-A62EFF666E3E}">
          <x14:id>{FFFB6EBC-B891-D646-947A-33AB04EE4DB9}</x14:id>
        </ext>
      </extLst>
    </cfRule>
    <cfRule type="dataBar" priority="646">
      <dataBar showValue="0">
        <cfvo type="min"/>
        <cfvo type="max"/>
        <color theme="1" tint="0.499984740745262"/>
      </dataBar>
      <extLst>
        <ext xmlns:x14="http://schemas.microsoft.com/office/spreadsheetml/2009/9/main" uri="{B025F937-C7B1-47D3-B67F-A62EFF666E3E}">
          <x14:id>{EE92ACA8-209D-DD4F-9D97-906DBAAA89B7}</x14:id>
        </ext>
      </extLst>
    </cfRule>
    <cfRule type="dataBar" priority="648">
      <dataBar>
        <cfvo type="min"/>
        <cfvo type="max"/>
        <color rgb="FF008AEF"/>
      </dataBar>
      <extLst>
        <ext xmlns:x14="http://schemas.microsoft.com/office/spreadsheetml/2009/9/main" uri="{B025F937-C7B1-47D3-B67F-A62EFF666E3E}">
          <x14:id>{74DAB88A-0D02-3F42-9DF7-AEEC25572509}</x14:id>
        </ext>
      </extLst>
    </cfRule>
  </conditionalFormatting>
  <conditionalFormatting sqref="K1652:K1661">
    <cfRule type="dataBar" priority="644">
      <dataBar>
        <cfvo type="min"/>
        <cfvo type="max"/>
        <color theme="1" tint="0.499984740745262"/>
      </dataBar>
      <extLst>
        <ext xmlns:x14="http://schemas.microsoft.com/office/spreadsheetml/2009/9/main" uri="{B025F937-C7B1-47D3-B67F-A62EFF666E3E}">
          <x14:id>{56FCE6D8-2D1E-4844-97BD-A437FA5C157E}</x14:id>
        </ext>
      </extLst>
    </cfRule>
    <cfRule type="dataBar" priority="643">
      <dataBar showValue="0">
        <cfvo type="min"/>
        <cfvo type="max"/>
        <color theme="1" tint="0.499984740745262"/>
      </dataBar>
      <extLst>
        <ext xmlns:x14="http://schemas.microsoft.com/office/spreadsheetml/2009/9/main" uri="{B025F937-C7B1-47D3-B67F-A62EFF666E3E}">
          <x14:id>{569E5A06-CA8D-AF4B-A0C7-B0F95C967BAC}</x14:id>
        </ext>
      </extLst>
    </cfRule>
    <cfRule type="dataBar" priority="645">
      <dataBar>
        <cfvo type="min"/>
        <cfvo type="max"/>
        <color rgb="FF008AEF"/>
      </dataBar>
      <extLst>
        <ext xmlns:x14="http://schemas.microsoft.com/office/spreadsheetml/2009/9/main" uri="{B025F937-C7B1-47D3-B67F-A62EFF666E3E}">
          <x14:id>{BFFE54A3-77A2-DF49-A123-4981B16B0CAE}</x14:id>
        </ext>
      </extLst>
    </cfRule>
  </conditionalFormatting>
  <conditionalFormatting sqref="K1663:K1666">
    <cfRule type="dataBar" priority="641">
      <dataBar>
        <cfvo type="min"/>
        <cfvo type="max"/>
        <color theme="1" tint="0.499984740745262"/>
      </dataBar>
      <extLst>
        <ext xmlns:x14="http://schemas.microsoft.com/office/spreadsheetml/2009/9/main" uri="{B025F937-C7B1-47D3-B67F-A62EFF666E3E}">
          <x14:id>{DEC02EC9-8CD5-7B44-BD02-3BBF7A659F6F}</x14:id>
        </ext>
      </extLst>
    </cfRule>
    <cfRule type="dataBar" priority="640">
      <dataBar showValue="0">
        <cfvo type="min"/>
        <cfvo type="max"/>
        <color theme="1" tint="0.499984740745262"/>
      </dataBar>
      <extLst>
        <ext xmlns:x14="http://schemas.microsoft.com/office/spreadsheetml/2009/9/main" uri="{B025F937-C7B1-47D3-B67F-A62EFF666E3E}">
          <x14:id>{15EDE973-E77E-DD45-9EFE-C233F6E37056}</x14:id>
        </ext>
      </extLst>
    </cfRule>
    <cfRule type="dataBar" priority="642">
      <dataBar>
        <cfvo type="min"/>
        <cfvo type="max"/>
        <color rgb="FF008AEF"/>
      </dataBar>
      <extLst>
        <ext xmlns:x14="http://schemas.microsoft.com/office/spreadsheetml/2009/9/main" uri="{B025F937-C7B1-47D3-B67F-A62EFF666E3E}">
          <x14:id>{81EDB058-9DC3-934F-B2CD-43762714DEF2}</x14:id>
        </ext>
      </extLst>
    </cfRule>
  </conditionalFormatting>
  <conditionalFormatting sqref="K1668:K1701">
    <cfRule type="dataBar" priority="637">
      <dataBar showValue="0">
        <cfvo type="min"/>
        <cfvo type="max"/>
        <color theme="1" tint="0.499984740745262"/>
      </dataBar>
      <extLst>
        <ext xmlns:x14="http://schemas.microsoft.com/office/spreadsheetml/2009/9/main" uri="{B025F937-C7B1-47D3-B67F-A62EFF666E3E}">
          <x14:id>{DB9D0DB3-9412-2744-A9C1-136153B9EB96}</x14:id>
        </ext>
      </extLst>
    </cfRule>
    <cfRule type="dataBar" priority="638">
      <dataBar>
        <cfvo type="min"/>
        <cfvo type="max"/>
        <color theme="1" tint="0.499984740745262"/>
      </dataBar>
      <extLst>
        <ext xmlns:x14="http://schemas.microsoft.com/office/spreadsheetml/2009/9/main" uri="{B025F937-C7B1-47D3-B67F-A62EFF666E3E}">
          <x14:id>{4DFAA01F-83EC-984C-9C00-1C81A776C387}</x14:id>
        </ext>
      </extLst>
    </cfRule>
    <cfRule type="dataBar" priority="639">
      <dataBar>
        <cfvo type="min"/>
        <cfvo type="max"/>
        <color rgb="FF008AEF"/>
      </dataBar>
      <extLst>
        <ext xmlns:x14="http://schemas.microsoft.com/office/spreadsheetml/2009/9/main" uri="{B025F937-C7B1-47D3-B67F-A62EFF666E3E}">
          <x14:id>{31AC0E3B-31BC-2347-B6B7-8FFBE6766B46}</x14:id>
        </ext>
      </extLst>
    </cfRule>
  </conditionalFormatting>
  <conditionalFormatting sqref="K1703:K1708">
    <cfRule type="dataBar" priority="634">
      <dataBar showValue="0">
        <cfvo type="min"/>
        <cfvo type="max"/>
        <color theme="1" tint="0.499984740745262"/>
      </dataBar>
      <extLst>
        <ext xmlns:x14="http://schemas.microsoft.com/office/spreadsheetml/2009/9/main" uri="{B025F937-C7B1-47D3-B67F-A62EFF666E3E}">
          <x14:id>{B56D16E0-306A-E147-9468-76E5F23506AD}</x14:id>
        </ext>
      </extLst>
    </cfRule>
    <cfRule type="dataBar" priority="635">
      <dataBar>
        <cfvo type="min"/>
        <cfvo type="max"/>
        <color theme="1" tint="0.499984740745262"/>
      </dataBar>
      <extLst>
        <ext xmlns:x14="http://schemas.microsoft.com/office/spreadsheetml/2009/9/main" uri="{B025F937-C7B1-47D3-B67F-A62EFF666E3E}">
          <x14:id>{143D4E01-3D4B-D840-9837-88D833CD2628}</x14:id>
        </ext>
      </extLst>
    </cfRule>
    <cfRule type="dataBar" priority="636">
      <dataBar>
        <cfvo type="min"/>
        <cfvo type="max"/>
        <color rgb="FF008AEF"/>
      </dataBar>
      <extLst>
        <ext xmlns:x14="http://schemas.microsoft.com/office/spreadsheetml/2009/9/main" uri="{B025F937-C7B1-47D3-B67F-A62EFF666E3E}">
          <x14:id>{A153B848-9A3F-0F44-821B-B3CD69DE2392}</x14:id>
        </ext>
      </extLst>
    </cfRule>
  </conditionalFormatting>
  <conditionalFormatting sqref="K1710:K1718">
    <cfRule type="dataBar" priority="632">
      <dataBar>
        <cfvo type="min"/>
        <cfvo type="max"/>
        <color theme="1" tint="0.499984740745262"/>
      </dataBar>
      <extLst>
        <ext xmlns:x14="http://schemas.microsoft.com/office/spreadsheetml/2009/9/main" uri="{B025F937-C7B1-47D3-B67F-A62EFF666E3E}">
          <x14:id>{F84EAE22-5891-7F4D-8AD9-177C505E5F42}</x14:id>
        </ext>
      </extLst>
    </cfRule>
    <cfRule type="dataBar" priority="631">
      <dataBar showValue="0">
        <cfvo type="min"/>
        <cfvo type="max"/>
        <color theme="1" tint="0.499984740745262"/>
      </dataBar>
      <extLst>
        <ext xmlns:x14="http://schemas.microsoft.com/office/spreadsheetml/2009/9/main" uri="{B025F937-C7B1-47D3-B67F-A62EFF666E3E}">
          <x14:id>{B25A7527-6119-6F44-AB07-3C1A1DF631F4}</x14:id>
        </ext>
      </extLst>
    </cfRule>
    <cfRule type="dataBar" priority="633">
      <dataBar>
        <cfvo type="min"/>
        <cfvo type="max"/>
        <color rgb="FF008AEF"/>
      </dataBar>
      <extLst>
        <ext xmlns:x14="http://schemas.microsoft.com/office/spreadsheetml/2009/9/main" uri="{B025F937-C7B1-47D3-B67F-A62EFF666E3E}">
          <x14:id>{19F8D3E1-B240-8D46-B8B1-232ADBC08C24}</x14:id>
        </ext>
      </extLst>
    </cfRule>
  </conditionalFormatting>
  <conditionalFormatting sqref="K1720:K1723">
    <cfRule type="dataBar" priority="629">
      <dataBar>
        <cfvo type="min"/>
        <cfvo type="max"/>
        <color theme="1" tint="0.499984740745262"/>
      </dataBar>
      <extLst>
        <ext xmlns:x14="http://schemas.microsoft.com/office/spreadsheetml/2009/9/main" uri="{B025F937-C7B1-47D3-B67F-A62EFF666E3E}">
          <x14:id>{73015A17-AF3E-5447-98E4-345DE42881F3}</x14:id>
        </ext>
      </extLst>
    </cfRule>
    <cfRule type="dataBar" priority="628">
      <dataBar showValue="0">
        <cfvo type="min"/>
        <cfvo type="max"/>
        <color theme="1" tint="0.499984740745262"/>
      </dataBar>
      <extLst>
        <ext xmlns:x14="http://schemas.microsoft.com/office/spreadsheetml/2009/9/main" uri="{B025F937-C7B1-47D3-B67F-A62EFF666E3E}">
          <x14:id>{E93CFC2E-5D8F-3845-A6BB-C9336C1FBE24}</x14:id>
        </ext>
      </extLst>
    </cfRule>
    <cfRule type="dataBar" priority="630">
      <dataBar>
        <cfvo type="min"/>
        <cfvo type="max"/>
        <color rgb="FF008AEF"/>
      </dataBar>
      <extLst>
        <ext xmlns:x14="http://schemas.microsoft.com/office/spreadsheetml/2009/9/main" uri="{B025F937-C7B1-47D3-B67F-A62EFF666E3E}">
          <x14:id>{D7D26278-50F1-514C-A15D-AAD19580CEC9}</x14:id>
        </ext>
      </extLst>
    </cfRule>
  </conditionalFormatting>
  <conditionalFormatting sqref="K1726:K1733">
    <cfRule type="dataBar" priority="625">
      <dataBar showValue="0">
        <cfvo type="min"/>
        <cfvo type="max"/>
        <color theme="1" tint="0.499984740745262"/>
      </dataBar>
      <extLst>
        <ext xmlns:x14="http://schemas.microsoft.com/office/spreadsheetml/2009/9/main" uri="{B025F937-C7B1-47D3-B67F-A62EFF666E3E}">
          <x14:id>{05BF8B0D-A83A-974C-A6AF-A93AA363C6A9}</x14:id>
        </ext>
      </extLst>
    </cfRule>
    <cfRule type="dataBar" priority="626">
      <dataBar>
        <cfvo type="min"/>
        <cfvo type="max"/>
        <color theme="1" tint="0.499984740745262"/>
      </dataBar>
      <extLst>
        <ext xmlns:x14="http://schemas.microsoft.com/office/spreadsheetml/2009/9/main" uri="{B025F937-C7B1-47D3-B67F-A62EFF666E3E}">
          <x14:id>{2D90FC7D-282A-0546-94EE-6F1BEFF9A53F}</x14:id>
        </ext>
      </extLst>
    </cfRule>
    <cfRule type="dataBar" priority="627">
      <dataBar>
        <cfvo type="min"/>
        <cfvo type="max"/>
        <color rgb="FF008AEF"/>
      </dataBar>
      <extLst>
        <ext xmlns:x14="http://schemas.microsoft.com/office/spreadsheetml/2009/9/main" uri="{B025F937-C7B1-47D3-B67F-A62EFF666E3E}">
          <x14:id>{4968E140-3680-4745-881B-AF087B40358B}</x14:id>
        </ext>
      </extLst>
    </cfRule>
  </conditionalFormatting>
  <conditionalFormatting sqref="K1735:K1747">
    <cfRule type="dataBar" priority="624">
      <dataBar>
        <cfvo type="min"/>
        <cfvo type="max"/>
        <color rgb="FF008AEF"/>
      </dataBar>
      <extLst>
        <ext xmlns:x14="http://schemas.microsoft.com/office/spreadsheetml/2009/9/main" uri="{B025F937-C7B1-47D3-B67F-A62EFF666E3E}">
          <x14:id>{A1CBA924-5E2A-1545-8D16-C917E8D5CDA9}</x14:id>
        </ext>
      </extLst>
    </cfRule>
    <cfRule type="dataBar" priority="622">
      <dataBar showValue="0">
        <cfvo type="min"/>
        <cfvo type="max"/>
        <color theme="1" tint="0.499984740745262"/>
      </dataBar>
      <extLst>
        <ext xmlns:x14="http://schemas.microsoft.com/office/spreadsheetml/2009/9/main" uri="{B025F937-C7B1-47D3-B67F-A62EFF666E3E}">
          <x14:id>{BF6E0516-BABF-6242-B5AA-C4F829BF9F9C}</x14:id>
        </ext>
      </extLst>
    </cfRule>
    <cfRule type="dataBar" priority="623">
      <dataBar>
        <cfvo type="min"/>
        <cfvo type="max"/>
        <color theme="1" tint="0.499984740745262"/>
      </dataBar>
      <extLst>
        <ext xmlns:x14="http://schemas.microsoft.com/office/spreadsheetml/2009/9/main" uri="{B025F937-C7B1-47D3-B67F-A62EFF666E3E}">
          <x14:id>{06C0B55A-3AD2-8248-AFC9-45BC836EC41D}</x14:id>
        </ext>
      </extLst>
    </cfRule>
  </conditionalFormatting>
  <conditionalFormatting sqref="K1749:K1773">
    <cfRule type="dataBar" priority="620">
      <dataBar>
        <cfvo type="min"/>
        <cfvo type="max"/>
        <color theme="1" tint="0.499984740745262"/>
      </dataBar>
      <extLst>
        <ext xmlns:x14="http://schemas.microsoft.com/office/spreadsheetml/2009/9/main" uri="{B025F937-C7B1-47D3-B67F-A62EFF666E3E}">
          <x14:id>{D0402EF7-EA1C-7F4D-ABA6-B01FD0CC79F9}</x14:id>
        </ext>
      </extLst>
    </cfRule>
    <cfRule type="dataBar" priority="619">
      <dataBar showValue="0">
        <cfvo type="min"/>
        <cfvo type="max"/>
        <color theme="1" tint="0.499984740745262"/>
      </dataBar>
      <extLst>
        <ext xmlns:x14="http://schemas.microsoft.com/office/spreadsheetml/2009/9/main" uri="{B025F937-C7B1-47D3-B67F-A62EFF666E3E}">
          <x14:id>{848C676D-24A0-1C49-9543-4660A40A9B4D}</x14:id>
        </ext>
      </extLst>
    </cfRule>
    <cfRule type="dataBar" priority="621">
      <dataBar>
        <cfvo type="min"/>
        <cfvo type="max"/>
        <color rgb="FF008AEF"/>
      </dataBar>
      <extLst>
        <ext xmlns:x14="http://schemas.microsoft.com/office/spreadsheetml/2009/9/main" uri="{B025F937-C7B1-47D3-B67F-A62EFF666E3E}">
          <x14:id>{199DA36D-1A9C-BC43-AF37-B98A3444BDE7}</x14:id>
        </ext>
      </extLst>
    </cfRule>
  </conditionalFormatting>
  <conditionalFormatting sqref="K1775:K1777">
    <cfRule type="dataBar" priority="618">
      <dataBar>
        <cfvo type="min"/>
        <cfvo type="max"/>
        <color rgb="FF008AEF"/>
      </dataBar>
      <extLst>
        <ext xmlns:x14="http://schemas.microsoft.com/office/spreadsheetml/2009/9/main" uri="{B025F937-C7B1-47D3-B67F-A62EFF666E3E}">
          <x14:id>{52AD13B2-15A7-FB4C-A3D8-27B21A1079A2}</x14:id>
        </ext>
      </extLst>
    </cfRule>
    <cfRule type="dataBar" priority="617">
      <dataBar>
        <cfvo type="min"/>
        <cfvo type="max"/>
        <color theme="1" tint="0.499984740745262"/>
      </dataBar>
      <extLst>
        <ext xmlns:x14="http://schemas.microsoft.com/office/spreadsheetml/2009/9/main" uri="{B025F937-C7B1-47D3-B67F-A62EFF666E3E}">
          <x14:id>{85719DC6-709C-0140-B5B0-7534DF953727}</x14:id>
        </ext>
      </extLst>
    </cfRule>
    <cfRule type="dataBar" priority="616">
      <dataBar showValue="0">
        <cfvo type="min"/>
        <cfvo type="max"/>
        <color theme="1" tint="0.499984740745262"/>
      </dataBar>
      <extLst>
        <ext xmlns:x14="http://schemas.microsoft.com/office/spreadsheetml/2009/9/main" uri="{B025F937-C7B1-47D3-B67F-A62EFF666E3E}">
          <x14:id>{FF23F59A-BB75-6B46-899D-8CC3A279FCB0}</x14:id>
        </ext>
      </extLst>
    </cfRule>
  </conditionalFormatting>
  <conditionalFormatting sqref="K1779:K1795">
    <cfRule type="dataBar" priority="615">
      <dataBar>
        <cfvo type="min"/>
        <cfvo type="max"/>
        <color rgb="FF008AEF"/>
      </dataBar>
      <extLst>
        <ext xmlns:x14="http://schemas.microsoft.com/office/spreadsheetml/2009/9/main" uri="{B025F937-C7B1-47D3-B67F-A62EFF666E3E}">
          <x14:id>{FB55CC45-D8F3-624A-9EA6-EFA148123600}</x14:id>
        </ext>
      </extLst>
    </cfRule>
    <cfRule type="dataBar" priority="614">
      <dataBar>
        <cfvo type="min"/>
        <cfvo type="max"/>
        <color theme="1" tint="0.499984740745262"/>
      </dataBar>
      <extLst>
        <ext xmlns:x14="http://schemas.microsoft.com/office/spreadsheetml/2009/9/main" uri="{B025F937-C7B1-47D3-B67F-A62EFF666E3E}">
          <x14:id>{D66C47BE-C1A2-A94D-95B9-79F64B474242}</x14:id>
        </ext>
      </extLst>
    </cfRule>
    <cfRule type="dataBar" priority="613">
      <dataBar showValue="0">
        <cfvo type="min"/>
        <cfvo type="max"/>
        <color theme="1" tint="0.499984740745262"/>
      </dataBar>
      <extLst>
        <ext xmlns:x14="http://schemas.microsoft.com/office/spreadsheetml/2009/9/main" uri="{B025F937-C7B1-47D3-B67F-A62EFF666E3E}">
          <x14:id>{E81D3D41-BF3B-884C-B1E3-0C34D70C4159}</x14:id>
        </ext>
      </extLst>
    </cfRule>
  </conditionalFormatting>
  <conditionalFormatting sqref="K1797:K1803">
    <cfRule type="dataBar" priority="612">
      <dataBar>
        <cfvo type="min"/>
        <cfvo type="max"/>
        <color rgb="FF008AEF"/>
      </dataBar>
      <extLst>
        <ext xmlns:x14="http://schemas.microsoft.com/office/spreadsheetml/2009/9/main" uri="{B025F937-C7B1-47D3-B67F-A62EFF666E3E}">
          <x14:id>{B21A12AA-88D3-C041-920C-1EDAFA37E4C7}</x14:id>
        </ext>
      </extLst>
    </cfRule>
    <cfRule type="dataBar" priority="611">
      <dataBar>
        <cfvo type="min"/>
        <cfvo type="max"/>
        <color theme="1" tint="0.499984740745262"/>
      </dataBar>
      <extLst>
        <ext xmlns:x14="http://schemas.microsoft.com/office/spreadsheetml/2009/9/main" uri="{B025F937-C7B1-47D3-B67F-A62EFF666E3E}">
          <x14:id>{E532DBFE-7B04-9644-A307-FDA1491C9F25}</x14:id>
        </ext>
      </extLst>
    </cfRule>
    <cfRule type="dataBar" priority="610">
      <dataBar showValue="0">
        <cfvo type="min"/>
        <cfvo type="max"/>
        <color theme="1" tint="0.499984740745262"/>
      </dataBar>
      <extLst>
        <ext xmlns:x14="http://schemas.microsoft.com/office/spreadsheetml/2009/9/main" uri="{B025F937-C7B1-47D3-B67F-A62EFF666E3E}">
          <x14:id>{1227707D-BF2B-9E41-B742-FECFE5DC94B7}</x14:id>
        </ext>
      </extLst>
    </cfRule>
  </conditionalFormatting>
  <conditionalFormatting sqref="K1805:K1812">
    <cfRule type="dataBar" priority="607">
      <dataBar showValue="0">
        <cfvo type="min"/>
        <cfvo type="max"/>
        <color theme="1" tint="0.499984740745262"/>
      </dataBar>
      <extLst>
        <ext xmlns:x14="http://schemas.microsoft.com/office/spreadsheetml/2009/9/main" uri="{B025F937-C7B1-47D3-B67F-A62EFF666E3E}">
          <x14:id>{02A86523-0300-2844-8E80-3A99D7CDD6D6}</x14:id>
        </ext>
      </extLst>
    </cfRule>
    <cfRule type="dataBar" priority="608">
      <dataBar>
        <cfvo type="min"/>
        <cfvo type="max"/>
        <color theme="1" tint="0.499984740745262"/>
      </dataBar>
      <extLst>
        <ext xmlns:x14="http://schemas.microsoft.com/office/spreadsheetml/2009/9/main" uri="{B025F937-C7B1-47D3-B67F-A62EFF666E3E}">
          <x14:id>{364939A5-0EA2-5548-A849-3A6CF773BBEF}</x14:id>
        </ext>
      </extLst>
    </cfRule>
    <cfRule type="dataBar" priority="609">
      <dataBar>
        <cfvo type="min"/>
        <cfvo type="max"/>
        <color rgb="FF008AEF"/>
      </dataBar>
      <extLst>
        <ext xmlns:x14="http://schemas.microsoft.com/office/spreadsheetml/2009/9/main" uri="{B025F937-C7B1-47D3-B67F-A62EFF666E3E}">
          <x14:id>{4DB18D42-72A0-DA4C-A840-CE004F3C08E1}</x14:id>
        </ext>
      </extLst>
    </cfRule>
  </conditionalFormatting>
  <conditionalFormatting sqref="K1814:K1826">
    <cfRule type="dataBar" priority="606">
      <dataBar>
        <cfvo type="min"/>
        <cfvo type="max"/>
        <color rgb="FF008AEF"/>
      </dataBar>
      <extLst>
        <ext xmlns:x14="http://schemas.microsoft.com/office/spreadsheetml/2009/9/main" uri="{B025F937-C7B1-47D3-B67F-A62EFF666E3E}">
          <x14:id>{5B85C696-0820-BD45-92A8-2409ABF153FC}</x14:id>
        </ext>
      </extLst>
    </cfRule>
    <cfRule type="dataBar" priority="604">
      <dataBar showValue="0">
        <cfvo type="min"/>
        <cfvo type="max"/>
        <color theme="1" tint="0.499984740745262"/>
      </dataBar>
      <extLst>
        <ext xmlns:x14="http://schemas.microsoft.com/office/spreadsheetml/2009/9/main" uri="{B025F937-C7B1-47D3-B67F-A62EFF666E3E}">
          <x14:id>{6030298E-978C-5F4F-893E-D3D865442318}</x14:id>
        </ext>
      </extLst>
    </cfRule>
    <cfRule type="dataBar" priority="605">
      <dataBar>
        <cfvo type="min"/>
        <cfvo type="max"/>
        <color theme="1" tint="0.499984740745262"/>
      </dataBar>
      <extLst>
        <ext xmlns:x14="http://schemas.microsoft.com/office/spreadsheetml/2009/9/main" uri="{B025F937-C7B1-47D3-B67F-A62EFF666E3E}">
          <x14:id>{ECAD270A-9E5C-6C47-B5B4-5A173085AA6D}</x14:id>
        </ext>
      </extLst>
    </cfRule>
  </conditionalFormatting>
  <conditionalFormatting sqref="K1828:K1852">
    <cfRule type="dataBar" priority="603">
      <dataBar>
        <cfvo type="min"/>
        <cfvo type="max"/>
        <color rgb="FF008AEF"/>
      </dataBar>
      <extLst>
        <ext xmlns:x14="http://schemas.microsoft.com/office/spreadsheetml/2009/9/main" uri="{B025F937-C7B1-47D3-B67F-A62EFF666E3E}">
          <x14:id>{EC9078AC-45F9-DD4E-85C9-85CAF939B7AC}</x14:id>
        </ext>
      </extLst>
    </cfRule>
    <cfRule type="dataBar" priority="602">
      <dataBar>
        <cfvo type="min"/>
        <cfvo type="max"/>
        <color theme="1" tint="0.499984740745262"/>
      </dataBar>
      <extLst>
        <ext xmlns:x14="http://schemas.microsoft.com/office/spreadsheetml/2009/9/main" uri="{B025F937-C7B1-47D3-B67F-A62EFF666E3E}">
          <x14:id>{777DCF53-2226-6843-B6E6-A1250E6CE170}</x14:id>
        </ext>
      </extLst>
    </cfRule>
    <cfRule type="dataBar" priority="601">
      <dataBar showValue="0">
        <cfvo type="min"/>
        <cfvo type="max"/>
        <color theme="1" tint="0.499984740745262"/>
      </dataBar>
      <extLst>
        <ext xmlns:x14="http://schemas.microsoft.com/office/spreadsheetml/2009/9/main" uri="{B025F937-C7B1-47D3-B67F-A62EFF666E3E}">
          <x14:id>{80E52A70-F61C-2A45-80CE-7F3A362C1FF8}</x14:id>
        </ext>
      </extLst>
    </cfRule>
  </conditionalFormatting>
  <conditionalFormatting sqref="K1854:K1856">
    <cfRule type="dataBar" priority="600">
      <dataBar>
        <cfvo type="min"/>
        <cfvo type="max"/>
        <color rgb="FF008AEF"/>
      </dataBar>
      <extLst>
        <ext xmlns:x14="http://schemas.microsoft.com/office/spreadsheetml/2009/9/main" uri="{B025F937-C7B1-47D3-B67F-A62EFF666E3E}">
          <x14:id>{A71E5C4C-B029-F44D-ACA6-F8AD141E7AD7}</x14:id>
        </ext>
      </extLst>
    </cfRule>
    <cfRule type="dataBar" priority="599">
      <dataBar>
        <cfvo type="min"/>
        <cfvo type="max"/>
        <color theme="1" tint="0.499984740745262"/>
      </dataBar>
      <extLst>
        <ext xmlns:x14="http://schemas.microsoft.com/office/spreadsheetml/2009/9/main" uri="{B025F937-C7B1-47D3-B67F-A62EFF666E3E}">
          <x14:id>{131C195D-0D1A-6E41-B8FB-8D60FBF200BD}</x14:id>
        </ext>
      </extLst>
    </cfRule>
    <cfRule type="dataBar" priority="598">
      <dataBar showValue="0">
        <cfvo type="min"/>
        <cfvo type="max"/>
        <color theme="1" tint="0.499984740745262"/>
      </dataBar>
      <extLst>
        <ext xmlns:x14="http://schemas.microsoft.com/office/spreadsheetml/2009/9/main" uri="{B025F937-C7B1-47D3-B67F-A62EFF666E3E}">
          <x14:id>{E4C0771D-2097-784A-81F9-3D0C9925B7FC}</x14:id>
        </ext>
      </extLst>
    </cfRule>
  </conditionalFormatting>
  <conditionalFormatting sqref="K1858:K1874">
    <cfRule type="dataBar" priority="597">
      <dataBar>
        <cfvo type="min"/>
        <cfvo type="max"/>
        <color rgb="FF008AEF"/>
      </dataBar>
      <extLst>
        <ext xmlns:x14="http://schemas.microsoft.com/office/spreadsheetml/2009/9/main" uri="{B025F937-C7B1-47D3-B67F-A62EFF666E3E}">
          <x14:id>{4A46C277-250F-FD45-81F7-8EB0EAFD19F1}</x14:id>
        </ext>
      </extLst>
    </cfRule>
    <cfRule type="dataBar" priority="596">
      <dataBar>
        <cfvo type="min"/>
        <cfvo type="max"/>
        <color theme="1" tint="0.499984740745262"/>
      </dataBar>
      <extLst>
        <ext xmlns:x14="http://schemas.microsoft.com/office/spreadsheetml/2009/9/main" uri="{B025F937-C7B1-47D3-B67F-A62EFF666E3E}">
          <x14:id>{A140FD6E-EE10-754A-BEBF-D3CBE5BDC10F}</x14:id>
        </ext>
      </extLst>
    </cfRule>
    <cfRule type="dataBar" priority="595">
      <dataBar showValue="0">
        <cfvo type="min"/>
        <cfvo type="max"/>
        <color theme="1" tint="0.499984740745262"/>
      </dataBar>
      <extLst>
        <ext xmlns:x14="http://schemas.microsoft.com/office/spreadsheetml/2009/9/main" uri="{B025F937-C7B1-47D3-B67F-A62EFF666E3E}">
          <x14:id>{936651B2-B24D-D440-A0ED-12B4FC0D758D}</x14:id>
        </ext>
      </extLst>
    </cfRule>
  </conditionalFormatting>
  <conditionalFormatting sqref="K1876:K1878">
    <cfRule type="dataBar" priority="594">
      <dataBar>
        <cfvo type="min"/>
        <cfvo type="max"/>
        <color rgb="FF008AEF"/>
      </dataBar>
      <extLst>
        <ext xmlns:x14="http://schemas.microsoft.com/office/spreadsheetml/2009/9/main" uri="{B025F937-C7B1-47D3-B67F-A62EFF666E3E}">
          <x14:id>{5DD803F1-5D17-FB40-BF80-AD8FFCAB0772}</x14:id>
        </ext>
      </extLst>
    </cfRule>
    <cfRule type="dataBar" priority="593">
      <dataBar>
        <cfvo type="min"/>
        <cfvo type="max"/>
        <color theme="1" tint="0.499984740745262"/>
      </dataBar>
      <extLst>
        <ext xmlns:x14="http://schemas.microsoft.com/office/spreadsheetml/2009/9/main" uri="{B025F937-C7B1-47D3-B67F-A62EFF666E3E}">
          <x14:id>{32546972-54DF-4E46-A410-11BA0BD42BC2}</x14:id>
        </ext>
      </extLst>
    </cfRule>
    <cfRule type="dataBar" priority="592">
      <dataBar showValue="0">
        <cfvo type="min"/>
        <cfvo type="max"/>
        <color theme="1" tint="0.499984740745262"/>
      </dataBar>
      <extLst>
        <ext xmlns:x14="http://schemas.microsoft.com/office/spreadsheetml/2009/9/main" uri="{B025F937-C7B1-47D3-B67F-A62EFF666E3E}">
          <x14:id>{95B3AB43-232D-EA43-9BCA-BF69443AD1A5}</x14:id>
        </ext>
      </extLst>
    </cfRule>
  </conditionalFormatting>
  <conditionalFormatting sqref="K1880:K1887">
    <cfRule type="dataBar" priority="589">
      <dataBar showValue="0">
        <cfvo type="min"/>
        <cfvo type="max"/>
        <color theme="1" tint="0.499984740745262"/>
      </dataBar>
      <extLst>
        <ext xmlns:x14="http://schemas.microsoft.com/office/spreadsheetml/2009/9/main" uri="{B025F937-C7B1-47D3-B67F-A62EFF666E3E}">
          <x14:id>{9E75A996-B870-8149-930A-3FAB8FC0CF5B}</x14:id>
        </ext>
      </extLst>
    </cfRule>
    <cfRule type="dataBar" priority="591">
      <dataBar>
        <cfvo type="min"/>
        <cfvo type="max"/>
        <color rgb="FF008AEF"/>
      </dataBar>
      <extLst>
        <ext xmlns:x14="http://schemas.microsoft.com/office/spreadsheetml/2009/9/main" uri="{B025F937-C7B1-47D3-B67F-A62EFF666E3E}">
          <x14:id>{48C983B3-0002-E44C-863C-DB73CF89DA66}</x14:id>
        </ext>
      </extLst>
    </cfRule>
    <cfRule type="dataBar" priority="590">
      <dataBar>
        <cfvo type="min"/>
        <cfvo type="max"/>
        <color theme="1" tint="0.499984740745262"/>
      </dataBar>
      <extLst>
        <ext xmlns:x14="http://schemas.microsoft.com/office/spreadsheetml/2009/9/main" uri="{B025F937-C7B1-47D3-B67F-A62EFF666E3E}">
          <x14:id>{2A71D909-627D-5F41-89ED-568415F4593F}</x14:id>
        </ext>
      </extLst>
    </cfRule>
  </conditionalFormatting>
  <conditionalFormatting sqref="K1889:K1893">
    <cfRule type="dataBar" priority="588">
      <dataBar>
        <cfvo type="min"/>
        <cfvo type="max"/>
        <color rgb="FF008AEF"/>
      </dataBar>
      <extLst>
        <ext xmlns:x14="http://schemas.microsoft.com/office/spreadsheetml/2009/9/main" uri="{B025F937-C7B1-47D3-B67F-A62EFF666E3E}">
          <x14:id>{A77F741B-8BFB-E042-ACF8-5DCDE7D80609}</x14:id>
        </ext>
      </extLst>
    </cfRule>
    <cfRule type="dataBar" priority="587">
      <dataBar>
        <cfvo type="min"/>
        <cfvo type="max"/>
        <color theme="1" tint="0.499984740745262"/>
      </dataBar>
      <extLst>
        <ext xmlns:x14="http://schemas.microsoft.com/office/spreadsheetml/2009/9/main" uri="{B025F937-C7B1-47D3-B67F-A62EFF666E3E}">
          <x14:id>{04D40DD8-60EF-F143-A615-E0B845F864C1}</x14:id>
        </ext>
      </extLst>
    </cfRule>
    <cfRule type="dataBar" priority="586">
      <dataBar showValue="0">
        <cfvo type="min"/>
        <cfvo type="max"/>
        <color theme="1" tint="0.499984740745262"/>
      </dataBar>
      <extLst>
        <ext xmlns:x14="http://schemas.microsoft.com/office/spreadsheetml/2009/9/main" uri="{B025F937-C7B1-47D3-B67F-A62EFF666E3E}">
          <x14:id>{FCCFB6DE-072A-A840-980A-E9286A1907C0}</x14:id>
        </ext>
      </extLst>
    </cfRule>
  </conditionalFormatting>
  <conditionalFormatting sqref="K1895:K1918">
    <cfRule type="dataBar" priority="585">
      <dataBar>
        <cfvo type="min"/>
        <cfvo type="max"/>
        <color rgb="FF008AEF"/>
      </dataBar>
      <extLst>
        <ext xmlns:x14="http://schemas.microsoft.com/office/spreadsheetml/2009/9/main" uri="{B025F937-C7B1-47D3-B67F-A62EFF666E3E}">
          <x14:id>{4A4E69B9-F0AE-444E-97F5-AF11C7CE4584}</x14:id>
        </ext>
      </extLst>
    </cfRule>
    <cfRule type="dataBar" priority="584">
      <dataBar>
        <cfvo type="min"/>
        <cfvo type="max"/>
        <color theme="1" tint="0.499984740745262"/>
      </dataBar>
      <extLst>
        <ext xmlns:x14="http://schemas.microsoft.com/office/spreadsheetml/2009/9/main" uri="{B025F937-C7B1-47D3-B67F-A62EFF666E3E}">
          <x14:id>{53385DA3-6698-1E4D-88E1-FFA25BF7A96A}</x14:id>
        </ext>
      </extLst>
    </cfRule>
    <cfRule type="dataBar" priority="583">
      <dataBar showValue="0">
        <cfvo type="min"/>
        <cfvo type="max"/>
        <color theme="1" tint="0.499984740745262"/>
      </dataBar>
      <extLst>
        <ext xmlns:x14="http://schemas.microsoft.com/office/spreadsheetml/2009/9/main" uri="{B025F937-C7B1-47D3-B67F-A62EFF666E3E}">
          <x14:id>{3018560C-DFBA-E44E-8878-EC79E8A57A11}</x14:id>
        </ext>
      </extLst>
    </cfRule>
  </conditionalFormatting>
  <conditionalFormatting sqref="K1920:K1922">
    <cfRule type="dataBar" priority="582">
      <dataBar>
        <cfvo type="min"/>
        <cfvo type="max"/>
        <color rgb="FF008AEF"/>
      </dataBar>
      <extLst>
        <ext xmlns:x14="http://schemas.microsoft.com/office/spreadsheetml/2009/9/main" uri="{B025F937-C7B1-47D3-B67F-A62EFF666E3E}">
          <x14:id>{0C36A01E-A5B0-434E-BA91-3DD207648D7B}</x14:id>
        </ext>
      </extLst>
    </cfRule>
    <cfRule type="dataBar" priority="581">
      <dataBar>
        <cfvo type="min"/>
        <cfvo type="max"/>
        <color theme="1" tint="0.499984740745262"/>
      </dataBar>
      <extLst>
        <ext xmlns:x14="http://schemas.microsoft.com/office/spreadsheetml/2009/9/main" uri="{B025F937-C7B1-47D3-B67F-A62EFF666E3E}">
          <x14:id>{9159956A-2548-4F4A-B273-BEC0396A5EFF}</x14:id>
        </ext>
      </extLst>
    </cfRule>
    <cfRule type="dataBar" priority="580">
      <dataBar showValue="0">
        <cfvo type="min"/>
        <cfvo type="max"/>
        <color theme="1" tint="0.499984740745262"/>
      </dataBar>
      <extLst>
        <ext xmlns:x14="http://schemas.microsoft.com/office/spreadsheetml/2009/9/main" uri="{B025F937-C7B1-47D3-B67F-A62EFF666E3E}">
          <x14:id>{A8C22098-CAB7-CC40-86EE-65DC7CFB9FC2}</x14:id>
        </ext>
      </extLst>
    </cfRule>
  </conditionalFormatting>
  <conditionalFormatting sqref="K1924:K1940">
    <cfRule type="dataBar" priority="579">
      <dataBar>
        <cfvo type="min"/>
        <cfvo type="max"/>
        <color rgb="FF008AEF"/>
      </dataBar>
      <extLst>
        <ext xmlns:x14="http://schemas.microsoft.com/office/spreadsheetml/2009/9/main" uri="{B025F937-C7B1-47D3-B67F-A62EFF666E3E}">
          <x14:id>{D27E11B8-B0D9-E94B-9CFD-2E07C64656E0}</x14:id>
        </ext>
      </extLst>
    </cfRule>
    <cfRule type="dataBar" priority="578">
      <dataBar>
        <cfvo type="min"/>
        <cfvo type="max"/>
        <color theme="1" tint="0.499984740745262"/>
      </dataBar>
      <extLst>
        <ext xmlns:x14="http://schemas.microsoft.com/office/spreadsheetml/2009/9/main" uri="{B025F937-C7B1-47D3-B67F-A62EFF666E3E}">
          <x14:id>{3786491D-B160-6544-AF30-1FDF2A7146FE}</x14:id>
        </ext>
      </extLst>
    </cfRule>
    <cfRule type="dataBar" priority="577">
      <dataBar showValue="0">
        <cfvo type="min"/>
        <cfvo type="max"/>
        <color theme="1" tint="0.499984740745262"/>
      </dataBar>
      <extLst>
        <ext xmlns:x14="http://schemas.microsoft.com/office/spreadsheetml/2009/9/main" uri="{B025F937-C7B1-47D3-B67F-A62EFF666E3E}">
          <x14:id>{C30D4DB9-AC4E-1948-826D-590A791F4866}</x14:id>
        </ext>
      </extLst>
    </cfRule>
  </conditionalFormatting>
  <conditionalFormatting sqref="K1942:K1944">
    <cfRule type="dataBar" priority="576">
      <dataBar>
        <cfvo type="min"/>
        <cfvo type="max"/>
        <color rgb="FF008AEF"/>
      </dataBar>
      <extLst>
        <ext xmlns:x14="http://schemas.microsoft.com/office/spreadsheetml/2009/9/main" uri="{B025F937-C7B1-47D3-B67F-A62EFF666E3E}">
          <x14:id>{DE972284-CBDD-AA47-873A-754D85C78F37}</x14:id>
        </ext>
      </extLst>
    </cfRule>
    <cfRule type="dataBar" priority="575">
      <dataBar>
        <cfvo type="min"/>
        <cfvo type="max"/>
        <color theme="1" tint="0.499984740745262"/>
      </dataBar>
      <extLst>
        <ext xmlns:x14="http://schemas.microsoft.com/office/spreadsheetml/2009/9/main" uri="{B025F937-C7B1-47D3-B67F-A62EFF666E3E}">
          <x14:id>{609DD805-CE42-0447-970A-330CAD64E5DF}</x14:id>
        </ext>
      </extLst>
    </cfRule>
    <cfRule type="dataBar" priority="574">
      <dataBar showValue="0">
        <cfvo type="min"/>
        <cfvo type="max"/>
        <color theme="1" tint="0.499984740745262"/>
      </dataBar>
      <extLst>
        <ext xmlns:x14="http://schemas.microsoft.com/office/spreadsheetml/2009/9/main" uri="{B025F937-C7B1-47D3-B67F-A62EFF666E3E}">
          <x14:id>{8298B0B0-7C81-8F4A-B0C5-19E4E9A889FA}</x14:id>
        </ext>
      </extLst>
    </cfRule>
  </conditionalFormatting>
  <conditionalFormatting sqref="K1946:K1957">
    <cfRule type="dataBar" priority="571">
      <dataBar showValue="0">
        <cfvo type="min"/>
        <cfvo type="max"/>
        <color theme="1" tint="0.499984740745262"/>
      </dataBar>
      <extLst>
        <ext xmlns:x14="http://schemas.microsoft.com/office/spreadsheetml/2009/9/main" uri="{B025F937-C7B1-47D3-B67F-A62EFF666E3E}">
          <x14:id>{31F4331C-971E-E647-97C6-FF13F108E42C}</x14:id>
        </ext>
      </extLst>
    </cfRule>
    <cfRule type="dataBar" priority="572">
      <dataBar>
        <cfvo type="min"/>
        <cfvo type="max"/>
        <color theme="1" tint="0.499984740745262"/>
      </dataBar>
      <extLst>
        <ext xmlns:x14="http://schemas.microsoft.com/office/spreadsheetml/2009/9/main" uri="{B025F937-C7B1-47D3-B67F-A62EFF666E3E}">
          <x14:id>{F5F52FDE-913E-264E-8EBA-85ABB0813D46}</x14:id>
        </ext>
      </extLst>
    </cfRule>
    <cfRule type="dataBar" priority="573">
      <dataBar>
        <cfvo type="min"/>
        <cfvo type="max"/>
        <color rgb="FF008AEF"/>
      </dataBar>
      <extLst>
        <ext xmlns:x14="http://schemas.microsoft.com/office/spreadsheetml/2009/9/main" uri="{B025F937-C7B1-47D3-B67F-A62EFF666E3E}">
          <x14:id>{18344EED-0096-2F48-A9E6-59919F87066C}</x14:id>
        </ext>
      </extLst>
    </cfRule>
  </conditionalFormatting>
  <conditionalFormatting sqref="K1959:K1970">
    <cfRule type="dataBar" priority="570">
      <dataBar>
        <cfvo type="min"/>
        <cfvo type="max"/>
        <color rgb="FF008AEF"/>
      </dataBar>
      <extLst>
        <ext xmlns:x14="http://schemas.microsoft.com/office/spreadsheetml/2009/9/main" uri="{B025F937-C7B1-47D3-B67F-A62EFF666E3E}">
          <x14:id>{C54C1FC5-81D0-A742-B0D1-962D4D961AD8}</x14:id>
        </ext>
      </extLst>
    </cfRule>
    <cfRule type="dataBar" priority="569">
      <dataBar>
        <cfvo type="min"/>
        <cfvo type="max"/>
        <color theme="1" tint="0.499984740745262"/>
      </dataBar>
      <extLst>
        <ext xmlns:x14="http://schemas.microsoft.com/office/spreadsheetml/2009/9/main" uri="{B025F937-C7B1-47D3-B67F-A62EFF666E3E}">
          <x14:id>{3332AA27-571F-FF40-B868-EC6CE3F95558}</x14:id>
        </ext>
      </extLst>
    </cfRule>
    <cfRule type="dataBar" priority="568">
      <dataBar showValue="0">
        <cfvo type="min"/>
        <cfvo type="max"/>
        <color theme="1" tint="0.499984740745262"/>
      </dataBar>
      <extLst>
        <ext xmlns:x14="http://schemas.microsoft.com/office/spreadsheetml/2009/9/main" uri="{B025F937-C7B1-47D3-B67F-A62EFF666E3E}">
          <x14:id>{7A86A087-C69A-504C-91DA-FC77E06C3473}</x14:id>
        </ext>
      </extLst>
    </cfRule>
  </conditionalFormatting>
  <conditionalFormatting sqref="K1972:K1985">
    <cfRule type="dataBar" priority="567">
      <dataBar>
        <cfvo type="min"/>
        <cfvo type="max"/>
        <color rgb="FF008AEF"/>
      </dataBar>
      <extLst>
        <ext xmlns:x14="http://schemas.microsoft.com/office/spreadsheetml/2009/9/main" uri="{B025F937-C7B1-47D3-B67F-A62EFF666E3E}">
          <x14:id>{3358BDD7-78C3-7542-B9D4-03C1B8DF83AC}</x14:id>
        </ext>
      </extLst>
    </cfRule>
    <cfRule type="dataBar" priority="566">
      <dataBar>
        <cfvo type="min"/>
        <cfvo type="max"/>
        <color theme="1" tint="0.499984740745262"/>
      </dataBar>
      <extLst>
        <ext xmlns:x14="http://schemas.microsoft.com/office/spreadsheetml/2009/9/main" uri="{B025F937-C7B1-47D3-B67F-A62EFF666E3E}">
          <x14:id>{470DA459-BA7C-4E4E-A83A-FB53910E9987}</x14:id>
        </ext>
      </extLst>
    </cfRule>
    <cfRule type="dataBar" priority="565">
      <dataBar showValue="0">
        <cfvo type="min"/>
        <cfvo type="max"/>
        <color theme="1" tint="0.499984740745262"/>
      </dataBar>
      <extLst>
        <ext xmlns:x14="http://schemas.microsoft.com/office/spreadsheetml/2009/9/main" uri="{B025F937-C7B1-47D3-B67F-A62EFF666E3E}">
          <x14:id>{2950BF4E-D222-4D49-929F-DC54D3362C7F}</x14:id>
        </ext>
      </extLst>
    </cfRule>
  </conditionalFormatting>
  <conditionalFormatting sqref="K1987:K2009">
    <cfRule type="dataBar" priority="564">
      <dataBar>
        <cfvo type="min"/>
        <cfvo type="max"/>
        <color rgb="FF008AEF"/>
      </dataBar>
      <extLst>
        <ext xmlns:x14="http://schemas.microsoft.com/office/spreadsheetml/2009/9/main" uri="{B025F937-C7B1-47D3-B67F-A62EFF666E3E}">
          <x14:id>{4C0CE06A-CC03-F94F-8A2C-C21905C690B5}</x14:id>
        </ext>
      </extLst>
    </cfRule>
    <cfRule type="dataBar" priority="563">
      <dataBar>
        <cfvo type="min"/>
        <cfvo type="max"/>
        <color theme="1" tint="0.499984740745262"/>
      </dataBar>
      <extLst>
        <ext xmlns:x14="http://schemas.microsoft.com/office/spreadsheetml/2009/9/main" uri="{B025F937-C7B1-47D3-B67F-A62EFF666E3E}">
          <x14:id>{698B1D66-0897-1B4D-B2CA-1EB64B78B851}</x14:id>
        </ext>
      </extLst>
    </cfRule>
    <cfRule type="dataBar" priority="562">
      <dataBar showValue="0">
        <cfvo type="min"/>
        <cfvo type="max"/>
        <color theme="1" tint="0.499984740745262"/>
      </dataBar>
      <extLst>
        <ext xmlns:x14="http://schemas.microsoft.com/office/spreadsheetml/2009/9/main" uri="{B025F937-C7B1-47D3-B67F-A62EFF666E3E}">
          <x14:id>{8AFC2D1F-9509-EA4E-93D3-9508946ADB01}</x14:id>
        </ext>
      </extLst>
    </cfRule>
  </conditionalFormatting>
  <conditionalFormatting sqref="K2011:K2029">
    <cfRule type="dataBar" priority="561">
      <dataBar>
        <cfvo type="min"/>
        <cfvo type="max"/>
        <color rgb="FF008AEF"/>
      </dataBar>
      <extLst>
        <ext xmlns:x14="http://schemas.microsoft.com/office/spreadsheetml/2009/9/main" uri="{B025F937-C7B1-47D3-B67F-A62EFF666E3E}">
          <x14:id>{4DF2D064-2118-5A4F-B07D-CF3A8456640D}</x14:id>
        </ext>
      </extLst>
    </cfRule>
    <cfRule type="dataBar" priority="560">
      <dataBar>
        <cfvo type="min"/>
        <cfvo type="max"/>
        <color theme="1" tint="0.499984740745262"/>
      </dataBar>
      <extLst>
        <ext xmlns:x14="http://schemas.microsoft.com/office/spreadsheetml/2009/9/main" uri="{B025F937-C7B1-47D3-B67F-A62EFF666E3E}">
          <x14:id>{C26B1215-FEB9-014B-96FB-19842A29CC4C}</x14:id>
        </ext>
      </extLst>
    </cfRule>
    <cfRule type="dataBar" priority="559">
      <dataBar showValue="0">
        <cfvo type="min"/>
        <cfvo type="max"/>
        <color theme="1" tint="0.499984740745262"/>
      </dataBar>
      <extLst>
        <ext xmlns:x14="http://schemas.microsoft.com/office/spreadsheetml/2009/9/main" uri="{B025F937-C7B1-47D3-B67F-A62EFF666E3E}">
          <x14:id>{BA4DBF94-4167-DF4E-9C05-DDFA35FA541C}</x14:id>
        </ext>
      </extLst>
    </cfRule>
  </conditionalFormatting>
  <conditionalFormatting sqref="K2032:K2033">
    <cfRule type="dataBar" priority="558">
      <dataBar>
        <cfvo type="min"/>
        <cfvo type="max"/>
        <color rgb="FF008AEF"/>
      </dataBar>
      <extLst>
        <ext xmlns:x14="http://schemas.microsoft.com/office/spreadsheetml/2009/9/main" uri="{B025F937-C7B1-47D3-B67F-A62EFF666E3E}">
          <x14:id>{1FDCB348-2FFE-0543-99AC-2A0A4DEA5485}</x14:id>
        </ext>
      </extLst>
    </cfRule>
    <cfRule type="dataBar" priority="557">
      <dataBar>
        <cfvo type="min"/>
        <cfvo type="max"/>
        <color theme="1" tint="0.499984740745262"/>
      </dataBar>
      <extLst>
        <ext xmlns:x14="http://schemas.microsoft.com/office/spreadsheetml/2009/9/main" uri="{B025F937-C7B1-47D3-B67F-A62EFF666E3E}">
          <x14:id>{604ED68A-0BB7-7549-8A78-4A0A0BAC76C7}</x14:id>
        </ext>
      </extLst>
    </cfRule>
    <cfRule type="dataBar" priority="556">
      <dataBar showValue="0">
        <cfvo type="min"/>
        <cfvo type="max"/>
        <color theme="1" tint="0.499984740745262"/>
      </dataBar>
      <extLst>
        <ext xmlns:x14="http://schemas.microsoft.com/office/spreadsheetml/2009/9/main" uri="{B025F937-C7B1-47D3-B67F-A62EFF666E3E}">
          <x14:id>{043A8DD5-B215-4844-B6AB-19E0505054EC}</x14:id>
        </ext>
      </extLst>
    </cfRule>
  </conditionalFormatting>
  <conditionalFormatting sqref="K2035:K2039">
    <cfRule type="dataBar" priority="555">
      <dataBar>
        <cfvo type="min"/>
        <cfvo type="max"/>
        <color rgb="FF008AEF"/>
      </dataBar>
      <extLst>
        <ext xmlns:x14="http://schemas.microsoft.com/office/spreadsheetml/2009/9/main" uri="{B025F937-C7B1-47D3-B67F-A62EFF666E3E}">
          <x14:id>{CA537A59-007B-8E42-8093-3E8DB5E04ED2}</x14:id>
        </ext>
      </extLst>
    </cfRule>
    <cfRule type="dataBar" priority="553">
      <dataBar showValue="0">
        <cfvo type="min"/>
        <cfvo type="max"/>
        <color theme="1" tint="0.499984740745262"/>
      </dataBar>
      <extLst>
        <ext xmlns:x14="http://schemas.microsoft.com/office/spreadsheetml/2009/9/main" uri="{B025F937-C7B1-47D3-B67F-A62EFF666E3E}">
          <x14:id>{865E2AFD-6053-3D4D-97A9-78177454E188}</x14:id>
        </ext>
      </extLst>
    </cfRule>
    <cfRule type="dataBar" priority="554">
      <dataBar>
        <cfvo type="min"/>
        <cfvo type="max"/>
        <color theme="1" tint="0.499984740745262"/>
      </dataBar>
      <extLst>
        <ext xmlns:x14="http://schemas.microsoft.com/office/spreadsheetml/2009/9/main" uri="{B025F937-C7B1-47D3-B67F-A62EFF666E3E}">
          <x14:id>{3E415F8A-8752-1C46-A829-FD133A81E838}</x14:id>
        </ext>
      </extLst>
    </cfRule>
  </conditionalFormatting>
  <conditionalFormatting sqref="K2041:K2050">
    <cfRule type="dataBar" priority="552">
      <dataBar>
        <cfvo type="min"/>
        <cfvo type="max"/>
        <color rgb="FF008AEF"/>
      </dataBar>
      <extLst>
        <ext xmlns:x14="http://schemas.microsoft.com/office/spreadsheetml/2009/9/main" uri="{B025F937-C7B1-47D3-B67F-A62EFF666E3E}">
          <x14:id>{2ED33710-6E46-014A-9B62-ADBD607E6BFB}</x14:id>
        </ext>
      </extLst>
    </cfRule>
    <cfRule type="dataBar" priority="551">
      <dataBar>
        <cfvo type="min"/>
        <cfvo type="max"/>
        <color theme="1" tint="0.499984740745262"/>
      </dataBar>
      <extLst>
        <ext xmlns:x14="http://schemas.microsoft.com/office/spreadsheetml/2009/9/main" uri="{B025F937-C7B1-47D3-B67F-A62EFF666E3E}">
          <x14:id>{548C0C33-BD95-EE44-8785-F13542EE7E53}</x14:id>
        </ext>
      </extLst>
    </cfRule>
    <cfRule type="dataBar" priority="550">
      <dataBar showValue="0">
        <cfvo type="min"/>
        <cfvo type="max"/>
        <color theme="1" tint="0.499984740745262"/>
      </dataBar>
      <extLst>
        <ext xmlns:x14="http://schemas.microsoft.com/office/spreadsheetml/2009/9/main" uri="{B025F937-C7B1-47D3-B67F-A62EFF666E3E}">
          <x14:id>{CB07D22E-A96C-9845-B85C-9A006277BD18}</x14:id>
        </ext>
      </extLst>
    </cfRule>
  </conditionalFormatting>
  <conditionalFormatting sqref="K2052:K2053">
    <cfRule type="dataBar" priority="549">
      <dataBar>
        <cfvo type="min"/>
        <cfvo type="max"/>
        <color rgb="FF008AEF"/>
      </dataBar>
      <extLst>
        <ext xmlns:x14="http://schemas.microsoft.com/office/spreadsheetml/2009/9/main" uri="{B025F937-C7B1-47D3-B67F-A62EFF666E3E}">
          <x14:id>{E085070F-A5BC-3E49-AE02-479B2705131C}</x14:id>
        </ext>
      </extLst>
    </cfRule>
    <cfRule type="dataBar" priority="548">
      <dataBar>
        <cfvo type="min"/>
        <cfvo type="max"/>
        <color theme="1" tint="0.499984740745262"/>
      </dataBar>
      <extLst>
        <ext xmlns:x14="http://schemas.microsoft.com/office/spreadsheetml/2009/9/main" uri="{B025F937-C7B1-47D3-B67F-A62EFF666E3E}">
          <x14:id>{230F9255-F6E2-DC4E-8D9F-3191D6E2A38A}</x14:id>
        </ext>
      </extLst>
    </cfRule>
    <cfRule type="dataBar" priority="547">
      <dataBar showValue="0">
        <cfvo type="min"/>
        <cfvo type="max"/>
        <color theme="1" tint="0.499984740745262"/>
      </dataBar>
      <extLst>
        <ext xmlns:x14="http://schemas.microsoft.com/office/spreadsheetml/2009/9/main" uri="{B025F937-C7B1-47D3-B67F-A62EFF666E3E}">
          <x14:id>{AC9AD67B-5DB4-D441-BCEC-8DA16069DA54}</x14:id>
        </ext>
      </extLst>
    </cfRule>
  </conditionalFormatting>
  <conditionalFormatting sqref="K2055">
    <cfRule type="dataBar" priority="546">
      <dataBar>
        <cfvo type="min"/>
        <cfvo type="max"/>
        <color rgb="FF008AEF"/>
      </dataBar>
      <extLst>
        <ext xmlns:x14="http://schemas.microsoft.com/office/spreadsheetml/2009/9/main" uri="{B025F937-C7B1-47D3-B67F-A62EFF666E3E}">
          <x14:id>{E22D9052-BB16-5F4A-9BC7-019D98210CD1}</x14:id>
        </ext>
      </extLst>
    </cfRule>
    <cfRule type="dataBar" priority="545">
      <dataBar>
        <cfvo type="min"/>
        <cfvo type="max"/>
        <color theme="1" tint="0.499984740745262"/>
      </dataBar>
      <extLst>
        <ext xmlns:x14="http://schemas.microsoft.com/office/spreadsheetml/2009/9/main" uri="{B025F937-C7B1-47D3-B67F-A62EFF666E3E}">
          <x14:id>{BD413709-50D6-B540-B87D-29104CE52372}</x14:id>
        </ext>
      </extLst>
    </cfRule>
    <cfRule type="dataBar" priority="544">
      <dataBar showValue="0">
        <cfvo type="min"/>
        <cfvo type="max"/>
        <color theme="1" tint="0.499984740745262"/>
      </dataBar>
      <extLst>
        <ext xmlns:x14="http://schemas.microsoft.com/office/spreadsheetml/2009/9/main" uri="{B025F937-C7B1-47D3-B67F-A62EFF666E3E}">
          <x14:id>{F41DCE7E-B1AA-7842-A9A9-1136D4C1656D}</x14:id>
        </ext>
      </extLst>
    </cfRule>
  </conditionalFormatting>
  <conditionalFormatting sqref="K2057:K2080">
    <cfRule type="dataBar" priority="543">
      <dataBar>
        <cfvo type="min"/>
        <cfvo type="max"/>
        <color rgb="FF008AEF"/>
      </dataBar>
      <extLst>
        <ext xmlns:x14="http://schemas.microsoft.com/office/spreadsheetml/2009/9/main" uri="{B025F937-C7B1-47D3-B67F-A62EFF666E3E}">
          <x14:id>{BEBBCD3D-B921-6F4C-B4D5-908738C4EA3F}</x14:id>
        </ext>
      </extLst>
    </cfRule>
    <cfRule type="dataBar" priority="542">
      <dataBar>
        <cfvo type="min"/>
        <cfvo type="max"/>
        <color theme="1" tint="0.499984740745262"/>
      </dataBar>
      <extLst>
        <ext xmlns:x14="http://schemas.microsoft.com/office/spreadsheetml/2009/9/main" uri="{B025F937-C7B1-47D3-B67F-A62EFF666E3E}">
          <x14:id>{F57A186A-581C-F040-9975-50D96E19F766}</x14:id>
        </ext>
      </extLst>
    </cfRule>
    <cfRule type="dataBar" priority="541">
      <dataBar showValue="0">
        <cfvo type="min"/>
        <cfvo type="max"/>
        <color theme="1" tint="0.499984740745262"/>
      </dataBar>
      <extLst>
        <ext xmlns:x14="http://schemas.microsoft.com/office/spreadsheetml/2009/9/main" uri="{B025F937-C7B1-47D3-B67F-A62EFF666E3E}">
          <x14:id>{4DCE1C4B-717D-6F4B-ACE2-33B1AB127DA5}</x14:id>
        </ext>
      </extLst>
    </cfRule>
  </conditionalFormatting>
  <conditionalFormatting sqref="K2082:K2091">
    <cfRule type="dataBar" priority="540">
      <dataBar>
        <cfvo type="min"/>
        <cfvo type="max"/>
        <color rgb="FF008AEF"/>
      </dataBar>
      <extLst>
        <ext xmlns:x14="http://schemas.microsoft.com/office/spreadsheetml/2009/9/main" uri="{B025F937-C7B1-47D3-B67F-A62EFF666E3E}">
          <x14:id>{B8B8AC09-4FCF-EE4A-96F9-894BA8FE3117}</x14:id>
        </ext>
      </extLst>
    </cfRule>
    <cfRule type="dataBar" priority="539">
      <dataBar>
        <cfvo type="min"/>
        <cfvo type="max"/>
        <color theme="1" tint="0.499984740745262"/>
      </dataBar>
      <extLst>
        <ext xmlns:x14="http://schemas.microsoft.com/office/spreadsheetml/2009/9/main" uri="{B025F937-C7B1-47D3-B67F-A62EFF666E3E}">
          <x14:id>{7E51FA9B-0813-5F48-BF76-C87B0BE4136A}</x14:id>
        </ext>
      </extLst>
    </cfRule>
    <cfRule type="dataBar" priority="538">
      <dataBar showValue="0">
        <cfvo type="min"/>
        <cfvo type="max"/>
        <color theme="1" tint="0.499984740745262"/>
      </dataBar>
      <extLst>
        <ext xmlns:x14="http://schemas.microsoft.com/office/spreadsheetml/2009/9/main" uri="{B025F937-C7B1-47D3-B67F-A62EFF666E3E}">
          <x14:id>{1C665257-7D7A-984A-9DAD-982CF6DC8088}</x14:id>
        </ext>
      </extLst>
    </cfRule>
  </conditionalFormatting>
  <conditionalFormatting sqref="K2093:K2099">
    <cfRule type="dataBar" priority="537">
      <dataBar>
        <cfvo type="min"/>
        <cfvo type="max"/>
        <color rgb="FF008AEF"/>
      </dataBar>
      <extLst>
        <ext xmlns:x14="http://schemas.microsoft.com/office/spreadsheetml/2009/9/main" uri="{B025F937-C7B1-47D3-B67F-A62EFF666E3E}">
          <x14:id>{66BB6D60-88D7-2645-BEB0-08FED07C77BC}</x14:id>
        </ext>
      </extLst>
    </cfRule>
    <cfRule type="dataBar" priority="536">
      <dataBar>
        <cfvo type="min"/>
        <cfvo type="max"/>
        <color theme="1" tint="0.499984740745262"/>
      </dataBar>
      <extLst>
        <ext xmlns:x14="http://schemas.microsoft.com/office/spreadsheetml/2009/9/main" uri="{B025F937-C7B1-47D3-B67F-A62EFF666E3E}">
          <x14:id>{F2079D60-7740-7440-B138-5E8BD6C86714}</x14:id>
        </ext>
      </extLst>
    </cfRule>
    <cfRule type="dataBar" priority="535">
      <dataBar showValue="0">
        <cfvo type="min"/>
        <cfvo type="max"/>
        <color theme="1" tint="0.499984740745262"/>
      </dataBar>
      <extLst>
        <ext xmlns:x14="http://schemas.microsoft.com/office/spreadsheetml/2009/9/main" uri="{B025F937-C7B1-47D3-B67F-A62EFF666E3E}">
          <x14:id>{15E6722F-DF6E-7E41-9E8B-94A7E0487AE8}</x14:id>
        </ext>
      </extLst>
    </cfRule>
  </conditionalFormatting>
  <conditionalFormatting sqref="K2101:K2124">
    <cfRule type="dataBar" priority="534">
      <dataBar>
        <cfvo type="min"/>
        <cfvo type="max"/>
        <color rgb="FF008AEF"/>
      </dataBar>
      <extLst>
        <ext xmlns:x14="http://schemas.microsoft.com/office/spreadsheetml/2009/9/main" uri="{B025F937-C7B1-47D3-B67F-A62EFF666E3E}">
          <x14:id>{59C4994C-7DCF-0542-ABDC-BDDFDDEFA98B}</x14:id>
        </ext>
      </extLst>
    </cfRule>
    <cfRule type="dataBar" priority="533">
      <dataBar>
        <cfvo type="min"/>
        <cfvo type="max"/>
        <color theme="1" tint="0.499984740745262"/>
      </dataBar>
      <extLst>
        <ext xmlns:x14="http://schemas.microsoft.com/office/spreadsheetml/2009/9/main" uri="{B025F937-C7B1-47D3-B67F-A62EFF666E3E}">
          <x14:id>{BD2646B1-01E2-A347-B8EC-E56643E7C162}</x14:id>
        </ext>
      </extLst>
    </cfRule>
    <cfRule type="dataBar" priority="532">
      <dataBar showValue="0">
        <cfvo type="min"/>
        <cfvo type="max"/>
        <color theme="1" tint="0.499984740745262"/>
      </dataBar>
      <extLst>
        <ext xmlns:x14="http://schemas.microsoft.com/office/spreadsheetml/2009/9/main" uri="{B025F937-C7B1-47D3-B67F-A62EFF666E3E}">
          <x14:id>{051478CC-3331-F040-9A17-11208A097CAD}</x14:id>
        </ext>
      </extLst>
    </cfRule>
  </conditionalFormatting>
  <conditionalFormatting sqref="K2126:K2128">
    <cfRule type="dataBar" priority="531">
      <dataBar>
        <cfvo type="min"/>
        <cfvo type="max"/>
        <color rgb="FF008AEF"/>
      </dataBar>
      <extLst>
        <ext xmlns:x14="http://schemas.microsoft.com/office/spreadsheetml/2009/9/main" uri="{B025F937-C7B1-47D3-B67F-A62EFF666E3E}">
          <x14:id>{80EEAE45-64E7-6241-B0D3-5FEEB1E2C954}</x14:id>
        </ext>
      </extLst>
    </cfRule>
    <cfRule type="dataBar" priority="530">
      <dataBar>
        <cfvo type="min"/>
        <cfvo type="max"/>
        <color theme="1" tint="0.499984740745262"/>
      </dataBar>
      <extLst>
        <ext xmlns:x14="http://schemas.microsoft.com/office/spreadsheetml/2009/9/main" uri="{B025F937-C7B1-47D3-B67F-A62EFF666E3E}">
          <x14:id>{CF6D85CE-23EE-9349-B4CC-4E9DFED0EB7D}</x14:id>
        </ext>
      </extLst>
    </cfRule>
    <cfRule type="dataBar" priority="529">
      <dataBar showValue="0">
        <cfvo type="min"/>
        <cfvo type="max"/>
        <color theme="1" tint="0.499984740745262"/>
      </dataBar>
      <extLst>
        <ext xmlns:x14="http://schemas.microsoft.com/office/spreadsheetml/2009/9/main" uri="{B025F937-C7B1-47D3-B67F-A62EFF666E3E}">
          <x14:id>{CB6374D6-1A97-CE44-842E-F378455F4A2C}</x14:id>
        </ext>
      </extLst>
    </cfRule>
  </conditionalFormatting>
  <conditionalFormatting sqref="K2130:K2134">
    <cfRule type="dataBar" priority="528">
      <dataBar>
        <cfvo type="min"/>
        <cfvo type="max"/>
        <color rgb="FF008AEF"/>
      </dataBar>
      <extLst>
        <ext xmlns:x14="http://schemas.microsoft.com/office/spreadsheetml/2009/9/main" uri="{B025F937-C7B1-47D3-B67F-A62EFF666E3E}">
          <x14:id>{CF213BFD-E99B-D043-B6EF-2F21EECE92BD}</x14:id>
        </ext>
      </extLst>
    </cfRule>
    <cfRule type="dataBar" priority="527">
      <dataBar>
        <cfvo type="min"/>
        <cfvo type="max"/>
        <color theme="1" tint="0.499984740745262"/>
      </dataBar>
      <extLst>
        <ext xmlns:x14="http://schemas.microsoft.com/office/spreadsheetml/2009/9/main" uri="{B025F937-C7B1-47D3-B67F-A62EFF666E3E}">
          <x14:id>{BD2AC769-F0FF-B141-951F-C51D280FE6D0}</x14:id>
        </ext>
      </extLst>
    </cfRule>
    <cfRule type="dataBar" priority="526">
      <dataBar showValue="0">
        <cfvo type="min"/>
        <cfvo type="max"/>
        <color theme="1" tint="0.499984740745262"/>
      </dataBar>
      <extLst>
        <ext xmlns:x14="http://schemas.microsoft.com/office/spreadsheetml/2009/9/main" uri="{B025F937-C7B1-47D3-B67F-A62EFF666E3E}">
          <x14:id>{8F27FDEA-FC0F-A64D-8298-F6C6579804E1}</x14:id>
        </ext>
      </extLst>
    </cfRule>
  </conditionalFormatting>
  <conditionalFormatting sqref="K2136:K2140">
    <cfRule type="dataBar" priority="525">
      <dataBar>
        <cfvo type="min"/>
        <cfvo type="max"/>
        <color rgb="FF008AEF"/>
      </dataBar>
      <extLst>
        <ext xmlns:x14="http://schemas.microsoft.com/office/spreadsheetml/2009/9/main" uri="{B025F937-C7B1-47D3-B67F-A62EFF666E3E}">
          <x14:id>{A393CE64-3B39-FA4A-9AF2-CAC3622879DB}</x14:id>
        </ext>
      </extLst>
    </cfRule>
    <cfRule type="dataBar" priority="524">
      <dataBar>
        <cfvo type="min"/>
        <cfvo type="max"/>
        <color theme="1" tint="0.499984740745262"/>
      </dataBar>
      <extLst>
        <ext xmlns:x14="http://schemas.microsoft.com/office/spreadsheetml/2009/9/main" uri="{B025F937-C7B1-47D3-B67F-A62EFF666E3E}">
          <x14:id>{B4A78331-4854-EE4E-9556-BB97951073D2}</x14:id>
        </ext>
      </extLst>
    </cfRule>
    <cfRule type="dataBar" priority="523">
      <dataBar showValue="0">
        <cfvo type="min"/>
        <cfvo type="max"/>
        <color theme="1" tint="0.499984740745262"/>
      </dataBar>
      <extLst>
        <ext xmlns:x14="http://schemas.microsoft.com/office/spreadsheetml/2009/9/main" uri="{B025F937-C7B1-47D3-B67F-A62EFF666E3E}">
          <x14:id>{A8FC719C-B666-C043-9FFF-1D2A29DBAFAB}</x14:id>
        </ext>
      </extLst>
    </cfRule>
  </conditionalFormatting>
  <conditionalFormatting sqref="K2142:K2148">
    <cfRule type="dataBar" priority="522">
      <dataBar>
        <cfvo type="min"/>
        <cfvo type="max"/>
        <color rgb="FF008AEF"/>
      </dataBar>
      <extLst>
        <ext xmlns:x14="http://schemas.microsoft.com/office/spreadsheetml/2009/9/main" uri="{B025F937-C7B1-47D3-B67F-A62EFF666E3E}">
          <x14:id>{83272232-8509-514C-BBFC-5C9B4202A056}</x14:id>
        </ext>
      </extLst>
    </cfRule>
    <cfRule type="dataBar" priority="521">
      <dataBar>
        <cfvo type="min"/>
        <cfvo type="max"/>
        <color theme="1" tint="0.499984740745262"/>
      </dataBar>
      <extLst>
        <ext xmlns:x14="http://schemas.microsoft.com/office/spreadsheetml/2009/9/main" uri="{B025F937-C7B1-47D3-B67F-A62EFF666E3E}">
          <x14:id>{5CBC0695-B0AF-704D-8695-13479A086C76}</x14:id>
        </ext>
      </extLst>
    </cfRule>
    <cfRule type="dataBar" priority="520">
      <dataBar showValue="0">
        <cfvo type="min"/>
        <cfvo type="max"/>
        <color theme="1" tint="0.499984740745262"/>
      </dataBar>
      <extLst>
        <ext xmlns:x14="http://schemas.microsoft.com/office/spreadsheetml/2009/9/main" uri="{B025F937-C7B1-47D3-B67F-A62EFF666E3E}">
          <x14:id>{7A8EA340-318B-EA4F-BFCC-55E3CBCE34DC}</x14:id>
        </ext>
      </extLst>
    </cfRule>
  </conditionalFormatting>
  <conditionalFormatting sqref="K2150">
    <cfRule type="dataBar" priority="519">
      <dataBar>
        <cfvo type="min"/>
        <cfvo type="max"/>
        <color rgb="FF008AEF"/>
      </dataBar>
      <extLst>
        <ext xmlns:x14="http://schemas.microsoft.com/office/spreadsheetml/2009/9/main" uri="{B025F937-C7B1-47D3-B67F-A62EFF666E3E}">
          <x14:id>{F5FCF357-ED7E-0B47-8E44-395B0C5A8EBF}</x14:id>
        </ext>
      </extLst>
    </cfRule>
    <cfRule type="dataBar" priority="518">
      <dataBar>
        <cfvo type="min"/>
        <cfvo type="max"/>
        <color theme="1" tint="0.499984740745262"/>
      </dataBar>
      <extLst>
        <ext xmlns:x14="http://schemas.microsoft.com/office/spreadsheetml/2009/9/main" uri="{B025F937-C7B1-47D3-B67F-A62EFF666E3E}">
          <x14:id>{5C7F8BA9-312A-4C45-97FE-866D0B530C3D}</x14:id>
        </ext>
      </extLst>
    </cfRule>
    <cfRule type="dataBar" priority="517">
      <dataBar showValue="0">
        <cfvo type="min"/>
        <cfvo type="max"/>
        <color theme="1" tint="0.499984740745262"/>
      </dataBar>
      <extLst>
        <ext xmlns:x14="http://schemas.microsoft.com/office/spreadsheetml/2009/9/main" uri="{B025F937-C7B1-47D3-B67F-A62EFF666E3E}">
          <x14:id>{6BDF1575-0BEB-EA4D-9B26-24FFA1EB60DB}</x14:id>
        </ext>
      </extLst>
    </cfRule>
  </conditionalFormatting>
  <conditionalFormatting sqref="K2152:K2167">
    <cfRule type="dataBar" priority="516">
      <dataBar>
        <cfvo type="min"/>
        <cfvo type="max"/>
        <color rgb="FF008AEF"/>
      </dataBar>
      <extLst>
        <ext xmlns:x14="http://schemas.microsoft.com/office/spreadsheetml/2009/9/main" uri="{B025F937-C7B1-47D3-B67F-A62EFF666E3E}">
          <x14:id>{C55E53AB-9F92-7240-8936-6B000AF5BED4}</x14:id>
        </ext>
      </extLst>
    </cfRule>
    <cfRule type="dataBar" priority="515">
      <dataBar>
        <cfvo type="min"/>
        <cfvo type="max"/>
        <color theme="1" tint="0.499984740745262"/>
      </dataBar>
      <extLst>
        <ext xmlns:x14="http://schemas.microsoft.com/office/spreadsheetml/2009/9/main" uri="{B025F937-C7B1-47D3-B67F-A62EFF666E3E}">
          <x14:id>{20A68679-4BF5-6B48-A5FC-6B835567EFFC}</x14:id>
        </ext>
      </extLst>
    </cfRule>
    <cfRule type="dataBar" priority="514">
      <dataBar showValue="0">
        <cfvo type="min"/>
        <cfvo type="max"/>
        <color theme="1" tint="0.499984740745262"/>
      </dataBar>
      <extLst>
        <ext xmlns:x14="http://schemas.microsoft.com/office/spreadsheetml/2009/9/main" uri="{B025F937-C7B1-47D3-B67F-A62EFF666E3E}">
          <x14:id>{67E8C65D-BEE2-0645-93D1-4938CC593F54}</x14:id>
        </ext>
      </extLst>
    </cfRule>
  </conditionalFormatting>
  <conditionalFormatting sqref="K2169:K2183">
    <cfRule type="dataBar" priority="511">
      <dataBar showValue="0">
        <cfvo type="min"/>
        <cfvo type="max"/>
        <color theme="1" tint="0.499984740745262"/>
      </dataBar>
      <extLst>
        <ext xmlns:x14="http://schemas.microsoft.com/office/spreadsheetml/2009/9/main" uri="{B025F937-C7B1-47D3-B67F-A62EFF666E3E}">
          <x14:id>{36BAAC68-FDD6-2448-9AAA-66764CFBE6DE}</x14:id>
        </ext>
      </extLst>
    </cfRule>
    <cfRule type="dataBar" priority="512">
      <dataBar>
        <cfvo type="min"/>
        <cfvo type="max"/>
        <color theme="1" tint="0.499984740745262"/>
      </dataBar>
      <extLst>
        <ext xmlns:x14="http://schemas.microsoft.com/office/spreadsheetml/2009/9/main" uri="{B025F937-C7B1-47D3-B67F-A62EFF666E3E}">
          <x14:id>{3DFF13C8-4EF1-944D-908B-28FDBD1277E5}</x14:id>
        </ext>
      </extLst>
    </cfRule>
    <cfRule type="dataBar" priority="513">
      <dataBar>
        <cfvo type="min"/>
        <cfvo type="max"/>
        <color rgb="FF008AEF"/>
      </dataBar>
      <extLst>
        <ext xmlns:x14="http://schemas.microsoft.com/office/spreadsheetml/2009/9/main" uri="{B025F937-C7B1-47D3-B67F-A62EFF666E3E}">
          <x14:id>{BFB1162D-98F7-6640-AD26-8E57414201C0}</x14:id>
        </ext>
      </extLst>
    </cfRule>
  </conditionalFormatting>
  <conditionalFormatting sqref="K2185:K2192">
    <cfRule type="dataBar" priority="510">
      <dataBar>
        <cfvo type="min"/>
        <cfvo type="max"/>
        <color rgb="FF008AEF"/>
      </dataBar>
      <extLst>
        <ext xmlns:x14="http://schemas.microsoft.com/office/spreadsheetml/2009/9/main" uri="{B025F937-C7B1-47D3-B67F-A62EFF666E3E}">
          <x14:id>{37250371-559E-C143-8345-AF48A3A6951F}</x14:id>
        </ext>
      </extLst>
    </cfRule>
    <cfRule type="dataBar" priority="509">
      <dataBar>
        <cfvo type="min"/>
        <cfvo type="max"/>
        <color theme="1" tint="0.499984740745262"/>
      </dataBar>
      <extLst>
        <ext xmlns:x14="http://schemas.microsoft.com/office/spreadsheetml/2009/9/main" uri="{B025F937-C7B1-47D3-B67F-A62EFF666E3E}">
          <x14:id>{2708948F-B70B-D74A-A471-9DEFF319B781}</x14:id>
        </ext>
      </extLst>
    </cfRule>
    <cfRule type="dataBar" priority="508">
      <dataBar showValue="0">
        <cfvo type="min"/>
        <cfvo type="max"/>
        <color theme="1" tint="0.499984740745262"/>
      </dataBar>
      <extLst>
        <ext xmlns:x14="http://schemas.microsoft.com/office/spreadsheetml/2009/9/main" uri="{B025F937-C7B1-47D3-B67F-A62EFF666E3E}">
          <x14:id>{400D03A2-ADEA-E94F-AE77-DC229DDEA94F}</x14:id>
        </ext>
      </extLst>
    </cfRule>
  </conditionalFormatting>
  <conditionalFormatting sqref="K2194:K2196">
    <cfRule type="dataBar" priority="507">
      <dataBar>
        <cfvo type="min"/>
        <cfvo type="max"/>
        <color rgb="FF008AEF"/>
      </dataBar>
      <extLst>
        <ext xmlns:x14="http://schemas.microsoft.com/office/spreadsheetml/2009/9/main" uri="{B025F937-C7B1-47D3-B67F-A62EFF666E3E}">
          <x14:id>{8B0BDA85-27F9-B346-9FBE-51C61533A332}</x14:id>
        </ext>
      </extLst>
    </cfRule>
    <cfRule type="dataBar" priority="506">
      <dataBar>
        <cfvo type="min"/>
        <cfvo type="max"/>
        <color theme="1" tint="0.499984740745262"/>
      </dataBar>
      <extLst>
        <ext xmlns:x14="http://schemas.microsoft.com/office/spreadsheetml/2009/9/main" uri="{B025F937-C7B1-47D3-B67F-A62EFF666E3E}">
          <x14:id>{0DAC8FA1-C35D-B84B-99CA-2C7341F86CF1}</x14:id>
        </ext>
      </extLst>
    </cfRule>
    <cfRule type="dataBar" priority="505">
      <dataBar showValue="0">
        <cfvo type="min"/>
        <cfvo type="max"/>
        <color theme="1" tint="0.499984740745262"/>
      </dataBar>
      <extLst>
        <ext xmlns:x14="http://schemas.microsoft.com/office/spreadsheetml/2009/9/main" uri="{B025F937-C7B1-47D3-B67F-A62EFF666E3E}">
          <x14:id>{6D4DCE70-1879-E544-9BF9-5A65A48F413F}</x14:id>
        </ext>
      </extLst>
    </cfRule>
  </conditionalFormatting>
  <conditionalFormatting sqref="K2198">
    <cfRule type="dataBar" priority="504">
      <dataBar>
        <cfvo type="min"/>
        <cfvo type="max"/>
        <color rgb="FF008AEF"/>
      </dataBar>
      <extLst>
        <ext xmlns:x14="http://schemas.microsoft.com/office/spreadsheetml/2009/9/main" uri="{B025F937-C7B1-47D3-B67F-A62EFF666E3E}">
          <x14:id>{2A895F13-3FAD-0148-9F29-C13AE750A74C}</x14:id>
        </ext>
      </extLst>
    </cfRule>
    <cfRule type="dataBar" priority="503">
      <dataBar>
        <cfvo type="min"/>
        <cfvo type="max"/>
        <color theme="1" tint="0.499984740745262"/>
      </dataBar>
      <extLst>
        <ext xmlns:x14="http://schemas.microsoft.com/office/spreadsheetml/2009/9/main" uri="{B025F937-C7B1-47D3-B67F-A62EFF666E3E}">
          <x14:id>{2122307A-DB24-9B42-8466-A2814EC077AD}</x14:id>
        </ext>
      </extLst>
    </cfRule>
    <cfRule type="dataBar" priority="502">
      <dataBar showValue="0">
        <cfvo type="min"/>
        <cfvo type="max"/>
        <color theme="1" tint="0.499984740745262"/>
      </dataBar>
      <extLst>
        <ext xmlns:x14="http://schemas.microsoft.com/office/spreadsheetml/2009/9/main" uri="{B025F937-C7B1-47D3-B67F-A62EFF666E3E}">
          <x14:id>{EF9CBF59-26D8-9940-A27D-26B9A127D10D}</x14:id>
        </ext>
      </extLst>
    </cfRule>
  </conditionalFormatting>
  <conditionalFormatting sqref="K2200:K2210">
    <cfRule type="dataBar" priority="501">
      <dataBar>
        <cfvo type="min"/>
        <cfvo type="max"/>
        <color rgb="FF008AEF"/>
      </dataBar>
      <extLst>
        <ext xmlns:x14="http://schemas.microsoft.com/office/spreadsheetml/2009/9/main" uri="{B025F937-C7B1-47D3-B67F-A62EFF666E3E}">
          <x14:id>{0CE7E88D-9738-1441-9131-D5AF4FFB5CBD}</x14:id>
        </ext>
      </extLst>
    </cfRule>
    <cfRule type="dataBar" priority="500">
      <dataBar>
        <cfvo type="min"/>
        <cfvo type="max"/>
        <color theme="1" tint="0.499984740745262"/>
      </dataBar>
      <extLst>
        <ext xmlns:x14="http://schemas.microsoft.com/office/spreadsheetml/2009/9/main" uri="{B025F937-C7B1-47D3-B67F-A62EFF666E3E}">
          <x14:id>{B3A6F30D-94DE-CB49-965C-4293897A503B}</x14:id>
        </ext>
      </extLst>
    </cfRule>
    <cfRule type="dataBar" priority="499">
      <dataBar showValue="0">
        <cfvo type="min"/>
        <cfvo type="max"/>
        <color theme="1" tint="0.499984740745262"/>
      </dataBar>
      <extLst>
        <ext xmlns:x14="http://schemas.microsoft.com/office/spreadsheetml/2009/9/main" uri="{B025F937-C7B1-47D3-B67F-A62EFF666E3E}">
          <x14:id>{4621EA32-EFAD-9F43-BC6E-B948FB7D9B10}</x14:id>
        </ext>
      </extLst>
    </cfRule>
  </conditionalFormatting>
  <conditionalFormatting sqref="K2212:K2218">
    <cfRule type="dataBar" priority="498">
      <dataBar>
        <cfvo type="min"/>
        <cfvo type="max"/>
        <color rgb="FF008AEF"/>
      </dataBar>
      <extLst>
        <ext xmlns:x14="http://schemas.microsoft.com/office/spreadsheetml/2009/9/main" uri="{B025F937-C7B1-47D3-B67F-A62EFF666E3E}">
          <x14:id>{CAAC8684-2DA0-CA4C-8D93-325372008279}</x14:id>
        </ext>
      </extLst>
    </cfRule>
    <cfRule type="dataBar" priority="497">
      <dataBar>
        <cfvo type="min"/>
        <cfvo type="max"/>
        <color theme="1" tint="0.499984740745262"/>
      </dataBar>
      <extLst>
        <ext xmlns:x14="http://schemas.microsoft.com/office/spreadsheetml/2009/9/main" uri="{B025F937-C7B1-47D3-B67F-A62EFF666E3E}">
          <x14:id>{7DEEB2E7-8933-3C48-A39D-B6BFED7C8C8B}</x14:id>
        </ext>
      </extLst>
    </cfRule>
    <cfRule type="dataBar" priority="496">
      <dataBar showValue="0">
        <cfvo type="min"/>
        <cfvo type="max"/>
        <color theme="1" tint="0.499984740745262"/>
      </dataBar>
      <extLst>
        <ext xmlns:x14="http://schemas.microsoft.com/office/spreadsheetml/2009/9/main" uri="{B025F937-C7B1-47D3-B67F-A62EFF666E3E}">
          <x14:id>{E5FA9EA4-32C1-8341-8A69-5CE613DB03E4}</x14:id>
        </ext>
      </extLst>
    </cfRule>
  </conditionalFormatting>
  <conditionalFormatting sqref="K2220:K2242">
    <cfRule type="dataBar" priority="495">
      <dataBar>
        <cfvo type="min"/>
        <cfvo type="max"/>
        <color rgb="FF008AEF"/>
      </dataBar>
      <extLst>
        <ext xmlns:x14="http://schemas.microsoft.com/office/spreadsheetml/2009/9/main" uri="{B025F937-C7B1-47D3-B67F-A62EFF666E3E}">
          <x14:id>{C8852895-21A3-4143-81DD-3E84BF126737}</x14:id>
        </ext>
      </extLst>
    </cfRule>
    <cfRule type="dataBar" priority="494">
      <dataBar>
        <cfvo type="min"/>
        <cfvo type="max"/>
        <color theme="1" tint="0.499984740745262"/>
      </dataBar>
      <extLst>
        <ext xmlns:x14="http://schemas.microsoft.com/office/spreadsheetml/2009/9/main" uri="{B025F937-C7B1-47D3-B67F-A62EFF666E3E}">
          <x14:id>{B8BBE3A9-3CB1-6144-93F0-0CFC377C384F}</x14:id>
        </ext>
      </extLst>
    </cfRule>
    <cfRule type="dataBar" priority="493">
      <dataBar showValue="0">
        <cfvo type="min"/>
        <cfvo type="max"/>
        <color theme="1" tint="0.499984740745262"/>
      </dataBar>
      <extLst>
        <ext xmlns:x14="http://schemas.microsoft.com/office/spreadsheetml/2009/9/main" uri="{B025F937-C7B1-47D3-B67F-A62EFF666E3E}">
          <x14:id>{DA73154A-3B1E-EF47-99B2-123D9D3EECFC}</x14:id>
        </ext>
      </extLst>
    </cfRule>
  </conditionalFormatting>
  <conditionalFormatting sqref="K2244:K2259">
    <cfRule type="dataBar" priority="490">
      <dataBar showValue="0">
        <cfvo type="min"/>
        <cfvo type="max"/>
        <color theme="1" tint="0.499984740745262"/>
      </dataBar>
      <extLst>
        <ext xmlns:x14="http://schemas.microsoft.com/office/spreadsheetml/2009/9/main" uri="{B025F937-C7B1-47D3-B67F-A62EFF666E3E}">
          <x14:id>{21514B83-0354-714C-A941-FD75865AEEEF}</x14:id>
        </ext>
      </extLst>
    </cfRule>
    <cfRule type="dataBar" priority="491">
      <dataBar>
        <cfvo type="min"/>
        <cfvo type="max"/>
        <color theme="1" tint="0.499984740745262"/>
      </dataBar>
      <extLst>
        <ext xmlns:x14="http://schemas.microsoft.com/office/spreadsheetml/2009/9/main" uri="{B025F937-C7B1-47D3-B67F-A62EFF666E3E}">
          <x14:id>{2D0839E8-EEAF-4849-B23B-3D285EE19EF7}</x14:id>
        </ext>
      </extLst>
    </cfRule>
    <cfRule type="dataBar" priority="492">
      <dataBar>
        <cfvo type="min"/>
        <cfvo type="max"/>
        <color rgb="FF008AEF"/>
      </dataBar>
      <extLst>
        <ext xmlns:x14="http://schemas.microsoft.com/office/spreadsheetml/2009/9/main" uri="{B025F937-C7B1-47D3-B67F-A62EFF666E3E}">
          <x14:id>{5BD7C374-0199-DD47-9D88-404BE66409D6}</x14:id>
        </ext>
      </extLst>
    </cfRule>
  </conditionalFormatting>
  <conditionalFormatting sqref="K2261:K2267">
    <cfRule type="dataBar" priority="489">
      <dataBar>
        <cfvo type="min"/>
        <cfvo type="max"/>
        <color rgb="FF008AEF"/>
      </dataBar>
      <extLst>
        <ext xmlns:x14="http://schemas.microsoft.com/office/spreadsheetml/2009/9/main" uri="{B025F937-C7B1-47D3-B67F-A62EFF666E3E}">
          <x14:id>{592CED57-467D-5840-96C5-454772686B5C}</x14:id>
        </ext>
      </extLst>
    </cfRule>
    <cfRule type="dataBar" priority="488">
      <dataBar>
        <cfvo type="min"/>
        <cfvo type="max"/>
        <color theme="1" tint="0.499984740745262"/>
      </dataBar>
      <extLst>
        <ext xmlns:x14="http://schemas.microsoft.com/office/spreadsheetml/2009/9/main" uri="{B025F937-C7B1-47D3-B67F-A62EFF666E3E}">
          <x14:id>{828A9F71-BD11-9243-B3C1-CAC31CA53536}</x14:id>
        </ext>
      </extLst>
    </cfRule>
    <cfRule type="dataBar" priority="487">
      <dataBar showValue="0">
        <cfvo type="min"/>
        <cfvo type="max"/>
        <color theme="1" tint="0.499984740745262"/>
      </dataBar>
      <extLst>
        <ext xmlns:x14="http://schemas.microsoft.com/office/spreadsheetml/2009/9/main" uri="{B025F937-C7B1-47D3-B67F-A62EFF666E3E}">
          <x14:id>{24BEB7B3-F2A7-2E41-A81F-4BD086377A6E}</x14:id>
        </ext>
      </extLst>
    </cfRule>
  </conditionalFormatting>
  <conditionalFormatting sqref="K2269:K2280">
    <cfRule type="dataBar" priority="486">
      <dataBar>
        <cfvo type="min"/>
        <cfvo type="max"/>
        <color rgb="FF008AEF"/>
      </dataBar>
      <extLst>
        <ext xmlns:x14="http://schemas.microsoft.com/office/spreadsheetml/2009/9/main" uri="{B025F937-C7B1-47D3-B67F-A62EFF666E3E}">
          <x14:id>{63016FEF-50AF-C14A-B3CE-CBE6EF2D4112}</x14:id>
        </ext>
      </extLst>
    </cfRule>
    <cfRule type="dataBar" priority="485">
      <dataBar>
        <cfvo type="min"/>
        <cfvo type="max"/>
        <color theme="1" tint="0.499984740745262"/>
      </dataBar>
      <extLst>
        <ext xmlns:x14="http://schemas.microsoft.com/office/spreadsheetml/2009/9/main" uri="{B025F937-C7B1-47D3-B67F-A62EFF666E3E}">
          <x14:id>{D00AFF7A-4649-A541-A3E8-395B8915D1CE}</x14:id>
        </ext>
      </extLst>
    </cfRule>
    <cfRule type="dataBar" priority="484">
      <dataBar showValue="0">
        <cfvo type="min"/>
        <cfvo type="max"/>
        <color theme="1" tint="0.499984740745262"/>
      </dataBar>
      <extLst>
        <ext xmlns:x14="http://schemas.microsoft.com/office/spreadsheetml/2009/9/main" uri="{B025F937-C7B1-47D3-B67F-A62EFF666E3E}">
          <x14:id>{29188BDF-4825-7540-83CF-591F18A6AE90}</x14:id>
        </ext>
      </extLst>
    </cfRule>
  </conditionalFormatting>
  <conditionalFormatting sqref="K2282:K2284">
    <cfRule type="dataBar" priority="483">
      <dataBar>
        <cfvo type="min"/>
        <cfvo type="max"/>
        <color rgb="FF008AEF"/>
      </dataBar>
      <extLst>
        <ext xmlns:x14="http://schemas.microsoft.com/office/spreadsheetml/2009/9/main" uri="{B025F937-C7B1-47D3-B67F-A62EFF666E3E}">
          <x14:id>{30C424BF-B495-FB46-A0E4-1A01D2DE7637}</x14:id>
        </ext>
      </extLst>
    </cfRule>
    <cfRule type="dataBar" priority="482">
      <dataBar>
        <cfvo type="min"/>
        <cfvo type="max"/>
        <color theme="1" tint="0.499984740745262"/>
      </dataBar>
      <extLst>
        <ext xmlns:x14="http://schemas.microsoft.com/office/spreadsheetml/2009/9/main" uri="{B025F937-C7B1-47D3-B67F-A62EFF666E3E}">
          <x14:id>{056D2B11-6C73-3041-A863-D523FE961228}</x14:id>
        </ext>
      </extLst>
    </cfRule>
    <cfRule type="dataBar" priority="481">
      <dataBar showValue="0">
        <cfvo type="min"/>
        <cfvo type="max"/>
        <color theme="1" tint="0.499984740745262"/>
      </dataBar>
      <extLst>
        <ext xmlns:x14="http://schemas.microsoft.com/office/spreadsheetml/2009/9/main" uri="{B025F937-C7B1-47D3-B67F-A62EFF666E3E}">
          <x14:id>{C06BA420-A2A7-AD48-9630-21FC27693861}</x14:id>
        </ext>
      </extLst>
    </cfRule>
  </conditionalFormatting>
  <conditionalFormatting sqref="K2287:K2388">
    <cfRule type="dataBar" priority="479">
      <dataBar>
        <cfvo type="min"/>
        <cfvo type="max"/>
        <color theme="1" tint="0.499984740745262"/>
      </dataBar>
      <extLst>
        <ext xmlns:x14="http://schemas.microsoft.com/office/spreadsheetml/2009/9/main" uri="{B025F937-C7B1-47D3-B67F-A62EFF666E3E}">
          <x14:id>{F1146695-2BBA-FC42-A7F8-31976D8DC182}</x14:id>
        </ext>
      </extLst>
    </cfRule>
    <cfRule type="dataBar" priority="480">
      <dataBar>
        <cfvo type="min"/>
        <cfvo type="max"/>
        <color rgb="FF008AEF"/>
      </dataBar>
      <extLst>
        <ext xmlns:x14="http://schemas.microsoft.com/office/spreadsheetml/2009/9/main" uri="{B025F937-C7B1-47D3-B67F-A62EFF666E3E}">
          <x14:id>{DB6FF37A-7A27-964E-A22F-EF0D453AF364}</x14:id>
        </ext>
      </extLst>
    </cfRule>
    <cfRule type="dataBar" priority="478">
      <dataBar showValue="0">
        <cfvo type="min"/>
        <cfvo type="max"/>
        <color theme="1" tint="0.499984740745262"/>
      </dataBar>
      <extLst>
        <ext xmlns:x14="http://schemas.microsoft.com/office/spreadsheetml/2009/9/main" uri="{B025F937-C7B1-47D3-B67F-A62EFF666E3E}">
          <x14:id>{C3B3402B-B290-7B4F-A432-D4A753EC160F}</x14:id>
        </ext>
      </extLst>
    </cfRule>
  </conditionalFormatting>
  <conditionalFormatting sqref="N6:N9">
    <cfRule type="dataBar" priority="1547">
      <dataBar showValue="0">
        <cfvo type="min"/>
        <cfvo type="max"/>
        <color theme="1" tint="0.499984740745262"/>
      </dataBar>
      <extLst>
        <ext xmlns:x14="http://schemas.microsoft.com/office/spreadsheetml/2009/9/main" uri="{B025F937-C7B1-47D3-B67F-A62EFF666E3E}">
          <x14:id>{C30B4FDB-42CB-424C-8545-0E5B5D71049F}</x14:id>
        </ext>
      </extLst>
    </cfRule>
    <cfRule type="dataBar" priority="1548">
      <dataBar>
        <cfvo type="min"/>
        <cfvo type="max"/>
        <color theme="1" tint="0.499984740745262"/>
      </dataBar>
      <extLst>
        <ext xmlns:x14="http://schemas.microsoft.com/office/spreadsheetml/2009/9/main" uri="{B025F937-C7B1-47D3-B67F-A62EFF666E3E}">
          <x14:id>{73B12D32-AEE8-6D4F-AEFE-8091C88BE04B}</x14:id>
        </ext>
      </extLst>
    </cfRule>
    <cfRule type="dataBar" priority="1549">
      <dataBar>
        <cfvo type="min"/>
        <cfvo type="max"/>
        <color theme="1" tint="0.499984740745262"/>
      </dataBar>
      <extLst>
        <ext xmlns:x14="http://schemas.microsoft.com/office/spreadsheetml/2009/9/main" uri="{B025F937-C7B1-47D3-B67F-A62EFF666E3E}">
          <x14:id>{640923DB-FFBE-4148-9046-927784E32436}</x14:id>
        </ext>
      </extLst>
    </cfRule>
    <cfRule type="dataBar" priority="1550">
      <dataBar>
        <cfvo type="min"/>
        <cfvo type="max"/>
        <color theme="1" tint="0.499984740745262"/>
      </dataBar>
      <extLst>
        <ext xmlns:x14="http://schemas.microsoft.com/office/spreadsheetml/2009/9/main" uri="{B025F937-C7B1-47D3-B67F-A62EFF666E3E}">
          <x14:id>{BBA2C48A-2D92-7A47-85BE-45EE59D44EF1}</x14:id>
        </ext>
      </extLst>
    </cfRule>
    <cfRule type="dataBar" priority="1551">
      <dataBar>
        <cfvo type="min"/>
        <cfvo type="max"/>
        <color rgb="FF008AEF"/>
      </dataBar>
      <extLst>
        <ext xmlns:x14="http://schemas.microsoft.com/office/spreadsheetml/2009/9/main" uri="{B025F937-C7B1-47D3-B67F-A62EFF666E3E}">
          <x14:id>{F1E6AA9B-6A28-4648-B0F3-F7B2B473241A}</x14:id>
        </ext>
      </extLst>
    </cfRule>
  </conditionalFormatting>
  <conditionalFormatting sqref="N11:N23">
    <cfRule type="dataBar" priority="1556">
      <dataBar>
        <cfvo type="min"/>
        <cfvo type="max"/>
        <color rgb="FF008AEF"/>
      </dataBar>
      <extLst>
        <ext xmlns:x14="http://schemas.microsoft.com/office/spreadsheetml/2009/9/main" uri="{B025F937-C7B1-47D3-B67F-A62EFF666E3E}">
          <x14:id>{1A93751D-1DC4-1041-96B7-A7C583CF53FE}</x14:id>
        </ext>
      </extLst>
    </cfRule>
    <cfRule type="dataBar" priority="1552">
      <dataBar showValue="0">
        <cfvo type="min"/>
        <cfvo type="max"/>
        <color theme="1" tint="0.499984740745262"/>
      </dataBar>
      <extLst>
        <ext xmlns:x14="http://schemas.microsoft.com/office/spreadsheetml/2009/9/main" uri="{B025F937-C7B1-47D3-B67F-A62EFF666E3E}">
          <x14:id>{F5C66B66-8C1F-DF48-9A91-26A8DBC76A14}</x14:id>
        </ext>
      </extLst>
    </cfRule>
    <cfRule type="dataBar" priority="1553">
      <dataBar>
        <cfvo type="min"/>
        <cfvo type="max"/>
        <color theme="1" tint="0.499984740745262"/>
      </dataBar>
      <extLst>
        <ext xmlns:x14="http://schemas.microsoft.com/office/spreadsheetml/2009/9/main" uri="{B025F937-C7B1-47D3-B67F-A62EFF666E3E}">
          <x14:id>{331DD39B-C26B-4D4E-81E6-D39845B264B2}</x14:id>
        </ext>
      </extLst>
    </cfRule>
    <cfRule type="dataBar" priority="1554">
      <dataBar>
        <cfvo type="min"/>
        <cfvo type="max"/>
        <color theme="1" tint="0.499984740745262"/>
      </dataBar>
      <extLst>
        <ext xmlns:x14="http://schemas.microsoft.com/office/spreadsheetml/2009/9/main" uri="{B025F937-C7B1-47D3-B67F-A62EFF666E3E}">
          <x14:id>{BB43C6F0-400E-6F45-A4CE-7EF1CF5C44EC}</x14:id>
        </ext>
      </extLst>
    </cfRule>
    <cfRule type="dataBar" priority="1555">
      <dataBar>
        <cfvo type="min"/>
        <cfvo type="max"/>
        <color theme="1" tint="0.499984740745262"/>
      </dataBar>
      <extLst>
        <ext xmlns:x14="http://schemas.microsoft.com/office/spreadsheetml/2009/9/main" uri="{B025F937-C7B1-47D3-B67F-A62EFF666E3E}">
          <x14:id>{DF440497-C4FE-3A4A-9597-15F5B839137B}</x14:id>
        </ext>
      </extLst>
    </cfRule>
  </conditionalFormatting>
  <conditionalFormatting sqref="N25:N28">
    <cfRule type="dataBar" priority="1558">
      <dataBar>
        <cfvo type="min"/>
        <cfvo type="max"/>
        <color theme="1" tint="0.499984740745262"/>
      </dataBar>
      <extLst>
        <ext xmlns:x14="http://schemas.microsoft.com/office/spreadsheetml/2009/9/main" uri="{B025F937-C7B1-47D3-B67F-A62EFF666E3E}">
          <x14:id>{8664D088-705B-4C4B-9571-B93A327F9C2C}</x14:id>
        </ext>
      </extLst>
    </cfRule>
    <cfRule type="dataBar" priority="1559">
      <dataBar>
        <cfvo type="min"/>
        <cfvo type="max"/>
        <color theme="1" tint="0.499984740745262"/>
      </dataBar>
      <extLst>
        <ext xmlns:x14="http://schemas.microsoft.com/office/spreadsheetml/2009/9/main" uri="{B025F937-C7B1-47D3-B67F-A62EFF666E3E}">
          <x14:id>{6955C189-C47E-354A-A8BC-904A18F0A355}</x14:id>
        </ext>
      </extLst>
    </cfRule>
    <cfRule type="dataBar" priority="1560">
      <dataBar>
        <cfvo type="min"/>
        <cfvo type="max"/>
        <color theme="1" tint="0.499984740745262"/>
      </dataBar>
      <extLst>
        <ext xmlns:x14="http://schemas.microsoft.com/office/spreadsheetml/2009/9/main" uri="{B025F937-C7B1-47D3-B67F-A62EFF666E3E}">
          <x14:id>{4B59C261-B581-BC4B-8E1B-4F2528455F4A}</x14:id>
        </ext>
      </extLst>
    </cfRule>
    <cfRule type="dataBar" priority="1561">
      <dataBar>
        <cfvo type="min"/>
        <cfvo type="max"/>
        <color rgb="FF008AEF"/>
      </dataBar>
      <extLst>
        <ext xmlns:x14="http://schemas.microsoft.com/office/spreadsheetml/2009/9/main" uri="{B025F937-C7B1-47D3-B67F-A62EFF666E3E}">
          <x14:id>{285A05C7-9B86-174E-8852-E754FDD04A72}</x14:id>
        </ext>
      </extLst>
    </cfRule>
    <cfRule type="dataBar" priority="1557">
      <dataBar showValue="0">
        <cfvo type="min"/>
        <cfvo type="max"/>
        <color theme="1" tint="0.499984740745262"/>
      </dataBar>
      <extLst>
        <ext xmlns:x14="http://schemas.microsoft.com/office/spreadsheetml/2009/9/main" uri="{B025F937-C7B1-47D3-B67F-A62EFF666E3E}">
          <x14:id>{477A0D59-97F4-D545-A098-421E27082DFF}</x14:id>
        </ext>
      </extLst>
    </cfRule>
  </conditionalFormatting>
  <conditionalFormatting sqref="N30:N45">
    <cfRule type="dataBar" priority="1562">
      <dataBar showValue="0">
        <cfvo type="min"/>
        <cfvo type="max"/>
        <color theme="1" tint="0.499984740745262"/>
      </dataBar>
      <extLst>
        <ext xmlns:x14="http://schemas.microsoft.com/office/spreadsheetml/2009/9/main" uri="{B025F937-C7B1-47D3-B67F-A62EFF666E3E}">
          <x14:id>{E4543082-AF3D-2541-8D50-A381BDA6AB49}</x14:id>
        </ext>
      </extLst>
    </cfRule>
    <cfRule type="dataBar" priority="1563">
      <dataBar>
        <cfvo type="min"/>
        <cfvo type="max"/>
        <color theme="1" tint="0.499984740745262"/>
      </dataBar>
      <extLst>
        <ext xmlns:x14="http://schemas.microsoft.com/office/spreadsheetml/2009/9/main" uri="{B025F937-C7B1-47D3-B67F-A62EFF666E3E}">
          <x14:id>{43FD4636-2323-C74B-87B8-14DC60C9243F}</x14:id>
        </ext>
      </extLst>
    </cfRule>
    <cfRule type="dataBar" priority="1564">
      <dataBar>
        <cfvo type="min"/>
        <cfvo type="max"/>
        <color theme="1" tint="0.499984740745262"/>
      </dataBar>
      <extLst>
        <ext xmlns:x14="http://schemas.microsoft.com/office/spreadsheetml/2009/9/main" uri="{B025F937-C7B1-47D3-B67F-A62EFF666E3E}">
          <x14:id>{D763CCAB-4706-724B-BEB0-3BE8B3CB946A}</x14:id>
        </ext>
      </extLst>
    </cfRule>
    <cfRule type="dataBar" priority="1565">
      <dataBar>
        <cfvo type="min"/>
        <cfvo type="max"/>
        <color theme="1" tint="0.499984740745262"/>
      </dataBar>
      <extLst>
        <ext xmlns:x14="http://schemas.microsoft.com/office/spreadsheetml/2009/9/main" uri="{B025F937-C7B1-47D3-B67F-A62EFF666E3E}">
          <x14:id>{530DF2BA-E034-4A41-B331-8BD387C6CFAE}</x14:id>
        </ext>
      </extLst>
    </cfRule>
    <cfRule type="dataBar" priority="1566">
      <dataBar>
        <cfvo type="min"/>
        <cfvo type="max"/>
        <color rgb="FF008AEF"/>
      </dataBar>
      <extLst>
        <ext xmlns:x14="http://schemas.microsoft.com/office/spreadsheetml/2009/9/main" uri="{B025F937-C7B1-47D3-B67F-A62EFF666E3E}">
          <x14:id>{5C22B3AB-ABEE-E943-91E1-3A533E935B30}</x14:id>
        </ext>
      </extLst>
    </cfRule>
  </conditionalFormatting>
  <conditionalFormatting sqref="N48:N60">
    <cfRule type="dataBar" priority="1571">
      <dataBar>
        <cfvo type="min"/>
        <cfvo type="max"/>
        <color rgb="FF008AEF"/>
      </dataBar>
      <extLst>
        <ext xmlns:x14="http://schemas.microsoft.com/office/spreadsheetml/2009/9/main" uri="{B025F937-C7B1-47D3-B67F-A62EFF666E3E}">
          <x14:id>{F34E3FFB-3E1E-A746-B87F-D8731A33B8F8}</x14:id>
        </ext>
      </extLst>
    </cfRule>
    <cfRule type="dataBar" priority="1567">
      <dataBar showValue="0">
        <cfvo type="min"/>
        <cfvo type="max"/>
        <color theme="1" tint="0.499984740745262"/>
      </dataBar>
      <extLst>
        <ext xmlns:x14="http://schemas.microsoft.com/office/spreadsheetml/2009/9/main" uri="{B025F937-C7B1-47D3-B67F-A62EFF666E3E}">
          <x14:id>{4482DBA8-94D5-7B44-A141-7FE2176B1488}</x14:id>
        </ext>
      </extLst>
    </cfRule>
    <cfRule type="dataBar" priority="1568">
      <dataBar>
        <cfvo type="min"/>
        <cfvo type="max"/>
        <color theme="1" tint="0.499984740745262"/>
      </dataBar>
      <extLst>
        <ext xmlns:x14="http://schemas.microsoft.com/office/spreadsheetml/2009/9/main" uri="{B025F937-C7B1-47D3-B67F-A62EFF666E3E}">
          <x14:id>{9234454A-BFC6-0246-AB83-3816FC912B8D}</x14:id>
        </ext>
      </extLst>
    </cfRule>
    <cfRule type="dataBar" priority="1569">
      <dataBar>
        <cfvo type="min"/>
        <cfvo type="max"/>
        <color theme="1" tint="0.499984740745262"/>
      </dataBar>
      <extLst>
        <ext xmlns:x14="http://schemas.microsoft.com/office/spreadsheetml/2009/9/main" uri="{B025F937-C7B1-47D3-B67F-A62EFF666E3E}">
          <x14:id>{18A91263-E9C5-544F-A0DB-170716042865}</x14:id>
        </ext>
      </extLst>
    </cfRule>
    <cfRule type="dataBar" priority="1570">
      <dataBar>
        <cfvo type="min"/>
        <cfvo type="max"/>
        <color theme="1" tint="0.499984740745262"/>
      </dataBar>
      <extLst>
        <ext xmlns:x14="http://schemas.microsoft.com/office/spreadsheetml/2009/9/main" uri="{B025F937-C7B1-47D3-B67F-A62EFF666E3E}">
          <x14:id>{3146ABE2-ED14-F844-99BC-D885126D482F}</x14:id>
        </ext>
      </extLst>
    </cfRule>
  </conditionalFormatting>
  <conditionalFormatting sqref="N63:N67">
    <cfRule type="dataBar" priority="1574">
      <dataBar>
        <cfvo type="min"/>
        <cfvo type="max"/>
        <color theme="1" tint="0.499984740745262"/>
      </dataBar>
      <extLst>
        <ext xmlns:x14="http://schemas.microsoft.com/office/spreadsheetml/2009/9/main" uri="{B025F937-C7B1-47D3-B67F-A62EFF666E3E}">
          <x14:id>{C590E588-CACC-4247-A240-19C5F3B0D195}</x14:id>
        </ext>
      </extLst>
    </cfRule>
    <cfRule type="dataBar" priority="1572">
      <dataBar showValue="0">
        <cfvo type="min"/>
        <cfvo type="max"/>
        <color theme="1" tint="0.499984740745262"/>
      </dataBar>
      <extLst>
        <ext xmlns:x14="http://schemas.microsoft.com/office/spreadsheetml/2009/9/main" uri="{B025F937-C7B1-47D3-B67F-A62EFF666E3E}">
          <x14:id>{3D695E6D-4170-5C49-B03A-094D23BFC721}</x14:id>
        </ext>
      </extLst>
    </cfRule>
    <cfRule type="dataBar" priority="1573">
      <dataBar>
        <cfvo type="min"/>
        <cfvo type="max"/>
        <color theme="1" tint="0.499984740745262"/>
      </dataBar>
      <extLst>
        <ext xmlns:x14="http://schemas.microsoft.com/office/spreadsheetml/2009/9/main" uri="{B025F937-C7B1-47D3-B67F-A62EFF666E3E}">
          <x14:id>{6BDC153F-C680-324D-8987-A4E88E717DCB}</x14:id>
        </ext>
      </extLst>
    </cfRule>
    <cfRule type="dataBar" priority="1575">
      <dataBar>
        <cfvo type="min"/>
        <cfvo type="max"/>
        <color theme="1" tint="0.499984740745262"/>
      </dataBar>
      <extLst>
        <ext xmlns:x14="http://schemas.microsoft.com/office/spreadsheetml/2009/9/main" uri="{B025F937-C7B1-47D3-B67F-A62EFF666E3E}">
          <x14:id>{78AC02C7-80FF-B445-81D5-739DADA02BFB}</x14:id>
        </ext>
      </extLst>
    </cfRule>
    <cfRule type="dataBar" priority="1576">
      <dataBar>
        <cfvo type="min"/>
        <cfvo type="max"/>
        <color rgb="FF008AEF"/>
      </dataBar>
      <extLst>
        <ext xmlns:x14="http://schemas.microsoft.com/office/spreadsheetml/2009/9/main" uri="{B025F937-C7B1-47D3-B67F-A62EFF666E3E}">
          <x14:id>{5A53F936-B8ED-2F41-B338-FD9D612D997D}</x14:id>
        </ext>
      </extLst>
    </cfRule>
  </conditionalFormatting>
  <conditionalFormatting sqref="N69:N75">
    <cfRule type="dataBar" priority="1577">
      <dataBar showValue="0">
        <cfvo type="min"/>
        <cfvo type="max"/>
        <color theme="1" tint="0.499984740745262"/>
      </dataBar>
      <extLst>
        <ext xmlns:x14="http://schemas.microsoft.com/office/spreadsheetml/2009/9/main" uri="{B025F937-C7B1-47D3-B67F-A62EFF666E3E}">
          <x14:id>{6919D821-621A-8549-8EA3-D9135E1ACE14}</x14:id>
        </ext>
      </extLst>
    </cfRule>
    <cfRule type="dataBar" priority="1578">
      <dataBar>
        <cfvo type="min"/>
        <cfvo type="max"/>
        <color theme="1" tint="0.499984740745262"/>
      </dataBar>
      <extLst>
        <ext xmlns:x14="http://schemas.microsoft.com/office/spreadsheetml/2009/9/main" uri="{B025F937-C7B1-47D3-B67F-A62EFF666E3E}">
          <x14:id>{6041C6FE-97A8-C243-AAFB-625F39EDF41D}</x14:id>
        </ext>
      </extLst>
    </cfRule>
    <cfRule type="dataBar" priority="1579">
      <dataBar>
        <cfvo type="min"/>
        <cfvo type="max"/>
        <color theme="1" tint="0.499984740745262"/>
      </dataBar>
      <extLst>
        <ext xmlns:x14="http://schemas.microsoft.com/office/spreadsheetml/2009/9/main" uri="{B025F937-C7B1-47D3-B67F-A62EFF666E3E}">
          <x14:id>{EECB872B-1EE6-4447-A981-A670549DE1F0}</x14:id>
        </ext>
      </extLst>
    </cfRule>
    <cfRule type="dataBar" priority="1580">
      <dataBar>
        <cfvo type="min"/>
        <cfvo type="max"/>
        <color theme="1" tint="0.499984740745262"/>
      </dataBar>
      <extLst>
        <ext xmlns:x14="http://schemas.microsoft.com/office/spreadsheetml/2009/9/main" uri="{B025F937-C7B1-47D3-B67F-A62EFF666E3E}">
          <x14:id>{910E7B86-AED8-A542-97DA-129F634873DC}</x14:id>
        </ext>
      </extLst>
    </cfRule>
    <cfRule type="dataBar" priority="1581">
      <dataBar>
        <cfvo type="min"/>
        <cfvo type="max"/>
        <color rgb="FF008AEF"/>
      </dataBar>
      <extLst>
        <ext xmlns:x14="http://schemas.microsoft.com/office/spreadsheetml/2009/9/main" uri="{B025F937-C7B1-47D3-B67F-A62EFF666E3E}">
          <x14:id>{12B33C95-A71E-2745-A2EC-40354F2A5332}</x14:id>
        </ext>
      </extLst>
    </cfRule>
  </conditionalFormatting>
  <conditionalFormatting sqref="N77:N79">
    <cfRule type="dataBar" priority="1582">
      <dataBar showValue="0">
        <cfvo type="min"/>
        <cfvo type="max"/>
        <color theme="1" tint="0.499984740745262"/>
      </dataBar>
      <extLst>
        <ext xmlns:x14="http://schemas.microsoft.com/office/spreadsheetml/2009/9/main" uri="{B025F937-C7B1-47D3-B67F-A62EFF666E3E}">
          <x14:id>{58C931CA-91B1-6345-9097-30662B947B7F}</x14:id>
        </ext>
      </extLst>
    </cfRule>
    <cfRule type="dataBar" priority="1583">
      <dataBar>
        <cfvo type="min"/>
        <cfvo type="max"/>
        <color theme="1" tint="0.499984740745262"/>
      </dataBar>
      <extLst>
        <ext xmlns:x14="http://schemas.microsoft.com/office/spreadsheetml/2009/9/main" uri="{B025F937-C7B1-47D3-B67F-A62EFF666E3E}">
          <x14:id>{EAC4B0CC-52B8-6F45-8F77-A7B216E45F78}</x14:id>
        </ext>
      </extLst>
    </cfRule>
    <cfRule type="dataBar" priority="1584">
      <dataBar>
        <cfvo type="min"/>
        <cfvo type="max"/>
        <color theme="1" tint="0.499984740745262"/>
      </dataBar>
      <extLst>
        <ext xmlns:x14="http://schemas.microsoft.com/office/spreadsheetml/2009/9/main" uri="{B025F937-C7B1-47D3-B67F-A62EFF666E3E}">
          <x14:id>{29AF401E-30BA-A140-B741-4E36D2805DFA}</x14:id>
        </ext>
      </extLst>
    </cfRule>
    <cfRule type="dataBar" priority="1585">
      <dataBar>
        <cfvo type="min"/>
        <cfvo type="max"/>
        <color theme="1" tint="0.499984740745262"/>
      </dataBar>
      <extLst>
        <ext xmlns:x14="http://schemas.microsoft.com/office/spreadsheetml/2009/9/main" uri="{B025F937-C7B1-47D3-B67F-A62EFF666E3E}">
          <x14:id>{60FD2CBA-48B3-AC4A-84EF-8BCA779B579C}</x14:id>
        </ext>
      </extLst>
    </cfRule>
    <cfRule type="dataBar" priority="1586">
      <dataBar>
        <cfvo type="min"/>
        <cfvo type="max"/>
        <color rgb="FF008AEF"/>
      </dataBar>
      <extLst>
        <ext xmlns:x14="http://schemas.microsoft.com/office/spreadsheetml/2009/9/main" uri="{B025F937-C7B1-47D3-B67F-A62EFF666E3E}">
          <x14:id>{5CEC9B99-B7A2-FB47-BD99-5E8F7837E1FF}</x14:id>
        </ext>
      </extLst>
    </cfRule>
  </conditionalFormatting>
  <conditionalFormatting sqref="N81:N90">
    <cfRule type="dataBar" priority="1591">
      <dataBar>
        <cfvo type="min"/>
        <cfvo type="max"/>
        <color rgb="FF008AEF"/>
      </dataBar>
      <extLst>
        <ext xmlns:x14="http://schemas.microsoft.com/office/spreadsheetml/2009/9/main" uri="{B025F937-C7B1-47D3-B67F-A62EFF666E3E}">
          <x14:id>{CFCDD28D-46D0-2A4F-B51A-23966A4681C0}</x14:id>
        </ext>
      </extLst>
    </cfRule>
    <cfRule type="dataBar" priority="1587">
      <dataBar showValue="0">
        <cfvo type="min"/>
        <cfvo type="max"/>
        <color theme="1" tint="0.499984740745262"/>
      </dataBar>
      <extLst>
        <ext xmlns:x14="http://schemas.microsoft.com/office/spreadsheetml/2009/9/main" uri="{B025F937-C7B1-47D3-B67F-A62EFF666E3E}">
          <x14:id>{2528A099-4FDA-F740-95CE-6994053278D5}</x14:id>
        </ext>
      </extLst>
    </cfRule>
    <cfRule type="dataBar" priority="1588">
      <dataBar>
        <cfvo type="min"/>
        <cfvo type="max"/>
        <color theme="1" tint="0.499984740745262"/>
      </dataBar>
      <extLst>
        <ext xmlns:x14="http://schemas.microsoft.com/office/spreadsheetml/2009/9/main" uri="{B025F937-C7B1-47D3-B67F-A62EFF666E3E}">
          <x14:id>{5502A7B4-2CFA-2443-A2D6-DC84BDE9289A}</x14:id>
        </ext>
      </extLst>
    </cfRule>
    <cfRule type="dataBar" priority="1589">
      <dataBar>
        <cfvo type="min"/>
        <cfvo type="max"/>
        <color theme="1" tint="0.499984740745262"/>
      </dataBar>
      <extLst>
        <ext xmlns:x14="http://schemas.microsoft.com/office/spreadsheetml/2009/9/main" uri="{B025F937-C7B1-47D3-B67F-A62EFF666E3E}">
          <x14:id>{7F79433D-A3B2-D440-8F16-F821A1B73FAB}</x14:id>
        </ext>
      </extLst>
    </cfRule>
    <cfRule type="dataBar" priority="1590">
      <dataBar>
        <cfvo type="min"/>
        <cfvo type="max"/>
        <color theme="1" tint="0.499984740745262"/>
      </dataBar>
      <extLst>
        <ext xmlns:x14="http://schemas.microsoft.com/office/spreadsheetml/2009/9/main" uri="{B025F937-C7B1-47D3-B67F-A62EFF666E3E}">
          <x14:id>{37FE1621-D67D-4A45-9DBE-661983DB0672}</x14:id>
        </ext>
      </extLst>
    </cfRule>
  </conditionalFormatting>
  <conditionalFormatting sqref="N92:N125">
    <cfRule type="dataBar" priority="1596">
      <dataBar>
        <cfvo type="min"/>
        <cfvo type="max"/>
        <color rgb="FF008AEF"/>
      </dataBar>
      <extLst>
        <ext xmlns:x14="http://schemas.microsoft.com/office/spreadsheetml/2009/9/main" uri="{B025F937-C7B1-47D3-B67F-A62EFF666E3E}">
          <x14:id>{921986A2-05A3-D540-BD71-0633FB254714}</x14:id>
        </ext>
      </extLst>
    </cfRule>
    <cfRule type="dataBar" priority="1592">
      <dataBar showValue="0">
        <cfvo type="min"/>
        <cfvo type="max"/>
        <color theme="1" tint="0.499984740745262"/>
      </dataBar>
      <extLst>
        <ext xmlns:x14="http://schemas.microsoft.com/office/spreadsheetml/2009/9/main" uri="{B025F937-C7B1-47D3-B67F-A62EFF666E3E}">
          <x14:id>{CAB94F65-C7EC-C14A-81F7-F0650D69D17C}</x14:id>
        </ext>
      </extLst>
    </cfRule>
    <cfRule type="dataBar" priority="1593">
      <dataBar>
        <cfvo type="min"/>
        <cfvo type="max"/>
        <color theme="1" tint="0.499984740745262"/>
      </dataBar>
      <extLst>
        <ext xmlns:x14="http://schemas.microsoft.com/office/spreadsheetml/2009/9/main" uri="{B025F937-C7B1-47D3-B67F-A62EFF666E3E}">
          <x14:id>{4752FD53-DC49-B243-B2A6-4C27B54F9053}</x14:id>
        </ext>
      </extLst>
    </cfRule>
    <cfRule type="dataBar" priority="1594">
      <dataBar>
        <cfvo type="min"/>
        <cfvo type="max"/>
        <color theme="1" tint="0.499984740745262"/>
      </dataBar>
      <extLst>
        <ext xmlns:x14="http://schemas.microsoft.com/office/spreadsheetml/2009/9/main" uri="{B025F937-C7B1-47D3-B67F-A62EFF666E3E}">
          <x14:id>{ABF80455-22BD-2B48-80B9-E0F8ADD9F393}</x14:id>
        </ext>
      </extLst>
    </cfRule>
    <cfRule type="dataBar" priority="1595">
      <dataBar>
        <cfvo type="min"/>
        <cfvo type="max"/>
        <color theme="1" tint="0.499984740745262"/>
      </dataBar>
      <extLst>
        <ext xmlns:x14="http://schemas.microsoft.com/office/spreadsheetml/2009/9/main" uri="{B025F937-C7B1-47D3-B67F-A62EFF666E3E}">
          <x14:id>{954E5E7A-80B7-644E-AB50-80A8395167A2}</x14:id>
        </ext>
      </extLst>
    </cfRule>
  </conditionalFormatting>
  <conditionalFormatting sqref="N127:N160">
    <cfRule type="dataBar" priority="1601">
      <dataBar>
        <cfvo type="min"/>
        <cfvo type="max"/>
        <color rgb="FF008AEF"/>
      </dataBar>
      <extLst>
        <ext xmlns:x14="http://schemas.microsoft.com/office/spreadsheetml/2009/9/main" uri="{B025F937-C7B1-47D3-B67F-A62EFF666E3E}">
          <x14:id>{1DD4712D-738B-8042-ACF3-DFDE7ADD7D23}</x14:id>
        </ext>
      </extLst>
    </cfRule>
    <cfRule type="dataBar" priority="1598">
      <dataBar>
        <cfvo type="min"/>
        <cfvo type="max"/>
        <color theme="1" tint="0.499984740745262"/>
      </dataBar>
      <extLst>
        <ext xmlns:x14="http://schemas.microsoft.com/office/spreadsheetml/2009/9/main" uri="{B025F937-C7B1-47D3-B67F-A62EFF666E3E}">
          <x14:id>{549AF45E-E5F8-5742-A4E9-2A9400E81B48}</x14:id>
        </ext>
      </extLst>
    </cfRule>
    <cfRule type="dataBar" priority="1599">
      <dataBar>
        <cfvo type="min"/>
        <cfvo type="max"/>
        <color theme="1" tint="0.499984740745262"/>
      </dataBar>
      <extLst>
        <ext xmlns:x14="http://schemas.microsoft.com/office/spreadsheetml/2009/9/main" uri="{B025F937-C7B1-47D3-B67F-A62EFF666E3E}">
          <x14:id>{BBD9592C-B8FB-A847-A9A9-58213F4CAF54}</x14:id>
        </ext>
      </extLst>
    </cfRule>
    <cfRule type="dataBar" priority="1600">
      <dataBar>
        <cfvo type="min"/>
        <cfvo type="max"/>
        <color theme="1" tint="0.499984740745262"/>
      </dataBar>
      <extLst>
        <ext xmlns:x14="http://schemas.microsoft.com/office/spreadsheetml/2009/9/main" uri="{B025F937-C7B1-47D3-B67F-A62EFF666E3E}">
          <x14:id>{643F363E-B1DF-B844-95B5-2A26A3D623F5}</x14:id>
        </ext>
      </extLst>
    </cfRule>
    <cfRule type="dataBar" priority="1597">
      <dataBar showValue="0">
        <cfvo type="min"/>
        <cfvo type="max"/>
        <color theme="1" tint="0.499984740745262"/>
      </dataBar>
      <extLst>
        <ext xmlns:x14="http://schemas.microsoft.com/office/spreadsheetml/2009/9/main" uri="{B025F937-C7B1-47D3-B67F-A62EFF666E3E}">
          <x14:id>{3A18DAA8-8058-6944-8D3C-C4EE3EA0147E}</x14:id>
        </ext>
      </extLst>
    </cfRule>
  </conditionalFormatting>
  <conditionalFormatting sqref="N162:N221">
    <cfRule type="dataBar" priority="1602">
      <dataBar showValue="0">
        <cfvo type="min"/>
        <cfvo type="max"/>
        <color theme="1" tint="0.499984740745262"/>
      </dataBar>
      <extLst>
        <ext xmlns:x14="http://schemas.microsoft.com/office/spreadsheetml/2009/9/main" uri="{B025F937-C7B1-47D3-B67F-A62EFF666E3E}">
          <x14:id>{026AA065-2B58-264A-A313-A25D66995180}</x14:id>
        </ext>
      </extLst>
    </cfRule>
    <cfRule type="dataBar" priority="1603">
      <dataBar>
        <cfvo type="min"/>
        <cfvo type="max"/>
        <color theme="1" tint="0.499984740745262"/>
      </dataBar>
      <extLst>
        <ext xmlns:x14="http://schemas.microsoft.com/office/spreadsheetml/2009/9/main" uri="{B025F937-C7B1-47D3-B67F-A62EFF666E3E}">
          <x14:id>{41376D85-3D6D-364F-8249-E7932D65B1A6}</x14:id>
        </ext>
      </extLst>
    </cfRule>
    <cfRule type="dataBar" priority="1604">
      <dataBar>
        <cfvo type="min"/>
        <cfvo type="max"/>
        <color theme="1" tint="0.499984740745262"/>
      </dataBar>
      <extLst>
        <ext xmlns:x14="http://schemas.microsoft.com/office/spreadsheetml/2009/9/main" uri="{B025F937-C7B1-47D3-B67F-A62EFF666E3E}">
          <x14:id>{E821B9FC-59DB-1D4D-864F-0DF2DC11E0AD}</x14:id>
        </ext>
      </extLst>
    </cfRule>
    <cfRule type="dataBar" priority="1605">
      <dataBar>
        <cfvo type="min"/>
        <cfvo type="max"/>
        <color theme="1" tint="0.499984740745262"/>
      </dataBar>
      <extLst>
        <ext xmlns:x14="http://schemas.microsoft.com/office/spreadsheetml/2009/9/main" uri="{B025F937-C7B1-47D3-B67F-A62EFF666E3E}">
          <x14:id>{CFEE6E44-B059-F745-BEF4-BB2CCD0708D4}</x14:id>
        </ext>
      </extLst>
    </cfRule>
    <cfRule type="dataBar" priority="1606">
      <dataBar>
        <cfvo type="min"/>
        <cfvo type="max"/>
        <color rgb="FF008AEF"/>
      </dataBar>
      <extLst>
        <ext xmlns:x14="http://schemas.microsoft.com/office/spreadsheetml/2009/9/main" uri="{B025F937-C7B1-47D3-B67F-A62EFF666E3E}">
          <x14:id>{563B571A-0C68-A941-ACC6-B7995C390ACA}</x14:id>
        </ext>
      </extLst>
    </cfRule>
  </conditionalFormatting>
  <conditionalFormatting sqref="N223">
    <cfRule type="dataBar" priority="1607">
      <dataBar showValue="0">
        <cfvo type="min"/>
        <cfvo type="max"/>
        <color theme="1" tint="0.499984740745262"/>
      </dataBar>
      <extLst>
        <ext xmlns:x14="http://schemas.microsoft.com/office/spreadsheetml/2009/9/main" uri="{B025F937-C7B1-47D3-B67F-A62EFF666E3E}">
          <x14:id>{63B68389-3D52-554A-A35E-A1FC72C0BD46}</x14:id>
        </ext>
      </extLst>
    </cfRule>
    <cfRule type="dataBar" priority="1608">
      <dataBar>
        <cfvo type="min"/>
        <cfvo type="max"/>
        <color theme="1" tint="0.499984740745262"/>
      </dataBar>
      <extLst>
        <ext xmlns:x14="http://schemas.microsoft.com/office/spreadsheetml/2009/9/main" uri="{B025F937-C7B1-47D3-B67F-A62EFF666E3E}">
          <x14:id>{BE6BD141-8B25-C04B-9E8A-724E13D67EF9}</x14:id>
        </ext>
      </extLst>
    </cfRule>
    <cfRule type="dataBar" priority="1609">
      <dataBar>
        <cfvo type="min"/>
        <cfvo type="max"/>
        <color theme="1" tint="0.499984740745262"/>
      </dataBar>
      <extLst>
        <ext xmlns:x14="http://schemas.microsoft.com/office/spreadsheetml/2009/9/main" uri="{B025F937-C7B1-47D3-B67F-A62EFF666E3E}">
          <x14:id>{D8DBE24F-093F-6241-8005-D3D8A990A849}</x14:id>
        </ext>
      </extLst>
    </cfRule>
    <cfRule type="dataBar" priority="1610">
      <dataBar>
        <cfvo type="min"/>
        <cfvo type="max"/>
        <color theme="1" tint="0.499984740745262"/>
      </dataBar>
      <extLst>
        <ext xmlns:x14="http://schemas.microsoft.com/office/spreadsheetml/2009/9/main" uri="{B025F937-C7B1-47D3-B67F-A62EFF666E3E}">
          <x14:id>{3543A322-104D-7044-A646-5B3405415E2B}</x14:id>
        </ext>
      </extLst>
    </cfRule>
    <cfRule type="dataBar" priority="1611">
      <dataBar>
        <cfvo type="min"/>
        <cfvo type="max"/>
        <color rgb="FF008AEF"/>
      </dataBar>
      <extLst>
        <ext xmlns:x14="http://schemas.microsoft.com/office/spreadsheetml/2009/9/main" uri="{B025F937-C7B1-47D3-B67F-A62EFF666E3E}">
          <x14:id>{C51F9C09-A817-5741-9A1C-2B7429BF532C}</x14:id>
        </ext>
      </extLst>
    </cfRule>
  </conditionalFormatting>
  <conditionalFormatting sqref="N225:N228">
    <cfRule type="dataBar" priority="1616">
      <dataBar>
        <cfvo type="min"/>
        <cfvo type="max"/>
        <color rgb="FF008AEF"/>
      </dataBar>
      <extLst>
        <ext xmlns:x14="http://schemas.microsoft.com/office/spreadsheetml/2009/9/main" uri="{B025F937-C7B1-47D3-B67F-A62EFF666E3E}">
          <x14:id>{8E80CB58-7DB1-B34E-8871-9B7F26D78DC1}</x14:id>
        </ext>
      </extLst>
    </cfRule>
    <cfRule type="dataBar" priority="1612">
      <dataBar showValue="0">
        <cfvo type="min"/>
        <cfvo type="max"/>
        <color theme="1" tint="0.499984740745262"/>
      </dataBar>
      <extLst>
        <ext xmlns:x14="http://schemas.microsoft.com/office/spreadsheetml/2009/9/main" uri="{B025F937-C7B1-47D3-B67F-A62EFF666E3E}">
          <x14:id>{ED247D32-4040-1946-9B5A-7B028B12DB35}</x14:id>
        </ext>
      </extLst>
    </cfRule>
    <cfRule type="dataBar" priority="1613">
      <dataBar>
        <cfvo type="min"/>
        <cfvo type="max"/>
        <color theme="1" tint="0.499984740745262"/>
      </dataBar>
      <extLst>
        <ext xmlns:x14="http://schemas.microsoft.com/office/spreadsheetml/2009/9/main" uri="{B025F937-C7B1-47D3-B67F-A62EFF666E3E}">
          <x14:id>{AE0EFC25-79EF-C446-965F-8981BC0A0DFF}</x14:id>
        </ext>
      </extLst>
    </cfRule>
    <cfRule type="dataBar" priority="1614">
      <dataBar>
        <cfvo type="min"/>
        <cfvo type="max"/>
        <color theme="1" tint="0.499984740745262"/>
      </dataBar>
      <extLst>
        <ext xmlns:x14="http://schemas.microsoft.com/office/spreadsheetml/2009/9/main" uri="{B025F937-C7B1-47D3-B67F-A62EFF666E3E}">
          <x14:id>{3B8583CF-03CB-FD43-88A9-A4AD8798A118}</x14:id>
        </ext>
      </extLst>
    </cfRule>
    <cfRule type="dataBar" priority="1615">
      <dataBar>
        <cfvo type="min"/>
        <cfvo type="max"/>
        <color theme="1" tint="0.499984740745262"/>
      </dataBar>
      <extLst>
        <ext xmlns:x14="http://schemas.microsoft.com/office/spreadsheetml/2009/9/main" uri="{B025F937-C7B1-47D3-B67F-A62EFF666E3E}">
          <x14:id>{EA5EE0D7-8C86-2144-849A-03301B12B4A1}</x14:id>
        </ext>
      </extLst>
    </cfRule>
  </conditionalFormatting>
  <conditionalFormatting sqref="N230:N252">
    <cfRule type="dataBar" priority="1621">
      <dataBar>
        <cfvo type="min"/>
        <cfvo type="max"/>
        <color rgb="FF008AEF"/>
      </dataBar>
      <extLst>
        <ext xmlns:x14="http://schemas.microsoft.com/office/spreadsheetml/2009/9/main" uri="{B025F937-C7B1-47D3-B67F-A62EFF666E3E}">
          <x14:id>{67184812-17B2-2443-898B-8C94C4FAB5B7}</x14:id>
        </ext>
      </extLst>
    </cfRule>
    <cfRule type="dataBar" priority="1618">
      <dataBar>
        <cfvo type="min"/>
        <cfvo type="max"/>
        <color theme="1" tint="0.499984740745262"/>
      </dataBar>
      <extLst>
        <ext xmlns:x14="http://schemas.microsoft.com/office/spreadsheetml/2009/9/main" uri="{B025F937-C7B1-47D3-B67F-A62EFF666E3E}">
          <x14:id>{BC1D463B-2971-F44D-9447-8A09991D9826}</x14:id>
        </ext>
      </extLst>
    </cfRule>
    <cfRule type="dataBar" priority="1619">
      <dataBar>
        <cfvo type="min"/>
        <cfvo type="max"/>
        <color theme="1" tint="0.499984740745262"/>
      </dataBar>
      <extLst>
        <ext xmlns:x14="http://schemas.microsoft.com/office/spreadsheetml/2009/9/main" uri="{B025F937-C7B1-47D3-B67F-A62EFF666E3E}">
          <x14:id>{93601082-099B-AC43-97BE-6CA6663ABB70}</x14:id>
        </ext>
      </extLst>
    </cfRule>
    <cfRule type="dataBar" priority="1620">
      <dataBar>
        <cfvo type="min"/>
        <cfvo type="max"/>
        <color theme="1" tint="0.499984740745262"/>
      </dataBar>
      <extLst>
        <ext xmlns:x14="http://schemas.microsoft.com/office/spreadsheetml/2009/9/main" uri="{B025F937-C7B1-47D3-B67F-A62EFF666E3E}">
          <x14:id>{ECF39385-BD77-784B-95D9-0FEF1192E0D8}</x14:id>
        </ext>
      </extLst>
    </cfRule>
    <cfRule type="dataBar" priority="1617">
      <dataBar showValue="0">
        <cfvo type="min"/>
        <cfvo type="max"/>
        <color theme="1" tint="0.499984740745262"/>
      </dataBar>
      <extLst>
        <ext xmlns:x14="http://schemas.microsoft.com/office/spreadsheetml/2009/9/main" uri="{B025F937-C7B1-47D3-B67F-A62EFF666E3E}">
          <x14:id>{C183AF01-8003-3145-8B3E-AF6B99BB9C1A}</x14:id>
        </ext>
      </extLst>
    </cfRule>
  </conditionalFormatting>
  <conditionalFormatting sqref="N254:N264">
    <cfRule type="dataBar" priority="1626">
      <dataBar>
        <cfvo type="min"/>
        <cfvo type="max"/>
        <color rgb="FF008AEF"/>
      </dataBar>
      <extLst>
        <ext xmlns:x14="http://schemas.microsoft.com/office/spreadsheetml/2009/9/main" uri="{B025F937-C7B1-47D3-B67F-A62EFF666E3E}">
          <x14:id>{201FCC09-4850-464D-8214-22F6B4E2C63C}</x14:id>
        </ext>
      </extLst>
    </cfRule>
    <cfRule type="dataBar" priority="1622">
      <dataBar showValue="0">
        <cfvo type="min"/>
        <cfvo type="max"/>
        <color theme="1" tint="0.499984740745262"/>
      </dataBar>
      <extLst>
        <ext xmlns:x14="http://schemas.microsoft.com/office/spreadsheetml/2009/9/main" uri="{B025F937-C7B1-47D3-B67F-A62EFF666E3E}">
          <x14:id>{E5E9B3EB-F2C9-574C-B8BB-3184377FADA6}</x14:id>
        </ext>
      </extLst>
    </cfRule>
    <cfRule type="dataBar" priority="1623">
      <dataBar>
        <cfvo type="min"/>
        <cfvo type="max"/>
        <color theme="1" tint="0.499984740745262"/>
      </dataBar>
      <extLst>
        <ext xmlns:x14="http://schemas.microsoft.com/office/spreadsheetml/2009/9/main" uri="{B025F937-C7B1-47D3-B67F-A62EFF666E3E}">
          <x14:id>{6965D8EC-0439-2148-B9DD-3CFC665EBC62}</x14:id>
        </ext>
      </extLst>
    </cfRule>
    <cfRule type="dataBar" priority="1624">
      <dataBar>
        <cfvo type="min"/>
        <cfvo type="max"/>
        <color theme="1" tint="0.499984740745262"/>
      </dataBar>
      <extLst>
        <ext xmlns:x14="http://schemas.microsoft.com/office/spreadsheetml/2009/9/main" uri="{B025F937-C7B1-47D3-B67F-A62EFF666E3E}">
          <x14:id>{90D74711-B689-3044-A89C-C83CDACC2016}</x14:id>
        </ext>
      </extLst>
    </cfRule>
    <cfRule type="dataBar" priority="1625">
      <dataBar>
        <cfvo type="min"/>
        <cfvo type="max"/>
        <color theme="1" tint="0.499984740745262"/>
      </dataBar>
      <extLst>
        <ext xmlns:x14="http://schemas.microsoft.com/office/spreadsheetml/2009/9/main" uri="{B025F937-C7B1-47D3-B67F-A62EFF666E3E}">
          <x14:id>{21C05067-DEF7-2140-A62C-C63C9A270F18}</x14:id>
        </ext>
      </extLst>
    </cfRule>
  </conditionalFormatting>
  <conditionalFormatting sqref="N266:N271">
    <cfRule type="dataBar" priority="1631">
      <dataBar>
        <cfvo type="min"/>
        <cfvo type="max"/>
        <color rgb="FF008AEF"/>
      </dataBar>
      <extLst>
        <ext xmlns:x14="http://schemas.microsoft.com/office/spreadsheetml/2009/9/main" uri="{B025F937-C7B1-47D3-B67F-A62EFF666E3E}">
          <x14:id>{0E9DB1E0-D087-DC4D-BA47-942CF3F30C0D}</x14:id>
        </ext>
      </extLst>
    </cfRule>
    <cfRule type="dataBar" priority="1627">
      <dataBar showValue="0">
        <cfvo type="min"/>
        <cfvo type="max"/>
        <color theme="1" tint="0.499984740745262"/>
      </dataBar>
      <extLst>
        <ext xmlns:x14="http://schemas.microsoft.com/office/spreadsheetml/2009/9/main" uri="{B025F937-C7B1-47D3-B67F-A62EFF666E3E}">
          <x14:id>{F40709A8-029A-FD41-AA2A-1AA9DAE45A5A}</x14:id>
        </ext>
      </extLst>
    </cfRule>
    <cfRule type="dataBar" priority="1628">
      <dataBar>
        <cfvo type="min"/>
        <cfvo type="max"/>
        <color theme="1" tint="0.499984740745262"/>
      </dataBar>
      <extLst>
        <ext xmlns:x14="http://schemas.microsoft.com/office/spreadsheetml/2009/9/main" uri="{B025F937-C7B1-47D3-B67F-A62EFF666E3E}">
          <x14:id>{6A9B1089-47DA-4F4A-B50C-0E996DE1026F}</x14:id>
        </ext>
      </extLst>
    </cfRule>
    <cfRule type="dataBar" priority="1629">
      <dataBar>
        <cfvo type="min"/>
        <cfvo type="max"/>
        <color theme="1" tint="0.499984740745262"/>
      </dataBar>
      <extLst>
        <ext xmlns:x14="http://schemas.microsoft.com/office/spreadsheetml/2009/9/main" uri="{B025F937-C7B1-47D3-B67F-A62EFF666E3E}">
          <x14:id>{73EDFB8E-BBF6-4244-8715-C3223A34D312}</x14:id>
        </ext>
      </extLst>
    </cfRule>
    <cfRule type="dataBar" priority="1630">
      <dataBar>
        <cfvo type="min"/>
        <cfvo type="max"/>
        <color theme="1" tint="0.499984740745262"/>
      </dataBar>
      <extLst>
        <ext xmlns:x14="http://schemas.microsoft.com/office/spreadsheetml/2009/9/main" uri="{B025F937-C7B1-47D3-B67F-A62EFF666E3E}">
          <x14:id>{B15BD7B7-CFB8-2C46-8C45-4D767C216AB7}</x14:id>
        </ext>
      </extLst>
    </cfRule>
  </conditionalFormatting>
  <conditionalFormatting sqref="N273:N275">
    <cfRule type="dataBar" priority="1632">
      <dataBar showValue="0">
        <cfvo type="min"/>
        <cfvo type="max"/>
        <color theme="1" tint="0.499984740745262"/>
      </dataBar>
      <extLst>
        <ext xmlns:x14="http://schemas.microsoft.com/office/spreadsheetml/2009/9/main" uri="{B025F937-C7B1-47D3-B67F-A62EFF666E3E}">
          <x14:id>{EC6082CE-C8DA-724E-A6FC-F6423D834997}</x14:id>
        </ext>
      </extLst>
    </cfRule>
    <cfRule type="dataBar" priority="1633">
      <dataBar>
        <cfvo type="min"/>
        <cfvo type="max"/>
        <color theme="1" tint="0.499984740745262"/>
      </dataBar>
      <extLst>
        <ext xmlns:x14="http://schemas.microsoft.com/office/spreadsheetml/2009/9/main" uri="{B025F937-C7B1-47D3-B67F-A62EFF666E3E}">
          <x14:id>{31C4865F-5C8B-F54A-8B2B-3C63E38959FE}</x14:id>
        </ext>
      </extLst>
    </cfRule>
    <cfRule type="dataBar" priority="1634">
      <dataBar>
        <cfvo type="min"/>
        <cfvo type="max"/>
        <color theme="1" tint="0.499984740745262"/>
      </dataBar>
      <extLst>
        <ext xmlns:x14="http://schemas.microsoft.com/office/spreadsheetml/2009/9/main" uri="{B025F937-C7B1-47D3-B67F-A62EFF666E3E}">
          <x14:id>{7F78C6F7-4C4C-7243-A412-291DEABF13FD}</x14:id>
        </ext>
      </extLst>
    </cfRule>
    <cfRule type="dataBar" priority="1635">
      <dataBar>
        <cfvo type="min"/>
        <cfvo type="max"/>
        <color theme="1" tint="0.499984740745262"/>
      </dataBar>
      <extLst>
        <ext xmlns:x14="http://schemas.microsoft.com/office/spreadsheetml/2009/9/main" uri="{B025F937-C7B1-47D3-B67F-A62EFF666E3E}">
          <x14:id>{8785CEDE-D316-AE41-AA52-7483057D6F4E}</x14:id>
        </ext>
      </extLst>
    </cfRule>
    <cfRule type="dataBar" priority="1636">
      <dataBar>
        <cfvo type="min"/>
        <cfvo type="max"/>
        <color rgb="FF008AEF"/>
      </dataBar>
      <extLst>
        <ext xmlns:x14="http://schemas.microsoft.com/office/spreadsheetml/2009/9/main" uri="{B025F937-C7B1-47D3-B67F-A62EFF666E3E}">
          <x14:id>{6AD7D642-2A34-024A-B59C-96EBE2DAC3A9}</x14:id>
        </ext>
      </extLst>
    </cfRule>
  </conditionalFormatting>
  <conditionalFormatting sqref="N277:N280">
    <cfRule type="dataBar" priority="1641">
      <dataBar>
        <cfvo type="min"/>
        <cfvo type="max"/>
        <color rgb="FF008AEF"/>
      </dataBar>
      <extLst>
        <ext xmlns:x14="http://schemas.microsoft.com/office/spreadsheetml/2009/9/main" uri="{B025F937-C7B1-47D3-B67F-A62EFF666E3E}">
          <x14:id>{0697E58B-412F-D74F-AFCD-127450247D3C}</x14:id>
        </ext>
      </extLst>
    </cfRule>
    <cfRule type="dataBar" priority="1637">
      <dataBar showValue="0">
        <cfvo type="min"/>
        <cfvo type="max"/>
        <color theme="1" tint="0.499984740745262"/>
      </dataBar>
      <extLst>
        <ext xmlns:x14="http://schemas.microsoft.com/office/spreadsheetml/2009/9/main" uri="{B025F937-C7B1-47D3-B67F-A62EFF666E3E}">
          <x14:id>{E97BB563-CE9D-2141-8325-BC6C2F8ED71B}</x14:id>
        </ext>
      </extLst>
    </cfRule>
    <cfRule type="dataBar" priority="1638">
      <dataBar>
        <cfvo type="min"/>
        <cfvo type="max"/>
        <color theme="1" tint="0.499984740745262"/>
      </dataBar>
      <extLst>
        <ext xmlns:x14="http://schemas.microsoft.com/office/spreadsheetml/2009/9/main" uri="{B025F937-C7B1-47D3-B67F-A62EFF666E3E}">
          <x14:id>{C2211EEE-CA72-1149-8B41-B2680C015161}</x14:id>
        </ext>
      </extLst>
    </cfRule>
    <cfRule type="dataBar" priority="1639">
      <dataBar>
        <cfvo type="min"/>
        <cfvo type="max"/>
        <color theme="1" tint="0.499984740745262"/>
      </dataBar>
      <extLst>
        <ext xmlns:x14="http://schemas.microsoft.com/office/spreadsheetml/2009/9/main" uri="{B025F937-C7B1-47D3-B67F-A62EFF666E3E}">
          <x14:id>{7F9C5A94-C527-FB4B-956A-9B5875D2844F}</x14:id>
        </ext>
      </extLst>
    </cfRule>
    <cfRule type="dataBar" priority="1640">
      <dataBar>
        <cfvo type="min"/>
        <cfvo type="max"/>
        <color theme="1" tint="0.499984740745262"/>
      </dataBar>
      <extLst>
        <ext xmlns:x14="http://schemas.microsoft.com/office/spreadsheetml/2009/9/main" uri="{B025F937-C7B1-47D3-B67F-A62EFF666E3E}">
          <x14:id>{F7E1BECF-670A-A745-BDAE-9405D6D3F865}</x14:id>
        </ext>
      </extLst>
    </cfRule>
  </conditionalFormatting>
  <conditionalFormatting sqref="N282:N297">
    <cfRule type="dataBar" priority="1646">
      <dataBar>
        <cfvo type="min"/>
        <cfvo type="max"/>
        <color rgb="FF008AEF"/>
      </dataBar>
      <extLst>
        <ext xmlns:x14="http://schemas.microsoft.com/office/spreadsheetml/2009/9/main" uri="{B025F937-C7B1-47D3-B67F-A62EFF666E3E}">
          <x14:id>{B7CEFB95-3119-894B-9665-54875CBD5DA8}</x14:id>
        </ext>
      </extLst>
    </cfRule>
    <cfRule type="dataBar" priority="1645">
      <dataBar>
        <cfvo type="min"/>
        <cfvo type="max"/>
        <color theme="1" tint="0.499984740745262"/>
      </dataBar>
      <extLst>
        <ext xmlns:x14="http://schemas.microsoft.com/office/spreadsheetml/2009/9/main" uri="{B025F937-C7B1-47D3-B67F-A62EFF666E3E}">
          <x14:id>{EFF32E2C-EEA2-3441-AE71-9231CAA0571B}</x14:id>
        </ext>
      </extLst>
    </cfRule>
    <cfRule type="dataBar" priority="1644">
      <dataBar>
        <cfvo type="min"/>
        <cfvo type="max"/>
        <color theme="1" tint="0.499984740745262"/>
      </dataBar>
      <extLst>
        <ext xmlns:x14="http://schemas.microsoft.com/office/spreadsheetml/2009/9/main" uri="{B025F937-C7B1-47D3-B67F-A62EFF666E3E}">
          <x14:id>{A459DF1B-126D-964F-A0EB-E2CEED5CB1BC}</x14:id>
        </ext>
      </extLst>
    </cfRule>
    <cfRule type="dataBar" priority="1643">
      <dataBar>
        <cfvo type="min"/>
        <cfvo type="max"/>
        <color theme="1" tint="0.499984740745262"/>
      </dataBar>
      <extLst>
        <ext xmlns:x14="http://schemas.microsoft.com/office/spreadsheetml/2009/9/main" uri="{B025F937-C7B1-47D3-B67F-A62EFF666E3E}">
          <x14:id>{BB70AE1F-D5B7-2D46-8DDA-0D119A836D7D}</x14:id>
        </ext>
      </extLst>
    </cfRule>
    <cfRule type="dataBar" priority="1642">
      <dataBar showValue="0">
        <cfvo type="min"/>
        <cfvo type="max"/>
        <color theme="1" tint="0.499984740745262"/>
      </dataBar>
      <extLst>
        <ext xmlns:x14="http://schemas.microsoft.com/office/spreadsheetml/2009/9/main" uri="{B025F937-C7B1-47D3-B67F-A62EFF666E3E}">
          <x14:id>{F48EAAB0-2C76-EB44-B925-83B4A9FAF620}</x14:id>
        </ext>
      </extLst>
    </cfRule>
  </conditionalFormatting>
  <conditionalFormatting sqref="N299:N313">
    <cfRule type="dataBar" priority="1647">
      <dataBar showValue="0">
        <cfvo type="min"/>
        <cfvo type="max"/>
        <color theme="1" tint="0.499984740745262"/>
      </dataBar>
      <extLst>
        <ext xmlns:x14="http://schemas.microsoft.com/office/spreadsheetml/2009/9/main" uri="{B025F937-C7B1-47D3-B67F-A62EFF666E3E}">
          <x14:id>{D8512F2C-959A-5141-8C4B-ADE5931EE9FD}</x14:id>
        </ext>
      </extLst>
    </cfRule>
    <cfRule type="dataBar" priority="1650">
      <dataBar>
        <cfvo type="min"/>
        <cfvo type="max"/>
        <color theme="1" tint="0.499984740745262"/>
      </dataBar>
      <extLst>
        <ext xmlns:x14="http://schemas.microsoft.com/office/spreadsheetml/2009/9/main" uri="{B025F937-C7B1-47D3-B67F-A62EFF666E3E}">
          <x14:id>{F17D40EC-4D89-984B-91DE-84344CB4233B}</x14:id>
        </ext>
      </extLst>
    </cfRule>
    <cfRule type="dataBar" priority="1651">
      <dataBar>
        <cfvo type="min"/>
        <cfvo type="max"/>
        <color rgb="FF008AEF"/>
      </dataBar>
      <extLst>
        <ext xmlns:x14="http://schemas.microsoft.com/office/spreadsheetml/2009/9/main" uri="{B025F937-C7B1-47D3-B67F-A62EFF666E3E}">
          <x14:id>{183708C8-67CC-C947-BF9E-6BFA5C90821D}</x14:id>
        </ext>
      </extLst>
    </cfRule>
    <cfRule type="dataBar" priority="1648">
      <dataBar>
        <cfvo type="min"/>
        <cfvo type="max"/>
        <color theme="1" tint="0.499984740745262"/>
      </dataBar>
      <extLst>
        <ext xmlns:x14="http://schemas.microsoft.com/office/spreadsheetml/2009/9/main" uri="{B025F937-C7B1-47D3-B67F-A62EFF666E3E}">
          <x14:id>{AE1564C3-F366-ED4E-BDEB-C798D8920DB5}</x14:id>
        </ext>
      </extLst>
    </cfRule>
    <cfRule type="dataBar" priority="1649">
      <dataBar>
        <cfvo type="min"/>
        <cfvo type="max"/>
        <color theme="1" tint="0.499984740745262"/>
      </dataBar>
      <extLst>
        <ext xmlns:x14="http://schemas.microsoft.com/office/spreadsheetml/2009/9/main" uri="{B025F937-C7B1-47D3-B67F-A62EFF666E3E}">
          <x14:id>{0B909025-6E38-F346-8BB7-C7EE77BA3469}</x14:id>
        </ext>
      </extLst>
    </cfRule>
  </conditionalFormatting>
  <conditionalFormatting sqref="N316:N318">
    <cfRule type="dataBar" priority="1652">
      <dataBar showValue="0">
        <cfvo type="min"/>
        <cfvo type="max"/>
        <color theme="1" tint="0.499984740745262"/>
      </dataBar>
      <extLst>
        <ext xmlns:x14="http://schemas.microsoft.com/office/spreadsheetml/2009/9/main" uri="{B025F937-C7B1-47D3-B67F-A62EFF666E3E}">
          <x14:id>{997A55DC-D064-EF41-97FC-D47BA0AA353F}</x14:id>
        </ext>
      </extLst>
    </cfRule>
    <cfRule type="dataBar" priority="1653">
      <dataBar>
        <cfvo type="min"/>
        <cfvo type="max"/>
        <color theme="1" tint="0.499984740745262"/>
      </dataBar>
      <extLst>
        <ext xmlns:x14="http://schemas.microsoft.com/office/spreadsheetml/2009/9/main" uri="{B025F937-C7B1-47D3-B67F-A62EFF666E3E}">
          <x14:id>{6D20C5EA-AF3A-0047-9FD9-05E99483FEAD}</x14:id>
        </ext>
      </extLst>
    </cfRule>
    <cfRule type="dataBar" priority="1654">
      <dataBar>
        <cfvo type="min"/>
        <cfvo type="max"/>
        <color theme="1" tint="0.499984740745262"/>
      </dataBar>
      <extLst>
        <ext xmlns:x14="http://schemas.microsoft.com/office/spreadsheetml/2009/9/main" uri="{B025F937-C7B1-47D3-B67F-A62EFF666E3E}">
          <x14:id>{2AA781A1-F0AB-8E44-AEBB-71B75A093377}</x14:id>
        </ext>
      </extLst>
    </cfRule>
    <cfRule type="dataBar" priority="1655">
      <dataBar>
        <cfvo type="min"/>
        <cfvo type="max"/>
        <color theme="1" tint="0.499984740745262"/>
      </dataBar>
      <extLst>
        <ext xmlns:x14="http://schemas.microsoft.com/office/spreadsheetml/2009/9/main" uri="{B025F937-C7B1-47D3-B67F-A62EFF666E3E}">
          <x14:id>{FD4D40DD-D868-0842-BF97-47BA4D5CBB32}</x14:id>
        </ext>
      </extLst>
    </cfRule>
    <cfRule type="dataBar" priority="1656">
      <dataBar>
        <cfvo type="min"/>
        <cfvo type="max"/>
        <color rgb="FF008AEF"/>
      </dataBar>
      <extLst>
        <ext xmlns:x14="http://schemas.microsoft.com/office/spreadsheetml/2009/9/main" uri="{B025F937-C7B1-47D3-B67F-A62EFF666E3E}">
          <x14:id>{5DBE6757-8B56-B34F-B495-CF919B027831}</x14:id>
        </ext>
      </extLst>
    </cfRule>
  </conditionalFormatting>
  <conditionalFormatting sqref="N320:N321">
    <cfRule type="dataBar" priority="1661">
      <dataBar>
        <cfvo type="min"/>
        <cfvo type="max"/>
        <color rgb="FF008AEF"/>
      </dataBar>
      <extLst>
        <ext xmlns:x14="http://schemas.microsoft.com/office/spreadsheetml/2009/9/main" uri="{B025F937-C7B1-47D3-B67F-A62EFF666E3E}">
          <x14:id>{6C51149B-3087-794F-AB82-12B357E3262C}</x14:id>
        </ext>
      </extLst>
    </cfRule>
    <cfRule type="dataBar" priority="1657">
      <dataBar showValue="0">
        <cfvo type="min"/>
        <cfvo type="max"/>
        <color theme="1" tint="0.499984740745262"/>
      </dataBar>
      <extLst>
        <ext xmlns:x14="http://schemas.microsoft.com/office/spreadsheetml/2009/9/main" uri="{B025F937-C7B1-47D3-B67F-A62EFF666E3E}">
          <x14:id>{2E38FE8C-A5F3-134B-99B6-1F8303C17978}</x14:id>
        </ext>
      </extLst>
    </cfRule>
    <cfRule type="dataBar" priority="1658">
      <dataBar>
        <cfvo type="min"/>
        <cfvo type="max"/>
        <color theme="1" tint="0.499984740745262"/>
      </dataBar>
      <extLst>
        <ext xmlns:x14="http://schemas.microsoft.com/office/spreadsheetml/2009/9/main" uri="{B025F937-C7B1-47D3-B67F-A62EFF666E3E}">
          <x14:id>{0351E8E0-01E4-7E4C-9AA2-76DD9DE9F732}</x14:id>
        </ext>
      </extLst>
    </cfRule>
    <cfRule type="dataBar" priority="1659">
      <dataBar>
        <cfvo type="min"/>
        <cfvo type="max"/>
        <color theme="1" tint="0.499984740745262"/>
      </dataBar>
      <extLst>
        <ext xmlns:x14="http://schemas.microsoft.com/office/spreadsheetml/2009/9/main" uri="{B025F937-C7B1-47D3-B67F-A62EFF666E3E}">
          <x14:id>{8138CC03-3E53-2E4C-B2FB-02856543BC85}</x14:id>
        </ext>
      </extLst>
    </cfRule>
    <cfRule type="dataBar" priority="1660">
      <dataBar>
        <cfvo type="min"/>
        <cfvo type="max"/>
        <color theme="1" tint="0.499984740745262"/>
      </dataBar>
      <extLst>
        <ext xmlns:x14="http://schemas.microsoft.com/office/spreadsheetml/2009/9/main" uri="{B025F937-C7B1-47D3-B67F-A62EFF666E3E}">
          <x14:id>{088B584C-9A07-564A-8DE2-1B8684557448}</x14:id>
        </ext>
      </extLst>
    </cfRule>
  </conditionalFormatting>
  <conditionalFormatting sqref="N323:N326">
    <cfRule type="dataBar" priority="1666">
      <dataBar>
        <cfvo type="min"/>
        <cfvo type="max"/>
        <color rgb="FF008AEF"/>
      </dataBar>
      <extLst>
        <ext xmlns:x14="http://schemas.microsoft.com/office/spreadsheetml/2009/9/main" uri="{B025F937-C7B1-47D3-B67F-A62EFF666E3E}">
          <x14:id>{601F0133-EB7D-3540-A8F4-C18534C2179B}</x14:id>
        </ext>
      </extLst>
    </cfRule>
    <cfRule type="dataBar" priority="1663">
      <dataBar>
        <cfvo type="min"/>
        <cfvo type="max"/>
        <color theme="1" tint="0.499984740745262"/>
      </dataBar>
      <extLst>
        <ext xmlns:x14="http://schemas.microsoft.com/office/spreadsheetml/2009/9/main" uri="{B025F937-C7B1-47D3-B67F-A62EFF666E3E}">
          <x14:id>{9F75A5E9-E500-6D42-B704-8BA080736A59}</x14:id>
        </ext>
      </extLst>
    </cfRule>
    <cfRule type="dataBar" priority="1664">
      <dataBar>
        <cfvo type="min"/>
        <cfvo type="max"/>
        <color theme="1" tint="0.499984740745262"/>
      </dataBar>
      <extLst>
        <ext xmlns:x14="http://schemas.microsoft.com/office/spreadsheetml/2009/9/main" uri="{B025F937-C7B1-47D3-B67F-A62EFF666E3E}">
          <x14:id>{7EAF59BB-53FD-9640-892B-59FC47C04AF3}</x14:id>
        </ext>
      </extLst>
    </cfRule>
    <cfRule type="dataBar" priority="1665">
      <dataBar>
        <cfvo type="min"/>
        <cfvo type="max"/>
        <color theme="1" tint="0.499984740745262"/>
      </dataBar>
      <extLst>
        <ext xmlns:x14="http://schemas.microsoft.com/office/spreadsheetml/2009/9/main" uri="{B025F937-C7B1-47D3-B67F-A62EFF666E3E}">
          <x14:id>{0C58ADC4-F914-0048-83E6-07439D7BC0ED}</x14:id>
        </ext>
      </extLst>
    </cfRule>
    <cfRule type="dataBar" priority="1662">
      <dataBar showValue="0">
        <cfvo type="min"/>
        <cfvo type="max"/>
        <color theme="1" tint="0.499984740745262"/>
      </dataBar>
      <extLst>
        <ext xmlns:x14="http://schemas.microsoft.com/office/spreadsheetml/2009/9/main" uri="{B025F937-C7B1-47D3-B67F-A62EFF666E3E}">
          <x14:id>{12DBF814-2DBB-464A-B5C7-FCB0E0781807}</x14:id>
        </ext>
      </extLst>
    </cfRule>
  </conditionalFormatting>
  <conditionalFormatting sqref="N328:N329">
    <cfRule type="dataBar" priority="1671">
      <dataBar>
        <cfvo type="min"/>
        <cfvo type="max"/>
        <color rgb="FF008AEF"/>
      </dataBar>
      <extLst>
        <ext xmlns:x14="http://schemas.microsoft.com/office/spreadsheetml/2009/9/main" uri="{B025F937-C7B1-47D3-B67F-A62EFF666E3E}">
          <x14:id>{5BB32A78-B03D-FE48-BCB7-886E1C3A83C9}</x14:id>
        </ext>
      </extLst>
    </cfRule>
    <cfRule type="dataBar" priority="1667">
      <dataBar showValue="0">
        <cfvo type="min"/>
        <cfvo type="max"/>
        <color theme="1" tint="0.499984740745262"/>
      </dataBar>
      <extLst>
        <ext xmlns:x14="http://schemas.microsoft.com/office/spreadsheetml/2009/9/main" uri="{B025F937-C7B1-47D3-B67F-A62EFF666E3E}">
          <x14:id>{9348F309-6797-4E45-A786-11D40002359F}</x14:id>
        </ext>
      </extLst>
    </cfRule>
    <cfRule type="dataBar" priority="1668">
      <dataBar>
        <cfvo type="min"/>
        <cfvo type="max"/>
        <color theme="1" tint="0.499984740745262"/>
      </dataBar>
      <extLst>
        <ext xmlns:x14="http://schemas.microsoft.com/office/spreadsheetml/2009/9/main" uri="{B025F937-C7B1-47D3-B67F-A62EFF666E3E}">
          <x14:id>{02F638DE-6B45-F049-98D4-B5975D58467F}</x14:id>
        </ext>
      </extLst>
    </cfRule>
    <cfRule type="dataBar" priority="1669">
      <dataBar>
        <cfvo type="min"/>
        <cfvo type="max"/>
        <color theme="1" tint="0.499984740745262"/>
      </dataBar>
      <extLst>
        <ext xmlns:x14="http://schemas.microsoft.com/office/spreadsheetml/2009/9/main" uri="{B025F937-C7B1-47D3-B67F-A62EFF666E3E}">
          <x14:id>{D57399A2-0D69-B744-BEB6-C4E9AB793173}</x14:id>
        </ext>
      </extLst>
    </cfRule>
    <cfRule type="dataBar" priority="1670">
      <dataBar>
        <cfvo type="min"/>
        <cfvo type="max"/>
        <color theme="1" tint="0.499984740745262"/>
      </dataBar>
      <extLst>
        <ext xmlns:x14="http://schemas.microsoft.com/office/spreadsheetml/2009/9/main" uri="{B025F937-C7B1-47D3-B67F-A62EFF666E3E}">
          <x14:id>{6B58FC9E-20E7-2D49-920D-BACED759CF32}</x14:id>
        </ext>
      </extLst>
    </cfRule>
  </conditionalFormatting>
  <conditionalFormatting sqref="N331:N333">
    <cfRule type="dataBar" priority="1674">
      <dataBar>
        <cfvo type="min"/>
        <cfvo type="max"/>
        <color theme="1" tint="0.499984740745262"/>
      </dataBar>
      <extLst>
        <ext xmlns:x14="http://schemas.microsoft.com/office/spreadsheetml/2009/9/main" uri="{B025F937-C7B1-47D3-B67F-A62EFF666E3E}">
          <x14:id>{76DA1272-3530-8548-A8F8-CFB66F2DAB48}</x14:id>
        </ext>
      </extLst>
    </cfRule>
    <cfRule type="dataBar" priority="1672">
      <dataBar showValue="0">
        <cfvo type="min"/>
        <cfvo type="max"/>
        <color theme="1" tint="0.499984740745262"/>
      </dataBar>
      <extLst>
        <ext xmlns:x14="http://schemas.microsoft.com/office/spreadsheetml/2009/9/main" uri="{B025F937-C7B1-47D3-B67F-A62EFF666E3E}">
          <x14:id>{AC670583-04E3-A14F-A26E-B9BCA5DF6B1A}</x14:id>
        </ext>
      </extLst>
    </cfRule>
    <cfRule type="dataBar" priority="1673">
      <dataBar>
        <cfvo type="min"/>
        <cfvo type="max"/>
        <color theme="1" tint="0.499984740745262"/>
      </dataBar>
      <extLst>
        <ext xmlns:x14="http://schemas.microsoft.com/office/spreadsheetml/2009/9/main" uri="{B025F937-C7B1-47D3-B67F-A62EFF666E3E}">
          <x14:id>{D07CEA2C-ADE8-B24C-81AA-4F18F8900DE6}</x14:id>
        </ext>
      </extLst>
    </cfRule>
    <cfRule type="dataBar" priority="1675">
      <dataBar>
        <cfvo type="min"/>
        <cfvo type="max"/>
        <color theme="1" tint="0.499984740745262"/>
      </dataBar>
      <extLst>
        <ext xmlns:x14="http://schemas.microsoft.com/office/spreadsheetml/2009/9/main" uri="{B025F937-C7B1-47D3-B67F-A62EFF666E3E}">
          <x14:id>{810A09FF-0642-C341-86CC-434FAE8319F3}</x14:id>
        </ext>
      </extLst>
    </cfRule>
    <cfRule type="dataBar" priority="1676">
      <dataBar>
        <cfvo type="min"/>
        <cfvo type="max"/>
        <color rgb="FF008AEF"/>
      </dataBar>
      <extLst>
        <ext xmlns:x14="http://schemas.microsoft.com/office/spreadsheetml/2009/9/main" uri="{B025F937-C7B1-47D3-B67F-A62EFF666E3E}">
          <x14:id>{918D64A0-D76D-8E4D-8122-4556250A0BD8}</x14:id>
        </ext>
      </extLst>
    </cfRule>
  </conditionalFormatting>
  <conditionalFormatting sqref="N335:N342">
    <cfRule type="dataBar" priority="1677">
      <dataBar showValue="0">
        <cfvo type="min"/>
        <cfvo type="max"/>
        <color theme="1" tint="0.499984740745262"/>
      </dataBar>
      <extLst>
        <ext xmlns:x14="http://schemas.microsoft.com/office/spreadsheetml/2009/9/main" uri="{B025F937-C7B1-47D3-B67F-A62EFF666E3E}">
          <x14:id>{D9C06FCB-CFC5-014E-87F2-04FF2E055434}</x14:id>
        </ext>
      </extLst>
    </cfRule>
    <cfRule type="dataBar" priority="1678">
      <dataBar>
        <cfvo type="min"/>
        <cfvo type="max"/>
        <color theme="1" tint="0.499984740745262"/>
      </dataBar>
      <extLst>
        <ext xmlns:x14="http://schemas.microsoft.com/office/spreadsheetml/2009/9/main" uri="{B025F937-C7B1-47D3-B67F-A62EFF666E3E}">
          <x14:id>{FAE1180F-0931-6F4D-B435-D786093250CB}</x14:id>
        </ext>
      </extLst>
    </cfRule>
    <cfRule type="dataBar" priority="1679">
      <dataBar>
        <cfvo type="min"/>
        <cfvo type="max"/>
        <color theme="1" tint="0.499984740745262"/>
      </dataBar>
      <extLst>
        <ext xmlns:x14="http://schemas.microsoft.com/office/spreadsheetml/2009/9/main" uri="{B025F937-C7B1-47D3-B67F-A62EFF666E3E}">
          <x14:id>{109BB59E-F9D3-A541-8E69-03F9BD3F1FFE}</x14:id>
        </ext>
      </extLst>
    </cfRule>
    <cfRule type="dataBar" priority="1680">
      <dataBar>
        <cfvo type="min"/>
        <cfvo type="max"/>
        <color theme="1" tint="0.499984740745262"/>
      </dataBar>
      <extLst>
        <ext xmlns:x14="http://schemas.microsoft.com/office/spreadsheetml/2009/9/main" uri="{B025F937-C7B1-47D3-B67F-A62EFF666E3E}">
          <x14:id>{846FD2A5-9709-5A4A-B785-A395B237C4B7}</x14:id>
        </ext>
      </extLst>
    </cfRule>
    <cfRule type="dataBar" priority="1681">
      <dataBar>
        <cfvo type="min"/>
        <cfvo type="max"/>
        <color rgb="FF008AEF"/>
      </dataBar>
      <extLst>
        <ext xmlns:x14="http://schemas.microsoft.com/office/spreadsheetml/2009/9/main" uri="{B025F937-C7B1-47D3-B67F-A62EFF666E3E}">
          <x14:id>{3EA881A1-0610-6C40-B585-5810AC123D31}</x14:id>
        </ext>
      </extLst>
    </cfRule>
  </conditionalFormatting>
  <conditionalFormatting sqref="N344:N347">
    <cfRule type="dataBar" priority="1686">
      <dataBar>
        <cfvo type="min"/>
        <cfvo type="max"/>
        <color rgb="FF008AEF"/>
      </dataBar>
      <extLst>
        <ext xmlns:x14="http://schemas.microsoft.com/office/spreadsheetml/2009/9/main" uri="{B025F937-C7B1-47D3-B67F-A62EFF666E3E}">
          <x14:id>{EF3CA631-F12C-6B48-98CA-89A70BE3916B}</x14:id>
        </ext>
      </extLst>
    </cfRule>
    <cfRule type="dataBar" priority="1682">
      <dataBar showValue="0">
        <cfvo type="min"/>
        <cfvo type="max"/>
        <color theme="1" tint="0.499984740745262"/>
      </dataBar>
      <extLst>
        <ext xmlns:x14="http://schemas.microsoft.com/office/spreadsheetml/2009/9/main" uri="{B025F937-C7B1-47D3-B67F-A62EFF666E3E}">
          <x14:id>{07694BEF-D723-A844-945C-EA00E0E6BE7F}</x14:id>
        </ext>
      </extLst>
    </cfRule>
    <cfRule type="dataBar" priority="1683">
      <dataBar>
        <cfvo type="min"/>
        <cfvo type="max"/>
        <color theme="1" tint="0.499984740745262"/>
      </dataBar>
      <extLst>
        <ext xmlns:x14="http://schemas.microsoft.com/office/spreadsheetml/2009/9/main" uri="{B025F937-C7B1-47D3-B67F-A62EFF666E3E}">
          <x14:id>{67AEFB10-E7E6-CD41-B12D-6A5E745200C9}</x14:id>
        </ext>
      </extLst>
    </cfRule>
    <cfRule type="dataBar" priority="1684">
      <dataBar>
        <cfvo type="min"/>
        <cfvo type="max"/>
        <color theme="1" tint="0.499984740745262"/>
      </dataBar>
      <extLst>
        <ext xmlns:x14="http://schemas.microsoft.com/office/spreadsheetml/2009/9/main" uri="{B025F937-C7B1-47D3-B67F-A62EFF666E3E}">
          <x14:id>{7062D054-8E90-C74B-A898-9F4E524DD4ED}</x14:id>
        </ext>
      </extLst>
    </cfRule>
    <cfRule type="dataBar" priority="1685">
      <dataBar>
        <cfvo type="min"/>
        <cfvo type="max"/>
        <color theme="1" tint="0.499984740745262"/>
      </dataBar>
      <extLst>
        <ext xmlns:x14="http://schemas.microsoft.com/office/spreadsheetml/2009/9/main" uri="{B025F937-C7B1-47D3-B67F-A62EFF666E3E}">
          <x14:id>{2C3E5B83-47CD-084E-8C68-808164639F4F}</x14:id>
        </ext>
      </extLst>
    </cfRule>
  </conditionalFormatting>
  <conditionalFormatting sqref="N350:N372">
    <cfRule type="dataBar" priority="1691">
      <dataBar>
        <cfvo type="min"/>
        <cfvo type="max"/>
        <color rgb="FF008AEF"/>
      </dataBar>
      <extLst>
        <ext xmlns:x14="http://schemas.microsoft.com/office/spreadsheetml/2009/9/main" uri="{B025F937-C7B1-47D3-B67F-A62EFF666E3E}">
          <x14:id>{ABC2205B-84B0-9646-A648-810B8457AAA0}</x14:id>
        </ext>
      </extLst>
    </cfRule>
    <cfRule type="dataBar" priority="1687">
      <dataBar showValue="0">
        <cfvo type="min"/>
        <cfvo type="max"/>
        <color theme="1" tint="0.499984740745262"/>
      </dataBar>
      <extLst>
        <ext xmlns:x14="http://schemas.microsoft.com/office/spreadsheetml/2009/9/main" uri="{B025F937-C7B1-47D3-B67F-A62EFF666E3E}">
          <x14:id>{770FD8AD-3215-9F49-8456-EF6F3062869E}</x14:id>
        </ext>
      </extLst>
    </cfRule>
    <cfRule type="dataBar" priority="1688">
      <dataBar>
        <cfvo type="min"/>
        <cfvo type="max"/>
        <color theme="1" tint="0.499984740745262"/>
      </dataBar>
      <extLst>
        <ext xmlns:x14="http://schemas.microsoft.com/office/spreadsheetml/2009/9/main" uri="{B025F937-C7B1-47D3-B67F-A62EFF666E3E}">
          <x14:id>{9DCF3D8B-9AC2-9E4A-A818-24906F071338}</x14:id>
        </ext>
      </extLst>
    </cfRule>
    <cfRule type="dataBar" priority="1689">
      <dataBar>
        <cfvo type="min"/>
        <cfvo type="max"/>
        <color theme="1" tint="0.499984740745262"/>
      </dataBar>
      <extLst>
        <ext xmlns:x14="http://schemas.microsoft.com/office/spreadsheetml/2009/9/main" uri="{B025F937-C7B1-47D3-B67F-A62EFF666E3E}">
          <x14:id>{085EC7DF-1AC8-1F49-B3E7-310E7F59EEBC}</x14:id>
        </ext>
      </extLst>
    </cfRule>
    <cfRule type="dataBar" priority="1690">
      <dataBar>
        <cfvo type="min"/>
        <cfvo type="max"/>
        <color theme="1" tint="0.499984740745262"/>
      </dataBar>
      <extLst>
        <ext xmlns:x14="http://schemas.microsoft.com/office/spreadsheetml/2009/9/main" uri="{B025F937-C7B1-47D3-B67F-A62EFF666E3E}">
          <x14:id>{37B00D80-68C0-8648-874A-95DF2758DF11}</x14:id>
        </ext>
      </extLst>
    </cfRule>
  </conditionalFormatting>
  <conditionalFormatting sqref="N375:N377">
    <cfRule type="dataBar" priority="1696">
      <dataBar>
        <cfvo type="min"/>
        <cfvo type="max"/>
        <color rgb="FF008AEF"/>
      </dataBar>
      <extLst>
        <ext xmlns:x14="http://schemas.microsoft.com/office/spreadsheetml/2009/9/main" uri="{B025F937-C7B1-47D3-B67F-A62EFF666E3E}">
          <x14:id>{F6BFD256-69CF-4D4B-BD2B-3014E40FCB01}</x14:id>
        </ext>
      </extLst>
    </cfRule>
    <cfRule type="dataBar" priority="1693">
      <dataBar>
        <cfvo type="min"/>
        <cfvo type="max"/>
        <color theme="1" tint="0.499984740745262"/>
      </dataBar>
      <extLst>
        <ext xmlns:x14="http://schemas.microsoft.com/office/spreadsheetml/2009/9/main" uri="{B025F937-C7B1-47D3-B67F-A62EFF666E3E}">
          <x14:id>{E16DAC9A-1F7B-094F-B1D9-8115D1793D56}</x14:id>
        </ext>
      </extLst>
    </cfRule>
    <cfRule type="dataBar" priority="1694">
      <dataBar>
        <cfvo type="min"/>
        <cfvo type="max"/>
        <color theme="1" tint="0.499984740745262"/>
      </dataBar>
      <extLst>
        <ext xmlns:x14="http://schemas.microsoft.com/office/spreadsheetml/2009/9/main" uri="{B025F937-C7B1-47D3-B67F-A62EFF666E3E}">
          <x14:id>{F749C2B9-447B-FD40-8FFF-8597F6129DD6}</x14:id>
        </ext>
      </extLst>
    </cfRule>
    <cfRule type="dataBar" priority="1695">
      <dataBar>
        <cfvo type="min"/>
        <cfvo type="max"/>
        <color theme="1" tint="0.499984740745262"/>
      </dataBar>
      <extLst>
        <ext xmlns:x14="http://schemas.microsoft.com/office/spreadsheetml/2009/9/main" uri="{B025F937-C7B1-47D3-B67F-A62EFF666E3E}">
          <x14:id>{B13482A4-1843-BD44-9634-2BF8283CBCD3}</x14:id>
        </ext>
      </extLst>
    </cfRule>
    <cfRule type="dataBar" priority="1692">
      <dataBar showValue="0">
        <cfvo type="min"/>
        <cfvo type="max"/>
        <color theme="1" tint="0.499984740745262"/>
      </dataBar>
      <extLst>
        <ext xmlns:x14="http://schemas.microsoft.com/office/spreadsheetml/2009/9/main" uri="{B025F937-C7B1-47D3-B67F-A62EFF666E3E}">
          <x14:id>{98058066-A8A4-8045-BCA1-E30517C4992B}</x14:id>
        </ext>
      </extLst>
    </cfRule>
  </conditionalFormatting>
  <conditionalFormatting sqref="N380:N390">
    <cfRule type="dataBar" priority="1697">
      <dataBar showValue="0">
        <cfvo type="min"/>
        <cfvo type="max"/>
        <color theme="1" tint="0.499984740745262"/>
      </dataBar>
      <extLst>
        <ext xmlns:x14="http://schemas.microsoft.com/office/spreadsheetml/2009/9/main" uri="{B025F937-C7B1-47D3-B67F-A62EFF666E3E}">
          <x14:id>{CF66D95C-D8E6-3D47-9688-2D98DF33DF8C}</x14:id>
        </ext>
      </extLst>
    </cfRule>
    <cfRule type="dataBar" priority="1698">
      <dataBar>
        <cfvo type="min"/>
        <cfvo type="max"/>
        <color theme="1" tint="0.499984740745262"/>
      </dataBar>
      <extLst>
        <ext xmlns:x14="http://schemas.microsoft.com/office/spreadsheetml/2009/9/main" uri="{B025F937-C7B1-47D3-B67F-A62EFF666E3E}">
          <x14:id>{64012C99-F805-6345-8120-8433984955C9}</x14:id>
        </ext>
      </extLst>
    </cfRule>
    <cfRule type="dataBar" priority="1699">
      <dataBar>
        <cfvo type="min"/>
        <cfvo type="max"/>
        <color theme="1" tint="0.499984740745262"/>
      </dataBar>
      <extLst>
        <ext xmlns:x14="http://schemas.microsoft.com/office/spreadsheetml/2009/9/main" uri="{B025F937-C7B1-47D3-B67F-A62EFF666E3E}">
          <x14:id>{67EA1DD8-E26D-C541-9C89-85EB87974266}</x14:id>
        </ext>
      </extLst>
    </cfRule>
    <cfRule type="dataBar" priority="1700">
      <dataBar>
        <cfvo type="min"/>
        <cfvo type="max"/>
        <color theme="1" tint="0.499984740745262"/>
      </dataBar>
      <extLst>
        <ext xmlns:x14="http://schemas.microsoft.com/office/spreadsheetml/2009/9/main" uri="{B025F937-C7B1-47D3-B67F-A62EFF666E3E}">
          <x14:id>{45FE3F7B-6569-FB4B-AA2A-4103887FB315}</x14:id>
        </ext>
      </extLst>
    </cfRule>
    <cfRule type="dataBar" priority="1701">
      <dataBar>
        <cfvo type="min"/>
        <cfvo type="max"/>
        <color rgb="FF008AEF"/>
      </dataBar>
      <extLst>
        <ext xmlns:x14="http://schemas.microsoft.com/office/spreadsheetml/2009/9/main" uri="{B025F937-C7B1-47D3-B67F-A62EFF666E3E}">
          <x14:id>{53DDA1F6-7750-364A-B944-331F406A9727}</x14:id>
        </ext>
      </extLst>
    </cfRule>
  </conditionalFormatting>
  <conditionalFormatting sqref="N392:N405">
    <cfRule type="dataBar" priority="1702">
      <dataBar showValue="0">
        <cfvo type="min"/>
        <cfvo type="max"/>
        <color theme="1" tint="0.499984740745262"/>
      </dataBar>
      <extLst>
        <ext xmlns:x14="http://schemas.microsoft.com/office/spreadsheetml/2009/9/main" uri="{B025F937-C7B1-47D3-B67F-A62EFF666E3E}">
          <x14:id>{0B88FE12-3DC4-2546-AA0A-2131F243AC5D}</x14:id>
        </ext>
      </extLst>
    </cfRule>
    <cfRule type="dataBar" priority="1703">
      <dataBar>
        <cfvo type="min"/>
        <cfvo type="max"/>
        <color theme="1" tint="0.499984740745262"/>
      </dataBar>
      <extLst>
        <ext xmlns:x14="http://schemas.microsoft.com/office/spreadsheetml/2009/9/main" uri="{B025F937-C7B1-47D3-B67F-A62EFF666E3E}">
          <x14:id>{46F74733-A100-AC40-BAD5-EF1534F3583E}</x14:id>
        </ext>
      </extLst>
    </cfRule>
    <cfRule type="dataBar" priority="1704">
      <dataBar>
        <cfvo type="min"/>
        <cfvo type="max"/>
        <color theme="1" tint="0.499984740745262"/>
      </dataBar>
      <extLst>
        <ext xmlns:x14="http://schemas.microsoft.com/office/spreadsheetml/2009/9/main" uri="{B025F937-C7B1-47D3-B67F-A62EFF666E3E}">
          <x14:id>{1C8D4A95-590E-9F4B-8CC6-612823F4CCAA}</x14:id>
        </ext>
      </extLst>
    </cfRule>
    <cfRule type="dataBar" priority="1705">
      <dataBar>
        <cfvo type="min"/>
        <cfvo type="max"/>
        <color theme="1" tint="0.499984740745262"/>
      </dataBar>
      <extLst>
        <ext xmlns:x14="http://schemas.microsoft.com/office/spreadsheetml/2009/9/main" uri="{B025F937-C7B1-47D3-B67F-A62EFF666E3E}">
          <x14:id>{978700C4-8A12-404D-9DC6-CD99CB1F8B3C}</x14:id>
        </ext>
      </extLst>
    </cfRule>
    <cfRule type="dataBar" priority="1706">
      <dataBar>
        <cfvo type="min"/>
        <cfvo type="max"/>
        <color rgb="FF008AEF"/>
      </dataBar>
      <extLst>
        <ext xmlns:x14="http://schemas.microsoft.com/office/spreadsheetml/2009/9/main" uri="{B025F937-C7B1-47D3-B67F-A62EFF666E3E}">
          <x14:id>{734BEFD5-23F2-D34A-BD9F-416D8CEA89E8}</x14:id>
        </ext>
      </extLst>
    </cfRule>
  </conditionalFormatting>
  <conditionalFormatting sqref="N407:N416">
    <cfRule type="dataBar" priority="1711">
      <dataBar>
        <cfvo type="min"/>
        <cfvo type="max"/>
        <color rgb="FF008AEF"/>
      </dataBar>
      <extLst>
        <ext xmlns:x14="http://schemas.microsoft.com/office/spreadsheetml/2009/9/main" uri="{B025F937-C7B1-47D3-B67F-A62EFF666E3E}">
          <x14:id>{97E0FDB9-91F1-6D48-B6C1-F52E7CEB98B5}</x14:id>
        </ext>
      </extLst>
    </cfRule>
    <cfRule type="dataBar" priority="1707">
      <dataBar showValue="0">
        <cfvo type="min"/>
        <cfvo type="max"/>
        <color theme="1" tint="0.499984740745262"/>
      </dataBar>
      <extLst>
        <ext xmlns:x14="http://schemas.microsoft.com/office/spreadsheetml/2009/9/main" uri="{B025F937-C7B1-47D3-B67F-A62EFF666E3E}">
          <x14:id>{32D6BFA0-9711-6443-B04B-706DC1B8A05A}</x14:id>
        </ext>
      </extLst>
    </cfRule>
    <cfRule type="dataBar" priority="1708">
      <dataBar>
        <cfvo type="min"/>
        <cfvo type="max"/>
        <color theme="1" tint="0.499984740745262"/>
      </dataBar>
      <extLst>
        <ext xmlns:x14="http://schemas.microsoft.com/office/spreadsheetml/2009/9/main" uri="{B025F937-C7B1-47D3-B67F-A62EFF666E3E}">
          <x14:id>{C1EF4E03-27F6-E341-9208-51AA07F7A659}</x14:id>
        </ext>
      </extLst>
    </cfRule>
    <cfRule type="dataBar" priority="1709">
      <dataBar>
        <cfvo type="min"/>
        <cfvo type="max"/>
        <color theme="1" tint="0.499984740745262"/>
      </dataBar>
      <extLst>
        <ext xmlns:x14="http://schemas.microsoft.com/office/spreadsheetml/2009/9/main" uri="{B025F937-C7B1-47D3-B67F-A62EFF666E3E}">
          <x14:id>{80AF4EC3-FED9-114D-A826-CF6ACB64FB35}</x14:id>
        </ext>
      </extLst>
    </cfRule>
    <cfRule type="dataBar" priority="1710">
      <dataBar>
        <cfvo type="min"/>
        <cfvo type="max"/>
        <color theme="1" tint="0.499984740745262"/>
      </dataBar>
      <extLst>
        <ext xmlns:x14="http://schemas.microsoft.com/office/spreadsheetml/2009/9/main" uri="{B025F937-C7B1-47D3-B67F-A62EFF666E3E}">
          <x14:id>{9DC75334-6A6B-0B4C-8E79-BE9614B5DDD6}</x14:id>
        </ext>
      </extLst>
    </cfRule>
  </conditionalFormatting>
  <conditionalFormatting sqref="N418:N421">
    <cfRule type="dataBar" priority="1716">
      <dataBar>
        <cfvo type="min"/>
        <cfvo type="max"/>
        <color rgb="FF008AEF"/>
      </dataBar>
      <extLst>
        <ext xmlns:x14="http://schemas.microsoft.com/office/spreadsheetml/2009/9/main" uri="{B025F937-C7B1-47D3-B67F-A62EFF666E3E}">
          <x14:id>{85ECD3A7-FCED-CA46-B39B-94863AD5ED9C}</x14:id>
        </ext>
      </extLst>
    </cfRule>
    <cfRule type="dataBar" priority="1712">
      <dataBar showValue="0">
        <cfvo type="min"/>
        <cfvo type="max"/>
        <color theme="1" tint="0.499984740745262"/>
      </dataBar>
      <extLst>
        <ext xmlns:x14="http://schemas.microsoft.com/office/spreadsheetml/2009/9/main" uri="{B025F937-C7B1-47D3-B67F-A62EFF666E3E}">
          <x14:id>{873317D9-D1D4-5049-BA23-A3974BD1DB1E}</x14:id>
        </ext>
      </extLst>
    </cfRule>
    <cfRule type="dataBar" priority="1713">
      <dataBar>
        <cfvo type="min"/>
        <cfvo type="max"/>
        <color theme="1" tint="0.499984740745262"/>
      </dataBar>
      <extLst>
        <ext xmlns:x14="http://schemas.microsoft.com/office/spreadsheetml/2009/9/main" uri="{B025F937-C7B1-47D3-B67F-A62EFF666E3E}">
          <x14:id>{CEE686E6-F8A1-CA41-A964-EEFFC932EE5A}</x14:id>
        </ext>
      </extLst>
    </cfRule>
    <cfRule type="dataBar" priority="1714">
      <dataBar>
        <cfvo type="min"/>
        <cfvo type="max"/>
        <color theme="1" tint="0.499984740745262"/>
      </dataBar>
      <extLst>
        <ext xmlns:x14="http://schemas.microsoft.com/office/spreadsheetml/2009/9/main" uri="{B025F937-C7B1-47D3-B67F-A62EFF666E3E}">
          <x14:id>{AFA6AAC6-CAA0-9C43-9350-BB17E85961AB}</x14:id>
        </ext>
      </extLst>
    </cfRule>
    <cfRule type="dataBar" priority="1715">
      <dataBar>
        <cfvo type="min"/>
        <cfvo type="max"/>
        <color theme="1" tint="0.499984740745262"/>
      </dataBar>
      <extLst>
        <ext xmlns:x14="http://schemas.microsoft.com/office/spreadsheetml/2009/9/main" uri="{B025F937-C7B1-47D3-B67F-A62EFF666E3E}">
          <x14:id>{7085C509-5187-A149-8DB6-2FE116312890}</x14:id>
        </ext>
      </extLst>
    </cfRule>
  </conditionalFormatting>
  <conditionalFormatting sqref="N423">
    <cfRule type="dataBar" priority="1719">
      <dataBar>
        <cfvo type="min"/>
        <cfvo type="max"/>
        <color theme="1" tint="0.499984740745262"/>
      </dataBar>
      <extLst>
        <ext xmlns:x14="http://schemas.microsoft.com/office/spreadsheetml/2009/9/main" uri="{B025F937-C7B1-47D3-B67F-A62EFF666E3E}">
          <x14:id>{4D5AD578-5F5C-0640-A83B-59B576C07D51}</x14:id>
        </ext>
      </extLst>
    </cfRule>
    <cfRule type="dataBar" priority="1718">
      <dataBar>
        <cfvo type="min"/>
        <cfvo type="max"/>
        <color theme="1" tint="0.499984740745262"/>
      </dataBar>
      <extLst>
        <ext xmlns:x14="http://schemas.microsoft.com/office/spreadsheetml/2009/9/main" uri="{B025F937-C7B1-47D3-B67F-A62EFF666E3E}">
          <x14:id>{2297F3ED-042E-AD44-B10E-85E993070065}</x14:id>
        </ext>
      </extLst>
    </cfRule>
    <cfRule type="dataBar" priority="1717">
      <dataBar showValue="0">
        <cfvo type="min"/>
        <cfvo type="max"/>
        <color theme="1" tint="0.499984740745262"/>
      </dataBar>
      <extLst>
        <ext xmlns:x14="http://schemas.microsoft.com/office/spreadsheetml/2009/9/main" uri="{B025F937-C7B1-47D3-B67F-A62EFF666E3E}">
          <x14:id>{5BBDB186-8521-8348-A643-ABF37873F274}</x14:id>
        </ext>
      </extLst>
    </cfRule>
    <cfRule type="dataBar" priority="1720">
      <dataBar>
        <cfvo type="min"/>
        <cfvo type="max"/>
        <color theme="1" tint="0.499984740745262"/>
      </dataBar>
      <extLst>
        <ext xmlns:x14="http://schemas.microsoft.com/office/spreadsheetml/2009/9/main" uri="{B025F937-C7B1-47D3-B67F-A62EFF666E3E}">
          <x14:id>{31B04DEA-296A-414E-A2B1-3B15F0DD46F6}</x14:id>
        </ext>
      </extLst>
    </cfRule>
    <cfRule type="dataBar" priority="1721">
      <dataBar>
        <cfvo type="min"/>
        <cfvo type="max"/>
        <color rgb="FF008AEF"/>
      </dataBar>
      <extLst>
        <ext xmlns:x14="http://schemas.microsoft.com/office/spreadsheetml/2009/9/main" uri="{B025F937-C7B1-47D3-B67F-A62EFF666E3E}">
          <x14:id>{BDD1A9A0-B4FA-B448-A3C7-65E5C3BA0C40}</x14:id>
        </ext>
      </extLst>
    </cfRule>
  </conditionalFormatting>
  <conditionalFormatting sqref="N425:N427">
    <cfRule type="dataBar" priority="1726">
      <dataBar>
        <cfvo type="min"/>
        <cfvo type="max"/>
        <color rgb="FF008AEF"/>
      </dataBar>
      <extLst>
        <ext xmlns:x14="http://schemas.microsoft.com/office/spreadsheetml/2009/9/main" uri="{B025F937-C7B1-47D3-B67F-A62EFF666E3E}">
          <x14:id>{2D7D695F-DD56-7B41-9DD0-C2D134EE98EA}</x14:id>
        </ext>
      </extLst>
    </cfRule>
    <cfRule type="dataBar" priority="1722">
      <dataBar showValue="0">
        <cfvo type="min"/>
        <cfvo type="max"/>
        <color theme="1" tint="0.499984740745262"/>
      </dataBar>
      <extLst>
        <ext xmlns:x14="http://schemas.microsoft.com/office/spreadsheetml/2009/9/main" uri="{B025F937-C7B1-47D3-B67F-A62EFF666E3E}">
          <x14:id>{C5153057-40BA-DA4D-A7F7-4DBADC32DDB9}</x14:id>
        </ext>
      </extLst>
    </cfRule>
    <cfRule type="dataBar" priority="1723">
      <dataBar>
        <cfvo type="min"/>
        <cfvo type="max"/>
        <color theme="1" tint="0.499984740745262"/>
      </dataBar>
      <extLst>
        <ext xmlns:x14="http://schemas.microsoft.com/office/spreadsheetml/2009/9/main" uri="{B025F937-C7B1-47D3-B67F-A62EFF666E3E}">
          <x14:id>{3B2247E9-B8F8-884A-BB1A-1ACD04E9A3D6}</x14:id>
        </ext>
      </extLst>
    </cfRule>
    <cfRule type="dataBar" priority="1724">
      <dataBar>
        <cfvo type="min"/>
        <cfvo type="max"/>
        <color theme="1" tint="0.499984740745262"/>
      </dataBar>
      <extLst>
        <ext xmlns:x14="http://schemas.microsoft.com/office/spreadsheetml/2009/9/main" uri="{B025F937-C7B1-47D3-B67F-A62EFF666E3E}">
          <x14:id>{C77A9858-897C-D745-AF62-771F04E22A19}</x14:id>
        </ext>
      </extLst>
    </cfRule>
    <cfRule type="dataBar" priority="1725">
      <dataBar>
        <cfvo type="min"/>
        <cfvo type="max"/>
        <color theme="1" tint="0.499984740745262"/>
      </dataBar>
      <extLst>
        <ext xmlns:x14="http://schemas.microsoft.com/office/spreadsheetml/2009/9/main" uri="{B025F937-C7B1-47D3-B67F-A62EFF666E3E}">
          <x14:id>{DC4E397B-9A00-4446-96A0-63E7429F6E54}</x14:id>
        </ext>
      </extLst>
    </cfRule>
  </conditionalFormatting>
  <conditionalFormatting sqref="N429:N436">
    <cfRule type="dataBar" priority="1731">
      <dataBar>
        <cfvo type="min"/>
        <cfvo type="max"/>
        <color rgb="FF008AEF"/>
      </dataBar>
      <extLst>
        <ext xmlns:x14="http://schemas.microsoft.com/office/spreadsheetml/2009/9/main" uri="{B025F937-C7B1-47D3-B67F-A62EFF666E3E}">
          <x14:id>{2EF698EB-620F-514D-A20E-7BF94A3A277D}</x14:id>
        </ext>
      </extLst>
    </cfRule>
    <cfRule type="dataBar" priority="1727">
      <dataBar showValue="0">
        <cfvo type="min"/>
        <cfvo type="max"/>
        <color theme="1" tint="0.499984740745262"/>
      </dataBar>
      <extLst>
        <ext xmlns:x14="http://schemas.microsoft.com/office/spreadsheetml/2009/9/main" uri="{B025F937-C7B1-47D3-B67F-A62EFF666E3E}">
          <x14:id>{983253C5-18A8-F148-A2E1-3BB02F9202CA}</x14:id>
        </ext>
      </extLst>
    </cfRule>
    <cfRule type="dataBar" priority="1728">
      <dataBar>
        <cfvo type="min"/>
        <cfvo type="max"/>
        <color theme="1" tint="0.499984740745262"/>
      </dataBar>
      <extLst>
        <ext xmlns:x14="http://schemas.microsoft.com/office/spreadsheetml/2009/9/main" uri="{B025F937-C7B1-47D3-B67F-A62EFF666E3E}">
          <x14:id>{41A00F03-EC7F-8447-8859-C37461BD8B1D}</x14:id>
        </ext>
      </extLst>
    </cfRule>
    <cfRule type="dataBar" priority="1729">
      <dataBar>
        <cfvo type="min"/>
        <cfvo type="max"/>
        <color theme="1" tint="0.499984740745262"/>
      </dataBar>
      <extLst>
        <ext xmlns:x14="http://schemas.microsoft.com/office/spreadsheetml/2009/9/main" uri="{B025F937-C7B1-47D3-B67F-A62EFF666E3E}">
          <x14:id>{F9DF11B2-A4EF-0747-9096-DB53534234AC}</x14:id>
        </ext>
      </extLst>
    </cfRule>
    <cfRule type="dataBar" priority="1730">
      <dataBar>
        <cfvo type="min"/>
        <cfvo type="max"/>
        <color theme="1" tint="0.499984740745262"/>
      </dataBar>
      <extLst>
        <ext xmlns:x14="http://schemas.microsoft.com/office/spreadsheetml/2009/9/main" uri="{B025F937-C7B1-47D3-B67F-A62EFF666E3E}">
          <x14:id>{846B1457-E492-3742-8E8F-478CFFE2E781}</x14:id>
        </ext>
      </extLst>
    </cfRule>
  </conditionalFormatting>
  <conditionalFormatting sqref="N438:N448">
    <cfRule type="dataBar" priority="1732">
      <dataBar showValue="0">
        <cfvo type="min"/>
        <cfvo type="max"/>
        <color theme="1" tint="0.499984740745262"/>
      </dataBar>
      <extLst>
        <ext xmlns:x14="http://schemas.microsoft.com/office/spreadsheetml/2009/9/main" uri="{B025F937-C7B1-47D3-B67F-A62EFF666E3E}">
          <x14:id>{34BD0BC3-9A84-0B4A-804F-95D042A06D12}</x14:id>
        </ext>
      </extLst>
    </cfRule>
    <cfRule type="dataBar" priority="1733">
      <dataBar>
        <cfvo type="min"/>
        <cfvo type="max"/>
        <color theme="1" tint="0.499984740745262"/>
      </dataBar>
      <extLst>
        <ext xmlns:x14="http://schemas.microsoft.com/office/spreadsheetml/2009/9/main" uri="{B025F937-C7B1-47D3-B67F-A62EFF666E3E}">
          <x14:id>{84DF6234-5FEC-3C41-9866-96DDAE39F4F5}</x14:id>
        </ext>
      </extLst>
    </cfRule>
    <cfRule type="dataBar" priority="1734">
      <dataBar>
        <cfvo type="min"/>
        <cfvo type="max"/>
        <color theme="1" tint="0.499984740745262"/>
      </dataBar>
      <extLst>
        <ext xmlns:x14="http://schemas.microsoft.com/office/spreadsheetml/2009/9/main" uri="{B025F937-C7B1-47D3-B67F-A62EFF666E3E}">
          <x14:id>{5D9F548F-A2F9-E04D-B103-CD90A82B0ACC}</x14:id>
        </ext>
      </extLst>
    </cfRule>
    <cfRule type="dataBar" priority="1735">
      <dataBar>
        <cfvo type="min"/>
        <cfvo type="max"/>
        <color theme="1" tint="0.499984740745262"/>
      </dataBar>
      <extLst>
        <ext xmlns:x14="http://schemas.microsoft.com/office/spreadsheetml/2009/9/main" uri="{B025F937-C7B1-47D3-B67F-A62EFF666E3E}">
          <x14:id>{764F630F-4310-0747-A9DB-E6BF5C2C5BD9}</x14:id>
        </ext>
      </extLst>
    </cfRule>
    <cfRule type="dataBar" priority="1736">
      <dataBar>
        <cfvo type="min"/>
        <cfvo type="max"/>
        <color rgb="FF008AEF"/>
      </dataBar>
      <extLst>
        <ext xmlns:x14="http://schemas.microsoft.com/office/spreadsheetml/2009/9/main" uri="{B025F937-C7B1-47D3-B67F-A62EFF666E3E}">
          <x14:id>{51EE2D56-C312-A64B-A5DF-1441E4D29393}</x14:id>
        </ext>
      </extLst>
    </cfRule>
  </conditionalFormatting>
  <conditionalFormatting sqref="N450">
    <cfRule type="dataBar" priority="1741">
      <dataBar>
        <cfvo type="min"/>
        <cfvo type="max"/>
        <color rgb="FF008AEF"/>
      </dataBar>
      <extLst>
        <ext xmlns:x14="http://schemas.microsoft.com/office/spreadsheetml/2009/9/main" uri="{B025F937-C7B1-47D3-B67F-A62EFF666E3E}">
          <x14:id>{9AEE1190-26D9-B848-843B-FAF739D00511}</x14:id>
        </ext>
      </extLst>
    </cfRule>
    <cfRule type="dataBar" priority="1737">
      <dataBar showValue="0">
        <cfvo type="min"/>
        <cfvo type="max"/>
        <color theme="1" tint="0.499984740745262"/>
      </dataBar>
      <extLst>
        <ext xmlns:x14="http://schemas.microsoft.com/office/spreadsheetml/2009/9/main" uri="{B025F937-C7B1-47D3-B67F-A62EFF666E3E}">
          <x14:id>{C4A152A5-0534-2A42-930A-823C7159A45E}</x14:id>
        </ext>
      </extLst>
    </cfRule>
    <cfRule type="dataBar" priority="1738">
      <dataBar>
        <cfvo type="min"/>
        <cfvo type="max"/>
        <color theme="1" tint="0.499984740745262"/>
      </dataBar>
      <extLst>
        <ext xmlns:x14="http://schemas.microsoft.com/office/spreadsheetml/2009/9/main" uri="{B025F937-C7B1-47D3-B67F-A62EFF666E3E}">
          <x14:id>{7398AAF6-943C-1045-A8D7-973599BED693}</x14:id>
        </ext>
      </extLst>
    </cfRule>
    <cfRule type="dataBar" priority="1739">
      <dataBar>
        <cfvo type="min"/>
        <cfvo type="max"/>
        <color theme="1" tint="0.499984740745262"/>
      </dataBar>
      <extLst>
        <ext xmlns:x14="http://schemas.microsoft.com/office/spreadsheetml/2009/9/main" uri="{B025F937-C7B1-47D3-B67F-A62EFF666E3E}">
          <x14:id>{FF5C6A96-29FA-8F47-AA27-98F512A9849F}</x14:id>
        </ext>
      </extLst>
    </cfRule>
    <cfRule type="dataBar" priority="1740">
      <dataBar>
        <cfvo type="min"/>
        <cfvo type="max"/>
        <color theme="1" tint="0.499984740745262"/>
      </dataBar>
      <extLst>
        <ext xmlns:x14="http://schemas.microsoft.com/office/spreadsheetml/2009/9/main" uri="{B025F937-C7B1-47D3-B67F-A62EFF666E3E}">
          <x14:id>{6B519CC5-870C-0B49-8274-C732B16B8173}</x14:id>
        </ext>
      </extLst>
    </cfRule>
  </conditionalFormatting>
  <conditionalFormatting sqref="N457">
    <cfRule type="dataBar" priority="1546">
      <dataBar>
        <cfvo type="min"/>
        <cfvo type="max"/>
        <color rgb="FF008AEF"/>
      </dataBar>
      <extLst>
        <ext xmlns:x14="http://schemas.microsoft.com/office/spreadsheetml/2009/9/main" uri="{B025F937-C7B1-47D3-B67F-A62EFF666E3E}">
          <x14:id>{28DDD382-695D-6147-89EF-5ADF03C74E5A}</x14:id>
        </ext>
      </extLst>
    </cfRule>
    <cfRule type="dataBar" priority="1545">
      <dataBar>
        <cfvo type="min"/>
        <cfvo type="max"/>
        <color theme="1" tint="0.499984740745262"/>
      </dataBar>
      <extLst>
        <ext xmlns:x14="http://schemas.microsoft.com/office/spreadsheetml/2009/9/main" uri="{B025F937-C7B1-47D3-B67F-A62EFF666E3E}">
          <x14:id>{3BE1953C-402D-8C47-B5D8-9B3B5A2FE90C}</x14:id>
        </ext>
      </extLst>
    </cfRule>
    <cfRule type="dataBar" priority="1544">
      <dataBar>
        <cfvo type="min"/>
        <cfvo type="max"/>
        <color theme="1" tint="0.499984740745262"/>
      </dataBar>
      <extLst>
        <ext xmlns:x14="http://schemas.microsoft.com/office/spreadsheetml/2009/9/main" uri="{B025F937-C7B1-47D3-B67F-A62EFF666E3E}">
          <x14:id>{6FCD6E06-DC68-D347-82DA-E63A08BB906E}</x14:id>
        </ext>
      </extLst>
    </cfRule>
    <cfRule type="dataBar" priority="1543">
      <dataBar>
        <cfvo type="min"/>
        <cfvo type="max"/>
        <color theme="1" tint="0.499984740745262"/>
      </dataBar>
      <extLst>
        <ext xmlns:x14="http://schemas.microsoft.com/office/spreadsheetml/2009/9/main" uri="{B025F937-C7B1-47D3-B67F-A62EFF666E3E}">
          <x14:id>{525E148D-703E-3E4F-B8B6-55A267713D21}</x14:id>
        </ext>
      </extLst>
    </cfRule>
    <cfRule type="dataBar" priority="1542">
      <dataBar showValue="0">
        <cfvo type="min"/>
        <cfvo type="max"/>
        <color theme="1" tint="0.499984740745262"/>
      </dataBar>
      <extLst>
        <ext xmlns:x14="http://schemas.microsoft.com/office/spreadsheetml/2009/9/main" uri="{B025F937-C7B1-47D3-B67F-A62EFF666E3E}">
          <x14:id>{84318F27-92F3-2B46-B0DA-7CD0551FE852}</x14:id>
        </ext>
      </extLst>
    </cfRule>
  </conditionalFormatting>
  <conditionalFormatting sqref="N459:N463">
    <cfRule type="dataBar" priority="1537">
      <dataBar showValue="0">
        <cfvo type="min"/>
        <cfvo type="max"/>
        <color theme="1" tint="0.499984740745262"/>
      </dataBar>
      <extLst>
        <ext xmlns:x14="http://schemas.microsoft.com/office/spreadsheetml/2009/9/main" uri="{B025F937-C7B1-47D3-B67F-A62EFF666E3E}">
          <x14:id>{8ACE5A83-D3EE-D24C-A7CC-4F60F4AC8E58}</x14:id>
        </ext>
      </extLst>
    </cfRule>
    <cfRule type="dataBar" priority="1541">
      <dataBar>
        <cfvo type="min"/>
        <cfvo type="max"/>
        <color rgb="FF008AEF"/>
      </dataBar>
      <extLst>
        <ext xmlns:x14="http://schemas.microsoft.com/office/spreadsheetml/2009/9/main" uri="{B025F937-C7B1-47D3-B67F-A62EFF666E3E}">
          <x14:id>{D9322885-BA22-0046-93FE-FB482B68ED69}</x14:id>
        </ext>
      </extLst>
    </cfRule>
    <cfRule type="dataBar" priority="1540">
      <dataBar>
        <cfvo type="min"/>
        <cfvo type="max"/>
        <color theme="1" tint="0.499984740745262"/>
      </dataBar>
      <extLst>
        <ext xmlns:x14="http://schemas.microsoft.com/office/spreadsheetml/2009/9/main" uri="{B025F937-C7B1-47D3-B67F-A62EFF666E3E}">
          <x14:id>{BEE6290A-F08B-9F44-ACE7-ADFBF4A2086C}</x14:id>
        </ext>
      </extLst>
    </cfRule>
    <cfRule type="dataBar" priority="1539">
      <dataBar>
        <cfvo type="min"/>
        <cfvo type="max"/>
        <color theme="1" tint="0.499984740745262"/>
      </dataBar>
      <extLst>
        <ext xmlns:x14="http://schemas.microsoft.com/office/spreadsheetml/2009/9/main" uri="{B025F937-C7B1-47D3-B67F-A62EFF666E3E}">
          <x14:id>{50DF7C9C-D7EF-A540-87DF-886D83C9E0B9}</x14:id>
        </ext>
      </extLst>
    </cfRule>
    <cfRule type="dataBar" priority="1538">
      <dataBar>
        <cfvo type="min"/>
        <cfvo type="max"/>
        <color theme="1" tint="0.499984740745262"/>
      </dataBar>
      <extLst>
        <ext xmlns:x14="http://schemas.microsoft.com/office/spreadsheetml/2009/9/main" uri="{B025F937-C7B1-47D3-B67F-A62EFF666E3E}">
          <x14:id>{481FA36D-C5D5-5E40-AA1E-71EA878D2F62}</x14:id>
        </ext>
      </extLst>
    </cfRule>
  </conditionalFormatting>
  <conditionalFormatting sqref="N465:N471">
    <cfRule type="dataBar" priority="1536">
      <dataBar>
        <cfvo type="min"/>
        <cfvo type="max"/>
        <color rgb="FF008AEF"/>
      </dataBar>
      <extLst>
        <ext xmlns:x14="http://schemas.microsoft.com/office/spreadsheetml/2009/9/main" uri="{B025F937-C7B1-47D3-B67F-A62EFF666E3E}">
          <x14:id>{29EEEEBF-EE39-C54A-A20D-C164A7C4C0EF}</x14:id>
        </ext>
      </extLst>
    </cfRule>
    <cfRule type="dataBar" priority="1535">
      <dataBar>
        <cfvo type="min"/>
        <cfvo type="max"/>
        <color theme="1" tint="0.499984740745262"/>
      </dataBar>
      <extLst>
        <ext xmlns:x14="http://schemas.microsoft.com/office/spreadsheetml/2009/9/main" uri="{B025F937-C7B1-47D3-B67F-A62EFF666E3E}">
          <x14:id>{5519C279-6E2A-7D40-9E95-FB8D3312701F}</x14:id>
        </ext>
      </extLst>
    </cfRule>
    <cfRule type="dataBar" priority="1533">
      <dataBar>
        <cfvo type="min"/>
        <cfvo type="max"/>
        <color theme="1" tint="0.499984740745262"/>
      </dataBar>
      <extLst>
        <ext xmlns:x14="http://schemas.microsoft.com/office/spreadsheetml/2009/9/main" uri="{B025F937-C7B1-47D3-B67F-A62EFF666E3E}">
          <x14:id>{6D3D7F1A-5853-9845-84F8-F60C2CDC6FC7}</x14:id>
        </ext>
      </extLst>
    </cfRule>
    <cfRule type="dataBar" priority="1532">
      <dataBar showValue="0">
        <cfvo type="min"/>
        <cfvo type="max"/>
        <color theme="1" tint="0.499984740745262"/>
      </dataBar>
      <extLst>
        <ext xmlns:x14="http://schemas.microsoft.com/office/spreadsheetml/2009/9/main" uri="{B025F937-C7B1-47D3-B67F-A62EFF666E3E}">
          <x14:id>{D1F0B096-0786-714D-9911-BFBA04A20EBC}</x14:id>
        </ext>
      </extLst>
    </cfRule>
    <cfRule type="dataBar" priority="1534">
      <dataBar>
        <cfvo type="min"/>
        <cfvo type="max"/>
        <color theme="1" tint="0.499984740745262"/>
      </dataBar>
      <extLst>
        <ext xmlns:x14="http://schemas.microsoft.com/office/spreadsheetml/2009/9/main" uri="{B025F937-C7B1-47D3-B67F-A62EFF666E3E}">
          <x14:id>{CE548D76-6793-1D40-A0BF-2CEFB7238B8A}</x14:id>
        </ext>
      </extLst>
    </cfRule>
  </conditionalFormatting>
  <conditionalFormatting sqref="N474:N478">
    <cfRule type="dataBar" priority="1531">
      <dataBar>
        <cfvo type="min"/>
        <cfvo type="max"/>
        <color rgb="FF008AEF"/>
      </dataBar>
      <extLst>
        <ext xmlns:x14="http://schemas.microsoft.com/office/spreadsheetml/2009/9/main" uri="{B025F937-C7B1-47D3-B67F-A62EFF666E3E}">
          <x14:id>{2645DBDC-0404-E447-A45E-13257CAE01CA}</x14:id>
        </ext>
      </extLst>
    </cfRule>
    <cfRule type="dataBar" priority="1530">
      <dataBar>
        <cfvo type="min"/>
        <cfvo type="max"/>
        <color theme="1" tint="0.499984740745262"/>
      </dataBar>
      <extLst>
        <ext xmlns:x14="http://schemas.microsoft.com/office/spreadsheetml/2009/9/main" uri="{B025F937-C7B1-47D3-B67F-A62EFF666E3E}">
          <x14:id>{33BBBF80-9F04-C443-9CCD-2EF8E806856A}</x14:id>
        </ext>
      </extLst>
    </cfRule>
    <cfRule type="dataBar" priority="1529">
      <dataBar>
        <cfvo type="min"/>
        <cfvo type="max"/>
        <color theme="1" tint="0.499984740745262"/>
      </dataBar>
      <extLst>
        <ext xmlns:x14="http://schemas.microsoft.com/office/spreadsheetml/2009/9/main" uri="{B025F937-C7B1-47D3-B67F-A62EFF666E3E}">
          <x14:id>{12B43E6D-CA13-B440-9C7E-564E46DC536D}</x14:id>
        </ext>
      </extLst>
    </cfRule>
    <cfRule type="dataBar" priority="1528">
      <dataBar>
        <cfvo type="min"/>
        <cfvo type="max"/>
        <color theme="1" tint="0.499984740745262"/>
      </dataBar>
      <extLst>
        <ext xmlns:x14="http://schemas.microsoft.com/office/spreadsheetml/2009/9/main" uri="{B025F937-C7B1-47D3-B67F-A62EFF666E3E}">
          <x14:id>{1338D89E-17B1-9949-8430-58771276B885}</x14:id>
        </ext>
      </extLst>
    </cfRule>
    <cfRule type="dataBar" priority="1527">
      <dataBar showValue="0">
        <cfvo type="min"/>
        <cfvo type="max"/>
        <color theme="1" tint="0.499984740745262"/>
      </dataBar>
      <extLst>
        <ext xmlns:x14="http://schemas.microsoft.com/office/spreadsheetml/2009/9/main" uri="{B025F937-C7B1-47D3-B67F-A62EFF666E3E}">
          <x14:id>{18995629-4180-2241-843A-1481C308D944}</x14:id>
        </ext>
      </extLst>
    </cfRule>
  </conditionalFormatting>
  <conditionalFormatting sqref="N481:N484">
    <cfRule type="dataBar" priority="1524">
      <dataBar>
        <cfvo type="min"/>
        <cfvo type="max"/>
        <color theme="1" tint="0.499984740745262"/>
      </dataBar>
      <extLst>
        <ext xmlns:x14="http://schemas.microsoft.com/office/spreadsheetml/2009/9/main" uri="{B025F937-C7B1-47D3-B67F-A62EFF666E3E}">
          <x14:id>{A8A58465-758E-2949-A3C7-8A31B8163B74}</x14:id>
        </ext>
      </extLst>
    </cfRule>
    <cfRule type="dataBar" priority="1525">
      <dataBar>
        <cfvo type="min"/>
        <cfvo type="max"/>
        <color theme="1" tint="0.499984740745262"/>
      </dataBar>
      <extLst>
        <ext xmlns:x14="http://schemas.microsoft.com/office/spreadsheetml/2009/9/main" uri="{B025F937-C7B1-47D3-B67F-A62EFF666E3E}">
          <x14:id>{A20AFA13-18BB-4443-A620-CC67A01780D9}</x14:id>
        </ext>
      </extLst>
    </cfRule>
    <cfRule type="dataBar" priority="1526">
      <dataBar>
        <cfvo type="min"/>
        <cfvo type="max"/>
        <color rgb="FF008AEF"/>
      </dataBar>
      <extLst>
        <ext xmlns:x14="http://schemas.microsoft.com/office/spreadsheetml/2009/9/main" uri="{B025F937-C7B1-47D3-B67F-A62EFF666E3E}">
          <x14:id>{3DD4F0FB-707E-9346-B6E5-21D8BBAEECC3}</x14:id>
        </ext>
      </extLst>
    </cfRule>
    <cfRule type="dataBar" priority="1523">
      <dataBar>
        <cfvo type="min"/>
        <cfvo type="max"/>
        <color theme="1" tint="0.499984740745262"/>
      </dataBar>
      <extLst>
        <ext xmlns:x14="http://schemas.microsoft.com/office/spreadsheetml/2009/9/main" uri="{B025F937-C7B1-47D3-B67F-A62EFF666E3E}">
          <x14:id>{35DA7346-0D21-B340-809B-801B470EB586}</x14:id>
        </ext>
      </extLst>
    </cfRule>
    <cfRule type="dataBar" priority="1522">
      <dataBar showValue="0">
        <cfvo type="min"/>
        <cfvo type="max"/>
        <color theme="1" tint="0.499984740745262"/>
      </dataBar>
      <extLst>
        <ext xmlns:x14="http://schemas.microsoft.com/office/spreadsheetml/2009/9/main" uri="{B025F937-C7B1-47D3-B67F-A62EFF666E3E}">
          <x14:id>{0D30832E-A0ED-0740-8B9A-011B8848B160}</x14:id>
        </ext>
      </extLst>
    </cfRule>
  </conditionalFormatting>
  <conditionalFormatting sqref="N486:N493">
    <cfRule type="dataBar" priority="1521">
      <dataBar>
        <cfvo type="min"/>
        <cfvo type="max"/>
        <color rgb="FF008AEF"/>
      </dataBar>
      <extLst>
        <ext xmlns:x14="http://schemas.microsoft.com/office/spreadsheetml/2009/9/main" uri="{B025F937-C7B1-47D3-B67F-A62EFF666E3E}">
          <x14:id>{51A1A654-B2B8-4749-837C-71D6659812C2}</x14:id>
        </ext>
      </extLst>
    </cfRule>
    <cfRule type="dataBar" priority="1520">
      <dataBar>
        <cfvo type="min"/>
        <cfvo type="max"/>
        <color theme="1" tint="0.499984740745262"/>
      </dataBar>
      <extLst>
        <ext xmlns:x14="http://schemas.microsoft.com/office/spreadsheetml/2009/9/main" uri="{B025F937-C7B1-47D3-B67F-A62EFF666E3E}">
          <x14:id>{9CD5924E-8940-E74D-B541-00217B0E47CA}</x14:id>
        </ext>
      </extLst>
    </cfRule>
    <cfRule type="dataBar" priority="1519">
      <dataBar>
        <cfvo type="min"/>
        <cfvo type="max"/>
        <color theme="1" tint="0.499984740745262"/>
      </dataBar>
      <extLst>
        <ext xmlns:x14="http://schemas.microsoft.com/office/spreadsheetml/2009/9/main" uri="{B025F937-C7B1-47D3-B67F-A62EFF666E3E}">
          <x14:id>{8F7F530D-D0CC-4E48-9CC1-38DE7CDFF411}</x14:id>
        </ext>
      </extLst>
    </cfRule>
    <cfRule type="dataBar" priority="1518">
      <dataBar>
        <cfvo type="min"/>
        <cfvo type="max"/>
        <color theme="1" tint="0.499984740745262"/>
      </dataBar>
      <extLst>
        <ext xmlns:x14="http://schemas.microsoft.com/office/spreadsheetml/2009/9/main" uri="{B025F937-C7B1-47D3-B67F-A62EFF666E3E}">
          <x14:id>{6BD884A1-21FB-A74B-9A7C-32B917DD2EE2}</x14:id>
        </ext>
      </extLst>
    </cfRule>
    <cfRule type="dataBar" priority="1517">
      <dataBar showValue="0">
        <cfvo type="min"/>
        <cfvo type="max"/>
        <color theme="1" tint="0.499984740745262"/>
      </dataBar>
      <extLst>
        <ext xmlns:x14="http://schemas.microsoft.com/office/spreadsheetml/2009/9/main" uri="{B025F937-C7B1-47D3-B67F-A62EFF666E3E}">
          <x14:id>{B31F7B7F-CA2C-0447-943B-3A184C0A8A50}</x14:id>
        </ext>
      </extLst>
    </cfRule>
  </conditionalFormatting>
  <conditionalFormatting sqref="N495:N552">
    <cfRule type="dataBar" priority="1512">
      <dataBar showValue="0">
        <cfvo type="min"/>
        <cfvo type="max"/>
        <color theme="1" tint="0.499984740745262"/>
      </dataBar>
      <extLst>
        <ext xmlns:x14="http://schemas.microsoft.com/office/spreadsheetml/2009/9/main" uri="{B025F937-C7B1-47D3-B67F-A62EFF666E3E}">
          <x14:id>{9BD7620E-F9D1-7944-995D-9858FA774990}</x14:id>
        </ext>
      </extLst>
    </cfRule>
    <cfRule type="dataBar" priority="1516">
      <dataBar>
        <cfvo type="min"/>
        <cfvo type="max"/>
        <color rgb="FF008AEF"/>
      </dataBar>
      <extLst>
        <ext xmlns:x14="http://schemas.microsoft.com/office/spreadsheetml/2009/9/main" uri="{B025F937-C7B1-47D3-B67F-A62EFF666E3E}">
          <x14:id>{97D81B57-09B0-894D-B759-56E5E2E2E038}</x14:id>
        </ext>
      </extLst>
    </cfRule>
    <cfRule type="dataBar" priority="1515">
      <dataBar>
        <cfvo type="min"/>
        <cfvo type="max"/>
        <color theme="1" tint="0.499984740745262"/>
      </dataBar>
      <extLst>
        <ext xmlns:x14="http://schemas.microsoft.com/office/spreadsheetml/2009/9/main" uri="{B025F937-C7B1-47D3-B67F-A62EFF666E3E}">
          <x14:id>{EE7C952F-5450-0944-81C9-CCEF1EA2D7E8}</x14:id>
        </ext>
      </extLst>
    </cfRule>
    <cfRule type="dataBar" priority="1514">
      <dataBar>
        <cfvo type="min"/>
        <cfvo type="max"/>
        <color theme="1" tint="0.499984740745262"/>
      </dataBar>
      <extLst>
        <ext xmlns:x14="http://schemas.microsoft.com/office/spreadsheetml/2009/9/main" uri="{B025F937-C7B1-47D3-B67F-A62EFF666E3E}">
          <x14:id>{4294073D-60C1-D74E-ACC0-13C406DD8828}</x14:id>
        </ext>
      </extLst>
    </cfRule>
    <cfRule type="dataBar" priority="1513">
      <dataBar>
        <cfvo type="min"/>
        <cfvo type="max"/>
        <color theme="1" tint="0.499984740745262"/>
      </dataBar>
      <extLst>
        <ext xmlns:x14="http://schemas.microsoft.com/office/spreadsheetml/2009/9/main" uri="{B025F937-C7B1-47D3-B67F-A62EFF666E3E}">
          <x14:id>{C4F74C1D-A13D-9242-A0AE-585401AD551E}</x14:id>
        </ext>
      </extLst>
    </cfRule>
  </conditionalFormatting>
  <conditionalFormatting sqref="N554:N557">
    <cfRule type="dataBar" priority="1507">
      <dataBar showValue="0">
        <cfvo type="min"/>
        <cfvo type="max"/>
        <color theme="1" tint="0.499984740745262"/>
      </dataBar>
      <extLst>
        <ext xmlns:x14="http://schemas.microsoft.com/office/spreadsheetml/2009/9/main" uri="{B025F937-C7B1-47D3-B67F-A62EFF666E3E}">
          <x14:id>{19FE87CB-26B5-6B4B-AF42-7A7F6F4BED2B}</x14:id>
        </ext>
      </extLst>
    </cfRule>
    <cfRule type="dataBar" priority="1511">
      <dataBar>
        <cfvo type="min"/>
        <cfvo type="max"/>
        <color rgb="FF008AEF"/>
      </dataBar>
      <extLst>
        <ext xmlns:x14="http://schemas.microsoft.com/office/spreadsheetml/2009/9/main" uri="{B025F937-C7B1-47D3-B67F-A62EFF666E3E}">
          <x14:id>{0DEDF73D-68E1-434F-9A2F-E8E0222A7828}</x14:id>
        </ext>
      </extLst>
    </cfRule>
    <cfRule type="dataBar" priority="1510">
      <dataBar>
        <cfvo type="min"/>
        <cfvo type="max"/>
        <color theme="1" tint="0.499984740745262"/>
      </dataBar>
      <extLst>
        <ext xmlns:x14="http://schemas.microsoft.com/office/spreadsheetml/2009/9/main" uri="{B025F937-C7B1-47D3-B67F-A62EFF666E3E}">
          <x14:id>{C41C2165-64EB-4543-8622-D35382D9F4DA}</x14:id>
        </ext>
      </extLst>
    </cfRule>
    <cfRule type="dataBar" priority="1509">
      <dataBar>
        <cfvo type="min"/>
        <cfvo type="max"/>
        <color theme="1" tint="0.499984740745262"/>
      </dataBar>
      <extLst>
        <ext xmlns:x14="http://schemas.microsoft.com/office/spreadsheetml/2009/9/main" uri="{B025F937-C7B1-47D3-B67F-A62EFF666E3E}">
          <x14:id>{CBA4E5B2-642A-0E4E-8E08-C5114E5F404E}</x14:id>
        </ext>
      </extLst>
    </cfRule>
    <cfRule type="dataBar" priority="1508">
      <dataBar>
        <cfvo type="min"/>
        <cfvo type="max"/>
        <color theme="1" tint="0.499984740745262"/>
      </dataBar>
      <extLst>
        <ext xmlns:x14="http://schemas.microsoft.com/office/spreadsheetml/2009/9/main" uri="{B025F937-C7B1-47D3-B67F-A62EFF666E3E}">
          <x14:id>{A642E8F0-92B5-134D-B890-3214C988D707}</x14:id>
        </ext>
      </extLst>
    </cfRule>
  </conditionalFormatting>
  <conditionalFormatting sqref="N559:N566">
    <cfRule type="dataBar" priority="1502">
      <dataBar showValue="0">
        <cfvo type="min"/>
        <cfvo type="max"/>
        <color theme="1" tint="0.499984740745262"/>
      </dataBar>
      <extLst>
        <ext xmlns:x14="http://schemas.microsoft.com/office/spreadsheetml/2009/9/main" uri="{B025F937-C7B1-47D3-B67F-A62EFF666E3E}">
          <x14:id>{3299D142-8951-EE43-B47D-E192D3AAE6C0}</x14:id>
        </ext>
      </extLst>
    </cfRule>
    <cfRule type="dataBar" priority="1505">
      <dataBar>
        <cfvo type="min"/>
        <cfvo type="max"/>
        <color theme="1" tint="0.499984740745262"/>
      </dataBar>
      <extLst>
        <ext xmlns:x14="http://schemas.microsoft.com/office/spreadsheetml/2009/9/main" uri="{B025F937-C7B1-47D3-B67F-A62EFF666E3E}">
          <x14:id>{DC5D7805-8DDB-7D43-807D-86DFAB87465E}</x14:id>
        </ext>
      </extLst>
    </cfRule>
    <cfRule type="dataBar" priority="1504">
      <dataBar>
        <cfvo type="min"/>
        <cfvo type="max"/>
        <color theme="1" tint="0.499984740745262"/>
      </dataBar>
      <extLst>
        <ext xmlns:x14="http://schemas.microsoft.com/office/spreadsheetml/2009/9/main" uri="{B025F937-C7B1-47D3-B67F-A62EFF666E3E}">
          <x14:id>{97D8E2F9-A64C-BA4A-A856-D0ABE59A52B6}</x14:id>
        </ext>
      </extLst>
    </cfRule>
    <cfRule type="dataBar" priority="1503">
      <dataBar>
        <cfvo type="min"/>
        <cfvo type="max"/>
        <color theme="1" tint="0.499984740745262"/>
      </dataBar>
      <extLst>
        <ext xmlns:x14="http://schemas.microsoft.com/office/spreadsheetml/2009/9/main" uri="{B025F937-C7B1-47D3-B67F-A62EFF666E3E}">
          <x14:id>{F976EFD8-866C-7F44-A75C-26176EA85CF6}</x14:id>
        </ext>
      </extLst>
    </cfRule>
    <cfRule type="dataBar" priority="1506">
      <dataBar>
        <cfvo type="min"/>
        <cfvo type="max"/>
        <color rgb="FF008AEF"/>
      </dataBar>
      <extLst>
        <ext xmlns:x14="http://schemas.microsoft.com/office/spreadsheetml/2009/9/main" uri="{B025F937-C7B1-47D3-B67F-A62EFF666E3E}">
          <x14:id>{EACB820A-8EFC-A245-9580-AAFE94A20DAD}</x14:id>
        </ext>
      </extLst>
    </cfRule>
  </conditionalFormatting>
  <conditionalFormatting sqref="N568:N571">
    <cfRule type="dataBar" priority="1501">
      <dataBar>
        <cfvo type="min"/>
        <cfvo type="max"/>
        <color rgb="FF008AEF"/>
      </dataBar>
      <extLst>
        <ext xmlns:x14="http://schemas.microsoft.com/office/spreadsheetml/2009/9/main" uri="{B025F937-C7B1-47D3-B67F-A62EFF666E3E}">
          <x14:id>{709E36F7-30D0-334E-AEB9-7B4438034607}</x14:id>
        </ext>
      </extLst>
    </cfRule>
    <cfRule type="dataBar" priority="1500">
      <dataBar>
        <cfvo type="min"/>
        <cfvo type="max"/>
        <color theme="1" tint="0.499984740745262"/>
      </dataBar>
      <extLst>
        <ext xmlns:x14="http://schemas.microsoft.com/office/spreadsheetml/2009/9/main" uri="{B025F937-C7B1-47D3-B67F-A62EFF666E3E}">
          <x14:id>{039A0615-ADEB-ED4E-BA9A-28EEE4062434}</x14:id>
        </ext>
      </extLst>
    </cfRule>
    <cfRule type="dataBar" priority="1499">
      <dataBar>
        <cfvo type="min"/>
        <cfvo type="max"/>
        <color theme="1" tint="0.499984740745262"/>
      </dataBar>
      <extLst>
        <ext xmlns:x14="http://schemas.microsoft.com/office/spreadsheetml/2009/9/main" uri="{B025F937-C7B1-47D3-B67F-A62EFF666E3E}">
          <x14:id>{465C0035-3DBC-5D42-AC34-8C12A93D3152}</x14:id>
        </ext>
      </extLst>
    </cfRule>
    <cfRule type="dataBar" priority="1498">
      <dataBar>
        <cfvo type="min"/>
        <cfvo type="max"/>
        <color theme="1" tint="0.499984740745262"/>
      </dataBar>
      <extLst>
        <ext xmlns:x14="http://schemas.microsoft.com/office/spreadsheetml/2009/9/main" uri="{B025F937-C7B1-47D3-B67F-A62EFF666E3E}">
          <x14:id>{F349B47C-0AA0-CB42-B3B9-1E187EE2CDB1}</x14:id>
        </ext>
      </extLst>
    </cfRule>
    <cfRule type="dataBar" priority="1497">
      <dataBar showValue="0">
        <cfvo type="min"/>
        <cfvo type="max"/>
        <color theme="1" tint="0.499984740745262"/>
      </dataBar>
      <extLst>
        <ext xmlns:x14="http://schemas.microsoft.com/office/spreadsheetml/2009/9/main" uri="{B025F937-C7B1-47D3-B67F-A62EFF666E3E}">
          <x14:id>{F3F7FE94-B46B-194F-8096-2BEFD77BE8A3}</x14:id>
        </ext>
      </extLst>
    </cfRule>
  </conditionalFormatting>
  <conditionalFormatting sqref="N573:N576">
    <cfRule type="dataBar" priority="1492">
      <dataBar showValue="0">
        <cfvo type="min"/>
        <cfvo type="max"/>
        <color theme="1" tint="0.499984740745262"/>
      </dataBar>
      <extLst>
        <ext xmlns:x14="http://schemas.microsoft.com/office/spreadsheetml/2009/9/main" uri="{B025F937-C7B1-47D3-B67F-A62EFF666E3E}">
          <x14:id>{6ADD5C9B-0B6A-0440-B4CF-A0523ED08469}</x14:id>
        </ext>
      </extLst>
    </cfRule>
    <cfRule type="dataBar" priority="1496">
      <dataBar>
        <cfvo type="min"/>
        <cfvo type="max"/>
        <color rgb="FF008AEF"/>
      </dataBar>
      <extLst>
        <ext xmlns:x14="http://schemas.microsoft.com/office/spreadsheetml/2009/9/main" uri="{B025F937-C7B1-47D3-B67F-A62EFF666E3E}">
          <x14:id>{74CB4534-DB84-924E-A7A8-6D564DC5D234}</x14:id>
        </ext>
      </extLst>
    </cfRule>
    <cfRule type="dataBar" priority="1495">
      <dataBar>
        <cfvo type="min"/>
        <cfvo type="max"/>
        <color theme="1" tint="0.499984740745262"/>
      </dataBar>
      <extLst>
        <ext xmlns:x14="http://schemas.microsoft.com/office/spreadsheetml/2009/9/main" uri="{B025F937-C7B1-47D3-B67F-A62EFF666E3E}">
          <x14:id>{B9D7992F-060D-2743-985C-C7C7ACD63933}</x14:id>
        </ext>
      </extLst>
    </cfRule>
    <cfRule type="dataBar" priority="1494">
      <dataBar>
        <cfvo type="min"/>
        <cfvo type="max"/>
        <color theme="1" tint="0.499984740745262"/>
      </dataBar>
      <extLst>
        <ext xmlns:x14="http://schemas.microsoft.com/office/spreadsheetml/2009/9/main" uri="{B025F937-C7B1-47D3-B67F-A62EFF666E3E}">
          <x14:id>{C2FB3F5D-2D0D-754D-A05A-DF3F78725592}</x14:id>
        </ext>
      </extLst>
    </cfRule>
    <cfRule type="dataBar" priority="1493">
      <dataBar>
        <cfvo type="min"/>
        <cfvo type="max"/>
        <color theme="1" tint="0.499984740745262"/>
      </dataBar>
      <extLst>
        <ext xmlns:x14="http://schemas.microsoft.com/office/spreadsheetml/2009/9/main" uri="{B025F937-C7B1-47D3-B67F-A62EFF666E3E}">
          <x14:id>{BAA3D463-173B-6B4B-AF21-30BBDCC46931}</x14:id>
        </ext>
      </extLst>
    </cfRule>
  </conditionalFormatting>
  <conditionalFormatting sqref="N578:N594">
    <cfRule type="dataBar" priority="1487">
      <dataBar showValue="0">
        <cfvo type="min"/>
        <cfvo type="max"/>
        <color theme="1" tint="0.499984740745262"/>
      </dataBar>
      <extLst>
        <ext xmlns:x14="http://schemas.microsoft.com/office/spreadsheetml/2009/9/main" uri="{B025F937-C7B1-47D3-B67F-A62EFF666E3E}">
          <x14:id>{16F68E2E-84C4-DC4F-803F-8888DE67EC3C}</x14:id>
        </ext>
      </extLst>
    </cfRule>
    <cfRule type="dataBar" priority="1490">
      <dataBar>
        <cfvo type="min"/>
        <cfvo type="max"/>
        <color theme="1" tint="0.499984740745262"/>
      </dataBar>
      <extLst>
        <ext xmlns:x14="http://schemas.microsoft.com/office/spreadsheetml/2009/9/main" uri="{B025F937-C7B1-47D3-B67F-A62EFF666E3E}">
          <x14:id>{BC73A4B6-1E7A-C443-970D-055CF4CA5253}</x14:id>
        </ext>
      </extLst>
    </cfRule>
    <cfRule type="dataBar" priority="1489">
      <dataBar>
        <cfvo type="min"/>
        <cfvo type="max"/>
        <color theme="1" tint="0.499984740745262"/>
      </dataBar>
      <extLst>
        <ext xmlns:x14="http://schemas.microsoft.com/office/spreadsheetml/2009/9/main" uri="{B025F937-C7B1-47D3-B67F-A62EFF666E3E}">
          <x14:id>{2E472950-2378-F345-8491-089B22A24E43}</x14:id>
        </ext>
      </extLst>
    </cfRule>
    <cfRule type="dataBar" priority="1488">
      <dataBar>
        <cfvo type="min"/>
        <cfvo type="max"/>
        <color theme="1" tint="0.499984740745262"/>
      </dataBar>
      <extLst>
        <ext xmlns:x14="http://schemas.microsoft.com/office/spreadsheetml/2009/9/main" uri="{B025F937-C7B1-47D3-B67F-A62EFF666E3E}">
          <x14:id>{4B5CC24A-B070-F64B-B6E9-AE8FDB0B74A3}</x14:id>
        </ext>
      </extLst>
    </cfRule>
    <cfRule type="dataBar" priority="1491">
      <dataBar>
        <cfvo type="min"/>
        <cfvo type="max"/>
        <color rgb="FF008AEF"/>
      </dataBar>
      <extLst>
        <ext xmlns:x14="http://schemas.microsoft.com/office/spreadsheetml/2009/9/main" uri="{B025F937-C7B1-47D3-B67F-A62EFF666E3E}">
          <x14:id>{59C00D8B-9788-AD4E-AF9E-9F9AD10097B9}</x14:id>
        </ext>
      </extLst>
    </cfRule>
  </conditionalFormatting>
  <conditionalFormatting sqref="N596:N599">
    <cfRule type="dataBar" priority="1482">
      <dataBar showValue="0">
        <cfvo type="min"/>
        <cfvo type="max"/>
        <color theme="1" tint="0.499984740745262"/>
      </dataBar>
      <extLst>
        <ext xmlns:x14="http://schemas.microsoft.com/office/spreadsheetml/2009/9/main" uri="{B025F937-C7B1-47D3-B67F-A62EFF666E3E}">
          <x14:id>{6E127C9D-9FA3-5746-B141-EB15676C3570}</x14:id>
        </ext>
      </extLst>
    </cfRule>
    <cfRule type="dataBar" priority="1486">
      <dataBar>
        <cfvo type="min"/>
        <cfvo type="max"/>
        <color rgb="FF008AEF"/>
      </dataBar>
      <extLst>
        <ext xmlns:x14="http://schemas.microsoft.com/office/spreadsheetml/2009/9/main" uri="{B025F937-C7B1-47D3-B67F-A62EFF666E3E}">
          <x14:id>{0B0E0B92-ED1B-1641-A5DC-DCD39F0B02D6}</x14:id>
        </ext>
      </extLst>
    </cfRule>
    <cfRule type="dataBar" priority="1485">
      <dataBar>
        <cfvo type="min"/>
        <cfvo type="max"/>
        <color theme="1" tint="0.499984740745262"/>
      </dataBar>
      <extLst>
        <ext xmlns:x14="http://schemas.microsoft.com/office/spreadsheetml/2009/9/main" uri="{B025F937-C7B1-47D3-B67F-A62EFF666E3E}">
          <x14:id>{7EFB344D-33C8-A849-B253-42D5BFCEE3D0}</x14:id>
        </ext>
      </extLst>
    </cfRule>
    <cfRule type="dataBar" priority="1484">
      <dataBar>
        <cfvo type="min"/>
        <cfvo type="max"/>
        <color theme="1" tint="0.499984740745262"/>
      </dataBar>
      <extLst>
        <ext xmlns:x14="http://schemas.microsoft.com/office/spreadsheetml/2009/9/main" uri="{B025F937-C7B1-47D3-B67F-A62EFF666E3E}">
          <x14:id>{A1AE5B52-1E39-6444-85CA-250B3A9AAA6F}</x14:id>
        </ext>
      </extLst>
    </cfRule>
    <cfRule type="dataBar" priority="1483">
      <dataBar>
        <cfvo type="min"/>
        <cfvo type="max"/>
        <color theme="1" tint="0.499984740745262"/>
      </dataBar>
      <extLst>
        <ext xmlns:x14="http://schemas.microsoft.com/office/spreadsheetml/2009/9/main" uri="{B025F937-C7B1-47D3-B67F-A62EFF666E3E}">
          <x14:id>{6F834E2C-CC17-AE46-95CD-A41D38BC8AD6}</x14:id>
        </ext>
      </extLst>
    </cfRule>
  </conditionalFormatting>
  <conditionalFormatting sqref="N601:N606">
    <cfRule type="dataBar" priority="1479">
      <dataBar>
        <cfvo type="min"/>
        <cfvo type="max"/>
        <color theme="1" tint="0.499984740745262"/>
      </dataBar>
      <extLst>
        <ext xmlns:x14="http://schemas.microsoft.com/office/spreadsheetml/2009/9/main" uri="{B025F937-C7B1-47D3-B67F-A62EFF666E3E}">
          <x14:id>{007A7140-2919-554B-8AA1-DFF15ECA8808}</x14:id>
        </ext>
      </extLst>
    </cfRule>
    <cfRule type="dataBar" priority="1481">
      <dataBar>
        <cfvo type="min"/>
        <cfvo type="max"/>
        <color rgb="FF008AEF"/>
      </dataBar>
      <extLst>
        <ext xmlns:x14="http://schemas.microsoft.com/office/spreadsheetml/2009/9/main" uri="{B025F937-C7B1-47D3-B67F-A62EFF666E3E}">
          <x14:id>{968F1C2D-1A98-4A4C-8C07-3E8BFAD11C84}</x14:id>
        </ext>
      </extLst>
    </cfRule>
    <cfRule type="dataBar" priority="1480">
      <dataBar>
        <cfvo type="min"/>
        <cfvo type="max"/>
        <color theme="1" tint="0.499984740745262"/>
      </dataBar>
      <extLst>
        <ext xmlns:x14="http://schemas.microsoft.com/office/spreadsheetml/2009/9/main" uri="{B025F937-C7B1-47D3-B67F-A62EFF666E3E}">
          <x14:id>{95723321-C26F-1F46-8DEE-F759E898653F}</x14:id>
        </ext>
      </extLst>
    </cfRule>
    <cfRule type="dataBar" priority="1478">
      <dataBar>
        <cfvo type="min"/>
        <cfvo type="max"/>
        <color theme="1" tint="0.499984740745262"/>
      </dataBar>
      <extLst>
        <ext xmlns:x14="http://schemas.microsoft.com/office/spreadsheetml/2009/9/main" uri="{B025F937-C7B1-47D3-B67F-A62EFF666E3E}">
          <x14:id>{982CF889-9136-E942-9425-624958B0B934}</x14:id>
        </ext>
      </extLst>
    </cfRule>
    <cfRule type="dataBar" priority="1477">
      <dataBar showValue="0">
        <cfvo type="min"/>
        <cfvo type="max"/>
        <color theme="1" tint="0.499984740745262"/>
      </dataBar>
      <extLst>
        <ext xmlns:x14="http://schemas.microsoft.com/office/spreadsheetml/2009/9/main" uri="{B025F937-C7B1-47D3-B67F-A62EFF666E3E}">
          <x14:id>{3DC0F27F-6A2C-2846-A843-92DF4BAEFA85}</x14:id>
        </ext>
      </extLst>
    </cfRule>
  </conditionalFormatting>
  <conditionalFormatting sqref="N608:N611">
    <cfRule type="dataBar" priority="1476">
      <dataBar>
        <cfvo type="min"/>
        <cfvo type="max"/>
        <color rgb="FF008AEF"/>
      </dataBar>
      <extLst>
        <ext xmlns:x14="http://schemas.microsoft.com/office/spreadsheetml/2009/9/main" uri="{B025F937-C7B1-47D3-B67F-A62EFF666E3E}">
          <x14:id>{D995162D-8F0F-F943-84AA-1FA57D165876}</x14:id>
        </ext>
      </extLst>
    </cfRule>
    <cfRule type="dataBar" priority="1475">
      <dataBar>
        <cfvo type="min"/>
        <cfvo type="max"/>
        <color theme="1" tint="0.499984740745262"/>
      </dataBar>
      <extLst>
        <ext xmlns:x14="http://schemas.microsoft.com/office/spreadsheetml/2009/9/main" uri="{B025F937-C7B1-47D3-B67F-A62EFF666E3E}">
          <x14:id>{C5A02541-8848-BE42-800E-52DE700D35E5}</x14:id>
        </ext>
      </extLst>
    </cfRule>
    <cfRule type="dataBar" priority="1474">
      <dataBar>
        <cfvo type="min"/>
        <cfvo type="max"/>
        <color theme="1" tint="0.499984740745262"/>
      </dataBar>
      <extLst>
        <ext xmlns:x14="http://schemas.microsoft.com/office/spreadsheetml/2009/9/main" uri="{B025F937-C7B1-47D3-B67F-A62EFF666E3E}">
          <x14:id>{B16E828E-C211-6A41-870A-8E32F0088534}</x14:id>
        </ext>
      </extLst>
    </cfRule>
    <cfRule type="dataBar" priority="1473">
      <dataBar>
        <cfvo type="min"/>
        <cfvo type="max"/>
        <color theme="1" tint="0.499984740745262"/>
      </dataBar>
      <extLst>
        <ext xmlns:x14="http://schemas.microsoft.com/office/spreadsheetml/2009/9/main" uri="{B025F937-C7B1-47D3-B67F-A62EFF666E3E}">
          <x14:id>{F3354C36-0594-144D-BBB7-6D6753AEF131}</x14:id>
        </ext>
      </extLst>
    </cfRule>
    <cfRule type="dataBar" priority="1472">
      <dataBar showValue="0">
        <cfvo type="min"/>
        <cfvo type="max"/>
        <color theme="1" tint="0.499984740745262"/>
      </dataBar>
      <extLst>
        <ext xmlns:x14="http://schemas.microsoft.com/office/spreadsheetml/2009/9/main" uri="{B025F937-C7B1-47D3-B67F-A62EFF666E3E}">
          <x14:id>{B2B264EC-61A6-5947-8C39-7623492DF7A0}</x14:id>
        </ext>
      </extLst>
    </cfRule>
  </conditionalFormatting>
  <conditionalFormatting sqref="N614:N668">
    <cfRule type="dataBar" priority="1468">
      <dataBar>
        <cfvo type="min"/>
        <cfvo type="max"/>
        <color theme="1" tint="0.499984740745262"/>
      </dataBar>
      <extLst>
        <ext xmlns:x14="http://schemas.microsoft.com/office/spreadsheetml/2009/9/main" uri="{B025F937-C7B1-47D3-B67F-A62EFF666E3E}">
          <x14:id>{C448E4A7-865B-8843-9591-2B2364613F8E}</x14:id>
        </ext>
      </extLst>
    </cfRule>
    <cfRule type="dataBar" priority="1471">
      <dataBar>
        <cfvo type="min"/>
        <cfvo type="max"/>
        <color rgb="FF008AEF"/>
      </dataBar>
      <extLst>
        <ext xmlns:x14="http://schemas.microsoft.com/office/spreadsheetml/2009/9/main" uri="{B025F937-C7B1-47D3-B67F-A62EFF666E3E}">
          <x14:id>{86EE1478-0183-C64D-868E-90F6BE7DBA0E}</x14:id>
        </ext>
      </extLst>
    </cfRule>
    <cfRule type="dataBar" priority="1470">
      <dataBar>
        <cfvo type="min"/>
        <cfvo type="max"/>
        <color theme="1" tint="0.499984740745262"/>
      </dataBar>
      <extLst>
        <ext xmlns:x14="http://schemas.microsoft.com/office/spreadsheetml/2009/9/main" uri="{B025F937-C7B1-47D3-B67F-A62EFF666E3E}">
          <x14:id>{C2C1768D-A9E5-5248-8EF5-7818D9382117}</x14:id>
        </ext>
      </extLst>
    </cfRule>
    <cfRule type="dataBar" priority="1469">
      <dataBar>
        <cfvo type="min"/>
        <cfvo type="max"/>
        <color theme="1" tint="0.499984740745262"/>
      </dataBar>
      <extLst>
        <ext xmlns:x14="http://schemas.microsoft.com/office/spreadsheetml/2009/9/main" uri="{B025F937-C7B1-47D3-B67F-A62EFF666E3E}">
          <x14:id>{0EBABD45-F9C1-5F4C-8A5B-D4792320DB61}</x14:id>
        </ext>
      </extLst>
    </cfRule>
    <cfRule type="dataBar" priority="1467">
      <dataBar showValue="0">
        <cfvo type="min"/>
        <cfvo type="max"/>
        <color theme="1" tint="0.499984740745262"/>
      </dataBar>
      <extLst>
        <ext xmlns:x14="http://schemas.microsoft.com/office/spreadsheetml/2009/9/main" uri="{B025F937-C7B1-47D3-B67F-A62EFF666E3E}">
          <x14:id>{3576D25E-192B-D54E-83FB-8DB12A856F88}</x14:id>
        </ext>
      </extLst>
    </cfRule>
  </conditionalFormatting>
  <conditionalFormatting sqref="N670:N680">
    <cfRule type="dataBar" priority="1466">
      <dataBar>
        <cfvo type="min"/>
        <cfvo type="max"/>
        <color rgb="FF008AEF"/>
      </dataBar>
      <extLst>
        <ext xmlns:x14="http://schemas.microsoft.com/office/spreadsheetml/2009/9/main" uri="{B025F937-C7B1-47D3-B67F-A62EFF666E3E}">
          <x14:id>{F84F7815-C9E3-3542-BCC5-D0EF48531752}</x14:id>
        </ext>
      </extLst>
    </cfRule>
    <cfRule type="dataBar" priority="1464">
      <dataBar>
        <cfvo type="min"/>
        <cfvo type="max"/>
        <color theme="1" tint="0.499984740745262"/>
      </dataBar>
      <extLst>
        <ext xmlns:x14="http://schemas.microsoft.com/office/spreadsheetml/2009/9/main" uri="{B025F937-C7B1-47D3-B67F-A62EFF666E3E}">
          <x14:id>{C6951F66-E91E-AD48-AC58-E730AE15F9FD}</x14:id>
        </ext>
      </extLst>
    </cfRule>
    <cfRule type="dataBar" priority="1463">
      <dataBar>
        <cfvo type="min"/>
        <cfvo type="max"/>
        <color theme="1" tint="0.499984740745262"/>
      </dataBar>
      <extLst>
        <ext xmlns:x14="http://schemas.microsoft.com/office/spreadsheetml/2009/9/main" uri="{B025F937-C7B1-47D3-B67F-A62EFF666E3E}">
          <x14:id>{7BCEEEC3-C2B2-BE46-986C-DA327BE909B5}</x14:id>
        </ext>
      </extLst>
    </cfRule>
    <cfRule type="dataBar" priority="1462">
      <dataBar showValue="0">
        <cfvo type="min"/>
        <cfvo type="max"/>
        <color theme="1" tint="0.499984740745262"/>
      </dataBar>
      <extLst>
        <ext xmlns:x14="http://schemas.microsoft.com/office/spreadsheetml/2009/9/main" uri="{B025F937-C7B1-47D3-B67F-A62EFF666E3E}">
          <x14:id>{151CB00D-FE3E-084B-8D43-87C49140C22F}</x14:id>
        </ext>
      </extLst>
    </cfRule>
    <cfRule type="dataBar" priority="1465">
      <dataBar>
        <cfvo type="min"/>
        <cfvo type="max"/>
        <color theme="1" tint="0.499984740745262"/>
      </dataBar>
      <extLst>
        <ext xmlns:x14="http://schemas.microsoft.com/office/spreadsheetml/2009/9/main" uri="{B025F937-C7B1-47D3-B67F-A62EFF666E3E}">
          <x14:id>{255E8D12-8639-914D-B155-27E5BAA2B4B4}</x14:id>
        </ext>
      </extLst>
    </cfRule>
  </conditionalFormatting>
  <conditionalFormatting sqref="N682:N695">
    <cfRule type="dataBar" priority="1461">
      <dataBar>
        <cfvo type="min"/>
        <cfvo type="max"/>
        <color rgb="FF008AEF"/>
      </dataBar>
      <extLst>
        <ext xmlns:x14="http://schemas.microsoft.com/office/spreadsheetml/2009/9/main" uri="{B025F937-C7B1-47D3-B67F-A62EFF666E3E}">
          <x14:id>{35CE2BA2-7B03-AF43-8FEE-25988A000CDF}</x14:id>
        </ext>
      </extLst>
    </cfRule>
    <cfRule type="dataBar" priority="1460">
      <dataBar>
        <cfvo type="min"/>
        <cfvo type="max"/>
        <color theme="1" tint="0.499984740745262"/>
      </dataBar>
      <extLst>
        <ext xmlns:x14="http://schemas.microsoft.com/office/spreadsheetml/2009/9/main" uri="{B025F937-C7B1-47D3-B67F-A62EFF666E3E}">
          <x14:id>{C130F37D-7402-6444-B33B-76FF118C3F4E}</x14:id>
        </ext>
      </extLst>
    </cfRule>
    <cfRule type="dataBar" priority="1459">
      <dataBar>
        <cfvo type="min"/>
        <cfvo type="max"/>
        <color theme="1" tint="0.499984740745262"/>
      </dataBar>
      <extLst>
        <ext xmlns:x14="http://schemas.microsoft.com/office/spreadsheetml/2009/9/main" uri="{B025F937-C7B1-47D3-B67F-A62EFF666E3E}">
          <x14:id>{7E9ED183-3C01-BF49-A2FE-1AC019D871EA}</x14:id>
        </ext>
      </extLst>
    </cfRule>
    <cfRule type="dataBar" priority="1458">
      <dataBar>
        <cfvo type="min"/>
        <cfvo type="max"/>
        <color theme="1" tint="0.499984740745262"/>
      </dataBar>
      <extLst>
        <ext xmlns:x14="http://schemas.microsoft.com/office/spreadsheetml/2009/9/main" uri="{B025F937-C7B1-47D3-B67F-A62EFF666E3E}">
          <x14:id>{8CE2AD9D-E5AF-214E-B45F-FCA3485DC1CB}</x14:id>
        </ext>
      </extLst>
    </cfRule>
    <cfRule type="dataBar" priority="1457">
      <dataBar showValue="0">
        <cfvo type="min"/>
        <cfvo type="max"/>
        <color theme="1" tint="0.499984740745262"/>
      </dataBar>
      <extLst>
        <ext xmlns:x14="http://schemas.microsoft.com/office/spreadsheetml/2009/9/main" uri="{B025F937-C7B1-47D3-B67F-A62EFF666E3E}">
          <x14:id>{CFE24FFD-EBA6-5349-A203-496F2630E8D6}</x14:id>
        </ext>
      </extLst>
    </cfRule>
  </conditionalFormatting>
  <conditionalFormatting sqref="N697:N717">
    <cfRule type="dataBar" priority="1454">
      <dataBar>
        <cfvo type="min"/>
        <cfvo type="max"/>
        <color theme="1" tint="0.499984740745262"/>
      </dataBar>
      <extLst>
        <ext xmlns:x14="http://schemas.microsoft.com/office/spreadsheetml/2009/9/main" uri="{B025F937-C7B1-47D3-B67F-A62EFF666E3E}">
          <x14:id>{E2A5949C-C956-F34B-A127-64A68A00868C}</x14:id>
        </ext>
      </extLst>
    </cfRule>
    <cfRule type="dataBar" priority="1455">
      <dataBar>
        <cfvo type="min"/>
        <cfvo type="max"/>
        <color theme="1" tint="0.499984740745262"/>
      </dataBar>
      <extLst>
        <ext xmlns:x14="http://schemas.microsoft.com/office/spreadsheetml/2009/9/main" uri="{B025F937-C7B1-47D3-B67F-A62EFF666E3E}">
          <x14:id>{BC1651FD-46F5-EF4E-9389-BCC40F2C0939}</x14:id>
        </ext>
      </extLst>
    </cfRule>
    <cfRule type="dataBar" priority="1456">
      <dataBar>
        <cfvo type="min"/>
        <cfvo type="max"/>
        <color rgb="FF008AEF"/>
      </dataBar>
      <extLst>
        <ext xmlns:x14="http://schemas.microsoft.com/office/spreadsheetml/2009/9/main" uri="{B025F937-C7B1-47D3-B67F-A62EFF666E3E}">
          <x14:id>{D5B6E34A-CCAD-5C41-A441-21C6416CD208}</x14:id>
        </ext>
      </extLst>
    </cfRule>
    <cfRule type="dataBar" priority="1453">
      <dataBar>
        <cfvo type="min"/>
        <cfvo type="max"/>
        <color theme="1" tint="0.499984740745262"/>
      </dataBar>
      <extLst>
        <ext xmlns:x14="http://schemas.microsoft.com/office/spreadsheetml/2009/9/main" uri="{B025F937-C7B1-47D3-B67F-A62EFF666E3E}">
          <x14:id>{23FBA85F-D507-544B-A32E-69FC375CE892}</x14:id>
        </ext>
      </extLst>
    </cfRule>
    <cfRule type="dataBar" priority="1452">
      <dataBar showValue="0">
        <cfvo type="min"/>
        <cfvo type="max"/>
        <color theme="1" tint="0.499984740745262"/>
      </dataBar>
      <extLst>
        <ext xmlns:x14="http://schemas.microsoft.com/office/spreadsheetml/2009/9/main" uri="{B025F937-C7B1-47D3-B67F-A62EFF666E3E}">
          <x14:id>{D40ED281-35DA-F64E-AF96-0AEC67DB232D}</x14:id>
        </ext>
      </extLst>
    </cfRule>
  </conditionalFormatting>
  <conditionalFormatting sqref="N719:N742">
    <cfRule type="dataBar" priority="1451">
      <dataBar>
        <cfvo type="min"/>
        <cfvo type="max"/>
        <color rgb="FF008AEF"/>
      </dataBar>
      <extLst>
        <ext xmlns:x14="http://schemas.microsoft.com/office/spreadsheetml/2009/9/main" uri="{B025F937-C7B1-47D3-B67F-A62EFF666E3E}">
          <x14:id>{BDA12928-BFD3-EB41-AE83-5091347A9427}</x14:id>
        </ext>
      </extLst>
    </cfRule>
    <cfRule type="dataBar" priority="1450">
      <dataBar>
        <cfvo type="min"/>
        <cfvo type="max"/>
        <color theme="1" tint="0.499984740745262"/>
      </dataBar>
      <extLst>
        <ext xmlns:x14="http://schemas.microsoft.com/office/spreadsheetml/2009/9/main" uri="{B025F937-C7B1-47D3-B67F-A62EFF666E3E}">
          <x14:id>{B230C90F-9741-504A-B4E7-49B3C59BA9F2}</x14:id>
        </ext>
      </extLst>
    </cfRule>
    <cfRule type="dataBar" priority="1449">
      <dataBar>
        <cfvo type="min"/>
        <cfvo type="max"/>
        <color theme="1" tint="0.499984740745262"/>
      </dataBar>
      <extLst>
        <ext xmlns:x14="http://schemas.microsoft.com/office/spreadsheetml/2009/9/main" uri="{B025F937-C7B1-47D3-B67F-A62EFF666E3E}">
          <x14:id>{ECFD0183-A584-084F-91EA-3091C1E54FFA}</x14:id>
        </ext>
      </extLst>
    </cfRule>
    <cfRule type="dataBar" priority="1448">
      <dataBar>
        <cfvo type="min"/>
        <cfvo type="max"/>
        <color theme="1" tint="0.499984740745262"/>
      </dataBar>
      <extLst>
        <ext xmlns:x14="http://schemas.microsoft.com/office/spreadsheetml/2009/9/main" uri="{B025F937-C7B1-47D3-B67F-A62EFF666E3E}">
          <x14:id>{CEAF723A-960C-5941-8F56-F3E58EA29D32}</x14:id>
        </ext>
      </extLst>
    </cfRule>
    <cfRule type="dataBar" priority="1447">
      <dataBar showValue="0">
        <cfvo type="min"/>
        <cfvo type="max"/>
        <color theme="1" tint="0.499984740745262"/>
      </dataBar>
      <extLst>
        <ext xmlns:x14="http://schemas.microsoft.com/office/spreadsheetml/2009/9/main" uri="{B025F937-C7B1-47D3-B67F-A62EFF666E3E}">
          <x14:id>{1A83CC6F-13B6-0B46-B095-1306B7D37886}</x14:id>
        </ext>
      </extLst>
    </cfRule>
  </conditionalFormatting>
  <conditionalFormatting sqref="N744:N753">
    <cfRule type="dataBar" priority="1442">
      <dataBar showValue="0">
        <cfvo type="min"/>
        <cfvo type="max"/>
        <color theme="1" tint="0.499984740745262"/>
      </dataBar>
      <extLst>
        <ext xmlns:x14="http://schemas.microsoft.com/office/spreadsheetml/2009/9/main" uri="{B025F937-C7B1-47D3-B67F-A62EFF666E3E}">
          <x14:id>{E09A77E0-A8C7-1A42-9119-421D1BE7E49A}</x14:id>
        </ext>
      </extLst>
    </cfRule>
    <cfRule type="dataBar" priority="1446">
      <dataBar>
        <cfvo type="min"/>
        <cfvo type="max"/>
        <color rgb="FF008AEF"/>
      </dataBar>
      <extLst>
        <ext xmlns:x14="http://schemas.microsoft.com/office/spreadsheetml/2009/9/main" uri="{B025F937-C7B1-47D3-B67F-A62EFF666E3E}">
          <x14:id>{C884F6AE-A8D7-C444-9B5A-5D5A298038C4}</x14:id>
        </ext>
      </extLst>
    </cfRule>
    <cfRule type="dataBar" priority="1445">
      <dataBar>
        <cfvo type="min"/>
        <cfvo type="max"/>
        <color theme="1" tint="0.499984740745262"/>
      </dataBar>
      <extLst>
        <ext xmlns:x14="http://schemas.microsoft.com/office/spreadsheetml/2009/9/main" uri="{B025F937-C7B1-47D3-B67F-A62EFF666E3E}">
          <x14:id>{133FCF42-6BF8-EA4D-8A7A-C6AF1C6560EC}</x14:id>
        </ext>
      </extLst>
    </cfRule>
    <cfRule type="dataBar" priority="1444">
      <dataBar>
        <cfvo type="min"/>
        <cfvo type="max"/>
        <color theme="1" tint="0.499984740745262"/>
      </dataBar>
      <extLst>
        <ext xmlns:x14="http://schemas.microsoft.com/office/spreadsheetml/2009/9/main" uri="{B025F937-C7B1-47D3-B67F-A62EFF666E3E}">
          <x14:id>{8215EC06-7582-7C47-A0EA-EB2AAA8841BD}</x14:id>
        </ext>
      </extLst>
    </cfRule>
    <cfRule type="dataBar" priority="1443">
      <dataBar>
        <cfvo type="min"/>
        <cfvo type="max"/>
        <color theme="1" tint="0.499984740745262"/>
      </dataBar>
      <extLst>
        <ext xmlns:x14="http://schemas.microsoft.com/office/spreadsheetml/2009/9/main" uri="{B025F937-C7B1-47D3-B67F-A62EFF666E3E}">
          <x14:id>{313AE6B0-9342-1542-8C9D-C1E224D74A18}</x14:id>
        </ext>
      </extLst>
    </cfRule>
  </conditionalFormatting>
  <conditionalFormatting sqref="N755:N767">
    <cfRule type="dataBar" priority="1437">
      <dataBar showValue="0">
        <cfvo type="min"/>
        <cfvo type="max"/>
        <color theme="1" tint="0.499984740745262"/>
      </dataBar>
      <extLst>
        <ext xmlns:x14="http://schemas.microsoft.com/office/spreadsheetml/2009/9/main" uri="{B025F937-C7B1-47D3-B67F-A62EFF666E3E}">
          <x14:id>{84B79E8B-817E-D048-AB8E-91464E29764F}</x14:id>
        </ext>
      </extLst>
    </cfRule>
    <cfRule type="dataBar" priority="1441">
      <dataBar>
        <cfvo type="min"/>
        <cfvo type="max"/>
        <color rgb="FF008AEF"/>
      </dataBar>
      <extLst>
        <ext xmlns:x14="http://schemas.microsoft.com/office/spreadsheetml/2009/9/main" uri="{B025F937-C7B1-47D3-B67F-A62EFF666E3E}">
          <x14:id>{060AF6EF-297C-624B-98BF-E1DBC96B969B}</x14:id>
        </ext>
      </extLst>
    </cfRule>
    <cfRule type="dataBar" priority="1440">
      <dataBar>
        <cfvo type="min"/>
        <cfvo type="max"/>
        <color theme="1" tint="0.499984740745262"/>
      </dataBar>
      <extLst>
        <ext xmlns:x14="http://schemas.microsoft.com/office/spreadsheetml/2009/9/main" uri="{B025F937-C7B1-47D3-B67F-A62EFF666E3E}">
          <x14:id>{DBD28C79-6046-5545-8299-2D7407AD6477}</x14:id>
        </ext>
      </extLst>
    </cfRule>
    <cfRule type="dataBar" priority="1439">
      <dataBar>
        <cfvo type="min"/>
        <cfvo type="max"/>
        <color theme="1" tint="0.499984740745262"/>
      </dataBar>
      <extLst>
        <ext xmlns:x14="http://schemas.microsoft.com/office/spreadsheetml/2009/9/main" uri="{B025F937-C7B1-47D3-B67F-A62EFF666E3E}">
          <x14:id>{696ED91A-B527-3F4A-843D-ECDE31F84BBA}</x14:id>
        </ext>
      </extLst>
    </cfRule>
    <cfRule type="dataBar" priority="1438">
      <dataBar>
        <cfvo type="min"/>
        <cfvo type="max"/>
        <color theme="1" tint="0.499984740745262"/>
      </dataBar>
      <extLst>
        <ext xmlns:x14="http://schemas.microsoft.com/office/spreadsheetml/2009/9/main" uri="{B025F937-C7B1-47D3-B67F-A62EFF666E3E}">
          <x14:id>{81AB098C-9406-244E-8FF3-A0764CEB8966}</x14:id>
        </ext>
      </extLst>
    </cfRule>
  </conditionalFormatting>
  <conditionalFormatting sqref="N769:N771">
    <cfRule type="dataBar" priority="1432">
      <dataBar showValue="0">
        <cfvo type="min"/>
        <cfvo type="max"/>
        <color theme="1" tint="0.499984740745262"/>
      </dataBar>
      <extLst>
        <ext xmlns:x14="http://schemas.microsoft.com/office/spreadsheetml/2009/9/main" uri="{B025F937-C7B1-47D3-B67F-A62EFF666E3E}">
          <x14:id>{6DD065DD-05E1-B649-9222-8519CBF68154}</x14:id>
        </ext>
      </extLst>
    </cfRule>
    <cfRule type="dataBar" priority="1435">
      <dataBar>
        <cfvo type="min"/>
        <cfvo type="max"/>
        <color theme="1" tint="0.499984740745262"/>
      </dataBar>
      <extLst>
        <ext xmlns:x14="http://schemas.microsoft.com/office/spreadsheetml/2009/9/main" uri="{B025F937-C7B1-47D3-B67F-A62EFF666E3E}">
          <x14:id>{694D6CAD-D396-0B49-9A19-295494AF8DC3}</x14:id>
        </ext>
      </extLst>
    </cfRule>
    <cfRule type="dataBar" priority="1434">
      <dataBar>
        <cfvo type="min"/>
        <cfvo type="max"/>
        <color theme="1" tint="0.499984740745262"/>
      </dataBar>
      <extLst>
        <ext xmlns:x14="http://schemas.microsoft.com/office/spreadsheetml/2009/9/main" uri="{B025F937-C7B1-47D3-B67F-A62EFF666E3E}">
          <x14:id>{8173B43B-DED2-AB4B-8301-F50E125D1C00}</x14:id>
        </ext>
      </extLst>
    </cfRule>
    <cfRule type="dataBar" priority="1433">
      <dataBar>
        <cfvo type="min"/>
        <cfvo type="max"/>
        <color theme="1" tint="0.499984740745262"/>
      </dataBar>
      <extLst>
        <ext xmlns:x14="http://schemas.microsoft.com/office/spreadsheetml/2009/9/main" uri="{B025F937-C7B1-47D3-B67F-A62EFF666E3E}">
          <x14:id>{870B0AB6-D405-654C-9F5C-C1B0498D8A33}</x14:id>
        </ext>
      </extLst>
    </cfRule>
    <cfRule type="dataBar" priority="1436">
      <dataBar>
        <cfvo type="min"/>
        <cfvo type="max"/>
        <color rgb="FF008AEF"/>
      </dataBar>
      <extLst>
        <ext xmlns:x14="http://schemas.microsoft.com/office/spreadsheetml/2009/9/main" uri="{B025F937-C7B1-47D3-B67F-A62EFF666E3E}">
          <x14:id>{6A637586-FA41-B04C-85C5-0D5D7915EBCF}</x14:id>
        </ext>
      </extLst>
    </cfRule>
  </conditionalFormatting>
  <conditionalFormatting sqref="N773:N777">
    <cfRule type="dataBar" priority="1431">
      <dataBar>
        <cfvo type="min"/>
        <cfvo type="max"/>
        <color rgb="FF008AEF"/>
      </dataBar>
      <extLst>
        <ext xmlns:x14="http://schemas.microsoft.com/office/spreadsheetml/2009/9/main" uri="{B025F937-C7B1-47D3-B67F-A62EFF666E3E}">
          <x14:id>{162A8F8C-35BB-0241-A74C-79FD6A5F088D}</x14:id>
        </ext>
      </extLst>
    </cfRule>
    <cfRule type="dataBar" priority="1430">
      <dataBar>
        <cfvo type="min"/>
        <cfvo type="max"/>
        <color theme="1" tint="0.499984740745262"/>
      </dataBar>
      <extLst>
        <ext xmlns:x14="http://schemas.microsoft.com/office/spreadsheetml/2009/9/main" uri="{B025F937-C7B1-47D3-B67F-A62EFF666E3E}">
          <x14:id>{A8E0D44A-94C9-B942-86FD-65CBCC172D1A}</x14:id>
        </ext>
      </extLst>
    </cfRule>
    <cfRule type="dataBar" priority="1429">
      <dataBar>
        <cfvo type="min"/>
        <cfvo type="max"/>
        <color theme="1" tint="0.499984740745262"/>
      </dataBar>
      <extLst>
        <ext xmlns:x14="http://schemas.microsoft.com/office/spreadsheetml/2009/9/main" uri="{B025F937-C7B1-47D3-B67F-A62EFF666E3E}">
          <x14:id>{37F74695-0CD4-5F43-A4A4-1BDA61328347}</x14:id>
        </ext>
      </extLst>
    </cfRule>
    <cfRule type="dataBar" priority="1428">
      <dataBar>
        <cfvo type="min"/>
        <cfvo type="max"/>
        <color theme="1" tint="0.499984740745262"/>
      </dataBar>
      <extLst>
        <ext xmlns:x14="http://schemas.microsoft.com/office/spreadsheetml/2009/9/main" uri="{B025F937-C7B1-47D3-B67F-A62EFF666E3E}">
          <x14:id>{F2005287-378B-F747-B933-27775533107F}</x14:id>
        </ext>
      </extLst>
    </cfRule>
    <cfRule type="dataBar" priority="1427">
      <dataBar showValue="0">
        <cfvo type="min"/>
        <cfvo type="max"/>
        <color theme="1" tint="0.499984740745262"/>
      </dataBar>
      <extLst>
        <ext xmlns:x14="http://schemas.microsoft.com/office/spreadsheetml/2009/9/main" uri="{B025F937-C7B1-47D3-B67F-A62EFF666E3E}">
          <x14:id>{BD767A65-6580-9847-B3FD-4ACCAE7A9A39}</x14:id>
        </ext>
      </extLst>
    </cfRule>
  </conditionalFormatting>
  <conditionalFormatting sqref="N779:N785">
    <cfRule type="dataBar" priority="1422">
      <dataBar showValue="0">
        <cfvo type="min"/>
        <cfvo type="max"/>
        <color theme="1" tint="0.499984740745262"/>
      </dataBar>
      <extLst>
        <ext xmlns:x14="http://schemas.microsoft.com/office/spreadsheetml/2009/9/main" uri="{B025F937-C7B1-47D3-B67F-A62EFF666E3E}">
          <x14:id>{313F6FE3-7BA0-8749-8F03-46ABA5100F9F}</x14:id>
        </ext>
      </extLst>
    </cfRule>
    <cfRule type="dataBar" priority="1426">
      <dataBar>
        <cfvo type="min"/>
        <cfvo type="max"/>
        <color rgb="FF008AEF"/>
      </dataBar>
      <extLst>
        <ext xmlns:x14="http://schemas.microsoft.com/office/spreadsheetml/2009/9/main" uri="{B025F937-C7B1-47D3-B67F-A62EFF666E3E}">
          <x14:id>{6E899D02-F388-A641-BFB8-D4DF639E76DD}</x14:id>
        </ext>
      </extLst>
    </cfRule>
    <cfRule type="dataBar" priority="1425">
      <dataBar>
        <cfvo type="min"/>
        <cfvo type="max"/>
        <color theme="1" tint="0.499984740745262"/>
      </dataBar>
      <extLst>
        <ext xmlns:x14="http://schemas.microsoft.com/office/spreadsheetml/2009/9/main" uri="{B025F937-C7B1-47D3-B67F-A62EFF666E3E}">
          <x14:id>{2D0303FD-60F8-114A-9CF8-13FC822B31D5}</x14:id>
        </ext>
      </extLst>
    </cfRule>
    <cfRule type="dataBar" priority="1424">
      <dataBar>
        <cfvo type="min"/>
        <cfvo type="max"/>
        <color theme="1" tint="0.499984740745262"/>
      </dataBar>
      <extLst>
        <ext xmlns:x14="http://schemas.microsoft.com/office/spreadsheetml/2009/9/main" uri="{B025F937-C7B1-47D3-B67F-A62EFF666E3E}">
          <x14:id>{F62525AD-77DF-3745-9052-D6AFDF1F88B8}</x14:id>
        </ext>
      </extLst>
    </cfRule>
    <cfRule type="dataBar" priority="1423">
      <dataBar>
        <cfvo type="min"/>
        <cfvo type="max"/>
        <color theme="1" tint="0.499984740745262"/>
      </dataBar>
      <extLst>
        <ext xmlns:x14="http://schemas.microsoft.com/office/spreadsheetml/2009/9/main" uri="{B025F937-C7B1-47D3-B67F-A62EFF666E3E}">
          <x14:id>{CDD0C31D-B69E-B24C-9D0E-CA77F9FD7FAF}</x14:id>
        </ext>
      </extLst>
    </cfRule>
  </conditionalFormatting>
  <conditionalFormatting sqref="N788:N799">
    <cfRule type="dataBar" priority="1417">
      <dataBar showValue="0">
        <cfvo type="min"/>
        <cfvo type="max"/>
        <color theme="1" tint="0.499984740745262"/>
      </dataBar>
      <extLst>
        <ext xmlns:x14="http://schemas.microsoft.com/office/spreadsheetml/2009/9/main" uri="{B025F937-C7B1-47D3-B67F-A62EFF666E3E}">
          <x14:id>{58FC2965-9A02-4D47-823E-CB9B4E512CAF}</x14:id>
        </ext>
      </extLst>
    </cfRule>
    <cfRule type="dataBar" priority="1420">
      <dataBar>
        <cfvo type="min"/>
        <cfvo type="max"/>
        <color theme="1" tint="0.499984740745262"/>
      </dataBar>
      <extLst>
        <ext xmlns:x14="http://schemas.microsoft.com/office/spreadsheetml/2009/9/main" uri="{B025F937-C7B1-47D3-B67F-A62EFF666E3E}">
          <x14:id>{F6E9B680-6A1B-494D-8F7F-841612000A93}</x14:id>
        </ext>
      </extLst>
    </cfRule>
    <cfRule type="dataBar" priority="1419">
      <dataBar>
        <cfvo type="min"/>
        <cfvo type="max"/>
        <color theme="1" tint="0.499984740745262"/>
      </dataBar>
      <extLst>
        <ext xmlns:x14="http://schemas.microsoft.com/office/spreadsheetml/2009/9/main" uri="{B025F937-C7B1-47D3-B67F-A62EFF666E3E}">
          <x14:id>{9E4B0C2D-9E35-4345-9679-1AE81E8BE9E4}</x14:id>
        </ext>
      </extLst>
    </cfRule>
    <cfRule type="dataBar" priority="1418">
      <dataBar>
        <cfvo type="min"/>
        <cfvo type="max"/>
        <color theme="1" tint="0.499984740745262"/>
      </dataBar>
      <extLst>
        <ext xmlns:x14="http://schemas.microsoft.com/office/spreadsheetml/2009/9/main" uri="{B025F937-C7B1-47D3-B67F-A62EFF666E3E}">
          <x14:id>{305C9C90-2F02-BE47-8B88-4013094C79CF}</x14:id>
        </ext>
      </extLst>
    </cfRule>
    <cfRule type="dataBar" priority="1421">
      <dataBar>
        <cfvo type="min"/>
        <cfvo type="max"/>
        <color rgb="FF008AEF"/>
      </dataBar>
      <extLst>
        <ext xmlns:x14="http://schemas.microsoft.com/office/spreadsheetml/2009/9/main" uri="{B025F937-C7B1-47D3-B67F-A62EFF666E3E}">
          <x14:id>{5F8E7649-4DA5-374B-9938-57BE7953DC56}</x14:id>
        </ext>
      </extLst>
    </cfRule>
  </conditionalFormatting>
  <conditionalFormatting sqref="N801:N813">
    <cfRule type="dataBar" priority="1412">
      <dataBar showValue="0">
        <cfvo type="min"/>
        <cfvo type="max"/>
        <color theme="1" tint="0.499984740745262"/>
      </dataBar>
      <extLst>
        <ext xmlns:x14="http://schemas.microsoft.com/office/spreadsheetml/2009/9/main" uri="{B025F937-C7B1-47D3-B67F-A62EFF666E3E}">
          <x14:id>{5C159F2C-3456-324C-BEAB-4BEA7A25CDE7}</x14:id>
        </ext>
      </extLst>
    </cfRule>
    <cfRule type="dataBar" priority="1416">
      <dataBar>
        <cfvo type="min"/>
        <cfvo type="max"/>
        <color rgb="FF008AEF"/>
      </dataBar>
      <extLst>
        <ext xmlns:x14="http://schemas.microsoft.com/office/spreadsheetml/2009/9/main" uri="{B025F937-C7B1-47D3-B67F-A62EFF666E3E}">
          <x14:id>{07E7DD0A-CF7C-5543-A56D-165F3CEB101F}</x14:id>
        </ext>
      </extLst>
    </cfRule>
    <cfRule type="dataBar" priority="1415">
      <dataBar>
        <cfvo type="min"/>
        <cfvo type="max"/>
        <color theme="1" tint="0.499984740745262"/>
      </dataBar>
      <extLst>
        <ext xmlns:x14="http://schemas.microsoft.com/office/spreadsheetml/2009/9/main" uri="{B025F937-C7B1-47D3-B67F-A62EFF666E3E}">
          <x14:id>{6A3844DD-4FFE-D84A-B341-B6172ECC5E2F}</x14:id>
        </ext>
      </extLst>
    </cfRule>
    <cfRule type="dataBar" priority="1414">
      <dataBar>
        <cfvo type="min"/>
        <cfvo type="max"/>
        <color theme="1" tint="0.499984740745262"/>
      </dataBar>
      <extLst>
        <ext xmlns:x14="http://schemas.microsoft.com/office/spreadsheetml/2009/9/main" uri="{B025F937-C7B1-47D3-B67F-A62EFF666E3E}">
          <x14:id>{EB580527-8584-5E41-B6B1-D768DA130CAE}</x14:id>
        </ext>
      </extLst>
    </cfRule>
    <cfRule type="dataBar" priority="1413">
      <dataBar>
        <cfvo type="min"/>
        <cfvo type="max"/>
        <color theme="1" tint="0.499984740745262"/>
      </dataBar>
      <extLst>
        <ext xmlns:x14="http://schemas.microsoft.com/office/spreadsheetml/2009/9/main" uri="{B025F937-C7B1-47D3-B67F-A62EFF666E3E}">
          <x14:id>{6EE0231D-33AA-5D47-9A26-B7E09B20D540}</x14:id>
        </ext>
      </extLst>
    </cfRule>
  </conditionalFormatting>
  <conditionalFormatting sqref="N815:N817">
    <cfRule type="dataBar" priority="1409">
      <dataBar>
        <cfvo type="min"/>
        <cfvo type="max"/>
        <color theme="1" tint="0.499984740745262"/>
      </dataBar>
      <extLst>
        <ext xmlns:x14="http://schemas.microsoft.com/office/spreadsheetml/2009/9/main" uri="{B025F937-C7B1-47D3-B67F-A62EFF666E3E}">
          <x14:id>{808DFAB2-2298-7844-88FA-5DFBC199BB99}</x14:id>
        </ext>
      </extLst>
    </cfRule>
    <cfRule type="dataBar" priority="1411">
      <dataBar>
        <cfvo type="min"/>
        <cfvo type="max"/>
        <color rgb="FF008AEF"/>
      </dataBar>
      <extLst>
        <ext xmlns:x14="http://schemas.microsoft.com/office/spreadsheetml/2009/9/main" uri="{B025F937-C7B1-47D3-B67F-A62EFF666E3E}">
          <x14:id>{89D0C425-2DCA-B54E-AFD8-BD8828E92598}</x14:id>
        </ext>
      </extLst>
    </cfRule>
    <cfRule type="dataBar" priority="1410">
      <dataBar>
        <cfvo type="min"/>
        <cfvo type="max"/>
        <color theme="1" tint="0.499984740745262"/>
      </dataBar>
      <extLst>
        <ext xmlns:x14="http://schemas.microsoft.com/office/spreadsheetml/2009/9/main" uri="{B025F937-C7B1-47D3-B67F-A62EFF666E3E}">
          <x14:id>{EC9A00B0-5C49-354A-91A9-6C461BCD37DE}</x14:id>
        </ext>
      </extLst>
    </cfRule>
    <cfRule type="dataBar" priority="1408">
      <dataBar>
        <cfvo type="min"/>
        <cfvo type="max"/>
        <color theme="1" tint="0.499984740745262"/>
      </dataBar>
      <extLst>
        <ext xmlns:x14="http://schemas.microsoft.com/office/spreadsheetml/2009/9/main" uri="{B025F937-C7B1-47D3-B67F-A62EFF666E3E}">
          <x14:id>{1AD9A8EC-0773-4A4C-821B-2BBEF1548052}</x14:id>
        </ext>
      </extLst>
    </cfRule>
    <cfRule type="dataBar" priority="1407">
      <dataBar showValue="0">
        <cfvo type="min"/>
        <cfvo type="max"/>
        <color theme="1" tint="0.499984740745262"/>
      </dataBar>
      <extLst>
        <ext xmlns:x14="http://schemas.microsoft.com/office/spreadsheetml/2009/9/main" uri="{B025F937-C7B1-47D3-B67F-A62EFF666E3E}">
          <x14:id>{34487C97-845D-7A47-8231-0D95457ACFDF}</x14:id>
        </ext>
      </extLst>
    </cfRule>
  </conditionalFormatting>
  <conditionalFormatting sqref="N819:N820">
    <cfRule type="dataBar" priority="1406">
      <dataBar>
        <cfvo type="min"/>
        <cfvo type="max"/>
        <color rgb="FF008AEF"/>
      </dataBar>
      <extLst>
        <ext xmlns:x14="http://schemas.microsoft.com/office/spreadsheetml/2009/9/main" uri="{B025F937-C7B1-47D3-B67F-A62EFF666E3E}">
          <x14:id>{FC7D8043-243E-D945-98C5-BC781105AE29}</x14:id>
        </ext>
      </extLst>
    </cfRule>
    <cfRule type="dataBar" priority="1405">
      <dataBar>
        <cfvo type="min"/>
        <cfvo type="max"/>
        <color theme="1" tint="0.499984740745262"/>
      </dataBar>
      <extLst>
        <ext xmlns:x14="http://schemas.microsoft.com/office/spreadsheetml/2009/9/main" uri="{B025F937-C7B1-47D3-B67F-A62EFF666E3E}">
          <x14:id>{CE5FFA29-7480-AE42-A8C7-E1CD065B1DDD}</x14:id>
        </ext>
      </extLst>
    </cfRule>
    <cfRule type="dataBar" priority="1404">
      <dataBar>
        <cfvo type="min"/>
        <cfvo type="max"/>
        <color theme="1" tint="0.499984740745262"/>
      </dataBar>
      <extLst>
        <ext xmlns:x14="http://schemas.microsoft.com/office/spreadsheetml/2009/9/main" uri="{B025F937-C7B1-47D3-B67F-A62EFF666E3E}">
          <x14:id>{DA920038-EEE2-E548-9191-8BA77B9EC948}</x14:id>
        </ext>
      </extLst>
    </cfRule>
    <cfRule type="dataBar" priority="1403">
      <dataBar>
        <cfvo type="min"/>
        <cfvo type="max"/>
        <color theme="1" tint="0.499984740745262"/>
      </dataBar>
      <extLst>
        <ext xmlns:x14="http://schemas.microsoft.com/office/spreadsheetml/2009/9/main" uri="{B025F937-C7B1-47D3-B67F-A62EFF666E3E}">
          <x14:id>{CA212470-FDBC-3349-AAD6-FA09786C5D7B}</x14:id>
        </ext>
      </extLst>
    </cfRule>
    <cfRule type="dataBar" priority="1402">
      <dataBar showValue="0">
        <cfvo type="min"/>
        <cfvo type="max"/>
        <color theme="1" tint="0.499984740745262"/>
      </dataBar>
      <extLst>
        <ext xmlns:x14="http://schemas.microsoft.com/office/spreadsheetml/2009/9/main" uri="{B025F937-C7B1-47D3-B67F-A62EFF666E3E}">
          <x14:id>{EA3D46AE-9061-DE48-AF73-470FF35CC4B5}</x14:id>
        </ext>
      </extLst>
    </cfRule>
  </conditionalFormatting>
  <conditionalFormatting sqref="N823:N831">
    <cfRule type="dataBar" priority="1398">
      <dataBar>
        <cfvo type="min"/>
        <cfvo type="max"/>
        <color theme="1" tint="0.499984740745262"/>
      </dataBar>
      <extLst>
        <ext xmlns:x14="http://schemas.microsoft.com/office/spreadsheetml/2009/9/main" uri="{B025F937-C7B1-47D3-B67F-A62EFF666E3E}">
          <x14:id>{B22B19E2-DF6B-A94C-AFF6-07B9485CDE7B}</x14:id>
        </ext>
      </extLst>
    </cfRule>
    <cfRule type="dataBar" priority="1401">
      <dataBar>
        <cfvo type="min"/>
        <cfvo type="max"/>
        <color rgb="FF008AEF"/>
      </dataBar>
      <extLst>
        <ext xmlns:x14="http://schemas.microsoft.com/office/spreadsheetml/2009/9/main" uri="{B025F937-C7B1-47D3-B67F-A62EFF666E3E}">
          <x14:id>{1E558BC9-402E-5D4C-861A-115D744D709D}</x14:id>
        </ext>
      </extLst>
    </cfRule>
    <cfRule type="dataBar" priority="1397">
      <dataBar showValue="0">
        <cfvo type="min"/>
        <cfvo type="max"/>
        <color theme="1" tint="0.499984740745262"/>
      </dataBar>
      <extLst>
        <ext xmlns:x14="http://schemas.microsoft.com/office/spreadsheetml/2009/9/main" uri="{B025F937-C7B1-47D3-B67F-A62EFF666E3E}">
          <x14:id>{879AFEC9-8903-D04C-BB5F-5C10FCC0F548}</x14:id>
        </ext>
      </extLst>
    </cfRule>
    <cfRule type="dataBar" priority="1400">
      <dataBar>
        <cfvo type="min"/>
        <cfvo type="max"/>
        <color theme="1" tint="0.499984740745262"/>
      </dataBar>
      <extLst>
        <ext xmlns:x14="http://schemas.microsoft.com/office/spreadsheetml/2009/9/main" uri="{B025F937-C7B1-47D3-B67F-A62EFF666E3E}">
          <x14:id>{A6E8FB90-5017-CC41-BB0C-26E077DB4482}</x14:id>
        </ext>
      </extLst>
    </cfRule>
    <cfRule type="dataBar" priority="1399">
      <dataBar>
        <cfvo type="min"/>
        <cfvo type="max"/>
        <color theme="1" tint="0.499984740745262"/>
      </dataBar>
      <extLst>
        <ext xmlns:x14="http://schemas.microsoft.com/office/spreadsheetml/2009/9/main" uri="{B025F937-C7B1-47D3-B67F-A62EFF666E3E}">
          <x14:id>{777872EC-3214-A344-BD6E-3164F2C9E3FE}</x14:id>
        </ext>
      </extLst>
    </cfRule>
  </conditionalFormatting>
  <conditionalFormatting sqref="N833:N857">
    <cfRule type="dataBar" priority="1395">
      <dataBar>
        <cfvo type="min"/>
        <cfvo type="max"/>
        <color theme="1" tint="0.499984740745262"/>
      </dataBar>
      <extLst>
        <ext xmlns:x14="http://schemas.microsoft.com/office/spreadsheetml/2009/9/main" uri="{B025F937-C7B1-47D3-B67F-A62EFF666E3E}">
          <x14:id>{784602E0-8AF0-904A-90F5-CDD895D71345}</x14:id>
        </ext>
      </extLst>
    </cfRule>
    <cfRule type="dataBar" priority="1396">
      <dataBar>
        <cfvo type="min"/>
        <cfvo type="max"/>
        <color rgb="FF008AEF"/>
      </dataBar>
      <extLst>
        <ext xmlns:x14="http://schemas.microsoft.com/office/spreadsheetml/2009/9/main" uri="{B025F937-C7B1-47D3-B67F-A62EFF666E3E}">
          <x14:id>{CCB0E128-870A-F641-B01A-459288CCA8A6}</x14:id>
        </ext>
      </extLst>
    </cfRule>
    <cfRule type="dataBar" priority="1393">
      <dataBar>
        <cfvo type="min"/>
        <cfvo type="max"/>
        <color theme="1" tint="0.499984740745262"/>
      </dataBar>
      <extLst>
        <ext xmlns:x14="http://schemas.microsoft.com/office/spreadsheetml/2009/9/main" uri="{B025F937-C7B1-47D3-B67F-A62EFF666E3E}">
          <x14:id>{E4AA9A1A-7206-7D40-A55A-FE104CD269D4}</x14:id>
        </ext>
      </extLst>
    </cfRule>
    <cfRule type="dataBar" priority="1392">
      <dataBar showValue="0">
        <cfvo type="min"/>
        <cfvo type="max"/>
        <color theme="1" tint="0.499984740745262"/>
      </dataBar>
      <extLst>
        <ext xmlns:x14="http://schemas.microsoft.com/office/spreadsheetml/2009/9/main" uri="{B025F937-C7B1-47D3-B67F-A62EFF666E3E}">
          <x14:id>{068C3E8F-27D1-0A46-B5C9-15DD97199C51}</x14:id>
        </ext>
      </extLst>
    </cfRule>
    <cfRule type="dataBar" priority="1394">
      <dataBar>
        <cfvo type="min"/>
        <cfvo type="max"/>
        <color theme="1" tint="0.499984740745262"/>
      </dataBar>
      <extLst>
        <ext xmlns:x14="http://schemas.microsoft.com/office/spreadsheetml/2009/9/main" uri="{B025F937-C7B1-47D3-B67F-A62EFF666E3E}">
          <x14:id>{0138DC0F-64C2-E444-A80C-510D3319F870}</x14:id>
        </ext>
      </extLst>
    </cfRule>
  </conditionalFormatting>
  <conditionalFormatting sqref="N859:N870">
    <cfRule type="dataBar" priority="1391">
      <dataBar>
        <cfvo type="min"/>
        <cfvo type="max"/>
        <color rgb="FF008AEF"/>
      </dataBar>
      <extLst>
        <ext xmlns:x14="http://schemas.microsoft.com/office/spreadsheetml/2009/9/main" uri="{B025F937-C7B1-47D3-B67F-A62EFF666E3E}">
          <x14:id>{78B3F3C6-B50F-404B-BE08-098EA01C1C3B}</x14:id>
        </ext>
      </extLst>
    </cfRule>
    <cfRule type="dataBar" priority="1389">
      <dataBar>
        <cfvo type="min"/>
        <cfvo type="max"/>
        <color theme="1" tint="0.499984740745262"/>
      </dataBar>
      <extLst>
        <ext xmlns:x14="http://schemas.microsoft.com/office/spreadsheetml/2009/9/main" uri="{B025F937-C7B1-47D3-B67F-A62EFF666E3E}">
          <x14:id>{70CB3502-C720-A149-87AF-38C277071C3D}</x14:id>
        </ext>
      </extLst>
    </cfRule>
    <cfRule type="dataBar" priority="1388">
      <dataBar>
        <cfvo type="min"/>
        <cfvo type="max"/>
        <color theme="1" tint="0.499984740745262"/>
      </dataBar>
      <extLst>
        <ext xmlns:x14="http://schemas.microsoft.com/office/spreadsheetml/2009/9/main" uri="{B025F937-C7B1-47D3-B67F-A62EFF666E3E}">
          <x14:id>{F0C1F625-A5B5-6E4B-899B-C128B5FD26AD}</x14:id>
        </ext>
      </extLst>
    </cfRule>
    <cfRule type="dataBar" priority="1387">
      <dataBar showValue="0">
        <cfvo type="min"/>
        <cfvo type="max"/>
        <color theme="1" tint="0.499984740745262"/>
      </dataBar>
      <extLst>
        <ext xmlns:x14="http://schemas.microsoft.com/office/spreadsheetml/2009/9/main" uri="{B025F937-C7B1-47D3-B67F-A62EFF666E3E}">
          <x14:id>{C3CF448D-0C8D-5442-BC82-26DAF2663E13}</x14:id>
        </ext>
      </extLst>
    </cfRule>
    <cfRule type="dataBar" priority="1390">
      <dataBar>
        <cfvo type="min"/>
        <cfvo type="max"/>
        <color theme="1" tint="0.499984740745262"/>
      </dataBar>
      <extLst>
        <ext xmlns:x14="http://schemas.microsoft.com/office/spreadsheetml/2009/9/main" uri="{B025F937-C7B1-47D3-B67F-A62EFF666E3E}">
          <x14:id>{E854D9FF-96C3-BC46-86FF-23E6128A6E52}</x14:id>
        </ext>
      </extLst>
    </cfRule>
  </conditionalFormatting>
  <conditionalFormatting sqref="N872:N903">
    <cfRule type="dataBar" priority="1386">
      <dataBar>
        <cfvo type="min"/>
        <cfvo type="max"/>
        <color rgb="FF008AEF"/>
      </dataBar>
      <extLst>
        <ext xmlns:x14="http://schemas.microsoft.com/office/spreadsheetml/2009/9/main" uri="{B025F937-C7B1-47D3-B67F-A62EFF666E3E}">
          <x14:id>{784DD2C4-55D3-4145-A811-EDE9F05A08F6}</x14:id>
        </ext>
      </extLst>
    </cfRule>
    <cfRule type="dataBar" priority="1385">
      <dataBar>
        <cfvo type="min"/>
        <cfvo type="max"/>
        <color theme="1" tint="0.499984740745262"/>
      </dataBar>
      <extLst>
        <ext xmlns:x14="http://schemas.microsoft.com/office/spreadsheetml/2009/9/main" uri="{B025F937-C7B1-47D3-B67F-A62EFF666E3E}">
          <x14:id>{D619FA07-6800-D84B-8BC4-259E246F616E}</x14:id>
        </ext>
      </extLst>
    </cfRule>
    <cfRule type="dataBar" priority="1384">
      <dataBar>
        <cfvo type="min"/>
        <cfvo type="max"/>
        <color theme="1" tint="0.499984740745262"/>
      </dataBar>
      <extLst>
        <ext xmlns:x14="http://schemas.microsoft.com/office/spreadsheetml/2009/9/main" uri="{B025F937-C7B1-47D3-B67F-A62EFF666E3E}">
          <x14:id>{7F4FA076-83F6-A44B-BF06-0950F9155672}</x14:id>
        </ext>
      </extLst>
    </cfRule>
    <cfRule type="dataBar" priority="1383">
      <dataBar>
        <cfvo type="min"/>
        <cfvo type="max"/>
        <color theme="1" tint="0.499984740745262"/>
      </dataBar>
      <extLst>
        <ext xmlns:x14="http://schemas.microsoft.com/office/spreadsheetml/2009/9/main" uri="{B025F937-C7B1-47D3-B67F-A62EFF666E3E}">
          <x14:id>{F466EF5A-9C7C-DC44-8DF4-903BAB0BC6EF}</x14:id>
        </ext>
      </extLst>
    </cfRule>
    <cfRule type="dataBar" priority="1382">
      <dataBar showValue="0">
        <cfvo type="min"/>
        <cfvo type="max"/>
        <color theme="1" tint="0.499984740745262"/>
      </dataBar>
      <extLst>
        <ext xmlns:x14="http://schemas.microsoft.com/office/spreadsheetml/2009/9/main" uri="{B025F937-C7B1-47D3-B67F-A62EFF666E3E}">
          <x14:id>{E3E155BD-DF54-F64C-822E-F033E01E6DE5}</x14:id>
        </ext>
      </extLst>
    </cfRule>
  </conditionalFormatting>
  <conditionalFormatting sqref="N905:N918">
    <cfRule type="dataBar" priority="1381">
      <dataBar>
        <cfvo type="min"/>
        <cfvo type="max"/>
        <color rgb="FF008AEF"/>
      </dataBar>
      <extLst>
        <ext xmlns:x14="http://schemas.microsoft.com/office/spreadsheetml/2009/9/main" uri="{B025F937-C7B1-47D3-B67F-A62EFF666E3E}">
          <x14:id>{28EAECC8-274F-294B-AB4C-9D0A281BA024}</x14:id>
        </ext>
      </extLst>
    </cfRule>
    <cfRule type="dataBar" priority="1380">
      <dataBar>
        <cfvo type="min"/>
        <cfvo type="max"/>
        <color theme="1" tint="0.499984740745262"/>
      </dataBar>
      <extLst>
        <ext xmlns:x14="http://schemas.microsoft.com/office/spreadsheetml/2009/9/main" uri="{B025F937-C7B1-47D3-B67F-A62EFF666E3E}">
          <x14:id>{F7F09B26-2CAF-7E45-B1FF-D6794A88523E}</x14:id>
        </ext>
      </extLst>
    </cfRule>
    <cfRule type="dataBar" priority="1379">
      <dataBar>
        <cfvo type="min"/>
        <cfvo type="max"/>
        <color theme="1" tint="0.499984740745262"/>
      </dataBar>
      <extLst>
        <ext xmlns:x14="http://schemas.microsoft.com/office/spreadsheetml/2009/9/main" uri="{B025F937-C7B1-47D3-B67F-A62EFF666E3E}">
          <x14:id>{874D078A-5214-6045-8CE2-1EE3F2B3EA5B}</x14:id>
        </ext>
      </extLst>
    </cfRule>
    <cfRule type="dataBar" priority="1378">
      <dataBar>
        <cfvo type="min"/>
        <cfvo type="max"/>
        <color theme="1" tint="0.499984740745262"/>
      </dataBar>
      <extLst>
        <ext xmlns:x14="http://schemas.microsoft.com/office/spreadsheetml/2009/9/main" uri="{B025F937-C7B1-47D3-B67F-A62EFF666E3E}">
          <x14:id>{7B6DF5CF-C3D2-DD42-89E1-7A97218BDBE8}</x14:id>
        </ext>
      </extLst>
    </cfRule>
    <cfRule type="dataBar" priority="1377">
      <dataBar showValue="0">
        <cfvo type="min"/>
        <cfvo type="max"/>
        <color theme="1" tint="0.499984740745262"/>
      </dataBar>
      <extLst>
        <ext xmlns:x14="http://schemas.microsoft.com/office/spreadsheetml/2009/9/main" uri="{B025F937-C7B1-47D3-B67F-A62EFF666E3E}">
          <x14:id>{D7B0CF57-5527-C447-8B3B-D8F44D00BB4E}</x14:id>
        </ext>
      </extLst>
    </cfRule>
  </conditionalFormatting>
  <conditionalFormatting sqref="N920:N935">
    <cfRule type="dataBar" priority="1372">
      <dataBar showValue="0">
        <cfvo type="min"/>
        <cfvo type="max"/>
        <color theme="1" tint="0.499984740745262"/>
      </dataBar>
      <extLst>
        <ext xmlns:x14="http://schemas.microsoft.com/office/spreadsheetml/2009/9/main" uri="{B025F937-C7B1-47D3-B67F-A62EFF666E3E}">
          <x14:id>{C06922C3-CAFD-E441-9608-8592FC1E0A6B}</x14:id>
        </ext>
      </extLst>
    </cfRule>
    <cfRule type="dataBar" priority="1376">
      <dataBar>
        <cfvo type="min"/>
        <cfvo type="max"/>
        <color rgb="FF008AEF"/>
      </dataBar>
      <extLst>
        <ext xmlns:x14="http://schemas.microsoft.com/office/spreadsheetml/2009/9/main" uri="{B025F937-C7B1-47D3-B67F-A62EFF666E3E}">
          <x14:id>{B3BE44C4-1305-E442-83B5-88C961AB0479}</x14:id>
        </ext>
      </extLst>
    </cfRule>
    <cfRule type="dataBar" priority="1373">
      <dataBar>
        <cfvo type="min"/>
        <cfvo type="max"/>
        <color theme="1" tint="0.499984740745262"/>
      </dataBar>
      <extLst>
        <ext xmlns:x14="http://schemas.microsoft.com/office/spreadsheetml/2009/9/main" uri="{B025F937-C7B1-47D3-B67F-A62EFF666E3E}">
          <x14:id>{1DB1C809-81F0-8740-88AF-A40CE2238A64}</x14:id>
        </ext>
      </extLst>
    </cfRule>
    <cfRule type="dataBar" priority="1375">
      <dataBar>
        <cfvo type="min"/>
        <cfvo type="max"/>
        <color theme="1" tint="0.499984740745262"/>
      </dataBar>
      <extLst>
        <ext xmlns:x14="http://schemas.microsoft.com/office/spreadsheetml/2009/9/main" uri="{B025F937-C7B1-47D3-B67F-A62EFF666E3E}">
          <x14:id>{EBF7D9DC-817A-414C-A078-D2288BD509FF}</x14:id>
        </ext>
      </extLst>
    </cfRule>
    <cfRule type="dataBar" priority="1374">
      <dataBar>
        <cfvo type="min"/>
        <cfvo type="max"/>
        <color theme="1" tint="0.499984740745262"/>
      </dataBar>
      <extLst>
        <ext xmlns:x14="http://schemas.microsoft.com/office/spreadsheetml/2009/9/main" uri="{B025F937-C7B1-47D3-B67F-A62EFF666E3E}">
          <x14:id>{97856440-F51E-CD44-A207-51ACEDD61A38}</x14:id>
        </ext>
      </extLst>
    </cfRule>
  </conditionalFormatting>
  <conditionalFormatting sqref="N938:N958">
    <cfRule type="dataBar" priority="1370">
      <dataBar>
        <cfvo type="min"/>
        <cfvo type="max"/>
        <color theme="1" tint="0.499984740745262"/>
      </dataBar>
      <extLst>
        <ext xmlns:x14="http://schemas.microsoft.com/office/spreadsheetml/2009/9/main" uri="{B025F937-C7B1-47D3-B67F-A62EFF666E3E}">
          <x14:id>{9617F2CD-B1BC-8344-B186-3C636974B49F}</x14:id>
        </ext>
      </extLst>
    </cfRule>
    <cfRule type="dataBar" priority="1369">
      <dataBar>
        <cfvo type="min"/>
        <cfvo type="max"/>
        <color theme="1" tint="0.499984740745262"/>
      </dataBar>
      <extLst>
        <ext xmlns:x14="http://schemas.microsoft.com/office/spreadsheetml/2009/9/main" uri="{B025F937-C7B1-47D3-B67F-A62EFF666E3E}">
          <x14:id>{70DD903F-FD44-6342-8FA6-F3677B65CC05}</x14:id>
        </ext>
      </extLst>
    </cfRule>
    <cfRule type="dataBar" priority="1368">
      <dataBar>
        <cfvo type="min"/>
        <cfvo type="max"/>
        <color theme="1" tint="0.499984740745262"/>
      </dataBar>
      <extLst>
        <ext xmlns:x14="http://schemas.microsoft.com/office/spreadsheetml/2009/9/main" uri="{B025F937-C7B1-47D3-B67F-A62EFF666E3E}">
          <x14:id>{3E6D76D2-84B8-6E46-BC45-438279FDCB0E}</x14:id>
        </ext>
      </extLst>
    </cfRule>
    <cfRule type="dataBar" priority="1367">
      <dataBar showValue="0">
        <cfvo type="min"/>
        <cfvo type="max"/>
        <color theme="1" tint="0.499984740745262"/>
      </dataBar>
      <extLst>
        <ext xmlns:x14="http://schemas.microsoft.com/office/spreadsheetml/2009/9/main" uri="{B025F937-C7B1-47D3-B67F-A62EFF666E3E}">
          <x14:id>{828C6A09-153E-314E-8790-602875472850}</x14:id>
        </ext>
      </extLst>
    </cfRule>
    <cfRule type="dataBar" priority="1371">
      <dataBar>
        <cfvo type="min"/>
        <cfvo type="max"/>
        <color rgb="FF008AEF"/>
      </dataBar>
      <extLst>
        <ext xmlns:x14="http://schemas.microsoft.com/office/spreadsheetml/2009/9/main" uri="{B025F937-C7B1-47D3-B67F-A62EFF666E3E}">
          <x14:id>{40B2484C-3450-714B-B471-55263169C13C}</x14:id>
        </ext>
      </extLst>
    </cfRule>
  </conditionalFormatting>
  <conditionalFormatting sqref="N960:N988">
    <cfRule type="dataBar" priority="1366">
      <dataBar>
        <cfvo type="min"/>
        <cfvo type="max"/>
        <color rgb="FF008AEF"/>
      </dataBar>
      <extLst>
        <ext xmlns:x14="http://schemas.microsoft.com/office/spreadsheetml/2009/9/main" uri="{B025F937-C7B1-47D3-B67F-A62EFF666E3E}">
          <x14:id>{FE9F40ED-828B-C841-9AC4-999121A3D183}</x14:id>
        </ext>
      </extLst>
    </cfRule>
    <cfRule type="dataBar" priority="1365">
      <dataBar>
        <cfvo type="min"/>
        <cfvo type="max"/>
        <color theme="1" tint="0.499984740745262"/>
      </dataBar>
      <extLst>
        <ext xmlns:x14="http://schemas.microsoft.com/office/spreadsheetml/2009/9/main" uri="{B025F937-C7B1-47D3-B67F-A62EFF666E3E}">
          <x14:id>{A426D284-1F03-A346-B177-8AE1ED64E7B5}</x14:id>
        </ext>
      </extLst>
    </cfRule>
    <cfRule type="dataBar" priority="1364">
      <dataBar>
        <cfvo type="min"/>
        <cfvo type="max"/>
        <color theme="1" tint="0.499984740745262"/>
      </dataBar>
      <extLst>
        <ext xmlns:x14="http://schemas.microsoft.com/office/spreadsheetml/2009/9/main" uri="{B025F937-C7B1-47D3-B67F-A62EFF666E3E}">
          <x14:id>{05A3A787-CC78-C549-BE51-F7532A58561E}</x14:id>
        </ext>
      </extLst>
    </cfRule>
    <cfRule type="dataBar" priority="1363">
      <dataBar>
        <cfvo type="min"/>
        <cfvo type="max"/>
        <color theme="1" tint="0.499984740745262"/>
      </dataBar>
      <extLst>
        <ext xmlns:x14="http://schemas.microsoft.com/office/spreadsheetml/2009/9/main" uri="{B025F937-C7B1-47D3-B67F-A62EFF666E3E}">
          <x14:id>{CB55038E-171B-E546-94ED-E6CF2E75CAEC}</x14:id>
        </ext>
      </extLst>
    </cfRule>
    <cfRule type="dataBar" priority="1362">
      <dataBar showValue="0">
        <cfvo type="min"/>
        <cfvo type="max"/>
        <color theme="1" tint="0.499984740745262"/>
      </dataBar>
      <extLst>
        <ext xmlns:x14="http://schemas.microsoft.com/office/spreadsheetml/2009/9/main" uri="{B025F937-C7B1-47D3-B67F-A62EFF666E3E}">
          <x14:id>{581EE7BB-DD0A-7749-92A4-81EF069F3442}</x14:id>
        </ext>
      </extLst>
    </cfRule>
  </conditionalFormatting>
  <conditionalFormatting sqref="N991:N992">
    <cfRule type="dataBar" priority="1361">
      <dataBar>
        <cfvo type="min"/>
        <cfvo type="max"/>
        <color rgb="FF008AEF"/>
      </dataBar>
      <extLst>
        <ext xmlns:x14="http://schemas.microsoft.com/office/spreadsheetml/2009/9/main" uri="{B025F937-C7B1-47D3-B67F-A62EFF666E3E}">
          <x14:id>{E0688AF8-C9D0-7745-9A00-0B2709AD21DA}</x14:id>
        </ext>
      </extLst>
    </cfRule>
    <cfRule type="dataBar" priority="1360">
      <dataBar>
        <cfvo type="min"/>
        <cfvo type="max"/>
        <color theme="1" tint="0.499984740745262"/>
      </dataBar>
      <extLst>
        <ext xmlns:x14="http://schemas.microsoft.com/office/spreadsheetml/2009/9/main" uri="{B025F937-C7B1-47D3-B67F-A62EFF666E3E}">
          <x14:id>{44377E2D-3E9D-5444-8428-A26D65D4B7E1}</x14:id>
        </ext>
      </extLst>
    </cfRule>
    <cfRule type="dataBar" priority="1359">
      <dataBar>
        <cfvo type="min"/>
        <cfvo type="max"/>
        <color theme="1" tint="0.499984740745262"/>
      </dataBar>
      <extLst>
        <ext xmlns:x14="http://schemas.microsoft.com/office/spreadsheetml/2009/9/main" uri="{B025F937-C7B1-47D3-B67F-A62EFF666E3E}">
          <x14:id>{AC0E5841-848D-F640-967B-F99451B61385}</x14:id>
        </ext>
      </extLst>
    </cfRule>
    <cfRule type="dataBar" priority="1358">
      <dataBar>
        <cfvo type="min"/>
        <cfvo type="max"/>
        <color theme="1" tint="0.499984740745262"/>
      </dataBar>
      <extLst>
        <ext xmlns:x14="http://schemas.microsoft.com/office/spreadsheetml/2009/9/main" uri="{B025F937-C7B1-47D3-B67F-A62EFF666E3E}">
          <x14:id>{03E2ECC4-6629-954A-BD13-2E0203B70D54}</x14:id>
        </ext>
      </extLst>
    </cfRule>
    <cfRule type="dataBar" priority="1357">
      <dataBar showValue="0">
        <cfvo type="min"/>
        <cfvo type="max"/>
        <color theme="1" tint="0.499984740745262"/>
      </dataBar>
      <extLst>
        <ext xmlns:x14="http://schemas.microsoft.com/office/spreadsheetml/2009/9/main" uri="{B025F937-C7B1-47D3-B67F-A62EFF666E3E}">
          <x14:id>{18D646BF-C8C7-E049-9377-2C2B155AF24D}</x14:id>
        </ext>
      </extLst>
    </cfRule>
  </conditionalFormatting>
  <conditionalFormatting sqref="N995:N1015">
    <cfRule type="dataBar" priority="1356">
      <dataBar>
        <cfvo type="min"/>
        <cfvo type="max"/>
        <color rgb="FF008AEF"/>
      </dataBar>
      <extLst>
        <ext xmlns:x14="http://schemas.microsoft.com/office/spreadsheetml/2009/9/main" uri="{B025F937-C7B1-47D3-B67F-A62EFF666E3E}">
          <x14:id>{303C5008-29CE-6E46-8A16-B148B78AA254}</x14:id>
        </ext>
      </extLst>
    </cfRule>
    <cfRule type="dataBar" priority="1355">
      <dataBar>
        <cfvo type="min"/>
        <cfvo type="max"/>
        <color theme="1" tint="0.499984740745262"/>
      </dataBar>
      <extLst>
        <ext xmlns:x14="http://schemas.microsoft.com/office/spreadsheetml/2009/9/main" uri="{B025F937-C7B1-47D3-B67F-A62EFF666E3E}">
          <x14:id>{167995FF-CC9E-AF4E-B6D7-1306BEB5AF5B}</x14:id>
        </ext>
      </extLst>
    </cfRule>
    <cfRule type="dataBar" priority="1354">
      <dataBar>
        <cfvo type="min"/>
        <cfvo type="max"/>
        <color theme="1" tint="0.499984740745262"/>
      </dataBar>
      <extLst>
        <ext xmlns:x14="http://schemas.microsoft.com/office/spreadsheetml/2009/9/main" uri="{B025F937-C7B1-47D3-B67F-A62EFF666E3E}">
          <x14:id>{9132FAE1-8016-FA49-9165-EC1BCAB7185E}</x14:id>
        </ext>
      </extLst>
    </cfRule>
    <cfRule type="dataBar" priority="1353">
      <dataBar>
        <cfvo type="min"/>
        <cfvo type="max"/>
        <color theme="1" tint="0.499984740745262"/>
      </dataBar>
      <extLst>
        <ext xmlns:x14="http://schemas.microsoft.com/office/spreadsheetml/2009/9/main" uri="{B025F937-C7B1-47D3-B67F-A62EFF666E3E}">
          <x14:id>{5542ED03-E19E-E843-AEEF-7D2095B7DCC5}</x14:id>
        </ext>
      </extLst>
    </cfRule>
    <cfRule type="dataBar" priority="1352">
      <dataBar showValue="0">
        <cfvo type="min"/>
        <cfvo type="max"/>
        <color theme="1" tint="0.499984740745262"/>
      </dataBar>
      <extLst>
        <ext xmlns:x14="http://schemas.microsoft.com/office/spreadsheetml/2009/9/main" uri="{B025F937-C7B1-47D3-B67F-A62EFF666E3E}">
          <x14:id>{716FB683-68EF-3546-893C-51B2C924F608}</x14:id>
        </ext>
      </extLst>
    </cfRule>
  </conditionalFormatting>
  <conditionalFormatting sqref="N1017:N1047">
    <cfRule type="dataBar" priority="1347">
      <dataBar showValue="0">
        <cfvo type="min"/>
        <cfvo type="max"/>
        <color theme="1" tint="0.499984740745262"/>
      </dataBar>
      <extLst>
        <ext xmlns:x14="http://schemas.microsoft.com/office/spreadsheetml/2009/9/main" uri="{B025F937-C7B1-47D3-B67F-A62EFF666E3E}">
          <x14:id>{CD19DF35-30BB-824F-A76B-88D501B7D1DF}</x14:id>
        </ext>
      </extLst>
    </cfRule>
    <cfRule type="dataBar" priority="1349">
      <dataBar>
        <cfvo type="min"/>
        <cfvo type="max"/>
        <color theme="1" tint="0.499984740745262"/>
      </dataBar>
      <extLst>
        <ext xmlns:x14="http://schemas.microsoft.com/office/spreadsheetml/2009/9/main" uri="{B025F937-C7B1-47D3-B67F-A62EFF666E3E}">
          <x14:id>{EDEB6CEC-368B-CD4F-976A-F556CDF5A743}</x14:id>
        </ext>
      </extLst>
    </cfRule>
    <cfRule type="dataBar" priority="1348">
      <dataBar>
        <cfvo type="min"/>
        <cfvo type="max"/>
        <color theme="1" tint="0.499984740745262"/>
      </dataBar>
      <extLst>
        <ext xmlns:x14="http://schemas.microsoft.com/office/spreadsheetml/2009/9/main" uri="{B025F937-C7B1-47D3-B67F-A62EFF666E3E}">
          <x14:id>{780E9983-FA35-5342-B4C4-78A9197D2150}</x14:id>
        </ext>
      </extLst>
    </cfRule>
    <cfRule type="dataBar" priority="1351">
      <dataBar>
        <cfvo type="min"/>
        <cfvo type="max"/>
        <color rgb="FF008AEF"/>
      </dataBar>
      <extLst>
        <ext xmlns:x14="http://schemas.microsoft.com/office/spreadsheetml/2009/9/main" uri="{B025F937-C7B1-47D3-B67F-A62EFF666E3E}">
          <x14:id>{E9A87C70-7BD8-824D-998F-53F7DAE0C3C0}</x14:id>
        </ext>
      </extLst>
    </cfRule>
    <cfRule type="dataBar" priority="1350">
      <dataBar>
        <cfvo type="min"/>
        <cfvo type="max"/>
        <color theme="1" tint="0.499984740745262"/>
      </dataBar>
      <extLst>
        <ext xmlns:x14="http://schemas.microsoft.com/office/spreadsheetml/2009/9/main" uri="{B025F937-C7B1-47D3-B67F-A62EFF666E3E}">
          <x14:id>{A12E062F-2A2B-9A4B-86F5-2D760700A2E3}</x14:id>
        </ext>
      </extLst>
    </cfRule>
  </conditionalFormatting>
  <conditionalFormatting sqref="N1049:N1083">
    <cfRule type="dataBar" priority="1343">
      <dataBar>
        <cfvo type="min"/>
        <cfvo type="max"/>
        <color theme="1" tint="0.499984740745262"/>
      </dataBar>
      <extLst>
        <ext xmlns:x14="http://schemas.microsoft.com/office/spreadsheetml/2009/9/main" uri="{B025F937-C7B1-47D3-B67F-A62EFF666E3E}">
          <x14:id>{D91594DD-754F-9540-AEB2-EC822356DDC9}</x14:id>
        </ext>
      </extLst>
    </cfRule>
    <cfRule type="dataBar" priority="1342">
      <dataBar showValue="0">
        <cfvo type="min"/>
        <cfvo type="max"/>
        <color theme="1" tint="0.499984740745262"/>
      </dataBar>
      <extLst>
        <ext xmlns:x14="http://schemas.microsoft.com/office/spreadsheetml/2009/9/main" uri="{B025F937-C7B1-47D3-B67F-A62EFF666E3E}">
          <x14:id>{4FF13D60-3514-504B-804C-6E9CC9A9B80E}</x14:id>
        </ext>
      </extLst>
    </cfRule>
    <cfRule type="dataBar" priority="1346">
      <dataBar>
        <cfvo type="min"/>
        <cfvo type="max"/>
        <color rgb="FF008AEF"/>
      </dataBar>
      <extLst>
        <ext xmlns:x14="http://schemas.microsoft.com/office/spreadsheetml/2009/9/main" uri="{B025F937-C7B1-47D3-B67F-A62EFF666E3E}">
          <x14:id>{CF1FE6AB-B926-A94F-9C63-A59E749D3F97}</x14:id>
        </ext>
      </extLst>
    </cfRule>
    <cfRule type="dataBar" priority="1345">
      <dataBar>
        <cfvo type="min"/>
        <cfvo type="max"/>
        <color theme="1" tint="0.499984740745262"/>
      </dataBar>
      <extLst>
        <ext xmlns:x14="http://schemas.microsoft.com/office/spreadsheetml/2009/9/main" uri="{B025F937-C7B1-47D3-B67F-A62EFF666E3E}">
          <x14:id>{5FECF931-2283-2841-8F5E-B70D8DD5EB4C}</x14:id>
        </ext>
      </extLst>
    </cfRule>
    <cfRule type="dataBar" priority="1344">
      <dataBar>
        <cfvo type="min"/>
        <cfvo type="max"/>
        <color theme="1" tint="0.499984740745262"/>
      </dataBar>
      <extLst>
        <ext xmlns:x14="http://schemas.microsoft.com/office/spreadsheetml/2009/9/main" uri="{B025F937-C7B1-47D3-B67F-A62EFF666E3E}">
          <x14:id>{C51A431B-8EB3-1B4F-B58B-E90D405269DD}</x14:id>
        </ext>
      </extLst>
    </cfRule>
  </conditionalFormatting>
  <conditionalFormatting sqref="N1085:N1111">
    <cfRule type="dataBar" priority="1341">
      <dataBar>
        <cfvo type="min"/>
        <cfvo type="max"/>
        <color rgb="FF008AEF"/>
      </dataBar>
      <extLst>
        <ext xmlns:x14="http://schemas.microsoft.com/office/spreadsheetml/2009/9/main" uri="{B025F937-C7B1-47D3-B67F-A62EFF666E3E}">
          <x14:id>{89F1FE5B-A9D0-B44A-9447-0940C41926E2}</x14:id>
        </ext>
      </extLst>
    </cfRule>
    <cfRule type="dataBar" priority="1340">
      <dataBar>
        <cfvo type="min"/>
        <cfvo type="max"/>
        <color theme="1" tint="0.499984740745262"/>
      </dataBar>
      <extLst>
        <ext xmlns:x14="http://schemas.microsoft.com/office/spreadsheetml/2009/9/main" uri="{B025F937-C7B1-47D3-B67F-A62EFF666E3E}">
          <x14:id>{FD89C503-DF66-9A48-990A-00BF78CB44EE}</x14:id>
        </ext>
      </extLst>
    </cfRule>
    <cfRule type="dataBar" priority="1339">
      <dataBar>
        <cfvo type="min"/>
        <cfvo type="max"/>
        <color theme="1" tint="0.499984740745262"/>
      </dataBar>
      <extLst>
        <ext xmlns:x14="http://schemas.microsoft.com/office/spreadsheetml/2009/9/main" uri="{B025F937-C7B1-47D3-B67F-A62EFF666E3E}">
          <x14:id>{4E6F800F-7A4C-9543-8E78-3E804C4D7A24}</x14:id>
        </ext>
      </extLst>
    </cfRule>
    <cfRule type="dataBar" priority="1338">
      <dataBar>
        <cfvo type="min"/>
        <cfvo type="max"/>
        <color theme="1" tint="0.499984740745262"/>
      </dataBar>
      <extLst>
        <ext xmlns:x14="http://schemas.microsoft.com/office/spreadsheetml/2009/9/main" uri="{B025F937-C7B1-47D3-B67F-A62EFF666E3E}">
          <x14:id>{FF993D65-0AAA-5648-85C2-0194430E2E92}</x14:id>
        </ext>
      </extLst>
    </cfRule>
    <cfRule type="dataBar" priority="1337">
      <dataBar showValue="0">
        <cfvo type="min"/>
        <cfvo type="max"/>
        <color theme="1" tint="0.499984740745262"/>
      </dataBar>
      <extLst>
        <ext xmlns:x14="http://schemas.microsoft.com/office/spreadsheetml/2009/9/main" uri="{B025F937-C7B1-47D3-B67F-A62EFF666E3E}">
          <x14:id>{0A843893-292B-1948-931F-BE81331B0269}</x14:id>
        </ext>
      </extLst>
    </cfRule>
  </conditionalFormatting>
  <conditionalFormatting sqref="N1113:N1143">
    <cfRule type="dataBar" priority="1336">
      <dataBar>
        <cfvo type="min"/>
        <cfvo type="max"/>
        <color rgb="FF008AEF"/>
      </dataBar>
      <extLst>
        <ext xmlns:x14="http://schemas.microsoft.com/office/spreadsheetml/2009/9/main" uri="{B025F937-C7B1-47D3-B67F-A62EFF666E3E}">
          <x14:id>{3F21C24E-24CF-034F-A40E-408BE29488F2}</x14:id>
        </ext>
      </extLst>
    </cfRule>
    <cfRule type="dataBar" priority="1335">
      <dataBar>
        <cfvo type="min"/>
        <cfvo type="max"/>
        <color theme="1" tint="0.499984740745262"/>
      </dataBar>
      <extLst>
        <ext xmlns:x14="http://schemas.microsoft.com/office/spreadsheetml/2009/9/main" uri="{B025F937-C7B1-47D3-B67F-A62EFF666E3E}">
          <x14:id>{DCA8494D-CB11-C841-BA5B-E0D1CB93258B}</x14:id>
        </ext>
      </extLst>
    </cfRule>
    <cfRule type="dataBar" priority="1334">
      <dataBar>
        <cfvo type="min"/>
        <cfvo type="max"/>
        <color theme="1" tint="0.499984740745262"/>
      </dataBar>
      <extLst>
        <ext xmlns:x14="http://schemas.microsoft.com/office/spreadsheetml/2009/9/main" uri="{B025F937-C7B1-47D3-B67F-A62EFF666E3E}">
          <x14:id>{C01709BE-9791-C240-93CC-115924F7EC5E}</x14:id>
        </ext>
      </extLst>
    </cfRule>
    <cfRule type="dataBar" priority="1333">
      <dataBar>
        <cfvo type="min"/>
        <cfvo type="max"/>
        <color theme="1" tint="0.499984740745262"/>
      </dataBar>
      <extLst>
        <ext xmlns:x14="http://schemas.microsoft.com/office/spreadsheetml/2009/9/main" uri="{B025F937-C7B1-47D3-B67F-A62EFF666E3E}">
          <x14:id>{1C1F0145-F347-DE4F-8119-F607EB39606D}</x14:id>
        </ext>
      </extLst>
    </cfRule>
    <cfRule type="dataBar" priority="1332">
      <dataBar showValue="0">
        <cfvo type="min"/>
        <cfvo type="max"/>
        <color theme="1" tint="0.499984740745262"/>
      </dataBar>
      <extLst>
        <ext xmlns:x14="http://schemas.microsoft.com/office/spreadsheetml/2009/9/main" uri="{B025F937-C7B1-47D3-B67F-A62EFF666E3E}">
          <x14:id>{9216C0B4-690B-6A45-859B-208F6EBC8297}</x14:id>
        </ext>
      </extLst>
    </cfRule>
  </conditionalFormatting>
  <conditionalFormatting sqref="N1145:N1174">
    <cfRule type="dataBar" priority="1331">
      <dataBar>
        <cfvo type="min"/>
        <cfvo type="max"/>
        <color rgb="FF008AEF"/>
      </dataBar>
      <extLst>
        <ext xmlns:x14="http://schemas.microsoft.com/office/spreadsheetml/2009/9/main" uri="{B025F937-C7B1-47D3-B67F-A62EFF666E3E}">
          <x14:id>{D9185D51-B1B7-D741-90DA-3DB72A32B1D9}</x14:id>
        </ext>
      </extLst>
    </cfRule>
    <cfRule type="dataBar" priority="1330">
      <dataBar>
        <cfvo type="min"/>
        <cfvo type="max"/>
        <color theme="1" tint="0.499984740745262"/>
      </dataBar>
      <extLst>
        <ext xmlns:x14="http://schemas.microsoft.com/office/spreadsheetml/2009/9/main" uri="{B025F937-C7B1-47D3-B67F-A62EFF666E3E}">
          <x14:id>{58298E58-5E5E-F147-B8E1-608BFC0DA285}</x14:id>
        </ext>
      </extLst>
    </cfRule>
    <cfRule type="dataBar" priority="1329">
      <dataBar>
        <cfvo type="min"/>
        <cfvo type="max"/>
        <color theme="1" tint="0.499984740745262"/>
      </dataBar>
      <extLst>
        <ext xmlns:x14="http://schemas.microsoft.com/office/spreadsheetml/2009/9/main" uri="{B025F937-C7B1-47D3-B67F-A62EFF666E3E}">
          <x14:id>{8CB08EA5-3735-C347-A382-7161BFEC66F5}</x14:id>
        </ext>
      </extLst>
    </cfRule>
    <cfRule type="dataBar" priority="1328">
      <dataBar>
        <cfvo type="min"/>
        <cfvo type="max"/>
        <color theme="1" tint="0.499984740745262"/>
      </dataBar>
      <extLst>
        <ext xmlns:x14="http://schemas.microsoft.com/office/spreadsheetml/2009/9/main" uri="{B025F937-C7B1-47D3-B67F-A62EFF666E3E}">
          <x14:id>{8F4CEEDD-6200-7C4B-A5B0-66B376450F70}</x14:id>
        </ext>
      </extLst>
    </cfRule>
    <cfRule type="dataBar" priority="1327">
      <dataBar showValue="0">
        <cfvo type="min"/>
        <cfvo type="max"/>
        <color theme="1" tint="0.499984740745262"/>
      </dataBar>
      <extLst>
        <ext xmlns:x14="http://schemas.microsoft.com/office/spreadsheetml/2009/9/main" uri="{B025F937-C7B1-47D3-B67F-A62EFF666E3E}">
          <x14:id>{8CBF0CA1-FD45-154C-A522-BCBF90959C0B}</x14:id>
        </ext>
      </extLst>
    </cfRule>
  </conditionalFormatting>
  <conditionalFormatting sqref="N1176:N1185">
    <cfRule type="dataBar" priority="1322">
      <dataBar showValue="0">
        <cfvo type="min"/>
        <cfvo type="max"/>
        <color theme="1" tint="0.499984740745262"/>
      </dataBar>
      <extLst>
        <ext xmlns:x14="http://schemas.microsoft.com/office/spreadsheetml/2009/9/main" uri="{B025F937-C7B1-47D3-B67F-A62EFF666E3E}">
          <x14:id>{75D1C30B-E222-E940-9C2D-771B19468F4F}</x14:id>
        </ext>
      </extLst>
    </cfRule>
    <cfRule type="dataBar" priority="1324">
      <dataBar>
        <cfvo type="min"/>
        <cfvo type="max"/>
        <color theme="1" tint="0.499984740745262"/>
      </dataBar>
      <extLst>
        <ext xmlns:x14="http://schemas.microsoft.com/office/spreadsheetml/2009/9/main" uri="{B025F937-C7B1-47D3-B67F-A62EFF666E3E}">
          <x14:id>{ADCB5A6E-B8D5-3F45-AF9F-8A64E5BBF532}</x14:id>
        </ext>
      </extLst>
    </cfRule>
    <cfRule type="dataBar" priority="1323">
      <dataBar>
        <cfvo type="min"/>
        <cfvo type="max"/>
        <color theme="1" tint="0.499984740745262"/>
      </dataBar>
      <extLst>
        <ext xmlns:x14="http://schemas.microsoft.com/office/spreadsheetml/2009/9/main" uri="{B025F937-C7B1-47D3-B67F-A62EFF666E3E}">
          <x14:id>{3C89ABBF-AB58-CE4A-94CB-FA04EE2602D1}</x14:id>
        </ext>
      </extLst>
    </cfRule>
    <cfRule type="dataBar" priority="1325">
      <dataBar>
        <cfvo type="min"/>
        <cfvo type="max"/>
        <color theme="1" tint="0.499984740745262"/>
      </dataBar>
      <extLst>
        <ext xmlns:x14="http://schemas.microsoft.com/office/spreadsheetml/2009/9/main" uri="{B025F937-C7B1-47D3-B67F-A62EFF666E3E}">
          <x14:id>{D32A26DB-2D47-5344-A920-F2A42DC5BFF8}</x14:id>
        </ext>
      </extLst>
    </cfRule>
    <cfRule type="dataBar" priority="1326">
      <dataBar>
        <cfvo type="min"/>
        <cfvo type="max"/>
        <color rgb="FF008AEF"/>
      </dataBar>
      <extLst>
        <ext xmlns:x14="http://schemas.microsoft.com/office/spreadsheetml/2009/9/main" uri="{B025F937-C7B1-47D3-B67F-A62EFF666E3E}">
          <x14:id>{92DABB9A-5056-684B-8FA6-9CE47E4C5DCB}</x14:id>
        </ext>
      </extLst>
    </cfRule>
  </conditionalFormatting>
  <conditionalFormatting sqref="N1187:N1202">
    <cfRule type="dataBar" priority="1321">
      <dataBar>
        <cfvo type="min"/>
        <cfvo type="max"/>
        <color rgb="FF008AEF"/>
      </dataBar>
      <extLst>
        <ext xmlns:x14="http://schemas.microsoft.com/office/spreadsheetml/2009/9/main" uri="{B025F937-C7B1-47D3-B67F-A62EFF666E3E}">
          <x14:id>{B1F7D04C-BEC2-234B-B842-78B8EEA5B39B}</x14:id>
        </ext>
      </extLst>
    </cfRule>
    <cfRule type="dataBar" priority="1320">
      <dataBar>
        <cfvo type="min"/>
        <cfvo type="max"/>
        <color theme="1" tint="0.499984740745262"/>
      </dataBar>
      <extLst>
        <ext xmlns:x14="http://schemas.microsoft.com/office/spreadsheetml/2009/9/main" uri="{B025F937-C7B1-47D3-B67F-A62EFF666E3E}">
          <x14:id>{79E62C29-3CFE-7940-A04E-E7D0ABA4EB55}</x14:id>
        </ext>
      </extLst>
    </cfRule>
    <cfRule type="dataBar" priority="1319">
      <dataBar>
        <cfvo type="min"/>
        <cfvo type="max"/>
        <color theme="1" tint="0.499984740745262"/>
      </dataBar>
      <extLst>
        <ext xmlns:x14="http://schemas.microsoft.com/office/spreadsheetml/2009/9/main" uri="{B025F937-C7B1-47D3-B67F-A62EFF666E3E}">
          <x14:id>{FD8B586A-7C9D-5347-B97D-5F064EF652D4}</x14:id>
        </ext>
      </extLst>
    </cfRule>
    <cfRule type="dataBar" priority="1318">
      <dataBar>
        <cfvo type="min"/>
        <cfvo type="max"/>
        <color theme="1" tint="0.499984740745262"/>
      </dataBar>
      <extLst>
        <ext xmlns:x14="http://schemas.microsoft.com/office/spreadsheetml/2009/9/main" uri="{B025F937-C7B1-47D3-B67F-A62EFF666E3E}">
          <x14:id>{48D972E5-CCDB-0746-B5BA-0148FA42A2D9}</x14:id>
        </ext>
      </extLst>
    </cfRule>
    <cfRule type="dataBar" priority="1317">
      <dataBar showValue="0">
        <cfvo type="min"/>
        <cfvo type="max"/>
        <color theme="1" tint="0.499984740745262"/>
      </dataBar>
      <extLst>
        <ext xmlns:x14="http://schemas.microsoft.com/office/spreadsheetml/2009/9/main" uri="{B025F937-C7B1-47D3-B67F-A62EFF666E3E}">
          <x14:id>{1EE8786C-1B65-464E-8418-E6B046B2F9BA}</x14:id>
        </ext>
      </extLst>
    </cfRule>
  </conditionalFormatting>
  <conditionalFormatting sqref="N1205:N1211">
    <cfRule type="dataBar" priority="1316">
      <dataBar>
        <cfvo type="min"/>
        <cfvo type="max"/>
        <color rgb="FF008AEF"/>
      </dataBar>
      <extLst>
        <ext xmlns:x14="http://schemas.microsoft.com/office/spreadsheetml/2009/9/main" uri="{B025F937-C7B1-47D3-B67F-A62EFF666E3E}">
          <x14:id>{7A47936A-2528-0B46-9916-EF9CC79876E8}</x14:id>
        </ext>
      </extLst>
    </cfRule>
    <cfRule type="dataBar" priority="1315">
      <dataBar>
        <cfvo type="min"/>
        <cfvo type="max"/>
        <color theme="1" tint="0.499984740745262"/>
      </dataBar>
      <extLst>
        <ext xmlns:x14="http://schemas.microsoft.com/office/spreadsheetml/2009/9/main" uri="{B025F937-C7B1-47D3-B67F-A62EFF666E3E}">
          <x14:id>{A5041024-6E3F-3B4B-991E-274FA3993DFD}</x14:id>
        </ext>
      </extLst>
    </cfRule>
    <cfRule type="dataBar" priority="1314">
      <dataBar>
        <cfvo type="min"/>
        <cfvo type="max"/>
        <color theme="1" tint="0.499984740745262"/>
      </dataBar>
      <extLst>
        <ext xmlns:x14="http://schemas.microsoft.com/office/spreadsheetml/2009/9/main" uri="{B025F937-C7B1-47D3-B67F-A62EFF666E3E}">
          <x14:id>{C5C443A8-5E2A-C141-BE54-724317BC0160}</x14:id>
        </ext>
      </extLst>
    </cfRule>
    <cfRule type="dataBar" priority="1313">
      <dataBar>
        <cfvo type="min"/>
        <cfvo type="max"/>
        <color theme="1" tint="0.499984740745262"/>
      </dataBar>
      <extLst>
        <ext xmlns:x14="http://schemas.microsoft.com/office/spreadsheetml/2009/9/main" uri="{B025F937-C7B1-47D3-B67F-A62EFF666E3E}">
          <x14:id>{14244E74-D1D6-FD47-8CBD-23C737C8A5BD}</x14:id>
        </ext>
      </extLst>
    </cfRule>
    <cfRule type="dataBar" priority="1312">
      <dataBar showValue="0">
        <cfvo type="min"/>
        <cfvo type="max"/>
        <color theme="1" tint="0.499984740745262"/>
      </dataBar>
      <extLst>
        <ext xmlns:x14="http://schemas.microsoft.com/office/spreadsheetml/2009/9/main" uri="{B025F937-C7B1-47D3-B67F-A62EFF666E3E}">
          <x14:id>{4A7AB150-6F3F-054D-B0AF-C8DEC1277BFC}</x14:id>
        </ext>
      </extLst>
    </cfRule>
  </conditionalFormatting>
  <conditionalFormatting sqref="N1213:N1214">
    <cfRule type="dataBar" priority="1310">
      <dataBar>
        <cfvo type="min"/>
        <cfvo type="max"/>
        <color theme="1" tint="0.499984740745262"/>
      </dataBar>
      <extLst>
        <ext xmlns:x14="http://schemas.microsoft.com/office/spreadsheetml/2009/9/main" uri="{B025F937-C7B1-47D3-B67F-A62EFF666E3E}">
          <x14:id>{BA4721DD-7A31-B841-9798-C2E7EB5330F3}</x14:id>
        </ext>
      </extLst>
    </cfRule>
    <cfRule type="dataBar" priority="1309">
      <dataBar>
        <cfvo type="min"/>
        <cfvo type="max"/>
        <color theme="1" tint="0.499984740745262"/>
      </dataBar>
      <extLst>
        <ext xmlns:x14="http://schemas.microsoft.com/office/spreadsheetml/2009/9/main" uri="{B025F937-C7B1-47D3-B67F-A62EFF666E3E}">
          <x14:id>{320FA86E-AFEC-184B-A911-8484D88B0BB2}</x14:id>
        </ext>
      </extLst>
    </cfRule>
    <cfRule type="dataBar" priority="1308">
      <dataBar>
        <cfvo type="min"/>
        <cfvo type="max"/>
        <color theme="1" tint="0.499984740745262"/>
      </dataBar>
      <extLst>
        <ext xmlns:x14="http://schemas.microsoft.com/office/spreadsheetml/2009/9/main" uri="{B025F937-C7B1-47D3-B67F-A62EFF666E3E}">
          <x14:id>{F95763DF-4C78-FA4D-86C3-B8E6DC9A0FD4}</x14:id>
        </ext>
      </extLst>
    </cfRule>
    <cfRule type="dataBar" priority="1307">
      <dataBar showValue="0">
        <cfvo type="min"/>
        <cfvo type="max"/>
        <color theme="1" tint="0.499984740745262"/>
      </dataBar>
      <extLst>
        <ext xmlns:x14="http://schemas.microsoft.com/office/spreadsheetml/2009/9/main" uri="{B025F937-C7B1-47D3-B67F-A62EFF666E3E}">
          <x14:id>{B4EAB7F7-9011-4345-B247-C748E18399D6}</x14:id>
        </ext>
      </extLst>
    </cfRule>
    <cfRule type="dataBar" priority="1311">
      <dataBar>
        <cfvo type="min"/>
        <cfvo type="max"/>
        <color rgb="FF008AEF"/>
      </dataBar>
      <extLst>
        <ext xmlns:x14="http://schemas.microsoft.com/office/spreadsheetml/2009/9/main" uri="{B025F937-C7B1-47D3-B67F-A62EFF666E3E}">
          <x14:id>{E3D4F5BD-F523-C348-A5EF-CA9E341777C2}</x14:id>
        </ext>
      </extLst>
    </cfRule>
  </conditionalFormatting>
  <conditionalFormatting sqref="N1216:N1246">
    <cfRule type="dataBar" priority="1306">
      <dataBar>
        <cfvo type="min"/>
        <cfvo type="max"/>
        <color rgb="FF008AEF"/>
      </dataBar>
      <extLst>
        <ext xmlns:x14="http://schemas.microsoft.com/office/spreadsheetml/2009/9/main" uri="{B025F937-C7B1-47D3-B67F-A62EFF666E3E}">
          <x14:id>{155C3FCB-1D4B-2344-BB7E-A8641875A420}</x14:id>
        </ext>
      </extLst>
    </cfRule>
    <cfRule type="dataBar" priority="1305">
      <dataBar>
        <cfvo type="min"/>
        <cfvo type="max"/>
        <color theme="1" tint="0.499984740745262"/>
      </dataBar>
      <extLst>
        <ext xmlns:x14="http://schemas.microsoft.com/office/spreadsheetml/2009/9/main" uri="{B025F937-C7B1-47D3-B67F-A62EFF666E3E}">
          <x14:id>{8D35A51B-2250-E345-9950-F31F9E236C42}</x14:id>
        </ext>
      </extLst>
    </cfRule>
    <cfRule type="dataBar" priority="1304">
      <dataBar>
        <cfvo type="min"/>
        <cfvo type="max"/>
        <color theme="1" tint="0.499984740745262"/>
      </dataBar>
      <extLst>
        <ext xmlns:x14="http://schemas.microsoft.com/office/spreadsheetml/2009/9/main" uri="{B025F937-C7B1-47D3-B67F-A62EFF666E3E}">
          <x14:id>{FC47F958-DE48-BD49-9CF2-D13D2B33866E}</x14:id>
        </ext>
      </extLst>
    </cfRule>
    <cfRule type="dataBar" priority="1303">
      <dataBar>
        <cfvo type="min"/>
        <cfvo type="max"/>
        <color theme="1" tint="0.499984740745262"/>
      </dataBar>
      <extLst>
        <ext xmlns:x14="http://schemas.microsoft.com/office/spreadsheetml/2009/9/main" uri="{B025F937-C7B1-47D3-B67F-A62EFF666E3E}">
          <x14:id>{A218ED9D-09F1-C947-A250-C0B1DD2A8BED}</x14:id>
        </ext>
      </extLst>
    </cfRule>
    <cfRule type="dataBar" priority="1302">
      <dataBar showValue="0">
        <cfvo type="min"/>
        <cfvo type="max"/>
        <color theme="1" tint="0.499984740745262"/>
      </dataBar>
      <extLst>
        <ext xmlns:x14="http://schemas.microsoft.com/office/spreadsheetml/2009/9/main" uri="{B025F937-C7B1-47D3-B67F-A62EFF666E3E}">
          <x14:id>{2C4095FA-40C4-7E48-B9C9-5C503FB32F23}</x14:id>
        </ext>
      </extLst>
    </cfRule>
  </conditionalFormatting>
  <conditionalFormatting sqref="N1248:N1278">
    <cfRule type="dataBar" priority="1301">
      <dataBar>
        <cfvo type="min"/>
        <cfvo type="max"/>
        <color rgb="FF008AEF"/>
      </dataBar>
      <extLst>
        <ext xmlns:x14="http://schemas.microsoft.com/office/spreadsheetml/2009/9/main" uri="{B025F937-C7B1-47D3-B67F-A62EFF666E3E}">
          <x14:id>{DEEC89F3-56DC-7F44-B568-BCFA7CF89D3F}</x14:id>
        </ext>
      </extLst>
    </cfRule>
    <cfRule type="dataBar" priority="1300">
      <dataBar>
        <cfvo type="min"/>
        <cfvo type="max"/>
        <color theme="1" tint="0.499984740745262"/>
      </dataBar>
      <extLst>
        <ext xmlns:x14="http://schemas.microsoft.com/office/spreadsheetml/2009/9/main" uri="{B025F937-C7B1-47D3-B67F-A62EFF666E3E}">
          <x14:id>{0DB9B911-81AA-9343-8619-6E7D8F132133}</x14:id>
        </ext>
      </extLst>
    </cfRule>
    <cfRule type="dataBar" priority="1299">
      <dataBar>
        <cfvo type="min"/>
        <cfvo type="max"/>
        <color theme="1" tint="0.499984740745262"/>
      </dataBar>
      <extLst>
        <ext xmlns:x14="http://schemas.microsoft.com/office/spreadsheetml/2009/9/main" uri="{B025F937-C7B1-47D3-B67F-A62EFF666E3E}">
          <x14:id>{F814E437-1394-BE43-AE8E-AC732EBA4A0D}</x14:id>
        </ext>
      </extLst>
    </cfRule>
    <cfRule type="dataBar" priority="1297">
      <dataBar showValue="0">
        <cfvo type="min"/>
        <cfvo type="max"/>
        <color theme="1" tint="0.499984740745262"/>
      </dataBar>
      <extLst>
        <ext xmlns:x14="http://schemas.microsoft.com/office/spreadsheetml/2009/9/main" uri="{B025F937-C7B1-47D3-B67F-A62EFF666E3E}">
          <x14:id>{47F0016F-A576-6849-BAD4-B80D88042C56}</x14:id>
        </ext>
      </extLst>
    </cfRule>
    <cfRule type="dataBar" priority="1298">
      <dataBar>
        <cfvo type="min"/>
        <cfvo type="max"/>
        <color theme="1" tint="0.499984740745262"/>
      </dataBar>
      <extLst>
        <ext xmlns:x14="http://schemas.microsoft.com/office/spreadsheetml/2009/9/main" uri="{B025F937-C7B1-47D3-B67F-A62EFF666E3E}">
          <x14:id>{54096517-CC84-6747-BBC8-9CF292B45F9A}</x14:id>
        </ext>
      </extLst>
    </cfRule>
  </conditionalFormatting>
  <conditionalFormatting sqref="N1281:N1472">
    <cfRule type="dataBar" priority="1295">
      <dataBar>
        <cfvo type="min"/>
        <cfvo type="max"/>
        <color theme="1" tint="0.499984740745262"/>
      </dataBar>
      <extLst>
        <ext xmlns:x14="http://schemas.microsoft.com/office/spreadsheetml/2009/9/main" uri="{B025F937-C7B1-47D3-B67F-A62EFF666E3E}">
          <x14:id>{2E63AF9F-19A0-DE42-B91D-40ACD5353A3E}</x14:id>
        </ext>
      </extLst>
    </cfRule>
    <cfRule type="dataBar" priority="1296">
      <dataBar>
        <cfvo type="min"/>
        <cfvo type="max"/>
        <color rgb="FF008AEF"/>
      </dataBar>
      <extLst>
        <ext xmlns:x14="http://schemas.microsoft.com/office/spreadsheetml/2009/9/main" uri="{B025F937-C7B1-47D3-B67F-A62EFF666E3E}">
          <x14:id>{ACF52F8A-6F1D-2949-9C4F-579CACB007CD}</x14:id>
        </ext>
      </extLst>
    </cfRule>
    <cfRule type="dataBar" priority="1293">
      <dataBar>
        <cfvo type="min"/>
        <cfvo type="max"/>
        <color theme="1" tint="0.499984740745262"/>
      </dataBar>
      <extLst>
        <ext xmlns:x14="http://schemas.microsoft.com/office/spreadsheetml/2009/9/main" uri="{B025F937-C7B1-47D3-B67F-A62EFF666E3E}">
          <x14:id>{73144C21-1BEC-9C4B-B966-4429A57D52DD}</x14:id>
        </ext>
      </extLst>
    </cfRule>
    <cfRule type="dataBar" priority="1292">
      <dataBar showValue="0">
        <cfvo type="min"/>
        <cfvo type="max"/>
        <color theme="1" tint="0.499984740745262"/>
      </dataBar>
      <extLst>
        <ext xmlns:x14="http://schemas.microsoft.com/office/spreadsheetml/2009/9/main" uri="{B025F937-C7B1-47D3-B67F-A62EFF666E3E}">
          <x14:id>{8B22FCCA-18E0-C942-8F1A-EAE2D848CCAE}</x14:id>
        </ext>
      </extLst>
    </cfRule>
    <cfRule type="dataBar" priority="1294">
      <dataBar>
        <cfvo type="min"/>
        <cfvo type="max"/>
        <color theme="1" tint="0.499984740745262"/>
      </dataBar>
      <extLst>
        <ext xmlns:x14="http://schemas.microsoft.com/office/spreadsheetml/2009/9/main" uri="{B025F937-C7B1-47D3-B67F-A62EFF666E3E}">
          <x14:id>{54B5C9C1-5834-EE42-976F-BB6A1F2C5C60}</x14:id>
        </ext>
      </extLst>
    </cfRule>
  </conditionalFormatting>
  <conditionalFormatting sqref="N1475:N1487">
    <cfRule type="dataBar" priority="1291">
      <dataBar>
        <cfvo type="min"/>
        <cfvo type="max"/>
        <color rgb="FF008AEF"/>
      </dataBar>
      <extLst>
        <ext xmlns:x14="http://schemas.microsoft.com/office/spreadsheetml/2009/9/main" uri="{B025F937-C7B1-47D3-B67F-A62EFF666E3E}">
          <x14:id>{6E4FD076-D596-214B-B627-415D4E0B815B}</x14:id>
        </ext>
      </extLst>
    </cfRule>
    <cfRule type="dataBar" priority="1290">
      <dataBar>
        <cfvo type="min"/>
        <cfvo type="max"/>
        <color theme="1" tint="0.499984740745262"/>
      </dataBar>
      <extLst>
        <ext xmlns:x14="http://schemas.microsoft.com/office/spreadsheetml/2009/9/main" uri="{B025F937-C7B1-47D3-B67F-A62EFF666E3E}">
          <x14:id>{1931D13B-5A94-A946-9DDE-6FFA2A15B525}</x14:id>
        </ext>
      </extLst>
    </cfRule>
    <cfRule type="dataBar" priority="1289">
      <dataBar>
        <cfvo type="min"/>
        <cfvo type="max"/>
        <color theme="1" tint="0.499984740745262"/>
      </dataBar>
      <extLst>
        <ext xmlns:x14="http://schemas.microsoft.com/office/spreadsheetml/2009/9/main" uri="{B025F937-C7B1-47D3-B67F-A62EFF666E3E}">
          <x14:id>{169C2A84-E87C-C741-B941-FC1054FE8A0D}</x14:id>
        </ext>
      </extLst>
    </cfRule>
    <cfRule type="dataBar" priority="1288">
      <dataBar>
        <cfvo type="min"/>
        <cfvo type="max"/>
        <color theme="1" tint="0.499984740745262"/>
      </dataBar>
      <extLst>
        <ext xmlns:x14="http://schemas.microsoft.com/office/spreadsheetml/2009/9/main" uri="{B025F937-C7B1-47D3-B67F-A62EFF666E3E}">
          <x14:id>{CCCD8952-3B97-2A4C-B914-655D6069DE66}</x14:id>
        </ext>
      </extLst>
    </cfRule>
    <cfRule type="dataBar" priority="1287">
      <dataBar showValue="0">
        <cfvo type="min"/>
        <cfvo type="max"/>
        <color theme="1" tint="0.499984740745262"/>
      </dataBar>
      <extLst>
        <ext xmlns:x14="http://schemas.microsoft.com/office/spreadsheetml/2009/9/main" uri="{B025F937-C7B1-47D3-B67F-A62EFF666E3E}">
          <x14:id>{BEBB2354-FB43-2A49-8173-C007D8FC2352}</x14:id>
        </ext>
      </extLst>
    </cfRule>
  </conditionalFormatting>
  <conditionalFormatting sqref="N1489:N1520">
    <cfRule type="dataBar" priority="1286">
      <dataBar>
        <cfvo type="min"/>
        <cfvo type="max"/>
        <color rgb="FF008AEF"/>
      </dataBar>
      <extLst>
        <ext xmlns:x14="http://schemas.microsoft.com/office/spreadsheetml/2009/9/main" uri="{B025F937-C7B1-47D3-B67F-A62EFF666E3E}">
          <x14:id>{B83F5237-1752-F047-86CE-917CE2B0FCAA}</x14:id>
        </ext>
      </extLst>
    </cfRule>
    <cfRule type="dataBar" priority="1285">
      <dataBar>
        <cfvo type="min"/>
        <cfvo type="max"/>
        <color theme="1" tint="0.499984740745262"/>
      </dataBar>
      <extLst>
        <ext xmlns:x14="http://schemas.microsoft.com/office/spreadsheetml/2009/9/main" uri="{B025F937-C7B1-47D3-B67F-A62EFF666E3E}">
          <x14:id>{704F33E1-22D4-594B-94FE-FF8B775FD931}</x14:id>
        </ext>
      </extLst>
    </cfRule>
    <cfRule type="dataBar" priority="1284">
      <dataBar>
        <cfvo type="min"/>
        <cfvo type="max"/>
        <color theme="1" tint="0.499984740745262"/>
      </dataBar>
      <extLst>
        <ext xmlns:x14="http://schemas.microsoft.com/office/spreadsheetml/2009/9/main" uri="{B025F937-C7B1-47D3-B67F-A62EFF666E3E}">
          <x14:id>{8B6FDDD6-19C9-CA4C-B8F4-D9B26A949A90}</x14:id>
        </ext>
      </extLst>
    </cfRule>
    <cfRule type="dataBar" priority="1283">
      <dataBar>
        <cfvo type="min"/>
        <cfvo type="max"/>
        <color theme="1" tint="0.499984740745262"/>
      </dataBar>
      <extLst>
        <ext xmlns:x14="http://schemas.microsoft.com/office/spreadsheetml/2009/9/main" uri="{B025F937-C7B1-47D3-B67F-A62EFF666E3E}">
          <x14:id>{C21FC9E1-3AE1-D744-88D4-3D4648962E87}</x14:id>
        </ext>
      </extLst>
    </cfRule>
    <cfRule type="dataBar" priority="1282">
      <dataBar showValue="0">
        <cfvo type="min"/>
        <cfvo type="max"/>
        <color theme="1" tint="0.499984740745262"/>
      </dataBar>
      <extLst>
        <ext xmlns:x14="http://schemas.microsoft.com/office/spreadsheetml/2009/9/main" uri="{B025F937-C7B1-47D3-B67F-A62EFF666E3E}">
          <x14:id>{C4C3DF86-790A-2D4D-A8BD-7F7D6F7482F2}</x14:id>
        </ext>
      </extLst>
    </cfRule>
  </conditionalFormatting>
  <conditionalFormatting sqref="N1522:N1551">
    <cfRule type="dataBar" priority="1277">
      <dataBar showValue="0">
        <cfvo type="min"/>
        <cfvo type="max"/>
        <color theme="1" tint="0.499984740745262"/>
      </dataBar>
      <extLst>
        <ext xmlns:x14="http://schemas.microsoft.com/office/spreadsheetml/2009/9/main" uri="{B025F937-C7B1-47D3-B67F-A62EFF666E3E}">
          <x14:id>{1D4FE13B-76E4-7842-993D-52443A0E4A1C}</x14:id>
        </ext>
      </extLst>
    </cfRule>
    <cfRule type="dataBar" priority="1281">
      <dataBar>
        <cfvo type="min"/>
        <cfvo type="max"/>
        <color rgb="FF008AEF"/>
      </dataBar>
      <extLst>
        <ext xmlns:x14="http://schemas.microsoft.com/office/spreadsheetml/2009/9/main" uri="{B025F937-C7B1-47D3-B67F-A62EFF666E3E}">
          <x14:id>{E78CD58E-F3C3-E948-9183-7F6058DF9260}</x14:id>
        </ext>
      </extLst>
    </cfRule>
    <cfRule type="dataBar" priority="1280">
      <dataBar>
        <cfvo type="min"/>
        <cfvo type="max"/>
        <color theme="1" tint="0.499984740745262"/>
      </dataBar>
      <extLst>
        <ext xmlns:x14="http://schemas.microsoft.com/office/spreadsheetml/2009/9/main" uri="{B025F937-C7B1-47D3-B67F-A62EFF666E3E}">
          <x14:id>{1B9118E7-F60A-A34C-8B64-5B1B5DFAF881}</x14:id>
        </ext>
      </extLst>
    </cfRule>
    <cfRule type="dataBar" priority="1279">
      <dataBar>
        <cfvo type="min"/>
        <cfvo type="max"/>
        <color theme="1" tint="0.499984740745262"/>
      </dataBar>
      <extLst>
        <ext xmlns:x14="http://schemas.microsoft.com/office/spreadsheetml/2009/9/main" uri="{B025F937-C7B1-47D3-B67F-A62EFF666E3E}">
          <x14:id>{9E80748D-4FFF-8248-8CE0-BF03510AB51D}</x14:id>
        </ext>
      </extLst>
    </cfRule>
    <cfRule type="dataBar" priority="1278">
      <dataBar>
        <cfvo type="min"/>
        <cfvo type="max"/>
        <color theme="1" tint="0.499984740745262"/>
      </dataBar>
      <extLst>
        <ext xmlns:x14="http://schemas.microsoft.com/office/spreadsheetml/2009/9/main" uri="{B025F937-C7B1-47D3-B67F-A62EFF666E3E}">
          <x14:id>{3A5AB8DD-3F69-D34C-8B9B-3ABCEF0DB02B}</x14:id>
        </ext>
      </extLst>
    </cfRule>
  </conditionalFormatting>
  <conditionalFormatting sqref="N1553:N1603">
    <cfRule type="dataBar" priority="1272">
      <dataBar showValue="0">
        <cfvo type="min"/>
        <cfvo type="max"/>
        <color theme="1" tint="0.499984740745262"/>
      </dataBar>
      <extLst>
        <ext xmlns:x14="http://schemas.microsoft.com/office/spreadsheetml/2009/9/main" uri="{B025F937-C7B1-47D3-B67F-A62EFF666E3E}">
          <x14:id>{A3CDA94E-3F05-124D-BD90-C429AE8C14E5}</x14:id>
        </ext>
      </extLst>
    </cfRule>
    <cfRule type="dataBar" priority="1276">
      <dataBar>
        <cfvo type="min"/>
        <cfvo type="max"/>
        <color rgb="FF008AEF"/>
      </dataBar>
      <extLst>
        <ext xmlns:x14="http://schemas.microsoft.com/office/spreadsheetml/2009/9/main" uri="{B025F937-C7B1-47D3-B67F-A62EFF666E3E}">
          <x14:id>{E9AF43F4-77BA-5F49-B670-A2DA350EB3D4}</x14:id>
        </ext>
      </extLst>
    </cfRule>
    <cfRule type="dataBar" priority="1275">
      <dataBar>
        <cfvo type="min"/>
        <cfvo type="max"/>
        <color theme="1" tint="0.499984740745262"/>
      </dataBar>
      <extLst>
        <ext xmlns:x14="http://schemas.microsoft.com/office/spreadsheetml/2009/9/main" uri="{B025F937-C7B1-47D3-B67F-A62EFF666E3E}">
          <x14:id>{3F955550-5053-DF45-B8F1-CEFB8BD82649}</x14:id>
        </ext>
      </extLst>
    </cfRule>
    <cfRule type="dataBar" priority="1274">
      <dataBar>
        <cfvo type="min"/>
        <cfvo type="max"/>
        <color theme="1" tint="0.499984740745262"/>
      </dataBar>
      <extLst>
        <ext xmlns:x14="http://schemas.microsoft.com/office/spreadsheetml/2009/9/main" uri="{B025F937-C7B1-47D3-B67F-A62EFF666E3E}">
          <x14:id>{A1497F9B-D405-BD43-A08E-F028ECF438C2}</x14:id>
        </ext>
      </extLst>
    </cfRule>
    <cfRule type="dataBar" priority="1273">
      <dataBar>
        <cfvo type="min"/>
        <cfvo type="max"/>
        <color theme="1" tint="0.499984740745262"/>
      </dataBar>
      <extLst>
        <ext xmlns:x14="http://schemas.microsoft.com/office/spreadsheetml/2009/9/main" uri="{B025F937-C7B1-47D3-B67F-A62EFF666E3E}">
          <x14:id>{2E3D6AD6-B0B4-E041-9A81-4C1E712C227A}</x14:id>
        </ext>
      </extLst>
    </cfRule>
  </conditionalFormatting>
  <conditionalFormatting sqref="N1606:N1612">
    <cfRule type="dataBar" priority="1267">
      <dataBar showValue="0">
        <cfvo type="min"/>
        <cfvo type="max"/>
        <color theme="1" tint="0.499984740745262"/>
      </dataBar>
      <extLst>
        <ext xmlns:x14="http://schemas.microsoft.com/office/spreadsheetml/2009/9/main" uri="{B025F937-C7B1-47D3-B67F-A62EFF666E3E}">
          <x14:id>{C02A84AD-7DFD-874A-AC22-702E6B87801C}</x14:id>
        </ext>
      </extLst>
    </cfRule>
    <cfRule type="dataBar" priority="1270">
      <dataBar>
        <cfvo type="min"/>
        <cfvo type="max"/>
        <color theme="1" tint="0.499984740745262"/>
      </dataBar>
      <extLst>
        <ext xmlns:x14="http://schemas.microsoft.com/office/spreadsheetml/2009/9/main" uri="{B025F937-C7B1-47D3-B67F-A62EFF666E3E}">
          <x14:id>{2521F0E8-0364-234E-B963-A946A91C7EB4}</x14:id>
        </ext>
      </extLst>
    </cfRule>
    <cfRule type="dataBar" priority="1269">
      <dataBar>
        <cfvo type="min"/>
        <cfvo type="max"/>
        <color theme="1" tint="0.499984740745262"/>
      </dataBar>
      <extLst>
        <ext xmlns:x14="http://schemas.microsoft.com/office/spreadsheetml/2009/9/main" uri="{B025F937-C7B1-47D3-B67F-A62EFF666E3E}">
          <x14:id>{79C71EBC-4D1E-E54B-90E4-C1438B64CD5B}</x14:id>
        </ext>
      </extLst>
    </cfRule>
    <cfRule type="dataBar" priority="1268">
      <dataBar>
        <cfvo type="min"/>
        <cfvo type="max"/>
        <color theme="1" tint="0.499984740745262"/>
      </dataBar>
      <extLst>
        <ext xmlns:x14="http://schemas.microsoft.com/office/spreadsheetml/2009/9/main" uri="{B025F937-C7B1-47D3-B67F-A62EFF666E3E}">
          <x14:id>{AEEFE75E-64B4-0A43-8FF5-22936DEDA53B}</x14:id>
        </ext>
      </extLst>
    </cfRule>
    <cfRule type="dataBar" priority="1271">
      <dataBar>
        <cfvo type="min"/>
        <cfvo type="max"/>
        <color rgb="FF008AEF"/>
      </dataBar>
      <extLst>
        <ext xmlns:x14="http://schemas.microsoft.com/office/spreadsheetml/2009/9/main" uri="{B025F937-C7B1-47D3-B67F-A62EFF666E3E}">
          <x14:id>{4426E776-A42F-FF43-960A-1ADBAA3FD277}</x14:id>
        </ext>
      </extLst>
    </cfRule>
  </conditionalFormatting>
  <conditionalFormatting sqref="N1615:N1618">
    <cfRule type="dataBar" priority="1266">
      <dataBar>
        <cfvo type="min"/>
        <cfvo type="max"/>
        <color rgb="FF008AEF"/>
      </dataBar>
      <extLst>
        <ext xmlns:x14="http://schemas.microsoft.com/office/spreadsheetml/2009/9/main" uri="{B025F937-C7B1-47D3-B67F-A62EFF666E3E}">
          <x14:id>{0523E75A-FFE6-CB49-9E42-88B8C116D056}</x14:id>
        </ext>
      </extLst>
    </cfRule>
    <cfRule type="dataBar" priority="1265">
      <dataBar>
        <cfvo type="min"/>
        <cfvo type="max"/>
        <color theme="1" tint="0.499984740745262"/>
      </dataBar>
      <extLst>
        <ext xmlns:x14="http://schemas.microsoft.com/office/spreadsheetml/2009/9/main" uri="{B025F937-C7B1-47D3-B67F-A62EFF666E3E}">
          <x14:id>{FB10C97B-F7CA-E949-8385-FF2E73DAE48F}</x14:id>
        </ext>
      </extLst>
    </cfRule>
    <cfRule type="dataBar" priority="1264">
      <dataBar>
        <cfvo type="min"/>
        <cfvo type="max"/>
        <color theme="1" tint="0.499984740745262"/>
      </dataBar>
      <extLst>
        <ext xmlns:x14="http://schemas.microsoft.com/office/spreadsheetml/2009/9/main" uri="{B025F937-C7B1-47D3-B67F-A62EFF666E3E}">
          <x14:id>{2CF05558-2CFA-4443-8052-37E23B6DD6A5}</x14:id>
        </ext>
      </extLst>
    </cfRule>
    <cfRule type="dataBar" priority="1263">
      <dataBar>
        <cfvo type="min"/>
        <cfvo type="max"/>
        <color theme="1" tint="0.499984740745262"/>
      </dataBar>
      <extLst>
        <ext xmlns:x14="http://schemas.microsoft.com/office/spreadsheetml/2009/9/main" uri="{B025F937-C7B1-47D3-B67F-A62EFF666E3E}">
          <x14:id>{D64F221A-FC9B-0841-B8EA-DEB164DB1B05}</x14:id>
        </ext>
      </extLst>
    </cfRule>
    <cfRule type="dataBar" priority="1262">
      <dataBar showValue="0">
        <cfvo type="min"/>
        <cfvo type="max"/>
        <color theme="1" tint="0.499984740745262"/>
      </dataBar>
      <extLst>
        <ext xmlns:x14="http://schemas.microsoft.com/office/spreadsheetml/2009/9/main" uri="{B025F937-C7B1-47D3-B67F-A62EFF666E3E}">
          <x14:id>{CAF7ABFF-DB0D-4243-829C-B6121F184421}</x14:id>
        </ext>
      </extLst>
    </cfRule>
  </conditionalFormatting>
  <conditionalFormatting sqref="N1620:N1621">
    <cfRule type="dataBar" priority="1257">
      <dataBar showValue="0">
        <cfvo type="min"/>
        <cfvo type="max"/>
        <color theme="1" tint="0.499984740745262"/>
      </dataBar>
      <extLst>
        <ext xmlns:x14="http://schemas.microsoft.com/office/spreadsheetml/2009/9/main" uri="{B025F937-C7B1-47D3-B67F-A62EFF666E3E}">
          <x14:id>{9EF8548C-F1C5-EA47-B399-82534F593013}</x14:id>
        </ext>
      </extLst>
    </cfRule>
    <cfRule type="dataBar" priority="1261">
      <dataBar>
        <cfvo type="min"/>
        <cfvo type="max"/>
        <color rgb="FF008AEF"/>
      </dataBar>
      <extLst>
        <ext xmlns:x14="http://schemas.microsoft.com/office/spreadsheetml/2009/9/main" uri="{B025F937-C7B1-47D3-B67F-A62EFF666E3E}">
          <x14:id>{028B2787-3233-9C42-9458-869D7CC56767}</x14:id>
        </ext>
      </extLst>
    </cfRule>
    <cfRule type="dataBar" priority="1260">
      <dataBar>
        <cfvo type="min"/>
        <cfvo type="max"/>
        <color theme="1" tint="0.499984740745262"/>
      </dataBar>
      <extLst>
        <ext xmlns:x14="http://schemas.microsoft.com/office/spreadsheetml/2009/9/main" uri="{B025F937-C7B1-47D3-B67F-A62EFF666E3E}">
          <x14:id>{021B1D82-A0AC-A845-B24A-CDEB93768D37}</x14:id>
        </ext>
      </extLst>
    </cfRule>
    <cfRule type="dataBar" priority="1259">
      <dataBar>
        <cfvo type="min"/>
        <cfvo type="max"/>
        <color theme="1" tint="0.499984740745262"/>
      </dataBar>
      <extLst>
        <ext xmlns:x14="http://schemas.microsoft.com/office/spreadsheetml/2009/9/main" uri="{B025F937-C7B1-47D3-B67F-A62EFF666E3E}">
          <x14:id>{983C7006-9001-1F4E-8093-D54D26B70DF3}</x14:id>
        </ext>
      </extLst>
    </cfRule>
    <cfRule type="dataBar" priority="1258">
      <dataBar>
        <cfvo type="min"/>
        <cfvo type="max"/>
        <color theme="1" tint="0.499984740745262"/>
      </dataBar>
      <extLst>
        <ext xmlns:x14="http://schemas.microsoft.com/office/spreadsheetml/2009/9/main" uri="{B025F937-C7B1-47D3-B67F-A62EFF666E3E}">
          <x14:id>{1943516F-D3CC-E24B-B627-F15D5043F28E}</x14:id>
        </ext>
      </extLst>
    </cfRule>
  </conditionalFormatting>
  <conditionalFormatting sqref="N1623:N1624">
    <cfRule type="dataBar" priority="1254">
      <dataBar>
        <cfvo type="min"/>
        <cfvo type="max"/>
        <color theme="1" tint="0.499984740745262"/>
      </dataBar>
      <extLst>
        <ext xmlns:x14="http://schemas.microsoft.com/office/spreadsheetml/2009/9/main" uri="{B025F937-C7B1-47D3-B67F-A62EFF666E3E}">
          <x14:id>{9A3A9A60-B6CA-6340-92A6-DE357F60B3BC}</x14:id>
        </ext>
      </extLst>
    </cfRule>
    <cfRule type="dataBar" priority="1256">
      <dataBar>
        <cfvo type="min"/>
        <cfvo type="max"/>
        <color rgb="FF008AEF"/>
      </dataBar>
      <extLst>
        <ext xmlns:x14="http://schemas.microsoft.com/office/spreadsheetml/2009/9/main" uri="{B025F937-C7B1-47D3-B67F-A62EFF666E3E}">
          <x14:id>{EF2DFF6D-4994-3547-8A6D-CE2D34155195}</x14:id>
        </ext>
      </extLst>
    </cfRule>
    <cfRule type="dataBar" priority="1255">
      <dataBar>
        <cfvo type="min"/>
        <cfvo type="max"/>
        <color theme="1" tint="0.499984740745262"/>
      </dataBar>
      <extLst>
        <ext xmlns:x14="http://schemas.microsoft.com/office/spreadsheetml/2009/9/main" uri="{B025F937-C7B1-47D3-B67F-A62EFF666E3E}">
          <x14:id>{907AA3BF-169D-5844-BF12-1FCCB6D35D2F}</x14:id>
        </ext>
      </extLst>
    </cfRule>
    <cfRule type="dataBar" priority="1253">
      <dataBar>
        <cfvo type="min"/>
        <cfvo type="max"/>
        <color theme="1" tint="0.499984740745262"/>
      </dataBar>
      <extLst>
        <ext xmlns:x14="http://schemas.microsoft.com/office/spreadsheetml/2009/9/main" uri="{B025F937-C7B1-47D3-B67F-A62EFF666E3E}">
          <x14:id>{45CD6098-DBBD-FD41-A9E5-346B0100FDF1}</x14:id>
        </ext>
      </extLst>
    </cfRule>
    <cfRule type="dataBar" priority="1252">
      <dataBar showValue="0">
        <cfvo type="min"/>
        <cfvo type="max"/>
        <color theme="1" tint="0.499984740745262"/>
      </dataBar>
      <extLst>
        <ext xmlns:x14="http://schemas.microsoft.com/office/spreadsheetml/2009/9/main" uri="{B025F937-C7B1-47D3-B67F-A62EFF666E3E}">
          <x14:id>{A1AD4E9F-ECA1-3042-B886-04DAB488E67F}</x14:id>
        </ext>
      </extLst>
    </cfRule>
  </conditionalFormatting>
  <conditionalFormatting sqref="N1626:N1631">
    <cfRule type="dataBar" priority="1251">
      <dataBar>
        <cfvo type="min"/>
        <cfvo type="max"/>
        <color rgb="FF008AEF"/>
      </dataBar>
      <extLst>
        <ext xmlns:x14="http://schemas.microsoft.com/office/spreadsheetml/2009/9/main" uri="{B025F937-C7B1-47D3-B67F-A62EFF666E3E}">
          <x14:id>{F7D8422D-5057-3447-BC43-E3964CE52A7B}</x14:id>
        </ext>
      </extLst>
    </cfRule>
    <cfRule type="dataBar" priority="1250">
      <dataBar>
        <cfvo type="min"/>
        <cfvo type="max"/>
        <color theme="1" tint="0.499984740745262"/>
      </dataBar>
      <extLst>
        <ext xmlns:x14="http://schemas.microsoft.com/office/spreadsheetml/2009/9/main" uri="{B025F937-C7B1-47D3-B67F-A62EFF666E3E}">
          <x14:id>{C6E82FC1-F9EA-1A49-837D-C4C635EA4B30}</x14:id>
        </ext>
      </extLst>
    </cfRule>
    <cfRule type="dataBar" priority="1249">
      <dataBar>
        <cfvo type="min"/>
        <cfvo type="max"/>
        <color theme="1" tint="0.499984740745262"/>
      </dataBar>
      <extLst>
        <ext xmlns:x14="http://schemas.microsoft.com/office/spreadsheetml/2009/9/main" uri="{B025F937-C7B1-47D3-B67F-A62EFF666E3E}">
          <x14:id>{16275B0D-377A-F242-B7EB-FB3441A34363}</x14:id>
        </ext>
      </extLst>
    </cfRule>
    <cfRule type="dataBar" priority="1248">
      <dataBar>
        <cfvo type="min"/>
        <cfvo type="max"/>
        <color theme="1" tint="0.499984740745262"/>
      </dataBar>
      <extLst>
        <ext xmlns:x14="http://schemas.microsoft.com/office/spreadsheetml/2009/9/main" uri="{B025F937-C7B1-47D3-B67F-A62EFF666E3E}">
          <x14:id>{EEF3CBDA-CC94-0244-8CC3-2F25020D9AFE}</x14:id>
        </ext>
      </extLst>
    </cfRule>
    <cfRule type="dataBar" priority="1247">
      <dataBar showValue="0">
        <cfvo type="min"/>
        <cfvo type="max"/>
        <color theme="1" tint="0.499984740745262"/>
      </dataBar>
      <extLst>
        <ext xmlns:x14="http://schemas.microsoft.com/office/spreadsheetml/2009/9/main" uri="{B025F937-C7B1-47D3-B67F-A62EFF666E3E}">
          <x14:id>{C72502CA-E89A-714D-B0AD-5291CDF24ABA}</x14:id>
        </ext>
      </extLst>
    </cfRule>
  </conditionalFormatting>
  <conditionalFormatting sqref="N1633:N1640">
    <cfRule type="dataBar" priority="1246">
      <dataBar>
        <cfvo type="min"/>
        <cfvo type="max"/>
        <color rgb="FF008AEF"/>
      </dataBar>
      <extLst>
        <ext xmlns:x14="http://schemas.microsoft.com/office/spreadsheetml/2009/9/main" uri="{B025F937-C7B1-47D3-B67F-A62EFF666E3E}">
          <x14:id>{FB465C36-A0BA-DB4C-8CE1-F9937AA644A7}</x14:id>
        </ext>
      </extLst>
    </cfRule>
    <cfRule type="dataBar" priority="1245">
      <dataBar>
        <cfvo type="min"/>
        <cfvo type="max"/>
        <color theme="1" tint="0.499984740745262"/>
      </dataBar>
      <extLst>
        <ext xmlns:x14="http://schemas.microsoft.com/office/spreadsheetml/2009/9/main" uri="{B025F937-C7B1-47D3-B67F-A62EFF666E3E}">
          <x14:id>{CC6952B8-291D-C44F-B1DB-F21CC08819DD}</x14:id>
        </ext>
      </extLst>
    </cfRule>
    <cfRule type="dataBar" priority="1244">
      <dataBar>
        <cfvo type="min"/>
        <cfvo type="max"/>
        <color theme="1" tint="0.499984740745262"/>
      </dataBar>
      <extLst>
        <ext xmlns:x14="http://schemas.microsoft.com/office/spreadsheetml/2009/9/main" uri="{B025F937-C7B1-47D3-B67F-A62EFF666E3E}">
          <x14:id>{03E35AE2-19A6-4545-9AB5-81F7F6F295B9}</x14:id>
        </ext>
      </extLst>
    </cfRule>
    <cfRule type="dataBar" priority="1243">
      <dataBar>
        <cfvo type="min"/>
        <cfvo type="max"/>
        <color theme="1" tint="0.499984740745262"/>
      </dataBar>
      <extLst>
        <ext xmlns:x14="http://schemas.microsoft.com/office/spreadsheetml/2009/9/main" uri="{B025F937-C7B1-47D3-B67F-A62EFF666E3E}">
          <x14:id>{198FF616-0C1E-604A-9A8C-69F39E5EA785}</x14:id>
        </ext>
      </extLst>
    </cfRule>
    <cfRule type="dataBar" priority="1242">
      <dataBar showValue="0">
        <cfvo type="min"/>
        <cfvo type="max"/>
        <color theme="1" tint="0.499984740745262"/>
      </dataBar>
      <extLst>
        <ext xmlns:x14="http://schemas.microsoft.com/office/spreadsheetml/2009/9/main" uri="{B025F937-C7B1-47D3-B67F-A62EFF666E3E}">
          <x14:id>{CCEA7A6D-FD07-9843-94F5-7CC93E7639DB}</x14:id>
        </ext>
      </extLst>
    </cfRule>
  </conditionalFormatting>
  <conditionalFormatting sqref="N1643:N1646">
    <cfRule type="dataBar" priority="1237">
      <dataBar showValue="0">
        <cfvo type="min"/>
        <cfvo type="max"/>
        <color theme="1" tint="0.499984740745262"/>
      </dataBar>
      <extLst>
        <ext xmlns:x14="http://schemas.microsoft.com/office/spreadsheetml/2009/9/main" uri="{B025F937-C7B1-47D3-B67F-A62EFF666E3E}">
          <x14:id>{21E928F4-4D07-F849-B987-93BA29FE84F5}</x14:id>
        </ext>
      </extLst>
    </cfRule>
    <cfRule type="dataBar" priority="1241">
      <dataBar>
        <cfvo type="min"/>
        <cfvo type="max"/>
        <color rgb="FF008AEF"/>
      </dataBar>
      <extLst>
        <ext xmlns:x14="http://schemas.microsoft.com/office/spreadsheetml/2009/9/main" uri="{B025F937-C7B1-47D3-B67F-A62EFF666E3E}">
          <x14:id>{C2FCCE68-0E5F-CB4D-A525-8FB005158EE7}</x14:id>
        </ext>
      </extLst>
    </cfRule>
    <cfRule type="dataBar" priority="1240">
      <dataBar>
        <cfvo type="min"/>
        <cfvo type="max"/>
        <color theme="1" tint="0.499984740745262"/>
      </dataBar>
      <extLst>
        <ext xmlns:x14="http://schemas.microsoft.com/office/spreadsheetml/2009/9/main" uri="{B025F937-C7B1-47D3-B67F-A62EFF666E3E}">
          <x14:id>{8B77B09D-8504-EA4F-A1A8-ECAFABB22060}</x14:id>
        </ext>
      </extLst>
    </cfRule>
    <cfRule type="dataBar" priority="1239">
      <dataBar>
        <cfvo type="min"/>
        <cfvo type="max"/>
        <color theme="1" tint="0.499984740745262"/>
      </dataBar>
      <extLst>
        <ext xmlns:x14="http://schemas.microsoft.com/office/spreadsheetml/2009/9/main" uri="{B025F937-C7B1-47D3-B67F-A62EFF666E3E}">
          <x14:id>{8175BBC1-2CA9-FF4A-BD47-3E5D49B8874B}</x14:id>
        </ext>
      </extLst>
    </cfRule>
    <cfRule type="dataBar" priority="1238">
      <dataBar>
        <cfvo type="min"/>
        <cfvo type="max"/>
        <color theme="1" tint="0.499984740745262"/>
      </dataBar>
      <extLst>
        <ext xmlns:x14="http://schemas.microsoft.com/office/spreadsheetml/2009/9/main" uri="{B025F937-C7B1-47D3-B67F-A62EFF666E3E}">
          <x14:id>{FDC755D1-19A4-3142-B178-41C170B6BAA2}</x14:id>
        </ext>
      </extLst>
    </cfRule>
  </conditionalFormatting>
  <conditionalFormatting sqref="N1648:N1650">
    <cfRule type="dataBar" priority="1232">
      <dataBar showValue="0">
        <cfvo type="min"/>
        <cfvo type="max"/>
        <color theme="1" tint="0.499984740745262"/>
      </dataBar>
      <extLst>
        <ext xmlns:x14="http://schemas.microsoft.com/office/spreadsheetml/2009/9/main" uri="{B025F937-C7B1-47D3-B67F-A62EFF666E3E}">
          <x14:id>{96BFA67B-0F51-564B-B4C5-27B529E6D3A0}</x14:id>
        </ext>
      </extLst>
    </cfRule>
    <cfRule type="dataBar" priority="1236">
      <dataBar>
        <cfvo type="min"/>
        <cfvo type="max"/>
        <color rgb="FF008AEF"/>
      </dataBar>
      <extLst>
        <ext xmlns:x14="http://schemas.microsoft.com/office/spreadsheetml/2009/9/main" uri="{B025F937-C7B1-47D3-B67F-A62EFF666E3E}">
          <x14:id>{FB3E51E3-628F-8B48-9CEF-F32EC89DB099}</x14:id>
        </ext>
      </extLst>
    </cfRule>
    <cfRule type="dataBar" priority="1235">
      <dataBar>
        <cfvo type="min"/>
        <cfvo type="max"/>
        <color theme="1" tint="0.499984740745262"/>
      </dataBar>
      <extLst>
        <ext xmlns:x14="http://schemas.microsoft.com/office/spreadsheetml/2009/9/main" uri="{B025F937-C7B1-47D3-B67F-A62EFF666E3E}">
          <x14:id>{B5652B71-5364-0942-9EEB-9AC7EDA4D49D}</x14:id>
        </ext>
      </extLst>
    </cfRule>
    <cfRule type="dataBar" priority="1234">
      <dataBar>
        <cfvo type="min"/>
        <cfvo type="max"/>
        <color theme="1" tint="0.499984740745262"/>
      </dataBar>
      <extLst>
        <ext xmlns:x14="http://schemas.microsoft.com/office/spreadsheetml/2009/9/main" uri="{B025F937-C7B1-47D3-B67F-A62EFF666E3E}">
          <x14:id>{B336801B-FFE1-3E41-ABF8-39187F0017F5}</x14:id>
        </ext>
      </extLst>
    </cfRule>
    <cfRule type="dataBar" priority="1233">
      <dataBar>
        <cfvo type="min"/>
        <cfvo type="max"/>
        <color theme="1" tint="0.499984740745262"/>
      </dataBar>
      <extLst>
        <ext xmlns:x14="http://schemas.microsoft.com/office/spreadsheetml/2009/9/main" uri="{B025F937-C7B1-47D3-B67F-A62EFF666E3E}">
          <x14:id>{918FEE22-41B4-1D48-857F-28B5F415F890}</x14:id>
        </ext>
      </extLst>
    </cfRule>
  </conditionalFormatting>
  <conditionalFormatting sqref="N1652:N1661">
    <cfRule type="dataBar" priority="1227">
      <dataBar showValue="0">
        <cfvo type="min"/>
        <cfvo type="max"/>
        <color theme="1" tint="0.499984740745262"/>
      </dataBar>
      <extLst>
        <ext xmlns:x14="http://schemas.microsoft.com/office/spreadsheetml/2009/9/main" uri="{B025F937-C7B1-47D3-B67F-A62EFF666E3E}">
          <x14:id>{FC18C473-0FC0-5546-9553-B14D10641179}</x14:id>
        </ext>
      </extLst>
    </cfRule>
    <cfRule type="dataBar" priority="1230">
      <dataBar>
        <cfvo type="min"/>
        <cfvo type="max"/>
        <color theme="1" tint="0.499984740745262"/>
      </dataBar>
      <extLst>
        <ext xmlns:x14="http://schemas.microsoft.com/office/spreadsheetml/2009/9/main" uri="{B025F937-C7B1-47D3-B67F-A62EFF666E3E}">
          <x14:id>{D3C8F2A0-CEB4-3B42-86E8-FDCE7295DC29}</x14:id>
        </ext>
      </extLst>
    </cfRule>
    <cfRule type="dataBar" priority="1229">
      <dataBar>
        <cfvo type="min"/>
        <cfvo type="max"/>
        <color theme="1" tint="0.499984740745262"/>
      </dataBar>
      <extLst>
        <ext xmlns:x14="http://schemas.microsoft.com/office/spreadsheetml/2009/9/main" uri="{B025F937-C7B1-47D3-B67F-A62EFF666E3E}">
          <x14:id>{525CCF17-D84E-1F4E-983D-03F41775D290}</x14:id>
        </ext>
      </extLst>
    </cfRule>
    <cfRule type="dataBar" priority="1228">
      <dataBar>
        <cfvo type="min"/>
        <cfvo type="max"/>
        <color theme="1" tint="0.499984740745262"/>
      </dataBar>
      <extLst>
        <ext xmlns:x14="http://schemas.microsoft.com/office/spreadsheetml/2009/9/main" uri="{B025F937-C7B1-47D3-B67F-A62EFF666E3E}">
          <x14:id>{810CDE60-F018-9849-A495-0DA98CA7F0DD}</x14:id>
        </ext>
      </extLst>
    </cfRule>
    <cfRule type="dataBar" priority="1231">
      <dataBar>
        <cfvo type="min"/>
        <cfvo type="max"/>
        <color rgb="FF008AEF"/>
      </dataBar>
      <extLst>
        <ext xmlns:x14="http://schemas.microsoft.com/office/spreadsheetml/2009/9/main" uri="{B025F937-C7B1-47D3-B67F-A62EFF666E3E}">
          <x14:id>{6614CE96-75FA-6A49-8222-D18A26990E4A}</x14:id>
        </ext>
      </extLst>
    </cfRule>
  </conditionalFormatting>
  <conditionalFormatting sqref="N1663:N1666">
    <cfRule type="dataBar" priority="1226">
      <dataBar>
        <cfvo type="min"/>
        <cfvo type="max"/>
        <color rgb="FF008AEF"/>
      </dataBar>
      <extLst>
        <ext xmlns:x14="http://schemas.microsoft.com/office/spreadsheetml/2009/9/main" uri="{B025F937-C7B1-47D3-B67F-A62EFF666E3E}">
          <x14:id>{647EBC7A-2957-5148-A22B-AFEDB3AE8F05}</x14:id>
        </ext>
      </extLst>
    </cfRule>
    <cfRule type="dataBar" priority="1225">
      <dataBar>
        <cfvo type="min"/>
        <cfvo type="max"/>
        <color theme="1" tint="0.499984740745262"/>
      </dataBar>
      <extLst>
        <ext xmlns:x14="http://schemas.microsoft.com/office/spreadsheetml/2009/9/main" uri="{B025F937-C7B1-47D3-B67F-A62EFF666E3E}">
          <x14:id>{451241E3-6525-1E40-BD8A-D0B0A4EC9BA4}</x14:id>
        </ext>
      </extLst>
    </cfRule>
    <cfRule type="dataBar" priority="1224">
      <dataBar>
        <cfvo type="min"/>
        <cfvo type="max"/>
        <color theme="1" tint="0.499984740745262"/>
      </dataBar>
      <extLst>
        <ext xmlns:x14="http://schemas.microsoft.com/office/spreadsheetml/2009/9/main" uri="{B025F937-C7B1-47D3-B67F-A62EFF666E3E}">
          <x14:id>{E6963EA2-996E-D94A-95CF-AB21D9D789F5}</x14:id>
        </ext>
      </extLst>
    </cfRule>
    <cfRule type="dataBar" priority="1223">
      <dataBar>
        <cfvo type="min"/>
        <cfvo type="max"/>
        <color theme="1" tint="0.499984740745262"/>
      </dataBar>
      <extLst>
        <ext xmlns:x14="http://schemas.microsoft.com/office/spreadsheetml/2009/9/main" uri="{B025F937-C7B1-47D3-B67F-A62EFF666E3E}">
          <x14:id>{7769E349-5C31-F24F-8858-5A3CD98DC932}</x14:id>
        </ext>
      </extLst>
    </cfRule>
    <cfRule type="dataBar" priority="1222">
      <dataBar showValue="0">
        <cfvo type="min"/>
        <cfvo type="max"/>
        <color theme="1" tint="0.499984740745262"/>
      </dataBar>
      <extLst>
        <ext xmlns:x14="http://schemas.microsoft.com/office/spreadsheetml/2009/9/main" uri="{B025F937-C7B1-47D3-B67F-A62EFF666E3E}">
          <x14:id>{EEF2B253-7ADC-454E-B3E8-5C03083F83DA}</x14:id>
        </ext>
      </extLst>
    </cfRule>
  </conditionalFormatting>
  <conditionalFormatting sqref="N1668:N1701">
    <cfRule type="dataBar" priority="1217">
      <dataBar showValue="0">
        <cfvo type="min"/>
        <cfvo type="max"/>
        <color theme="1" tint="0.499984740745262"/>
      </dataBar>
      <extLst>
        <ext xmlns:x14="http://schemas.microsoft.com/office/spreadsheetml/2009/9/main" uri="{B025F937-C7B1-47D3-B67F-A62EFF666E3E}">
          <x14:id>{C76E3D5C-70B5-9E4D-B41F-34DED5392486}</x14:id>
        </ext>
      </extLst>
    </cfRule>
    <cfRule type="dataBar" priority="1220">
      <dataBar>
        <cfvo type="min"/>
        <cfvo type="max"/>
        <color theme="1" tint="0.499984740745262"/>
      </dataBar>
      <extLst>
        <ext xmlns:x14="http://schemas.microsoft.com/office/spreadsheetml/2009/9/main" uri="{B025F937-C7B1-47D3-B67F-A62EFF666E3E}">
          <x14:id>{07077515-3D4B-D046-BA5E-4A1AEE7FAAD1}</x14:id>
        </ext>
      </extLst>
    </cfRule>
    <cfRule type="dataBar" priority="1219">
      <dataBar>
        <cfvo type="min"/>
        <cfvo type="max"/>
        <color theme="1" tint="0.499984740745262"/>
      </dataBar>
      <extLst>
        <ext xmlns:x14="http://schemas.microsoft.com/office/spreadsheetml/2009/9/main" uri="{B025F937-C7B1-47D3-B67F-A62EFF666E3E}">
          <x14:id>{A38B94CC-4AB1-F24D-A35B-C8BB4017A547}</x14:id>
        </ext>
      </extLst>
    </cfRule>
    <cfRule type="dataBar" priority="1218">
      <dataBar>
        <cfvo type="min"/>
        <cfvo type="max"/>
        <color theme="1" tint="0.499984740745262"/>
      </dataBar>
      <extLst>
        <ext xmlns:x14="http://schemas.microsoft.com/office/spreadsheetml/2009/9/main" uri="{B025F937-C7B1-47D3-B67F-A62EFF666E3E}">
          <x14:id>{8E509455-A068-CA4F-9FE1-45DE0E03F387}</x14:id>
        </ext>
      </extLst>
    </cfRule>
    <cfRule type="dataBar" priority="1221">
      <dataBar>
        <cfvo type="min"/>
        <cfvo type="max"/>
        <color rgb="FF008AEF"/>
      </dataBar>
      <extLst>
        <ext xmlns:x14="http://schemas.microsoft.com/office/spreadsheetml/2009/9/main" uri="{B025F937-C7B1-47D3-B67F-A62EFF666E3E}">
          <x14:id>{883EA3C1-70C3-2E46-A059-D1DEA26317DB}</x14:id>
        </ext>
      </extLst>
    </cfRule>
  </conditionalFormatting>
  <conditionalFormatting sqref="N1703:N1708">
    <cfRule type="dataBar" priority="1216">
      <dataBar>
        <cfvo type="min"/>
        <cfvo type="max"/>
        <color rgb="FF008AEF"/>
      </dataBar>
      <extLst>
        <ext xmlns:x14="http://schemas.microsoft.com/office/spreadsheetml/2009/9/main" uri="{B025F937-C7B1-47D3-B67F-A62EFF666E3E}">
          <x14:id>{509E2D93-E399-6649-8181-2FCFE0EC10AB}</x14:id>
        </ext>
      </extLst>
    </cfRule>
    <cfRule type="dataBar" priority="1215">
      <dataBar>
        <cfvo type="min"/>
        <cfvo type="max"/>
        <color theme="1" tint="0.499984740745262"/>
      </dataBar>
      <extLst>
        <ext xmlns:x14="http://schemas.microsoft.com/office/spreadsheetml/2009/9/main" uri="{B025F937-C7B1-47D3-B67F-A62EFF666E3E}">
          <x14:id>{F6E8598E-3C4F-1E46-9072-EF4D1D6ACEE7}</x14:id>
        </ext>
      </extLst>
    </cfRule>
    <cfRule type="dataBar" priority="1214">
      <dataBar>
        <cfvo type="min"/>
        <cfvo type="max"/>
        <color theme="1" tint="0.499984740745262"/>
      </dataBar>
      <extLst>
        <ext xmlns:x14="http://schemas.microsoft.com/office/spreadsheetml/2009/9/main" uri="{B025F937-C7B1-47D3-B67F-A62EFF666E3E}">
          <x14:id>{FBAB8145-09C9-744A-B8FD-FA05122F1B87}</x14:id>
        </ext>
      </extLst>
    </cfRule>
    <cfRule type="dataBar" priority="1213">
      <dataBar>
        <cfvo type="min"/>
        <cfvo type="max"/>
        <color theme="1" tint="0.499984740745262"/>
      </dataBar>
      <extLst>
        <ext xmlns:x14="http://schemas.microsoft.com/office/spreadsheetml/2009/9/main" uri="{B025F937-C7B1-47D3-B67F-A62EFF666E3E}">
          <x14:id>{F6906347-9CB3-604A-AA86-422128A5433D}</x14:id>
        </ext>
      </extLst>
    </cfRule>
    <cfRule type="dataBar" priority="1212">
      <dataBar showValue="0">
        <cfvo type="min"/>
        <cfvo type="max"/>
        <color theme="1" tint="0.499984740745262"/>
      </dataBar>
      <extLst>
        <ext xmlns:x14="http://schemas.microsoft.com/office/spreadsheetml/2009/9/main" uri="{B025F937-C7B1-47D3-B67F-A62EFF666E3E}">
          <x14:id>{038E30E8-033F-E348-85DD-3331D73B78B7}</x14:id>
        </ext>
      </extLst>
    </cfRule>
  </conditionalFormatting>
  <conditionalFormatting sqref="N1710:N1718">
    <cfRule type="dataBar" priority="1211">
      <dataBar>
        <cfvo type="min"/>
        <cfvo type="max"/>
        <color rgb="FF008AEF"/>
      </dataBar>
      <extLst>
        <ext xmlns:x14="http://schemas.microsoft.com/office/spreadsheetml/2009/9/main" uri="{B025F937-C7B1-47D3-B67F-A62EFF666E3E}">
          <x14:id>{EF6C1B85-8F9A-774C-8A66-CF2282F687FE}</x14:id>
        </ext>
      </extLst>
    </cfRule>
    <cfRule type="dataBar" priority="1210">
      <dataBar>
        <cfvo type="min"/>
        <cfvo type="max"/>
        <color theme="1" tint="0.499984740745262"/>
      </dataBar>
      <extLst>
        <ext xmlns:x14="http://schemas.microsoft.com/office/spreadsheetml/2009/9/main" uri="{B025F937-C7B1-47D3-B67F-A62EFF666E3E}">
          <x14:id>{3E9E1878-4497-474E-901C-937DB51F73E2}</x14:id>
        </ext>
      </extLst>
    </cfRule>
    <cfRule type="dataBar" priority="1209">
      <dataBar>
        <cfvo type="min"/>
        <cfvo type="max"/>
        <color theme="1" tint="0.499984740745262"/>
      </dataBar>
      <extLst>
        <ext xmlns:x14="http://schemas.microsoft.com/office/spreadsheetml/2009/9/main" uri="{B025F937-C7B1-47D3-B67F-A62EFF666E3E}">
          <x14:id>{7D3CFCDD-3D59-A44C-B944-96531213D943}</x14:id>
        </ext>
      </extLst>
    </cfRule>
    <cfRule type="dataBar" priority="1208">
      <dataBar>
        <cfvo type="min"/>
        <cfvo type="max"/>
        <color theme="1" tint="0.499984740745262"/>
      </dataBar>
      <extLst>
        <ext xmlns:x14="http://schemas.microsoft.com/office/spreadsheetml/2009/9/main" uri="{B025F937-C7B1-47D3-B67F-A62EFF666E3E}">
          <x14:id>{707EB077-13A1-CC4C-AAA2-35CA439207E8}</x14:id>
        </ext>
      </extLst>
    </cfRule>
    <cfRule type="dataBar" priority="1207">
      <dataBar showValue="0">
        <cfvo type="min"/>
        <cfvo type="max"/>
        <color theme="1" tint="0.499984740745262"/>
      </dataBar>
      <extLst>
        <ext xmlns:x14="http://schemas.microsoft.com/office/spreadsheetml/2009/9/main" uri="{B025F937-C7B1-47D3-B67F-A62EFF666E3E}">
          <x14:id>{8EFF12A7-A08E-9F4F-B465-5EB3C9E90F5D}</x14:id>
        </ext>
      </extLst>
    </cfRule>
  </conditionalFormatting>
  <conditionalFormatting sqref="N1720:N1723">
    <cfRule type="dataBar" priority="1202">
      <dataBar showValue="0">
        <cfvo type="min"/>
        <cfvo type="max"/>
        <color theme="1" tint="0.499984740745262"/>
      </dataBar>
      <extLst>
        <ext xmlns:x14="http://schemas.microsoft.com/office/spreadsheetml/2009/9/main" uri="{B025F937-C7B1-47D3-B67F-A62EFF666E3E}">
          <x14:id>{69915E42-1118-F54E-9F4B-B4F85B07603E}</x14:id>
        </ext>
      </extLst>
    </cfRule>
    <cfRule type="dataBar" priority="1206">
      <dataBar>
        <cfvo type="min"/>
        <cfvo type="max"/>
        <color rgb="FF008AEF"/>
      </dataBar>
      <extLst>
        <ext xmlns:x14="http://schemas.microsoft.com/office/spreadsheetml/2009/9/main" uri="{B025F937-C7B1-47D3-B67F-A62EFF666E3E}">
          <x14:id>{45AF76BD-3448-1946-81E3-2360B93F86E2}</x14:id>
        </ext>
      </extLst>
    </cfRule>
    <cfRule type="dataBar" priority="1205">
      <dataBar>
        <cfvo type="min"/>
        <cfvo type="max"/>
        <color theme="1" tint="0.499984740745262"/>
      </dataBar>
      <extLst>
        <ext xmlns:x14="http://schemas.microsoft.com/office/spreadsheetml/2009/9/main" uri="{B025F937-C7B1-47D3-B67F-A62EFF666E3E}">
          <x14:id>{DCCEC2E9-4A62-524C-957B-60939BF6F6F5}</x14:id>
        </ext>
      </extLst>
    </cfRule>
    <cfRule type="dataBar" priority="1204">
      <dataBar>
        <cfvo type="min"/>
        <cfvo type="max"/>
        <color theme="1" tint="0.499984740745262"/>
      </dataBar>
      <extLst>
        <ext xmlns:x14="http://schemas.microsoft.com/office/spreadsheetml/2009/9/main" uri="{B025F937-C7B1-47D3-B67F-A62EFF666E3E}">
          <x14:id>{D1103EA8-0BD0-C841-A184-BCFB509E1C69}</x14:id>
        </ext>
      </extLst>
    </cfRule>
    <cfRule type="dataBar" priority="1203">
      <dataBar>
        <cfvo type="min"/>
        <cfvo type="max"/>
        <color theme="1" tint="0.499984740745262"/>
      </dataBar>
      <extLst>
        <ext xmlns:x14="http://schemas.microsoft.com/office/spreadsheetml/2009/9/main" uri="{B025F937-C7B1-47D3-B67F-A62EFF666E3E}">
          <x14:id>{91EE9E31-28C0-0748-A469-CD4CBB0E4C5A}</x14:id>
        </ext>
      </extLst>
    </cfRule>
  </conditionalFormatting>
  <conditionalFormatting sqref="N1726:N1733">
    <cfRule type="dataBar" priority="1197">
      <dataBar showValue="0">
        <cfvo type="min"/>
        <cfvo type="max"/>
        <color theme="1" tint="0.499984740745262"/>
      </dataBar>
      <extLst>
        <ext xmlns:x14="http://schemas.microsoft.com/office/spreadsheetml/2009/9/main" uri="{B025F937-C7B1-47D3-B67F-A62EFF666E3E}">
          <x14:id>{AF7C3D37-4401-2D4D-849A-43CDED5FC747}</x14:id>
        </ext>
      </extLst>
    </cfRule>
    <cfRule type="dataBar" priority="1201">
      <dataBar>
        <cfvo type="min"/>
        <cfvo type="max"/>
        <color rgb="FF008AEF"/>
      </dataBar>
      <extLst>
        <ext xmlns:x14="http://schemas.microsoft.com/office/spreadsheetml/2009/9/main" uri="{B025F937-C7B1-47D3-B67F-A62EFF666E3E}">
          <x14:id>{D83664D2-2676-5B44-B9E1-97E85D2FF98B}</x14:id>
        </ext>
      </extLst>
    </cfRule>
    <cfRule type="dataBar" priority="1200">
      <dataBar>
        <cfvo type="min"/>
        <cfvo type="max"/>
        <color theme="1" tint="0.499984740745262"/>
      </dataBar>
      <extLst>
        <ext xmlns:x14="http://schemas.microsoft.com/office/spreadsheetml/2009/9/main" uri="{B025F937-C7B1-47D3-B67F-A62EFF666E3E}">
          <x14:id>{D4F2467D-2EFB-E84F-A858-0EA36BCCB703}</x14:id>
        </ext>
      </extLst>
    </cfRule>
    <cfRule type="dataBar" priority="1199">
      <dataBar>
        <cfvo type="min"/>
        <cfvo type="max"/>
        <color theme="1" tint="0.499984740745262"/>
      </dataBar>
      <extLst>
        <ext xmlns:x14="http://schemas.microsoft.com/office/spreadsheetml/2009/9/main" uri="{B025F937-C7B1-47D3-B67F-A62EFF666E3E}">
          <x14:id>{AD95BE61-0E6A-1E4A-BCBC-28FA053ABED6}</x14:id>
        </ext>
      </extLst>
    </cfRule>
    <cfRule type="dataBar" priority="1198">
      <dataBar>
        <cfvo type="min"/>
        <cfvo type="max"/>
        <color theme="1" tint="0.499984740745262"/>
      </dataBar>
      <extLst>
        <ext xmlns:x14="http://schemas.microsoft.com/office/spreadsheetml/2009/9/main" uri="{B025F937-C7B1-47D3-B67F-A62EFF666E3E}">
          <x14:id>{EEB00889-E74F-8C4B-B64E-C5AA24C95AE1}</x14:id>
        </ext>
      </extLst>
    </cfRule>
  </conditionalFormatting>
  <conditionalFormatting sqref="N1735:N1747">
    <cfRule type="dataBar" priority="1194">
      <dataBar>
        <cfvo type="min"/>
        <cfvo type="max"/>
        <color theme="1" tint="0.499984740745262"/>
      </dataBar>
      <extLst>
        <ext xmlns:x14="http://schemas.microsoft.com/office/spreadsheetml/2009/9/main" uri="{B025F937-C7B1-47D3-B67F-A62EFF666E3E}">
          <x14:id>{27A665B7-7EB3-9D43-80EA-35A06D1FCCDE}</x14:id>
        </ext>
      </extLst>
    </cfRule>
    <cfRule type="dataBar" priority="1195">
      <dataBar>
        <cfvo type="min"/>
        <cfvo type="max"/>
        <color theme="1" tint="0.499984740745262"/>
      </dataBar>
      <extLst>
        <ext xmlns:x14="http://schemas.microsoft.com/office/spreadsheetml/2009/9/main" uri="{B025F937-C7B1-47D3-B67F-A62EFF666E3E}">
          <x14:id>{3A8763D6-FE65-6F43-9143-13F616AB8583}</x14:id>
        </ext>
      </extLst>
    </cfRule>
    <cfRule type="dataBar" priority="1196">
      <dataBar>
        <cfvo type="min"/>
        <cfvo type="max"/>
        <color rgb="FF008AEF"/>
      </dataBar>
      <extLst>
        <ext xmlns:x14="http://schemas.microsoft.com/office/spreadsheetml/2009/9/main" uri="{B025F937-C7B1-47D3-B67F-A62EFF666E3E}">
          <x14:id>{4C16B1B5-2083-9547-BDF0-D15CD9543CB0}</x14:id>
        </ext>
      </extLst>
    </cfRule>
    <cfRule type="dataBar" priority="1193">
      <dataBar>
        <cfvo type="min"/>
        <cfvo type="max"/>
        <color theme="1" tint="0.499984740745262"/>
      </dataBar>
      <extLst>
        <ext xmlns:x14="http://schemas.microsoft.com/office/spreadsheetml/2009/9/main" uri="{B025F937-C7B1-47D3-B67F-A62EFF666E3E}">
          <x14:id>{13C2FF2F-B949-764C-8417-415682C4DE0F}</x14:id>
        </ext>
      </extLst>
    </cfRule>
    <cfRule type="dataBar" priority="1192">
      <dataBar showValue="0">
        <cfvo type="min"/>
        <cfvo type="max"/>
        <color theme="1" tint="0.499984740745262"/>
      </dataBar>
      <extLst>
        <ext xmlns:x14="http://schemas.microsoft.com/office/spreadsheetml/2009/9/main" uri="{B025F937-C7B1-47D3-B67F-A62EFF666E3E}">
          <x14:id>{2D5E0B76-C24E-C047-9551-0276CF4E04E2}</x14:id>
        </ext>
      </extLst>
    </cfRule>
  </conditionalFormatting>
  <conditionalFormatting sqref="N1749:N1773">
    <cfRule type="dataBar" priority="1191">
      <dataBar>
        <cfvo type="min"/>
        <cfvo type="max"/>
        <color rgb="FF008AEF"/>
      </dataBar>
      <extLst>
        <ext xmlns:x14="http://schemas.microsoft.com/office/spreadsheetml/2009/9/main" uri="{B025F937-C7B1-47D3-B67F-A62EFF666E3E}">
          <x14:id>{4F43AABF-4C21-9D40-8EE3-5284EC7C55F7}</x14:id>
        </ext>
      </extLst>
    </cfRule>
    <cfRule type="dataBar" priority="1190">
      <dataBar>
        <cfvo type="min"/>
        <cfvo type="max"/>
        <color theme="1" tint="0.499984740745262"/>
      </dataBar>
      <extLst>
        <ext xmlns:x14="http://schemas.microsoft.com/office/spreadsheetml/2009/9/main" uri="{B025F937-C7B1-47D3-B67F-A62EFF666E3E}">
          <x14:id>{A03A5BB5-4EBA-C84C-8AA4-C640698BC493}</x14:id>
        </ext>
      </extLst>
    </cfRule>
    <cfRule type="dataBar" priority="1189">
      <dataBar>
        <cfvo type="min"/>
        <cfvo type="max"/>
        <color theme="1" tint="0.499984740745262"/>
      </dataBar>
      <extLst>
        <ext xmlns:x14="http://schemas.microsoft.com/office/spreadsheetml/2009/9/main" uri="{B025F937-C7B1-47D3-B67F-A62EFF666E3E}">
          <x14:id>{8999F407-B0A0-6E4A-950F-CC6FEBF00D38}</x14:id>
        </ext>
      </extLst>
    </cfRule>
    <cfRule type="dataBar" priority="1188">
      <dataBar>
        <cfvo type="min"/>
        <cfvo type="max"/>
        <color theme="1" tint="0.499984740745262"/>
      </dataBar>
      <extLst>
        <ext xmlns:x14="http://schemas.microsoft.com/office/spreadsheetml/2009/9/main" uri="{B025F937-C7B1-47D3-B67F-A62EFF666E3E}">
          <x14:id>{D35872BD-96A7-234D-8323-A54FC20E56F8}</x14:id>
        </ext>
      </extLst>
    </cfRule>
    <cfRule type="dataBar" priority="1187">
      <dataBar showValue="0">
        <cfvo type="min"/>
        <cfvo type="max"/>
        <color theme="1" tint="0.499984740745262"/>
      </dataBar>
      <extLst>
        <ext xmlns:x14="http://schemas.microsoft.com/office/spreadsheetml/2009/9/main" uri="{B025F937-C7B1-47D3-B67F-A62EFF666E3E}">
          <x14:id>{C4CF473E-FE28-7340-B078-1B8CD8B80A77}</x14:id>
        </ext>
      </extLst>
    </cfRule>
  </conditionalFormatting>
  <conditionalFormatting sqref="N1775:N1777">
    <cfRule type="dataBar" priority="1182">
      <dataBar showValue="0">
        <cfvo type="min"/>
        <cfvo type="max"/>
        <color theme="1" tint="0.499984740745262"/>
      </dataBar>
      <extLst>
        <ext xmlns:x14="http://schemas.microsoft.com/office/spreadsheetml/2009/9/main" uri="{B025F937-C7B1-47D3-B67F-A62EFF666E3E}">
          <x14:id>{81EB010B-8194-6246-A233-6C6B2995CF9E}</x14:id>
        </ext>
      </extLst>
    </cfRule>
    <cfRule type="dataBar" priority="1186">
      <dataBar>
        <cfvo type="min"/>
        <cfvo type="max"/>
        <color rgb="FF008AEF"/>
      </dataBar>
      <extLst>
        <ext xmlns:x14="http://schemas.microsoft.com/office/spreadsheetml/2009/9/main" uri="{B025F937-C7B1-47D3-B67F-A62EFF666E3E}">
          <x14:id>{6B8E3014-9F1F-5844-8BE9-BE154084D969}</x14:id>
        </ext>
      </extLst>
    </cfRule>
    <cfRule type="dataBar" priority="1185">
      <dataBar>
        <cfvo type="min"/>
        <cfvo type="max"/>
        <color theme="1" tint="0.499984740745262"/>
      </dataBar>
      <extLst>
        <ext xmlns:x14="http://schemas.microsoft.com/office/spreadsheetml/2009/9/main" uri="{B025F937-C7B1-47D3-B67F-A62EFF666E3E}">
          <x14:id>{48686E0A-8E57-E54E-B4C2-4AAA8057D54D}</x14:id>
        </ext>
      </extLst>
    </cfRule>
    <cfRule type="dataBar" priority="1184">
      <dataBar>
        <cfvo type="min"/>
        <cfvo type="max"/>
        <color theme="1" tint="0.499984740745262"/>
      </dataBar>
      <extLst>
        <ext xmlns:x14="http://schemas.microsoft.com/office/spreadsheetml/2009/9/main" uri="{B025F937-C7B1-47D3-B67F-A62EFF666E3E}">
          <x14:id>{BDD98879-C6A8-F748-A6A8-6D84EC9EB24A}</x14:id>
        </ext>
      </extLst>
    </cfRule>
    <cfRule type="dataBar" priority="1183">
      <dataBar>
        <cfvo type="min"/>
        <cfvo type="max"/>
        <color theme="1" tint="0.499984740745262"/>
      </dataBar>
      <extLst>
        <ext xmlns:x14="http://schemas.microsoft.com/office/spreadsheetml/2009/9/main" uri="{B025F937-C7B1-47D3-B67F-A62EFF666E3E}">
          <x14:id>{C678C372-A1E7-4E43-A736-D12299E48C36}</x14:id>
        </ext>
      </extLst>
    </cfRule>
  </conditionalFormatting>
  <conditionalFormatting sqref="N1779:N1795">
    <cfRule type="dataBar" priority="1177">
      <dataBar showValue="0">
        <cfvo type="min"/>
        <cfvo type="max"/>
        <color theme="1" tint="0.499984740745262"/>
      </dataBar>
      <extLst>
        <ext xmlns:x14="http://schemas.microsoft.com/office/spreadsheetml/2009/9/main" uri="{B025F937-C7B1-47D3-B67F-A62EFF666E3E}">
          <x14:id>{2B2FFF23-FB0E-9541-9C4D-56A3C4DDA24E}</x14:id>
        </ext>
      </extLst>
    </cfRule>
    <cfRule type="dataBar" priority="1180">
      <dataBar>
        <cfvo type="min"/>
        <cfvo type="max"/>
        <color theme="1" tint="0.499984740745262"/>
      </dataBar>
      <extLst>
        <ext xmlns:x14="http://schemas.microsoft.com/office/spreadsheetml/2009/9/main" uri="{B025F937-C7B1-47D3-B67F-A62EFF666E3E}">
          <x14:id>{8F487F4C-F36C-2B4B-988E-93A67CF2ED93}</x14:id>
        </ext>
      </extLst>
    </cfRule>
    <cfRule type="dataBar" priority="1179">
      <dataBar>
        <cfvo type="min"/>
        <cfvo type="max"/>
        <color theme="1" tint="0.499984740745262"/>
      </dataBar>
      <extLst>
        <ext xmlns:x14="http://schemas.microsoft.com/office/spreadsheetml/2009/9/main" uri="{B025F937-C7B1-47D3-B67F-A62EFF666E3E}">
          <x14:id>{ED35D4A1-6EFE-4D4D-8964-4627AA42B652}</x14:id>
        </ext>
      </extLst>
    </cfRule>
    <cfRule type="dataBar" priority="1178">
      <dataBar>
        <cfvo type="min"/>
        <cfvo type="max"/>
        <color theme="1" tint="0.499984740745262"/>
      </dataBar>
      <extLst>
        <ext xmlns:x14="http://schemas.microsoft.com/office/spreadsheetml/2009/9/main" uri="{B025F937-C7B1-47D3-B67F-A62EFF666E3E}">
          <x14:id>{0C87A343-9429-C64A-A036-708227CA6A99}</x14:id>
        </ext>
      </extLst>
    </cfRule>
    <cfRule type="dataBar" priority="1181">
      <dataBar>
        <cfvo type="min"/>
        <cfvo type="max"/>
        <color rgb="FF008AEF"/>
      </dataBar>
      <extLst>
        <ext xmlns:x14="http://schemas.microsoft.com/office/spreadsheetml/2009/9/main" uri="{B025F937-C7B1-47D3-B67F-A62EFF666E3E}">
          <x14:id>{872D5971-21A0-0D4B-8541-7C6059DEEE3C}</x14:id>
        </ext>
      </extLst>
    </cfRule>
  </conditionalFormatting>
  <conditionalFormatting sqref="N1797:N1803">
    <cfRule type="dataBar" priority="1172">
      <dataBar showValue="0">
        <cfvo type="min"/>
        <cfvo type="max"/>
        <color theme="1" tint="0.499984740745262"/>
      </dataBar>
      <extLst>
        <ext xmlns:x14="http://schemas.microsoft.com/office/spreadsheetml/2009/9/main" uri="{B025F937-C7B1-47D3-B67F-A62EFF666E3E}">
          <x14:id>{E1576E5F-AB0C-704F-AC53-1E0B430C4CAF}</x14:id>
        </ext>
      </extLst>
    </cfRule>
    <cfRule type="dataBar" priority="1176">
      <dataBar>
        <cfvo type="min"/>
        <cfvo type="max"/>
        <color rgb="FF008AEF"/>
      </dataBar>
      <extLst>
        <ext xmlns:x14="http://schemas.microsoft.com/office/spreadsheetml/2009/9/main" uri="{B025F937-C7B1-47D3-B67F-A62EFF666E3E}">
          <x14:id>{11FB7C09-5941-7744-A087-82836A6CDB85}</x14:id>
        </ext>
      </extLst>
    </cfRule>
    <cfRule type="dataBar" priority="1175">
      <dataBar>
        <cfvo type="min"/>
        <cfvo type="max"/>
        <color theme="1" tint="0.499984740745262"/>
      </dataBar>
      <extLst>
        <ext xmlns:x14="http://schemas.microsoft.com/office/spreadsheetml/2009/9/main" uri="{B025F937-C7B1-47D3-B67F-A62EFF666E3E}">
          <x14:id>{01482EFE-5BAE-CB46-B0B1-96AF3DCE9416}</x14:id>
        </ext>
      </extLst>
    </cfRule>
    <cfRule type="dataBar" priority="1174">
      <dataBar>
        <cfvo type="min"/>
        <cfvo type="max"/>
        <color theme="1" tint="0.499984740745262"/>
      </dataBar>
      <extLst>
        <ext xmlns:x14="http://schemas.microsoft.com/office/spreadsheetml/2009/9/main" uri="{B025F937-C7B1-47D3-B67F-A62EFF666E3E}">
          <x14:id>{7E624436-09D1-AE41-BB8A-739E9194BE4C}</x14:id>
        </ext>
      </extLst>
    </cfRule>
    <cfRule type="dataBar" priority="1173">
      <dataBar>
        <cfvo type="min"/>
        <cfvo type="max"/>
        <color theme="1" tint="0.499984740745262"/>
      </dataBar>
      <extLst>
        <ext xmlns:x14="http://schemas.microsoft.com/office/spreadsheetml/2009/9/main" uri="{B025F937-C7B1-47D3-B67F-A62EFF666E3E}">
          <x14:id>{2CD013AC-74DD-CA4B-A1C2-AD94A5FF9EBF}</x14:id>
        </ext>
      </extLst>
    </cfRule>
  </conditionalFormatting>
  <conditionalFormatting sqref="N1805:N1812">
    <cfRule type="dataBar" priority="1169">
      <dataBar>
        <cfvo type="min"/>
        <cfvo type="max"/>
        <color theme="1" tint="0.499984740745262"/>
      </dataBar>
      <extLst>
        <ext xmlns:x14="http://schemas.microsoft.com/office/spreadsheetml/2009/9/main" uri="{B025F937-C7B1-47D3-B67F-A62EFF666E3E}">
          <x14:id>{6374AC1F-59D8-A744-BA15-24B5C8169594}</x14:id>
        </ext>
      </extLst>
    </cfRule>
    <cfRule type="dataBar" priority="1171">
      <dataBar>
        <cfvo type="min"/>
        <cfvo type="max"/>
        <color rgb="FF008AEF"/>
      </dataBar>
      <extLst>
        <ext xmlns:x14="http://schemas.microsoft.com/office/spreadsheetml/2009/9/main" uri="{B025F937-C7B1-47D3-B67F-A62EFF666E3E}">
          <x14:id>{26E4D75D-9F53-224F-B13C-1C51D130057E}</x14:id>
        </ext>
      </extLst>
    </cfRule>
    <cfRule type="dataBar" priority="1170">
      <dataBar>
        <cfvo type="min"/>
        <cfvo type="max"/>
        <color theme="1" tint="0.499984740745262"/>
      </dataBar>
      <extLst>
        <ext xmlns:x14="http://schemas.microsoft.com/office/spreadsheetml/2009/9/main" uri="{B025F937-C7B1-47D3-B67F-A62EFF666E3E}">
          <x14:id>{8559FB92-052D-E540-A8AA-E8AD8D7E0536}</x14:id>
        </ext>
      </extLst>
    </cfRule>
    <cfRule type="dataBar" priority="1168">
      <dataBar>
        <cfvo type="min"/>
        <cfvo type="max"/>
        <color theme="1" tint="0.499984740745262"/>
      </dataBar>
      <extLst>
        <ext xmlns:x14="http://schemas.microsoft.com/office/spreadsheetml/2009/9/main" uri="{B025F937-C7B1-47D3-B67F-A62EFF666E3E}">
          <x14:id>{ED1CA28E-F9FF-E447-9763-7EA16AE6CEF2}</x14:id>
        </ext>
      </extLst>
    </cfRule>
    <cfRule type="dataBar" priority="1167">
      <dataBar showValue="0">
        <cfvo type="min"/>
        <cfvo type="max"/>
        <color theme="1" tint="0.499984740745262"/>
      </dataBar>
      <extLst>
        <ext xmlns:x14="http://schemas.microsoft.com/office/spreadsheetml/2009/9/main" uri="{B025F937-C7B1-47D3-B67F-A62EFF666E3E}">
          <x14:id>{0B880EA9-2462-CA44-B59A-E942C76134F8}</x14:id>
        </ext>
      </extLst>
    </cfRule>
  </conditionalFormatting>
  <conditionalFormatting sqref="N1814:N1826">
    <cfRule type="dataBar" priority="1166">
      <dataBar>
        <cfvo type="min"/>
        <cfvo type="max"/>
        <color rgb="FF008AEF"/>
      </dataBar>
      <extLst>
        <ext xmlns:x14="http://schemas.microsoft.com/office/spreadsheetml/2009/9/main" uri="{B025F937-C7B1-47D3-B67F-A62EFF666E3E}">
          <x14:id>{CE612DEF-65AA-A045-9997-916E19A1DA60}</x14:id>
        </ext>
      </extLst>
    </cfRule>
    <cfRule type="dataBar" priority="1165">
      <dataBar>
        <cfvo type="min"/>
        <cfvo type="max"/>
        <color theme="1" tint="0.499984740745262"/>
      </dataBar>
      <extLst>
        <ext xmlns:x14="http://schemas.microsoft.com/office/spreadsheetml/2009/9/main" uri="{B025F937-C7B1-47D3-B67F-A62EFF666E3E}">
          <x14:id>{58056036-E771-354F-B984-F40A4FE4AB0D}</x14:id>
        </ext>
      </extLst>
    </cfRule>
    <cfRule type="dataBar" priority="1164">
      <dataBar>
        <cfvo type="min"/>
        <cfvo type="max"/>
        <color theme="1" tint="0.499984740745262"/>
      </dataBar>
      <extLst>
        <ext xmlns:x14="http://schemas.microsoft.com/office/spreadsheetml/2009/9/main" uri="{B025F937-C7B1-47D3-B67F-A62EFF666E3E}">
          <x14:id>{C560D263-0B57-9945-B680-53D680942852}</x14:id>
        </ext>
      </extLst>
    </cfRule>
    <cfRule type="dataBar" priority="1163">
      <dataBar>
        <cfvo type="min"/>
        <cfvo type="max"/>
        <color theme="1" tint="0.499984740745262"/>
      </dataBar>
      <extLst>
        <ext xmlns:x14="http://schemas.microsoft.com/office/spreadsheetml/2009/9/main" uri="{B025F937-C7B1-47D3-B67F-A62EFF666E3E}">
          <x14:id>{07FCB20A-76D5-DF4B-A76B-B57BE4873D57}</x14:id>
        </ext>
      </extLst>
    </cfRule>
    <cfRule type="dataBar" priority="1162">
      <dataBar showValue="0">
        <cfvo type="min"/>
        <cfvo type="max"/>
        <color theme="1" tint="0.499984740745262"/>
      </dataBar>
      <extLst>
        <ext xmlns:x14="http://schemas.microsoft.com/office/spreadsheetml/2009/9/main" uri="{B025F937-C7B1-47D3-B67F-A62EFF666E3E}">
          <x14:id>{C8B28B50-58F6-0741-A4F1-9381C889EDAD}</x14:id>
        </ext>
      </extLst>
    </cfRule>
  </conditionalFormatting>
  <conditionalFormatting sqref="N1828:N1852">
    <cfRule type="dataBar" priority="1157">
      <dataBar showValue="0">
        <cfvo type="min"/>
        <cfvo type="max"/>
        <color theme="1" tint="0.499984740745262"/>
      </dataBar>
      <extLst>
        <ext xmlns:x14="http://schemas.microsoft.com/office/spreadsheetml/2009/9/main" uri="{B025F937-C7B1-47D3-B67F-A62EFF666E3E}">
          <x14:id>{823C4D49-B69F-714A-8134-5B3EF3149803}</x14:id>
        </ext>
      </extLst>
    </cfRule>
    <cfRule type="dataBar" priority="1161">
      <dataBar>
        <cfvo type="min"/>
        <cfvo type="max"/>
        <color rgb="FF008AEF"/>
      </dataBar>
      <extLst>
        <ext xmlns:x14="http://schemas.microsoft.com/office/spreadsheetml/2009/9/main" uri="{B025F937-C7B1-47D3-B67F-A62EFF666E3E}">
          <x14:id>{E64C4DAF-EEBB-9D41-AA0A-82272D9B73AD}</x14:id>
        </ext>
      </extLst>
    </cfRule>
    <cfRule type="dataBar" priority="1160">
      <dataBar>
        <cfvo type="min"/>
        <cfvo type="max"/>
        <color theme="1" tint="0.499984740745262"/>
      </dataBar>
      <extLst>
        <ext xmlns:x14="http://schemas.microsoft.com/office/spreadsheetml/2009/9/main" uri="{B025F937-C7B1-47D3-B67F-A62EFF666E3E}">
          <x14:id>{61BEC47D-CDA4-4C4A-889F-EAB553513428}</x14:id>
        </ext>
      </extLst>
    </cfRule>
    <cfRule type="dataBar" priority="1159">
      <dataBar>
        <cfvo type="min"/>
        <cfvo type="max"/>
        <color theme="1" tint="0.499984740745262"/>
      </dataBar>
      <extLst>
        <ext xmlns:x14="http://schemas.microsoft.com/office/spreadsheetml/2009/9/main" uri="{B025F937-C7B1-47D3-B67F-A62EFF666E3E}">
          <x14:id>{A58AB1C6-8E7C-414A-BB7E-0314DEEBB808}</x14:id>
        </ext>
      </extLst>
    </cfRule>
    <cfRule type="dataBar" priority="1158">
      <dataBar>
        <cfvo type="min"/>
        <cfvo type="max"/>
        <color theme="1" tint="0.499984740745262"/>
      </dataBar>
      <extLst>
        <ext xmlns:x14="http://schemas.microsoft.com/office/spreadsheetml/2009/9/main" uri="{B025F937-C7B1-47D3-B67F-A62EFF666E3E}">
          <x14:id>{7D32E680-DC66-5D47-B402-17F879316806}</x14:id>
        </ext>
      </extLst>
    </cfRule>
  </conditionalFormatting>
  <conditionalFormatting sqref="N1854:N1856">
    <cfRule type="dataBar" priority="1153">
      <dataBar>
        <cfvo type="min"/>
        <cfvo type="max"/>
        <color theme="1" tint="0.499984740745262"/>
      </dataBar>
      <extLst>
        <ext xmlns:x14="http://schemas.microsoft.com/office/spreadsheetml/2009/9/main" uri="{B025F937-C7B1-47D3-B67F-A62EFF666E3E}">
          <x14:id>{B6E06655-8E56-7C4D-A941-F5FBFBC2215B}</x14:id>
        </ext>
      </extLst>
    </cfRule>
    <cfRule type="dataBar" priority="1156">
      <dataBar>
        <cfvo type="min"/>
        <cfvo type="max"/>
        <color rgb="FF008AEF"/>
      </dataBar>
      <extLst>
        <ext xmlns:x14="http://schemas.microsoft.com/office/spreadsheetml/2009/9/main" uri="{B025F937-C7B1-47D3-B67F-A62EFF666E3E}">
          <x14:id>{B8F5CAEB-5E48-6E4C-925C-FE3E2E0BFADD}</x14:id>
        </ext>
      </extLst>
    </cfRule>
    <cfRule type="dataBar" priority="1155">
      <dataBar>
        <cfvo type="min"/>
        <cfvo type="max"/>
        <color theme="1" tint="0.499984740745262"/>
      </dataBar>
      <extLst>
        <ext xmlns:x14="http://schemas.microsoft.com/office/spreadsheetml/2009/9/main" uri="{B025F937-C7B1-47D3-B67F-A62EFF666E3E}">
          <x14:id>{65CF1949-8C36-A84E-8759-B96863AA3FBB}</x14:id>
        </ext>
      </extLst>
    </cfRule>
    <cfRule type="dataBar" priority="1154">
      <dataBar>
        <cfvo type="min"/>
        <cfvo type="max"/>
        <color theme="1" tint="0.499984740745262"/>
      </dataBar>
      <extLst>
        <ext xmlns:x14="http://schemas.microsoft.com/office/spreadsheetml/2009/9/main" uri="{B025F937-C7B1-47D3-B67F-A62EFF666E3E}">
          <x14:id>{E4116788-FE6B-294D-9D93-3298B2A945BB}</x14:id>
        </ext>
      </extLst>
    </cfRule>
    <cfRule type="dataBar" priority="1152">
      <dataBar showValue="0">
        <cfvo type="min"/>
        <cfvo type="max"/>
        <color theme="1" tint="0.499984740745262"/>
      </dataBar>
      <extLst>
        <ext xmlns:x14="http://schemas.microsoft.com/office/spreadsheetml/2009/9/main" uri="{B025F937-C7B1-47D3-B67F-A62EFF666E3E}">
          <x14:id>{3622C991-7A3A-A547-8B72-A17762EA3A14}</x14:id>
        </ext>
      </extLst>
    </cfRule>
  </conditionalFormatting>
  <conditionalFormatting sqref="N1858:N1874">
    <cfRule type="dataBar" priority="1151">
      <dataBar>
        <cfvo type="min"/>
        <cfvo type="max"/>
        <color rgb="FF008AEF"/>
      </dataBar>
      <extLst>
        <ext xmlns:x14="http://schemas.microsoft.com/office/spreadsheetml/2009/9/main" uri="{B025F937-C7B1-47D3-B67F-A62EFF666E3E}">
          <x14:id>{8623D5A1-ACFE-5740-9E87-9E699CB7D4A5}</x14:id>
        </ext>
      </extLst>
    </cfRule>
    <cfRule type="dataBar" priority="1150">
      <dataBar>
        <cfvo type="min"/>
        <cfvo type="max"/>
        <color theme="1" tint="0.499984740745262"/>
      </dataBar>
      <extLst>
        <ext xmlns:x14="http://schemas.microsoft.com/office/spreadsheetml/2009/9/main" uri="{B025F937-C7B1-47D3-B67F-A62EFF666E3E}">
          <x14:id>{059713D5-17E6-C647-9B9A-31F7418D5D2B}</x14:id>
        </ext>
      </extLst>
    </cfRule>
    <cfRule type="dataBar" priority="1149">
      <dataBar>
        <cfvo type="min"/>
        <cfvo type="max"/>
        <color theme="1" tint="0.499984740745262"/>
      </dataBar>
      <extLst>
        <ext xmlns:x14="http://schemas.microsoft.com/office/spreadsheetml/2009/9/main" uri="{B025F937-C7B1-47D3-B67F-A62EFF666E3E}">
          <x14:id>{DF9AFFA5-229B-8540-A878-020FC6D267B9}</x14:id>
        </ext>
      </extLst>
    </cfRule>
    <cfRule type="dataBar" priority="1148">
      <dataBar>
        <cfvo type="min"/>
        <cfvo type="max"/>
        <color theme="1" tint="0.499984740745262"/>
      </dataBar>
      <extLst>
        <ext xmlns:x14="http://schemas.microsoft.com/office/spreadsheetml/2009/9/main" uri="{B025F937-C7B1-47D3-B67F-A62EFF666E3E}">
          <x14:id>{10753833-1253-E049-94D0-E71FA6C8417D}</x14:id>
        </ext>
      </extLst>
    </cfRule>
    <cfRule type="dataBar" priority="1147">
      <dataBar showValue="0">
        <cfvo type="min"/>
        <cfvo type="max"/>
        <color theme="1" tint="0.499984740745262"/>
      </dataBar>
      <extLst>
        <ext xmlns:x14="http://schemas.microsoft.com/office/spreadsheetml/2009/9/main" uri="{B025F937-C7B1-47D3-B67F-A62EFF666E3E}">
          <x14:id>{BF3746D0-EA52-7A47-98B4-E2D04917E96C}</x14:id>
        </ext>
      </extLst>
    </cfRule>
  </conditionalFormatting>
  <conditionalFormatting sqref="N1876:N1878">
    <cfRule type="dataBar" priority="1146">
      <dataBar>
        <cfvo type="min"/>
        <cfvo type="max"/>
        <color rgb="FF008AEF"/>
      </dataBar>
      <extLst>
        <ext xmlns:x14="http://schemas.microsoft.com/office/spreadsheetml/2009/9/main" uri="{B025F937-C7B1-47D3-B67F-A62EFF666E3E}">
          <x14:id>{D7DBFEE6-77CA-E042-A0F2-9DD08CBC9AD5}</x14:id>
        </ext>
      </extLst>
    </cfRule>
    <cfRule type="dataBar" priority="1145">
      <dataBar>
        <cfvo type="min"/>
        <cfvo type="max"/>
        <color theme="1" tint="0.499984740745262"/>
      </dataBar>
      <extLst>
        <ext xmlns:x14="http://schemas.microsoft.com/office/spreadsheetml/2009/9/main" uri="{B025F937-C7B1-47D3-B67F-A62EFF666E3E}">
          <x14:id>{2A440EA2-12A9-344E-B788-BE52E0CFBC55}</x14:id>
        </ext>
      </extLst>
    </cfRule>
    <cfRule type="dataBar" priority="1144">
      <dataBar>
        <cfvo type="min"/>
        <cfvo type="max"/>
        <color theme="1" tint="0.499984740745262"/>
      </dataBar>
      <extLst>
        <ext xmlns:x14="http://schemas.microsoft.com/office/spreadsheetml/2009/9/main" uri="{B025F937-C7B1-47D3-B67F-A62EFF666E3E}">
          <x14:id>{750C12E0-06AB-9A41-8A6A-28ED131CC7BB}</x14:id>
        </ext>
      </extLst>
    </cfRule>
    <cfRule type="dataBar" priority="1143">
      <dataBar>
        <cfvo type="min"/>
        <cfvo type="max"/>
        <color theme="1" tint="0.499984740745262"/>
      </dataBar>
      <extLst>
        <ext xmlns:x14="http://schemas.microsoft.com/office/spreadsheetml/2009/9/main" uri="{B025F937-C7B1-47D3-B67F-A62EFF666E3E}">
          <x14:id>{7D278CC5-A34B-4D4B-BCCD-433E6B256721}</x14:id>
        </ext>
      </extLst>
    </cfRule>
    <cfRule type="dataBar" priority="1142">
      <dataBar showValue="0">
        <cfvo type="min"/>
        <cfvo type="max"/>
        <color theme="1" tint="0.499984740745262"/>
      </dataBar>
      <extLst>
        <ext xmlns:x14="http://schemas.microsoft.com/office/spreadsheetml/2009/9/main" uri="{B025F937-C7B1-47D3-B67F-A62EFF666E3E}">
          <x14:id>{2D0D98B9-E99E-9942-8881-5A9A70D77473}</x14:id>
        </ext>
      </extLst>
    </cfRule>
  </conditionalFormatting>
  <conditionalFormatting sqref="N1880:N1887">
    <cfRule type="dataBar" priority="1141">
      <dataBar>
        <cfvo type="min"/>
        <cfvo type="max"/>
        <color rgb="FF008AEF"/>
      </dataBar>
      <extLst>
        <ext xmlns:x14="http://schemas.microsoft.com/office/spreadsheetml/2009/9/main" uri="{B025F937-C7B1-47D3-B67F-A62EFF666E3E}">
          <x14:id>{1D4DE138-F8D3-B841-BA29-D300988536F5}</x14:id>
        </ext>
      </extLst>
    </cfRule>
    <cfRule type="dataBar" priority="1140">
      <dataBar>
        <cfvo type="min"/>
        <cfvo type="max"/>
        <color theme="1" tint="0.499984740745262"/>
      </dataBar>
      <extLst>
        <ext xmlns:x14="http://schemas.microsoft.com/office/spreadsheetml/2009/9/main" uri="{B025F937-C7B1-47D3-B67F-A62EFF666E3E}">
          <x14:id>{68D04E26-6821-064E-9DBA-1DFB11F9CDAB}</x14:id>
        </ext>
      </extLst>
    </cfRule>
    <cfRule type="dataBar" priority="1139">
      <dataBar>
        <cfvo type="min"/>
        <cfvo type="max"/>
        <color theme="1" tint="0.499984740745262"/>
      </dataBar>
      <extLst>
        <ext xmlns:x14="http://schemas.microsoft.com/office/spreadsheetml/2009/9/main" uri="{B025F937-C7B1-47D3-B67F-A62EFF666E3E}">
          <x14:id>{97D85F29-E751-3D4A-B029-B9A508A20F00}</x14:id>
        </ext>
      </extLst>
    </cfRule>
    <cfRule type="dataBar" priority="1138">
      <dataBar>
        <cfvo type="min"/>
        <cfvo type="max"/>
        <color theme="1" tint="0.499984740745262"/>
      </dataBar>
      <extLst>
        <ext xmlns:x14="http://schemas.microsoft.com/office/spreadsheetml/2009/9/main" uri="{B025F937-C7B1-47D3-B67F-A62EFF666E3E}">
          <x14:id>{52311F48-6ACA-2D44-8716-ADB5CE0BB0FE}</x14:id>
        </ext>
      </extLst>
    </cfRule>
    <cfRule type="dataBar" priority="1137">
      <dataBar showValue="0">
        <cfvo type="min"/>
        <cfvo type="max"/>
        <color theme="1" tint="0.499984740745262"/>
      </dataBar>
      <extLst>
        <ext xmlns:x14="http://schemas.microsoft.com/office/spreadsheetml/2009/9/main" uri="{B025F937-C7B1-47D3-B67F-A62EFF666E3E}">
          <x14:id>{89305878-9762-1D47-B93D-1553615AF79D}</x14:id>
        </ext>
      </extLst>
    </cfRule>
  </conditionalFormatting>
  <conditionalFormatting sqref="N1889:N1893">
    <cfRule type="dataBar" priority="1136">
      <dataBar>
        <cfvo type="min"/>
        <cfvo type="max"/>
        <color rgb="FF008AEF"/>
      </dataBar>
      <extLst>
        <ext xmlns:x14="http://schemas.microsoft.com/office/spreadsheetml/2009/9/main" uri="{B025F937-C7B1-47D3-B67F-A62EFF666E3E}">
          <x14:id>{A885BF8B-4547-1343-8DE5-7B1B8CB8F4AB}</x14:id>
        </ext>
      </extLst>
    </cfRule>
    <cfRule type="dataBar" priority="1135">
      <dataBar>
        <cfvo type="min"/>
        <cfvo type="max"/>
        <color theme="1" tint="0.499984740745262"/>
      </dataBar>
      <extLst>
        <ext xmlns:x14="http://schemas.microsoft.com/office/spreadsheetml/2009/9/main" uri="{B025F937-C7B1-47D3-B67F-A62EFF666E3E}">
          <x14:id>{5CA4B7FB-85AD-0B45-A758-B27039846F75}</x14:id>
        </ext>
      </extLst>
    </cfRule>
    <cfRule type="dataBar" priority="1134">
      <dataBar>
        <cfvo type="min"/>
        <cfvo type="max"/>
        <color theme="1" tint="0.499984740745262"/>
      </dataBar>
      <extLst>
        <ext xmlns:x14="http://schemas.microsoft.com/office/spreadsheetml/2009/9/main" uri="{B025F937-C7B1-47D3-B67F-A62EFF666E3E}">
          <x14:id>{29E95CEB-6C4C-9447-B21F-618177F032BF}</x14:id>
        </ext>
      </extLst>
    </cfRule>
    <cfRule type="dataBar" priority="1133">
      <dataBar>
        <cfvo type="min"/>
        <cfvo type="max"/>
        <color theme="1" tint="0.499984740745262"/>
      </dataBar>
      <extLst>
        <ext xmlns:x14="http://schemas.microsoft.com/office/spreadsheetml/2009/9/main" uri="{B025F937-C7B1-47D3-B67F-A62EFF666E3E}">
          <x14:id>{6DEC9DC0-459C-7C49-9D98-C542C58E84CA}</x14:id>
        </ext>
      </extLst>
    </cfRule>
    <cfRule type="dataBar" priority="1132">
      <dataBar showValue="0">
        <cfvo type="min"/>
        <cfvo type="max"/>
        <color theme="1" tint="0.499984740745262"/>
      </dataBar>
      <extLst>
        <ext xmlns:x14="http://schemas.microsoft.com/office/spreadsheetml/2009/9/main" uri="{B025F937-C7B1-47D3-B67F-A62EFF666E3E}">
          <x14:id>{7F656512-42AE-D042-906B-EE19F69CD14B}</x14:id>
        </ext>
      </extLst>
    </cfRule>
  </conditionalFormatting>
  <conditionalFormatting sqref="N1895:N1918">
    <cfRule type="dataBar" priority="1131">
      <dataBar>
        <cfvo type="min"/>
        <cfvo type="max"/>
        <color rgb="FF008AEF"/>
      </dataBar>
      <extLst>
        <ext xmlns:x14="http://schemas.microsoft.com/office/spreadsheetml/2009/9/main" uri="{B025F937-C7B1-47D3-B67F-A62EFF666E3E}">
          <x14:id>{C5F9BF40-16D0-E142-9EE2-203B85FBDC86}</x14:id>
        </ext>
      </extLst>
    </cfRule>
    <cfRule type="dataBar" priority="1130">
      <dataBar>
        <cfvo type="min"/>
        <cfvo type="max"/>
        <color theme="1" tint="0.499984740745262"/>
      </dataBar>
      <extLst>
        <ext xmlns:x14="http://schemas.microsoft.com/office/spreadsheetml/2009/9/main" uri="{B025F937-C7B1-47D3-B67F-A62EFF666E3E}">
          <x14:id>{BB46BA12-33C5-6245-AE13-E2D63872065B}</x14:id>
        </ext>
      </extLst>
    </cfRule>
    <cfRule type="dataBar" priority="1129">
      <dataBar>
        <cfvo type="min"/>
        <cfvo type="max"/>
        <color theme="1" tint="0.499984740745262"/>
      </dataBar>
      <extLst>
        <ext xmlns:x14="http://schemas.microsoft.com/office/spreadsheetml/2009/9/main" uri="{B025F937-C7B1-47D3-B67F-A62EFF666E3E}">
          <x14:id>{9018948C-3FEA-6342-9D6A-65DE48F0FFB2}</x14:id>
        </ext>
      </extLst>
    </cfRule>
    <cfRule type="dataBar" priority="1128">
      <dataBar>
        <cfvo type="min"/>
        <cfvo type="max"/>
        <color theme="1" tint="0.499984740745262"/>
      </dataBar>
      <extLst>
        <ext xmlns:x14="http://schemas.microsoft.com/office/spreadsheetml/2009/9/main" uri="{B025F937-C7B1-47D3-B67F-A62EFF666E3E}">
          <x14:id>{0EC94D4F-9B81-7449-AAC9-470194F71686}</x14:id>
        </ext>
      </extLst>
    </cfRule>
    <cfRule type="dataBar" priority="1127">
      <dataBar showValue="0">
        <cfvo type="min"/>
        <cfvo type="max"/>
        <color theme="1" tint="0.499984740745262"/>
      </dataBar>
      <extLst>
        <ext xmlns:x14="http://schemas.microsoft.com/office/spreadsheetml/2009/9/main" uri="{B025F937-C7B1-47D3-B67F-A62EFF666E3E}">
          <x14:id>{FBAE0894-A3DF-EF4F-BE7A-FDD158631A54}</x14:id>
        </ext>
      </extLst>
    </cfRule>
  </conditionalFormatting>
  <conditionalFormatting sqref="N1920:N1922">
    <cfRule type="dataBar" priority="1126">
      <dataBar>
        <cfvo type="min"/>
        <cfvo type="max"/>
        <color rgb="FF008AEF"/>
      </dataBar>
      <extLst>
        <ext xmlns:x14="http://schemas.microsoft.com/office/spreadsheetml/2009/9/main" uri="{B025F937-C7B1-47D3-B67F-A62EFF666E3E}">
          <x14:id>{170E3AB9-84C1-D444-9CC1-C063ABEA1871}</x14:id>
        </ext>
      </extLst>
    </cfRule>
    <cfRule type="dataBar" priority="1125">
      <dataBar>
        <cfvo type="min"/>
        <cfvo type="max"/>
        <color theme="1" tint="0.499984740745262"/>
      </dataBar>
      <extLst>
        <ext xmlns:x14="http://schemas.microsoft.com/office/spreadsheetml/2009/9/main" uri="{B025F937-C7B1-47D3-B67F-A62EFF666E3E}">
          <x14:id>{58AD1E9E-2BDD-3A45-963D-4B572AD1B2C5}</x14:id>
        </ext>
      </extLst>
    </cfRule>
    <cfRule type="dataBar" priority="1124">
      <dataBar>
        <cfvo type="min"/>
        <cfvo type="max"/>
        <color theme="1" tint="0.499984740745262"/>
      </dataBar>
      <extLst>
        <ext xmlns:x14="http://schemas.microsoft.com/office/spreadsheetml/2009/9/main" uri="{B025F937-C7B1-47D3-B67F-A62EFF666E3E}">
          <x14:id>{B22F38F9-3A48-E649-A499-7BFB127F790A}</x14:id>
        </ext>
      </extLst>
    </cfRule>
    <cfRule type="dataBar" priority="1123">
      <dataBar>
        <cfvo type="min"/>
        <cfvo type="max"/>
        <color theme="1" tint="0.499984740745262"/>
      </dataBar>
      <extLst>
        <ext xmlns:x14="http://schemas.microsoft.com/office/spreadsheetml/2009/9/main" uri="{B025F937-C7B1-47D3-B67F-A62EFF666E3E}">
          <x14:id>{566964B8-CB15-8A4C-9B13-497EEF6BEC62}</x14:id>
        </ext>
      </extLst>
    </cfRule>
    <cfRule type="dataBar" priority="1122">
      <dataBar showValue="0">
        <cfvo type="min"/>
        <cfvo type="max"/>
        <color theme="1" tint="0.499984740745262"/>
      </dataBar>
      <extLst>
        <ext xmlns:x14="http://schemas.microsoft.com/office/spreadsheetml/2009/9/main" uri="{B025F937-C7B1-47D3-B67F-A62EFF666E3E}">
          <x14:id>{E5925955-FD03-914C-89DA-499FD99FE8DB}</x14:id>
        </ext>
      </extLst>
    </cfRule>
  </conditionalFormatting>
  <conditionalFormatting sqref="N1924:N1940">
    <cfRule type="dataBar" priority="1121">
      <dataBar>
        <cfvo type="min"/>
        <cfvo type="max"/>
        <color rgb="FF008AEF"/>
      </dataBar>
      <extLst>
        <ext xmlns:x14="http://schemas.microsoft.com/office/spreadsheetml/2009/9/main" uri="{B025F937-C7B1-47D3-B67F-A62EFF666E3E}">
          <x14:id>{67FC4DD0-BCAD-DF40-9629-C51FF638E394}</x14:id>
        </ext>
      </extLst>
    </cfRule>
    <cfRule type="dataBar" priority="1120">
      <dataBar>
        <cfvo type="min"/>
        <cfvo type="max"/>
        <color theme="1" tint="0.499984740745262"/>
      </dataBar>
      <extLst>
        <ext xmlns:x14="http://schemas.microsoft.com/office/spreadsheetml/2009/9/main" uri="{B025F937-C7B1-47D3-B67F-A62EFF666E3E}">
          <x14:id>{445726AD-57CF-CB44-B338-CBFAF175E374}</x14:id>
        </ext>
      </extLst>
    </cfRule>
    <cfRule type="dataBar" priority="1119">
      <dataBar>
        <cfvo type="min"/>
        <cfvo type="max"/>
        <color theme="1" tint="0.499984740745262"/>
      </dataBar>
      <extLst>
        <ext xmlns:x14="http://schemas.microsoft.com/office/spreadsheetml/2009/9/main" uri="{B025F937-C7B1-47D3-B67F-A62EFF666E3E}">
          <x14:id>{57E797EB-BFCB-FA48-9838-645445379231}</x14:id>
        </ext>
      </extLst>
    </cfRule>
    <cfRule type="dataBar" priority="1118">
      <dataBar>
        <cfvo type="min"/>
        <cfvo type="max"/>
        <color theme="1" tint="0.499984740745262"/>
      </dataBar>
      <extLst>
        <ext xmlns:x14="http://schemas.microsoft.com/office/spreadsheetml/2009/9/main" uri="{B025F937-C7B1-47D3-B67F-A62EFF666E3E}">
          <x14:id>{EC0B9D05-9270-5049-87B5-7ABF02055DD9}</x14:id>
        </ext>
      </extLst>
    </cfRule>
    <cfRule type="dataBar" priority="1117">
      <dataBar showValue="0">
        <cfvo type="min"/>
        <cfvo type="max"/>
        <color theme="1" tint="0.499984740745262"/>
      </dataBar>
      <extLst>
        <ext xmlns:x14="http://schemas.microsoft.com/office/spreadsheetml/2009/9/main" uri="{B025F937-C7B1-47D3-B67F-A62EFF666E3E}">
          <x14:id>{79A736C9-4627-E548-9DC9-9F2FE18B1E1F}</x14:id>
        </ext>
      </extLst>
    </cfRule>
  </conditionalFormatting>
  <conditionalFormatting sqref="N1942:N1944">
    <cfRule type="dataBar" priority="1116">
      <dataBar>
        <cfvo type="min"/>
        <cfvo type="max"/>
        <color rgb="FF008AEF"/>
      </dataBar>
      <extLst>
        <ext xmlns:x14="http://schemas.microsoft.com/office/spreadsheetml/2009/9/main" uri="{B025F937-C7B1-47D3-B67F-A62EFF666E3E}">
          <x14:id>{1194D932-59CD-4442-B476-A4F9C0807BC3}</x14:id>
        </ext>
      </extLst>
    </cfRule>
    <cfRule type="dataBar" priority="1115">
      <dataBar>
        <cfvo type="min"/>
        <cfvo type="max"/>
        <color theme="1" tint="0.499984740745262"/>
      </dataBar>
      <extLst>
        <ext xmlns:x14="http://schemas.microsoft.com/office/spreadsheetml/2009/9/main" uri="{B025F937-C7B1-47D3-B67F-A62EFF666E3E}">
          <x14:id>{6027BBA0-D23D-714D-94EC-A1D6EB436619}</x14:id>
        </ext>
      </extLst>
    </cfRule>
    <cfRule type="dataBar" priority="1114">
      <dataBar>
        <cfvo type="min"/>
        <cfvo type="max"/>
        <color theme="1" tint="0.499984740745262"/>
      </dataBar>
      <extLst>
        <ext xmlns:x14="http://schemas.microsoft.com/office/spreadsheetml/2009/9/main" uri="{B025F937-C7B1-47D3-B67F-A62EFF666E3E}">
          <x14:id>{8BB6460D-C2F6-7646-8C84-FBD101302C97}</x14:id>
        </ext>
      </extLst>
    </cfRule>
    <cfRule type="dataBar" priority="1113">
      <dataBar>
        <cfvo type="min"/>
        <cfvo type="max"/>
        <color theme="1" tint="0.499984740745262"/>
      </dataBar>
      <extLst>
        <ext xmlns:x14="http://schemas.microsoft.com/office/spreadsheetml/2009/9/main" uri="{B025F937-C7B1-47D3-B67F-A62EFF666E3E}">
          <x14:id>{F49FE0CB-BC08-194A-8DB5-5FABC731B53E}</x14:id>
        </ext>
      </extLst>
    </cfRule>
    <cfRule type="dataBar" priority="1112">
      <dataBar showValue="0">
        <cfvo type="min"/>
        <cfvo type="max"/>
        <color theme="1" tint="0.499984740745262"/>
      </dataBar>
      <extLst>
        <ext xmlns:x14="http://schemas.microsoft.com/office/spreadsheetml/2009/9/main" uri="{B025F937-C7B1-47D3-B67F-A62EFF666E3E}">
          <x14:id>{4EDD7715-9858-2C47-9375-88364653FEBB}</x14:id>
        </ext>
      </extLst>
    </cfRule>
  </conditionalFormatting>
  <conditionalFormatting sqref="N1946:N1957">
    <cfRule type="dataBar" priority="1111">
      <dataBar>
        <cfvo type="min"/>
        <cfvo type="max"/>
        <color rgb="FF008AEF"/>
      </dataBar>
      <extLst>
        <ext xmlns:x14="http://schemas.microsoft.com/office/spreadsheetml/2009/9/main" uri="{B025F937-C7B1-47D3-B67F-A62EFF666E3E}">
          <x14:id>{066DACF4-CBCE-8D42-BE53-C3AD3C39277A}</x14:id>
        </ext>
      </extLst>
    </cfRule>
    <cfRule type="dataBar" priority="1110">
      <dataBar>
        <cfvo type="min"/>
        <cfvo type="max"/>
        <color theme="1" tint="0.499984740745262"/>
      </dataBar>
      <extLst>
        <ext xmlns:x14="http://schemas.microsoft.com/office/spreadsheetml/2009/9/main" uri="{B025F937-C7B1-47D3-B67F-A62EFF666E3E}">
          <x14:id>{465422F6-F7C4-784A-B4EA-1928F1CF6644}</x14:id>
        </ext>
      </extLst>
    </cfRule>
    <cfRule type="dataBar" priority="1109">
      <dataBar>
        <cfvo type="min"/>
        <cfvo type="max"/>
        <color theme="1" tint="0.499984740745262"/>
      </dataBar>
      <extLst>
        <ext xmlns:x14="http://schemas.microsoft.com/office/spreadsheetml/2009/9/main" uri="{B025F937-C7B1-47D3-B67F-A62EFF666E3E}">
          <x14:id>{794DCCC8-D48E-7F4C-B52C-1E53E9F1B8A5}</x14:id>
        </ext>
      </extLst>
    </cfRule>
    <cfRule type="dataBar" priority="1108">
      <dataBar>
        <cfvo type="min"/>
        <cfvo type="max"/>
        <color theme="1" tint="0.499984740745262"/>
      </dataBar>
      <extLst>
        <ext xmlns:x14="http://schemas.microsoft.com/office/spreadsheetml/2009/9/main" uri="{B025F937-C7B1-47D3-B67F-A62EFF666E3E}">
          <x14:id>{267A77A3-5425-9E41-9A92-BC43D2535AF9}</x14:id>
        </ext>
      </extLst>
    </cfRule>
    <cfRule type="dataBar" priority="1107">
      <dataBar showValue="0">
        <cfvo type="min"/>
        <cfvo type="max"/>
        <color theme="1" tint="0.499984740745262"/>
      </dataBar>
      <extLst>
        <ext xmlns:x14="http://schemas.microsoft.com/office/spreadsheetml/2009/9/main" uri="{B025F937-C7B1-47D3-B67F-A62EFF666E3E}">
          <x14:id>{9368F4FF-32E4-064D-B9BC-E03D92D394BB}</x14:id>
        </ext>
      </extLst>
    </cfRule>
  </conditionalFormatting>
  <conditionalFormatting sqref="N1959:N1970">
    <cfRule type="dataBar" priority="1103">
      <dataBar>
        <cfvo type="min"/>
        <cfvo type="max"/>
        <color theme="1" tint="0.499984740745262"/>
      </dataBar>
      <extLst>
        <ext xmlns:x14="http://schemas.microsoft.com/office/spreadsheetml/2009/9/main" uri="{B025F937-C7B1-47D3-B67F-A62EFF666E3E}">
          <x14:id>{BABCFAC6-98C3-7249-81A6-ED681861331B}</x14:id>
        </ext>
      </extLst>
    </cfRule>
    <cfRule type="dataBar" priority="1105">
      <dataBar>
        <cfvo type="min"/>
        <cfvo type="max"/>
        <color theme="1" tint="0.499984740745262"/>
      </dataBar>
      <extLst>
        <ext xmlns:x14="http://schemas.microsoft.com/office/spreadsheetml/2009/9/main" uri="{B025F937-C7B1-47D3-B67F-A62EFF666E3E}">
          <x14:id>{C238B2D8-3DD3-CF47-A964-FD4349769F8D}</x14:id>
        </ext>
      </extLst>
    </cfRule>
    <cfRule type="dataBar" priority="1104">
      <dataBar>
        <cfvo type="min"/>
        <cfvo type="max"/>
        <color theme="1" tint="0.499984740745262"/>
      </dataBar>
      <extLst>
        <ext xmlns:x14="http://schemas.microsoft.com/office/spreadsheetml/2009/9/main" uri="{B025F937-C7B1-47D3-B67F-A62EFF666E3E}">
          <x14:id>{27BB5CF2-6A6C-2F4E-BFB0-5764BF4E1DCA}</x14:id>
        </ext>
      </extLst>
    </cfRule>
    <cfRule type="dataBar" priority="1106">
      <dataBar>
        <cfvo type="min"/>
        <cfvo type="max"/>
        <color rgb="FF008AEF"/>
      </dataBar>
      <extLst>
        <ext xmlns:x14="http://schemas.microsoft.com/office/spreadsheetml/2009/9/main" uri="{B025F937-C7B1-47D3-B67F-A62EFF666E3E}">
          <x14:id>{22F8F2C4-73E2-3640-AF99-B3650845A0AB}</x14:id>
        </ext>
      </extLst>
    </cfRule>
    <cfRule type="dataBar" priority="1102">
      <dataBar showValue="0">
        <cfvo type="min"/>
        <cfvo type="max"/>
        <color theme="1" tint="0.499984740745262"/>
      </dataBar>
      <extLst>
        <ext xmlns:x14="http://schemas.microsoft.com/office/spreadsheetml/2009/9/main" uri="{B025F937-C7B1-47D3-B67F-A62EFF666E3E}">
          <x14:id>{B7B94020-C4CF-AA4B-96DB-5ED98886BC15}</x14:id>
        </ext>
      </extLst>
    </cfRule>
  </conditionalFormatting>
  <conditionalFormatting sqref="N1972:N1985">
    <cfRule type="dataBar" priority="1101">
      <dataBar>
        <cfvo type="min"/>
        <cfvo type="max"/>
        <color rgb="FF008AEF"/>
      </dataBar>
      <extLst>
        <ext xmlns:x14="http://schemas.microsoft.com/office/spreadsheetml/2009/9/main" uri="{B025F937-C7B1-47D3-B67F-A62EFF666E3E}">
          <x14:id>{F15F4816-12EE-B444-865B-757A46BFEA21}</x14:id>
        </ext>
      </extLst>
    </cfRule>
    <cfRule type="dataBar" priority="1100">
      <dataBar>
        <cfvo type="min"/>
        <cfvo type="max"/>
        <color theme="1" tint="0.499984740745262"/>
      </dataBar>
      <extLst>
        <ext xmlns:x14="http://schemas.microsoft.com/office/spreadsheetml/2009/9/main" uri="{B025F937-C7B1-47D3-B67F-A62EFF666E3E}">
          <x14:id>{17C98575-959C-8049-B3BD-6C5CC362F5B4}</x14:id>
        </ext>
      </extLst>
    </cfRule>
    <cfRule type="dataBar" priority="1099">
      <dataBar>
        <cfvo type="min"/>
        <cfvo type="max"/>
        <color theme="1" tint="0.499984740745262"/>
      </dataBar>
      <extLst>
        <ext xmlns:x14="http://schemas.microsoft.com/office/spreadsheetml/2009/9/main" uri="{B025F937-C7B1-47D3-B67F-A62EFF666E3E}">
          <x14:id>{BC67ABC8-B751-A341-B4A1-2203D1E55CA1}</x14:id>
        </ext>
      </extLst>
    </cfRule>
    <cfRule type="dataBar" priority="1098">
      <dataBar>
        <cfvo type="min"/>
        <cfvo type="max"/>
        <color theme="1" tint="0.499984740745262"/>
      </dataBar>
      <extLst>
        <ext xmlns:x14="http://schemas.microsoft.com/office/spreadsheetml/2009/9/main" uri="{B025F937-C7B1-47D3-B67F-A62EFF666E3E}">
          <x14:id>{287DEBC4-DF75-6140-B10F-31E6C1CFB726}</x14:id>
        </ext>
      </extLst>
    </cfRule>
    <cfRule type="dataBar" priority="1097">
      <dataBar showValue="0">
        <cfvo type="min"/>
        <cfvo type="max"/>
        <color theme="1" tint="0.499984740745262"/>
      </dataBar>
      <extLst>
        <ext xmlns:x14="http://schemas.microsoft.com/office/spreadsheetml/2009/9/main" uri="{B025F937-C7B1-47D3-B67F-A62EFF666E3E}">
          <x14:id>{3BEFCAA8-C92D-E240-A63C-34A60480E4E7}</x14:id>
        </ext>
      </extLst>
    </cfRule>
  </conditionalFormatting>
  <conditionalFormatting sqref="N1987:N2009">
    <cfRule type="dataBar" priority="1093">
      <dataBar>
        <cfvo type="min"/>
        <cfvo type="max"/>
        <color theme="1" tint="0.499984740745262"/>
      </dataBar>
      <extLst>
        <ext xmlns:x14="http://schemas.microsoft.com/office/spreadsheetml/2009/9/main" uri="{B025F937-C7B1-47D3-B67F-A62EFF666E3E}">
          <x14:id>{134FDB87-C7E8-1743-A0E5-FB76B78CDFEF}</x14:id>
        </ext>
      </extLst>
    </cfRule>
    <cfRule type="dataBar" priority="1095">
      <dataBar>
        <cfvo type="min"/>
        <cfvo type="max"/>
        <color theme="1" tint="0.499984740745262"/>
      </dataBar>
      <extLst>
        <ext xmlns:x14="http://schemas.microsoft.com/office/spreadsheetml/2009/9/main" uri="{B025F937-C7B1-47D3-B67F-A62EFF666E3E}">
          <x14:id>{381EA3EB-60FA-F542-B194-D45906574081}</x14:id>
        </ext>
      </extLst>
    </cfRule>
    <cfRule type="dataBar" priority="1094">
      <dataBar>
        <cfvo type="min"/>
        <cfvo type="max"/>
        <color theme="1" tint="0.499984740745262"/>
      </dataBar>
      <extLst>
        <ext xmlns:x14="http://schemas.microsoft.com/office/spreadsheetml/2009/9/main" uri="{B025F937-C7B1-47D3-B67F-A62EFF666E3E}">
          <x14:id>{A7BE0517-A5E7-DF47-9C0C-D680FDB71F65}</x14:id>
        </ext>
      </extLst>
    </cfRule>
    <cfRule type="dataBar" priority="1096">
      <dataBar>
        <cfvo type="min"/>
        <cfvo type="max"/>
        <color rgb="FF008AEF"/>
      </dataBar>
      <extLst>
        <ext xmlns:x14="http://schemas.microsoft.com/office/spreadsheetml/2009/9/main" uri="{B025F937-C7B1-47D3-B67F-A62EFF666E3E}">
          <x14:id>{D5D36617-4A08-C242-A7DC-8936CEDE7758}</x14:id>
        </ext>
      </extLst>
    </cfRule>
    <cfRule type="dataBar" priority="1092">
      <dataBar showValue="0">
        <cfvo type="min"/>
        <cfvo type="max"/>
        <color theme="1" tint="0.499984740745262"/>
      </dataBar>
      <extLst>
        <ext xmlns:x14="http://schemas.microsoft.com/office/spreadsheetml/2009/9/main" uri="{B025F937-C7B1-47D3-B67F-A62EFF666E3E}">
          <x14:id>{6222BBE2-69D7-7C4F-951A-73CC85E4F715}</x14:id>
        </ext>
      </extLst>
    </cfRule>
  </conditionalFormatting>
  <conditionalFormatting sqref="N2011:N2029">
    <cfRule type="dataBar" priority="1091">
      <dataBar>
        <cfvo type="min"/>
        <cfvo type="max"/>
        <color rgb="FF008AEF"/>
      </dataBar>
      <extLst>
        <ext xmlns:x14="http://schemas.microsoft.com/office/spreadsheetml/2009/9/main" uri="{B025F937-C7B1-47D3-B67F-A62EFF666E3E}">
          <x14:id>{AA9FF3E3-6C6D-2D45-82B4-FD4893113225}</x14:id>
        </ext>
      </extLst>
    </cfRule>
    <cfRule type="dataBar" priority="1090">
      <dataBar>
        <cfvo type="min"/>
        <cfvo type="max"/>
        <color theme="1" tint="0.499984740745262"/>
      </dataBar>
      <extLst>
        <ext xmlns:x14="http://schemas.microsoft.com/office/spreadsheetml/2009/9/main" uri="{B025F937-C7B1-47D3-B67F-A62EFF666E3E}">
          <x14:id>{61867575-247C-FB49-87B0-A028604CA363}</x14:id>
        </ext>
      </extLst>
    </cfRule>
    <cfRule type="dataBar" priority="1089">
      <dataBar>
        <cfvo type="min"/>
        <cfvo type="max"/>
        <color theme="1" tint="0.499984740745262"/>
      </dataBar>
      <extLst>
        <ext xmlns:x14="http://schemas.microsoft.com/office/spreadsheetml/2009/9/main" uri="{B025F937-C7B1-47D3-B67F-A62EFF666E3E}">
          <x14:id>{075A2419-28BB-1B49-8FCB-F61F7AFDED54}</x14:id>
        </ext>
      </extLst>
    </cfRule>
    <cfRule type="dataBar" priority="1088">
      <dataBar>
        <cfvo type="min"/>
        <cfvo type="max"/>
        <color theme="1" tint="0.499984740745262"/>
      </dataBar>
      <extLst>
        <ext xmlns:x14="http://schemas.microsoft.com/office/spreadsheetml/2009/9/main" uri="{B025F937-C7B1-47D3-B67F-A62EFF666E3E}">
          <x14:id>{F4E27C99-E138-B94A-B545-EED9200F73BD}</x14:id>
        </ext>
      </extLst>
    </cfRule>
    <cfRule type="dataBar" priority="1087">
      <dataBar showValue="0">
        <cfvo type="min"/>
        <cfvo type="max"/>
        <color theme="1" tint="0.499984740745262"/>
      </dataBar>
      <extLst>
        <ext xmlns:x14="http://schemas.microsoft.com/office/spreadsheetml/2009/9/main" uri="{B025F937-C7B1-47D3-B67F-A62EFF666E3E}">
          <x14:id>{44036A79-BB7D-0B40-9BD1-E7EC7BAB3245}</x14:id>
        </ext>
      </extLst>
    </cfRule>
  </conditionalFormatting>
  <conditionalFormatting sqref="N2032:N2033">
    <cfRule type="dataBar" priority="1086">
      <dataBar>
        <cfvo type="min"/>
        <cfvo type="max"/>
        <color rgb="FF008AEF"/>
      </dataBar>
      <extLst>
        <ext xmlns:x14="http://schemas.microsoft.com/office/spreadsheetml/2009/9/main" uri="{B025F937-C7B1-47D3-B67F-A62EFF666E3E}">
          <x14:id>{B9CC69A1-FC3F-904B-82B4-BFB4D0E54548}</x14:id>
        </ext>
      </extLst>
    </cfRule>
    <cfRule type="dataBar" priority="1085">
      <dataBar>
        <cfvo type="min"/>
        <cfvo type="max"/>
        <color theme="1" tint="0.499984740745262"/>
      </dataBar>
      <extLst>
        <ext xmlns:x14="http://schemas.microsoft.com/office/spreadsheetml/2009/9/main" uri="{B025F937-C7B1-47D3-B67F-A62EFF666E3E}">
          <x14:id>{0001F61D-6AC8-1E44-B70C-D5619892CD60}</x14:id>
        </ext>
      </extLst>
    </cfRule>
    <cfRule type="dataBar" priority="1084">
      <dataBar>
        <cfvo type="min"/>
        <cfvo type="max"/>
        <color theme="1" tint="0.499984740745262"/>
      </dataBar>
      <extLst>
        <ext xmlns:x14="http://schemas.microsoft.com/office/spreadsheetml/2009/9/main" uri="{B025F937-C7B1-47D3-B67F-A62EFF666E3E}">
          <x14:id>{CEF2AE2C-3EA4-E245-B6B7-E70DE6127DAF}</x14:id>
        </ext>
      </extLst>
    </cfRule>
    <cfRule type="dataBar" priority="1083">
      <dataBar>
        <cfvo type="min"/>
        <cfvo type="max"/>
        <color theme="1" tint="0.499984740745262"/>
      </dataBar>
      <extLst>
        <ext xmlns:x14="http://schemas.microsoft.com/office/spreadsheetml/2009/9/main" uri="{B025F937-C7B1-47D3-B67F-A62EFF666E3E}">
          <x14:id>{66F16E60-117E-604F-AD85-507DCBA608B0}</x14:id>
        </ext>
      </extLst>
    </cfRule>
    <cfRule type="dataBar" priority="1082">
      <dataBar showValue="0">
        <cfvo type="min"/>
        <cfvo type="max"/>
        <color theme="1" tint="0.499984740745262"/>
      </dataBar>
      <extLst>
        <ext xmlns:x14="http://schemas.microsoft.com/office/spreadsheetml/2009/9/main" uri="{B025F937-C7B1-47D3-B67F-A62EFF666E3E}">
          <x14:id>{30378029-A10A-8048-A9B3-2DD9A90BA681}</x14:id>
        </ext>
      </extLst>
    </cfRule>
  </conditionalFormatting>
  <conditionalFormatting sqref="N2035:N2039">
    <cfRule type="dataBar" priority="1078">
      <dataBar>
        <cfvo type="min"/>
        <cfvo type="max"/>
        <color theme="1" tint="0.499984740745262"/>
      </dataBar>
      <extLst>
        <ext xmlns:x14="http://schemas.microsoft.com/office/spreadsheetml/2009/9/main" uri="{B025F937-C7B1-47D3-B67F-A62EFF666E3E}">
          <x14:id>{FCD4879B-DF4D-A44B-9F07-5AC3428BA2A4}</x14:id>
        </ext>
      </extLst>
    </cfRule>
    <cfRule type="dataBar" priority="1080">
      <dataBar>
        <cfvo type="min"/>
        <cfvo type="max"/>
        <color theme="1" tint="0.499984740745262"/>
      </dataBar>
      <extLst>
        <ext xmlns:x14="http://schemas.microsoft.com/office/spreadsheetml/2009/9/main" uri="{B025F937-C7B1-47D3-B67F-A62EFF666E3E}">
          <x14:id>{ADD85AC1-3D85-3146-ACF5-F86C51CD6E5E}</x14:id>
        </ext>
      </extLst>
    </cfRule>
    <cfRule type="dataBar" priority="1079">
      <dataBar>
        <cfvo type="min"/>
        <cfvo type="max"/>
        <color theme="1" tint="0.499984740745262"/>
      </dataBar>
      <extLst>
        <ext xmlns:x14="http://schemas.microsoft.com/office/spreadsheetml/2009/9/main" uri="{B025F937-C7B1-47D3-B67F-A62EFF666E3E}">
          <x14:id>{75CFD1BC-61CE-F946-913D-C8E0CF04CDA3}</x14:id>
        </ext>
      </extLst>
    </cfRule>
    <cfRule type="dataBar" priority="1081">
      <dataBar>
        <cfvo type="min"/>
        <cfvo type="max"/>
        <color rgb="FF008AEF"/>
      </dataBar>
      <extLst>
        <ext xmlns:x14="http://schemas.microsoft.com/office/spreadsheetml/2009/9/main" uri="{B025F937-C7B1-47D3-B67F-A62EFF666E3E}">
          <x14:id>{F9856B36-FAA1-E44D-8773-DB3DCFE28AF2}</x14:id>
        </ext>
      </extLst>
    </cfRule>
    <cfRule type="dataBar" priority="1077">
      <dataBar showValue="0">
        <cfvo type="min"/>
        <cfvo type="max"/>
        <color theme="1" tint="0.499984740745262"/>
      </dataBar>
      <extLst>
        <ext xmlns:x14="http://schemas.microsoft.com/office/spreadsheetml/2009/9/main" uri="{B025F937-C7B1-47D3-B67F-A62EFF666E3E}">
          <x14:id>{B5683242-B16C-EE49-8EDC-89917C3B9314}</x14:id>
        </ext>
      </extLst>
    </cfRule>
  </conditionalFormatting>
  <conditionalFormatting sqref="N2041:N2050">
    <cfRule type="dataBar" priority="1076">
      <dataBar>
        <cfvo type="min"/>
        <cfvo type="max"/>
        <color rgb="FF008AEF"/>
      </dataBar>
      <extLst>
        <ext xmlns:x14="http://schemas.microsoft.com/office/spreadsheetml/2009/9/main" uri="{B025F937-C7B1-47D3-B67F-A62EFF666E3E}">
          <x14:id>{CF03FD41-6BE7-AB47-824E-1347B3E1BB51}</x14:id>
        </ext>
      </extLst>
    </cfRule>
    <cfRule type="dataBar" priority="1075">
      <dataBar>
        <cfvo type="min"/>
        <cfvo type="max"/>
        <color theme="1" tint="0.499984740745262"/>
      </dataBar>
      <extLst>
        <ext xmlns:x14="http://schemas.microsoft.com/office/spreadsheetml/2009/9/main" uri="{B025F937-C7B1-47D3-B67F-A62EFF666E3E}">
          <x14:id>{10BE580A-4E4F-274B-89B2-0EB4AA3DEB69}</x14:id>
        </ext>
      </extLst>
    </cfRule>
    <cfRule type="dataBar" priority="1074">
      <dataBar>
        <cfvo type="min"/>
        <cfvo type="max"/>
        <color theme="1" tint="0.499984740745262"/>
      </dataBar>
      <extLst>
        <ext xmlns:x14="http://schemas.microsoft.com/office/spreadsheetml/2009/9/main" uri="{B025F937-C7B1-47D3-B67F-A62EFF666E3E}">
          <x14:id>{361B75A1-62A4-1E49-80E9-5273C949A450}</x14:id>
        </ext>
      </extLst>
    </cfRule>
    <cfRule type="dataBar" priority="1073">
      <dataBar>
        <cfvo type="min"/>
        <cfvo type="max"/>
        <color theme="1" tint="0.499984740745262"/>
      </dataBar>
      <extLst>
        <ext xmlns:x14="http://schemas.microsoft.com/office/spreadsheetml/2009/9/main" uri="{B025F937-C7B1-47D3-B67F-A62EFF666E3E}">
          <x14:id>{32240846-2C01-7647-A6B2-44F83A374C6F}</x14:id>
        </ext>
      </extLst>
    </cfRule>
    <cfRule type="dataBar" priority="1072">
      <dataBar showValue="0">
        <cfvo type="min"/>
        <cfvo type="max"/>
        <color theme="1" tint="0.499984740745262"/>
      </dataBar>
      <extLst>
        <ext xmlns:x14="http://schemas.microsoft.com/office/spreadsheetml/2009/9/main" uri="{B025F937-C7B1-47D3-B67F-A62EFF666E3E}">
          <x14:id>{2D54DE0A-16F2-8741-849C-04A1CB61FD24}</x14:id>
        </ext>
      </extLst>
    </cfRule>
  </conditionalFormatting>
  <conditionalFormatting sqref="N2052:N2053">
    <cfRule type="dataBar" priority="1071">
      <dataBar>
        <cfvo type="min"/>
        <cfvo type="max"/>
        <color rgb="FF008AEF"/>
      </dataBar>
      <extLst>
        <ext xmlns:x14="http://schemas.microsoft.com/office/spreadsheetml/2009/9/main" uri="{B025F937-C7B1-47D3-B67F-A62EFF666E3E}">
          <x14:id>{EBF4EF2E-1018-B74E-AE1C-80E340144108}</x14:id>
        </ext>
      </extLst>
    </cfRule>
    <cfRule type="dataBar" priority="1070">
      <dataBar>
        <cfvo type="min"/>
        <cfvo type="max"/>
        <color theme="1" tint="0.499984740745262"/>
      </dataBar>
      <extLst>
        <ext xmlns:x14="http://schemas.microsoft.com/office/spreadsheetml/2009/9/main" uri="{B025F937-C7B1-47D3-B67F-A62EFF666E3E}">
          <x14:id>{19F3E635-AA4E-4141-87C4-B5794BFE18BD}</x14:id>
        </ext>
      </extLst>
    </cfRule>
    <cfRule type="dataBar" priority="1069">
      <dataBar>
        <cfvo type="min"/>
        <cfvo type="max"/>
        <color theme="1" tint="0.499984740745262"/>
      </dataBar>
      <extLst>
        <ext xmlns:x14="http://schemas.microsoft.com/office/spreadsheetml/2009/9/main" uri="{B025F937-C7B1-47D3-B67F-A62EFF666E3E}">
          <x14:id>{1C6876BA-A17A-C545-8EE0-7D28FA3A9A15}</x14:id>
        </ext>
      </extLst>
    </cfRule>
    <cfRule type="dataBar" priority="1068">
      <dataBar>
        <cfvo type="min"/>
        <cfvo type="max"/>
        <color theme="1" tint="0.499984740745262"/>
      </dataBar>
      <extLst>
        <ext xmlns:x14="http://schemas.microsoft.com/office/spreadsheetml/2009/9/main" uri="{B025F937-C7B1-47D3-B67F-A62EFF666E3E}">
          <x14:id>{5F3384A4-D271-D443-B736-36D2BE68C914}</x14:id>
        </ext>
      </extLst>
    </cfRule>
    <cfRule type="dataBar" priority="1067">
      <dataBar showValue="0">
        <cfvo type="min"/>
        <cfvo type="max"/>
        <color theme="1" tint="0.499984740745262"/>
      </dataBar>
      <extLst>
        <ext xmlns:x14="http://schemas.microsoft.com/office/spreadsheetml/2009/9/main" uri="{B025F937-C7B1-47D3-B67F-A62EFF666E3E}">
          <x14:id>{3C054438-6131-0C45-9C86-FBABEDEA93FA}</x14:id>
        </ext>
      </extLst>
    </cfRule>
  </conditionalFormatting>
  <conditionalFormatting sqref="N2055">
    <cfRule type="dataBar" priority="1066">
      <dataBar>
        <cfvo type="min"/>
        <cfvo type="max"/>
        <color rgb="FF008AEF"/>
      </dataBar>
      <extLst>
        <ext xmlns:x14="http://schemas.microsoft.com/office/spreadsheetml/2009/9/main" uri="{B025F937-C7B1-47D3-B67F-A62EFF666E3E}">
          <x14:id>{F79F5AB1-4F46-0D45-8C0A-983734031CE2}</x14:id>
        </ext>
      </extLst>
    </cfRule>
    <cfRule type="dataBar" priority="1065">
      <dataBar>
        <cfvo type="min"/>
        <cfvo type="max"/>
        <color theme="1" tint="0.499984740745262"/>
      </dataBar>
      <extLst>
        <ext xmlns:x14="http://schemas.microsoft.com/office/spreadsheetml/2009/9/main" uri="{B025F937-C7B1-47D3-B67F-A62EFF666E3E}">
          <x14:id>{09EAEEC6-EEB0-FD47-8822-5FA8C6FBEB10}</x14:id>
        </ext>
      </extLst>
    </cfRule>
    <cfRule type="dataBar" priority="1064">
      <dataBar>
        <cfvo type="min"/>
        <cfvo type="max"/>
        <color theme="1" tint="0.499984740745262"/>
      </dataBar>
      <extLst>
        <ext xmlns:x14="http://schemas.microsoft.com/office/spreadsheetml/2009/9/main" uri="{B025F937-C7B1-47D3-B67F-A62EFF666E3E}">
          <x14:id>{B1715E81-4A59-D540-85A6-180B8A410CE2}</x14:id>
        </ext>
      </extLst>
    </cfRule>
    <cfRule type="dataBar" priority="1063">
      <dataBar>
        <cfvo type="min"/>
        <cfvo type="max"/>
        <color theme="1" tint="0.499984740745262"/>
      </dataBar>
      <extLst>
        <ext xmlns:x14="http://schemas.microsoft.com/office/spreadsheetml/2009/9/main" uri="{B025F937-C7B1-47D3-B67F-A62EFF666E3E}">
          <x14:id>{14676487-90BD-9845-B202-54411FE80AA6}</x14:id>
        </ext>
      </extLst>
    </cfRule>
    <cfRule type="dataBar" priority="1062">
      <dataBar showValue="0">
        <cfvo type="min"/>
        <cfvo type="max"/>
        <color theme="1" tint="0.499984740745262"/>
      </dataBar>
      <extLst>
        <ext xmlns:x14="http://schemas.microsoft.com/office/spreadsheetml/2009/9/main" uri="{B025F937-C7B1-47D3-B67F-A62EFF666E3E}">
          <x14:id>{10C2642B-5471-FD45-BD8F-4805AC0D5FC0}</x14:id>
        </ext>
      </extLst>
    </cfRule>
  </conditionalFormatting>
  <conditionalFormatting sqref="N2057:N2080">
    <cfRule type="dataBar" priority="1061">
      <dataBar>
        <cfvo type="min"/>
        <cfvo type="max"/>
        <color rgb="FF008AEF"/>
      </dataBar>
      <extLst>
        <ext xmlns:x14="http://schemas.microsoft.com/office/spreadsheetml/2009/9/main" uri="{B025F937-C7B1-47D3-B67F-A62EFF666E3E}">
          <x14:id>{ECED2383-99BA-EB41-B8F4-84C865A9F107}</x14:id>
        </ext>
      </extLst>
    </cfRule>
    <cfRule type="dataBar" priority="1060">
      <dataBar>
        <cfvo type="min"/>
        <cfvo type="max"/>
        <color theme="1" tint="0.499984740745262"/>
      </dataBar>
      <extLst>
        <ext xmlns:x14="http://schemas.microsoft.com/office/spreadsheetml/2009/9/main" uri="{B025F937-C7B1-47D3-B67F-A62EFF666E3E}">
          <x14:id>{335C856E-783A-DE48-97FC-8C1FFE9C79B9}</x14:id>
        </ext>
      </extLst>
    </cfRule>
    <cfRule type="dataBar" priority="1059">
      <dataBar>
        <cfvo type="min"/>
        <cfvo type="max"/>
        <color theme="1" tint="0.499984740745262"/>
      </dataBar>
      <extLst>
        <ext xmlns:x14="http://schemas.microsoft.com/office/spreadsheetml/2009/9/main" uri="{B025F937-C7B1-47D3-B67F-A62EFF666E3E}">
          <x14:id>{545DC716-2225-4240-9A22-28423ECB2139}</x14:id>
        </ext>
      </extLst>
    </cfRule>
    <cfRule type="dataBar" priority="1058">
      <dataBar>
        <cfvo type="min"/>
        <cfvo type="max"/>
        <color theme="1" tint="0.499984740745262"/>
      </dataBar>
      <extLst>
        <ext xmlns:x14="http://schemas.microsoft.com/office/spreadsheetml/2009/9/main" uri="{B025F937-C7B1-47D3-B67F-A62EFF666E3E}">
          <x14:id>{2C46CB15-9353-A040-922C-B7C3CD4E6C5A}</x14:id>
        </ext>
      </extLst>
    </cfRule>
    <cfRule type="dataBar" priority="1057">
      <dataBar showValue="0">
        <cfvo type="min"/>
        <cfvo type="max"/>
        <color theme="1" tint="0.499984740745262"/>
      </dataBar>
      <extLst>
        <ext xmlns:x14="http://schemas.microsoft.com/office/spreadsheetml/2009/9/main" uri="{B025F937-C7B1-47D3-B67F-A62EFF666E3E}">
          <x14:id>{019C6F27-3DC9-544F-ADDF-8EA9B3B805EE}</x14:id>
        </ext>
      </extLst>
    </cfRule>
  </conditionalFormatting>
  <conditionalFormatting sqref="N2082:N2091">
    <cfRule type="dataBar" priority="1056">
      <dataBar>
        <cfvo type="min"/>
        <cfvo type="max"/>
        <color rgb="FF008AEF"/>
      </dataBar>
      <extLst>
        <ext xmlns:x14="http://schemas.microsoft.com/office/spreadsheetml/2009/9/main" uri="{B025F937-C7B1-47D3-B67F-A62EFF666E3E}">
          <x14:id>{7D7730A4-844D-CE47-955E-53378C1B3331}</x14:id>
        </ext>
      </extLst>
    </cfRule>
    <cfRule type="dataBar" priority="1055">
      <dataBar>
        <cfvo type="min"/>
        <cfvo type="max"/>
        <color theme="1" tint="0.499984740745262"/>
      </dataBar>
      <extLst>
        <ext xmlns:x14="http://schemas.microsoft.com/office/spreadsheetml/2009/9/main" uri="{B025F937-C7B1-47D3-B67F-A62EFF666E3E}">
          <x14:id>{BD76C137-60A1-F143-9120-053806A0E126}</x14:id>
        </ext>
      </extLst>
    </cfRule>
    <cfRule type="dataBar" priority="1054">
      <dataBar>
        <cfvo type="min"/>
        <cfvo type="max"/>
        <color theme="1" tint="0.499984740745262"/>
      </dataBar>
      <extLst>
        <ext xmlns:x14="http://schemas.microsoft.com/office/spreadsheetml/2009/9/main" uri="{B025F937-C7B1-47D3-B67F-A62EFF666E3E}">
          <x14:id>{61516367-1F4B-4D48-9FAB-D4173E252514}</x14:id>
        </ext>
      </extLst>
    </cfRule>
    <cfRule type="dataBar" priority="1053">
      <dataBar>
        <cfvo type="min"/>
        <cfvo type="max"/>
        <color theme="1" tint="0.499984740745262"/>
      </dataBar>
      <extLst>
        <ext xmlns:x14="http://schemas.microsoft.com/office/spreadsheetml/2009/9/main" uri="{B025F937-C7B1-47D3-B67F-A62EFF666E3E}">
          <x14:id>{9884034C-3659-7949-8FF3-44B1532403C4}</x14:id>
        </ext>
      </extLst>
    </cfRule>
    <cfRule type="dataBar" priority="1052">
      <dataBar showValue="0">
        <cfvo type="min"/>
        <cfvo type="max"/>
        <color theme="1" tint="0.499984740745262"/>
      </dataBar>
      <extLst>
        <ext xmlns:x14="http://schemas.microsoft.com/office/spreadsheetml/2009/9/main" uri="{B025F937-C7B1-47D3-B67F-A62EFF666E3E}">
          <x14:id>{600969AE-EEA3-F443-B8CA-E3FD06E3A82E}</x14:id>
        </ext>
      </extLst>
    </cfRule>
  </conditionalFormatting>
  <conditionalFormatting sqref="N2093:N2099">
    <cfRule type="dataBar" priority="1049">
      <dataBar>
        <cfvo type="min"/>
        <cfvo type="max"/>
        <color theme="1" tint="0.499984740745262"/>
      </dataBar>
      <extLst>
        <ext xmlns:x14="http://schemas.microsoft.com/office/spreadsheetml/2009/9/main" uri="{B025F937-C7B1-47D3-B67F-A62EFF666E3E}">
          <x14:id>{B07D868D-7465-2849-BD25-5AB79BDE3759}</x14:id>
        </ext>
      </extLst>
    </cfRule>
    <cfRule type="dataBar" priority="1050">
      <dataBar>
        <cfvo type="min"/>
        <cfvo type="max"/>
        <color theme="1" tint="0.499984740745262"/>
      </dataBar>
      <extLst>
        <ext xmlns:x14="http://schemas.microsoft.com/office/spreadsheetml/2009/9/main" uri="{B025F937-C7B1-47D3-B67F-A62EFF666E3E}">
          <x14:id>{6759A565-41C1-804B-94CC-CCBACB49A202}</x14:id>
        </ext>
      </extLst>
    </cfRule>
    <cfRule type="dataBar" priority="1051">
      <dataBar>
        <cfvo type="min"/>
        <cfvo type="max"/>
        <color rgb="FF008AEF"/>
      </dataBar>
      <extLst>
        <ext xmlns:x14="http://schemas.microsoft.com/office/spreadsheetml/2009/9/main" uri="{B025F937-C7B1-47D3-B67F-A62EFF666E3E}">
          <x14:id>{5CF36467-6CCD-824F-B193-8CAB1EA3EE9B}</x14:id>
        </ext>
      </extLst>
    </cfRule>
    <cfRule type="dataBar" priority="1048">
      <dataBar>
        <cfvo type="min"/>
        <cfvo type="max"/>
        <color theme="1" tint="0.499984740745262"/>
      </dataBar>
      <extLst>
        <ext xmlns:x14="http://schemas.microsoft.com/office/spreadsheetml/2009/9/main" uri="{B025F937-C7B1-47D3-B67F-A62EFF666E3E}">
          <x14:id>{71140DE7-2C40-B848-887A-B6D3017A8E45}</x14:id>
        </ext>
      </extLst>
    </cfRule>
    <cfRule type="dataBar" priority="1047">
      <dataBar showValue="0">
        <cfvo type="min"/>
        <cfvo type="max"/>
        <color theme="1" tint="0.499984740745262"/>
      </dataBar>
      <extLst>
        <ext xmlns:x14="http://schemas.microsoft.com/office/spreadsheetml/2009/9/main" uri="{B025F937-C7B1-47D3-B67F-A62EFF666E3E}">
          <x14:id>{2E7A54F5-930D-5D41-BFE0-53738C42D61E}</x14:id>
        </ext>
      </extLst>
    </cfRule>
  </conditionalFormatting>
  <conditionalFormatting sqref="N2101:N2124">
    <cfRule type="dataBar" priority="1046">
      <dataBar>
        <cfvo type="min"/>
        <cfvo type="max"/>
        <color rgb="FF008AEF"/>
      </dataBar>
      <extLst>
        <ext xmlns:x14="http://schemas.microsoft.com/office/spreadsheetml/2009/9/main" uri="{B025F937-C7B1-47D3-B67F-A62EFF666E3E}">
          <x14:id>{7F9F3281-55D4-2843-B445-4919D410B4D2}</x14:id>
        </ext>
      </extLst>
    </cfRule>
    <cfRule type="dataBar" priority="1045">
      <dataBar>
        <cfvo type="min"/>
        <cfvo type="max"/>
        <color theme="1" tint="0.499984740745262"/>
      </dataBar>
      <extLst>
        <ext xmlns:x14="http://schemas.microsoft.com/office/spreadsheetml/2009/9/main" uri="{B025F937-C7B1-47D3-B67F-A62EFF666E3E}">
          <x14:id>{728A52A0-B118-7640-8977-2E065A9D7240}</x14:id>
        </ext>
      </extLst>
    </cfRule>
    <cfRule type="dataBar" priority="1044">
      <dataBar>
        <cfvo type="min"/>
        <cfvo type="max"/>
        <color theme="1" tint="0.499984740745262"/>
      </dataBar>
      <extLst>
        <ext xmlns:x14="http://schemas.microsoft.com/office/spreadsheetml/2009/9/main" uri="{B025F937-C7B1-47D3-B67F-A62EFF666E3E}">
          <x14:id>{0B5B96BD-3703-8E4D-87E2-799D08D90C38}</x14:id>
        </ext>
      </extLst>
    </cfRule>
    <cfRule type="dataBar" priority="1043">
      <dataBar>
        <cfvo type="min"/>
        <cfvo type="max"/>
        <color theme="1" tint="0.499984740745262"/>
      </dataBar>
      <extLst>
        <ext xmlns:x14="http://schemas.microsoft.com/office/spreadsheetml/2009/9/main" uri="{B025F937-C7B1-47D3-B67F-A62EFF666E3E}">
          <x14:id>{FD01DF70-8F9D-EA4B-9E98-45BDED47654B}</x14:id>
        </ext>
      </extLst>
    </cfRule>
    <cfRule type="dataBar" priority="1042">
      <dataBar showValue="0">
        <cfvo type="min"/>
        <cfvo type="max"/>
        <color theme="1" tint="0.499984740745262"/>
      </dataBar>
      <extLst>
        <ext xmlns:x14="http://schemas.microsoft.com/office/spreadsheetml/2009/9/main" uri="{B025F937-C7B1-47D3-B67F-A62EFF666E3E}">
          <x14:id>{8D425F78-A57A-9E4A-B948-BFC4CDC6035B}</x14:id>
        </ext>
      </extLst>
    </cfRule>
  </conditionalFormatting>
  <conditionalFormatting sqref="N2126:N2128">
    <cfRule type="dataBar" priority="1041">
      <dataBar>
        <cfvo type="min"/>
        <cfvo type="max"/>
        <color rgb="FF008AEF"/>
      </dataBar>
      <extLst>
        <ext xmlns:x14="http://schemas.microsoft.com/office/spreadsheetml/2009/9/main" uri="{B025F937-C7B1-47D3-B67F-A62EFF666E3E}">
          <x14:id>{FBA085D3-7327-B44C-B1E4-174900A50833}</x14:id>
        </ext>
      </extLst>
    </cfRule>
    <cfRule type="dataBar" priority="1040">
      <dataBar>
        <cfvo type="min"/>
        <cfvo type="max"/>
        <color theme="1" tint="0.499984740745262"/>
      </dataBar>
      <extLst>
        <ext xmlns:x14="http://schemas.microsoft.com/office/spreadsheetml/2009/9/main" uri="{B025F937-C7B1-47D3-B67F-A62EFF666E3E}">
          <x14:id>{F6EA3B1F-81AF-4549-8E91-EE08B56AD1C2}</x14:id>
        </ext>
      </extLst>
    </cfRule>
    <cfRule type="dataBar" priority="1039">
      <dataBar>
        <cfvo type="min"/>
        <cfvo type="max"/>
        <color theme="1" tint="0.499984740745262"/>
      </dataBar>
      <extLst>
        <ext xmlns:x14="http://schemas.microsoft.com/office/spreadsheetml/2009/9/main" uri="{B025F937-C7B1-47D3-B67F-A62EFF666E3E}">
          <x14:id>{43DC7C8A-B9A8-6E4C-9ED3-E25AB335F950}</x14:id>
        </ext>
      </extLst>
    </cfRule>
    <cfRule type="dataBar" priority="1038">
      <dataBar>
        <cfvo type="min"/>
        <cfvo type="max"/>
        <color theme="1" tint="0.499984740745262"/>
      </dataBar>
      <extLst>
        <ext xmlns:x14="http://schemas.microsoft.com/office/spreadsheetml/2009/9/main" uri="{B025F937-C7B1-47D3-B67F-A62EFF666E3E}">
          <x14:id>{77D042BB-A347-4C4F-979A-C371529C5254}</x14:id>
        </ext>
      </extLst>
    </cfRule>
    <cfRule type="dataBar" priority="1037">
      <dataBar showValue="0">
        <cfvo type="min"/>
        <cfvo type="max"/>
        <color theme="1" tint="0.499984740745262"/>
      </dataBar>
      <extLst>
        <ext xmlns:x14="http://schemas.microsoft.com/office/spreadsheetml/2009/9/main" uri="{B025F937-C7B1-47D3-B67F-A62EFF666E3E}">
          <x14:id>{DBE769D7-4237-AA45-958D-9AC203AAB54B}</x14:id>
        </ext>
      </extLst>
    </cfRule>
  </conditionalFormatting>
  <conditionalFormatting sqref="N2130:N2134">
    <cfRule type="dataBar" priority="1036">
      <dataBar>
        <cfvo type="min"/>
        <cfvo type="max"/>
        <color rgb="FF008AEF"/>
      </dataBar>
      <extLst>
        <ext xmlns:x14="http://schemas.microsoft.com/office/spreadsheetml/2009/9/main" uri="{B025F937-C7B1-47D3-B67F-A62EFF666E3E}">
          <x14:id>{6ECDCB8E-4D99-B94A-BC64-E1FBEE58EA03}</x14:id>
        </ext>
      </extLst>
    </cfRule>
    <cfRule type="dataBar" priority="1035">
      <dataBar>
        <cfvo type="min"/>
        <cfvo type="max"/>
        <color theme="1" tint="0.499984740745262"/>
      </dataBar>
      <extLst>
        <ext xmlns:x14="http://schemas.microsoft.com/office/spreadsheetml/2009/9/main" uri="{B025F937-C7B1-47D3-B67F-A62EFF666E3E}">
          <x14:id>{772F2C22-360A-7146-8A62-A1644AC61A89}</x14:id>
        </ext>
      </extLst>
    </cfRule>
    <cfRule type="dataBar" priority="1034">
      <dataBar>
        <cfvo type="min"/>
        <cfvo type="max"/>
        <color theme="1" tint="0.499984740745262"/>
      </dataBar>
      <extLst>
        <ext xmlns:x14="http://schemas.microsoft.com/office/spreadsheetml/2009/9/main" uri="{B025F937-C7B1-47D3-B67F-A62EFF666E3E}">
          <x14:id>{FA9064EC-B32A-8049-9228-F5C5DC31A792}</x14:id>
        </ext>
      </extLst>
    </cfRule>
    <cfRule type="dataBar" priority="1033">
      <dataBar>
        <cfvo type="min"/>
        <cfvo type="max"/>
        <color theme="1" tint="0.499984740745262"/>
      </dataBar>
      <extLst>
        <ext xmlns:x14="http://schemas.microsoft.com/office/spreadsheetml/2009/9/main" uri="{B025F937-C7B1-47D3-B67F-A62EFF666E3E}">
          <x14:id>{5CC137EB-D776-E34E-836D-F484B8F7DBBC}</x14:id>
        </ext>
      </extLst>
    </cfRule>
    <cfRule type="dataBar" priority="1032">
      <dataBar showValue="0">
        <cfvo type="min"/>
        <cfvo type="max"/>
        <color theme="1" tint="0.499984740745262"/>
      </dataBar>
      <extLst>
        <ext xmlns:x14="http://schemas.microsoft.com/office/spreadsheetml/2009/9/main" uri="{B025F937-C7B1-47D3-B67F-A62EFF666E3E}">
          <x14:id>{F17A6592-F28E-2C48-A7D1-21B0C2778B4B}</x14:id>
        </ext>
      </extLst>
    </cfRule>
  </conditionalFormatting>
  <conditionalFormatting sqref="N2136:N2140">
    <cfRule type="dataBar" priority="1031">
      <dataBar>
        <cfvo type="min"/>
        <cfvo type="max"/>
        <color rgb="FF008AEF"/>
      </dataBar>
      <extLst>
        <ext xmlns:x14="http://schemas.microsoft.com/office/spreadsheetml/2009/9/main" uri="{B025F937-C7B1-47D3-B67F-A62EFF666E3E}">
          <x14:id>{FE4F8768-CBB3-894A-B424-CDC23D200162}</x14:id>
        </ext>
      </extLst>
    </cfRule>
    <cfRule type="dataBar" priority="1030">
      <dataBar>
        <cfvo type="min"/>
        <cfvo type="max"/>
        <color theme="1" tint="0.499984740745262"/>
      </dataBar>
      <extLst>
        <ext xmlns:x14="http://schemas.microsoft.com/office/spreadsheetml/2009/9/main" uri="{B025F937-C7B1-47D3-B67F-A62EFF666E3E}">
          <x14:id>{B03B9F19-A93F-A74E-A28A-8F1F3E1E9490}</x14:id>
        </ext>
      </extLst>
    </cfRule>
    <cfRule type="dataBar" priority="1029">
      <dataBar>
        <cfvo type="min"/>
        <cfvo type="max"/>
        <color theme="1" tint="0.499984740745262"/>
      </dataBar>
      <extLst>
        <ext xmlns:x14="http://schemas.microsoft.com/office/spreadsheetml/2009/9/main" uri="{B025F937-C7B1-47D3-B67F-A62EFF666E3E}">
          <x14:id>{DA081BDF-A2A6-624E-BA11-E5A1FEE6E19B}</x14:id>
        </ext>
      </extLst>
    </cfRule>
    <cfRule type="dataBar" priority="1028">
      <dataBar>
        <cfvo type="min"/>
        <cfvo type="max"/>
        <color theme="1" tint="0.499984740745262"/>
      </dataBar>
      <extLst>
        <ext xmlns:x14="http://schemas.microsoft.com/office/spreadsheetml/2009/9/main" uri="{B025F937-C7B1-47D3-B67F-A62EFF666E3E}">
          <x14:id>{B36B6216-EE64-3644-84C4-B9BF388C6C1D}</x14:id>
        </ext>
      </extLst>
    </cfRule>
    <cfRule type="dataBar" priority="1027">
      <dataBar showValue="0">
        <cfvo type="min"/>
        <cfvo type="max"/>
        <color theme="1" tint="0.499984740745262"/>
      </dataBar>
      <extLst>
        <ext xmlns:x14="http://schemas.microsoft.com/office/spreadsheetml/2009/9/main" uri="{B025F937-C7B1-47D3-B67F-A62EFF666E3E}">
          <x14:id>{F220533D-A5D2-AC4C-9767-7872EDD9D0E2}</x14:id>
        </ext>
      </extLst>
    </cfRule>
  </conditionalFormatting>
  <conditionalFormatting sqref="N2142:N2148">
    <cfRule type="dataBar" priority="1026">
      <dataBar>
        <cfvo type="min"/>
        <cfvo type="max"/>
        <color rgb="FF008AEF"/>
      </dataBar>
      <extLst>
        <ext xmlns:x14="http://schemas.microsoft.com/office/spreadsheetml/2009/9/main" uri="{B025F937-C7B1-47D3-B67F-A62EFF666E3E}">
          <x14:id>{85461AEA-507A-A34B-A639-290B15F5F1AB}</x14:id>
        </ext>
      </extLst>
    </cfRule>
    <cfRule type="dataBar" priority="1025">
      <dataBar>
        <cfvo type="min"/>
        <cfvo type="max"/>
        <color theme="1" tint="0.499984740745262"/>
      </dataBar>
      <extLst>
        <ext xmlns:x14="http://schemas.microsoft.com/office/spreadsheetml/2009/9/main" uri="{B025F937-C7B1-47D3-B67F-A62EFF666E3E}">
          <x14:id>{12CBAFF8-7A7F-3E47-9EAD-E65CD3464663}</x14:id>
        </ext>
      </extLst>
    </cfRule>
    <cfRule type="dataBar" priority="1024">
      <dataBar>
        <cfvo type="min"/>
        <cfvo type="max"/>
        <color theme="1" tint="0.499984740745262"/>
      </dataBar>
      <extLst>
        <ext xmlns:x14="http://schemas.microsoft.com/office/spreadsheetml/2009/9/main" uri="{B025F937-C7B1-47D3-B67F-A62EFF666E3E}">
          <x14:id>{A26D2F27-8ACE-1747-9F8D-A94414119937}</x14:id>
        </ext>
      </extLst>
    </cfRule>
    <cfRule type="dataBar" priority="1023">
      <dataBar>
        <cfvo type="min"/>
        <cfvo type="max"/>
        <color theme="1" tint="0.499984740745262"/>
      </dataBar>
      <extLst>
        <ext xmlns:x14="http://schemas.microsoft.com/office/spreadsheetml/2009/9/main" uri="{B025F937-C7B1-47D3-B67F-A62EFF666E3E}">
          <x14:id>{DC43250E-F624-314E-80C4-1333B04B930E}</x14:id>
        </ext>
      </extLst>
    </cfRule>
    <cfRule type="dataBar" priority="1022">
      <dataBar showValue="0">
        <cfvo type="min"/>
        <cfvo type="max"/>
        <color theme="1" tint="0.499984740745262"/>
      </dataBar>
      <extLst>
        <ext xmlns:x14="http://schemas.microsoft.com/office/spreadsheetml/2009/9/main" uri="{B025F937-C7B1-47D3-B67F-A62EFF666E3E}">
          <x14:id>{09449AA9-161B-1145-8560-85C742650F8B}</x14:id>
        </ext>
      </extLst>
    </cfRule>
  </conditionalFormatting>
  <conditionalFormatting sqref="N2150">
    <cfRule type="dataBar" priority="1021">
      <dataBar>
        <cfvo type="min"/>
        <cfvo type="max"/>
        <color rgb="FF008AEF"/>
      </dataBar>
      <extLst>
        <ext xmlns:x14="http://schemas.microsoft.com/office/spreadsheetml/2009/9/main" uri="{B025F937-C7B1-47D3-B67F-A62EFF666E3E}">
          <x14:id>{FC68E866-226B-5640-9CB4-40F14F285A35}</x14:id>
        </ext>
      </extLst>
    </cfRule>
    <cfRule type="dataBar" priority="1020">
      <dataBar>
        <cfvo type="min"/>
        <cfvo type="max"/>
        <color theme="1" tint="0.499984740745262"/>
      </dataBar>
      <extLst>
        <ext xmlns:x14="http://schemas.microsoft.com/office/spreadsheetml/2009/9/main" uri="{B025F937-C7B1-47D3-B67F-A62EFF666E3E}">
          <x14:id>{C27F60ED-5C04-A541-933F-5C9E30FBCC38}</x14:id>
        </ext>
      </extLst>
    </cfRule>
    <cfRule type="dataBar" priority="1019">
      <dataBar>
        <cfvo type="min"/>
        <cfvo type="max"/>
        <color theme="1" tint="0.499984740745262"/>
      </dataBar>
      <extLst>
        <ext xmlns:x14="http://schemas.microsoft.com/office/spreadsheetml/2009/9/main" uri="{B025F937-C7B1-47D3-B67F-A62EFF666E3E}">
          <x14:id>{3E60AAF4-1307-074E-AC61-DD91D33AE0F3}</x14:id>
        </ext>
      </extLst>
    </cfRule>
    <cfRule type="dataBar" priority="1018">
      <dataBar>
        <cfvo type="min"/>
        <cfvo type="max"/>
        <color theme="1" tint="0.499984740745262"/>
      </dataBar>
      <extLst>
        <ext xmlns:x14="http://schemas.microsoft.com/office/spreadsheetml/2009/9/main" uri="{B025F937-C7B1-47D3-B67F-A62EFF666E3E}">
          <x14:id>{015005F0-9E73-C949-8AEE-9B118D7E61E8}</x14:id>
        </ext>
      </extLst>
    </cfRule>
    <cfRule type="dataBar" priority="1017">
      <dataBar showValue="0">
        <cfvo type="min"/>
        <cfvo type="max"/>
        <color theme="1" tint="0.499984740745262"/>
      </dataBar>
      <extLst>
        <ext xmlns:x14="http://schemas.microsoft.com/office/spreadsheetml/2009/9/main" uri="{B025F937-C7B1-47D3-B67F-A62EFF666E3E}">
          <x14:id>{9F48E170-DE2D-D04D-B432-01EC073061D3}</x14:id>
        </ext>
      </extLst>
    </cfRule>
  </conditionalFormatting>
  <conditionalFormatting sqref="N2152:N2167">
    <cfRule type="dataBar" priority="1016">
      <dataBar>
        <cfvo type="min"/>
        <cfvo type="max"/>
        <color rgb="FF008AEF"/>
      </dataBar>
      <extLst>
        <ext xmlns:x14="http://schemas.microsoft.com/office/spreadsheetml/2009/9/main" uri="{B025F937-C7B1-47D3-B67F-A62EFF666E3E}">
          <x14:id>{53631B48-1E48-974C-A76E-C266E3E7AC54}</x14:id>
        </ext>
      </extLst>
    </cfRule>
    <cfRule type="dataBar" priority="1015">
      <dataBar>
        <cfvo type="min"/>
        <cfvo type="max"/>
        <color theme="1" tint="0.499984740745262"/>
      </dataBar>
      <extLst>
        <ext xmlns:x14="http://schemas.microsoft.com/office/spreadsheetml/2009/9/main" uri="{B025F937-C7B1-47D3-B67F-A62EFF666E3E}">
          <x14:id>{9213E5B6-14F7-FB4A-BB3F-F9F687EDD1FB}</x14:id>
        </ext>
      </extLst>
    </cfRule>
    <cfRule type="dataBar" priority="1014">
      <dataBar>
        <cfvo type="min"/>
        <cfvo type="max"/>
        <color theme="1" tint="0.499984740745262"/>
      </dataBar>
      <extLst>
        <ext xmlns:x14="http://schemas.microsoft.com/office/spreadsheetml/2009/9/main" uri="{B025F937-C7B1-47D3-B67F-A62EFF666E3E}">
          <x14:id>{4E4A1C64-0EB1-8E42-B94C-A2C32DBAA8DA}</x14:id>
        </ext>
      </extLst>
    </cfRule>
    <cfRule type="dataBar" priority="1013">
      <dataBar>
        <cfvo type="min"/>
        <cfvo type="max"/>
        <color theme="1" tint="0.499984740745262"/>
      </dataBar>
      <extLst>
        <ext xmlns:x14="http://schemas.microsoft.com/office/spreadsheetml/2009/9/main" uri="{B025F937-C7B1-47D3-B67F-A62EFF666E3E}">
          <x14:id>{F9E47345-E970-8345-B3E6-A95CD66A1F8A}</x14:id>
        </ext>
      </extLst>
    </cfRule>
    <cfRule type="dataBar" priority="1012">
      <dataBar showValue="0">
        <cfvo type="min"/>
        <cfvo type="max"/>
        <color theme="1" tint="0.499984740745262"/>
      </dataBar>
      <extLst>
        <ext xmlns:x14="http://schemas.microsoft.com/office/spreadsheetml/2009/9/main" uri="{B025F937-C7B1-47D3-B67F-A62EFF666E3E}">
          <x14:id>{3DA2911D-9A0F-2743-A4C0-98C5F1083460}</x14:id>
        </ext>
      </extLst>
    </cfRule>
  </conditionalFormatting>
  <conditionalFormatting sqref="N2169:N2183">
    <cfRule type="dataBar" priority="1011">
      <dataBar>
        <cfvo type="min"/>
        <cfvo type="max"/>
        <color rgb="FF008AEF"/>
      </dataBar>
      <extLst>
        <ext xmlns:x14="http://schemas.microsoft.com/office/spreadsheetml/2009/9/main" uri="{B025F937-C7B1-47D3-B67F-A62EFF666E3E}">
          <x14:id>{0CF596F1-47B2-A343-B0F5-EF1CC9D97A16}</x14:id>
        </ext>
      </extLst>
    </cfRule>
    <cfRule type="dataBar" priority="1010">
      <dataBar>
        <cfvo type="min"/>
        <cfvo type="max"/>
        <color theme="1" tint="0.499984740745262"/>
      </dataBar>
      <extLst>
        <ext xmlns:x14="http://schemas.microsoft.com/office/spreadsheetml/2009/9/main" uri="{B025F937-C7B1-47D3-B67F-A62EFF666E3E}">
          <x14:id>{C5E189AB-CBCC-7C41-BC5C-9C95DBC6B255}</x14:id>
        </ext>
      </extLst>
    </cfRule>
    <cfRule type="dataBar" priority="1009">
      <dataBar>
        <cfvo type="min"/>
        <cfvo type="max"/>
        <color theme="1" tint="0.499984740745262"/>
      </dataBar>
      <extLst>
        <ext xmlns:x14="http://schemas.microsoft.com/office/spreadsheetml/2009/9/main" uri="{B025F937-C7B1-47D3-B67F-A62EFF666E3E}">
          <x14:id>{60332BDD-560B-C64B-BB48-D1AEA166D6BB}</x14:id>
        </ext>
      </extLst>
    </cfRule>
    <cfRule type="dataBar" priority="1008">
      <dataBar>
        <cfvo type="min"/>
        <cfvo type="max"/>
        <color theme="1" tint="0.499984740745262"/>
      </dataBar>
      <extLst>
        <ext xmlns:x14="http://schemas.microsoft.com/office/spreadsheetml/2009/9/main" uri="{B025F937-C7B1-47D3-B67F-A62EFF666E3E}">
          <x14:id>{EE1841C1-E6BF-9A46-8653-BFB77AFFE69C}</x14:id>
        </ext>
      </extLst>
    </cfRule>
    <cfRule type="dataBar" priority="1007">
      <dataBar showValue="0">
        <cfvo type="min"/>
        <cfvo type="max"/>
        <color theme="1" tint="0.499984740745262"/>
      </dataBar>
      <extLst>
        <ext xmlns:x14="http://schemas.microsoft.com/office/spreadsheetml/2009/9/main" uri="{B025F937-C7B1-47D3-B67F-A62EFF666E3E}">
          <x14:id>{C6B33DA8-BD5E-6845-B7C2-DBE7D4555101}</x14:id>
        </ext>
      </extLst>
    </cfRule>
  </conditionalFormatting>
  <conditionalFormatting sqref="N2185:N2192">
    <cfRule type="dataBar" priority="1006">
      <dataBar>
        <cfvo type="min"/>
        <cfvo type="max"/>
        <color rgb="FF008AEF"/>
      </dataBar>
      <extLst>
        <ext xmlns:x14="http://schemas.microsoft.com/office/spreadsheetml/2009/9/main" uri="{B025F937-C7B1-47D3-B67F-A62EFF666E3E}">
          <x14:id>{56D6BB35-CB95-714C-9024-44214E34F724}</x14:id>
        </ext>
      </extLst>
    </cfRule>
    <cfRule type="dataBar" priority="1005">
      <dataBar>
        <cfvo type="min"/>
        <cfvo type="max"/>
        <color theme="1" tint="0.499984740745262"/>
      </dataBar>
      <extLst>
        <ext xmlns:x14="http://schemas.microsoft.com/office/spreadsheetml/2009/9/main" uri="{B025F937-C7B1-47D3-B67F-A62EFF666E3E}">
          <x14:id>{079592EA-B3FC-CE4C-802A-C8C3795D01D8}</x14:id>
        </ext>
      </extLst>
    </cfRule>
    <cfRule type="dataBar" priority="1004">
      <dataBar>
        <cfvo type="min"/>
        <cfvo type="max"/>
        <color theme="1" tint="0.499984740745262"/>
      </dataBar>
      <extLst>
        <ext xmlns:x14="http://schemas.microsoft.com/office/spreadsheetml/2009/9/main" uri="{B025F937-C7B1-47D3-B67F-A62EFF666E3E}">
          <x14:id>{44189282-33B0-684D-AA40-DD4705AA0F36}</x14:id>
        </ext>
      </extLst>
    </cfRule>
    <cfRule type="dataBar" priority="1003">
      <dataBar>
        <cfvo type="min"/>
        <cfvo type="max"/>
        <color theme="1" tint="0.499984740745262"/>
      </dataBar>
      <extLst>
        <ext xmlns:x14="http://schemas.microsoft.com/office/spreadsheetml/2009/9/main" uri="{B025F937-C7B1-47D3-B67F-A62EFF666E3E}">
          <x14:id>{7184110A-0701-C84A-B434-3EA53D86E46F}</x14:id>
        </ext>
      </extLst>
    </cfRule>
    <cfRule type="dataBar" priority="1002">
      <dataBar showValue="0">
        <cfvo type="min"/>
        <cfvo type="max"/>
        <color theme="1" tint="0.499984740745262"/>
      </dataBar>
      <extLst>
        <ext xmlns:x14="http://schemas.microsoft.com/office/spreadsheetml/2009/9/main" uri="{B025F937-C7B1-47D3-B67F-A62EFF666E3E}">
          <x14:id>{083CEBE3-A0B1-2440-B569-EA2D276939DD}</x14:id>
        </ext>
      </extLst>
    </cfRule>
  </conditionalFormatting>
  <conditionalFormatting sqref="N2194:N2196">
    <cfRule type="dataBar" priority="997">
      <dataBar showValue="0">
        <cfvo type="min"/>
        <cfvo type="max"/>
        <color theme="1" tint="0.499984740745262"/>
      </dataBar>
      <extLst>
        <ext xmlns:x14="http://schemas.microsoft.com/office/spreadsheetml/2009/9/main" uri="{B025F937-C7B1-47D3-B67F-A62EFF666E3E}">
          <x14:id>{010F4B18-C630-1D4D-A26E-8055CCFD1CA4}</x14:id>
        </ext>
      </extLst>
    </cfRule>
    <cfRule type="dataBar" priority="1000">
      <dataBar>
        <cfvo type="min"/>
        <cfvo type="max"/>
        <color theme="1" tint="0.499984740745262"/>
      </dataBar>
      <extLst>
        <ext xmlns:x14="http://schemas.microsoft.com/office/spreadsheetml/2009/9/main" uri="{B025F937-C7B1-47D3-B67F-A62EFF666E3E}">
          <x14:id>{83368E0E-7A2C-214F-9C19-A6ACEE310808}</x14:id>
        </ext>
      </extLst>
    </cfRule>
    <cfRule type="dataBar" priority="999">
      <dataBar>
        <cfvo type="min"/>
        <cfvo type="max"/>
        <color theme="1" tint="0.499984740745262"/>
      </dataBar>
      <extLst>
        <ext xmlns:x14="http://schemas.microsoft.com/office/spreadsheetml/2009/9/main" uri="{B025F937-C7B1-47D3-B67F-A62EFF666E3E}">
          <x14:id>{66A7C15C-106F-7D43-AD8E-7263D14B62CE}</x14:id>
        </ext>
      </extLst>
    </cfRule>
    <cfRule type="dataBar" priority="998">
      <dataBar>
        <cfvo type="min"/>
        <cfvo type="max"/>
        <color theme="1" tint="0.499984740745262"/>
      </dataBar>
      <extLst>
        <ext xmlns:x14="http://schemas.microsoft.com/office/spreadsheetml/2009/9/main" uri="{B025F937-C7B1-47D3-B67F-A62EFF666E3E}">
          <x14:id>{F1A54CE6-0705-3E48-AABA-DE489CBD38CC}</x14:id>
        </ext>
      </extLst>
    </cfRule>
    <cfRule type="dataBar" priority="1001">
      <dataBar>
        <cfvo type="min"/>
        <cfvo type="max"/>
        <color rgb="FF008AEF"/>
      </dataBar>
      <extLst>
        <ext xmlns:x14="http://schemas.microsoft.com/office/spreadsheetml/2009/9/main" uri="{B025F937-C7B1-47D3-B67F-A62EFF666E3E}">
          <x14:id>{55B00C7F-CB3D-4C48-8AFA-040AEEB2799B}</x14:id>
        </ext>
      </extLst>
    </cfRule>
  </conditionalFormatting>
  <conditionalFormatting sqref="N2198">
    <cfRule type="dataBar" priority="996">
      <dataBar>
        <cfvo type="min"/>
        <cfvo type="max"/>
        <color rgb="FF008AEF"/>
      </dataBar>
      <extLst>
        <ext xmlns:x14="http://schemas.microsoft.com/office/spreadsheetml/2009/9/main" uri="{B025F937-C7B1-47D3-B67F-A62EFF666E3E}">
          <x14:id>{A913F098-09D6-8E4F-BB17-4796E022B40B}</x14:id>
        </ext>
      </extLst>
    </cfRule>
    <cfRule type="dataBar" priority="995">
      <dataBar>
        <cfvo type="min"/>
        <cfvo type="max"/>
        <color theme="1" tint="0.499984740745262"/>
      </dataBar>
      <extLst>
        <ext xmlns:x14="http://schemas.microsoft.com/office/spreadsheetml/2009/9/main" uri="{B025F937-C7B1-47D3-B67F-A62EFF666E3E}">
          <x14:id>{00BB6448-FA62-5D4E-8C20-14D8AD27BA16}</x14:id>
        </ext>
      </extLst>
    </cfRule>
    <cfRule type="dataBar" priority="994">
      <dataBar>
        <cfvo type="min"/>
        <cfvo type="max"/>
        <color theme="1" tint="0.499984740745262"/>
      </dataBar>
      <extLst>
        <ext xmlns:x14="http://schemas.microsoft.com/office/spreadsheetml/2009/9/main" uri="{B025F937-C7B1-47D3-B67F-A62EFF666E3E}">
          <x14:id>{4547CF5A-E17D-734F-A15C-47A793F811AD}</x14:id>
        </ext>
      </extLst>
    </cfRule>
    <cfRule type="dataBar" priority="993">
      <dataBar>
        <cfvo type="min"/>
        <cfvo type="max"/>
        <color theme="1" tint="0.499984740745262"/>
      </dataBar>
      <extLst>
        <ext xmlns:x14="http://schemas.microsoft.com/office/spreadsheetml/2009/9/main" uri="{B025F937-C7B1-47D3-B67F-A62EFF666E3E}">
          <x14:id>{60E850FF-E323-604C-AA35-2BAAF7A6FE94}</x14:id>
        </ext>
      </extLst>
    </cfRule>
    <cfRule type="dataBar" priority="992">
      <dataBar showValue="0">
        <cfvo type="min"/>
        <cfvo type="max"/>
        <color theme="1" tint="0.499984740745262"/>
      </dataBar>
      <extLst>
        <ext xmlns:x14="http://schemas.microsoft.com/office/spreadsheetml/2009/9/main" uri="{B025F937-C7B1-47D3-B67F-A62EFF666E3E}">
          <x14:id>{92ECCC42-5610-F444-BF85-99AB66C29BD9}</x14:id>
        </ext>
      </extLst>
    </cfRule>
  </conditionalFormatting>
  <conditionalFormatting sqref="N2200:N2210">
    <cfRule type="dataBar" priority="988">
      <dataBar>
        <cfvo type="min"/>
        <cfvo type="max"/>
        <color theme="1" tint="0.499984740745262"/>
      </dataBar>
      <extLst>
        <ext xmlns:x14="http://schemas.microsoft.com/office/spreadsheetml/2009/9/main" uri="{B025F937-C7B1-47D3-B67F-A62EFF666E3E}">
          <x14:id>{51FE7A38-AE32-5145-B823-44DDF898ACAA}</x14:id>
        </ext>
      </extLst>
    </cfRule>
    <cfRule type="dataBar" priority="990">
      <dataBar>
        <cfvo type="min"/>
        <cfvo type="max"/>
        <color theme="1" tint="0.499984740745262"/>
      </dataBar>
      <extLst>
        <ext xmlns:x14="http://schemas.microsoft.com/office/spreadsheetml/2009/9/main" uri="{B025F937-C7B1-47D3-B67F-A62EFF666E3E}">
          <x14:id>{71846C61-0DBB-3F45-BE1A-010BD19CBDA0}</x14:id>
        </ext>
      </extLst>
    </cfRule>
    <cfRule type="dataBar" priority="989">
      <dataBar>
        <cfvo type="min"/>
        <cfvo type="max"/>
        <color theme="1" tint="0.499984740745262"/>
      </dataBar>
      <extLst>
        <ext xmlns:x14="http://schemas.microsoft.com/office/spreadsheetml/2009/9/main" uri="{B025F937-C7B1-47D3-B67F-A62EFF666E3E}">
          <x14:id>{2196D06E-B58B-184B-8C5A-FCDC6D89B836}</x14:id>
        </ext>
      </extLst>
    </cfRule>
    <cfRule type="dataBar" priority="991">
      <dataBar>
        <cfvo type="min"/>
        <cfvo type="max"/>
        <color rgb="FF008AEF"/>
      </dataBar>
      <extLst>
        <ext xmlns:x14="http://schemas.microsoft.com/office/spreadsheetml/2009/9/main" uri="{B025F937-C7B1-47D3-B67F-A62EFF666E3E}">
          <x14:id>{621F6D64-E5BB-D947-939A-07FCD9D15332}</x14:id>
        </ext>
      </extLst>
    </cfRule>
    <cfRule type="dataBar" priority="987">
      <dataBar showValue="0">
        <cfvo type="min"/>
        <cfvo type="max"/>
        <color theme="1" tint="0.499984740745262"/>
      </dataBar>
      <extLst>
        <ext xmlns:x14="http://schemas.microsoft.com/office/spreadsheetml/2009/9/main" uri="{B025F937-C7B1-47D3-B67F-A62EFF666E3E}">
          <x14:id>{A95A4989-9B85-CB40-8319-C097B25BA010}</x14:id>
        </ext>
      </extLst>
    </cfRule>
  </conditionalFormatting>
  <conditionalFormatting sqref="N2212:N2218">
    <cfRule type="dataBar" priority="986">
      <dataBar>
        <cfvo type="min"/>
        <cfvo type="max"/>
        <color rgb="FF008AEF"/>
      </dataBar>
      <extLst>
        <ext xmlns:x14="http://schemas.microsoft.com/office/spreadsheetml/2009/9/main" uri="{B025F937-C7B1-47D3-B67F-A62EFF666E3E}">
          <x14:id>{74D03A08-65FF-A54B-A189-7D1704DCD7F8}</x14:id>
        </ext>
      </extLst>
    </cfRule>
    <cfRule type="dataBar" priority="985">
      <dataBar>
        <cfvo type="min"/>
        <cfvo type="max"/>
        <color theme="1" tint="0.499984740745262"/>
      </dataBar>
      <extLst>
        <ext xmlns:x14="http://schemas.microsoft.com/office/spreadsheetml/2009/9/main" uri="{B025F937-C7B1-47D3-B67F-A62EFF666E3E}">
          <x14:id>{5E363BEC-E07A-B44F-B8FB-85FDDAB7E99B}</x14:id>
        </ext>
      </extLst>
    </cfRule>
    <cfRule type="dataBar" priority="984">
      <dataBar>
        <cfvo type="min"/>
        <cfvo type="max"/>
        <color theme="1" tint="0.499984740745262"/>
      </dataBar>
      <extLst>
        <ext xmlns:x14="http://schemas.microsoft.com/office/spreadsheetml/2009/9/main" uri="{B025F937-C7B1-47D3-B67F-A62EFF666E3E}">
          <x14:id>{9EE92EAC-EE0F-5F42-8F97-BAEB18CA5DF2}</x14:id>
        </ext>
      </extLst>
    </cfRule>
    <cfRule type="dataBar" priority="983">
      <dataBar>
        <cfvo type="min"/>
        <cfvo type="max"/>
        <color theme="1" tint="0.499984740745262"/>
      </dataBar>
      <extLst>
        <ext xmlns:x14="http://schemas.microsoft.com/office/spreadsheetml/2009/9/main" uri="{B025F937-C7B1-47D3-B67F-A62EFF666E3E}">
          <x14:id>{0179728B-CDF7-0E4A-96FA-59F51D341BD5}</x14:id>
        </ext>
      </extLst>
    </cfRule>
    <cfRule type="dataBar" priority="982">
      <dataBar showValue="0">
        <cfvo type="min"/>
        <cfvo type="max"/>
        <color theme="1" tint="0.499984740745262"/>
      </dataBar>
      <extLst>
        <ext xmlns:x14="http://schemas.microsoft.com/office/spreadsheetml/2009/9/main" uri="{B025F937-C7B1-47D3-B67F-A62EFF666E3E}">
          <x14:id>{A317090E-9968-8C4B-B28D-6EFDF07C4219}</x14:id>
        </ext>
      </extLst>
    </cfRule>
  </conditionalFormatting>
  <conditionalFormatting sqref="N2220:N2242">
    <cfRule type="dataBar" priority="981">
      <dataBar>
        <cfvo type="min"/>
        <cfvo type="max"/>
        <color rgb="FF008AEF"/>
      </dataBar>
      <extLst>
        <ext xmlns:x14="http://schemas.microsoft.com/office/spreadsheetml/2009/9/main" uri="{B025F937-C7B1-47D3-B67F-A62EFF666E3E}">
          <x14:id>{598F9D0B-8CB5-C441-AD4D-A969E22956CD}</x14:id>
        </ext>
      </extLst>
    </cfRule>
    <cfRule type="dataBar" priority="980">
      <dataBar>
        <cfvo type="min"/>
        <cfvo type="max"/>
        <color theme="1" tint="0.499984740745262"/>
      </dataBar>
      <extLst>
        <ext xmlns:x14="http://schemas.microsoft.com/office/spreadsheetml/2009/9/main" uri="{B025F937-C7B1-47D3-B67F-A62EFF666E3E}">
          <x14:id>{77FFB4C8-7AF1-BA49-A9A3-D7F29367EA37}</x14:id>
        </ext>
      </extLst>
    </cfRule>
    <cfRule type="dataBar" priority="979">
      <dataBar>
        <cfvo type="min"/>
        <cfvo type="max"/>
        <color theme="1" tint="0.499984740745262"/>
      </dataBar>
      <extLst>
        <ext xmlns:x14="http://schemas.microsoft.com/office/spreadsheetml/2009/9/main" uri="{B025F937-C7B1-47D3-B67F-A62EFF666E3E}">
          <x14:id>{97BD650E-69C4-A844-819A-FD33E9D8D8DD}</x14:id>
        </ext>
      </extLst>
    </cfRule>
    <cfRule type="dataBar" priority="978">
      <dataBar>
        <cfvo type="min"/>
        <cfvo type="max"/>
        <color theme="1" tint="0.499984740745262"/>
      </dataBar>
      <extLst>
        <ext xmlns:x14="http://schemas.microsoft.com/office/spreadsheetml/2009/9/main" uri="{B025F937-C7B1-47D3-B67F-A62EFF666E3E}">
          <x14:id>{80E43FC7-605B-4C44-AB13-7D54F4CAD30C}</x14:id>
        </ext>
      </extLst>
    </cfRule>
    <cfRule type="dataBar" priority="977">
      <dataBar showValue="0">
        <cfvo type="min"/>
        <cfvo type="max"/>
        <color theme="1" tint="0.499984740745262"/>
      </dataBar>
      <extLst>
        <ext xmlns:x14="http://schemas.microsoft.com/office/spreadsheetml/2009/9/main" uri="{B025F937-C7B1-47D3-B67F-A62EFF666E3E}">
          <x14:id>{D1F38C35-8141-334A-AE92-C7315652F49C}</x14:id>
        </ext>
      </extLst>
    </cfRule>
  </conditionalFormatting>
  <conditionalFormatting sqref="N2244:N2259">
    <cfRule type="dataBar" priority="972">
      <dataBar showValue="0">
        <cfvo type="min"/>
        <cfvo type="max"/>
        <color theme="1" tint="0.499984740745262"/>
      </dataBar>
      <extLst>
        <ext xmlns:x14="http://schemas.microsoft.com/office/spreadsheetml/2009/9/main" uri="{B025F937-C7B1-47D3-B67F-A62EFF666E3E}">
          <x14:id>{8B6931EC-F888-A543-9441-3039795DC600}</x14:id>
        </ext>
      </extLst>
    </cfRule>
    <cfRule type="dataBar" priority="975">
      <dataBar>
        <cfvo type="min"/>
        <cfvo type="max"/>
        <color theme="1" tint="0.499984740745262"/>
      </dataBar>
      <extLst>
        <ext xmlns:x14="http://schemas.microsoft.com/office/spreadsheetml/2009/9/main" uri="{B025F937-C7B1-47D3-B67F-A62EFF666E3E}">
          <x14:id>{7F7DF984-BD9E-4A48-9ED6-9FF1162911FC}</x14:id>
        </ext>
      </extLst>
    </cfRule>
    <cfRule type="dataBar" priority="974">
      <dataBar>
        <cfvo type="min"/>
        <cfvo type="max"/>
        <color theme="1" tint="0.499984740745262"/>
      </dataBar>
      <extLst>
        <ext xmlns:x14="http://schemas.microsoft.com/office/spreadsheetml/2009/9/main" uri="{B025F937-C7B1-47D3-B67F-A62EFF666E3E}">
          <x14:id>{F6400BC5-6037-5E44-AF80-DB98D0BF9C96}</x14:id>
        </ext>
      </extLst>
    </cfRule>
    <cfRule type="dataBar" priority="973">
      <dataBar>
        <cfvo type="min"/>
        <cfvo type="max"/>
        <color theme="1" tint="0.499984740745262"/>
      </dataBar>
      <extLst>
        <ext xmlns:x14="http://schemas.microsoft.com/office/spreadsheetml/2009/9/main" uri="{B025F937-C7B1-47D3-B67F-A62EFF666E3E}">
          <x14:id>{092FC0BF-9BDA-264F-8CDC-73C75F48EAEC}</x14:id>
        </ext>
      </extLst>
    </cfRule>
    <cfRule type="dataBar" priority="976">
      <dataBar>
        <cfvo type="min"/>
        <cfvo type="max"/>
        <color rgb="FF008AEF"/>
      </dataBar>
      <extLst>
        <ext xmlns:x14="http://schemas.microsoft.com/office/spreadsheetml/2009/9/main" uri="{B025F937-C7B1-47D3-B67F-A62EFF666E3E}">
          <x14:id>{B59162B6-A9E9-224E-B48E-0A78D6312707}</x14:id>
        </ext>
      </extLst>
    </cfRule>
  </conditionalFormatting>
  <conditionalFormatting sqref="N2261:N2267">
    <cfRule type="dataBar" priority="966">
      <dataBar>
        <cfvo type="min"/>
        <cfvo type="max"/>
        <color rgb="FF008AEF"/>
      </dataBar>
      <extLst>
        <ext xmlns:x14="http://schemas.microsoft.com/office/spreadsheetml/2009/9/main" uri="{B025F937-C7B1-47D3-B67F-A62EFF666E3E}">
          <x14:id>{6E82BA82-6D66-554F-9E8F-B5213AFBDA33}</x14:id>
        </ext>
      </extLst>
    </cfRule>
    <cfRule type="dataBar" priority="965">
      <dataBar>
        <cfvo type="min"/>
        <cfvo type="max"/>
        <color theme="1" tint="0.499984740745262"/>
      </dataBar>
      <extLst>
        <ext xmlns:x14="http://schemas.microsoft.com/office/spreadsheetml/2009/9/main" uri="{B025F937-C7B1-47D3-B67F-A62EFF666E3E}">
          <x14:id>{659A187E-0975-F44C-9134-A538DED119B4}</x14:id>
        </ext>
      </extLst>
    </cfRule>
    <cfRule type="dataBar" priority="964">
      <dataBar>
        <cfvo type="min"/>
        <cfvo type="max"/>
        <color theme="1" tint="0.499984740745262"/>
      </dataBar>
      <extLst>
        <ext xmlns:x14="http://schemas.microsoft.com/office/spreadsheetml/2009/9/main" uri="{B025F937-C7B1-47D3-B67F-A62EFF666E3E}">
          <x14:id>{0757BD70-6D1F-0F49-9C6B-4F0A7F7808E3}</x14:id>
        </ext>
      </extLst>
    </cfRule>
    <cfRule type="dataBar" priority="963">
      <dataBar>
        <cfvo type="min"/>
        <cfvo type="max"/>
        <color theme="1" tint="0.499984740745262"/>
      </dataBar>
      <extLst>
        <ext xmlns:x14="http://schemas.microsoft.com/office/spreadsheetml/2009/9/main" uri="{B025F937-C7B1-47D3-B67F-A62EFF666E3E}">
          <x14:id>{A81DF21F-FABC-4D42-BC36-595744C6E1FD}</x14:id>
        </ext>
      </extLst>
    </cfRule>
    <cfRule type="dataBar" priority="962">
      <dataBar showValue="0">
        <cfvo type="min"/>
        <cfvo type="max"/>
        <color theme="1" tint="0.499984740745262"/>
      </dataBar>
      <extLst>
        <ext xmlns:x14="http://schemas.microsoft.com/office/spreadsheetml/2009/9/main" uri="{B025F937-C7B1-47D3-B67F-A62EFF666E3E}">
          <x14:id>{C8971913-2A6C-DC46-BA3F-46D85B90DF70}</x14:id>
        </ext>
      </extLst>
    </cfRule>
  </conditionalFormatting>
  <conditionalFormatting sqref="N2269:N2280">
    <cfRule type="dataBar" priority="971">
      <dataBar>
        <cfvo type="min"/>
        <cfvo type="max"/>
        <color rgb="FF008AEF"/>
      </dataBar>
      <extLst>
        <ext xmlns:x14="http://schemas.microsoft.com/office/spreadsheetml/2009/9/main" uri="{B025F937-C7B1-47D3-B67F-A62EFF666E3E}">
          <x14:id>{28FCB54A-1689-3F4A-8A62-7B339E6A5B12}</x14:id>
        </ext>
      </extLst>
    </cfRule>
    <cfRule type="dataBar" priority="970">
      <dataBar>
        <cfvo type="min"/>
        <cfvo type="max"/>
        <color theme="1" tint="0.499984740745262"/>
      </dataBar>
      <extLst>
        <ext xmlns:x14="http://schemas.microsoft.com/office/spreadsheetml/2009/9/main" uri="{B025F937-C7B1-47D3-B67F-A62EFF666E3E}">
          <x14:id>{70F0B4BD-D60D-FF46-9B7D-F94C6BA041E5}</x14:id>
        </ext>
      </extLst>
    </cfRule>
    <cfRule type="dataBar" priority="969">
      <dataBar>
        <cfvo type="min"/>
        <cfvo type="max"/>
        <color theme="1" tint="0.499984740745262"/>
      </dataBar>
      <extLst>
        <ext xmlns:x14="http://schemas.microsoft.com/office/spreadsheetml/2009/9/main" uri="{B025F937-C7B1-47D3-B67F-A62EFF666E3E}">
          <x14:id>{871A3327-4640-4B4C-BD6B-906362066186}</x14:id>
        </ext>
      </extLst>
    </cfRule>
    <cfRule type="dataBar" priority="968">
      <dataBar>
        <cfvo type="min"/>
        <cfvo type="max"/>
        <color theme="1" tint="0.499984740745262"/>
      </dataBar>
      <extLst>
        <ext xmlns:x14="http://schemas.microsoft.com/office/spreadsheetml/2009/9/main" uri="{B025F937-C7B1-47D3-B67F-A62EFF666E3E}">
          <x14:id>{57FE9BB3-54F5-CE4C-843B-73AFEB3FDB82}</x14:id>
        </ext>
      </extLst>
    </cfRule>
    <cfRule type="dataBar" priority="967">
      <dataBar showValue="0">
        <cfvo type="min"/>
        <cfvo type="max"/>
        <color theme="1" tint="0.499984740745262"/>
      </dataBar>
      <extLst>
        <ext xmlns:x14="http://schemas.microsoft.com/office/spreadsheetml/2009/9/main" uri="{B025F937-C7B1-47D3-B67F-A62EFF666E3E}">
          <x14:id>{E6CE8958-D36C-054F-BD9B-2954EEAF2544}</x14:id>
        </ext>
      </extLst>
    </cfRule>
  </conditionalFormatting>
  <conditionalFormatting sqref="N2282:N2284">
    <cfRule type="dataBar" priority="959">
      <dataBar>
        <cfvo type="min"/>
        <cfvo type="max"/>
        <color theme="1" tint="0.499984740745262"/>
      </dataBar>
      <extLst>
        <ext xmlns:x14="http://schemas.microsoft.com/office/spreadsheetml/2009/9/main" uri="{B025F937-C7B1-47D3-B67F-A62EFF666E3E}">
          <x14:id>{1814E6AA-6563-BF4E-8867-0DBA4969CD17}</x14:id>
        </ext>
      </extLst>
    </cfRule>
    <cfRule type="dataBar" priority="960">
      <dataBar>
        <cfvo type="min"/>
        <cfvo type="max"/>
        <color theme="1" tint="0.499984740745262"/>
      </dataBar>
      <extLst>
        <ext xmlns:x14="http://schemas.microsoft.com/office/spreadsheetml/2009/9/main" uri="{B025F937-C7B1-47D3-B67F-A62EFF666E3E}">
          <x14:id>{D223BA0B-8535-534C-8E68-B1EE25FBB0E2}</x14:id>
        </ext>
      </extLst>
    </cfRule>
    <cfRule type="dataBar" priority="961">
      <dataBar>
        <cfvo type="min"/>
        <cfvo type="max"/>
        <color rgb="FF008AEF"/>
      </dataBar>
      <extLst>
        <ext xmlns:x14="http://schemas.microsoft.com/office/spreadsheetml/2009/9/main" uri="{B025F937-C7B1-47D3-B67F-A62EFF666E3E}">
          <x14:id>{E237FA49-B88F-4842-9969-EF7C1F16943B}</x14:id>
        </ext>
      </extLst>
    </cfRule>
    <cfRule type="dataBar" priority="958">
      <dataBar>
        <cfvo type="min"/>
        <cfvo type="max"/>
        <color theme="1" tint="0.499984740745262"/>
      </dataBar>
      <extLst>
        <ext xmlns:x14="http://schemas.microsoft.com/office/spreadsheetml/2009/9/main" uri="{B025F937-C7B1-47D3-B67F-A62EFF666E3E}">
          <x14:id>{700A8F83-C7A5-9547-A1BD-F39FC7C8FA87}</x14:id>
        </ext>
      </extLst>
    </cfRule>
    <cfRule type="dataBar" priority="957">
      <dataBar showValue="0">
        <cfvo type="min"/>
        <cfvo type="max"/>
        <color theme="1" tint="0.499984740745262"/>
      </dataBar>
      <extLst>
        <ext xmlns:x14="http://schemas.microsoft.com/office/spreadsheetml/2009/9/main" uri="{B025F937-C7B1-47D3-B67F-A62EFF666E3E}">
          <x14:id>{4799E276-5B7F-F443-A7A7-23AB8A48E57B}</x14:id>
        </ext>
      </extLst>
    </cfRule>
  </conditionalFormatting>
  <conditionalFormatting sqref="N2287:N2388">
    <cfRule type="dataBar" priority="956">
      <dataBar>
        <cfvo type="min"/>
        <cfvo type="max"/>
        <color rgb="FF008AEF"/>
      </dataBar>
      <extLst>
        <ext xmlns:x14="http://schemas.microsoft.com/office/spreadsheetml/2009/9/main" uri="{B025F937-C7B1-47D3-B67F-A62EFF666E3E}">
          <x14:id>{8945A392-B403-C64F-805C-6D72E4A53FC4}</x14:id>
        </ext>
      </extLst>
    </cfRule>
    <cfRule type="dataBar" priority="955">
      <dataBar>
        <cfvo type="min"/>
        <cfvo type="max"/>
        <color theme="1" tint="0.499984740745262"/>
      </dataBar>
      <extLst>
        <ext xmlns:x14="http://schemas.microsoft.com/office/spreadsheetml/2009/9/main" uri="{B025F937-C7B1-47D3-B67F-A62EFF666E3E}">
          <x14:id>{0650B3F2-FAFF-B949-9F95-0F071B83415F}</x14:id>
        </ext>
      </extLst>
    </cfRule>
    <cfRule type="dataBar" priority="954">
      <dataBar>
        <cfvo type="min"/>
        <cfvo type="max"/>
        <color theme="1" tint="0.499984740745262"/>
      </dataBar>
      <extLst>
        <ext xmlns:x14="http://schemas.microsoft.com/office/spreadsheetml/2009/9/main" uri="{B025F937-C7B1-47D3-B67F-A62EFF666E3E}">
          <x14:id>{CFA33EAD-8744-AC43-A086-6A91BFBF6227}</x14:id>
        </ext>
      </extLst>
    </cfRule>
    <cfRule type="dataBar" priority="953">
      <dataBar>
        <cfvo type="min"/>
        <cfvo type="max"/>
        <color theme="1" tint="0.499984740745262"/>
      </dataBar>
      <extLst>
        <ext xmlns:x14="http://schemas.microsoft.com/office/spreadsheetml/2009/9/main" uri="{B025F937-C7B1-47D3-B67F-A62EFF666E3E}">
          <x14:id>{AB95ACFC-0C88-3247-A846-88AC26F18797}</x14:id>
        </ext>
      </extLst>
    </cfRule>
    <cfRule type="dataBar" priority="952">
      <dataBar showValue="0">
        <cfvo type="min"/>
        <cfvo type="max"/>
        <color theme="1" tint="0.499984740745262"/>
      </dataBar>
      <extLst>
        <ext xmlns:x14="http://schemas.microsoft.com/office/spreadsheetml/2009/9/main" uri="{B025F937-C7B1-47D3-B67F-A62EFF666E3E}">
          <x14:id>{7DE2E4E8-0EE1-6648-A84F-E6A09229916E}</x14:id>
        </ext>
      </extLst>
    </cfRule>
  </conditionalFormatting>
  <conditionalFormatting sqref="N452:O454">
    <cfRule type="dataBar" priority="1742">
      <dataBar showValue="0">
        <cfvo type="min"/>
        <cfvo type="max"/>
        <color theme="1" tint="0.499984740745262"/>
      </dataBar>
      <extLst>
        <ext xmlns:x14="http://schemas.microsoft.com/office/spreadsheetml/2009/9/main" uri="{B025F937-C7B1-47D3-B67F-A62EFF666E3E}">
          <x14:id>{334ADEFE-58C8-DB44-A5FA-4E49D94BE3B9}</x14:id>
        </ext>
      </extLst>
    </cfRule>
    <cfRule type="dataBar" priority="1743">
      <dataBar>
        <cfvo type="min"/>
        <cfvo type="max"/>
        <color theme="1" tint="0.499984740745262"/>
      </dataBar>
      <extLst>
        <ext xmlns:x14="http://schemas.microsoft.com/office/spreadsheetml/2009/9/main" uri="{B025F937-C7B1-47D3-B67F-A62EFF666E3E}">
          <x14:id>{F745B7BD-9B66-034F-BAB3-DBCD9B97DD28}</x14:id>
        </ext>
      </extLst>
    </cfRule>
    <cfRule type="dataBar" priority="1744">
      <dataBar>
        <cfvo type="min"/>
        <cfvo type="max"/>
        <color theme="1" tint="0.499984740745262"/>
      </dataBar>
      <extLst>
        <ext xmlns:x14="http://schemas.microsoft.com/office/spreadsheetml/2009/9/main" uri="{B025F937-C7B1-47D3-B67F-A62EFF666E3E}">
          <x14:id>{F4BBC3B6-1939-1C48-8A1D-5BAB7683BEFE}</x14:id>
        </ext>
      </extLst>
    </cfRule>
    <cfRule type="dataBar" priority="1745">
      <dataBar>
        <cfvo type="min"/>
        <cfvo type="max"/>
        <color theme="1" tint="0.499984740745262"/>
      </dataBar>
      <extLst>
        <ext xmlns:x14="http://schemas.microsoft.com/office/spreadsheetml/2009/9/main" uri="{B025F937-C7B1-47D3-B67F-A62EFF666E3E}">
          <x14:id>{2449329B-8046-F941-BA57-10D83B9C5EDD}</x14:id>
        </ext>
      </extLst>
    </cfRule>
    <cfRule type="dataBar" priority="1746">
      <dataBar>
        <cfvo type="min"/>
        <cfvo type="max"/>
        <color rgb="FF008AEF"/>
      </dataBar>
      <extLst>
        <ext xmlns:x14="http://schemas.microsoft.com/office/spreadsheetml/2009/9/main" uri="{B025F937-C7B1-47D3-B67F-A62EFF666E3E}">
          <x14:id>{D68714E8-9BF9-A949-A16C-4156F4346314}</x14:id>
        </ext>
      </extLst>
    </cfRule>
  </conditionalFormatting>
  <conditionalFormatting sqref="O92:O125">
    <cfRule type="dataBar" priority="1747">
      <dataBar>
        <cfvo type="min"/>
        <cfvo type="max"/>
        <color theme="1" tint="0.499984740745262"/>
      </dataBar>
      <extLst>
        <ext xmlns:x14="http://schemas.microsoft.com/office/spreadsheetml/2009/9/main" uri="{B025F937-C7B1-47D3-B67F-A62EFF666E3E}">
          <x14:id>{FB96A90B-4EA9-D841-817F-68CEC470F8C2}</x14:id>
        </ext>
      </extLst>
    </cfRule>
  </conditionalFormatting>
  <conditionalFormatting sqref="O127:O160">
    <cfRule type="dataBar" priority="1748">
      <dataBar>
        <cfvo type="min"/>
        <cfvo type="max"/>
        <color theme="1" tint="0.499984740745262"/>
      </dataBar>
      <extLst>
        <ext xmlns:x14="http://schemas.microsoft.com/office/spreadsheetml/2009/9/main" uri="{B025F937-C7B1-47D3-B67F-A62EFF666E3E}">
          <x14:id>{A6292644-379B-7B47-AE39-8CD1B4382EBB}</x14:id>
        </ext>
      </extLst>
    </cfRule>
    <cfRule type="dataBar" priority="1749">
      <dataBar>
        <cfvo type="min"/>
        <cfvo type="max"/>
        <color rgb="FF008AEF"/>
      </dataBar>
      <extLst>
        <ext xmlns:x14="http://schemas.microsoft.com/office/spreadsheetml/2009/9/main" uri="{B025F937-C7B1-47D3-B67F-A62EFF666E3E}">
          <x14:id>{1B667665-7D4C-5047-A35C-F6E1D155CE45}</x14:id>
        </ext>
      </extLst>
    </cfRule>
  </conditionalFormatting>
  <pageMargins left="0.7" right="0.7" top="0.75" bottom="0.75" header="0.3" footer="0.3"/>
  <pageSetup paperSize="9" orientation="portrait" horizontalDpi="300" verticalDpi="300" r:id="rId1"/>
  <extLst>
    <ext xmlns:x14="http://schemas.microsoft.com/office/spreadsheetml/2009/9/main" uri="{78C0D931-6437-407d-A8EE-F0AAD7539E65}">
      <x14:conditionalFormattings>
        <x14:conditionalFormatting xmlns:xm="http://schemas.microsoft.com/office/excel/2006/main">
          <x14:cfRule type="dataBar" id="{1192C271-FF07-E044-911C-2723F8FBA59B}">
            <x14:dataBar minLength="0" maxLength="100" gradient="0">
              <x14:cfvo type="autoMin"/>
              <x14:cfvo type="autoMax"/>
              <x14:negativeFillColor rgb="FF00B050"/>
              <x14:axisColor rgb="FF000000"/>
            </x14:dataBar>
          </x14:cfRule>
          <x14:cfRule type="dataBar" id="{D2A857BF-67ED-6F44-AEA7-D60B4216C382}">
            <x14:dataBar minLength="0" maxLength="100" gradient="0">
              <x14:cfvo type="autoMin"/>
              <x14:cfvo type="autoMax"/>
              <x14:negativeFillColor rgb="FFFF0000"/>
              <x14:axisColor rgb="FF000000"/>
            </x14:dataBar>
          </x14:cfRule>
          <x14:cfRule type="dataBar" id="{DC7552CF-B073-854F-86B9-B8812131FAF6}">
            <x14:dataBar minLength="0" maxLength="100" gradient="0">
              <x14:cfvo type="autoMin"/>
              <x14:cfvo type="autoMax"/>
              <x14:negativeFillColor rgb="FFA3FF83"/>
              <x14:axisColor rgb="FF000000"/>
            </x14:dataBar>
          </x14:cfRule>
          <xm:sqref>H6:H9</xm:sqref>
        </x14:conditionalFormatting>
        <x14:conditionalFormatting xmlns:xm="http://schemas.microsoft.com/office/excel/2006/main">
          <x14:cfRule type="dataBar" id="{58E4D170-CB9A-F443-BD17-85CBF4733047}">
            <x14:dataBar minLength="0" maxLength="100" gradient="0">
              <x14:cfvo type="autoMin"/>
              <x14:cfvo type="autoMax"/>
              <x14:negativeFillColor rgb="FFFF0000"/>
              <x14:axisColor rgb="FF000000"/>
            </x14:dataBar>
          </x14:cfRule>
          <x14:cfRule type="dataBar" id="{4A75FC9C-1E5F-1144-9A3D-0844454B8138}">
            <x14:dataBar minLength="0" maxLength="100" gradient="0">
              <x14:cfvo type="autoMin"/>
              <x14:cfvo type="autoMax"/>
              <x14:negativeFillColor rgb="FFA3FF83"/>
              <x14:axisColor rgb="FF000000"/>
            </x14:dataBar>
          </x14:cfRule>
          <x14:cfRule type="dataBar" id="{63824236-A552-7447-A147-E2FEA1469ACB}">
            <x14:dataBar minLength="0" maxLength="100" gradient="0">
              <x14:cfvo type="autoMin"/>
              <x14:cfvo type="autoMax"/>
              <x14:negativeFillColor rgb="FF00B050"/>
              <x14:axisColor rgb="FF000000"/>
            </x14:dataBar>
          </x14:cfRule>
          <xm:sqref>H11:H23</xm:sqref>
        </x14:conditionalFormatting>
        <x14:conditionalFormatting xmlns:xm="http://schemas.microsoft.com/office/excel/2006/main">
          <x14:cfRule type="dataBar" id="{B714C3AC-8188-1C40-9FC6-48FE52F97F33}">
            <x14:dataBar minLength="0" maxLength="100" gradient="0">
              <x14:cfvo type="autoMin"/>
              <x14:cfvo type="autoMax"/>
              <x14:negativeFillColor rgb="FFA3FF83"/>
              <x14:axisColor rgb="FF000000"/>
            </x14:dataBar>
          </x14:cfRule>
          <x14:cfRule type="dataBar" id="{78B92356-DF28-AE49-88A7-B1389ECD2E2D}">
            <x14:dataBar minLength="0" maxLength="100" gradient="0">
              <x14:cfvo type="autoMin"/>
              <x14:cfvo type="autoMax"/>
              <x14:negativeFillColor rgb="FFFF0000"/>
              <x14:axisColor rgb="FF000000"/>
            </x14:dataBar>
          </x14:cfRule>
          <x14:cfRule type="dataBar" id="{6D4F36E1-AFFF-C54E-9F36-CC0458C8FF14}">
            <x14:dataBar minLength="0" maxLength="100" gradient="0">
              <x14:cfvo type="autoMin"/>
              <x14:cfvo type="autoMax"/>
              <x14:negativeFillColor rgb="FF00B050"/>
              <x14:axisColor rgb="FF000000"/>
            </x14:dataBar>
          </x14:cfRule>
          <xm:sqref>H25:H28</xm:sqref>
        </x14:conditionalFormatting>
        <x14:conditionalFormatting xmlns:xm="http://schemas.microsoft.com/office/excel/2006/main">
          <x14:cfRule type="dataBar" id="{0DFAC359-4CFD-904F-AE49-DE4CB63AD4C5}">
            <x14:dataBar minLength="0" maxLength="100" gradient="0">
              <x14:cfvo type="autoMin"/>
              <x14:cfvo type="autoMax"/>
              <x14:negativeFillColor rgb="FFA3FF83"/>
              <x14:axisColor rgb="FF000000"/>
            </x14:dataBar>
          </x14:cfRule>
          <x14:cfRule type="dataBar" id="{43867795-FF0F-354E-8B42-EA4AF2C1D847}">
            <x14:dataBar minLength="0" maxLength="100" gradient="0">
              <x14:cfvo type="autoMin"/>
              <x14:cfvo type="autoMax"/>
              <x14:negativeFillColor rgb="FF00B050"/>
              <x14:axisColor rgb="FF000000"/>
            </x14:dataBar>
          </x14:cfRule>
          <x14:cfRule type="dataBar" id="{B17A9C80-3A68-474D-B135-9FCCFF5AA0D5}">
            <x14:dataBar minLength="0" maxLength="100" gradient="0">
              <x14:cfvo type="autoMin"/>
              <x14:cfvo type="autoMax"/>
              <x14:negativeFillColor rgb="FFFF0000"/>
              <x14:axisColor rgb="FF000000"/>
            </x14:dataBar>
          </x14:cfRule>
          <xm:sqref>H30:H45</xm:sqref>
        </x14:conditionalFormatting>
        <x14:conditionalFormatting xmlns:xm="http://schemas.microsoft.com/office/excel/2006/main">
          <x14:cfRule type="dataBar" id="{3C261BC7-10A3-2747-B2D7-7740022561E3}">
            <x14:dataBar minLength="0" maxLength="100" gradient="0">
              <x14:cfvo type="autoMin"/>
              <x14:cfvo type="autoMax"/>
              <x14:negativeFillColor rgb="FFFF0000"/>
              <x14:axisColor rgb="FF000000"/>
            </x14:dataBar>
          </x14:cfRule>
          <x14:cfRule type="dataBar" id="{ECD274CF-2BFC-994D-A897-41FC44008629}">
            <x14:dataBar minLength="0" maxLength="100" gradient="0">
              <x14:cfvo type="autoMin"/>
              <x14:cfvo type="autoMax"/>
              <x14:negativeFillColor rgb="FFA3FF83"/>
              <x14:axisColor rgb="FF000000"/>
            </x14:dataBar>
          </x14:cfRule>
          <x14:cfRule type="dataBar" id="{BCC6BB0F-DF56-A648-8007-57E2E8B39F23}">
            <x14:dataBar minLength="0" maxLength="100" gradient="0">
              <x14:cfvo type="autoMin"/>
              <x14:cfvo type="autoMax"/>
              <x14:negativeFillColor rgb="FF00B050"/>
              <x14:axisColor rgb="FF000000"/>
            </x14:dataBar>
          </x14:cfRule>
          <xm:sqref>H48:H60</xm:sqref>
        </x14:conditionalFormatting>
        <x14:conditionalFormatting xmlns:xm="http://schemas.microsoft.com/office/excel/2006/main">
          <x14:cfRule type="dataBar" id="{59949206-471D-4947-A885-945CA0EE2879}">
            <x14:dataBar minLength="0" maxLength="100" gradient="0">
              <x14:cfvo type="autoMin"/>
              <x14:cfvo type="autoMax"/>
              <x14:negativeFillColor rgb="FFFF0000"/>
              <x14:axisColor rgb="FF000000"/>
            </x14:dataBar>
          </x14:cfRule>
          <x14:cfRule type="dataBar" id="{0CA51689-6CD4-4A4E-8BD1-0AF7DDB9FDCC}">
            <x14:dataBar minLength="0" maxLength="100" gradient="0">
              <x14:cfvo type="autoMin"/>
              <x14:cfvo type="autoMax"/>
              <x14:negativeFillColor rgb="FFA3FF83"/>
              <x14:axisColor rgb="FF000000"/>
            </x14:dataBar>
          </x14:cfRule>
          <x14:cfRule type="dataBar" id="{971FA488-72F7-B247-941F-C2FB373D15C7}">
            <x14:dataBar minLength="0" maxLength="100" gradient="0">
              <x14:cfvo type="autoMin"/>
              <x14:cfvo type="autoMax"/>
              <x14:negativeFillColor rgb="FF00B050"/>
              <x14:axisColor rgb="FF000000"/>
            </x14:dataBar>
          </x14:cfRule>
          <xm:sqref>H63:H67</xm:sqref>
        </x14:conditionalFormatting>
        <x14:conditionalFormatting xmlns:xm="http://schemas.microsoft.com/office/excel/2006/main">
          <x14:cfRule type="dataBar" id="{AAF03028-0260-4A48-8E6F-FB48FE6B1F46}">
            <x14:dataBar minLength="0" maxLength="100" gradient="0">
              <x14:cfvo type="autoMin"/>
              <x14:cfvo type="autoMax"/>
              <x14:negativeFillColor rgb="FFFF0000"/>
              <x14:axisColor rgb="FF000000"/>
            </x14:dataBar>
          </x14:cfRule>
          <x14:cfRule type="dataBar" id="{9FF196F3-708C-5D42-B03F-E9721A728E7C}">
            <x14:dataBar minLength="0" maxLength="100" gradient="0">
              <x14:cfvo type="autoMin"/>
              <x14:cfvo type="autoMax"/>
              <x14:negativeFillColor rgb="FFA3FF83"/>
              <x14:axisColor rgb="FF000000"/>
            </x14:dataBar>
          </x14:cfRule>
          <x14:cfRule type="dataBar" id="{F3518080-D829-B145-8DAE-EF080F05D648}">
            <x14:dataBar minLength="0" maxLength="100" gradient="0">
              <x14:cfvo type="autoMin"/>
              <x14:cfvo type="autoMax"/>
              <x14:negativeFillColor rgb="FF00B050"/>
              <x14:axisColor rgb="FF000000"/>
            </x14:dataBar>
          </x14:cfRule>
          <xm:sqref>H69:H75</xm:sqref>
        </x14:conditionalFormatting>
        <x14:conditionalFormatting xmlns:xm="http://schemas.microsoft.com/office/excel/2006/main">
          <x14:cfRule type="dataBar" id="{50D7CA7B-3B31-284C-86CC-E18DA5BDEF6B}">
            <x14:dataBar minLength="0" maxLength="100" gradient="0">
              <x14:cfvo type="autoMin"/>
              <x14:cfvo type="autoMax"/>
              <x14:negativeFillColor rgb="FFFF0000"/>
              <x14:axisColor rgb="FF000000"/>
            </x14:dataBar>
          </x14:cfRule>
          <x14:cfRule type="dataBar" id="{07630338-22CE-CE42-9833-11D31B459471}">
            <x14:dataBar minLength="0" maxLength="100" gradient="0">
              <x14:cfvo type="autoMin"/>
              <x14:cfvo type="autoMax"/>
              <x14:negativeFillColor rgb="FFA3FF83"/>
              <x14:axisColor rgb="FF000000"/>
            </x14:dataBar>
          </x14:cfRule>
          <x14:cfRule type="dataBar" id="{EE666F4F-0355-3043-9FE4-E6769CA5030D}">
            <x14:dataBar minLength="0" maxLength="100" gradient="0">
              <x14:cfvo type="autoMin"/>
              <x14:cfvo type="autoMax"/>
              <x14:negativeFillColor rgb="FF00B050"/>
              <x14:axisColor rgb="FF000000"/>
            </x14:dataBar>
          </x14:cfRule>
          <xm:sqref>H77:H79</xm:sqref>
        </x14:conditionalFormatting>
        <x14:conditionalFormatting xmlns:xm="http://schemas.microsoft.com/office/excel/2006/main">
          <x14:cfRule type="dataBar" id="{9F4ACF06-E6C3-B148-8D4D-C4BEB6CB033A}">
            <x14:dataBar minLength="0" maxLength="100" gradient="0">
              <x14:cfvo type="autoMin"/>
              <x14:cfvo type="autoMax"/>
              <x14:negativeFillColor rgb="FFFF0000"/>
              <x14:axisColor rgb="FF000000"/>
            </x14:dataBar>
          </x14:cfRule>
          <x14:cfRule type="dataBar" id="{F737DCA8-38AF-9242-8564-C9E6EB523753}">
            <x14:dataBar minLength="0" maxLength="100" gradient="0">
              <x14:cfvo type="autoMin"/>
              <x14:cfvo type="autoMax"/>
              <x14:negativeFillColor rgb="FFA3FF83"/>
              <x14:axisColor rgb="FF000000"/>
            </x14:dataBar>
          </x14:cfRule>
          <x14:cfRule type="dataBar" id="{85D6D4EE-3D79-8540-86AB-20753B73DF7E}">
            <x14:dataBar minLength="0" maxLength="100" gradient="0">
              <x14:cfvo type="autoMin"/>
              <x14:cfvo type="autoMax"/>
              <x14:negativeFillColor rgb="FF00B050"/>
              <x14:axisColor rgb="FF000000"/>
            </x14:dataBar>
          </x14:cfRule>
          <xm:sqref>H81:H90</xm:sqref>
        </x14:conditionalFormatting>
        <x14:conditionalFormatting xmlns:xm="http://schemas.microsoft.com/office/excel/2006/main">
          <x14:cfRule type="dataBar" id="{EEBB7566-280D-2246-A953-3FB017F75F97}">
            <x14:dataBar minLength="0" maxLength="100" gradient="0">
              <x14:cfvo type="autoMin"/>
              <x14:cfvo type="autoMax"/>
              <x14:negativeFillColor rgb="FFFF0000"/>
              <x14:axisColor rgb="FF000000"/>
            </x14:dataBar>
          </x14:cfRule>
          <x14:cfRule type="dataBar" id="{008A4CC0-7420-4C4C-901F-C5D8259F9E66}">
            <x14:dataBar minLength="0" maxLength="100" gradient="0">
              <x14:cfvo type="autoMin"/>
              <x14:cfvo type="autoMax"/>
              <x14:negativeFillColor rgb="FFA3FF83"/>
              <x14:axisColor rgb="FF000000"/>
            </x14:dataBar>
          </x14:cfRule>
          <x14:cfRule type="dataBar" id="{5FE9FDFE-A34B-EE42-93F9-7F560303CB50}">
            <x14:dataBar minLength="0" maxLength="100" gradient="0">
              <x14:cfvo type="autoMin"/>
              <x14:cfvo type="autoMax"/>
              <x14:negativeFillColor rgb="FF00B050"/>
              <x14:axisColor rgb="FF000000"/>
            </x14:dataBar>
          </x14:cfRule>
          <xm:sqref>H92:H125</xm:sqref>
        </x14:conditionalFormatting>
        <x14:conditionalFormatting xmlns:xm="http://schemas.microsoft.com/office/excel/2006/main">
          <x14:cfRule type="dataBar" id="{B1BC0FA2-27A9-AD4A-BA52-C2644CD179C5}">
            <x14:dataBar minLength="0" maxLength="100" gradient="0">
              <x14:cfvo type="autoMin"/>
              <x14:cfvo type="autoMax"/>
              <x14:negativeFillColor rgb="FF00B050"/>
              <x14:axisColor rgb="FF000000"/>
            </x14:dataBar>
          </x14:cfRule>
          <x14:cfRule type="dataBar" id="{0EC51ED3-5738-2243-A85A-983582ABB959}">
            <x14:dataBar minLength="0" maxLength="100" gradient="0">
              <x14:cfvo type="autoMin"/>
              <x14:cfvo type="autoMax"/>
              <x14:negativeFillColor rgb="FFA3FF83"/>
              <x14:axisColor rgb="FF000000"/>
            </x14:dataBar>
          </x14:cfRule>
          <x14:cfRule type="dataBar" id="{805DA95C-FD55-A24D-93A0-A035B172AD76}">
            <x14:dataBar minLength="0" maxLength="100" gradient="0">
              <x14:cfvo type="autoMin"/>
              <x14:cfvo type="autoMax"/>
              <x14:negativeFillColor rgb="FFFF0000"/>
              <x14:axisColor rgb="FF000000"/>
            </x14:dataBar>
          </x14:cfRule>
          <xm:sqref>H127:H160</xm:sqref>
        </x14:conditionalFormatting>
        <x14:conditionalFormatting xmlns:xm="http://schemas.microsoft.com/office/excel/2006/main">
          <x14:cfRule type="dataBar" id="{6335A34E-D3AE-9745-96A3-409D95EA36E7}">
            <x14:dataBar minLength="0" maxLength="100" gradient="0">
              <x14:cfvo type="autoMin"/>
              <x14:cfvo type="autoMax"/>
              <x14:negativeFillColor rgb="FFA3FF83"/>
              <x14:axisColor rgb="FF000000"/>
            </x14:dataBar>
          </x14:cfRule>
          <x14:cfRule type="dataBar" id="{1FA5B8D4-01D1-764F-A1C4-1DA0500D2B8D}">
            <x14:dataBar minLength="0" maxLength="100" gradient="0">
              <x14:cfvo type="autoMin"/>
              <x14:cfvo type="autoMax"/>
              <x14:negativeFillColor rgb="FF00B050"/>
              <x14:axisColor rgb="FF000000"/>
            </x14:dataBar>
          </x14:cfRule>
          <x14:cfRule type="dataBar" id="{5ADD0C10-1059-AD41-A30F-717D6AD5A4DB}">
            <x14:dataBar minLength="0" maxLength="100" gradient="0">
              <x14:cfvo type="autoMin"/>
              <x14:cfvo type="autoMax"/>
              <x14:negativeFillColor rgb="FFFF0000"/>
              <x14:axisColor rgb="FF000000"/>
            </x14:dataBar>
          </x14:cfRule>
          <xm:sqref>H162:H221</xm:sqref>
        </x14:conditionalFormatting>
        <x14:conditionalFormatting xmlns:xm="http://schemas.microsoft.com/office/excel/2006/main">
          <x14:cfRule type="dataBar" id="{85AB44A6-548C-9D43-A5C3-218D15632F6F}">
            <x14:dataBar minLength="0" maxLength="100" gradient="0">
              <x14:cfvo type="autoMin"/>
              <x14:cfvo type="autoMax"/>
              <x14:negativeFillColor rgb="FFFF0000"/>
              <x14:axisColor rgb="FF000000"/>
            </x14:dataBar>
          </x14:cfRule>
          <x14:cfRule type="dataBar" id="{8C80D0A4-490C-084B-944F-7B41679CC9B9}">
            <x14:dataBar minLength="0" maxLength="100" gradient="0">
              <x14:cfvo type="autoMin"/>
              <x14:cfvo type="autoMax"/>
              <x14:negativeFillColor rgb="FFA3FF83"/>
              <x14:axisColor rgb="FF000000"/>
            </x14:dataBar>
          </x14:cfRule>
          <x14:cfRule type="dataBar" id="{898EABA6-980A-5F43-82F1-89E2984113FD}">
            <x14:dataBar minLength="0" maxLength="100" gradient="0">
              <x14:cfvo type="autoMin"/>
              <x14:cfvo type="autoMax"/>
              <x14:negativeFillColor rgb="FF00B050"/>
              <x14:axisColor rgb="FF000000"/>
            </x14:dataBar>
          </x14:cfRule>
          <xm:sqref>H223</xm:sqref>
        </x14:conditionalFormatting>
        <x14:conditionalFormatting xmlns:xm="http://schemas.microsoft.com/office/excel/2006/main">
          <x14:cfRule type="dataBar" id="{64843A71-3B68-6946-B51B-2F177C82139F}">
            <x14:dataBar minLength="0" maxLength="100" gradient="0">
              <x14:cfvo type="autoMin"/>
              <x14:cfvo type="autoMax"/>
              <x14:negativeFillColor rgb="FFFF0000"/>
              <x14:axisColor rgb="FF000000"/>
            </x14:dataBar>
          </x14:cfRule>
          <x14:cfRule type="dataBar" id="{6E3B4E31-E6E7-0E45-A3CD-5D831E2B1A10}">
            <x14:dataBar minLength="0" maxLength="100" gradient="0">
              <x14:cfvo type="autoMin"/>
              <x14:cfvo type="autoMax"/>
              <x14:negativeFillColor rgb="FFA3FF83"/>
              <x14:axisColor rgb="FF000000"/>
            </x14:dataBar>
          </x14:cfRule>
          <x14:cfRule type="dataBar" id="{299729A1-E1B3-7044-943C-50CB95057987}">
            <x14:dataBar minLength="0" maxLength="100" gradient="0">
              <x14:cfvo type="autoMin"/>
              <x14:cfvo type="autoMax"/>
              <x14:negativeFillColor rgb="FF00B050"/>
              <x14:axisColor rgb="FF000000"/>
            </x14:dataBar>
          </x14:cfRule>
          <xm:sqref>H225:H228</xm:sqref>
        </x14:conditionalFormatting>
        <x14:conditionalFormatting xmlns:xm="http://schemas.microsoft.com/office/excel/2006/main">
          <x14:cfRule type="dataBar" id="{56086094-9D40-624B-BF5F-C7667F3AD8EC}">
            <x14:dataBar minLength="0" maxLength="100" gradient="0">
              <x14:cfvo type="autoMin"/>
              <x14:cfvo type="autoMax"/>
              <x14:negativeFillColor rgb="FFFF0000"/>
              <x14:axisColor rgb="FF000000"/>
            </x14:dataBar>
          </x14:cfRule>
          <x14:cfRule type="dataBar" id="{2A5800B5-28C7-4A4A-92AA-BDF7A56E302E}">
            <x14:dataBar minLength="0" maxLength="100" gradient="0">
              <x14:cfvo type="autoMin"/>
              <x14:cfvo type="autoMax"/>
              <x14:negativeFillColor rgb="FFA3FF83"/>
              <x14:axisColor rgb="FF000000"/>
            </x14:dataBar>
          </x14:cfRule>
          <x14:cfRule type="dataBar" id="{C984A817-ED43-3943-8D46-DF7A81CC789D}">
            <x14:dataBar minLength="0" maxLength="100" gradient="0">
              <x14:cfvo type="autoMin"/>
              <x14:cfvo type="autoMax"/>
              <x14:negativeFillColor rgb="FF00B050"/>
              <x14:axisColor rgb="FF000000"/>
            </x14:dataBar>
          </x14:cfRule>
          <xm:sqref>H230:H252</xm:sqref>
        </x14:conditionalFormatting>
        <x14:conditionalFormatting xmlns:xm="http://schemas.microsoft.com/office/excel/2006/main">
          <x14:cfRule type="dataBar" id="{D4D1E47D-1A9C-E14D-871D-6238B9E3E7A6}">
            <x14:dataBar minLength="0" maxLength="100" gradient="0">
              <x14:cfvo type="autoMin"/>
              <x14:cfvo type="autoMax"/>
              <x14:negativeFillColor rgb="FFFF0000"/>
              <x14:axisColor rgb="FF000000"/>
            </x14:dataBar>
          </x14:cfRule>
          <x14:cfRule type="dataBar" id="{395F13DE-B9B9-3D49-9B7B-CEC33BFC40EE}">
            <x14:dataBar minLength="0" maxLength="100" gradient="0">
              <x14:cfvo type="autoMin"/>
              <x14:cfvo type="autoMax"/>
              <x14:negativeFillColor rgb="FFA3FF83"/>
              <x14:axisColor rgb="FF000000"/>
            </x14:dataBar>
          </x14:cfRule>
          <x14:cfRule type="dataBar" id="{E995EAB0-2258-8A44-956B-FAA07858E836}">
            <x14:dataBar minLength="0" maxLength="100" gradient="0">
              <x14:cfvo type="autoMin"/>
              <x14:cfvo type="autoMax"/>
              <x14:negativeFillColor rgb="FF00B050"/>
              <x14:axisColor rgb="FF000000"/>
            </x14:dataBar>
          </x14:cfRule>
          <xm:sqref>H254:H264</xm:sqref>
        </x14:conditionalFormatting>
        <x14:conditionalFormatting xmlns:xm="http://schemas.microsoft.com/office/excel/2006/main">
          <x14:cfRule type="dataBar" id="{C3346501-BF57-4841-A19D-AE07341EB4E4}">
            <x14:dataBar minLength="0" maxLength="100" gradient="0">
              <x14:cfvo type="autoMin"/>
              <x14:cfvo type="autoMax"/>
              <x14:negativeFillColor rgb="FFFF0000"/>
              <x14:axisColor rgb="FF000000"/>
            </x14:dataBar>
          </x14:cfRule>
          <x14:cfRule type="dataBar" id="{B621E0C7-56FD-C14B-BEA1-7B9337881287}">
            <x14:dataBar minLength="0" maxLength="100" gradient="0">
              <x14:cfvo type="autoMin"/>
              <x14:cfvo type="autoMax"/>
              <x14:negativeFillColor rgb="FFA3FF83"/>
              <x14:axisColor rgb="FF000000"/>
            </x14:dataBar>
          </x14:cfRule>
          <x14:cfRule type="dataBar" id="{68B8989C-735C-C849-ACC6-C0DE0B2BF907}">
            <x14:dataBar minLength="0" maxLength="100" gradient="0">
              <x14:cfvo type="autoMin"/>
              <x14:cfvo type="autoMax"/>
              <x14:negativeFillColor rgb="FF00B050"/>
              <x14:axisColor rgb="FF000000"/>
            </x14:dataBar>
          </x14:cfRule>
          <xm:sqref>H266:H271</xm:sqref>
        </x14:conditionalFormatting>
        <x14:conditionalFormatting xmlns:xm="http://schemas.microsoft.com/office/excel/2006/main">
          <x14:cfRule type="dataBar" id="{2F9E1A57-6B70-E74E-B7B1-4247E5BA0C4F}">
            <x14:dataBar minLength="0" maxLength="100" gradient="0">
              <x14:cfvo type="autoMin"/>
              <x14:cfvo type="autoMax"/>
              <x14:negativeFillColor rgb="FFFF0000"/>
              <x14:axisColor rgb="FF000000"/>
            </x14:dataBar>
          </x14:cfRule>
          <x14:cfRule type="dataBar" id="{FD65FAE7-2C99-C64E-8166-EE8A8E163BE2}">
            <x14:dataBar minLength="0" maxLength="100" gradient="0">
              <x14:cfvo type="autoMin"/>
              <x14:cfvo type="autoMax"/>
              <x14:negativeFillColor rgb="FFA3FF83"/>
              <x14:axisColor rgb="FF000000"/>
            </x14:dataBar>
          </x14:cfRule>
          <x14:cfRule type="dataBar" id="{7B9C8D75-4941-C840-BA83-ECC19E756DF1}">
            <x14:dataBar minLength="0" maxLength="100" gradient="0">
              <x14:cfvo type="autoMin"/>
              <x14:cfvo type="autoMax"/>
              <x14:negativeFillColor rgb="FF00B050"/>
              <x14:axisColor rgb="FF000000"/>
            </x14:dataBar>
          </x14:cfRule>
          <xm:sqref>H273:H275</xm:sqref>
        </x14:conditionalFormatting>
        <x14:conditionalFormatting xmlns:xm="http://schemas.microsoft.com/office/excel/2006/main">
          <x14:cfRule type="dataBar" id="{DB4D1CD8-5DBE-DF43-ACDC-2BB295CC6337}">
            <x14:dataBar minLength="0" maxLength="100" gradient="0">
              <x14:cfvo type="autoMin"/>
              <x14:cfvo type="autoMax"/>
              <x14:negativeFillColor rgb="FF00B050"/>
              <x14:axisColor rgb="FF000000"/>
            </x14:dataBar>
          </x14:cfRule>
          <x14:cfRule type="dataBar" id="{9E5FFFB6-2B66-5C4F-AE2B-D2A95D738062}">
            <x14:dataBar minLength="0" maxLength="100" gradient="0">
              <x14:cfvo type="autoMin"/>
              <x14:cfvo type="autoMax"/>
              <x14:negativeFillColor rgb="FFA3FF83"/>
              <x14:axisColor rgb="FF000000"/>
            </x14:dataBar>
          </x14:cfRule>
          <x14:cfRule type="dataBar" id="{58DC9DFD-BB56-A34F-9357-EC606D97501C}">
            <x14:dataBar minLength="0" maxLength="100" gradient="0">
              <x14:cfvo type="autoMin"/>
              <x14:cfvo type="autoMax"/>
              <x14:negativeFillColor rgb="FFFF0000"/>
              <x14:axisColor rgb="FF000000"/>
            </x14:dataBar>
          </x14:cfRule>
          <xm:sqref>H277:H280</xm:sqref>
        </x14:conditionalFormatting>
        <x14:conditionalFormatting xmlns:xm="http://schemas.microsoft.com/office/excel/2006/main">
          <x14:cfRule type="dataBar" id="{5A844A7B-B51E-0447-B2FC-08A52EFC1645}">
            <x14:dataBar minLength="0" maxLength="100" gradient="0">
              <x14:cfvo type="autoMin"/>
              <x14:cfvo type="autoMax"/>
              <x14:negativeFillColor rgb="FFFF0000"/>
              <x14:axisColor rgb="FF000000"/>
            </x14:dataBar>
          </x14:cfRule>
          <x14:cfRule type="dataBar" id="{20631820-8456-B247-9673-AC718162E6E4}">
            <x14:dataBar minLength="0" maxLength="100" gradient="0">
              <x14:cfvo type="autoMin"/>
              <x14:cfvo type="autoMax"/>
              <x14:negativeFillColor rgb="FFA3FF83"/>
              <x14:axisColor rgb="FF000000"/>
            </x14:dataBar>
          </x14:cfRule>
          <x14:cfRule type="dataBar" id="{B1EB5EA2-938B-2E41-B617-4EA3D216C94D}">
            <x14:dataBar minLength="0" maxLength="100" gradient="0">
              <x14:cfvo type="autoMin"/>
              <x14:cfvo type="autoMax"/>
              <x14:negativeFillColor rgb="FF00B050"/>
              <x14:axisColor rgb="FF000000"/>
            </x14:dataBar>
          </x14:cfRule>
          <xm:sqref>H282:H297</xm:sqref>
        </x14:conditionalFormatting>
        <x14:conditionalFormatting xmlns:xm="http://schemas.microsoft.com/office/excel/2006/main">
          <x14:cfRule type="dataBar" id="{533FC0F8-7048-3941-80E1-7E5DB185ED3A}">
            <x14:dataBar minLength="0" maxLength="100" gradient="0">
              <x14:cfvo type="autoMin"/>
              <x14:cfvo type="autoMax"/>
              <x14:negativeFillColor rgb="FFA3FF83"/>
              <x14:axisColor rgb="FF000000"/>
            </x14:dataBar>
          </x14:cfRule>
          <x14:cfRule type="dataBar" id="{E89D2880-24E6-864D-A27A-66246F2220FA}">
            <x14:dataBar minLength="0" maxLength="100" gradient="0">
              <x14:cfvo type="autoMin"/>
              <x14:cfvo type="autoMax"/>
              <x14:negativeFillColor rgb="FF00B050"/>
              <x14:axisColor rgb="FF000000"/>
            </x14:dataBar>
          </x14:cfRule>
          <x14:cfRule type="dataBar" id="{B6EBB49C-6436-C74D-84CD-985547B1BE57}">
            <x14:dataBar minLength="0" maxLength="100" gradient="0">
              <x14:cfvo type="autoMin"/>
              <x14:cfvo type="autoMax"/>
              <x14:negativeFillColor rgb="FFFF0000"/>
              <x14:axisColor rgb="FF000000"/>
            </x14:dataBar>
          </x14:cfRule>
          <xm:sqref>H299:H313</xm:sqref>
        </x14:conditionalFormatting>
        <x14:conditionalFormatting xmlns:xm="http://schemas.microsoft.com/office/excel/2006/main">
          <x14:cfRule type="dataBar" id="{0148FF3C-E18C-AE45-975D-46AAC3F98703}">
            <x14:dataBar minLength="0" maxLength="100" gradient="0">
              <x14:cfvo type="autoMin"/>
              <x14:cfvo type="autoMax"/>
              <x14:negativeFillColor rgb="FFFF0000"/>
              <x14:axisColor rgb="FF000000"/>
            </x14:dataBar>
          </x14:cfRule>
          <x14:cfRule type="dataBar" id="{A2F52286-C9A2-C541-BB61-64D901B101F7}">
            <x14:dataBar minLength="0" maxLength="100" gradient="0">
              <x14:cfvo type="autoMin"/>
              <x14:cfvo type="autoMax"/>
              <x14:negativeFillColor rgb="FFA3FF83"/>
              <x14:axisColor rgb="FF000000"/>
            </x14:dataBar>
          </x14:cfRule>
          <x14:cfRule type="dataBar" id="{7870B12E-E136-DD46-BAF3-9500D61DBF88}">
            <x14:dataBar minLength="0" maxLength="100" gradient="0">
              <x14:cfvo type="autoMin"/>
              <x14:cfvo type="autoMax"/>
              <x14:negativeFillColor rgb="FF00B050"/>
              <x14:axisColor rgb="FF000000"/>
            </x14:dataBar>
          </x14:cfRule>
          <xm:sqref>H316:H318</xm:sqref>
        </x14:conditionalFormatting>
        <x14:conditionalFormatting xmlns:xm="http://schemas.microsoft.com/office/excel/2006/main">
          <x14:cfRule type="dataBar" id="{62D17F6D-49D4-1845-BB20-7DBF0EF965A4}">
            <x14:dataBar minLength="0" maxLength="100" gradient="0">
              <x14:cfvo type="autoMin"/>
              <x14:cfvo type="autoMax"/>
              <x14:negativeFillColor rgb="FFFF0000"/>
              <x14:axisColor rgb="FF000000"/>
            </x14:dataBar>
          </x14:cfRule>
          <x14:cfRule type="dataBar" id="{9EEC9C61-FEA8-4E4C-85B6-1C1B4CCCAB15}">
            <x14:dataBar minLength="0" maxLength="100" gradient="0">
              <x14:cfvo type="autoMin"/>
              <x14:cfvo type="autoMax"/>
              <x14:negativeFillColor rgb="FFA3FF83"/>
              <x14:axisColor rgb="FF000000"/>
            </x14:dataBar>
          </x14:cfRule>
          <x14:cfRule type="dataBar" id="{41D4E622-CCCA-D843-BFD5-EB17B64BAB29}">
            <x14:dataBar minLength="0" maxLength="100" gradient="0">
              <x14:cfvo type="autoMin"/>
              <x14:cfvo type="autoMax"/>
              <x14:negativeFillColor rgb="FF00B050"/>
              <x14:axisColor rgb="FF000000"/>
            </x14:dataBar>
          </x14:cfRule>
          <xm:sqref>H320:H321</xm:sqref>
        </x14:conditionalFormatting>
        <x14:conditionalFormatting xmlns:xm="http://schemas.microsoft.com/office/excel/2006/main">
          <x14:cfRule type="dataBar" id="{6B1B100E-C142-D84B-86A8-F5EFE65557D1}">
            <x14:dataBar minLength="0" maxLength="100" gradient="0">
              <x14:cfvo type="autoMin"/>
              <x14:cfvo type="autoMax"/>
              <x14:negativeFillColor rgb="FFFF0000"/>
              <x14:axisColor rgb="FF000000"/>
            </x14:dataBar>
          </x14:cfRule>
          <x14:cfRule type="dataBar" id="{5B572E68-7C19-E94A-8D8E-B5705B3AE1A7}">
            <x14:dataBar minLength="0" maxLength="100" gradient="0">
              <x14:cfvo type="autoMin"/>
              <x14:cfvo type="autoMax"/>
              <x14:negativeFillColor rgb="FFA3FF83"/>
              <x14:axisColor rgb="FF000000"/>
            </x14:dataBar>
          </x14:cfRule>
          <x14:cfRule type="dataBar" id="{BFE26FF8-3DD7-144E-8E67-FEB8285BA56F}">
            <x14:dataBar minLength="0" maxLength="100" gradient="0">
              <x14:cfvo type="autoMin"/>
              <x14:cfvo type="autoMax"/>
              <x14:negativeFillColor rgb="FF00B050"/>
              <x14:axisColor rgb="FF000000"/>
            </x14:dataBar>
          </x14:cfRule>
          <xm:sqref>H323:H326</xm:sqref>
        </x14:conditionalFormatting>
        <x14:conditionalFormatting xmlns:xm="http://schemas.microsoft.com/office/excel/2006/main">
          <x14:cfRule type="dataBar" id="{F6A595A2-78CB-644D-880C-684947EB1617}">
            <x14:dataBar minLength="0" maxLength="100" gradient="0">
              <x14:cfvo type="autoMin"/>
              <x14:cfvo type="autoMax"/>
              <x14:negativeFillColor rgb="FFFF0000"/>
              <x14:axisColor rgb="FF000000"/>
            </x14:dataBar>
          </x14:cfRule>
          <x14:cfRule type="dataBar" id="{B4DA5372-8A4C-BF49-BE12-143CB44F61E4}">
            <x14:dataBar minLength="0" maxLength="100" gradient="0">
              <x14:cfvo type="autoMin"/>
              <x14:cfvo type="autoMax"/>
              <x14:negativeFillColor rgb="FFA3FF83"/>
              <x14:axisColor rgb="FF000000"/>
            </x14:dataBar>
          </x14:cfRule>
          <x14:cfRule type="dataBar" id="{8D5B1801-4B7B-374C-B0F8-BDC1FD1AD534}">
            <x14:dataBar minLength="0" maxLength="100" gradient="0">
              <x14:cfvo type="autoMin"/>
              <x14:cfvo type="autoMax"/>
              <x14:negativeFillColor rgb="FF00B050"/>
              <x14:axisColor rgb="FF000000"/>
            </x14:dataBar>
          </x14:cfRule>
          <xm:sqref>H328:H329</xm:sqref>
        </x14:conditionalFormatting>
        <x14:conditionalFormatting xmlns:xm="http://schemas.microsoft.com/office/excel/2006/main">
          <x14:cfRule type="dataBar" id="{FEBA38B7-35F6-9548-8788-E52BC2096140}">
            <x14:dataBar minLength="0" maxLength="100" gradient="0">
              <x14:cfvo type="autoMin"/>
              <x14:cfvo type="autoMax"/>
              <x14:negativeFillColor rgb="FFFF0000"/>
              <x14:axisColor rgb="FF000000"/>
            </x14:dataBar>
          </x14:cfRule>
          <x14:cfRule type="dataBar" id="{3DDEDBC1-AFDD-BE4D-B1B6-92940DDD4CA6}">
            <x14:dataBar minLength="0" maxLength="100" gradient="0">
              <x14:cfvo type="autoMin"/>
              <x14:cfvo type="autoMax"/>
              <x14:negativeFillColor rgb="FFA3FF83"/>
              <x14:axisColor rgb="FF000000"/>
            </x14:dataBar>
          </x14:cfRule>
          <x14:cfRule type="dataBar" id="{8911C8E9-9C3A-3C4E-A131-482AFC15466F}">
            <x14:dataBar minLength="0" maxLength="100" gradient="0">
              <x14:cfvo type="autoMin"/>
              <x14:cfvo type="autoMax"/>
              <x14:negativeFillColor rgb="FF00B050"/>
              <x14:axisColor rgb="FF000000"/>
            </x14:dataBar>
          </x14:cfRule>
          <xm:sqref>H331:H333</xm:sqref>
        </x14:conditionalFormatting>
        <x14:conditionalFormatting xmlns:xm="http://schemas.microsoft.com/office/excel/2006/main">
          <x14:cfRule type="dataBar" id="{DA1B5E4B-7833-1643-B8CC-C4BD3364EC5D}">
            <x14:dataBar minLength="0" maxLength="100" gradient="0">
              <x14:cfvo type="autoMin"/>
              <x14:cfvo type="autoMax"/>
              <x14:negativeFillColor rgb="FFFF0000"/>
              <x14:axisColor rgb="FF000000"/>
            </x14:dataBar>
          </x14:cfRule>
          <x14:cfRule type="dataBar" id="{0D1A6159-5B94-5E4A-BB93-7474E879D841}">
            <x14:dataBar minLength="0" maxLength="100" gradient="0">
              <x14:cfvo type="autoMin"/>
              <x14:cfvo type="autoMax"/>
              <x14:negativeFillColor rgb="FFA3FF83"/>
              <x14:axisColor rgb="FF000000"/>
            </x14:dataBar>
          </x14:cfRule>
          <x14:cfRule type="dataBar" id="{BED9086B-F274-7542-B941-8BED88E80289}">
            <x14:dataBar minLength="0" maxLength="100" gradient="0">
              <x14:cfvo type="autoMin"/>
              <x14:cfvo type="autoMax"/>
              <x14:negativeFillColor rgb="FF00B050"/>
              <x14:axisColor rgb="FF000000"/>
            </x14:dataBar>
          </x14:cfRule>
          <xm:sqref>H335:H342</xm:sqref>
        </x14:conditionalFormatting>
        <x14:conditionalFormatting xmlns:xm="http://schemas.microsoft.com/office/excel/2006/main">
          <x14:cfRule type="dataBar" id="{ADA4A308-65B6-8D48-8329-05A0165A5D7B}">
            <x14:dataBar minLength="0" maxLength="100" gradient="0">
              <x14:cfvo type="autoMin"/>
              <x14:cfvo type="autoMax"/>
              <x14:negativeFillColor rgb="FFFF0000"/>
              <x14:axisColor rgb="FF000000"/>
            </x14:dataBar>
          </x14:cfRule>
          <x14:cfRule type="dataBar" id="{9D170D5B-4EA9-A741-AA4B-D688A1AF6248}">
            <x14:dataBar minLength="0" maxLength="100" gradient="0">
              <x14:cfvo type="autoMin"/>
              <x14:cfvo type="autoMax"/>
              <x14:negativeFillColor rgb="FF00B050"/>
              <x14:axisColor rgb="FF000000"/>
            </x14:dataBar>
          </x14:cfRule>
          <x14:cfRule type="dataBar" id="{29E8406D-A8DE-C24F-88CF-3B8B7CB3A898}">
            <x14:dataBar minLength="0" maxLength="100" gradient="0">
              <x14:cfvo type="autoMin"/>
              <x14:cfvo type="autoMax"/>
              <x14:negativeFillColor rgb="FFA3FF83"/>
              <x14:axisColor rgb="FF000000"/>
            </x14:dataBar>
          </x14:cfRule>
          <xm:sqref>H344:H347</xm:sqref>
        </x14:conditionalFormatting>
        <x14:conditionalFormatting xmlns:xm="http://schemas.microsoft.com/office/excel/2006/main">
          <x14:cfRule type="dataBar" id="{E66238D7-874C-D34D-8AEC-E38E294F44F1}">
            <x14:dataBar minLength="0" maxLength="100" gradient="0">
              <x14:cfvo type="autoMin"/>
              <x14:cfvo type="autoMax"/>
              <x14:negativeFillColor rgb="FFA3FF83"/>
              <x14:axisColor rgb="FF000000"/>
            </x14:dataBar>
          </x14:cfRule>
          <x14:cfRule type="dataBar" id="{B14C1D0F-BDD9-7248-95FF-CC2B71F3DD7D}">
            <x14:dataBar minLength="0" maxLength="100" gradient="0">
              <x14:cfvo type="autoMin"/>
              <x14:cfvo type="autoMax"/>
              <x14:negativeFillColor rgb="FF00B050"/>
              <x14:axisColor rgb="FF000000"/>
            </x14:dataBar>
          </x14:cfRule>
          <x14:cfRule type="dataBar" id="{7C764961-D013-1446-839A-5C36EFAA0477}">
            <x14:dataBar minLength="0" maxLength="100" gradient="0">
              <x14:cfvo type="autoMin"/>
              <x14:cfvo type="autoMax"/>
              <x14:negativeFillColor rgb="FFFF0000"/>
              <x14:axisColor rgb="FF000000"/>
            </x14:dataBar>
          </x14:cfRule>
          <xm:sqref>H350:H372</xm:sqref>
        </x14:conditionalFormatting>
        <x14:conditionalFormatting xmlns:xm="http://schemas.microsoft.com/office/excel/2006/main">
          <x14:cfRule type="dataBar" id="{9713401F-C718-8A4F-B3CB-BF5D9C6B2E8C}">
            <x14:dataBar minLength="0" maxLength="100" gradient="0">
              <x14:cfvo type="autoMin"/>
              <x14:cfvo type="autoMax"/>
              <x14:negativeFillColor rgb="FFFF0000"/>
              <x14:axisColor rgb="FF000000"/>
            </x14:dataBar>
          </x14:cfRule>
          <x14:cfRule type="dataBar" id="{72BFC2C6-CE48-194B-92B4-FC0397815E4B}">
            <x14:dataBar minLength="0" maxLength="100" gradient="0">
              <x14:cfvo type="autoMin"/>
              <x14:cfvo type="autoMax"/>
              <x14:negativeFillColor rgb="FFA3FF83"/>
              <x14:axisColor rgb="FF000000"/>
            </x14:dataBar>
          </x14:cfRule>
          <x14:cfRule type="dataBar" id="{6502747D-BC48-524B-BC64-FE8874562A0A}">
            <x14:dataBar minLength="0" maxLength="100" gradient="0">
              <x14:cfvo type="autoMin"/>
              <x14:cfvo type="autoMax"/>
              <x14:negativeFillColor rgb="FF00B050"/>
              <x14:axisColor rgb="FF000000"/>
            </x14:dataBar>
          </x14:cfRule>
          <xm:sqref>H375:H377</xm:sqref>
        </x14:conditionalFormatting>
        <x14:conditionalFormatting xmlns:xm="http://schemas.microsoft.com/office/excel/2006/main">
          <x14:cfRule type="dataBar" id="{2B4DBAE7-2F2E-6445-97B7-BCD2162ABE79}">
            <x14:dataBar minLength="0" maxLength="100" gradient="0">
              <x14:cfvo type="autoMin"/>
              <x14:cfvo type="autoMax"/>
              <x14:negativeFillColor rgb="FFFF0000"/>
              <x14:axisColor rgb="FF000000"/>
            </x14:dataBar>
          </x14:cfRule>
          <x14:cfRule type="dataBar" id="{B09F86A4-592F-7947-B3F6-26F5E73A22F5}">
            <x14:dataBar minLength="0" maxLength="100" gradient="0">
              <x14:cfvo type="autoMin"/>
              <x14:cfvo type="autoMax"/>
              <x14:negativeFillColor rgb="FFA3FF83"/>
              <x14:axisColor rgb="FF000000"/>
            </x14:dataBar>
          </x14:cfRule>
          <x14:cfRule type="dataBar" id="{1A12DC77-8C16-7742-AD16-1C871D0CEEF9}">
            <x14:dataBar minLength="0" maxLength="100" gradient="0">
              <x14:cfvo type="autoMin"/>
              <x14:cfvo type="autoMax"/>
              <x14:negativeFillColor rgb="FF00B050"/>
              <x14:axisColor rgb="FF000000"/>
            </x14:dataBar>
          </x14:cfRule>
          <xm:sqref>H380:H390</xm:sqref>
        </x14:conditionalFormatting>
        <x14:conditionalFormatting xmlns:xm="http://schemas.microsoft.com/office/excel/2006/main">
          <x14:cfRule type="dataBar" id="{7D7CAA0F-3923-424A-9407-B60AA3F8138A}">
            <x14:dataBar minLength="0" maxLength="100" gradient="0">
              <x14:cfvo type="autoMin"/>
              <x14:cfvo type="autoMax"/>
              <x14:negativeFillColor rgb="FFFF0000"/>
              <x14:axisColor rgb="FF000000"/>
            </x14:dataBar>
          </x14:cfRule>
          <x14:cfRule type="dataBar" id="{576C9244-E26B-5D4C-A03C-EA00A57CF840}">
            <x14:dataBar minLength="0" maxLength="100" gradient="0">
              <x14:cfvo type="autoMin"/>
              <x14:cfvo type="autoMax"/>
              <x14:negativeFillColor rgb="FFA3FF83"/>
              <x14:axisColor rgb="FF000000"/>
            </x14:dataBar>
          </x14:cfRule>
          <x14:cfRule type="dataBar" id="{96FCC7D4-CF21-4A47-BCCF-0039FF4563FF}">
            <x14:dataBar minLength="0" maxLength="100" gradient="0">
              <x14:cfvo type="autoMin"/>
              <x14:cfvo type="autoMax"/>
              <x14:negativeFillColor rgb="FF00B050"/>
              <x14:axisColor rgb="FF000000"/>
            </x14:dataBar>
          </x14:cfRule>
          <xm:sqref>H392:H405</xm:sqref>
        </x14:conditionalFormatting>
        <x14:conditionalFormatting xmlns:xm="http://schemas.microsoft.com/office/excel/2006/main">
          <x14:cfRule type="dataBar" id="{92309145-9881-1142-A404-9DC29E3BD3ED}">
            <x14:dataBar minLength="0" maxLength="100" gradient="0">
              <x14:cfvo type="autoMin"/>
              <x14:cfvo type="autoMax"/>
              <x14:negativeFillColor rgb="FFFF0000"/>
              <x14:axisColor rgb="FF000000"/>
            </x14:dataBar>
          </x14:cfRule>
          <x14:cfRule type="dataBar" id="{DF3DF83F-28A9-084C-B982-C0E59ED82947}">
            <x14:dataBar minLength="0" maxLength="100" gradient="0">
              <x14:cfvo type="autoMin"/>
              <x14:cfvo type="autoMax"/>
              <x14:negativeFillColor rgb="FFA3FF83"/>
              <x14:axisColor rgb="FF000000"/>
            </x14:dataBar>
          </x14:cfRule>
          <x14:cfRule type="dataBar" id="{16DAD9CF-7810-9F48-A306-4353D901A89E}">
            <x14:dataBar minLength="0" maxLength="100" gradient="0">
              <x14:cfvo type="autoMin"/>
              <x14:cfvo type="autoMax"/>
              <x14:negativeFillColor rgb="FF00B050"/>
              <x14:axisColor rgb="FF000000"/>
            </x14:dataBar>
          </x14:cfRule>
          <xm:sqref>H407:H416</xm:sqref>
        </x14:conditionalFormatting>
        <x14:conditionalFormatting xmlns:xm="http://schemas.microsoft.com/office/excel/2006/main">
          <x14:cfRule type="dataBar" id="{F5FC6FE1-E34C-5D43-96D0-C831AEEBDE68}">
            <x14:dataBar minLength="0" maxLength="100" gradient="0">
              <x14:cfvo type="autoMin"/>
              <x14:cfvo type="autoMax"/>
              <x14:negativeFillColor rgb="FFFF0000"/>
              <x14:axisColor rgb="FF000000"/>
            </x14:dataBar>
          </x14:cfRule>
          <x14:cfRule type="dataBar" id="{1949F87A-085E-3049-8C05-D160423DCDF7}">
            <x14:dataBar minLength="0" maxLength="100" gradient="0">
              <x14:cfvo type="autoMin"/>
              <x14:cfvo type="autoMax"/>
              <x14:negativeFillColor rgb="FFA3FF83"/>
              <x14:axisColor rgb="FF000000"/>
            </x14:dataBar>
          </x14:cfRule>
          <x14:cfRule type="dataBar" id="{3C7169A9-418F-7244-B99D-AFF63D142962}">
            <x14:dataBar minLength="0" maxLength="100" gradient="0">
              <x14:cfvo type="autoMin"/>
              <x14:cfvo type="autoMax"/>
              <x14:negativeFillColor rgb="FF00B050"/>
              <x14:axisColor rgb="FF000000"/>
            </x14:dataBar>
          </x14:cfRule>
          <xm:sqref>H418:H421</xm:sqref>
        </x14:conditionalFormatting>
        <x14:conditionalFormatting xmlns:xm="http://schemas.microsoft.com/office/excel/2006/main">
          <x14:cfRule type="dataBar" id="{BEE5FCE7-44D7-C34C-8FFA-35525C1A8609}">
            <x14:dataBar minLength="0" maxLength="100" gradient="0">
              <x14:cfvo type="autoMin"/>
              <x14:cfvo type="autoMax"/>
              <x14:negativeFillColor rgb="FF00B050"/>
              <x14:axisColor rgb="FF000000"/>
            </x14:dataBar>
          </x14:cfRule>
          <x14:cfRule type="dataBar" id="{F9352291-EE98-8E4A-860E-590615800B41}">
            <x14:dataBar minLength="0" maxLength="100" gradient="0">
              <x14:cfvo type="autoMin"/>
              <x14:cfvo type="autoMax"/>
              <x14:negativeFillColor rgb="FFFF0000"/>
              <x14:axisColor rgb="FF000000"/>
            </x14:dataBar>
          </x14:cfRule>
          <x14:cfRule type="dataBar" id="{7763B48E-D990-D04A-9732-335329AEAAC7}">
            <x14:dataBar minLength="0" maxLength="100" gradient="0">
              <x14:cfvo type="autoMin"/>
              <x14:cfvo type="autoMax"/>
              <x14:negativeFillColor rgb="FFA3FF83"/>
              <x14:axisColor rgb="FF000000"/>
            </x14:dataBar>
          </x14:cfRule>
          <xm:sqref>H423</xm:sqref>
        </x14:conditionalFormatting>
        <x14:conditionalFormatting xmlns:xm="http://schemas.microsoft.com/office/excel/2006/main">
          <x14:cfRule type="dataBar" id="{30FDC7D1-E0FA-7343-852A-450237E3FAE3}">
            <x14:dataBar minLength="0" maxLength="100" gradient="0">
              <x14:cfvo type="autoMin"/>
              <x14:cfvo type="autoMax"/>
              <x14:negativeFillColor rgb="FFA3FF83"/>
              <x14:axisColor rgb="FF000000"/>
            </x14:dataBar>
          </x14:cfRule>
          <x14:cfRule type="dataBar" id="{25ED9D10-A191-1949-85A8-7BF419902289}">
            <x14:dataBar minLength="0" maxLength="100" gradient="0">
              <x14:cfvo type="autoMin"/>
              <x14:cfvo type="autoMax"/>
              <x14:negativeFillColor rgb="FFFF0000"/>
              <x14:axisColor rgb="FF000000"/>
            </x14:dataBar>
          </x14:cfRule>
          <x14:cfRule type="dataBar" id="{97D31892-426C-5E44-BE1F-8370B2897C05}">
            <x14:dataBar minLength="0" maxLength="100" gradient="0">
              <x14:cfvo type="autoMin"/>
              <x14:cfvo type="autoMax"/>
              <x14:negativeFillColor rgb="FF00B050"/>
              <x14:axisColor rgb="FF000000"/>
            </x14:dataBar>
          </x14:cfRule>
          <xm:sqref>H425:H427</xm:sqref>
        </x14:conditionalFormatting>
        <x14:conditionalFormatting xmlns:xm="http://schemas.microsoft.com/office/excel/2006/main">
          <x14:cfRule type="dataBar" id="{846F3D88-BFE0-5947-B397-3FD5D39A099F}">
            <x14:dataBar minLength="0" maxLength="100" gradient="0">
              <x14:cfvo type="autoMin"/>
              <x14:cfvo type="autoMax"/>
              <x14:negativeFillColor rgb="FFA3FF83"/>
              <x14:axisColor rgb="FF000000"/>
            </x14:dataBar>
          </x14:cfRule>
          <x14:cfRule type="dataBar" id="{E72B45E1-A552-9541-9E74-3728A271CD68}">
            <x14:dataBar minLength="0" maxLength="100" gradient="0">
              <x14:cfvo type="autoMin"/>
              <x14:cfvo type="autoMax"/>
              <x14:negativeFillColor rgb="FFFF0000"/>
              <x14:axisColor rgb="FF000000"/>
            </x14:dataBar>
          </x14:cfRule>
          <x14:cfRule type="dataBar" id="{5ECF1721-9E13-2442-9B34-FA07DEFDA5CD}">
            <x14:dataBar minLength="0" maxLength="100" gradient="0">
              <x14:cfvo type="autoMin"/>
              <x14:cfvo type="autoMax"/>
              <x14:negativeFillColor rgb="FF00B050"/>
              <x14:axisColor rgb="FF000000"/>
            </x14:dataBar>
          </x14:cfRule>
          <xm:sqref>H429:H436</xm:sqref>
        </x14:conditionalFormatting>
        <x14:conditionalFormatting xmlns:xm="http://schemas.microsoft.com/office/excel/2006/main">
          <x14:cfRule type="dataBar" id="{239616F9-3D2F-764D-9F87-135A5D5B31FC}">
            <x14:dataBar minLength="0" maxLength="100" gradient="0">
              <x14:cfvo type="autoMin"/>
              <x14:cfvo type="autoMax"/>
              <x14:negativeFillColor rgb="FF00B050"/>
              <x14:axisColor rgb="FF000000"/>
            </x14:dataBar>
          </x14:cfRule>
          <x14:cfRule type="dataBar" id="{1677A4ED-E4F3-0046-B0A1-B70084BCA81C}">
            <x14:dataBar minLength="0" maxLength="100" gradient="0">
              <x14:cfvo type="autoMin"/>
              <x14:cfvo type="autoMax"/>
              <x14:negativeFillColor rgb="FFFF0000"/>
              <x14:axisColor rgb="FF000000"/>
            </x14:dataBar>
          </x14:cfRule>
          <x14:cfRule type="dataBar" id="{EC7FC953-65AC-FE44-AA70-B3C45BF66152}">
            <x14:dataBar minLength="0" maxLength="100" gradient="0">
              <x14:cfvo type="autoMin"/>
              <x14:cfvo type="autoMax"/>
              <x14:negativeFillColor rgb="FFA3FF83"/>
              <x14:axisColor rgb="FF000000"/>
            </x14:dataBar>
          </x14:cfRule>
          <xm:sqref>H438:H448</xm:sqref>
        </x14:conditionalFormatting>
        <x14:conditionalFormatting xmlns:xm="http://schemas.microsoft.com/office/excel/2006/main">
          <x14:cfRule type="dataBar" id="{C484D169-0983-4944-9E93-18B45447F741}">
            <x14:dataBar minLength="0" maxLength="100" gradient="0">
              <x14:cfvo type="autoMin"/>
              <x14:cfvo type="autoMax"/>
              <x14:negativeFillColor rgb="FFFF0000"/>
              <x14:axisColor rgb="FF000000"/>
            </x14:dataBar>
          </x14:cfRule>
          <x14:cfRule type="dataBar" id="{C85E657E-2C14-B344-9E3C-3C9DC7055BBD}">
            <x14:dataBar minLength="0" maxLength="100" gradient="0">
              <x14:cfvo type="autoMin"/>
              <x14:cfvo type="autoMax"/>
              <x14:negativeFillColor rgb="FFA3FF83"/>
              <x14:axisColor rgb="FF000000"/>
            </x14:dataBar>
          </x14:cfRule>
          <x14:cfRule type="dataBar" id="{80D0F711-3100-B841-A8ED-636C457FF78A}">
            <x14:dataBar minLength="0" maxLength="100" gradient="0">
              <x14:cfvo type="autoMin"/>
              <x14:cfvo type="autoMax"/>
              <x14:negativeFillColor rgb="FF00B050"/>
              <x14:axisColor rgb="FF000000"/>
            </x14:dataBar>
          </x14:cfRule>
          <xm:sqref>H450</xm:sqref>
        </x14:conditionalFormatting>
        <x14:conditionalFormatting xmlns:xm="http://schemas.microsoft.com/office/excel/2006/main">
          <x14:cfRule type="dataBar" id="{58FBD301-D7C0-E644-B029-3C09144338B3}">
            <x14:dataBar minLength="0" maxLength="100" gradient="0">
              <x14:cfvo type="autoMin"/>
              <x14:cfvo type="autoMax"/>
              <x14:negativeFillColor rgb="FFFF0000"/>
              <x14:axisColor rgb="FF000000"/>
            </x14:dataBar>
          </x14:cfRule>
          <x14:cfRule type="dataBar" id="{C5FE75D6-5375-CF46-BB75-9B622414EA4F}">
            <x14:dataBar minLength="0" maxLength="100" gradient="0">
              <x14:cfvo type="autoMin"/>
              <x14:cfvo type="autoMax"/>
              <x14:negativeFillColor rgb="FFA3FF83"/>
              <x14:axisColor rgb="FF000000"/>
            </x14:dataBar>
          </x14:cfRule>
          <x14:cfRule type="dataBar" id="{333C671D-71D0-A742-A1F2-758C0F5C8624}">
            <x14:dataBar minLength="0" maxLength="100" gradient="0">
              <x14:cfvo type="autoMin"/>
              <x14:cfvo type="autoMax"/>
              <x14:negativeFillColor rgb="FF00B050"/>
              <x14:axisColor rgb="FF000000"/>
            </x14:dataBar>
          </x14:cfRule>
          <xm:sqref>H452:H454</xm:sqref>
        </x14:conditionalFormatting>
        <x14:conditionalFormatting xmlns:xm="http://schemas.microsoft.com/office/excel/2006/main">
          <x14:cfRule type="dataBar" id="{FE2EF4F0-8215-AF42-8DC1-1C5471E6F340}">
            <x14:dataBar minLength="0" maxLength="100" gradient="0">
              <x14:cfvo type="autoMin"/>
              <x14:cfvo type="autoMax"/>
              <x14:negativeFillColor rgb="FFFF0000"/>
              <x14:axisColor rgb="FF000000"/>
            </x14:dataBar>
          </x14:cfRule>
          <x14:cfRule type="dataBar" id="{C02D3545-3B87-7D41-BF0C-3B072659E541}">
            <x14:dataBar minLength="0" maxLength="100" gradient="0">
              <x14:cfvo type="autoMin"/>
              <x14:cfvo type="autoMax"/>
              <x14:negativeFillColor rgb="FFA3FF83"/>
              <x14:axisColor rgb="FF000000"/>
            </x14:dataBar>
          </x14:cfRule>
          <x14:cfRule type="dataBar" id="{81ABD5D2-B1B1-564A-BB39-1A61E75CDCE7}">
            <x14:dataBar minLength="0" maxLength="100" gradient="0">
              <x14:cfvo type="autoMin"/>
              <x14:cfvo type="autoMax"/>
              <x14:negativeFillColor rgb="FF00B050"/>
              <x14:axisColor rgb="FF000000"/>
            </x14:dataBar>
          </x14:cfRule>
          <xm:sqref>H457</xm:sqref>
        </x14:conditionalFormatting>
        <x14:conditionalFormatting xmlns:xm="http://schemas.microsoft.com/office/excel/2006/main">
          <x14:cfRule type="dataBar" id="{382B2A69-CAA4-DE4B-8E6B-2B2A665F92E7}">
            <x14:dataBar minLength="0" maxLength="100" gradient="0">
              <x14:cfvo type="autoMin"/>
              <x14:cfvo type="autoMax"/>
              <x14:negativeFillColor rgb="FFFF0000"/>
              <x14:axisColor rgb="FF000000"/>
            </x14:dataBar>
          </x14:cfRule>
          <x14:cfRule type="dataBar" id="{88C061A6-C993-AA47-B30F-59EB504DA72B}">
            <x14:dataBar minLength="0" maxLength="100" gradient="0">
              <x14:cfvo type="autoMin"/>
              <x14:cfvo type="autoMax"/>
              <x14:negativeFillColor rgb="FFA3FF83"/>
              <x14:axisColor rgb="FF000000"/>
            </x14:dataBar>
          </x14:cfRule>
          <x14:cfRule type="dataBar" id="{3B65FF44-C5EF-9042-81A8-C8F3DE0A89C4}">
            <x14:dataBar minLength="0" maxLength="100" gradient="0">
              <x14:cfvo type="autoMin"/>
              <x14:cfvo type="autoMax"/>
              <x14:negativeFillColor rgb="FF00B050"/>
              <x14:axisColor rgb="FF000000"/>
            </x14:dataBar>
          </x14:cfRule>
          <xm:sqref>H459:H463</xm:sqref>
        </x14:conditionalFormatting>
        <x14:conditionalFormatting xmlns:xm="http://schemas.microsoft.com/office/excel/2006/main">
          <x14:cfRule type="dataBar" id="{34DCED22-81D9-E846-B126-B0E825ED55F7}">
            <x14:dataBar minLength="0" maxLength="100" gradient="0">
              <x14:cfvo type="autoMin"/>
              <x14:cfvo type="autoMax"/>
              <x14:negativeFillColor rgb="FFFF0000"/>
              <x14:axisColor rgb="FF000000"/>
            </x14:dataBar>
          </x14:cfRule>
          <x14:cfRule type="dataBar" id="{967DA1FA-EAD1-0040-877D-65998318CE7A}">
            <x14:dataBar minLength="0" maxLength="100" gradient="0">
              <x14:cfvo type="autoMin"/>
              <x14:cfvo type="autoMax"/>
              <x14:negativeFillColor rgb="FFA3FF83"/>
              <x14:axisColor rgb="FF000000"/>
            </x14:dataBar>
          </x14:cfRule>
          <x14:cfRule type="dataBar" id="{6732D0BD-4BF8-BD4D-B7FA-CEAC3235FAC1}">
            <x14:dataBar minLength="0" maxLength="100" gradient="0">
              <x14:cfvo type="autoMin"/>
              <x14:cfvo type="autoMax"/>
              <x14:negativeFillColor rgb="FF00B050"/>
              <x14:axisColor rgb="FF000000"/>
            </x14:dataBar>
          </x14:cfRule>
          <xm:sqref>H465:H471</xm:sqref>
        </x14:conditionalFormatting>
        <x14:conditionalFormatting xmlns:xm="http://schemas.microsoft.com/office/excel/2006/main">
          <x14:cfRule type="dataBar" id="{CEBFD794-AD18-B449-8187-50DFDB8EC808}">
            <x14:dataBar minLength="0" maxLength="100" gradient="0">
              <x14:cfvo type="autoMin"/>
              <x14:cfvo type="autoMax"/>
              <x14:negativeFillColor rgb="FFFF0000"/>
              <x14:axisColor rgb="FF000000"/>
            </x14:dataBar>
          </x14:cfRule>
          <x14:cfRule type="dataBar" id="{E9D1EDD2-09A1-984D-87C1-C60D2D7360E4}">
            <x14:dataBar minLength="0" maxLength="100" gradient="0">
              <x14:cfvo type="autoMin"/>
              <x14:cfvo type="autoMax"/>
              <x14:negativeFillColor rgb="FFA3FF83"/>
              <x14:axisColor rgb="FF000000"/>
            </x14:dataBar>
          </x14:cfRule>
          <x14:cfRule type="dataBar" id="{352508AF-0D90-0844-BDD7-4DDADC0A8CA4}">
            <x14:dataBar minLength="0" maxLength="100" gradient="0">
              <x14:cfvo type="autoMin"/>
              <x14:cfvo type="autoMax"/>
              <x14:negativeFillColor rgb="FF00B050"/>
              <x14:axisColor rgb="FF000000"/>
            </x14:dataBar>
          </x14:cfRule>
          <xm:sqref>H474:H478</xm:sqref>
        </x14:conditionalFormatting>
        <x14:conditionalFormatting xmlns:xm="http://schemas.microsoft.com/office/excel/2006/main">
          <x14:cfRule type="dataBar" id="{128ACDB0-CB74-F949-8BB7-4F8356436528}">
            <x14:dataBar minLength="0" maxLength="100" gradient="0">
              <x14:cfvo type="autoMin"/>
              <x14:cfvo type="autoMax"/>
              <x14:negativeFillColor rgb="FF00B050"/>
              <x14:axisColor rgb="FF000000"/>
            </x14:dataBar>
          </x14:cfRule>
          <x14:cfRule type="dataBar" id="{79079FD9-A89D-7D4C-A3AE-5894D872D21C}">
            <x14:dataBar minLength="0" maxLength="100" gradient="0">
              <x14:cfvo type="autoMin"/>
              <x14:cfvo type="autoMax"/>
              <x14:negativeFillColor rgb="FFA3FF83"/>
              <x14:axisColor rgb="FF000000"/>
            </x14:dataBar>
          </x14:cfRule>
          <x14:cfRule type="dataBar" id="{D9AE026C-F592-E540-90C9-74C066265131}">
            <x14:dataBar minLength="0" maxLength="100" gradient="0">
              <x14:cfvo type="autoMin"/>
              <x14:cfvo type="autoMax"/>
              <x14:negativeFillColor rgb="FFFF0000"/>
              <x14:axisColor rgb="FF000000"/>
            </x14:dataBar>
          </x14:cfRule>
          <xm:sqref>H481:H484</xm:sqref>
        </x14:conditionalFormatting>
        <x14:conditionalFormatting xmlns:xm="http://schemas.microsoft.com/office/excel/2006/main">
          <x14:cfRule type="dataBar" id="{36823FB9-F460-BB41-BFB7-A1324C81DF3E}">
            <x14:dataBar minLength="0" maxLength="100" gradient="0">
              <x14:cfvo type="autoMin"/>
              <x14:cfvo type="autoMax"/>
              <x14:negativeFillColor rgb="FFA3FF83"/>
              <x14:axisColor rgb="FF000000"/>
            </x14:dataBar>
          </x14:cfRule>
          <x14:cfRule type="dataBar" id="{7AC9B041-BF8A-5043-B472-E04E736A9B0B}">
            <x14:dataBar minLength="0" maxLength="100" gradient="0">
              <x14:cfvo type="autoMin"/>
              <x14:cfvo type="autoMax"/>
              <x14:negativeFillColor rgb="FF00B050"/>
              <x14:axisColor rgb="FF000000"/>
            </x14:dataBar>
          </x14:cfRule>
          <x14:cfRule type="dataBar" id="{61F854BA-0108-4344-ADAC-A5DA6165219F}">
            <x14:dataBar minLength="0" maxLength="100" gradient="0">
              <x14:cfvo type="autoMin"/>
              <x14:cfvo type="autoMax"/>
              <x14:negativeFillColor rgb="FFFF0000"/>
              <x14:axisColor rgb="FF000000"/>
            </x14:dataBar>
          </x14:cfRule>
          <xm:sqref>H486:H493</xm:sqref>
        </x14:conditionalFormatting>
        <x14:conditionalFormatting xmlns:xm="http://schemas.microsoft.com/office/excel/2006/main">
          <x14:cfRule type="dataBar" id="{C512406A-09C5-6F48-9F61-28042DAFC111}">
            <x14:dataBar minLength="0" maxLength="100" gradient="0">
              <x14:cfvo type="autoMin"/>
              <x14:cfvo type="autoMax"/>
              <x14:negativeFillColor rgb="FFFF0000"/>
              <x14:axisColor rgb="FF000000"/>
            </x14:dataBar>
          </x14:cfRule>
          <x14:cfRule type="dataBar" id="{1678FBAB-6168-F44A-BB0A-B025C9450405}">
            <x14:dataBar minLength="0" maxLength="100" gradient="0">
              <x14:cfvo type="autoMin"/>
              <x14:cfvo type="autoMax"/>
              <x14:negativeFillColor rgb="FFA3FF83"/>
              <x14:axisColor rgb="FF000000"/>
            </x14:dataBar>
          </x14:cfRule>
          <x14:cfRule type="dataBar" id="{45A21F12-B562-7943-A998-D5662558B606}">
            <x14:dataBar minLength="0" maxLength="100" gradient="0">
              <x14:cfvo type="autoMin"/>
              <x14:cfvo type="autoMax"/>
              <x14:negativeFillColor rgb="FF00B050"/>
              <x14:axisColor rgb="FF000000"/>
            </x14:dataBar>
          </x14:cfRule>
          <xm:sqref>H495:H552</xm:sqref>
        </x14:conditionalFormatting>
        <x14:conditionalFormatting xmlns:xm="http://schemas.microsoft.com/office/excel/2006/main">
          <x14:cfRule type="dataBar" id="{F3776FE3-397D-2D44-8E83-162A7F679246}">
            <x14:dataBar minLength="0" maxLength="100" gradient="0">
              <x14:cfvo type="autoMin"/>
              <x14:cfvo type="autoMax"/>
              <x14:negativeFillColor rgb="FFFF0000"/>
              <x14:axisColor rgb="FF000000"/>
            </x14:dataBar>
          </x14:cfRule>
          <x14:cfRule type="dataBar" id="{04891AB8-4FEA-6247-B32F-ABFCCA828B69}">
            <x14:dataBar minLength="0" maxLength="100" gradient="0">
              <x14:cfvo type="autoMin"/>
              <x14:cfvo type="autoMax"/>
              <x14:negativeFillColor rgb="FFA3FF83"/>
              <x14:axisColor rgb="FF000000"/>
            </x14:dataBar>
          </x14:cfRule>
          <x14:cfRule type="dataBar" id="{35A61D29-7784-B648-BA5D-C6F15DE1A2B7}">
            <x14:dataBar minLength="0" maxLength="100" gradient="0">
              <x14:cfvo type="autoMin"/>
              <x14:cfvo type="autoMax"/>
              <x14:negativeFillColor rgb="FF00B050"/>
              <x14:axisColor rgb="FF000000"/>
            </x14:dataBar>
          </x14:cfRule>
          <xm:sqref>H554:H557</xm:sqref>
        </x14:conditionalFormatting>
        <x14:conditionalFormatting xmlns:xm="http://schemas.microsoft.com/office/excel/2006/main">
          <x14:cfRule type="dataBar" id="{513C3C05-C177-4F42-9092-EC14CD46990E}">
            <x14:dataBar minLength="0" maxLength="100" gradient="0">
              <x14:cfvo type="autoMin"/>
              <x14:cfvo type="autoMax"/>
              <x14:negativeFillColor rgb="FFFF0000"/>
              <x14:axisColor rgb="FF000000"/>
            </x14:dataBar>
          </x14:cfRule>
          <x14:cfRule type="dataBar" id="{C6583DD4-B6DB-DD48-8C5C-BAF6F5B6E9DE}">
            <x14:dataBar minLength="0" maxLength="100" gradient="0">
              <x14:cfvo type="autoMin"/>
              <x14:cfvo type="autoMax"/>
              <x14:negativeFillColor rgb="FFA3FF83"/>
              <x14:axisColor rgb="FF000000"/>
            </x14:dataBar>
          </x14:cfRule>
          <x14:cfRule type="dataBar" id="{61F10D92-832C-DB42-8D93-E592CB133F7F}">
            <x14:dataBar minLength="0" maxLength="100" gradient="0">
              <x14:cfvo type="autoMin"/>
              <x14:cfvo type="autoMax"/>
              <x14:negativeFillColor rgb="FF00B050"/>
              <x14:axisColor rgb="FF000000"/>
            </x14:dataBar>
          </x14:cfRule>
          <xm:sqref>H559:H566</xm:sqref>
        </x14:conditionalFormatting>
        <x14:conditionalFormatting xmlns:xm="http://schemas.microsoft.com/office/excel/2006/main">
          <x14:cfRule type="dataBar" id="{6C2934DD-2213-1D49-9D15-6DC5BA331671}">
            <x14:dataBar minLength="0" maxLength="100" gradient="0">
              <x14:cfvo type="autoMin"/>
              <x14:cfvo type="autoMax"/>
              <x14:negativeFillColor rgb="FFFF0000"/>
              <x14:axisColor rgb="FF000000"/>
            </x14:dataBar>
          </x14:cfRule>
          <x14:cfRule type="dataBar" id="{E09D98FC-5494-1C49-B7D7-875A7B0D3B04}">
            <x14:dataBar minLength="0" maxLength="100" gradient="0">
              <x14:cfvo type="autoMin"/>
              <x14:cfvo type="autoMax"/>
              <x14:negativeFillColor rgb="FFA3FF83"/>
              <x14:axisColor rgb="FF000000"/>
            </x14:dataBar>
          </x14:cfRule>
          <x14:cfRule type="dataBar" id="{2233E89F-9BB7-2841-8AC7-15F960D7900F}">
            <x14:dataBar minLength="0" maxLength="100" gradient="0">
              <x14:cfvo type="autoMin"/>
              <x14:cfvo type="autoMax"/>
              <x14:negativeFillColor rgb="FF00B050"/>
              <x14:axisColor rgb="FF000000"/>
            </x14:dataBar>
          </x14:cfRule>
          <xm:sqref>H568:H571</xm:sqref>
        </x14:conditionalFormatting>
        <x14:conditionalFormatting xmlns:xm="http://schemas.microsoft.com/office/excel/2006/main">
          <x14:cfRule type="dataBar" id="{249B9779-8530-754D-B28C-76D09F7185F2}">
            <x14:dataBar minLength="0" maxLength="100" gradient="0">
              <x14:cfvo type="autoMin"/>
              <x14:cfvo type="autoMax"/>
              <x14:negativeFillColor rgb="FFFF0000"/>
              <x14:axisColor rgb="FF000000"/>
            </x14:dataBar>
          </x14:cfRule>
          <x14:cfRule type="dataBar" id="{3EE0A42E-044B-3E4D-BEF8-4705387478AB}">
            <x14:dataBar minLength="0" maxLength="100" gradient="0">
              <x14:cfvo type="autoMin"/>
              <x14:cfvo type="autoMax"/>
              <x14:negativeFillColor rgb="FFA3FF83"/>
              <x14:axisColor rgb="FF000000"/>
            </x14:dataBar>
          </x14:cfRule>
          <x14:cfRule type="dataBar" id="{1180EEF5-F976-154B-9EAB-9C8B9A3E52B1}">
            <x14:dataBar minLength="0" maxLength="100" gradient="0">
              <x14:cfvo type="autoMin"/>
              <x14:cfvo type="autoMax"/>
              <x14:negativeFillColor rgb="FF00B050"/>
              <x14:axisColor rgb="FF000000"/>
            </x14:dataBar>
          </x14:cfRule>
          <xm:sqref>H573:H576</xm:sqref>
        </x14:conditionalFormatting>
        <x14:conditionalFormatting xmlns:xm="http://schemas.microsoft.com/office/excel/2006/main">
          <x14:cfRule type="dataBar" id="{831815AD-771E-AD47-A87F-96D8AE44E6B5}">
            <x14:dataBar minLength="0" maxLength="100" gradient="0">
              <x14:cfvo type="autoMin"/>
              <x14:cfvo type="autoMax"/>
              <x14:negativeFillColor rgb="FF00B050"/>
              <x14:axisColor rgb="FF000000"/>
            </x14:dataBar>
          </x14:cfRule>
          <x14:cfRule type="dataBar" id="{4CEBDC8E-C8F9-BA45-A95A-869B65C80EDE}">
            <x14:dataBar minLength="0" maxLength="100" gradient="0">
              <x14:cfvo type="autoMin"/>
              <x14:cfvo type="autoMax"/>
              <x14:negativeFillColor rgb="FFFF0000"/>
              <x14:axisColor rgb="FF000000"/>
            </x14:dataBar>
          </x14:cfRule>
          <x14:cfRule type="dataBar" id="{9D39FABD-4165-8F42-BE0E-5D5B0FAC5122}">
            <x14:dataBar minLength="0" maxLength="100" gradient="0">
              <x14:cfvo type="autoMin"/>
              <x14:cfvo type="autoMax"/>
              <x14:negativeFillColor rgb="FFA3FF83"/>
              <x14:axisColor rgb="FF000000"/>
            </x14:dataBar>
          </x14:cfRule>
          <xm:sqref>H578:H594</xm:sqref>
        </x14:conditionalFormatting>
        <x14:conditionalFormatting xmlns:xm="http://schemas.microsoft.com/office/excel/2006/main">
          <x14:cfRule type="dataBar" id="{97DDA27E-B596-C543-A729-B4EEE0AE479E}">
            <x14:dataBar minLength="0" maxLength="100" gradient="0">
              <x14:cfvo type="autoMin"/>
              <x14:cfvo type="autoMax"/>
              <x14:negativeFillColor rgb="FFA3FF83"/>
              <x14:axisColor rgb="FF000000"/>
            </x14:dataBar>
          </x14:cfRule>
          <x14:cfRule type="dataBar" id="{511D0A55-CBA6-F44A-A334-CCDE3904A670}">
            <x14:dataBar minLength="0" maxLength="100" gradient="0">
              <x14:cfvo type="autoMin"/>
              <x14:cfvo type="autoMax"/>
              <x14:negativeFillColor rgb="FF00B050"/>
              <x14:axisColor rgb="FF000000"/>
            </x14:dataBar>
          </x14:cfRule>
          <x14:cfRule type="dataBar" id="{D008F2BF-B129-C348-AAC9-A4D421F20E0D}">
            <x14:dataBar minLength="0" maxLength="100" gradient="0">
              <x14:cfvo type="autoMin"/>
              <x14:cfvo type="autoMax"/>
              <x14:negativeFillColor rgb="FFFF0000"/>
              <x14:axisColor rgb="FF000000"/>
            </x14:dataBar>
          </x14:cfRule>
          <xm:sqref>H596:H599</xm:sqref>
        </x14:conditionalFormatting>
        <x14:conditionalFormatting xmlns:xm="http://schemas.microsoft.com/office/excel/2006/main">
          <x14:cfRule type="dataBar" id="{68205FC7-69C0-144D-B634-B531C67D7CD0}">
            <x14:dataBar minLength="0" maxLength="100" gradient="0">
              <x14:cfvo type="autoMin"/>
              <x14:cfvo type="autoMax"/>
              <x14:negativeFillColor rgb="FFA3FF83"/>
              <x14:axisColor rgb="FF000000"/>
            </x14:dataBar>
          </x14:cfRule>
          <x14:cfRule type="dataBar" id="{32BA1630-255E-7442-BF3F-57B585F00F04}">
            <x14:dataBar minLength="0" maxLength="100" gradient="0">
              <x14:cfvo type="autoMin"/>
              <x14:cfvo type="autoMax"/>
              <x14:negativeFillColor rgb="FF00B050"/>
              <x14:axisColor rgb="FF000000"/>
            </x14:dataBar>
          </x14:cfRule>
          <x14:cfRule type="dataBar" id="{587F780D-724E-014D-A8ED-B0D5BD229CF8}">
            <x14:dataBar minLength="0" maxLength="100" gradient="0">
              <x14:cfvo type="autoMin"/>
              <x14:cfvo type="autoMax"/>
              <x14:negativeFillColor rgb="FFFF0000"/>
              <x14:axisColor rgb="FF000000"/>
            </x14:dataBar>
          </x14:cfRule>
          <xm:sqref>H601:H606</xm:sqref>
        </x14:conditionalFormatting>
        <x14:conditionalFormatting xmlns:xm="http://schemas.microsoft.com/office/excel/2006/main">
          <x14:cfRule type="dataBar" id="{B48FEA39-4E24-B443-93F2-C8622A111B51}">
            <x14:dataBar minLength="0" maxLength="100" gradient="0">
              <x14:cfvo type="autoMin"/>
              <x14:cfvo type="autoMax"/>
              <x14:negativeFillColor rgb="FFFF0000"/>
              <x14:axisColor rgb="FF000000"/>
            </x14:dataBar>
          </x14:cfRule>
          <x14:cfRule type="dataBar" id="{AAA82C88-D58B-E044-B3A2-7A52761237DD}">
            <x14:dataBar minLength="0" maxLength="100" gradient="0">
              <x14:cfvo type="autoMin"/>
              <x14:cfvo type="autoMax"/>
              <x14:negativeFillColor rgb="FFA3FF83"/>
              <x14:axisColor rgb="FF000000"/>
            </x14:dataBar>
          </x14:cfRule>
          <x14:cfRule type="dataBar" id="{60B32F38-3911-5741-82EE-F2FE0049826D}">
            <x14:dataBar minLength="0" maxLength="100" gradient="0">
              <x14:cfvo type="autoMin"/>
              <x14:cfvo type="autoMax"/>
              <x14:negativeFillColor rgb="FF00B050"/>
              <x14:axisColor rgb="FF000000"/>
            </x14:dataBar>
          </x14:cfRule>
          <xm:sqref>H608:H611</xm:sqref>
        </x14:conditionalFormatting>
        <x14:conditionalFormatting xmlns:xm="http://schemas.microsoft.com/office/excel/2006/main">
          <x14:cfRule type="dataBar" id="{E1479BE4-AE67-DA40-A62B-5F59220E5125}">
            <x14:dataBar minLength="0" maxLength="100" gradient="0">
              <x14:cfvo type="autoMin"/>
              <x14:cfvo type="autoMax"/>
              <x14:negativeFillColor rgb="FFFF0000"/>
              <x14:axisColor rgb="FF000000"/>
            </x14:dataBar>
          </x14:cfRule>
          <x14:cfRule type="dataBar" id="{C2058FB1-F4A2-4742-A6BB-CC0751353B62}">
            <x14:dataBar minLength="0" maxLength="100" gradient="0">
              <x14:cfvo type="autoMin"/>
              <x14:cfvo type="autoMax"/>
              <x14:negativeFillColor rgb="FFA3FF83"/>
              <x14:axisColor rgb="FF000000"/>
            </x14:dataBar>
          </x14:cfRule>
          <x14:cfRule type="dataBar" id="{A70AB2B9-7AEA-1146-81F7-30D41ABFC680}">
            <x14:dataBar minLength="0" maxLength="100" gradient="0">
              <x14:cfvo type="autoMin"/>
              <x14:cfvo type="autoMax"/>
              <x14:negativeFillColor rgb="FF00B050"/>
              <x14:axisColor rgb="FF000000"/>
            </x14:dataBar>
          </x14:cfRule>
          <xm:sqref>H614:H668</xm:sqref>
        </x14:conditionalFormatting>
        <x14:conditionalFormatting xmlns:xm="http://schemas.microsoft.com/office/excel/2006/main">
          <x14:cfRule type="dataBar" id="{61CCFFCD-8202-8341-9C94-A9D65EF083B9}">
            <x14:dataBar minLength="0" maxLength="100" gradient="0">
              <x14:cfvo type="autoMin"/>
              <x14:cfvo type="autoMax"/>
              <x14:negativeFillColor rgb="FFFF0000"/>
              <x14:axisColor rgb="FF000000"/>
            </x14:dataBar>
          </x14:cfRule>
          <x14:cfRule type="dataBar" id="{585AAA79-D063-794D-AAAA-4C912FE809DD}">
            <x14:dataBar minLength="0" maxLength="100" gradient="0">
              <x14:cfvo type="autoMin"/>
              <x14:cfvo type="autoMax"/>
              <x14:negativeFillColor rgb="FFA3FF83"/>
              <x14:axisColor rgb="FF000000"/>
            </x14:dataBar>
          </x14:cfRule>
          <x14:cfRule type="dataBar" id="{D0797898-09F3-194B-A1BA-FBFD0A37ED72}">
            <x14:dataBar minLength="0" maxLength="100" gradient="0">
              <x14:cfvo type="autoMin"/>
              <x14:cfvo type="autoMax"/>
              <x14:negativeFillColor rgb="FF00B050"/>
              <x14:axisColor rgb="FF000000"/>
            </x14:dataBar>
          </x14:cfRule>
          <xm:sqref>H670:H680</xm:sqref>
        </x14:conditionalFormatting>
        <x14:conditionalFormatting xmlns:xm="http://schemas.microsoft.com/office/excel/2006/main">
          <x14:cfRule type="dataBar" id="{8B7DEB2C-DBF9-F34C-846F-6E383845C3A8}">
            <x14:dataBar minLength="0" maxLength="100" gradient="0">
              <x14:cfvo type="autoMin"/>
              <x14:cfvo type="autoMax"/>
              <x14:negativeFillColor rgb="FFFF0000"/>
              <x14:axisColor rgb="FF000000"/>
            </x14:dataBar>
          </x14:cfRule>
          <x14:cfRule type="dataBar" id="{4D6D724F-AA7D-0E43-A9BA-9C83941DFB23}">
            <x14:dataBar minLength="0" maxLength="100" gradient="0">
              <x14:cfvo type="autoMin"/>
              <x14:cfvo type="autoMax"/>
              <x14:negativeFillColor rgb="FFA3FF83"/>
              <x14:axisColor rgb="FF000000"/>
            </x14:dataBar>
          </x14:cfRule>
          <x14:cfRule type="dataBar" id="{AEFE8148-983B-4D4D-A929-B502EB61421F}">
            <x14:dataBar minLength="0" maxLength="100" gradient="0">
              <x14:cfvo type="autoMin"/>
              <x14:cfvo type="autoMax"/>
              <x14:negativeFillColor rgb="FF00B050"/>
              <x14:axisColor rgb="FF000000"/>
            </x14:dataBar>
          </x14:cfRule>
          <xm:sqref>H682:H695</xm:sqref>
        </x14:conditionalFormatting>
        <x14:conditionalFormatting xmlns:xm="http://schemas.microsoft.com/office/excel/2006/main">
          <x14:cfRule type="dataBar" id="{475CDBCA-0F5C-CC41-A5CC-184CAF1129B0}">
            <x14:dataBar minLength="0" maxLength="100" gradient="0">
              <x14:cfvo type="autoMin"/>
              <x14:cfvo type="autoMax"/>
              <x14:negativeFillColor rgb="FFFF0000"/>
              <x14:axisColor rgb="FF000000"/>
            </x14:dataBar>
          </x14:cfRule>
          <x14:cfRule type="dataBar" id="{DE182969-E362-D44C-9572-74EEB0ACD265}">
            <x14:dataBar minLength="0" maxLength="100" gradient="0">
              <x14:cfvo type="autoMin"/>
              <x14:cfvo type="autoMax"/>
              <x14:negativeFillColor rgb="FFA3FF83"/>
              <x14:axisColor rgb="FF000000"/>
            </x14:dataBar>
          </x14:cfRule>
          <x14:cfRule type="dataBar" id="{AC9E34B5-5564-A046-9E67-4738FE52893C}">
            <x14:dataBar minLength="0" maxLength="100" gradient="0">
              <x14:cfvo type="autoMin"/>
              <x14:cfvo type="autoMax"/>
              <x14:negativeFillColor rgb="FF00B050"/>
              <x14:axisColor rgb="FF000000"/>
            </x14:dataBar>
          </x14:cfRule>
          <xm:sqref>H697:H717</xm:sqref>
        </x14:conditionalFormatting>
        <x14:conditionalFormatting xmlns:xm="http://schemas.microsoft.com/office/excel/2006/main">
          <x14:cfRule type="dataBar" id="{E7A1CA11-E7DF-9341-BA41-140666F9ECDB}">
            <x14:dataBar minLength="0" maxLength="100" gradient="0">
              <x14:cfvo type="autoMin"/>
              <x14:cfvo type="autoMax"/>
              <x14:negativeFillColor rgb="FF00B050"/>
              <x14:axisColor rgb="FF000000"/>
            </x14:dataBar>
          </x14:cfRule>
          <x14:cfRule type="dataBar" id="{0962DD06-6F11-5D41-A943-35FF77F55856}">
            <x14:dataBar minLength="0" maxLength="100" gradient="0">
              <x14:cfvo type="autoMin"/>
              <x14:cfvo type="autoMax"/>
              <x14:negativeFillColor rgb="FFA3FF83"/>
              <x14:axisColor rgb="FF000000"/>
            </x14:dataBar>
          </x14:cfRule>
          <x14:cfRule type="dataBar" id="{B3480785-8A44-D648-A611-D36D6B8DE5C7}">
            <x14:dataBar minLength="0" maxLength="100" gradient="0">
              <x14:cfvo type="autoMin"/>
              <x14:cfvo type="autoMax"/>
              <x14:negativeFillColor rgb="FFFF0000"/>
              <x14:axisColor rgb="FF000000"/>
            </x14:dataBar>
          </x14:cfRule>
          <xm:sqref>H719:H742</xm:sqref>
        </x14:conditionalFormatting>
        <x14:conditionalFormatting xmlns:xm="http://schemas.microsoft.com/office/excel/2006/main">
          <x14:cfRule type="dataBar" id="{0AEB7E99-E92B-FE4D-B301-FCE8444DBBF0}">
            <x14:dataBar minLength="0" maxLength="100" gradient="0">
              <x14:cfvo type="autoMin"/>
              <x14:cfvo type="autoMax"/>
              <x14:negativeFillColor rgb="FFA3FF83"/>
              <x14:axisColor rgb="FF000000"/>
            </x14:dataBar>
          </x14:cfRule>
          <x14:cfRule type="dataBar" id="{0D2C66FE-F24D-284E-9A6E-82D3DB3C3394}">
            <x14:dataBar minLength="0" maxLength="100" gradient="0">
              <x14:cfvo type="autoMin"/>
              <x14:cfvo type="autoMax"/>
              <x14:negativeFillColor rgb="FF00B050"/>
              <x14:axisColor rgb="FF000000"/>
            </x14:dataBar>
          </x14:cfRule>
          <x14:cfRule type="dataBar" id="{4AD93BEB-60E1-904C-9B66-EB3118CD42A6}">
            <x14:dataBar minLength="0" maxLength="100" gradient="0">
              <x14:cfvo type="autoMin"/>
              <x14:cfvo type="autoMax"/>
              <x14:negativeFillColor rgb="FFFF0000"/>
              <x14:axisColor rgb="FF000000"/>
            </x14:dataBar>
          </x14:cfRule>
          <xm:sqref>H744:H753</xm:sqref>
        </x14:conditionalFormatting>
        <x14:conditionalFormatting xmlns:xm="http://schemas.microsoft.com/office/excel/2006/main">
          <x14:cfRule type="dataBar" id="{B40D280E-5745-8F4C-8754-1E03740C62E6}">
            <x14:dataBar minLength="0" maxLength="100" gradient="0">
              <x14:cfvo type="autoMin"/>
              <x14:cfvo type="autoMax"/>
              <x14:negativeFillColor rgb="FFFF0000"/>
              <x14:axisColor rgb="FF000000"/>
            </x14:dataBar>
          </x14:cfRule>
          <x14:cfRule type="dataBar" id="{316DEE25-F18B-4C46-BF99-F4F5585AA590}">
            <x14:dataBar minLength="0" maxLength="100" gradient="0">
              <x14:cfvo type="autoMin"/>
              <x14:cfvo type="autoMax"/>
              <x14:negativeFillColor rgb="FFA3FF83"/>
              <x14:axisColor rgb="FF000000"/>
            </x14:dataBar>
          </x14:cfRule>
          <x14:cfRule type="dataBar" id="{46AD597B-DA89-FD43-AF9C-F5121A1F4F23}">
            <x14:dataBar minLength="0" maxLength="100" gradient="0">
              <x14:cfvo type="autoMin"/>
              <x14:cfvo type="autoMax"/>
              <x14:negativeFillColor rgb="FF00B050"/>
              <x14:axisColor rgb="FF000000"/>
            </x14:dataBar>
          </x14:cfRule>
          <xm:sqref>H755:H767</xm:sqref>
        </x14:conditionalFormatting>
        <x14:conditionalFormatting xmlns:xm="http://schemas.microsoft.com/office/excel/2006/main">
          <x14:cfRule type="dataBar" id="{A1FE03FF-2D57-7F46-B5C0-5EFA89CFDAD1}">
            <x14:dataBar minLength="0" maxLength="100" gradient="0">
              <x14:cfvo type="autoMin"/>
              <x14:cfvo type="autoMax"/>
              <x14:negativeFillColor rgb="FFFF0000"/>
              <x14:axisColor rgb="FF000000"/>
            </x14:dataBar>
          </x14:cfRule>
          <x14:cfRule type="dataBar" id="{CC6B9AA8-C5A7-BD41-B145-4D00FCC7FB45}">
            <x14:dataBar minLength="0" maxLength="100" gradient="0">
              <x14:cfvo type="autoMin"/>
              <x14:cfvo type="autoMax"/>
              <x14:negativeFillColor rgb="FFA3FF83"/>
              <x14:axisColor rgb="FF000000"/>
            </x14:dataBar>
          </x14:cfRule>
          <x14:cfRule type="dataBar" id="{793201B7-C183-C24B-96A7-8F9C499E1EC6}">
            <x14:dataBar minLength="0" maxLength="100" gradient="0">
              <x14:cfvo type="autoMin"/>
              <x14:cfvo type="autoMax"/>
              <x14:negativeFillColor rgb="FF00B050"/>
              <x14:axisColor rgb="FF000000"/>
            </x14:dataBar>
          </x14:cfRule>
          <xm:sqref>H769:H771</xm:sqref>
        </x14:conditionalFormatting>
        <x14:conditionalFormatting xmlns:xm="http://schemas.microsoft.com/office/excel/2006/main">
          <x14:cfRule type="dataBar" id="{04FE2CF5-4145-2043-B431-3762AAAA11FD}">
            <x14:dataBar minLength="0" maxLength="100" gradient="0">
              <x14:cfvo type="autoMin"/>
              <x14:cfvo type="autoMax"/>
              <x14:negativeFillColor rgb="FFFF0000"/>
              <x14:axisColor rgb="FF000000"/>
            </x14:dataBar>
          </x14:cfRule>
          <x14:cfRule type="dataBar" id="{EC660F0B-A0FE-CA4F-900F-8DE446D2D9C0}">
            <x14:dataBar minLength="0" maxLength="100" gradient="0">
              <x14:cfvo type="autoMin"/>
              <x14:cfvo type="autoMax"/>
              <x14:negativeFillColor rgb="FFA3FF83"/>
              <x14:axisColor rgb="FF000000"/>
            </x14:dataBar>
          </x14:cfRule>
          <x14:cfRule type="dataBar" id="{0E535428-A6FB-334A-A0EC-8976199F8252}">
            <x14:dataBar minLength="0" maxLength="100" gradient="0">
              <x14:cfvo type="autoMin"/>
              <x14:cfvo type="autoMax"/>
              <x14:negativeFillColor rgb="FF00B050"/>
              <x14:axisColor rgb="FF000000"/>
            </x14:dataBar>
          </x14:cfRule>
          <xm:sqref>H773:H777</xm:sqref>
        </x14:conditionalFormatting>
        <x14:conditionalFormatting xmlns:xm="http://schemas.microsoft.com/office/excel/2006/main">
          <x14:cfRule type="dataBar" id="{31833A19-1971-7942-B148-89221F9B6515}">
            <x14:dataBar minLength="0" maxLength="100" gradient="0">
              <x14:cfvo type="autoMin"/>
              <x14:cfvo type="autoMax"/>
              <x14:negativeFillColor rgb="FFFF0000"/>
              <x14:axisColor rgb="FF000000"/>
            </x14:dataBar>
          </x14:cfRule>
          <x14:cfRule type="dataBar" id="{5215EC48-CBB2-A64B-A1A9-027F02597AE8}">
            <x14:dataBar minLength="0" maxLength="100" gradient="0">
              <x14:cfvo type="autoMin"/>
              <x14:cfvo type="autoMax"/>
              <x14:negativeFillColor rgb="FFA3FF83"/>
              <x14:axisColor rgb="FF000000"/>
            </x14:dataBar>
          </x14:cfRule>
          <x14:cfRule type="dataBar" id="{E6DDAB16-F630-D647-BAD1-CA3CF834D569}">
            <x14:dataBar minLength="0" maxLength="100" gradient="0">
              <x14:cfvo type="autoMin"/>
              <x14:cfvo type="autoMax"/>
              <x14:negativeFillColor rgb="FF00B050"/>
              <x14:axisColor rgb="FF000000"/>
            </x14:dataBar>
          </x14:cfRule>
          <xm:sqref>H779:H785</xm:sqref>
        </x14:conditionalFormatting>
        <x14:conditionalFormatting xmlns:xm="http://schemas.microsoft.com/office/excel/2006/main">
          <x14:cfRule type="dataBar" id="{77495BEC-5C3B-E94D-99C8-B3C27F29E980}">
            <x14:dataBar minLength="0" maxLength="100" gradient="0">
              <x14:cfvo type="autoMin"/>
              <x14:cfvo type="autoMax"/>
              <x14:negativeFillColor rgb="FFFF0000"/>
              <x14:axisColor rgb="FF000000"/>
            </x14:dataBar>
          </x14:cfRule>
          <x14:cfRule type="dataBar" id="{B9595D9A-DD5A-2D4E-A679-AD5A388BB140}">
            <x14:dataBar minLength="0" maxLength="100" gradient="0">
              <x14:cfvo type="autoMin"/>
              <x14:cfvo type="autoMax"/>
              <x14:negativeFillColor rgb="FFA3FF83"/>
              <x14:axisColor rgb="FF000000"/>
            </x14:dataBar>
          </x14:cfRule>
          <x14:cfRule type="dataBar" id="{35B208F4-06DF-734D-8336-ECAC1F9E28E4}">
            <x14:dataBar minLength="0" maxLength="100" gradient="0">
              <x14:cfvo type="autoMin"/>
              <x14:cfvo type="autoMax"/>
              <x14:negativeFillColor rgb="FF00B050"/>
              <x14:axisColor rgb="FF000000"/>
            </x14:dataBar>
          </x14:cfRule>
          <xm:sqref>H788:H799</xm:sqref>
        </x14:conditionalFormatting>
        <x14:conditionalFormatting xmlns:xm="http://schemas.microsoft.com/office/excel/2006/main">
          <x14:cfRule type="dataBar" id="{2D759E95-B21C-9E4D-8E3A-40EE9F17546F}">
            <x14:dataBar minLength="0" maxLength="100" gradient="0">
              <x14:cfvo type="autoMin"/>
              <x14:cfvo type="autoMax"/>
              <x14:negativeFillColor rgb="FFA3FF83"/>
              <x14:axisColor rgb="FF000000"/>
            </x14:dataBar>
          </x14:cfRule>
          <x14:cfRule type="dataBar" id="{96D1D456-9BFC-7F4F-8CC0-FFFD2159AFAE}">
            <x14:dataBar minLength="0" maxLength="100" gradient="0">
              <x14:cfvo type="autoMin"/>
              <x14:cfvo type="autoMax"/>
              <x14:negativeFillColor rgb="FF00B050"/>
              <x14:axisColor rgb="FF000000"/>
            </x14:dataBar>
          </x14:cfRule>
          <x14:cfRule type="dataBar" id="{B94E68C7-346B-0A44-9F83-24F296C777C4}">
            <x14:dataBar minLength="0" maxLength="100" gradient="0">
              <x14:cfvo type="autoMin"/>
              <x14:cfvo type="autoMax"/>
              <x14:negativeFillColor rgb="FFFF0000"/>
              <x14:axisColor rgb="FF000000"/>
            </x14:dataBar>
          </x14:cfRule>
          <xm:sqref>H801:H813</xm:sqref>
        </x14:conditionalFormatting>
        <x14:conditionalFormatting xmlns:xm="http://schemas.microsoft.com/office/excel/2006/main">
          <x14:cfRule type="dataBar" id="{2235664D-692E-7248-84D9-CA50A20863CD}">
            <x14:dataBar minLength="0" maxLength="100" gradient="0">
              <x14:cfvo type="autoMin"/>
              <x14:cfvo type="autoMax"/>
              <x14:negativeFillColor rgb="FFFF0000"/>
              <x14:axisColor rgb="FF000000"/>
            </x14:dataBar>
          </x14:cfRule>
          <x14:cfRule type="dataBar" id="{C625DE1E-A390-414E-8541-CC0FCC5D30D9}">
            <x14:dataBar minLength="0" maxLength="100" gradient="0">
              <x14:cfvo type="autoMin"/>
              <x14:cfvo type="autoMax"/>
              <x14:negativeFillColor rgb="FFA3FF83"/>
              <x14:axisColor rgb="FF000000"/>
            </x14:dataBar>
          </x14:cfRule>
          <x14:cfRule type="dataBar" id="{6C20ED4B-6CDD-4B43-B879-55131A6C287E}">
            <x14:dataBar minLength="0" maxLength="100" gradient="0">
              <x14:cfvo type="autoMin"/>
              <x14:cfvo type="autoMax"/>
              <x14:negativeFillColor rgb="FF00B050"/>
              <x14:axisColor rgb="FF000000"/>
            </x14:dataBar>
          </x14:cfRule>
          <xm:sqref>H815:H817</xm:sqref>
        </x14:conditionalFormatting>
        <x14:conditionalFormatting xmlns:xm="http://schemas.microsoft.com/office/excel/2006/main">
          <x14:cfRule type="dataBar" id="{573B0050-D5A3-9445-A88C-DF4B8C54D0E7}">
            <x14:dataBar minLength="0" maxLength="100" gradient="0">
              <x14:cfvo type="autoMin"/>
              <x14:cfvo type="autoMax"/>
              <x14:negativeFillColor rgb="FFFF0000"/>
              <x14:axisColor rgb="FF000000"/>
            </x14:dataBar>
          </x14:cfRule>
          <x14:cfRule type="dataBar" id="{82690871-20C9-1940-B400-5359D2DE6DF9}">
            <x14:dataBar minLength="0" maxLength="100" gradient="0">
              <x14:cfvo type="autoMin"/>
              <x14:cfvo type="autoMax"/>
              <x14:negativeFillColor rgb="FFA3FF83"/>
              <x14:axisColor rgb="FF000000"/>
            </x14:dataBar>
          </x14:cfRule>
          <x14:cfRule type="dataBar" id="{8DB92B37-6212-3844-8B69-CE9B20707DC9}">
            <x14:dataBar minLength="0" maxLength="100" gradient="0">
              <x14:cfvo type="autoMin"/>
              <x14:cfvo type="autoMax"/>
              <x14:negativeFillColor rgb="FF00B050"/>
              <x14:axisColor rgb="FF000000"/>
            </x14:dataBar>
          </x14:cfRule>
          <xm:sqref>H819:H820</xm:sqref>
        </x14:conditionalFormatting>
        <x14:conditionalFormatting xmlns:xm="http://schemas.microsoft.com/office/excel/2006/main">
          <x14:cfRule type="dataBar" id="{84CAC430-A32C-CA41-AA20-4BB72968964A}">
            <x14:dataBar minLength="0" maxLength="100" gradient="0">
              <x14:cfvo type="autoMin"/>
              <x14:cfvo type="autoMax"/>
              <x14:negativeFillColor rgb="FFFF0000"/>
              <x14:axisColor rgb="FF000000"/>
            </x14:dataBar>
          </x14:cfRule>
          <x14:cfRule type="dataBar" id="{C5EC52FB-9DB5-2B46-96B4-19C2E6B14FC8}">
            <x14:dataBar minLength="0" maxLength="100" gradient="0">
              <x14:cfvo type="autoMin"/>
              <x14:cfvo type="autoMax"/>
              <x14:negativeFillColor rgb="FFA3FF83"/>
              <x14:axisColor rgb="FF000000"/>
            </x14:dataBar>
          </x14:cfRule>
          <x14:cfRule type="dataBar" id="{34E33B6F-C1CA-064F-B3E5-ED8D9CF49A4B}">
            <x14:dataBar minLength="0" maxLength="100" gradient="0">
              <x14:cfvo type="autoMin"/>
              <x14:cfvo type="autoMax"/>
              <x14:negativeFillColor rgb="FF00B050"/>
              <x14:axisColor rgb="FF000000"/>
            </x14:dataBar>
          </x14:cfRule>
          <xm:sqref>H823:H831</xm:sqref>
        </x14:conditionalFormatting>
        <x14:conditionalFormatting xmlns:xm="http://schemas.microsoft.com/office/excel/2006/main">
          <x14:cfRule type="dataBar" id="{94B024B2-587B-4B40-8BBB-906FE7FDA580}">
            <x14:dataBar minLength="0" maxLength="100" gradient="0">
              <x14:cfvo type="autoMin"/>
              <x14:cfvo type="autoMax"/>
              <x14:negativeFillColor rgb="FFFF0000"/>
              <x14:axisColor rgb="FF000000"/>
            </x14:dataBar>
          </x14:cfRule>
          <x14:cfRule type="dataBar" id="{88210812-CC03-0C41-8C35-F8EA9798BB25}">
            <x14:dataBar minLength="0" maxLength="100" gradient="0">
              <x14:cfvo type="autoMin"/>
              <x14:cfvo type="autoMax"/>
              <x14:negativeFillColor rgb="FFA3FF83"/>
              <x14:axisColor rgb="FF000000"/>
            </x14:dataBar>
          </x14:cfRule>
          <x14:cfRule type="dataBar" id="{F2E7F7D5-34A5-2A42-BBF4-93AD1DBCDC2F}">
            <x14:dataBar minLength="0" maxLength="100" gradient="0">
              <x14:cfvo type="autoMin"/>
              <x14:cfvo type="autoMax"/>
              <x14:negativeFillColor rgb="FF00B050"/>
              <x14:axisColor rgb="FF000000"/>
            </x14:dataBar>
          </x14:cfRule>
          <xm:sqref>H833:H857</xm:sqref>
        </x14:conditionalFormatting>
        <x14:conditionalFormatting xmlns:xm="http://schemas.microsoft.com/office/excel/2006/main">
          <x14:cfRule type="dataBar" id="{2B4692C3-AE9E-0948-8BC7-75B23D90730F}">
            <x14:dataBar minLength="0" maxLength="100" gradient="0">
              <x14:cfvo type="autoMin"/>
              <x14:cfvo type="autoMax"/>
              <x14:negativeFillColor rgb="FFFF0000"/>
              <x14:axisColor rgb="FF000000"/>
            </x14:dataBar>
          </x14:cfRule>
          <x14:cfRule type="dataBar" id="{6A674A27-AC71-EC45-9E1C-89DF832AEACB}">
            <x14:dataBar minLength="0" maxLength="100" gradient="0">
              <x14:cfvo type="autoMin"/>
              <x14:cfvo type="autoMax"/>
              <x14:negativeFillColor rgb="FFA3FF83"/>
              <x14:axisColor rgb="FF000000"/>
            </x14:dataBar>
          </x14:cfRule>
          <x14:cfRule type="dataBar" id="{2B2336CC-73ED-D047-A3F5-EA9161B6E3F1}">
            <x14:dataBar minLength="0" maxLength="100" gradient="0">
              <x14:cfvo type="autoMin"/>
              <x14:cfvo type="autoMax"/>
              <x14:negativeFillColor rgb="FF00B050"/>
              <x14:axisColor rgb="FF000000"/>
            </x14:dataBar>
          </x14:cfRule>
          <xm:sqref>H859:H870</xm:sqref>
        </x14:conditionalFormatting>
        <x14:conditionalFormatting xmlns:xm="http://schemas.microsoft.com/office/excel/2006/main">
          <x14:cfRule type="dataBar" id="{C7CB2161-35B6-1C45-B301-C36311F7993E}">
            <x14:dataBar minLength="0" maxLength="100" gradient="0">
              <x14:cfvo type="autoMin"/>
              <x14:cfvo type="autoMax"/>
              <x14:negativeFillColor rgb="FFFF0000"/>
              <x14:axisColor rgb="FF000000"/>
            </x14:dataBar>
          </x14:cfRule>
          <x14:cfRule type="dataBar" id="{C3818594-8FA5-9F44-A8DD-85C46A39A25C}">
            <x14:dataBar minLength="0" maxLength="100" gradient="0">
              <x14:cfvo type="autoMin"/>
              <x14:cfvo type="autoMax"/>
              <x14:negativeFillColor rgb="FFA3FF83"/>
              <x14:axisColor rgb="FF000000"/>
            </x14:dataBar>
          </x14:cfRule>
          <x14:cfRule type="dataBar" id="{D12328CB-5532-AE40-BD22-439695C97FC7}">
            <x14:dataBar minLength="0" maxLength="100" gradient="0">
              <x14:cfvo type="autoMin"/>
              <x14:cfvo type="autoMax"/>
              <x14:negativeFillColor rgb="FF00B050"/>
              <x14:axisColor rgb="FF000000"/>
            </x14:dataBar>
          </x14:cfRule>
          <xm:sqref>H872:H903</xm:sqref>
        </x14:conditionalFormatting>
        <x14:conditionalFormatting xmlns:xm="http://schemas.microsoft.com/office/excel/2006/main">
          <x14:cfRule type="dataBar" id="{2D820B5C-AA3E-A74E-BE03-63A2918D63D7}">
            <x14:dataBar minLength="0" maxLength="100" gradient="0">
              <x14:cfvo type="autoMin"/>
              <x14:cfvo type="autoMax"/>
              <x14:negativeFillColor rgb="FFFF0000"/>
              <x14:axisColor rgb="FF000000"/>
            </x14:dataBar>
          </x14:cfRule>
          <x14:cfRule type="dataBar" id="{B14E72D4-9960-B047-BC4B-63D12EEEC176}">
            <x14:dataBar minLength="0" maxLength="100" gradient="0">
              <x14:cfvo type="autoMin"/>
              <x14:cfvo type="autoMax"/>
              <x14:negativeFillColor rgb="FFA3FF83"/>
              <x14:axisColor rgb="FF000000"/>
            </x14:dataBar>
          </x14:cfRule>
          <x14:cfRule type="dataBar" id="{FA5DC9BD-39D7-2046-BD72-FFCF0B7A972B}">
            <x14:dataBar minLength="0" maxLength="100" gradient="0">
              <x14:cfvo type="autoMin"/>
              <x14:cfvo type="autoMax"/>
              <x14:negativeFillColor rgb="FF00B050"/>
              <x14:axisColor rgb="FF000000"/>
            </x14:dataBar>
          </x14:cfRule>
          <xm:sqref>H905:H918</xm:sqref>
        </x14:conditionalFormatting>
        <x14:conditionalFormatting xmlns:xm="http://schemas.microsoft.com/office/excel/2006/main">
          <x14:cfRule type="dataBar" id="{17B66A85-34D5-F244-872E-1455B5A400BA}">
            <x14:dataBar minLength="0" maxLength="100" gradient="0">
              <x14:cfvo type="autoMin"/>
              <x14:cfvo type="autoMax"/>
              <x14:negativeFillColor rgb="FFFF0000"/>
              <x14:axisColor rgb="FF000000"/>
            </x14:dataBar>
          </x14:cfRule>
          <x14:cfRule type="dataBar" id="{598D555F-4A3E-8A45-A8C7-B0073A7FB8C3}">
            <x14:dataBar minLength="0" maxLength="100" gradient="0">
              <x14:cfvo type="autoMin"/>
              <x14:cfvo type="autoMax"/>
              <x14:negativeFillColor rgb="FFA3FF83"/>
              <x14:axisColor rgb="FF000000"/>
            </x14:dataBar>
          </x14:cfRule>
          <x14:cfRule type="dataBar" id="{DE4D4721-DC86-C545-B0E3-9B214ADCA726}">
            <x14:dataBar minLength="0" maxLength="100" gradient="0">
              <x14:cfvo type="autoMin"/>
              <x14:cfvo type="autoMax"/>
              <x14:negativeFillColor rgb="FF00B050"/>
              <x14:axisColor rgb="FF000000"/>
            </x14:dataBar>
          </x14:cfRule>
          <xm:sqref>H920:H935</xm:sqref>
        </x14:conditionalFormatting>
        <x14:conditionalFormatting xmlns:xm="http://schemas.microsoft.com/office/excel/2006/main">
          <x14:cfRule type="dataBar" id="{CBE5EEB2-9511-5E42-B6AA-6CADA40484A1}">
            <x14:dataBar minLength="0" maxLength="100" gradient="0">
              <x14:cfvo type="autoMin"/>
              <x14:cfvo type="autoMax"/>
              <x14:negativeFillColor rgb="FFFF0000"/>
              <x14:axisColor rgb="FF000000"/>
            </x14:dataBar>
          </x14:cfRule>
          <x14:cfRule type="dataBar" id="{7FE272DC-BABA-8648-B44C-C729E1E66605}">
            <x14:dataBar minLength="0" maxLength="100" gradient="0">
              <x14:cfvo type="autoMin"/>
              <x14:cfvo type="autoMax"/>
              <x14:negativeFillColor rgb="FFA3FF83"/>
              <x14:axisColor rgb="FF000000"/>
            </x14:dataBar>
          </x14:cfRule>
          <x14:cfRule type="dataBar" id="{7FFE9900-2973-B445-B683-509FCB6351C2}">
            <x14:dataBar minLength="0" maxLength="100" gradient="0">
              <x14:cfvo type="autoMin"/>
              <x14:cfvo type="autoMax"/>
              <x14:negativeFillColor rgb="FF00B050"/>
              <x14:axisColor rgb="FF000000"/>
            </x14:dataBar>
          </x14:cfRule>
          <xm:sqref>H938:H958</xm:sqref>
        </x14:conditionalFormatting>
        <x14:conditionalFormatting xmlns:xm="http://schemas.microsoft.com/office/excel/2006/main">
          <x14:cfRule type="dataBar" id="{84863FCA-DDFF-E640-BD44-9B16C2E97666}">
            <x14:dataBar minLength="0" maxLength="100" gradient="0">
              <x14:cfvo type="autoMin"/>
              <x14:cfvo type="autoMax"/>
              <x14:negativeFillColor rgb="FFFF0000"/>
              <x14:axisColor rgb="FF000000"/>
            </x14:dataBar>
          </x14:cfRule>
          <x14:cfRule type="dataBar" id="{2DC7978A-9FBF-4643-8E26-E0308D404F92}">
            <x14:dataBar minLength="0" maxLength="100" gradient="0">
              <x14:cfvo type="autoMin"/>
              <x14:cfvo type="autoMax"/>
              <x14:negativeFillColor rgb="FFA3FF83"/>
              <x14:axisColor rgb="FF000000"/>
            </x14:dataBar>
          </x14:cfRule>
          <x14:cfRule type="dataBar" id="{B08D528F-244F-1A45-B747-8FB3B468185C}">
            <x14:dataBar minLength="0" maxLength="100" gradient="0">
              <x14:cfvo type="autoMin"/>
              <x14:cfvo type="autoMax"/>
              <x14:negativeFillColor rgb="FF00B050"/>
              <x14:axisColor rgb="FF000000"/>
            </x14:dataBar>
          </x14:cfRule>
          <xm:sqref>H960:H988</xm:sqref>
        </x14:conditionalFormatting>
        <x14:conditionalFormatting xmlns:xm="http://schemas.microsoft.com/office/excel/2006/main">
          <x14:cfRule type="dataBar" id="{3CFBAF95-A2A8-974C-8C19-2475C5B445B8}">
            <x14:dataBar minLength="0" maxLength="100" gradient="0">
              <x14:cfvo type="autoMin"/>
              <x14:cfvo type="autoMax"/>
              <x14:negativeFillColor rgb="FFFF0000"/>
              <x14:axisColor rgb="FF000000"/>
            </x14:dataBar>
          </x14:cfRule>
          <x14:cfRule type="dataBar" id="{38E964C1-EDB6-8448-BF56-F577656F2951}">
            <x14:dataBar minLength="0" maxLength="100" gradient="0">
              <x14:cfvo type="autoMin"/>
              <x14:cfvo type="autoMax"/>
              <x14:negativeFillColor rgb="FFA3FF83"/>
              <x14:axisColor rgb="FF000000"/>
            </x14:dataBar>
          </x14:cfRule>
          <x14:cfRule type="dataBar" id="{4060D794-C324-DD41-A3B5-F88E7A4E858B}">
            <x14:dataBar minLength="0" maxLength="100" gradient="0">
              <x14:cfvo type="autoMin"/>
              <x14:cfvo type="autoMax"/>
              <x14:negativeFillColor rgb="FF00B050"/>
              <x14:axisColor rgb="FF000000"/>
            </x14:dataBar>
          </x14:cfRule>
          <xm:sqref>H991:H992</xm:sqref>
        </x14:conditionalFormatting>
        <x14:conditionalFormatting xmlns:xm="http://schemas.microsoft.com/office/excel/2006/main">
          <x14:cfRule type="dataBar" id="{90FF7875-CDF6-DE4F-9E13-07761C098835}">
            <x14:dataBar minLength="0" maxLength="100" gradient="0">
              <x14:cfvo type="autoMin"/>
              <x14:cfvo type="autoMax"/>
              <x14:negativeFillColor rgb="FFFF0000"/>
              <x14:axisColor rgb="FF000000"/>
            </x14:dataBar>
          </x14:cfRule>
          <x14:cfRule type="dataBar" id="{5B2C9090-95BC-9B42-AAFA-E78792C0E8B3}">
            <x14:dataBar minLength="0" maxLength="100" gradient="0">
              <x14:cfvo type="autoMin"/>
              <x14:cfvo type="autoMax"/>
              <x14:negativeFillColor rgb="FFA3FF83"/>
              <x14:axisColor rgb="FF000000"/>
            </x14:dataBar>
          </x14:cfRule>
          <x14:cfRule type="dataBar" id="{17F0A95C-EF1C-B147-8609-210BF9C63572}">
            <x14:dataBar minLength="0" maxLength="100" gradient="0">
              <x14:cfvo type="autoMin"/>
              <x14:cfvo type="autoMax"/>
              <x14:negativeFillColor rgb="FF00B050"/>
              <x14:axisColor rgb="FF000000"/>
            </x14:dataBar>
          </x14:cfRule>
          <xm:sqref>H995:H1015</xm:sqref>
        </x14:conditionalFormatting>
        <x14:conditionalFormatting xmlns:xm="http://schemas.microsoft.com/office/excel/2006/main">
          <x14:cfRule type="dataBar" id="{1564E03A-CDBD-6841-98B6-C50A7FD461AD}">
            <x14:dataBar minLength="0" maxLength="100" gradient="0">
              <x14:cfvo type="autoMin"/>
              <x14:cfvo type="autoMax"/>
              <x14:negativeFillColor rgb="FFA3FF83"/>
              <x14:axisColor rgb="FF000000"/>
            </x14:dataBar>
          </x14:cfRule>
          <x14:cfRule type="dataBar" id="{BCF2DF1C-66E7-E247-8CAF-E26D13078545}">
            <x14:dataBar minLength="0" maxLength="100" gradient="0">
              <x14:cfvo type="autoMin"/>
              <x14:cfvo type="autoMax"/>
              <x14:negativeFillColor rgb="FFFF0000"/>
              <x14:axisColor rgb="FF000000"/>
            </x14:dataBar>
          </x14:cfRule>
          <x14:cfRule type="dataBar" id="{C274B54F-215E-7345-A7B3-C3DBD001A880}">
            <x14:dataBar minLength="0" maxLength="100" gradient="0">
              <x14:cfvo type="autoMin"/>
              <x14:cfvo type="autoMax"/>
              <x14:negativeFillColor rgb="FF00B050"/>
              <x14:axisColor rgb="FF000000"/>
            </x14:dataBar>
          </x14:cfRule>
          <xm:sqref>H1017:H1047</xm:sqref>
        </x14:conditionalFormatting>
        <x14:conditionalFormatting xmlns:xm="http://schemas.microsoft.com/office/excel/2006/main">
          <x14:cfRule type="dataBar" id="{0B2DD9E4-AA45-0143-8146-18C35F9B84C1}">
            <x14:dataBar minLength="0" maxLength="100" gradient="0">
              <x14:cfvo type="autoMin"/>
              <x14:cfvo type="autoMax"/>
              <x14:negativeFillColor rgb="FFFF0000"/>
              <x14:axisColor rgb="FF000000"/>
            </x14:dataBar>
          </x14:cfRule>
          <x14:cfRule type="dataBar" id="{F2E3096F-D9BE-3C4A-A6F8-814D5EAF9EDC}">
            <x14:dataBar minLength="0" maxLength="100" gradient="0">
              <x14:cfvo type="autoMin"/>
              <x14:cfvo type="autoMax"/>
              <x14:negativeFillColor rgb="FFA3FF83"/>
              <x14:axisColor rgb="FF000000"/>
            </x14:dataBar>
          </x14:cfRule>
          <x14:cfRule type="dataBar" id="{3C08EFAC-7B60-DA4D-B3E1-54FFDBC6E203}">
            <x14:dataBar minLength="0" maxLength="100" gradient="0">
              <x14:cfvo type="autoMin"/>
              <x14:cfvo type="autoMax"/>
              <x14:negativeFillColor rgb="FF00B050"/>
              <x14:axisColor rgb="FF000000"/>
            </x14:dataBar>
          </x14:cfRule>
          <xm:sqref>H1049:H1083</xm:sqref>
        </x14:conditionalFormatting>
        <x14:conditionalFormatting xmlns:xm="http://schemas.microsoft.com/office/excel/2006/main">
          <x14:cfRule type="dataBar" id="{79D3F38E-BBD7-A847-BD5C-1D27770C522F}">
            <x14:dataBar minLength="0" maxLength="100" gradient="0">
              <x14:cfvo type="autoMin"/>
              <x14:cfvo type="autoMax"/>
              <x14:negativeFillColor rgb="FFFF0000"/>
              <x14:axisColor rgb="FF000000"/>
            </x14:dataBar>
          </x14:cfRule>
          <x14:cfRule type="dataBar" id="{1067A266-745D-874F-B06A-49D78831557B}">
            <x14:dataBar minLength="0" maxLength="100" gradient="0">
              <x14:cfvo type="autoMin"/>
              <x14:cfvo type="autoMax"/>
              <x14:negativeFillColor rgb="FFA3FF83"/>
              <x14:axisColor rgb="FF000000"/>
            </x14:dataBar>
          </x14:cfRule>
          <x14:cfRule type="dataBar" id="{1BCB7E4D-97E5-FA4A-8B53-EC4975EC9FE6}">
            <x14:dataBar minLength="0" maxLength="100" gradient="0">
              <x14:cfvo type="autoMin"/>
              <x14:cfvo type="autoMax"/>
              <x14:negativeFillColor rgb="FF00B050"/>
              <x14:axisColor rgb="FF000000"/>
            </x14:dataBar>
          </x14:cfRule>
          <xm:sqref>H1085:H1111</xm:sqref>
        </x14:conditionalFormatting>
        <x14:conditionalFormatting xmlns:xm="http://schemas.microsoft.com/office/excel/2006/main">
          <x14:cfRule type="dataBar" id="{AFA92BF4-C28A-FD44-96AF-96D96ED5DD79}">
            <x14:dataBar minLength="0" maxLength="100" gradient="0">
              <x14:cfvo type="autoMin"/>
              <x14:cfvo type="autoMax"/>
              <x14:negativeFillColor rgb="FFFF0000"/>
              <x14:axisColor rgb="FF000000"/>
            </x14:dataBar>
          </x14:cfRule>
          <x14:cfRule type="dataBar" id="{AFF795FF-7F6F-9541-A701-E28A09EFF62F}">
            <x14:dataBar minLength="0" maxLength="100" gradient="0">
              <x14:cfvo type="autoMin"/>
              <x14:cfvo type="autoMax"/>
              <x14:negativeFillColor rgb="FFA3FF83"/>
              <x14:axisColor rgb="FF000000"/>
            </x14:dataBar>
          </x14:cfRule>
          <x14:cfRule type="dataBar" id="{E574F4B4-076E-1F45-919A-0006E09511D4}">
            <x14:dataBar minLength="0" maxLength="100" gradient="0">
              <x14:cfvo type="autoMin"/>
              <x14:cfvo type="autoMax"/>
              <x14:negativeFillColor rgb="FF00B050"/>
              <x14:axisColor rgb="FF000000"/>
            </x14:dataBar>
          </x14:cfRule>
          <xm:sqref>H1113:H1143</xm:sqref>
        </x14:conditionalFormatting>
        <x14:conditionalFormatting xmlns:xm="http://schemas.microsoft.com/office/excel/2006/main">
          <x14:cfRule type="dataBar" id="{ABC12DB4-700F-CF4C-AFFB-B911A6BF5877}">
            <x14:dataBar minLength="0" maxLength="100" gradient="0">
              <x14:cfvo type="autoMin"/>
              <x14:cfvo type="autoMax"/>
              <x14:negativeFillColor rgb="FFFF0000"/>
              <x14:axisColor rgb="FF000000"/>
            </x14:dataBar>
          </x14:cfRule>
          <x14:cfRule type="dataBar" id="{95F3B72F-B959-2F49-8D0D-319C0F428228}">
            <x14:dataBar minLength="0" maxLength="100" gradient="0">
              <x14:cfvo type="autoMin"/>
              <x14:cfvo type="autoMax"/>
              <x14:negativeFillColor rgb="FFA3FF83"/>
              <x14:axisColor rgb="FF000000"/>
            </x14:dataBar>
          </x14:cfRule>
          <x14:cfRule type="dataBar" id="{416F8A22-AD0B-0F4A-8289-66B2DF961983}">
            <x14:dataBar minLength="0" maxLength="100" gradient="0">
              <x14:cfvo type="autoMin"/>
              <x14:cfvo type="autoMax"/>
              <x14:negativeFillColor rgb="FF00B050"/>
              <x14:axisColor rgb="FF000000"/>
            </x14:dataBar>
          </x14:cfRule>
          <xm:sqref>H1145:H1174</xm:sqref>
        </x14:conditionalFormatting>
        <x14:conditionalFormatting xmlns:xm="http://schemas.microsoft.com/office/excel/2006/main">
          <x14:cfRule type="dataBar" id="{E54DA59E-F1A6-DC43-8F0C-34DFA237208D}">
            <x14:dataBar minLength="0" maxLength="100" gradient="0">
              <x14:cfvo type="autoMin"/>
              <x14:cfvo type="autoMax"/>
              <x14:negativeFillColor rgb="FFFF0000"/>
              <x14:axisColor rgb="FF000000"/>
            </x14:dataBar>
          </x14:cfRule>
          <x14:cfRule type="dataBar" id="{526FC064-C36E-6D4B-B9D1-187BE014545F}">
            <x14:dataBar minLength="0" maxLength="100" gradient="0">
              <x14:cfvo type="autoMin"/>
              <x14:cfvo type="autoMax"/>
              <x14:negativeFillColor rgb="FFA3FF83"/>
              <x14:axisColor rgb="FF000000"/>
            </x14:dataBar>
          </x14:cfRule>
          <x14:cfRule type="dataBar" id="{7C85D6BC-553C-6246-A094-76955FEDBACC}">
            <x14:dataBar minLength="0" maxLength="100" gradient="0">
              <x14:cfvo type="autoMin"/>
              <x14:cfvo type="autoMax"/>
              <x14:negativeFillColor rgb="FF00B050"/>
              <x14:axisColor rgb="FF000000"/>
            </x14:dataBar>
          </x14:cfRule>
          <xm:sqref>H1176:H1185</xm:sqref>
        </x14:conditionalFormatting>
        <x14:conditionalFormatting xmlns:xm="http://schemas.microsoft.com/office/excel/2006/main">
          <x14:cfRule type="dataBar" id="{EDB3E476-AA3A-EC45-B563-B69F4D74F2ED}">
            <x14:dataBar minLength="0" maxLength="100" gradient="0">
              <x14:cfvo type="autoMin"/>
              <x14:cfvo type="autoMax"/>
              <x14:negativeFillColor rgb="FF00B050"/>
              <x14:axisColor rgb="FF000000"/>
            </x14:dataBar>
          </x14:cfRule>
          <x14:cfRule type="dataBar" id="{906E2B03-2FD2-9642-A65D-A3567B6AFA9E}">
            <x14:dataBar minLength="0" maxLength="100" gradient="0">
              <x14:cfvo type="autoMin"/>
              <x14:cfvo type="autoMax"/>
              <x14:negativeFillColor rgb="FFA3FF83"/>
              <x14:axisColor rgb="FF000000"/>
            </x14:dataBar>
          </x14:cfRule>
          <x14:cfRule type="dataBar" id="{13973C8D-A1C4-844D-BBAF-0430BB3C96AB}">
            <x14:dataBar minLength="0" maxLength="100" gradient="0">
              <x14:cfvo type="autoMin"/>
              <x14:cfvo type="autoMax"/>
              <x14:negativeFillColor rgb="FFFF0000"/>
              <x14:axisColor rgb="FF000000"/>
            </x14:dataBar>
          </x14:cfRule>
          <xm:sqref>H1187:H1202</xm:sqref>
        </x14:conditionalFormatting>
        <x14:conditionalFormatting xmlns:xm="http://schemas.microsoft.com/office/excel/2006/main">
          <x14:cfRule type="dataBar" id="{1A01D3B0-A035-2148-9492-2709ECAADB92}">
            <x14:dataBar minLength="0" maxLength="100" gradient="0">
              <x14:cfvo type="autoMin"/>
              <x14:cfvo type="autoMax"/>
              <x14:negativeFillColor rgb="FFFF0000"/>
              <x14:axisColor rgb="FF000000"/>
            </x14:dataBar>
          </x14:cfRule>
          <x14:cfRule type="dataBar" id="{9F4F3F4E-0371-CC4A-95E9-10E37AB53E29}">
            <x14:dataBar minLength="0" maxLength="100" gradient="0">
              <x14:cfvo type="autoMin"/>
              <x14:cfvo type="autoMax"/>
              <x14:negativeFillColor rgb="FFA3FF83"/>
              <x14:axisColor rgb="FF000000"/>
            </x14:dataBar>
          </x14:cfRule>
          <x14:cfRule type="dataBar" id="{892703D9-B371-9749-8130-69842DCAF939}">
            <x14:dataBar minLength="0" maxLength="100" gradient="0">
              <x14:cfvo type="autoMin"/>
              <x14:cfvo type="autoMax"/>
              <x14:negativeFillColor rgb="FF00B050"/>
              <x14:axisColor rgb="FF000000"/>
            </x14:dataBar>
          </x14:cfRule>
          <xm:sqref>H1205:H1211</xm:sqref>
        </x14:conditionalFormatting>
        <x14:conditionalFormatting xmlns:xm="http://schemas.microsoft.com/office/excel/2006/main">
          <x14:cfRule type="dataBar" id="{3C73A71F-6641-1D41-AB3A-67D0FB318235}">
            <x14:dataBar minLength="0" maxLength="100" gradient="0">
              <x14:cfvo type="autoMin"/>
              <x14:cfvo type="autoMax"/>
              <x14:negativeFillColor rgb="FFFF0000"/>
              <x14:axisColor rgb="FF000000"/>
            </x14:dataBar>
          </x14:cfRule>
          <x14:cfRule type="dataBar" id="{05987883-B79B-104E-AA38-AC8A5506AEA6}">
            <x14:dataBar minLength="0" maxLength="100" gradient="0">
              <x14:cfvo type="autoMin"/>
              <x14:cfvo type="autoMax"/>
              <x14:negativeFillColor rgb="FFA3FF83"/>
              <x14:axisColor rgb="FF000000"/>
            </x14:dataBar>
          </x14:cfRule>
          <x14:cfRule type="dataBar" id="{69AB047A-FA93-F94A-9E6F-7D5DC0432140}">
            <x14:dataBar minLength="0" maxLength="100" gradient="0">
              <x14:cfvo type="autoMin"/>
              <x14:cfvo type="autoMax"/>
              <x14:negativeFillColor rgb="FF00B050"/>
              <x14:axisColor rgb="FF000000"/>
            </x14:dataBar>
          </x14:cfRule>
          <xm:sqref>H1213:H1214</xm:sqref>
        </x14:conditionalFormatting>
        <x14:conditionalFormatting xmlns:xm="http://schemas.microsoft.com/office/excel/2006/main">
          <x14:cfRule type="dataBar" id="{73D504C0-A539-8648-B811-C4314ABDF3CF}">
            <x14:dataBar minLength="0" maxLength="100" gradient="0">
              <x14:cfvo type="autoMin"/>
              <x14:cfvo type="autoMax"/>
              <x14:negativeFillColor rgb="FFFF0000"/>
              <x14:axisColor rgb="FF000000"/>
            </x14:dataBar>
          </x14:cfRule>
          <x14:cfRule type="dataBar" id="{61B81017-9398-4E43-AF8F-598C546BF0D9}">
            <x14:dataBar minLength="0" maxLength="100" gradient="0">
              <x14:cfvo type="autoMin"/>
              <x14:cfvo type="autoMax"/>
              <x14:negativeFillColor rgb="FFA3FF83"/>
              <x14:axisColor rgb="FF000000"/>
            </x14:dataBar>
          </x14:cfRule>
          <x14:cfRule type="dataBar" id="{66559D77-8E8F-2A48-B4F0-AD4CF130CB2A}">
            <x14:dataBar minLength="0" maxLength="100" gradient="0">
              <x14:cfvo type="autoMin"/>
              <x14:cfvo type="autoMax"/>
              <x14:negativeFillColor rgb="FF00B050"/>
              <x14:axisColor rgb="FF000000"/>
            </x14:dataBar>
          </x14:cfRule>
          <xm:sqref>H1216:H1246</xm:sqref>
        </x14:conditionalFormatting>
        <x14:conditionalFormatting xmlns:xm="http://schemas.microsoft.com/office/excel/2006/main">
          <x14:cfRule type="dataBar" id="{2FB8C795-7E37-C14B-BE56-ACCB7C16BBA6}">
            <x14:dataBar minLength="0" maxLength="100" gradient="0">
              <x14:cfvo type="autoMin"/>
              <x14:cfvo type="autoMax"/>
              <x14:negativeFillColor rgb="FFFF0000"/>
              <x14:axisColor rgb="FF000000"/>
            </x14:dataBar>
          </x14:cfRule>
          <x14:cfRule type="dataBar" id="{B1BE7C55-55E2-FA4E-92C4-247722C94988}">
            <x14:dataBar minLength="0" maxLength="100" gradient="0">
              <x14:cfvo type="autoMin"/>
              <x14:cfvo type="autoMax"/>
              <x14:negativeFillColor rgb="FFA3FF83"/>
              <x14:axisColor rgb="FF000000"/>
            </x14:dataBar>
          </x14:cfRule>
          <x14:cfRule type="dataBar" id="{78133D3E-BD48-C542-8F03-E521C72746BE}">
            <x14:dataBar minLength="0" maxLength="100" gradient="0">
              <x14:cfvo type="autoMin"/>
              <x14:cfvo type="autoMax"/>
              <x14:negativeFillColor rgb="FF00B050"/>
              <x14:axisColor rgb="FF000000"/>
            </x14:dataBar>
          </x14:cfRule>
          <xm:sqref>H1248:H1278</xm:sqref>
        </x14:conditionalFormatting>
        <x14:conditionalFormatting xmlns:xm="http://schemas.microsoft.com/office/excel/2006/main">
          <x14:cfRule type="dataBar" id="{1B0DB6D5-A5D2-7149-ABEB-97EB3C421FD8}">
            <x14:dataBar minLength="0" maxLength="100" gradient="0">
              <x14:cfvo type="autoMin"/>
              <x14:cfvo type="autoMax"/>
              <x14:negativeFillColor rgb="FFFF0000"/>
              <x14:axisColor rgb="FF000000"/>
            </x14:dataBar>
          </x14:cfRule>
          <x14:cfRule type="dataBar" id="{752E49C4-A55D-2D46-9900-1E71251BEA54}">
            <x14:dataBar minLength="0" maxLength="100" gradient="0">
              <x14:cfvo type="autoMin"/>
              <x14:cfvo type="autoMax"/>
              <x14:negativeFillColor rgb="FFA3FF83"/>
              <x14:axisColor rgb="FF000000"/>
            </x14:dataBar>
          </x14:cfRule>
          <x14:cfRule type="dataBar" id="{B4D3CE55-CC6C-1E4D-A64D-0E642329D50A}">
            <x14:dataBar minLength="0" maxLength="100" gradient="0">
              <x14:cfvo type="autoMin"/>
              <x14:cfvo type="autoMax"/>
              <x14:negativeFillColor rgb="FF00B050"/>
              <x14:axisColor rgb="FF000000"/>
            </x14:dataBar>
          </x14:cfRule>
          <xm:sqref>H1281:H1472</xm:sqref>
        </x14:conditionalFormatting>
        <x14:conditionalFormatting xmlns:xm="http://schemas.microsoft.com/office/excel/2006/main">
          <x14:cfRule type="dataBar" id="{D60E9385-C835-1D4D-9E1E-EEC8D6FC3E09}">
            <x14:dataBar minLength="0" maxLength="100" gradient="0">
              <x14:cfvo type="autoMin"/>
              <x14:cfvo type="autoMax"/>
              <x14:negativeFillColor rgb="FFFF0000"/>
              <x14:axisColor rgb="FF000000"/>
            </x14:dataBar>
          </x14:cfRule>
          <x14:cfRule type="dataBar" id="{29305823-25BB-3442-BF0D-EF14C2D48B88}">
            <x14:dataBar minLength="0" maxLength="100" gradient="0">
              <x14:cfvo type="autoMin"/>
              <x14:cfvo type="autoMax"/>
              <x14:negativeFillColor rgb="FFA3FF83"/>
              <x14:axisColor rgb="FF000000"/>
            </x14:dataBar>
          </x14:cfRule>
          <x14:cfRule type="dataBar" id="{5EA55C82-403A-874B-B70A-EE03E561CE10}">
            <x14:dataBar minLength="0" maxLength="100" gradient="0">
              <x14:cfvo type="autoMin"/>
              <x14:cfvo type="autoMax"/>
              <x14:negativeFillColor rgb="FF00B050"/>
              <x14:axisColor rgb="FF000000"/>
            </x14:dataBar>
          </x14:cfRule>
          <xm:sqref>H1475:H1487</xm:sqref>
        </x14:conditionalFormatting>
        <x14:conditionalFormatting xmlns:xm="http://schemas.microsoft.com/office/excel/2006/main">
          <x14:cfRule type="dataBar" id="{1763B787-AF3A-6143-9B9D-DBD43F96AED9}">
            <x14:dataBar minLength="0" maxLength="100" gradient="0">
              <x14:cfvo type="autoMin"/>
              <x14:cfvo type="autoMax"/>
              <x14:negativeFillColor rgb="FFFF0000"/>
              <x14:axisColor rgb="FF000000"/>
            </x14:dataBar>
          </x14:cfRule>
          <x14:cfRule type="dataBar" id="{9B09F91A-1D18-364A-9EA8-B7FCD4BDEBBC}">
            <x14:dataBar minLength="0" maxLength="100" gradient="0">
              <x14:cfvo type="autoMin"/>
              <x14:cfvo type="autoMax"/>
              <x14:negativeFillColor rgb="FFA3FF83"/>
              <x14:axisColor rgb="FF000000"/>
            </x14:dataBar>
          </x14:cfRule>
          <x14:cfRule type="dataBar" id="{EF140861-458C-FB46-BE3B-73BF38FBC649}">
            <x14:dataBar minLength="0" maxLength="100" gradient="0">
              <x14:cfvo type="autoMin"/>
              <x14:cfvo type="autoMax"/>
              <x14:negativeFillColor rgb="FF00B050"/>
              <x14:axisColor rgb="FF000000"/>
            </x14:dataBar>
          </x14:cfRule>
          <xm:sqref>H1489:H1520</xm:sqref>
        </x14:conditionalFormatting>
        <x14:conditionalFormatting xmlns:xm="http://schemas.microsoft.com/office/excel/2006/main">
          <x14:cfRule type="dataBar" id="{29CD85AF-2B55-334A-9F78-B8D4BE1129ED}">
            <x14:dataBar minLength="0" maxLength="100" gradient="0">
              <x14:cfvo type="autoMin"/>
              <x14:cfvo type="autoMax"/>
              <x14:negativeFillColor rgb="FF00B050"/>
              <x14:axisColor rgb="FF000000"/>
            </x14:dataBar>
          </x14:cfRule>
          <x14:cfRule type="dataBar" id="{31F389E1-8FBE-C843-A8B9-95CBF26400A8}">
            <x14:dataBar minLength="0" maxLength="100" gradient="0">
              <x14:cfvo type="autoMin"/>
              <x14:cfvo type="autoMax"/>
              <x14:negativeFillColor rgb="FFA3FF83"/>
              <x14:axisColor rgb="FF000000"/>
            </x14:dataBar>
          </x14:cfRule>
          <x14:cfRule type="dataBar" id="{2D5D4B1E-005E-F24C-851E-43A0D1AC73A2}">
            <x14:dataBar minLength="0" maxLength="100" gradient="0">
              <x14:cfvo type="autoMin"/>
              <x14:cfvo type="autoMax"/>
              <x14:negativeFillColor rgb="FFFF0000"/>
              <x14:axisColor rgb="FF000000"/>
            </x14:dataBar>
          </x14:cfRule>
          <xm:sqref>H1522:H1551</xm:sqref>
        </x14:conditionalFormatting>
        <x14:conditionalFormatting xmlns:xm="http://schemas.microsoft.com/office/excel/2006/main">
          <x14:cfRule type="dataBar" id="{32ABDF3A-E48C-2D42-9CD4-4F465A0F689F}">
            <x14:dataBar minLength="0" maxLength="100" gradient="0">
              <x14:cfvo type="autoMin"/>
              <x14:cfvo type="autoMax"/>
              <x14:negativeFillColor rgb="FFA3FF83"/>
              <x14:axisColor rgb="FF000000"/>
            </x14:dataBar>
          </x14:cfRule>
          <x14:cfRule type="dataBar" id="{9E66DFD9-0D56-A744-A2EF-52E7ED192FF7}">
            <x14:dataBar minLength="0" maxLength="100" gradient="0">
              <x14:cfvo type="autoMin"/>
              <x14:cfvo type="autoMax"/>
              <x14:negativeFillColor rgb="FF00B050"/>
              <x14:axisColor rgb="FF000000"/>
            </x14:dataBar>
          </x14:cfRule>
          <x14:cfRule type="dataBar" id="{9958EACF-E65A-A049-8DBD-C8E5C91D66A7}">
            <x14:dataBar minLength="0" maxLength="100" gradient="0">
              <x14:cfvo type="autoMin"/>
              <x14:cfvo type="autoMax"/>
              <x14:negativeFillColor rgb="FFFF0000"/>
              <x14:axisColor rgb="FF000000"/>
            </x14:dataBar>
          </x14:cfRule>
          <xm:sqref>H1553:H1603</xm:sqref>
        </x14:conditionalFormatting>
        <x14:conditionalFormatting xmlns:xm="http://schemas.microsoft.com/office/excel/2006/main">
          <x14:cfRule type="dataBar" id="{D897AED5-3EDF-4B42-82EA-4EA73023C9F2}">
            <x14:dataBar minLength="0" maxLength="100" gradient="0">
              <x14:cfvo type="autoMin"/>
              <x14:cfvo type="autoMax"/>
              <x14:negativeFillColor rgb="FFFF0000"/>
              <x14:axisColor rgb="FF000000"/>
            </x14:dataBar>
          </x14:cfRule>
          <x14:cfRule type="dataBar" id="{E0279548-DF59-4246-8A94-08C6236C0D7F}">
            <x14:dataBar minLength="0" maxLength="100" gradient="0">
              <x14:cfvo type="autoMin"/>
              <x14:cfvo type="autoMax"/>
              <x14:negativeFillColor rgb="FFA3FF83"/>
              <x14:axisColor rgb="FF000000"/>
            </x14:dataBar>
          </x14:cfRule>
          <x14:cfRule type="dataBar" id="{48B7A7C2-7709-D140-8D43-2E6771E0C386}">
            <x14:dataBar minLength="0" maxLength="100" gradient="0">
              <x14:cfvo type="autoMin"/>
              <x14:cfvo type="autoMax"/>
              <x14:negativeFillColor rgb="FF00B050"/>
              <x14:axisColor rgb="FF000000"/>
            </x14:dataBar>
          </x14:cfRule>
          <xm:sqref>H1606:H1612</xm:sqref>
        </x14:conditionalFormatting>
        <x14:conditionalFormatting xmlns:xm="http://schemas.microsoft.com/office/excel/2006/main">
          <x14:cfRule type="dataBar" id="{292DFD76-C325-0B46-8543-9920F50FD6C4}">
            <x14:dataBar minLength="0" maxLength="100" gradient="0">
              <x14:cfvo type="autoMin"/>
              <x14:cfvo type="autoMax"/>
              <x14:negativeFillColor rgb="FFFF0000"/>
              <x14:axisColor rgb="FF000000"/>
            </x14:dataBar>
          </x14:cfRule>
          <x14:cfRule type="dataBar" id="{08A815DE-4611-B247-9E69-40C5CFB1D979}">
            <x14:dataBar minLength="0" maxLength="100" gradient="0">
              <x14:cfvo type="autoMin"/>
              <x14:cfvo type="autoMax"/>
              <x14:negativeFillColor rgb="FFA3FF83"/>
              <x14:axisColor rgb="FF000000"/>
            </x14:dataBar>
          </x14:cfRule>
          <x14:cfRule type="dataBar" id="{AEE73F87-A55A-7F4E-AF36-09F1F6EC5075}">
            <x14:dataBar minLength="0" maxLength="100" gradient="0">
              <x14:cfvo type="autoMin"/>
              <x14:cfvo type="autoMax"/>
              <x14:negativeFillColor rgb="FF00B050"/>
              <x14:axisColor rgb="FF000000"/>
            </x14:dataBar>
          </x14:cfRule>
          <xm:sqref>H1615:H1618</xm:sqref>
        </x14:conditionalFormatting>
        <x14:conditionalFormatting xmlns:xm="http://schemas.microsoft.com/office/excel/2006/main">
          <x14:cfRule type="dataBar" id="{4B6FCB87-95ED-3B4D-AA05-00846A5DE091}">
            <x14:dataBar minLength="0" maxLength="100" gradient="0">
              <x14:cfvo type="autoMin"/>
              <x14:cfvo type="autoMax"/>
              <x14:negativeFillColor rgb="FFFF0000"/>
              <x14:axisColor rgb="FF000000"/>
            </x14:dataBar>
          </x14:cfRule>
          <x14:cfRule type="dataBar" id="{91DA4B86-B993-6C49-9FAA-8E713D048D1A}">
            <x14:dataBar minLength="0" maxLength="100" gradient="0">
              <x14:cfvo type="autoMin"/>
              <x14:cfvo type="autoMax"/>
              <x14:negativeFillColor rgb="FFA3FF83"/>
              <x14:axisColor rgb="FF000000"/>
            </x14:dataBar>
          </x14:cfRule>
          <x14:cfRule type="dataBar" id="{3198EB2C-6618-CF4A-84B5-F2F6E40B31FD}">
            <x14:dataBar minLength="0" maxLength="100" gradient="0">
              <x14:cfvo type="autoMin"/>
              <x14:cfvo type="autoMax"/>
              <x14:negativeFillColor rgb="FF00B050"/>
              <x14:axisColor rgb="FF000000"/>
            </x14:dataBar>
          </x14:cfRule>
          <xm:sqref>H1620:H1621</xm:sqref>
        </x14:conditionalFormatting>
        <x14:conditionalFormatting xmlns:xm="http://schemas.microsoft.com/office/excel/2006/main">
          <x14:cfRule type="dataBar" id="{ACD51C63-9DBF-2D4B-B0A1-8C1A8D011373}">
            <x14:dataBar minLength="0" maxLength="100" gradient="0">
              <x14:cfvo type="autoMin"/>
              <x14:cfvo type="autoMax"/>
              <x14:negativeFillColor rgb="FF00B050"/>
              <x14:axisColor rgb="FF000000"/>
            </x14:dataBar>
          </x14:cfRule>
          <x14:cfRule type="dataBar" id="{8727D9EF-7F4C-F54F-A1A7-4DBC819EC05A}">
            <x14:dataBar minLength="0" maxLength="100" gradient="0">
              <x14:cfvo type="autoMin"/>
              <x14:cfvo type="autoMax"/>
              <x14:negativeFillColor rgb="FFA3FF83"/>
              <x14:axisColor rgb="FF000000"/>
            </x14:dataBar>
          </x14:cfRule>
          <x14:cfRule type="dataBar" id="{D403132F-BE0B-5749-9BD0-41BED7AE7181}">
            <x14:dataBar minLength="0" maxLength="100" gradient="0">
              <x14:cfvo type="autoMin"/>
              <x14:cfvo type="autoMax"/>
              <x14:negativeFillColor rgb="FFFF0000"/>
              <x14:axisColor rgb="FF000000"/>
            </x14:dataBar>
          </x14:cfRule>
          <xm:sqref>H1623:H1624</xm:sqref>
        </x14:conditionalFormatting>
        <x14:conditionalFormatting xmlns:xm="http://schemas.microsoft.com/office/excel/2006/main">
          <x14:cfRule type="dataBar" id="{A34E7EE8-42A3-2944-85C4-9E3ACE3A0218}">
            <x14:dataBar minLength="0" maxLength="100" gradient="0">
              <x14:cfvo type="autoMin"/>
              <x14:cfvo type="autoMax"/>
              <x14:negativeFillColor rgb="FFA3FF83"/>
              <x14:axisColor rgb="FF000000"/>
            </x14:dataBar>
          </x14:cfRule>
          <x14:cfRule type="dataBar" id="{EE36C8EB-53CF-B34B-AE3B-DF6B73A083C2}">
            <x14:dataBar minLength="0" maxLength="100" gradient="0">
              <x14:cfvo type="autoMin"/>
              <x14:cfvo type="autoMax"/>
              <x14:negativeFillColor rgb="FF00B050"/>
              <x14:axisColor rgb="FF000000"/>
            </x14:dataBar>
          </x14:cfRule>
          <x14:cfRule type="dataBar" id="{826A78ED-F8C1-CD42-8B0E-0D21F08D384A}">
            <x14:dataBar minLength="0" maxLength="100" gradient="0">
              <x14:cfvo type="autoMin"/>
              <x14:cfvo type="autoMax"/>
              <x14:negativeFillColor rgb="FFFF0000"/>
              <x14:axisColor rgb="FF000000"/>
            </x14:dataBar>
          </x14:cfRule>
          <xm:sqref>H1626:H1631</xm:sqref>
        </x14:conditionalFormatting>
        <x14:conditionalFormatting xmlns:xm="http://schemas.microsoft.com/office/excel/2006/main">
          <x14:cfRule type="dataBar" id="{C68D30A0-A13F-F44F-A3B7-5F81A01806AC}">
            <x14:dataBar minLength="0" maxLength="100" gradient="0">
              <x14:cfvo type="autoMin"/>
              <x14:cfvo type="autoMax"/>
              <x14:negativeFillColor rgb="FFFF0000"/>
              <x14:axisColor rgb="FF000000"/>
            </x14:dataBar>
          </x14:cfRule>
          <x14:cfRule type="dataBar" id="{D3345415-1146-2148-926F-B3B5C678734E}">
            <x14:dataBar minLength="0" maxLength="100" gradient="0">
              <x14:cfvo type="autoMin"/>
              <x14:cfvo type="autoMax"/>
              <x14:negativeFillColor rgb="FFA3FF83"/>
              <x14:axisColor rgb="FF000000"/>
            </x14:dataBar>
          </x14:cfRule>
          <x14:cfRule type="dataBar" id="{807F4006-2513-214F-9CB7-19CDD052CB7D}">
            <x14:dataBar minLength="0" maxLength="100" gradient="0">
              <x14:cfvo type="autoMin"/>
              <x14:cfvo type="autoMax"/>
              <x14:negativeFillColor rgb="FF00B050"/>
              <x14:axisColor rgb="FF000000"/>
            </x14:dataBar>
          </x14:cfRule>
          <xm:sqref>H1633:H1640</xm:sqref>
        </x14:conditionalFormatting>
        <x14:conditionalFormatting xmlns:xm="http://schemas.microsoft.com/office/excel/2006/main">
          <x14:cfRule type="dataBar" id="{14FCEFD6-B03E-2745-81C9-7760A052C94F}">
            <x14:dataBar minLength="0" maxLength="100" gradient="0">
              <x14:cfvo type="autoMin"/>
              <x14:cfvo type="autoMax"/>
              <x14:negativeFillColor rgb="FFFF0000"/>
              <x14:axisColor rgb="FF000000"/>
            </x14:dataBar>
          </x14:cfRule>
          <x14:cfRule type="dataBar" id="{3EE50B4E-F0C6-F047-B071-BEE063CD8E80}">
            <x14:dataBar minLength="0" maxLength="100" gradient="0">
              <x14:cfvo type="autoMin"/>
              <x14:cfvo type="autoMax"/>
              <x14:negativeFillColor rgb="FFA3FF83"/>
              <x14:axisColor rgb="FF000000"/>
            </x14:dataBar>
          </x14:cfRule>
          <x14:cfRule type="dataBar" id="{6D0F2490-2CC2-A64F-A7FF-6AF0262986EB}">
            <x14:dataBar minLength="0" maxLength="100" gradient="0">
              <x14:cfvo type="autoMin"/>
              <x14:cfvo type="autoMax"/>
              <x14:negativeFillColor rgb="FF00B050"/>
              <x14:axisColor rgb="FF000000"/>
            </x14:dataBar>
          </x14:cfRule>
          <xm:sqref>H1643:H1646</xm:sqref>
        </x14:conditionalFormatting>
        <x14:conditionalFormatting xmlns:xm="http://schemas.microsoft.com/office/excel/2006/main">
          <x14:cfRule type="dataBar" id="{CCDBF4B9-8D88-704E-99A1-887B138F3AB5}">
            <x14:dataBar minLength="0" maxLength="100" gradient="0">
              <x14:cfvo type="autoMin"/>
              <x14:cfvo type="autoMax"/>
              <x14:negativeFillColor rgb="FFFF0000"/>
              <x14:axisColor rgb="FF000000"/>
            </x14:dataBar>
          </x14:cfRule>
          <x14:cfRule type="dataBar" id="{89469EE4-E449-6F4D-B5EB-E84877EBED48}">
            <x14:dataBar minLength="0" maxLength="100" gradient="0">
              <x14:cfvo type="autoMin"/>
              <x14:cfvo type="autoMax"/>
              <x14:negativeFillColor rgb="FFA3FF83"/>
              <x14:axisColor rgb="FF000000"/>
            </x14:dataBar>
          </x14:cfRule>
          <x14:cfRule type="dataBar" id="{928E2E3E-769A-AD42-A3F9-3FFCABA96150}">
            <x14:dataBar minLength="0" maxLength="100" gradient="0">
              <x14:cfvo type="autoMin"/>
              <x14:cfvo type="autoMax"/>
              <x14:negativeFillColor rgb="FF00B050"/>
              <x14:axisColor rgb="FF000000"/>
            </x14:dataBar>
          </x14:cfRule>
          <xm:sqref>H1648:H1650</xm:sqref>
        </x14:conditionalFormatting>
        <x14:conditionalFormatting xmlns:xm="http://schemas.microsoft.com/office/excel/2006/main">
          <x14:cfRule type="dataBar" id="{88A60C44-CD4F-E544-A351-1AF1C38338D2}">
            <x14:dataBar minLength="0" maxLength="100" gradient="0">
              <x14:cfvo type="autoMin"/>
              <x14:cfvo type="autoMax"/>
              <x14:negativeFillColor rgb="FF00B050"/>
              <x14:axisColor rgb="FF000000"/>
            </x14:dataBar>
          </x14:cfRule>
          <x14:cfRule type="dataBar" id="{3F1A9785-DD31-7843-BFF9-7384973321F9}">
            <x14:dataBar minLength="0" maxLength="100" gradient="0">
              <x14:cfvo type="autoMin"/>
              <x14:cfvo type="autoMax"/>
              <x14:negativeFillColor rgb="FFFF0000"/>
              <x14:axisColor rgb="FF000000"/>
            </x14:dataBar>
          </x14:cfRule>
          <x14:cfRule type="dataBar" id="{810699A1-ADA7-9345-8E0A-090F7ACADE56}">
            <x14:dataBar minLength="0" maxLength="100" gradient="0">
              <x14:cfvo type="autoMin"/>
              <x14:cfvo type="autoMax"/>
              <x14:negativeFillColor rgb="FFA3FF83"/>
              <x14:axisColor rgb="FF000000"/>
            </x14:dataBar>
          </x14:cfRule>
          <xm:sqref>H1652:H1661</xm:sqref>
        </x14:conditionalFormatting>
        <x14:conditionalFormatting xmlns:xm="http://schemas.microsoft.com/office/excel/2006/main">
          <x14:cfRule type="dataBar" id="{99C87EDC-F687-0F4A-8F28-31F60B4953B3}">
            <x14:dataBar minLength="0" maxLength="100" gradient="0">
              <x14:cfvo type="autoMin"/>
              <x14:cfvo type="autoMax"/>
              <x14:negativeFillColor rgb="FFFF0000"/>
              <x14:axisColor rgb="FF000000"/>
            </x14:dataBar>
          </x14:cfRule>
          <x14:cfRule type="dataBar" id="{0955B4DB-5545-CC49-830D-A556291DFEE9}">
            <x14:dataBar minLength="0" maxLength="100" gradient="0">
              <x14:cfvo type="autoMin"/>
              <x14:cfvo type="autoMax"/>
              <x14:negativeFillColor rgb="FF00B050"/>
              <x14:axisColor rgb="FF000000"/>
            </x14:dataBar>
          </x14:cfRule>
          <x14:cfRule type="dataBar" id="{6744293B-3144-9E4B-A67F-07D308904366}">
            <x14:dataBar minLength="0" maxLength="100" gradient="0">
              <x14:cfvo type="autoMin"/>
              <x14:cfvo type="autoMax"/>
              <x14:negativeFillColor rgb="FFA3FF83"/>
              <x14:axisColor rgb="FF000000"/>
            </x14:dataBar>
          </x14:cfRule>
          <xm:sqref>H1663:H1666</xm:sqref>
        </x14:conditionalFormatting>
        <x14:conditionalFormatting xmlns:xm="http://schemas.microsoft.com/office/excel/2006/main">
          <x14:cfRule type="dataBar" id="{1D11AE1E-139C-E14C-8973-DAFB48351A11}">
            <x14:dataBar minLength="0" maxLength="100" gradient="0">
              <x14:cfvo type="autoMin"/>
              <x14:cfvo type="autoMax"/>
              <x14:negativeFillColor rgb="FFFF0000"/>
              <x14:axisColor rgb="FF000000"/>
            </x14:dataBar>
          </x14:cfRule>
          <x14:cfRule type="dataBar" id="{FCFE5533-4BBE-1F4C-BC8F-4EBF133BCC57}">
            <x14:dataBar minLength="0" maxLength="100" gradient="0">
              <x14:cfvo type="autoMin"/>
              <x14:cfvo type="autoMax"/>
              <x14:negativeFillColor rgb="FFA3FF83"/>
              <x14:axisColor rgb="FF000000"/>
            </x14:dataBar>
          </x14:cfRule>
          <x14:cfRule type="dataBar" id="{9347CAE4-45C5-CA42-9E98-6D59C4963336}">
            <x14:dataBar minLength="0" maxLength="100" gradient="0">
              <x14:cfvo type="autoMin"/>
              <x14:cfvo type="autoMax"/>
              <x14:negativeFillColor rgb="FF00B050"/>
              <x14:axisColor rgb="FF000000"/>
            </x14:dataBar>
          </x14:cfRule>
          <xm:sqref>H1668:H1701</xm:sqref>
        </x14:conditionalFormatting>
        <x14:conditionalFormatting xmlns:xm="http://schemas.microsoft.com/office/excel/2006/main">
          <x14:cfRule type="dataBar" id="{488EFE0D-C4DF-3041-8A32-A6B64454DE8E}">
            <x14:dataBar minLength="0" maxLength="100" gradient="0">
              <x14:cfvo type="autoMin"/>
              <x14:cfvo type="autoMax"/>
              <x14:negativeFillColor rgb="FFFF0000"/>
              <x14:axisColor rgb="FF000000"/>
            </x14:dataBar>
          </x14:cfRule>
          <x14:cfRule type="dataBar" id="{6AC0BE84-E3A5-E442-B32F-DC8975E586EE}">
            <x14:dataBar minLength="0" maxLength="100" gradient="0">
              <x14:cfvo type="autoMin"/>
              <x14:cfvo type="autoMax"/>
              <x14:negativeFillColor rgb="FFA3FF83"/>
              <x14:axisColor rgb="FF000000"/>
            </x14:dataBar>
          </x14:cfRule>
          <x14:cfRule type="dataBar" id="{3170C078-A0DA-1A40-A3B6-5B3580453544}">
            <x14:dataBar minLength="0" maxLength="100" gradient="0">
              <x14:cfvo type="autoMin"/>
              <x14:cfvo type="autoMax"/>
              <x14:negativeFillColor rgb="FF00B050"/>
              <x14:axisColor rgb="FF000000"/>
            </x14:dataBar>
          </x14:cfRule>
          <xm:sqref>H1703:H1708</xm:sqref>
        </x14:conditionalFormatting>
        <x14:conditionalFormatting xmlns:xm="http://schemas.microsoft.com/office/excel/2006/main">
          <x14:cfRule type="dataBar" id="{4D9AF183-BA4B-DC4B-A907-300662C8936D}">
            <x14:dataBar minLength="0" maxLength="100" gradient="0">
              <x14:cfvo type="autoMin"/>
              <x14:cfvo type="autoMax"/>
              <x14:negativeFillColor rgb="FFFF0000"/>
              <x14:axisColor rgb="FF000000"/>
            </x14:dataBar>
          </x14:cfRule>
          <x14:cfRule type="dataBar" id="{462EC616-C9AD-D244-9BCB-337E28FB222F}">
            <x14:dataBar minLength="0" maxLength="100" gradient="0">
              <x14:cfvo type="autoMin"/>
              <x14:cfvo type="autoMax"/>
              <x14:negativeFillColor rgb="FFA3FF83"/>
              <x14:axisColor rgb="FF000000"/>
            </x14:dataBar>
          </x14:cfRule>
          <x14:cfRule type="dataBar" id="{BF3E465B-88C8-284E-AADC-C3A5D61CF68C}">
            <x14:dataBar minLength="0" maxLength="100" gradient="0">
              <x14:cfvo type="autoMin"/>
              <x14:cfvo type="autoMax"/>
              <x14:negativeFillColor rgb="FF00B050"/>
              <x14:axisColor rgb="FF000000"/>
            </x14:dataBar>
          </x14:cfRule>
          <xm:sqref>H1710:H1718</xm:sqref>
        </x14:conditionalFormatting>
        <x14:conditionalFormatting xmlns:xm="http://schemas.microsoft.com/office/excel/2006/main">
          <x14:cfRule type="dataBar" id="{526E1C80-7FEC-504C-ACFE-93A1BA6F82AF}">
            <x14:dataBar minLength="0" maxLength="100" gradient="0">
              <x14:cfvo type="autoMin"/>
              <x14:cfvo type="autoMax"/>
              <x14:negativeFillColor rgb="FFFF0000"/>
              <x14:axisColor rgb="FF000000"/>
            </x14:dataBar>
          </x14:cfRule>
          <x14:cfRule type="dataBar" id="{68AE2BB0-FDB2-3F49-BBCA-FED83B926858}">
            <x14:dataBar minLength="0" maxLength="100" gradient="0">
              <x14:cfvo type="autoMin"/>
              <x14:cfvo type="autoMax"/>
              <x14:negativeFillColor rgb="FFA3FF83"/>
              <x14:axisColor rgb="FF000000"/>
            </x14:dataBar>
          </x14:cfRule>
          <x14:cfRule type="dataBar" id="{58C5D359-B569-844E-B41D-9549B85B03A1}">
            <x14:dataBar minLength="0" maxLength="100" gradient="0">
              <x14:cfvo type="autoMin"/>
              <x14:cfvo type="autoMax"/>
              <x14:negativeFillColor rgb="FF00B050"/>
              <x14:axisColor rgb="FF000000"/>
            </x14:dataBar>
          </x14:cfRule>
          <xm:sqref>H1720:H1723</xm:sqref>
        </x14:conditionalFormatting>
        <x14:conditionalFormatting xmlns:xm="http://schemas.microsoft.com/office/excel/2006/main">
          <x14:cfRule type="dataBar" id="{70E61470-67E8-2844-92C3-0F3D26C8C464}">
            <x14:dataBar minLength="0" maxLength="100" gradient="0">
              <x14:cfvo type="autoMin"/>
              <x14:cfvo type="autoMax"/>
              <x14:negativeFillColor rgb="FFFF0000"/>
              <x14:axisColor rgb="FF000000"/>
            </x14:dataBar>
          </x14:cfRule>
          <x14:cfRule type="dataBar" id="{F084C809-D649-5740-B8A3-BB7B7EF2BE0D}">
            <x14:dataBar minLength="0" maxLength="100" gradient="0">
              <x14:cfvo type="autoMin"/>
              <x14:cfvo type="autoMax"/>
              <x14:negativeFillColor rgb="FF00B050"/>
              <x14:axisColor rgb="FF000000"/>
            </x14:dataBar>
          </x14:cfRule>
          <x14:cfRule type="dataBar" id="{544CBB69-93D3-5E4D-BA58-A9A1A77EA7EF}">
            <x14:dataBar minLength="0" maxLength="100" gradient="0">
              <x14:cfvo type="autoMin"/>
              <x14:cfvo type="autoMax"/>
              <x14:negativeFillColor rgb="FFA3FF83"/>
              <x14:axisColor rgb="FF000000"/>
            </x14:dataBar>
          </x14:cfRule>
          <xm:sqref>H1726:H1733</xm:sqref>
        </x14:conditionalFormatting>
        <x14:conditionalFormatting xmlns:xm="http://schemas.microsoft.com/office/excel/2006/main">
          <x14:cfRule type="dataBar" id="{E50913C9-3AA6-F044-B0A8-A85D86476171}">
            <x14:dataBar minLength="0" maxLength="100" gradient="0">
              <x14:cfvo type="autoMin"/>
              <x14:cfvo type="autoMax"/>
              <x14:negativeFillColor rgb="FFA3FF83"/>
              <x14:axisColor rgb="FF000000"/>
            </x14:dataBar>
          </x14:cfRule>
          <x14:cfRule type="dataBar" id="{8C637A0D-56FC-934E-84DE-24BDB8FAA712}">
            <x14:dataBar minLength="0" maxLength="100" gradient="0">
              <x14:cfvo type="autoMin"/>
              <x14:cfvo type="autoMax"/>
              <x14:negativeFillColor rgb="FF00B050"/>
              <x14:axisColor rgb="FF000000"/>
            </x14:dataBar>
          </x14:cfRule>
          <x14:cfRule type="dataBar" id="{1FA500FF-A75A-334D-82B3-BB1978E3CA94}">
            <x14:dataBar minLength="0" maxLength="100" gradient="0">
              <x14:cfvo type="autoMin"/>
              <x14:cfvo type="autoMax"/>
              <x14:negativeFillColor rgb="FFFF0000"/>
              <x14:axisColor rgb="FF000000"/>
            </x14:dataBar>
          </x14:cfRule>
          <xm:sqref>H1735:H1747</xm:sqref>
        </x14:conditionalFormatting>
        <x14:conditionalFormatting xmlns:xm="http://schemas.microsoft.com/office/excel/2006/main">
          <x14:cfRule type="dataBar" id="{D0954CDB-40EB-B043-A87E-060211D09EDF}">
            <x14:dataBar minLength="0" maxLength="100" gradient="0">
              <x14:cfvo type="autoMin"/>
              <x14:cfvo type="autoMax"/>
              <x14:negativeFillColor rgb="FFFF0000"/>
              <x14:axisColor rgb="FF000000"/>
            </x14:dataBar>
          </x14:cfRule>
          <x14:cfRule type="dataBar" id="{54293CFB-4638-BE48-A80A-393846C6A2AE}">
            <x14:dataBar minLength="0" maxLength="100" gradient="0">
              <x14:cfvo type="autoMin"/>
              <x14:cfvo type="autoMax"/>
              <x14:negativeFillColor rgb="FFA3FF83"/>
              <x14:axisColor rgb="FF000000"/>
            </x14:dataBar>
          </x14:cfRule>
          <x14:cfRule type="dataBar" id="{87911BD5-3B08-A14B-BF79-0A6BBEDCD934}">
            <x14:dataBar minLength="0" maxLength="100" gradient="0">
              <x14:cfvo type="autoMin"/>
              <x14:cfvo type="autoMax"/>
              <x14:negativeFillColor rgb="FF00B050"/>
              <x14:axisColor rgb="FF000000"/>
            </x14:dataBar>
          </x14:cfRule>
          <xm:sqref>H1749:H1773</xm:sqref>
        </x14:conditionalFormatting>
        <x14:conditionalFormatting xmlns:xm="http://schemas.microsoft.com/office/excel/2006/main">
          <x14:cfRule type="dataBar" id="{08C2352F-55AF-604E-9F80-66CDFB63322C}">
            <x14:dataBar minLength="0" maxLength="100" gradient="0">
              <x14:cfvo type="autoMin"/>
              <x14:cfvo type="autoMax"/>
              <x14:negativeFillColor rgb="FFFF0000"/>
              <x14:axisColor rgb="FF000000"/>
            </x14:dataBar>
          </x14:cfRule>
          <x14:cfRule type="dataBar" id="{24E8B623-7115-5D47-97D4-76CD40B843D3}">
            <x14:dataBar minLength="0" maxLength="100" gradient="0">
              <x14:cfvo type="autoMin"/>
              <x14:cfvo type="autoMax"/>
              <x14:negativeFillColor rgb="FFA3FF83"/>
              <x14:axisColor rgb="FF000000"/>
            </x14:dataBar>
          </x14:cfRule>
          <x14:cfRule type="dataBar" id="{DDDFFA08-1AB8-504E-AAEA-AD8F4EF0F6A6}">
            <x14:dataBar minLength="0" maxLength="100" gradient="0">
              <x14:cfvo type="autoMin"/>
              <x14:cfvo type="autoMax"/>
              <x14:negativeFillColor rgb="FF00B050"/>
              <x14:axisColor rgb="FF000000"/>
            </x14:dataBar>
          </x14:cfRule>
          <xm:sqref>H1775:H1777</xm:sqref>
        </x14:conditionalFormatting>
        <x14:conditionalFormatting xmlns:xm="http://schemas.microsoft.com/office/excel/2006/main">
          <x14:cfRule type="dataBar" id="{FCA63847-8FF7-2E41-A83B-4C4A4E2F7B1C}">
            <x14:dataBar minLength="0" maxLength="100" gradient="0">
              <x14:cfvo type="autoMin"/>
              <x14:cfvo type="autoMax"/>
              <x14:negativeFillColor rgb="FFFF0000"/>
              <x14:axisColor rgb="FF000000"/>
            </x14:dataBar>
          </x14:cfRule>
          <x14:cfRule type="dataBar" id="{75B2995F-C9F4-014A-BE40-583CB7901253}">
            <x14:dataBar minLength="0" maxLength="100" gradient="0">
              <x14:cfvo type="autoMin"/>
              <x14:cfvo type="autoMax"/>
              <x14:negativeFillColor rgb="FFA3FF83"/>
              <x14:axisColor rgb="FF000000"/>
            </x14:dataBar>
          </x14:cfRule>
          <x14:cfRule type="dataBar" id="{DD4C9A3A-2927-174D-8B95-0B175E63AE93}">
            <x14:dataBar minLength="0" maxLength="100" gradient="0">
              <x14:cfvo type="autoMin"/>
              <x14:cfvo type="autoMax"/>
              <x14:negativeFillColor rgb="FF00B050"/>
              <x14:axisColor rgb="FF000000"/>
            </x14:dataBar>
          </x14:cfRule>
          <xm:sqref>H1779:H1795</xm:sqref>
        </x14:conditionalFormatting>
        <x14:conditionalFormatting xmlns:xm="http://schemas.microsoft.com/office/excel/2006/main">
          <x14:cfRule type="dataBar" id="{30C9FDEE-2A49-C74A-9A9C-3D81AAEF392A}">
            <x14:dataBar minLength="0" maxLength="100" gradient="0">
              <x14:cfvo type="autoMin"/>
              <x14:cfvo type="autoMax"/>
              <x14:negativeFillColor rgb="FFFF0000"/>
              <x14:axisColor rgb="FF000000"/>
            </x14:dataBar>
          </x14:cfRule>
          <x14:cfRule type="dataBar" id="{84F9B467-08D9-BD40-802A-97DF5452E733}">
            <x14:dataBar minLength="0" maxLength="100" gradient="0">
              <x14:cfvo type="autoMin"/>
              <x14:cfvo type="autoMax"/>
              <x14:negativeFillColor rgb="FF00B050"/>
              <x14:axisColor rgb="FF000000"/>
            </x14:dataBar>
          </x14:cfRule>
          <x14:cfRule type="dataBar" id="{40D24592-A58A-5A47-A65E-0101C313FBB1}">
            <x14:dataBar minLength="0" maxLength="100" gradient="0">
              <x14:cfvo type="autoMin"/>
              <x14:cfvo type="autoMax"/>
              <x14:negativeFillColor rgb="FFA3FF83"/>
              <x14:axisColor rgb="FF000000"/>
            </x14:dataBar>
          </x14:cfRule>
          <xm:sqref>H1797:H1803</xm:sqref>
        </x14:conditionalFormatting>
        <x14:conditionalFormatting xmlns:xm="http://schemas.microsoft.com/office/excel/2006/main">
          <x14:cfRule type="dataBar" id="{B46BDE99-C4D9-F54C-9C90-871F4D3F97EE}">
            <x14:dataBar minLength="0" maxLength="100" gradient="0">
              <x14:cfvo type="autoMin"/>
              <x14:cfvo type="autoMax"/>
              <x14:negativeFillColor rgb="FFFF0000"/>
              <x14:axisColor rgb="FF000000"/>
            </x14:dataBar>
          </x14:cfRule>
          <x14:cfRule type="dataBar" id="{DB177F22-18D5-D641-9321-CA8355731814}">
            <x14:dataBar minLength="0" maxLength="100" gradient="0">
              <x14:cfvo type="autoMin"/>
              <x14:cfvo type="autoMax"/>
              <x14:negativeFillColor rgb="FFA3FF83"/>
              <x14:axisColor rgb="FF000000"/>
            </x14:dataBar>
          </x14:cfRule>
          <x14:cfRule type="dataBar" id="{6635195E-CC34-7D49-BC1B-951E180002BC}">
            <x14:dataBar minLength="0" maxLength="100" gradient="0">
              <x14:cfvo type="autoMin"/>
              <x14:cfvo type="autoMax"/>
              <x14:negativeFillColor rgb="FF00B050"/>
              <x14:axisColor rgb="FF000000"/>
            </x14:dataBar>
          </x14:cfRule>
          <xm:sqref>H1805:H1812</xm:sqref>
        </x14:conditionalFormatting>
        <x14:conditionalFormatting xmlns:xm="http://schemas.microsoft.com/office/excel/2006/main">
          <x14:cfRule type="dataBar" id="{E84B3FE8-6BB7-694B-AFC1-287343D4F108}">
            <x14:dataBar minLength="0" maxLength="100" gradient="0">
              <x14:cfvo type="autoMin"/>
              <x14:cfvo type="autoMax"/>
              <x14:negativeFillColor rgb="FFFF0000"/>
              <x14:axisColor rgb="FF000000"/>
            </x14:dataBar>
          </x14:cfRule>
          <x14:cfRule type="dataBar" id="{F8507EA3-E0ED-B64A-A7A8-F8F4B49FEA03}">
            <x14:dataBar minLength="0" maxLength="100" gradient="0">
              <x14:cfvo type="autoMin"/>
              <x14:cfvo type="autoMax"/>
              <x14:negativeFillColor rgb="FFA3FF83"/>
              <x14:axisColor rgb="FF000000"/>
            </x14:dataBar>
          </x14:cfRule>
          <x14:cfRule type="dataBar" id="{EDA021E8-DF24-C049-835A-82EEBA09ADDE}">
            <x14:dataBar minLength="0" maxLength="100" gradient="0">
              <x14:cfvo type="autoMin"/>
              <x14:cfvo type="autoMax"/>
              <x14:negativeFillColor rgb="FF00B050"/>
              <x14:axisColor rgb="FF000000"/>
            </x14:dataBar>
          </x14:cfRule>
          <xm:sqref>H1814:H1826</xm:sqref>
        </x14:conditionalFormatting>
        <x14:conditionalFormatting xmlns:xm="http://schemas.microsoft.com/office/excel/2006/main">
          <x14:cfRule type="dataBar" id="{C2BE1E34-8713-6D45-9811-25FCA36D17C1}">
            <x14:dataBar minLength="0" maxLength="100" gradient="0">
              <x14:cfvo type="autoMin"/>
              <x14:cfvo type="autoMax"/>
              <x14:negativeFillColor rgb="FFFF0000"/>
              <x14:axisColor rgb="FF000000"/>
            </x14:dataBar>
          </x14:cfRule>
          <x14:cfRule type="dataBar" id="{EBBE12A0-274E-9341-9A7B-C9328A2D17F5}">
            <x14:dataBar minLength="0" maxLength="100" gradient="0">
              <x14:cfvo type="autoMin"/>
              <x14:cfvo type="autoMax"/>
              <x14:negativeFillColor rgb="FFA3FF83"/>
              <x14:axisColor rgb="FF000000"/>
            </x14:dataBar>
          </x14:cfRule>
          <x14:cfRule type="dataBar" id="{EEAD68C1-FC96-954E-88EE-426408ECACD0}">
            <x14:dataBar minLength="0" maxLength="100" gradient="0">
              <x14:cfvo type="autoMin"/>
              <x14:cfvo type="autoMax"/>
              <x14:negativeFillColor rgb="FF00B050"/>
              <x14:axisColor rgb="FF000000"/>
            </x14:dataBar>
          </x14:cfRule>
          <xm:sqref>H1828:H1852</xm:sqref>
        </x14:conditionalFormatting>
        <x14:conditionalFormatting xmlns:xm="http://schemas.microsoft.com/office/excel/2006/main">
          <x14:cfRule type="dataBar" id="{1D9CA266-E005-FD45-9DB1-B2BA9D42C0EC}">
            <x14:dataBar minLength="0" maxLength="100" gradient="0">
              <x14:cfvo type="autoMin"/>
              <x14:cfvo type="autoMax"/>
              <x14:negativeFillColor rgb="FFFF0000"/>
              <x14:axisColor rgb="FF000000"/>
            </x14:dataBar>
          </x14:cfRule>
          <x14:cfRule type="dataBar" id="{04FF07DC-4822-F242-9CD5-288223061660}">
            <x14:dataBar minLength="0" maxLength="100" gradient="0">
              <x14:cfvo type="autoMin"/>
              <x14:cfvo type="autoMax"/>
              <x14:negativeFillColor rgb="FFA3FF83"/>
              <x14:axisColor rgb="FF000000"/>
            </x14:dataBar>
          </x14:cfRule>
          <x14:cfRule type="dataBar" id="{C8C9DD88-CAE0-AE41-9DE4-D871106EAA69}">
            <x14:dataBar minLength="0" maxLength="100" gradient="0">
              <x14:cfvo type="autoMin"/>
              <x14:cfvo type="autoMax"/>
              <x14:negativeFillColor rgb="FF00B050"/>
              <x14:axisColor rgb="FF000000"/>
            </x14:dataBar>
          </x14:cfRule>
          <xm:sqref>H1854:H1856</xm:sqref>
        </x14:conditionalFormatting>
        <x14:conditionalFormatting xmlns:xm="http://schemas.microsoft.com/office/excel/2006/main">
          <x14:cfRule type="dataBar" id="{3340AACD-748C-3B4B-A4B4-42B74D2FCEE2}">
            <x14:dataBar minLength="0" maxLength="100" gradient="0">
              <x14:cfvo type="autoMin"/>
              <x14:cfvo type="autoMax"/>
              <x14:negativeFillColor rgb="FFFF0000"/>
              <x14:axisColor rgb="FF000000"/>
            </x14:dataBar>
          </x14:cfRule>
          <x14:cfRule type="dataBar" id="{2237D9F2-5B8B-DB4D-9B60-2256F8AF30F4}">
            <x14:dataBar minLength="0" maxLength="100" gradient="0">
              <x14:cfvo type="autoMin"/>
              <x14:cfvo type="autoMax"/>
              <x14:negativeFillColor rgb="FFA3FF83"/>
              <x14:axisColor rgb="FF000000"/>
            </x14:dataBar>
          </x14:cfRule>
          <x14:cfRule type="dataBar" id="{86CE0F2B-DED4-584D-9FF6-F66F75096FF6}">
            <x14:dataBar minLength="0" maxLength="100" gradient="0">
              <x14:cfvo type="autoMin"/>
              <x14:cfvo type="autoMax"/>
              <x14:negativeFillColor rgb="FF00B050"/>
              <x14:axisColor rgb="FF000000"/>
            </x14:dataBar>
          </x14:cfRule>
          <xm:sqref>H1858:H1874</xm:sqref>
        </x14:conditionalFormatting>
        <x14:conditionalFormatting xmlns:xm="http://schemas.microsoft.com/office/excel/2006/main">
          <x14:cfRule type="dataBar" id="{EDA7752E-6888-B94D-90B1-C67519B4A7A6}">
            <x14:dataBar minLength="0" maxLength="100" gradient="0">
              <x14:cfvo type="autoMin"/>
              <x14:cfvo type="autoMax"/>
              <x14:negativeFillColor rgb="FF00B050"/>
              <x14:axisColor rgb="FF000000"/>
            </x14:dataBar>
          </x14:cfRule>
          <x14:cfRule type="dataBar" id="{2F8AD4E9-4A38-0D4B-A2F2-B50AEB116974}">
            <x14:dataBar minLength="0" maxLength="100" gradient="0">
              <x14:cfvo type="autoMin"/>
              <x14:cfvo type="autoMax"/>
              <x14:negativeFillColor rgb="FFA3FF83"/>
              <x14:axisColor rgb="FF000000"/>
            </x14:dataBar>
          </x14:cfRule>
          <x14:cfRule type="dataBar" id="{2BF01918-8510-674E-90B7-45162B2A10BE}">
            <x14:dataBar minLength="0" maxLength="100" gradient="0">
              <x14:cfvo type="autoMin"/>
              <x14:cfvo type="autoMax"/>
              <x14:negativeFillColor rgb="FFFF0000"/>
              <x14:axisColor rgb="FF000000"/>
            </x14:dataBar>
          </x14:cfRule>
          <xm:sqref>H1876:H1878</xm:sqref>
        </x14:conditionalFormatting>
        <x14:conditionalFormatting xmlns:xm="http://schemas.microsoft.com/office/excel/2006/main">
          <x14:cfRule type="dataBar" id="{CDC5BB05-18E9-6542-B0F0-4B0703384FA5}">
            <x14:dataBar minLength="0" maxLength="100" gradient="0">
              <x14:cfvo type="autoMin"/>
              <x14:cfvo type="autoMax"/>
              <x14:negativeFillColor rgb="FFA3FF83"/>
              <x14:axisColor rgb="FF000000"/>
            </x14:dataBar>
          </x14:cfRule>
          <x14:cfRule type="dataBar" id="{CDEA6301-1AC0-AE44-97D2-3BC55F324790}">
            <x14:dataBar minLength="0" maxLength="100" gradient="0">
              <x14:cfvo type="autoMin"/>
              <x14:cfvo type="autoMax"/>
              <x14:negativeFillColor rgb="FF00B050"/>
              <x14:axisColor rgb="FF000000"/>
            </x14:dataBar>
          </x14:cfRule>
          <x14:cfRule type="dataBar" id="{F86AD6C4-7B39-FD48-A549-2E7B94C1BC73}">
            <x14:dataBar minLength="0" maxLength="100" gradient="0">
              <x14:cfvo type="autoMin"/>
              <x14:cfvo type="autoMax"/>
              <x14:negativeFillColor rgb="FFFF0000"/>
              <x14:axisColor rgb="FF000000"/>
            </x14:dataBar>
          </x14:cfRule>
          <xm:sqref>H1880:H1887</xm:sqref>
        </x14:conditionalFormatting>
        <x14:conditionalFormatting xmlns:xm="http://schemas.microsoft.com/office/excel/2006/main">
          <x14:cfRule type="dataBar" id="{BE23D4FF-21AE-5441-8E61-05BC477240B4}">
            <x14:dataBar minLength="0" maxLength="100" gradient="0">
              <x14:cfvo type="autoMin"/>
              <x14:cfvo type="autoMax"/>
              <x14:negativeFillColor rgb="FFFF0000"/>
              <x14:axisColor rgb="FF000000"/>
            </x14:dataBar>
          </x14:cfRule>
          <x14:cfRule type="dataBar" id="{B0BA33F9-808E-4043-9860-309E6045CED4}">
            <x14:dataBar minLength="0" maxLength="100" gradient="0">
              <x14:cfvo type="autoMin"/>
              <x14:cfvo type="autoMax"/>
              <x14:negativeFillColor rgb="FFA3FF83"/>
              <x14:axisColor rgb="FF000000"/>
            </x14:dataBar>
          </x14:cfRule>
          <x14:cfRule type="dataBar" id="{9DF9931E-5AA4-294F-8FC0-7137E6C4A4F9}">
            <x14:dataBar minLength="0" maxLength="100" gradient="0">
              <x14:cfvo type="autoMin"/>
              <x14:cfvo type="autoMax"/>
              <x14:negativeFillColor rgb="FF00B050"/>
              <x14:axisColor rgb="FF000000"/>
            </x14:dataBar>
          </x14:cfRule>
          <xm:sqref>H1889:H1893</xm:sqref>
        </x14:conditionalFormatting>
        <x14:conditionalFormatting xmlns:xm="http://schemas.microsoft.com/office/excel/2006/main">
          <x14:cfRule type="dataBar" id="{6854854D-2B5B-CB4B-9261-264DA39A0D0D}">
            <x14:dataBar minLength="0" maxLength="100" gradient="0">
              <x14:cfvo type="autoMin"/>
              <x14:cfvo type="autoMax"/>
              <x14:negativeFillColor rgb="FFFF0000"/>
              <x14:axisColor rgb="FF000000"/>
            </x14:dataBar>
          </x14:cfRule>
          <x14:cfRule type="dataBar" id="{2F8877C4-3781-DF47-A6F2-C9F507AA0AEA}">
            <x14:dataBar minLength="0" maxLength="100" gradient="0">
              <x14:cfvo type="autoMin"/>
              <x14:cfvo type="autoMax"/>
              <x14:negativeFillColor rgb="FFA3FF83"/>
              <x14:axisColor rgb="FF000000"/>
            </x14:dataBar>
          </x14:cfRule>
          <x14:cfRule type="dataBar" id="{E4DED808-FD65-B442-AA75-DDB0AECD9014}">
            <x14:dataBar minLength="0" maxLength="100" gradient="0">
              <x14:cfvo type="autoMin"/>
              <x14:cfvo type="autoMax"/>
              <x14:negativeFillColor rgb="FF00B050"/>
              <x14:axisColor rgb="FF000000"/>
            </x14:dataBar>
          </x14:cfRule>
          <xm:sqref>H1895:H1918</xm:sqref>
        </x14:conditionalFormatting>
        <x14:conditionalFormatting xmlns:xm="http://schemas.microsoft.com/office/excel/2006/main">
          <x14:cfRule type="dataBar" id="{B434DC81-3F8A-F94E-B0AA-A3D5C91DD545}">
            <x14:dataBar minLength="0" maxLength="100" gradient="0">
              <x14:cfvo type="autoMin"/>
              <x14:cfvo type="autoMax"/>
              <x14:negativeFillColor rgb="FFFF0000"/>
              <x14:axisColor rgb="FF000000"/>
            </x14:dataBar>
          </x14:cfRule>
          <x14:cfRule type="dataBar" id="{81973A8A-5341-AE41-9050-9E11739730A6}">
            <x14:dataBar minLength="0" maxLength="100" gradient="0">
              <x14:cfvo type="autoMin"/>
              <x14:cfvo type="autoMax"/>
              <x14:negativeFillColor rgb="FFA3FF83"/>
              <x14:axisColor rgb="FF000000"/>
            </x14:dataBar>
          </x14:cfRule>
          <x14:cfRule type="dataBar" id="{7B27353D-CC50-5744-8D40-FC0B24858B5D}">
            <x14:dataBar minLength="0" maxLength="100" gradient="0">
              <x14:cfvo type="autoMin"/>
              <x14:cfvo type="autoMax"/>
              <x14:negativeFillColor rgb="FF00B050"/>
              <x14:axisColor rgb="FF000000"/>
            </x14:dataBar>
          </x14:cfRule>
          <xm:sqref>H1920:H1922</xm:sqref>
        </x14:conditionalFormatting>
        <x14:conditionalFormatting xmlns:xm="http://schemas.microsoft.com/office/excel/2006/main">
          <x14:cfRule type="dataBar" id="{B6FF5BF9-826A-3A47-A362-72316A8F2441}">
            <x14:dataBar minLength="0" maxLength="100" gradient="0">
              <x14:cfvo type="autoMin"/>
              <x14:cfvo type="autoMax"/>
              <x14:negativeFillColor rgb="FFFF0000"/>
              <x14:axisColor rgb="FF000000"/>
            </x14:dataBar>
          </x14:cfRule>
          <x14:cfRule type="dataBar" id="{0AB9C4FC-9C84-2A48-B78C-C2B3A2D86337}">
            <x14:dataBar minLength="0" maxLength="100" gradient="0">
              <x14:cfvo type="autoMin"/>
              <x14:cfvo type="autoMax"/>
              <x14:negativeFillColor rgb="FFA3FF83"/>
              <x14:axisColor rgb="FF000000"/>
            </x14:dataBar>
          </x14:cfRule>
          <x14:cfRule type="dataBar" id="{1ABE7FC9-2289-224A-9ECE-102839D4E3FE}">
            <x14:dataBar minLength="0" maxLength="100" gradient="0">
              <x14:cfvo type="autoMin"/>
              <x14:cfvo type="autoMax"/>
              <x14:negativeFillColor rgb="FF00B050"/>
              <x14:axisColor rgb="FF000000"/>
            </x14:dataBar>
          </x14:cfRule>
          <xm:sqref>H1924:H1940</xm:sqref>
        </x14:conditionalFormatting>
        <x14:conditionalFormatting xmlns:xm="http://schemas.microsoft.com/office/excel/2006/main">
          <x14:cfRule type="dataBar" id="{219AB9E4-C67B-9247-B442-7C2D945E2F8F}">
            <x14:dataBar minLength="0" maxLength="100" gradient="0">
              <x14:cfvo type="autoMin"/>
              <x14:cfvo type="autoMax"/>
              <x14:negativeFillColor rgb="FFFF0000"/>
              <x14:axisColor rgb="FF000000"/>
            </x14:dataBar>
          </x14:cfRule>
          <x14:cfRule type="dataBar" id="{791702D0-690D-5046-9A1D-33D98C04D7A0}">
            <x14:dataBar minLength="0" maxLength="100" gradient="0">
              <x14:cfvo type="autoMin"/>
              <x14:cfvo type="autoMax"/>
              <x14:negativeFillColor rgb="FFA3FF83"/>
              <x14:axisColor rgb="FF000000"/>
            </x14:dataBar>
          </x14:cfRule>
          <x14:cfRule type="dataBar" id="{1FC45367-12F4-494A-A987-DDA095C14B92}">
            <x14:dataBar minLength="0" maxLength="100" gradient="0">
              <x14:cfvo type="autoMin"/>
              <x14:cfvo type="autoMax"/>
              <x14:negativeFillColor rgb="FF00B050"/>
              <x14:axisColor rgb="FF000000"/>
            </x14:dataBar>
          </x14:cfRule>
          <xm:sqref>H1942:H1944</xm:sqref>
        </x14:conditionalFormatting>
        <x14:conditionalFormatting xmlns:xm="http://schemas.microsoft.com/office/excel/2006/main">
          <x14:cfRule type="dataBar" id="{76562C33-FD97-7140-8141-35868A7D5B51}">
            <x14:dataBar minLength="0" maxLength="100" gradient="0">
              <x14:cfvo type="autoMin"/>
              <x14:cfvo type="autoMax"/>
              <x14:negativeFillColor rgb="FFA3FF83"/>
              <x14:axisColor rgb="FF000000"/>
            </x14:dataBar>
          </x14:cfRule>
          <x14:cfRule type="dataBar" id="{88DA9884-499C-564F-9FE9-5DDBB13E7B07}">
            <x14:dataBar minLength="0" maxLength="100" gradient="0">
              <x14:cfvo type="autoMin"/>
              <x14:cfvo type="autoMax"/>
              <x14:negativeFillColor rgb="FF00B050"/>
              <x14:axisColor rgb="FF000000"/>
            </x14:dataBar>
          </x14:cfRule>
          <x14:cfRule type="dataBar" id="{93AB9C24-88F8-D844-A2C8-B352A57ED9B8}">
            <x14:dataBar minLength="0" maxLength="100" gradient="0">
              <x14:cfvo type="autoMin"/>
              <x14:cfvo type="autoMax"/>
              <x14:negativeFillColor rgb="FFFF0000"/>
              <x14:axisColor rgb="FF000000"/>
            </x14:dataBar>
          </x14:cfRule>
          <xm:sqref>H1946:H1957</xm:sqref>
        </x14:conditionalFormatting>
        <x14:conditionalFormatting xmlns:xm="http://schemas.microsoft.com/office/excel/2006/main">
          <x14:cfRule type="dataBar" id="{F44AEFA8-4500-A34C-967E-ABEBDB3803E8}">
            <x14:dataBar minLength="0" maxLength="100" gradient="0">
              <x14:cfvo type="autoMin"/>
              <x14:cfvo type="autoMax"/>
              <x14:negativeFillColor rgb="FFA3FF83"/>
              <x14:axisColor rgb="FF000000"/>
            </x14:dataBar>
          </x14:cfRule>
          <x14:cfRule type="dataBar" id="{50B7EF6E-75CE-F242-8D47-AE1835AB4585}">
            <x14:dataBar minLength="0" maxLength="100" gradient="0">
              <x14:cfvo type="autoMin"/>
              <x14:cfvo type="autoMax"/>
              <x14:negativeFillColor rgb="FF00B050"/>
              <x14:axisColor rgb="FF000000"/>
            </x14:dataBar>
          </x14:cfRule>
          <x14:cfRule type="dataBar" id="{67260254-23BA-3B44-971B-749A4EA6D9E2}">
            <x14:dataBar minLength="0" maxLength="100" gradient="0">
              <x14:cfvo type="autoMin"/>
              <x14:cfvo type="autoMax"/>
              <x14:negativeFillColor rgb="FFFF0000"/>
              <x14:axisColor rgb="FF000000"/>
            </x14:dataBar>
          </x14:cfRule>
          <xm:sqref>H1959:H1970</xm:sqref>
        </x14:conditionalFormatting>
        <x14:conditionalFormatting xmlns:xm="http://schemas.microsoft.com/office/excel/2006/main">
          <x14:cfRule type="dataBar" id="{ED788662-64B8-4A4F-B426-092A062524BD}">
            <x14:dataBar minLength="0" maxLength="100" gradient="0">
              <x14:cfvo type="autoMin"/>
              <x14:cfvo type="autoMax"/>
              <x14:negativeFillColor rgb="FFFF0000"/>
              <x14:axisColor rgb="FF000000"/>
            </x14:dataBar>
          </x14:cfRule>
          <x14:cfRule type="dataBar" id="{DC09B5AE-D888-654E-A789-19E94486B79D}">
            <x14:dataBar minLength="0" maxLength="100" gradient="0">
              <x14:cfvo type="autoMin"/>
              <x14:cfvo type="autoMax"/>
              <x14:negativeFillColor rgb="FFA3FF83"/>
              <x14:axisColor rgb="FF000000"/>
            </x14:dataBar>
          </x14:cfRule>
          <x14:cfRule type="dataBar" id="{14E2141C-AF6A-6B4D-8FEE-60278CD8EB26}">
            <x14:dataBar minLength="0" maxLength="100" gradient="0">
              <x14:cfvo type="autoMin"/>
              <x14:cfvo type="autoMax"/>
              <x14:negativeFillColor rgb="FF00B050"/>
              <x14:axisColor rgb="FF000000"/>
            </x14:dataBar>
          </x14:cfRule>
          <xm:sqref>H1972:H1985</xm:sqref>
        </x14:conditionalFormatting>
        <x14:conditionalFormatting xmlns:xm="http://schemas.microsoft.com/office/excel/2006/main">
          <x14:cfRule type="dataBar" id="{45871408-6EE4-B84D-A98C-62F2DD85702E}">
            <x14:dataBar minLength="0" maxLength="100" gradient="0">
              <x14:cfvo type="autoMin"/>
              <x14:cfvo type="autoMax"/>
              <x14:negativeFillColor rgb="FFFF0000"/>
              <x14:axisColor rgb="FF000000"/>
            </x14:dataBar>
          </x14:cfRule>
          <x14:cfRule type="dataBar" id="{9DAE8D2C-885F-C44F-9508-91F7D3417A79}">
            <x14:dataBar minLength="0" maxLength="100" gradient="0">
              <x14:cfvo type="autoMin"/>
              <x14:cfvo type="autoMax"/>
              <x14:negativeFillColor rgb="FFA3FF83"/>
              <x14:axisColor rgb="FF000000"/>
            </x14:dataBar>
          </x14:cfRule>
          <x14:cfRule type="dataBar" id="{7E24A2A8-57E1-F846-A2D5-C1F97C83BEB8}">
            <x14:dataBar minLength="0" maxLength="100" gradient="0">
              <x14:cfvo type="autoMin"/>
              <x14:cfvo type="autoMax"/>
              <x14:negativeFillColor rgb="FF00B050"/>
              <x14:axisColor rgb="FF000000"/>
            </x14:dataBar>
          </x14:cfRule>
          <xm:sqref>H1987:H2009</xm:sqref>
        </x14:conditionalFormatting>
        <x14:conditionalFormatting xmlns:xm="http://schemas.microsoft.com/office/excel/2006/main">
          <x14:cfRule type="dataBar" id="{493CFC14-385B-6A4E-B413-6DC11CDA9A55}">
            <x14:dataBar minLength="0" maxLength="100" gradient="0">
              <x14:cfvo type="autoMin"/>
              <x14:cfvo type="autoMax"/>
              <x14:negativeFillColor rgb="FFFF0000"/>
              <x14:axisColor rgb="FF000000"/>
            </x14:dataBar>
          </x14:cfRule>
          <x14:cfRule type="dataBar" id="{5098690E-6C84-304C-AB6B-81D59457D24D}">
            <x14:dataBar minLength="0" maxLength="100" gradient="0">
              <x14:cfvo type="autoMin"/>
              <x14:cfvo type="autoMax"/>
              <x14:negativeFillColor rgb="FFA3FF83"/>
              <x14:axisColor rgb="FF000000"/>
            </x14:dataBar>
          </x14:cfRule>
          <x14:cfRule type="dataBar" id="{9898660D-636F-F44D-BCE4-FC564440AC2A}">
            <x14:dataBar minLength="0" maxLength="100" gradient="0">
              <x14:cfvo type="autoMin"/>
              <x14:cfvo type="autoMax"/>
              <x14:negativeFillColor rgb="FF00B050"/>
              <x14:axisColor rgb="FF000000"/>
            </x14:dataBar>
          </x14:cfRule>
          <xm:sqref>H2011:H2029</xm:sqref>
        </x14:conditionalFormatting>
        <x14:conditionalFormatting xmlns:xm="http://schemas.microsoft.com/office/excel/2006/main">
          <x14:cfRule type="dataBar" id="{BC84C336-565B-BF49-B66D-D4F03C27B07E}">
            <x14:dataBar minLength="0" maxLength="100" gradient="0">
              <x14:cfvo type="autoMin"/>
              <x14:cfvo type="autoMax"/>
              <x14:negativeFillColor rgb="FFA3FF83"/>
              <x14:axisColor rgb="FF000000"/>
            </x14:dataBar>
          </x14:cfRule>
          <x14:cfRule type="dataBar" id="{A6D21F89-2B54-C340-ACF7-F8176122E1A9}">
            <x14:dataBar minLength="0" maxLength="100" gradient="0">
              <x14:cfvo type="autoMin"/>
              <x14:cfvo type="autoMax"/>
              <x14:negativeFillColor rgb="FF00B050"/>
              <x14:axisColor rgb="FF000000"/>
            </x14:dataBar>
          </x14:cfRule>
          <x14:cfRule type="dataBar" id="{C87CC3A3-ECBC-E244-861E-F2A3004EFB31}">
            <x14:dataBar minLength="0" maxLength="100" gradient="0">
              <x14:cfvo type="autoMin"/>
              <x14:cfvo type="autoMax"/>
              <x14:negativeFillColor rgb="FFFF0000"/>
              <x14:axisColor rgb="FF000000"/>
            </x14:dataBar>
          </x14:cfRule>
          <xm:sqref>H2032:H2033</xm:sqref>
        </x14:conditionalFormatting>
        <x14:conditionalFormatting xmlns:xm="http://schemas.microsoft.com/office/excel/2006/main">
          <x14:cfRule type="dataBar" id="{366B14E4-DCEE-3742-87AA-B4B5948EA3D9}">
            <x14:dataBar minLength="0" maxLength="100" gradient="0">
              <x14:cfvo type="autoMin"/>
              <x14:cfvo type="autoMax"/>
              <x14:negativeFillColor rgb="FFA3FF83"/>
              <x14:axisColor rgb="FF000000"/>
            </x14:dataBar>
          </x14:cfRule>
          <x14:cfRule type="dataBar" id="{E3A47B78-F307-A943-A53D-006893D501B2}">
            <x14:dataBar minLength="0" maxLength="100" gradient="0">
              <x14:cfvo type="autoMin"/>
              <x14:cfvo type="autoMax"/>
              <x14:negativeFillColor rgb="FF00B050"/>
              <x14:axisColor rgb="FF000000"/>
            </x14:dataBar>
          </x14:cfRule>
          <x14:cfRule type="dataBar" id="{81C2360B-D997-B446-B465-D4F2051DF48F}">
            <x14:dataBar minLength="0" maxLength="100" gradient="0">
              <x14:cfvo type="autoMin"/>
              <x14:cfvo type="autoMax"/>
              <x14:negativeFillColor rgb="FFFF0000"/>
              <x14:axisColor rgb="FF000000"/>
            </x14:dataBar>
          </x14:cfRule>
          <xm:sqref>H2035:H2039</xm:sqref>
        </x14:conditionalFormatting>
        <x14:conditionalFormatting xmlns:xm="http://schemas.microsoft.com/office/excel/2006/main">
          <x14:cfRule type="dataBar" id="{262ABE4B-162F-6249-98FC-4707E63D7413}">
            <x14:dataBar minLength="0" maxLength="100" gradient="0">
              <x14:cfvo type="autoMin"/>
              <x14:cfvo type="autoMax"/>
              <x14:negativeFillColor rgb="FFFF0000"/>
              <x14:axisColor rgb="FF000000"/>
            </x14:dataBar>
          </x14:cfRule>
          <x14:cfRule type="dataBar" id="{391EF13E-D5B7-BC42-98E1-1AC2D29735F7}">
            <x14:dataBar minLength="0" maxLength="100" gradient="0">
              <x14:cfvo type="autoMin"/>
              <x14:cfvo type="autoMax"/>
              <x14:negativeFillColor rgb="FFA3FF83"/>
              <x14:axisColor rgb="FF000000"/>
            </x14:dataBar>
          </x14:cfRule>
          <x14:cfRule type="dataBar" id="{8DA0C135-CE34-D340-AD57-1E7050B80835}">
            <x14:dataBar minLength="0" maxLength="100" gradient="0">
              <x14:cfvo type="autoMin"/>
              <x14:cfvo type="autoMax"/>
              <x14:negativeFillColor rgb="FF00B050"/>
              <x14:axisColor rgb="FF000000"/>
            </x14:dataBar>
          </x14:cfRule>
          <xm:sqref>H2041:H2050</xm:sqref>
        </x14:conditionalFormatting>
        <x14:conditionalFormatting xmlns:xm="http://schemas.microsoft.com/office/excel/2006/main">
          <x14:cfRule type="dataBar" id="{5D387839-8998-464B-A9AC-25CD4C1963EC}">
            <x14:dataBar minLength="0" maxLength="100" gradient="0">
              <x14:cfvo type="autoMin"/>
              <x14:cfvo type="autoMax"/>
              <x14:negativeFillColor rgb="FFFF0000"/>
              <x14:axisColor rgb="FF000000"/>
            </x14:dataBar>
          </x14:cfRule>
          <x14:cfRule type="dataBar" id="{DCA814AB-9C96-B847-8104-B5C9019B201A}">
            <x14:dataBar minLength="0" maxLength="100" gradient="0">
              <x14:cfvo type="autoMin"/>
              <x14:cfvo type="autoMax"/>
              <x14:negativeFillColor rgb="FFA3FF83"/>
              <x14:axisColor rgb="FF000000"/>
            </x14:dataBar>
          </x14:cfRule>
          <x14:cfRule type="dataBar" id="{57415BA4-0DC4-D247-8E51-BAA3471B7047}">
            <x14:dataBar minLength="0" maxLength="100" gradient="0">
              <x14:cfvo type="autoMin"/>
              <x14:cfvo type="autoMax"/>
              <x14:negativeFillColor rgb="FF00B050"/>
              <x14:axisColor rgb="FF000000"/>
            </x14:dataBar>
          </x14:cfRule>
          <xm:sqref>H2052:H2053</xm:sqref>
        </x14:conditionalFormatting>
        <x14:conditionalFormatting xmlns:xm="http://schemas.microsoft.com/office/excel/2006/main">
          <x14:cfRule type="dataBar" id="{260A5FFB-0EA9-1F4F-804C-787C1C4403B5}">
            <x14:dataBar minLength="0" maxLength="100" gradient="0">
              <x14:cfvo type="autoMin"/>
              <x14:cfvo type="autoMax"/>
              <x14:negativeFillColor rgb="FF00B050"/>
              <x14:axisColor rgb="FF000000"/>
            </x14:dataBar>
          </x14:cfRule>
          <x14:cfRule type="dataBar" id="{B956DAA7-1CAB-E242-902A-F4DD5D272D31}">
            <x14:dataBar minLength="0" maxLength="100" gradient="0">
              <x14:cfvo type="autoMin"/>
              <x14:cfvo type="autoMax"/>
              <x14:negativeFillColor rgb="FFFF0000"/>
              <x14:axisColor rgb="FF000000"/>
            </x14:dataBar>
          </x14:cfRule>
          <x14:cfRule type="dataBar" id="{06AAA6DA-DDF3-5445-80DF-872C2F9D86A8}">
            <x14:dataBar minLength="0" maxLength="100" gradient="0">
              <x14:cfvo type="autoMin"/>
              <x14:cfvo type="autoMax"/>
              <x14:negativeFillColor rgb="FFA3FF83"/>
              <x14:axisColor rgb="FF000000"/>
            </x14:dataBar>
          </x14:cfRule>
          <xm:sqref>H2055</xm:sqref>
        </x14:conditionalFormatting>
        <x14:conditionalFormatting xmlns:xm="http://schemas.microsoft.com/office/excel/2006/main">
          <x14:cfRule type="dataBar" id="{FE2DEAA5-56E0-E645-A838-037FD4426FA3}">
            <x14:dataBar minLength="0" maxLength="100" gradient="0">
              <x14:cfvo type="autoMin"/>
              <x14:cfvo type="autoMax"/>
              <x14:negativeFillColor rgb="FFA3FF83"/>
              <x14:axisColor rgb="FF000000"/>
            </x14:dataBar>
          </x14:cfRule>
          <x14:cfRule type="dataBar" id="{B4E81654-6851-1B42-AE8B-0F54F2CC6E8A}">
            <x14:dataBar minLength="0" maxLength="100" gradient="0">
              <x14:cfvo type="autoMin"/>
              <x14:cfvo type="autoMax"/>
              <x14:negativeFillColor rgb="FF00B050"/>
              <x14:axisColor rgb="FF000000"/>
            </x14:dataBar>
          </x14:cfRule>
          <x14:cfRule type="dataBar" id="{1D833EE1-CBEF-AB4A-9E13-F3A6B510E328}">
            <x14:dataBar minLength="0" maxLength="100" gradient="0">
              <x14:cfvo type="autoMin"/>
              <x14:cfvo type="autoMax"/>
              <x14:negativeFillColor rgb="FFFF0000"/>
              <x14:axisColor rgb="FF000000"/>
            </x14:dataBar>
          </x14:cfRule>
          <xm:sqref>H2057:H2080</xm:sqref>
        </x14:conditionalFormatting>
        <x14:conditionalFormatting xmlns:xm="http://schemas.microsoft.com/office/excel/2006/main">
          <x14:cfRule type="dataBar" id="{34E63BC7-90AC-4641-BB26-0B7A4A6C365E}">
            <x14:dataBar minLength="0" maxLength="100" gradient="0">
              <x14:cfvo type="autoMin"/>
              <x14:cfvo type="autoMax"/>
              <x14:negativeFillColor rgb="FFFF0000"/>
              <x14:axisColor rgb="FF000000"/>
            </x14:dataBar>
          </x14:cfRule>
          <x14:cfRule type="dataBar" id="{D35A3679-B8A7-4140-8C0C-B95C94656F4A}">
            <x14:dataBar minLength="0" maxLength="100" gradient="0">
              <x14:cfvo type="autoMin"/>
              <x14:cfvo type="autoMax"/>
              <x14:negativeFillColor rgb="FFA3FF83"/>
              <x14:axisColor rgb="FF000000"/>
            </x14:dataBar>
          </x14:cfRule>
          <x14:cfRule type="dataBar" id="{1A6066FF-90BB-6945-A934-ADD01EDB4677}">
            <x14:dataBar minLength="0" maxLength="100" gradient="0">
              <x14:cfvo type="autoMin"/>
              <x14:cfvo type="autoMax"/>
              <x14:negativeFillColor rgb="FF00B050"/>
              <x14:axisColor rgb="FF000000"/>
            </x14:dataBar>
          </x14:cfRule>
          <xm:sqref>H2082:H2091</xm:sqref>
        </x14:conditionalFormatting>
        <x14:conditionalFormatting xmlns:xm="http://schemas.microsoft.com/office/excel/2006/main">
          <x14:cfRule type="dataBar" id="{FBFEA2E8-A9C8-DB49-8AC1-40C9EEE12FFF}">
            <x14:dataBar minLength="0" maxLength="100" gradient="0">
              <x14:cfvo type="autoMin"/>
              <x14:cfvo type="autoMax"/>
              <x14:negativeFillColor rgb="FFFF0000"/>
              <x14:axisColor rgb="FF000000"/>
            </x14:dataBar>
          </x14:cfRule>
          <x14:cfRule type="dataBar" id="{C4B2943F-5328-DB4A-A66D-D9E70F5FA8BC}">
            <x14:dataBar minLength="0" maxLength="100" gradient="0">
              <x14:cfvo type="autoMin"/>
              <x14:cfvo type="autoMax"/>
              <x14:negativeFillColor rgb="FFA3FF83"/>
              <x14:axisColor rgb="FF000000"/>
            </x14:dataBar>
          </x14:cfRule>
          <x14:cfRule type="dataBar" id="{C42398F8-D2E0-0C47-BBC5-7D24E0F6831B}">
            <x14:dataBar minLength="0" maxLength="100" gradient="0">
              <x14:cfvo type="autoMin"/>
              <x14:cfvo type="autoMax"/>
              <x14:negativeFillColor rgb="FF00B050"/>
              <x14:axisColor rgb="FF000000"/>
            </x14:dataBar>
          </x14:cfRule>
          <xm:sqref>H2093:H2099</xm:sqref>
        </x14:conditionalFormatting>
        <x14:conditionalFormatting xmlns:xm="http://schemas.microsoft.com/office/excel/2006/main">
          <x14:cfRule type="dataBar" id="{78164B81-75C6-2D4B-AC9F-54F03DB108D8}">
            <x14:dataBar minLength="0" maxLength="100" gradient="0">
              <x14:cfvo type="autoMin"/>
              <x14:cfvo type="autoMax"/>
              <x14:negativeFillColor rgb="FFFF0000"/>
              <x14:axisColor rgb="FF000000"/>
            </x14:dataBar>
          </x14:cfRule>
          <x14:cfRule type="dataBar" id="{F0E8F14B-F396-7944-B24D-E661C0653850}">
            <x14:dataBar minLength="0" maxLength="100" gradient="0">
              <x14:cfvo type="autoMin"/>
              <x14:cfvo type="autoMax"/>
              <x14:negativeFillColor rgb="FFA3FF83"/>
              <x14:axisColor rgb="FF000000"/>
            </x14:dataBar>
          </x14:cfRule>
          <x14:cfRule type="dataBar" id="{1C04ACD9-D446-0B44-8132-5E38933BAD5D}">
            <x14:dataBar minLength="0" maxLength="100" gradient="0">
              <x14:cfvo type="autoMin"/>
              <x14:cfvo type="autoMax"/>
              <x14:negativeFillColor rgb="FF00B050"/>
              <x14:axisColor rgb="FF000000"/>
            </x14:dataBar>
          </x14:cfRule>
          <xm:sqref>H2101:H2124</xm:sqref>
        </x14:conditionalFormatting>
        <x14:conditionalFormatting xmlns:xm="http://schemas.microsoft.com/office/excel/2006/main">
          <x14:cfRule type="dataBar" id="{CD0F768D-2E82-6E4F-AFD9-BD6F44BDCF4A}">
            <x14:dataBar minLength="0" maxLength="100" gradient="0">
              <x14:cfvo type="autoMin"/>
              <x14:cfvo type="autoMax"/>
              <x14:negativeFillColor rgb="FFFF0000"/>
              <x14:axisColor rgb="FF000000"/>
            </x14:dataBar>
          </x14:cfRule>
          <x14:cfRule type="dataBar" id="{AD16C132-C304-7045-B0B9-426A13865B22}">
            <x14:dataBar minLength="0" maxLength="100" gradient="0">
              <x14:cfvo type="autoMin"/>
              <x14:cfvo type="autoMax"/>
              <x14:negativeFillColor rgb="FFA3FF83"/>
              <x14:axisColor rgb="FF000000"/>
            </x14:dataBar>
          </x14:cfRule>
          <x14:cfRule type="dataBar" id="{7E7B6F31-3E30-6448-84CD-7FB9A4EE61F9}">
            <x14:dataBar minLength="0" maxLength="100" gradient="0">
              <x14:cfvo type="autoMin"/>
              <x14:cfvo type="autoMax"/>
              <x14:negativeFillColor rgb="FF00B050"/>
              <x14:axisColor rgb="FF000000"/>
            </x14:dataBar>
          </x14:cfRule>
          <xm:sqref>H2126:H2128</xm:sqref>
        </x14:conditionalFormatting>
        <x14:conditionalFormatting xmlns:xm="http://schemas.microsoft.com/office/excel/2006/main">
          <x14:cfRule type="dataBar" id="{26B9688F-8453-9844-B0EA-C6B2025589C4}">
            <x14:dataBar minLength="0" maxLength="100" gradient="0">
              <x14:cfvo type="autoMin"/>
              <x14:cfvo type="autoMax"/>
              <x14:negativeFillColor rgb="FFFF0000"/>
              <x14:axisColor rgb="FF000000"/>
            </x14:dataBar>
          </x14:cfRule>
          <x14:cfRule type="dataBar" id="{FAFB2788-CF2D-8746-8475-C4EDB20A307F}">
            <x14:dataBar minLength="0" maxLength="100" gradient="0">
              <x14:cfvo type="autoMin"/>
              <x14:cfvo type="autoMax"/>
              <x14:negativeFillColor rgb="FFA3FF83"/>
              <x14:axisColor rgb="FF000000"/>
            </x14:dataBar>
          </x14:cfRule>
          <x14:cfRule type="dataBar" id="{C9879A5A-1248-0A41-A24E-D35B47564A4D}">
            <x14:dataBar minLength="0" maxLength="100" gradient="0">
              <x14:cfvo type="autoMin"/>
              <x14:cfvo type="autoMax"/>
              <x14:negativeFillColor rgb="FF00B050"/>
              <x14:axisColor rgb="FF000000"/>
            </x14:dataBar>
          </x14:cfRule>
          <xm:sqref>H2130:H2134</xm:sqref>
        </x14:conditionalFormatting>
        <x14:conditionalFormatting xmlns:xm="http://schemas.microsoft.com/office/excel/2006/main">
          <x14:cfRule type="dataBar" id="{5C7F4C07-1D5C-C144-BF93-61802E0915E9}">
            <x14:dataBar minLength="0" maxLength="100" gradient="0">
              <x14:cfvo type="autoMin"/>
              <x14:cfvo type="autoMax"/>
              <x14:negativeFillColor rgb="FFFF0000"/>
              <x14:axisColor rgb="FF000000"/>
            </x14:dataBar>
          </x14:cfRule>
          <x14:cfRule type="dataBar" id="{35B808DA-1252-8143-B82B-20810881B394}">
            <x14:dataBar minLength="0" maxLength="100" gradient="0">
              <x14:cfvo type="autoMin"/>
              <x14:cfvo type="autoMax"/>
              <x14:negativeFillColor rgb="FFA3FF83"/>
              <x14:axisColor rgb="FF000000"/>
            </x14:dataBar>
          </x14:cfRule>
          <x14:cfRule type="dataBar" id="{D8892976-49C5-6F45-A6F3-2D25EAB2F4A2}">
            <x14:dataBar minLength="0" maxLength="100" gradient="0">
              <x14:cfvo type="autoMin"/>
              <x14:cfvo type="autoMax"/>
              <x14:negativeFillColor rgb="FF00B050"/>
              <x14:axisColor rgb="FF000000"/>
            </x14:dataBar>
          </x14:cfRule>
          <xm:sqref>H2136:H2140</xm:sqref>
        </x14:conditionalFormatting>
        <x14:conditionalFormatting xmlns:xm="http://schemas.microsoft.com/office/excel/2006/main">
          <x14:cfRule type="dataBar" id="{5FC38101-0A5B-C742-99F3-AFD62448AC41}">
            <x14:dataBar minLength="0" maxLength="100" gradient="0">
              <x14:cfvo type="autoMin"/>
              <x14:cfvo type="autoMax"/>
              <x14:negativeFillColor rgb="FFA3FF83"/>
              <x14:axisColor rgb="FF000000"/>
            </x14:dataBar>
          </x14:cfRule>
          <x14:cfRule type="dataBar" id="{71B9D41C-0E55-4B4F-8B1B-D53DC2B2B698}">
            <x14:dataBar minLength="0" maxLength="100" gradient="0">
              <x14:cfvo type="autoMin"/>
              <x14:cfvo type="autoMax"/>
              <x14:negativeFillColor rgb="FF00B050"/>
              <x14:axisColor rgb="FF000000"/>
            </x14:dataBar>
          </x14:cfRule>
          <x14:cfRule type="dataBar" id="{1B515D18-29C0-AE46-911D-7D6E360261F4}">
            <x14:dataBar minLength="0" maxLength="100" gradient="0">
              <x14:cfvo type="autoMin"/>
              <x14:cfvo type="autoMax"/>
              <x14:negativeFillColor rgb="FFFF0000"/>
              <x14:axisColor rgb="FF000000"/>
            </x14:dataBar>
          </x14:cfRule>
          <xm:sqref>H2142:H2148</xm:sqref>
        </x14:conditionalFormatting>
        <x14:conditionalFormatting xmlns:xm="http://schemas.microsoft.com/office/excel/2006/main">
          <x14:cfRule type="dataBar" id="{50282FCE-1DCE-7446-8AC0-F289354C8D9F}">
            <x14:dataBar minLength="0" maxLength="100" gradient="0">
              <x14:cfvo type="autoMin"/>
              <x14:cfvo type="autoMax"/>
              <x14:negativeFillColor rgb="FFFF0000"/>
              <x14:axisColor rgb="FF000000"/>
            </x14:dataBar>
          </x14:cfRule>
          <x14:cfRule type="dataBar" id="{857EE647-7887-6E40-8C6B-016F8FADAE7A}">
            <x14:dataBar minLength="0" maxLength="100" gradient="0">
              <x14:cfvo type="autoMin"/>
              <x14:cfvo type="autoMax"/>
              <x14:negativeFillColor rgb="FFA3FF83"/>
              <x14:axisColor rgb="FF000000"/>
            </x14:dataBar>
          </x14:cfRule>
          <x14:cfRule type="dataBar" id="{D79E54CD-4327-1B49-8CB1-A69F7FD2A91B}">
            <x14:dataBar minLength="0" maxLength="100" gradient="0">
              <x14:cfvo type="autoMin"/>
              <x14:cfvo type="autoMax"/>
              <x14:negativeFillColor rgb="FF00B050"/>
              <x14:axisColor rgb="FF000000"/>
            </x14:dataBar>
          </x14:cfRule>
          <xm:sqref>H2150</xm:sqref>
        </x14:conditionalFormatting>
        <x14:conditionalFormatting xmlns:xm="http://schemas.microsoft.com/office/excel/2006/main">
          <x14:cfRule type="dataBar" id="{0E45EE2F-45BB-EA4B-9D50-700BB255227F}">
            <x14:dataBar minLength="0" maxLength="100" gradient="0">
              <x14:cfvo type="autoMin"/>
              <x14:cfvo type="autoMax"/>
              <x14:negativeFillColor rgb="FFFF0000"/>
              <x14:axisColor rgb="FF000000"/>
            </x14:dataBar>
          </x14:cfRule>
          <x14:cfRule type="dataBar" id="{DE219168-59FD-3B41-BF5A-9B8199EF548F}">
            <x14:dataBar minLength="0" maxLength="100" gradient="0">
              <x14:cfvo type="autoMin"/>
              <x14:cfvo type="autoMax"/>
              <x14:negativeFillColor rgb="FFA3FF83"/>
              <x14:axisColor rgb="FF000000"/>
            </x14:dataBar>
          </x14:cfRule>
          <x14:cfRule type="dataBar" id="{6FD19836-4F02-A741-87F9-64D50EA7B3BA}">
            <x14:dataBar minLength="0" maxLength="100" gradient="0">
              <x14:cfvo type="autoMin"/>
              <x14:cfvo type="autoMax"/>
              <x14:negativeFillColor rgb="FF00B050"/>
              <x14:axisColor rgb="FF000000"/>
            </x14:dataBar>
          </x14:cfRule>
          <xm:sqref>H2152:H2167</xm:sqref>
        </x14:conditionalFormatting>
        <x14:conditionalFormatting xmlns:xm="http://schemas.microsoft.com/office/excel/2006/main">
          <x14:cfRule type="dataBar" id="{985B07ED-92EB-9D49-BEA3-F67D5CFBFA17}">
            <x14:dataBar minLength="0" maxLength="100" gradient="0">
              <x14:cfvo type="autoMin"/>
              <x14:cfvo type="autoMax"/>
              <x14:negativeFillColor rgb="FFFF0000"/>
              <x14:axisColor rgb="FF000000"/>
            </x14:dataBar>
          </x14:cfRule>
          <x14:cfRule type="dataBar" id="{237411EB-32D9-C74D-A0E2-5EEBAAFB80D2}">
            <x14:dataBar minLength="0" maxLength="100" gradient="0">
              <x14:cfvo type="autoMin"/>
              <x14:cfvo type="autoMax"/>
              <x14:negativeFillColor rgb="FFA3FF83"/>
              <x14:axisColor rgb="FF000000"/>
            </x14:dataBar>
          </x14:cfRule>
          <x14:cfRule type="dataBar" id="{A88B13BF-3BC5-DC4A-AE24-7037238874EB}">
            <x14:dataBar minLength="0" maxLength="100" gradient="0">
              <x14:cfvo type="autoMin"/>
              <x14:cfvo type="autoMax"/>
              <x14:negativeFillColor rgb="FF00B050"/>
              <x14:axisColor rgb="FF000000"/>
            </x14:dataBar>
          </x14:cfRule>
          <xm:sqref>H2169:H2183</xm:sqref>
        </x14:conditionalFormatting>
        <x14:conditionalFormatting xmlns:xm="http://schemas.microsoft.com/office/excel/2006/main">
          <x14:cfRule type="dataBar" id="{B6EB8A6D-5906-0B43-A3F9-EDAA4E47F0CE}">
            <x14:dataBar minLength="0" maxLength="100" gradient="0">
              <x14:cfvo type="autoMin"/>
              <x14:cfvo type="autoMax"/>
              <x14:negativeFillColor rgb="FFFF0000"/>
              <x14:axisColor rgb="FF000000"/>
            </x14:dataBar>
          </x14:cfRule>
          <x14:cfRule type="dataBar" id="{F09E042E-2C6D-5040-9E02-3580859EA35C}">
            <x14:dataBar minLength="0" maxLength="100" gradient="0">
              <x14:cfvo type="autoMin"/>
              <x14:cfvo type="autoMax"/>
              <x14:negativeFillColor rgb="FFA3FF83"/>
              <x14:axisColor rgb="FF000000"/>
            </x14:dataBar>
          </x14:cfRule>
          <x14:cfRule type="dataBar" id="{CCA299F5-9775-604D-B8FB-AF0797574AA9}">
            <x14:dataBar minLength="0" maxLength="100" gradient="0">
              <x14:cfvo type="autoMin"/>
              <x14:cfvo type="autoMax"/>
              <x14:negativeFillColor rgb="FF00B050"/>
              <x14:axisColor rgb="FF000000"/>
            </x14:dataBar>
          </x14:cfRule>
          <xm:sqref>H2185:H2192</xm:sqref>
        </x14:conditionalFormatting>
        <x14:conditionalFormatting xmlns:xm="http://schemas.microsoft.com/office/excel/2006/main">
          <x14:cfRule type="dataBar" id="{F6563CDD-6B01-9447-9E66-27271DA139A6}">
            <x14:dataBar minLength="0" maxLength="100" gradient="0">
              <x14:cfvo type="autoMin"/>
              <x14:cfvo type="autoMax"/>
              <x14:negativeFillColor rgb="FFA3FF83"/>
              <x14:axisColor rgb="FF000000"/>
            </x14:dataBar>
          </x14:cfRule>
          <x14:cfRule type="dataBar" id="{7A80F97A-E474-6D40-8783-01C2B758FC8E}">
            <x14:dataBar minLength="0" maxLength="100" gradient="0">
              <x14:cfvo type="autoMin"/>
              <x14:cfvo type="autoMax"/>
              <x14:negativeFillColor rgb="FF00B050"/>
              <x14:axisColor rgb="FF000000"/>
            </x14:dataBar>
          </x14:cfRule>
          <x14:cfRule type="dataBar" id="{7DC7B181-F1BE-9A4C-8010-5D9948A2B755}">
            <x14:dataBar minLength="0" maxLength="100" gradient="0">
              <x14:cfvo type="autoMin"/>
              <x14:cfvo type="autoMax"/>
              <x14:negativeFillColor rgb="FFFF0000"/>
              <x14:axisColor rgb="FF000000"/>
            </x14:dataBar>
          </x14:cfRule>
          <xm:sqref>H2194:H2196</xm:sqref>
        </x14:conditionalFormatting>
        <x14:conditionalFormatting xmlns:xm="http://schemas.microsoft.com/office/excel/2006/main">
          <x14:cfRule type="dataBar" id="{D11E6C9E-CDA9-6246-9C32-3D2C44BD06AC}">
            <x14:dataBar minLength="0" maxLength="100" gradient="0">
              <x14:cfvo type="autoMin"/>
              <x14:cfvo type="autoMax"/>
              <x14:negativeFillColor rgb="FFFF0000"/>
              <x14:axisColor rgb="FF000000"/>
            </x14:dataBar>
          </x14:cfRule>
          <x14:cfRule type="dataBar" id="{1FD647FC-9025-7644-ABC6-E50420D72BD7}">
            <x14:dataBar minLength="0" maxLength="100" gradient="0">
              <x14:cfvo type="autoMin"/>
              <x14:cfvo type="autoMax"/>
              <x14:negativeFillColor rgb="FFA3FF83"/>
              <x14:axisColor rgb="FF000000"/>
            </x14:dataBar>
          </x14:cfRule>
          <x14:cfRule type="dataBar" id="{24B577BA-AE03-774B-A3D9-DE2C81AB807B}">
            <x14:dataBar minLength="0" maxLength="100" gradient="0">
              <x14:cfvo type="autoMin"/>
              <x14:cfvo type="autoMax"/>
              <x14:negativeFillColor rgb="FF00B050"/>
              <x14:axisColor rgb="FF000000"/>
            </x14:dataBar>
          </x14:cfRule>
          <xm:sqref>H2198</xm:sqref>
        </x14:conditionalFormatting>
        <x14:conditionalFormatting xmlns:xm="http://schemas.microsoft.com/office/excel/2006/main">
          <x14:cfRule type="dataBar" id="{DE1DAE7A-64E4-F44F-89A6-4F1039994CBF}">
            <x14:dataBar minLength="0" maxLength="100" gradient="0">
              <x14:cfvo type="autoMin"/>
              <x14:cfvo type="autoMax"/>
              <x14:negativeFillColor rgb="FF00B050"/>
              <x14:axisColor rgb="FF000000"/>
            </x14:dataBar>
          </x14:cfRule>
          <x14:cfRule type="dataBar" id="{D53F9586-EE01-E241-A8ED-F966BFE53C03}">
            <x14:dataBar minLength="0" maxLength="100" gradient="0">
              <x14:cfvo type="autoMin"/>
              <x14:cfvo type="autoMax"/>
              <x14:negativeFillColor rgb="FFA3FF83"/>
              <x14:axisColor rgb="FF000000"/>
            </x14:dataBar>
          </x14:cfRule>
          <x14:cfRule type="dataBar" id="{1BE6BD6C-51BA-2E40-8D76-49E53A46CA06}">
            <x14:dataBar minLength="0" maxLength="100" gradient="0">
              <x14:cfvo type="autoMin"/>
              <x14:cfvo type="autoMax"/>
              <x14:negativeFillColor rgb="FFFF0000"/>
              <x14:axisColor rgb="FF000000"/>
            </x14:dataBar>
          </x14:cfRule>
          <xm:sqref>H2200:H2210</xm:sqref>
        </x14:conditionalFormatting>
        <x14:conditionalFormatting xmlns:xm="http://schemas.microsoft.com/office/excel/2006/main">
          <x14:cfRule type="dataBar" id="{07F6B171-2750-AD40-B932-CE60A23BF4C3}">
            <x14:dataBar minLength="0" maxLength="100" gradient="0">
              <x14:cfvo type="autoMin"/>
              <x14:cfvo type="autoMax"/>
              <x14:negativeFillColor rgb="FFA3FF83"/>
              <x14:axisColor rgb="FF000000"/>
            </x14:dataBar>
          </x14:cfRule>
          <x14:cfRule type="dataBar" id="{C8DBFB16-F168-CF42-B901-60034B30A17F}">
            <x14:dataBar minLength="0" maxLength="100" gradient="0">
              <x14:cfvo type="autoMin"/>
              <x14:cfvo type="autoMax"/>
              <x14:negativeFillColor rgb="FF00B050"/>
              <x14:axisColor rgb="FF000000"/>
            </x14:dataBar>
          </x14:cfRule>
          <x14:cfRule type="dataBar" id="{E8406244-83BE-E04B-A4AB-155DCFE97549}">
            <x14:dataBar minLength="0" maxLength="100" gradient="0">
              <x14:cfvo type="autoMin"/>
              <x14:cfvo type="autoMax"/>
              <x14:negativeFillColor rgb="FFFF0000"/>
              <x14:axisColor rgb="FF000000"/>
            </x14:dataBar>
          </x14:cfRule>
          <xm:sqref>H2212:H2218</xm:sqref>
        </x14:conditionalFormatting>
        <x14:conditionalFormatting xmlns:xm="http://schemas.microsoft.com/office/excel/2006/main">
          <x14:cfRule type="dataBar" id="{9F94271B-2A77-FA42-A2F6-9F851CE065B3}">
            <x14:dataBar minLength="0" maxLength="100" gradient="0">
              <x14:cfvo type="autoMin"/>
              <x14:cfvo type="autoMax"/>
              <x14:negativeFillColor rgb="FFFF0000"/>
              <x14:axisColor rgb="FF000000"/>
            </x14:dataBar>
          </x14:cfRule>
          <x14:cfRule type="dataBar" id="{85CDC512-200C-C342-8084-22C2BB5DFDE5}">
            <x14:dataBar minLength="0" maxLength="100" gradient="0">
              <x14:cfvo type="autoMin"/>
              <x14:cfvo type="autoMax"/>
              <x14:negativeFillColor rgb="FFA3FF83"/>
              <x14:axisColor rgb="FF000000"/>
            </x14:dataBar>
          </x14:cfRule>
          <x14:cfRule type="dataBar" id="{86D194F9-3B6C-6A49-AC2B-32FC00882C02}">
            <x14:dataBar minLength="0" maxLength="100" gradient="0">
              <x14:cfvo type="autoMin"/>
              <x14:cfvo type="autoMax"/>
              <x14:negativeFillColor rgb="FF00B050"/>
              <x14:axisColor rgb="FF000000"/>
            </x14:dataBar>
          </x14:cfRule>
          <xm:sqref>H2220:H2242</xm:sqref>
        </x14:conditionalFormatting>
        <x14:conditionalFormatting xmlns:xm="http://schemas.microsoft.com/office/excel/2006/main">
          <x14:cfRule type="dataBar" id="{864F7AE3-CF83-3B4A-8DA2-7D364BFF3C43}">
            <x14:dataBar minLength="0" maxLength="100" gradient="0">
              <x14:cfvo type="autoMin"/>
              <x14:cfvo type="autoMax"/>
              <x14:negativeFillColor rgb="FFA3FF83"/>
              <x14:axisColor rgb="FF000000"/>
            </x14:dataBar>
          </x14:cfRule>
          <x14:cfRule type="dataBar" id="{7316EDF4-361E-D94E-834B-512FE7ADE0F2}">
            <x14:dataBar minLength="0" maxLength="100" gradient="0">
              <x14:cfvo type="autoMin"/>
              <x14:cfvo type="autoMax"/>
              <x14:negativeFillColor rgb="FF00B050"/>
              <x14:axisColor rgb="FF000000"/>
            </x14:dataBar>
          </x14:cfRule>
          <x14:cfRule type="dataBar" id="{C7785EEA-B85D-DA41-B4A0-E9D50498FF27}">
            <x14:dataBar minLength="0" maxLength="100" gradient="0">
              <x14:cfvo type="autoMin"/>
              <x14:cfvo type="autoMax"/>
              <x14:negativeFillColor rgb="FFFF0000"/>
              <x14:axisColor rgb="FF000000"/>
            </x14:dataBar>
          </x14:cfRule>
          <xm:sqref>H2244:H2259</xm:sqref>
        </x14:conditionalFormatting>
        <x14:conditionalFormatting xmlns:xm="http://schemas.microsoft.com/office/excel/2006/main">
          <x14:cfRule type="dataBar" id="{BA79822F-C1F9-6D45-BD79-4327CF22355F}">
            <x14:dataBar minLength="0" maxLength="100" gradient="0">
              <x14:cfvo type="autoMin"/>
              <x14:cfvo type="autoMax"/>
              <x14:negativeFillColor rgb="FFFF0000"/>
              <x14:axisColor rgb="FF000000"/>
            </x14:dataBar>
          </x14:cfRule>
          <x14:cfRule type="dataBar" id="{66587042-C92C-0546-839E-D0BF848A3D45}">
            <x14:dataBar minLength="0" maxLength="100" gradient="0">
              <x14:cfvo type="autoMin"/>
              <x14:cfvo type="autoMax"/>
              <x14:negativeFillColor rgb="FFA3FF83"/>
              <x14:axisColor rgb="FF000000"/>
            </x14:dataBar>
          </x14:cfRule>
          <x14:cfRule type="dataBar" id="{B8147593-34C1-6C4B-A087-3A9760B08655}">
            <x14:dataBar minLength="0" maxLength="100" gradient="0">
              <x14:cfvo type="autoMin"/>
              <x14:cfvo type="autoMax"/>
              <x14:negativeFillColor rgb="FF00B050"/>
              <x14:axisColor rgb="FF000000"/>
            </x14:dataBar>
          </x14:cfRule>
          <xm:sqref>H2261:H2267</xm:sqref>
        </x14:conditionalFormatting>
        <x14:conditionalFormatting xmlns:xm="http://schemas.microsoft.com/office/excel/2006/main">
          <x14:cfRule type="dataBar" id="{1F36853E-61F6-1144-B1E5-FF41FF5D85CC}">
            <x14:dataBar minLength="0" maxLength="100" gradient="0">
              <x14:cfvo type="autoMin"/>
              <x14:cfvo type="autoMax"/>
              <x14:negativeFillColor rgb="FFFF0000"/>
              <x14:axisColor rgb="FF000000"/>
            </x14:dataBar>
          </x14:cfRule>
          <x14:cfRule type="dataBar" id="{4B937099-4C26-9B46-8C66-59737FF92286}">
            <x14:dataBar minLength="0" maxLength="100" gradient="0">
              <x14:cfvo type="autoMin"/>
              <x14:cfvo type="autoMax"/>
              <x14:negativeFillColor rgb="FFA3FF83"/>
              <x14:axisColor rgb="FF000000"/>
            </x14:dataBar>
          </x14:cfRule>
          <x14:cfRule type="dataBar" id="{3E0AB681-DC94-AF47-959C-5213C27171C8}">
            <x14:dataBar minLength="0" maxLength="100" gradient="0">
              <x14:cfvo type="autoMin"/>
              <x14:cfvo type="autoMax"/>
              <x14:negativeFillColor rgb="FF00B050"/>
              <x14:axisColor rgb="FF000000"/>
            </x14:dataBar>
          </x14:cfRule>
          <xm:sqref>H2269:H2280</xm:sqref>
        </x14:conditionalFormatting>
        <x14:conditionalFormatting xmlns:xm="http://schemas.microsoft.com/office/excel/2006/main">
          <x14:cfRule type="dataBar" id="{CFC81843-C3B9-0C44-874E-A271D08E2103}">
            <x14:dataBar minLength="0" maxLength="100" gradient="0">
              <x14:cfvo type="autoMin"/>
              <x14:cfvo type="autoMax"/>
              <x14:negativeFillColor rgb="FFFF0000"/>
              <x14:axisColor rgb="FF000000"/>
            </x14:dataBar>
          </x14:cfRule>
          <x14:cfRule type="dataBar" id="{F9091C75-B678-3F4D-92A5-5255B7BD63CD}">
            <x14:dataBar minLength="0" maxLength="100" gradient="0">
              <x14:cfvo type="autoMin"/>
              <x14:cfvo type="autoMax"/>
              <x14:negativeFillColor rgb="FFA3FF83"/>
              <x14:axisColor rgb="FF000000"/>
            </x14:dataBar>
          </x14:cfRule>
          <x14:cfRule type="dataBar" id="{E4B6B807-8BC8-404A-86B7-6D4E666F463E}">
            <x14:dataBar minLength="0" maxLength="100" gradient="0">
              <x14:cfvo type="autoMin"/>
              <x14:cfvo type="autoMax"/>
              <x14:negativeFillColor rgb="FF00B050"/>
              <x14:axisColor rgb="FF000000"/>
            </x14:dataBar>
          </x14:cfRule>
          <xm:sqref>H2282:H2284</xm:sqref>
        </x14:conditionalFormatting>
        <x14:conditionalFormatting xmlns:xm="http://schemas.microsoft.com/office/excel/2006/main">
          <x14:cfRule type="dataBar" id="{7672151C-4C40-0A42-A27C-EB0FB374DA5D}">
            <x14:dataBar minLength="0" maxLength="100" gradient="0">
              <x14:cfvo type="autoMin"/>
              <x14:cfvo type="autoMax"/>
              <x14:negativeFillColor rgb="FF00B050"/>
              <x14:axisColor rgb="FF000000"/>
            </x14:dataBar>
          </x14:cfRule>
          <x14:cfRule type="dataBar" id="{29CFEFDC-0CBD-5345-BEC1-9ADADCDD4947}">
            <x14:dataBar minLength="0" maxLength="100" gradient="0">
              <x14:cfvo type="autoMin"/>
              <x14:cfvo type="autoMax"/>
              <x14:negativeFillColor rgb="FFA3FF83"/>
              <x14:axisColor rgb="FF000000"/>
            </x14:dataBar>
          </x14:cfRule>
          <x14:cfRule type="dataBar" id="{644EC885-C44D-5940-AC15-A0CFCB950A21}">
            <x14:dataBar minLength="0" maxLength="100" gradient="0">
              <x14:cfvo type="autoMin"/>
              <x14:cfvo type="autoMax"/>
              <x14:negativeFillColor rgb="FFFF0000"/>
              <x14:axisColor rgb="FF000000"/>
            </x14:dataBar>
          </x14:cfRule>
          <xm:sqref>H2287:H2388</xm:sqref>
        </x14:conditionalFormatting>
        <x14:conditionalFormatting xmlns:xm="http://schemas.microsoft.com/office/excel/2006/main">
          <x14:cfRule type="dataBar" id="{1CDFF99F-D3EE-2C47-9156-838F52788388}">
            <x14:dataBar minLength="0" maxLength="100" gradient="0">
              <x14:cfvo type="autoMin"/>
              <x14:cfvo type="autoMax"/>
              <x14:negativeFillColor rgb="FFFF0000"/>
              <x14:axisColor rgb="FF000000"/>
            </x14:dataBar>
          </x14:cfRule>
          <x14:cfRule type="dataBar" id="{22E4516C-B87D-D44F-87A2-6662159459E5}">
            <x14:dataBar minLength="0" maxLength="100" gradient="0">
              <x14:cfvo type="autoMin"/>
              <x14:cfvo type="autoMax"/>
              <x14:negativeFillColor rgb="FFA3FF83"/>
              <x14:axisColor rgb="FF000000"/>
            </x14:dataBar>
          </x14:cfRule>
          <x14:cfRule type="dataBar" id="{628585F7-9A59-E74B-9641-EF610AFEBE85}">
            <x14:dataBar minLength="0" maxLength="100" gradient="0">
              <x14:cfvo type="autoMin"/>
              <x14:cfvo type="autoMax"/>
              <x14:negativeFillColor rgb="FF00B050"/>
              <x14:axisColor rgb="FF000000"/>
            </x14:dataBar>
          </x14:cfRule>
          <xm:sqref>K6:K9</xm:sqref>
        </x14:conditionalFormatting>
        <x14:conditionalFormatting xmlns:xm="http://schemas.microsoft.com/office/excel/2006/main">
          <x14:cfRule type="dataBar" id="{21DC334A-FB85-2941-A7C8-BD53E486E326}">
            <x14:dataBar minLength="0" maxLength="100" gradient="0">
              <x14:cfvo type="autoMin"/>
              <x14:cfvo type="autoMax"/>
              <x14:negativeFillColor rgb="FFFF0000"/>
              <x14:axisColor rgb="FF000000"/>
            </x14:dataBar>
          </x14:cfRule>
          <x14:cfRule type="dataBar" id="{7C05307F-641D-9C41-ADD8-B6E9C70E8833}">
            <x14:dataBar minLength="0" maxLength="100" gradient="0">
              <x14:cfvo type="autoMin"/>
              <x14:cfvo type="autoMax"/>
              <x14:negativeFillColor rgb="FFA3FF83"/>
              <x14:axisColor rgb="FF000000"/>
            </x14:dataBar>
          </x14:cfRule>
          <x14:cfRule type="dataBar" id="{FB0C579E-372C-E34D-9C70-48DCA59A95EA}">
            <x14:dataBar minLength="0" maxLength="100" gradient="0">
              <x14:cfvo type="autoMin"/>
              <x14:cfvo type="autoMax"/>
              <x14:negativeFillColor rgb="FF00B050"/>
              <x14:axisColor rgb="FF000000"/>
            </x14:dataBar>
          </x14:cfRule>
          <xm:sqref>K11:K23</xm:sqref>
        </x14:conditionalFormatting>
        <x14:conditionalFormatting xmlns:xm="http://schemas.microsoft.com/office/excel/2006/main">
          <x14:cfRule type="dataBar" id="{500143EE-852B-C44B-A26D-64A71293BE5A}">
            <x14:dataBar minLength="0" maxLength="100" gradient="0">
              <x14:cfvo type="autoMin"/>
              <x14:cfvo type="autoMax"/>
              <x14:negativeFillColor rgb="FFFF0000"/>
              <x14:axisColor rgb="FF000000"/>
            </x14:dataBar>
          </x14:cfRule>
          <x14:cfRule type="dataBar" id="{1CE0158A-31B2-254D-A7ED-94224E749E01}">
            <x14:dataBar minLength="0" maxLength="100" gradient="0">
              <x14:cfvo type="autoMin"/>
              <x14:cfvo type="autoMax"/>
              <x14:negativeFillColor rgb="FFA3FF83"/>
              <x14:axisColor rgb="FF000000"/>
            </x14:dataBar>
          </x14:cfRule>
          <x14:cfRule type="dataBar" id="{7C877A12-5CAC-0F4E-9C7F-5E26AFDE20FA}">
            <x14:dataBar minLength="0" maxLength="100" gradient="0">
              <x14:cfvo type="autoMin"/>
              <x14:cfvo type="autoMax"/>
              <x14:negativeFillColor rgb="FF00B050"/>
              <x14:axisColor rgb="FF000000"/>
            </x14:dataBar>
          </x14:cfRule>
          <xm:sqref>K25:K28</xm:sqref>
        </x14:conditionalFormatting>
        <x14:conditionalFormatting xmlns:xm="http://schemas.microsoft.com/office/excel/2006/main">
          <x14:cfRule type="dataBar" id="{91C07128-DC3A-D040-9E81-4E56FC87327F}">
            <x14:dataBar minLength="0" maxLength="100" gradient="0">
              <x14:cfvo type="autoMin"/>
              <x14:cfvo type="autoMax"/>
              <x14:negativeFillColor rgb="FFFF0000"/>
              <x14:axisColor rgb="FF000000"/>
            </x14:dataBar>
          </x14:cfRule>
          <x14:cfRule type="dataBar" id="{5D87ED0F-2337-6348-8D46-1A9659DEE91F}">
            <x14:dataBar minLength="0" maxLength="100" gradient="0">
              <x14:cfvo type="autoMin"/>
              <x14:cfvo type="autoMax"/>
              <x14:negativeFillColor rgb="FF00B050"/>
              <x14:axisColor rgb="FF000000"/>
            </x14:dataBar>
          </x14:cfRule>
          <x14:cfRule type="dataBar" id="{F8013538-979C-D449-B501-E4BD8154386F}">
            <x14:dataBar minLength="0" maxLength="100" gradient="0">
              <x14:cfvo type="autoMin"/>
              <x14:cfvo type="autoMax"/>
              <x14:negativeFillColor rgb="FFA3FF83"/>
              <x14:axisColor rgb="FF000000"/>
            </x14:dataBar>
          </x14:cfRule>
          <xm:sqref>K30:K45</xm:sqref>
        </x14:conditionalFormatting>
        <x14:conditionalFormatting xmlns:xm="http://schemas.microsoft.com/office/excel/2006/main">
          <x14:cfRule type="dataBar" id="{2FA7049E-B54D-8041-BDCA-A40D81A393DC}">
            <x14:dataBar minLength="0" maxLength="100" gradient="0">
              <x14:cfvo type="autoMin"/>
              <x14:cfvo type="autoMax"/>
              <x14:negativeFillColor rgb="FF00B050"/>
              <x14:axisColor rgb="FF000000"/>
            </x14:dataBar>
          </x14:cfRule>
          <x14:cfRule type="dataBar" id="{2FB0B48F-AFAC-6847-8583-20A108E781B2}">
            <x14:dataBar minLength="0" maxLength="100" gradient="0">
              <x14:cfvo type="autoMin"/>
              <x14:cfvo type="autoMax"/>
              <x14:negativeFillColor rgb="FFFF0000"/>
              <x14:axisColor rgb="FF000000"/>
            </x14:dataBar>
          </x14:cfRule>
          <x14:cfRule type="dataBar" id="{1ED539D3-DE35-FA47-8599-7C86202AD5B6}">
            <x14:dataBar minLength="0" maxLength="100" gradient="0">
              <x14:cfvo type="autoMin"/>
              <x14:cfvo type="autoMax"/>
              <x14:negativeFillColor rgb="FFA3FF83"/>
              <x14:axisColor rgb="FF000000"/>
            </x14:dataBar>
          </x14:cfRule>
          <xm:sqref>K48:K60</xm:sqref>
        </x14:conditionalFormatting>
        <x14:conditionalFormatting xmlns:xm="http://schemas.microsoft.com/office/excel/2006/main">
          <x14:cfRule type="dataBar" id="{B9597BD9-08AE-FE4C-BF8A-A76B8EF94AD9}">
            <x14:dataBar minLength="0" maxLength="100" gradient="0">
              <x14:cfvo type="autoMin"/>
              <x14:cfvo type="autoMax"/>
              <x14:negativeFillColor rgb="FFFF0000"/>
              <x14:axisColor rgb="FF000000"/>
            </x14:dataBar>
          </x14:cfRule>
          <x14:cfRule type="dataBar" id="{07430DF6-9208-1C49-8991-73B0385B441E}">
            <x14:dataBar minLength="0" maxLength="100" gradient="0">
              <x14:cfvo type="autoMin"/>
              <x14:cfvo type="autoMax"/>
              <x14:negativeFillColor rgb="FFA3FF83"/>
              <x14:axisColor rgb="FF000000"/>
            </x14:dataBar>
          </x14:cfRule>
          <x14:cfRule type="dataBar" id="{87E8A2D3-5535-1944-B74D-D985005E8E58}">
            <x14:dataBar minLength="0" maxLength="100" gradient="0">
              <x14:cfvo type="autoMin"/>
              <x14:cfvo type="autoMax"/>
              <x14:negativeFillColor rgb="FF00B050"/>
              <x14:axisColor rgb="FF000000"/>
            </x14:dataBar>
          </x14:cfRule>
          <xm:sqref>K63:K67</xm:sqref>
        </x14:conditionalFormatting>
        <x14:conditionalFormatting xmlns:xm="http://schemas.microsoft.com/office/excel/2006/main">
          <x14:cfRule type="dataBar" id="{F57A9F23-C0F0-6947-ADBE-5DE23DE68E2A}">
            <x14:dataBar minLength="0" maxLength="100" gradient="0">
              <x14:cfvo type="autoMin"/>
              <x14:cfvo type="autoMax"/>
              <x14:negativeFillColor rgb="FFFF0000"/>
              <x14:axisColor rgb="FF000000"/>
            </x14:dataBar>
          </x14:cfRule>
          <x14:cfRule type="dataBar" id="{A5229D76-190D-EE4F-92D7-94141C550EED}">
            <x14:dataBar minLength="0" maxLength="100" gradient="0">
              <x14:cfvo type="autoMin"/>
              <x14:cfvo type="autoMax"/>
              <x14:negativeFillColor rgb="FFA3FF83"/>
              <x14:axisColor rgb="FF000000"/>
            </x14:dataBar>
          </x14:cfRule>
          <x14:cfRule type="dataBar" id="{DA13595E-2863-3149-B06A-B76B7E93F208}">
            <x14:dataBar minLength="0" maxLength="100" gradient="0">
              <x14:cfvo type="autoMin"/>
              <x14:cfvo type="autoMax"/>
              <x14:negativeFillColor rgb="FF00B050"/>
              <x14:axisColor rgb="FF000000"/>
            </x14:dataBar>
          </x14:cfRule>
          <xm:sqref>K69:K75</xm:sqref>
        </x14:conditionalFormatting>
        <x14:conditionalFormatting xmlns:xm="http://schemas.microsoft.com/office/excel/2006/main">
          <x14:cfRule type="dataBar" id="{D5C734AD-EDF8-1B47-8E29-48A4A16B3793}">
            <x14:dataBar minLength="0" maxLength="100" gradient="0">
              <x14:cfvo type="autoMin"/>
              <x14:cfvo type="autoMax"/>
              <x14:negativeFillColor rgb="FFFF0000"/>
              <x14:axisColor rgb="FF000000"/>
            </x14:dataBar>
          </x14:cfRule>
          <x14:cfRule type="dataBar" id="{893B89A3-FD04-4F43-84B0-02B3FAFB92CD}">
            <x14:dataBar minLength="0" maxLength="100" gradient="0">
              <x14:cfvo type="autoMin"/>
              <x14:cfvo type="autoMax"/>
              <x14:negativeFillColor rgb="FFA3FF83"/>
              <x14:axisColor rgb="FF000000"/>
            </x14:dataBar>
          </x14:cfRule>
          <x14:cfRule type="dataBar" id="{1D704405-490A-5E4F-9993-D3B6582D2330}">
            <x14:dataBar minLength="0" maxLength="100" gradient="0">
              <x14:cfvo type="autoMin"/>
              <x14:cfvo type="autoMax"/>
              <x14:negativeFillColor rgb="FF00B050"/>
              <x14:axisColor rgb="FF000000"/>
            </x14:dataBar>
          </x14:cfRule>
          <xm:sqref>K77:K79</xm:sqref>
        </x14:conditionalFormatting>
        <x14:conditionalFormatting xmlns:xm="http://schemas.microsoft.com/office/excel/2006/main">
          <x14:cfRule type="dataBar" id="{785442FE-439C-FD41-800B-7A17C4C7ED0F}">
            <x14:dataBar minLength="0" maxLength="100" gradient="0">
              <x14:cfvo type="autoMin"/>
              <x14:cfvo type="autoMax"/>
              <x14:negativeFillColor rgb="FFFF0000"/>
              <x14:axisColor rgb="FF000000"/>
            </x14:dataBar>
          </x14:cfRule>
          <x14:cfRule type="dataBar" id="{38B8B267-599E-9947-AF67-32B586D62335}">
            <x14:dataBar minLength="0" maxLength="100" gradient="0">
              <x14:cfvo type="autoMin"/>
              <x14:cfvo type="autoMax"/>
              <x14:negativeFillColor rgb="FFA3FF83"/>
              <x14:axisColor rgb="FF000000"/>
            </x14:dataBar>
          </x14:cfRule>
          <x14:cfRule type="dataBar" id="{7A715FCE-6A61-8341-A9BA-D57CEEF9C1F4}">
            <x14:dataBar minLength="0" maxLength="100" gradient="0">
              <x14:cfvo type="autoMin"/>
              <x14:cfvo type="autoMax"/>
              <x14:negativeFillColor rgb="FF00B050"/>
              <x14:axisColor rgb="FF000000"/>
            </x14:dataBar>
          </x14:cfRule>
          <xm:sqref>K81:K90</xm:sqref>
        </x14:conditionalFormatting>
        <x14:conditionalFormatting xmlns:xm="http://schemas.microsoft.com/office/excel/2006/main">
          <x14:cfRule type="dataBar" id="{80230E5A-1021-2B45-9419-B5BC9C4C3CBF}">
            <x14:dataBar minLength="0" maxLength="100" gradient="0">
              <x14:cfvo type="autoMin"/>
              <x14:cfvo type="autoMax"/>
              <x14:negativeFillColor rgb="FFFF0000"/>
              <x14:axisColor rgb="FF000000"/>
            </x14:dataBar>
          </x14:cfRule>
          <x14:cfRule type="dataBar" id="{3F1DFF0D-5B63-AE46-A31C-0492B13405C1}">
            <x14:dataBar minLength="0" maxLength="100" gradient="0">
              <x14:cfvo type="autoMin"/>
              <x14:cfvo type="autoMax"/>
              <x14:negativeFillColor rgb="FFA3FF83"/>
              <x14:axisColor rgb="FF000000"/>
            </x14:dataBar>
          </x14:cfRule>
          <x14:cfRule type="dataBar" id="{D744E053-A6C7-4547-8CE1-A00E62D497DF}">
            <x14:dataBar minLength="0" maxLength="100" gradient="0">
              <x14:cfvo type="autoMin"/>
              <x14:cfvo type="autoMax"/>
              <x14:negativeFillColor rgb="FF00B050"/>
              <x14:axisColor rgb="FF000000"/>
            </x14:dataBar>
          </x14:cfRule>
          <xm:sqref>K92:K125</xm:sqref>
        </x14:conditionalFormatting>
        <x14:conditionalFormatting xmlns:xm="http://schemas.microsoft.com/office/excel/2006/main">
          <x14:cfRule type="dataBar" id="{5906EAC2-34C1-B849-A3AF-6E83BB49FCA7}">
            <x14:dataBar minLength="0" maxLength="100" gradient="0">
              <x14:cfvo type="autoMin"/>
              <x14:cfvo type="autoMax"/>
              <x14:negativeFillColor rgb="FF00B050"/>
              <x14:axisColor rgb="FF000000"/>
            </x14:dataBar>
          </x14:cfRule>
          <xm:sqref>K127:K160</xm:sqref>
        </x14:conditionalFormatting>
        <x14:conditionalFormatting xmlns:xm="http://schemas.microsoft.com/office/excel/2006/main">
          <x14:cfRule type="dataBar" id="{BDCF7E73-54C6-0E48-85E4-A98906A0FA8D}">
            <x14:dataBar minLength="0" maxLength="100" gradient="0">
              <x14:cfvo type="autoMin"/>
              <x14:cfvo type="autoMax"/>
              <x14:negativeFillColor rgb="FFA3FF83"/>
              <x14:axisColor rgb="FF000000"/>
            </x14:dataBar>
          </x14:cfRule>
          <x14:cfRule type="dataBar" id="{13BBDD42-6E4C-5D49-8B77-024E5582703A}">
            <x14:dataBar minLength="0" maxLength="100" gradient="0">
              <x14:cfvo type="autoMin"/>
              <x14:cfvo type="autoMax"/>
              <x14:negativeFillColor rgb="FFFF0000"/>
              <x14:axisColor rgb="FF000000"/>
            </x14:dataBar>
          </x14:cfRule>
          <xm:sqref>K162:K221</xm:sqref>
        </x14:conditionalFormatting>
        <x14:conditionalFormatting xmlns:xm="http://schemas.microsoft.com/office/excel/2006/main">
          <x14:cfRule type="dataBar" id="{1C087490-9A9E-2F45-8981-9BA1F31E1538}">
            <x14:dataBar minLength="0" maxLength="100" gradient="0">
              <x14:cfvo type="autoMin"/>
              <x14:cfvo type="autoMax"/>
              <x14:negativeFillColor rgb="FFFF0000"/>
              <x14:axisColor rgb="FF000000"/>
            </x14:dataBar>
          </x14:cfRule>
          <x14:cfRule type="dataBar" id="{EA5B580A-237B-874C-BE14-3C9C65E61DDA}">
            <x14:dataBar minLength="0" maxLength="100" gradient="0">
              <x14:cfvo type="autoMin"/>
              <x14:cfvo type="autoMax"/>
              <x14:negativeFillColor rgb="FFA3FF83"/>
              <x14:axisColor rgb="FF000000"/>
            </x14:dataBar>
          </x14:cfRule>
          <x14:cfRule type="dataBar" id="{E060C629-07BF-0747-B429-8AA47B09A7A5}">
            <x14:dataBar minLength="0" maxLength="100" gradient="0">
              <x14:cfvo type="autoMin"/>
              <x14:cfvo type="autoMax"/>
              <x14:negativeFillColor rgb="FF00B050"/>
              <x14:axisColor rgb="FF000000"/>
            </x14:dataBar>
          </x14:cfRule>
          <xm:sqref>K223</xm:sqref>
        </x14:conditionalFormatting>
        <x14:conditionalFormatting xmlns:xm="http://schemas.microsoft.com/office/excel/2006/main">
          <x14:cfRule type="dataBar" id="{F67465F1-332E-504C-8F78-AE7A48C91396}">
            <x14:dataBar minLength="0" maxLength="100" gradient="0">
              <x14:cfvo type="autoMin"/>
              <x14:cfvo type="autoMax"/>
              <x14:negativeFillColor rgb="FFFF0000"/>
              <x14:axisColor rgb="FF000000"/>
            </x14:dataBar>
          </x14:cfRule>
          <x14:cfRule type="dataBar" id="{64D13362-1F68-8746-A6DE-5E3B4B7BA891}">
            <x14:dataBar minLength="0" maxLength="100" gradient="0">
              <x14:cfvo type="autoMin"/>
              <x14:cfvo type="autoMax"/>
              <x14:negativeFillColor rgb="FFA3FF83"/>
              <x14:axisColor rgb="FF000000"/>
            </x14:dataBar>
          </x14:cfRule>
          <x14:cfRule type="dataBar" id="{7AF00E10-9848-1448-B0C0-9C6B604ABD15}">
            <x14:dataBar minLength="0" maxLength="100" gradient="0">
              <x14:cfvo type="autoMin"/>
              <x14:cfvo type="autoMax"/>
              <x14:negativeFillColor rgb="FF00B050"/>
              <x14:axisColor rgb="FF000000"/>
            </x14:dataBar>
          </x14:cfRule>
          <xm:sqref>K225:K228</xm:sqref>
        </x14:conditionalFormatting>
        <x14:conditionalFormatting xmlns:xm="http://schemas.microsoft.com/office/excel/2006/main">
          <x14:cfRule type="dataBar" id="{FFC7507E-F156-4840-8706-818D590D6E00}">
            <x14:dataBar minLength="0" maxLength="100" gradient="0">
              <x14:cfvo type="autoMin"/>
              <x14:cfvo type="autoMax"/>
              <x14:negativeFillColor rgb="FFFF0000"/>
              <x14:axisColor rgb="FF000000"/>
            </x14:dataBar>
          </x14:cfRule>
          <x14:cfRule type="dataBar" id="{C6F0E95E-C339-C14B-8F33-029C9A307A28}">
            <x14:dataBar minLength="0" maxLength="100" gradient="0">
              <x14:cfvo type="autoMin"/>
              <x14:cfvo type="autoMax"/>
              <x14:negativeFillColor rgb="FFA3FF83"/>
              <x14:axisColor rgb="FF000000"/>
            </x14:dataBar>
          </x14:cfRule>
          <x14:cfRule type="dataBar" id="{4A1E45F5-830C-7945-BAC7-9E9D1B509E55}">
            <x14:dataBar minLength="0" maxLength="100" gradient="0">
              <x14:cfvo type="autoMin"/>
              <x14:cfvo type="autoMax"/>
              <x14:negativeFillColor rgb="FF00B050"/>
              <x14:axisColor rgb="FF000000"/>
            </x14:dataBar>
          </x14:cfRule>
          <xm:sqref>K230:K252</xm:sqref>
        </x14:conditionalFormatting>
        <x14:conditionalFormatting xmlns:xm="http://schemas.microsoft.com/office/excel/2006/main">
          <x14:cfRule type="dataBar" id="{6E4CD133-D1A1-694F-9E2B-B8EC62E3264E}">
            <x14:dataBar minLength="0" maxLength="100" gradient="0">
              <x14:cfvo type="autoMin"/>
              <x14:cfvo type="autoMax"/>
              <x14:negativeFillColor rgb="FFFF0000"/>
              <x14:axisColor rgb="FF000000"/>
            </x14:dataBar>
          </x14:cfRule>
          <x14:cfRule type="dataBar" id="{F6BF1464-6029-5C49-ABD4-681DBE19B359}">
            <x14:dataBar minLength="0" maxLength="100" gradient="0">
              <x14:cfvo type="autoMin"/>
              <x14:cfvo type="autoMax"/>
              <x14:negativeFillColor rgb="FFA3FF83"/>
              <x14:axisColor rgb="FF000000"/>
            </x14:dataBar>
          </x14:cfRule>
          <x14:cfRule type="dataBar" id="{FA5861DA-E9BB-A140-B242-5E94CB7AA234}">
            <x14:dataBar minLength="0" maxLength="100" gradient="0">
              <x14:cfvo type="autoMin"/>
              <x14:cfvo type="autoMax"/>
              <x14:negativeFillColor rgb="FF00B050"/>
              <x14:axisColor rgb="FF000000"/>
            </x14:dataBar>
          </x14:cfRule>
          <xm:sqref>K254:K264</xm:sqref>
        </x14:conditionalFormatting>
        <x14:conditionalFormatting xmlns:xm="http://schemas.microsoft.com/office/excel/2006/main">
          <x14:cfRule type="dataBar" id="{2E4E44E5-E344-D341-AC0A-02C5AC919C77}">
            <x14:dataBar minLength="0" maxLength="100" gradient="0">
              <x14:cfvo type="autoMin"/>
              <x14:cfvo type="autoMax"/>
              <x14:negativeFillColor rgb="FFFF0000"/>
              <x14:axisColor rgb="FF000000"/>
            </x14:dataBar>
          </x14:cfRule>
          <x14:cfRule type="dataBar" id="{F510C359-557F-5047-88CF-A7407277444A}">
            <x14:dataBar minLength="0" maxLength="100" gradient="0">
              <x14:cfvo type="autoMin"/>
              <x14:cfvo type="autoMax"/>
              <x14:negativeFillColor rgb="FFA3FF83"/>
              <x14:axisColor rgb="FF000000"/>
            </x14:dataBar>
          </x14:cfRule>
          <x14:cfRule type="dataBar" id="{CB33258C-7C6A-FB46-8724-0D5E76F63E8A}">
            <x14:dataBar minLength="0" maxLength="100" gradient="0">
              <x14:cfvo type="autoMin"/>
              <x14:cfvo type="autoMax"/>
              <x14:negativeFillColor rgb="FF00B050"/>
              <x14:axisColor rgb="FF000000"/>
            </x14:dataBar>
          </x14:cfRule>
          <xm:sqref>K266:K271</xm:sqref>
        </x14:conditionalFormatting>
        <x14:conditionalFormatting xmlns:xm="http://schemas.microsoft.com/office/excel/2006/main">
          <x14:cfRule type="dataBar" id="{706B3DAC-5BE1-7747-BA99-2B8734D21C93}">
            <x14:dataBar minLength="0" maxLength="100" gradient="0">
              <x14:cfvo type="autoMin"/>
              <x14:cfvo type="autoMax"/>
              <x14:negativeFillColor rgb="FFFF0000"/>
              <x14:axisColor rgb="FF000000"/>
            </x14:dataBar>
          </x14:cfRule>
          <x14:cfRule type="dataBar" id="{8A35BE5A-9551-1F4A-9BF8-EC86AFFC8160}">
            <x14:dataBar minLength="0" maxLength="100" gradient="0">
              <x14:cfvo type="autoMin"/>
              <x14:cfvo type="autoMax"/>
              <x14:negativeFillColor rgb="FFA3FF83"/>
              <x14:axisColor rgb="FF000000"/>
            </x14:dataBar>
          </x14:cfRule>
          <x14:cfRule type="dataBar" id="{6636A397-0FA5-A946-B6EF-8FD1CA487A15}">
            <x14:dataBar minLength="0" maxLength="100" gradient="0">
              <x14:cfvo type="autoMin"/>
              <x14:cfvo type="autoMax"/>
              <x14:negativeFillColor rgb="FF00B050"/>
              <x14:axisColor rgb="FF000000"/>
            </x14:dataBar>
          </x14:cfRule>
          <xm:sqref>K273:K275</xm:sqref>
        </x14:conditionalFormatting>
        <x14:conditionalFormatting xmlns:xm="http://schemas.microsoft.com/office/excel/2006/main">
          <x14:cfRule type="dataBar" id="{E8748EBB-E228-774B-94F9-9DA05DFDEC79}">
            <x14:dataBar minLength="0" maxLength="100" gradient="0">
              <x14:cfvo type="autoMin"/>
              <x14:cfvo type="autoMax"/>
              <x14:negativeFillColor rgb="FFFF0000"/>
              <x14:axisColor rgb="FF000000"/>
            </x14:dataBar>
          </x14:cfRule>
          <x14:cfRule type="dataBar" id="{83AD8F4E-EBA9-824B-BE86-3A45C8970B10}">
            <x14:dataBar minLength="0" maxLength="100" gradient="0">
              <x14:cfvo type="autoMin"/>
              <x14:cfvo type="autoMax"/>
              <x14:negativeFillColor rgb="FFA3FF83"/>
              <x14:axisColor rgb="FF000000"/>
            </x14:dataBar>
          </x14:cfRule>
          <x14:cfRule type="dataBar" id="{00D5F6AB-0E71-834C-A34A-5DF487C5D47F}">
            <x14:dataBar minLength="0" maxLength="100" gradient="0">
              <x14:cfvo type="autoMin"/>
              <x14:cfvo type="autoMax"/>
              <x14:negativeFillColor rgb="FF00B050"/>
              <x14:axisColor rgb="FF000000"/>
            </x14:dataBar>
          </x14:cfRule>
          <xm:sqref>K277:K280</xm:sqref>
        </x14:conditionalFormatting>
        <x14:conditionalFormatting xmlns:xm="http://schemas.microsoft.com/office/excel/2006/main">
          <x14:cfRule type="dataBar" id="{1A995596-BEA9-D84F-ABFF-A0EBE8980D21}">
            <x14:dataBar minLength="0" maxLength="100" gradient="0">
              <x14:cfvo type="autoMin"/>
              <x14:cfvo type="autoMax"/>
              <x14:negativeFillColor rgb="FFFF0000"/>
              <x14:axisColor rgb="FF000000"/>
            </x14:dataBar>
          </x14:cfRule>
          <x14:cfRule type="dataBar" id="{FEBC2108-8236-C941-B434-678473FC9C3C}">
            <x14:dataBar minLength="0" maxLength="100" gradient="0">
              <x14:cfvo type="autoMin"/>
              <x14:cfvo type="autoMax"/>
              <x14:negativeFillColor rgb="FFA3FF83"/>
              <x14:axisColor rgb="FF000000"/>
            </x14:dataBar>
          </x14:cfRule>
          <x14:cfRule type="dataBar" id="{EA189F4A-76E4-FD49-98D1-A20B27C7C78D}">
            <x14:dataBar minLength="0" maxLength="100" gradient="0">
              <x14:cfvo type="autoMin"/>
              <x14:cfvo type="autoMax"/>
              <x14:negativeFillColor rgb="FF00B050"/>
              <x14:axisColor rgb="FF000000"/>
            </x14:dataBar>
          </x14:cfRule>
          <xm:sqref>K282:K297</xm:sqref>
        </x14:conditionalFormatting>
        <x14:conditionalFormatting xmlns:xm="http://schemas.microsoft.com/office/excel/2006/main">
          <x14:cfRule type="dataBar" id="{F5DA60F3-07CB-3F46-AE00-805D79A8D6AD}">
            <x14:dataBar minLength="0" maxLength="100" gradient="0">
              <x14:cfvo type="autoMin"/>
              <x14:cfvo type="autoMax"/>
              <x14:negativeFillColor rgb="FFFF0000"/>
              <x14:axisColor rgb="FF000000"/>
            </x14:dataBar>
          </x14:cfRule>
          <x14:cfRule type="dataBar" id="{016F9CA6-BB7C-824C-B996-FA92C89E5703}">
            <x14:dataBar minLength="0" maxLength="100" gradient="0">
              <x14:cfvo type="autoMin"/>
              <x14:cfvo type="autoMax"/>
              <x14:negativeFillColor rgb="FFA3FF83"/>
              <x14:axisColor rgb="FF000000"/>
            </x14:dataBar>
          </x14:cfRule>
          <x14:cfRule type="dataBar" id="{9A43BFD7-937C-6F48-BD98-FA6F22C8FFE2}">
            <x14:dataBar minLength="0" maxLength="100" gradient="0">
              <x14:cfvo type="autoMin"/>
              <x14:cfvo type="autoMax"/>
              <x14:negativeFillColor rgb="FF00B050"/>
              <x14:axisColor rgb="FF000000"/>
            </x14:dataBar>
          </x14:cfRule>
          <xm:sqref>K299:K313</xm:sqref>
        </x14:conditionalFormatting>
        <x14:conditionalFormatting xmlns:xm="http://schemas.microsoft.com/office/excel/2006/main">
          <x14:cfRule type="dataBar" id="{12803AB0-A8D0-8D41-A38D-43771F8C02C2}">
            <x14:dataBar minLength="0" maxLength="100" gradient="0">
              <x14:cfvo type="autoMin"/>
              <x14:cfvo type="autoMax"/>
              <x14:negativeFillColor rgb="FFFF0000"/>
              <x14:axisColor rgb="FF000000"/>
            </x14:dataBar>
          </x14:cfRule>
          <x14:cfRule type="dataBar" id="{5558407F-890F-6F4A-877B-E5D1341E0991}">
            <x14:dataBar minLength="0" maxLength="100" gradient="0">
              <x14:cfvo type="autoMin"/>
              <x14:cfvo type="autoMax"/>
              <x14:negativeFillColor rgb="FFA3FF83"/>
              <x14:axisColor rgb="FF000000"/>
            </x14:dataBar>
          </x14:cfRule>
          <x14:cfRule type="dataBar" id="{7A6C7ACF-A340-8346-A665-AB344552531B}">
            <x14:dataBar minLength="0" maxLength="100" gradient="0">
              <x14:cfvo type="autoMin"/>
              <x14:cfvo type="autoMax"/>
              <x14:negativeFillColor rgb="FF00B050"/>
              <x14:axisColor rgb="FF000000"/>
            </x14:dataBar>
          </x14:cfRule>
          <xm:sqref>K316:K318</xm:sqref>
        </x14:conditionalFormatting>
        <x14:conditionalFormatting xmlns:xm="http://schemas.microsoft.com/office/excel/2006/main">
          <x14:cfRule type="dataBar" id="{366F6B72-9163-BD4F-A8E1-E5A6CE3912FC}">
            <x14:dataBar minLength="0" maxLength="100" gradient="0">
              <x14:cfvo type="autoMin"/>
              <x14:cfvo type="autoMax"/>
              <x14:negativeFillColor rgb="FFFF0000"/>
              <x14:axisColor rgb="FF000000"/>
            </x14:dataBar>
          </x14:cfRule>
          <x14:cfRule type="dataBar" id="{52EA5225-9710-3140-9F1F-2464893EFB81}">
            <x14:dataBar minLength="0" maxLength="100" gradient="0">
              <x14:cfvo type="autoMin"/>
              <x14:cfvo type="autoMax"/>
              <x14:negativeFillColor rgb="FFA3FF83"/>
              <x14:axisColor rgb="FF000000"/>
            </x14:dataBar>
          </x14:cfRule>
          <x14:cfRule type="dataBar" id="{C5EE3904-1A85-1849-A9FF-29D9E3EFA6D9}">
            <x14:dataBar minLength="0" maxLength="100" gradient="0">
              <x14:cfvo type="autoMin"/>
              <x14:cfvo type="autoMax"/>
              <x14:negativeFillColor rgb="FF00B050"/>
              <x14:axisColor rgb="FF000000"/>
            </x14:dataBar>
          </x14:cfRule>
          <xm:sqref>K320:K321</xm:sqref>
        </x14:conditionalFormatting>
        <x14:conditionalFormatting xmlns:xm="http://schemas.microsoft.com/office/excel/2006/main">
          <x14:cfRule type="dataBar" id="{9617F6CF-0623-274C-899B-B774985322FA}">
            <x14:dataBar minLength="0" maxLength="100" gradient="0">
              <x14:cfvo type="autoMin"/>
              <x14:cfvo type="autoMax"/>
              <x14:negativeFillColor rgb="FFFF0000"/>
              <x14:axisColor rgb="FF000000"/>
            </x14:dataBar>
          </x14:cfRule>
          <x14:cfRule type="dataBar" id="{2DEB09EA-20BC-A146-8EF5-F87ED14BF655}">
            <x14:dataBar minLength="0" maxLength="100" gradient="0">
              <x14:cfvo type="autoMin"/>
              <x14:cfvo type="autoMax"/>
              <x14:negativeFillColor rgb="FFA3FF83"/>
              <x14:axisColor rgb="FF000000"/>
            </x14:dataBar>
          </x14:cfRule>
          <x14:cfRule type="dataBar" id="{7732161E-F7DE-1349-BC31-071FA3847D57}">
            <x14:dataBar minLength="0" maxLength="100" gradient="0">
              <x14:cfvo type="autoMin"/>
              <x14:cfvo type="autoMax"/>
              <x14:negativeFillColor rgb="FF00B050"/>
              <x14:axisColor rgb="FF000000"/>
            </x14:dataBar>
          </x14:cfRule>
          <xm:sqref>K323:K326</xm:sqref>
        </x14:conditionalFormatting>
        <x14:conditionalFormatting xmlns:xm="http://schemas.microsoft.com/office/excel/2006/main">
          <x14:cfRule type="dataBar" id="{E42052AE-ACE9-974E-9207-6EEFB0256B67}">
            <x14:dataBar minLength="0" maxLength="100" gradient="0">
              <x14:cfvo type="autoMin"/>
              <x14:cfvo type="autoMax"/>
              <x14:negativeFillColor rgb="FFFF0000"/>
              <x14:axisColor rgb="FF000000"/>
            </x14:dataBar>
          </x14:cfRule>
          <x14:cfRule type="dataBar" id="{8B236F42-3C7F-F44E-BA24-BE72326EA469}">
            <x14:dataBar minLength="0" maxLength="100" gradient="0">
              <x14:cfvo type="autoMin"/>
              <x14:cfvo type="autoMax"/>
              <x14:negativeFillColor rgb="FFA3FF83"/>
              <x14:axisColor rgb="FF000000"/>
            </x14:dataBar>
          </x14:cfRule>
          <x14:cfRule type="dataBar" id="{E2E35169-FAE8-8242-A45E-2760F0F5106B}">
            <x14:dataBar minLength="0" maxLength="100" gradient="0">
              <x14:cfvo type="autoMin"/>
              <x14:cfvo type="autoMax"/>
              <x14:negativeFillColor rgb="FF00B050"/>
              <x14:axisColor rgb="FF000000"/>
            </x14:dataBar>
          </x14:cfRule>
          <xm:sqref>K328:K329</xm:sqref>
        </x14:conditionalFormatting>
        <x14:conditionalFormatting xmlns:xm="http://schemas.microsoft.com/office/excel/2006/main">
          <x14:cfRule type="dataBar" id="{9CC041EC-E232-0546-9AB1-0B59E9AD6B24}">
            <x14:dataBar minLength="0" maxLength="100" gradient="0">
              <x14:cfvo type="autoMin"/>
              <x14:cfvo type="autoMax"/>
              <x14:negativeFillColor rgb="FFFF0000"/>
              <x14:axisColor rgb="FF000000"/>
            </x14:dataBar>
          </x14:cfRule>
          <x14:cfRule type="dataBar" id="{2073ADE8-5911-2645-B9DC-DE5B69465015}">
            <x14:dataBar minLength="0" maxLength="100" gradient="0">
              <x14:cfvo type="autoMin"/>
              <x14:cfvo type="autoMax"/>
              <x14:negativeFillColor rgb="FFA3FF83"/>
              <x14:axisColor rgb="FF000000"/>
            </x14:dataBar>
          </x14:cfRule>
          <x14:cfRule type="dataBar" id="{564DAB53-C76C-0D48-B9AF-8F242B06750A}">
            <x14:dataBar minLength="0" maxLength="100" gradient="0">
              <x14:cfvo type="autoMin"/>
              <x14:cfvo type="autoMax"/>
              <x14:negativeFillColor rgb="FF00B050"/>
              <x14:axisColor rgb="FF000000"/>
            </x14:dataBar>
          </x14:cfRule>
          <xm:sqref>K331:K333</xm:sqref>
        </x14:conditionalFormatting>
        <x14:conditionalFormatting xmlns:xm="http://schemas.microsoft.com/office/excel/2006/main">
          <x14:cfRule type="dataBar" id="{8378E69D-BC30-F846-A96C-604C86017A41}">
            <x14:dataBar minLength="0" maxLength="100" gradient="0">
              <x14:cfvo type="autoMin"/>
              <x14:cfvo type="autoMax"/>
              <x14:negativeFillColor rgb="FFA3FF83"/>
              <x14:axisColor rgb="FF000000"/>
            </x14:dataBar>
          </x14:cfRule>
          <x14:cfRule type="dataBar" id="{0FE5630C-E363-E245-99ED-044F4B9FF4E3}">
            <x14:dataBar minLength="0" maxLength="100" gradient="0">
              <x14:cfvo type="autoMin"/>
              <x14:cfvo type="autoMax"/>
              <x14:negativeFillColor rgb="FF00B050"/>
              <x14:axisColor rgb="FF000000"/>
            </x14:dataBar>
          </x14:cfRule>
          <x14:cfRule type="dataBar" id="{1F83D4DF-7E6E-9E4D-9103-62FA21B8518D}">
            <x14:dataBar minLength="0" maxLength="100" gradient="0">
              <x14:cfvo type="autoMin"/>
              <x14:cfvo type="autoMax"/>
              <x14:negativeFillColor rgb="FFFF0000"/>
              <x14:axisColor rgb="FF000000"/>
            </x14:dataBar>
          </x14:cfRule>
          <xm:sqref>K335:K342</xm:sqref>
        </x14:conditionalFormatting>
        <x14:conditionalFormatting xmlns:xm="http://schemas.microsoft.com/office/excel/2006/main">
          <x14:cfRule type="dataBar" id="{0D0E0885-3068-DF43-A191-2475685676AD}">
            <x14:dataBar minLength="0" maxLength="100" gradient="0">
              <x14:cfvo type="autoMin"/>
              <x14:cfvo type="autoMax"/>
              <x14:negativeFillColor rgb="FFFF0000"/>
              <x14:axisColor rgb="FF000000"/>
            </x14:dataBar>
          </x14:cfRule>
          <x14:cfRule type="dataBar" id="{7990C25D-CAC2-2B43-A0E8-BF1D81162F1E}">
            <x14:dataBar minLength="0" maxLength="100" gradient="0">
              <x14:cfvo type="autoMin"/>
              <x14:cfvo type="autoMax"/>
              <x14:negativeFillColor rgb="FF00B050"/>
              <x14:axisColor rgb="FF000000"/>
            </x14:dataBar>
          </x14:cfRule>
          <x14:cfRule type="dataBar" id="{F43A35F7-6117-B542-95F4-498E55C5ACFF}">
            <x14:dataBar minLength="0" maxLength="100" gradient="0">
              <x14:cfvo type="autoMin"/>
              <x14:cfvo type="autoMax"/>
              <x14:negativeFillColor rgb="FFA3FF83"/>
              <x14:axisColor rgb="FF000000"/>
            </x14:dataBar>
          </x14:cfRule>
          <xm:sqref>K344:K347</xm:sqref>
        </x14:conditionalFormatting>
        <x14:conditionalFormatting xmlns:xm="http://schemas.microsoft.com/office/excel/2006/main">
          <x14:cfRule type="dataBar" id="{A14C18B3-F162-BC4B-B0C7-B1654994BF37}">
            <x14:dataBar minLength="0" maxLength="100" gradient="0">
              <x14:cfvo type="autoMin"/>
              <x14:cfvo type="autoMax"/>
              <x14:negativeFillColor rgb="FFFF0000"/>
              <x14:axisColor rgb="FF000000"/>
            </x14:dataBar>
          </x14:cfRule>
          <x14:cfRule type="dataBar" id="{00CCB732-C5E6-AD47-940F-2DFC090E207E}">
            <x14:dataBar minLength="0" maxLength="100" gradient="0">
              <x14:cfvo type="autoMin"/>
              <x14:cfvo type="autoMax"/>
              <x14:negativeFillColor rgb="FFA3FF83"/>
              <x14:axisColor rgb="FF000000"/>
            </x14:dataBar>
          </x14:cfRule>
          <x14:cfRule type="dataBar" id="{2E1E98BA-3F4D-8648-A4A1-8248C224230B}">
            <x14:dataBar minLength="0" maxLength="100" gradient="0">
              <x14:cfvo type="autoMin"/>
              <x14:cfvo type="autoMax"/>
              <x14:negativeFillColor rgb="FF00B050"/>
              <x14:axisColor rgb="FF000000"/>
            </x14:dataBar>
          </x14:cfRule>
          <xm:sqref>K350:K372</xm:sqref>
        </x14:conditionalFormatting>
        <x14:conditionalFormatting xmlns:xm="http://schemas.microsoft.com/office/excel/2006/main">
          <x14:cfRule type="dataBar" id="{D477290B-E9E1-634D-AFB9-487A4BA8575F}">
            <x14:dataBar minLength="0" maxLength="100" gradient="0">
              <x14:cfvo type="autoMin"/>
              <x14:cfvo type="autoMax"/>
              <x14:negativeFillColor rgb="FFFF0000"/>
              <x14:axisColor rgb="FF000000"/>
            </x14:dataBar>
          </x14:cfRule>
          <x14:cfRule type="dataBar" id="{E895AFC3-865B-734B-8704-8511057F5931}">
            <x14:dataBar minLength="0" maxLength="100" gradient="0">
              <x14:cfvo type="autoMin"/>
              <x14:cfvo type="autoMax"/>
              <x14:negativeFillColor rgb="FFA3FF83"/>
              <x14:axisColor rgb="FF000000"/>
            </x14:dataBar>
          </x14:cfRule>
          <x14:cfRule type="dataBar" id="{0DD3402A-9F0A-984C-9067-59F6E6AD6E64}">
            <x14:dataBar minLength="0" maxLength="100" gradient="0">
              <x14:cfvo type="autoMin"/>
              <x14:cfvo type="autoMax"/>
              <x14:negativeFillColor rgb="FF00B050"/>
              <x14:axisColor rgb="FF000000"/>
            </x14:dataBar>
          </x14:cfRule>
          <xm:sqref>K375:K377</xm:sqref>
        </x14:conditionalFormatting>
        <x14:conditionalFormatting xmlns:xm="http://schemas.microsoft.com/office/excel/2006/main">
          <x14:cfRule type="dataBar" id="{8D3BABF6-FC4A-364C-8484-E5D930304899}">
            <x14:dataBar minLength="0" maxLength="100" gradient="0">
              <x14:cfvo type="autoMin"/>
              <x14:cfvo type="autoMax"/>
              <x14:negativeFillColor rgb="FFFF0000"/>
              <x14:axisColor rgb="FF000000"/>
            </x14:dataBar>
          </x14:cfRule>
          <x14:cfRule type="dataBar" id="{459297A8-849C-6B41-BC81-F68D6177A78D}">
            <x14:dataBar minLength="0" maxLength="100" gradient="0">
              <x14:cfvo type="autoMin"/>
              <x14:cfvo type="autoMax"/>
              <x14:negativeFillColor rgb="FFA3FF83"/>
              <x14:axisColor rgb="FF000000"/>
            </x14:dataBar>
          </x14:cfRule>
          <x14:cfRule type="dataBar" id="{212E43F3-F8E4-4245-903D-D37434C630B5}">
            <x14:dataBar minLength="0" maxLength="100" gradient="0">
              <x14:cfvo type="autoMin"/>
              <x14:cfvo type="autoMax"/>
              <x14:negativeFillColor rgb="FF00B050"/>
              <x14:axisColor rgb="FF000000"/>
            </x14:dataBar>
          </x14:cfRule>
          <xm:sqref>K380:K390</xm:sqref>
        </x14:conditionalFormatting>
        <x14:conditionalFormatting xmlns:xm="http://schemas.microsoft.com/office/excel/2006/main">
          <x14:cfRule type="dataBar" id="{DD48F80C-3309-FE40-8233-EA3B364C471C}">
            <x14:dataBar minLength="0" maxLength="100" gradient="0">
              <x14:cfvo type="autoMin"/>
              <x14:cfvo type="autoMax"/>
              <x14:negativeFillColor rgb="FFFF0000"/>
              <x14:axisColor rgb="FF000000"/>
            </x14:dataBar>
          </x14:cfRule>
          <x14:cfRule type="dataBar" id="{52FCC971-DD07-9F4D-BA44-91CA618233A4}">
            <x14:dataBar minLength="0" maxLength="100" gradient="0">
              <x14:cfvo type="autoMin"/>
              <x14:cfvo type="autoMax"/>
              <x14:negativeFillColor rgb="FFA3FF83"/>
              <x14:axisColor rgb="FF000000"/>
            </x14:dataBar>
          </x14:cfRule>
          <x14:cfRule type="dataBar" id="{0D95033C-22FB-B24A-B7A6-4536038464E0}">
            <x14:dataBar minLength="0" maxLength="100" gradient="0">
              <x14:cfvo type="autoMin"/>
              <x14:cfvo type="autoMax"/>
              <x14:negativeFillColor rgb="FF00B050"/>
              <x14:axisColor rgb="FF000000"/>
            </x14:dataBar>
          </x14:cfRule>
          <xm:sqref>K392:K405</xm:sqref>
        </x14:conditionalFormatting>
        <x14:conditionalFormatting xmlns:xm="http://schemas.microsoft.com/office/excel/2006/main">
          <x14:cfRule type="dataBar" id="{0C07D67F-C881-BB48-BD01-A0A814E30062}">
            <x14:dataBar minLength="0" maxLength="100" gradient="0">
              <x14:cfvo type="autoMin"/>
              <x14:cfvo type="autoMax"/>
              <x14:negativeFillColor rgb="FFFF0000"/>
              <x14:axisColor rgb="FF000000"/>
            </x14:dataBar>
          </x14:cfRule>
          <x14:cfRule type="dataBar" id="{920D6D6D-FFC8-2241-822F-C80C401FB862}">
            <x14:dataBar minLength="0" maxLength="100" gradient="0">
              <x14:cfvo type="autoMin"/>
              <x14:cfvo type="autoMax"/>
              <x14:negativeFillColor rgb="FFA3FF83"/>
              <x14:axisColor rgb="FF000000"/>
            </x14:dataBar>
          </x14:cfRule>
          <x14:cfRule type="dataBar" id="{5B67430C-5D91-764C-ABCB-7F463B9FDA4D}">
            <x14:dataBar minLength="0" maxLength="100" gradient="0">
              <x14:cfvo type="autoMin"/>
              <x14:cfvo type="autoMax"/>
              <x14:negativeFillColor rgb="FF00B050"/>
              <x14:axisColor rgb="FF000000"/>
            </x14:dataBar>
          </x14:cfRule>
          <xm:sqref>K407:K416</xm:sqref>
        </x14:conditionalFormatting>
        <x14:conditionalFormatting xmlns:xm="http://schemas.microsoft.com/office/excel/2006/main">
          <x14:cfRule type="dataBar" id="{CBF4726A-D914-874F-840B-01A29D710A96}">
            <x14:dataBar minLength="0" maxLength="100" gradient="0">
              <x14:cfvo type="autoMin"/>
              <x14:cfvo type="autoMax"/>
              <x14:negativeFillColor rgb="FF00B050"/>
              <x14:axisColor rgb="FF000000"/>
            </x14:dataBar>
          </x14:cfRule>
          <x14:cfRule type="dataBar" id="{BC9F0EC5-9952-BA4E-B718-2F7DB95CE0AF}">
            <x14:dataBar minLength="0" maxLength="100" gradient="0">
              <x14:cfvo type="autoMin"/>
              <x14:cfvo type="autoMax"/>
              <x14:negativeFillColor rgb="FFFF0000"/>
              <x14:axisColor rgb="FF000000"/>
            </x14:dataBar>
          </x14:cfRule>
          <x14:cfRule type="dataBar" id="{C32767FA-1BE8-274D-B867-71AABE32BC33}">
            <x14:dataBar minLength="0" maxLength="100" gradient="0">
              <x14:cfvo type="autoMin"/>
              <x14:cfvo type="autoMax"/>
              <x14:negativeFillColor rgb="FFA3FF83"/>
              <x14:axisColor rgb="FF000000"/>
            </x14:dataBar>
          </x14:cfRule>
          <xm:sqref>K418:K421</xm:sqref>
        </x14:conditionalFormatting>
        <x14:conditionalFormatting xmlns:xm="http://schemas.microsoft.com/office/excel/2006/main">
          <x14:cfRule type="dataBar" id="{B9EA9AAA-2069-6040-AAE2-DC6289539263}">
            <x14:dataBar minLength="0" maxLength="100" gradient="0">
              <x14:cfvo type="autoMin"/>
              <x14:cfvo type="autoMax"/>
              <x14:negativeFillColor rgb="FFFF0000"/>
              <x14:axisColor rgb="FF000000"/>
            </x14:dataBar>
          </x14:cfRule>
          <x14:cfRule type="dataBar" id="{29BB5054-AE17-4A41-BB33-98FBCBA57E08}">
            <x14:dataBar minLength="0" maxLength="100" gradient="0">
              <x14:cfvo type="autoMin"/>
              <x14:cfvo type="autoMax"/>
              <x14:negativeFillColor rgb="FFA3FF83"/>
              <x14:axisColor rgb="FF000000"/>
            </x14:dataBar>
          </x14:cfRule>
          <x14:cfRule type="dataBar" id="{5333FA16-7F6C-1C47-B47B-72371A35C69F}">
            <x14:dataBar minLength="0" maxLength="100" gradient="0">
              <x14:cfvo type="autoMin"/>
              <x14:cfvo type="autoMax"/>
              <x14:negativeFillColor rgb="FF00B050"/>
              <x14:axisColor rgb="FF000000"/>
            </x14:dataBar>
          </x14:cfRule>
          <xm:sqref>K423</xm:sqref>
        </x14:conditionalFormatting>
        <x14:conditionalFormatting xmlns:xm="http://schemas.microsoft.com/office/excel/2006/main">
          <x14:cfRule type="dataBar" id="{887F3784-45C8-C347-8B1C-1F9916F05249}">
            <x14:dataBar minLength="0" maxLength="100" gradient="0">
              <x14:cfvo type="autoMin"/>
              <x14:cfvo type="autoMax"/>
              <x14:negativeFillColor rgb="FFFF0000"/>
              <x14:axisColor rgb="FF000000"/>
            </x14:dataBar>
          </x14:cfRule>
          <x14:cfRule type="dataBar" id="{2867D659-C6E7-484B-987A-23B750E0CCBB}">
            <x14:dataBar minLength="0" maxLength="100" gradient="0">
              <x14:cfvo type="autoMin"/>
              <x14:cfvo type="autoMax"/>
              <x14:negativeFillColor rgb="FFA3FF83"/>
              <x14:axisColor rgb="FF000000"/>
            </x14:dataBar>
          </x14:cfRule>
          <x14:cfRule type="dataBar" id="{D7A6A27B-A160-1441-93D1-80E6AB8F209B}">
            <x14:dataBar minLength="0" maxLength="100" gradient="0">
              <x14:cfvo type="autoMin"/>
              <x14:cfvo type="autoMax"/>
              <x14:negativeFillColor rgb="FF00B050"/>
              <x14:axisColor rgb="FF000000"/>
            </x14:dataBar>
          </x14:cfRule>
          <xm:sqref>K425:K427</xm:sqref>
        </x14:conditionalFormatting>
        <x14:conditionalFormatting xmlns:xm="http://schemas.microsoft.com/office/excel/2006/main">
          <x14:cfRule type="dataBar" id="{38640C3B-E310-2D44-8E05-10B5BE80F8D5}">
            <x14:dataBar minLength="0" maxLength="100" gradient="0">
              <x14:cfvo type="autoMin"/>
              <x14:cfvo type="autoMax"/>
              <x14:negativeFillColor rgb="FFFF0000"/>
              <x14:axisColor rgb="FF000000"/>
            </x14:dataBar>
          </x14:cfRule>
          <x14:cfRule type="dataBar" id="{320B9D63-C64D-CB4D-ADBC-BD7173810D41}">
            <x14:dataBar minLength="0" maxLength="100" gradient="0">
              <x14:cfvo type="autoMin"/>
              <x14:cfvo type="autoMax"/>
              <x14:negativeFillColor rgb="FFA3FF83"/>
              <x14:axisColor rgb="FF000000"/>
            </x14:dataBar>
          </x14:cfRule>
          <x14:cfRule type="dataBar" id="{A9A40483-622E-DC41-B52E-76A226FE2F74}">
            <x14:dataBar minLength="0" maxLength="100" gradient="0">
              <x14:cfvo type="autoMin"/>
              <x14:cfvo type="autoMax"/>
              <x14:negativeFillColor rgb="FF00B050"/>
              <x14:axisColor rgb="FF000000"/>
            </x14:dataBar>
          </x14:cfRule>
          <xm:sqref>K429:K436</xm:sqref>
        </x14:conditionalFormatting>
        <x14:conditionalFormatting xmlns:xm="http://schemas.microsoft.com/office/excel/2006/main">
          <x14:cfRule type="dataBar" id="{110A6238-C9E4-924F-96B3-A0CF6D47E8C6}">
            <x14:dataBar minLength="0" maxLength="100" gradient="0">
              <x14:cfvo type="autoMin"/>
              <x14:cfvo type="autoMax"/>
              <x14:negativeFillColor rgb="FFFF0000"/>
              <x14:axisColor rgb="FF000000"/>
            </x14:dataBar>
          </x14:cfRule>
          <x14:cfRule type="dataBar" id="{931F9210-1689-6C4C-9CB2-7ACEAEF1111D}">
            <x14:dataBar minLength="0" maxLength="100" gradient="0">
              <x14:cfvo type="autoMin"/>
              <x14:cfvo type="autoMax"/>
              <x14:negativeFillColor rgb="FFA3FF83"/>
              <x14:axisColor rgb="FF000000"/>
            </x14:dataBar>
          </x14:cfRule>
          <x14:cfRule type="dataBar" id="{87B21234-808F-284A-960E-1E24755449A6}">
            <x14:dataBar minLength="0" maxLength="100" gradient="0">
              <x14:cfvo type="autoMin"/>
              <x14:cfvo type="autoMax"/>
              <x14:negativeFillColor rgb="FF00B050"/>
              <x14:axisColor rgb="FF000000"/>
            </x14:dataBar>
          </x14:cfRule>
          <xm:sqref>K438:K448</xm:sqref>
        </x14:conditionalFormatting>
        <x14:conditionalFormatting xmlns:xm="http://schemas.microsoft.com/office/excel/2006/main">
          <x14:cfRule type="dataBar" id="{531BB38D-C67D-6A40-AFF3-9EEAA59094AB}">
            <x14:dataBar minLength="0" maxLength="100" gradient="0">
              <x14:cfvo type="autoMin"/>
              <x14:cfvo type="autoMax"/>
              <x14:negativeFillColor rgb="FF00B050"/>
              <x14:axisColor rgb="FF000000"/>
            </x14:dataBar>
          </x14:cfRule>
          <x14:cfRule type="dataBar" id="{FF3DE9A3-7F4E-C849-8C13-200AD368A326}">
            <x14:dataBar minLength="0" maxLength="100" gradient="0">
              <x14:cfvo type="autoMin"/>
              <x14:cfvo type="autoMax"/>
              <x14:negativeFillColor rgb="FFFF0000"/>
              <x14:axisColor rgb="FF000000"/>
            </x14:dataBar>
          </x14:cfRule>
          <x14:cfRule type="dataBar" id="{2530EAEB-5A32-8542-9DE5-A0A52D1B0155}">
            <x14:dataBar minLength="0" maxLength="100" gradient="0">
              <x14:cfvo type="autoMin"/>
              <x14:cfvo type="autoMax"/>
              <x14:negativeFillColor rgb="FFA3FF83"/>
              <x14:axisColor rgb="FF000000"/>
            </x14:dataBar>
          </x14:cfRule>
          <xm:sqref>K450</xm:sqref>
        </x14:conditionalFormatting>
        <x14:conditionalFormatting xmlns:xm="http://schemas.microsoft.com/office/excel/2006/main">
          <x14:cfRule type="dataBar" id="{BC9F58ED-7C27-E249-B9A2-DE1665605F47}">
            <x14:dataBar minLength="0" maxLength="100" gradient="0">
              <x14:cfvo type="autoMin"/>
              <x14:cfvo type="autoMax"/>
              <x14:negativeFillColor rgb="FFA3FF83"/>
              <x14:axisColor rgb="FF000000"/>
            </x14:dataBar>
          </x14:cfRule>
          <x14:cfRule type="dataBar" id="{7C34CC60-98CA-7D4F-ABDA-AF32EB752BEF}">
            <x14:dataBar minLength="0" maxLength="100" gradient="0">
              <x14:cfvo type="autoMin"/>
              <x14:cfvo type="autoMax"/>
              <x14:negativeFillColor rgb="FFFF0000"/>
              <x14:axisColor rgb="FF000000"/>
            </x14:dataBar>
          </x14:cfRule>
          <x14:cfRule type="dataBar" id="{CC6BF2C8-94BA-C443-A611-63EF2DC8462B}">
            <x14:dataBar minLength="0" maxLength="100" gradient="0">
              <x14:cfvo type="autoMin"/>
              <x14:cfvo type="autoMax"/>
              <x14:negativeFillColor rgb="FF00B050"/>
              <x14:axisColor rgb="FF000000"/>
            </x14:dataBar>
          </x14:cfRule>
          <xm:sqref>K452:K454</xm:sqref>
        </x14:conditionalFormatting>
        <x14:conditionalFormatting xmlns:xm="http://schemas.microsoft.com/office/excel/2006/main">
          <x14:cfRule type="dataBar" id="{D4AF4B3A-745F-4C48-8708-7B8C7F6AF2E1}">
            <x14:dataBar minLength="0" maxLength="100" gradient="0">
              <x14:cfvo type="autoMin"/>
              <x14:cfvo type="autoMax"/>
              <x14:negativeFillColor rgb="FFA3FF83"/>
              <x14:axisColor rgb="FF000000"/>
            </x14:dataBar>
          </x14:cfRule>
          <x14:cfRule type="dataBar" id="{55D7B4FA-1636-564F-B640-16E11FCC6658}">
            <x14:dataBar minLength="0" maxLength="100" gradient="0">
              <x14:cfvo type="autoMin"/>
              <x14:cfvo type="autoMax"/>
              <x14:negativeFillColor rgb="FF00B050"/>
              <x14:axisColor rgb="FF000000"/>
            </x14:dataBar>
          </x14:cfRule>
          <x14:cfRule type="dataBar" id="{1061371A-00CA-1043-AC2C-87B24A6E1F2D}">
            <x14:dataBar minLength="0" maxLength="100" gradient="0">
              <x14:cfvo type="autoMin"/>
              <x14:cfvo type="autoMax"/>
              <x14:negativeFillColor rgb="FFFF0000"/>
              <x14:axisColor rgb="FF000000"/>
            </x14:dataBar>
          </x14:cfRule>
          <xm:sqref>K457</xm:sqref>
        </x14:conditionalFormatting>
        <x14:conditionalFormatting xmlns:xm="http://schemas.microsoft.com/office/excel/2006/main">
          <x14:cfRule type="dataBar" id="{25C6D89E-C02A-F940-96C7-CD7201410770}">
            <x14:dataBar minLength="0" maxLength="100" gradient="0">
              <x14:cfvo type="autoMin"/>
              <x14:cfvo type="autoMax"/>
              <x14:negativeFillColor rgb="FFFF0000"/>
              <x14:axisColor rgb="FF000000"/>
            </x14:dataBar>
          </x14:cfRule>
          <x14:cfRule type="dataBar" id="{BBC28BD3-99CC-7245-A78F-F55582508B4B}">
            <x14:dataBar minLength="0" maxLength="100" gradient="0">
              <x14:cfvo type="autoMin"/>
              <x14:cfvo type="autoMax"/>
              <x14:negativeFillColor rgb="FFA3FF83"/>
              <x14:axisColor rgb="FF000000"/>
            </x14:dataBar>
          </x14:cfRule>
          <x14:cfRule type="dataBar" id="{1493DBED-C1F3-D143-8F28-987C1CD051B4}">
            <x14:dataBar minLength="0" maxLength="100" gradient="0">
              <x14:cfvo type="autoMin"/>
              <x14:cfvo type="autoMax"/>
              <x14:negativeFillColor rgb="FF00B050"/>
              <x14:axisColor rgb="FF000000"/>
            </x14:dataBar>
          </x14:cfRule>
          <xm:sqref>K459:K463</xm:sqref>
        </x14:conditionalFormatting>
        <x14:conditionalFormatting xmlns:xm="http://schemas.microsoft.com/office/excel/2006/main">
          <x14:cfRule type="dataBar" id="{C73D390E-55A8-0C41-8A0C-7B22469633AC}">
            <x14:dataBar minLength="0" maxLength="100" gradient="0">
              <x14:cfvo type="autoMin"/>
              <x14:cfvo type="autoMax"/>
              <x14:negativeFillColor rgb="FFFF0000"/>
              <x14:axisColor rgb="FF000000"/>
            </x14:dataBar>
          </x14:cfRule>
          <x14:cfRule type="dataBar" id="{B2D34562-1816-AE42-82CA-20955E647D0F}">
            <x14:dataBar minLength="0" maxLength="100" gradient="0">
              <x14:cfvo type="autoMin"/>
              <x14:cfvo type="autoMax"/>
              <x14:negativeFillColor rgb="FFA3FF83"/>
              <x14:axisColor rgb="FF000000"/>
            </x14:dataBar>
          </x14:cfRule>
          <x14:cfRule type="dataBar" id="{B054E594-BE38-DF4B-B3B1-FF08A8F83BDB}">
            <x14:dataBar minLength="0" maxLength="100" gradient="0">
              <x14:cfvo type="autoMin"/>
              <x14:cfvo type="autoMax"/>
              <x14:negativeFillColor rgb="FF00B050"/>
              <x14:axisColor rgb="FF000000"/>
            </x14:dataBar>
          </x14:cfRule>
          <xm:sqref>K465:K471</xm:sqref>
        </x14:conditionalFormatting>
        <x14:conditionalFormatting xmlns:xm="http://schemas.microsoft.com/office/excel/2006/main">
          <x14:cfRule type="dataBar" id="{BD763D3E-9C6D-E147-8D17-6B56600B57D1}">
            <x14:dataBar minLength="0" maxLength="100" gradient="0">
              <x14:cfvo type="autoMin"/>
              <x14:cfvo type="autoMax"/>
              <x14:negativeFillColor rgb="FFFF0000"/>
              <x14:axisColor rgb="FF000000"/>
            </x14:dataBar>
          </x14:cfRule>
          <x14:cfRule type="dataBar" id="{DE0F4891-65AA-104E-A4A0-96848C37EEBD}">
            <x14:dataBar minLength="0" maxLength="100" gradient="0">
              <x14:cfvo type="autoMin"/>
              <x14:cfvo type="autoMax"/>
              <x14:negativeFillColor rgb="FFA3FF83"/>
              <x14:axisColor rgb="FF000000"/>
            </x14:dataBar>
          </x14:cfRule>
          <x14:cfRule type="dataBar" id="{105B3629-1AAC-AB4A-AC1A-89A08ABCA45F}">
            <x14:dataBar minLength="0" maxLength="100" gradient="0">
              <x14:cfvo type="autoMin"/>
              <x14:cfvo type="autoMax"/>
              <x14:negativeFillColor rgb="FF00B050"/>
              <x14:axisColor rgb="FF000000"/>
            </x14:dataBar>
          </x14:cfRule>
          <xm:sqref>K474:K478</xm:sqref>
        </x14:conditionalFormatting>
        <x14:conditionalFormatting xmlns:xm="http://schemas.microsoft.com/office/excel/2006/main">
          <x14:cfRule type="dataBar" id="{E5C8C784-3186-1441-B6AB-E0EAB2193291}">
            <x14:dataBar minLength="0" maxLength="100" gradient="0">
              <x14:cfvo type="autoMin"/>
              <x14:cfvo type="autoMax"/>
              <x14:negativeFillColor rgb="FF00B050"/>
              <x14:axisColor rgb="FF000000"/>
            </x14:dataBar>
          </x14:cfRule>
          <x14:cfRule type="dataBar" id="{C1DAC994-E79A-804A-9511-7C9C144A7EAB}">
            <x14:dataBar minLength="0" maxLength="100" gradient="0">
              <x14:cfvo type="autoMin"/>
              <x14:cfvo type="autoMax"/>
              <x14:negativeFillColor rgb="FFA3FF83"/>
              <x14:axisColor rgb="FF000000"/>
            </x14:dataBar>
          </x14:cfRule>
          <x14:cfRule type="dataBar" id="{942126BD-4159-F34D-98D6-A084714158CF}">
            <x14:dataBar minLength="0" maxLength="100" gradient="0">
              <x14:cfvo type="autoMin"/>
              <x14:cfvo type="autoMax"/>
              <x14:negativeFillColor rgb="FFFF0000"/>
              <x14:axisColor rgb="FF000000"/>
            </x14:dataBar>
          </x14:cfRule>
          <xm:sqref>K481:K484</xm:sqref>
        </x14:conditionalFormatting>
        <x14:conditionalFormatting xmlns:xm="http://schemas.microsoft.com/office/excel/2006/main">
          <x14:cfRule type="dataBar" id="{BB8A4DE0-A810-1D47-B3C4-F02102CE54A0}">
            <x14:dataBar minLength="0" maxLength="100" gradient="0">
              <x14:cfvo type="autoMin"/>
              <x14:cfvo type="autoMax"/>
              <x14:negativeFillColor rgb="FFFF0000"/>
              <x14:axisColor rgb="FF000000"/>
            </x14:dataBar>
          </x14:cfRule>
          <x14:cfRule type="dataBar" id="{F5F5776D-D856-CE4F-8ECE-60A878226C9A}">
            <x14:dataBar minLength="0" maxLength="100" gradient="0">
              <x14:cfvo type="autoMin"/>
              <x14:cfvo type="autoMax"/>
              <x14:negativeFillColor rgb="FF00B050"/>
              <x14:axisColor rgb="FF000000"/>
            </x14:dataBar>
          </x14:cfRule>
          <x14:cfRule type="dataBar" id="{3C07A51E-811B-A642-9B33-C084E91AEEAD}">
            <x14:dataBar minLength="0" maxLength="100" gradient="0">
              <x14:cfvo type="autoMin"/>
              <x14:cfvo type="autoMax"/>
              <x14:negativeFillColor rgb="FFA3FF83"/>
              <x14:axisColor rgb="FF000000"/>
            </x14:dataBar>
          </x14:cfRule>
          <xm:sqref>K486:K493</xm:sqref>
        </x14:conditionalFormatting>
        <x14:conditionalFormatting xmlns:xm="http://schemas.microsoft.com/office/excel/2006/main">
          <x14:cfRule type="dataBar" id="{C42CBE83-5F76-AD42-806A-D3B070C99F97}">
            <x14:dataBar minLength="0" maxLength="100" gradient="0">
              <x14:cfvo type="autoMin"/>
              <x14:cfvo type="autoMax"/>
              <x14:negativeFillColor rgb="FFFF0000"/>
              <x14:axisColor rgb="FF000000"/>
            </x14:dataBar>
          </x14:cfRule>
          <x14:cfRule type="dataBar" id="{126DBFF7-1CB9-7D4B-8558-4C32ADACF8E0}">
            <x14:dataBar minLength="0" maxLength="100" gradient="0">
              <x14:cfvo type="autoMin"/>
              <x14:cfvo type="autoMax"/>
              <x14:negativeFillColor rgb="FFA3FF83"/>
              <x14:axisColor rgb="FF000000"/>
            </x14:dataBar>
          </x14:cfRule>
          <x14:cfRule type="dataBar" id="{39239EBC-72D1-0040-BF45-F6CEF87A3B9D}">
            <x14:dataBar minLength="0" maxLength="100" gradient="0">
              <x14:cfvo type="autoMin"/>
              <x14:cfvo type="autoMax"/>
              <x14:negativeFillColor rgb="FF00B050"/>
              <x14:axisColor rgb="FF000000"/>
            </x14:dataBar>
          </x14:cfRule>
          <xm:sqref>K495:K552</xm:sqref>
        </x14:conditionalFormatting>
        <x14:conditionalFormatting xmlns:xm="http://schemas.microsoft.com/office/excel/2006/main">
          <x14:cfRule type="dataBar" id="{AC938BC4-4EF8-FE41-A6D4-524C35C893B8}">
            <x14:dataBar minLength="0" maxLength="100" gradient="0">
              <x14:cfvo type="autoMin"/>
              <x14:cfvo type="autoMax"/>
              <x14:negativeFillColor rgb="FFFF0000"/>
              <x14:axisColor rgb="FF000000"/>
            </x14:dataBar>
          </x14:cfRule>
          <x14:cfRule type="dataBar" id="{380AE387-C68F-704C-BD6C-9CC6D4A7730A}">
            <x14:dataBar minLength="0" maxLength="100" gradient="0">
              <x14:cfvo type="autoMin"/>
              <x14:cfvo type="autoMax"/>
              <x14:negativeFillColor rgb="FFA3FF83"/>
              <x14:axisColor rgb="FF000000"/>
            </x14:dataBar>
          </x14:cfRule>
          <x14:cfRule type="dataBar" id="{732522B3-7248-B24F-BCB8-CD6EF9649A2F}">
            <x14:dataBar minLength="0" maxLength="100" gradient="0">
              <x14:cfvo type="autoMin"/>
              <x14:cfvo type="autoMax"/>
              <x14:negativeFillColor rgb="FF00B050"/>
              <x14:axisColor rgb="FF000000"/>
            </x14:dataBar>
          </x14:cfRule>
          <xm:sqref>K554:K557</xm:sqref>
        </x14:conditionalFormatting>
        <x14:conditionalFormatting xmlns:xm="http://schemas.microsoft.com/office/excel/2006/main">
          <x14:cfRule type="dataBar" id="{A96FE75B-554D-5B46-9ED9-FEFD87B3BF16}">
            <x14:dataBar minLength="0" maxLength="100" gradient="0">
              <x14:cfvo type="autoMin"/>
              <x14:cfvo type="autoMax"/>
              <x14:negativeFillColor rgb="FFFF0000"/>
              <x14:axisColor rgb="FF000000"/>
            </x14:dataBar>
          </x14:cfRule>
          <x14:cfRule type="dataBar" id="{5C01C81F-C071-F544-8655-B42A26E97FE7}">
            <x14:dataBar minLength="0" maxLength="100" gradient="0">
              <x14:cfvo type="autoMin"/>
              <x14:cfvo type="autoMax"/>
              <x14:negativeFillColor rgb="FFA3FF83"/>
              <x14:axisColor rgb="FF000000"/>
            </x14:dataBar>
          </x14:cfRule>
          <x14:cfRule type="dataBar" id="{16E35341-5AE0-F34C-B10A-5CDCFD63D3C5}">
            <x14:dataBar minLength="0" maxLength="100" gradient="0">
              <x14:cfvo type="autoMin"/>
              <x14:cfvo type="autoMax"/>
              <x14:negativeFillColor rgb="FF00B050"/>
              <x14:axisColor rgb="FF000000"/>
            </x14:dataBar>
          </x14:cfRule>
          <xm:sqref>K559:K566</xm:sqref>
        </x14:conditionalFormatting>
        <x14:conditionalFormatting xmlns:xm="http://schemas.microsoft.com/office/excel/2006/main">
          <x14:cfRule type="dataBar" id="{886D2136-E9F6-5240-BAC4-A90D773214B3}">
            <x14:dataBar minLength="0" maxLength="100" gradient="0">
              <x14:cfvo type="autoMin"/>
              <x14:cfvo type="autoMax"/>
              <x14:negativeFillColor rgb="FFFF0000"/>
              <x14:axisColor rgb="FF000000"/>
            </x14:dataBar>
          </x14:cfRule>
          <x14:cfRule type="dataBar" id="{F9685714-B3B5-AF4E-A6E1-59CF90274D54}">
            <x14:dataBar minLength="0" maxLength="100" gradient="0">
              <x14:cfvo type="autoMin"/>
              <x14:cfvo type="autoMax"/>
              <x14:negativeFillColor rgb="FFA3FF83"/>
              <x14:axisColor rgb="FF000000"/>
            </x14:dataBar>
          </x14:cfRule>
          <x14:cfRule type="dataBar" id="{B6C596E3-F168-F945-B946-1482833C7E7D}">
            <x14:dataBar minLength="0" maxLength="100" gradient="0">
              <x14:cfvo type="autoMin"/>
              <x14:cfvo type="autoMax"/>
              <x14:negativeFillColor rgb="FF00B050"/>
              <x14:axisColor rgb="FF000000"/>
            </x14:dataBar>
          </x14:cfRule>
          <xm:sqref>K568:K571</xm:sqref>
        </x14:conditionalFormatting>
        <x14:conditionalFormatting xmlns:xm="http://schemas.microsoft.com/office/excel/2006/main">
          <x14:cfRule type="dataBar" id="{70ABF5A1-ECC2-5844-95B8-DE5429066302}">
            <x14:dataBar minLength="0" maxLength="100" gradient="0">
              <x14:cfvo type="autoMin"/>
              <x14:cfvo type="autoMax"/>
              <x14:negativeFillColor rgb="FF00B050"/>
              <x14:axisColor rgb="FF000000"/>
            </x14:dataBar>
          </x14:cfRule>
          <x14:cfRule type="dataBar" id="{FFD2B4AE-BC9F-D74C-9761-3FBB30CD2D69}">
            <x14:dataBar minLength="0" maxLength="100" gradient="0">
              <x14:cfvo type="autoMin"/>
              <x14:cfvo type="autoMax"/>
              <x14:negativeFillColor rgb="FFFF0000"/>
              <x14:axisColor rgb="FF000000"/>
            </x14:dataBar>
          </x14:cfRule>
          <x14:cfRule type="dataBar" id="{B7DA4C6B-E61C-0A4A-80BB-EADF9C35BDDF}">
            <x14:dataBar minLength="0" maxLength="100" gradient="0">
              <x14:cfvo type="autoMin"/>
              <x14:cfvo type="autoMax"/>
              <x14:negativeFillColor rgb="FFA3FF83"/>
              <x14:axisColor rgb="FF000000"/>
            </x14:dataBar>
          </x14:cfRule>
          <xm:sqref>K573:K576</xm:sqref>
        </x14:conditionalFormatting>
        <x14:conditionalFormatting xmlns:xm="http://schemas.microsoft.com/office/excel/2006/main">
          <x14:cfRule type="dataBar" id="{7CCF8604-A5C8-2D4C-AAF2-62F35DE4923B}">
            <x14:dataBar minLength="0" maxLength="100" gradient="0">
              <x14:cfvo type="autoMin"/>
              <x14:cfvo type="autoMax"/>
              <x14:negativeFillColor rgb="FFFF0000"/>
              <x14:axisColor rgb="FF000000"/>
            </x14:dataBar>
          </x14:cfRule>
          <x14:cfRule type="dataBar" id="{122C9F67-B692-FD41-AB5F-5820D22EE623}">
            <x14:dataBar minLength="0" maxLength="100" gradient="0">
              <x14:cfvo type="autoMin"/>
              <x14:cfvo type="autoMax"/>
              <x14:negativeFillColor rgb="FFA3FF83"/>
              <x14:axisColor rgb="FF000000"/>
            </x14:dataBar>
          </x14:cfRule>
          <x14:cfRule type="dataBar" id="{E9389655-620B-F940-92A4-8BFEDF60FC9F}">
            <x14:dataBar minLength="0" maxLength="100" gradient="0">
              <x14:cfvo type="autoMin"/>
              <x14:cfvo type="autoMax"/>
              <x14:negativeFillColor rgb="FF00B050"/>
              <x14:axisColor rgb="FF000000"/>
            </x14:dataBar>
          </x14:cfRule>
          <xm:sqref>K578:K594</xm:sqref>
        </x14:conditionalFormatting>
        <x14:conditionalFormatting xmlns:xm="http://schemas.microsoft.com/office/excel/2006/main">
          <x14:cfRule type="dataBar" id="{90B0677C-71AD-A845-AE83-B14494CE3247}">
            <x14:dataBar minLength="0" maxLength="100" gradient="0">
              <x14:cfvo type="autoMin"/>
              <x14:cfvo type="autoMax"/>
              <x14:negativeFillColor rgb="FFFF0000"/>
              <x14:axisColor rgb="FF000000"/>
            </x14:dataBar>
          </x14:cfRule>
          <x14:cfRule type="dataBar" id="{B6F4F081-3A91-9247-BDDF-3F5D9FD162E7}">
            <x14:dataBar minLength="0" maxLength="100" gradient="0">
              <x14:cfvo type="autoMin"/>
              <x14:cfvo type="autoMax"/>
              <x14:negativeFillColor rgb="FFA3FF83"/>
              <x14:axisColor rgb="FF000000"/>
            </x14:dataBar>
          </x14:cfRule>
          <x14:cfRule type="dataBar" id="{B293CE0C-D21F-1B4B-AC7A-84DBF7866558}">
            <x14:dataBar minLength="0" maxLength="100" gradient="0">
              <x14:cfvo type="autoMin"/>
              <x14:cfvo type="autoMax"/>
              <x14:negativeFillColor rgb="FF00B050"/>
              <x14:axisColor rgb="FF000000"/>
            </x14:dataBar>
          </x14:cfRule>
          <xm:sqref>K596:K599</xm:sqref>
        </x14:conditionalFormatting>
        <x14:conditionalFormatting xmlns:xm="http://schemas.microsoft.com/office/excel/2006/main">
          <x14:cfRule type="dataBar" id="{1BC4E93E-749B-7E41-AC4D-E768FDE75031}">
            <x14:dataBar minLength="0" maxLength="100" gradient="0">
              <x14:cfvo type="autoMin"/>
              <x14:cfvo type="autoMax"/>
              <x14:negativeFillColor rgb="FFFF0000"/>
              <x14:axisColor rgb="FF000000"/>
            </x14:dataBar>
          </x14:cfRule>
          <x14:cfRule type="dataBar" id="{C88FD90B-42DA-CA47-AEE9-29954AFDCFA6}">
            <x14:dataBar minLength="0" maxLength="100" gradient="0">
              <x14:cfvo type="autoMin"/>
              <x14:cfvo type="autoMax"/>
              <x14:negativeFillColor rgb="FFA3FF83"/>
              <x14:axisColor rgb="FF000000"/>
            </x14:dataBar>
          </x14:cfRule>
          <x14:cfRule type="dataBar" id="{553B1953-82F5-7A4D-BD79-393E691CA35D}">
            <x14:dataBar minLength="0" maxLength="100" gradient="0">
              <x14:cfvo type="autoMin"/>
              <x14:cfvo type="autoMax"/>
              <x14:negativeFillColor rgb="FF00B050"/>
              <x14:axisColor rgb="FF000000"/>
            </x14:dataBar>
          </x14:cfRule>
          <xm:sqref>K601:K606</xm:sqref>
        </x14:conditionalFormatting>
        <x14:conditionalFormatting xmlns:xm="http://schemas.microsoft.com/office/excel/2006/main">
          <x14:cfRule type="dataBar" id="{35D1D7EB-3101-6B47-A57D-EF7D444C7938}">
            <x14:dataBar minLength="0" maxLength="100" gradient="0">
              <x14:cfvo type="autoMin"/>
              <x14:cfvo type="autoMax"/>
              <x14:negativeFillColor rgb="FFFF0000"/>
              <x14:axisColor rgb="FF000000"/>
            </x14:dataBar>
          </x14:cfRule>
          <x14:cfRule type="dataBar" id="{295897DF-5F5F-2B4E-A882-7D044661FFFB}">
            <x14:dataBar minLength="0" maxLength="100" gradient="0">
              <x14:cfvo type="autoMin"/>
              <x14:cfvo type="autoMax"/>
              <x14:negativeFillColor rgb="FFA3FF83"/>
              <x14:axisColor rgb="FF000000"/>
            </x14:dataBar>
          </x14:cfRule>
          <x14:cfRule type="dataBar" id="{DE566D61-DDA1-7E47-A7C6-074D03F5F669}">
            <x14:dataBar minLength="0" maxLength="100" gradient="0">
              <x14:cfvo type="autoMin"/>
              <x14:cfvo type="autoMax"/>
              <x14:negativeFillColor rgb="FF00B050"/>
              <x14:axisColor rgb="FF000000"/>
            </x14:dataBar>
          </x14:cfRule>
          <xm:sqref>K608:K611</xm:sqref>
        </x14:conditionalFormatting>
        <x14:conditionalFormatting xmlns:xm="http://schemas.microsoft.com/office/excel/2006/main">
          <x14:cfRule type="dataBar" id="{6B6DDE5D-30CB-AC42-A5BC-02766DE5B594}">
            <x14:dataBar minLength="0" maxLength="100" gradient="0">
              <x14:cfvo type="autoMin"/>
              <x14:cfvo type="autoMax"/>
              <x14:negativeFillColor rgb="FFFF0000"/>
              <x14:axisColor rgb="FF000000"/>
            </x14:dataBar>
          </x14:cfRule>
          <x14:cfRule type="dataBar" id="{79B3DD64-1E17-F947-8B7C-E89E02A66DEF}">
            <x14:dataBar minLength="0" maxLength="100" gradient="0">
              <x14:cfvo type="autoMin"/>
              <x14:cfvo type="autoMax"/>
              <x14:negativeFillColor rgb="FFA3FF83"/>
              <x14:axisColor rgb="FF000000"/>
            </x14:dataBar>
          </x14:cfRule>
          <x14:cfRule type="dataBar" id="{0B456B8D-2728-A449-B951-8B99A5D75866}">
            <x14:dataBar minLength="0" maxLength="100" gradient="0">
              <x14:cfvo type="autoMin"/>
              <x14:cfvo type="autoMax"/>
              <x14:negativeFillColor rgb="FF00B050"/>
              <x14:axisColor rgb="FF000000"/>
            </x14:dataBar>
          </x14:cfRule>
          <xm:sqref>K614:K668</xm:sqref>
        </x14:conditionalFormatting>
        <x14:conditionalFormatting xmlns:xm="http://schemas.microsoft.com/office/excel/2006/main">
          <x14:cfRule type="dataBar" id="{467EC016-5922-3646-98C6-BBC76447A46B}">
            <x14:dataBar minLength="0" maxLength="100" gradient="0">
              <x14:cfvo type="autoMin"/>
              <x14:cfvo type="autoMax"/>
              <x14:negativeFillColor rgb="FFFF0000"/>
              <x14:axisColor rgb="FF000000"/>
            </x14:dataBar>
          </x14:cfRule>
          <x14:cfRule type="dataBar" id="{C22756E4-41E7-824D-B7A5-58B92E71D223}">
            <x14:dataBar minLength="0" maxLength="100" gradient="0">
              <x14:cfvo type="autoMin"/>
              <x14:cfvo type="autoMax"/>
              <x14:negativeFillColor rgb="FFA3FF83"/>
              <x14:axisColor rgb="FF000000"/>
            </x14:dataBar>
          </x14:cfRule>
          <x14:cfRule type="dataBar" id="{31494ADA-AD14-F543-946B-4C25A51CD7FC}">
            <x14:dataBar minLength="0" maxLength="100" gradient="0">
              <x14:cfvo type="autoMin"/>
              <x14:cfvo type="autoMax"/>
              <x14:negativeFillColor rgb="FF00B050"/>
              <x14:axisColor rgb="FF000000"/>
            </x14:dataBar>
          </x14:cfRule>
          <xm:sqref>K670:K680</xm:sqref>
        </x14:conditionalFormatting>
        <x14:conditionalFormatting xmlns:xm="http://schemas.microsoft.com/office/excel/2006/main">
          <x14:cfRule type="dataBar" id="{3E49B19E-6B67-F340-96C5-190E5AACEED9}">
            <x14:dataBar minLength="0" maxLength="100" gradient="0">
              <x14:cfvo type="autoMin"/>
              <x14:cfvo type="autoMax"/>
              <x14:negativeFillColor rgb="FFA3FF83"/>
              <x14:axisColor rgb="FF000000"/>
            </x14:dataBar>
          </x14:cfRule>
          <x14:cfRule type="dataBar" id="{E5716443-3850-2448-A468-312D415569D1}">
            <x14:dataBar minLength="0" maxLength="100" gradient="0">
              <x14:cfvo type="autoMin"/>
              <x14:cfvo type="autoMax"/>
              <x14:negativeFillColor rgb="FF00B050"/>
              <x14:axisColor rgb="FF000000"/>
            </x14:dataBar>
          </x14:cfRule>
          <x14:cfRule type="dataBar" id="{5D666FE6-EEB1-5444-8AF3-84563ABE6E56}">
            <x14:dataBar minLength="0" maxLength="100" gradient="0">
              <x14:cfvo type="autoMin"/>
              <x14:cfvo type="autoMax"/>
              <x14:negativeFillColor rgb="FFFF0000"/>
              <x14:axisColor rgb="FF000000"/>
            </x14:dataBar>
          </x14:cfRule>
          <xm:sqref>K682:K695</xm:sqref>
        </x14:conditionalFormatting>
        <x14:conditionalFormatting xmlns:xm="http://schemas.microsoft.com/office/excel/2006/main">
          <x14:cfRule type="dataBar" id="{175C3578-0EC9-224E-A82E-14112B4DA69E}">
            <x14:dataBar minLength="0" maxLength="100" gradient="0">
              <x14:cfvo type="autoMin"/>
              <x14:cfvo type="autoMax"/>
              <x14:negativeFillColor rgb="FFA3FF83"/>
              <x14:axisColor rgb="FF000000"/>
            </x14:dataBar>
          </x14:cfRule>
          <x14:cfRule type="dataBar" id="{170911FD-A0D7-F84B-A8C1-454E172931A8}">
            <x14:dataBar minLength="0" maxLength="100" gradient="0">
              <x14:cfvo type="autoMin"/>
              <x14:cfvo type="autoMax"/>
              <x14:negativeFillColor rgb="FF00B050"/>
              <x14:axisColor rgb="FF000000"/>
            </x14:dataBar>
          </x14:cfRule>
          <x14:cfRule type="dataBar" id="{47028535-33AB-484A-8AF9-21447A84B38B}">
            <x14:dataBar minLength="0" maxLength="100" gradient="0">
              <x14:cfvo type="autoMin"/>
              <x14:cfvo type="autoMax"/>
              <x14:negativeFillColor rgb="FFFF0000"/>
              <x14:axisColor rgb="FF000000"/>
            </x14:dataBar>
          </x14:cfRule>
          <xm:sqref>K697:K717</xm:sqref>
        </x14:conditionalFormatting>
        <x14:conditionalFormatting xmlns:xm="http://schemas.microsoft.com/office/excel/2006/main">
          <x14:cfRule type="dataBar" id="{B9C8E980-F7B5-E74F-BA73-8B5F0D84CC43}">
            <x14:dataBar minLength="0" maxLength="100" gradient="0">
              <x14:cfvo type="autoMin"/>
              <x14:cfvo type="autoMax"/>
              <x14:negativeFillColor rgb="FFA3FF83"/>
              <x14:axisColor rgb="FF000000"/>
            </x14:dataBar>
          </x14:cfRule>
          <x14:cfRule type="dataBar" id="{D5FD97C0-A047-D849-9F48-A7D85EEA5DB2}">
            <x14:dataBar minLength="0" maxLength="100" gradient="0">
              <x14:cfvo type="autoMin"/>
              <x14:cfvo type="autoMax"/>
              <x14:negativeFillColor rgb="FF00B050"/>
              <x14:axisColor rgb="FF000000"/>
            </x14:dataBar>
          </x14:cfRule>
          <x14:cfRule type="dataBar" id="{7F5DE3E6-017F-A04A-B0F4-987D0E066BD5}">
            <x14:dataBar minLength="0" maxLength="100" gradient="0">
              <x14:cfvo type="autoMin"/>
              <x14:cfvo type="autoMax"/>
              <x14:negativeFillColor rgb="FFFF0000"/>
              <x14:axisColor rgb="FF000000"/>
            </x14:dataBar>
          </x14:cfRule>
          <xm:sqref>K719:K742</xm:sqref>
        </x14:conditionalFormatting>
        <x14:conditionalFormatting xmlns:xm="http://schemas.microsoft.com/office/excel/2006/main">
          <x14:cfRule type="dataBar" id="{1765BFCD-6121-6444-BA54-B31CB602B77E}">
            <x14:dataBar minLength="0" maxLength="100" gradient="0">
              <x14:cfvo type="autoMin"/>
              <x14:cfvo type="autoMax"/>
              <x14:negativeFillColor rgb="FFA3FF83"/>
              <x14:axisColor rgb="FF000000"/>
            </x14:dataBar>
          </x14:cfRule>
          <x14:cfRule type="dataBar" id="{402C24EC-D325-C14B-8E45-6C44939EFD27}">
            <x14:dataBar minLength="0" maxLength="100" gradient="0">
              <x14:cfvo type="autoMin"/>
              <x14:cfvo type="autoMax"/>
              <x14:negativeFillColor rgb="FF00B050"/>
              <x14:axisColor rgb="FF000000"/>
            </x14:dataBar>
          </x14:cfRule>
          <x14:cfRule type="dataBar" id="{91BD8D27-4E74-B940-AA1D-F3476C938238}">
            <x14:dataBar minLength="0" maxLength="100" gradient="0">
              <x14:cfvo type="autoMin"/>
              <x14:cfvo type="autoMax"/>
              <x14:negativeFillColor rgb="FFFF0000"/>
              <x14:axisColor rgb="FF000000"/>
            </x14:dataBar>
          </x14:cfRule>
          <xm:sqref>K744:K753</xm:sqref>
        </x14:conditionalFormatting>
        <x14:conditionalFormatting xmlns:xm="http://schemas.microsoft.com/office/excel/2006/main">
          <x14:cfRule type="dataBar" id="{CDAA0E85-7C3D-DC41-AE27-9F836F78654A}">
            <x14:dataBar minLength="0" maxLength="100" gradient="0">
              <x14:cfvo type="autoMin"/>
              <x14:cfvo type="autoMax"/>
              <x14:negativeFillColor rgb="FFA3FF83"/>
              <x14:axisColor rgb="FF000000"/>
            </x14:dataBar>
          </x14:cfRule>
          <x14:cfRule type="dataBar" id="{0EA1B88E-0B2C-6A42-9403-1131ECC7B470}">
            <x14:dataBar minLength="0" maxLength="100" gradient="0">
              <x14:cfvo type="autoMin"/>
              <x14:cfvo type="autoMax"/>
              <x14:negativeFillColor rgb="FF00B050"/>
              <x14:axisColor rgb="FF000000"/>
            </x14:dataBar>
          </x14:cfRule>
          <x14:cfRule type="dataBar" id="{423C7020-7A92-2D45-B2CC-9E0F7A74BC78}">
            <x14:dataBar minLength="0" maxLength="100" gradient="0">
              <x14:cfvo type="autoMin"/>
              <x14:cfvo type="autoMax"/>
              <x14:negativeFillColor rgb="FFFF0000"/>
              <x14:axisColor rgb="FF000000"/>
            </x14:dataBar>
          </x14:cfRule>
          <xm:sqref>K755:K767</xm:sqref>
        </x14:conditionalFormatting>
        <x14:conditionalFormatting xmlns:xm="http://schemas.microsoft.com/office/excel/2006/main">
          <x14:cfRule type="dataBar" id="{3A9D5DFA-9B5A-E641-A91B-ABA49C2275CF}">
            <x14:dataBar minLength="0" maxLength="100" gradient="0">
              <x14:cfvo type="autoMin"/>
              <x14:cfvo type="autoMax"/>
              <x14:negativeFillColor rgb="FFA3FF83"/>
              <x14:axisColor rgb="FF000000"/>
            </x14:dataBar>
          </x14:cfRule>
          <x14:cfRule type="dataBar" id="{DD1B8DD9-537E-A44D-A956-5B1E01A60906}">
            <x14:dataBar minLength="0" maxLength="100" gradient="0">
              <x14:cfvo type="autoMin"/>
              <x14:cfvo type="autoMax"/>
              <x14:negativeFillColor rgb="FF00B050"/>
              <x14:axisColor rgb="FF000000"/>
            </x14:dataBar>
          </x14:cfRule>
          <x14:cfRule type="dataBar" id="{7FE37F27-8DE8-A64D-82EF-8D7BC6D2C012}">
            <x14:dataBar minLength="0" maxLength="100" gradient="0">
              <x14:cfvo type="autoMin"/>
              <x14:cfvo type="autoMax"/>
              <x14:negativeFillColor rgb="FFFF0000"/>
              <x14:axisColor rgb="FF000000"/>
            </x14:dataBar>
          </x14:cfRule>
          <xm:sqref>K769:K771</xm:sqref>
        </x14:conditionalFormatting>
        <x14:conditionalFormatting xmlns:xm="http://schemas.microsoft.com/office/excel/2006/main">
          <x14:cfRule type="dataBar" id="{12EAA079-0F2A-AA4B-A0B0-4BD8B808C24F}">
            <x14:dataBar minLength="0" maxLength="100" gradient="0">
              <x14:cfvo type="autoMin"/>
              <x14:cfvo type="autoMax"/>
              <x14:negativeFillColor rgb="FFA3FF83"/>
              <x14:axisColor rgb="FF000000"/>
            </x14:dataBar>
          </x14:cfRule>
          <x14:cfRule type="dataBar" id="{D02B2DD5-F6D1-FC44-8055-01CA3EC5FEAB}">
            <x14:dataBar minLength="0" maxLength="100" gradient="0">
              <x14:cfvo type="autoMin"/>
              <x14:cfvo type="autoMax"/>
              <x14:negativeFillColor rgb="FF00B050"/>
              <x14:axisColor rgb="FF000000"/>
            </x14:dataBar>
          </x14:cfRule>
          <x14:cfRule type="dataBar" id="{40683FF1-3295-574F-BE79-BE9271276147}">
            <x14:dataBar minLength="0" maxLength="100" gradient="0">
              <x14:cfvo type="autoMin"/>
              <x14:cfvo type="autoMax"/>
              <x14:negativeFillColor rgb="FFFF0000"/>
              <x14:axisColor rgb="FF000000"/>
            </x14:dataBar>
          </x14:cfRule>
          <xm:sqref>K773:K777</xm:sqref>
        </x14:conditionalFormatting>
        <x14:conditionalFormatting xmlns:xm="http://schemas.microsoft.com/office/excel/2006/main">
          <x14:cfRule type="dataBar" id="{410C1C95-71F2-804E-9359-66BB8F774543}">
            <x14:dataBar minLength="0" maxLength="100" gradient="0">
              <x14:cfvo type="autoMin"/>
              <x14:cfvo type="autoMax"/>
              <x14:negativeFillColor rgb="FFA3FF83"/>
              <x14:axisColor rgb="FF000000"/>
            </x14:dataBar>
          </x14:cfRule>
          <x14:cfRule type="dataBar" id="{71ABF819-8D51-764E-9C4F-1247D94425CC}">
            <x14:dataBar minLength="0" maxLength="100" gradient="0">
              <x14:cfvo type="autoMin"/>
              <x14:cfvo type="autoMax"/>
              <x14:negativeFillColor rgb="FFFF0000"/>
              <x14:axisColor rgb="FF000000"/>
            </x14:dataBar>
          </x14:cfRule>
          <x14:cfRule type="dataBar" id="{3F096F3C-6860-2040-AB33-70BBA49A218C}">
            <x14:dataBar minLength="0" maxLength="100" gradient="0">
              <x14:cfvo type="autoMin"/>
              <x14:cfvo type="autoMax"/>
              <x14:negativeFillColor rgb="FF00B050"/>
              <x14:axisColor rgb="FF000000"/>
            </x14:dataBar>
          </x14:cfRule>
          <xm:sqref>K779:K785</xm:sqref>
        </x14:conditionalFormatting>
        <x14:conditionalFormatting xmlns:xm="http://schemas.microsoft.com/office/excel/2006/main">
          <x14:cfRule type="dataBar" id="{6C67D00F-E226-B743-A105-1D3F0E1EB809}">
            <x14:dataBar minLength="0" maxLength="100" gradient="0">
              <x14:cfvo type="autoMin"/>
              <x14:cfvo type="autoMax"/>
              <x14:negativeFillColor rgb="FFFF0000"/>
              <x14:axisColor rgb="FF000000"/>
            </x14:dataBar>
          </x14:cfRule>
          <x14:cfRule type="dataBar" id="{6D44AC0E-CFD5-0841-AE2F-B24BC3E55935}">
            <x14:dataBar minLength="0" maxLength="100" gradient="0">
              <x14:cfvo type="autoMin"/>
              <x14:cfvo type="autoMax"/>
              <x14:negativeFillColor rgb="FFA3FF83"/>
              <x14:axisColor rgb="FF000000"/>
            </x14:dataBar>
          </x14:cfRule>
          <x14:cfRule type="dataBar" id="{791CA66B-A661-FD41-BBAE-071830C7730C}">
            <x14:dataBar minLength="0" maxLength="100" gradient="0">
              <x14:cfvo type="autoMin"/>
              <x14:cfvo type="autoMax"/>
              <x14:negativeFillColor rgb="FF00B050"/>
              <x14:axisColor rgb="FF000000"/>
            </x14:dataBar>
          </x14:cfRule>
          <xm:sqref>K788:K799</xm:sqref>
        </x14:conditionalFormatting>
        <x14:conditionalFormatting xmlns:xm="http://schemas.microsoft.com/office/excel/2006/main">
          <x14:cfRule type="dataBar" id="{8D073FBA-D4DE-9B4B-9CE4-ACCD460188CA}">
            <x14:dataBar minLength="0" maxLength="100" gradient="0">
              <x14:cfvo type="autoMin"/>
              <x14:cfvo type="autoMax"/>
              <x14:negativeFillColor rgb="FFFF0000"/>
              <x14:axisColor rgb="FF000000"/>
            </x14:dataBar>
          </x14:cfRule>
          <x14:cfRule type="dataBar" id="{A331CD3A-07A9-4A44-9980-A6010E0933A1}">
            <x14:dataBar minLength="0" maxLength="100" gradient="0">
              <x14:cfvo type="autoMin"/>
              <x14:cfvo type="autoMax"/>
              <x14:negativeFillColor rgb="FFA3FF83"/>
              <x14:axisColor rgb="FF000000"/>
            </x14:dataBar>
          </x14:cfRule>
          <x14:cfRule type="dataBar" id="{AFBC2C31-7BD2-5144-B321-1D198462EF63}">
            <x14:dataBar minLength="0" maxLength="100" gradient="0">
              <x14:cfvo type="autoMin"/>
              <x14:cfvo type="autoMax"/>
              <x14:negativeFillColor rgb="FF00B050"/>
              <x14:axisColor rgb="FF000000"/>
            </x14:dataBar>
          </x14:cfRule>
          <xm:sqref>K801:K813</xm:sqref>
        </x14:conditionalFormatting>
        <x14:conditionalFormatting xmlns:xm="http://schemas.microsoft.com/office/excel/2006/main">
          <x14:cfRule type="dataBar" id="{735F606C-9583-FC4E-8E3C-5661AF0D70BF}">
            <x14:dataBar minLength="0" maxLength="100" gradient="0">
              <x14:cfvo type="autoMin"/>
              <x14:cfvo type="autoMax"/>
              <x14:negativeFillColor rgb="FFFF0000"/>
              <x14:axisColor rgb="FF000000"/>
            </x14:dataBar>
          </x14:cfRule>
          <x14:cfRule type="dataBar" id="{F1627281-85B9-D745-A45B-7FE46463952E}">
            <x14:dataBar minLength="0" maxLength="100" gradient="0">
              <x14:cfvo type="autoMin"/>
              <x14:cfvo type="autoMax"/>
              <x14:negativeFillColor rgb="FFA3FF83"/>
              <x14:axisColor rgb="FF000000"/>
            </x14:dataBar>
          </x14:cfRule>
          <x14:cfRule type="dataBar" id="{1E53CDD4-D257-0F40-BC93-E514B67F246F}">
            <x14:dataBar minLength="0" maxLength="100" gradient="0">
              <x14:cfvo type="autoMin"/>
              <x14:cfvo type="autoMax"/>
              <x14:negativeFillColor rgb="FF00B050"/>
              <x14:axisColor rgb="FF000000"/>
            </x14:dataBar>
          </x14:cfRule>
          <xm:sqref>K815:K817</xm:sqref>
        </x14:conditionalFormatting>
        <x14:conditionalFormatting xmlns:xm="http://schemas.microsoft.com/office/excel/2006/main">
          <x14:cfRule type="dataBar" id="{25C81DB8-A827-4D49-8F73-5C61D82AFB32}">
            <x14:dataBar minLength="0" maxLength="100" gradient="0">
              <x14:cfvo type="autoMin"/>
              <x14:cfvo type="autoMax"/>
              <x14:negativeFillColor rgb="FFA3FF83"/>
              <x14:axisColor rgb="FF000000"/>
            </x14:dataBar>
          </x14:cfRule>
          <x14:cfRule type="dataBar" id="{A5146A0C-37B3-B94B-8249-681E4764F642}">
            <x14:dataBar minLength="0" maxLength="100" gradient="0">
              <x14:cfvo type="autoMin"/>
              <x14:cfvo type="autoMax"/>
              <x14:negativeFillColor rgb="FFFF0000"/>
              <x14:axisColor rgb="FF000000"/>
            </x14:dataBar>
          </x14:cfRule>
          <x14:cfRule type="dataBar" id="{526A9206-4842-E44D-BB08-AF3A61832FCA}">
            <x14:dataBar minLength="0" maxLength="100" gradient="0">
              <x14:cfvo type="autoMin"/>
              <x14:cfvo type="autoMax"/>
              <x14:negativeFillColor rgb="FF00B050"/>
              <x14:axisColor rgb="FF000000"/>
            </x14:dataBar>
          </x14:cfRule>
          <xm:sqref>K819:K820</xm:sqref>
        </x14:conditionalFormatting>
        <x14:conditionalFormatting xmlns:xm="http://schemas.microsoft.com/office/excel/2006/main">
          <x14:cfRule type="dataBar" id="{5BBF0DF1-4ACF-6448-9AD3-DBB94C875DAB}">
            <x14:dataBar minLength="0" maxLength="100" gradient="0">
              <x14:cfvo type="autoMin"/>
              <x14:cfvo type="autoMax"/>
              <x14:negativeFillColor rgb="FFFF0000"/>
              <x14:axisColor rgb="FF000000"/>
            </x14:dataBar>
          </x14:cfRule>
          <x14:cfRule type="dataBar" id="{A1BECD1B-E742-954C-8867-993CA90AFF0B}">
            <x14:dataBar minLength="0" maxLength="100" gradient="0">
              <x14:cfvo type="autoMin"/>
              <x14:cfvo type="autoMax"/>
              <x14:negativeFillColor rgb="FFA3FF83"/>
              <x14:axisColor rgb="FF000000"/>
            </x14:dataBar>
          </x14:cfRule>
          <x14:cfRule type="dataBar" id="{1527D41F-CBB8-C445-B7D7-920D763324DB}">
            <x14:dataBar minLength="0" maxLength="100" gradient="0">
              <x14:cfvo type="autoMin"/>
              <x14:cfvo type="autoMax"/>
              <x14:negativeFillColor rgb="FF00B050"/>
              <x14:axisColor rgb="FF000000"/>
            </x14:dataBar>
          </x14:cfRule>
          <xm:sqref>K823:K831</xm:sqref>
        </x14:conditionalFormatting>
        <x14:conditionalFormatting xmlns:xm="http://schemas.microsoft.com/office/excel/2006/main">
          <x14:cfRule type="dataBar" id="{646B3A7E-E00A-1646-BB38-37A8FE5BC297}">
            <x14:dataBar minLength="0" maxLength="100" gradient="0">
              <x14:cfvo type="autoMin"/>
              <x14:cfvo type="autoMax"/>
              <x14:negativeFillColor rgb="FF00B050"/>
              <x14:axisColor rgb="FF000000"/>
            </x14:dataBar>
          </x14:cfRule>
          <x14:cfRule type="dataBar" id="{F3EC5B98-179C-CC44-9CA7-09608F7A0552}">
            <x14:dataBar minLength="0" maxLength="100" gradient="0">
              <x14:cfvo type="autoMin"/>
              <x14:cfvo type="autoMax"/>
              <x14:negativeFillColor rgb="FFFF0000"/>
              <x14:axisColor rgb="FF000000"/>
            </x14:dataBar>
          </x14:cfRule>
          <x14:cfRule type="dataBar" id="{CBA2A638-587E-EE4F-B875-9475A8339229}">
            <x14:dataBar minLength="0" maxLength="100" gradient="0">
              <x14:cfvo type="autoMin"/>
              <x14:cfvo type="autoMax"/>
              <x14:negativeFillColor rgb="FFA3FF83"/>
              <x14:axisColor rgb="FF000000"/>
            </x14:dataBar>
          </x14:cfRule>
          <xm:sqref>K833:K857</xm:sqref>
        </x14:conditionalFormatting>
        <x14:conditionalFormatting xmlns:xm="http://schemas.microsoft.com/office/excel/2006/main">
          <x14:cfRule type="dataBar" id="{595E6F3D-A6FE-9B44-A19A-7E3CB30FA96D}">
            <x14:dataBar minLength="0" maxLength="100" gradient="0">
              <x14:cfvo type="autoMin"/>
              <x14:cfvo type="autoMax"/>
              <x14:negativeFillColor rgb="FF00B050"/>
              <x14:axisColor rgb="FF000000"/>
            </x14:dataBar>
          </x14:cfRule>
          <x14:cfRule type="dataBar" id="{9A249D2D-504E-944F-BD7B-99D616315C72}">
            <x14:dataBar minLength="0" maxLength="100" gradient="0">
              <x14:cfvo type="autoMin"/>
              <x14:cfvo type="autoMax"/>
              <x14:negativeFillColor rgb="FFA3FF83"/>
              <x14:axisColor rgb="FF000000"/>
            </x14:dataBar>
          </x14:cfRule>
          <x14:cfRule type="dataBar" id="{684DB3A3-08A8-B34C-B9C2-4F361664A365}">
            <x14:dataBar minLength="0" maxLength="100" gradient="0">
              <x14:cfvo type="autoMin"/>
              <x14:cfvo type="autoMax"/>
              <x14:negativeFillColor rgb="FFFF0000"/>
              <x14:axisColor rgb="FF000000"/>
            </x14:dataBar>
          </x14:cfRule>
          <xm:sqref>K859:K870</xm:sqref>
        </x14:conditionalFormatting>
        <x14:conditionalFormatting xmlns:xm="http://schemas.microsoft.com/office/excel/2006/main">
          <x14:cfRule type="dataBar" id="{58EDEC20-C453-DC41-8044-C0F01B5CB03A}">
            <x14:dataBar minLength="0" maxLength="100" gradient="0">
              <x14:cfvo type="autoMin"/>
              <x14:cfvo type="autoMax"/>
              <x14:negativeFillColor rgb="FFFF0000"/>
              <x14:axisColor rgb="FF000000"/>
            </x14:dataBar>
          </x14:cfRule>
          <x14:cfRule type="dataBar" id="{6C160536-9110-6C4B-A149-06D5C2DBBDA9}">
            <x14:dataBar minLength="0" maxLength="100" gradient="0">
              <x14:cfvo type="autoMin"/>
              <x14:cfvo type="autoMax"/>
              <x14:negativeFillColor rgb="FFA3FF83"/>
              <x14:axisColor rgb="FF000000"/>
            </x14:dataBar>
          </x14:cfRule>
          <x14:cfRule type="dataBar" id="{D36F3379-A793-CC43-985F-A658B2531C17}">
            <x14:dataBar minLength="0" maxLength="100" gradient="0">
              <x14:cfvo type="autoMin"/>
              <x14:cfvo type="autoMax"/>
              <x14:negativeFillColor rgb="FF00B050"/>
              <x14:axisColor rgb="FF000000"/>
            </x14:dataBar>
          </x14:cfRule>
          <xm:sqref>K872:K903</xm:sqref>
        </x14:conditionalFormatting>
        <x14:conditionalFormatting xmlns:xm="http://schemas.microsoft.com/office/excel/2006/main">
          <x14:cfRule type="dataBar" id="{9A61F008-7AB3-3D46-A9DA-38D67EAD2AE0}">
            <x14:dataBar minLength="0" maxLength="100" gradient="0">
              <x14:cfvo type="autoMin"/>
              <x14:cfvo type="autoMax"/>
              <x14:negativeFillColor rgb="FFFF0000"/>
              <x14:axisColor rgb="FF000000"/>
            </x14:dataBar>
          </x14:cfRule>
          <x14:cfRule type="dataBar" id="{CB49097C-9A51-9941-8821-71D9E2A98E5D}">
            <x14:dataBar minLength="0" maxLength="100" gradient="0">
              <x14:cfvo type="autoMin"/>
              <x14:cfvo type="autoMax"/>
              <x14:negativeFillColor rgb="FFA3FF83"/>
              <x14:axisColor rgb="FF000000"/>
            </x14:dataBar>
          </x14:cfRule>
          <x14:cfRule type="dataBar" id="{6D715777-4F47-C644-A371-009C1109DC8A}">
            <x14:dataBar minLength="0" maxLength="100" gradient="0">
              <x14:cfvo type="autoMin"/>
              <x14:cfvo type="autoMax"/>
              <x14:negativeFillColor rgb="FF00B050"/>
              <x14:axisColor rgb="FF000000"/>
            </x14:dataBar>
          </x14:cfRule>
          <xm:sqref>K905:K918</xm:sqref>
        </x14:conditionalFormatting>
        <x14:conditionalFormatting xmlns:xm="http://schemas.microsoft.com/office/excel/2006/main">
          <x14:cfRule type="dataBar" id="{BCD91A8C-615F-0648-9552-DA87F32DE35B}">
            <x14:dataBar minLength="0" maxLength="100" gradient="0">
              <x14:cfvo type="autoMin"/>
              <x14:cfvo type="autoMax"/>
              <x14:negativeFillColor rgb="FF00B050"/>
              <x14:axisColor rgb="FF000000"/>
            </x14:dataBar>
          </x14:cfRule>
          <x14:cfRule type="dataBar" id="{5437303A-E102-8A40-BADE-C2DC028B3D67}">
            <x14:dataBar minLength="0" maxLength="100" gradient="0">
              <x14:cfvo type="autoMin"/>
              <x14:cfvo type="autoMax"/>
              <x14:negativeFillColor rgb="FFFF0000"/>
              <x14:axisColor rgb="FF000000"/>
            </x14:dataBar>
          </x14:cfRule>
          <x14:cfRule type="dataBar" id="{E091E79E-B66D-C646-A378-F3CB70B49663}">
            <x14:dataBar minLength="0" maxLength="100" gradient="0">
              <x14:cfvo type="autoMin"/>
              <x14:cfvo type="autoMax"/>
              <x14:negativeFillColor rgb="FFA3FF83"/>
              <x14:axisColor rgb="FF000000"/>
            </x14:dataBar>
          </x14:cfRule>
          <xm:sqref>K920:K935</xm:sqref>
        </x14:conditionalFormatting>
        <x14:conditionalFormatting xmlns:xm="http://schemas.microsoft.com/office/excel/2006/main">
          <x14:cfRule type="dataBar" id="{1A5C17DB-BB16-454C-9597-82CD3F188924}">
            <x14:dataBar minLength="0" maxLength="100" gradient="0">
              <x14:cfvo type="autoMin"/>
              <x14:cfvo type="autoMax"/>
              <x14:negativeFillColor rgb="FFA3FF83"/>
              <x14:axisColor rgb="FF000000"/>
            </x14:dataBar>
          </x14:cfRule>
          <x14:cfRule type="dataBar" id="{DBAE2498-551E-134F-8745-D47AA4A35152}">
            <x14:dataBar minLength="0" maxLength="100" gradient="0">
              <x14:cfvo type="autoMin"/>
              <x14:cfvo type="autoMax"/>
              <x14:negativeFillColor rgb="FFFF0000"/>
              <x14:axisColor rgb="FF000000"/>
            </x14:dataBar>
          </x14:cfRule>
          <x14:cfRule type="dataBar" id="{9D097206-185C-5B42-ABF4-9F44F66AE6D9}">
            <x14:dataBar minLength="0" maxLength="100" gradient="0">
              <x14:cfvo type="autoMin"/>
              <x14:cfvo type="autoMax"/>
              <x14:negativeFillColor rgb="FF00B050"/>
              <x14:axisColor rgb="FF000000"/>
            </x14:dataBar>
          </x14:cfRule>
          <xm:sqref>K938:K958</xm:sqref>
        </x14:conditionalFormatting>
        <x14:conditionalFormatting xmlns:xm="http://schemas.microsoft.com/office/excel/2006/main">
          <x14:cfRule type="dataBar" id="{5D8D0BC3-617C-3C43-81C6-F71B78CCE450}">
            <x14:dataBar minLength="0" maxLength="100" gradient="0">
              <x14:cfvo type="autoMin"/>
              <x14:cfvo type="autoMax"/>
              <x14:negativeFillColor rgb="FFFF0000"/>
              <x14:axisColor rgb="FF000000"/>
            </x14:dataBar>
          </x14:cfRule>
          <x14:cfRule type="dataBar" id="{E29639D5-4608-1F42-89DC-CD840D8AC5B2}">
            <x14:dataBar minLength="0" maxLength="100" gradient="0">
              <x14:cfvo type="autoMin"/>
              <x14:cfvo type="autoMax"/>
              <x14:negativeFillColor rgb="FFA3FF83"/>
              <x14:axisColor rgb="FF000000"/>
            </x14:dataBar>
          </x14:cfRule>
          <x14:cfRule type="dataBar" id="{36FCBAB6-6DCC-4B4B-9A18-696235658A4F}">
            <x14:dataBar minLength="0" maxLength="100" gradient="0">
              <x14:cfvo type="autoMin"/>
              <x14:cfvo type="autoMax"/>
              <x14:negativeFillColor rgb="FF00B050"/>
              <x14:axisColor rgb="FF000000"/>
            </x14:dataBar>
          </x14:cfRule>
          <xm:sqref>K960:K988</xm:sqref>
        </x14:conditionalFormatting>
        <x14:conditionalFormatting xmlns:xm="http://schemas.microsoft.com/office/excel/2006/main">
          <x14:cfRule type="dataBar" id="{8EEA3A52-1E3C-A14E-BFC8-5B422B39BF89}">
            <x14:dataBar minLength="0" maxLength="100" gradient="0">
              <x14:cfvo type="autoMin"/>
              <x14:cfvo type="autoMax"/>
              <x14:negativeFillColor rgb="FFFF0000"/>
              <x14:axisColor rgb="FF000000"/>
            </x14:dataBar>
          </x14:cfRule>
          <x14:cfRule type="dataBar" id="{33D2F5C7-085D-E54F-AEDA-FB6CBE1E38F0}">
            <x14:dataBar minLength="0" maxLength="100" gradient="0">
              <x14:cfvo type="autoMin"/>
              <x14:cfvo type="autoMax"/>
              <x14:negativeFillColor rgb="FFA3FF83"/>
              <x14:axisColor rgb="FF000000"/>
            </x14:dataBar>
          </x14:cfRule>
          <x14:cfRule type="dataBar" id="{A17E186B-6132-8E41-9E66-3066111F0639}">
            <x14:dataBar minLength="0" maxLength="100" gradient="0">
              <x14:cfvo type="autoMin"/>
              <x14:cfvo type="autoMax"/>
              <x14:negativeFillColor rgb="FF00B050"/>
              <x14:axisColor rgb="FF000000"/>
            </x14:dataBar>
          </x14:cfRule>
          <xm:sqref>K991:K992</xm:sqref>
        </x14:conditionalFormatting>
        <x14:conditionalFormatting xmlns:xm="http://schemas.microsoft.com/office/excel/2006/main">
          <x14:cfRule type="dataBar" id="{233C8C1F-7B1E-8E4D-B961-BA8004799FE0}">
            <x14:dataBar minLength="0" maxLength="100" gradient="0">
              <x14:cfvo type="autoMin"/>
              <x14:cfvo type="autoMax"/>
              <x14:negativeFillColor rgb="FFFF0000"/>
              <x14:axisColor rgb="FF000000"/>
            </x14:dataBar>
          </x14:cfRule>
          <x14:cfRule type="dataBar" id="{C7B971C4-CE10-0F4D-A39A-AD9874553059}">
            <x14:dataBar minLength="0" maxLength="100" gradient="0">
              <x14:cfvo type="autoMin"/>
              <x14:cfvo type="autoMax"/>
              <x14:negativeFillColor rgb="FFA3FF83"/>
              <x14:axisColor rgb="FF000000"/>
            </x14:dataBar>
          </x14:cfRule>
          <x14:cfRule type="dataBar" id="{D360AA2F-C60F-654E-B396-D7B0F829E1BE}">
            <x14:dataBar minLength="0" maxLength="100" gradient="0">
              <x14:cfvo type="autoMin"/>
              <x14:cfvo type="autoMax"/>
              <x14:negativeFillColor rgb="FF00B050"/>
              <x14:axisColor rgb="FF000000"/>
            </x14:dataBar>
          </x14:cfRule>
          <xm:sqref>K995:K1015</xm:sqref>
        </x14:conditionalFormatting>
        <x14:conditionalFormatting xmlns:xm="http://schemas.microsoft.com/office/excel/2006/main">
          <x14:cfRule type="dataBar" id="{EDEA83B0-F374-8641-9AD1-0DD8268495E4}">
            <x14:dataBar minLength="0" maxLength="100" gradient="0">
              <x14:cfvo type="autoMin"/>
              <x14:cfvo type="autoMax"/>
              <x14:negativeFillColor rgb="FF00B050"/>
              <x14:axisColor rgb="FF000000"/>
            </x14:dataBar>
          </x14:cfRule>
          <x14:cfRule type="dataBar" id="{88D7EF30-519C-6740-A000-A2D4CF433A21}">
            <x14:dataBar minLength="0" maxLength="100" gradient="0">
              <x14:cfvo type="autoMin"/>
              <x14:cfvo type="autoMax"/>
              <x14:negativeFillColor rgb="FFFF0000"/>
              <x14:axisColor rgb="FF000000"/>
            </x14:dataBar>
          </x14:cfRule>
          <x14:cfRule type="dataBar" id="{FA6AEF42-BAC4-C54A-BF3E-9A9C6D2448A2}">
            <x14:dataBar minLength="0" maxLength="100" gradient="0">
              <x14:cfvo type="autoMin"/>
              <x14:cfvo type="autoMax"/>
              <x14:negativeFillColor rgb="FFA3FF83"/>
              <x14:axisColor rgb="FF000000"/>
            </x14:dataBar>
          </x14:cfRule>
          <xm:sqref>K1017:K1047</xm:sqref>
        </x14:conditionalFormatting>
        <x14:conditionalFormatting xmlns:xm="http://schemas.microsoft.com/office/excel/2006/main">
          <x14:cfRule type="dataBar" id="{8C454F3C-0366-AF48-8D99-024CA037B0D9}">
            <x14:dataBar minLength="0" maxLength="100" gradient="0">
              <x14:cfvo type="autoMin"/>
              <x14:cfvo type="autoMax"/>
              <x14:negativeFillColor rgb="FFA3FF83"/>
              <x14:axisColor rgb="FF000000"/>
            </x14:dataBar>
          </x14:cfRule>
          <x14:cfRule type="dataBar" id="{320A13AE-A555-754B-BCD4-B3CF3590A38F}">
            <x14:dataBar minLength="0" maxLength="100" gradient="0">
              <x14:cfvo type="autoMin"/>
              <x14:cfvo type="autoMax"/>
              <x14:negativeFillColor rgb="FF00B050"/>
              <x14:axisColor rgb="FF000000"/>
            </x14:dataBar>
          </x14:cfRule>
          <x14:cfRule type="dataBar" id="{321C2C43-9A6C-354D-920E-9CC655E77BD2}">
            <x14:dataBar minLength="0" maxLength="100" gradient="0">
              <x14:cfvo type="autoMin"/>
              <x14:cfvo type="autoMax"/>
              <x14:negativeFillColor rgb="FFFF0000"/>
              <x14:axisColor rgb="FF000000"/>
            </x14:dataBar>
          </x14:cfRule>
          <xm:sqref>K1049:K1083</xm:sqref>
        </x14:conditionalFormatting>
        <x14:conditionalFormatting xmlns:xm="http://schemas.microsoft.com/office/excel/2006/main">
          <x14:cfRule type="dataBar" id="{56448F7B-6D79-EF40-B2BE-7F307AABD800}">
            <x14:dataBar minLength="0" maxLength="100" gradient="0">
              <x14:cfvo type="autoMin"/>
              <x14:cfvo type="autoMax"/>
              <x14:negativeFillColor rgb="FFFF0000"/>
              <x14:axisColor rgb="FF000000"/>
            </x14:dataBar>
          </x14:cfRule>
          <x14:cfRule type="dataBar" id="{66496492-090A-5B42-AA0F-840D23D903C6}">
            <x14:dataBar minLength="0" maxLength="100" gradient="0">
              <x14:cfvo type="autoMin"/>
              <x14:cfvo type="autoMax"/>
              <x14:negativeFillColor rgb="FFA3FF83"/>
              <x14:axisColor rgb="FF000000"/>
            </x14:dataBar>
          </x14:cfRule>
          <x14:cfRule type="dataBar" id="{781EA989-84CF-B741-B48A-C6D31D0912A5}">
            <x14:dataBar minLength="0" maxLength="100" gradient="0">
              <x14:cfvo type="autoMin"/>
              <x14:cfvo type="autoMax"/>
              <x14:negativeFillColor rgb="FF00B050"/>
              <x14:axisColor rgb="FF000000"/>
            </x14:dataBar>
          </x14:cfRule>
          <xm:sqref>K1085:K1111</xm:sqref>
        </x14:conditionalFormatting>
        <x14:conditionalFormatting xmlns:xm="http://schemas.microsoft.com/office/excel/2006/main">
          <x14:cfRule type="dataBar" id="{8F176A9B-5B33-6948-B9CE-6CA242553CB6}">
            <x14:dataBar minLength="0" maxLength="100" gradient="0">
              <x14:cfvo type="autoMin"/>
              <x14:cfvo type="autoMax"/>
              <x14:negativeFillColor rgb="FFFF0000"/>
              <x14:axisColor rgb="FF000000"/>
            </x14:dataBar>
          </x14:cfRule>
          <x14:cfRule type="dataBar" id="{9ED0816B-B613-8C44-823F-10A12292D19B}">
            <x14:dataBar minLength="0" maxLength="100" gradient="0">
              <x14:cfvo type="autoMin"/>
              <x14:cfvo type="autoMax"/>
              <x14:negativeFillColor rgb="FFA3FF83"/>
              <x14:axisColor rgb="FF000000"/>
            </x14:dataBar>
          </x14:cfRule>
          <x14:cfRule type="dataBar" id="{3ECB16D7-072D-044C-AAB7-629479A5A3ED}">
            <x14:dataBar minLength="0" maxLength="100" gradient="0">
              <x14:cfvo type="autoMin"/>
              <x14:cfvo type="autoMax"/>
              <x14:negativeFillColor rgb="FF00B050"/>
              <x14:axisColor rgb="FF000000"/>
            </x14:dataBar>
          </x14:cfRule>
          <xm:sqref>K1113:K1143</xm:sqref>
        </x14:conditionalFormatting>
        <x14:conditionalFormatting xmlns:xm="http://schemas.microsoft.com/office/excel/2006/main">
          <x14:cfRule type="dataBar" id="{423CEA72-04D5-CE4F-978C-6F61883273DD}">
            <x14:dataBar minLength="0" maxLength="100" gradient="0">
              <x14:cfvo type="autoMin"/>
              <x14:cfvo type="autoMax"/>
              <x14:negativeFillColor rgb="FFFF0000"/>
              <x14:axisColor rgb="FF000000"/>
            </x14:dataBar>
          </x14:cfRule>
          <x14:cfRule type="dataBar" id="{86FED456-552B-BC45-A147-B011106E608B}">
            <x14:dataBar minLength="0" maxLength="100" gradient="0">
              <x14:cfvo type="autoMin"/>
              <x14:cfvo type="autoMax"/>
              <x14:negativeFillColor rgb="FFA3FF83"/>
              <x14:axisColor rgb="FF000000"/>
            </x14:dataBar>
          </x14:cfRule>
          <x14:cfRule type="dataBar" id="{67294984-2B5A-5844-BAC3-1C5251496ACD}">
            <x14:dataBar minLength="0" maxLength="100" gradient="0">
              <x14:cfvo type="autoMin"/>
              <x14:cfvo type="autoMax"/>
              <x14:negativeFillColor rgb="FF00B050"/>
              <x14:axisColor rgb="FF000000"/>
            </x14:dataBar>
          </x14:cfRule>
          <xm:sqref>K1145:K1174</xm:sqref>
        </x14:conditionalFormatting>
        <x14:conditionalFormatting xmlns:xm="http://schemas.microsoft.com/office/excel/2006/main">
          <x14:cfRule type="dataBar" id="{23F34E73-9D0D-6A4A-8089-8FF5E071E070}">
            <x14:dataBar minLength="0" maxLength="100" gradient="0">
              <x14:cfvo type="autoMin"/>
              <x14:cfvo type="autoMax"/>
              <x14:negativeFillColor rgb="FF00B050"/>
              <x14:axisColor rgb="FF000000"/>
            </x14:dataBar>
          </x14:cfRule>
          <x14:cfRule type="dataBar" id="{B1BFEC70-BCB6-DA46-8801-D16E2F00072E}">
            <x14:dataBar minLength="0" maxLength="100" gradient="0">
              <x14:cfvo type="autoMin"/>
              <x14:cfvo type="autoMax"/>
              <x14:negativeFillColor rgb="FFFF0000"/>
              <x14:axisColor rgb="FF000000"/>
            </x14:dataBar>
          </x14:cfRule>
          <x14:cfRule type="dataBar" id="{4A9B61D7-0A18-4B44-8799-82E2314B3AF5}">
            <x14:dataBar minLength="0" maxLength="100" gradient="0">
              <x14:cfvo type="autoMin"/>
              <x14:cfvo type="autoMax"/>
              <x14:negativeFillColor rgb="FFA3FF83"/>
              <x14:axisColor rgb="FF000000"/>
            </x14:dataBar>
          </x14:cfRule>
          <xm:sqref>K1176:K1185</xm:sqref>
        </x14:conditionalFormatting>
        <x14:conditionalFormatting xmlns:xm="http://schemas.microsoft.com/office/excel/2006/main">
          <x14:cfRule type="dataBar" id="{534F596A-D60E-4B47-8D47-6F3F30A0C292}">
            <x14:dataBar minLength="0" maxLength="100" gradient="0">
              <x14:cfvo type="autoMin"/>
              <x14:cfvo type="autoMax"/>
              <x14:negativeFillColor rgb="FF00B050"/>
              <x14:axisColor rgb="FF000000"/>
            </x14:dataBar>
          </x14:cfRule>
          <x14:cfRule type="dataBar" id="{944DEE7A-26E7-B646-A022-5C67621A70EC}">
            <x14:dataBar minLength="0" maxLength="100" gradient="0">
              <x14:cfvo type="autoMin"/>
              <x14:cfvo type="autoMax"/>
              <x14:negativeFillColor rgb="FFFF0000"/>
              <x14:axisColor rgb="FF000000"/>
            </x14:dataBar>
          </x14:cfRule>
          <x14:cfRule type="dataBar" id="{54ADF935-1A1A-A348-A6F9-9ACE3603B5EA}">
            <x14:dataBar minLength="0" maxLength="100" gradient="0">
              <x14:cfvo type="autoMin"/>
              <x14:cfvo type="autoMax"/>
              <x14:negativeFillColor rgb="FFA3FF83"/>
              <x14:axisColor rgb="FF000000"/>
            </x14:dataBar>
          </x14:cfRule>
          <xm:sqref>K1187:K1202</xm:sqref>
        </x14:conditionalFormatting>
        <x14:conditionalFormatting xmlns:xm="http://schemas.microsoft.com/office/excel/2006/main">
          <x14:cfRule type="dataBar" id="{C260F91B-F1EA-1544-AFFF-59CC4D1F889D}">
            <x14:dataBar minLength="0" maxLength="100" gradient="0">
              <x14:cfvo type="autoMin"/>
              <x14:cfvo type="autoMax"/>
              <x14:negativeFillColor rgb="FFFF0000"/>
              <x14:axisColor rgb="FF000000"/>
            </x14:dataBar>
          </x14:cfRule>
          <x14:cfRule type="dataBar" id="{22E728CC-64B5-F34B-B3C9-AB4CEBD5D2E7}">
            <x14:dataBar minLength="0" maxLength="100" gradient="0">
              <x14:cfvo type="autoMin"/>
              <x14:cfvo type="autoMax"/>
              <x14:negativeFillColor rgb="FFA3FF83"/>
              <x14:axisColor rgb="FF000000"/>
            </x14:dataBar>
          </x14:cfRule>
          <x14:cfRule type="dataBar" id="{98A2FB1E-E52D-CF48-A876-DEADF1CBBB3A}">
            <x14:dataBar minLength="0" maxLength="100" gradient="0">
              <x14:cfvo type="autoMin"/>
              <x14:cfvo type="autoMax"/>
              <x14:negativeFillColor rgb="FF00B050"/>
              <x14:axisColor rgb="FF000000"/>
            </x14:dataBar>
          </x14:cfRule>
          <xm:sqref>K1205:K1211</xm:sqref>
        </x14:conditionalFormatting>
        <x14:conditionalFormatting xmlns:xm="http://schemas.microsoft.com/office/excel/2006/main">
          <x14:cfRule type="dataBar" id="{55B21A3A-BFE6-E44C-B9A4-30295717037F}">
            <x14:dataBar minLength="0" maxLength="100" gradient="0">
              <x14:cfvo type="autoMin"/>
              <x14:cfvo type="autoMax"/>
              <x14:negativeFillColor rgb="FFFF0000"/>
              <x14:axisColor rgb="FF000000"/>
            </x14:dataBar>
          </x14:cfRule>
          <x14:cfRule type="dataBar" id="{1F6DA2CE-C11C-A24F-80E3-E3DE1D9D903D}">
            <x14:dataBar minLength="0" maxLength="100" gradient="0">
              <x14:cfvo type="autoMin"/>
              <x14:cfvo type="autoMax"/>
              <x14:negativeFillColor rgb="FFA3FF83"/>
              <x14:axisColor rgb="FF000000"/>
            </x14:dataBar>
          </x14:cfRule>
          <x14:cfRule type="dataBar" id="{068C3BEB-3F9A-0A43-83F1-DB143FCBB5FC}">
            <x14:dataBar minLength="0" maxLength="100" gradient="0">
              <x14:cfvo type="autoMin"/>
              <x14:cfvo type="autoMax"/>
              <x14:negativeFillColor rgb="FF00B050"/>
              <x14:axisColor rgb="FF000000"/>
            </x14:dataBar>
          </x14:cfRule>
          <xm:sqref>K1213:K1214</xm:sqref>
        </x14:conditionalFormatting>
        <x14:conditionalFormatting xmlns:xm="http://schemas.microsoft.com/office/excel/2006/main">
          <x14:cfRule type="dataBar" id="{692FC3ED-B09E-734C-8E16-740B50FD9DAD}">
            <x14:dataBar minLength="0" maxLength="100" gradient="0">
              <x14:cfvo type="autoMin"/>
              <x14:cfvo type="autoMax"/>
              <x14:negativeFillColor rgb="FFFF0000"/>
              <x14:axisColor rgb="FF000000"/>
            </x14:dataBar>
          </x14:cfRule>
          <x14:cfRule type="dataBar" id="{7C711F46-5387-3641-8F2D-00B1FF641100}">
            <x14:dataBar minLength="0" maxLength="100" gradient="0">
              <x14:cfvo type="autoMin"/>
              <x14:cfvo type="autoMax"/>
              <x14:negativeFillColor rgb="FFA3FF83"/>
              <x14:axisColor rgb="FF000000"/>
            </x14:dataBar>
          </x14:cfRule>
          <x14:cfRule type="dataBar" id="{85259856-0CBA-584F-8FAC-80505A129938}">
            <x14:dataBar minLength="0" maxLength="100" gradient="0">
              <x14:cfvo type="autoMin"/>
              <x14:cfvo type="autoMax"/>
              <x14:negativeFillColor rgb="FF00B050"/>
              <x14:axisColor rgb="FF000000"/>
            </x14:dataBar>
          </x14:cfRule>
          <xm:sqref>K1216:K1246</xm:sqref>
        </x14:conditionalFormatting>
        <x14:conditionalFormatting xmlns:xm="http://schemas.microsoft.com/office/excel/2006/main">
          <x14:cfRule type="dataBar" id="{235A5C19-181E-5C4A-9982-AAD554B336D6}">
            <x14:dataBar minLength="0" maxLength="100" gradient="0">
              <x14:cfvo type="autoMin"/>
              <x14:cfvo type="autoMax"/>
              <x14:negativeFillColor rgb="FFFF0000"/>
              <x14:axisColor rgb="FF000000"/>
            </x14:dataBar>
          </x14:cfRule>
          <x14:cfRule type="dataBar" id="{E9E723A3-0D0B-384B-84A8-9AB5B7C1077A}">
            <x14:dataBar minLength="0" maxLength="100" gradient="0">
              <x14:cfvo type="autoMin"/>
              <x14:cfvo type="autoMax"/>
              <x14:negativeFillColor rgb="FFA3FF83"/>
              <x14:axisColor rgb="FF000000"/>
            </x14:dataBar>
          </x14:cfRule>
          <x14:cfRule type="dataBar" id="{7CD555E6-D8C1-6A4E-9A33-7598CD8642A2}">
            <x14:dataBar minLength="0" maxLength="100" gradient="0">
              <x14:cfvo type="autoMin"/>
              <x14:cfvo type="autoMax"/>
              <x14:negativeFillColor rgb="FF00B050"/>
              <x14:axisColor rgb="FF000000"/>
            </x14:dataBar>
          </x14:cfRule>
          <xm:sqref>K1248:K1278</xm:sqref>
        </x14:conditionalFormatting>
        <x14:conditionalFormatting xmlns:xm="http://schemas.microsoft.com/office/excel/2006/main">
          <x14:cfRule type="dataBar" id="{02A10D12-9E20-534C-99A9-9F0401B3CAC2}">
            <x14:dataBar minLength="0" maxLength="100" gradient="0">
              <x14:cfvo type="autoMin"/>
              <x14:cfvo type="autoMax"/>
              <x14:negativeFillColor rgb="FFFF0000"/>
              <x14:axisColor rgb="FF000000"/>
            </x14:dataBar>
          </x14:cfRule>
          <x14:cfRule type="dataBar" id="{9CC85194-73B9-514C-A5A2-43F312C8538C}">
            <x14:dataBar minLength="0" maxLength="100" gradient="0">
              <x14:cfvo type="autoMin"/>
              <x14:cfvo type="autoMax"/>
              <x14:negativeFillColor rgb="FFA3FF83"/>
              <x14:axisColor rgb="FF000000"/>
            </x14:dataBar>
          </x14:cfRule>
          <x14:cfRule type="dataBar" id="{FE61DF6E-0FBA-964E-A818-73DA8F1EBA80}">
            <x14:dataBar minLength="0" maxLength="100" gradient="0">
              <x14:cfvo type="autoMin"/>
              <x14:cfvo type="autoMax"/>
              <x14:negativeFillColor rgb="FF00B050"/>
              <x14:axisColor rgb="FF000000"/>
            </x14:dataBar>
          </x14:cfRule>
          <xm:sqref>K1281:K1472</xm:sqref>
        </x14:conditionalFormatting>
        <x14:conditionalFormatting xmlns:xm="http://schemas.microsoft.com/office/excel/2006/main">
          <x14:cfRule type="dataBar" id="{88A4BD67-9627-D940-AC86-608E9098ED89}">
            <x14:dataBar minLength="0" maxLength="100" gradient="0">
              <x14:cfvo type="autoMin"/>
              <x14:cfvo type="autoMax"/>
              <x14:negativeFillColor rgb="FF00B050"/>
              <x14:axisColor rgb="FF000000"/>
            </x14:dataBar>
          </x14:cfRule>
          <x14:cfRule type="dataBar" id="{E157A910-6CB0-2A48-AF3A-4C5CCBDE983C}">
            <x14:dataBar minLength="0" maxLength="100" gradient="0">
              <x14:cfvo type="autoMin"/>
              <x14:cfvo type="autoMax"/>
              <x14:negativeFillColor rgb="FFFF0000"/>
              <x14:axisColor rgb="FF000000"/>
            </x14:dataBar>
          </x14:cfRule>
          <x14:cfRule type="dataBar" id="{2339DAA1-A4D6-8D46-A55A-892AEE1F434E}">
            <x14:dataBar minLength="0" maxLength="100" gradient="0">
              <x14:cfvo type="autoMin"/>
              <x14:cfvo type="autoMax"/>
              <x14:negativeFillColor rgb="FFA3FF83"/>
              <x14:axisColor rgb="FF000000"/>
            </x14:dataBar>
          </x14:cfRule>
          <xm:sqref>K1475:K1487</xm:sqref>
        </x14:conditionalFormatting>
        <x14:conditionalFormatting xmlns:xm="http://schemas.microsoft.com/office/excel/2006/main">
          <x14:cfRule type="dataBar" id="{461053D7-A4CB-2A48-AFBF-9D77FC05A5BE}">
            <x14:dataBar minLength="0" maxLength="100" gradient="0">
              <x14:cfvo type="autoMin"/>
              <x14:cfvo type="autoMax"/>
              <x14:negativeFillColor rgb="FFA3FF83"/>
              <x14:axisColor rgb="FF000000"/>
            </x14:dataBar>
          </x14:cfRule>
          <x14:cfRule type="dataBar" id="{62423F0D-9394-1A40-9AA3-D8D5AA955469}">
            <x14:dataBar minLength="0" maxLength="100" gradient="0">
              <x14:cfvo type="autoMin"/>
              <x14:cfvo type="autoMax"/>
              <x14:negativeFillColor rgb="FFFF0000"/>
              <x14:axisColor rgb="FF000000"/>
            </x14:dataBar>
          </x14:cfRule>
          <x14:cfRule type="dataBar" id="{22B198E5-3520-FC48-B4CA-0D9A2B92EDD4}">
            <x14:dataBar minLength="0" maxLength="100" gradient="0">
              <x14:cfvo type="autoMin"/>
              <x14:cfvo type="autoMax"/>
              <x14:negativeFillColor rgb="FF00B050"/>
              <x14:axisColor rgb="FF000000"/>
            </x14:dataBar>
          </x14:cfRule>
          <xm:sqref>K1489:K1520</xm:sqref>
        </x14:conditionalFormatting>
        <x14:conditionalFormatting xmlns:xm="http://schemas.microsoft.com/office/excel/2006/main">
          <x14:cfRule type="dataBar" id="{8AB4F964-D0C7-7749-8321-3A96421DD629}">
            <x14:dataBar minLength="0" maxLength="100" gradient="0">
              <x14:cfvo type="autoMin"/>
              <x14:cfvo type="autoMax"/>
              <x14:negativeFillColor rgb="FFFF0000"/>
              <x14:axisColor rgb="FF000000"/>
            </x14:dataBar>
          </x14:cfRule>
          <x14:cfRule type="dataBar" id="{1A790F86-ADDB-CF43-BF73-1B486D347F88}">
            <x14:dataBar minLength="0" maxLength="100" gradient="0">
              <x14:cfvo type="autoMin"/>
              <x14:cfvo type="autoMax"/>
              <x14:negativeFillColor rgb="FFA3FF83"/>
              <x14:axisColor rgb="FF000000"/>
            </x14:dataBar>
          </x14:cfRule>
          <x14:cfRule type="dataBar" id="{046CABAB-F505-FB44-B628-A301C9184C6D}">
            <x14:dataBar minLength="0" maxLength="100" gradient="0">
              <x14:cfvo type="autoMin"/>
              <x14:cfvo type="autoMax"/>
              <x14:negativeFillColor rgb="FF00B050"/>
              <x14:axisColor rgb="FF000000"/>
            </x14:dataBar>
          </x14:cfRule>
          <xm:sqref>K1522:K1551</xm:sqref>
        </x14:conditionalFormatting>
        <x14:conditionalFormatting xmlns:xm="http://schemas.microsoft.com/office/excel/2006/main">
          <x14:cfRule type="dataBar" id="{6A92254D-BC6A-B84C-BDA0-DBAE92019D63}">
            <x14:dataBar minLength="0" maxLength="100" gradient="0">
              <x14:cfvo type="autoMin"/>
              <x14:cfvo type="autoMax"/>
              <x14:negativeFillColor rgb="FFFF0000"/>
              <x14:axisColor rgb="FF000000"/>
            </x14:dataBar>
          </x14:cfRule>
          <x14:cfRule type="dataBar" id="{FE33A34D-C5F0-BA45-B00E-B48840F36F32}">
            <x14:dataBar minLength="0" maxLength="100" gradient="0">
              <x14:cfvo type="autoMin"/>
              <x14:cfvo type="autoMax"/>
              <x14:negativeFillColor rgb="FFA3FF83"/>
              <x14:axisColor rgb="FF000000"/>
            </x14:dataBar>
          </x14:cfRule>
          <x14:cfRule type="dataBar" id="{74B091A7-2E46-E249-9C15-F9D6A5DDFD32}">
            <x14:dataBar minLength="0" maxLength="100" gradient="0">
              <x14:cfvo type="autoMin"/>
              <x14:cfvo type="autoMax"/>
              <x14:negativeFillColor rgb="FF00B050"/>
              <x14:axisColor rgb="FF000000"/>
            </x14:dataBar>
          </x14:cfRule>
          <xm:sqref>K1553:K1603</xm:sqref>
        </x14:conditionalFormatting>
        <x14:conditionalFormatting xmlns:xm="http://schemas.microsoft.com/office/excel/2006/main">
          <x14:cfRule type="dataBar" id="{79592F7B-C4ED-6944-B16E-79ACECBF2EDD}">
            <x14:dataBar minLength="0" maxLength="100" gradient="0">
              <x14:cfvo type="autoMin"/>
              <x14:cfvo type="autoMax"/>
              <x14:negativeFillColor rgb="FFFF0000"/>
              <x14:axisColor rgb="FF000000"/>
            </x14:dataBar>
          </x14:cfRule>
          <x14:cfRule type="dataBar" id="{057BEB3A-BD24-8C44-BC76-86882DDFE16B}">
            <x14:dataBar minLength="0" maxLength="100" gradient="0">
              <x14:cfvo type="autoMin"/>
              <x14:cfvo type="autoMax"/>
              <x14:negativeFillColor rgb="FFA3FF83"/>
              <x14:axisColor rgb="FF000000"/>
            </x14:dataBar>
          </x14:cfRule>
          <x14:cfRule type="dataBar" id="{123297DA-026E-214B-A7E9-CFD3FC164DE2}">
            <x14:dataBar minLength="0" maxLength="100" gradient="0">
              <x14:cfvo type="autoMin"/>
              <x14:cfvo type="autoMax"/>
              <x14:negativeFillColor rgb="FF00B050"/>
              <x14:axisColor rgb="FF000000"/>
            </x14:dataBar>
          </x14:cfRule>
          <xm:sqref>K1606:K1612</xm:sqref>
        </x14:conditionalFormatting>
        <x14:conditionalFormatting xmlns:xm="http://schemas.microsoft.com/office/excel/2006/main">
          <x14:cfRule type="dataBar" id="{5E2B8B52-89A4-694E-A5AC-C80FFED08D06}">
            <x14:dataBar minLength="0" maxLength="100" gradient="0">
              <x14:cfvo type="autoMin"/>
              <x14:cfvo type="autoMax"/>
              <x14:negativeFillColor rgb="FFFF0000"/>
              <x14:axisColor rgb="FF000000"/>
            </x14:dataBar>
          </x14:cfRule>
          <x14:cfRule type="dataBar" id="{31692BA7-F69B-6D4B-B5C0-B0EC2E211EE6}">
            <x14:dataBar minLength="0" maxLength="100" gradient="0">
              <x14:cfvo type="autoMin"/>
              <x14:cfvo type="autoMax"/>
              <x14:negativeFillColor rgb="FFA3FF83"/>
              <x14:axisColor rgb="FF000000"/>
            </x14:dataBar>
          </x14:cfRule>
          <x14:cfRule type="dataBar" id="{08696D42-5B9F-2447-BABC-89E3655AC8F7}">
            <x14:dataBar minLength="0" maxLength="100" gradient="0">
              <x14:cfvo type="autoMin"/>
              <x14:cfvo type="autoMax"/>
              <x14:negativeFillColor rgb="FF00B050"/>
              <x14:axisColor rgb="FF000000"/>
            </x14:dataBar>
          </x14:cfRule>
          <xm:sqref>K1615:K1618</xm:sqref>
        </x14:conditionalFormatting>
        <x14:conditionalFormatting xmlns:xm="http://schemas.microsoft.com/office/excel/2006/main">
          <x14:cfRule type="dataBar" id="{3450093F-A7F6-2E4E-BC6E-A9C23CDC438B}">
            <x14:dataBar minLength="0" maxLength="100" gradient="0">
              <x14:cfvo type="autoMin"/>
              <x14:cfvo type="autoMax"/>
              <x14:negativeFillColor rgb="FFFF0000"/>
              <x14:axisColor rgb="FF000000"/>
            </x14:dataBar>
          </x14:cfRule>
          <x14:cfRule type="dataBar" id="{FAB81AEE-766A-EE45-B88E-5417D782B444}">
            <x14:dataBar minLength="0" maxLength="100" gradient="0">
              <x14:cfvo type="autoMin"/>
              <x14:cfvo type="autoMax"/>
              <x14:negativeFillColor rgb="FFA3FF83"/>
              <x14:axisColor rgb="FF000000"/>
            </x14:dataBar>
          </x14:cfRule>
          <x14:cfRule type="dataBar" id="{0E4F2588-50DC-D645-BDDB-D5B3E5A1CE1B}">
            <x14:dataBar minLength="0" maxLength="100" gradient="0">
              <x14:cfvo type="autoMin"/>
              <x14:cfvo type="autoMax"/>
              <x14:negativeFillColor rgb="FF00B050"/>
              <x14:axisColor rgb="FF000000"/>
            </x14:dataBar>
          </x14:cfRule>
          <xm:sqref>K1620:K1621</xm:sqref>
        </x14:conditionalFormatting>
        <x14:conditionalFormatting xmlns:xm="http://schemas.microsoft.com/office/excel/2006/main">
          <x14:cfRule type="dataBar" id="{B3ECF689-A9F2-DD4B-A0CC-B8D8F1104F81}">
            <x14:dataBar minLength="0" maxLength="100" gradient="0">
              <x14:cfvo type="autoMin"/>
              <x14:cfvo type="autoMax"/>
              <x14:negativeFillColor rgb="FFFF0000"/>
              <x14:axisColor rgb="FF000000"/>
            </x14:dataBar>
          </x14:cfRule>
          <x14:cfRule type="dataBar" id="{57ADA094-6A0B-1345-8A29-18408AE85174}">
            <x14:dataBar minLength="0" maxLength="100" gradient="0">
              <x14:cfvo type="autoMin"/>
              <x14:cfvo type="autoMax"/>
              <x14:negativeFillColor rgb="FFA3FF83"/>
              <x14:axisColor rgb="FF000000"/>
            </x14:dataBar>
          </x14:cfRule>
          <x14:cfRule type="dataBar" id="{CDCD599B-00B8-A244-AAE0-2FB5CF28E2CE}">
            <x14:dataBar minLength="0" maxLength="100" gradient="0">
              <x14:cfvo type="autoMin"/>
              <x14:cfvo type="autoMax"/>
              <x14:negativeFillColor rgb="FF00B050"/>
              <x14:axisColor rgb="FF000000"/>
            </x14:dataBar>
          </x14:cfRule>
          <xm:sqref>K1623:K1624</xm:sqref>
        </x14:conditionalFormatting>
        <x14:conditionalFormatting xmlns:xm="http://schemas.microsoft.com/office/excel/2006/main">
          <x14:cfRule type="dataBar" id="{9A817A64-F8E5-CA4E-BEB1-0F35F3EAFF7B}">
            <x14:dataBar minLength="0" maxLength="100" gradient="0">
              <x14:cfvo type="autoMin"/>
              <x14:cfvo type="autoMax"/>
              <x14:negativeFillColor rgb="FFA3FF83"/>
              <x14:axisColor rgb="FF000000"/>
            </x14:dataBar>
          </x14:cfRule>
          <x14:cfRule type="dataBar" id="{876E77A3-F459-984A-936F-A96540D97A20}">
            <x14:dataBar minLength="0" maxLength="100" gradient="0">
              <x14:cfvo type="autoMin"/>
              <x14:cfvo type="autoMax"/>
              <x14:negativeFillColor rgb="FF00B050"/>
              <x14:axisColor rgb="FF000000"/>
            </x14:dataBar>
          </x14:cfRule>
          <x14:cfRule type="dataBar" id="{25A58DE3-5550-8F4D-85FA-AF2A49F2051E}">
            <x14:dataBar minLength="0" maxLength="100" gradient="0">
              <x14:cfvo type="autoMin"/>
              <x14:cfvo type="autoMax"/>
              <x14:negativeFillColor rgb="FFFF0000"/>
              <x14:axisColor rgb="FF000000"/>
            </x14:dataBar>
          </x14:cfRule>
          <xm:sqref>K1626:K1631</xm:sqref>
        </x14:conditionalFormatting>
        <x14:conditionalFormatting xmlns:xm="http://schemas.microsoft.com/office/excel/2006/main">
          <x14:cfRule type="dataBar" id="{6FFBA415-C8DF-A046-B9CA-63BD7C5FDA08}">
            <x14:dataBar minLength="0" maxLength="100" gradient="0">
              <x14:cfvo type="autoMin"/>
              <x14:cfvo type="autoMax"/>
              <x14:negativeFillColor rgb="FFA3FF83"/>
              <x14:axisColor rgb="FF000000"/>
            </x14:dataBar>
          </x14:cfRule>
          <x14:cfRule type="dataBar" id="{683EAA9B-7501-E549-8F28-0C4F5B446171}">
            <x14:dataBar minLength="0" maxLength="100" gradient="0">
              <x14:cfvo type="autoMin"/>
              <x14:cfvo type="autoMax"/>
              <x14:negativeFillColor rgb="FF00B050"/>
              <x14:axisColor rgb="FF000000"/>
            </x14:dataBar>
          </x14:cfRule>
          <x14:cfRule type="dataBar" id="{3CF3CD0B-D5F9-7B41-BA64-3164A28D9D34}">
            <x14:dataBar minLength="0" maxLength="100" gradient="0">
              <x14:cfvo type="autoMin"/>
              <x14:cfvo type="autoMax"/>
              <x14:negativeFillColor rgb="FFFF0000"/>
              <x14:axisColor rgb="FF000000"/>
            </x14:dataBar>
          </x14:cfRule>
          <xm:sqref>K1633:K1640</xm:sqref>
        </x14:conditionalFormatting>
        <x14:conditionalFormatting xmlns:xm="http://schemas.microsoft.com/office/excel/2006/main">
          <x14:cfRule type="dataBar" id="{D3B2790B-4133-8843-84B8-7740128295DD}">
            <x14:dataBar minLength="0" maxLength="100" gradient="0">
              <x14:cfvo type="autoMin"/>
              <x14:cfvo type="autoMax"/>
              <x14:negativeFillColor rgb="FFA3FF83"/>
              <x14:axisColor rgb="FF000000"/>
            </x14:dataBar>
          </x14:cfRule>
          <x14:cfRule type="dataBar" id="{3CD7BB43-B3A9-984B-B2F9-1E05DD83B5A7}">
            <x14:dataBar minLength="0" maxLength="100" gradient="0">
              <x14:cfvo type="autoMin"/>
              <x14:cfvo type="autoMax"/>
              <x14:negativeFillColor rgb="FF00B050"/>
              <x14:axisColor rgb="FF000000"/>
            </x14:dataBar>
          </x14:cfRule>
          <x14:cfRule type="dataBar" id="{4DDAB51B-BEF3-3A44-9133-01F34FDC445F}">
            <x14:dataBar minLength="0" maxLength="100" gradient="0">
              <x14:cfvo type="autoMin"/>
              <x14:cfvo type="autoMax"/>
              <x14:negativeFillColor rgb="FFFF0000"/>
              <x14:axisColor rgb="FF000000"/>
            </x14:dataBar>
          </x14:cfRule>
          <xm:sqref>K1643:K1646</xm:sqref>
        </x14:conditionalFormatting>
        <x14:conditionalFormatting xmlns:xm="http://schemas.microsoft.com/office/excel/2006/main">
          <x14:cfRule type="dataBar" id="{FFFB6EBC-B891-D646-947A-33AB04EE4DB9}">
            <x14:dataBar minLength="0" maxLength="100" gradient="0">
              <x14:cfvo type="autoMin"/>
              <x14:cfvo type="autoMax"/>
              <x14:negativeFillColor rgb="FFA3FF83"/>
              <x14:axisColor rgb="FF000000"/>
            </x14:dataBar>
          </x14:cfRule>
          <x14:cfRule type="dataBar" id="{EE92ACA8-209D-DD4F-9D97-906DBAAA89B7}">
            <x14:dataBar minLength="0" maxLength="100" gradient="0">
              <x14:cfvo type="autoMin"/>
              <x14:cfvo type="autoMax"/>
              <x14:negativeFillColor rgb="FF00B050"/>
              <x14:axisColor rgb="FF000000"/>
            </x14:dataBar>
          </x14:cfRule>
          <x14:cfRule type="dataBar" id="{74DAB88A-0D02-3F42-9DF7-AEEC25572509}">
            <x14:dataBar minLength="0" maxLength="100" gradient="0">
              <x14:cfvo type="autoMin"/>
              <x14:cfvo type="autoMax"/>
              <x14:negativeFillColor rgb="FFFF0000"/>
              <x14:axisColor rgb="FF000000"/>
            </x14:dataBar>
          </x14:cfRule>
          <xm:sqref>K1648:K1650</xm:sqref>
        </x14:conditionalFormatting>
        <x14:conditionalFormatting xmlns:xm="http://schemas.microsoft.com/office/excel/2006/main">
          <x14:cfRule type="dataBar" id="{56FCE6D8-2D1E-4844-97BD-A437FA5C157E}">
            <x14:dataBar minLength="0" maxLength="100" gradient="0">
              <x14:cfvo type="autoMin"/>
              <x14:cfvo type="autoMax"/>
              <x14:negativeFillColor rgb="FFA3FF83"/>
              <x14:axisColor rgb="FF000000"/>
            </x14:dataBar>
          </x14:cfRule>
          <x14:cfRule type="dataBar" id="{569E5A06-CA8D-AF4B-A0C7-B0F95C967BAC}">
            <x14:dataBar minLength="0" maxLength="100" gradient="0">
              <x14:cfvo type="autoMin"/>
              <x14:cfvo type="autoMax"/>
              <x14:negativeFillColor rgb="FF00B050"/>
              <x14:axisColor rgb="FF000000"/>
            </x14:dataBar>
          </x14:cfRule>
          <x14:cfRule type="dataBar" id="{BFFE54A3-77A2-DF49-A123-4981B16B0CAE}">
            <x14:dataBar minLength="0" maxLength="100" gradient="0">
              <x14:cfvo type="autoMin"/>
              <x14:cfvo type="autoMax"/>
              <x14:negativeFillColor rgb="FFFF0000"/>
              <x14:axisColor rgb="FF000000"/>
            </x14:dataBar>
          </x14:cfRule>
          <xm:sqref>K1652:K1661</xm:sqref>
        </x14:conditionalFormatting>
        <x14:conditionalFormatting xmlns:xm="http://schemas.microsoft.com/office/excel/2006/main">
          <x14:cfRule type="dataBar" id="{DEC02EC9-8CD5-7B44-BD02-3BBF7A659F6F}">
            <x14:dataBar minLength="0" maxLength="100" gradient="0">
              <x14:cfvo type="autoMin"/>
              <x14:cfvo type="autoMax"/>
              <x14:negativeFillColor rgb="FFA3FF83"/>
              <x14:axisColor rgb="FF000000"/>
            </x14:dataBar>
          </x14:cfRule>
          <x14:cfRule type="dataBar" id="{15EDE973-E77E-DD45-9EFE-C233F6E37056}">
            <x14:dataBar minLength="0" maxLength="100" gradient="0">
              <x14:cfvo type="autoMin"/>
              <x14:cfvo type="autoMax"/>
              <x14:negativeFillColor rgb="FF00B050"/>
              <x14:axisColor rgb="FF000000"/>
            </x14:dataBar>
          </x14:cfRule>
          <x14:cfRule type="dataBar" id="{81EDB058-9DC3-934F-B2CD-43762714DEF2}">
            <x14:dataBar minLength="0" maxLength="100" gradient="0">
              <x14:cfvo type="autoMin"/>
              <x14:cfvo type="autoMax"/>
              <x14:negativeFillColor rgb="FFFF0000"/>
              <x14:axisColor rgb="FF000000"/>
            </x14:dataBar>
          </x14:cfRule>
          <xm:sqref>K1663:K1666</xm:sqref>
        </x14:conditionalFormatting>
        <x14:conditionalFormatting xmlns:xm="http://schemas.microsoft.com/office/excel/2006/main">
          <x14:cfRule type="dataBar" id="{DB9D0DB3-9412-2744-A9C1-136153B9EB96}">
            <x14:dataBar minLength="0" maxLength="100" gradient="0">
              <x14:cfvo type="autoMin"/>
              <x14:cfvo type="autoMax"/>
              <x14:negativeFillColor rgb="FF00B050"/>
              <x14:axisColor rgb="FF000000"/>
            </x14:dataBar>
          </x14:cfRule>
          <x14:cfRule type="dataBar" id="{4DFAA01F-83EC-984C-9C00-1C81A776C387}">
            <x14:dataBar minLength="0" maxLength="100" gradient="0">
              <x14:cfvo type="autoMin"/>
              <x14:cfvo type="autoMax"/>
              <x14:negativeFillColor rgb="FFA3FF83"/>
              <x14:axisColor rgb="FF000000"/>
            </x14:dataBar>
          </x14:cfRule>
          <x14:cfRule type="dataBar" id="{31AC0E3B-31BC-2347-B6B7-8FFBE6766B46}">
            <x14:dataBar minLength="0" maxLength="100" gradient="0">
              <x14:cfvo type="autoMin"/>
              <x14:cfvo type="autoMax"/>
              <x14:negativeFillColor rgb="FFFF0000"/>
              <x14:axisColor rgb="FF000000"/>
            </x14:dataBar>
          </x14:cfRule>
          <xm:sqref>K1668:K1701</xm:sqref>
        </x14:conditionalFormatting>
        <x14:conditionalFormatting xmlns:xm="http://schemas.microsoft.com/office/excel/2006/main">
          <x14:cfRule type="dataBar" id="{B56D16E0-306A-E147-9468-76E5F23506AD}">
            <x14:dataBar minLength="0" maxLength="100" gradient="0">
              <x14:cfvo type="autoMin"/>
              <x14:cfvo type="autoMax"/>
              <x14:negativeFillColor rgb="FF00B050"/>
              <x14:axisColor rgb="FF000000"/>
            </x14:dataBar>
          </x14:cfRule>
          <x14:cfRule type="dataBar" id="{143D4E01-3D4B-D840-9837-88D833CD2628}">
            <x14:dataBar minLength="0" maxLength="100" gradient="0">
              <x14:cfvo type="autoMin"/>
              <x14:cfvo type="autoMax"/>
              <x14:negativeFillColor rgb="FFA3FF83"/>
              <x14:axisColor rgb="FF000000"/>
            </x14:dataBar>
          </x14:cfRule>
          <x14:cfRule type="dataBar" id="{A153B848-9A3F-0F44-821B-B3CD69DE2392}">
            <x14:dataBar minLength="0" maxLength="100" gradient="0">
              <x14:cfvo type="autoMin"/>
              <x14:cfvo type="autoMax"/>
              <x14:negativeFillColor rgb="FFFF0000"/>
              <x14:axisColor rgb="FF000000"/>
            </x14:dataBar>
          </x14:cfRule>
          <xm:sqref>K1703:K1708</xm:sqref>
        </x14:conditionalFormatting>
        <x14:conditionalFormatting xmlns:xm="http://schemas.microsoft.com/office/excel/2006/main">
          <x14:cfRule type="dataBar" id="{F84EAE22-5891-7F4D-8AD9-177C505E5F42}">
            <x14:dataBar minLength="0" maxLength="100" gradient="0">
              <x14:cfvo type="autoMin"/>
              <x14:cfvo type="autoMax"/>
              <x14:negativeFillColor rgb="FFA3FF83"/>
              <x14:axisColor rgb="FF000000"/>
            </x14:dataBar>
          </x14:cfRule>
          <x14:cfRule type="dataBar" id="{B25A7527-6119-6F44-AB07-3C1A1DF631F4}">
            <x14:dataBar minLength="0" maxLength="100" gradient="0">
              <x14:cfvo type="autoMin"/>
              <x14:cfvo type="autoMax"/>
              <x14:negativeFillColor rgb="FF00B050"/>
              <x14:axisColor rgb="FF000000"/>
            </x14:dataBar>
          </x14:cfRule>
          <x14:cfRule type="dataBar" id="{19F8D3E1-B240-8D46-B8B1-232ADBC08C24}">
            <x14:dataBar minLength="0" maxLength="100" gradient="0">
              <x14:cfvo type="autoMin"/>
              <x14:cfvo type="autoMax"/>
              <x14:negativeFillColor rgb="FFFF0000"/>
              <x14:axisColor rgb="FF000000"/>
            </x14:dataBar>
          </x14:cfRule>
          <xm:sqref>K1710:K1718</xm:sqref>
        </x14:conditionalFormatting>
        <x14:conditionalFormatting xmlns:xm="http://schemas.microsoft.com/office/excel/2006/main">
          <x14:cfRule type="dataBar" id="{73015A17-AF3E-5447-98E4-345DE42881F3}">
            <x14:dataBar minLength="0" maxLength="100" gradient="0">
              <x14:cfvo type="autoMin"/>
              <x14:cfvo type="autoMax"/>
              <x14:negativeFillColor rgb="FFA3FF83"/>
              <x14:axisColor rgb="FF000000"/>
            </x14:dataBar>
          </x14:cfRule>
          <x14:cfRule type="dataBar" id="{E93CFC2E-5D8F-3845-A6BB-C9336C1FBE24}">
            <x14:dataBar minLength="0" maxLength="100" gradient="0">
              <x14:cfvo type="autoMin"/>
              <x14:cfvo type="autoMax"/>
              <x14:negativeFillColor rgb="FF00B050"/>
              <x14:axisColor rgb="FF000000"/>
            </x14:dataBar>
          </x14:cfRule>
          <x14:cfRule type="dataBar" id="{D7D26278-50F1-514C-A15D-AAD19580CEC9}">
            <x14:dataBar minLength="0" maxLength="100" gradient="0">
              <x14:cfvo type="autoMin"/>
              <x14:cfvo type="autoMax"/>
              <x14:negativeFillColor rgb="FFFF0000"/>
              <x14:axisColor rgb="FF000000"/>
            </x14:dataBar>
          </x14:cfRule>
          <xm:sqref>K1720:K1723</xm:sqref>
        </x14:conditionalFormatting>
        <x14:conditionalFormatting xmlns:xm="http://schemas.microsoft.com/office/excel/2006/main">
          <x14:cfRule type="dataBar" id="{05BF8B0D-A83A-974C-A6AF-A93AA363C6A9}">
            <x14:dataBar minLength="0" maxLength="100" gradient="0">
              <x14:cfvo type="autoMin"/>
              <x14:cfvo type="autoMax"/>
              <x14:negativeFillColor rgb="FF00B050"/>
              <x14:axisColor rgb="FF000000"/>
            </x14:dataBar>
          </x14:cfRule>
          <x14:cfRule type="dataBar" id="{2D90FC7D-282A-0546-94EE-6F1BEFF9A53F}">
            <x14:dataBar minLength="0" maxLength="100" gradient="0">
              <x14:cfvo type="autoMin"/>
              <x14:cfvo type="autoMax"/>
              <x14:negativeFillColor rgb="FFA3FF83"/>
              <x14:axisColor rgb="FF000000"/>
            </x14:dataBar>
          </x14:cfRule>
          <x14:cfRule type="dataBar" id="{4968E140-3680-4745-881B-AF087B40358B}">
            <x14:dataBar minLength="0" maxLength="100" gradient="0">
              <x14:cfvo type="autoMin"/>
              <x14:cfvo type="autoMax"/>
              <x14:negativeFillColor rgb="FFFF0000"/>
              <x14:axisColor rgb="FF000000"/>
            </x14:dataBar>
          </x14:cfRule>
          <xm:sqref>K1726:K1733</xm:sqref>
        </x14:conditionalFormatting>
        <x14:conditionalFormatting xmlns:xm="http://schemas.microsoft.com/office/excel/2006/main">
          <x14:cfRule type="dataBar" id="{A1CBA924-5E2A-1545-8D16-C917E8D5CDA9}">
            <x14:dataBar minLength="0" maxLength="100" gradient="0">
              <x14:cfvo type="autoMin"/>
              <x14:cfvo type="autoMax"/>
              <x14:negativeFillColor rgb="FFFF0000"/>
              <x14:axisColor rgb="FF000000"/>
            </x14:dataBar>
          </x14:cfRule>
          <x14:cfRule type="dataBar" id="{BF6E0516-BABF-6242-B5AA-C4F829BF9F9C}">
            <x14:dataBar minLength="0" maxLength="100" gradient="0">
              <x14:cfvo type="autoMin"/>
              <x14:cfvo type="autoMax"/>
              <x14:negativeFillColor rgb="FF00B050"/>
              <x14:axisColor rgb="FF000000"/>
            </x14:dataBar>
          </x14:cfRule>
          <x14:cfRule type="dataBar" id="{06C0B55A-3AD2-8248-AFC9-45BC836EC41D}">
            <x14:dataBar minLength="0" maxLength="100" gradient="0">
              <x14:cfvo type="autoMin"/>
              <x14:cfvo type="autoMax"/>
              <x14:negativeFillColor rgb="FFA3FF83"/>
              <x14:axisColor rgb="FF000000"/>
            </x14:dataBar>
          </x14:cfRule>
          <xm:sqref>K1735:K1747</xm:sqref>
        </x14:conditionalFormatting>
        <x14:conditionalFormatting xmlns:xm="http://schemas.microsoft.com/office/excel/2006/main">
          <x14:cfRule type="dataBar" id="{D0402EF7-EA1C-7F4D-ABA6-B01FD0CC79F9}">
            <x14:dataBar minLength="0" maxLength="100" gradient="0">
              <x14:cfvo type="autoMin"/>
              <x14:cfvo type="autoMax"/>
              <x14:negativeFillColor rgb="FFA3FF83"/>
              <x14:axisColor rgb="FF000000"/>
            </x14:dataBar>
          </x14:cfRule>
          <x14:cfRule type="dataBar" id="{848C676D-24A0-1C49-9543-4660A40A9B4D}">
            <x14:dataBar minLength="0" maxLength="100" gradient="0">
              <x14:cfvo type="autoMin"/>
              <x14:cfvo type="autoMax"/>
              <x14:negativeFillColor rgb="FF00B050"/>
              <x14:axisColor rgb="FF000000"/>
            </x14:dataBar>
          </x14:cfRule>
          <x14:cfRule type="dataBar" id="{199DA36D-1A9C-BC43-AF37-B98A3444BDE7}">
            <x14:dataBar minLength="0" maxLength="100" gradient="0">
              <x14:cfvo type="autoMin"/>
              <x14:cfvo type="autoMax"/>
              <x14:negativeFillColor rgb="FFFF0000"/>
              <x14:axisColor rgb="FF000000"/>
            </x14:dataBar>
          </x14:cfRule>
          <xm:sqref>K1749:K1773</xm:sqref>
        </x14:conditionalFormatting>
        <x14:conditionalFormatting xmlns:xm="http://schemas.microsoft.com/office/excel/2006/main">
          <x14:cfRule type="dataBar" id="{52AD13B2-15A7-FB4C-A3D8-27B21A1079A2}">
            <x14:dataBar minLength="0" maxLength="100" gradient="0">
              <x14:cfvo type="autoMin"/>
              <x14:cfvo type="autoMax"/>
              <x14:negativeFillColor rgb="FFFF0000"/>
              <x14:axisColor rgb="FF000000"/>
            </x14:dataBar>
          </x14:cfRule>
          <x14:cfRule type="dataBar" id="{85719DC6-709C-0140-B5B0-7534DF953727}">
            <x14:dataBar minLength="0" maxLength="100" gradient="0">
              <x14:cfvo type="autoMin"/>
              <x14:cfvo type="autoMax"/>
              <x14:negativeFillColor rgb="FFA3FF83"/>
              <x14:axisColor rgb="FF000000"/>
            </x14:dataBar>
          </x14:cfRule>
          <x14:cfRule type="dataBar" id="{FF23F59A-BB75-6B46-899D-8CC3A279FCB0}">
            <x14:dataBar minLength="0" maxLength="100" gradient="0">
              <x14:cfvo type="autoMin"/>
              <x14:cfvo type="autoMax"/>
              <x14:negativeFillColor rgb="FF00B050"/>
              <x14:axisColor rgb="FF000000"/>
            </x14:dataBar>
          </x14:cfRule>
          <xm:sqref>K1775:K1777</xm:sqref>
        </x14:conditionalFormatting>
        <x14:conditionalFormatting xmlns:xm="http://schemas.microsoft.com/office/excel/2006/main">
          <x14:cfRule type="dataBar" id="{FB55CC45-D8F3-624A-9EA6-EFA148123600}">
            <x14:dataBar minLength="0" maxLength="100" gradient="0">
              <x14:cfvo type="autoMin"/>
              <x14:cfvo type="autoMax"/>
              <x14:negativeFillColor rgb="FFFF0000"/>
              <x14:axisColor rgb="FF000000"/>
            </x14:dataBar>
          </x14:cfRule>
          <x14:cfRule type="dataBar" id="{D66C47BE-C1A2-A94D-95B9-79F64B474242}">
            <x14:dataBar minLength="0" maxLength="100" gradient="0">
              <x14:cfvo type="autoMin"/>
              <x14:cfvo type="autoMax"/>
              <x14:negativeFillColor rgb="FFA3FF83"/>
              <x14:axisColor rgb="FF000000"/>
            </x14:dataBar>
          </x14:cfRule>
          <x14:cfRule type="dataBar" id="{E81D3D41-BF3B-884C-B1E3-0C34D70C4159}">
            <x14:dataBar minLength="0" maxLength="100" gradient="0">
              <x14:cfvo type="autoMin"/>
              <x14:cfvo type="autoMax"/>
              <x14:negativeFillColor rgb="FF00B050"/>
              <x14:axisColor rgb="FF000000"/>
            </x14:dataBar>
          </x14:cfRule>
          <xm:sqref>K1779:K1795</xm:sqref>
        </x14:conditionalFormatting>
        <x14:conditionalFormatting xmlns:xm="http://schemas.microsoft.com/office/excel/2006/main">
          <x14:cfRule type="dataBar" id="{B21A12AA-88D3-C041-920C-1EDAFA37E4C7}">
            <x14:dataBar minLength="0" maxLength="100" gradient="0">
              <x14:cfvo type="autoMin"/>
              <x14:cfvo type="autoMax"/>
              <x14:negativeFillColor rgb="FFFF0000"/>
              <x14:axisColor rgb="FF000000"/>
            </x14:dataBar>
          </x14:cfRule>
          <x14:cfRule type="dataBar" id="{E532DBFE-7B04-9644-A307-FDA1491C9F25}">
            <x14:dataBar minLength="0" maxLength="100" gradient="0">
              <x14:cfvo type="autoMin"/>
              <x14:cfvo type="autoMax"/>
              <x14:negativeFillColor rgb="FFA3FF83"/>
              <x14:axisColor rgb="FF000000"/>
            </x14:dataBar>
          </x14:cfRule>
          <x14:cfRule type="dataBar" id="{1227707D-BF2B-9E41-B742-FECFE5DC94B7}">
            <x14:dataBar minLength="0" maxLength="100" gradient="0">
              <x14:cfvo type="autoMin"/>
              <x14:cfvo type="autoMax"/>
              <x14:negativeFillColor rgb="FF00B050"/>
              <x14:axisColor rgb="FF000000"/>
            </x14:dataBar>
          </x14:cfRule>
          <xm:sqref>K1797:K1803</xm:sqref>
        </x14:conditionalFormatting>
        <x14:conditionalFormatting xmlns:xm="http://schemas.microsoft.com/office/excel/2006/main">
          <x14:cfRule type="dataBar" id="{02A86523-0300-2844-8E80-3A99D7CDD6D6}">
            <x14:dataBar minLength="0" maxLength="100" gradient="0">
              <x14:cfvo type="autoMin"/>
              <x14:cfvo type="autoMax"/>
              <x14:negativeFillColor rgb="FF00B050"/>
              <x14:axisColor rgb="FF000000"/>
            </x14:dataBar>
          </x14:cfRule>
          <x14:cfRule type="dataBar" id="{364939A5-0EA2-5548-A849-3A6CF773BBEF}">
            <x14:dataBar minLength="0" maxLength="100" gradient="0">
              <x14:cfvo type="autoMin"/>
              <x14:cfvo type="autoMax"/>
              <x14:negativeFillColor rgb="FFA3FF83"/>
              <x14:axisColor rgb="FF000000"/>
            </x14:dataBar>
          </x14:cfRule>
          <x14:cfRule type="dataBar" id="{4DB18D42-72A0-DA4C-A840-CE004F3C08E1}">
            <x14:dataBar minLength="0" maxLength="100" gradient="0">
              <x14:cfvo type="autoMin"/>
              <x14:cfvo type="autoMax"/>
              <x14:negativeFillColor rgb="FFFF0000"/>
              <x14:axisColor rgb="FF000000"/>
            </x14:dataBar>
          </x14:cfRule>
          <xm:sqref>K1805:K1812</xm:sqref>
        </x14:conditionalFormatting>
        <x14:conditionalFormatting xmlns:xm="http://schemas.microsoft.com/office/excel/2006/main">
          <x14:cfRule type="dataBar" id="{5B85C696-0820-BD45-92A8-2409ABF153FC}">
            <x14:dataBar minLength="0" maxLength="100" gradient="0">
              <x14:cfvo type="autoMin"/>
              <x14:cfvo type="autoMax"/>
              <x14:negativeFillColor rgb="FFFF0000"/>
              <x14:axisColor rgb="FF000000"/>
            </x14:dataBar>
          </x14:cfRule>
          <x14:cfRule type="dataBar" id="{6030298E-978C-5F4F-893E-D3D865442318}">
            <x14:dataBar minLength="0" maxLength="100" gradient="0">
              <x14:cfvo type="autoMin"/>
              <x14:cfvo type="autoMax"/>
              <x14:negativeFillColor rgb="FF00B050"/>
              <x14:axisColor rgb="FF000000"/>
            </x14:dataBar>
          </x14:cfRule>
          <x14:cfRule type="dataBar" id="{ECAD270A-9E5C-6C47-B5B4-5A173085AA6D}">
            <x14:dataBar minLength="0" maxLength="100" gradient="0">
              <x14:cfvo type="autoMin"/>
              <x14:cfvo type="autoMax"/>
              <x14:negativeFillColor rgb="FFA3FF83"/>
              <x14:axisColor rgb="FF000000"/>
            </x14:dataBar>
          </x14:cfRule>
          <xm:sqref>K1814:K1826</xm:sqref>
        </x14:conditionalFormatting>
        <x14:conditionalFormatting xmlns:xm="http://schemas.microsoft.com/office/excel/2006/main">
          <x14:cfRule type="dataBar" id="{EC9078AC-45F9-DD4E-85C9-85CAF939B7AC}">
            <x14:dataBar minLength="0" maxLength="100" gradient="0">
              <x14:cfvo type="autoMin"/>
              <x14:cfvo type="autoMax"/>
              <x14:negativeFillColor rgb="FFFF0000"/>
              <x14:axisColor rgb="FF000000"/>
            </x14:dataBar>
          </x14:cfRule>
          <x14:cfRule type="dataBar" id="{777DCF53-2226-6843-B6E6-A1250E6CE170}">
            <x14:dataBar minLength="0" maxLength="100" gradient="0">
              <x14:cfvo type="autoMin"/>
              <x14:cfvo type="autoMax"/>
              <x14:negativeFillColor rgb="FFA3FF83"/>
              <x14:axisColor rgb="FF000000"/>
            </x14:dataBar>
          </x14:cfRule>
          <x14:cfRule type="dataBar" id="{80E52A70-F61C-2A45-80CE-7F3A362C1FF8}">
            <x14:dataBar minLength="0" maxLength="100" gradient="0">
              <x14:cfvo type="autoMin"/>
              <x14:cfvo type="autoMax"/>
              <x14:negativeFillColor rgb="FF00B050"/>
              <x14:axisColor rgb="FF000000"/>
            </x14:dataBar>
          </x14:cfRule>
          <xm:sqref>K1828:K1852</xm:sqref>
        </x14:conditionalFormatting>
        <x14:conditionalFormatting xmlns:xm="http://schemas.microsoft.com/office/excel/2006/main">
          <x14:cfRule type="dataBar" id="{A71E5C4C-B029-F44D-ACA6-F8AD141E7AD7}">
            <x14:dataBar minLength="0" maxLength="100" gradient="0">
              <x14:cfvo type="autoMin"/>
              <x14:cfvo type="autoMax"/>
              <x14:negativeFillColor rgb="FFFF0000"/>
              <x14:axisColor rgb="FF000000"/>
            </x14:dataBar>
          </x14:cfRule>
          <x14:cfRule type="dataBar" id="{131C195D-0D1A-6E41-B8FB-8D60FBF200BD}">
            <x14:dataBar minLength="0" maxLength="100" gradient="0">
              <x14:cfvo type="autoMin"/>
              <x14:cfvo type="autoMax"/>
              <x14:negativeFillColor rgb="FFA3FF83"/>
              <x14:axisColor rgb="FF000000"/>
            </x14:dataBar>
          </x14:cfRule>
          <x14:cfRule type="dataBar" id="{E4C0771D-2097-784A-81F9-3D0C9925B7FC}">
            <x14:dataBar minLength="0" maxLength="100" gradient="0">
              <x14:cfvo type="autoMin"/>
              <x14:cfvo type="autoMax"/>
              <x14:negativeFillColor rgb="FF00B050"/>
              <x14:axisColor rgb="FF000000"/>
            </x14:dataBar>
          </x14:cfRule>
          <xm:sqref>K1854:K1856</xm:sqref>
        </x14:conditionalFormatting>
        <x14:conditionalFormatting xmlns:xm="http://schemas.microsoft.com/office/excel/2006/main">
          <x14:cfRule type="dataBar" id="{4A46C277-250F-FD45-81F7-8EB0EAFD19F1}">
            <x14:dataBar minLength="0" maxLength="100" gradient="0">
              <x14:cfvo type="autoMin"/>
              <x14:cfvo type="autoMax"/>
              <x14:negativeFillColor rgb="FFFF0000"/>
              <x14:axisColor rgb="FF000000"/>
            </x14:dataBar>
          </x14:cfRule>
          <x14:cfRule type="dataBar" id="{A140FD6E-EE10-754A-BEBF-D3CBE5BDC10F}">
            <x14:dataBar minLength="0" maxLength="100" gradient="0">
              <x14:cfvo type="autoMin"/>
              <x14:cfvo type="autoMax"/>
              <x14:negativeFillColor rgb="FFA3FF83"/>
              <x14:axisColor rgb="FF000000"/>
            </x14:dataBar>
          </x14:cfRule>
          <x14:cfRule type="dataBar" id="{936651B2-B24D-D440-A0ED-12B4FC0D758D}">
            <x14:dataBar minLength="0" maxLength="100" gradient="0">
              <x14:cfvo type="autoMin"/>
              <x14:cfvo type="autoMax"/>
              <x14:negativeFillColor rgb="FF00B050"/>
              <x14:axisColor rgb="FF000000"/>
            </x14:dataBar>
          </x14:cfRule>
          <xm:sqref>K1858:K1874</xm:sqref>
        </x14:conditionalFormatting>
        <x14:conditionalFormatting xmlns:xm="http://schemas.microsoft.com/office/excel/2006/main">
          <x14:cfRule type="dataBar" id="{5DD803F1-5D17-FB40-BF80-AD8FFCAB0772}">
            <x14:dataBar minLength="0" maxLength="100" gradient="0">
              <x14:cfvo type="autoMin"/>
              <x14:cfvo type="autoMax"/>
              <x14:negativeFillColor rgb="FFFF0000"/>
              <x14:axisColor rgb="FF000000"/>
            </x14:dataBar>
          </x14:cfRule>
          <x14:cfRule type="dataBar" id="{32546972-54DF-4E46-A410-11BA0BD42BC2}">
            <x14:dataBar minLength="0" maxLength="100" gradient="0">
              <x14:cfvo type="autoMin"/>
              <x14:cfvo type="autoMax"/>
              <x14:negativeFillColor rgb="FFA3FF83"/>
              <x14:axisColor rgb="FF000000"/>
            </x14:dataBar>
          </x14:cfRule>
          <x14:cfRule type="dataBar" id="{95B3AB43-232D-EA43-9BCA-BF69443AD1A5}">
            <x14:dataBar minLength="0" maxLength="100" gradient="0">
              <x14:cfvo type="autoMin"/>
              <x14:cfvo type="autoMax"/>
              <x14:negativeFillColor rgb="FF00B050"/>
              <x14:axisColor rgb="FF000000"/>
            </x14:dataBar>
          </x14:cfRule>
          <xm:sqref>K1876:K1878</xm:sqref>
        </x14:conditionalFormatting>
        <x14:conditionalFormatting xmlns:xm="http://schemas.microsoft.com/office/excel/2006/main">
          <x14:cfRule type="dataBar" id="{9E75A996-B870-8149-930A-3FAB8FC0CF5B}">
            <x14:dataBar minLength="0" maxLength="100" gradient="0">
              <x14:cfvo type="autoMin"/>
              <x14:cfvo type="autoMax"/>
              <x14:negativeFillColor rgb="FF00B050"/>
              <x14:axisColor rgb="FF000000"/>
            </x14:dataBar>
          </x14:cfRule>
          <x14:cfRule type="dataBar" id="{48C983B3-0002-E44C-863C-DB73CF89DA66}">
            <x14:dataBar minLength="0" maxLength="100" gradient="0">
              <x14:cfvo type="autoMin"/>
              <x14:cfvo type="autoMax"/>
              <x14:negativeFillColor rgb="FFFF0000"/>
              <x14:axisColor rgb="FF000000"/>
            </x14:dataBar>
          </x14:cfRule>
          <x14:cfRule type="dataBar" id="{2A71D909-627D-5F41-89ED-568415F4593F}">
            <x14:dataBar minLength="0" maxLength="100" gradient="0">
              <x14:cfvo type="autoMin"/>
              <x14:cfvo type="autoMax"/>
              <x14:negativeFillColor rgb="FFA3FF83"/>
              <x14:axisColor rgb="FF000000"/>
            </x14:dataBar>
          </x14:cfRule>
          <xm:sqref>K1880:K1887</xm:sqref>
        </x14:conditionalFormatting>
        <x14:conditionalFormatting xmlns:xm="http://schemas.microsoft.com/office/excel/2006/main">
          <x14:cfRule type="dataBar" id="{A77F741B-8BFB-E042-ACF8-5DCDE7D80609}">
            <x14:dataBar minLength="0" maxLength="100" gradient="0">
              <x14:cfvo type="autoMin"/>
              <x14:cfvo type="autoMax"/>
              <x14:negativeFillColor rgb="FFFF0000"/>
              <x14:axisColor rgb="FF000000"/>
            </x14:dataBar>
          </x14:cfRule>
          <x14:cfRule type="dataBar" id="{04D40DD8-60EF-F143-A615-E0B845F864C1}">
            <x14:dataBar minLength="0" maxLength="100" gradient="0">
              <x14:cfvo type="autoMin"/>
              <x14:cfvo type="autoMax"/>
              <x14:negativeFillColor rgb="FFA3FF83"/>
              <x14:axisColor rgb="FF000000"/>
            </x14:dataBar>
          </x14:cfRule>
          <x14:cfRule type="dataBar" id="{FCCFB6DE-072A-A840-980A-E9286A1907C0}">
            <x14:dataBar minLength="0" maxLength="100" gradient="0">
              <x14:cfvo type="autoMin"/>
              <x14:cfvo type="autoMax"/>
              <x14:negativeFillColor rgb="FF00B050"/>
              <x14:axisColor rgb="FF000000"/>
            </x14:dataBar>
          </x14:cfRule>
          <xm:sqref>K1889:K1893</xm:sqref>
        </x14:conditionalFormatting>
        <x14:conditionalFormatting xmlns:xm="http://schemas.microsoft.com/office/excel/2006/main">
          <x14:cfRule type="dataBar" id="{4A4E69B9-F0AE-444E-97F5-AF11C7CE4584}">
            <x14:dataBar minLength="0" maxLength="100" gradient="0">
              <x14:cfvo type="autoMin"/>
              <x14:cfvo type="autoMax"/>
              <x14:negativeFillColor rgb="FFFF0000"/>
              <x14:axisColor rgb="FF000000"/>
            </x14:dataBar>
          </x14:cfRule>
          <x14:cfRule type="dataBar" id="{53385DA3-6698-1E4D-88E1-FFA25BF7A96A}">
            <x14:dataBar minLength="0" maxLength="100" gradient="0">
              <x14:cfvo type="autoMin"/>
              <x14:cfvo type="autoMax"/>
              <x14:negativeFillColor rgb="FFA3FF83"/>
              <x14:axisColor rgb="FF000000"/>
            </x14:dataBar>
          </x14:cfRule>
          <x14:cfRule type="dataBar" id="{3018560C-DFBA-E44E-8878-EC79E8A57A11}">
            <x14:dataBar minLength="0" maxLength="100" gradient="0">
              <x14:cfvo type="autoMin"/>
              <x14:cfvo type="autoMax"/>
              <x14:negativeFillColor rgb="FF00B050"/>
              <x14:axisColor rgb="FF000000"/>
            </x14:dataBar>
          </x14:cfRule>
          <xm:sqref>K1895:K1918</xm:sqref>
        </x14:conditionalFormatting>
        <x14:conditionalFormatting xmlns:xm="http://schemas.microsoft.com/office/excel/2006/main">
          <x14:cfRule type="dataBar" id="{0C36A01E-A5B0-434E-BA91-3DD207648D7B}">
            <x14:dataBar minLength="0" maxLength="100" gradient="0">
              <x14:cfvo type="autoMin"/>
              <x14:cfvo type="autoMax"/>
              <x14:negativeFillColor rgb="FFFF0000"/>
              <x14:axisColor rgb="FF000000"/>
            </x14:dataBar>
          </x14:cfRule>
          <x14:cfRule type="dataBar" id="{9159956A-2548-4F4A-B273-BEC0396A5EFF}">
            <x14:dataBar minLength="0" maxLength="100" gradient="0">
              <x14:cfvo type="autoMin"/>
              <x14:cfvo type="autoMax"/>
              <x14:negativeFillColor rgb="FFA3FF83"/>
              <x14:axisColor rgb="FF000000"/>
            </x14:dataBar>
          </x14:cfRule>
          <x14:cfRule type="dataBar" id="{A8C22098-CAB7-CC40-86EE-65DC7CFB9FC2}">
            <x14:dataBar minLength="0" maxLength="100" gradient="0">
              <x14:cfvo type="autoMin"/>
              <x14:cfvo type="autoMax"/>
              <x14:negativeFillColor rgb="FF00B050"/>
              <x14:axisColor rgb="FF000000"/>
            </x14:dataBar>
          </x14:cfRule>
          <xm:sqref>K1920:K1922</xm:sqref>
        </x14:conditionalFormatting>
        <x14:conditionalFormatting xmlns:xm="http://schemas.microsoft.com/office/excel/2006/main">
          <x14:cfRule type="dataBar" id="{D27E11B8-B0D9-E94B-9CFD-2E07C64656E0}">
            <x14:dataBar minLength="0" maxLength="100" gradient="0">
              <x14:cfvo type="autoMin"/>
              <x14:cfvo type="autoMax"/>
              <x14:negativeFillColor rgb="FFFF0000"/>
              <x14:axisColor rgb="FF000000"/>
            </x14:dataBar>
          </x14:cfRule>
          <x14:cfRule type="dataBar" id="{3786491D-B160-6544-AF30-1FDF2A7146FE}">
            <x14:dataBar minLength="0" maxLength="100" gradient="0">
              <x14:cfvo type="autoMin"/>
              <x14:cfvo type="autoMax"/>
              <x14:negativeFillColor rgb="FFA3FF83"/>
              <x14:axisColor rgb="FF000000"/>
            </x14:dataBar>
          </x14:cfRule>
          <x14:cfRule type="dataBar" id="{C30D4DB9-AC4E-1948-826D-590A791F4866}">
            <x14:dataBar minLength="0" maxLength="100" gradient="0">
              <x14:cfvo type="autoMin"/>
              <x14:cfvo type="autoMax"/>
              <x14:negativeFillColor rgb="FF00B050"/>
              <x14:axisColor rgb="FF000000"/>
            </x14:dataBar>
          </x14:cfRule>
          <xm:sqref>K1924:K1940</xm:sqref>
        </x14:conditionalFormatting>
        <x14:conditionalFormatting xmlns:xm="http://schemas.microsoft.com/office/excel/2006/main">
          <x14:cfRule type="dataBar" id="{DE972284-CBDD-AA47-873A-754D85C78F37}">
            <x14:dataBar minLength="0" maxLength="100" gradient="0">
              <x14:cfvo type="autoMin"/>
              <x14:cfvo type="autoMax"/>
              <x14:negativeFillColor rgb="FFFF0000"/>
              <x14:axisColor rgb="FF000000"/>
            </x14:dataBar>
          </x14:cfRule>
          <x14:cfRule type="dataBar" id="{609DD805-CE42-0447-970A-330CAD64E5DF}">
            <x14:dataBar minLength="0" maxLength="100" gradient="0">
              <x14:cfvo type="autoMin"/>
              <x14:cfvo type="autoMax"/>
              <x14:negativeFillColor rgb="FFA3FF83"/>
              <x14:axisColor rgb="FF000000"/>
            </x14:dataBar>
          </x14:cfRule>
          <x14:cfRule type="dataBar" id="{8298B0B0-7C81-8F4A-B0C5-19E4E9A889FA}">
            <x14:dataBar minLength="0" maxLength="100" gradient="0">
              <x14:cfvo type="autoMin"/>
              <x14:cfvo type="autoMax"/>
              <x14:negativeFillColor rgb="FF00B050"/>
              <x14:axisColor rgb="FF000000"/>
            </x14:dataBar>
          </x14:cfRule>
          <xm:sqref>K1942:K1944</xm:sqref>
        </x14:conditionalFormatting>
        <x14:conditionalFormatting xmlns:xm="http://schemas.microsoft.com/office/excel/2006/main">
          <x14:cfRule type="dataBar" id="{31F4331C-971E-E647-97C6-FF13F108E42C}">
            <x14:dataBar minLength="0" maxLength="100" gradient="0">
              <x14:cfvo type="autoMin"/>
              <x14:cfvo type="autoMax"/>
              <x14:negativeFillColor rgb="FF00B050"/>
              <x14:axisColor rgb="FF000000"/>
            </x14:dataBar>
          </x14:cfRule>
          <x14:cfRule type="dataBar" id="{F5F52FDE-913E-264E-8EBA-85ABB0813D46}">
            <x14:dataBar minLength="0" maxLength="100" gradient="0">
              <x14:cfvo type="autoMin"/>
              <x14:cfvo type="autoMax"/>
              <x14:negativeFillColor rgb="FFA3FF83"/>
              <x14:axisColor rgb="FF000000"/>
            </x14:dataBar>
          </x14:cfRule>
          <x14:cfRule type="dataBar" id="{18344EED-0096-2F48-A9E6-59919F87066C}">
            <x14:dataBar minLength="0" maxLength="100" gradient="0">
              <x14:cfvo type="autoMin"/>
              <x14:cfvo type="autoMax"/>
              <x14:negativeFillColor rgb="FFFF0000"/>
              <x14:axisColor rgb="FF000000"/>
            </x14:dataBar>
          </x14:cfRule>
          <xm:sqref>K1946:K1957</xm:sqref>
        </x14:conditionalFormatting>
        <x14:conditionalFormatting xmlns:xm="http://schemas.microsoft.com/office/excel/2006/main">
          <x14:cfRule type="dataBar" id="{C54C1FC5-81D0-A742-B0D1-962D4D961AD8}">
            <x14:dataBar minLength="0" maxLength="100" gradient="0">
              <x14:cfvo type="autoMin"/>
              <x14:cfvo type="autoMax"/>
              <x14:negativeFillColor rgb="FFFF0000"/>
              <x14:axisColor rgb="FF000000"/>
            </x14:dataBar>
          </x14:cfRule>
          <x14:cfRule type="dataBar" id="{3332AA27-571F-FF40-B868-EC6CE3F95558}">
            <x14:dataBar minLength="0" maxLength="100" gradient="0">
              <x14:cfvo type="autoMin"/>
              <x14:cfvo type="autoMax"/>
              <x14:negativeFillColor rgb="FFA3FF83"/>
              <x14:axisColor rgb="FF000000"/>
            </x14:dataBar>
          </x14:cfRule>
          <x14:cfRule type="dataBar" id="{7A86A087-C69A-504C-91DA-FC77E06C3473}">
            <x14:dataBar minLength="0" maxLength="100" gradient="0">
              <x14:cfvo type="autoMin"/>
              <x14:cfvo type="autoMax"/>
              <x14:negativeFillColor rgb="FF00B050"/>
              <x14:axisColor rgb="FF000000"/>
            </x14:dataBar>
          </x14:cfRule>
          <xm:sqref>K1959:K1970</xm:sqref>
        </x14:conditionalFormatting>
        <x14:conditionalFormatting xmlns:xm="http://schemas.microsoft.com/office/excel/2006/main">
          <x14:cfRule type="dataBar" id="{3358BDD7-78C3-7542-B9D4-03C1B8DF83AC}">
            <x14:dataBar minLength="0" maxLength="100" gradient="0">
              <x14:cfvo type="autoMin"/>
              <x14:cfvo type="autoMax"/>
              <x14:negativeFillColor rgb="FFFF0000"/>
              <x14:axisColor rgb="FF000000"/>
            </x14:dataBar>
          </x14:cfRule>
          <x14:cfRule type="dataBar" id="{470DA459-BA7C-4E4E-A83A-FB53910E9987}">
            <x14:dataBar minLength="0" maxLength="100" gradient="0">
              <x14:cfvo type="autoMin"/>
              <x14:cfvo type="autoMax"/>
              <x14:negativeFillColor rgb="FFA3FF83"/>
              <x14:axisColor rgb="FF000000"/>
            </x14:dataBar>
          </x14:cfRule>
          <x14:cfRule type="dataBar" id="{2950BF4E-D222-4D49-929F-DC54D3362C7F}">
            <x14:dataBar minLength="0" maxLength="100" gradient="0">
              <x14:cfvo type="autoMin"/>
              <x14:cfvo type="autoMax"/>
              <x14:negativeFillColor rgb="FF00B050"/>
              <x14:axisColor rgb="FF000000"/>
            </x14:dataBar>
          </x14:cfRule>
          <xm:sqref>K1972:K1985</xm:sqref>
        </x14:conditionalFormatting>
        <x14:conditionalFormatting xmlns:xm="http://schemas.microsoft.com/office/excel/2006/main">
          <x14:cfRule type="dataBar" id="{4C0CE06A-CC03-F94F-8A2C-C21905C690B5}">
            <x14:dataBar minLength="0" maxLength="100" gradient="0">
              <x14:cfvo type="autoMin"/>
              <x14:cfvo type="autoMax"/>
              <x14:negativeFillColor rgb="FFFF0000"/>
              <x14:axisColor rgb="FF000000"/>
            </x14:dataBar>
          </x14:cfRule>
          <x14:cfRule type="dataBar" id="{698B1D66-0897-1B4D-B2CA-1EB64B78B851}">
            <x14:dataBar minLength="0" maxLength="100" gradient="0">
              <x14:cfvo type="autoMin"/>
              <x14:cfvo type="autoMax"/>
              <x14:negativeFillColor rgb="FFA3FF83"/>
              <x14:axisColor rgb="FF000000"/>
            </x14:dataBar>
          </x14:cfRule>
          <x14:cfRule type="dataBar" id="{8AFC2D1F-9509-EA4E-93D3-9508946ADB01}">
            <x14:dataBar minLength="0" maxLength="100" gradient="0">
              <x14:cfvo type="autoMin"/>
              <x14:cfvo type="autoMax"/>
              <x14:negativeFillColor rgb="FF00B050"/>
              <x14:axisColor rgb="FF000000"/>
            </x14:dataBar>
          </x14:cfRule>
          <xm:sqref>K1987:K2009</xm:sqref>
        </x14:conditionalFormatting>
        <x14:conditionalFormatting xmlns:xm="http://schemas.microsoft.com/office/excel/2006/main">
          <x14:cfRule type="dataBar" id="{4DF2D064-2118-5A4F-B07D-CF3A8456640D}">
            <x14:dataBar minLength="0" maxLength="100" gradient="0">
              <x14:cfvo type="autoMin"/>
              <x14:cfvo type="autoMax"/>
              <x14:negativeFillColor rgb="FFFF0000"/>
              <x14:axisColor rgb="FF000000"/>
            </x14:dataBar>
          </x14:cfRule>
          <x14:cfRule type="dataBar" id="{C26B1215-FEB9-014B-96FB-19842A29CC4C}">
            <x14:dataBar minLength="0" maxLength="100" gradient="0">
              <x14:cfvo type="autoMin"/>
              <x14:cfvo type="autoMax"/>
              <x14:negativeFillColor rgb="FFA3FF83"/>
              <x14:axisColor rgb="FF000000"/>
            </x14:dataBar>
          </x14:cfRule>
          <x14:cfRule type="dataBar" id="{BA4DBF94-4167-DF4E-9C05-DDFA35FA541C}">
            <x14:dataBar minLength="0" maxLength="100" gradient="0">
              <x14:cfvo type="autoMin"/>
              <x14:cfvo type="autoMax"/>
              <x14:negativeFillColor rgb="FF00B050"/>
              <x14:axisColor rgb="FF000000"/>
            </x14:dataBar>
          </x14:cfRule>
          <xm:sqref>K2011:K2029</xm:sqref>
        </x14:conditionalFormatting>
        <x14:conditionalFormatting xmlns:xm="http://schemas.microsoft.com/office/excel/2006/main">
          <x14:cfRule type="dataBar" id="{1FDCB348-2FFE-0543-99AC-2A0A4DEA5485}">
            <x14:dataBar minLength="0" maxLength="100" gradient="0">
              <x14:cfvo type="autoMin"/>
              <x14:cfvo type="autoMax"/>
              <x14:negativeFillColor rgb="FFFF0000"/>
              <x14:axisColor rgb="FF000000"/>
            </x14:dataBar>
          </x14:cfRule>
          <x14:cfRule type="dataBar" id="{604ED68A-0BB7-7549-8A78-4A0A0BAC76C7}">
            <x14:dataBar minLength="0" maxLength="100" gradient="0">
              <x14:cfvo type="autoMin"/>
              <x14:cfvo type="autoMax"/>
              <x14:negativeFillColor rgb="FFA3FF83"/>
              <x14:axisColor rgb="FF000000"/>
            </x14:dataBar>
          </x14:cfRule>
          <x14:cfRule type="dataBar" id="{043A8DD5-B215-4844-B6AB-19E0505054EC}">
            <x14:dataBar minLength="0" maxLength="100" gradient="0">
              <x14:cfvo type="autoMin"/>
              <x14:cfvo type="autoMax"/>
              <x14:negativeFillColor rgb="FF00B050"/>
              <x14:axisColor rgb="FF000000"/>
            </x14:dataBar>
          </x14:cfRule>
          <xm:sqref>K2032:K2033</xm:sqref>
        </x14:conditionalFormatting>
        <x14:conditionalFormatting xmlns:xm="http://schemas.microsoft.com/office/excel/2006/main">
          <x14:cfRule type="dataBar" id="{CA537A59-007B-8E42-8093-3E8DB5E04ED2}">
            <x14:dataBar minLength="0" maxLength="100" gradient="0">
              <x14:cfvo type="autoMin"/>
              <x14:cfvo type="autoMax"/>
              <x14:negativeFillColor rgb="FFFF0000"/>
              <x14:axisColor rgb="FF000000"/>
            </x14:dataBar>
          </x14:cfRule>
          <x14:cfRule type="dataBar" id="{865E2AFD-6053-3D4D-97A9-78177454E188}">
            <x14:dataBar minLength="0" maxLength="100" gradient="0">
              <x14:cfvo type="autoMin"/>
              <x14:cfvo type="autoMax"/>
              <x14:negativeFillColor rgb="FF00B050"/>
              <x14:axisColor rgb="FF000000"/>
            </x14:dataBar>
          </x14:cfRule>
          <x14:cfRule type="dataBar" id="{3E415F8A-8752-1C46-A829-FD133A81E838}">
            <x14:dataBar minLength="0" maxLength="100" gradient="0">
              <x14:cfvo type="autoMin"/>
              <x14:cfvo type="autoMax"/>
              <x14:negativeFillColor rgb="FFA3FF83"/>
              <x14:axisColor rgb="FF000000"/>
            </x14:dataBar>
          </x14:cfRule>
          <xm:sqref>K2035:K2039</xm:sqref>
        </x14:conditionalFormatting>
        <x14:conditionalFormatting xmlns:xm="http://schemas.microsoft.com/office/excel/2006/main">
          <x14:cfRule type="dataBar" id="{2ED33710-6E46-014A-9B62-ADBD607E6BFB}">
            <x14:dataBar minLength="0" maxLength="100" gradient="0">
              <x14:cfvo type="autoMin"/>
              <x14:cfvo type="autoMax"/>
              <x14:negativeFillColor rgb="FFFF0000"/>
              <x14:axisColor rgb="FF000000"/>
            </x14:dataBar>
          </x14:cfRule>
          <x14:cfRule type="dataBar" id="{548C0C33-BD95-EE44-8785-F13542EE7E53}">
            <x14:dataBar minLength="0" maxLength="100" gradient="0">
              <x14:cfvo type="autoMin"/>
              <x14:cfvo type="autoMax"/>
              <x14:negativeFillColor rgb="FFA3FF83"/>
              <x14:axisColor rgb="FF000000"/>
            </x14:dataBar>
          </x14:cfRule>
          <x14:cfRule type="dataBar" id="{CB07D22E-A96C-9845-B85C-9A006277BD18}">
            <x14:dataBar minLength="0" maxLength="100" gradient="0">
              <x14:cfvo type="autoMin"/>
              <x14:cfvo type="autoMax"/>
              <x14:negativeFillColor rgb="FF00B050"/>
              <x14:axisColor rgb="FF000000"/>
            </x14:dataBar>
          </x14:cfRule>
          <xm:sqref>K2041:K2050</xm:sqref>
        </x14:conditionalFormatting>
        <x14:conditionalFormatting xmlns:xm="http://schemas.microsoft.com/office/excel/2006/main">
          <x14:cfRule type="dataBar" id="{E085070F-A5BC-3E49-AE02-479B2705131C}">
            <x14:dataBar minLength="0" maxLength="100" gradient="0">
              <x14:cfvo type="autoMin"/>
              <x14:cfvo type="autoMax"/>
              <x14:negativeFillColor rgb="FFFF0000"/>
              <x14:axisColor rgb="FF000000"/>
            </x14:dataBar>
          </x14:cfRule>
          <x14:cfRule type="dataBar" id="{230F9255-F6E2-DC4E-8D9F-3191D6E2A38A}">
            <x14:dataBar minLength="0" maxLength="100" gradient="0">
              <x14:cfvo type="autoMin"/>
              <x14:cfvo type="autoMax"/>
              <x14:negativeFillColor rgb="FFA3FF83"/>
              <x14:axisColor rgb="FF000000"/>
            </x14:dataBar>
          </x14:cfRule>
          <x14:cfRule type="dataBar" id="{AC9AD67B-5DB4-D441-BCEC-8DA16069DA54}">
            <x14:dataBar minLength="0" maxLength="100" gradient="0">
              <x14:cfvo type="autoMin"/>
              <x14:cfvo type="autoMax"/>
              <x14:negativeFillColor rgb="FF00B050"/>
              <x14:axisColor rgb="FF000000"/>
            </x14:dataBar>
          </x14:cfRule>
          <xm:sqref>K2052:K2053</xm:sqref>
        </x14:conditionalFormatting>
        <x14:conditionalFormatting xmlns:xm="http://schemas.microsoft.com/office/excel/2006/main">
          <x14:cfRule type="dataBar" id="{E22D9052-BB16-5F4A-9BC7-019D98210CD1}">
            <x14:dataBar minLength="0" maxLength="100" gradient="0">
              <x14:cfvo type="autoMin"/>
              <x14:cfvo type="autoMax"/>
              <x14:negativeFillColor rgb="FFFF0000"/>
              <x14:axisColor rgb="FF000000"/>
            </x14:dataBar>
          </x14:cfRule>
          <x14:cfRule type="dataBar" id="{BD413709-50D6-B540-B87D-29104CE52372}">
            <x14:dataBar minLength="0" maxLength="100" gradient="0">
              <x14:cfvo type="autoMin"/>
              <x14:cfvo type="autoMax"/>
              <x14:negativeFillColor rgb="FFA3FF83"/>
              <x14:axisColor rgb="FF000000"/>
            </x14:dataBar>
          </x14:cfRule>
          <x14:cfRule type="dataBar" id="{F41DCE7E-B1AA-7842-A9A9-1136D4C1656D}">
            <x14:dataBar minLength="0" maxLength="100" gradient="0">
              <x14:cfvo type="autoMin"/>
              <x14:cfvo type="autoMax"/>
              <x14:negativeFillColor rgb="FF00B050"/>
              <x14:axisColor rgb="FF000000"/>
            </x14:dataBar>
          </x14:cfRule>
          <xm:sqref>K2055</xm:sqref>
        </x14:conditionalFormatting>
        <x14:conditionalFormatting xmlns:xm="http://schemas.microsoft.com/office/excel/2006/main">
          <x14:cfRule type="dataBar" id="{BEBBCD3D-B921-6F4C-B4D5-908738C4EA3F}">
            <x14:dataBar minLength="0" maxLength="100" gradient="0">
              <x14:cfvo type="autoMin"/>
              <x14:cfvo type="autoMax"/>
              <x14:negativeFillColor rgb="FFFF0000"/>
              <x14:axisColor rgb="FF000000"/>
            </x14:dataBar>
          </x14:cfRule>
          <x14:cfRule type="dataBar" id="{F57A186A-581C-F040-9975-50D96E19F766}">
            <x14:dataBar minLength="0" maxLength="100" gradient="0">
              <x14:cfvo type="autoMin"/>
              <x14:cfvo type="autoMax"/>
              <x14:negativeFillColor rgb="FFA3FF83"/>
              <x14:axisColor rgb="FF000000"/>
            </x14:dataBar>
          </x14:cfRule>
          <x14:cfRule type="dataBar" id="{4DCE1C4B-717D-6F4B-ACE2-33B1AB127DA5}">
            <x14:dataBar minLength="0" maxLength="100" gradient="0">
              <x14:cfvo type="autoMin"/>
              <x14:cfvo type="autoMax"/>
              <x14:negativeFillColor rgb="FF00B050"/>
              <x14:axisColor rgb="FF000000"/>
            </x14:dataBar>
          </x14:cfRule>
          <xm:sqref>K2057:K2080</xm:sqref>
        </x14:conditionalFormatting>
        <x14:conditionalFormatting xmlns:xm="http://schemas.microsoft.com/office/excel/2006/main">
          <x14:cfRule type="dataBar" id="{B8B8AC09-4FCF-EE4A-96F9-894BA8FE3117}">
            <x14:dataBar minLength="0" maxLength="100" gradient="0">
              <x14:cfvo type="autoMin"/>
              <x14:cfvo type="autoMax"/>
              <x14:negativeFillColor rgb="FFFF0000"/>
              <x14:axisColor rgb="FF000000"/>
            </x14:dataBar>
          </x14:cfRule>
          <x14:cfRule type="dataBar" id="{7E51FA9B-0813-5F48-BF76-C87B0BE4136A}">
            <x14:dataBar minLength="0" maxLength="100" gradient="0">
              <x14:cfvo type="autoMin"/>
              <x14:cfvo type="autoMax"/>
              <x14:negativeFillColor rgb="FFA3FF83"/>
              <x14:axisColor rgb="FF000000"/>
            </x14:dataBar>
          </x14:cfRule>
          <x14:cfRule type="dataBar" id="{1C665257-7D7A-984A-9DAD-982CF6DC8088}">
            <x14:dataBar minLength="0" maxLength="100" gradient="0">
              <x14:cfvo type="autoMin"/>
              <x14:cfvo type="autoMax"/>
              <x14:negativeFillColor rgb="FF00B050"/>
              <x14:axisColor rgb="FF000000"/>
            </x14:dataBar>
          </x14:cfRule>
          <xm:sqref>K2082:K2091</xm:sqref>
        </x14:conditionalFormatting>
        <x14:conditionalFormatting xmlns:xm="http://schemas.microsoft.com/office/excel/2006/main">
          <x14:cfRule type="dataBar" id="{66BB6D60-88D7-2645-BEB0-08FED07C77BC}">
            <x14:dataBar minLength="0" maxLength="100" gradient="0">
              <x14:cfvo type="autoMin"/>
              <x14:cfvo type="autoMax"/>
              <x14:negativeFillColor rgb="FFFF0000"/>
              <x14:axisColor rgb="FF000000"/>
            </x14:dataBar>
          </x14:cfRule>
          <x14:cfRule type="dataBar" id="{F2079D60-7740-7440-B138-5E8BD6C86714}">
            <x14:dataBar minLength="0" maxLength="100" gradient="0">
              <x14:cfvo type="autoMin"/>
              <x14:cfvo type="autoMax"/>
              <x14:negativeFillColor rgb="FFA3FF83"/>
              <x14:axisColor rgb="FF000000"/>
            </x14:dataBar>
          </x14:cfRule>
          <x14:cfRule type="dataBar" id="{15E6722F-DF6E-7E41-9E8B-94A7E0487AE8}">
            <x14:dataBar minLength="0" maxLength="100" gradient="0">
              <x14:cfvo type="autoMin"/>
              <x14:cfvo type="autoMax"/>
              <x14:negativeFillColor rgb="FF00B050"/>
              <x14:axisColor rgb="FF000000"/>
            </x14:dataBar>
          </x14:cfRule>
          <xm:sqref>K2093:K2099</xm:sqref>
        </x14:conditionalFormatting>
        <x14:conditionalFormatting xmlns:xm="http://schemas.microsoft.com/office/excel/2006/main">
          <x14:cfRule type="dataBar" id="{59C4994C-7DCF-0542-ABDC-BDDFDDEFA98B}">
            <x14:dataBar minLength="0" maxLength="100" gradient="0">
              <x14:cfvo type="autoMin"/>
              <x14:cfvo type="autoMax"/>
              <x14:negativeFillColor rgb="FFFF0000"/>
              <x14:axisColor rgb="FF000000"/>
            </x14:dataBar>
          </x14:cfRule>
          <x14:cfRule type="dataBar" id="{BD2646B1-01E2-A347-B8EC-E56643E7C162}">
            <x14:dataBar minLength="0" maxLength="100" gradient="0">
              <x14:cfvo type="autoMin"/>
              <x14:cfvo type="autoMax"/>
              <x14:negativeFillColor rgb="FFA3FF83"/>
              <x14:axisColor rgb="FF000000"/>
            </x14:dataBar>
          </x14:cfRule>
          <x14:cfRule type="dataBar" id="{051478CC-3331-F040-9A17-11208A097CAD}">
            <x14:dataBar minLength="0" maxLength="100" gradient="0">
              <x14:cfvo type="autoMin"/>
              <x14:cfvo type="autoMax"/>
              <x14:negativeFillColor rgb="FF00B050"/>
              <x14:axisColor rgb="FF000000"/>
            </x14:dataBar>
          </x14:cfRule>
          <xm:sqref>K2101:K2124</xm:sqref>
        </x14:conditionalFormatting>
        <x14:conditionalFormatting xmlns:xm="http://schemas.microsoft.com/office/excel/2006/main">
          <x14:cfRule type="dataBar" id="{80EEAE45-64E7-6241-B0D3-5FEEB1E2C954}">
            <x14:dataBar minLength="0" maxLength="100" gradient="0">
              <x14:cfvo type="autoMin"/>
              <x14:cfvo type="autoMax"/>
              <x14:negativeFillColor rgb="FFFF0000"/>
              <x14:axisColor rgb="FF000000"/>
            </x14:dataBar>
          </x14:cfRule>
          <x14:cfRule type="dataBar" id="{CF6D85CE-23EE-9349-B4CC-4E9DFED0EB7D}">
            <x14:dataBar minLength="0" maxLength="100" gradient="0">
              <x14:cfvo type="autoMin"/>
              <x14:cfvo type="autoMax"/>
              <x14:negativeFillColor rgb="FFA3FF83"/>
              <x14:axisColor rgb="FF000000"/>
            </x14:dataBar>
          </x14:cfRule>
          <x14:cfRule type="dataBar" id="{CB6374D6-1A97-CE44-842E-F378455F4A2C}">
            <x14:dataBar minLength="0" maxLength="100" gradient="0">
              <x14:cfvo type="autoMin"/>
              <x14:cfvo type="autoMax"/>
              <x14:negativeFillColor rgb="FF00B050"/>
              <x14:axisColor rgb="FF000000"/>
            </x14:dataBar>
          </x14:cfRule>
          <xm:sqref>K2126:K2128</xm:sqref>
        </x14:conditionalFormatting>
        <x14:conditionalFormatting xmlns:xm="http://schemas.microsoft.com/office/excel/2006/main">
          <x14:cfRule type="dataBar" id="{CF213BFD-E99B-D043-B6EF-2F21EECE92BD}">
            <x14:dataBar minLength="0" maxLength="100" gradient="0">
              <x14:cfvo type="autoMin"/>
              <x14:cfvo type="autoMax"/>
              <x14:negativeFillColor rgb="FFFF0000"/>
              <x14:axisColor rgb="FF000000"/>
            </x14:dataBar>
          </x14:cfRule>
          <x14:cfRule type="dataBar" id="{BD2AC769-F0FF-B141-951F-C51D280FE6D0}">
            <x14:dataBar minLength="0" maxLength="100" gradient="0">
              <x14:cfvo type="autoMin"/>
              <x14:cfvo type="autoMax"/>
              <x14:negativeFillColor rgb="FFA3FF83"/>
              <x14:axisColor rgb="FF000000"/>
            </x14:dataBar>
          </x14:cfRule>
          <x14:cfRule type="dataBar" id="{8F27FDEA-FC0F-A64D-8298-F6C6579804E1}">
            <x14:dataBar minLength="0" maxLength="100" gradient="0">
              <x14:cfvo type="autoMin"/>
              <x14:cfvo type="autoMax"/>
              <x14:negativeFillColor rgb="FF00B050"/>
              <x14:axisColor rgb="FF000000"/>
            </x14:dataBar>
          </x14:cfRule>
          <xm:sqref>K2130:K2134</xm:sqref>
        </x14:conditionalFormatting>
        <x14:conditionalFormatting xmlns:xm="http://schemas.microsoft.com/office/excel/2006/main">
          <x14:cfRule type="dataBar" id="{A393CE64-3B39-FA4A-9AF2-CAC3622879DB}">
            <x14:dataBar minLength="0" maxLength="100" gradient="0">
              <x14:cfvo type="autoMin"/>
              <x14:cfvo type="autoMax"/>
              <x14:negativeFillColor rgb="FFFF0000"/>
              <x14:axisColor rgb="FF000000"/>
            </x14:dataBar>
          </x14:cfRule>
          <x14:cfRule type="dataBar" id="{B4A78331-4854-EE4E-9556-BB97951073D2}">
            <x14:dataBar minLength="0" maxLength="100" gradient="0">
              <x14:cfvo type="autoMin"/>
              <x14:cfvo type="autoMax"/>
              <x14:negativeFillColor rgb="FFA3FF83"/>
              <x14:axisColor rgb="FF000000"/>
            </x14:dataBar>
          </x14:cfRule>
          <x14:cfRule type="dataBar" id="{A8FC719C-B666-C043-9FFF-1D2A29DBAFAB}">
            <x14:dataBar minLength="0" maxLength="100" gradient="0">
              <x14:cfvo type="autoMin"/>
              <x14:cfvo type="autoMax"/>
              <x14:negativeFillColor rgb="FF00B050"/>
              <x14:axisColor rgb="FF000000"/>
            </x14:dataBar>
          </x14:cfRule>
          <xm:sqref>K2136:K2140</xm:sqref>
        </x14:conditionalFormatting>
        <x14:conditionalFormatting xmlns:xm="http://schemas.microsoft.com/office/excel/2006/main">
          <x14:cfRule type="dataBar" id="{83272232-8509-514C-BBFC-5C9B4202A056}">
            <x14:dataBar minLength="0" maxLength="100" gradient="0">
              <x14:cfvo type="autoMin"/>
              <x14:cfvo type="autoMax"/>
              <x14:negativeFillColor rgb="FFFF0000"/>
              <x14:axisColor rgb="FF000000"/>
            </x14:dataBar>
          </x14:cfRule>
          <x14:cfRule type="dataBar" id="{5CBC0695-B0AF-704D-8695-13479A086C76}">
            <x14:dataBar minLength="0" maxLength="100" gradient="0">
              <x14:cfvo type="autoMin"/>
              <x14:cfvo type="autoMax"/>
              <x14:negativeFillColor rgb="FFA3FF83"/>
              <x14:axisColor rgb="FF000000"/>
            </x14:dataBar>
          </x14:cfRule>
          <x14:cfRule type="dataBar" id="{7A8EA340-318B-EA4F-BFCC-55E3CBCE34DC}">
            <x14:dataBar minLength="0" maxLength="100" gradient="0">
              <x14:cfvo type="autoMin"/>
              <x14:cfvo type="autoMax"/>
              <x14:negativeFillColor rgb="FF00B050"/>
              <x14:axisColor rgb="FF000000"/>
            </x14:dataBar>
          </x14:cfRule>
          <xm:sqref>K2142:K2148</xm:sqref>
        </x14:conditionalFormatting>
        <x14:conditionalFormatting xmlns:xm="http://schemas.microsoft.com/office/excel/2006/main">
          <x14:cfRule type="dataBar" id="{F5FCF357-ED7E-0B47-8E44-395B0C5A8EBF}">
            <x14:dataBar minLength="0" maxLength="100" gradient="0">
              <x14:cfvo type="autoMin"/>
              <x14:cfvo type="autoMax"/>
              <x14:negativeFillColor rgb="FFFF0000"/>
              <x14:axisColor rgb="FF000000"/>
            </x14:dataBar>
          </x14:cfRule>
          <x14:cfRule type="dataBar" id="{5C7F8BA9-312A-4C45-97FE-866D0B530C3D}">
            <x14:dataBar minLength="0" maxLength="100" gradient="0">
              <x14:cfvo type="autoMin"/>
              <x14:cfvo type="autoMax"/>
              <x14:negativeFillColor rgb="FFA3FF83"/>
              <x14:axisColor rgb="FF000000"/>
            </x14:dataBar>
          </x14:cfRule>
          <x14:cfRule type="dataBar" id="{6BDF1575-0BEB-EA4D-9B26-24FFA1EB60DB}">
            <x14:dataBar minLength="0" maxLength="100" gradient="0">
              <x14:cfvo type="autoMin"/>
              <x14:cfvo type="autoMax"/>
              <x14:negativeFillColor rgb="FF00B050"/>
              <x14:axisColor rgb="FF000000"/>
            </x14:dataBar>
          </x14:cfRule>
          <xm:sqref>K2150</xm:sqref>
        </x14:conditionalFormatting>
        <x14:conditionalFormatting xmlns:xm="http://schemas.microsoft.com/office/excel/2006/main">
          <x14:cfRule type="dataBar" id="{C55E53AB-9F92-7240-8936-6B000AF5BED4}">
            <x14:dataBar minLength="0" maxLength="100" gradient="0">
              <x14:cfvo type="autoMin"/>
              <x14:cfvo type="autoMax"/>
              <x14:negativeFillColor rgb="FFFF0000"/>
              <x14:axisColor rgb="FF000000"/>
            </x14:dataBar>
          </x14:cfRule>
          <x14:cfRule type="dataBar" id="{20A68679-4BF5-6B48-A5FC-6B835567EFFC}">
            <x14:dataBar minLength="0" maxLength="100" gradient="0">
              <x14:cfvo type="autoMin"/>
              <x14:cfvo type="autoMax"/>
              <x14:negativeFillColor rgb="FFA3FF83"/>
              <x14:axisColor rgb="FF000000"/>
            </x14:dataBar>
          </x14:cfRule>
          <x14:cfRule type="dataBar" id="{67E8C65D-BEE2-0645-93D1-4938CC593F54}">
            <x14:dataBar minLength="0" maxLength="100" gradient="0">
              <x14:cfvo type="autoMin"/>
              <x14:cfvo type="autoMax"/>
              <x14:negativeFillColor rgb="FF00B050"/>
              <x14:axisColor rgb="FF000000"/>
            </x14:dataBar>
          </x14:cfRule>
          <xm:sqref>K2152:K2167</xm:sqref>
        </x14:conditionalFormatting>
        <x14:conditionalFormatting xmlns:xm="http://schemas.microsoft.com/office/excel/2006/main">
          <x14:cfRule type="dataBar" id="{36BAAC68-FDD6-2448-9AAA-66764CFBE6DE}">
            <x14:dataBar minLength="0" maxLength="100" gradient="0">
              <x14:cfvo type="autoMin"/>
              <x14:cfvo type="autoMax"/>
              <x14:negativeFillColor rgb="FF00B050"/>
              <x14:axisColor rgb="FF000000"/>
            </x14:dataBar>
          </x14:cfRule>
          <x14:cfRule type="dataBar" id="{3DFF13C8-4EF1-944D-908B-28FDBD1277E5}">
            <x14:dataBar minLength="0" maxLength="100" gradient="0">
              <x14:cfvo type="autoMin"/>
              <x14:cfvo type="autoMax"/>
              <x14:negativeFillColor rgb="FFA3FF83"/>
              <x14:axisColor rgb="FF000000"/>
            </x14:dataBar>
          </x14:cfRule>
          <x14:cfRule type="dataBar" id="{BFB1162D-98F7-6640-AD26-8E57414201C0}">
            <x14:dataBar minLength="0" maxLength="100" gradient="0">
              <x14:cfvo type="autoMin"/>
              <x14:cfvo type="autoMax"/>
              <x14:negativeFillColor rgb="FFFF0000"/>
              <x14:axisColor rgb="FF000000"/>
            </x14:dataBar>
          </x14:cfRule>
          <xm:sqref>K2169:K2183</xm:sqref>
        </x14:conditionalFormatting>
        <x14:conditionalFormatting xmlns:xm="http://schemas.microsoft.com/office/excel/2006/main">
          <x14:cfRule type="dataBar" id="{37250371-559E-C143-8345-AF48A3A6951F}">
            <x14:dataBar minLength="0" maxLength="100" gradient="0">
              <x14:cfvo type="autoMin"/>
              <x14:cfvo type="autoMax"/>
              <x14:negativeFillColor rgb="FFFF0000"/>
              <x14:axisColor rgb="FF000000"/>
            </x14:dataBar>
          </x14:cfRule>
          <x14:cfRule type="dataBar" id="{2708948F-B70B-D74A-A471-9DEFF319B781}">
            <x14:dataBar minLength="0" maxLength="100" gradient="0">
              <x14:cfvo type="autoMin"/>
              <x14:cfvo type="autoMax"/>
              <x14:negativeFillColor rgb="FFA3FF83"/>
              <x14:axisColor rgb="FF000000"/>
            </x14:dataBar>
          </x14:cfRule>
          <x14:cfRule type="dataBar" id="{400D03A2-ADEA-E94F-AE77-DC229DDEA94F}">
            <x14:dataBar minLength="0" maxLength="100" gradient="0">
              <x14:cfvo type="autoMin"/>
              <x14:cfvo type="autoMax"/>
              <x14:negativeFillColor rgb="FF00B050"/>
              <x14:axisColor rgb="FF000000"/>
            </x14:dataBar>
          </x14:cfRule>
          <xm:sqref>K2185:K2192</xm:sqref>
        </x14:conditionalFormatting>
        <x14:conditionalFormatting xmlns:xm="http://schemas.microsoft.com/office/excel/2006/main">
          <x14:cfRule type="dataBar" id="{8B0BDA85-27F9-B346-9FBE-51C61533A332}">
            <x14:dataBar minLength="0" maxLength="100" gradient="0">
              <x14:cfvo type="autoMin"/>
              <x14:cfvo type="autoMax"/>
              <x14:negativeFillColor rgb="FFFF0000"/>
              <x14:axisColor rgb="FF000000"/>
            </x14:dataBar>
          </x14:cfRule>
          <x14:cfRule type="dataBar" id="{0DAC8FA1-C35D-B84B-99CA-2C7341F86CF1}">
            <x14:dataBar minLength="0" maxLength="100" gradient="0">
              <x14:cfvo type="autoMin"/>
              <x14:cfvo type="autoMax"/>
              <x14:negativeFillColor rgb="FFA3FF83"/>
              <x14:axisColor rgb="FF000000"/>
            </x14:dataBar>
          </x14:cfRule>
          <x14:cfRule type="dataBar" id="{6D4DCE70-1879-E544-9BF9-5A65A48F413F}">
            <x14:dataBar minLength="0" maxLength="100" gradient="0">
              <x14:cfvo type="autoMin"/>
              <x14:cfvo type="autoMax"/>
              <x14:negativeFillColor rgb="FF00B050"/>
              <x14:axisColor rgb="FF000000"/>
            </x14:dataBar>
          </x14:cfRule>
          <xm:sqref>K2194:K2196</xm:sqref>
        </x14:conditionalFormatting>
        <x14:conditionalFormatting xmlns:xm="http://schemas.microsoft.com/office/excel/2006/main">
          <x14:cfRule type="dataBar" id="{2A895F13-3FAD-0148-9F29-C13AE750A74C}">
            <x14:dataBar minLength="0" maxLength="100" gradient="0">
              <x14:cfvo type="autoMin"/>
              <x14:cfvo type="autoMax"/>
              <x14:negativeFillColor rgb="FFFF0000"/>
              <x14:axisColor rgb="FF000000"/>
            </x14:dataBar>
          </x14:cfRule>
          <x14:cfRule type="dataBar" id="{2122307A-DB24-9B42-8466-A2814EC077AD}">
            <x14:dataBar minLength="0" maxLength="100" gradient="0">
              <x14:cfvo type="autoMin"/>
              <x14:cfvo type="autoMax"/>
              <x14:negativeFillColor rgb="FFA3FF83"/>
              <x14:axisColor rgb="FF000000"/>
            </x14:dataBar>
          </x14:cfRule>
          <x14:cfRule type="dataBar" id="{EF9CBF59-26D8-9940-A27D-26B9A127D10D}">
            <x14:dataBar minLength="0" maxLength="100" gradient="0">
              <x14:cfvo type="autoMin"/>
              <x14:cfvo type="autoMax"/>
              <x14:negativeFillColor rgb="FF00B050"/>
              <x14:axisColor rgb="FF000000"/>
            </x14:dataBar>
          </x14:cfRule>
          <xm:sqref>K2198</xm:sqref>
        </x14:conditionalFormatting>
        <x14:conditionalFormatting xmlns:xm="http://schemas.microsoft.com/office/excel/2006/main">
          <x14:cfRule type="dataBar" id="{0CE7E88D-9738-1441-9131-D5AF4FFB5CBD}">
            <x14:dataBar minLength="0" maxLength="100" gradient="0">
              <x14:cfvo type="autoMin"/>
              <x14:cfvo type="autoMax"/>
              <x14:negativeFillColor rgb="FFFF0000"/>
              <x14:axisColor rgb="FF000000"/>
            </x14:dataBar>
          </x14:cfRule>
          <x14:cfRule type="dataBar" id="{B3A6F30D-94DE-CB49-965C-4293897A503B}">
            <x14:dataBar minLength="0" maxLength="100" gradient="0">
              <x14:cfvo type="autoMin"/>
              <x14:cfvo type="autoMax"/>
              <x14:negativeFillColor rgb="FFA3FF83"/>
              <x14:axisColor rgb="FF000000"/>
            </x14:dataBar>
          </x14:cfRule>
          <x14:cfRule type="dataBar" id="{4621EA32-EFAD-9F43-BC6E-B948FB7D9B10}">
            <x14:dataBar minLength="0" maxLength="100" gradient="0">
              <x14:cfvo type="autoMin"/>
              <x14:cfvo type="autoMax"/>
              <x14:negativeFillColor rgb="FF00B050"/>
              <x14:axisColor rgb="FF000000"/>
            </x14:dataBar>
          </x14:cfRule>
          <xm:sqref>K2200:K2210</xm:sqref>
        </x14:conditionalFormatting>
        <x14:conditionalFormatting xmlns:xm="http://schemas.microsoft.com/office/excel/2006/main">
          <x14:cfRule type="dataBar" id="{CAAC8684-2DA0-CA4C-8D93-325372008279}">
            <x14:dataBar minLength="0" maxLength="100" gradient="0">
              <x14:cfvo type="autoMin"/>
              <x14:cfvo type="autoMax"/>
              <x14:negativeFillColor rgb="FFFF0000"/>
              <x14:axisColor rgb="FF000000"/>
            </x14:dataBar>
          </x14:cfRule>
          <x14:cfRule type="dataBar" id="{7DEEB2E7-8933-3C48-A39D-B6BFED7C8C8B}">
            <x14:dataBar minLength="0" maxLength="100" gradient="0">
              <x14:cfvo type="autoMin"/>
              <x14:cfvo type="autoMax"/>
              <x14:negativeFillColor rgb="FFA3FF83"/>
              <x14:axisColor rgb="FF000000"/>
            </x14:dataBar>
          </x14:cfRule>
          <x14:cfRule type="dataBar" id="{E5FA9EA4-32C1-8341-8A69-5CE613DB03E4}">
            <x14:dataBar minLength="0" maxLength="100" gradient="0">
              <x14:cfvo type="autoMin"/>
              <x14:cfvo type="autoMax"/>
              <x14:negativeFillColor rgb="FF00B050"/>
              <x14:axisColor rgb="FF000000"/>
            </x14:dataBar>
          </x14:cfRule>
          <xm:sqref>K2212:K2218</xm:sqref>
        </x14:conditionalFormatting>
        <x14:conditionalFormatting xmlns:xm="http://schemas.microsoft.com/office/excel/2006/main">
          <x14:cfRule type="dataBar" id="{C8852895-21A3-4143-81DD-3E84BF126737}">
            <x14:dataBar minLength="0" maxLength="100" gradient="0">
              <x14:cfvo type="autoMin"/>
              <x14:cfvo type="autoMax"/>
              <x14:negativeFillColor rgb="FFFF0000"/>
              <x14:axisColor rgb="FF000000"/>
            </x14:dataBar>
          </x14:cfRule>
          <x14:cfRule type="dataBar" id="{B8BBE3A9-3CB1-6144-93F0-0CFC377C384F}">
            <x14:dataBar minLength="0" maxLength="100" gradient="0">
              <x14:cfvo type="autoMin"/>
              <x14:cfvo type="autoMax"/>
              <x14:negativeFillColor rgb="FFA3FF83"/>
              <x14:axisColor rgb="FF000000"/>
            </x14:dataBar>
          </x14:cfRule>
          <x14:cfRule type="dataBar" id="{DA73154A-3B1E-EF47-99B2-123D9D3EECFC}">
            <x14:dataBar minLength="0" maxLength="100" gradient="0">
              <x14:cfvo type="autoMin"/>
              <x14:cfvo type="autoMax"/>
              <x14:negativeFillColor rgb="FF00B050"/>
              <x14:axisColor rgb="FF000000"/>
            </x14:dataBar>
          </x14:cfRule>
          <xm:sqref>K2220:K2242</xm:sqref>
        </x14:conditionalFormatting>
        <x14:conditionalFormatting xmlns:xm="http://schemas.microsoft.com/office/excel/2006/main">
          <x14:cfRule type="dataBar" id="{21514B83-0354-714C-A941-FD75865AEEEF}">
            <x14:dataBar minLength="0" maxLength="100" gradient="0">
              <x14:cfvo type="autoMin"/>
              <x14:cfvo type="autoMax"/>
              <x14:negativeFillColor rgb="FF00B050"/>
              <x14:axisColor rgb="FF000000"/>
            </x14:dataBar>
          </x14:cfRule>
          <x14:cfRule type="dataBar" id="{2D0839E8-EEAF-4849-B23B-3D285EE19EF7}">
            <x14:dataBar minLength="0" maxLength="100" gradient="0">
              <x14:cfvo type="autoMin"/>
              <x14:cfvo type="autoMax"/>
              <x14:negativeFillColor rgb="FFA3FF83"/>
              <x14:axisColor rgb="FF000000"/>
            </x14:dataBar>
          </x14:cfRule>
          <x14:cfRule type="dataBar" id="{5BD7C374-0199-DD47-9D88-404BE66409D6}">
            <x14:dataBar minLength="0" maxLength="100" gradient="0">
              <x14:cfvo type="autoMin"/>
              <x14:cfvo type="autoMax"/>
              <x14:negativeFillColor rgb="FFFF0000"/>
              <x14:axisColor rgb="FF000000"/>
            </x14:dataBar>
          </x14:cfRule>
          <xm:sqref>K2244:K2259</xm:sqref>
        </x14:conditionalFormatting>
        <x14:conditionalFormatting xmlns:xm="http://schemas.microsoft.com/office/excel/2006/main">
          <x14:cfRule type="dataBar" id="{592CED57-467D-5840-96C5-454772686B5C}">
            <x14:dataBar minLength="0" maxLength="100" gradient="0">
              <x14:cfvo type="autoMin"/>
              <x14:cfvo type="autoMax"/>
              <x14:negativeFillColor rgb="FFFF0000"/>
              <x14:axisColor rgb="FF000000"/>
            </x14:dataBar>
          </x14:cfRule>
          <x14:cfRule type="dataBar" id="{828A9F71-BD11-9243-B3C1-CAC31CA53536}">
            <x14:dataBar minLength="0" maxLength="100" gradient="0">
              <x14:cfvo type="autoMin"/>
              <x14:cfvo type="autoMax"/>
              <x14:negativeFillColor rgb="FFA3FF83"/>
              <x14:axisColor rgb="FF000000"/>
            </x14:dataBar>
          </x14:cfRule>
          <x14:cfRule type="dataBar" id="{24BEB7B3-F2A7-2E41-A81F-4BD086377A6E}">
            <x14:dataBar minLength="0" maxLength="100" gradient="0">
              <x14:cfvo type="autoMin"/>
              <x14:cfvo type="autoMax"/>
              <x14:negativeFillColor rgb="FF00B050"/>
              <x14:axisColor rgb="FF000000"/>
            </x14:dataBar>
          </x14:cfRule>
          <xm:sqref>K2261:K2267</xm:sqref>
        </x14:conditionalFormatting>
        <x14:conditionalFormatting xmlns:xm="http://schemas.microsoft.com/office/excel/2006/main">
          <x14:cfRule type="dataBar" id="{63016FEF-50AF-C14A-B3CE-CBE6EF2D4112}">
            <x14:dataBar minLength="0" maxLength="100" gradient="0">
              <x14:cfvo type="autoMin"/>
              <x14:cfvo type="autoMax"/>
              <x14:negativeFillColor rgb="FFFF0000"/>
              <x14:axisColor rgb="FF000000"/>
            </x14:dataBar>
          </x14:cfRule>
          <x14:cfRule type="dataBar" id="{D00AFF7A-4649-A541-A3E8-395B8915D1CE}">
            <x14:dataBar minLength="0" maxLength="100" gradient="0">
              <x14:cfvo type="autoMin"/>
              <x14:cfvo type="autoMax"/>
              <x14:negativeFillColor rgb="FFA3FF83"/>
              <x14:axisColor rgb="FF000000"/>
            </x14:dataBar>
          </x14:cfRule>
          <x14:cfRule type="dataBar" id="{29188BDF-4825-7540-83CF-591F18A6AE90}">
            <x14:dataBar minLength="0" maxLength="100" gradient="0">
              <x14:cfvo type="autoMin"/>
              <x14:cfvo type="autoMax"/>
              <x14:negativeFillColor rgb="FF00B050"/>
              <x14:axisColor rgb="FF000000"/>
            </x14:dataBar>
          </x14:cfRule>
          <xm:sqref>K2269:K2280</xm:sqref>
        </x14:conditionalFormatting>
        <x14:conditionalFormatting xmlns:xm="http://schemas.microsoft.com/office/excel/2006/main">
          <x14:cfRule type="dataBar" id="{30C424BF-B495-FB46-A0E4-1A01D2DE7637}">
            <x14:dataBar minLength="0" maxLength="100" gradient="0">
              <x14:cfvo type="autoMin"/>
              <x14:cfvo type="autoMax"/>
              <x14:negativeFillColor rgb="FFFF0000"/>
              <x14:axisColor rgb="FF000000"/>
            </x14:dataBar>
          </x14:cfRule>
          <x14:cfRule type="dataBar" id="{056D2B11-6C73-3041-A863-D523FE961228}">
            <x14:dataBar minLength="0" maxLength="100" gradient="0">
              <x14:cfvo type="autoMin"/>
              <x14:cfvo type="autoMax"/>
              <x14:negativeFillColor rgb="FFA3FF83"/>
              <x14:axisColor rgb="FF000000"/>
            </x14:dataBar>
          </x14:cfRule>
          <x14:cfRule type="dataBar" id="{C06BA420-A2A7-AD48-9630-21FC27693861}">
            <x14:dataBar minLength="0" maxLength="100" gradient="0">
              <x14:cfvo type="autoMin"/>
              <x14:cfvo type="autoMax"/>
              <x14:negativeFillColor rgb="FF00B050"/>
              <x14:axisColor rgb="FF000000"/>
            </x14:dataBar>
          </x14:cfRule>
          <xm:sqref>K2282:K2284</xm:sqref>
        </x14:conditionalFormatting>
        <x14:conditionalFormatting xmlns:xm="http://schemas.microsoft.com/office/excel/2006/main">
          <x14:cfRule type="dataBar" id="{F1146695-2BBA-FC42-A7F8-31976D8DC182}">
            <x14:dataBar minLength="0" maxLength="100" gradient="0">
              <x14:cfvo type="autoMin"/>
              <x14:cfvo type="autoMax"/>
              <x14:negativeFillColor rgb="FFA3FF83"/>
              <x14:axisColor rgb="FF000000"/>
            </x14:dataBar>
          </x14:cfRule>
          <x14:cfRule type="dataBar" id="{DB6FF37A-7A27-964E-A22F-EF0D453AF364}">
            <x14:dataBar minLength="0" maxLength="100" gradient="0">
              <x14:cfvo type="autoMin"/>
              <x14:cfvo type="autoMax"/>
              <x14:negativeFillColor rgb="FFFF0000"/>
              <x14:axisColor rgb="FF000000"/>
            </x14:dataBar>
          </x14:cfRule>
          <x14:cfRule type="dataBar" id="{C3B3402B-B290-7B4F-A432-D4A753EC160F}">
            <x14:dataBar minLength="0" maxLength="100" gradient="0">
              <x14:cfvo type="autoMin"/>
              <x14:cfvo type="autoMax"/>
              <x14:negativeFillColor rgb="FF00B050"/>
              <x14:axisColor rgb="FF000000"/>
            </x14:dataBar>
          </x14:cfRule>
          <xm:sqref>K2287:K2388</xm:sqref>
        </x14:conditionalFormatting>
        <x14:conditionalFormatting xmlns:xm="http://schemas.microsoft.com/office/excel/2006/main">
          <x14:cfRule type="dataBar" id="{C30B4FDB-42CB-424C-8545-0E5B5D71049F}">
            <x14:dataBar minLength="0" maxLength="100" gradient="0">
              <x14:cfvo type="autoMin"/>
              <x14:cfvo type="autoMax"/>
              <x14:negativeFillColor rgb="FF00FF00"/>
              <x14:axisColor rgb="FF000000"/>
            </x14:dataBar>
          </x14:cfRule>
          <x14:cfRule type="dataBar" id="{73B12D32-AEE8-6D4F-AEFE-8091C88BE04B}">
            <x14:dataBar minLength="0" maxLength="100" gradient="0">
              <x14:cfvo type="autoMin"/>
              <x14:cfvo type="autoMax"/>
              <x14:negativeFillColor rgb="FF00FF00"/>
              <x14:axisColor rgb="FF000000"/>
            </x14:dataBar>
          </x14:cfRule>
          <x14:cfRule type="dataBar" id="{640923DB-FFBE-4148-9046-927784E32436}">
            <x14:dataBar minLength="0" maxLength="100" gradient="0">
              <x14:cfvo type="autoMin"/>
              <x14:cfvo type="autoMax"/>
              <x14:negativeFillColor rgb="FF00B050"/>
              <x14:axisColor rgb="FF000000"/>
            </x14:dataBar>
          </x14:cfRule>
          <x14:cfRule type="dataBar" id="{BBA2C48A-2D92-7A47-85BE-45EE59D44EF1}">
            <x14:dataBar minLength="0" maxLength="100" gradient="0">
              <x14:cfvo type="autoMin"/>
              <x14:cfvo type="autoMax"/>
              <x14:negativeFillColor rgb="FFA3FF83"/>
              <x14:axisColor rgb="FF000000"/>
            </x14:dataBar>
          </x14:cfRule>
          <x14:cfRule type="dataBar" id="{F1E6AA9B-6A28-4648-B0F3-F7B2B473241A}">
            <x14:dataBar minLength="0" maxLength="100" gradient="0">
              <x14:cfvo type="autoMin"/>
              <x14:cfvo type="autoMax"/>
              <x14:negativeFillColor rgb="FFFF0000"/>
              <x14:axisColor rgb="FF000000"/>
            </x14:dataBar>
          </x14:cfRule>
          <xm:sqref>N6:N9</xm:sqref>
        </x14:conditionalFormatting>
        <x14:conditionalFormatting xmlns:xm="http://schemas.microsoft.com/office/excel/2006/main">
          <x14:cfRule type="dataBar" id="{1A93751D-1DC4-1041-96B7-A7C583CF53FE}">
            <x14:dataBar minLength="0" maxLength="100" gradient="0">
              <x14:cfvo type="autoMin"/>
              <x14:cfvo type="autoMax"/>
              <x14:negativeFillColor rgb="FFFF0000"/>
              <x14:axisColor rgb="FF000000"/>
            </x14:dataBar>
          </x14:cfRule>
          <x14:cfRule type="dataBar" id="{F5C66B66-8C1F-DF48-9A91-26A8DBC76A14}">
            <x14:dataBar minLength="0" maxLength="100" gradient="0">
              <x14:cfvo type="autoMin"/>
              <x14:cfvo type="autoMax"/>
              <x14:negativeFillColor rgb="FF00FF00"/>
              <x14:axisColor rgb="FF000000"/>
            </x14:dataBar>
          </x14:cfRule>
          <x14:cfRule type="dataBar" id="{331DD39B-C26B-4D4E-81E6-D39845B264B2}">
            <x14:dataBar minLength="0" maxLength="100" gradient="0">
              <x14:cfvo type="autoMin"/>
              <x14:cfvo type="autoMax"/>
              <x14:negativeFillColor rgb="FF00FF00"/>
              <x14:axisColor rgb="FF000000"/>
            </x14:dataBar>
          </x14:cfRule>
          <x14:cfRule type="dataBar" id="{BB43C6F0-400E-6F45-A4CE-7EF1CF5C44EC}">
            <x14:dataBar minLength="0" maxLength="100" gradient="0">
              <x14:cfvo type="autoMin"/>
              <x14:cfvo type="autoMax"/>
              <x14:negativeFillColor rgb="FF00B050"/>
              <x14:axisColor rgb="FF000000"/>
            </x14:dataBar>
          </x14:cfRule>
          <x14:cfRule type="dataBar" id="{DF440497-C4FE-3A4A-9597-15F5B839137B}">
            <x14:dataBar minLength="0" maxLength="100" gradient="0">
              <x14:cfvo type="autoMin"/>
              <x14:cfvo type="autoMax"/>
              <x14:negativeFillColor rgb="FFA3FF83"/>
              <x14:axisColor rgb="FF000000"/>
            </x14:dataBar>
          </x14:cfRule>
          <xm:sqref>N11:N23</xm:sqref>
        </x14:conditionalFormatting>
        <x14:conditionalFormatting xmlns:xm="http://schemas.microsoft.com/office/excel/2006/main">
          <x14:cfRule type="dataBar" id="{8664D088-705B-4C4B-9571-B93A327F9C2C}">
            <x14:dataBar minLength="0" maxLength="100" gradient="0">
              <x14:cfvo type="autoMin"/>
              <x14:cfvo type="autoMax"/>
              <x14:negativeFillColor rgb="FF00FF00"/>
              <x14:axisColor rgb="FF000000"/>
            </x14:dataBar>
          </x14:cfRule>
          <x14:cfRule type="dataBar" id="{6955C189-C47E-354A-A8BC-904A18F0A355}">
            <x14:dataBar minLength="0" maxLength="100" gradient="0">
              <x14:cfvo type="autoMin"/>
              <x14:cfvo type="autoMax"/>
              <x14:negativeFillColor rgb="FF00B050"/>
              <x14:axisColor rgb="FF000000"/>
            </x14:dataBar>
          </x14:cfRule>
          <x14:cfRule type="dataBar" id="{4B59C261-B581-BC4B-8E1B-4F2528455F4A}">
            <x14:dataBar minLength="0" maxLength="100" gradient="0">
              <x14:cfvo type="autoMin"/>
              <x14:cfvo type="autoMax"/>
              <x14:negativeFillColor rgb="FFA3FF83"/>
              <x14:axisColor rgb="FF000000"/>
            </x14:dataBar>
          </x14:cfRule>
          <x14:cfRule type="dataBar" id="{285A05C7-9B86-174E-8852-E754FDD04A72}">
            <x14:dataBar minLength="0" maxLength="100" gradient="0">
              <x14:cfvo type="autoMin"/>
              <x14:cfvo type="autoMax"/>
              <x14:negativeFillColor rgb="FFFF0000"/>
              <x14:axisColor rgb="FF000000"/>
            </x14:dataBar>
          </x14:cfRule>
          <x14:cfRule type="dataBar" id="{477A0D59-97F4-D545-A098-421E27082DFF}">
            <x14:dataBar minLength="0" maxLength="100" gradient="0">
              <x14:cfvo type="autoMin"/>
              <x14:cfvo type="autoMax"/>
              <x14:negativeFillColor rgb="FF00FF00"/>
              <x14:axisColor rgb="FF000000"/>
            </x14:dataBar>
          </x14:cfRule>
          <xm:sqref>N25:N28</xm:sqref>
        </x14:conditionalFormatting>
        <x14:conditionalFormatting xmlns:xm="http://schemas.microsoft.com/office/excel/2006/main">
          <x14:cfRule type="dataBar" id="{E4543082-AF3D-2541-8D50-A381BDA6AB49}">
            <x14:dataBar minLength="0" maxLength="100" gradient="0">
              <x14:cfvo type="autoMin"/>
              <x14:cfvo type="autoMax"/>
              <x14:negativeFillColor rgb="FF00FF00"/>
              <x14:axisColor rgb="FF000000"/>
            </x14:dataBar>
          </x14:cfRule>
          <x14:cfRule type="dataBar" id="{43FD4636-2323-C74B-87B8-14DC60C9243F}">
            <x14:dataBar minLength="0" maxLength="100" gradient="0">
              <x14:cfvo type="autoMin"/>
              <x14:cfvo type="autoMax"/>
              <x14:negativeFillColor rgb="FF00FF00"/>
              <x14:axisColor rgb="FF000000"/>
            </x14:dataBar>
          </x14:cfRule>
          <x14:cfRule type="dataBar" id="{D763CCAB-4706-724B-BEB0-3BE8B3CB946A}">
            <x14:dataBar minLength="0" maxLength="100" gradient="0">
              <x14:cfvo type="autoMin"/>
              <x14:cfvo type="autoMax"/>
              <x14:negativeFillColor rgb="FF00B050"/>
              <x14:axisColor rgb="FF000000"/>
            </x14:dataBar>
          </x14:cfRule>
          <x14:cfRule type="dataBar" id="{530DF2BA-E034-4A41-B331-8BD387C6CFAE}">
            <x14:dataBar minLength="0" maxLength="100" gradient="0">
              <x14:cfvo type="autoMin"/>
              <x14:cfvo type="autoMax"/>
              <x14:negativeFillColor rgb="FFA3FF83"/>
              <x14:axisColor rgb="FF000000"/>
            </x14:dataBar>
          </x14:cfRule>
          <x14:cfRule type="dataBar" id="{5C22B3AB-ABEE-E943-91E1-3A533E935B30}">
            <x14:dataBar minLength="0" maxLength="100" gradient="0">
              <x14:cfvo type="autoMin"/>
              <x14:cfvo type="autoMax"/>
              <x14:negativeFillColor rgb="FFFF0000"/>
              <x14:axisColor rgb="FF000000"/>
            </x14:dataBar>
          </x14:cfRule>
          <xm:sqref>N30:N45</xm:sqref>
        </x14:conditionalFormatting>
        <x14:conditionalFormatting xmlns:xm="http://schemas.microsoft.com/office/excel/2006/main">
          <x14:cfRule type="dataBar" id="{F34E3FFB-3E1E-A746-B87F-D8731A33B8F8}">
            <x14:dataBar minLength="0" maxLength="100" gradient="0">
              <x14:cfvo type="autoMin"/>
              <x14:cfvo type="autoMax"/>
              <x14:negativeFillColor rgb="FFFF0000"/>
              <x14:axisColor rgb="FF000000"/>
            </x14:dataBar>
          </x14:cfRule>
          <x14:cfRule type="dataBar" id="{4482DBA8-94D5-7B44-A141-7FE2176B1488}">
            <x14:dataBar minLength="0" maxLength="100" gradient="0">
              <x14:cfvo type="autoMin"/>
              <x14:cfvo type="autoMax"/>
              <x14:negativeFillColor rgb="FF00FF00"/>
              <x14:axisColor rgb="FF000000"/>
            </x14:dataBar>
          </x14:cfRule>
          <x14:cfRule type="dataBar" id="{9234454A-BFC6-0246-AB83-3816FC912B8D}">
            <x14:dataBar minLength="0" maxLength="100" gradient="0">
              <x14:cfvo type="autoMin"/>
              <x14:cfvo type="autoMax"/>
              <x14:negativeFillColor rgb="FF00FF00"/>
              <x14:axisColor rgb="FF000000"/>
            </x14:dataBar>
          </x14:cfRule>
          <x14:cfRule type="dataBar" id="{18A91263-E9C5-544F-A0DB-170716042865}">
            <x14:dataBar minLength="0" maxLength="100" gradient="0">
              <x14:cfvo type="autoMin"/>
              <x14:cfvo type="autoMax"/>
              <x14:negativeFillColor rgb="FF00B050"/>
              <x14:axisColor rgb="FF000000"/>
            </x14:dataBar>
          </x14:cfRule>
          <x14:cfRule type="dataBar" id="{3146ABE2-ED14-F844-99BC-D885126D482F}">
            <x14:dataBar minLength="0" maxLength="100" gradient="0">
              <x14:cfvo type="autoMin"/>
              <x14:cfvo type="autoMax"/>
              <x14:negativeFillColor rgb="FFA3FF83"/>
              <x14:axisColor rgb="FF000000"/>
            </x14:dataBar>
          </x14:cfRule>
          <xm:sqref>N48:N60</xm:sqref>
        </x14:conditionalFormatting>
        <x14:conditionalFormatting xmlns:xm="http://schemas.microsoft.com/office/excel/2006/main">
          <x14:cfRule type="dataBar" id="{C590E588-CACC-4247-A240-19C5F3B0D195}">
            <x14:dataBar minLength="0" maxLength="100" gradient="0">
              <x14:cfvo type="autoMin"/>
              <x14:cfvo type="autoMax"/>
              <x14:negativeFillColor rgb="FF00B050"/>
              <x14:axisColor rgb="FF000000"/>
            </x14:dataBar>
          </x14:cfRule>
          <x14:cfRule type="dataBar" id="{3D695E6D-4170-5C49-B03A-094D23BFC721}">
            <x14:dataBar minLength="0" maxLength="100" gradient="0">
              <x14:cfvo type="autoMin"/>
              <x14:cfvo type="autoMax"/>
              <x14:negativeFillColor rgb="FF00FF00"/>
              <x14:axisColor rgb="FF000000"/>
            </x14:dataBar>
          </x14:cfRule>
          <x14:cfRule type="dataBar" id="{6BDC153F-C680-324D-8987-A4E88E717DCB}">
            <x14:dataBar minLength="0" maxLength="100" gradient="0">
              <x14:cfvo type="autoMin"/>
              <x14:cfvo type="autoMax"/>
              <x14:negativeFillColor rgb="FF00FF00"/>
              <x14:axisColor rgb="FF000000"/>
            </x14:dataBar>
          </x14:cfRule>
          <x14:cfRule type="dataBar" id="{78AC02C7-80FF-B445-81D5-739DADA02BFB}">
            <x14:dataBar minLength="0" maxLength="100" gradient="0">
              <x14:cfvo type="autoMin"/>
              <x14:cfvo type="autoMax"/>
              <x14:negativeFillColor rgb="FFA3FF83"/>
              <x14:axisColor rgb="FF000000"/>
            </x14:dataBar>
          </x14:cfRule>
          <x14:cfRule type="dataBar" id="{5A53F936-B8ED-2F41-B338-FD9D612D997D}">
            <x14:dataBar minLength="0" maxLength="100" gradient="0">
              <x14:cfvo type="autoMin"/>
              <x14:cfvo type="autoMax"/>
              <x14:negativeFillColor rgb="FFFF0000"/>
              <x14:axisColor rgb="FF000000"/>
            </x14:dataBar>
          </x14:cfRule>
          <xm:sqref>N63:N67</xm:sqref>
        </x14:conditionalFormatting>
        <x14:conditionalFormatting xmlns:xm="http://schemas.microsoft.com/office/excel/2006/main">
          <x14:cfRule type="dataBar" id="{6919D821-621A-8549-8EA3-D9135E1ACE14}">
            <x14:dataBar minLength="0" maxLength="100" gradient="0">
              <x14:cfvo type="autoMin"/>
              <x14:cfvo type="autoMax"/>
              <x14:negativeFillColor rgb="FF00FF00"/>
              <x14:axisColor rgb="FF000000"/>
            </x14:dataBar>
          </x14:cfRule>
          <x14:cfRule type="dataBar" id="{6041C6FE-97A8-C243-AAFB-625F39EDF41D}">
            <x14:dataBar minLength="0" maxLength="100" gradient="0">
              <x14:cfvo type="autoMin"/>
              <x14:cfvo type="autoMax"/>
              <x14:negativeFillColor rgb="FF00FF00"/>
              <x14:axisColor rgb="FF000000"/>
            </x14:dataBar>
          </x14:cfRule>
          <x14:cfRule type="dataBar" id="{EECB872B-1EE6-4447-A981-A670549DE1F0}">
            <x14:dataBar minLength="0" maxLength="100" gradient="0">
              <x14:cfvo type="autoMin"/>
              <x14:cfvo type="autoMax"/>
              <x14:negativeFillColor rgb="FF00B050"/>
              <x14:axisColor rgb="FF000000"/>
            </x14:dataBar>
          </x14:cfRule>
          <x14:cfRule type="dataBar" id="{910E7B86-AED8-A542-97DA-129F634873DC}">
            <x14:dataBar minLength="0" maxLength="100" gradient="0">
              <x14:cfvo type="autoMin"/>
              <x14:cfvo type="autoMax"/>
              <x14:negativeFillColor rgb="FFA3FF83"/>
              <x14:axisColor rgb="FF000000"/>
            </x14:dataBar>
          </x14:cfRule>
          <x14:cfRule type="dataBar" id="{12B33C95-A71E-2745-A2EC-40354F2A5332}">
            <x14:dataBar minLength="0" maxLength="100" gradient="0">
              <x14:cfvo type="autoMin"/>
              <x14:cfvo type="autoMax"/>
              <x14:negativeFillColor rgb="FFFF0000"/>
              <x14:axisColor rgb="FF000000"/>
            </x14:dataBar>
          </x14:cfRule>
          <xm:sqref>N69:N75</xm:sqref>
        </x14:conditionalFormatting>
        <x14:conditionalFormatting xmlns:xm="http://schemas.microsoft.com/office/excel/2006/main">
          <x14:cfRule type="dataBar" id="{58C931CA-91B1-6345-9097-30662B947B7F}">
            <x14:dataBar minLength="0" maxLength="100" gradient="0">
              <x14:cfvo type="autoMin"/>
              <x14:cfvo type="autoMax"/>
              <x14:negativeFillColor rgb="FF00FF00"/>
              <x14:axisColor rgb="FF000000"/>
            </x14:dataBar>
          </x14:cfRule>
          <x14:cfRule type="dataBar" id="{EAC4B0CC-52B8-6F45-8F77-A7B216E45F78}">
            <x14:dataBar minLength="0" maxLength="100" gradient="0">
              <x14:cfvo type="autoMin"/>
              <x14:cfvo type="autoMax"/>
              <x14:negativeFillColor rgb="FF00FF00"/>
              <x14:axisColor rgb="FF000000"/>
            </x14:dataBar>
          </x14:cfRule>
          <x14:cfRule type="dataBar" id="{29AF401E-30BA-A140-B741-4E36D2805DFA}">
            <x14:dataBar minLength="0" maxLength="100" gradient="0">
              <x14:cfvo type="autoMin"/>
              <x14:cfvo type="autoMax"/>
              <x14:negativeFillColor rgb="FF00B050"/>
              <x14:axisColor rgb="FF000000"/>
            </x14:dataBar>
          </x14:cfRule>
          <x14:cfRule type="dataBar" id="{60FD2CBA-48B3-AC4A-84EF-8BCA779B579C}">
            <x14:dataBar minLength="0" maxLength="100" gradient="0">
              <x14:cfvo type="autoMin"/>
              <x14:cfvo type="autoMax"/>
              <x14:negativeFillColor rgb="FFA3FF83"/>
              <x14:axisColor rgb="FF000000"/>
            </x14:dataBar>
          </x14:cfRule>
          <x14:cfRule type="dataBar" id="{5CEC9B99-B7A2-FB47-BD99-5E8F7837E1FF}">
            <x14:dataBar minLength="0" maxLength="100" gradient="0">
              <x14:cfvo type="autoMin"/>
              <x14:cfvo type="autoMax"/>
              <x14:negativeFillColor rgb="FFFF0000"/>
              <x14:axisColor rgb="FF000000"/>
            </x14:dataBar>
          </x14:cfRule>
          <xm:sqref>N77:N79</xm:sqref>
        </x14:conditionalFormatting>
        <x14:conditionalFormatting xmlns:xm="http://schemas.microsoft.com/office/excel/2006/main">
          <x14:cfRule type="dataBar" id="{CFCDD28D-46D0-2A4F-B51A-23966A4681C0}">
            <x14:dataBar minLength="0" maxLength="100" gradient="0">
              <x14:cfvo type="autoMin"/>
              <x14:cfvo type="autoMax"/>
              <x14:negativeFillColor rgb="FFFF0000"/>
              <x14:axisColor rgb="FF000000"/>
            </x14:dataBar>
          </x14:cfRule>
          <x14:cfRule type="dataBar" id="{2528A099-4FDA-F740-95CE-6994053278D5}">
            <x14:dataBar minLength="0" maxLength="100" gradient="0">
              <x14:cfvo type="autoMin"/>
              <x14:cfvo type="autoMax"/>
              <x14:negativeFillColor rgb="FF00FF00"/>
              <x14:axisColor rgb="FF000000"/>
            </x14:dataBar>
          </x14:cfRule>
          <x14:cfRule type="dataBar" id="{5502A7B4-2CFA-2443-A2D6-DC84BDE9289A}">
            <x14:dataBar minLength="0" maxLength="100" gradient="0">
              <x14:cfvo type="autoMin"/>
              <x14:cfvo type="autoMax"/>
              <x14:negativeFillColor rgb="FF00FF00"/>
              <x14:axisColor rgb="FF000000"/>
            </x14:dataBar>
          </x14:cfRule>
          <x14:cfRule type="dataBar" id="{7F79433D-A3B2-D440-8F16-F821A1B73FAB}">
            <x14:dataBar minLength="0" maxLength="100" gradient="0">
              <x14:cfvo type="autoMin"/>
              <x14:cfvo type="autoMax"/>
              <x14:negativeFillColor rgb="FF00B050"/>
              <x14:axisColor rgb="FF000000"/>
            </x14:dataBar>
          </x14:cfRule>
          <x14:cfRule type="dataBar" id="{37FE1621-D67D-4A45-9DBE-661983DB0672}">
            <x14:dataBar minLength="0" maxLength="100" gradient="0">
              <x14:cfvo type="autoMin"/>
              <x14:cfvo type="autoMax"/>
              <x14:negativeFillColor rgb="FFA3FF83"/>
              <x14:axisColor rgb="FF000000"/>
            </x14:dataBar>
          </x14:cfRule>
          <xm:sqref>N81:N90</xm:sqref>
        </x14:conditionalFormatting>
        <x14:conditionalFormatting xmlns:xm="http://schemas.microsoft.com/office/excel/2006/main">
          <x14:cfRule type="dataBar" id="{921986A2-05A3-D540-BD71-0633FB254714}">
            <x14:dataBar minLength="0" maxLength="100" gradient="0">
              <x14:cfvo type="autoMin"/>
              <x14:cfvo type="autoMax"/>
              <x14:negativeFillColor rgb="FFFF0000"/>
              <x14:axisColor rgb="FF000000"/>
            </x14:dataBar>
          </x14:cfRule>
          <x14:cfRule type="dataBar" id="{CAB94F65-C7EC-C14A-81F7-F0650D69D17C}">
            <x14:dataBar minLength="0" maxLength="100" gradient="0">
              <x14:cfvo type="autoMin"/>
              <x14:cfvo type="autoMax"/>
              <x14:negativeFillColor rgb="FF00FF00"/>
              <x14:axisColor rgb="FF000000"/>
            </x14:dataBar>
          </x14:cfRule>
          <x14:cfRule type="dataBar" id="{4752FD53-DC49-B243-B2A6-4C27B54F9053}">
            <x14:dataBar minLength="0" maxLength="100" gradient="0">
              <x14:cfvo type="autoMin"/>
              <x14:cfvo type="autoMax"/>
              <x14:negativeFillColor rgb="FF00FF00"/>
              <x14:axisColor rgb="FF000000"/>
            </x14:dataBar>
          </x14:cfRule>
          <x14:cfRule type="dataBar" id="{ABF80455-22BD-2B48-80B9-E0F8ADD9F393}">
            <x14:dataBar minLength="0" maxLength="100" gradient="0">
              <x14:cfvo type="autoMin"/>
              <x14:cfvo type="autoMax"/>
              <x14:negativeFillColor rgb="FF00B050"/>
              <x14:axisColor rgb="FF000000"/>
            </x14:dataBar>
          </x14:cfRule>
          <x14:cfRule type="dataBar" id="{954E5E7A-80B7-644E-AB50-80A8395167A2}">
            <x14:dataBar minLength="0" maxLength="100" gradient="0">
              <x14:cfvo type="autoMin"/>
              <x14:cfvo type="autoMax"/>
              <x14:negativeFillColor rgb="FFA3FF83"/>
              <x14:axisColor rgb="FF000000"/>
            </x14:dataBar>
          </x14:cfRule>
          <xm:sqref>N92:N125</xm:sqref>
        </x14:conditionalFormatting>
        <x14:conditionalFormatting xmlns:xm="http://schemas.microsoft.com/office/excel/2006/main">
          <x14:cfRule type="dataBar" id="{1DD4712D-738B-8042-ACF3-DFDE7ADD7D23}">
            <x14:dataBar minLength="0" maxLength="100" gradient="0">
              <x14:cfvo type="autoMin"/>
              <x14:cfvo type="autoMax"/>
              <x14:negativeFillColor rgb="FFFF0000"/>
              <x14:axisColor rgb="FF000000"/>
            </x14:dataBar>
          </x14:cfRule>
          <x14:cfRule type="dataBar" id="{549AF45E-E5F8-5742-A4E9-2A9400E81B48}">
            <x14:dataBar minLength="0" maxLength="100" gradient="0">
              <x14:cfvo type="autoMin"/>
              <x14:cfvo type="autoMax"/>
              <x14:negativeFillColor rgb="FF00FF00"/>
              <x14:axisColor rgb="FF000000"/>
            </x14:dataBar>
          </x14:cfRule>
          <x14:cfRule type="dataBar" id="{BBD9592C-B8FB-A847-A9A9-58213F4CAF54}">
            <x14:dataBar minLength="0" maxLength="100" gradient="0">
              <x14:cfvo type="autoMin"/>
              <x14:cfvo type="autoMax"/>
              <x14:negativeFillColor rgb="FF00B050"/>
              <x14:axisColor rgb="FF000000"/>
            </x14:dataBar>
          </x14:cfRule>
          <x14:cfRule type="dataBar" id="{643F363E-B1DF-B844-95B5-2A26A3D623F5}">
            <x14:dataBar minLength="0" maxLength="100" gradient="0">
              <x14:cfvo type="autoMin"/>
              <x14:cfvo type="autoMax"/>
              <x14:negativeFillColor rgb="FFA3FF83"/>
              <x14:axisColor rgb="FF000000"/>
            </x14:dataBar>
          </x14:cfRule>
          <x14:cfRule type="dataBar" id="{3A18DAA8-8058-6944-8D3C-C4EE3EA0147E}">
            <x14:dataBar minLength="0" maxLength="100" gradient="0">
              <x14:cfvo type="autoMin"/>
              <x14:cfvo type="autoMax"/>
              <x14:negativeFillColor rgb="FF00FF00"/>
              <x14:axisColor rgb="FF000000"/>
            </x14:dataBar>
          </x14:cfRule>
          <xm:sqref>N127:N160</xm:sqref>
        </x14:conditionalFormatting>
        <x14:conditionalFormatting xmlns:xm="http://schemas.microsoft.com/office/excel/2006/main">
          <x14:cfRule type="dataBar" id="{026AA065-2B58-264A-A313-A25D66995180}">
            <x14:dataBar minLength="0" maxLength="100" gradient="0">
              <x14:cfvo type="autoMin"/>
              <x14:cfvo type="autoMax"/>
              <x14:negativeFillColor rgb="FF00FF00"/>
              <x14:axisColor rgb="FF000000"/>
            </x14:dataBar>
          </x14:cfRule>
          <x14:cfRule type="dataBar" id="{41376D85-3D6D-364F-8249-E7932D65B1A6}">
            <x14:dataBar minLength="0" maxLength="100" gradient="0">
              <x14:cfvo type="autoMin"/>
              <x14:cfvo type="autoMax"/>
              <x14:negativeFillColor rgb="FF00FF00"/>
              <x14:axisColor rgb="FF000000"/>
            </x14:dataBar>
          </x14:cfRule>
          <x14:cfRule type="dataBar" id="{E821B9FC-59DB-1D4D-864F-0DF2DC11E0AD}">
            <x14:dataBar minLength="0" maxLength="100" gradient="0">
              <x14:cfvo type="autoMin"/>
              <x14:cfvo type="autoMax"/>
              <x14:negativeFillColor rgb="FF00B050"/>
              <x14:axisColor rgb="FF000000"/>
            </x14:dataBar>
          </x14:cfRule>
          <x14:cfRule type="dataBar" id="{CFEE6E44-B059-F745-BEF4-BB2CCD0708D4}">
            <x14:dataBar minLength="0" maxLength="100" gradient="0">
              <x14:cfvo type="autoMin"/>
              <x14:cfvo type="autoMax"/>
              <x14:negativeFillColor rgb="FFA3FF83"/>
              <x14:axisColor rgb="FF000000"/>
            </x14:dataBar>
          </x14:cfRule>
          <x14:cfRule type="dataBar" id="{563B571A-0C68-A941-ACC6-B7995C390ACA}">
            <x14:dataBar minLength="0" maxLength="100" gradient="0">
              <x14:cfvo type="autoMin"/>
              <x14:cfvo type="autoMax"/>
              <x14:negativeFillColor rgb="FFFF0000"/>
              <x14:axisColor rgb="FF000000"/>
            </x14:dataBar>
          </x14:cfRule>
          <xm:sqref>N162:N221</xm:sqref>
        </x14:conditionalFormatting>
        <x14:conditionalFormatting xmlns:xm="http://schemas.microsoft.com/office/excel/2006/main">
          <x14:cfRule type="dataBar" id="{63B68389-3D52-554A-A35E-A1FC72C0BD46}">
            <x14:dataBar minLength="0" maxLength="100" gradient="0">
              <x14:cfvo type="autoMin"/>
              <x14:cfvo type="autoMax"/>
              <x14:negativeFillColor rgb="FF00FF00"/>
              <x14:axisColor rgb="FF000000"/>
            </x14:dataBar>
          </x14:cfRule>
          <x14:cfRule type="dataBar" id="{BE6BD141-8B25-C04B-9E8A-724E13D67EF9}">
            <x14:dataBar minLength="0" maxLength="100" gradient="0">
              <x14:cfvo type="autoMin"/>
              <x14:cfvo type="autoMax"/>
              <x14:negativeFillColor rgb="FF00FF00"/>
              <x14:axisColor rgb="FF000000"/>
            </x14:dataBar>
          </x14:cfRule>
          <x14:cfRule type="dataBar" id="{D8DBE24F-093F-6241-8005-D3D8A990A849}">
            <x14:dataBar minLength="0" maxLength="100" gradient="0">
              <x14:cfvo type="autoMin"/>
              <x14:cfvo type="autoMax"/>
              <x14:negativeFillColor rgb="FF00B050"/>
              <x14:axisColor rgb="FF000000"/>
            </x14:dataBar>
          </x14:cfRule>
          <x14:cfRule type="dataBar" id="{3543A322-104D-7044-A646-5B3405415E2B}">
            <x14:dataBar minLength="0" maxLength="100" gradient="0">
              <x14:cfvo type="autoMin"/>
              <x14:cfvo type="autoMax"/>
              <x14:negativeFillColor rgb="FFA3FF83"/>
              <x14:axisColor rgb="FF000000"/>
            </x14:dataBar>
          </x14:cfRule>
          <x14:cfRule type="dataBar" id="{C51F9C09-A817-5741-9A1C-2B7429BF532C}">
            <x14:dataBar minLength="0" maxLength="100" gradient="0">
              <x14:cfvo type="autoMin"/>
              <x14:cfvo type="autoMax"/>
              <x14:negativeFillColor rgb="FFFF0000"/>
              <x14:axisColor rgb="FF000000"/>
            </x14:dataBar>
          </x14:cfRule>
          <xm:sqref>N223</xm:sqref>
        </x14:conditionalFormatting>
        <x14:conditionalFormatting xmlns:xm="http://schemas.microsoft.com/office/excel/2006/main">
          <x14:cfRule type="dataBar" id="{8E80CB58-7DB1-B34E-8871-9B7F26D78DC1}">
            <x14:dataBar minLength="0" maxLength="100" gradient="0">
              <x14:cfvo type="autoMin"/>
              <x14:cfvo type="autoMax"/>
              <x14:negativeFillColor rgb="FFFF0000"/>
              <x14:axisColor rgb="FF000000"/>
            </x14:dataBar>
          </x14:cfRule>
          <x14:cfRule type="dataBar" id="{ED247D32-4040-1946-9B5A-7B028B12DB35}">
            <x14:dataBar minLength="0" maxLength="100" gradient="0">
              <x14:cfvo type="autoMin"/>
              <x14:cfvo type="autoMax"/>
              <x14:negativeFillColor rgb="FF00FF00"/>
              <x14:axisColor rgb="FF000000"/>
            </x14:dataBar>
          </x14:cfRule>
          <x14:cfRule type="dataBar" id="{AE0EFC25-79EF-C446-965F-8981BC0A0DFF}">
            <x14:dataBar minLength="0" maxLength="100" gradient="0">
              <x14:cfvo type="autoMin"/>
              <x14:cfvo type="autoMax"/>
              <x14:negativeFillColor rgb="FF00FF00"/>
              <x14:axisColor rgb="FF000000"/>
            </x14:dataBar>
          </x14:cfRule>
          <x14:cfRule type="dataBar" id="{3B8583CF-03CB-FD43-88A9-A4AD8798A118}">
            <x14:dataBar minLength="0" maxLength="100" gradient="0">
              <x14:cfvo type="autoMin"/>
              <x14:cfvo type="autoMax"/>
              <x14:negativeFillColor rgb="FF00B050"/>
              <x14:axisColor rgb="FF000000"/>
            </x14:dataBar>
          </x14:cfRule>
          <x14:cfRule type="dataBar" id="{EA5EE0D7-8C86-2144-849A-03301B12B4A1}">
            <x14:dataBar minLength="0" maxLength="100" gradient="0">
              <x14:cfvo type="autoMin"/>
              <x14:cfvo type="autoMax"/>
              <x14:negativeFillColor rgb="FFA3FF83"/>
              <x14:axisColor rgb="FF000000"/>
            </x14:dataBar>
          </x14:cfRule>
          <xm:sqref>N225:N228</xm:sqref>
        </x14:conditionalFormatting>
        <x14:conditionalFormatting xmlns:xm="http://schemas.microsoft.com/office/excel/2006/main">
          <x14:cfRule type="dataBar" id="{67184812-17B2-2443-898B-8C94C4FAB5B7}">
            <x14:dataBar minLength="0" maxLength="100" gradient="0">
              <x14:cfvo type="autoMin"/>
              <x14:cfvo type="autoMax"/>
              <x14:negativeFillColor rgb="FFFF0000"/>
              <x14:axisColor rgb="FF000000"/>
            </x14:dataBar>
          </x14:cfRule>
          <x14:cfRule type="dataBar" id="{BC1D463B-2971-F44D-9447-8A09991D9826}">
            <x14:dataBar minLength="0" maxLength="100" gradient="0">
              <x14:cfvo type="autoMin"/>
              <x14:cfvo type="autoMax"/>
              <x14:negativeFillColor rgb="FF00FF00"/>
              <x14:axisColor rgb="FF000000"/>
            </x14:dataBar>
          </x14:cfRule>
          <x14:cfRule type="dataBar" id="{93601082-099B-AC43-97BE-6CA6663ABB70}">
            <x14:dataBar minLength="0" maxLength="100" gradient="0">
              <x14:cfvo type="autoMin"/>
              <x14:cfvo type="autoMax"/>
              <x14:negativeFillColor rgb="FF00B050"/>
              <x14:axisColor rgb="FF000000"/>
            </x14:dataBar>
          </x14:cfRule>
          <x14:cfRule type="dataBar" id="{ECF39385-BD77-784B-95D9-0FEF1192E0D8}">
            <x14:dataBar minLength="0" maxLength="100" gradient="0">
              <x14:cfvo type="autoMin"/>
              <x14:cfvo type="autoMax"/>
              <x14:negativeFillColor rgb="FFA3FF83"/>
              <x14:axisColor rgb="FF000000"/>
            </x14:dataBar>
          </x14:cfRule>
          <x14:cfRule type="dataBar" id="{C183AF01-8003-3145-8B3E-AF6B99BB9C1A}">
            <x14:dataBar minLength="0" maxLength="100" gradient="0">
              <x14:cfvo type="autoMin"/>
              <x14:cfvo type="autoMax"/>
              <x14:negativeFillColor rgb="FF00FF00"/>
              <x14:axisColor rgb="FF000000"/>
            </x14:dataBar>
          </x14:cfRule>
          <xm:sqref>N230:N252</xm:sqref>
        </x14:conditionalFormatting>
        <x14:conditionalFormatting xmlns:xm="http://schemas.microsoft.com/office/excel/2006/main">
          <x14:cfRule type="dataBar" id="{201FCC09-4850-464D-8214-22F6B4E2C63C}">
            <x14:dataBar minLength="0" maxLength="100" gradient="0">
              <x14:cfvo type="autoMin"/>
              <x14:cfvo type="autoMax"/>
              <x14:negativeFillColor rgb="FFFF0000"/>
              <x14:axisColor rgb="FF000000"/>
            </x14:dataBar>
          </x14:cfRule>
          <x14:cfRule type="dataBar" id="{E5E9B3EB-F2C9-574C-B8BB-3184377FADA6}">
            <x14:dataBar minLength="0" maxLength="100" gradient="0">
              <x14:cfvo type="autoMin"/>
              <x14:cfvo type="autoMax"/>
              <x14:negativeFillColor rgb="FF00FF00"/>
              <x14:axisColor rgb="FF000000"/>
            </x14:dataBar>
          </x14:cfRule>
          <x14:cfRule type="dataBar" id="{6965D8EC-0439-2148-B9DD-3CFC665EBC62}">
            <x14:dataBar minLength="0" maxLength="100" gradient="0">
              <x14:cfvo type="autoMin"/>
              <x14:cfvo type="autoMax"/>
              <x14:negativeFillColor rgb="FF00FF00"/>
              <x14:axisColor rgb="FF000000"/>
            </x14:dataBar>
          </x14:cfRule>
          <x14:cfRule type="dataBar" id="{90D74711-B689-3044-A89C-C83CDACC2016}">
            <x14:dataBar minLength="0" maxLength="100" gradient="0">
              <x14:cfvo type="autoMin"/>
              <x14:cfvo type="autoMax"/>
              <x14:negativeFillColor rgb="FF00B050"/>
              <x14:axisColor rgb="FF000000"/>
            </x14:dataBar>
          </x14:cfRule>
          <x14:cfRule type="dataBar" id="{21C05067-DEF7-2140-A62C-C63C9A270F18}">
            <x14:dataBar minLength="0" maxLength="100" gradient="0">
              <x14:cfvo type="autoMin"/>
              <x14:cfvo type="autoMax"/>
              <x14:negativeFillColor rgb="FFA3FF83"/>
              <x14:axisColor rgb="FF000000"/>
            </x14:dataBar>
          </x14:cfRule>
          <xm:sqref>N254:N264</xm:sqref>
        </x14:conditionalFormatting>
        <x14:conditionalFormatting xmlns:xm="http://schemas.microsoft.com/office/excel/2006/main">
          <x14:cfRule type="dataBar" id="{0E9DB1E0-D087-DC4D-BA47-942CF3F30C0D}">
            <x14:dataBar minLength="0" maxLength="100" gradient="0">
              <x14:cfvo type="autoMin"/>
              <x14:cfvo type="autoMax"/>
              <x14:negativeFillColor rgb="FFFF0000"/>
              <x14:axisColor rgb="FF000000"/>
            </x14:dataBar>
          </x14:cfRule>
          <x14:cfRule type="dataBar" id="{F40709A8-029A-FD41-AA2A-1AA9DAE45A5A}">
            <x14:dataBar minLength="0" maxLength="100" gradient="0">
              <x14:cfvo type="autoMin"/>
              <x14:cfvo type="autoMax"/>
              <x14:negativeFillColor rgb="FF00FF00"/>
              <x14:axisColor rgb="FF000000"/>
            </x14:dataBar>
          </x14:cfRule>
          <x14:cfRule type="dataBar" id="{6A9B1089-47DA-4F4A-B50C-0E996DE1026F}">
            <x14:dataBar minLength="0" maxLength="100" gradient="0">
              <x14:cfvo type="autoMin"/>
              <x14:cfvo type="autoMax"/>
              <x14:negativeFillColor rgb="FF00FF00"/>
              <x14:axisColor rgb="FF000000"/>
            </x14:dataBar>
          </x14:cfRule>
          <x14:cfRule type="dataBar" id="{73EDFB8E-BBF6-4244-8715-C3223A34D312}">
            <x14:dataBar minLength="0" maxLength="100" gradient="0">
              <x14:cfvo type="autoMin"/>
              <x14:cfvo type="autoMax"/>
              <x14:negativeFillColor rgb="FF00B050"/>
              <x14:axisColor rgb="FF000000"/>
            </x14:dataBar>
          </x14:cfRule>
          <x14:cfRule type="dataBar" id="{B15BD7B7-CFB8-2C46-8C45-4D767C216AB7}">
            <x14:dataBar minLength="0" maxLength="100" gradient="0">
              <x14:cfvo type="autoMin"/>
              <x14:cfvo type="autoMax"/>
              <x14:negativeFillColor rgb="FFA3FF83"/>
              <x14:axisColor rgb="FF000000"/>
            </x14:dataBar>
          </x14:cfRule>
          <xm:sqref>N266:N271</xm:sqref>
        </x14:conditionalFormatting>
        <x14:conditionalFormatting xmlns:xm="http://schemas.microsoft.com/office/excel/2006/main">
          <x14:cfRule type="dataBar" id="{EC6082CE-C8DA-724E-A6FC-F6423D834997}">
            <x14:dataBar minLength="0" maxLength="100" gradient="0">
              <x14:cfvo type="autoMin"/>
              <x14:cfvo type="autoMax"/>
              <x14:negativeFillColor rgb="FF00FF00"/>
              <x14:axisColor rgb="FF000000"/>
            </x14:dataBar>
          </x14:cfRule>
          <x14:cfRule type="dataBar" id="{31C4865F-5C8B-F54A-8B2B-3C63E38959FE}">
            <x14:dataBar minLength="0" maxLength="100" gradient="0">
              <x14:cfvo type="autoMin"/>
              <x14:cfvo type="autoMax"/>
              <x14:negativeFillColor rgb="FF00FF00"/>
              <x14:axisColor rgb="FF000000"/>
            </x14:dataBar>
          </x14:cfRule>
          <x14:cfRule type="dataBar" id="{7F78C6F7-4C4C-7243-A412-291DEABF13FD}">
            <x14:dataBar minLength="0" maxLength="100" gradient="0">
              <x14:cfvo type="autoMin"/>
              <x14:cfvo type="autoMax"/>
              <x14:negativeFillColor rgb="FF00B050"/>
              <x14:axisColor rgb="FF000000"/>
            </x14:dataBar>
          </x14:cfRule>
          <x14:cfRule type="dataBar" id="{8785CEDE-D316-AE41-AA52-7483057D6F4E}">
            <x14:dataBar minLength="0" maxLength="100" gradient="0">
              <x14:cfvo type="autoMin"/>
              <x14:cfvo type="autoMax"/>
              <x14:negativeFillColor rgb="FFA3FF83"/>
              <x14:axisColor rgb="FF000000"/>
            </x14:dataBar>
          </x14:cfRule>
          <x14:cfRule type="dataBar" id="{6AD7D642-2A34-024A-B59C-96EBE2DAC3A9}">
            <x14:dataBar minLength="0" maxLength="100" gradient="0">
              <x14:cfvo type="autoMin"/>
              <x14:cfvo type="autoMax"/>
              <x14:negativeFillColor rgb="FFFF0000"/>
              <x14:axisColor rgb="FF000000"/>
            </x14:dataBar>
          </x14:cfRule>
          <xm:sqref>N273:N275</xm:sqref>
        </x14:conditionalFormatting>
        <x14:conditionalFormatting xmlns:xm="http://schemas.microsoft.com/office/excel/2006/main">
          <x14:cfRule type="dataBar" id="{0697E58B-412F-D74F-AFCD-127450247D3C}">
            <x14:dataBar minLength="0" maxLength="100" gradient="0">
              <x14:cfvo type="autoMin"/>
              <x14:cfvo type="autoMax"/>
              <x14:negativeFillColor rgb="FFFF0000"/>
              <x14:axisColor rgb="FF000000"/>
            </x14:dataBar>
          </x14:cfRule>
          <x14:cfRule type="dataBar" id="{E97BB563-CE9D-2141-8325-BC6C2F8ED71B}">
            <x14:dataBar minLength="0" maxLength="100" gradient="0">
              <x14:cfvo type="autoMin"/>
              <x14:cfvo type="autoMax"/>
              <x14:negativeFillColor rgb="FF00FF00"/>
              <x14:axisColor rgb="FF000000"/>
            </x14:dataBar>
          </x14:cfRule>
          <x14:cfRule type="dataBar" id="{C2211EEE-CA72-1149-8B41-B2680C015161}">
            <x14:dataBar minLength="0" maxLength="100" gradient="0">
              <x14:cfvo type="autoMin"/>
              <x14:cfvo type="autoMax"/>
              <x14:negativeFillColor rgb="FF00FF00"/>
              <x14:axisColor rgb="FF000000"/>
            </x14:dataBar>
          </x14:cfRule>
          <x14:cfRule type="dataBar" id="{7F9C5A94-C527-FB4B-956A-9B5875D2844F}">
            <x14:dataBar minLength="0" maxLength="100" gradient="0">
              <x14:cfvo type="autoMin"/>
              <x14:cfvo type="autoMax"/>
              <x14:negativeFillColor rgb="FF00B050"/>
              <x14:axisColor rgb="FF000000"/>
            </x14:dataBar>
          </x14:cfRule>
          <x14:cfRule type="dataBar" id="{F7E1BECF-670A-A745-BDAE-9405D6D3F865}">
            <x14:dataBar minLength="0" maxLength="100" gradient="0">
              <x14:cfvo type="autoMin"/>
              <x14:cfvo type="autoMax"/>
              <x14:negativeFillColor rgb="FFA3FF83"/>
              <x14:axisColor rgb="FF000000"/>
            </x14:dataBar>
          </x14:cfRule>
          <xm:sqref>N277:N280</xm:sqref>
        </x14:conditionalFormatting>
        <x14:conditionalFormatting xmlns:xm="http://schemas.microsoft.com/office/excel/2006/main">
          <x14:cfRule type="dataBar" id="{B7CEFB95-3119-894B-9665-54875CBD5DA8}">
            <x14:dataBar minLength="0" maxLength="100" gradient="0">
              <x14:cfvo type="autoMin"/>
              <x14:cfvo type="autoMax"/>
              <x14:negativeFillColor rgb="FFFF0000"/>
              <x14:axisColor rgb="FF000000"/>
            </x14:dataBar>
          </x14:cfRule>
          <x14:cfRule type="dataBar" id="{EFF32E2C-EEA2-3441-AE71-9231CAA0571B}">
            <x14:dataBar minLength="0" maxLength="100" gradient="0">
              <x14:cfvo type="autoMin"/>
              <x14:cfvo type="autoMax"/>
              <x14:negativeFillColor rgb="FFA3FF83"/>
              <x14:axisColor rgb="FF000000"/>
            </x14:dataBar>
          </x14:cfRule>
          <x14:cfRule type="dataBar" id="{A459DF1B-126D-964F-A0EB-E2CEED5CB1BC}">
            <x14:dataBar minLength="0" maxLength="100" gradient="0">
              <x14:cfvo type="autoMin"/>
              <x14:cfvo type="autoMax"/>
              <x14:negativeFillColor rgb="FF00B050"/>
              <x14:axisColor rgb="FF000000"/>
            </x14:dataBar>
          </x14:cfRule>
          <x14:cfRule type="dataBar" id="{BB70AE1F-D5B7-2D46-8DDA-0D119A836D7D}">
            <x14:dataBar minLength="0" maxLength="100" gradient="0">
              <x14:cfvo type="autoMin"/>
              <x14:cfvo type="autoMax"/>
              <x14:negativeFillColor rgb="FF00FF00"/>
              <x14:axisColor rgb="FF000000"/>
            </x14:dataBar>
          </x14:cfRule>
          <x14:cfRule type="dataBar" id="{F48EAAB0-2C76-EB44-B925-83B4A9FAF620}">
            <x14:dataBar minLength="0" maxLength="100" gradient="0">
              <x14:cfvo type="autoMin"/>
              <x14:cfvo type="autoMax"/>
              <x14:negativeFillColor rgb="FF00FF00"/>
              <x14:axisColor rgb="FF000000"/>
            </x14:dataBar>
          </x14:cfRule>
          <xm:sqref>N282:N297</xm:sqref>
        </x14:conditionalFormatting>
        <x14:conditionalFormatting xmlns:xm="http://schemas.microsoft.com/office/excel/2006/main">
          <x14:cfRule type="dataBar" id="{D8512F2C-959A-5141-8C4B-ADE5931EE9FD}">
            <x14:dataBar minLength="0" maxLength="100" gradient="0">
              <x14:cfvo type="autoMin"/>
              <x14:cfvo type="autoMax"/>
              <x14:negativeFillColor rgb="FF00FF00"/>
              <x14:axisColor rgb="FF000000"/>
            </x14:dataBar>
          </x14:cfRule>
          <x14:cfRule type="dataBar" id="{F17D40EC-4D89-984B-91DE-84344CB4233B}">
            <x14:dataBar minLength="0" maxLength="100" gradient="0">
              <x14:cfvo type="autoMin"/>
              <x14:cfvo type="autoMax"/>
              <x14:negativeFillColor rgb="FFA3FF83"/>
              <x14:axisColor rgb="FF000000"/>
            </x14:dataBar>
          </x14:cfRule>
          <x14:cfRule type="dataBar" id="{183708C8-67CC-C947-BF9E-6BFA5C90821D}">
            <x14:dataBar minLength="0" maxLength="100" gradient="0">
              <x14:cfvo type="autoMin"/>
              <x14:cfvo type="autoMax"/>
              <x14:negativeFillColor rgb="FFFF0000"/>
              <x14:axisColor rgb="FF000000"/>
            </x14:dataBar>
          </x14:cfRule>
          <x14:cfRule type="dataBar" id="{AE1564C3-F366-ED4E-BDEB-C798D8920DB5}">
            <x14:dataBar minLength="0" maxLength="100" gradient="0">
              <x14:cfvo type="autoMin"/>
              <x14:cfvo type="autoMax"/>
              <x14:negativeFillColor rgb="FF00FF00"/>
              <x14:axisColor rgb="FF000000"/>
            </x14:dataBar>
          </x14:cfRule>
          <x14:cfRule type="dataBar" id="{0B909025-6E38-F346-8BB7-C7EE77BA3469}">
            <x14:dataBar minLength="0" maxLength="100" gradient="0">
              <x14:cfvo type="autoMin"/>
              <x14:cfvo type="autoMax"/>
              <x14:negativeFillColor rgb="FF00B050"/>
              <x14:axisColor rgb="FF000000"/>
            </x14:dataBar>
          </x14:cfRule>
          <xm:sqref>N299:N313</xm:sqref>
        </x14:conditionalFormatting>
        <x14:conditionalFormatting xmlns:xm="http://schemas.microsoft.com/office/excel/2006/main">
          <x14:cfRule type="dataBar" id="{997A55DC-D064-EF41-97FC-D47BA0AA353F}">
            <x14:dataBar minLength="0" maxLength="100" gradient="0">
              <x14:cfvo type="autoMin"/>
              <x14:cfvo type="autoMax"/>
              <x14:negativeFillColor rgb="FF00FF00"/>
              <x14:axisColor rgb="FF000000"/>
            </x14:dataBar>
          </x14:cfRule>
          <x14:cfRule type="dataBar" id="{6D20C5EA-AF3A-0047-9FD9-05E99483FEAD}">
            <x14:dataBar minLength="0" maxLength="100" gradient="0">
              <x14:cfvo type="autoMin"/>
              <x14:cfvo type="autoMax"/>
              <x14:negativeFillColor rgb="FF00FF00"/>
              <x14:axisColor rgb="FF000000"/>
            </x14:dataBar>
          </x14:cfRule>
          <x14:cfRule type="dataBar" id="{2AA781A1-F0AB-8E44-AEBB-71B75A093377}">
            <x14:dataBar minLength="0" maxLength="100" gradient="0">
              <x14:cfvo type="autoMin"/>
              <x14:cfvo type="autoMax"/>
              <x14:negativeFillColor rgb="FF00B050"/>
              <x14:axisColor rgb="FF000000"/>
            </x14:dataBar>
          </x14:cfRule>
          <x14:cfRule type="dataBar" id="{FD4D40DD-D868-0842-BF97-47BA4D5CBB32}">
            <x14:dataBar minLength="0" maxLength="100" gradient="0">
              <x14:cfvo type="autoMin"/>
              <x14:cfvo type="autoMax"/>
              <x14:negativeFillColor rgb="FFA3FF83"/>
              <x14:axisColor rgb="FF000000"/>
            </x14:dataBar>
          </x14:cfRule>
          <x14:cfRule type="dataBar" id="{5DBE6757-8B56-B34F-B495-CF919B027831}">
            <x14:dataBar minLength="0" maxLength="100" gradient="0">
              <x14:cfvo type="autoMin"/>
              <x14:cfvo type="autoMax"/>
              <x14:negativeFillColor rgb="FFFF0000"/>
              <x14:axisColor rgb="FF000000"/>
            </x14:dataBar>
          </x14:cfRule>
          <xm:sqref>N316:N318</xm:sqref>
        </x14:conditionalFormatting>
        <x14:conditionalFormatting xmlns:xm="http://schemas.microsoft.com/office/excel/2006/main">
          <x14:cfRule type="dataBar" id="{6C51149B-3087-794F-AB82-12B357E3262C}">
            <x14:dataBar minLength="0" maxLength="100" gradient="0">
              <x14:cfvo type="autoMin"/>
              <x14:cfvo type="autoMax"/>
              <x14:negativeFillColor rgb="FFFF0000"/>
              <x14:axisColor rgb="FF000000"/>
            </x14:dataBar>
          </x14:cfRule>
          <x14:cfRule type="dataBar" id="{2E38FE8C-A5F3-134B-99B6-1F8303C17978}">
            <x14:dataBar minLength="0" maxLength="100" gradient="0">
              <x14:cfvo type="autoMin"/>
              <x14:cfvo type="autoMax"/>
              <x14:negativeFillColor rgb="FF00FF00"/>
              <x14:axisColor rgb="FF000000"/>
            </x14:dataBar>
          </x14:cfRule>
          <x14:cfRule type="dataBar" id="{0351E8E0-01E4-7E4C-9AA2-76DD9DE9F732}">
            <x14:dataBar minLength="0" maxLength="100" gradient="0">
              <x14:cfvo type="autoMin"/>
              <x14:cfvo type="autoMax"/>
              <x14:negativeFillColor rgb="FF00FF00"/>
              <x14:axisColor rgb="FF000000"/>
            </x14:dataBar>
          </x14:cfRule>
          <x14:cfRule type="dataBar" id="{8138CC03-3E53-2E4C-B2FB-02856543BC85}">
            <x14:dataBar minLength="0" maxLength="100" gradient="0">
              <x14:cfvo type="autoMin"/>
              <x14:cfvo type="autoMax"/>
              <x14:negativeFillColor rgb="FF00B050"/>
              <x14:axisColor rgb="FF000000"/>
            </x14:dataBar>
          </x14:cfRule>
          <x14:cfRule type="dataBar" id="{088B584C-9A07-564A-8DE2-1B8684557448}">
            <x14:dataBar minLength="0" maxLength="100" gradient="0">
              <x14:cfvo type="autoMin"/>
              <x14:cfvo type="autoMax"/>
              <x14:negativeFillColor rgb="FFA3FF83"/>
              <x14:axisColor rgb="FF000000"/>
            </x14:dataBar>
          </x14:cfRule>
          <xm:sqref>N320:N321</xm:sqref>
        </x14:conditionalFormatting>
        <x14:conditionalFormatting xmlns:xm="http://schemas.microsoft.com/office/excel/2006/main">
          <x14:cfRule type="dataBar" id="{601F0133-EB7D-3540-A8F4-C18534C2179B}">
            <x14:dataBar minLength="0" maxLength="100" gradient="0">
              <x14:cfvo type="autoMin"/>
              <x14:cfvo type="autoMax"/>
              <x14:negativeFillColor rgb="FFFF0000"/>
              <x14:axisColor rgb="FF000000"/>
            </x14:dataBar>
          </x14:cfRule>
          <x14:cfRule type="dataBar" id="{9F75A5E9-E500-6D42-B704-8BA080736A59}">
            <x14:dataBar minLength="0" maxLength="100" gradient="0">
              <x14:cfvo type="autoMin"/>
              <x14:cfvo type="autoMax"/>
              <x14:negativeFillColor rgb="FF00FF00"/>
              <x14:axisColor rgb="FF000000"/>
            </x14:dataBar>
          </x14:cfRule>
          <x14:cfRule type="dataBar" id="{7EAF59BB-53FD-9640-892B-59FC47C04AF3}">
            <x14:dataBar minLength="0" maxLength="100" gradient="0">
              <x14:cfvo type="autoMin"/>
              <x14:cfvo type="autoMax"/>
              <x14:negativeFillColor rgb="FF00B050"/>
              <x14:axisColor rgb="FF000000"/>
            </x14:dataBar>
          </x14:cfRule>
          <x14:cfRule type="dataBar" id="{0C58ADC4-F914-0048-83E6-07439D7BC0ED}">
            <x14:dataBar minLength="0" maxLength="100" gradient="0">
              <x14:cfvo type="autoMin"/>
              <x14:cfvo type="autoMax"/>
              <x14:negativeFillColor rgb="FFA3FF83"/>
              <x14:axisColor rgb="FF000000"/>
            </x14:dataBar>
          </x14:cfRule>
          <x14:cfRule type="dataBar" id="{12DBF814-2DBB-464A-B5C7-FCB0E0781807}">
            <x14:dataBar minLength="0" maxLength="100" gradient="0">
              <x14:cfvo type="autoMin"/>
              <x14:cfvo type="autoMax"/>
              <x14:negativeFillColor rgb="FF00FF00"/>
              <x14:axisColor rgb="FF000000"/>
            </x14:dataBar>
          </x14:cfRule>
          <xm:sqref>N323:N326</xm:sqref>
        </x14:conditionalFormatting>
        <x14:conditionalFormatting xmlns:xm="http://schemas.microsoft.com/office/excel/2006/main">
          <x14:cfRule type="dataBar" id="{5BB32A78-B03D-FE48-BCB7-886E1C3A83C9}">
            <x14:dataBar minLength="0" maxLength="100" gradient="0">
              <x14:cfvo type="autoMin"/>
              <x14:cfvo type="autoMax"/>
              <x14:negativeFillColor rgb="FFFF0000"/>
              <x14:axisColor rgb="FF000000"/>
            </x14:dataBar>
          </x14:cfRule>
          <x14:cfRule type="dataBar" id="{9348F309-6797-4E45-A786-11D40002359F}">
            <x14:dataBar minLength="0" maxLength="100" gradient="0">
              <x14:cfvo type="autoMin"/>
              <x14:cfvo type="autoMax"/>
              <x14:negativeFillColor rgb="FF00FF00"/>
              <x14:axisColor rgb="FF000000"/>
            </x14:dataBar>
          </x14:cfRule>
          <x14:cfRule type="dataBar" id="{02F638DE-6B45-F049-98D4-B5975D58467F}">
            <x14:dataBar minLength="0" maxLength="100" gradient="0">
              <x14:cfvo type="autoMin"/>
              <x14:cfvo type="autoMax"/>
              <x14:negativeFillColor rgb="FF00FF00"/>
              <x14:axisColor rgb="FF000000"/>
            </x14:dataBar>
          </x14:cfRule>
          <x14:cfRule type="dataBar" id="{D57399A2-0D69-B744-BEB6-C4E9AB793173}">
            <x14:dataBar minLength="0" maxLength="100" gradient="0">
              <x14:cfvo type="autoMin"/>
              <x14:cfvo type="autoMax"/>
              <x14:negativeFillColor rgb="FF00B050"/>
              <x14:axisColor rgb="FF000000"/>
            </x14:dataBar>
          </x14:cfRule>
          <x14:cfRule type="dataBar" id="{6B58FC9E-20E7-2D49-920D-BACED759CF32}">
            <x14:dataBar minLength="0" maxLength="100" gradient="0">
              <x14:cfvo type="autoMin"/>
              <x14:cfvo type="autoMax"/>
              <x14:negativeFillColor rgb="FFA3FF83"/>
              <x14:axisColor rgb="FF000000"/>
            </x14:dataBar>
          </x14:cfRule>
          <xm:sqref>N328:N329</xm:sqref>
        </x14:conditionalFormatting>
        <x14:conditionalFormatting xmlns:xm="http://schemas.microsoft.com/office/excel/2006/main">
          <x14:cfRule type="dataBar" id="{76DA1272-3530-8548-A8F8-CFB66F2DAB48}">
            <x14:dataBar minLength="0" maxLength="100" gradient="0">
              <x14:cfvo type="autoMin"/>
              <x14:cfvo type="autoMax"/>
              <x14:negativeFillColor rgb="FF00B050"/>
              <x14:axisColor rgb="FF000000"/>
            </x14:dataBar>
          </x14:cfRule>
          <x14:cfRule type="dataBar" id="{AC670583-04E3-A14F-A26E-B9BCA5DF6B1A}">
            <x14:dataBar minLength="0" maxLength="100" gradient="0">
              <x14:cfvo type="autoMin"/>
              <x14:cfvo type="autoMax"/>
              <x14:negativeFillColor rgb="FF00FF00"/>
              <x14:axisColor rgb="FF000000"/>
            </x14:dataBar>
          </x14:cfRule>
          <x14:cfRule type="dataBar" id="{D07CEA2C-ADE8-B24C-81AA-4F18F8900DE6}">
            <x14:dataBar minLength="0" maxLength="100" gradient="0">
              <x14:cfvo type="autoMin"/>
              <x14:cfvo type="autoMax"/>
              <x14:negativeFillColor rgb="FF00FF00"/>
              <x14:axisColor rgb="FF000000"/>
            </x14:dataBar>
          </x14:cfRule>
          <x14:cfRule type="dataBar" id="{810A09FF-0642-C341-86CC-434FAE8319F3}">
            <x14:dataBar minLength="0" maxLength="100" gradient="0">
              <x14:cfvo type="autoMin"/>
              <x14:cfvo type="autoMax"/>
              <x14:negativeFillColor rgb="FFA3FF83"/>
              <x14:axisColor rgb="FF000000"/>
            </x14:dataBar>
          </x14:cfRule>
          <x14:cfRule type="dataBar" id="{918D64A0-D76D-8E4D-8122-4556250A0BD8}">
            <x14:dataBar minLength="0" maxLength="100" gradient="0">
              <x14:cfvo type="autoMin"/>
              <x14:cfvo type="autoMax"/>
              <x14:negativeFillColor rgb="FFFF0000"/>
              <x14:axisColor rgb="FF000000"/>
            </x14:dataBar>
          </x14:cfRule>
          <xm:sqref>N331:N333</xm:sqref>
        </x14:conditionalFormatting>
        <x14:conditionalFormatting xmlns:xm="http://schemas.microsoft.com/office/excel/2006/main">
          <x14:cfRule type="dataBar" id="{D9C06FCB-CFC5-014E-87F2-04FF2E055434}">
            <x14:dataBar minLength="0" maxLength="100" gradient="0">
              <x14:cfvo type="autoMin"/>
              <x14:cfvo type="autoMax"/>
              <x14:negativeFillColor rgb="FF00FF00"/>
              <x14:axisColor rgb="FF000000"/>
            </x14:dataBar>
          </x14:cfRule>
          <x14:cfRule type="dataBar" id="{FAE1180F-0931-6F4D-B435-D786093250CB}">
            <x14:dataBar minLength="0" maxLength="100" gradient="0">
              <x14:cfvo type="autoMin"/>
              <x14:cfvo type="autoMax"/>
              <x14:negativeFillColor rgb="FF00FF00"/>
              <x14:axisColor rgb="FF000000"/>
            </x14:dataBar>
          </x14:cfRule>
          <x14:cfRule type="dataBar" id="{109BB59E-F9D3-A541-8E69-03F9BD3F1FFE}">
            <x14:dataBar minLength="0" maxLength="100" gradient="0">
              <x14:cfvo type="autoMin"/>
              <x14:cfvo type="autoMax"/>
              <x14:negativeFillColor rgb="FF00B050"/>
              <x14:axisColor rgb="FF000000"/>
            </x14:dataBar>
          </x14:cfRule>
          <x14:cfRule type="dataBar" id="{846FD2A5-9709-5A4A-B785-A395B237C4B7}">
            <x14:dataBar minLength="0" maxLength="100" gradient="0">
              <x14:cfvo type="autoMin"/>
              <x14:cfvo type="autoMax"/>
              <x14:negativeFillColor rgb="FFA3FF83"/>
              <x14:axisColor rgb="FF000000"/>
            </x14:dataBar>
          </x14:cfRule>
          <x14:cfRule type="dataBar" id="{3EA881A1-0610-6C40-B585-5810AC123D31}">
            <x14:dataBar minLength="0" maxLength="100" gradient="0">
              <x14:cfvo type="autoMin"/>
              <x14:cfvo type="autoMax"/>
              <x14:negativeFillColor rgb="FFFF0000"/>
              <x14:axisColor rgb="FF000000"/>
            </x14:dataBar>
          </x14:cfRule>
          <xm:sqref>N335:N342</xm:sqref>
        </x14:conditionalFormatting>
        <x14:conditionalFormatting xmlns:xm="http://schemas.microsoft.com/office/excel/2006/main">
          <x14:cfRule type="dataBar" id="{EF3CA631-F12C-6B48-98CA-89A70BE3916B}">
            <x14:dataBar minLength="0" maxLength="100" gradient="0">
              <x14:cfvo type="autoMin"/>
              <x14:cfvo type="autoMax"/>
              <x14:negativeFillColor rgb="FFFF0000"/>
              <x14:axisColor rgb="FF000000"/>
            </x14:dataBar>
          </x14:cfRule>
          <x14:cfRule type="dataBar" id="{07694BEF-D723-A844-945C-EA00E0E6BE7F}">
            <x14:dataBar minLength="0" maxLength="100" gradient="0">
              <x14:cfvo type="autoMin"/>
              <x14:cfvo type="autoMax"/>
              <x14:negativeFillColor rgb="FF00FF00"/>
              <x14:axisColor rgb="FF000000"/>
            </x14:dataBar>
          </x14:cfRule>
          <x14:cfRule type="dataBar" id="{67AEFB10-E7E6-CD41-B12D-6A5E745200C9}">
            <x14:dataBar minLength="0" maxLength="100" gradient="0">
              <x14:cfvo type="autoMin"/>
              <x14:cfvo type="autoMax"/>
              <x14:negativeFillColor rgb="FF00FF00"/>
              <x14:axisColor rgb="FF000000"/>
            </x14:dataBar>
          </x14:cfRule>
          <x14:cfRule type="dataBar" id="{7062D054-8E90-C74B-A898-9F4E524DD4ED}">
            <x14:dataBar minLength="0" maxLength="100" gradient="0">
              <x14:cfvo type="autoMin"/>
              <x14:cfvo type="autoMax"/>
              <x14:negativeFillColor rgb="FF00B050"/>
              <x14:axisColor rgb="FF000000"/>
            </x14:dataBar>
          </x14:cfRule>
          <x14:cfRule type="dataBar" id="{2C3E5B83-47CD-084E-8C68-808164639F4F}">
            <x14:dataBar minLength="0" maxLength="100" gradient="0">
              <x14:cfvo type="autoMin"/>
              <x14:cfvo type="autoMax"/>
              <x14:negativeFillColor rgb="FFA3FF83"/>
              <x14:axisColor rgb="FF000000"/>
            </x14:dataBar>
          </x14:cfRule>
          <xm:sqref>N344:N347</xm:sqref>
        </x14:conditionalFormatting>
        <x14:conditionalFormatting xmlns:xm="http://schemas.microsoft.com/office/excel/2006/main">
          <x14:cfRule type="dataBar" id="{ABC2205B-84B0-9646-A648-810B8457AAA0}">
            <x14:dataBar minLength="0" maxLength="100" gradient="0">
              <x14:cfvo type="autoMin"/>
              <x14:cfvo type="autoMax"/>
              <x14:negativeFillColor rgb="FFFF0000"/>
              <x14:axisColor rgb="FF000000"/>
            </x14:dataBar>
          </x14:cfRule>
          <x14:cfRule type="dataBar" id="{770FD8AD-3215-9F49-8456-EF6F3062869E}">
            <x14:dataBar minLength="0" maxLength="100" gradient="0">
              <x14:cfvo type="autoMin"/>
              <x14:cfvo type="autoMax"/>
              <x14:negativeFillColor rgb="FF00FF00"/>
              <x14:axisColor rgb="FF000000"/>
            </x14:dataBar>
          </x14:cfRule>
          <x14:cfRule type="dataBar" id="{9DCF3D8B-9AC2-9E4A-A818-24906F071338}">
            <x14:dataBar minLength="0" maxLength="100" gradient="0">
              <x14:cfvo type="autoMin"/>
              <x14:cfvo type="autoMax"/>
              <x14:negativeFillColor rgb="FF00FF00"/>
              <x14:axisColor rgb="FF000000"/>
            </x14:dataBar>
          </x14:cfRule>
          <x14:cfRule type="dataBar" id="{085EC7DF-1AC8-1F49-B3E7-310E7F59EEBC}">
            <x14:dataBar minLength="0" maxLength="100" gradient="0">
              <x14:cfvo type="autoMin"/>
              <x14:cfvo type="autoMax"/>
              <x14:negativeFillColor rgb="FF00B050"/>
              <x14:axisColor rgb="FF000000"/>
            </x14:dataBar>
          </x14:cfRule>
          <x14:cfRule type="dataBar" id="{37B00D80-68C0-8648-874A-95DF2758DF11}">
            <x14:dataBar minLength="0" maxLength="100" gradient="0">
              <x14:cfvo type="autoMin"/>
              <x14:cfvo type="autoMax"/>
              <x14:negativeFillColor rgb="FFA3FF83"/>
              <x14:axisColor rgb="FF000000"/>
            </x14:dataBar>
          </x14:cfRule>
          <xm:sqref>N350:N372</xm:sqref>
        </x14:conditionalFormatting>
        <x14:conditionalFormatting xmlns:xm="http://schemas.microsoft.com/office/excel/2006/main">
          <x14:cfRule type="dataBar" id="{F6BFD256-69CF-4D4B-BD2B-3014E40FCB01}">
            <x14:dataBar minLength="0" maxLength="100" gradient="0">
              <x14:cfvo type="autoMin"/>
              <x14:cfvo type="autoMax"/>
              <x14:negativeFillColor rgb="FFFF0000"/>
              <x14:axisColor rgb="FF000000"/>
            </x14:dataBar>
          </x14:cfRule>
          <x14:cfRule type="dataBar" id="{E16DAC9A-1F7B-094F-B1D9-8115D1793D56}">
            <x14:dataBar minLength="0" maxLength="100" gradient="0">
              <x14:cfvo type="autoMin"/>
              <x14:cfvo type="autoMax"/>
              <x14:negativeFillColor rgb="FF00FF00"/>
              <x14:axisColor rgb="FF000000"/>
            </x14:dataBar>
          </x14:cfRule>
          <x14:cfRule type="dataBar" id="{F749C2B9-447B-FD40-8FFF-8597F6129DD6}">
            <x14:dataBar minLength="0" maxLength="100" gradient="0">
              <x14:cfvo type="autoMin"/>
              <x14:cfvo type="autoMax"/>
              <x14:negativeFillColor rgb="FF00B050"/>
              <x14:axisColor rgb="FF000000"/>
            </x14:dataBar>
          </x14:cfRule>
          <x14:cfRule type="dataBar" id="{B13482A4-1843-BD44-9634-2BF8283CBCD3}">
            <x14:dataBar minLength="0" maxLength="100" gradient="0">
              <x14:cfvo type="autoMin"/>
              <x14:cfvo type="autoMax"/>
              <x14:negativeFillColor rgb="FFA3FF83"/>
              <x14:axisColor rgb="FF000000"/>
            </x14:dataBar>
          </x14:cfRule>
          <x14:cfRule type="dataBar" id="{98058066-A8A4-8045-BCA1-E30517C4992B}">
            <x14:dataBar minLength="0" maxLength="100" gradient="0">
              <x14:cfvo type="autoMin"/>
              <x14:cfvo type="autoMax"/>
              <x14:negativeFillColor rgb="FF00FF00"/>
              <x14:axisColor rgb="FF000000"/>
            </x14:dataBar>
          </x14:cfRule>
          <xm:sqref>N375:N377</xm:sqref>
        </x14:conditionalFormatting>
        <x14:conditionalFormatting xmlns:xm="http://schemas.microsoft.com/office/excel/2006/main">
          <x14:cfRule type="dataBar" id="{CF66D95C-D8E6-3D47-9688-2D98DF33DF8C}">
            <x14:dataBar minLength="0" maxLength="100" gradient="0">
              <x14:cfvo type="autoMin"/>
              <x14:cfvo type="autoMax"/>
              <x14:negativeFillColor rgb="FF00FF00"/>
              <x14:axisColor rgb="FF000000"/>
            </x14:dataBar>
          </x14:cfRule>
          <x14:cfRule type="dataBar" id="{64012C99-F805-6345-8120-8433984955C9}">
            <x14:dataBar minLength="0" maxLength="100" gradient="0">
              <x14:cfvo type="autoMin"/>
              <x14:cfvo type="autoMax"/>
              <x14:negativeFillColor rgb="FF00FF00"/>
              <x14:axisColor rgb="FF000000"/>
            </x14:dataBar>
          </x14:cfRule>
          <x14:cfRule type="dataBar" id="{67EA1DD8-E26D-C541-9C89-85EB87974266}">
            <x14:dataBar minLength="0" maxLength="100" gradient="0">
              <x14:cfvo type="autoMin"/>
              <x14:cfvo type="autoMax"/>
              <x14:negativeFillColor rgb="FF00B050"/>
              <x14:axisColor rgb="FF000000"/>
            </x14:dataBar>
          </x14:cfRule>
          <x14:cfRule type="dataBar" id="{45FE3F7B-6569-FB4B-AA2A-4103887FB315}">
            <x14:dataBar minLength="0" maxLength="100" gradient="0">
              <x14:cfvo type="autoMin"/>
              <x14:cfvo type="autoMax"/>
              <x14:negativeFillColor rgb="FFA3FF83"/>
              <x14:axisColor rgb="FF000000"/>
            </x14:dataBar>
          </x14:cfRule>
          <x14:cfRule type="dataBar" id="{53DDA1F6-7750-364A-B944-331F406A9727}">
            <x14:dataBar minLength="0" maxLength="100" gradient="0">
              <x14:cfvo type="autoMin"/>
              <x14:cfvo type="autoMax"/>
              <x14:negativeFillColor rgb="FFFF0000"/>
              <x14:axisColor rgb="FF000000"/>
            </x14:dataBar>
          </x14:cfRule>
          <xm:sqref>N380:N390</xm:sqref>
        </x14:conditionalFormatting>
        <x14:conditionalFormatting xmlns:xm="http://schemas.microsoft.com/office/excel/2006/main">
          <x14:cfRule type="dataBar" id="{0B88FE12-3DC4-2546-AA0A-2131F243AC5D}">
            <x14:dataBar minLength="0" maxLength="100" gradient="0">
              <x14:cfvo type="autoMin"/>
              <x14:cfvo type="autoMax"/>
              <x14:negativeFillColor rgb="FF00FF00"/>
              <x14:axisColor rgb="FF000000"/>
            </x14:dataBar>
          </x14:cfRule>
          <x14:cfRule type="dataBar" id="{46F74733-A100-AC40-BAD5-EF1534F3583E}">
            <x14:dataBar minLength="0" maxLength="100" gradient="0">
              <x14:cfvo type="autoMin"/>
              <x14:cfvo type="autoMax"/>
              <x14:negativeFillColor rgb="FF00FF00"/>
              <x14:axisColor rgb="FF000000"/>
            </x14:dataBar>
          </x14:cfRule>
          <x14:cfRule type="dataBar" id="{1C8D4A95-590E-9F4B-8CC6-612823F4CCAA}">
            <x14:dataBar minLength="0" maxLength="100" gradient="0">
              <x14:cfvo type="autoMin"/>
              <x14:cfvo type="autoMax"/>
              <x14:negativeFillColor rgb="FF00B050"/>
              <x14:axisColor rgb="FF000000"/>
            </x14:dataBar>
          </x14:cfRule>
          <x14:cfRule type="dataBar" id="{978700C4-8A12-404D-9DC6-CD99CB1F8B3C}">
            <x14:dataBar minLength="0" maxLength="100" gradient="0">
              <x14:cfvo type="autoMin"/>
              <x14:cfvo type="autoMax"/>
              <x14:negativeFillColor rgb="FFA3FF83"/>
              <x14:axisColor rgb="FF000000"/>
            </x14:dataBar>
          </x14:cfRule>
          <x14:cfRule type="dataBar" id="{734BEFD5-23F2-D34A-BD9F-416D8CEA89E8}">
            <x14:dataBar minLength="0" maxLength="100" gradient="0">
              <x14:cfvo type="autoMin"/>
              <x14:cfvo type="autoMax"/>
              <x14:negativeFillColor rgb="FFFF0000"/>
              <x14:axisColor rgb="FF000000"/>
            </x14:dataBar>
          </x14:cfRule>
          <xm:sqref>N392:N405</xm:sqref>
        </x14:conditionalFormatting>
        <x14:conditionalFormatting xmlns:xm="http://schemas.microsoft.com/office/excel/2006/main">
          <x14:cfRule type="dataBar" id="{97E0FDB9-91F1-6D48-B6C1-F52E7CEB98B5}">
            <x14:dataBar minLength="0" maxLength="100" gradient="0">
              <x14:cfvo type="autoMin"/>
              <x14:cfvo type="autoMax"/>
              <x14:negativeFillColor rgb="FFFF0000"/>
              <x14:axisColor rgb="FF000000"/>
            </x14:dataBar>
          </x14:cfRule>
          <x14:cfRule type="dataBar" id="{32D6BFA0-9711-6443-B04B-706DC1B8A05A}">
            <x14:dataBar minLength="0" maxLength="100" gradient="0">
              <x14:cfvo type="autoMin"/>
              <x14:cfvo type="autoMax"/>
              <x14:negativeFillColor rgb="FF00FF00"/>
              <x14:axisColor rgb="FF000000"/>
            </x14:dataBar>
          </x14:cfRule>
          <x14:cfRule type="dataBar" id="{C1EF4E03-27F6-E341-9208-51AA07F7A659}">
            <x14:dataBar minLength="0" maxLength="100" gradient="0">
              <x14:cfvo type="autoMin"/>
              <x14:cfvo type="autoMax"/>
              <x14:negativeFillColor rgb="FF00FF00"/>
              <x14:axisColor rgb="FF000000"/>
            </x14:dataBar>
          </x14:cfRule>
          <x14:cfRule type="dataBar" id="{80AF4EC3-FED9-114D-A826-CF6ACB64FB35}">
            <x14:dataBar minLength="0" maxLength="100" gradient="0">
              <x14:cfvo type="autoMin"/>
              <x14:cfvo type="autoMax"/>
              <x14:negativeFillColor rgb="FF00B050"/>
              <x14:axisColor rgb="FF000000"/>
            </x14:dataBar>
          </x14:cfRule>
          <x14:cfRule type="dataBar" id="{9DC75334-6A6B-0B4C-8E79-BE9614B5DDD6}">
            <x14:dataBar minLength="0" maxLength="100" gradient="0">
              <x14:cfvo type="autoMin"/>
              <x14:cfvo type="autoMax"/>
              <x14:negativeFillColor rgb="FFA3FF83"/>
              <x14:axisColor rgb="FF000000"/>
            </x14:dataBar>
          </x14:cfRule>
          <xm:sqref>N407:N416</xm:sqref>
        </x14:conditionalFormatting>
        <x14:conditionalFormatting xmlns:xm="http://schemas.microsoft.com/office/excel/2006/main">
          <x14:cfRule type="dataBar" id="{85ECD3A7-FCED-CA46-B39B-94863AD5ED9C}">
            <x14:dataBar minLength="0" maxLength="100" gradient="0">
              <x14:cfvo type="autoMin"/>
              <x14:cfvo type="autoMax"/>
              <x14:negativeFillColor rgb="FFFF0000"/>
              <x14:axisColor rgb="FF000000"/>
            </x14:dataBar>
          </x14:cfRule>
          <x14:cfRule type="dataBar" id="{873317D9-D1D4-5049-BA23-A3974BD1DB1E}">
            <x14:dataBar minLength="0" maxLength="100" gradient="0">
              <x14:cfvo type="autoMin"/>
              <x14:cfvo type="autoMax"/>
              <x14:negativeFillColor rgb="FF00FF00"/>
              <x14:axisColor rgb="FF000000"/>
            </x14:dataBar>
          </x14:cfRule>
          <x14:cfRule type="dataBar" id="{CEE686E6-F8A1-CA41-A964-EEFFC932EE5A}">
            <x14:dataBar minLength="0" maxLength="100" gradient="0">
              <x14:cfvo type="autoMin"/>
              <x14:cfvo type="autoMax"/>
              <x14:negativeFillColor rgb="FF00FF00"/>
              <x14:axisColor rgb="FF000000"/>
            </x14:dataBar>
          </x14:cfRule>
          <x14:cfRule type="dataBar" id="{AFA6AAC6-CAA0-9C43-9350-BB17E85961AB}">
            <x14:dataBar minLength="0" maxLength="100" gradient="0">
              <x14:cfvo type="autoMin"/>
              <x14:cfvo type="autoMax"/>
              <x14:negativeFillColor rgb="FF00B050"/>
              <x14:axisColor rgb="FF000000"/>
            </x14:dataBar>
          </x14:cfRule>
          <x14:cfRule type="dataBar" id="{7085C509-5187-A149-8DB6-2FE116312890}">
            <x14:dataBar minLength="0" maxLength="100" gradient="0">
              <x14:cfvo type="autoMin"/>
              <x14:cfvo type="autoMax"/>
              <x14:negativeFillColor rgb="FFA3FF83"/>
              <x14:axisColor rgb="FF000000"/>
            </x14:dataBar>
          </x14:cfRule>
          <xm:sqref>N418:N421</xm:sqref>
        </x14:conditionalFormatting>
        <x14:conditionalFormatting xmlns:xm="http://schemas.microsoft.com/office/excel/2006/main">
          <x14:cfRule type="dataBar" id="{4D5AD578-5F5C-0640-A83B-59B576C07D51}">
            <x14:dataBar minLength="0" maxLength="100" gradient="0">
              <x14:cfvo type="autoMin"/>
              <x14:cfvo type="autoMax"/>
              <x14:negativeFillColor rgb="FF00B050"/>
              <x14:axisColor rgb="FF000000"/>
            </x14:dataBar>
          </x14:cfRule>
          <x14:cfRule type="dataBar" id="{2297F3ED-042E-AD44-B10E-85E993070065}">
            <x14:dataBar minLength="0" maxLength="100" gradient="0">
              <x14:cfvo type="autoMin"/>
              <x14:cfvo type="autoMax"/>
              <x14:negativeFillColor rgb="FF00FF00"/>
              <x14:axisColor rgb="FF000000"/>
            </x14:dataBar>
          </x14:cfRule>
          <x14:cfRule type="dataBar" id="{5BBDB186-8521-8348-A643-ABF37873F274}">
            <x14:dataBar minLength="0" maxLength="100" gradient="0">
              <x14:cfvo type="autoMin"/>
              <x14:cfvo type="autoMax"/>
              <x14:negativeFillColor rgb="FF00FF00"/>
              <x14:axisColor rgb="FF000000"/>
            </x14:dataBar>
          </x14:cfRule>
          <x14:cfRule type="dataBar" id="{31B04DEA-296A-414E-A2B1-3B15F0DD46F6}">
            <x14:dataBar minLength="0" maxLength="100" gradient="0">
              <x14:cfvo type="autoMin"/>
              <x14:cfvo type="autoMax"/>
              <x14:negativeFillColor rgb="FFA3FF83"/>
              <x14:axisColor rgb="FF000000"/>
            </x14:dataBar>
          </x14:cfRule>
          <x14:cfRule type="dataBar" id="{BDD1A9A0-B4FA-B448-A3C7-65E5C3BA0C40}">
            <x14:dataBar minLength="0" maxLength="100" gradient="0">
              <x14:cfvo type="autoMin"/>
              <x14:cfvo type="autoMax"/>
              <x14:negativeFillColor rgb="FFFF0000"/>
              <x14:axisColor rgb="FF000000"/>
            </x14:dataBar>
          </x14:cfRule>
          <xm:sqref>N423</xm:sqref>
        </x14:conditionalFormatting>
        <x14:conditionalFormatting xmlns:xm="http://schemas.microsoft.com/office/excel/2006/main">
          <x14:cfRule type="dataBar" id="{2D7D695F-DD56-7B41-9DD0-C2D134EE98EA}">
            <x14:dataBar minLength="0" maxLength="100" gradient="0">
              <x14:cfvo type="autoMin"/>
              <x14:cfvo type="autoMax"/>
              <x14:negativeFillColor rgb="FFFF0000"/>
              <x14:axisColor rgb="FF000000"/>
            </x14:dataBar>
          </x14:cfRule>
          <x14:cfRule type="dataBar" id="{C5153057-40BA-DA4D-A7F7-4DBADC32DDB9}">
            <x14:dataBar minLength="0" maxLength="100" gradient="0">
              <x14:cfvo type="autoMin"/>
              <x14:cfvo type="autoMax"/>
              <x14:negativeFillColor rgb="FF00FF00"/>
              <x14:axisColor rgb="FF000000"/>
            </x14:dataBar>
          </x14:cfRule>
          <x14:cfRule type="dataBar" id="{3B2247E9-B8F8-884A-BB1A-1ACD04E9A3D6}">
            <x14:dataBar minLength="0" maxLength="100" gradient="0">
              <x14:cfvo type="autoMin"/>
              <x14:cfvo type="autoMax"/>
              <x14:negativeFillColor rgb="FF00FF00"/>
              <x14:axisColor rgb="FF000000"/>
            </x14:dataBar>
          </x14:cfRule>
          <x14:cfRule type="dataBar" id="{C77A9858-897C-D745-AF62-771F04E22A19}">
            <x14:dataBar minLength="0" maxLength="100" gradient="0">
              <x14:cfvo type="autoMin"/>
              <x14:cfvo type="autoMax"/>
              <x14:negativeFillColor rgb="FF00B050"/>
              <x14:axisColor rgb="FF000000"/>
            </x14:dataBar>
          </x14:cfRule>
          <x14:cfRule type="dataBar" id="{DC4E397B-9A00-4446-96A0-63E7429F6E54}">
            <x14:dataBar minLength="0" maxLength="100" gradient="0">
              <x14:cfvo type="autoMin"/>
              <x14:cfvo type="autoMax"/>
              <x14:negativeFillColor rgb="FFA3FF83"/>
              <x14:axisColor rgb="FF000000"/>
            </x14:dataBar>
          </x14:cfRule>
          <xm:sqref>N425:N427</xm:sqref>
        </x14:conditionalFormatting>
        <x14:conditionalFormatting xmlns:xm="http://schemas.microsoft.com/office/excel/2006/main">
          <x14:cfRule type="dataBar" id="{2EF698EB-620F-514D-A20E-7BF94A3A277D}">
            <x14:dataBar minLength="0" maxLength="100" gradient="0">
              <x14:cfvo type="autoMin"/>
              <x14:cfvo type="autoMax"/>
              <x14:negativeFillColor rgb="FFFF0000"/>
              <x14:axisColor rgb="FF000000"/>
            </x14:dataBar>
          </x14:cfRule>
          <x14:cfRule type="dataBar" id="{983253C5-18A8-F148-A2E1-3BB02F9202CA}">
            <x14:dataBar minLength="0" maxLength="100" gradient="0">
              <x14:cfvo type="autoMin"/>
              <x14:cfvo type="autoMax"/>
              <x14:negativeFillColor rgb="FF00FF00"/>
              <x14:axisColor rgb="FF000000"/>
            </x14:dataBar>
          </x14:cfRule>
          <x14:cfRule type="dataBar" id="{41A00F03-EC7F-8447-8859-C37461BD8B1D}">
            <x14:dataBar minLength="0" maxLength="100" gradient="0">
              <x14:cfvo type="autoMin"/>
              <x14:cfvo type="autoMax"/>
              <x14:negativeFillColor rgb="FF00FF00"/>
              <x14:axisColor rgb="FF000000"/>
            </x14:dataBar>
          </x14:cfRule>
          <x14:cfRule type="dataBar" id="{F9DF11B2-A4EF-0747-9096-DB53534234AC}">
            <x14:dataBar minLength="0" maxLength="100" gradient="0">
              <x14:cfvo type="autoMin"/>
              <x14:cfvo type="autoMax"/>
              <x14:negativeFillColor rgb="FF00B050"/>
              <x14:axisColor rgb="FF000000"/>
            </x14:dataBar>
          </x14:cfRule>
          <x14:cfRule type="dataBar" id="{846B1457-E492-3742-8E8F-478CFFE2E781}">
            <x14:dataBar minLength="0" maxLength="100" gradient="0">
              <x14:cfvo type="autoMin"/>
              <x14:cfvo type="autoMax"/>
              <x14:negativeFillColor rgb="FFA3FF83"/>
              <x14:axisColor rgb="FF000000"/>
            </x14:dataBar>
          </x14:cfRule>
          <xm:sqref>N429:N436</xm:sqref>
        </x14:conditionalFormatting>
        <x14:conditionalFormatting xmlns:xm="http://schemas.microsoft.com/office/excel/2006/main">
          <x14:cfRule type="dataBar" id="{34BD0BC3-9A84-0B4A-804F-95D042A06D12}">
            <x14:dataBar minLength="0" maxLength="100" gradient="0">
              <x14:cfvo type="autoMin"/>
              <x14:cfvo type="autoMax"/>
              <x14:negativeFillColor rgb="FF00FF00"/>
              <x14:axisColor rgb="FF000000"/>
            </x14:dataBar>
          </x14:cfRule>
          <x14:cfRule type="dataBar" id="{84DF6234-5FEC-3C41-9866-96DDAE39F4F5}">
            <x14:dataBar minLength="0" maxLength="100" gradient="0">
              <x14:cfvo type="autoMin"/>
              <x14:cfvo type="autoMax"/>
              <x14:negativeFillColor rgb="FF00FF00"/>
              <x14:axisColor rgb="FF000000"/>
            </x14:dataBar>
          </x14:cfRule>
          <x14:cfRule type="dataBar" id="{5D9F548F-A2F9-E04D-B103-CD90A82B0ACC}">
            <x14:dataBar minLength="0" maxLength="100" gradient="0">
              <x14:cfvo type="autoMin"/>
              <x14:cfvo type="autoMax"/>
              <x14:negativeFillColor rgb="FF00B050"/>
              <x14:axisColor rgb="FF000000"/>
            </x14:dataBar>
          </x14:cfRule>
          <x14:cfRule type="dataBar" id="{764F630F-4310-0747-A9DB-E6BF5C2C5BD9}">
            <x14:dataBar minLength="0" maxLength="100" gradient="0">
              <x14:cfvo type="autoMin"/>
              <x14:cfvo type="autoMax"/>
              <x14:negativeFillColor rgb="FFA3FF83"/>
              <x14:axisColor rgb="FF000000"/>
            </x14:dataBar>
          </x14:cfRule>
          <x14:cfRule type="dataBar" id="{51EE2D56-C312-A64B-A5DF-1441E4D29393}">
            <x14:dataBar minLength="0" maxLength="100" gradient="0">
              <x14:cfvo type="autoMin"/>
              <x14:cfvo type="autoMax"/>
              <x14:negativeFillColor rgb="FFFF0000"/>
              <x14:axisColor rgb="FF000000"/>
            </x14:dataBar>
          </x14:cfRule>
          <xm:sqref>N438:N448</xm:sqref>
        </x14:conditionalFormatting>
        <x14:conditionalFormatting xmlns:xm="http://schemas.microsoft.com/office/excel/2006/main">
          <x14:cfRule type="dataBar" id="{9AEE1190-26D9-B848-843B-FAF739D00511}">
            <x14:dataBar minLength="0" maxLength="100" gradient="0">
              <x14:cfvo type="autoMin"/>
              <x14:cfvo type="autoMax"/>
              <x14:negativeFillColor rgb="FFFF0000"/>
              <x14:axisColor rgb="FF000000"/>
            </x14:dataBar>
          </x14:cfRule>
          <x14:cfRule type="dataBar" id="{C4A152A5-0534-2A42-930A-823C7159A45E}">
            <x14:dataBar minLength="0" maxLength="100" gradient="0">
              <x14:cfvo type="autoMin"/>
              <x14:cfvo type="autoMax"/>
              <x14:negativeFillColor rgb="FF00FF00"/>
              <x14:axisColor rgb="FF000000"/>
            </x14:dataBar>
          </x14:cfRule>
          <x14:cfRule type="dataBar" id="{7398AAF6-943C-1045-A8D7-973599BED693}">
            <x14:dataBar minLength="0" maxLength="100" gradient="0">
              <x14:cfvo type="autoMin"/>
              <x14:cfvo type="autoMax"/>
              <x14:negativeFillColor rgb="FF00FF00"/>
              <x14:axisColor rgb="FF000000"/>
            </x14:dataBar>
          </x14:cfRule>
          <x14:cfRule type="dataBar" id="{FF5C6A96-29FA-8F47-AA27-98F512A9849F}">
            <x14:dataBar minLength="0" maxLength="100" gradient="0">
              <x14:cfvo type="autoMin"/>
              <x14:cfvo type="autoMax"/>
              <x14:negativeFillColor rgb="FF00B050"/>
              <x14:axisColor rgb="FF000000"/>
            </x14:dataBar>
          </x14:cfRule>
          <x14:cfRule type="dataBar" id="{6B519CC5-870C-0B49-8274-C732B16B8173}">
            <x14:dataBar minLength="0" maxLength="100" gradient="0">
              <x14:cfvo type="autoMin"/>
              <x14:cfvo type="autoMax"/>
              <x14:negativeFillColor rgb="FFA3FF83"/>
              <x14:axisColor rgb="FF000000"/>
            </x14:dataBar>
          </x14:cfRule>
          <xm:sqref>N450</xm:sqref>
        </x14:conditionalFormatting>
        <x14:conditionalFormatting xmlns:xm="http://schemas.microsoft.com/office/excel/2006/main">
          <x14:cfRule type="dataBar" id="{28DDD382-695D-6147-89EF-5ADF03C74E5A}">
            <x14:dataBar minLength="0" maxLength="100" gradient="0">
              <x14:cfvo type="autoMin"/>
              <x14:cfvo type="autoMax"/>
              <x14:negativeFillColor rgb="FFFF0000"/>
              <x14:axisColor rgb="FF000000"/>
            </x14:dataBar>
          </x14:cfRule>
          <x14:cfRule type="dataBar" id="{3BE1953C-402D-8C47-B5D8-9B3B5A2FE90C}">
            <x14:dataBar minLength="0" maxLength="100" gradient="0">
              <x14:cfvo type="autoMin"/>
              <x14:cfvo type="autoMax"/>
              <x14:negativeFillColor rgb="FFA3FF83"/>
              <x14:axisColor rgb="FF000000"/>
            </x14:dataBar>
          </x14:cfRule>
          <x14:cfRule type="dataBar" id="{6FCD6E06-DC68-D347-82DA-E63A08BB906E}">
            <x14:dataBar minLength="0" maxLength="100" gradient="0">
              <x14:cfvo type="autoMin"/>
              <x14:cfvo type="autoMax"/>
              <x14:negativeFillColor rgb="FF00B050"/>
              <x14:axisColor rgb="FF000000"/>
            </x14:dataBar>
          </x14:cfRule>
          <x14:cfRule type="dataBar" id="{525E148D-703E-3E4F-B8B6-55A267713D21}">
            <x14:dataBar minLength="0" maxLength="100" gradient="0">
              <x14:cfvo type="autoMin"/>
              <x14:cfvo type="autoMax"/>
              <x14:negativeFillColor rgb="FF00FF00"/>
              <x14:axisColor rgb="FF000000"/>
            </x14:dataBar>
          </x14:cfRule>
          <x14:cfRule type="dataBar" id="{84318F27-92F3-2B46-B0DA-7CD0551FE852}">
            <x14:dataBar minLength="0" maxLength="100" gradient="0">
              <x14:cfvo type="autoMin"/>
              <x14:cfvo type="autoMax"/>
              <x14:negativeFillColor rgb="FF00FF00"/>
              <x14:axisColor rgb="FF000000"/>
            </x14:dataBar>
          </x14:cfRule>
          <xm:sqref>N457</xm:sqref>
        </x14:conditionalFormatting>
        <x14:conditionalFormatting xmlns:xm="http://schemas.microsoft.com/office/excel/2006/main">
          <x14:cfRule type="dataBar" id="{8ACE5A83-D3EE-D24C-A7CC-4F60F4AC8E58}">
            <x14:dataBar minLength="0" maxLength="100" gradient="0">
              <x14:cfvo type="autoMin"/>
              <x14:cfvo type="autoMax"/>
              <x14:negativeFillColor rgb="FF00FF00"/>
              <x14:axisColor rgb="FF000000"/>
            </x14:dataBar>
          </x14:cfRule>
          <x14:cfRule type="dataBar" id="{D9322885-BA22-0046-93FE-FB482B68ED69}">
            <x14:dataBar minLength="0" maxLength="100" gradient="0">
              <x14:cfvo type="autoMin"/>
              <x14:cfvo type="autoMax"/>
              <x14:negativeFillColor rgb="FFFF0000"/>
              <x14:axisColor rgb="FF000000"/>
            </x14:dataBar>
          </x14:cfRule>
          <x14:cfRule type="dataBar" id="{BEE6290A-F08B-9F44-ACE7-ADFBF4A2086C}">
            <x14:dataBar minLength="0" maxLength="100" gradient="0">
              <x14:cfvo type="autoMin"/>
              <x14:cfvo type="autoMax"/>
              <x14:negativeFillColor rgb="FFA3FF83"/>
              <x14:axisColor rgb="FF000000"/>
            </x14:dataBar>
          </x14:cfRule>
          <x14:cfRule type="dataBar" id="{50DF7C9C-D7EF-A540-87DF-886D83C9E0B9}">
            <x14:dataBar minLength="0" maxLength="100" gradient="0">
              <x14:cfvo type="autoMin"/>
              <x14:cfvo type="autoMax"/>
              <x14:negativeFillColor rgb="FF00B050"/>
              <x14:axisColor rgb="FF000000"/>
            </x14:dataBar>
          </x14:cfRule>
          <x14:cfRule type="dataBar" id="{481FA36D-C5D5-5E40-AA1E-71EA878D2F62}">
            <x14:dataBar minLength="0" maxLength="100" gradient="0">
              <x14:cfvo type="autoMin"/>
              <x14:cfvo type="autoMax"/>
              <x14:negativeFillColor rgb="FF00FF00"/>
              <x14:axisColor rgb="FF000000"/>
            </x14:dataBar>
          </x14:cfRule>
          <xm:sqref>N459:N463</xm:sqref>
        </x14:conditionalFormatting>
        <x14:conditionalFormatting xmlns:xm="http://schemas.microsoft.com/office/excel/2006/main">
          <x14:cfRule type="dataBar" id="{29EEEEBF-EE39-C54A-A20D-C164A7C4C0EF}">
            <x14:dataBar minLength="0" maxLength="100" gradient="0">
              <x14:cfvo type="autoMin"/>
              <x14:cfvo type="autoMax"/>
              <x14:negativeFillColor rgb="FFFF0000"/>
              <x14:axisColor rgb="FF000000"/>
            </x14:dataBar>
          </x14:cfRule>
          <x14:cfRule type="dataBar" id="{5519C279-6E2A-7D40-9E95-FB8D3312701F}">
            <x14:dataBar minLength="0" maxLength="100" gradient="0">
              <x14:cfvo type="autoMin"/>
              <x14:cfvo type="autoMax"/>
              <x14:negativeFillColor rgb="FFA3FF83"/>
              <x14:axisColor rgb="FF000000"/>
            </x14:dataBar>
          </x14:cfRule>
          <x14:cfRule type="dataBar" id="{6D3D7F1A-5853-9845-84F8-F60C2CDC6FC7}">
            <x14:dataBar minLength="0" maxLength="100" gradient="0">
              <x14:cfvo type="autoMin"/>
              <x14:cfvo type="autoMax"/>
              <x14:negativeFillColor rgb="FF00FF00"/>
              <x14:axisColor rgb="FF000000"/>
            </x14:dataBar>
          </x14:cfRule>
          <x14:cfRule type="dataBar" id="{D1F0B096-0786-714D-9911-BFBA04A20EBC}">
            <x14:dataBar minLength="0" maxLength="100" gradient="0">
              <x14:cfvo type="autoMin"/>
              <x14:cfvo type="autoMax"/>
              <x14:negativeFillColor rgb="FF00FF00"/>
              <x14:axisColor rgb="FF000000"/>
            </x14:dataBar>
          </x14:cfRule>
          <x14:cfRule type="dataBar" id="{CE548D76-6793-1D40-A0BF-2CEFB7238B8A}">
            <x14:dataBar minLength="0" maxLength="100" gradient="0">
              <x14:cfvo type="autoMin"/>
              <x14:cfvo type="autoMax"/>
              <x14:negativeFillColor rgb="FF00B050"/>
              <x14:axisColor rgb="FF000000"/>
            </x14:dataBar>
          </x14:cfRule>
          <xm:sqref>N465:N471</xm:sqref>
        </x14:conditionalFormatting>
        <x14:conditionalFormatting xmlns:xm="http://schemas.microsoft.com/office/excel/2006/main">
          <x14:cfRule type="dataBar" id="{2645DBDC-0404-E447-A45E-13257CAE01CA}">
            <x14:dataBar minLength="0" maxLength="100" gradient="0">
              <x14:cfvo type="autoMin"/>
              <x14:cfvo type="autoMax"/>
              <x14:negativeFillColor rgb="FFFF0000"/>
              <x14:axisColor rgb="FF000000"/>
            </x14:dataBar>
          </x14:cfRule>
          <x14:cfRule type="dataBar" id="{33BBBF80-9F04-C443-9CCD-2EF8E806856A}">
            <x14:dataBar minLength="0" maxLength="100" gradient="0">
              <x14:cfvo type="autoMin"/>
              <x14:cfvo type="autoMax"/>
              <x14:negativeFillColor rgb="FFA3FF83"/>
              <x14:axisColor rgb="FF000000"/>
            </x14:dataBar>
          </x14:cfRule>
          <x14:cfRule type="dataBar" id="{12B43E6D-CA13-B440-9C7E-564E46DC536D}">
            <x14:dataBar minLength="0" maxLength="100" gradient="0">
              <x14:cfvo type="autoMin"/>
              <x14:cfvo type="autoMax"/>
              <x14:negativeFillColor rgb="FF00B050"/>
              <x14:axisColor rgb="FF000000"/>
            </x14:dataBar>
          </x14:cfRule>
          <x14:cfRule type="dataBar" id="{1338D89E-17B1-9949-8430-58771276B885}">
            <x14:dataBar minLength="0" maxLength="100" gradient="0">
              <x14:cfvo type="autoMin"/>
              <x14:cfvo type="autoMax"/>
              <x14:negativeFillColor rgb="FF00FF00"/>
              <x14:axisColor rgb="FF000000"/>
            </x14:dataBar>
          </x14:cfRule>
          <x14:cfRule type="dataBar" id="{18995629-4180-2241-843A-1481C308D944}">
            <x14:dataBar minLength="0" maxLength="100" gradient="0">
              <x14:cfvo type="autoMin"/>
              <x14:cfvo type="autoMax"/>
              <x14:negativeFillColor rgb="FF00FF00"/>
              <x14:axisColor rgb="FF000000"/>
            </x14:dataBar>
          </x14:cfRule>
          <xm:sqref>N474:N478</xm:sqref>
        </x14:conditionalFormatting>
        <x14:conditionalFormatting xmlns:xm="http://schemas.microsoft.com/office/excel/2006/main">
          <x14:cfRule type="dataBar" id="{A8A58465-758E-2949-A3C7-8A31B8163B74}">
            <x14:dataBar minLength="0" maxLength="100" gradient="0">
              <x14:cfvo type="autoMin"/>
              <x14:cfvo type="autoMax"/>
              <x14:negativeFillColor rgb="FF00B050"/>
              <x14:axisColor rgb="FF000000"/>
            </x14:dataBar>
          </x14:cfRule>
          <x14:cfRule type="dataBar" id="{A20AFA13-18BB-4443-A620-CC67A01780D9}">
            <x14:dataBar minLength="0" maxLength="100" gradient="0">
              <x14:cfvo type="autoMin"/>
              <x14:cfvo type="autoMax"/>
              <x14:negativeFillColor rgb="FFA3FF83"/>
              <x14:axisColor rgb="FF000000"/>
            </x14:dataBar>
          </x14:cfRule>
          <x14:cfRule type="dataBar" id="{3DD4F0FB-707E-9346-B6E5-21D8BBAEECC3}">
            <x14:dataBar minLength="0" maxLength="100" gradient="0">
              <x14:cfvo type="autoMin"/>
              <x14:cfvo type="autoMax"/>
              <x14:negativeFillColor rgb="FFFF0000"/>
              <x14:axisColor rgb="FF000000"/>
            </x14:dataBar>
          </x14:cfRule>
          <x14:cfRule type="dataBar" id="{35DA7346-0D21-B340-809B-801B470EB586}">
            <x14:dataBar minLength="0" maxLength="100" gradient="0">
              <x14:cfvo type="autoMin"/>
              <x14:cfvo type="autoMax"/>
              <x14:negativeFillColor rgb="FF00FF00"/>
              <x14:axisColor rgb="FF000000"/>
            </x14:dataBar>
          </x14:cfRule>
          <x14:cfRule type="dataBar" id="{0D30832E-A0ED-0740-8B9A-011B8848B160}">
            <x14:dataBar minLength="0" maxLength="100" gradient="0">
              <x14:cfvo type="autoMin"/>
              <x14:cfvo type="autoMax"/>
              <x14:negativeFillColor rgb="FF00FF00"/>
              <x14:axisColor rgb="FF000000"/>
            </x14:dataBar>
          </x14:cfRule>
          <xm:sqref>N481:N484</xm:sqref>
        </x14:conditionalFormatting>
        <x14:conditionalFormatting xmlns:xm="http://schemas.microsoft.com/office/excel/2006/main">
          <x14:cfRule type="dataBar" id="{51A1A654-B2B8-4749-837C-71D6659812C2}">
            <x14:dataBar minLength="0" maxLength="100" gradient="0">
              <x14:cfvo type="autoMin"/>
              <x14:cfvo type="autoMax"/>
              <x14:negativeFillColor rgb="FFFF0000"/>
              <x14:axisColor rgb="FF000000"/>
            </x14:dataBar>
          </x14:cfRule>
          <x14:cfRule type="dataBar" id="{9CD5924E-8940-E74D-B541-00217B0E47CA}">
            <x14:dataBar minLength="0" maxLength="100" gradient="0">
              <x14:cfvo type="autoMin"/>
              <x14:cfvo type="autoMax"/>
              <x14:negativeFillColor rgb="FFA3FF83"/>
              <x14:axisColor rgb="FF000000"/>
            </x14:dataBar>
          </x14:cfRule>
          <x14:cfRule type="dataBar" id="{8F7F530D-D0CC-4E48-9CC1-38DE7CDFF411}">
            <x14:dataBar minLength="0" maxLength="100" gradient="0">
              <x14:cfvo type="autoMin"/>
              <x14:cfvo type="autoMax"/>
              <x14:negativeFillColor rgb="FF00B050"/>
              <x14:axisColor rgb="FF000000"/>
            </x14:dataBar>
          </x14:cfRule>
          <x14:cfRule type="dataBar" id="{6BD884A1-21FB-A74B-9A7C-32B917DD2EE2}">
            <x14:dataBar minLength="0" maxLength="100" gradient="0">
              <x14:cfvo type="autoMin"/>
              <x14:cfvo type="autoMax"/>
              <x14:negativeFillColor rgb="FF00FF00"/>
              <x14:axisColor rgb="FF000000"/>
            </x14:dataBar>
          </x14:cfRule>
          <x14:cfRule type="dataBar" id="{B31F7B7F-CA2C-0447-943B-3A184C0A8A50}">
            <x14:dataBar minLength="0" maxLength="100" gradient="0">
              <x14:cfvo type="autoMin"/>
              <x14:cfvo type="autoMax"/>
              <x14:negativeFillColor rgb="FF00FF00"/>
              <x14:axisColor rgb="FF000000"/>
            </x14:dataBar>
          </x14:cfRule>
          <xm:sqref>N486:N493</xm:sqref>
        </x14:conditionalFormatting>
        <x14:conditionalFormatting xmlns:xm="http://schemas.microsoft.com/office/excel/2006/main">
          <x14:cfRule type="dataBar" id="{9BD7620E-F9D1-7944-995D-9858FA774990}">
            <x14:dataBar minLength="0" maxLength="100" gradient="0">
              <x14:cfvo type="autoMin"/>
              <x14:cfvo type="autoMax"/>
              <x14:negativeFillColor rgb="FF00FF00"/>
              <x14:axisColor rgb="FF000000"/>
            </x14:dataBar>
          </x14:cfRule>
          <x14:cfRule type="dataBar" id="{97D81B57-09B0-894D-B759-56E5E2E2E038}">
            <x14:dataBar minLength="0" maxLength="100" gradient="0">
              <x14:cfvo type="autoMin"/>
              <x14:cfvo type="autoMax"/>
              <x14:negativeFillColor rgb="FFFF0000"/>
              <x14:axisColor rgb="FF000000"/>
            </x14:dataBar>
          </x14:cfRule>
          <x14:cfRule type="dataBar" id="{EE7C952F-5450-0944-81C9-CCEF1EA2D7E8}">
            <x14:dataBar minLength="0" maxLength="100" gradient="0">
              <x14:cfvo type="autoMin"/>
              <x14:cfvo type="autoMax"/>
              <x14:negativeFillColor rgb="FFA3FF83"/>
              <x14:axisColor rgb="FF000000"/>
            </x14:dataBar>
          </x14:cfRule>
          <x14:cfRule type="dataBar" id="{4294073D-60C1-D74E-ACC0-13C406DD8828}">
            <x14:dataBar minLength="0" maxLength="100" gradient="0">
              <x14:cfvo type="autoMin"/>
              <x14:cfvo type="autoMax"/>
              <x14:negativeFillColor rgb="FF00B050"/>
              <x14:axisColor rgb="FF000000"/>
            </x14:dataBar>
          </x14:cfRule>
          <x14:cfRule type="dataBar" id="{C4F74C1D-A13D-9242-A0AE-585401AD551E}">
            <x14:dataBar minLength="0" maxLength="100" gradient="0">
              <x14:cfvo type="autoMin"/>
              <x14:cfvo type="autoMax"/>
              <x14:negativeFillColor rgb="FF00FF00"/>
              <x14:axisColor rgb="FF000000"/>
            </x14:dataBar>
          </x14:cfRule>
          <xm:sqref>N495:N552</xm:sqref>
        </x14:conditionalFormatting>
        <x14:conditionalFormatting xmlns:xm="http://schemas.microsoft.com/office/excel/2006/main">
          <x14:cfRule type="dataBar" id="{19FE87CB-26B5-6B4B-AF42-7A7F6F4BED2B}">
            <x14:dataBar minLength="0" maxLength="100" gradient="0">
              <x14:cfvo type="autoMin"/>
              <x14:cfvo type="autoMax"/>
              <x14:negativeFillColor rgb="FF00FF00"/>
              <x14:axisColor rgb="FF000000"/>
            </x14:dataBar>
          </x14:cfRule>
          <x14:cfRule type="dataBar" id="{0DEDF73D-68E1-434F-9A2F-E8E0222A7828}">
            <x14:dataBar minLength="0" maxLength="100" gradient="0">
              <x14:cfvo type="autoMin"/>
              <x14:cfvo type="autoMax"/>
              <x14:negativeFillColor rgb="FFFF0000"/>
              <x14:axisColor rgb="FF000000"/>
            </x14:dataBar>
          </x14:cfRule>
          <x14:cfRule type="dataBar" id="{C41C2165-64EB-4543-8622-D35382D9F4DA}">
            <x14:dataBar minLength="0" maxLength="100" gradient="0">
              <x14:cfvo type="autoMin"/>
              <x14:cfvo type="autoMax"/>
              <x14:negativeFillColor rgb="FFA3FF83"/>
              <x14:axisColor rgb="FF000000"/>
            </x14:dataBar>
          </x14:cfRule>
          <x14:cfRule type="dataBar" id="{CBA4E5B2-642A-0E4E-8E08-C5114E5F404E}">
            <x14:dataBar minLength="0" maxLength="100" gradient="0">
              <x14:cfvo type="autoMin"/>
              <x14:cfvo type="autoMax"/>
              <x14:negativeFillColor rgb="FF00B050"/>
              <x14:axisColor rgb="FF000000"/>
            </x14:dataBar>
          </x14:cfRule>
          <x14:cfRule type="dataBar" id="{A642E8F0-92B5-134D-B890-3214C988D707}">
            <x14:dataBar minLength="0" maxLength="100" gradient="0">
              <x14:cfvo type="autoMin"/>
              <x14:cfvo type="autoMax"/>
              <x14:negativeFillColor rgb="FF00FF00"/>
              <x14:axisColor rgb="FF000000"/>
            </x14:dataBar>
          </x14:cfRule>
          <xm:sqref>N554:N557</xm:sqref>
        </x14:conditionalFormatting>
        <x14:conditionalFormatting xmlns:xm="http://schemas.microsoft.com/office/excel/2006/main">
          <x14:cfRule type="dataBar" id="{3299D142-8951-EE43-B47D-E192D3AAE6C0}">
            <x14:dataBar minLength="0" maxLength="100" gradient="0">
              <x14:cfvo type="autoMin"/>
              <x14:cfvo type="autoMax"/>
              <x14:negativeFillColor rgb="FF00FF00"/>
              <x14:axisColor rgb="FF000000"/>
            </x14:dataBar>
          </x14:cfRule>
          <x14:cfRule type="dataBar" id="{DC5D7805-8DDB-7D43-807D-86DFAB87465E}">
            <x14:dataBar minLength="0" maxLength="100" gradient="0">
              <x14:cfvo type="autoMin"/>
              <x14:cfvo type="autoMax"/>
              <x14:negativeFillColor rgb="FFA3FF83"/>
              <x14:axisColor rgb="FF000000"/>
            </x14:dataBar>
          </x14:cfRule>
          <x14:cfRule type="dataBar" id="{97D8E2F9-A64C-BA4A-A856-D0ABE59A52B6}">
            <x14:dataBar minLength="0" maxLength="100" gradient="0">
              <x14:cfvo type="autoMin"/>
              <x14:cfvo type="autoMax"/>
              <x14:negativeFillColor rgb="FF00B050"/>
              <x14:axisColor rgb="FF000000"/>
            </x14:dataBar>
          </x14:cfRule>
          <x14:cfRule type="dataBar" id="{F976EFD8-866C-7F44-A75C-26176EA85CF6}">
            <x14:dataBar minLength="0" maxLength="100" gradient="0">
              <x14:cfvo type="autoMin"/>
              <x14:cfvo type="autoMax"/>
              <x14:negativeFillColor rgb="FF00FF00"/>
              <x14:axisColor rgb="FF000000"/>
            </x14:dataBar>
          </x14:cfRule>
          <x14:cfRule type="dataBar" id="{EACB820A-8EFC-A245-9580-AAFE94A20DAD}">
            <x14:dataBar minLength="0" maxLength="100" gradient="0">
              <x14:cfvo type="autoMin"/>
              <x14:cfvo type="autoMax"/>
              <x14:negativeFillColor rgb="FFFF0000"/>
              <x14:axisColor rgb="FF000000"/>
            </x14:dataBar>
          </x14:cfRule>
          <xm:sqref>N559:N566</xm:sqref>
        </x14:conditionalFormatting>
        <x14:conditionalFormatting xmlns:xm="http://schemas.microsoft.com/office/excel/2006/main">
          <x14:cfRule type="dataBar" id="{709E36F7-30D0-334E-AEB9-7B4438034607}">
            <x14:dataBar minLength="0" maxLength="100" gradient="0">
              <x14:cfvo type="autoMin"/>
              <x14:cfvo type="autoMax"/>
              <x14:negativeFillColor rgb="FFFF0000"/>
              <x14:axisColor rgb="FF000000"/>
            </x14:dataBar>
          </x14:cfRule>
          <x14:cfRule type="dataBar" id="{039A0615-ADEB-ED4E-BA9A-28EEE4062434}">
            <x14:dataBar minLength="0" maxLength="100" gradient="0">
              <x14:cfvo type="autoMin"/>
              <x14:cfvo type="autoMax"/>
              <x14:negativeFillColor rgb="FFA3FF83"/>
              <x14:axisColor rgb="FF000000"/>
            </x14:dataBar>
          </x14:cfRule>
          <x14:cfRule type="dataBar" id="{465C0035-3DBC-5D42-AC34-8C12A93D3152}">
            <x14:dataBar minLength="0" maxLength="100" gradient="0">
              <x14:cfvo type="autoMin"/>
              <x14:cfvo type="autoMax"/>
              <x14:negativeFillColor rgb="FF00B050"/>
              <x14:axisColor rgb="FF000000"/>
            </x14:dataBar>
          </x14:cfRule>
          <x14:cfRule type="dataBar" id="{F349B47C-0AA0-CB42-B3B9-1E187EE2CDB1}">
            <x14:dataBar minLength="0" maxLength="100" gradient="0">
              <x14:cfvo type="autoMin"/>
              <x14:cfvo type="autoMax"/>
              <x14:negativeFillColor rgb="FF00FF00"/>
              <x14:axisColor rgb="FF000000"/>
            </x14:dataBar>
          </x14:cfRule>
          <x14:cfRule type="dataBar" id="{F3F7FE94-B46B-194F-8096-2BEFD77BE8A3}">
            <x14:dataBar minLength="0" maxLength="100" gradient="0">
              <x14:cfvo type="autoMin"/>
              <x14:cfvo type="autoMax"/>
              <x14:negativeFillColor rgb="FF00FF00"/>
              <x14:axisColor rgb="FF000000"/>
            </x14:dataBar>
          </x14:cfRule>
          <xm:sqref>N568:N571</xm:sqref>
        </x14:conditionalFormatting>
        <x14:conditionalFormatting xmlns:xm="http://schemas.microsoft.com/office/excel/2006/main">
          <x14:cfRule type="dataBar" id="{6ADD5C9B-0B6A-0440-B4CF-A0523ED08469}">
            <x14:dataBar minLength="0" maxLength="100" gradient="0">
              <x14:cfvo type="autoMin"/>
              <x14:cfvo type="autoMax"/>
              <x14:negativeFillColor rgb="FF00FF00"/>
              <x14:axisColor rgb="FF000000"/>
            </x14:dataBar>
          </x14:cfRule>
          <x14:cfRule type="dataBar" id="{74CB4534-DB84-924E-A7A8-6D564DC5D234}">
            <x14:dataBar minLength="0" maxLength="100" gradient="0">
              <x14:cfvo type="autoMin"/>
              <x14:cfvo type="autoMax"/>
              <x14:negativeFillColor rgb="FFFF0000"/>
              <x14:axisColor rgb="FF000000"/>
            </x14:dataBar>
          </x14:cfRule>
          <x14:cfRule type="dataBar" id="{B9D7992F-060D-2743-985C-C7C7ACD63933}">
            <x14:dataBar minLength="0" maxLength="100" gradient="0">
              <x14:cfvo type="autoMin"/>
              <x14:cfvo type="autoMax"/>
              <x14:negativeFillColor rgb="FFA3FF83"/>
              <x14:axisColor rgb="FF000000"/>
            </x14:dataBar>
          </x14:cfRule>
          <x14:cfRule type="dataBar" id="{C2FB3F5D-2D0D-754D-A05A-DF3F78725592}">
            <x14:dataBar minLength="0" maxLength="100" gradient="0">
              <x14:cfvo type="autoMin"/>
              <x14:cfvo type="autoMax"/>
              <x14:negativeFillColor rgb="FF00B050"/>
              <x14:axisColor rgb="FF000000"/>
            </x14:dataBar>
          </x14:cfRule>
          <x14:cfRule type="dataBar" id="{BAA3D463-173B-6B4B-AF21-30BBDCC46931}">
            <x14:dataBar minLength="0" maxLength="100" gradient="0">
              <x14:cfvo type="autoMin"/>
              <x14:cfvo type="autoMax"/>
              <x14:negativeFillColor rgb="FF00FF00"/>
              <x14:axisColor rgb="FF000000"/>
            </x14:dataBar>
          </x14:cfRule>
          <xm:sqref>N573:N576</xm:sqref>
        </x14:conditionalFormatting>
        <x14:conditionalFormatting xmlns:xm="http://schemas.microsoft.com/office/excel/2006/main">
          <x14:cfRule type="dataBar" id="{16F68E2E-84C4-DC4F-803F-8888DE67EC3C}">
            <x14:dataBar minLength="0" maxLength="100" gradient="0">
              <x14:cfvo type="autoMin"/>
              <x14:cfvo type="autoMax"/>
              <x14:negativeFillColor rgb="FF00FF00"/>
              <x14:axisColor rgb="FF000000"/>
            </x14:dataBar>
          </x14:cfRule>
          <x14:cfRule type="dataBar" id="{BC73A4B6-1E7A-C443-970D-055CF4CA5253}">
            <x14:dataBar minLength="0" maxLength="100" gradient="0">
              <x14:cfvo type="autoMin"/>
              <x14:cfvo type="autoMax"/>
              <x14:negativeFillColor rgb="FFA3FF83"/>
              <x14:axisColor rgb="FF000000"/>
            </x14:dataBar>
          </x14:cfRule>
          <x14:cfRule type="dataBar" id="{2E472950-2378-F345-8491-089B22A24E43}">
            <x14:dataBar minLength="0" maxLength="100" gradient="0">
              <x14:cfvo type="autoMin"/>
              <x14:cfvo type="autoMax"/>
              <x14:negativeFillColor rgb="FF00B050"/>
              <x14:axisColor rgb="FF000000"/>
            </x14:dataBar>
          </x14:cfRule>
          <x14:cfRule type="dataBar" id="{4B5CC24A-B070-F64B-B6E9-AE8FDB0B74A3}">
            <x14:dataBar minLength="0" maxLength="100" gradient="0">
              <x14:cfvo type="autoMin"/>
              <x14:cfvo type="autoMax"/>
              <x14:negativeFillColor rgb="FF00FF00"/>
              <x14:axisColor rgb="FF000000"/>
            </x14:dataBar>
          </x14:cfRule>
          <x14:cfRule type="dataBar" id="{59C00D8B-9788-AD4E-AF9E-9F9AD10097B9}">
            <x14:dataBar minLength="0" maxLength="100" gradient="0">
              <x14:cfvo type="autoMin"/>
              <x14:cfvo type="autoMax"/>
              <x14:negativeFillColor rgb="FFFF0000"/>
              <x14:axisColor rgb="FF000000"/>
            </x14:dataBar>
          </x14:cfRule>
          <xm:sqref>N578:N594</xm:sqref>
        </x14:conditionalFormatting>
        <x14:conditionalFormatting xmlns:xm="http://schemas.microsoft.com/office/excel/2006/main">
          <x14:cfRule type="dataBar" id="{6E127C9D-9FA3-5746-B141-EB15676C3570}">
            <x14:dataBar minLength="0" maxLength="100" gradient="0">
              <x14:cfvo type="autoMin"/>
              <x14:cfvo type="autoMax"/>
              <x14:negativeFillColor rgb="FF00FF00"/>
              <x14:axisColor rgb="FF000000"/>
            </x14:dataBar>
          </x14:cfRule>
          <x14:cfRule type="dataBar" id="{0B0E0B92-ED1B-1641-A5DC-DCD39F0B02D6}">
            <x14:dataBar minLength="0" maxLength="100" gradient="0">
              <x14:cfvo type="autoMin"/>
              <x14:cfvo type="autoMax"/>
              <x14:negativeFillColor rgb="FFFF0000"/>
              <x14:axisColor rgb="FF000000"/>
            </x14:dataBar>
          </x14:cfRule>
          <x14:cfRule type="dataBar" id="{7EFB344D-33C8-A849-B253-42D5BFCEE3D0}">
            <x14:dataBar minLength="0" maxLength="100" gradient="0">
              <x14:cfvo type="autoMin"/>
              <x14:cfvo type="autoMax"/>
              <x14:negativeFillColor rgb="FFA3FF83"/>
              <x14:axisColor rgb="FF000000"/>
            </x14:dataBar>
          </x14:cfRule>
          <x14:cfRule type="dataBar" id="{A1AE5B52-1E39-6444-85CA-250B3A9AAA6F}">
            <x14:dataBar minLength="0" maxLength="100" gradient="0">
              <x14:cfvo type="autoMin"/>
              <x14:cfvo type="autoMax"/>
              <x14:negativeFillColor rgb="FF00B050"/>
              <x14:axisColor rgb="FF000000"/>
            </x14:dataBar>
          </x14:cfRule>
          <x14:cfRule type="dataBar" id="{6F834E2C-CC17-AE46-95CD-A41D38BC8AD6}">
            <x14:dataBar minLength="0" maxLength="100" gradient="0">
              <x14:cfvo type="autoMin"/>
              <x14:cfvo type="autoMax"/>
              <x14:negativeFillColor rgb="FF00FF00"/>
              <x14:axisColor rgb="FF000000"/>
            </x14:dataBar>
          </x14:cfRule>
          <xm:sqref>N596:N599</xm:sqref>
        </x14:conditionalFormatting>
        <x14:conditionalFormatting xmlns:xm="http://schemas.microsoft.com/office/excel/2006/main">
          <x14:cfRule type="dataBar" id="{007A7140-2919-554B-8AA1-DFF15ECA8808}">
            <x14:dataBar minLength="0" maxLength="100" gradient="0">
              <x14:cfvo type="autoMin"/>
              <x14:cfvo type="autoMax"/>
              <x14:negativeFillColor rgb="FF00B050"/>
              <x14:axisColor rgb="FF000000"/>
            </x14:dataBar>
          </x14:cfRule>
          <x14:cfRule type="dataBar" id="{968F1C2D-1A98-4A4C-8C07-3E8BFAD11C84}">
            <x14:dataBar minLength="0" maxLength="100" gradient="0">
              <x14:cfvo type="autoMin"/>
              <x14:cfvo type="autoMax"/>
              <x14:negativeFillColor rgb="FFFF0000"/>
              <x14:axisColor rgb="FF000000"/>
            </x14:dataBar>
          </x14:cfRule>
          <x14:cfRule type="dataBar" id="{95723321-C26F-1F46-8DEE-F759E898653F}">
            <x14:dataBar minLength="0" maxLength="100" gradient="0">
              <x14:cfvo type="autoMin"/>
              <x14:cfvo type="autoMax"/>
              <x14:negativeFillColor rgb="FFA3FF83"/>
              <x14:axisColor rgb="FF000000"/>
            </x14:dataBar>
          </x14:cfRule>
          <x14:cfRule type="dataBar" id="{982CF889-9136-E942-9425-624958B0B934}">
            <x14:dataBar minLength="0" maxLength="100" gradient="0">
              <x14:cfvo type="autoMin"/>
              <x14:cfvo type="autoMax"/>
              <x14:negativeFillColor rgb="FF00FF00"/>
              <x14:axisColor rgb="FF000000"/>
            </x14:dataBar>
          </x14:cfRule>
          <x14:cfRule type="dataBar" id="{3DC0F27F-6A2C-2846-A843-92DF4BAEFA85}">
            <x14:dataBar minLength="0" maxLength="100" gradient="0">
              <x14:cfvo type="autoMin"/>
              <x14:cfvo type="autoMax"/>
              <x14:negativeFillColor rgb="FF00FF00"/>
              <x14:axisColor rgb="FF000000"/>
            </x14:dataBar>
          </x14:cfRule>
          <xm:sqref>N601:N606</xm:sqref>
        </x14:conditionalFormatting>
        <x14:conditionalFormatting xmlns:xm="http://schemas.microsoft.com/office/excel/2006/main">
          <x14:cfRule type="dataBar" id="{D995162D-8F0F-F943-84AA-1FA57D165876}">
            <x14:dataBar minLength="0" maxLength="100" gradient="0">
              <x14:cfvo type="autoMin"/>
              <x14:cfvo type="autoMax"/>
              <x14:negativeFillColor rgb="FFFF0000"/>
              <x14:axisColor rgb="FF000000"/>
            </x14:dataBar>
          </x14:cfRule>
          <x14:cfRule type="dataBar" id="{C5A02541-8848-BE42-800E-52DE700D35E5}">
            <x14:dataBar minLength="0" maxLength="100" gradient="0">
              <x14:cfvo type="autoMin"/>
              <x14:cfvo type="autoMax"/>
              <x14:negativeFillColor rgb="FFA3FF83"/>
              <x14:axisColor rgb="FF000000"/>
            </x14:dataBar>
          </x14:cfRule>
          <x14:cfRule type="dataBar" id="{B16E828E-C211-6A41-870A-8E32F0088534}">
            <x14:dataBar minLength="0" maxLength="100" gradient="0">
              <x14:cfvo type="autoMin"/>
              <x14:cfvo type="autoMax"/>
              <x14:negativeFillColor rgb="FF00B050"/>
              <x14:axisColor rgb="FF000000"/>
            </x14:dataBar>
          </x14:cfRule>
          <x14:cfRule type="dataBar" id="{F3354C36-0594-144D-BBB7-6D6753AEF131}">
            <x14:dataBar minLength="0" maxLength="100" gradient="0">
              <x14:cfvo type="autoMin"/>
              <x14:cfvo type="autoMax"/>
              <x14:negativeFillColor rgb="FF00FF00"/>
              <x14:axisColor rgb="FF000000"/>
            </x14:dataBar>
          </x14:cfRule>
          <x14:cfRule type="dataBar" id="{B2B264EC-61A6-5947-8C39-7623492DF7A0}">
            <x14:dataBar minLength="0" maxLength="100" gradient="0">
              <x14:cfvo type="autoMin"/>
              <x14:cfvo type="autoMax"/>
              <x14:negativeFillColor rgb="FF00FF00"/>
              <x14:axisColor rgb="FF000000"/>
            </x14:dataBar>
          </x14:cfRule>
          <xm:sqref>N608:N611</xm:sqref>
        </x14:conditionalFormatting>
        <x14:conditionalFormatting xmlns:xm="http://schemas.microsoft.com/office/excel/2006/main">
          <x14:cfRule type="dataBar" id="{C448E4A7-865B-8843-9591-2B2364613F8E}">
            <x14:dataBar minLength="0" maxLength="100" gradient="0">
              <x14:cfvo type="autoMin"/>
              <x14:cfvo type="autoMax"/>
              <x14:negativeFillColor rgb="FF00FF00"/>
              <x14:axisColor rgb="FF000000"/>
            </x14:dataBar>
          </x14:cfRule>
          <x14:cfRule type="dataBar" id="{86EE1478-0183-C64D-868E-90F6BE7DBA0E}">
            <x14:dataBar minLength="0" maxLength="100" gradient="0">
              <x14:cfvo type="autoMin"/>
              <x14:cfvo type="autoMax"/>
              <x14:negativeFillColor rgb="FFFF0000"/>
              <x14:axisColor rgb="FF000000"/>
            </x14:dataBar>
          </x14:cfRule>
          <x14:cfRule type="dataBar" id="{C2C1768D-A9E5-5248-8EF5-7818D9382117}">
            <x14:dataBar minLength="0" maxLength="100" gradient="0">
              <x14:cfvo type="autoMin"/>
              <x14:cfvo type="autoMax"/>
              <x14:negativeFillColor rgb="FFA3FF83"/>
              <x14:axisColor rgb="FF000000"/>
            </x14:dataBar>
          </x14:cfRule>
          <x14:cfRule type="dataBar" id="{0EBABD45-F9C1-5F4C-8A5B-D4792320DB61}">
            <x14:dataBar minLength="0" maxLength="100" gradient="0">
              <x14:cfvo type="autoMin"/>
              <x14:cfvo type="autoMax"/>
              <x14:negativeFillColor rgb="FF00B050"/>
              <x14:axisColor rgb="FF000000"/>
            </x14:dataBar>
          </x14:cfRule>
          <x14:cfRule type="dataBar" id="{3576D25E-192B-D54E-83FB-8DB12A856F88}">
            <x14:dataBar minLength="0" maxLength="100" gradient="0">
              <x14:cfvo type="autoMin"/>
              <x14:cfvo type="autoMax"/>
              <x14:negativeFillColor rgb="FF00FF00"/>
              <x14:axisColor rgb="FF000000"/>
            </x14:dataBar>
          </x14:cfRule>
          <xm:sqref>N614:N668</xm:sqref>
        </x14:conditionalFormatting>
        <x14:conditionalFormatting xmlns:xm="http://schemas.microsoft.com/office/excel/2006/main">
          <x14:cfRule type="dataBar" id="{F84F7815-C9E3-3542-BCC5-D0EF48531752}">
            <x14:dataBar minLength="0" maxLength="100" gradient="0">
              <x14:cfvo type="autoMin"/>
              <x14:cfvo type="autoMax"/>
              <x14:negativeFillColor rgb="FFFF0000"/>
              <x14:axisColor rgb="FF000000"/>
            </x14:dataBar>
          </x14:cfRule>
          <x14:cfRule type="dataBar" id="{C6951F66-E91E-AD48-AC58-E730AE15F9FD}">
            <x14:dataBar minLength="0" maxLength="100" gradient="0">
              <x14:cfvo type="autoMin"/>
              <x14:cfvo type="autoMax"/>
              <x14:negativeFillColor rgb="FF00B050"/>
              <x14:axisColor rgb="FF000000"/>
            </x14:dataBar>
          </x14:cfRule>
          <x14:cfRule type="dataBar" id="{7BCEEEC3-C2B2-BE46-986C-DA327BE909B5}">
            <x14:dataBar minLength="0" maxLength="100" gradient="0">
              <x14:cfvo type="autoMin"/>
              <x14:cfvo type="autoMax"/>
              <x14:negativeFillColor rgb="FF00FF00"/>
              <x14:axisColor rgb="FF000000"/>
            </x14:dataBar>
          </x14:cfRule>
          <x14:cfRule type="dataBar" id="{151CB00D-FE3E-084B-8D43-87C49140C22F}">
            <x14:dataBar minLength="0" maxLength="100" gradient="0">
              <x14:cfvo type="autoMin"/>
              <x14:cfvo type="autoMax"/>
              <x14:negativeFillColor rgb="FF00FF00"/>
              <x14:axisColor rgb="FF000000"/>
            </x14:dataBar>
          </x14:cfRule>
          <x14:cfRule type="dataBar" id="{255E8D12-8639-914D-B155-27E5BAA2B4B4}">
            <x14:dataBar minLength="0" maxLength="100" gradient="0">
              <x14:cfvo type="autoMin"/>
              <x14:cfvo type="autoMax"/>
              <x14:negativeFillColor rgb="FFA3FF83"/>
              <x14:axisColor rgb="FF000000"/>
            </x14:dataBar>
          </x14:cfRule>
          <xm:sqref>N670:N680</xm:sqref>
        </x14:conditionalFormatting>
        <x14:conditionalFormatting xmlns:xm="http://schemas.microsoft.com/office/excel/2006/main">
          <x14:cfRule type="dataBar" id="{35CE2BA2-7B03-AF43-8FEE-25988A000CDF}">
            <x14:dataBar minLength="0" maxLength="100" gradient="0">
              <x14:cfvo type="autoMin"/>
              <x14:cfvo type="autoMax"/>
              <x14:negativeFillColor rgb="FFFF0000"/>
              <x14:axisColor rgb="FF000000"/>
            </x14:dataBar>
          </x14:cfRule>
          <x14:cfRule type="dataBar" id="{C130F37D-7402-6444-B33B-76FF118C3F4E}">
            <x14:dataBar minLength="0" maxLength="100" gradient="0">
              <x14:cfvo type="autoMin"/>
              <x14:cfvo type="autoMax"/>
              <x14:negativeFillColor rgb="FFA3FF83"/>
              <x14:axisColor rgb="FF000000"/>
            </x14:dataBar>
          </x14:cfRule>
          <x14:cfRule type="dataBar" id="{7E9ED183-3C01-BF49-A2FE-1AC019D871EA}">
            <x14:dataBar minLength="0" maxLength="100" gradient="0">
              <x14:cfvo type="autoMin"/>
              <x14:cfvo type="autoMax"/>
              <x14:negativeFillColor rgb="FF00B050"/>
              <x14:axisColor rgb="FF000000"/>
            </x14:dataBar>
          </x14:cfRule>
          <x14:cfRule type="dataBar" id="{8CE2AD9D-E5AF-214E-B45F-FCA3485DC1CB}">
            <x14:dataBar minLength="0" maxLength="100" gradient="0">
              <x14:cfvo type="autoMin"/>
              <x14:cfvo type="autoMax"/>
              <x14:negativeFillColor rgb="FF00FF00"/>
              <x14:axisColor rgb="FF000000"/>
            </x14:dataBar>
          </x14:cfRule>
          <x14:cfRule type="dataBar" id="{CFE24FFD-EBA6-5349-A203-496F2630E8D6}">
            <x14:dataBar minLength="0" maxLength="100" gradient="0">
              <x14:cfvo type="autoMin"/>
              <x14:cfvo type="autoMax"/>
              <x14:negativeFillColor rgb="FF00FF00"/>
              <x14:axisColor rgb="FF000000"/>
            </x14:dataBar>
          </x14:cfRule>
          <xm:sqref>N682:N695</xm:sqref>
        </x14:conditionalFormatting>
        <x14:conditionalFormatting xmlns:xm="http://schemas.microsoft.com/office/excel/2006/main">
          <x14:cfRule type="dataBar" id="{E2A5949C-C956-F34B-A127-64A68A00868C}">
            <x14:dataBar minLength="0" maxLength="100" gradient="0">
              <x14:cfvo type="autoMin"/>
              <x14:cfvo type="autoMax"/>
              <x14:negativeFillColor rgb="FF00B050"/>
              <x14:axisColor rgb="FF000000"/>
            </x14:dataBar>
          </x14:cfRule>
          <x14:cfRule type="dataBar" id="{BC1651FD-46F5-EF4E-9389-BCC40F2C0939}">
            <x14:dataBar minLength="0" maxLength="100" gradient="0">
              <x14:cfvo type="autoMin"/>
              <x14:cfvo type="autoMax"/>
              <x14:negativeFillColor rgb="FFA3FF83"/>
              <x14:axisColor rgb="FF000000"/>
            </x14:dataBar>
          </x14:cfRule>
          <x14:cfRule type="dataBar" id="{D5B6E34A-CCAD-5C41-A441-21C6416CD208}">
            <x14:dataBar minLength="0" maxLength="100" gradient="0">
              <x14:cfvo type="autoMin"/>
              <x14:cfvo type="autoMax"/>
              <x14:negativeFillColor rgb="FFFF0000"/>
              <x14:axisColor rgb="FF000000"/>
            </x14:dataBar>
          </x14:cfRule>
          <x14:cfRule type="dataBar" id="{23FBA85F-D507-544B-A32E-69FC375CE892}">
            <x14:dataBar minLength="0" maxLength="100" gradient="0">
              <x14:cfvo type="autoMin"/>
              <x14:cfvo type="autoMax"/>
              <x14:negativeFillColor rgb="FF00FF00"/>
              <x14:axisColor rgb="FF000000"/>
            </x14:dataBar>
          </x14:cfRule>
          <x14:cfRule type="dataBar" id="{D40ED281-35DA-F64E-AF96-0AEC67DB232D}">
            <x14:dataBar minLength="0" maxLength="100" gradient="0">
              <x14:cfvo type="autoMin"/>
              <x14:cfvo type="autoMax"/>
              <x14:negativeFillColor rgb="FF00FF00"/>
              <x14:axisColor rgb="FF000000"/>
            </x14:dataBar>
          </x14:cfRule>
          <xm:sqref>N697:N717</xm:sqref>
        </x14:conditionalFormatting>
        <x14:conditionalFormatting xmlns:xm="http://schemas.microsoft.com/office/excel/2006/main">
          <x14:cfRule type="dataBar" id="{BDA12928-BFD3-EB41-AE83-5091347A9427}">
            <x14:dataBar minLength="0" maxLength="100" gradient="0">
              <x14:cfvo type="autoMin"/>
              <x14:cfvo type="autoMax"/>
              <x14:negativeFillColor rgb="FFFF0000"/>
              <x14:axisColor rgb="FF000000"/>
            </x14:dataBar>
          </x14:cfRule>
          <x14:cfRule type="dataBar" id="{B230C90F-9741-504A-B4E7-49B3C59BA9F2}">
            <x14:dataBar minLength="0" maxLength="100" gradient="0">
              <x14:cfvo type="autoMin"/>
              <x14:cfvo type="autoMax"/>
              <x14:negativeFillColor rgb="FFA3FF83"/>
              <x14:axisColor rgb="FF000000"/>
            </x14:dataBar>
          </x14:cfRule>
          <x14:cfRule type="dataBar" id="{ECFD0183-A584-084F-91EA-3091C1E54FFA}">
            <x14:dataBar minLength="0" maxLength="100" gradient="0">
              <x14:cfvo type="autoMin"/>
              <x14:cfvo type="autoMax"/>
              <x14:negativeFillColor rgb="FF00B050"/>
              <x14:axisColor rgb="FF000000"/>
            </x14:dataBar>
          </x14:cfRule>
          <x14:cfRule type="dataBar" id="{CEAF723A-960C-5941-8F56-F3E58EA29D32}">
            <x14:dataBar minLength="0" maxLength="100" gradient="0">
              <x14:cfvo type="autoMin"/>
              <x14:cfvo type="autoMax"/>
              <x14:negativeFillColor rgb="FF00FF00"/>
              <x14:axisColor rgb="FF000000"/>
            </x14:dataBar>
          </x14:cfRule>
          <x14:cfRule type="dataBar" id="{1A83CC6F-13B6-0B46-B095-1306B7D37886}">
            <x14:dataBar minLength="0" maxLength="100" gradient="0">
              <x14:cfvo type="autoMin"/>
              <x14:cfvo type="autoMax"/>
              <x14:negativeFillColor rgb="FF00FF00"/>
              <x14:axisColor rgb="FF000000"/>
            </x14:dataBar>
          </x14:cfRule>
          <xm:sqref>N719:N742</xm:sqref>
        </x14:conditionalFormatting>
        <x14:conditionalFormatting xmlns:xm="http://schemas.microsoft.com/office/excel/2006/main">
          <x14:cfRule type="dataBar" id="{E09A77E0-A8C7-1A42-9119-421D1BE7E49A}">
            <x14:dataBar minLength="0" maxLength="100" gradient="0">
              <x14:cfvo type="autoMin"/>
              <x14:cfvo type="autoMax"/>
              <x14:negativeFillColor rgb="FF00FF00"/>
              <x14:axisColor rgb="FF000000"/>
            </x14:dataBar>
          </x14:cfRule>
          <x14:cfRule type="dataBar" id="{C884F6AE-A8D7-C444-9B5A-5D5A298038C4}">
            <x14:dataBar minLength="0" maxLength="100" gradient="0">
              <x14:cfvo type="autoMin"/>
              <x14:cfvo type="autoMax"/>
              <x14:negativeFillColor rgb="FFFF0000"/>
              <x14:axisColor rgb="FF000000"/>
            </x14:dataBar>
          </x14:cfRule>
          <x14:cfRule type="dataBar" id="{133FCF42-6BF8-EA4D-8A7A-C6AF1C6560EC}">
            <x14:dataBar minLength="0" maxLength="100" gradient="0">
              <x14:cfvo type="autoMin"/>
              <x14:cfvo type="autoMax"/>
              <x14:negativeFillColor rgb="FFA3FF83"/>
              <x14:axisColor rgb="FF000000"/>
            </x14:dataBar>
          </x14:cfRule>
          <x14:cfRule type="dataBar" id="{8215EC06-7582-7C47-A0EA-EB2AAA8841BD}">
            <x14:dataBar minLength="0" maxLength="100" gradient="0">
              <x14:cfvo type="autoMin"/>
              <x14:cfvo type="autoMax"/>
              <x14:negativeFillColor rgb="FF00B050"/>
              <x14:axisColor rgb="FF000000"/>
            </x14:dataBar>
          </x14:cfRule>
          <x14:cfRule type="dataBar" id="{313AE6B0-9342-1542-8C9D-C1E224D74A18}">
            <x14:dataBar minLength="0" maxLength="100" gradient="0">
              <x14:cfvo type="autoMin"/>
              <x14:cfvo type="autoMax"/>
              <x14:negativeFillColor rgb="FF00FF00"/>
              <x14:axisColor rgb="FF000000"/>
            </x14:dataBar>
          </x14:cfRule>
          <xm:sqref>N744:N753</xm:sqref>
        </x14:conditionalFormatting>
        <x14:conditionalFormatting xmlns:xm="http://schemas.microsoft.com/office/excel/2006/main">
          <x14:cfRule type="dataBar" id="{84B79E8B-817E-D048-AB8E-91464E29764F}">
            <x14:dataBar minLength="0" maxLength="100" gradient="0">
              <x14:cfvo type="autoMin"/>
              <x14:cfvo type="autoMax"/>
              <x14:negativeFillColor rgb="FF00FF00"/>
              <x14:axisColor rgb="FF000000"/>
            </x14:dataBar>
          </x14:cfRule>
          <x14:cfRule type="dataBar" id="{060AF6EF-297C-624B-98BF-E1DBC96B969B}">
            <x14:dataBar minLength="0" maxLength="100" gradient="0">
              <x14:cfvo type="autoMin"/>
              <x14:cfvo type="autoMax"/>
              <x14:negativeFillColor rgb="FFFF0000"/>
              <x14:axisColor rgb="FF000000"/>
            </x14:dataBar>
          </x14:cfRule>
          <x14:cfRule type="dataBar" id="{DBD28C79-6046-5545-8299-2D7407AD6477}">
            <x14:dataBar minLength="0" maxLength="100" gradient="0">
              <x14:cfvo type="autoMin"/>
              <x14:cfvo type="autoMax"/>
              <x14:negativeFillColor rgb="FFA3FF83"/>
              <x14:axisColor rgb="FF000000"/>
            </x14:dataBar>
          </x14:cfRule>
          <x14:cfRule type="dataBar" id="{696ED91A-B527-3F4A-843D-ECDE31F84BBA}">
            <x14:dataBar minLength="0" maxLength="100" gradient="0">
              <x14:cfvo type="autoMin"/>
              <x14:cfvo type="autoMax"/>
              <x14:negativeFillColor rgb="FF00B050"/>
              <x14:axisColor rgb="FF000000"/>
            </x14:dataBar>
          </x14:cfRule>
          <x14:cfRule type="dataBar" id="{81AB098C-9406-244E-8FF3-A0764CEB8966}">
            <x14:dataBar minLength="0" maxLength="100" gradient="0">
              <x14:cfvo type="autoMin"/>
              <x14:cfvo type="autoMax"/>
              <x14:negativeFillColor rgb="FF00FF00"/>
              <x14:axisColor rgb="FF000000"/>
            </x14:dataBar>
          </x14:cfRule>
          <xm:sqref>N755:N767</xm:sqref>
        </x14:conditionalFormatting>
        <x14:conditionalFormatting xmlns:xm="http://schemas.microsoft.com/office/excel/2006/main">
          <x14:cfRule type="dataBar" id="{6DD065DD-05E1-B649-9222-8519CBF68154}">
            <x14:dataBar minLength="0" maxLength="100" gradient="0">
              <x14:cfvo type="autoMin"/>
              <x14:cfvo type="autoMax"/>
              <x14:negativeFillColor rgb="FF00FF00"/>
              <x14:axisColor rgb="FF000000"/>
            </x14:dataBar>
          </x14:cfRule>
          <x14:cfRule type="dataBar" id="{694D6CAD-D396-0B49-9A19-295494AF8DC3}">
            <x14:dataBar minLength="0" maxLength="100" gradient="0">
              <x14:cfvo type="autoMin"/>
              <x14:cfvo type="autoMax"/>
              <x14:negativeFillColor rgb="FFA3FF83"/>
              <x14:axisColor rgb="FF000000"/>
            </x14:dataBar>
          </x14:cfRule>
          <x14:cfRule type="dataBar" id="{8173B43B-DED2-AB4B-8301-F50E125D1C00}">
            <x14:dataBar minLength="0" maxLength="100" gradient="0">
              <x14:cfvo type="autoMin"/>
              <x14:cfvo type="autoMax"/>
              <x14:negativeFillColor rgb="FF00B050"/>
              <x14:axisColor rgb="FF000000"/>
            </x14:dataBar>
          </x14:cfRule>
          <x14:cfRule type="dataBar" id="{870B0AB6-D405-654C-9F5C-C1B0498D8A33}">
            <x14:dataBar minLength="0" maxLength="100" gradient="0">
              <x14:cfvo type="autoMin"/>
              <x14:cfvo type="autoMax"/>
              <x14:negativeFillColor rgb="FF00FF00"/>
              <x14:axisColor rgb="FF000000"/>
            </x14:dataBar>
          </x14:cfRule>
          <x14:cfRule type="dataBar" id="{6A637586-FA41-B04C-85C5-0D5D7915EBCF}">
            <x14:dataBar minLength="0" maxLength="100" gradient="0">
              <x14:cfvo type="autoMin"/>
              <x14:cfvo type="autoMax"/>
              <x14:negativeFillColor rgb="FFFF0000"/>
              <x14:axisColor rgb="FF000000"/>
            </x14:dataBar>
          </x14:cfRule>
          <xm:sqref>N769:N771</xm:sqref>
        </x14:conditionalFormatting>
        <x14:conditionalFormatting xmlns:xm="http://schemas.microsoft.com/office/excel/2006/main">
          <x14:cfRule type="dataBar" id="{162A8F8C-35BB-0241-A74C-79FD6A5F088D}">
            <x14:dataBar minLength="0" maxLength="100" gradient="0">
              <x14:cfvo type="autoMin"/>
              <x14:cfvo type="autoMax"/>
              <x14:negativeFillColor rgb="FFFF0000"/>
              <x14:axisColor rgb="FF000000"/>
            </x14:dataBar>
          </x14:cfRule>
          <x14:cfRule type="dataBar" id="{A8E0D44A-94C9-B942-86FD-65CBCC172D1A}">
            <x14:dataBar minLength="0" maxLength="100" gradient="0">
              <x14:cfvo type="autoMin"/>
              <x14:cfvo type="autoMax"/>
              <x14:negativeFillColor rgb="FFA3FF83"/>
              <x14:axisColor rgb="FF000000"/>
            </x14:dataBar>
          </x14:cfRule>
          <x14:cfRule type="dataBar" id="{37F74695-0CD4-5F43-A4A4-1BDA61328347}">
            <x14:dataBar minLength="0" maxLength="100" gradient="0">
              <x14:cfvo type="autoMin"/>
              <x14:cfvo type="autoMax"/>
              <x14:negativeFillColor rgb="FF00B050"/>
              <x14:axisColor rgb="FF000000"/>
            </x14:dataBar>
          </x14:cfRule>
          <x14:cfRule type="dataBar" id="{F2005287-378B-F747-B933-27775533107F}">
            <x14:dataBar minLength="0" maxLength="100" gradient="0">
              <x14:cfvo type="autoMin"/>
              <x14:cfvo type="autoMax"/>
              <x14:negativeFillColor rgb="FF00FF00"/>
              <x14:axisColor rgb="FF000000"/>
            </x14:dataBar>
          </x14:cfRule>
          <x14:cfRule type="dataBar" id="{BD767A65-6580-9847-B3FD-4ACCAE7A9A39}">
            <x14:dataBar minLength="0" maxLength="100" gradient="0">
              <x14:cfvo type="autoMin"/>
              <x14:cfvo type="autoMax"/>
              <x14:negativeFillColor rgb="FF00FF00"/>
              <x14:axisColor rgb="FF000000"/>
            </x14:dataBar>
          </x14:cfRule>
          <xm:sqref>N773:N777</xm:sqref>
        </x14:conditionalFormatting>
        <x14:conditionalFormatting xmlns:xm="http://schemas.microsoft.com/office/excel/2006/main">
          <x14:cfRule type="dataBar" id="{313F6FE3-7BA0-8749-8F03-46ABA5100F9F}">
            <x14:dataBar minLength="0" maxLength="100" gradient="0">
              <x14:cfvo type="autoMin"/>
              <x14:cfvo type="autoMax"/>
              <x14:negativeFillColor rgb="FF00FF00"/>
              <x14:axisColor rgb="FF000000"/>
            </x14:dataBar>
          </x14:cfRule>
          <x14:cfRule type="dataBar" id="{6E899D02-F388-A641-BFB8-D4DF639E76DD}">
            <x14:dataBar minLength="0" maxLength="100" gradient="0">
              <x14:cfvo type="autoMin"/>
              <x14:cfvo type="autoMax"/>
              <x14:negativeFillColor rgb="FFFF0000"/>
              <x14:axisColor rgb="FF000000"/>
            </x14:dataBar>
          </x14:cfRule>
          <x14:cfRule type="dataBar" id="{2D0303FD-60F8-114A-9CF8-13FC822B31D5}">
            <x14:dataBar minLength="0" maxLength="100" gradient="0">
              <x14:cfvo type="autoMin"/>
              <x14:cfvo type="autoMax"/>
              <x14:negativeFillColor rgb="FFA3FF83"/>
              <x14:axisColor rgb="FF000000"/>
            </x14:dataBar>
          </x14:cfRule>
          <x14:cfRule type="dataBar" id="{F62525AD-77DF-3745-9052-D6AFDF1F88B8}">
            <x14:dataBar minLength="0" maxLength="100" gradient="0">
              <x14:cfvo type="autoMin"/>
              <x14:cfvo type="autoMax"/>
              <x14:negativeFillColor rgb="FF00B050"/>
              <x14:axisColor rgb="FF000000"/>
            </x14:dataBar>
          </x14:cfRule>
          <x14:cfRule type="dataBar" id="{CDD0C31D-B69E-B24C-9D0E-CA77F9FD7FAF}">
            <x14:dataBar minLength="0" maxLength="100" gradient="0">
              <x14:cfvo type="autoMin"/>
              <x14:cfvo type="autoMax"/>
              <x14:negativeFillColor rgb="FF00FF00"/>
              <x14:axisColor rgb="FF000000"/>
            </x14:dataBar>
          </x14:cfRule>
          <xm:sqref>N779:N785</xm:sqref>
        </x14:conditionalFormatting>
        <x14:conditionalFormatting xmlns:xm="http://schemas.microsoft.com/office/excel/2006/main">
          <x14:cfRule type="dataBar" id="{58FC2965-9A02-4D47-823E-CB9B4E512CAF}">
            <x14:dataBar minLength="0" maxLength="100" gradient="0">
              <x14:cfvo type="autoMin"/>
              <x14:cfvo type="autoMax"/>
              <x14:negativeFillColor rgb="FF00FF00"/>
              <x14:axisColor rgb="FF000000"/>
            </x14:dataBar>
          </x14:cfRule>
          <x14:cfRule type="dataBar" id="{F6E9B680-6A1B-494D-8F7F-841612000A93}">
            <x14:dataBar minLength="0" maxLength="100" gradient="0">
              <x14:cfvo type="autoMin"/>
              <x14:cfvo type="autoMax"/>
              <x14:negativeFillColor rgb="FFA3FF83"/>
              <x14:axisColor rgb="FF000000"/>
            </x14:dataBar>
          </x14:cfRule>
          <x14:cfRule type="dataBar" id="{9E4B0C2D-9E35-4345-9679-1AE81E8BE9E4}">
            <x14:dataBar minLength="0" maxLength="100" gradient="0">
              <x14:cfvo type="autoMin"/>
              <x14:cfvo type="autoMax"/>
              <x14:negativeFillColor rgb="FF00B050"/>
              <x14:axisColor rgb="FF000000"/>
            </x14:dataBar>
          </x14:cfRule>
          <x14:cfRule type="dataBar" id="{305C9C90-2F02-BE47-8B88-4013094C79CF}">
            <x14:dataBar minLength="0" maxLength="100" gradient="0">
              <x14:cfvo type="autoMin"/>
              <x14:cfvo type="autoMax"/>
              <x14:negativeFillColor rgb="FF00FF00"/>
              <x14:axisColor rgb="FF000000"/>
            </x14:dataBar>
          </x14:cfRule>
          <x14:cfRule type="dataBar" id="{5F8E7649-4DA5-374B-9938-57BE7953DC56}">
            <x14:dataBar minLength="0" maxLength="100" gradient="0">
              <x14:cfvo type="autoMin"/>
              <x14:cfvo type="autoMax"/>
              <x14:negativeFillColor rgb="FFFF0000"/>
              <x14:axisColor rgb="FF000000"/>
            </x14:dataBar>
          </x14:cfRule>
          <xm:sqref>N788:N799</xm:sqref>
        </x14:conditionalFormatting>
        <x14:conditionalFormatting xmlns:xm="http://schemas.microsoft.com/office/excel/2006/main">
          <x14:cfRule type="dataBar" id="{5C159F2C-3456-324C-BEAB-4BEA7A25CDE7}">
            <x14:dataBar minLength="0" maxLength="100" gradient="0">
              <x14:cfvo type="autoMin"/>
              <x14:cfvo type="autoMax"/>
              <x14:negativeFillColor rgb="FF00FF00"/>
              <x14:axisColor rgb="FF000000"/>
            </x14:dataBar>
          </x14:cfRule>
          <x14:cfRule type="dataBar" id="{07E7DD0A-CF7C-5543-A56D-165F3CEB101F}">
            <x14:dataBar minLength="0" maxLength="100" gradient="0">
              <x14:cfvo type="autoMin"/>
              <x14:cfvo type="autoMax"/>
              <x14:negativeFillColor rgb="FFFF0000"/>
              <x14:axisColor rgb="FF000000"/>
            </x14:dataBar>
          </x14:cfRule>
          <x14:cfRule type="dataBar" id="{6A3844DD-4FFE-D84A-B341-B6172ECC5E2F}">
            <x14:dataBar minLength="0" maxLength="100" gradient="0">
              <x14:cfvo type="autoMin"/>
              <x14:cfvo type="autoMax"/>
              <x14:negativeFillColor rgb="FFA3FF83"/>
              <x14:axisColor rgb="FF000000"/>
            </x14:dataBar>
          </x14:cfRule>
          <x14:cfRule type="dataBar" id="{EB580527-8584-5E41-B6B1-D768DA130CAE}">
            <x14:dataBar minLength="0" maxLength="100" gradient="0">
              <x14:cfvo type="autoMin"/>
              <x14:cfvo type="autoMax"/>
              <x14:negativeFillColor rgb="FF00B050"/>
              <x14:axisColor rgb="FF000000"/>
            </x14:dataBar>
          </x14:cfRule>
          <x14:cfRule type="dataBar" id="{6EE0231D-33AA-5D47-9A26-B7E09B20D540}">
            <x14:dataBar minLength="0" maxLength="100" gradient="0">
              <x14:cfvo type="autoMin"/>
              <x14:cfvo type="autoMax"/>
              <x14:negativeFillColor rgb="FF00FF00"/>
              <x14:axisColor rgb="FF000000"/>
            </x14:dataBar>
          </x14:cfRule>
          <xm:sqref>N801:N813</xm:sqref>
        </x14:conditionalFormatting>
        <x14:conditionalFormatting xmlns:xm="http://schemas.microsoft.com/office/excel/2006/main">
          <x14:cfRule type="dataBar" id="{808DFAB2-2298-7844-88FA-5DFBC199BB99}">
            <x14:dataBar minLength="0" maxLength="100" gradient="0">
              <x14:cfvo type="autoMin"/>
              <x14:cfvo type="autoMax"/>
              <x14:negativeFillColor rgb="FF00B050"/>
              <x14:axisColor rgb="FF000000"/>
            </x14:dataBar>
          </x14:cfRule>
          <x14:cfRule type="dataBar" id="{89D0C425-2DCA-B54E-AFD8-BD8828E92598}">
            <x14:dataBar minLength="0" maxLength="100" gradient="0">
              <x14:cfvo type="autoMin"/>
              <x14:cfvo type="autoMax"/>
              <x14:negativeFillColor rgb="FFFF0000"/>
              <x14:axisColor rgb="FF000000"/>
            </x14:dataBar>
          </x14:cfRule>
          <x14:cfRule type="dataBar" id="{EC9A00B0-5C49-354A-91A9-6C461BCD37DE}">
            <x14:dataBar minLength="0" maxLength="100" gradient="0">
              <x14:cfvo type="autoMin"/>
              <x14:cfvo type="autoMax"/>
              <x14:negativeFillColor rgb="FFA3FF83"/>
              <x14:axisColor rgb="FF000000"/>
            </x14:dataBar>
          </x14:cfRule>
          <x14:cfRule type="dataBar" id="{1AD9A8EC-0773-4A4C-821B-2BBEF1548052}">
            <x14:dataBar minLength="0" maxLength="100" gradient="0">
              <x14:cfvo type="autoMin"/>
              <x14:cfvo type="autoMax"/>
              <x14:negativeFillColor rgb="FF00FF00"/>
              <x14:axisColor rgb="FF000000"/>
            </x14:dataBar>
          </x14:cfRule>
          <x14:cfRule type="dataBar" id="{34487C97-845D-7A47-8231-0D95457ACFDF}">
            <x14:dataBar minLength="0" maxLength="100" gradient="0">
              <x14:cfvo type="autoMin"/>
              <x14:cfvo type="autoMax"/>
              <x14:negativeFillColor rgb="FF00FF00"/>
              <x14:axisColor rgb="FF000000"/>
            </x14:dataBar>
          </x14:cfRule>
          <xm:sqref>N815:N817</xm:sqref>
        </x14:conditionalFormatting>
        <x14:conditionalFormatting xmlns:xm="http://schemas.microsoft.com/office/excel/2006/main">
          <x14:cfRule type="dataBar" id="{FC7D8043-243E-D945-98C5-BC781105AE29}">
            <x14:dataBar minLength="0" maxLength="100" gradient="0">
              <x14:cfvo type="autoMin"/>
              <x14:cfvo type="autoMax"/>
              <x14:negativeFillColor rgb="FFFF0000"/>
              <x14:axisColor rgb="FF000000"/>
            </x14:dataBar>
          </x14:cfRule>
          <x14:cfRule type="dataBar" id="{CE5FFA29-7480-AE42-A8C7-E1CD065B1DDD}">
            <x14:dataBar minLength="0" maxLength="100" gradient="0">
              <x14:cfvo type="autoMin"/>
              <x14:cfvo type="autoMax"/>
              <x14:negativeFillColor rgb="FFA3FF83"/>
              <x14:axisColor rgb="FF000000"/>
            </x14:dataBar>
          </x14:cfRule>
          <x14:cfRule type="dataBar" id="{DA920038-EEE2-E548-9191-8BA77B9EC948}">
            <x14:dataBar minLength="0" maxLength="100" gradient="0">
              <x14:cfvo type="autoMin"/>
              <x14:cfvo type="autoMax"/>
              <x14:negativeFillColor rgb="FF00B050"/>
              <x14:axisColor rgb="FF000000"/>
            </x14:dataBar>
          </x14:cfRule>
          <x14:cfRule type="dataBar" id="{CA212470-FDBC-3349-AAD6-FA09786C5D7B}">
            <x14:dataBar minLength="0" maxLength="100" gradient="0">
              <x14:cfvo type="autoMin"/>
              <x14:cfvo type="autoMax"/>
              <x14:negativeFillColor rgb="FF00FF00"/>
              <x14:axisColor rgb="FF000000"/>
            </x14:dataBar>
          </x14:cfRule>
          <x14:cfRule type="dataBar" id="{EA3D46AE-9061-DE48-AF73-470FF35CC4B5}">
            <x14:dataBar minLength="0" maxLength="100" gradient="0">
              <x14:cfvo type="autoMin"/>
              <x14:cfvo type="autoMax"/>
              <x14:negativeFillColor rgb="FF00FF00"/>
              <x14:axisColor rgb="FF000000"/>
            </x14:dataBar>
          </x14:cfRule>
          <xm:sqref>N819:N820</xm:sqref>
        </x14:conditionalFormatting>
        <x14:conditionalFormatting xmlns:xm="http://schemas.microsoft.com/office/excel/2006/main">
          <x14:cfRule type="dataBar" id="{B22B19E2-DF6B-A94C-AFF6-07B9485CDE7B}">
            <x14:dataBar minLength="0" maxLength="100" gradient="0">
              <x14:cfvo type="autoMin"/>
              <x14:cfvo type="autoMax"/>
              <x14:negativeFillColor rgb="FF00FF00"/>
              <x14:axisColor rgb="FF000000"/>
            </x14:dataBar>
          </x14:cfRule>
          <x14:cfRule type="dataBar" id="{1E558BC9-402E-5D4C-861A-115D744D709D}">
            <x14:dataBar minLength="0" maxLength="100" gradient="0">
              <x14:cfvo type="autoMin"/>
              <x14:cfvo type="autoMax"/>
              <x14:negativeFillColor rgb="FFFF0000"/>
              <x14:axisColor rgb="FF000000"/>
            </x14:dataBar>
          </x14:cfRule>
          <x14:cfRule type="dataBar" id="{879AFEC9-8903-D04C-BB5F-5C10FCC0F548}">
            <x14:dataBar minLength="0" maxLength="100" gradient="0">
              <x14:cfvo type="autoMin"/>
              <x14:cfvo type="autoMax"/>
              <x14:negativeFillColor rgb="FF00FF00"/>
              <x14:axisColor rgb="FF000000"/>
            </x14:dataBar>
          </x14:cfRule>
          <x14:cfRule type="dataBar" id="{A6E8FB90-5017-CC41-BB0C-26E077DB4482}">
            <x14:dataBar minLength="0" maxLength="100" gradient="0">
              <x14:cfvo type="autoMin"/>
              <x14:cfvo type="autoMax"/>
              <x14:negativeFillColor rgb="FFA3FF83"/>
              <x14:axisColor rgb="FF000000"/>
            </x14:dataBar>
          </x14:cfRule>
          <x14:cfRule type="dataBar" id="{777872EC-3214-A344-BD6E-3164F2C9E3FE}">
            <x14:dataBar minLength="0" maxLength="100" gradient="0">
              <x14:cfvo type="autoMin"/>
              <x14:cfvo type="autoMax"/>
              <x14:negativeFillColor rgb="FF00B050"/>
              <x14:axisColor rgb="FF000000"/>
            </x14:dataBar>
          </x14:cfRule>
          <xm:sqref>N823:N831</xm:sqref>
        </x14:conditionalFormatting>
        <x14:conditionalFormatting xmlns:xm="http://schemas.microsoft.com/office/excel/2006/main">
          <x14:cfRule type="dataBar" id="{784602E0-8AF0-904A-90F5-CDD895D71345}">
            <x14:dataBar minLength="0" maxLength="100" gradient="0">
              <x14:cfvo type="autoMin"/>
              <x14:cfvo type="autoMax"/>
              <x14:negativeFillColor rgb="FFA3FF83"/>
              <x14:axisColor rgb="FF000000"/>
            </x14:dataBar>
          </x14:cfRule>
          <x14:cfRule type="dataBar" id="{CCB0E128-870A-F641-B01A-459288CCA8A6}">
            <x14:dataBar minLength="0" maxLength="100" gradient="0">
              <x14:cfvo type="autoMin"/>
              <x14:cfvo type="autoMax"/>
              <x14:negativeFillColor rgb="FFFF0000"/>
              <x14:axisColor rgb="FF000000"/>
            </x14:dataBar>
          </x14:cfRule>
          <x14:cfRule type="dataBar" id="{E4AA9A1A-7206-7D40-A55A-FE104CD269D4}">
            <x14:dataBar minLength="0" maxLength="100" gradient="0">
              <x14:cfvo type="autoMin"/>
              <x14:cfvo type="autoMax"/>
              <x14:negativeFillColor rgb="FF00FF00"/>
              <x14:axisColor rgb="FF000000"/>
            </x14:dataBar>
          </x14:cfRule>
          <x14:cfRule type="dataBar" id="{068C3E8F-27D1-0A46-B5C9-15DD97199C51}">
            <x14:dataBar minLength="0" maxLength="100" gradient="0">
              <x14:cfvo type="autoMin"/>
              <x14:cfvo type="autoMax"/>
              <x14:negativeFillColor rgb="FF00FF00"/>
              <x14:axisColor rgb="FF000000"/>
            </x14:dataBar>
          </x14:cfRule>
          <x14:cfRule type="dataBar" id="{0138DC0F-64C2-E444-A80C-510D3319F870}">
            <x14:dataBar minLength="0" maxLength="100" gradient="0">
              <x14:cfvo type="autoMin"/>
              <x14:cfvo type="autoMax"/>
              <x14:negativeFillColor rgb="FF00B050"/>
              <x14:axisColor rgb="FF000000"/>
            </x14:dataBar>
          </x14:cfRule>
          <xm:sqref>N833:N857</xm:sqref>
        </x14:conditionalFormatting>
        <x14:conditionalFormatting xmlns:xm="http://schemas.microsoft.com/office/excel/2006/main">
          <x14:cfRule type="dataBar" id="{78B3F3C6-B50F-404B-BE08-098EA01C1C3B}">
            <x14:dataBar minLength="0" maxLength="100" gradient="0">
              <x14:cfvo type="autoMin"/>
              <x14:cfvo type="autoMax"/>
              <x14:negativeFillColor rgb="FFFF0000"/>
              <x14:axisColor rgb="FF000000"/>
            </x14:dataBar>
          </x14:cfRule>
          <x14:cfRule type="dataBar" id="{70CB3502-C720-A149-87AF-38C277071C3D}">
            <x14:dataBar minLength="0" maxLength="100" gradient="0">
              <x14:cfvo type="autoMin"/>
              <x14:cfvo type="autoMax"/>
              <x14:negativeFillColor rgb="FF00B050"/>
              <x14:axisColor rgb="FF000000"/>
            </x14:dataBar>
          </x14:cfRule>
          <x14:cfRule type="dataBar" id="{F0C1F625-A5B5-6E4B-899B-C128B5FD26AD}">
            <x14:dataBar minLength="0" maxLength="100" gradient="0">
              <x14:cfvo type="autoMin"/>
              <x14:cfvo type="autoMax"/>
              <x14:negativeFillColor rgb="FF00FF00"/>
              <x14:axisColor rgb="FF000000"/>
            </x14:dataBar>
          </x14:cfRule>
          <x14:cfRule type="dataBar" id="{C3CF448D-0C8D-5442-BC82-26DAF2663E13}">
            <x14:dataBar minLength="0" maxLength="100" gradient="0">
              <x14:cfvo type="autoMin"/>
              <x14:cfvo type="autoMax"/>
              <x14:negativeFillColor rgb="FF00FF00"/>
              <x14:axisColor rgb="FF000000"/>
            </x14:dataBar>
          </x14:cfRule>
          <x14:cfRule type="dataBar" id="{E854D9FF-96C3-BC46-86FF-23E6128A6E52}">
            <x14:dataBar minLength="0" maxLength="100" gradient="0">
              <x14:cfvo type="autoMin"/>
              <x14:cfvo type="autoMax"/>
              <x14:negativeFillColor rgb="FFA3FF83"/>
              <x14:axisColor rgb="FF000000"/>
            </x14:dataBar>
          </x14:cfRule>
          <xm:sqref>N859:N870</xm:sqref>
        </x14:conditionalFormatting>
        <x14:conditionalFormatting xmlns:xm="http://schemas.microsoft.com/office/excel/2006/main">
          <x14:cfRule type="dataBar" id="{784DD2C4-55D3-4145-A811-EDE9F05A08F6}">
            <x14:dataBar minLength="0" maxLength="100" gradient="0">
              <x14:cfvo type="autoMin"/>
              <x14:cfvo type="autoMax"/>
              <x14:negativeFillColor rgb="FFFF0000"/>
              <x14:axisColor rgb="FF000000"/>
            </x14:dataBar>
          </x14:cfRule>
          <x14:cfRule type="dataBar" id="{D619FA07-6800-D84B-8BC4-259E246F616E}">
            <x14:dataBar minLength="0" maxLength="100" gradient="0">
              <x14:cfvo type="autoMin"/>
              <x14:cfvo type="autoMax"/>
              <x14:negativeFillColor rgb="FFA3FF83"/>
              <x14:axisColor rgb="FF000000"/>
            </x14:dataBar>
          </x14:cfRule>
          <x14:cfRule type="dataBar" id="{7F4FA076-83F6-A44B-BF06-0950F9155672}">
            <x14:dataBar minLength="0" maxLength="100" gradient="0">
              <x14:cfvo type="autoMin"/>
              <x14:cfvo type="autoMax"/>
              <x14:negativeFillColor rgb="FF00B050"/>
              <x14:axisColor rgb="FF000000"/>
            </x14:dataBar>
          </x14:cfRule>
          <x14:cfRule type="dataBar" id="{F466EF5A-9C7C-DC44-8DF4-903BAB0BC6EF}">
            <x14:dataBar minLength="0" maxLength="100" gradient="0">
              <x14:cfvo type="autoMin"/>
              <x14:cfvo type="autoMax"/>
              <x14:negativeFillColor rgb="FF00FF00"/>
              <x14:axisColor rgb="FF000000"/>
            </x14:dataBar>
          </x14:cfRule>
          <x14:cfRule type="dataBar" id="{E3E155BD-DF54-F64C-822E-F033E01E6DE5}">
            <x14:dataBar minLength="0" maxLength="100" gradient="0">
              <x14:cfvo type="autoMin"/>
              <x14:cfvo type="autoMax"/>
              <x14:negativeFillColor rgb="FF00FF00"/>
              <x14:axisColor rgb="FF000000"/>
            </x14:dataBar>
          </x14:cfRule>
          <xm:sqref>N872:N903</xm:sqref>
        </x14:conditionalFormatting>
        <x14:conditionalFormatting xmlns:xm="http://schemas.microsoft.com/office/excel/2006/main">
          <x14:cfRule type="dataBar" id="{28EAECC8-274F-294B-AB4C-9D0A281BA024}">
            <x14:dataBar minLength="0" maxLength="100" gradient="0">
              <x14:cfvo type="autoMin"/>
              <x14:cfvo type="autoMax"/>
              <x14:negativeFillColor rgb="FFFF0000"/>
              <x14:axisColor rgb="FF000000"/>
            </x14:dataBar>
          </x14:cfRule>
          <x14:cfRule type="dataBar" id="{F7F09B26-2CAF-7E45-B1FF-D6794A88523E}">
            <x14:dataBar minLength="0" maxLength="100" gradient="0">
              <x14:cfvo type="autoMin"/>
              <x14:cfvo type="autoMax"/>
              <x14:negativeFillColor rgb="FFA3FF83"/>
              <x14:axisColor rgb="FF000000"/>
            </x14:dataBar>
          </x14:cfRule>
          <x14:cfRule type="dataBar" id="{874D078A-5214-6045-8CE2-1EE3F2B3EA5B}">
            <x14:dataBar minLength="0" maxLength="100" gradient="0">
              <x14:cfvo type="autoMin"/>
              <x14:cfvo type="autoMax"/>
              <x14:negativeFillColor rgb="FF00B050"/>
              <x14:axisColor rgb="FF000000"/>
            </x14:dataBar>
          </x14:cfRule>
          <x14:cfRule type="dataBar" id="{7B6DF5CF-C3D2-DD42-89E1-7A97218BDBE8}">
            <x14:dataBar minLength="0" maxLength="100" gradient="0">
              <x14:cfvo type="autoMin"/>
              <x14:cfvo type="autoMax"/>
              <x14:negativeFillColor rgb="FF00FF00"/>
              <x14:axisColor rgb="FF000000"/>
            </x14:dataBar>
          </x14:cfRule>
          <x14:cfRule type="dataBar" id="{D7B0CF57-5527-C447-8B3B-D8F44D00BB4E}">
            <x14:dataBar minLength="0" maxLength="100" gradient="0">
              <x14:cfvo type="autoMin"/>
              <x14:cfvo type="autoMax"/>
              <x14:negativeFillColor rgb="FF00FF00"/>
              <x14:axisColor rgb="FF000000"/>
            </x14:dataBar>
          </x14:cfRule>
          <xm:sqref>N905:N918</xm:sqref>
        </x14:conditionalFormatting>
        <x14:conditionalFormatting xmlns:xm="http://schemas.microsoft.com/office/excel/2006/main">
          <x14:cfRule type="dataBar" id="{C06922C3-CAFD-E441-9608-8592FC1E0A6B}">
            <x14:dataBar minLength="0" maxLength="100" gradient="0">
              <x14:cfvo type="autoMin"/>
              <x14:cfvo type="autoMax"/>
              <x14:negativeFillColor rgb="FF00FF00"/>
              <x14:axisColor rgb="FF000000"/>
            </x14:dataBar>
          </x14:cfRule>
          <x14:cfRule type="dataBar" id="{B3BE44C4-1305-E442-83B5-88C961AB0479}">
            <x14:dataBar minLength="0" maxLength="100" gradient="0">
              <x14:cfvo type="autoMin"/>
              <x14:cfvo type="autoMax"/>
              <x14:negativeFillColor rgb="FFFF0000"/>
              <x14:axisColor rgb="FF000000"/>
            </x14:dataBar>
          </x14:cfRule>
          <x14:cfRule type="dataBar" id="{1DB1C809-81F0-8740-88AF-A40CE2238A64}">
            <x14:dataBar minLength="0" maxLength="100" gradient="0">
              <x14:cfvo type="autoMin"/>
              <x14:cfvo type="autoMax"/>
              <x14:negativeFillColor rgb="FF00FF00"/>
              <x14:axisColor rgb="FF000000"/>
            </x14:dataBar>
          </x14:cfRule>
          <x14:cfRule type="dataBar" id="{EBF7D9DC-817A-414C-A078-D2288BD509FF}">
            <x14:dataBar minLength="0" maxLength="100" gradient="0">
              <x14:cfvo type="autoMin"/>
              <x14:cfvo type="autoMax"/>
              <x14:negativeFillColor rgb="FFA3FF83"/>
              <x14:axisColor rgb="FF000000"/>
            </x14:dataBar>
          </x14:cfRule>
          <x14:cfRule type="dataBar" id="{97856440-F51E-CD44-A207-51ACEDD61A38}">
            <x14:dataBar minLength="0" maxLength="100" gradient="0">
              <x14:cfvo type="autoMin"/>
              <x14:cfvo type="autoMax"/>
              <x14:negativeFillColor rgb="FF00B050"/>
              <x14:axisColor rgb="FF000000"/>
            </x14:dataBar>
          </x14:cfRule>
          <xm:sqref>N920:N935</xm:sqref>
        </x14:conditionalFormatting>
        <x14:conditionalFormatting xmlns:xm="http://schemas.microsoft.com/office/excel/2006/main">
          <x14:cfRule type="dataBar" id="{9617F2CD-B1BC-8344-B186-3C636974B49F}">
            <x14:dataBar minLength="0" maxLength="100" gradient="0">
              <x14:cfvo type="autoMin"/>
              <x14:cfvo type="autoMax"/>
              <x14:negativeFillColor rgb="FFA3FF83"/>
              <x14:axisColor rgb="FF000000"/>
            </x14:dataBar>
          </x14:cfRule>
          <x14:cfRule type="dataBar" id="{70DD903F-FD44-6342-8FA6-F3677B65CC05}">
            <x14:dataBar minLength="0" maxLength="100" gradient="0">
              <x14:cfvo type="autoMin"/>
              <x14:cfvo type="autoMax"/>
              <x14:negativeFillColor rgb="FF00B050"/>
              <x14:axisColor rgb="FF000000"/>
            </x14:dataBar>
          </x14:cfRule>
          <x14:cfRule type="dataBar" id="{3E6D76D2-84B8-6E46-BC45-438279FDCB0E}">
            <x14:dataBar minLength="0" maxLength="100" gradient="0">
              <x14:cfvo type="autoMin"/>
              <x14:cfvo type="autoMax"/>
              <x14:negativeFillColor rgb="FF00FF00"/>
              <x14:axisColor rgb="FF000000"/>
            </x14:dataBar>
          </x14:cfRule>
          <x14:cfRule type="dataBar" id="{828C6A09-153E-314E-8790-602875472850}">
            <x14:dataBar minLength="0" maxLength="100" gradient="0">
              <x14:cfvo type="autoMin"/>
              <x14:cfvo type="autoMax"/>
              <x14:negativeFillColor rgb="FF00FF00"/>
              <x14:axisColor rgb="FF000000"/>
            </x14:dataBar>
          </x14:cfRule>
          <x14:cfRule type="dataBar" id="{40B2484C-3450-714B-B471-55263169C13C}">
            <x14:dataBar minLength="0" maxLength="100" gradient="0">
              <x14:cfvo type="autoMin"/>
              <x14:cfvo type="autoMax"/>
              <x14:negativeFillColor rgb="FFFF0000"/>
              <x14:axisColor rgb="FF000000"/>
            </x14:dataBar>
          </x14:cfRule>
          <xm:sqref>N938:N958</xm:sqref>
        </x14:conditionalFormatting>
        <x14:conditionalFormatting xmlns:xm="http://schemas.microsoft.com/office/excel/2006/main">
          <x14:cfRule type="dataBar" id="{FE9F40ED-828B-C841-9AC4-999121A3D183}">
            <x14:dataBar minLength="0" maxLength="100" gradient="0">
              <x14:cfvo type="autoMin"/>
              <x14:cfvo type="autoMax"/>
              <x14:negativeFillColor rgb="FFFF0000"/>
              <x14:axisColor rgb="FF000000"/>
            </x14:dataBar>
          </x14:cfRule>
          <x14:cfRule type="dataBar" id="{A426D284-1F03-A346-B177-8AE1ED64E7B5}">
            <x14:dataBar minLength="0" maxLength="100" gradient="0">
              <x14:cfvo type="autoMin"/>
              <x14:cfvo type="autoMax"/>
              <x14:negativeFillColor rgb="FFA3FF83"/>
              <x14:axisColor rgb="FF000000"/>
            </x14:dataBar>
          </x14:cfRule>
          <x14:cfRule type="dataBar" id="{05A3A787-CC78-C549-BE51-F7532A58561E}">
            <x14:dataBar minLength="0" maxLength="100" gradient="0">
              <x14:cfvo type="autoMin"/>
              <x14:cfvo type="autoMax"/>
              <x14:negativeFillColor rgb="FF00B050"/>
              <x14:axisColor rgb="FF000000"/>
            </x14:dataBar>
          </x14:cfRule>
          <x14:cfRule type="dataBar" id="{CB55038E-171B-E546-94ED-E6CF2E75CAEC}">
            <x14:dataBar minLength="0" maxLength="100" gradient="0">
              <x14:cfvo type="autoMin"/>
              <x14:cfvo type="autoMax"/>
              <x14:negativeFillColor rgb="FF00FF00"/>
              <x14:axisColor rgb="FF000000"/>
            </x14:dataBar>
          </x14:cfRule>
          <x14:cfRule type="dataBar" id="{581EE7BB-DD0A-7749-92A4-81EF069F3442}">
            <x14:dataBar minLength="0" maxLength="100" gradient="0">
              <x14:cfvo type="autoMin"/>
              <x14:cfvo type="autoMax"/>
              <x14:negativeFillColor rgb="FF00FF00"/>
              <x14:axisColor rgb="FF000000"/>
            </x14:dataBar>
          </x14:cfRule>
          <xm:sqref>N960:N988</xm:sqref>
        </x14:conditionalFormatting>
        <x14:conditionalFormatting xmlns:xm="http://schemas.microsoft.com/office/excel/2006/main">
          <x14:cfRule type="dataBar" id="{E0688AF8-C9D0-7745-9A00-0B2709AD21DA}">
            <x14:dataBar minLength="0" maxLength="100" gradient="0">
              <x14:cfvo type="autoMin"/>
              <x14:cfvo type="autoMax"/>
              <x14:negativeFillColor rgb="FFFF0000"/>
              <x14:axisColor rgb="FF000000"/>
            </x14:dataBar>
          </x14:cfRule>
          <x14:cfRule type="dataBar" id="{44377E2D-3E9D-5444-8428-A26D65D4B7E1}">
            <x14:dataBar minLength="0" maxLength="100" gradient="0">
              <x14:cfvo type="autoMin"/>
              <x14:cfvo type="autoMax"/>
              <x14:negativeFillColor rgb="FFA3FF83"/>
              <x14:axisColor rgb="FF000000"/>
            </x14:dataBar>
          </x14:cfRule>
          <x14:cfRule type="dataBar" id="{AC0E5841-848D-F640-967B-F99451B61385}">
            <x14:dataBar minLength="0" maxLength="100" gradient="0">
              <x14:cfvo type="autoMin"/>
              <x14:cfvo type="autoMax"/>
              <x14:negativeFillColor rgb="FF00B050"/>
              <x14:axisColor rgb="FF000000"/>
            </x14:dataBar>
          </x14:cfRule>
          <x14:cfRule type="dataBar" id="{03E2ECC4-6629-954A-BD13-2E0203B70D54}">
            <x14:dataBar minLength="0" maxLength="100" gradient="0">
              <x14:cfvo type="autoMin"/>
              <x14:cfvo type="autoMax"/>
              <x14:negativeFillColor rgb="FF00FF00"/>
              <x14:axisColor rgb="FF000000"/>
            </x14:dataBar>
          </x14:cfRule>
          <x14:cfRule type="dataBar" id="{18D646BF-C8C7-E049-9377-2C2B155AF24D}">
            <x14:dataBar minLength="0" maxLength="100" gradient="0">
              <x14:cfvo type="autoMin"/>
              <x14:cfvo type="autoMax"/>
              <x14:negativeFillColor rgb="FF00FF00"/>
              <x14:axisColor rgb="FF000000"/>
            </x14:dataBar>
          </x14:cfRule>
          <xm:sqref>N991:N992</xm:sqref>
        </x14:conditionalFormatting>
        <x14:conditionalFormatting xmlns:xm="http://schemas.microsoft.com/office/excel/2006/main">
          <x14:cfRule type="dataBar" id="{303C5008-29CE-6E46-8A16-B148B78AA254}">
            <x14:dataBar minLength="0" maxLength="100" gradient="0">
              <x14:cfvo type="autoMin"/>
              <x14:cfvo type="autoMax"/>
              <x14:negativeFillColor rgb="FFFF0000"/>
              <x14:axisColor rgb="FF000000"/>
            </x14:dataBar>
          </x14:cfRule>
          <x14:cfRule type="dataBar" id="{167995FF-CC9E-AF4E-B6D7-1306BEB5AF5B}">
            <x14:dataBar minLength="0" maxLength="100" gradient="0">
              <x14:cfvo type="autoMin"/>
              <x14:cfvo type="autoMax"/>
              <x14:negativeFillColor rgb="FFA3FF83"/>
              <x14:axisColor rgb="FF000000"/>
            </x14:dataBar>
          </x14:cfRule>
          <x14:cfRule type="dataBar" id="{9132FAE1-8016-FA49-9165-EC1BCAB7185E}">
            <x14:dataBar minLength="0" maxLength="100" gradient="0">
              <x14:cfvo type="autoMin"/>
              <x14:cfvo type="autoMax"/>
              <x14:negativeFillColor rgb="FF00B050"/>
              <x14:axisColor rgb="FF000000"/>
            </x14:dataBar>
          </x14:cfRule>
          <x14:cfRule type="dataBar" id="{5542ED03-E19E-E843-AEEF-7D2095B7DCC5}">
            <x14:dataBar minLength="0" maxLength="100" gradient="0">
              <x14:cfvo type="autoMin"/>
              <x14:cfvo type="autoMax"/>
              <x14:negativeFillColor rgb="FF00FF00"/>
              <x14:axisColor rgb="FF000000"/>
            </x14:dataBar>
          </x14:cfRule>
          <x14:cfRule type="dataBar" id="{716FB683-68EF-3546-893C-51B2C924F608}">
            <x14:dataBar minLength="0" maxLength="100" gradient="0">
              <x14:cfvo type="autoMin"/>
              <x14:cfvo type="autoMax"/>
              <x14:negativeFillColor rgb="FF00FF00"/>
              <x14:axisColor rgb="FF000000"/>
            </x14:dataBar>
          </x14:cfRule>
          <xm:sqref>N995:N1015</xm:sqref>
        </x14:conditionalFormatting>
        <x14:conditionalFormatting xmlns:xm="http://schemas.microsoft.com/office/excel/2006/main">
          <x14:cfRule type="dataBar" id="{CD19DF35-30BB-824F-A76B-88D501B7D1DF}">
            <x14:dataBar minLength="0" maxLength="100" gradient="0">
              <x14:cfvo type="autoMin"/>
              <x14:cfvo type="autoMax"/>
              <x14:negativeFillColor rgb="FF00FF00"/>
              <x14:axisColor rgb="FF000000"/>
            </x14:dataBar>
          </x14:cfRule>
          <x14:cfRule type="dataBar" id="{EDEB6CEC-368B-CD4F-976A-F556CDF5A743}">
            <x14:dataBar minLength="0" maxLength="100" gradient="0">
              <x14:cfvo type="autoMin"/>
              <x14:cfvo type="autoMax"/>
              <x14:negativeFillColor rgb="FF00B050"/>
              <x14:axisColor rgb="FF000000"/>
            </x14:dataBar>
          </x14:cfRule>
          <x14:cfRule type="dataBar" id="{780E9983-FA35-5342-B4C4-78A9197D2150}">
            <x14:dataBar minLength="0" maxLength="100" gradient="0">
              <x14:cfvo type="autoMin"/>
              <x14:cfvo type="autoMax"/>
              <x14:negativeFillColor rgb="FF00FF00"/>
              <x14:axisColor rgb="FF000000"/>
            </x14:dataBar>
          </x14:cfRule>
          <x14:cfRule type="dataBar" id="{E9A87C70-7BD8-824D-998F-53F7DAE0C3C0}">
            <x14:dataBar minLength="0" maxLength="100" gradient="0">
              <x14:cfvo type="autoMin"/>
              <x14:cfvo type="autoMax"/>
              <x14:negativeFillColor rgb="FFFF0000"/>
              <x14:axisColor rgb="FF000000"/>
            </x14:dataBar>
          </x14:cfRule>
          <x14:cfRule type="dataBar" id="{A12E062F-2A2B-9A4B-86F5-2D760700A2E3}">
            <x14:dataBar minLength="0" maxLength="100" gradient="0">
              <x14:cfvo type="autoMin"/>
              <x14:cfvo type="autoMax"/>
              <x14:negativeFillColor rgb="FFA3FF83"/>
              <x14:axisColor rgb="FF000000"/>
            </x14:dataBar>
          </x14:cfRule>
          <xm:sqref>N1017:N1047</xm:sqref>
        </x14:conditionalFormatting>
        <x14:conditionalFormatting xmlns:xm="http://schemas.microsoft.com/office/excel/2006/main">
          <x14:cfRule type="dataBar" id="{D91594DD-754F-9540-AEB2-EC822356DDC9}">
            <x14:dataBar minLength="0" maxLength="100" gradient="0">
              <x14:cfvo type="autoMin"/>
              <x14:cfvo type="autoMax"/>
              <x14:negativeFillColor rgb="FF00FF00"/>
              <x14:axisColor rgb="FF000000"/>
            </x14:dataBar>
          </x14:cfRule>
          <x14:cfRule type="dataBar" id="{4FF13D60-3514-504B-804C-6E9CC9A9B80E}">
            <x14:dataBar minLength="0" maxLength="100" gradient="0">
              <x14:cfvo type="autoMin"/>
              <x14:cfvo type="autoMax"/>
              <x14:negativeFillColor rgb="FF00FF00"/>
              <x14:axisColor rgb="FF000000"/>
            </x14:dataBar>
          </x14:cfRule>
          <x14:cfRule type="dataBar" id="{CF1FE6AB-B926-A94F-9C63-A59E749D3F97}">
            <x14:dataBar minLength="0" maxLength="100" gradient="0">
              <x14:cfvo type="autoMin"/>
              <x14:cfvo type="autoMax"/>
              <x14:negativeFillColor rgb="FFFF0000"/>
              <x14:axisColor rgb="FF000000"/>
            </x14:dataBar>
          </x14:cfRule>
          <x14:cfRule type="dataBar" id="{5FECF931-2283-2841-8F5E-B70D8DD5EB4C}">
            <x14:dataBar minLength="0" maxLength="100" gradient="0">
              <x14:cfvo type="autoMin"/>
              <x14:cfvo type="autoMax"/>
              <x14:negativeFillColor rgb="FFA3FF83"/>
              <x14:axisColor rgb="FF000000"/>
            </x14:dataBar>
          </x14:cfRule>
          <x14:cfRule type="dataBar" id="{C51A431B-8EB3-1B4F-B58B-E90D405269DD}">
            <x14:dataBar minLength="0" maxLength="100" gradient="0">
              <x14:cfvo type="autoMin"/>
              <x14:cfvo type="autoMax"/>
              <x14:negativeFillColor rgb="FF00B050"/>
              <x14:axisColor rgb="FF000000"/>
            </x14:dataBar>
          </x14:cfRule>
          <xm:sqref>N1049:N1083</xm:sqref>
        </x14:conditionalFormatting>
        <x14:conditionalFormatting xmlns:xm="http://schemas.microsoft.com/office/excel/2006/main">
          <x14:cfRule type="dataBar" id="{89F1FE5B-A9D0-B44A-9447-0940C41926E2}">
            <x14:dataBar minLength="0" maxLength="100" gradient="0">
              <x14:cfvo type="autoMin"/>
              <x14:cfvo type="autoMax"/>
              <x14:negativeFillColor rgb="FFFF0000"/>
              <x14:axisColor rgb="FF000000"/>
            </x14:dataBar>
          </x14:cfRule>
          <x14:cfRule type="dataBar" id="{FD89C503-DF66-9A48-990A-00BF78CB44EE}">
            <x14:dataBar minLength="0" maxLength="100" gradient="0">
              <x14:cfvo type="autoMin"/>
              <x14:cfvo type="autoMax"/>
              <x14:negativeFillColor rgb="FFA3FF83"/>
              <x14:axisColor rgb="FF000000"/>
            </x14:dataBar>
          </x14:cfRule>
          <x14:cfRule type="dataBar" id="{4E6F800F-7A4C-9543-8E78-3E804C4D7A24}">
            <x14:dataBar minLength="0" maxLength="100" gradient="0">
              <x14:cfvo type="autoMin"/>
              <x14:cfvo type="autoMax"/>
              <x14:negativeFillColor rgb="FF00B050"/>
              <x14:axisColor rgb="FF000000"/>
            </x14:dataBar>
          </x14:cfRule>
          <x14:cfRule type="dataBar" id="{FF993D65-0AAA-5648-85C2-0194430E2E92}">
            <x14:dataBar minLength="0" maxLength="100" gradient="0">
              <x14:cfvo type="autoMin"/>
              <x14:cfvo type="autoMax"/>
              <x14:negativeFillColor rgb="FF00FF00"/>
              <x14:axisColor rgb="FF000000"/>
            </x14:dataBar>
          </x14:cfRule>
          <x14:cfRule type="dataBar" id="{0A843893-292B-1948-931F-BE81331B0269}">
            <x14:dataBar minLength="0" maxLength="100" gradient="0">
              <x14:cfvo type="autoMin"/>
              <x14:cfvo type="autoMax"/>
              <x14:negativeFillColor rgb="FF00FF00"/>
              <x14:axisColor rgb="FF000000"/>
            </x14:dataBar>
          </x14:cfRule>
          <xm:sqref>N1085:N1111</xm:sqref>
        </x14:conditionalFormatting>
        <x14:conditionalFormatting xmlns:xm="http://schemas.microsoft.com/office/excel/2006/main">
          <x14:cfRule type="dataBar" id="{3F21C24E-24CF-034F-A40E-408BE29488F2}">
            <x14:dataBar minLength="0" maxLength="100" gradient="0">
              <x14:cfvo type="autoMin"/>
              <x14:cfvo type="autoMax"/>
              <x14:negativeFillColor rgb="FFFF0000"/>
              <x14:axisColor rgb="FF000000"/>
            </x14:dataBar>
          </x14:cfRule>
          <x14:cfRule type="dataBar" id="{DCA8494D-CB11-C841-BA5B-E0D1CB93258B}">
            <x14:dataBar minLength="0" maxLength="100" gradient="0">
              <x14:cfvo type="autoMin"/>
              <x14:cfvo type="autoMax"/>
              <x14:negativeFillColor rgb="FFA3FF83"/>
              <x14:axisColor rgb="FF000000"/>
            </x14:dataBar>
          </x14:cfRule>
          <x14:cfRule type="dataBar" id="{C01709BE-9791-C240-93CC-115924F7EC5E}">
            <x14:dataBar minLength="0" maxLength="100" gradient="0">
              <x14:cfvo type="autoMin"/>
              <x14:cfvo type="autoMax"/>
              <x14:negativeFillColor rgb="FF00B050"/>
              <x14:axisColor rgb="FF000000"/>
            </x14:dataBar>
          </x14:cfRule>
          <x14:cfRule type="dataBar" id="{1C1F0145-F347-DE4F-8119-F607EB39606D}">
            <x14:dataBar minLength="0" maxLength="100" gradient="0">
              <x14:cfvo type="autoMin"/>
              <x14:cfvo type="autoMax"/>
              <x14:negativeFillColor rgb="FF00FF00"/>
              <x14:axisColor rgb="FF000000"/>
            </x14:dataBar>
          </x14:cfRule>
          <x14:cfRule type="dataBar" id="{9216C0B4-690B-6A45-859B-208F6EBC8297}">
            <x14:dataBar minLength="0" maxLength="100" gradient="0">
              <x14:cfvo type="autoMin"/>
              <x14:cfvo type="autoMax"/>
              <x14:negativeFillColor rgb="FF00FF00"/>
              <x14:axisColor rgb="FF000000"/>
            </x14:dataBar>
          </x14:cfRule>
          <xm:sqref>N1113:N1143</xm:sqref>
        </x14:conditionalFormatting>
        <x14:conditionalFormatting xmlns:xm="http://schemas.microsoft.com/office/excel/2006/main">
          <x14:cfRule type="dataBar" id="{D9185D51-B1B7-D741-90DA-3DB72A32B1D9}">
            <x14:dataBar minLength="0" maxLength="100" gradient="0">
              <x14:cfvo type="autoMin"/>
              <x14:cfvo type="autoMax"/>
              <x14:negativeFillColor rgb="FFFF0000"/>
              <x14:axisColor rgb="FF000000"/>
            </x14:dataBar>
          </x14:cfRule>
          <x14:cfRule type="dataBar" id="{58298E58-5E5E-F147-B8E1-608BFC0DA285}">
            <x14:dataBar minLength="0" maxLength="100" gradient="0">
              <x14:cfvo type="autoMin"/>
              <x14:cfvo type="autoMax"/>
              <x14:negativeFillColor rgb="FFA3FF83"/>
              <x14:axisColor rgb="FF000000"/>
            </x14:dataBar>
          </x14:cfRule>
          <x14:cfRule type="dataBar" id="{8CB08EA5-3735-C347-A382-7161BFEC66F5}">
            <x14:dataBar minLength="0" maxLength="100" gradient="0">
              <x14:cfvo type="autoMin"/>
              <x14:cfvo type="autoMax"/>
              <x14:negativeFillColor rgb="FF00B050"/>
              <x14:axisColor rgb="FF000000"/>
            </x14:dataBar>
          </x14:cfRule>
          <x14:cfRule type="dataBar" id="{8F4CEEDD-6200-7C4B-A5B0-66B376450F70}">
            <x14:dataBar minLength="0" maxLength="100" gradient="0">
              <x14:cfvo type="autoMin"/>
              <x14:cfvo type="autoMax"/>
              <x14:negativeFillColor rgb="FF00FF00"/>
              <x14:axisColor rgb="FF000000"/>
            </x14:dataBar>
          </x14:cfRule>
          <x14:cfRule type="dataBar" id="{8CBF0CA1-FD45-154C-A522-BCBF90959C0B}">
            <x14:dataBar minLength="0" maxLength="100" gradient="0">
              <x14:cfvo type="autoMin"/>
              <x14:cfvo type="autoMax"/>
              <x14:negativeFillColor rgb="FF00FF00"/>
              <x14:axisColor rgb="FF000000"/>
            </x14:dataBar>
          </x14:cfRule>
          <xm:sqref>N1145:N1174</xm:sqref>
        </x14:conditionalFormatting>
        <x14:conditionalFormatting xmlns:xm="http://schemas.microsoft.com/office/excel/2006/main">
          <x14:cfRule type="dataBar" id="{75D1C30B-E222-E940-9C2D-771B19468F4F}">
            <x14:dataBar minLength="0" maxLength="100" gradient="0">
              <x14:cfvo type="autoMin"/>
              <x14:cfvo type="autoMax"/>
              <x14:negativeFillColor rgb="FF00FF00"/>
              <x14:axisColor rgb="FF000000"/>
            </x14:dataBar>
          </x14:cfRule>
          <x14:cfRule type="dataBar" id="{ADCB5A6E-B8D5-3F45-AF9F-8A64E5BBF532}">
            <x14:dataBar minLength="0" maxLength="100" gradient="0">
              <x14:cfvo type="autoMin"/>
              <x14:cfvo type="autoMax"/>
              <x14:negativeFillColor rgb="FF00B050"/>
              <x14:axisColor rgb="FF000000"/>
            </x14:dataBar>
          </x14:cfRule>
          <x14:cfRule type="dataBar" id="{3C89ABBF-AB58-CE4A-94CB-FA04EE2602D1}">
            <x14:dataBar minLength="0" maxLength="100" gradient="0">
              <x14:cfvo type="autoMin"/>
              <x14:cfvo type="autoMax"/>
              <x14:negativeFillColor rgb="FF00FF00"/>
              <x14:axisColor rgb="FF000000"/>
            </x14:dataBar>
          </x14:cfRule>
          <x14:cfRule type="dataBar" id="{D32A26DB-2D47-5344-A920-F2A42DC5BFF8}">
            <x14:dataBar minLength="0" maxLength="100" gradient="0">
              <x14:cfvo type="autoMin"/>
              <x14:cfvo type="autoMax"/>
              <x14:negativeFillColor rgb="FFA3FF83"/>
              <x14:axisColor rgb="FF000000"/>
            </x14:dataBar>
          </x14:cfRule>
          <x14:cfRule type="dataBar" id="{92DABB9A-5056-684B-8FA6-9CE47E4C5DCB}">
            <x14:dataBar minLength="0" maxLength="100" gradient="0">
              <x14:cfvo type="autoMin"/>
              <x14:cfvo type="autoMax"/>
              <x14:negativeFillColor rgb="FFFF0000"/>
              <x14:axisColor rgb="FF000000"/>
            </x14:dataBar>
          </x14:cfRule>
          <xm:sqref>N1176:N1185</xm:sqref>
        </x14:conditionalFormatting>
        <x14:conditionalFormatting xmlns:xm="http://schemas.microsoft.com/office/excel/2006/main">
          <x14:cfRule type="dataBar" id="{B1F7D04C-BEC2-234B-B842-78B8EEA5B39B}">
            <x14:dataBar minLength="0" maxLength="100" gradient="0">
              <x14:cfvo type="autoMin"/>
              <x14:cfvo type="autoMax"/>
              <x14:negativeFillColor rgb="FFFF0000"/>
              <x14:axisColor rgb="FF000000"/>
            </x14:dataBar>
          </x14:cfRule>
          <x14:cfRule type="dataBar" id="{79E62C29-3CFE-7940-A04E-E7D0ABA4EB55}">
            <x14:dataBar minLength="0" maxLength="100" gradient="0">
              <x14:cfvo type="autoMin"/>
              <x14:cfvo type="autoMax"/>
              <x14:negativeFillColor rgb="FFA3FF83"/>
              <x14:axisColor rgb="FF000000"/>
            </x14:dataBar>
          </x14:cfRule>
          <x14:cfRule type="dataBar" id="{FD8B586A-7C9D-5347-B97D-5F064EF652D4}">
            <x14:dataBar minLength="0" maxLength="100" gradient="0">
              <x14:cfvo type="autoMin"/>
              <x14:cfvo type="autoMax"/>
              <x14:negativeFillColor rgb="FF00B050"/>
              <x14:axisColor rgb="FF000000"/>
            </x14:dataBar>
          </x14:cfRule>
          <x14:cfRule type="dataBar" id="{48D972E5-CCDB-0746-B5BA-0148FA42A2D9}">
            <x14:dataBar minLength="0" maxLength="100" gradient="0">
              <x14:cfvo type="autoMin"/>
              <x14:cfvo type="autoMax"/>
              <x14:negativeFillColor rgb="FF00FF00"/>
              <x14:axisColor rgb="FF000000"/>
            </x14:dataBar>
          </x14:cfRule>
          <x14:cfRule type="dataBar" id="{1EE8786C-1B65-464E-8418-E6B046B2F9BA}">
            <x14:dataBar minLength="0" maxLength="100" gradient="0">
              <x14:cfvo type="autoMin"/>
              <x14:cfvo type="autoMax"/>
              <x14:negativeFillColor rgb="FF00FF00"/>
              <x14:axisColor rgb="FF000000"/>
            </x14:dataBar>
          </x14:cfRule>
          <xm:sqref>N1187:N1202</xm:sqref>
        </x14:conditionalFormatting>
        <x14:conditionalFormatting xmlns:xm="http://schemas.microsoft.com/office/excel/2006/main">
          <x14:cfRule type="dataBar" id="{7A47936A-2528-0B46-9916-EF9CC79876E8}">
            <x14:dataBar minLength="0" maxLength="100" gradient="0">
              <x14:cfvo type="autoMin"/>
              <x14:cfvo type="autoMax"/>
              <x14:negativeFillColor rgb="FFFF0000"/>
              <x14:axisColor rgb="FF000000"/>
            </x14:dataBar>
          </x14:cfRule>
          <x14:cfRule type="dataBar" id="{A5041024-6E3F-3B4B-991E-274FA3993DFD}">
            <x14:dataBar minLength="0" maxLength="100" gradient="0">
              <x14:cfvo type="autoMin"/>
              <x14:cfvo type="autoMax"/>
              <x14:negativeFillColor rgb="FFA3FF83"/>
              <x14:axisColor rgb="FF000000"/>
            </x14:dataBar>
          </x14:cfRule>
          <x14:cfRule type="dataBar" id="{C5C443A8-5E2A-C141-BE54-724317BC0160}">
            <x14:dataBar minLength="0" maxLength="100" gradient="0">
              <x14:cfvo type="autoMin"/>
              <x14:cfvo type="autoMax"/>
              <x14:negativeFillColor rgb="FF00B050"/>
              <x14:axisColor rgb="FF000000"/>
            </x14:dataBar>
          </x14:cfRule>
          <x14:cfRule type="dataBar" id="{14244E74-D1D6-FD47-8CBD-23C737C8A5BD}">
            <x14:dataBar minLength="0" maxLength="100" gradient="0">
              <x14:cfvo type="autoMin"/>
              <x14:cfvo type="autoMax"/>
              <x14:negativeFillColor rgb="FF00FF00"/>
              <x14:axisColor rgb="FF000000"/>
            </x14:dataBar>
          </x14:cfRule>
          <x14:cfRule type="dataBar" id="{4A7AB150-6F3F-054D-B0AF-C8DEC1277BFC}">
            <x14:dataBar minLength="0" maxLength="100" gradient="0">
              <x14:cfvo type="autoMin"/>
              <x14:cfvo type="autoMax"/>
              <x14:negativeFillColor rgb="FF00FF00"/>
              <x14:axisColor rgb="FF000000"/>
            </x14:dataBar>
          </x14:cfRule>
          <xm:sqref>N1205:N1211</xm:sqref>
        </x14:conditionalFormatting>
        <x14:conditionalFormatting xmlns:xm="http://schemas.microsoft.com/office/excel/2006/main">
          <x14:cfRule type="dataBar" id="{BA4721DD-7A31-B841-9798-C2E7EB5330F3}">
            <x14:dataBar minLength="0" maxLength="100" gradient="0">
              <x14:cfvo type="autoMin"/>
              <x14:cfvo type="autoMax"/>
              <x14:negativeFillColor rgb="FFA3FF83"/>
              <x14:axisColor rgb="FF000000"/>
            </x14:dataBar>
          </x14:cfRule>
          <x14:cfRule type="dataBar" id="{320FA86E-AFEC-184B-A911-8484D88B0BB2}">
            <x14:dataBar minLength="0" maxLength="100" gradient="0">
              <x14:cfvo type="autoMin"/>
              <x14:cfvo type="autoMax"/>
              <x14:negativeFillColor rgb="FF00B050"/>
              <x14:axisColor rgb="FF000000"/>
            </x14:dataBar>
          </x14:cfRule>
          <x14:cfRule type="dataBar" id="{F95763DF-4C78-FA4D-86C3-B8E6DC9A0FD4}">
            <x14:dataBar minLength="0" maxLength="100" gradient="0">
              <x14:cfvo type="autoMin"/>
              <x14:cfvo type="autoMax"/>
              <x14:negativeFillColor rgb="FF00FF00"/>
              <x14:axisColor rgb="FF000000"/>
            </x14:dataBar>
          </x14:cfRule>
          <x14:cfRule type="dataBar" id="{B4EAB7F7-9011-4345-B247-C748E18399D6}">
            <x14:dataBar minLength="0" maxLength="100" gradient="0">
              <x14:cfvo type="autoMin"/>
              <x14:cfvo type="autoMax"/>
              <x14:negativeFillColor rgb="FF00FF00"/>
              <x14:axisColor rgb="FF000000"/>
            </x14:dataBar>
          </x14:cfRule>
          <x14:cfRule type="dataBar" id="{E3D4F5BD-F523-C348-A5EF-CA9E341777C2}">
            <x14:dataBar minLength="0" maxLength="100" gradient="0">
              <x14:cfvo type="autoMin"/>
              <x14:cfvo type="autoMax"/>
              <x14:negativeFillColor rgb="FFFF0000"/>
              <x14:axisColor rgb="FF000000"/>
            </x14:dataBar>
          </x14:cfRule>
          <xm:sqref>N1213:N1214</xm:sqref>
        </x14:conditionalFormatting>
        <x14:conditionalFormatting xmlns:xm="http://schemas.microsoft.com/office/excel/2006/main">
          <x14:cfRule type="dataBar" id="{155C3FCB-1D4B-2344-BB7E-A8641875A420}">
            <x14:dataBar minLength="0" maxLength="100" gradient="0">
              <x14:cfvo type="autoMin"/>
              <x14:cfvo type="autoMax"/>
              <x14:negativeFillColor rgb="FFFF0000"/>
              <x14:axisColor rgb="FF000000"/>
            </x14:dataBar>
          </x14:cfRule>
          <x14:cfRule type="dataBar" id="{8D35A51B-2250-E345-9950-F31F9E236C42}">
            <x14:dataBar minLength="0" maxLength="100" gradient="0">
              <x14:cfvo type="autoMin"/>
              <x14:cfvo type="autoMax"/>
              <x14:negativeFillColor rgb="FFA3FF83"/>
              <x14:axisColor rgb="FF000000"/>
            </x14:dataBar>
          </x14:cfRule>
          <x14:cfRule type="dataBar" id="{FC47F958-DE48-BD49-9CF2-D13D2B33866E}">
            <x14:dataBar minLength="0" maxLength="100" gradient="0">
              <x14:cfvo type="autoMin"/>
              <x14:cfvo type="autoMax"/>
              <x14:negativeFillColor rgb="FF00B050"/>
              <x14:axisColor rgb="FF000000"/>
            </x14:dataBar>
          </x14:cfRule>
          <x14:cfRule type="dataBar" id="{A218ED9D-09F1-C947-A250-C0B1DD2A8BED}">
            <x14:dataBar minLength="0" maxLength="100" gradient="0">
              <x14:cfvo type="autoMin"/>
              <x14:cfvo type="autoMax"/>
              <x14:negativeFillColor rgb="FF00FF00"/>
              <x14:axisColor rgb="FF000000"/>
            </x14:dataBar>
          </x14:cfRule>
          <x14:cfRule type="dataBar" id="{2C4095FA-40C4-7E48-B9C9-5C503FB32F23}">
            <x14:dataBar minLength="0" maxLength="100" gradient="0">
              <x14:cfvo type="autoMin"/>
              <x14:cfvo type="autoMax"/>
              <x14:negativeFillColor rgb="FF00FF00"/>
              <x14:axisColor rgb="FF000000"/>
            </x14:dataBar>
          </x14:cfRule>
          <xm:sqref>N1216:N1246</xm:sqref>
        </x14:conditionalFormatting>
        <x14:conditionalFormatting xmlns:xm="http://schemas.microsoft.com/office/excel/2006/main">
          <x14:cfRule type="dataBar" id="{DEEC89F3-56DC-7F44-B568-BCFA7CF89D3F}">
            <x14:dataBar minLength="0" maxLength="100" gradient="0">
              <x14:cfvo type="autoMin"/>
              <x14:cfvo type="autoMax"/>
              <x14:negativeFillColor rgb="FFFF0000"/>
              <x14:axisColor rgb="FF000000"/>
            </x14:dataBar>
          </x14:cfRule>
          <x14:cfRule type="dataBar" id="{0DB9B911-81AA-9343-8619-6E7D8F132133}">
            <x14:dataBar minLength="0" maxLength="100" gradient="0">
              <x14:cfvo type="autoMin"/>
              <x14:cfvo type="autoMax"/>
              <x14:negativeFillColor rgb="FFA3FF83"/>
              <x14:axisColor rgb="FF000000"/>
            </x14:dataBar>
          </x14:cfRule>
          <x14:cfRule type="dataBar" id="{F814E437-1394-BE43-AE8E-AC732EBA4A0D}">
            <x14:dataBar minLength="0" maxLength="100" gradient="0">
              <x14:cfvo type="autoMin"/>
              <x14:cfvo type="autoMax"/>
              <x14:negativeFillColor rgb="FF00B050"/>
              <x14:axisColor rgb="FF000000"/>
            </x14:dataBar>
          </x14:cfRule>
          <x14:cfRule type="dataBar" id="{47F0016F-A576-6849-BAD4-B80D88042C56}">
            <x14:dataBar minLength="0" maxLength="100" gradient="0">
              <x14:cfvo type="autoMin"/>
              <x14:cfvo type="autoMax"/>
              <x14:negativeFillColor rgb="FF00FF00"/>
              <x14:axisColor rgb="FF000000"/>
            </x14:dataBar>
          </x14:cfRule>
          <x14:cfRule type="dataBar" id="{54096517-CC84-6747-BBC8-9CF292B45F9A}">
            <x14:dataBar minLength="0" maxLength="100" gradient="0">
              <x14:cfvo type="autoMin"/>
              <x14:cfvo type="autoMax"/>
              <x14:negativeFillColor rgb="FF00FF00"/>
              <x14:axisColor rgb="FF000000"/>
            </x14:dataBar>
          </x14:cfRule>
          <xm:sqref>N1248:N1278</xm:sqref>
        </x14:conditionalFormatting>
        <x14:conditionalFormatting xmlns:xm="http://schemas.microsoft.com/office/excel/2006/main">
          <x14:cfRule type="dataBar" id="{2E63AF9F-19A0-DE42-B91D-40ACD5353A3E}">
            <x14:dataBar minLength="0" maxLength="100" gradient="0">
              <x14:cfvo type="autoMin"/>
              <x14:cfvo type="autoMax"/>
              <x14:negativeFillColor rgb="FFA3FF83"/>
              <x14:axisColor rgb="FF000000"/>
            </x14:dataBar>
          </x14:cfRule>
          <x14:cfRule type="dataBar" id="{ACF52F8A-6F1D-2949-9C4F-579CACB007CD}">
            <x14:dataBar minLength="0" maxLength="100" gradient="0">
              <x14:cfvo type="autoMin"/>
              <x14:cfvo type="autoMax"/>
              <x14:negativeFillColor rgb="FFFF0000"/>
              <x14:axisColor rgb="FF000000"/>
            </x14:dataBar>
          </x14:cfRule>
          <x14:cfRule type="dataBar" id="{73144C21-1BEC-9C4B-B966-4429A57D52DD}">
            <x14:dataBar minLength="0" maxLength="100" gradient="0">
              <x14:cfvo type="autoMin"/>
              <x14:cfvo type="autoMax"/>
              <x14:negativeFillColor rgb="FF00FF00"/>
              <x14:axisColor rgb="FF000000"/>
            </x14:dataBar>
          </x14:cfRule>
          <x14:cfRule type="dataBar" id="{8B22FCCA-18E0-C942-8F1A-EAE2D848CCAE}">
            <x14:dataBar minLength="0" maxLength="100" gradient="0">
              <x14:cfvo type="autoMin"/>
              <x14:cfvo type="autoMax"/>
              <x14:negativeFillColor rgb="FF00FF00"/>
              <x14:axisColor rgb="FF000000"/>
            </x14:dataBar>
          </x14:cfRule>
          <x14:cfRule type="dataBar" id="{54B5C9C1-5834-EE42-976F-BB6A1F2C5C60}">
            <x14:dataBar minLength="0" maxLength="100" gradient="0">
              <x14:cfvo type="autoMin"/>
              <x14:cfvo type="autoMax"/>
              <x14:negativeFillColor rgb="FF00B050"/>
              <x14:axisColor rgb="FF000000"/>
            </x14:dataBar>
          </x14:cfRule>
          <xm:sqref>N1281:N1472</xm:sqref>
        </x14:conditionalFormatting>
        <x14:conditionalFormatting xmlns:xm="http://schemas.microsoft.com/office/excel/2006/main">
          <x14:cfRule type="dataBar" id="{6E4FD076-D596-214B-B627-415D4E0B815B}">
            <x14:dataBar minLength="0" maxLength="100" gradient="0">
              <x14:cfvo type="autoMin"/>
              <x14:cfvo type="autoMax"/>
              <x14:negativeFillColor rgb="FFFF0000"/>
              <x14:axisColor rgb="FF000000"/>
            </x14:dataBar>
          </x14:cfRule>
          <x14:cfRule type="dataBar" id="{1931D13B-5A94-A946-9DDE-6FFA2A15B525}">
            <x14:dataBar minLength="0" maxLength="100" gradient="0">
              <x14:cfvo type="autoMin"/>
              <x14:cfvo type="autoMax"/>
              <x14:negativeFillColor rgb="FFA3FF83"/>
              <x14:axisColor rgb="FF000000"/>
            </x14:dataBar>
          </x14:cfRule>
          <x14:cfRule type="dataBar" id="{169C2A84-E87C-C741-B941-FC1054FE8A0D}">
            <x14:dataBar minLength="0" maxLength="100" gradient="0">
              <x14:cfvo type="autoMin"/>
              <x14:cfvo type="autoMax"/>
              <x14:negativeFillColor rgb="FF00B050"/>
              <x14:axisColor rgb="FF000000"/>
            </x14:dataBar>
          </x14:cfRule>
          <x14:cfRule type="dataBar" id="{CCCD8952-3B97-2A4C-B914-655D6069DE66}">
            <x14:dataBar minLength="0" maxLength="100" gradient="0">
              <x14:cfvo type="autoMin"/>
              <x14:cfvo type="autoMax"/>
              <x14:negativeFillColor rgb="FF00FF00"/>
              <x14:axisColor rgb="FF000000"/>
            </x14:dataBar>
          </x14:cfRule>
          <x14:cfRule type="dataBar" id="{BEBB2354-FB43-2A49-8173-C007D8FC2352}">
            <x14:dataBar minLength="0" maxLength="100" gradient="0">
              <x14:cfvo type="autoMin"/>
              <x14:cfvo type="autoMax"/>
              <x14:negativeFillColor rgb="FF00FF00"/>
              <x14:axisColor rgb="FF000000"/>
            </x14:dataBar>
          </x14:cfRule>
          <xm:sqref>N1475:N1487</xm:sqref>
        </x14:conditionalFormatting>
        <x14:conditionalFormatting xmlns:xm="http://schemas.microsoft.com/office/excel/2006/main">
          <x14:cfRule type="dataBar" id="{B83F5237-1752-F047-86CE-917CE2B0FCAA}">
            <x14:dataBar minLength="0" maxLength="100" gradient="0">
              <x14:cfvo type="autoMin"/>
              <x14:cfvo type="autoMax"/>
              <x14:negativeFillColor rgb="FFFF0000"/>
              <x14:axisColor rgb="FF000000"/>
            </x14:dataBar>
          </x14:cfRule>
          <x14:cfRule type="dataBar" id="{704F33E1-22D4-594B-94FE-FF8B775FD931}">
            <x14:dataBar minLength="0" maxLength="100" gradient="0">
              <x14:cfvo type="autoMin"/>
              <x14:cfvo type="autoMax"/>
              <x14:negativeFillColor rgb="FFA3FF83"/>
              <x14:axisColor rgb="FF000000"/>
            </x14:dataBar>
          </x14:cfRule>
          <x14:cfRule type="dataBar" id="{8B6FDDD6-19C9-CA4C-B8F4-D9B26A949A90}">
            <x14:dataBar minLength="0" maxLength="100" gradient="0">
              <x14:cfvo type="autoMin"/>
              <x14:cfvo type="autoMax"/>
              <x14:negativeFillColor rgb="FF00B050"/>
              <x14:axisColor rgb="FF000000"/>
            </x14:dataBar>
          </x14:cfRule>
          <x14:cfRule type="dataBar" id="{C21FC9E1-3AE1-D744-88D4-3D4648962E87}">
            <x14:dataBar minLength="0" maxLength="100" gradient="0">
              <x14:cfvo type="autoMin"/>
              <x14:cfvo type="autoMax"/>
              <x14:negativeFillColor rgb="FF00FF00"/>
              <x14:axisColor rgb="FF000000"/>
            </x14:dataBar>
          </x14:cfRule>
          <x14:cfRule type="dataBar" id="{C4C3DF86-790A-2D4D-A8BD-7F7D6F7482F2}">
            <x14:dataBar minLength="0" maxLength="100" gradient="0">
              <x14:cfvo type="autoMin"/>
              <x14:cfvo type="autoMax"/>
              <x14:negativeFillColor rgb="FF00FF00"/>
              <x14:axisColor rgb="FF000000"/>
            </x14:dataBar>
          </x14:cfRule>
          <xm:sqref>N1489:N1520</xm:sqref>
        </x14:conditionalFormatting>
        <x14:conditionalFormatting xmlns:xm="http://schemas.microsoft.com/office/excel/2006/main">
          <x14:cfRule type="dataBar" id="{1D4FE13B-76E4-7842-993D-52443A0E4A1C}">
            <x14:dataBar minLength="0" maxLength="100" gradient="0">
              <x14:cfvo type="autoMin"/>
              <x14:cfvo type="autoMax"/>
              <x14:negativeFillColor rgb="FF00FF00"/>
              <x14:axisColor rgb="FF000000"/>
            </x14:dataBar>
          </x14:cfRule>
          <x14:cfRule type="dataBar" id="{E78CD58E-F3C3-E948-9183-7F6058DF9260}">
            <x14:dataBar minLength="0" maxLength="100" gradient="0">
              <x14:cfvo type="autoMin"/>
              <x14:cfvo type="autoMax"/>
              <x14:negativeFillColor rgb="FFFF0000"/>
              <x14:axisColor rgb="FF000000"/>
            </x14:dataBar>
          </x14:cfRule>
          <x14:cfRule type="dataBar" id="{1B9118E7-F60A-A34C-8B64-5B1B5DFAF881}">
            <x14:dataBar minLength="0" maxLength="100" gradient="0">
              <x14:cfvo type="autoMin"/>
              <x14:cfvo type="autoMax"/>
              <x14:negativeFillColor rgb="FFA3FF83"/>
              <x14:axisColor rgb="FF000000"/>
            </x14:dataBar>
          </x14:cfRule>
          <x14:cfRule type="dataBar" id="{9E80748D-4FFF-8248-8CE0-BF03510AB51D}">
            <x14:dataBar minLength="0" maxLength="100" gradient="0">
              <x14:cfvo type="autoMin"/>
              <x14:cfvo type="autoMax"/>
              <x14:negativeFillColor rgb="FF00B050"/>
              <x14:axisColor rgb="FF000000"/>
            </x14:dataBar>
          </x14:cfRule>
          <x14:cfRule type="dataBar" id="{3A5AB8DD-3F69-D34C-8B9B-3ABCEF0DB02B}">
            <x14:dataBar minLength="0" maxLength="100" gradient="0">
              <x14:cfvo type="autoMin"/>
              <x14:cfvo type="autoMax"/>
              <x14:negativeFillColor rgb="FF00FF00"/>
              <x14:axisColor rgb="FF000000"/>
            </x14:dataBar>
          </x14:cfRule>
          <xm:sqref>N1522:N1551</xm:sqref>
        </x14:conditionalFormatting>
        <x14:conditionalFormatting xmlns:xm="http://schemas.microsoft.com/office/excel/2006/main">
          <x14:cfRule type="dataBar" id="{A3CDA94E-3F05-124D-BD90-C429AE8C14E5}">
            <x14:dataBar minLength="0" maxLength="100" gradient="0">
              <x14:cfvo type="autoMin"/>
              <x14:cfvo type="autoMax"/>
              <x14:negativeFillColor rgb="FF00FF00"/>
              <x14:axisColor rgb="FF000000"/>
            </x14:dataBar>
          </x14:cfRule>
          <x14:cfRule type="dataBar" id="{E9AF43F4-77BA-5F49-B670-A2DA350EB3D4}">
            <x14:dataBar minLength="0" maxLength="100" gradient="0">
              <x14:cfvo type="autoMin"/>
              <x14:cfvo type="autoMax"/>
              <x14:negativeFillColor rgb="FFFF0000"/>
              <x14:axisColor rgb="FF000000"/>
            </x14:dataBar>
          </x14:cfRule>
          <x14:cfRule type="dataBar" id="{3F955550-5053-DF45-B8F1-CEFB8BD82649}">
            <x14:dataBar minLength="0" maxLength="100" gradient="0">
              <x14:cfvo type="autoMin"/>
              <x14:cfvo type="autoMax"/>
              <x14:negativeFillColor rgb="FFA3FF83"/>
              <x14:axisColor rgb="FF000000"/>
            </x14:dataBar>
          </x14:cfRule>
          <x14:cfRule type="dataBar" id="{A1497F9B-D405-BD43-A08E-F028ECF438C2}">
            <x14:dataBar minLength="0" maxLength="100" gradient="0">
              <x14:cfvo type="autoMin"/>
              <x14:cfvo type="autoMax"/>
              <x14:negativeFillColor rgb="FF00B050"/>
              <x14:axisColor rgb="FF000000"/>
            </x14:dataBar>
          </x14:cfRule>
          <x14:cfRule type="dataBar" id="{2E3D6AD6-B0B4-E041-9A81-4C1E712C227A}">
            <x14:dataBar minLength="0" maxLength="100" gradient="0">
              <x14:cfvo type="autoMin"/>
              <x14:cfvo type="autoMax"/>
              <x14:negativeFillColor rgb="FF00FF00"/>
              <x14:axisColor rgb="FF000000"/>
            </x14:dataBar>
          </x14:cfRule>
          <xm:sqref>N1553:N1603</xm:sqref>
        </x14:conditionalFormatting>
        <x14:conditionalFormatting xmlns:xm="http://schemas.microsoft.com/office/excel/2006/main">
          <x14:cfRule type="dataBar" id="{C02A84AD-7DFD-874A-AC22-702E6B87801C}">
            <x14:dataBar minLength="0" maxLength="100" gradient="0">
              <x14:cfvo type="autoMin"/>
              <x14:cfvo type="autoMax"/>
              <x14:negativeFillColor rgb="FF00FF00"/>
              <x14:axisColor rgb="FF000000"/>
            </x14:dataBar>
          </x14:cfRule>
          <x14:cfRule type="dataBar" id="{2521F0E8-0364-234E-B963-A946A91C7EB4}">
            <x14:dataBar minLength="0" maxLength="100" gradient="0">
              <x14:cfvo type="autoMin"/>
              <x14:cfvo type="autoMax"/>
              <x14:negativeFillColor rgb="FFA3FF83"/>
              <x14:axisColor rgb="FF000000"/>
            </x14:dataBar>
          </x14:cfRule>
          <x14:cfRule type="dataBar" id="{79C71EBC-4D1E-E54B-90E4-C1438B64CD5B}">
            <x14:dataBar minLength="0" maxLength="100" gradient="0">
              <x14:cfvo type="autoMin"/>
              <x14:cfvo type="autoMax"/>
              <x14:negativeFillColor rgb="FF00B050"/>
              <x14:axisColor rgb="FF000000"/>
            </x14:dataBar>
          </x14:cfRule>
          <x14:cfRule type="dataBar" id="{AEEFE75E-64B4-0A43-8FF5-22936DEDA53B}">
            <x14:dataBar minLength="0" maxLength="100" gradient="0">
              <x14:cfvo type="autoMin"/>
              <x14:cfvo type="autoMax"/>
              <x14:negativeFillColor rgb="FF00FF00"/>
              <x14:axisColor rgb="FF000000"/>
            </x14:dataBar>
          </x14:cfRule>
          <x14:cfRule type="dataBar" id="{4426E776-A42F-FF43-960A-1ADBAA3FD277}">
            <x14:dataBar minLength="0" maxLength="100" gradient="0">
              <x14:cfvo type="autoMin"/>
              <x14:cfvo type="autoMax"/>
              <x14:negativeFillColor rgb="FFFF0000"/>
              <x14:axisColor rgb="FF000000"/>
            </x14:dataBar>
          </x14:cfRule>
          <xm:sqref>N1606:N1612</xm:sqref>
        </x14:conditionalFormatting>
        <x14:conditionalFormatting xmlns:xm="http://schemas.microsoft.com/office/excel/2006/main">
          <x14:cfRule type="dataBar" id="{0523E75A-FFE6-CB49-9E42-88B8C116D056}">
            <x14:dataBar minLength="0" maxLength="100" gradient="0">
              <x14:cfvo type="autoMin"/>
              <x14:cfvo type="autoMax"/>
              <x14:negativeFillColor rgb="FFFF0000"/>
              <x14:axisColor rgb="FF000000"/>
            </x14:dataBar>
          </x14:cfRule>
          <x14:cfRule type="dataBar" id="{FB10C97B-F7CA-E949-8385-FF2E73DAE48F}">
            <x14:dataBar minLength="0" maxLength="100" gradient="0">
              <x14:cfvo type="autoMin"/>
              <x14:cfvo type="autoMax"/>
              <x14:negativeFillColor rgb="FFA3FF83"/>
              <x14:axisColor rgb="FF000000"/>
            </x14:dataBar>
          </x14:cfRule>
          <x14:cfRule type="dataBar" id="{2CF05558-2CFA-4443-8052-37E23B6DD6A5}">
            <x14:dataBar minLength="0" maxLength="100" gradient="0">
              <x14:cfvo type="autoMin"/>
              <x14:cfvo type="autoMax"/>
              <x14:negativeFillColor rgb="FF00B050"/>
              <x14:axisColor rgb="FF000000"/>
            </x14:dataBar>
          </x14:cfRule>
          <x14:cfRule type="dataBar" id="{D64F221A-FC9B-0841-B8EA-DEB164DB1B05}">
            <x14:dataBar minLength="0" maxLength="100" gradient="0">
              <x14:cfvo type="autoMin"/>
              <x14:cfvo type="autoMax"/>
              <x14:negativeFillColor rgb="FF00FF00"/>
              <x14:axisColor rgb="FF000000"/>
            </x14:dataBar>
          </x14:cfRule>
          <x14:cfRule type="dataBar" id="{CAF7ABFF-DB0D-4243-829C-B6121F184421}">
            <x14:dataBar minLength="0" maxLength="100" gradient="0">
              <x14:cfvo type="autoMin"/>
              <x14:cfvo type="autoMax"/>
              <x14:negativeFillColor rgb="FF00FF00"/>
              <x14:axisColor rgb="FF000000"/>
            </x14:dataBar>
          </x14:cfRule>
          <xm:sqref>N1615:N1618</xm:sqref>
        </x14:conditionalFormatting>
        <x14:conditionalFormatting xmlns:xm="http://schemas.microsoft.com/office/excel/2006/main">
          <x14:cfRule type="dataBar" id="{9EF8548C-F1C5-EA47-B399-82534F593013}">
            <x14:dataBar minLength="0" maxLength="100" gradient="0">
              <x14:cfvo type="autoMin"/>
              <x14:cfvo type="autoMax"/>
              <x14:negativeFillColor rgb="FF00FF00"/>
              <x14:axisColor rgb="FF000000"/>
            </x14:dataBar>
          </x14:cfRule>
          <x14:cfRule type="dataBar" id="{028B2787-3233-9C42-9458-869D7CC56767}">
            <x14:dataBar minLength="0" maxLength="100" gradient="0">
              <x14:cfvo type="autoMin"/>
              <x14:cfvo type="autoMax"/>
              <x14:negativeFillColor rgb="FFFF0000"/>
              <x14:axisColor rgb="FF000000"/>
            </x14:dataBar>
          </x14:cfRule>
          <x14:cfRule type="dataBar" id="{021B1D82-A0AC-A845-B24A-CDEB93768D37}">
            <x14:dataBar minLength="0" maxLength="100" gradient="0">
              <x14:cfvo type="autoMin"/>
              <x14:cfvo type="autoMax"/>
              <x14:negativeFillColor rgb="FFA3FF83"/>
              <x14:axisColor rgb="FF000000"/>
            </x14:dataBar>
          </x14:cfRule>
          <x14:cfRule type="dataBar" id="{983C7006-9001-1F4E-8093-D54D26B70DF3}">
            <x14:dataBar minLength="0" maxLength="100" gradient="0">
              <x14:cfvo type="autoMin"/>
              <x14:cfvo type="autoMax"/>
              <x14:negativeFillColor rgb="FF00B050"/>
              <x14:axisColor rgb="FF000000"/>
            </x14:dataBar>
          </x14:cfRule>
          <x14:cfRule type="dataBar" id="{1943516F-D3CC-E24B-B627-F15D5043F28E}">
            <x14:dataBar minLength="0" maxLength="100" gradient="0">
              <x14:cfvo type="autoMin"/>
              <x14:cfvo type="autoMax"/>
              <x14:negativeFillColor rgb="FF00FF00"/>
              <x14:axisColor rgb="FF000000"/>
            </x14:dataBar>
          </x14:cfRule>
          <xm:sqref>N1620:N1621</xm:sqref>
        </x14:conditionalFormatting>
        <x14:conditionalFormatting xmlns:xm="http://schemas.microsoft.com/office/excel/2006/main">
          <x14:cfRule type="dataBar" id="{9A3A9A60-B6CA-6340-92A6-DE357F60B3BC}">
            <x14:dataBar minLength="0" maxLength="100" gradient="0">
              <x14:cfvo type="autoMin"/>
              <x14:cfvo type="autoMax"/>
              <x14:negativeFillColor rgb="FF00B050"/>
              <x14:axisColor rgb="FF000000"/>
            </x14:dataBar>
          </x14:cfRule>
          <x14:cfRule type="dataBar" id="{EF2DFF6D-4994-3547-8A6D-CE2D34155195}">
            <x14:dataBar minLength="0" maxLength="100" gradient="0">
              <x14:cfvo type="autoMin"/>
              <x14:cfvo type="autoMax"/>
              <x14:negativeFillColor rgb="FFFF0000"/>
              <x14:axisColor rgb="FF000000"/>
            </x14:dataBar>
          </x14:cfRule>
          <x14:cfRule type="dataBar" id="{907AA3BF-169D-5844-BF12-1FCCB6D35D2F}">
            <x14:dataBar minLength="0" maxLength="100" gradient="0">
              <x14:cfvo type="autoMin"/>
              <x14:cfvo type="autoMax"/>
              <x14:negativeFillColor rgb="FFA3FF83"/>
              <x14:axisColor rgb="FF000000"/>
            </x14:dataBar>
          </x14:cfRule>
          <x14:cfRule type="dataBar" id="{45CD6098-DBBD-FD41-A9E5-346B0100FDF1}">
            <x14:dataBar minLength="0" maxLength="100" gradient="0">
              <x14:cfvo type="autoMin"/>
              <x14:cfvo type="autoMax"/>
              <x14:negativeFillColor rgb="FF00FF00"/>
              <x14:axisColor rgb="FF000000"/>
            </x14:dataBar>
          </x14:cfRule>
          <x14:cfRule type="dataBar" id="{A1AD4E9F-ECA1-3042-B886-04DAB488E67F}">
            <x14:dataBar minLength="0" maxLength="100" gradient="0">
              <x14:cfvo type="autoMin"/>
              <x14:cfvo type="autoMax"/>
              <x14:negativeFillColor rgb="FF00FF00"/>
              <x14:axisColor rgb="FF000000"/>
            </x14:dataBar>
          </x14:cfRule>
          <xm:sqref>N1623:N1624</xm:sqref>
        </x14:conditionalFormatting>
        <x14:conditionalFormatting xmlns:xm="http://schemas.microsoft.com/office/excel/2006/main">
          <x14:cfRule type="dataBar" id="{F7D8422D-5057-3447-BC43-E3964CE52A7B}">
            <x14:dataBar minLength="0" maxLength="100" gradient="0">
              <x14:cfvo type="autoMin"/>
              <x14:cfvo type="autoMax"/>
              <x14:negativeFillColor rgb="FFFF0000"/>
              <x14:axisColor rgb="FF000000"/>
            </x14:dataBar>
          </x14:cfRule>
          <x14:cfRule type="dataBar" id="{C6E82FC1-F9EA-1A49-837D-C4C635EA4B30}">
            <x14:dataBar minLength="0" maxLength="100" gradient="0">
              <x14:cfvo type="autoMin"/>
              <x14:cfvo type="autoMax"/>
              <x14:negativeFillColor rgb="FFA3FF83"/>
              <x14:axisColor rgb="FF000000"/>
            </x14:dataBar>
          </x14:cfRule>
          <x14:cfRule type="dataBar" id="{16275B0D-377A-F242-B7EB-FB3441A34363}">
            <x14:dataBar minLength="0" maxLength="100" gradient="0">
              <x14:cfvo type="autoMin"/>
              <x14:cfvo type="autoMax"/>
              <x14:negativeFillColor rgb="FF00B050"/>
              <x14:axisColor rgb="FF000000"/>
            </x14:dataBar>
          </x14:cfRule>
          <x14:cfRule type="dataBar" id="{EEF3CBDA-CC94-0244-8CC3-2F25020D9AFE}">
            <x14:dataBar minLength="0" maxLength="100" gradient="0">
              <x14:cfvo type="autoMin"/>
              <x14:cfvo type="autoMax"/>
              <x14:negativeFillColor rgb="FF00FF00"/>
              <x14:axisColor rgb="FF000000"/>
            </x14:dataBar>
          </x14:cfRule>
          <x14:cfRule type="dataBar" id="{C72502CA-E89A-714D-B0AD-5291CDF24ABA}">
            <x14:dataBar minLength="0" maxLength="100" gradient="0">
              <x14:cfvo type="autoMin"/>
              <x14:cfvo type="autoMax"/>
              <x14:negativeFillColor rgb="FF00FF00"/>
              <x14:axisColor rgb="FF000000"/>
            </x14:dataBar>
          </x14:cfRule>
          <xm:sqref>N1626:N1631</xm:sqref>
        </x14:conditionalFormatting>
        <x14:conditionalFormatting xmlns:xm="http://schemas.microsoft.com/office/excel/2006/main">
          <x14:cfRule type="dataBar" id="{FB465C36-A0BA-DB4C-8CE1-F9937AA644A7}">
            <x14:dataBar minLength="0" maxLength="100" gradient="0">
              <x14:cfvo type="autoMin"/>
              <x14:cfvo type="autoMax"/>
              <x14:negativeFillColor rgb="FFFF0000"/>
              <x14:axisColor rgb="FF000000"/>
            </x14:dataBar>
          </x14:cfRule>
          <x14:cfRule type="dataBar" id="{CC6952B8-291D-C44F-B1DB-F21CC08819DD}">
            <x14:dataBar minLength="0" maxLength="100" gradient="0">
              <x14:cfvo type="autoMin"/>
              <x14:cfvo type="autoMax"/>
              <x14:negativeFillColor rgb="FFA3FF83"/>
              <x14:axisColor rgb="FF000000"/>
            </x14:dataBar>
          </x14:cfRule>
          <x14:cfRule type="dataBar" id="{03E35AE2-19A6-4545-9AB5-81F7F6F295B9}">
            <x14:dataBar minLength="0" maxLength="100" gradient="0">
              <x14:cfvo type="autoMin"/>
              <x14:cfvo type="autoMax"/>
              <x14:negativeFillColor rgb="FF00B050"/>
              <x14:axisColor rgb="FF000000"/>
            </x14:dataBar>
          </x14:cfRule>
          <x14:cfRule type="dataBar" id="{198FF616-0C1E-604A-9A8C-69F39E5EA785}">
            <x14:dataBar minLength="0" maxLength="100" gradient="0">
              <x14:cfvo type="autoMin"/>
              <x14:cfvo type="autoMax"/>
              <x14:negativeFillColor rgb="FF00FF00"/>
              <x14:axisColor rgb="FF000000"/>
            </x14:dataBar>
          </x14:cfRule>
          <x14:cfRule type="dataBar" id="{CCEA7A6D-FD07-9843-94F5-7CC93E7639DB}">
            <x14:dataBar minLength="0" maxLength="100" gradient="0">
              <x14:cfvo type="autoMin"/>
              <x14:cfvo type="autoMax"/>
              <x14:negativeFillColor rgb="FF00FF00"/>
              <x14:axisColor rgb="FF000000"/>
            </x14:dataBar>
          </x14:cfRule>
          <xm:sqref>N1633:N1640</xm:sqref>
        </x14:conditionalFormatting>
        <x14:conditionalFormatting xmlns:xm="http://schemas.microsoft.com/office/excel/2006/main">
          <x14:cfRule type="dataBar" id="{21E928F4-4D07-F849-B987-93BA29FE84F5}">
            <x14:dataBar minLength="0" maxLength="100" gradient="0">
              <x14:cfvo type="autoMin"/>
              <x14:cfvo type="autoMax"/>
              <x14:negativeFillColor rgb="FF00FF00"/>
              <x14:axisColor rgb="FF000000"/>
            </x14:dataBar>
          </x14:cfRule>
          <x14:cfRule type="dataBar" id="{C2FCCE68-0E5F-CB4D-A525-8FB005158EE7}">
            <x14:dataBar minLength="0" maxLength="100" gradient="0">
              <x14:cfvo type="autoMin"/>
              <x14:cfvo type="autoMax"/>
              <x14:negativeFillColor rgb="FFFF0000"/>
              <x14:axisColor rgb="FF000000"/>
            </x14:dataBar>
          </x14:cfRule>
          <x14:cfRule type="dataBar" id="{8B77B09D-8504-EA4F-A1A8-ECAFABB22060}">
            <x14:dataBar minLength="0" maxLength="100" gradient="0">
              <x14:cfvo type="autoMin"/>
              <x14:cfvo type="autoMax"/>
              <x14:negativeFillColor rgb="FFA3FF83"/>
              <x14:axisColor rgb="FF000000"/>
            </x14:dataBar>
          </x14:cfRule>
          <x14:cfRule type="dataBar" id="{8175BBC1-2CA9-FF4A-BD47-3E5D49B8874B}">
            <x14:dataBar minLength="0" maxLength="100" gradient="0">
              <x14:cfvo type="autoMin"/>
              <x14:cfvo type="autoMax"/>
              <x14:negativeFillColor rgb="FF00B050"/>
              <x14:axisColor rgb="FF000000"/>
            </x14:dataBar>
          </x14:cfRule>
          <x14:cfRule type="dataBar" id="{FDC755D1-19A4-3142-B178-41C170B6BAA2}">
            <x14:dataBar minLength="0" maxLength="100" gradient="0">
              <x14:cfvo type="autoMin"/>
              <x14:cfvo type="autoMax"/>
              <x14:negativeFillColor rgb="FF00FF00"/>
              <x14:axisColor rgb="FF000000"/>
            </x14:dataBar>
          </x14:cfRule>
          <xm:sqref>N1643:N1646</xm:sqref>
        </x14:conditionalFormatting>
        <x14:conditionalFormatting xmlns:xm="http://schemas.microsoft.com/office/excel/2006/main">
          <x14:cfRule type="dataBar" id="{96BFA67B-0F51-564B-B4C5-27B529E6D3A0}">
            <x14:dataBar minLength="0" maxLength="100" gradient="0">
              <x14:cfvo type="autoMin"/>
              <x14:cfvo type="autoMax"/>
              <x14:negativeFillColor rgb="FF00FF00"/>
              <x14:axisColor rgb="FF000000"/>
            </x14:dataBar>
          </x14:cfRule>
          <x14:cfRule type="dataBar" id="{FB3E51E3-628F-8B48-9CEF-F32EC89DB099}">
            <x14:dataBar minLength="0" maxLength="100" gradient="0">
              <x14:cfvo type="autoMin"/>
              <x14:cfvo type="autoMax"/>
              <x14:negativeFillColor rgb="FFFF0000"/>
              <x14:axisColor rgb="FF000000"/>
            </x14:dataBar>
          </x14:cfRule>
          <x14:cfRule type="dataBar" id="{B5652B71-5364-0942-9EEB-9AC7EDA4D49D}">
            <x14:dataBar minLength="0" maxLength="100" gradient="0">
              <x14:cfvo type="autoMin"/>
              <x14:cfvo type="autoMax"/>
              <x14:negativeFillColor rgb="FFA3FF83"/>
              <x14:axisColor rgb="FF000000"/>
            </x14:dataBar>
          </x14:cfRule>
          <x14:cfRule type="dataBar" id="{B336801B-FFE1-3E41-ABF8-39187F0017F5}">
            <x14:dataBar minLength="0" maxLength="100" gradient="0">
              <x14:cfvo type="autoMin"/>
              <x14:cfvo type="autoMax"/>
              <x14:negativeFillColor rgb="FF00B050"/>
              <x14:axisColor rgb="FF000000"/>
            </x14:dataBar>
          </x14:cfRule>
          <x14:cfRule type="dataBar" id="{918FEE22-41B4-1D48-857F-28B5F415F890}">
            <x14:dataBar minLength="0" maxLength="100" gradient="0">
              <x14:cfvo type="autoMin"/>
              <x14:cfvo type="autoMax"/>
              <x14:negativeFillColor rgb="FF00FF00"/>
              <x14:axisColor rgb="FF000000"/>
            </x14:dataBar>
          </x14:cfRule>
          <xm:sqref>N1648:N1650</xm:sqref>
        </x14:conditionalFormatting>
        <x14:conditionalFormatting xmlns:xm="http://schemas.microsoft.com/office/excel/2006/main">
          <x14:cfRule type="dataBar" id="{FC18C473-0FC0-5546-9553-B14D10641179}">
            <x14:dataBar minLength="0" maxLength="100" gradient="0">
              <x14:cfvo type="autoMin"/>
              <x14:cfvo type="autoMax"/>
              <x14:negativeFillColor rgb="FF00FF00"/>
              <x14:axisColor rgb="FF000000"/>
            </x14:dataBar>
          </x14:cfRule>
          <x14:cfRule type="dataBar" id="{D3C8F2A0-CEB4-3B42-86E8-FDCE7295DC29}">
            <x14:dataBar minLength="0" maxLength="100" gradient="0">
              <x14:cfvo type="autoMin"/>
              <x14:cfvo type="autoMax"/>
              <x14:negativeFillColor rgb="FFA3FF83"/>
              <x14:axisColor rgb="FF000000"/>
            </x14:dataBar>
          </x14:cfRule>
          <x14:cfRule type="dataBar" id="{525CCF17-D84E-1F4E-983D-03F41775D290}">
            <x14:dataBar minLength="0" maxLength="100" gradient="0">
              <x14:cfvo type="autoMin"/>
              <x14:cfvo type="autoMax"/>
              <x14:negativeFillColor rgb="FF00B050"/>
              <x14:axisColor rgb="FF000000"/>
            </x14:dataBar>
          </x14:cfRule>
          <x14:cfRule type="dataBar" id="{810CDE60-F018-9849-A495-0DA98CA7F0DD}">
            <x14:dataBar minLength="0" maxLength="100" gradient="0">
              <x14:cfvo type="autoMin"/>
              <x14:cfvo type="autoMax"/>
              <x14:negativeFillColor rgb="FF00FF00"/>
              <x14:axisColor rgb="FF000000"/>
            </x14:dataBar>
          </x14:cfRule>
          <x14:cfRule type="dataBar" id="{6614CE96-75FA-6A49-8222-D18A26990E4A}">
            <x14:dataBar minLength="0" maxLength="100" gradient="0">
              <x14:cfvo type="autoMin"/>
              <x14:cfvo type="autoMax"/>
              <x14:negativeFillColor rgb="FFFF0000"/>
              <x14:axisColor rgb="FF000000"/>
            </x14:dataBar>
          </x14:cfRule>
          <xm:sqref>N1652:N1661</xm:sqref>
        </x14:conditionalFormatting>
        <x14:conditionalFormatting xmlns:xm="http://schemas.microsoft.com/office/excel/2006/main">
          <x14:cfRule type="dataBar" id="{647EBC7A-2957-5148-A22B-AFEDB3AE8F05}">
            <x14:dataBar minLength="0" maxLength="100" gradient="0">
              <x14:cfvo type="autoMin"/>
              <x14:cfvo type="autoMax"/>
              <x14:negativeFillColor rgb="FFFF0000"/>
              <x14:axisColor rgb="FF000000"/>
            </x14:dataBar>
          </x14:cfRule>
          <x14:cfRule type="dataBar" id="{451241E3-6525-1E40-BD8A-D0B0A4EC9BA4}">
            <x14:dataBar minLength="0" maxLength="100" gradient="0">
              <x14:cfvo type="autoMin"/>
              <x14:cfvo type="autoMax"/>
              <x14:negativeFillColor rgb="FFA3FF83"/>
              <x14:axisColor rgb="FF000000"/>
            </x14:dataBar>
          </x14:cfRule>
          <x14:cfRule type="dataBar" id="{E6963EA2-996E-D94A-95CF-AB21D9D789F5}">
            <x14:dataBar minLength="0" maxLength="100" gradient="0">
              <x14:cfvo type="autoMin"/>
              <x14:cfvo type="autoMax"/>
              <x14:negativeFillColor rgb="FF00B050"/>
              <x14:axisColor rgb="FF000000"/>
            </x14:dataBar>
          </x14:cfRule>
          <x14:cfRule type="dataBar" id="{7769E349-5C31-F24F-8858-5A3CD98DC932}">
            <x14:dataBar minLength="0" maxLength="100" gradient="0">
              <x14:cfvo type="autoMin"/>
              <x14:cfvo type="autoMax"/>
              <x14:negativeFillColor rgb="FF00FF00"/>
              <x14:axisColor rgb="FF000000"/>
            </x14:dataBar>
          </x14:cfRule>
          <x14:cfRule type="dataBar" id="{EEF2B253-7ADC-454E-B3E8-5C03083F83DA}">
            <x14:dataBar minLength="0" maxLength="100" gradient="0">
              <x14:cfvo type="autoMin"/>
              <x14:cfvo type="autoMax"/>
              <x14:negativeFillColor rgb="FF00FF00"/>
              <x14:axisColor rgb="FF000000"/>
            </x14:dataBar>
          </x14:cfRule>
          <xm:sqref>N1663:N1666</xm:sqref>
        </x14:conditionalFormatting>
        <x14:conditionalFormatting xmlns:xm="http://schemas.microsoft.com/office/excel/2006/main">
          <x14:cfRule type="dataBar" id="{C76E3D5C-70B5-9E4D-B41F-34DED5392486}">
            <x14:dataBar minLength="0" maxLength="100" gradient="0">
              <x14:cfvo type="autoMin"/>
              <x14:cfvo type="autoMax"/>
              <x14:negativeFillColor rgb="FF00FF00"/>
              <x14:axisColor rgb="FF000000"/>
            </x14:dataBar>
          </x14:cfRule>
          <x14:cfRule type="dataBar" id="{07077515-3D4B-D046-BA5E-4A1AEE7FAAD1}">
            <x14:dataBar minLength="0" maxLength="100" gradient="0">
              <x14:cfvo type="autoMin"/>
              <x14:cfvo type="autoMax"/>
              <x14:negativeFillColor rgb="FFA3FF83"/>
              <x14:axisColor rgb="FF000000"/>
            </x14:dataBar>
          </x14:cfRule>
          <x14:cfRule type="dataBar" id="{A38B94CC-4AB1-F24D-A35B-C8BB4017A547}">
            <x14:dataBar minLength="0" maxLength="100" gradient="0">
              <x14:cfvo type="autoMin"/>
              <x14:cfvo type="autoMax"/>
              <x14:negativeFillColor rgb="FF00B050"/>
              <x14:axisColor rgb="FF000000"/>
            </x14:dataBar>
          </x14:cfRule>
          <x14:cfRule type="dataBar" id="{8E509455-A068-CA4F-9FE1-45DE0E03F387}">
            <x14:dataBar minLength="0" maxLength="100" gradient="0">
              <x14:cfvo type="autoMin"/>
              <x14:cfvo type="autoMax"/>
              <x14:negativeFillColor rgb="FF00FF00"/>
              <x14:axisColor rgb="FF000000"/>
            </x14:dataBar>
          </x14:cfRule>
          <x14:cfRule type="dataBar" id="{883EA3C1-70C3-2E46-A059-D1DEA26317DB}">
            <x14:dataBar minLength="0" maxLength="100" gradient="0">
              <x14:cfvo type="autoMin"/>
              <x14:cfvo type="autoMax"/>
              <x14:negativeFillColor rgb="FFFF0000"/>
              <x14:axisColor rgb="FF000000"/>
            </x14:dataBar>
          </x14:cfRule>
          <xm:sqref>N1668:N1701</xm:sqref>
        </x14:conditionalFormatting>
        <x14:conditionalFormatting xmlns:xm="http://schemas.microsoft.com/office/excel/2006/main">
          <x14:cfRule type="dataBar" id="{509E2D93-E399-6649-8181-2FCFE0EC10AB}">
            <x14:dataBar minLength="0" maxLength="100" gradient="0">
              <x14:cfvo type="autoMin"/>
              <x14:cfvo type="autoMax"/>
              <x14:negativeFillColor rgb="FFFF0000"/>
              <x14:axisColor rgb="FF000000"/>
            </x14:dataBar>
          </x14:cfRule>
          <x14:cfRule type="dataBar" id="{F6E8598E-3C4F-1E46-9072-EF4D1D6ACEE7}">
            <x14:dataBar minLength="0" maxLength="100" gradient="0">
              <x14:cfvo type="autoMin"/>
              <x14:cfvo type="autoMax"/>
              <x14:negativeFillColor rgb="FFA3FF83"/>
              <x14:axisColor rgb="FF000000"/>
            </x14:dataBar>
          </x14:cfRule>
          <x14:cfRule type="dataBar" id="{FBAB8145-09C9-744A-B8FD-FA05122F1B87}">
            <x14:dataBar minLength="0" maxLength="100" gradient="0">
              <x14:cfvo type="autoMin"/>
              <x14:cfvo type="autoMax"/>
              <x14:negativeFillColor rgb="FF00B050"/>
              <x14:axisColor rgb="FF000000"/>
            </x14:dataBar>
          </x14:cfRule>
          <x14:cfRule type="dataBar" id="{F6906347-9CB3-604A-AA86-422128A5433D}">
            <x14:dataBar minLength="0" maxLength="100" gradient="0">
              <x14:cfvo type="autoMin"/>
              <x14:cfvo type="autoMax"/>
              <x14:negativeFillColor rgb="FF00FF00"/>
              <x14:axisColor rgb="FF000000"/>
            </x14:dataBar>
          </x14:cfRule>
          <x14:cfRule type="dataBar" id="{038E30E8-033F-E348-85DD-3331D73B78B7}">
            <x14:dataBar minLength="0" maxLength="100" gradient="0">
              <x14:cfvo type="autoMin"/>
              <x14:cfvo type="autoMax"/>
              <x14:negativeFillColor rgb="FF00FF00"/>
              <x14:axisColor rgb="FF000000"/>
            </x14:dataBar>
          </x14:cfRule>
          <xm:sqref>N1703:N1708</xm:sqref>
        </x14:conditionalFormatting>
        <x14:conditionalFormatting xmlns:xm="http://schemas.microsoft.com/office/excel/2006/main">
          <x14:cfRule type="dataBar" id="{EF6C1B85-8F9A-774C-8A66-CF2282F687FE}">
            <x14:dataBar minLength="0" maxLength="100" gradient="0">
              <x14:cfvo type="autoMin"/>
              <x14:cfvo type="autoMax"/>
              <x14:negativeFillColor rgb="FFFF0000"/>
              <x14:axisColor rgb="FF000000"/>
            </x14:dataBar>
          </x14:cfRule>
          <x14:cfRule type="dataBar" id="{3E9E1878-4497-474E-901C-937DB51F73E2}">
            <x14:dataBar minLength="0" maxLength="100" gradient="0">
              <x14:cfvo type="autoMin"/>
              <x14:cfvo type="autoMax"/>
              <x14:negativeFillColor rgb="FFA3FF83"/>
              <x14:axisColor rgb="FF000000"/>
            </x14:dataBar>
          </x14:cfRule>
          <x14:cfRule type="dataBar" id="{7D3CFCDD-3D59-A44C-B944-96531213D943}">
            <x14:dataBar minLength="0" maxLength="100" gradient="0">
              <x14:cfvo type="autoMin"/>
              <x14:cfvo type="autoMax"/>
              <x14:negativeFillColor rgb="FF00B050"/>
              <x14:axisColor rgb="FF000000"/>
            </x14:dataBar>
          </x14:cfRule>
          <x14:cfRule type="dataBar" id="{707EB077-13A1-CC4C-AAA2-35CA439207E8}">
            <x14:dataBar minLength="0" maxLength="100" gradient="0">
              <x14:cfvo type="autoMin"/>
              <x14:cfvo type="autoMax"/>
              <x14:negativeFillColor rgb="FF00FF00"/>
              <x14:axisColor rgb="FF000000"/>
            </x14:dataBar>
          </x14:cfRule>
          <x14:cfRule type="dataBar" id="{8EFF12A7-A08E-9F4F-B465-5EB3C9E90F5D}">
            <x14:dataBar minLength="0" maxLength="100" gradient="0">
              <x14:cfvo type="autoMin"/>
              <x14:cfvo type="autoMax"/>
              <x14:negativeFillColor rgb="FF00FF00"/>
              <x14:axisColor rgb="FF000000"/>
            </x14:dataBar>
          </x14:cfRule>
          <xm:sqref>N1710:N1718</xm:sqref>
        </x14:conditionalFormatting>
        <x14:conditionalFormatting xmlns:xm="http://schemas.microsoft.com/office/excel/2006/main">
          <x14:cfRule type="dataBar" id="{69915E42-1118-F54E-9F4B-B4F85B07603E}">
            <x14:dataBar minLength="0" maxLength="100" gradient="0">
              <x14:cfvo type="autoMin"/>
              <x14:cfvo type="autoMax"/>
              <x14:negativeFillColor rgb="FF00FF00"/>
              <x14:axisColor rgb="FF000000"/>
            </x14:dataBar>
          </x14:cfRule>
          <x14:cfRule type="dataBar" id="{45AF76BD-3448-1946-81E3-2360B93F86E2}">
            <x14:dataBar minLength="0" maxLength="100" gradient="0">
              <x14:cfvo type="autoMin"/>
              <x14:cfvo type="autoMax"/>
              <x14:negativeFillColor rgb="FFFF0000"/>
              <x14:axisColor rgb="FF000000"/>
            </x14:dataBar>
          </x14:cfRule>
          <x14:cfRule type="dataBar" id="{DCCEC2E9-4A62-524C-957B-60939BF6F6F5}">
            <x14:dataBar minLength="0" maxLength="100" gradient="0">
              <x14:cfvo type="autoMin"/>
              <x14:cfvo type="autoMax"/>
              <x14:negativeFillColor rgb="FFA3FF83"/>
              <x14:axisColor rgb="FF000000"/>
            </x14:dataBar>
          </x14:cfRule>
          <x14:cfRule type="dataBar" id="{D1103EA8-0BD0-C841-A184-BCFB509E1C69}">
            <x14:dataBar minLength="0" maxLength="100" gradient="0">
              <x14:cfvo type="autoMin"/>
              <x14:cfvo type="autoMax"/>
              <x14:negativeFillColor rgb="FF00B050"/>
              <x14:axisColor rgb="FF000000"/>
            </x14:dataBar>
          </x14:cfRule>
          <x14:cfRule type="dataBar" id="{91EE9E31-28C0-0748-A469-CD4CBB0E4C5A}">
            <x14:dataBar minLength="0" maxLength="100" gradient="0">
              <x14:cfvo type="autoMin"/>
              <x14:cfvo type="autoMax"/>
              <x14:negativeFillColor rgb="FF00FF00"/>
              <x14:axisColor rgb="FF000000"/>
            </x14:dataBar>
          </x14:cfRule>
          <xm:sqref>N1720:N1723</xm:sqref>
        </x14:conditionalFormatting>
        <x14:conditionalFormatting xmlns:xm="http://schemas.microsoft.com/office/excel/2006/main">
          <x14:cfRule type="dataBar" id="{AF7C3D37-4401-2D4D-849A-43CDED5FC747}">
            <x14:dataBar minLength="0" maxLength="100" gradient="0">
              <x14:cfvo type="autoMin"/>
              <x14:cfvo type="autoMax"/>
              <x14:negativeFillColor rgb="FF00FF00"/>
              <x14:axisColor rgb="FF000000"/>
            </x14:dataBar>
          </x14:cfRule>
          <x14:cfRule type="dataBar" id="{D83664D2-2676-5B44-B9E1-97E85D2FF98B}">
            <x14:dataBar minLength="0" maxLength="100" gradient="0">
              <x14:cfvo type="autoMin"/>
              <x14:cfvo type="autoMax"/>
              <x14:negativeFillColor rgb="FFFF0000"/>
              <x14:axisColor rgb="FF000000"/>
            </x14:dataBar>
          </x14:cfRule>
          <x14:cfRule type="dataBar" id="{D4F2467D-2EFB-E84F-A858-0EA36BCCB703}">
            <x14:dataBar minLength="0" maxLength="100" gradient="0">
              <x14:cfvo type="autoMin"/>
              <x14:cfvo type="autoMax"/>
              <x14:negativeFillColor rgb="FFA3FF83"/>
              <x14:axisColor rgb="FF000000"/>
            </x14:dataBar>
          </x14:cfRule>
          <x14:cfRule type="dataBar" id="{AD95BE61-0E6A-1E4A-BCBC-28FA053ABED6}">
            <x14:dataBar minLength="0" maxLength="100" gradient="0">
              <x14:cfvo type="autoMin"/>
              <x14:cfvo type="autoMax"/>
              <x14:negativeFillColor rgb="FF00B050"/>
              <x14:axisColor rgb="FF000000"/>
            </x14:dataBar>
          </x14:cfRule>
          <x14:cfRule type="dataBar" id="{EEB00889-E74F-8C4B-B64E-C5AA24C95AE1}">
            <x14:dataBar minLength="0" maxLength="100" gradient="0">
              <x14:cfvo type="autoMin"/>
              <x14:cfvo type="autoMax"/>
              <x14:negativeFillColor rgb="FF00FF00"/>
              <x14:axisColor rgb="FF000000"/>
            </x14:dataBar>
          </x14:cfRule>
          <xm:sqref>N1726:N1733</xm:sqref>
        </x14:conditionalFormatting>
        <x14:conditionalFormatting xmlns:xm="http://schemas.microsoft.com/office/excel/2006/main">
          <x14:cfRule type="dataBar" id="{27A665B7-7EB3-9D43-80EA-35A06D1FCCDE}">
            <x14:dataBar minLength="0" maxLength="100" gradient="0">
              <x14:cfvo type="autoMin"/>
              <x14:cfvo type="autoMax"/>
              <x14:negativeFillColor rgb="FF00B050"/>
              <x14:axisColor rgb="FF000000"/>
            </x14:dataBar>
          </x14:cfRule>
          <x14:cfRule type="dataBar" id="{3A8763D6-FE65-6F43-9143-13F616AB8583}">
            <x14:dataBar minLength="0" maxLength="100" gradient="0">
              <x14:cfvo type="autoMin"/>
              <x14:cfvo type="autoMax"/>
              <x14:negativeFillColor rgb="FFA3FF83"/>
              <x14:axisColor rgb="FF000000"/>
            </x14:dataBar>
          </x14:cfRule>
          <x14:cfRule type="dataBar" id="{4C16B1B5-2083-9547-BDF0-D15CD9543CB0}">
            <x14:dataBar minLength="0" maxLength="100" gradient="0">
              <x14:cfvo type="autoMin"/>
              <x14:cfvo type="autoMax"/>
              <x14:negativeFillColor rgb="FFFF0000"/>
              <x14:axisColor rgb="FF000000"/>
            </x14:dataBar>
          </x14:cfRule>
          <x14:cfRule type="dataBar" id="{13C2FF2F-B949-764C-8417-415682C4DE0F}">
            <x14:dataBar minLength="0" maxLength="100" gradient="0">
              <x14:cfvo type="autoMin"/>
              <x14:cfvo type="autoMax"/>
              <x14:negativeFillColor rgb="FF00FF00"/>
              <x14:axisColor rgb="FF000000"/>
            </x14:dataBar>
          </x14:cfRule>
          <x14:cfRule type="dataBar" id="{2D5E0B76-C24E-C047-9551-0276CF4E04E2}">
            <x14:dataBar minLength="0" maxLength="100" gradient="0">
              <x14:cfvo type="autoMin"/>
              <x14:cfvo type="autoMax"/>
              <x14:negativeFillColor rgb="FF00FF00"/>
              <x14:axisColor rgb="FF000000"/>
            </x14:dataBar>
          </x14:cfRule>
          <xm:sqref>N1735:N1747</xm:sqref>
        </x14:conditionalFormatting>
        <x14:conditionalFormatting xmlns:xm="http://schemas.microsoft.com/office/excel/2006/main">
          <x14:cfRule type="dataBar" id="{4F43AABF-4C21-9D40-8EE3-5284EC7C55F7}">
            <x14:dataBar minLength="0" maxLength="100" gradient="0">
              <x14:cfvo type="autoMin"/>
              <x14:cfvo type="autoMax"/>
              <x14:negativeFillColor rgb="FFFF0000"/>
              <x14:axisColor rgb="FF000000"/>
            </x14:dataBar>
          </x14:cfRule>
          <x14:cfRule type="dataBar" id="{A03A5BB5-4EBA-C84C-8AA4-C640698BC493}">
            <x14:dataBar minLength="0" maxLength="100" gradient="0">
              <x14:cfvo type="autoMin"/>
              <x14:cfvo type="autoMax"/>
              <x14:negativeFillColor rgb="FFA3FF83"/>
              <x14:axisColor rgb="FF000000"/>
            </x14:dataBar>
          </x14:cfRule>
          <x14:cfRule type="dataBar" id="{8999F407-B0A0-6E4A-950F-CC6FEBF00D38}">
            <x14:dataBar minLength="0" maxLength="100" gradient="0">
              <x14:cfvo type="autoMin"/>
              <x14:cfvo type="autoMax"/>
              <x14:negativeFillColor rgb="FF00B050"/>
              <x14:axisColor rgb="FF000000"/>
            </x14:dataBar>
          </x14:cfRule>
          <x14:cfRule type="dataBar" id="{D35872BD-96A7-234D-8323-A54FC20E56F8}">
            <x14:dataBar minLength="0" maxLength="100" gradient="0">
              <x14:cfvo type="autoMin"/>
              <x14:cfvo type="autoMax"/>
              <x14:negativeFillColor rgb="FF00FF00"/>
              <x14:axisColor rgb="FF000000"/>
            </x14:dataBar>
          </x14:cfRule>
          <x14:cfRule type="dataBar" id="{C4CF473E-FE28-7340-B078-1B8CD8B80A77}">
            <x14:dataBar minLength="0" maxLength="100" gradient="0">
              <x14:cfvo type="autoMin"/>
              <x14:cfvo type="autoMax"/>
              <x14:negativeFillColor rgb="FF00FF00"/>
              <x14:axisColor rgb="FF000000"/>
            </x14:dataBar>
          </x14:cfRule>
          <xm:sqref>N1749:N1773</xm:sqref>
        </x14:conditionalFormatting>
        <x14:conditionalFormatting xmlns:xm="http://schemas.microsoft.com/office/excel/2006/main">
          <x14:cfRule type="dataBar" id="{81EB010B-8194-6246-A233-6C6B2995CF9E}">
            <x14:dataBar minLength="0" maxLength="100" gradient="0">
              <x14:cfvo type="autoMin"/>
              <x14:cfvo type="autoMax"/>
              <x14:negativeFillColor rgb="FF00FF00"/>
              <x14:axisColor rgb="FF000000"/>
            </x14:dataBar>
          </x14:cfRule>
          <x14:cfRule type="dataBar" id="{6B8E3014-9F1F-5844-8BE9-BE154084D969}">
            <x14:dataBar minLength="0" maxLength="100" gradient="0">
              <x14:cfvo type="autoMin"/>
              <x14:cfvo type="autoMax"/>
              <x14:negativeFillColor rgb="FFFF0000"/>
              <x14:axisColor rgb="FF000000"/>
            </x14:dataBar>
          </x14:cfRule>
          <x14:cfRule type="dataBar" id="{48686E0A-8E57-E54E-B4C2-4AAA8057D54D}">
            <x14:dataBar minLength="0" maxLength="100" gradient="0">
              <x14:cfvo type="autoMin"/>
              <x14:cfvo type="autoMax"/>
              <x14:negativeFillColor rgb="FFA3FF83"/>
              <x14:axisColor rgb="FF000000"/>
            </x14:dataBar>
          </x14:cfRule>
          <x14:cfRule type="dataBar" id="{BDD98879-C6A8-F748-A6A8-6D84EC9EB24A}">
            <x14:dataBar minLength="0" maxLength="100" gradient="0">
              <x14:cfvo type="autoMin"/>
              <x14:cfvo type="autoMax"/>
              <x14:negativeFillColor rgb="FF00B050"/>
              <x14:axisColor rgb="FF000000"/>
            </x14:dataBar>
          </x14:cfRule>
          <x14:cfRule type="dataBar" id="{C678C372-A1E7-4E43-A736-D12299E48C36}">
            <x14:dataBar minLength="0" maxLength="100" gradient="0">
              <x14:cfvo type="autoMin"/>
              <x14:cfvo type="autoMax"/>
              <x14:negativeFillColor rgb="FF00FF00"/>
              <x14:axisColor rgb="FF000000"/>
            </x14:dataBar>
          </x14:cfRule>
          <xm:sqref>N1775:N1777</xm:sqref>
        </x14:conditionalFormatting>
        <x14:conditionalFormatting xmlns:xm="http://schemas.microsoft.com/office/excel/2006/main">
          <x14:cfRule type="dataBar" id="{2B2FFF23-FB0E-9541-9C4D-56A3C4DDA24E}">
            <x14:dataBar minLength="0" maxLength="100" gradient="0">
              <x14:cfvo type="autoMin"/>
              <x14:cfvo type="autoMax"/>
              <x14:negativeFillColor rgb="FF00FF00"/>
              <x14:axisColor rgb="FF000000"/>
            </x14:dataBar>
          </x14:cfRule>
          <x14:cfRule type="dataBar" id="{8F487F4C-F36C-2B4B-988E-93A67CF2ED93}">
            <x14:dataBar minLength="0" maxLength="100" gradient="0">
              <x14:cfvo type="autoMin"/>
              <x14:cfvo type="autoMax"/>
              <x14:negativeFillColor rgb="FFA3FF83"/>
              <x14:axisColor rgb="FF000000"/>
            </x14:dataBar>
          </x14:cfRule>
          <x14:cfRule type="dataBar" id="{ED35D4A1-6EFE-4D4D-8964-4627AA42B652}">
            <x14:dataBar minLength="0" maxLength="100" gradient="0">
              <x14:cfvo type="autoMin"/>
              <x14:cfvo type="autoMax"/>
              <x14:negativeFillColor rgb="FF00B050"/>
              <x14:axisColor rgb="FF000000"/>
            </x14:dataBar>
          </x14:cfRule>
          <x14:cfRule type="dataBar" id="{0C87A343-9429-C64A-A036-708227CA6A99}">
            <x14:dataBar minLength="0" maxLength="100" gradient="0">
              <x14:cfvo type="autoMin"/>
              <x14:cfvo type="autoMax"/>
              <x14:negativeFillColor rgb="FF00FF00"/>
              <x14:axisColor rgb="FF000000"/>
            </x14:dataBar>
          </x14:cfRule>
          <x14:cfRule type="dataBar" id="{872D5971-21A0-0D4B-8541-7C6059DEEE3C}">
            <x14:dataBar minLength="0" maxLength="100" gradient="0">
              <x14:cfvo type="autoMin"/>
              <x14:cfvo type="autoMax"/>
              <x14:negativeFillColor rgb="FFFF0000"/>
              <x14:axisColor rgb="FF000000"/>
            </x14:dataBar>
          </x14:cfRule>
          <xm:sqref>N1779:N1795</xm:sqref>
        </x14:conditionalFormatting>
        <x14:conditionalFormatting xmlns:xm="http://schemas.microsoft.com/office/excel/2006/main">
          <x14:cfRule type="dataBar" id="{E1576E5F-AB0C-704F-AC53-1E0B430C4CAF}">
            <x14:dataBar minLength="0" maxLength="100" gradient="0">
              <x14:cfvo type="autoMin"/>
              <x14:cfvo type="autoMax"/>
              <x14:negativeFillColor rgb="FF00FF00"/>
              <x14:axisColor rgb="FF000000"/>
            </x14:dataBar>
          </x14:cfRule>
          <x14:cfRule type="dataBar" id="{11FB7C09-5941-7744-A087-82836A6CDB85}">
            <x14:dataBar minLength="0" maxLength="100" gradient="0">
              <x14:cfvo type="autoMin"/>
              <x14:cfvo type="autoMax"/>
              <x14:negativeFillColor rgb="FFFF0000"/>
              <x14:axisColor rgb="FF000000"/>
            </x14:dataBar>
          </x14:cfRule>
          <x14:cfRule type="dataBar" id="{01482EFE-5BAE-CB46-B0B1-96AF3DCE9416}">
            <x14:dataBar minLength="0" maxLength="100" gradient="0">
              <x14:cfvo type="autoMin"/>
              <x14:cfvo type="autoMax"/>
              <x14:negativeFillColor rgb="FFA3FF83"/>
              <x14:axisColor rgb="FF000000"/>
            </x14:dataBar>
          </x14:cfRule>
          <x14:cfRule type="dataBar" id="{7E624436-09D1-AE41-BB8A-739E9194BE4C}">
            <x14:dataBar minLength="0" maxLength="100" gradient="0">
              <x14:cfvo type="autoMin"/>
              <x14:cfvo type="autoMax"/>
              <x14:negativeFillColor rgb="FF00B050"/>
              <x14:axisColor rgb="FF000000"/>
            </x14:dataBar>
          </x14:cfRule>
          <x14:cfRule type="dataBar" id="{2CD013AC-74DD-CA4B-A1C2-AD94A5FF9EBF}">
            <x14:dataBar minLength="0" maxLength="100" gradient="0">
              <x14:cfvo type="autoMin"/>
              <x14:cfvo type="autoMax"/>
              <x14:negativeFillColor rgb="FF00FF00"/>
              <x14:axisColor rgb="FF000000"/>
            </x14:dataBar>
          </x14:cfRule>
          <xm:sqref>N1797:N1803</xm:sqref>
        </x14:conditionalFormatting>
        <x14:conditionalFormatting xmlns:xm="http://schemas.microsoft.com/office/excel/2006/main">
          <x14:cfRule type="dataBar" id="{6374AC1F-59D8-A744-BA15-24B5C8169594}">
            <x14:dataBar minLength="0" maxLength="100" gradient="0">
              <x14:cfvo type="autoMin"/>
              <x14:cfvo type="autoMax"/>
              <x14:negativeFillColor rgb="FF00B050"/>
              <x14:axisColor rgb="FF000000"/>
            </x14:dataBar>
          </x14:cfRule>
          <x14:cfRule type="dataBar" id="{26E4D75D-9F53-224F-B13C-1C51D130057E}">
            <x14:dataBar minLength="0" maxLength="100" gradient="0">
              <x14:cfvo type="autoMin"/>
              <x14:cfvo type="autoMax"/>
              <x14:negativeFillColor rgb="FFFF0000"/>
              <x14:axisColor rgb="FF000000"/>
            </x14:dataBar>
          </x14:cfRule>
          <x14:cfRule type="dataBar" id="{8559FB92-052D-E540-A8AA-E8AD8D7E0536}">
            <x14:dataBar minLength="0" maxLength="100" gradient="0">
              <x14:cfvo type="autoMin"/>
              <x14:cfvo type="autoMax"/>
              <x14:negativeFillColor rgb="FFA3FF83"/>
              <x14:axisColor rgb="FF000000"/>
            </x14:dataBar>
          </x14:cfRule>
          <x14:cfRule type="dataBar" id="{ED1CA28E-F9FF-E447-9763-7EA16AE6CEF2}">
            <x14:dataBar minLength="0" maxLength="100" gradient="0">
              <x14:cfvo type="autoMin"/>
              <x14:cfvo type="autoMax"/>
              <x14:negativeFillColor rgb="FF00FF00"/>
              <x14:axisColor rgb="FF000000"/>
            </x14:dataBar>
          </x14:cfRule>
          <x14:cfRule type="dataBar" id="{0B880EA9-2462-CA44-B59A-E942C76134F8}">
            <x14:dataBar minLength="0" maxLength="100" gradient="0">
              <x14:cfvo type="autoMin"/>
              <x14:cfvo type="autoMax"/>
              <x14:negativeFillColor rgb="FF00FF00"/>
              <x14:axisColor rgb="FF000000"/>
            </x14:dataBar>
          </x14:cfRule>
          <xm:sqref>N1805:N1812</xm:sqref>
        </x14:conditionalFormatting>
        <x14:conditionalFormatting xmlns:xm="http://schemas.microsoft.com/office/excel/2006/main">
          <x14:cfRule type="dataBar" id="{CE612DEF-65AA-A045-9997-916E19A1DA60}">
            <x14:dataBar minLength="0" maxLength="100" gradient="0">
              <x14:cfvo type="autoMin"/>
              <x14:cfvo type="autoMax"/>
              <x14:negativeFillColor rgb="FFFF0000"/>
              <x14:axisColor rgb="FF000000"/>
            </x14:dataBar>
          </x14:cfRule>
          <x14:cfRule type="dataBar" id="{58056036-E771-354F-B984-F40A4FE4AB0D}">
            <x14:dataBar minLength="0" maxLength="100" gradient="0">
              <x14:cfvo type="autoMin"/>
              <x14:cfvo type="autoMax"/>
              <x14:negativeFillColor rgb="FFA3FF83"/>
              <x14:axisColor rgb="FF000000"/>
            </x14:dataBar>
          </x14:cfRule>
          <x14:cfRule type="dataBar" id="{C560D263-0B57-9945-B680-53D680942852}">
            <x14:dataBar minLength="0" maxLength="100" gradient="0">
              <x14:cfvo type="autoMin"/>
              <x14:cfvo type="autoMax"/>
              <x14:negativeFillColor rgb="FF00B050"/>
              <x14:axisColor rgb="FF000000"/>
            </x14:dataBar>
          </x14:cfRule>
          <x14:cfRule type="dataBar" id="{07FCB20A-76D5-DF4B-A76B-B57BE4873D57}">
            <x14:dataBar minLength="0" maxLength="100" gradient="0">
              <x14:cfvo type="autoMin"/>
              <x14:cfvo type="autoMax"/>
              <x14:negativeFillColor rgb="FF00FF00"/>
              <x14:axisColor rgb="FF000000"/>
            </x14:dataBar>
          </x14:cfRule>
          <x14:cfRule type="dataBar" id="{C8B28B50-58F6-0741-A4F1-9381C889EDAD}">
            <x14:dataBar minLength="0" maxLength="100" gradient="0">
              <x14:cfvo type="autoMin"/>
              <x14:cfvo type="autoMax"/>
              <x14:negativeFillColor rgb="FF00FF00"/>
              <x14:axisColor rgb="FF000000"/>
            </x14:dataBar>
          </x14:cfRule>
          <xm:sqref>N1814:N1826</xm:sqref>
        </x14:conditionalFormatting>
        <x14:conditionalFormatting xmlns:xm="http://schemas.microsoft.com/office/excel/2006/main">
          <x14:cfRule type="dataBar" id="{823C4D49-B69F-714A-8134-5B3EF3149803}">
            <x14:dataBar minLength="0" maxLength="100" gradient="0">
              <x14:cfvo type="autoMin"/>
              <x14:cfvo type="autoMax"/>
              <x14:negativeFillColor rgb="FF00FF00"/>
              <x14:axisColor rgb="FF000000"/>
            </x14:dataBar>
          </x14:cfRule>
          <x14:cfRule type="dataBar" id="{E64C4DAF-EEBB-9D41-AA0A-82272D9B73AD}">
            <x14:dataBar minLength="0" maxLength="100" gradient="0">
              <x14:cfvo type="autoMin"/>
              <x14:cfvo type="autoMax"/>
              <x14:negativeFillColor rgb="FFFF0000"/>
              <x14:axisColor rgb="FF000000"/>
            </x14:dataBar>
          </x14:cfRule>
          <x14:cfRule type="dataBar" id="{61BEC47D-CDA4-4C4A-889F-EAB553513428}">
            <x14:dataBar minLength="0" maxLength="100" gradient="0">
              <x14:cfvo type="autoMin"/>
              <x14:cfvo type="autoMax"/>
              <x14:negativeFillColor rgb="FFA3FF83"/>
              <x14:axisColor rgb="FF000000"/>
            </x14:dataBar>
          </x14:cfRule>
          <x14:cfRule type="dataBar" id="{A58AB1C6-8E7C-414A-BB7E-0314DEEBB808}">
            <x14:dataBar minLength="0" maxLength="100" gradient="0">
              <x14:cfvo type="autoMin"/>
              <x14:cfvo type="autoMax"/>
              <x14:negativeFillColor rgb="FF00B050"/>
              <x14:axisColor rgb="FF000000"/>
            </x14:dataBar>
          </x14:cfRule>
          <x14:cfRule type="dataBar" id="{7D32E680-DC66-5D47-B402-17F879316806}">
            <x14:dataBar minLength="0" maxLength="100" gradient="0">
              <x14:cfvo type="autoMin"/>
              <x14:cfvo type="autoMax"/>
              <x14:negativeFillColor rgb="FF00FF00"/>
              <x14:axisColor rgb="FF000000"/>
            </x14:dataBar>
          </x14:cfRule>
          <xm:sqref>N1828:N1852</xm:sqref>
        </x14:conditionalFormatting>
        <x14:conditionalFormatting xmlns:xm="http://schemas.microsoft.com/office/excel/2006/main">
          <x14:cfRule type="dataBar" id="{B6E06655-8E56-7C4D-A941-F5FBFBC2215B}">
            <x14:dataBar minLength="0" maxLength="100" gradient="0">
              <x14:cfvo type="autoMin"/>
              <x14:cfvo type="autoMax"/>
              <x14:negativeFillColor rgb="FF00FF00"/>
              <x14:axisColor rgb="FF000000"/>
            </x14:dataBar>
          </x14:cfRule>
          <x14:cfRule type="dataBar" id="{B8F5CAEB-5E48-6E4C-925C-FE3E2E0BFADD}">
            <x14:dataBar minLength="0" maxLength="100" gradient="0">
              <x14:cfvo type="autoMin"/>
              <x14:cfvo type="autoMax"/>
              <x14:negativeFillColor rgb="FFFF0000"/>
              <x14:axisColor rgb="FF000000"/>
            </x14:dataBar>
          </x14:cfRule>
          <x14:cfRule type="dataBar" id="{65CF1949-8C36-A84E-8759-B96863AA3FBB}">
            <x14:dataBar minLength="0" maxLength="100" gradient="0">
              <x14:cfvo type="autoMin"/>
              <x14:cfvo type="autoMax"/>
              <x14:negativeFillColor rgb="FFA3FF83"/>
              <x14:axisColor rgb="FF000000"/>
            </x14:dataBar>
          </x14:cfRule>
          <x14:cfRule type="dataBar" id="{E4116788-FE6B-294D-9D93-3298B2A945BB}">
            <x14:dataBar minLength="0" maxLength="100" gradient="0">
              <x14:cfvo type="autoMin"/>
              <x14:cfvo type="autoMax"/>
              <x14:negativeFillColor rgb="FF00B050"/>
              <x14:axisColor rgb="FF000000"/>
            </x14:dataBar>
          </x14:cfRule>
          <x14:cfRule type="dataBar" id="{3622C991-7A3A-A547-8B72-A17762EA3A14}">
            <x14:dataBar minLength="0" maxLength="100" gradient="0">
              <x14:cfvo type="autoMin"/>
              <x14:cfvo type="autoMax"/>
              <x14:negativeFillColor rgb="FF00FF00"/>
              <x14:axisColor rgb="FF000000"/>
            </x14:dataBar>
          </x14:cfRule>
          <xm:sqref>N1854:N1856</xm:sqref>
        </x14:conditionalFormatting>
        <x14:conditionalFormatting xmlns:xm="http://schemas.microsoft.com/office/excel/2006/main">
          <x14:cfRule type="dataBar" id="{8623D5A1-ACFE-5740-9E87-9E699CB7D4A5}">
            <x14:dataBar minLength="0" maxLength="100" gradient="0">
              <x14:cfvo type="autoMin"/>
              <x14:cfvo type="autoMax"/>
              <x14:negativeFillColor rgb="FFFF0000"/>
              <x14:axisColor rgb="FF000000"/>
            </x14:dataBar>
          </x14:cfRule>
          <x14:cfRule type="dataBar" id="{059713D5-17E6-C647-9B9A-31F7418D5D2B}">
            <x14:dataBar minLength="0" maxLength="100" gradient="0">
              <x14:cfvo type="autoMin"/>
              <x14:cfvo type="autoMax"/>
              <x14:negativeFillColor rgb="FFA3FF83"/>
              <x14:axisColor rgb="FF000000"/>
            </x14:dataBar>
          </x14:cfRule>
          <x14:cfRule type="dataBar" id="{DF9AFFA5-229B-8540-A878-020FC6D267B9}">
            <x14:dataBar minLength="0" maxLength="100" gradient="0">
              <x14:cfvo type="autoMin"/>
              <x14:cfvo type="autoMax"/>
              <x14:negativeFillColor rgb="FF00B050"/>
              <x14:axisColor rgb="FF000000"/>
            </x14:dataBar>
          </x14:cfRule>
          <x14:cfRule type="dataBar" id="{10753833-1253-E049-94D0-E71FA6C8417D}">
            <x14:dataBar minLength="0" maxLength="100" gradient="0">
              <x14:cfvo type="autoMin"/>
              <x14:cfvo type="autoMax"/>
              <x14:negativeFillColor rgb="FF00FF00"/>
              <x14:axisColor rgb="FF000000"/>
            </x14:dataBar>
          </x14:cfRule>
          <x14:cfRule type="dataBar" id="{BF3746D0-EA52-7A47-98B4-E2D04917E96C}">
            <x14:dataBar minLength="0" maxLength="100" gradient="0">
              <x14:cfvo type="autoMin"/>
              <x14:cfvo type="autoMax"/>
              <x14:negativeFillColor rgb="FF00FF00"/>
              <x14:axisColor rgb="FF000000"/>
            </x14:dataBar>
          </x14:cfRule>
          <xm:sqref>N1858:N1874</xm:sqref>
        </x14:conditionalFormatting>
        <x14:conditionalFormatting xmlns:xm="http://schemas.microsoft.com/office/excel/2006/main">
          <x14:cfRule type="dataBar" id="{D7DBFEE6-77CA-E042-A0F2-9DD08CBC9AD5}">
            <x14:dataBar minLength="0" maxLength="100" gradient="0">
              <x14:cfvo type="autoMin"/>
              <x14:cfvo type="autoMax"/>
              <x14:negativeFillColor rgb="FFFF0000"/>
              <x14:axisColor rgb="FF000000"/>
            </x14:dataBar>
          </x14:cfRule>
          <x14:cfRule type="dataBar" id="{2A440EA2-12A9-344E-B788-BE52E0CFBC55}">
            <x14:dataBar minLength="0" maxLength="100" gradient="0">
              <x14:cfvo type="autoMin"/>
              <x14:cfvo type="autoMax"/>
              <x14:negativeFillColor rgb="FFA3FF83"/>
              <x14:axisColor rgb="FF000000"/>
            </x14:dataBar>
          </x14:cfRule>
          <x14:cfRule type="dataBar" id="{750C12E0-06AB-9A41-8A6A-28ED131CC7BB}">
            <x14:dataBar minLength="0" maxLength="100" gradient="0">
              <x14:cfvo type="autoMin"/>
              <x14:cfvo type="autoMax"/>
              <x14:negativeFillColor rgb="FF00B050"/>
              <x14:axisColor rgb="FF000000"/>
            </x14:dataBar>
          </x14:cfRule>
          <x14:cfRule type="dataBar" id="{7D278CC5-A34B-4D4B-BCCD-433E6B256721}">
            <x14:dataBar minLength="0" maxLength="100" gradient="0">
              <x14:cfvo type="autoMin"/>
              <x14:cfvo type="autoMax"/>
              <x14:negativeFillColor rgb="FF00FF00"/>
              <x14:axisColor rgb="FF000000"/>
            </x14:dataBar>
          </x14:cfRule>
          <x14:cfRule type="dataBar" id="{2D0D98B9-E99E-9942-8881-5A9A70D77473}">
            <x14:dataBar minLength="0" maxLength="100" gradient="0">
              <x14:cfvo type="autoMin"/>
              <x14:cfvo type="autoMax"/>
              <x14:negativeFillColor rgb="FF00FF00"/>
              <x14:axisColor rgb="FF000000"/>
            </x14:dataBar>
          </x14:cfRule>
          <xm:sqref>N1876:N1878</xm:sqref>
        </x14:conditionalFormatting>
        <x14:conditionalFormatting xmlns:xm="http://schemas.microsoft.com/office/excel/2006/main">
          <x14:cfRule type="dataBar" id="{1D4DE138-F8D3-B841-BA29-D300988536F5}">
            <x14:dataBar minLength="0" maxLength="100" gradient="0">
              <x14:cfvo type="autoMin"/>
              <x14:cfvo type="autoMax"/>
              <x14:negativeFillColor rgb="FFFF0000"/>
              <x14:axisColor rgb="FF000000"/>
            </x14:dataBar>
          </x14:cfRule>
          <x14:cfRule type="dataBar" id="{68D04E26-6821-064E-9DBA-1DFB11F9CDAB}">
            <x14:dataBar minLength="0" maxLength="100" gradient="0">
              <x14:cfvo type="autoMin"/>
              <x14:cfvo type="autoMax"/>
              <x14:negativeFillColor rgb="FFA3FF83"/>
              <x14:axisColor rgb="FF000000"/>
            </x14:dataBar>
          </x14:cfRule>
          <x14:cfRule type="dataBar" id="{97D85F29-E751-3D4A-B029-B9A508A20F00}">
            <x14:dataBar minLength="0" maxLength="100" gradient="0">
              <x14:cfvo type="autoMin"/>
              <x14:cfvo type="autoMax"/>
              <x14:negativeFillColor rgb="FF00B050"/>
              <x14:axisColor rgb="FF000000"/>
            </x14:dataBar>
          </x14:cfRule>
          <x14:cfRule type="dataBar" id="{52311F48-6ACA-2D44-8716-ADB5CE0BB0FE}">
            <x14:dataBar minLength="0" maxLength="100" gradient="0">
              <x14:cfvo type="autoMin"/>
              <x14:cfvo type="autoMax"/>
              <x14:negativeFillColor rgb="FF00FF00"/>
              <x14:axisColor rgb="FF000000"/>
            </x14:dataBar>
          </x14:cfRule>
          <x14:cfRule type="dataBar" id="{89305878-9762-1D47-B93D-1553615AF79D}">
            <x14:dataBar minLength="0" maxLength="100" gradient="0">
              <x14:cfvo type="autoMin"/>
              <x14:cfvo type="autoMax"/>
              <x14:negativeFillColor rgb="FF00FF00"/>
              <x14:axisColor rgb="FF000000"/>
            </x14:dataBar>
          </x14:cfRule>
          <xm:sqref>N1880:N1887</xm:sqref>
        </x14:conditionalFormatting>
        <x14:conditionalFormatting xmlns:xm="http://schemas.microsoft.com/office/excel/2006/main">
          <x14:cfRule type="dataBar" id="{A885BF8B-4547-1343-8DE5-7B1B8CB8F4AB}">
            <x14:dataBar minLength="0" maxLength="100" gradient="0">
              <x14:cfvo type="autoMin"/>
              <x14:cfvo type="autoMax"/>
              <x14:negativeFillColor rgb="FFFF0000"/>
              <x14:axisColor rgb="FF000000"/>
            </x14:dataBar>
          </x14:cfRule>
          <x14:cfRule type="dataBar" id="{5CA4B7FB-85AD-0B45-A758-B27039846F75}">
            <x14:dataBar minLength="0" maxLength="100" gradient="0">
              <x14:cfvo type="autoMin"/>
              <x14:cfvo type="autoMax"/>
              <x14:negativeFillColor rgb="FFA3FF83"/>
              <x14:axisColor rgb="FF000000"/>
            </x14:dataBar>
          </x14:cfRule>
          <x14:cfRule type="dataBar" id="{29E95CEB-6C4C-9447-B21F-618177F032BF}">
            <x14:dataBar minLength="0" maxLength="100" gradient="0">
              <x14:cfvo type="autoMin"/>
              <x14:cfvo type="autoMax"/>
              <x14:negativeFillColor rgb="FF00B050"/>
              <x14:axisColor rgb="FF000000"/>
            </x14:dataBar>
          </x14:cfRule>
          <x14:cfRule type="dataBar" id="{6DEC9DC0-459C-7C49-9D98-C542C58E84CA}">
            <x14:dataBar minLength="0" maxLength="100" gradient="0">
              <x14:cfvo type="autoMin"/>
              <x14:cfvo type="autoMax"/>
              <x14:negativeFillColor rgb="FF00FF00"/>
              <x14:axisColor rgb="FF000000"/>
            </x14:dataBar>
          </x14:cfRule>
          <x14:cfRule type="dataBar" id="{7F656512-42AE-D042-906B-EE19F69CD14B}">
            <x14:dataBar minLength="0" maxLength="100" gradient="0">
              <x14:cfvo type="autoMin"/>
              <x14:cfvo type="autoMax"/>
              <x14:negativeFillColor rgb="FF00FF00"/>
              <x14:axisColor rgb="FF000000"/>
            </x14:dataBar>
          </x14:cfRule>
          <xm:sqref>N1889:N1893</xm:sqref>
        </x14:conditionalFormatting>
        <x14:conditionalFormatting xmlns:xm="http://schemas.microsoft.com/office/excel/2006/main">
          <x14:cfRule type="dataBar" id="{C5F9BF40-16D0-E142-9EE2-203B85FBDC86}">
            <x14:dataBar minLength="0" maxLength="100" gradient="0">
              <x14:cfvo type="autoMin"/>
              <x14:cfvo type="autoMax"/>
              <x14:negativeFillColor rgb="FFFF0000"/>
              <x14:axisColor rgb="FF000000"/>
            </x14:dataBar>
          </x14:cfRule>
          <x14:cfRule type="dataBar" id="{BB46BA12-33C5-6245-AE13-E2D63872065B}">
            <x14:dataBar minLength="0" maxLength="100" gradient="0">
              <x14:cfvo type="autoMin"/>
              <x14:cfvo type="autoMax"/>
              <x14:negativeFillColor rgb="FFA3FF83"/>
              <x14:axisColor rgb="FF000000"/>
            </x14:dataBar>
          </x14:cfRule>
          <x14:cfRule type="dataBar" id="{9018948C-3FEA-6342-9D6A-65DE48F0FFB2}">
            <x14:dataBar minLength="0" maxLength="100" gradient="0">
              <x14:cfvo type="autoMin"/>
              <x14:cfvo type="autoMax"/>
              <x14:negativeFillColor rgb="FF00B050"/>
              <x14:axisColor rgb="FF000000"/>
            </x14:dataBar>
          </x14:cfRule>
          <x14:cfRule type="dataBar" id="{0EC94D4F-9B81-7449-AAC9-470194F71686}">
            <x14:dataBar minLength="0" maxLength="100" gradient="0">
              <x14:cfvo type="autoMin"/>
              <x14:cfvo type="autoMax"/>
              <x14:negativeFillColor rgb="FF00FF00"/>
              <x14:axisColor rgb="FF000000"/>
            </x14:dataBar>
          </x14:cfRule>
          <x14:cfRule type="dataBar" id="{FBAE0894-A3DF-EF4F-BE7A-FDD158631A54}">
            <x14:dataBar minLength="0" maxLength="100" gradient="0">
              <x14:cfvo type="autoMin"/>
              <x14:cfvo type="autoMax"/>
              <x14:negativeFillColor rgb="FF00FF00"/>
              <x14:axisColor rgb="FF000000"/>
            </x14:dataBar>
          </x14:cfRule>
          <xm:sqref>N1895:N1918</xm:sqref>
        </x14:conditionalFormatting>
        <x14:conditionalFormatting xmlns:xm="http://schemas.microsoft.com/office/excel/2006/main">
          <x14:cfRule type="dataBar" id="{170E3AB9-84C1-D444-9CC1-C063ABEA1871}">
            <x14:dataBar minLength="0" maxLength="100" gradient="0">
              <x14:cfvo type="autoMin"/>
              <x14:cfvo type="autoMax"/>
              <x14:negativeFillColor rgb="FFFF0000"/>
              <x14:axisColor rgb="FF000000"/>
            </x14:dataBar>
          </x14:cfRule>
          <x14:cfRule type="dataBar" id="{58AD1E9E-2BDD-3A45-963D-4B572AD1B2C5}">
            <x14:dataBar minLength="0" maxLength="100" gradient="0">
              <x14:cfvo type="autoMin"/>
              <x14:cfvo type="autoMax"/>
              <x14:negativeFillColor rgb="FFA3FF83"/>
              <x14:axisColor rgb="FF000000"/>
            </x14:dataBar>
          </x14:cfRule>
          <x14:cfRule type="dataBar" id="{B22F38F9-3A48-E649-A499-7BFB127F790A}">
            <x14:dataBar minLength="0" maxLength="100" gradient="0">
              <x14:cfvo type="autoMin"/>
              <x14:cfvo type="autoMax"/>
              <x14:negativeFillColor rgb="FF00B050"/>
              <x14:axisColor rgb="FF000000"/>
            </x14:dataBar>
          </x14:cfRule>
          <x14:cfRule type="dataBar" id="{566964B8-CB15-8A4C-9B13-497EEF6BEC62}">
            <x14:dataBar minLength="0" maxLength="100" gradient="0">
              <x14:cfvo type="autoMin"/>
              <x14:cfvo type="autoMax"/>
              <x14:negativeFillColor rgb="FF00FF00"/>
              <x14:axisColor rgb="FF000000"/>
            </x14:dataBar>
          </x14:cfRule>
          <x14:cfRule type="dataBar" id="{E5925955-FD03-914C-89DA-499FD99FE8DB}">
            <x14:dataBar minLength="0" maxLength="100" gradient="0">
              <x14:cfvo type="autoMin"/>
              <x14:cfvo type="autoMax"/>
              <x14:negativeFillColor rgb="FF00FF00"/>
              <x14:axisColor rgb="FF000000"/>
            </x14:dataBar>
          </x14:cfRule>
          <xm:sqref>N1920:N1922</xm:sqref>
        </x14:conditionalFormatting>
        <x14:conditionalFormatting xmlns:xm="http://schemas.microsoft.com/office/excel/2006/main">
          <x14:cfRule type="dataBar" id="{67FC4DD0-BCAD-DF40-9629-C51FF638E394}">
            <x14:dataBar minLength="0" maxLength="100" gradient="0">
              <x14:cfvo type="autoMin"/>
              <x14:cfvo type="autoMax"/>
              <x14:negativeFillColor rgb="FFFF0000"/>
              <x14:axisColor rgb="FF000000"/>
            </x14:dataBar>
          </x14:cfRule>
          <x14:cfRule type="dataBar" id="{445726AD-57CF-CB44-B338-CBFAF175E374}">
            <x14:dataBar minLength="0" maxLength="100" gradient="0">
              <x14:cfvo type="autoMin"/>
              <x14:cfvo type="autoMax"/>
              <x14:negativeFillColor rgb="FFA3FF83"/>
              <x14:axisColor rgb="FF000000"/>
            </x14:dataBar>
          </x14:cfRule>
          <x14:cfRule type="dataBar" id="{57E797EB-BFCB-FA48-9838-645445379231}">
            <x14:dataBar minLength="0" maxLength="100" gradient="0">
              <x14:cfvo type="autoMin"/>
              <x14:cfvo type="autoMax"/>
              <x14:negativeFillColor rgb="FF00B050"/>
              <x14:axisColor rgb="FF000000"/>
            </x14:dataBar>
          </x14:cfRule>
          <x14:cfRule type="dataBar" id="{EC0B9D05-9270-5049-87B5-7ABF02055DD9}">
            <x14:dataBar minLength="0" maxLength="100" gradient="0">
              <x14:cfvo type="autoMin"/>
              <x14:cfvo type="autoMax"/>
              <x14:negativeFillColor rgb="FF00FF00"/>
              <x14:axisColor rgb="FF000000"/>
            </x14:dataBar>
          </x14:cfRule>
          <x14:cfRule type="dataBar" id="{79A736C9-4627-E548-9DC9-9F2FE18B1E1F}">
            <x14:dataBar minLength="0" maxLength="100" gradient="0">
              <x14:cfvo type="autoMin"/>
              <x14:cfvo type="autoMax"/>
              <x14:negativeFillColor rgb="FF00FF00"/>
              <x14:axisColor rgb="FF000000"/>
            </x14:dataBar>
          </x14:cfRule>
          <xm:sqref>N1924:N1940</xm:sqref>
        </x14:conditionalFormatting>
        <x14:conditionalFormatting xmlns:xm="http://schemas.microsoft.com/office/excel/2006/main">
          <x14:cfRule type="dataBar" id="{1194D932-59CD-4442-B476-A4F9C0807BC3}">
            <x14:dataBar minLength="0" maxLength="100" gradient="0">
              <x14:cfvo type="autoMin"/>
              <x14:cfvo type="autoMax"/>
              <x14:negativeFillColor rgb="FFFF0000"/>
              <x14:axisColor rgb="FF000000"/>
            </x14:dataBar>
          </x14:cfRule>
          <x14:cfRule type="dataBar" id="{6027BBA0-D23D-714D-94EC-A1D6EB436619}">
            <x14:dataBar minLength="0" maxLength="100" gradient="0">
              <x14:cfvo type="autoMin"/>
              <x14:cfvo type="autoMax"/>
              <x14:negativeFillColor rgb="FFA3FF83"/>
              <x14:axisColor rgb="FF000000"/>
            </x14:dataBar>
          </x14:cfRule>
          <x14:cfRule type="dataBar" id="{8BB6460D-C2F6-7646-8C84-FBD101302C97}">
            <x14:dataBar minLength="0" maxLength="100" gradient="0">
              <x14:cfvo type="autoMin"/>
              <x14:cfvo type="autoMax"/>
              <x14:negativeFillColor rgb="FF00B050"/>
              <x14:axisColor rgb="FF000000"/>
            </x14:dataBar>
          </x14:cfRule>
          <x14:cfRule type="dataBar" id="{F49FE0CB-BC08-194A-8DB5-5FABC731B53E}">
            <x14:dataBar minLength="0" maxLength="100" gradient="0">
              <x14:cfvo type="autoMin"/>
              <x14:cfvo type="autoMax"/>
              <x14:negativeFillColor rgb="FF00FF00"/>
              <x14:axisColor rgb="FF000000"/>
            </x14:dataBar>
          </x14:cfRule>
          <x14:cfRule type="dataBar" id="{4EDD7715-9858-2C47-9375-88364653FEBB}">
            <x14:dataBar minLength="0" maxLength="100" gradient="0">
              <x14:cfvo type="autoMin"/>
              <x14:cfvo type="autoMax"/>
              <x14:negativeFillColor rgb="FF00FF00"/>
              <x14:axisColor rgb="FF000000"/>
            </x14:dataBar>
          </x14:cfRule>
          <xm:sqref>N1942:N1944</xm:sqref>
        </x14:conditionalFormatting>
        <x14:conditionalFormatting xmlns:xm="http://schemas.microsoft.com/office/excel/2006/main">
          <x14:cfRule type="dataBar" id="{066DACF4-CBCE-8D42-BE53-C3AD3C39277A}">
            <x14:dataBar minLength="0" maxLength="100" gradient="0">
              <x14:cfvo type="autoMin"/>
              <x14:cfvo type="autoMax"/>
              <x14:negativeFillColor rgb="FFFF0000"/>
              <x14:axisColor rgb="FF000000"/>
            </x14:dataBar>
          </x14:cfRule>
          <x14:cfRule type="dataBar" id="{465422F6-F7C4-784A-B4EA-1928F1CF6644}">
            <x14:dataBar minLength="0" maxLength="100" gradient="0">
              <x14:cfvo type="autoMin"/>
              <x14:cfvo type="autoMax"/>
              <x14:negativeFillColor rgb="FFA3FF83"/>
              <x14:axisColor rgb="FF000000"/>
            </x14:dataBar>
          </x14:cfRule>
          <x14:cfRule type="dataBar" id="{794DCCC8-D48E-7F4C-B52C-1E53E9F1B8A5}">
            <x14:dataBar minLength="0" maxLength="100" gradient="0">
              <x14:cfvo type="autoMin"/>
              <x14:cfvo type="autoMax"/>
              <x14:negativeFillColor rgb="FF00B050"/>
              <x14:axisColor rgb="FF000000"/>
            </x14:dataBar>
          </x14:cfRule>
          <x14:cfRule type="dataBar" id="{267A77A3-5425-9E41-9A92-BC43D2535AF9}">
            <x14:dataBar minLength="0" maxLength="100" gradient="0">
              <x14:cfvo type="autoMin"/>
              <x14:cfvo type="autoMax"/>
              <x14:negativeFillColor rgb="FF00FF00"/>
              <x14:axisColor rgb="FF000000"/>
            </x14:dataBar>
          </x14:cfRule>
          <x14:cfRule type="dataBar" id="{9368F4FF-32E4-064D-B9BC-E03D92D394BB}">
            <x14:dataBar minLength="0" maxLength="100" gradient="0">
              <x14:cfvo type="autoMin"/>
              <x14:cfvo type="autoMax"/>
              <x14:negativeFillColor rgb="FF00FF00"/>
              <x14:axisColor rgb="FF000000"/>
            </x14:dataBar>
          </x14:cfRule>
          <xm:sqref>N1946:N1957</xm:sqref>
        </x14:conditionalFormatting>
        <x14:conditionalFormatting xmlns:xm="http://schemas.microsoft.com/office/excel/2006/main">
          <x14:cfRule type="dataBar" id="{BABCFAC6-98C3-7249-81A6-ED681861331B}">
            <x14:dataBar minLength="0" maxLength="100" gradient="0">
              <x14:cfvo type="autoMin"/>
              <x14:cfvo type="autoMax"/>
              <x14:negativeFillColor rgb="FF00FF00"/>
              <x14:axisColor rgb="FF000000"/>
            </x14:dataBar>
          </x14:cfRule>
          <x14:cfRule type="dataBar" id="{C238B2D8-3DD3-CF47-A964-FD4349769F8D}">
            <x14:dataBar minLength="0" maxLength="100" gradient="0">
              <x14:cfvo type="autoMin"/>
              <x14:cfvo type="autoMax"/>
              <x14:negativeFillColor rgb="FFA3FF83"/>
              <x14:axisColor rgb="FF000000"/>
            </x14:dataBar>
          </x14:cfRule>
          <x14:cfRule type="dataBar" id="{27BB5CF2-6A6C-2F4E-BFB0-5764BF4E1DCA}">
            <x14:dataBar minLength="0" maxLength="100" gradient="0">
              <x14:cfvo type="autoMin"/>
              <x14:cfvo type="autoMax"/>
              <x14:negativeFillColor rgb="FF00B050"/>
              <x14:axisColor rgb="FF000000"/>
            </x14:dataBar>
          </x14:cfRule>
          <x14:cfRule type="dataBar" id="{22F8F2C4-73E2-3640-AF99-B3650845A0AB}">
            <x14:dataBar minLength="0" maxLength="100" gradient="0">
              <x14:cfvo type="autoMin"/>
              <x14:cfvo type="autoMax"/>
              <x14:negativeFillColor rgb="FFFF0000"/>
              <x14:axisColor rgb="FF000000"/>
            </x14:dataBar>
          </x14:cfRule>
          <x14:cfRule type="dataBar" id="{B7B94020-C4CF-AA4B-96DB-5ED98886BC15}">
            <x14:dataBar minLength="0" maxLength="100" gradient="0">
              <x14:cfvo type="autoMin"/>
              <x14:cfvo type="autoMax"/>
              <x14:negativeFillColor rgb="FF00FF00"/>
              <x14:axisColor rgb="FF000000"/>
            </x14:dataBar>
          </x14:cfRule>
          <xm:sqref>N1959:N1970</xm:sqref>
        </x14:conditionalFormatting>
        <x14:conditionalFormatting xmlns:xm="http://schemas.microsoft.com/office/excel/2006/main">
          <x14:cfRule type="dataBar" id="{F15F4816-12EE-B444-865B-757A46BFEA21}">
            <x14:dataBar minLength="0" maxLength="100" gradient="0">
              <x14:cfvo type="autoMin"/>
              <x14:cfvo type="autoMax"/>
              <x14:negativeFillColor rgb="FFFF0000"/>
              <x14:axisColor rgb="FF000000"/>
            </x14:dataBar>
          </x14:cfRule>
          <x14:cfRule type="dataBar" id="{17C98575-959C-8049-B3BD-6C5CC362F5B4}">
            <x14:dataBar minLength="0" maxLength="100" gradient="0">
              <x14:cfvo type="autoMin"/>
              <x14:cfvo type="autoMax"/>
              <x14:negativeFillColor rgb="FFA3FF83"/>
              <x14:axisColor rgb="FF000000"/>
            </x14:dataBar>
          </x14:cfRule>
          <x14:cfRule type="dataBar" id="{BC67ABC8-B751-A341-B4A1-2203D1E55CA1}">
            <x14:dataBar minLength="0" maxLength="100" gradient="0">
              <x14:cfvo type="autoMin"/>
              <x14:cfvo type="autoMax"/>
              <x14:negativeFillColor rgb="FF00B050"/>
              <x14:axisColor rgb="FF000000"/>
            </x14:dataBar>
          </x14:cfRule>
          <x14:cfRule type="dataBar" id="{287DEBC4-DF75-6140-B10F-31E6C1CFB726}">
            <x14:dataBar minLength="0" maxLength="100" gradient="0">
              <x14:cfvo type="autoMin"/>
              <x14:cfvo type="autoMax"/>
              <x14:negativeFillColor rgb="FF00FF00"/>
              <x14:axisColor rgb="FF000000"/>
            </x14:dataBar>
          </x14:cfRule>
          <x14:cfRule type="dataBar" id="{3BEFCAA8-C92D-E240-A63C-34A60480E4E7}">
            <x14:dataBar minLength="0" maxLength="100" gradient="0">
              <x14:cfvo type="autoMin"/>
              <x14:cfvo type="autoMax"/>
              <x14:negativeFillColor rgb="FF00FF00"/>
              <x14:axisColor rgb="FF000000"/>
            </x14:dataBar>
          </x14:cfRule>
          <xm:sqref>N1972:N1985</xm:sqref>
        </x14:conditionalFormatting>
        <x14:conditionalFormatting xmlns:xm="http://schemas.microsoft.com/office/excel/2006/main">
          <x14:cfRule type="dataBar" id="{134FDB87-C7E8-1743-A0E5-FB76B78CDFEF}">
            <x14:dataBar minLength="0" maxLength="100" gradient="0">
              <x14:cfvo type="autoMin"/>
              <x14:cfvo type="autoMax"/>
              <x14:negativeFillColor rgb="FF00FF00"/>
              <x14:axisColor rgb="FF000000"/>
            </x14:dataBar>
          </x14:cfRule>
          <x14:cfRule type="dataBar" id="{381EA3EB-60FA-F542-B194-D45906574081}">
            <x14:dataBar minLength="0" maxLength="100" gradient="0">
              <x14:cfvo type="autoMin"/>
              <x14:cfvo type="autoMax"/>
              <x14:negativeFillColor rgb="FFA3FF83"/>
              <x14:axisColor rgb="FF000000"/>
            </x14:dataBar>
          </x14:cfRule>
          <x14:cfRule type="dataBar" id="{A7BE0517-A5E7-DF47-9C0C-D680FDB71F65}">
            <x14:dataBar minLength="0" maxLength="100" gradient="0">
              <x14:cfvo type="autoMin"/>
              <x14:cfvo type="autoMax"/>
              <x14:negativeFillColor rgb="FF00B050"/>
              <x14:axisColor rgb="FF000000"/>
            </x14:dataBar>
          </x14:cfRule>
          <x14:cfRule type="dataBar" id="{D5D36617-4A08-C242-A7DC-8936CEDE7758}">
            <x14:dataBar minLength="0" maxLength="100" gradient="0">
              <x14:cfvo type="autoMin"/>
              <x14:cfvo type="autoMax"/>
              <x14:negativeFillColor rgb="FFFF0000"/>
              <x14:axisColor rgb="FF000000"/>
            </x14:dataBar>
          </x14:cfRule>
          <x14:cfRule type="dataBar" id="{6222BBE2-69D7-7C4F-951A-73CC85E4F715}">
            <x14:dataBar minLength="0" maxLength="100" gradient="0">
              <x14:cfvo type="autoMin"/>
              <x14:cfvo type="autoMax"/>
              <x14:negativeFillColor rgb="FF00FF00"/>
              <x14:axisColor rgb="FF000000"/>
            </x14:dataBar>
          </x14:cfRule>
          <xm:sqref>N1987:N2009</xm:sqref>
        </x14:conditionalFormatting>
        <x14:conditionalFormatting xmlns:xm="http://schemas.microsoft.com/office/excel/2006/main">
          <x14:cfRule type="dataBar" id="{AA9FF3E3-6C6D-2D45-82B4-FD4893113225}">
            <x14:dataBar minLength="0" maxLength="100" gradient="0">
              <x14:cfvo type="autoMin"/>
              <x14:cfvo type="autoMax"/>
              <x14:negativeFillColor rgb="FFFF0000"/>
              <x14:axisColor rgb="FF000000"/>
            </x14:dataBar>
          </x14:cfRule>
          <x14:cfRule type="dataBar" id="{61867575-247C-FB49-87B0-A028604CA363}">
            <x14:dataBar minLength="0" maxLength="100" gradient="0">
              <x14:cfvo type="autoMin"/>
              <x14:cfvo type="autoMax"/>
              <x14:negativeFillColor rgb="FFA3FF83"/>
              <x14:axisColor rgb="FF000000"/>
            </x14:dataBar>
          </x14:cfRule>
          <x14:cfRule type="dataBar" id="{075A2419-28BB-1B49-8FCB-F61F7AFDED54}">
            <x14:dataBar minLength="0" maxLength="100" gradient="0">
              <x14:cfvo type="autoMin"/>
              <x14:cfvo type="autoMax"/>
              <x14:negativeFillColor rgb="FF00B050"/>
              <x14:axisColor rgb="FF000000"/>
            </x14:dataBar>
          </x14:cfRule>
          <x14:cfRule type="dataBar" id="{F4E27C99-E138-B94A-B545-EED9200F73BD}">
            <x14:dataBar minLength="0" maxLength="100" gradient="0">
              <x14:cfvo type="autoMin"/>
              <x14:cfvo type="autoMax"/>
              <x14:negativeFillColor rgb="FF00FF00"/>
              <x14:axisColor rgb="FF000000"/>
            </x14:dataBar>
          </x14:cfRule>
          <x14:cfRule type="dataBar" id="{44036A79-BB7D-0B40-9BD1-E7EC7BAB3245}">
            <x14:dataBar minLength="0" maxLength="100" gradient="0">
              <x14:cfvo type="autoMin"/>
              <x14:cfvo type="autoMax"/>
              <x14:negativeFillColor rgb="FF00FF00"/>
              <x14:axisColor rgb="FF000000"/>
            </x14:dataBar>
          </x14:cfRule>
          <xm:sqref>N2011:N2029</xm:sqref>
        </x14:conditionalFormatting>
        <x14:conditionalFormatting xmlns:xm="http://schemas.microsoft.com/office/excel/2006/main">
          <x14:cfRule type="dataBar" id="{B9CC69A1-FC3F-904B-82B4-BFB4D0E54548}">
            <x14:dataBar minLength="0" maxLength="100" gradient="0">
              <x14:cfvo type="autoMin"/>
              <x14:cfvo type="autoMax"/>
              <x14:negativeFillColor rgb="FFFF0000"/>
              <x14:axisColor rgb="FF000000"/>
            </x14:dataBar>
          </x14:cfRule>
          <x14:cfRule type="dataBar" id="{0001F61D-6AC8-1E44-B70C-D5619892CD60}">
            <x14:dataBar minLength="0" maxLength="100" gradient="0">
              <x14:cfvo type="autoMin"/>
              <x14:cfvo type="autoMax"/>
              <x14:negativeFillColor rgb="FFA3FF83"/>
              <x14:axisColor rgb="FF000000"/>
            </x14:dataBar>
          </x14:cfRule>
          <x14:cfRule type="dataBar" id="{CEF2AE2C-3EA4-E245-B6B7-E70DE6127DAF}">
            <x14:dataBar minLength="0" maxLength="100" gradient="0">
              <x14:cfvo type="autoMin"/>
              <x14:cfvo type="autoMax"/>
              <x14:negativeFillColor rgb="FF00B050"/>
              <x14:axisColor rgb="FF000000"/>
            </x14:dataBar>
          </x14:cfRule>
          <x14:cfRule type="dataBar" id="{66F16E60-117E-604F-AD85-507DCBA608B0}">
            <x14:dataBar minLength="0" maxLength="100" gradient="0">
              <x14:cfvo type="autoMin"/>
              <x14:cfvo type="autoMax"/>
              <x14:negativeFillColor rgb="FF00FF00"/>
              <x14:axisColor rgb="FF000000"/>
            </x14:dataBar>
          </x14:cfRule>
          <x14:cfRule type="dataBar" id="{30378029-A10A-8048-A9B3-2DD9A90BA681}">
            <x14:dataBar minLength="0" maxLength="100" gradient="0">
              <x14:cfvo type="autoMin"/>
              <x14:cfvo type="autoMax"/>
              <x14:negativeFillColor rgb="FF00FF00"/>
              <x14:axisColor rgb="FF000000"/>
            </x14:dataBar>
          </x14:cfRule>
          <xm:sqref>N2032:N2033</xm:sqref>
        </x14:conditionalFormatting>
        <x14:conditionalFormatting xmlns:xm="http://schemas.microsoft.com/office/excel/2006/main">
          <x14:cfRule type="dataBar" id="{FCD4879B-DF4D-A44B-9F07-5AC3428BA2A4}">
            <x14:dataBar minLength="0" maxLength="100" gradient="0">
              <x14:cfvo type="autoMin"/>
              <x14:cfvo type="autoMax"/>
              <x14:negativeFillColor rgb="FF00FF00"/>
              <x14:axisColor rgb="FF000000"/>
            </x14:dataBar>
          </x14:cfRule>
          <x14:cfRule type="dataBar" id="{ADD85AC1-3D85-3146-ACF5-F86C51CD6E5E}">
            <x14:dataBar minLength="0" maxLength="100" gradient="0">
              <x14:cfvo type="autoMin"/>
              <x14:cfvo type="autoMax"/>
              <x14:negativeFillColor rgb="FFA3FF83"/>
              <x14:axisColor rgb="FF000000"/>
            </x14:dataBar>
          </x14:cfRule>
          <x14:cfRule type="dataBar" id="{75CFD1BC-61CE-F946-913D-C8E0CF04CDA3}">
            <x14:dataBar minLength="0" maxLength="100" gradient="0">
              <x14:cfvo type="autoMin"/>
              <x14:cfvo type="autoMax"/>
              <x14:negativeFillColor rgb="FF00B050"/>
              <x14:axisColor rgb="FF000000"/>
            </x14:dataBar>
          </x14:cfRule>
          <x14:cfRule type="dataBar" id="{F9856B36-FAA1-E44D-8773-DB3DCFE28AF2}">
            <x14:dataBar minLength="0" maxLength="100" gradient="0">
              <x14:cfvo type="autoMin"/>
              <x14:cfvo type="autoMax"/>
              <x14:negativeFillColor rgb="FFFF0000"/>
              <x14:axisColor rgb="FF000000"/>
            </x14:dataBar>
          </x14:cfRule>
          <x14:cfRule type="dataBar" id="{B5683242-B16C-EE49-8EDC-89917C3B9314}">
            <x14:dataBar minLength="0" maxLength="100" gradient="0">
              <x14:cfvo type="autoMin"/>
              <x14:cfvo type="autoMax"/>
              <x14:negativeFillColor rgb="FF00FF00"/>
              <x14:axisColor rgb="FF000000"/>
            </x14:dataBar>
          </x14:cfRule>
          <xm:sqref>N2035:N2039</xm:sqref>
        </x14:conditionalFormatting>
        <x14:conditionalFormatting xmlns:xm="http://schemas.microsoft.com/office/excel/2006/main">
          <x14:cfRule type="dataBar" id="{CF03FD41-6BE7-AB47-824E-1347B3E1BB51}">
            <x14:dataBar minLength="0" maxLength="100" gradient="0">
              <x14:cfvo type="autoMin"/>
              <x14:cfvo type="autoMax"/>
              <x14:negativeFillColor rgb="FFFF0000"/>
              <x14:axisColor rgb="FF000000"/>
            </x14:dataBar>
          </x14:cfRule>
          <x14:cfRule type="dataBar" id="{10BE580A-4E4F-274B-89B2-0EB4AA3DEB69}">
            <x14:dataBar minLength="0" maxLength="100" gradient="0">
              <x14:cfvo type="autoMin"/>
              <x14:cfvo type="autoMax"/>
              <x14:negativeFillColor rgb="FFA3FF83"/>
              <x14:axisColor rgb="FF000000"/>
            </x14:dataBar>
          </x14:cfRule>
          <x14:cfRule type="dataBar" id="{361B75A1-62A4-1E49-80E9-5273C949A450}">
            <x14:dataBar minLength="0" maxLength="100" gradient="0">
              <x14:cfvo type="autoMin"/>
              <x14:cfvo type="autoMax"/>
              <x14:negativeFillColor rgb="FF00B050"/>
              <x14:axisColor rgb="FF000000"/>
            </x14:dataBar>
          </x14:cfRule>
          <x14:cfRule type="dataBar" id="{32240846-2C01-7647-A6B2-44F83A374C6F}">
            <x14:dataBar minLength="0" maxLength="100" gradient="0">
              <x14:cfvo type="autoMin"/>
              <x14:cfvo type="autoMax"/>
              <x14:negativeFillColor rgb="FF00FF00"/>
              <x14:axisColor rgb="FF000000"/>
            </x14:dataBar>
          </x14:cfRule>
          <x14:cfRule type="dataBar" id="{2D54DE0A-16F2-8741-849C-04A1CB61FD24}">
            <x14:dataBar minLength="0" maxLength="100" gradient="0">
              <x14:cfvo type="autoMin"/>
              <x14:cfvo type="autoMax"/>
              <x14:negativeFillColor rgb="FF00FF00"/>
              <x14:axisColor rgb="FF000000"/>
            </x14:dataBar>
          </x14:cfRule>
          <xm:sqref>N2041:N2050</xm:sqref>
        </x14:conditionalFormatting>
        <x14:conditionalFormatting xmlns:xm="http://schemas.microsoft.com/office/excel/2006/main">
          <x14:cfRule type="dataBar" id="{EBF4EF2E-1018-B74E-AE1C-80E340144108}">
            <x14:dataBar minLength="0" maxLength="100" gradient="0">
              <x14:cfvo type="autoMin"/>
              <x14:cfvo type="autoMax"/>
              <x14:negativeFillColor rgb="FFFF0000"/>
              <x14:axisColor rgb="FF000000"/>
            </x14:dataBar>
          </x14:cfRule>
          <x14:cfRule type="dataBar" id="{19F3E635-AA4E-4141-87C4-B5794BFE18BD}">
            <x14:dataBar minLength="0" maxLength="100" gradient="0">
              <x14:cfvo type="autoMin"/>
              <x14:cfvo type="autoMax"/>
              <x14:negativeFillColor rgb="FFA3FF83"/>
              <x14:axisColor rgb="FF000000"/>
            </x14:dataBar>
          </x14:cfRule>
          <x14:cfRule type="dataBar" id="{1C6876BA-A17A-C545-8EE0-7D28FA3A9A15}">
            <x14:dataBar minLength="0" maxLength="100" gradient="0">
              <x14:cfvo type="autoMin"/>
              <x14:cfvo type="autoMax"/>
              <x14:negativeFillColor rgb="FF00B050"/>
              <x14:axisColor rgb="FF000000"/>
            </x14:dataBar>
          </x14:cfRule>
          <x14:cfRule type="dataBar" id="{5F3384A4-D271-D443-B736-36D2BE68C914}">
            <x14:dataBar minLength="0" maxLength="100" gradient="0">
              <x14:cfvo type="autoMin"/>
              <x14:cfvo type="autoMax"/>
              <x14:negativeFillColor rgb="FF00FF00"/>
              <x14:axisColor rgb="FF000000"/>
            </x14:dataBar>
          </x14:cfRule>
          <x14:cfRule type="dataBar" id="{3C054438-6131-0C45-9C86-FBABEDEA93FA}">
            <x14:dataBar minLength="0" maxLength="100" gradient="0">
              <x14:cfvo type="autoMin"/>
              <x14:cfvo type="autoMax"/>
              <x14:negativeFillColor rgb="FF00FF00"/>
              <x14:axisColor rgb="FF000000"/>
            </x14:dataBar>
          </x14:cfRule>
          <xm:sqref>N2052:N2053</xm:sqref>
        </x14:conditionalFormatting>
        <x14:conditionalFormatting xmlns:xm="http://schemas.microsoft.com/office/excel/2006/main">
          <x14:cfRule type="dataBar" id="{F79F5AB1-4F46-0D45-8C0A-983734031CE2}">
            <x14:dataBar minLength="0" maxLength="100" gradient="0">
              <x14:cfvo type="autoMin"/>
              <x14:cfvo type="autoMax"/>
              <x14:negativeFillColor rgb="FFFF0000"/>
              <x14:axisColor rgb="FF000000"/>
            </x14:dataBar>
          </x14:cfRule>
          <x14:cfRule type="dataBar" id="{09EAEEC6-EEB0-FD47-8822-5FA8C6FBEB10}">
            <x14:dataBar minLength="0" maxLength="100" gradient="0">
              <x14:cfvo type="autoMin"/>
              <x14:cfvo type="autoMax"/>
              <x14:negativeFillColor rgb="FFA3FF83"/>
              <x14:axisColor rgb="FF000000"/>
            </x14:dataBar>
          </x14:cfRule>
          <x14:cfRule type="dataBar" id="{B1715E81-4A59-D540-85A6-180B8A410CE2}">
            <x14:dataBar minLength="0" maxLength="100" gradient="0">
              <x14:cfvo type="autoMin"/>
              <x14:cfvo type="autoMax"/>
              <x14:negativeFillColor rgb="FF00B050"/>
              <x14:axisColor rgb="FF000000"/>
            </x14:dataBar>
          </x14:cfRule>
          <x14:cfRule type="dataBar" id="{14676487-90BD-9845-B202-54411FE80AA6}">
            <x14:dataBar minLength="0" maxLength="100" gradient="0">
              <x14:cfvo type="autoMin"/>
              <x14:cfvo type="autoMax"/>
              <x14:negativeFillColor rgb="FF00FF00"/>
              <x14:axisColor rgb="FF000000"/>
            </x14:dataBar>
          </x14:cfRule>
          <x14:cfRule type="dataBar" id="{10C2642B-5471-FD45-BD8F-4805AC0D5FC0}">
            <x14:dataBar minLength="0" maxLength="100" gradient="0">
              <x14:cfvo type="autoMin"/>
              <x14:cfvo type="autoMax"/>
              <x14:negativeFillColor rgb="FF00FF00"/>
              <x14:axisColor rgb="FF000000"/>
            </x14:dataBar>
          </x14:cfRule>
          <xm:sqref>N2055</xm:sqref>
        </x14:conditionalFormatting>
        <x14:conditionalFormatting xmlns:xm="http://schemas.microsoft.com/office/excel/2006/main">
          <x14:cfRule type="dataBar" id="{ECED2383-99BA-EB41-B8F4-84C865A9F107}">
            <x14:dataBar minLength="0" maxLength="100" gradient="0">
              <x14:cfvo type="autoMin"/>
              <x14:cfvo type="autoMax"/>
              <x14:negativeFillColor rgb="FFFF0000"/>
              <x14:axisColor rgb="FF000000"/>
            </x14:dataBar>
          </x14:cfRule>
          <x14:cfRule type="dataBar" id="{335C856E-783A-DE48-97FC-8C1FFE9C79B9}">
            <x14:dataBar minLength="0" maxLength="100" gradient="0">
              <x14:cfvo type="autoMin"/>
              <x14:cfvo type="autoMax"/>
              <x14:negativeFillColor rgb="FFA3FF83"/>
              <x14:axisColor rgb="FF000000"/>
            </x14:dataBar>
          </x14:cfRule>
          <x14:cfRule type="dataBar" id="{545DC716-2225-4240-9A22-28423ECB2139}">
            <x14:dataBar minLength="0" maxLength="100" gradient="0">
              <x14:cfvo type="autoMin"/>
              <x14:cfvo type="autoMax"/>
              <x14:negativeFillColor rgb="FF00B050"/>
              <x14:axisColor rgb="FF000000"/>
            </x14:dataBar>
          </x14:cfRule>
          <x14:cfRule type="dataBar" id="{2C46CB15-9353-A040-922C-B7C3CD4E6C5A}">
            <x14:dataBar minLength="0" maxLength="100" gradient="0">
              <x14:cfvo type="autoMin"/>
              <x14:cfvo type="autoMax"/>
              <x14:negativeFillColor rgb="FF00FF00"/>
              <x14:axisColor rgb="FF000000"/>
            </x14:dataBar>
          </x14:cfRule>
          <x14:cfRule type="dataBar" id="{019C6F27-3DC9-544F-ADDF-8EA9B3B805EE}">
            <x14:dataBar minLength="0" maxLength="100" gradient="0">
              <x14:cfvo type="autoMin"/>
              <x14:cfvo type="autoMax"/>
              <x14:negativeFillColor rgb="FF00FF00"/>
              <x14:axisColor rgb="FF000000"/>
            </x14:dataBar>
          </x14:cfRule>
          <xm:sqref>N2057:N2080</xm:sqref>
        </x14:conditionalFormatting>
        <x14:conditionalFormatting xmlns:xm="http://schemas.microsoft.com/office/excel/2006/main">
          <x14:cfRule type="dataBar" id="{7D7730A4-844D-CE47-955E-53378C1B3331}">
            <x14:dataBar minLength="0" maxLength="100" gradient="0">
              <x14:cfvo type="autoMin"/>
              <x14:cfvo type="autoMax"/>
              <x14:negativeFillColor rgb="FFFF0000"/>
              <x14:axisColor rgb="FF000000"/>
            </x14:dataBar>
          </x14:cfRule>
          <x14:cfRule type="dataBar" id="{BD76C137-60A1-F143-9120-053806A0E126}">
            <x14:dataBar minLength="0" maxLength="100" gradient="0">
              <x14:cfvo type="autoMin"/>
              <x14:cfvo type="autoMax"/>
              <x14:negativeFillColor rgb="FFA3FF83"/>
              <x14:axisColor rgb="FF000000"/>
            </x14:dataBar>
          </x14:cfRule>
          <x14:cfRule type="dataBar" id="{61516367-1F4B-4D48-9FAB-D4173E252514}">
            <x14:dataBar minLength="0" maxLength="100" gradient="0">
              <x14:cfvo type="autoMin"/>
              <x14:cfvo type="autoMax"/>
              <x14:negativeFillColor rgb="FF00B050"/>
              <x14:axisColor rgb="FF000000"/>
            </x14:dataBar>
          </x14:cfRule>
          <x14:cfRule type="dataBar" id="{9884034C-3659-7949-8FF3-44B1532403C4}">
            <x14:dataBar minLength="0" maxLength="100" gradient="0">
              <x14:cfvo type="autoMin"/>
              <x14:cfvo type="autoMax"/>
              <x14:negativeFillColor rgb="FF00FF00"/>
              <x14:axisColor rgb="FF000000"/>
            </x14:dataBar>
          </x14:cfRule>
          <x14:cfRule type="dataBar" id="{600969AE-EEA3-F443-B8CA-E3FD06E3A82E}">
            <x14:dataBar minLength="0" maxLength="100" gradient="0">
              <x14:cfvo type="autoMin"/>
              <x14:cfvo type="autoMax"/>
              <x14:negativeFillColor rgb="FF00FF00"/>
              <x14:axisColor rgb="FF000000"/>
            </x14:dataBar>
          </x14:cfRule>
          <xm:sqref>N2082:N2091</xm:sqref>
        </x14:conditionalFormatting>
        <x14:conditionalFormatting xmlns:xm="http://schemas.microsoft.com/office/excel/2006/main">
          <x14:cfRule type="dataBar" id="{B07D868D-7465-2849-BD25-5AB79BDE3759}">
            <x14:dataBar minLength="0" maxLength="100" gradient="0">
              <x14:cfvo type="autoMin"/>
              <x14:cfvo type="autoMax"/>
              <x14:negativeFillColor rgb="FF00B050"/>
              <x14:axisColor rgb="FF000000"/>
            </x14:dataBar>
          </x14:cfRule>
          <x14:cfRule type="dataBar" id="{6759A565-41C1-804B-94CC-CCBACB49A202}">
            <x14:dataBar minLength="0" maxLength="100" gradient="0">
              <x14:cfvo type="autoMin"/>
              <x14:cfvo type="autoMax"/>
              <x14:negativeFillColor rgb="FFA3FF83"/>
              <x14:axisColor rgb="FF000000"/>
            </x14:dataBar>
          </x14:cfRule>
          <x14:cfRule type="dataBar" id="{5CF36467-6CCD-824F-B193-8CAB1EA3EE9B}">
            <x14:dataBar minLength="0" maxLength="100" gradient="0">
              <x14:cfvo type="autoMin"/>
              <x14:cfvo type="autoMax"/>
              <x14:negativeFillColor rgb="FFFF0000"/>
              <x14:axisColor rgb="FF000000"/>
            </x14:dataBar>
          </x14:cfRule>
          <x14:cfRule type="dataBar" id="{71140DE7-2C40-B848-887A-B6D3017A8E45}">
            <x14:dataBar minLength="0" maxLength="100" gradient="0">
              <x14:cfvo type="autoMin"/>
              <x14:cfvo type="autoMax"/>
              <x14:negativeFillColor rgb="FF00FF00"/>
              <x14:axisColor rgb="FF000000"/>
            </x14:dataBar>
          </x14:cfRule>
          <x14:cfRule type="dataBar" id="{2E7A54F5-930D-5D41-BFE0-53738C42D61E}">
            <x14:dataBar minLength="0" maxLength="100" gradient="0">
              <x14:cfvo type="autoMin"/>
              <x14:cfvo type="autoMax"/>
              <x14:negativeFillColor rgb="FF00FF00"/>
              <x14:axisColor rgb="FF000000"/>
            </x14:dataBar>
          </x14:cfRule>
          <xm:sqref>N2093:N2099</xm:sqref>
        </x14:conditionalFormatting>
        <x14:conditionalFormatting xmlns:xm="http://schemas.microsoft.com/office/excel/2006/main">
          <x14:cfRule type="dataBar" id="{7F9F3281-55D4-2843-B445-4919D410B4D2}">
            <x14:dataBar minLength="0" maxLength="100" gradient="0">
              <x14:cfvo type="autoMin"/>
              <x14:cfvo type="autoMax"/>
              <x14:negativeFillColor rgb="FFFF0000"/>
              <x14:axisColor rgb="FF000000"/>
            </x14:dataBar>
          </x14:cfRule>
          <x14:cfRule type="dataBar" id="{728A52A0-B118-7640-8977-2E065A9D7240}">
            <x14:dataBar minLength="0" maxLength="100" gradient="0">
              <x14:cfvo type="autoMin"/>
              <x14:cfvo type="autoMax"/>
              <x14:negativeFillColor rgb="FFA3FF83"/>
              <x14:axisColor rgb="FF000000"/>
            </x14:dataBar>
          </x14:cfRule>
          <x14:cfRule type="dataBar" id="{0B5B96BD-3703-8E4D-87E2-799D08D90C38}">
            <x14:dataBar minLength="0" maxLength="100" gradient="0">
              <x14:cfvo type="autoMin"/>
              <x14:cfvo type="autoMax"/>
              <x14:negativeFillColor rgb="FF00B050"/>
              <x14:axisColor rgb="FF000000"/>
            </x14:dataBar>
          </x14:cfRule>
          <x14:cfRule type="dataBar" id="{FD01DF70-8F9D-EA4B-9E98-45BDED47654B}">
            <x14:dataBar minLength="0" maxLength="100" gradient="0">
              <x14:cfvo type="autoMin"/>
              <x14:cfvo type="autoMax"/>
              <x14:negativeFillColor rgb="FF00FF00"/>
              <x14:axisColor rgb="FF000000"/>
            </x14:dataBar>
          </x14:cfRule>
          <x14:cfRule type="dataBar" id="{8D425F78-A57A-9E4A-B948-BFC4CDC6035B}">
            <x14:dataBar minLength="0" maxLength="100" gradient="0">
              <x14:cfvo type="autoMin"/>
              <x14:cfvo type="autoMax"/>
              <x14:negativeFillColor rgb="FF00FF00"/>
              <x14:axisColor rgb="FF000000"/>
            </x14:dataBar>
          </x14:cfRule>
          <xm:sqref>N2101:N2124</xm:sqref>
        </x14:conditionalFormatting>
        <x14:conditionalFormatting xmlns:xm="http://schemas.microsoft.com/office/excel/2006/main">
          <x14:cfRule type="dataBar" id="{FBA085D3-7327-B44C-B1E4-174900A50833}">
            <x14:dataBar minLength="0" maxLength="100" gradient="0">
              <x14:cfvo type="autoMin"/>
              <x14:cfvo type="autoMax"/>
              <x14:negativeFillColor rgb="FFFF0000"/>
              <x14:axisColor rgb="FF000000"/>
            </x14:dataBar>
          </x14:cfRule>
          <x14:cfRule type="dataBar" id="{F6EA3B1F-81AF-4549-8E91-EE08B56AD1C2}">
            <x14:dataBar minLength="0" maxLength="100" gradient="0">
              <x14:cfvo type="autoMin"/>
              <x14:cfvo type="autoMax"/>
              <x14:negativeFillColor rgb="FFA3FF83"/>
              <x14:axisColor rgb="FF000000"/>
            </x14:dataBar>
          </x14:cfRule>
          <x14:cfRule type="dataBar" id="{43DC7C8A-B9A8-6E4C-9ED3-E25AB335F950}">
            <x14:dataBar minLength="0" maxLength="100" gradient="0">
              <x14:cfvo type="autoMin"/>
              <x14:cfvo type="autoMax"/>
              <x14:negativeFillColor rgb="FF00B050"/>
              <x14:axisColor rgb="FF000000"/>
            </x14:dataBar>
          </x14:cfRule>
          <x14:cfRule type="dataBar" id="{77D042BB-A347-4C4F-979A-C371529C5254}">
            <x14:dataBar minLength="0" maxLength="100" gradient="0">
              <x14:cfvo type="autoMin"/>
              <x14:cfvo type="autoMax"/>
              <x14:negativeFillColor rgb="FF00FF00"/>
              <x14:axisColor rgb="FF000000"/>
            </x14:dataBar>
          </x14:cfRule>
          <x14:cfRule type="dataBar" id="{DBE769D7-4237-AA45-958D-9AC203AAB54B}">
            <x14:dataBar minLength="0" maxLength="100" gradient="0">
              <x14:cfvo type="autoMin"/>
              <x14:cfvo type="autoMax"/>
              <x14:negativeFillColor rgb="FF00FF00"/>
              <x14:axisColor rgb="FF000000"/>
            </x14:dataBar>
          </x14:cfRule>
          <xm:sqref>N2126:N2128</xm:sqref>
        </x14:conditionalFormatting>
        <x14:conditionalFormatting xmlns:xm="http://schemas.microsoft.com/office/excel/2006/main">
          <x14:cfRule type="dataBar" id="{6ECDCB8E-4D99-B94A-BC64-E1FBEE58EA03}">
            <x14:dataBar minLength="0" maxLength="100" gradient="0">
              <x14:cfvo type="autoMin"/>
              <x14:cfvo type="autoMax"/>
              <x14:negativeFillColor rgb="FFFF0000"/>
              <x14:axisColor rgb="FF000000"/>
            </x14:dataBar>
          </x14:cfRule>
          <x14:cfRule type="dataBar" id="{772F2C22-360A-7146-8A62-A1644AC61A89}">
            <x14:dataBar minLength="0" maxLength="100" gradient="0">
              <x14:cfvo type="autoMin"/>
              <x14:cfvo type="autoMax"/>
              <x14:negativeFillColor rgb="FFA3FF83"/>
              <x14:axisColor rgb="FF000000"/>
            </x14:dataBar>
          </x14:cfRule>
          <x14:cfRule type="dataBar" id="{FA9064EC-B32A-8049-9228-F5C5DC31A792}">
            <x14:dataBar minLength="0" maxLength="100" gradient="0">
              <x14:cfvo type="autoMin"/>
              <x14:cfvo type="autoMax"/>
              <x14:negativeFillColor rgb="FF00B050"/>
              <x14:axisColor rgb="FF000000"/>
            </x14:dataBar>
          </x14:cfRule>
          <x14:cfRule type="dataBar" id="{5CC137EB-D776-E34E-836D-F484B8F7DBBC}">
            <x14:dataBar minLength="0" maxLength="100" gradient="0">
              <x14:cfvo type="autoMin"/>
              <x14:cfvo type="autoMax"/>
              <x14:negativeFillColor rgb="FF00FF00"/>
              <x14:axisColor rgb="FF000000"/>
            </x14:dataBar>
          </x14:cfRule>
          <x14:cfRule type="dataBar" id="{F17A6592-F28E-2C48-A7D1-21B0C2778B4B}">
            <x14:dataBar minLength="0" maxLength="100" gradient="0">
              <x14:cfvo type="autoMin"/>
              <x14:cfvo type="autoMax"/>
              <x14:negativeFillColor rgb="FF00FF00"/>
              <x14:axisColor rgb="FF000000"/>
            </x14:dataBar>
          </x14:cfRule>
          <xm:sqref>N2130:N2134</xm:sqref>
        </x14:conditionalFormatting>
        <x14:conditionalFormatting xmlns:xm="http://schemas.microsoft.com/office/excel/2006/main">
          <x14:cfRule type="dataBar" id="{FE4F8768-CBB3-894A-B424-CDC23D200162}">
            <x14:dataBar minLength="0" maxLength="100" gradient="0">
              <x14:cfvo type="autoMin"/>
              <x14:cfvo type="autoMax"/>
              <x14:negativeFillColor rgb="FFFF0000"/>
              <x14:axisColor rgb="FF000000"/>
            </x14:dataBar>
          </x14:cfRule>
          <x14:cfRule type="dataBar" id="{B03B9F19-A93F-A74E-A28A-8F1F3E1E9490}">
            <x14:dataBar minLength="0" maxLength="100" gradient="0">
              <x14:cfvo type="autoMin"/>
              <x14:cfvo type="autoMax"/>
              <x14:negativeFillColor rgb="FFA3FF83"/>
              <x14:axisColor rgb="FF000000"/>
            </x14:dataBar>
          </x14:cfRule>
          <x14:cfRule type="dataBar" id="{DA081BDF-A2A6-624E-BA11-E5A1FEE6E19B}">
            <x14:dataBar minLength="0" maxLength="100" gradient="0">
              <x14:cfvo type="autoMin"/>
              <x14:cfvo type="autoMax"/>
              <x14:negativeFillColor rgb="FF00B050"/>
              <x14:axisColor rgb="FF000000"/>
            </x14:dataBar>
          </x14:cfRule>
          <x14:cfRule type="dataBar" id="{B36B6216-EE64-3644-84C4-B9BF388C6C1D}">
            <x14:dataBar minLength="0" maxLength="100" gradient="0">
              <x14:cfvo type="autoMin"/>
              <x14:cfvo type="autoMax"/>
              <x14:negativeFillColor rgb="FF00FF00"/>
              <x14:axisColor rgb="FF000000"/>
            </x14:dataBar>
          </x14:cfRule>
          <x14:cfRule type="dataBar" id="{F220533D-A5D2-AC4C-9767-7872EDD9D0E2}">
            <x14:dataBar minLength="0" maxLength="100" gradient="0">
              <x14:cfvo type="autoMin"/>
              <x14:cfvo type="autoMax"/>
              <x14:negativeFillColor rgb="FF00FF00"/>
              <x14:axisColor rgb="FF000000"/>
            </x14:dataBar>
          </x14:cfRule>
          <xm:sqref>N2136:N2140</xm:sqref>
        </x14:conditionalFormatting>
        <x14:conditionalFormatting xmlns:xm="http://schemas.microsoft.com/office/excel/2006/main">
          <x14:cfRule type="dataBar" id="{85461AEA-507A-A34B-A639-290B15F5F1AB}">
            <x14:dataBar minLength="0" maxLength="100" gradient="0">
              <x14:cfvo type="autoMin"/>
              <x14:cfvo type="autoMax"/>
              <x14:negativeFillColor rgb="FFFF0000"/>
              <x14:axisColor rgb="FF000000"/>
            </x14:dataBar>
          </x14:cfRule>
          <x14:cfRule type="dataBar" id="{12CBAFF8-7A7F-3E47-9EAD-E65CD3464663}">
            <x14:dataBar minLength="0" maxLength="100" gradient="0">
              <x14:cfvo type="autoMin"/>
              <x14:cfvo type="autoMax"/>
              <x14:negativeFillColor rgb="FFA3FF83"/>
              <x14:axisColor rgb="FF000000"/>
            </x14:dataBar>
          </x14:cfRule>
          <x14:cfRule type="dataBar" id="{A26D2F27-8ACE-1747-9F8D-A94414119937}">
            <x14:dataBar minLength="0" maxLength="100" gradient="0">
              <x14:cfvo type="autoMin"/>
              <x14:cfvo type="autoMax"/>
              <x14:negativeFillColor rgb="FF00B050"/>
              <x14:axisColor rgb="FF000000"/>
            </x14:dataBar>
          </x14:cfRule>
          <x14:cfRule type="dataBar" id="{DC43250E-F624-314E-80C4-1333B04B930E}">
            <x14:dataBar minLength="0" maxLength="100" gradient="0">
              <x14:cfvo type="autoMin"/>
              <x14:cfvo type="autoMax"/>
              <x14:negativeFillColor rgb="FF00FF00"/>
              <x14:axisColor rgb="FF000000"/>
            </x14:dataBar>
          </x14:cfRule>
          <x14:cfRule type="dataBar" id="{09449AA9-161B-1145-8560-85C742650F8B}">
            <x14:dataBar minLength="0" maxLength="100" gradient="0">
              <x14:cfvo type="autoMin"/>
              <x14:cfvo type="autoMax"/>
              <x14:negativeFillColor rgb="FF00FF00"/>
              <x14:axisColor rgb="FF000000"/>
            </x14:dataBar>
          </x14:cfRule>
          <xm:sqref>N2142:N2148</xm:sqref>
        </x14:conditionalFormatting>
        <x14:conditionalFormatting xmlns:xm="http://schemas.microsoft.com/office/excel/2006/main">
          <x14:cfRule type="dataBar" id="{FC68E866-226B-5640-9CB4-40F14F285A35}">
            <x14:dataBar minLength="0" maxLength="100" gradient="0">
              <x14:cfvo type="autoMin"/>
              <x14:cfvo type="autoMax"/>
              <x14:negativeFillColor rgb="FFFF0000"/>
              <x14:axisColor rgb="FF000000"/>
            </x14:dataBar>
          </x14:cfRule>
          <x14:cfRule type="dataBar" id="{C27F60ED-5C04-A541-933F-5C9E30FBCC38}">
            <x14:dataBar minLength="0" maxLength="100" gradient="0">
              <x14:cfvo type="autoMin"/>
              <x14:cfvo type="autoMax"/>
              <x14:negativeFillColor rgb="FFA3FF83"/>
              <x14:axisColor rgb="FF000000"/>
            </x14:dataBar>
          </x14:cfRule>
          <x14:cfRule type="dataBar" id="{3E60AAF4-1307-074E-AC61-DD91D33AE0F3}">
            <x14:dataBar minLength="0" maxLength="100" gradient="0">
              <x14:cfvo type="autoMin"/>
              <x14:cfvo type="autoMax"/>
              <x14:negativeFillColor rgb="FF00B050"/>
              <x14:axisColor rgb="FF000000"/>
            </x14:dataBar>
          </x14:cfRule>
          <x14:cfRule type="dataBar" id="{015005F0-9E73-C949-8AEE-9B118D7E61E8}">
            <x14:dataBar minLength="0" maxLength="100" gradient="0">
              <x14:cfvo type="autoMin"/>
              <x14:cfvo type="autoMax"/>
              <x14:negativeFillColor rgb="FF00FF00"/>
              <x14:axisColor rgb="FF000000"/>
            </x14:dataBar>
          </x14:cfRule>
          <x14:cfRule type="dataBar" id="{9F48E170-DE2D-D04D-B432-01EC073061D3}">
            <x14:dataBar minLength="0" maxLength="100" gradient="0">
              <x14:cfvo type="autoMin"/>
              <x14:cfvo type="autoMax"/>
              <x14:negativeFillColor rgb="FF00FF00"/>
              <x14:axisColor rgb="FF000000"/>
            </x14:dataBar>
          </x14:cfRule>
          <xm:sqref>N2150</xm:sqref>
        </x14:conditionalFormatting>
        <x14:conditionalFormatting xmlns:xm="http://schemas.microsoft.com/office/excel/2006/main">
          <x14:cfRule type="dataBar" id="{53631B48-1E48-974C-A76E-C266E3E7AC54}">
            <x14:dataBar minLength="0" maxLength="100" gradient="0">
              <x14:cfvo type="autoMin"/>
              <x14:cfvo type="autoMax"/>
              <x14:negativeFillColor rgb="FFFF0000"/>
              <x14:axisColor rgb="FF000000"/>
            </x14:dataBar>
          </x14:cfRule>
          <x14:cfRule type="dataBar" id="{9213E5B6-14F7-FB4A-BB3F-F9F687EDD1FB}">
            <x14:dataBar minLength="0" maxLength="100" gradient="0">
              <x14:cfvo type="autoMin"/>
              <x14:cfvo type="autoMax"/>
              <x14:negativeFillColor rgb="FFA3FF83"/>
              <x14:axisColor rgb="FF000000"/>
            </x14:dataBar>
          </x14:cfRule>
          <x14:cfRule type="dataBar" id="{4E4A1C64-0EB1-8E42-B94C-A2C32DBAA8DA}">
            <x14:dataBar minLength="0" maxLength="100" gradient="0">
              <x14:cfvo type="autoMin"/>
              <x14:cfvo type="autoMax"/>
              <x14:negativeFillColor rgb="FF00B050"/>
              <x14:axisColor rgb="FF000000"/>
            </x14:dataBar>
          </x14:cfRule>
          <x14:cfRule type="dataBar" id="{F9E47345-E970-8345-B3E6-A95CD66A1F8A}">
            <x14:dataBar minLength="0" maxLength="100" gradient="0">
              <x14:cfvo type="autoMin"/>
              <x14:cfvo type="autoMax"/>
              <x14:negativeFillColor rgb="FF00FF00"/>
              <x14:axisColor rgb="FF000000"/>
            </x14:dataBar>
          </x14:cfRule>
          <x14:cfRule type="dataBar" id="{3DA2911D-9A0F-2743-A4C0-98C5F1083460}">
            <x14:dataBar minLength="0" maxLength="100" gradient="0">
              <x14:cfvo type="autoMin"/>
              <x14:cfvo type="autoMax"/>
              <x14:negativeFillColor rgb="FF00FF00"/>
              <x14:axisColor rgb="FF000000"/>
            </x14:dataBar>
          </x14:cfRule>
          <xm:sqref>N2152:N2167</xm:sqref>
        </x14:conditionalFormatting>
        <x14:conditionalFormatting xmlns:xm="http://schemas.microsoft.com/office/excel/2006/main">
          <x14:cfRule type="dataBar" id="{0CF596F1-47B2-A343-B0F5-EF1CC9D97A16}">
            <x14:dataBar minLength="0" maxLength="100" gradient="0">
              <x14:cfvo type="autoMin"/>
              <x14:cfvo type="autoMax"/>
              <x14:negativeFillColor rgb="FFFF0000"/>
              <x14:axisColor rgb="FF000000"/>
            </x14:dataBar>
          </x14:cfRule>
          <x14:cfRule type="dataBar" id="{C5E189AB-CBCC-7C41-BC5C-9C95DBC6B255}">
            <x14:dataBar minLength="0" maxLength="100" gradient="0">
              <x14:cfvo type="autoMin"/>
              <x14:cfvo type="autoMax"/>
              <x14:negativeFillColor rgb="FFA3FF83"/>
              <x14:axisColor rgb="FF000000"/>
            </x14:dataBar>
          </x14:cfRule>
          <x14:cfRule type="dataBar" id="{60332BDD-560B-C64B-BB48-D1AEA166D6BB}">
            <x14:dataBar minLength="0" maxLength="100" gradient="0">
              <x14:cfvo type="autoMin"/>
              <x14:cfvo type="autoMax"/>
              <x14:negativeFillColor rgb="FF00B050"/>
              <x14:axisColor rgb="FF000000"/>
            </x14:dataBar>
          </x14:cfRule>
          <x14:cfRule type="dataBar" id="{EE1841C1-E6BF-9A46-8653-BFB77AFFE69C}">
            <x14:dataBar minLength="0" maxLength="100" gradient="0">
              <x14:cfvo type="autoMin"/>
              <x14:cfvo type="autoMax"/>
              <x14:negativeFillColor rgb="FF00FF00"/>
              <x14:axisColor rgb="FF000000"/>
            </x14:dataBar>
          </x14:cfRule>
          <x14:cfRule type="dataBar" id="{C6B33DA8-BD5E-6845-B7C2-DBE7D4555101}">
            <x14:dataBar minLength="0" maxLength="100" gradient="0">
              <x14:cfvo type="autoMin"/>
              <x14:cfvo type="autoMax"/>
              <x14:negativeFillColor rgb="FF00FF00"/>
              <x14:axisColor rgb="FF000000"/>
            </x14:dataBar>
          </x14:cfRule>
          <xm:sqref>N2169:N2183</xm:sqref>
        </x14:conditionalFormatting>
        <x14:conditionalFormatting xmlns:xm="http://schemas.microsoft.com/office/excel/2006/main">
          <x14:cfRule type="dataBar" id="{56D6BB35-CB95-714C-9024-44214E34F724}">
            <x14:dataBar minLength="0" maxLength="100" gradient="0">
              <x14:cfvo type="autoMin"/>
              <x14:cfvo type="autoMax"/>
              <x14:negativeFillColor rgb="FFFF0000"/>
              <x14:axisColor rgb="FF000000"/>
            </x14:dataBar>
          </x14:cfRule>
          <x14:cfRule type="dataBar" id="{079592EA-B3FC-CE4C-802A-C8C3795D01D8}">
            <x14:dataBar minLength="0" maxLength="100" gradient="0">
              <x14:cfvo type="autoMin"/>
              <x14:cfvo type="autoMax"/>
              <x14:negativeFillColor rgb="FFA3FF83"/>
              <x14:axisColor rgb="FF000000"/>
            </x14:dataBar>
          </x14:cfRule>
          <x14:cfRule type="dataBar" id="{44189282-33B0-684D-AA40-DD4705AA0F36}">
            <x14:dataBar minLength="0" maxLength="100" gradient="0">
              <x14:cfvo type="autoMin"/>
              <x14:cfvo type="autoMax"/>
              <x14:negativeFillColor rgb="FF00B050"/>
              <x14:axisColor rgb="FF000000"/>
            </x14:dataBar>
          </x14:cfRule>
          <x14:cfRule type="dataBar" id="{7184110A-0701-C84A-B434-3EA53D86E46F}">
            <x14:dataBar minLength="0" maxLength="100" gradient="0">
              <x14:cfvo type="autoMin"/>
              <x14:cfvo type="autoMax"/>
              <x14:negativeFillColor rgb="FF00FF00"/>
              <x14:axisColor rgb="FF000000"/>
            </x14:dataBar>
          </x14:cfRule>
          <x14:cfRule type="dataBar" id="{083CEBE3-A0B1-2440-B569-EA2D276939DD}">
            <x14:dataBar minLength="0" maxLength="100" gradient="0">
              <x14:cfvo type="autoMin"/>
              <x14:cfvo type="autoMax"/>
              <x14:negativeFillColor rgb="FF00FF00"/>
              <x14:axisColor rgb="FF000000"/>
            </x14:dataBar>
          </x14:cfRule>
          <xm:sqref>N2185:N2192</xm:sqref>
        </x14:conditionalFormatting>
        <x14:conditionalFormatting xmlns:xm="http://schemas.microsoft.com/office/excel/2006/main">
          <x14:cfRule type="dataBar" id="{010F4B18-C630-1D4D-A26E-8055CCFD1CA4}">
            <x14:dataBar minLength="0" maxLength="100" gradient="0">
              <x14:cfvo type="autoMin"/>
              <x14:cfvo type="autoMax"/>
              <x14:negativeFillColor rgb="FF00FF00"/>
              <x14:axisColor rgb="FF000000"/>
            </x14:dataBar>
          </x14:cfRule>
          <x14:cfRule type="dataBar" id="{83368E0E-7A2C-214F-9C19-A6ACEE310808}">
            <x14:dataBar minLength="0" maxLength="100" gradient="0">
              <x14:cfvo type="autoMin"/>
              <x14:cfvo type="autoMax"/>
              <x14:negativeFillColor rgb="FFA3FF83"/>
              <x14:axisColor rgb="FF000000"/>
            </x14:dataBar>
          </x14:cfRule>
          <x14:cfRule type="dataBar" id="{66A7C15C-106F-7D43-AD8E-7263D14B62CE}">
            <x14:dataBar minLength="0" maxLength="100" gradient="0">
              <x14:cfvo type="autoMin"/>
              <x14:cfvo type="autoMax"/>
              <x14:negativeFillColor rgb="FF00B050"/>
              <x14:axisColor rgb="FF000000"/>
            </x14:dataBar>
          </x14:cfRule>
          <x14:cfRule type="dataBar" id="{F1A54CE6-0705-3E48-AABA-DE489CBD38CC}">
            <x14:dataBar minLength="0" maxLength="100" gradient="0">
              <x14:cfvo type="autoMin"/>
              <x14:cfvo type="autoMax"/>
              <x14:negativeFillColor rgb="FF00FF00"/>
              <x14:axisColor rgb="FF000000"/>
            </x14:dataBar>
          </x14:cfRule>
          <x14:cfRule type="dataBar" id="{55B00C7F-CB3D-4C48-8AFA-040AEEB2799B}">
            <x14:dataBar minLength="0" maxLength="100" gradient="0">
              <x14:cfvo type="autoMin"/>
              <x14:cfvo type="autoMax"/>
              <x14:negativeFillColor rgb="FFFF0000"/>
              <x14:axisColor rgb="FF000000"/>
            </x14:dataBar>
          </x14:cfRule>
          <xm:sqref>N2194:N2196</xm:sqref>
        </x14:conditionalFormatting>
        <x14:conditionalFormatting xmlns:xm="http://schemas.microsoft.com/office/excel/2006/main">
          <x14:cfRule type="dataBar" id="{A913F098-09D6-8E4F-BB17-4796E022B40B}">
            <x14:dataBar minLength="0" maxLength="100" gradient="0">
              <x14:cfvo type="autoMin"/>
              <x14:cfvo type="autoMax"/>
              <x14:negativeFillColor rgb="FFFF0000"/>
              <x14:axisColor rgb="FF000000"/>
            </x14:dataBar>
          </x14:cfRule>
          <x14:cfRule type="dataBar" id="{00BB6448-FA62-5D4E-8C20-14D8AD27BA16}">
            <x14:dataBar minLength="0" maxLength="100" gradient="0">
              <x14:cfvo type="autoMin"/>
              <x14:cfvo type="autoMax"/>
              <x14:negativeFillColor rgb="FFA3FF83"/>
              <x14:axisColor rgb="FF000000"/>
            </x14:dataBar>
          </x14:cfRule>
          <x14:cfRule type="dataBar" id="{4547CF5A-E17D-734F-A15C-47A793F811AD}">
            <x14:dataBar minLength="0" maxLength="100" gradient="0">
              <x14:cfvo type="autoMin"/>
              <x14:cfvo type="autoMax"/>
              <x14:negativeFillColor rgb="FF00B050"/>
              <x14:axisColor rgb="FF000000"/>
            </x14:dataBar>
          </x14:cfRule>
          <x14:cfRule type="dataBar" id="{60E850FF-E323-604C-AA35-2BAAF7A6FE94}">
            <x14:dataBar minLength="0" maxLength="100" gradient="0">
              <x14:cfvo type="autoMin"/>
              <x14:cfvo type="autoMax"/>
              <x14:negativeFillColor rgb="FF00FF00"/>
              <x14:axisColor rgb="FF000000"/>
            </x14:dataBar>
          </x14:cfRule>
          <x14:cfRule type="dataBar" id="{92ECCC42-5610-F444-BF85-99AB66C29BD9}">
            <x14:dataBar minLength="0" maxLength="100" gradient="0">
              <x14:cfvo type="autoMin"/>
              <x14:cfvo type="autoMax"/>
              <x14:negativeFillColor rgb="FF00FF00"/>
              <x14:axisColor rgb="FF000000"/>
            </x14:dataBar>
          </x14:cfRule>
          <xm:sqref>N2198</xm:sqref>
        </x14:conditionalFormatting>
        <x14:conditionalFormatting xmlns:xm="http://schemas.microsoft.com/office/excel/2006/main">
          <x14:cfRule type="dataBar" id="{51FE7A38-AE32-5145-B823-44DDF898ACAA}">
            <x14:dataBar minLength="0" maxLength="100" gradient="0">
              <x14:cfvo type="autoMin"/>
              <x14:cfvo type="autoMax"/>
              <x14:negativeFillColor rgb="FF00FF00"/>
              <x14:axisColor rgb="FF000000"/>
            </x14:dataBar>
          </x14:cfRule>
          <x14:cfRule type="dataBar" id="{71846C61-0DBB-3F45-BE1A-010BD19CBDA0}">
            <x14:dataBar minLength="0" maxLength="100" gradient="0">
              <x14:cfvo type="autoMin"/>
              <x14:cfvo type="autoMax"/>
              <x14:negativeFillColor rgb="FFA3FF83"/>
              <x14:axisColor rgb="FF000000"/>
            </x14:dataBar>
          </x14:cfRule>
          <x14:cfRule type="dataBar" id="{2196D06E-B58B-184B-8C5A-FCDC6D89B836}">
            <x14:dataBar minLength="0" maxLength="100" gradient="0">
              <x14:cfvo type="autoMin"/>
              <x14:cfvo type="autoMax"/>
              <x14:negativeFillColor rgb="FF00B050"/>
              <x14:axisColor rgb="FF000000"/>
            </x14:dataBar>
          </x14:cfRule>
          <x14:cfRule type="dataBar" id="{621F6D64-E5BB-D947-939A-07FCD9D15332}">
            <x14:dataBar minLength="0" maxLength="100" gradient="0">
              <x14:cfvo type="autoMin"/>
              <x14:cfvo type="autoMax"/>
              <x14:negativeFillColor rgb="FFFF0000"/>
              <x14:axisColor rgb="FF000000"/>
            </x14:dataBar>
          </x14:cfRule>
          <x14:cfRule type="dataBar" id="{A95A4989-9B85-CB40-8319-C097B25BA010}">
            <x14:dataBar minLength="0" maxLength="100" gradient="0">
              <x14:cfvo type="autoMin"/>
              <x14:cfvo type="autoMax"/>
              <x14:negativeFillColor rgb="FF00FF00"/>
              <x14:axisColor rgb="FF000000"/>
            </x14:dataBar>
          </x14:cfRule>
          <xm:sqref>N2200:N2210</xm:sqref>
        </x14:conditionalFormatting>
        <x14:conditionalFormatting xmlns:xm="http://schemas.microsoft.com/office/excel/2006/main">
          <x14:cfRule type="dataBar" id="{74D03A08-65FF-A54B-A189-7D1704DCD7F8}">
            <x14:dataBar minLength="0" maxLength="100" gradient="0">
              <x14:cfvo type="autoMin"/>
              <x14:cfvo type="autoMax"/>
              <x14:negativeFillColor rgb="FFFF0000"/>
              <x14:axisColor rgb="FF000000"/>
            </x14:dataBar>
          </x14:cfRule>
          <x14:cfRule type="dataBar" id="{5E363BEC-E07A-B44F-B8FB-85FDDAB7E99B}">
            <x14:dataBar minLength="0" maxLength="100" gradient="0">
              <x14:cfvo type="autoMin"/>
              <x14:cfvo type="autoMax"/>
              <x14:negativeFillColor rgb="FFA3FF83"/>
              <x14:axisColor rgb="FF000000"/>
            </x14:dataBar>
          </x14:cfRule>
          <x14:cfRule type="dataBar" id="{9EE92EAC-EE0F-5F42-8F97-BAEB18CA5DF2}">
            <x14:dataBar minLength="0" maxLength="100" gradient="0">
              <x14:cfvo type="autoMin"/>
              <x14:cfvo type="autoMax"/>
              <x14:negativeFillColor rgb="FF00B050"/>
              <x14:axisColor rgb="FF000000"/>
            </x14:dataBar>
          </x14:cfRule>
          <x14:cfRule type="dataBar" id="{0179728B-CDF7-0E4A-96FA-59F51D341BD5}">
            <x14:dataBar minLength="0" maxLength="100" gradient="0">
              <x14:cfvo type="autoMin"/>
              <x14:cfvo type="autoMax"/>
              <x14:negativeFillColor rgb="FF00FF00"/>
              <x14:axisColor rgb="FF000000"/>
            </x14:dataBar>
          </x14:cfRule>
          <x14:cfRule type="dataBar" id="{A317090E-9968-8C4B-B28D-6EFDF07C4219}">
            <x14:dataBar minLength="0" maxLength="100" gradient="0">
              <x14:cfvo type="autoMin"/>
              <x14:cfvo type="autoMax"/>
              <x14:negativeFillColor rgb="FF00FF00"/>
              <x14:axisColor rgb="FF000000"/>
            </x14:dataBar>
          </x14:cfRule>
          <xm:sqref>N2212:N2218</xm:sqref>
        </x14:conditionalFormatting>
        <x14:conditionalFormatting xmlns:xm="http://schemas.microsoft.com/office/excel/2006/main">
          <x14:cfRule type="dataBar" id="{598F9D0B-8CB5-C441-AD4D-A969E22956CD}">
            <x14:dataBar minLength="0" maxLength="100" gradient="0">
              <x14:cfvo type="autoMin"/>
              <x14:cfvo type="autoMax"/>
              <x14:negativeFillColor rgb="FFFF0000"/>
              <x14:axisColor rgb="FF000000"/>
            </x14:dataBar>
          </x14:cfRule>
          <x14:cfRule type="dataBar" id="{77FFB4C8-7AF1-BA49-A9A3-D7F29367EA37}">
            <x14:dataBar minLength="0" maxLength="100" gradient="0">
              <x14:cfvo type="autoMin"/>
              <x14:cfvo type="autoMax"/>
              <x14:negativeFillColor rgb="FFA3FF83"/>
              <x14:axisColor rgb="FF000000"/>
            </x14:dataBar>
          </x14:cfRule>
          <x14:cfRule type="dataBar" id="{97BD650E-69C4-A844-819A-FD33E9D8D8DD}">
            <x14:dataBar minLength="0" maxLength="100" gradient="0">
              <x14:cfvo type="autoMin"/>
              <x14:cfvo type="autoMax"/>
              <x14:negativeFillColor rgb="FF00B050"/>
              <x14:axisColor rgb="FF000000"/>
            </x14:dataBar>
          </x14:cfRule>
          <x14:cfRule type="dataBar" id="{80E43FC7-605B-4C44-AB13-7D54F4CAD30C}">
            <x14:dataBar minLength="0" maxLength="100" gradient="0">
              <x14:cfvo type="autoMin"/>
              <x14:cfvo type="autoMax"/>
              <x14:negativeFillColor rgb="FF00FF00"/>
              <x14:axisColor rgb="FF000000"/>
            </x14:dataBar>
          </x14:cfRule>
          <x14:cfRule type="dataBar" id="{D1F38C35-8141-334A-AE92-C7315652F49C}">
            <x14:dataBar minLength="0" maxLength="100" gradient="0">
              <x14:cfvo type="autoMin"/>
              <x14:cfvo type="autoMax"/>
              <x14:negativeFillColor rgb="FF00FF00"/>
              <x14:axisColor rgb="FF000000"/>
            </x14:dataBar>
          </x14:cfRule>
          <xm:sqref>N2220:N2242</xm:sqref>
        </x14:conditionalFormatting>
        <x14:conditionalFormatting xmlns:xm="http://schemas.microsoft.com/office/excel/2006/main">
          <x14:cfRule type="dataBar" id="{8B6931EC-F888-A543-9441-3039795DC600}">
            <x14:dataBar minLength="0" maxLength="100" gradient="0">
              <x14:cfvo type="autoMin"/>
              <x14:cfvo type="autoMax"/>
              <x14:negativeFillColor rgb="FF00FF00"/>
              <x14:axisColor rgb="FF000000"/>
            </x14:dataBar>
          </x14:cfRule>
          <x14:cfRule type="dataBar" id="{7F7DF984-BD9E-4A48-9ED6-9FF1162911FC}">
            <x14:dataBar minLength="0" maxLength="100" gradient="0">
              <x14:cfvo type="autoMin"/>
              <x14:cfvo type="autoMax"/>
              <x14:negativeFillColor rgb="FFA3FF83"/>
              <x14:axisColor rgb="FF000000"/>
            </x14:dataBar>
          </x14:cfRule>
          <x14:cfRule type="dataBar" id="{F6400BC5-6037-5E44-AF80-DB98D0BF9C96}">
            <x14:dataBar minLength="0" maxLength="100" gradient="0">
              <x14:cfvo type="autoMin"/>
              <x14:cfvo type="autoMax"/>
              <x14:negativeFillColor rgb="FF00B050"/>
              <x14:axisColor rgb="FF000000"/>
            </x14:dataBar>
          </x14:cfRule>
          <x14:cfRule type="dataBar" id="{092FC0BF-9BDA-264F-8CDC-73C75F48EAEC}">
            <x14:dataBar minLength="0" maxLength="100" gradient="0">
              <x14:cfvo type="autoMin"/>
              <x14:cfvo type="autoMax"/>
              <x14:negativeFillColor rgb="FF00FF00"/>
              <x14:axisColor rgb="FF000000"/>
            </x14:dataBar>
          </x14:cfRule>
          <x14:cfRule type="dataBar" id="{B59162B6-A9E9-224E-B48E-0A78D6312707}">
            <x14:dataBar minLength="0" maxLength="100" gradient="0">
              <x14:cfvo type="autoMin"/>
              <x14:cfvo type="autoMax"/>
              <x14:negativeFillColor rgb="FFFF0000"/>
              <x14:axisColor rgb="FF000000"/>
            </x14:dataBar>
          </x14:cfRule>
          <xm:sqref>N2244:N2259</xm:sqref>
        </x14:conditionalFormatting>
        <x14:conditionalFormatting xmlns:xm="http://schemas.microsoft.com/office/excel/2006/main">
          <x14:cfRule type="dataBar" id="{6E82BA82-6D66-554F-9E8F-B5213AFBDA33}">
            <x14:dataBar minLength="0" maxLength="100" gradient="0">
              <x14:cfvo type="autoMin"/>
              <x14:cfvo type="autoMax"/>
              <x14:negativeFillColor rgb="FFFF0000"/>
              <x14:axisColor rgb="FF000000"/>
            </x14:dataBar>
          </x14:cfRule>
          <x14:cfRule type="dataBar" id="{659A187E-0975-F44C-9134-A538DED119B4}">
            <x14:dataBar minLength="0" maxLength="100" gradient="0">
              <x14:cfvo type="autoMin"/>
              <x14:cfvo type="autoMax"/>
              <x14:negativeFillColor rgb="FFA3FF83"/>
              <x14:axisColor rgb="FF000000"/>
            </x14:dataBar>
          </x14:cfRule>
          <x14:cfRule type="dataBar" id="{0757BD70-6D1F-0F49-9C6B-4F0A7F7808E3}">
            <x14:dataBar minLength="0" maxLength="100" gradient="0">
              <x14:cfvo type="autoMin"/>
              <x14:cfvo type="autoMax"/>
              <x14:negativeFillColor rgb="FF00B050"/>
              <x14:axisColor rgb="FF000000"/>
            </x14:dataBar>
          </x14:cfRule>
          <x14:cfRule type="dataBar" id="{A81DF21F-FABC-4D42-BC36-595744C6E1FD}">
            <x14:dataBar minLength="0" maxLength="100" gradient="0">
              <x14:cfvo type="autoMin"/>
              <x14:cfvo type="autoMax"/>
              <x14:negativeFillColor rgb="FF00FF00"/>
              <x14:axisColor rgb="FF000000"/>
            </x14:dataBar>
          </x14:cfRule>
          <x14:cfRule type="dataBar" id="{C8971913-2A6C-DC46-BA3F-46D85B90DF70}">
            <x14:dataBar minLength="0" maxLength="100" gradient="0">
              <x14:cfvo type="autoMin"/>
              <x14:cfvo type="autoMax"/>
              <x14:negativeFillColor rgb="FF00FF00"/>
              <x14:axisColor rgb="FF000000"/>
            </x14:dataBar>
          </x14:cfRule>
          <xm:sqref>N2261:N2267</xm:sqref>
        </x14:conditionalFormatting>
        <x14:conditionalFormatting xmlns:xm="http://schemas.microsoft.com/office/excel/2006/main">
          <x14:cfRule type="dataBar" id="{28FCB54A-1689-3F4A-8A62-7B339E6A5B12}">
            <x14:dataBar minLength="0" maxLength="100" gradient="0">
              <x14:cfvo type="autoMin"/>
              <x14:cfvo type="autoMax"/>
              <x14:negativeFillColor rgb="FFFF0000"/>
              <x14:axisColor rgb="FF000000"/>
            </x14:dataBar>
          </x14:cfRule>
          <x14:cfRule type="dataBar" id="{70F0B4BD-D60D-FF46-9B7D-F94C6BA041E5}">
            <x14:dataBar minLength="0" maxLength="100" gradient="0">
              <x14:cfvo type="autoMin"/>
              <x14:cfvo type="autoMax"/>
              <x14:negativeFillColor rgb="FFA3FF83"/>
              <x14:axisColor rgb="FF000000"/>
            </x14:dataBar>
          </x14:cfRule>
          <x14:cfRule type="dataBar" id="{871A3327-4640-4B4C-BD6B-906362066186}">
            <x14:dataBar minLength="0" maxLength="100" gradient="0">
              <x14:cfvo type="autoMin"/>
              <x14:cfvo type="autoMax"/>
              <x14:negativeFillColor rgb="FF00B050"/>
              <x14:axisColor rgb="FF000000"/>
            </x14:dataBar>
          </x14:cfRule>
          <x14:cfRule type="dataBar" id="{57FE9BB3-54F5-CE4C-843B-73AFEB3FDB82}">
            <x14:dataBar minLength="0" maxLength="100" gradient="0">
              <x14:cfvo type="autoMin"/>
              <x14:cfvo type="autoMax"/>
              <x14:negativeFillColor rgb="FF00FF00"/>
              <x14:axisColor rgb="FF000000"/>
            </x14:dataBar>
          </x14:cfRule>
          <x14:cfRule type="dataBar" id="{E6CE8958-D36C-054F-BD9B-2954EEAF2544}">
            <x14:dataBar minLength="0" maxLength="100" gradient="0">
              <x14:cfvo type="autoMin"/>
              <x14:cfvo type="autoMax"/>
              <x14:negativeFillColor rgb="FF00FF00"/>
              <x14:axisColor rgb="FF000000"/>
            </x14:dataBar>
          </x14:cfRule>
          <xm:sqref>N2269:N2280</xm:sqref>
        </x14:conditionalFormatting>
        <x14:conditionalFormatting xmlns:xm="http://schemas.microsoft.com/office/excel/2006/main">
          <x14:cfRule type="dataBar" id="{1814E6AA-6563-BF4E-8867-0DBA4969CD17}">
            <x14:dataBar minLength="0" maxLength="100" gradient="0">
              <x14:cfvo type="autoMin"/>
              <x14:cfvo type="autoMax"/>
              <x14:negativeFillColor rgb="FF00B050"/>
              <x14:axisColor rgb="FF000000"/>
            </x14:dataBar>
          </x14:cfRule>
          <x14:cfRule type="dataBar" id="{D223BA0B-8535-534C-8E68-B1EE25FBB0E2}">
            <x14:dataBar minLength="0" maxLength="100" gradient="0">
              <x14:cfvo type="autoMin"/>
              <x14:cfvo type="autoMax"/>
              <x14:negativeFillColor rgb="FFA3FF83"/>
              <x14:axisColor rgb="FF000000"/>
            </x14:dataBar>
          </x14:cfRule>
          <x14:cfRule type="dataBar" id="{E237FA49-B88F-4842-9969-EF7C1F16943B}">
            <x14:dataBar minLength="0" maxLength="100" gradient="0">
              <x14:cfvo type="autoMin"/>
              <x14:cfvo type="autoMax"/>
              <x14:negativeFillColor rgb="FFFF0000"/>
              <x14:axisColor rgb="FF000000"/>
            </x14:dataBar>
          </x14:cfRule>
          <x14:cfRule type="dataBar" id="{700A8F83-C7A5-9547-A1BD-F39FC7C8FA87}">
            <x14:dataBar minLength="0" maxLength="100" gradient="0">
              <x14:cfvo type="autoMin"/>
              <x14:cfvo type="autoMax"/>
              <x14:negativeFillColor rgb="FF00FF00"/>
              <x14:axisColor rgb="FF000000"/>
            </x14:dataBar>
          </x14:cfRule>
          <x14:cfRule type="dataBar" id="{4799E276-5B7F-F443-A7A7-23AB8A48E57B}">
            <x14:dataBar minLength="0" maxLength="100" gradient="0">
              <x14:cfvo type="autoMin"/>
              <x14:cfvo type="autoMax"/>
              <x14:negativeFillColor rgb="FF00FF00"/>
              <x14:axisColor rgb="FF000000"/>
            </x14:dataBar>
          </x14:cfRule>
          <xm:sqref>N2282:N2284</xm:sqref>
        </x14:conditionalFormatting>
        <x14:conditionalFormatting xmlns:xm="http://schemas.microsoft.com/office/excel/2006/main">
          <x14:cfRule type="dataBar" id="{8945A392-B403-C64F-805C-6D72E4A53FC4}">
            <x14:dataBar minLength="0" maxLength="100" gradient="0">
              <x14:cfvo type="autoMin"/>
              <x14:cfvo type="autoMax"/>
              <x14:negativeFillColor rgb="FFFF0000"/>
              <x14:axisColor rgb="FF000000"/>
            </x14:dataBar>
          </x14:cfRule>
          <x14:cfRule type="dataBar" id="{0650B3F2-FAFF-B949-9F95-0F071B83415F}">
            <x14:dataBar minLength="0" maxLength="100" gradient="0">
              <x14:cfvo type="autoMin"/>
              <x14:cfvo type="autoMax"/>
              <x14:negativeFillColor rgb="FFA3FF83"/>
              <x14:axisColor rgb="FF000000"/>
            </x14:dataBar>
          </x14:cfRule>
          <x14:cfRule type="dataBar" id="{CFA33EAD-8744-AC43-A086-6A91BFBF6227}">
            <x14:dataBar minLength="0" maxLength="100" gradient="0">
              <x14:cfvo type="autoMin"/>
              <x14:cfvo type="autoMax"/>
              <x14:negativeFillColor rgb="FF00B050"/>
              <x14:axisColor rgb="FF000000"/>
            </x14:dataBar>
          </x14:cfRule>
          <x14:cfRule type="dataBar" id="{AB95ACFC-0C88-3247-A846-88AC26F18797}">
            <x14:dataBar minLength="0" maxLength="100" gradient="0">
              <x14:cfvo type="autoMin"/>
              <x14:cfvo type="autoMax"/>
              <x14:negativeFillColor rgb="FF00FF00"/>
              <x14:axisColor rgb="FF000000"/>
            </x14:dataBar>
          </x14:cfRule>
          <x14:cfRule type="dataBar" id="{7DE2E4E8-0EE1-6648-A84F-E6A09229916E}">
            <x14:dataBar minLength="0" maxLength="100" gradient="0">
              <x14:cfvo type="autoMin"/>
              <x14:cfvo type="autoMax"/>
              <x14:negativeFillColor rgb="FF00FF00"/>
              <x14:axisColor rgb="FF000000"/>
            </x14:dataBar>
          </x14:cfRule>
          <xm:sqref>N2287:N2388</xm:sqref>
        </x14:conditionalFormatting>
        <x14:conditionalFormatting xmlns:xm="http://schemas.microsoft.com/office/excel/2006/main">
          <x14:cfRule type="dataBar" id="{334ADEFE-58C8-DB44-A5FA-4E49D94BE3B9}">
            <x14:dataBar minLength="0" maxLength="100" gradient="0">
              <x14:cfvo type="autoMin"/>
              <x14:cfvo type="autoMax"/>
              <x14:negativeFillColor rgb="FF00FF00"/>
              <x14:axisColor rgb="FF000000"/>
            </x14:dataBar>
          </x14:cfRule>
          <x14:cfRule type="dataBar" id="{F745B7BD-9B66-034F-BAB3-DBCD9B97DD28}">
            <x14:dataBar minLength="0" maxLength="100" gradient="0">
              <x14:cfvo type="autoMin"/>
              <x14:cfvo type="autoMax"/>
              <x14:negativeFillColor rgb="FF00FF00"/>
              <x14:axisColor rgb="FF000000"/>
            </x14:dataBar>
          </x14:cfRule>
          <x14:cfRule type="dataBar" id="{F4BBC3B6-1939-1C48-8A1D-5BAB7683BEFE}">
            <x14:dataBar minLength="0" maxLength="100" gradient="0">
              <x14:cfvo type="autoMin"/>
              <x14:cfvo type="autoMax"/>
              <x14:negativeFillColor rgb="FF00B050"/>
              <x14:axisColor rgb="FF000000"/>
            </x14:dataBar>
          </x14:cfRule>
          <x14:cfRule type="dataBar" id="{2449329B-8046-F941-BA57-10D83B9C5EDD}">
            <x14:dataBar minLength="0" maxLength="100" gradient="0">
              <x14:cfvo type="autoMin"/>
              <x14:cfvo type="autoMax"/>
              <x14:negativeFillColor rgb="FFA3FF83"/>
              <x14:axisColor rgb="FF000000"/>
            </x14:dataBar>
          </x14:cfRule>
          <x14:cfRule type="dataBar" id="{D68714E8-9BF9-A949-A16C-4156F4346314}">
            <x14:dataBar minLength="0" maxLength="100" gradient="0">
              <x14:cfvo type="autoMin"/>
              <x14:cfvo type="autoMax"/>
              <x14:negativeFillColor rgb="FFFF0000"/>
              <x14:axisColor rgb="FF000000"/>
            </x14:dataBar>
          </x14:cfRule>
          <xm:sqref>N452:O454</xm:sqref>
        </x14:conditionalFormatting>
        <x14:conditionalFormatting xmlns:xm="http://schemas.microsoft.com/office/excel/2006/main">
          <x14:cfRule type="dataBar" id="{FB96A90B-4EA9-D841-817F-68CEC470F8C2}">
            <x14:dataBar minLength="0" maxLength="100" gradient="0">
              <x14:cfvo type="autoMin"/>
              <x14:cfvo type="autoMax"/>
              <x14:negativeFillColor rgb="FF00B050"/>
              <x14:axisColor rgb="FF000000"/>
            </x14:dataBar>
          </x14:cfRule>
          <xm:sqref>O92:O125</xm:sqref>
        </x14:conditionalFormatting>
        <x14:conditionalFormatting xmlns:xm="http://schemas.microsoft.com/office/excel/2006/main">
          <x14:cfRule type="dataBar" id="{A6292644-379B-7B47-AE39-8CD1B4382EBB}">
            <x14:dataBar minLength="0" maxLength="100" gradient="0">
              <x14:cfvo type="autoMin"/>
              <x14:cfvo type="autoMax"/>
              <x14:negativeFillColor rgb="FFA3FF83"/>
              <x14:axisColor rgb="FF000000"/>
            </x14:dataBar>
          </x14:cfRule>
          <x14:cfRule type="dataBar" id="{1B667665-7D4C-5047-A35C-F6E1D155CE45}">
            <x14:dataBar minLength="0" maxLength="100" gradient="0">
              <x14:cfvo type="autoMin"/>
              <x14:cfvo type="autoMax"/>
              <x14:negativeFillColor rgb="FFFF0000"/>
              <x14:axisColor rgb="FF000000"/>
            </x14:dataBar>
          </x14:cfRule>
          <xm:sqref>O127:O160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AA8C3-ED03-F147-B848-E4AD6063494F}">
  <dimension ref="A1:LK2512"/>
  <sheetViews>
    <sheetView zoomScale="110" zoomScaleNormal="75" workbookViewId="0">
      <pane xSplit="6" ySplit="3" topLeftCell="Z346" activePane="bottomRight" state="frozenSplit"/>
      <selection pane="topRight" activeCell="E1" sqref="E1"/>
      <selection pane="bottomLeft" activeCell="A6" sqref="A6"/>
      <selection pane="bottomRight" activeCell="F373" sqref="F373"/>
    </sheetView>
  </sheetViews>
  <sheetFormatPr baseColWidth="10" defaultColWidth="8.83203125" defaultRowHeight="13"/>
  <cols>
    <col min="1" max="2" width="3.1640625" style="74" hidden="1" customWidth="1"/>
    <col min="3" max="3" width="14.83203125" style="268" hidden="1" customWidth="1"/>
    <col min="4" max="4" width="6.5" style="74" customWidth="1"/>
    <col min="5" max="5" width="4.1640625" style="74" customWidth="1"/>
    <col min="6" max="6" width="69" style="74" customWidth="1"/>
    <col min="7" max="8" width="12.83203125" style="152" customWidth="1"/>
    <col min="9" max="9" width="1" style="152" customWidth="1"/>
    <col min="10" max="10" width="14.5" style="152" customWidth="1"/>
    <col min="11" max="12" width="13.6640625" style="152" customWidth="1"/>
    <col min="13" max="13" width="15" style="235" customWidth="1"/>
    <col min="14" max="21" width="14.1640625" style="141" customWidth="1"/>
    <col min="22" max="22" width="14.1640625" style="141" bestFit="1" customWidth="1"/>
    <col min="23" max="24" width="14.1640625" style="141" customWidth="1"/>
    <col min="25" max="25" width="14.5" style="141" customWidth="1"/>
    <col min="26" max="26" width="11.1640625" style="152" customWidth="1"/>
    <col min="27" max="27" width="3.6640625" style="152" customWidth="1"/>
    <col min="28" max="29" width="13.83203125" style="139" customWidth="1"/>
    <col min="30" max="30" width="1" style="139" customWidth="1"/>
    <col min="31" max="36" width="12.83203125" style="152" customWidth="1"/>
    <col min="37" max="37" width="10.83203125" style="152" customWidth="1"/>
    <col min="38" max="38" width="3.6640625" style="152" customWidth="1"/>
    <col min="39" max="40" width="13" style="152" customWidth="1"/>
    <col min="41" max="41" width="1" customWidth="1"/>
    <col min="42" max="69" width="12.83203125" style="152" customWidth="1"/>
    <col min="70" max="70" width="2.83203125" style="89" customWidth="1"/>
    <col min="71" max="87" width="12.83203125" style="89" customWidth="1"/>
    <col min="88" max="88" width="8.33203125" style="86" customWidth="1"/>
    <col min="89" max="89" width="12.83203125" style="157" customWidth="1"/>
    <col min="90" max="90" width="41.1640625" style="74" customWidth="1"/>
    <col min="91" max="91" width="14.33203125" style="89" customWidth="1"/>
    <col min="92" max="92" width="12.83203125" style="89" customWidth="1"/>
    <col min="93" max="93" width="17" style="90" customWidth="1"/>
    <col min="94" max="94" width="44.6640625" style="90" customWidth="1"/>
    <col min="95" max="95" width="9.5" style="110" bestFit="1" customWidth="1"/>
    <col min="96" max="96" width="30.83203125" style="110" customWidth="1"/>
    <col min="97" max="104" width="9.5" style="110" bestFit="1" customWidth="1"/>
    <col min="105" max="105" width="11.1640625" style="110" bestFit="1" customWidth="1"/>
    <col min="106" max="106" width="10.1640625" style="110" bestFit="1" customWidth="1"/>
    <col min="107" max="16384" width="8.83203125" style="74"/>
  </cols>
  <sheetData>
    <row r="1" spans="1:106" ht="15">
      <c r="A1" s="74" t="s">
        <v>48</v>
      </c>
      <c r="B1" s="75" t="s">
        <v>942</v>
      </c>
      <c r="C1" s="76" t="s">
        <v>48</v>
      </c>
      <c r="D1" s="77" t="s">
        <v>48</v>
      </c>
      <c r="E1" s="78"/>
      <c r="F1" s="79" t="s">
        <v>12</v>
      </c>
      <c r="G1" s="349" t="s">
        <v>619</v>
      </c>
      <c r="H1" s="350"/>
      <c r="I1" s="273"/>
      <c r="J1" s="80" t="s">
        <v>620</v>
      </c>
      <c r="K1" s="80" t="s">
        <v>620</v>
      </c>
      <c r="L1" s="80" t="s">
        <v>620</v>
      </c>
      <c r="M1" s="81" t="s">
        <v>620</v>
      </c>
      <c r="N1" s="269" t="s">
        <v>620</v>
      </c>
      <c r="O1" s="269" t="s">
        <v>620</v>
      </c>
      <c r="P1" s="269" t="s">
        <v>620</v>
      </c>
      <c r="Q1" s="269" t="s">
        <v>620</v>
      </c>
      <c r="R1" s="269" t="s">
        <v>620</v>
      </c>
      <c r="S1" s="269" t="s">
        <v>620</v>
      </c>
      <c r="T1" s="269" t="s">
        <v>620</v>
      </c>
      <c r="U1" s="269" t="s">
        <v>620</v>
      </c>
      <c r="V1" s="269" t="s">
        <v>620</v>
      </c>
      <c r="W1" s="269" t="s">
        <v>620</v>
      </c>
      <c r="X1" s="269" t="s">
        <v>620</v>
      </c>
      <c r="Y1" s="270" t="s">
        <v>620</v>
      </c>
      <c r="Z1" s="271" t="s">
        <v>620</v>
      </c>
      <c r="AA1" s="272"/>
      <c r="AB1" s="367" t="s">
        <v>13</v>
      </c>
      <c r="AC1" s="368"/>
      <c r="AD1" s="273"/>
      <c r="AE1" s="82" t="s">
        <v>943</v>
      </c>
      <c r="AF1" s="274" t="s">
        <v>8044</v>
      </c>
      <c r="AG1" s="274" t="s">
        <v>8044</v>
      </c>
      <c r="AH1" s="274" t="s">
        <v>8044</v>
      </c>
      <c r="AI1" s="274" t="s">
        <v>8045</v>
      </c>
      <c r="AJ1" s="274" t="s">
        <v>8045</v>
      </c>
      <c r="AK1" s="274" t="s">
        <v>8045</v>
      </c>
      <c r="AL1" s="275"/>
      <c r="AM1" s="369" t="s">
        <v>647</v>
      </c>
      <c r="AN1" s="370"/>
      <c r="AP1" s="83" t="s">
        <v>14</v>
      </c>
      <c r="AQ1" s="83" t="s">
        <v>14</v>
      </c>
      <c r="AR1" s="83" t="s">
        <v>14</v>
      </c>
      <c r="AS1" s="84" t="s">
        <v>14</v>
      </c>
      <c r="AT1" s="84" t="s">
        <v>14</v>
      </c>
      <c r="AU1" s="84" t="s">
        <v>14</v>
      </c>
      <c r="AV1" s="276" t="s">
        <v>820</v>
      </c>
      <c r="AW1" s="276" t="s">
        <v>820</v>
      </c>
      <c r="AX1" s="276" t="s">
        <v>820</v>
      </c>
      <c r="AY1" s="276" t="s">
        <v>821</v>
      </c>
      <c r="AZ1" s="276" t="s">
        <v>822</v>
      </c>
      <c r="BA1" s="276" t="s">
        <v>823</v>
      </c>
      <c r="BB1" s="276" t="s">
        <v>824</v>
      </c>
      <c r="BC1" s="276" t="s">
        <v>823</v>
      </c>
      <c r="BD1" s="276" t="s">
        <v>825</v>
      </c>
      <c r="BE1" s="276" t="s">
        <v>826</v>
      </c>
      <c r="BF1" s="276" t="s">
        <v>827</v>
      </c>
      <c r="BG1" s="276" t="s">
        <v>828</v>
      </c>
      <c r="BH1" s="276" t="s">
        <v>829</v>
      </c>
      <c r="BI1" s="276" t="s">
        <v>830</v>
      </c>
      <c r="BJ1" s="276" t="s">
        <v>831</v>
      </c>
      <c r="BK1" s="276" t="s">
        <v>831</v>
      </c>
      <c r="BL1" s="276" t="s">
        <v>832</v>
      </c>
      <c r="BM1" s="276" t="s">
        <v>833</v>
      </c>
      <c r="BN1" s="276" t="s">
        <v>834</v>
      </c>
      <c r="BO1" s="276" t="s">
        <v>835</v>
      </c>
      <c r="BP1" s="276" t="s">
        <v>836</v>
      </c>
      <c r="BQ1" s="276" t="s">
        <v>836</v>
      </c>
      <c r="BS1" s="85" t="s">
        <v>944</v>
      </c>
      <c r="BT1" s="277" t="s">
        <v>837</v>
      </c>
      <c r="BU1" s="277" t="s">
        <v>8046</v>
      </c>
      <c r="BV1" s="277" t="s">
        <v>8047</v>
      </c>
      <c r="BW1" s="277" t="s">
        <v>8048</v>
      </c>
      <c r="BX1" s="277" t="s">
        <v>8049</v>
      </c>
      <c r="BY1" s="277" t="s">
        <v>8049</v>
      </c>
      <c r="BZ1" s="277" t="s">
        <v>8050</v>
      </c>
      <c r="CA1" s="277" t="s">
        <v>8051</v>
      </c>
      <c r="CB1" s="277" t="s">
        <v>8052</v>
      </c>
      <c r="CC1" s="277" t="s">
        <v>8053</v>
      </c>
      <c r="CD1" s="277" t="s">
        <v>832</v>
      </c>
      <c r="CE1" s="277" t="s">
        <v>8054</v>
      </c>
      <c r="CF1" s="277" t="s">
        <v>8055</v>
      </c>
      <c r="CG1" s="277" t="s">
        <v>8056</v>
      </c>
      <c r="CH1" s="277" t="s">
        <v>8056</v>
      </c>
      <c r="CI1" s="136" t="s">
        <v>8057</v>
      </c>
      <c r="CK1" s="87" t="s">
        <v>945</v>
      </c>
      <c r="CL1" s="88" t="s">
        <v>648</v>
      </c>
      <c r="CP1" s="150"/>
    </row>
    <row r="2" spans="1:106" ht="15">
      <c r="A2" s="74" t="s">
        <v>48</v>
      </c>
      <c r="B2" s="75" t="s">
        <v>942</v>
      </c>
      <c r="C2" s="76" t="s">
        <v>48</v>
      </c>
      <c r="D2" s="77"/>
      <c r="E2" s="78"/>
      <c r="F2" s="91"/>
      <c r="G2" s="351" t="s">
        <v>622</v>
      </c>
      <c r="H2" s="352"/>
      <c r="I2" s="282"/>
      <c r="J2" s="92" t="s">
        <v>16</v>
      </c>
      <c r="K2" s="92" t="s">
        <v>946</v>
      </c>
      <c r="L2" s="92" t="s">
        <v>623</v>
      </c>
      <c r="M2" s="93" t="s">
        <v>624</v>
      </c>
      <c r="N2" s="278" t="s">
        <v>837</v>
      </c>
      <c r="O2" s="278" t="s">
        <v>838</v>
      </c>
      <c r="P2" s="278" t="s">
        <v>839</v>
      </c>
      <c r="Q2" s="278" t="s">
        <v>840</v>
      </c>
      <c r="R2" s="278" t="s">
        <v>8058</v>
      </c>
      <c r="S2" s="278" t="s">
        <v>8058</v>
      </c>
      <c r="T2" s="278" t="s">
        <v>841</v>
      </c>
      <c r="U2" s="278" t="s">
        <v>842</v>
      </c>
      <c r="V2" s="278" t="s">
        <v>8059</v>
      </c>
      <c r="W2" s="278" t="s">
        <v>8060</v>
      </c>
      <c r="X2" s="278" t="s">
        <v>621</v>
      </c>
      <c r="Y2" s="279" t="s">
        <v>843</v>
      </c>
      <c r="Z2" s="280" t="s">
        <v>8061</v>
      </c>
      <c r="AA2" s="281"/>
      <c r="AB2" s="371" t="s">
        <v>15</v>
      </c>
      <c r="AC2" s="372"/>
      <c r="AD2" s="282"/>
      <c r="AE2" s="94" t="s">
        <v>947</v>
      </c>
      <c r="AF2" s="283" t="s">
        <v>8062</v>
      </c>
      <c r="AG2" s="283" t="s">
        <v>8063</v>
      </c>
      <c r="AH2" s="283" t="s">
        <v>8064</v>
      </c>
      <c r="AI2" s="283" t="s">
        <v>8064</v>
      </c>
      <c r="AJ2" s="283" t="s">
        <v>8065</v>
      </c>
      <c r="AK2" s="283" t="s">
        <v>4163</v>
      </c>
      <c r="AL2" s="284"/>
      <c r="AM2" s="373" t="s">
        <v>649</v>
      </c>
      <c r="AN2" s="374"/>
      <c r="AP2" s="95" t="s">
        <v>16</v>
      </c>
      <c r="AQ2" s="95" t="s">
        <v>625</v>
      </c>
      <c r="AR2" s="95" t="s">
        <v>17</v>
      </c>
      <c r="AS2" s="96" t="s">
        <v>16</v>
      </c>
      <c r="AT2" s="96" t="s">
        <v>625</v>
      </c>
      <c r="AU2" s="96" t="s">
        <v>17</v>
      </c>
      <c r="AV2" s="285" t="s">
        <v>844</v>
      </c>
      <c r="AW2" s="285" t="s">
        <v>845</v>
      </c>
      <c r="AX2" s="285" t="s">
        <v>846</v>
      </c>
      <c r="AY2" s="285" t="s">
        <v>847</v>
      </c>
      <c r="AZ2" s="285" t="s">
        <v>848</v>
      </c>
      <c r="BA2" s="285" t="s">
        <v>844</v>
      </c>
      <c r="BB2" s="285" t="s">
        <v>849</v>
      </c>
      <c r="BC2" s="285" t="s">
        <v>845</v>
      </c>
      <c r="BD2" s="285" t="s">
        <v>850</v>
      </c>
      <c r="BE2" s="285" t="s">
        <v>851</v>
      </c>
      <c r="BF2" s="285" t="s">
        <v>851</v>
      </c>
      <c r="BG2" s="285" t="s">
        <v>625</v>
      </c>
      <c r="BH2" s="285" t="s">
        <v>625</v>
      </c>
      <c r="BI2" s="285" t="s">
        <v>625</v>
      </c>
      <c r="BJ2" s="285" t="s">
        <v>852</v>
      </c>
      <c r="BK2" s="285" t="s">
        <v>853</v>
      </c>
      <c r="BL2" s="285" t="s">
        <v>48</v>
      </c>
      <c r="BM2" s="285" t="s">
        <v>854</v>
      </c>
      <c r="BN2" s="285" t="s">
        <v>626</v>
      </c>
      <c r="BO2" s="285" t="s">
        <v>855</v>
      </c>
      <c r="BP2" s="285" t="s">
        <v>856</v>
      </c>
      <c r="BQ2" s="285" t="s">
        <v>857</v>
      </c>
      <c r="BS2" s="97" t="s">
        <v>619</v>
      </c>
      <c r="BT2" s="277"/>
      <c r="BU2" s="277"/>
      <c r="BV2" s="277" t="s">
        <v>8066</v>
      </c>
      <c r="BW2" s="277" t="s">
        <v>8067</v>
      </c>
      <c r="BX2" s="277" t="s">
        <v>8068</v>
      </c>
      <c r="BY2" s="277" t="s">
        <v>8066</v>
      </c>
      <c r="BZ2" s="277" t="s">
        <v>8069</v>
      </c>
      <c r="CA2" s="277" t="s">
        <v>8070</v>
      </c>
      <c r="CB2" s="277" t="s">
        <v>8071</v>
      </c>
      <c r="CC2" s="277"/>
      <c r="CD2" s="277"/>
      <c r="CE2" s="277"/>
      <c r="CF2" s="277"/>
      <c r="CG2" s="277" t="s">
        <v>8072</v>
      </c>
      <c r="CH2" s="277" t="s">
        <v>8073</v>
      </c>
      <c r="CI2" s="136"/>
      <c r="CJ2" s="98" t="s">
        <v>948</v>
      </c>
      <c r="CK2" s="99" t="s">
        <v>949</v>
      </c>
      <c r="CL2" s="100" t="s">
        <v>650</v>
      </c>
      <c r="CP2" s="150"/>
    </row>
    <row r="3" spans="1:106" ht="14.5" customHeight="1" thickBot="1">
      <c r="A3" s="74" t="s">
        <v>48</v>
      </c>
      <c r="B3" s="75" t="s">
        <v>942</v>
      </c>
      <c r="C3" s="76" t="s">
        <v>48</v>
      </c>
      <c r="D3" s="77" t="s">
        <v>48</v>
      </c>
      <c r="E3" s="101" t="s">
        <v>18</v>
      </c>
      <c r="F3" s="91"/>
      <c r="G3" s="353" t="s">
        <v>627</v>
      </c>
      <c r="H3" s="354"/>
      <c r="I3" s="290"/>
      <c r="J3" s="102" t="s">
        <v>627</v>
      </c>
      <c r="K3" s="102" t="s">
        <v>628</v>
      </c>
      <c r="L3" s="102" t="s">
        <v>858</v>
      </c>
      <c r="M3" s="103" t="s">
        <v>950</v>
      </c>
      <c r="N3" s="286" t="s">
        <v>628</v>
      </c>
      <c r="O3" s="286" t="s">
        <v>628</v>
      </c>
      <c r="P3" s="287" t="s">
        <v>859</v>
      </c>
      <c r="Q3" s="286" t="s">
        <v>628</v>
      </c>
      <c r="R3" s="286" t="s">
        <v>8074</v>
      </c>
      <c r="S3" s="286" t="s">
        <v>8075</v>
      </c>
      <c r="T3" s="286" t="s">
        <v>8076</v>
      </c>
      <c r="U3" s="286" t="s">
        <v>628</v>
      </c>
      <c r="V3" s="286" t="s">
        <v>8077</v>
      </c>
      <c r="W3" s="286" t="s">
        <v>628</v>
      </c>
      <c r="X3" s="286" t="s">
        <v>628</v>
      </c>
      <c r="Y3" s="287" t="s">
        <v>860</v>
      </c>
      <c r="Z3" s="288" t="s">
        <v>8078</v>
      </c>
      <c r="AA3" s="289"/>
      <c r="AB3" s="379" t="s">
        <v>19</v>
      </c>
      <c r="AC3" s="380"/>
      <c r="AD3" s="290"/>
      <c r="AE3" s="104" t="s">
        <v>20</v>
      </c>
      <c r="AF3" s="104" t="s">
        <v>20</v>
      </c>
      <c r="AG3" s="104" t="s">
        <v>20</v>
      </c>
      <c r="AH3" s="104" t="s">
        <v>20</v>
      </c>
      <c r="AI3" s="104" t="s">
        <v>20</v>
      </c>
      <c r="AJ3" s="104" t="s">
        <v>20</v>
      </c>
      <c r="AK3" s="104" t="s">
        <v>20</v>
      </c>
      <c r="AL3" s="291"/>
      <c r="AM3" s="381" t="s">
        <v>651</v>
      </c>
      <c r="AN3" s="382"/>
      <c r="AP3" s="105" t="s">
        <v>951</v>
      </c>
      <c r="AQ3" s="105" t="s">
        <v>951</v>
      </c>
      <c r="AR3" s="105" t="s">
        <v>951</v>
      </c>
      <c r="AS3" s="106" t="s">
        <v>861</v>
      </c>
      <c r="AT3" s="106" t="s">
        <v>862</v>
      </c>
      <c r="AU3" s="106" t="s">
        <v>863</v>
      </c>
      <c r="AV3" s="292" t="s">
        <v>861</v>
      </c>
      <c r="AW3" s="292" t="s">
        <v>862</v>
      </c>
      <c r="AX3" s="292" t="s">
        <v>862</v>
      </c>
      <c r="AY3" s="292" t="s">
        <v>861</v>
      </c>
      <c r="AZ3" s="292" t="s">
        <v>861</v>
      </c>
      <c r="BA3" s="292" t="s">
        <v>861</v>
      </c>
      <c r="BB3" s="292" t="s">
        <v>861</v>
      </c>
      <c r="BC3" s="292" t="s">
        <v>862</v>
      </c>
      <c r="BD3" s="292" t="s">
        <v>862</v>
      </c>
      <c r="BE3" s="292" t="s">
        <v>862</v>
      </c>
      <c r="BF3" s="292" t="s">
        <v>862</v>
      </c>
      <c r="BG3" s="292" t="s">
        <v>862</v>
      </c>
      <c r="BH3" s="292" t="s">
        <v>862</v>
      </c>
      <c r="BI3" s="292" t="s">
        <v>862</v>
      </c>
      <c r="BJ3" s="292" t="s">
        <v>861</v>
      </c>
      <c r="BK3" s="292" t="s">
        <v>861</v>
      </c>
      <c r="BL3" s="292" t="s">
        <v>862</v>
      </c>
      <c r="BM3" s="292" t="s">
        <v>863</v>
      </c>
      <c r="BN3" s="292" t="s">
        <v>863</v>
      </c>
      <c r="BO3" s="292" t="s">
        <v>861</v>
      </c>
      <c r="BP3" s="292" t="s">
        <v>862</v>
      </c>
      <c r="BQ3" s="292" t="s">
        <v>862</v>
      </c>
      <c r="BR3" s="111"/>
      <c r="BS3" s="107" t="s">
        <v>951</v>
      </c>
      <c r="BT3" s="293" t="s">
        <v>951</v>
      </c>
      <c r="BU3" s="293" t="s">
        <v>951</v>
      </c>
      <c r="BV3" s="293" t="s">
        <v>951</v>
      </c>
      <c r="BW3" s="293" t="s">
        <v>951</v>
      </c>
      <c r="BX3" s="293" t="s">
        <v>951</v>
      </c>
      <c r="BY3" s="293" t="s">
        <v>951</v>
      </c>
      <c r="BZ3" s="293" t="s">
        <v>951</v>
      </c>
      <c r="CA3" s="293" t="s">
        <v>951</v>
      </c>
      <c r="CB3" s="293" t="s">
        <v>951</v>
      </c>
      <c r="CC3" s="293" t="s">
        <v>951</v>
      </c>
      <c r="CD3" s="293" t="s">
        <v>951</v>
      </c>
      <c r="CE3" s="293" t="s">
        <v>951</v>
      </c>
      <c r="CF3" s="293" t="s">
        <v>951</v>
      </c>
      <c r="CG3" s="293" t="s">
        <v>951</v>
      </c>
      <c r="CH3" s="293" t="s">
        <v>951</v>
      </c>
      <c r="CI3" s="294" t="s">
        <v>951</v>
      </c>
      <c r="CJ3" s="98" t="s">
        <v>952</v>
      </c>
      <c r="CK3" s="108" t="s">
        <v>953</v>
      </c>
      <c r="CL3" s="109" t="s">
        <v>652</v>
      </c>
      <c r="CM3" s="110"/>
      <c r="CN3" s="111"/>
      <c r="CP3" s="295"/>
      <c r="CQ3" s="296"/>
    </row>
    <row r="4" spans="1:106" ht="14.5" customHeight="1">
      <c r="A4" s="112"/>
      <c r="B4" s="113"/>
      <c r="C4" s="114"/>
      <c r="D4" s="115"/>
      <c r="E4" s="116"/>
      <c r="F4" s="117"/>
      <c r="G4" s="118"/>
      <c r="H4" s="118"/>
      <c r="I4" s="118"/>
      <c r="J4" s="119"/>
      <c r="K4" s="119"/>
      <c r="L4" s="119"/>
      <c r="M4" s="120"/>
      <c r="N4" s="297"/>
      <c r="O4" s="297"/>
      <c r="P4" s="233"/>
      <c r="Q4" s="297"/>
      <c r="R4" s="297"/>
      <c r="S4" s="297"/>
      <c r="T4" s="297"/>
      <c r="U4" s="297"/>
      <c r="V4" s="297"/>
      <c r="W4" s="297"/>
      <c r="X4" s="297"/>
      <c r="Y4" s="233"/>
      <c r="Z4" s="298"/>
      <c r="AA4" s="298"/>
      <c r="AB4" s="121"/>
      <c r="AC4" s="121"/>
      <c r="AD4" s="121"/>
      <c r="AE4" s="122"/>
      <c r="AF4" s="122"/>
      <c r="AG4" s="122"/>
      <c r="AH4" s="122"/>
      <c r="AI4" s="122"/>
      <c r="AJ4" s="122"/>
      <c r="AK4" s="122"/>
      <c r="AL4" s="122"/>
      <c r="AM4" s="122"/>
      <c r="AN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c r="BM4" s="122"/>
      <c r="BN4" s="122"/>
      <c r="BO4" s="122"/>
      <c r="BP4" s="122"/>
      <c r="BQ4" s="122"/>
      <c r="BR4" s="298"/>
      <c r="BS4" s="123"/>
      <c r="BT4" s="122"/>
      <c r="BU4" s="122"/>
      <c r="BV4" s="122"/>
      <c r="BW4" s="122"/>
      <c r="BX4" s="122"/>
      <c r="BY4" s="122"/>
      <c r="BZ4" s="122"/>
      <c r="CA4" s="122"/>
      <c r="CB4" s="122"/>
      <c r="CC4" s="122"/>
      <c r="CD4" s="122"/>
      <c r="CE4" s="122"/>
      <c r="CF4" s="122"/>
      <c r="CG4" s="122"/>
      <c r="CH4" s="122"/>
      <c r="CI4" s="122"/>
      <c r="CJ4" s="124"/>
      <c r="CK4" s="125"/>
      <c r="CL4" s="126" t="s">
        <v>653</v>
      </c>
      <c r="CQ4" s="299"/>
      <c r="CR4" s="299"/>
    </row>
    <row r="5" spans="1:106" ht="14.5" customHeight="1">
      <c r="C5" s="127" t="s">
        <v>21</v>
      </c>
      <c r="D5" s="127" t="s">
        <v>22</v>
      </c>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124"/>
      <c r="CK5" s="128"/>
      <c r="CL5" s="89"/>
      <c r="CP5" s="150"/>
      <c r="CQ5" s="299"/>
      <c r="CR5" s="299"/>
      <c r="CS5" s="74"/>
      <c r="CT5" s="74"/>
      <c r="CU5" s="74"/>
      <c r="CV5" s="152"/>
      <c r="CW5" s="74"/>
      <c r="CX5" s="74"/>
      <c r="CY5" s="74"/>
      <c r="CZ5" s="74"/>
      <c r="DA5" s="74"/>
      <c r="DB5" s="74"/>
    </row>
    <row r="6" spans="1:106" ht="14.5" customHeight="1">
      <c r="A6" s="74" t="s">
        <v>954</v>
      </c>
      <c r="B6" s="129" t="s">
        <v>955</v>
      </c>
      <c r="C6" s="130" t="str">
        <f>MID(A6,1,12)</f>
        <v>A.010.02.101</v>
      </c>
      <c r="D6" s="131" t="s">
        <v>956</v>
      </c>
      <c r="E6" s="129" t="s">
        <v>957</v>
      </c>
      <c r="F6" s="132" t="s">
        <v>958</v>
      </c>
      <c r="G6" s="132">
        <f>J6+K6+L6+M6</f>
        <v>5.4472847380000005</v>
      </c>
      <c r="H6" s="348">
        <f t="shared" ref="H6:H45" si="0">G6</f>
        <v>5.4472847380000005</v>
      </c>
      <c r="I6" s="74"/>
      <c r="J6" s="132">
        <f>P6+Q6+R6+S6</f>
        <v>0.98287692999999998</v>
      </c>
      <c r="K6" s="132">
        <f>N6+O6+T6</f>
        <v>1.0495079899999999</v>
      </c>
      <c r="L6" s="300">
        <f>U6+IF(V6="x",0,V6)+IF(W6="x",0,W6)+IF(X6="x",0,X6)+Y6+Z6</f>
        <v>1.2974336180000001</v>
      </c>
      <c r="M6" s="132">
        <v>2.1174662</v>
      </c>
      <c r="N6" s="132">
        <v>0.41595763000000002</v>
      </c>
      <c r="O6" s="132">
        <v>0.18105309</v>
      </c>
      <c r="P6" s="132">
        <v>0.12540783</v>
      </c>
      <c r="Q6" s="132">
        <v>0.28740019999999999</v>
      </c>
      <c r="R6" s="132">
        <v>0.52575751000000004</v>
      </c>
      <c r="S6" s="132">
        <v>4.4311389999999999E-2</v>
      </c>
      <c r="T6" s="132">
        <v>0.45249727000000001</v>
      </c>
      <c r="U6" s="132">
        <v>1.0896885999999999</v>
      </c>
      <c r="V6" s="132">
        <v>9.8287621000000006E-2</v>
      </c>
      <c r="W6" s="132">
        <v>5.9503895000000001E-2</v>
      </c>
      <c r="X6" s="132">
        <v>3.8284896999999998E-2</v>
      </c>
      <c r="Y6" s="132">
        <v>1.1668605E-2</v>
      </c>
      <c r="Z6" s="132">
        <v>0</v>
      </c>
      <c r="AA6" s="74"/>
      <c r="AB6" s="301">
        <f>M6/0.133</f>
        <v>15.9207984962406</v>
      </c>
      <c r="AC6" s="338">
        <f t="shared" ref="AC6:AC9" si="1">AB6</f>
        <v>15.9207984962406</v>
      </c>
      <c r="AD6" s="74"/>
      <c r="AE6" s="136">
        <v>110.23554</v>
      </c>
      <c r="AF6" s="136">
        <v>92.199973</v>
      </c>
      <c r="AG6" s="136">
        <v>8.0663049000000004</v>
      </c>
      <c r="AH6" s="136">
        <v>0</v>
      </c>
      <c r="AI6" s="136">
        <v>0.22886218</v>
      </c>
      <c r="AJ6" s="136">
        <v>0.99627014000000003</v>
      </c>
      <c r="AK6" s="136">
        <v>8.7441299000000008</v>
      </c>
      <c r="AL6" s="74"/>
      <c r="AM6" s="133">
        <v>0.355827</v>
      </c>
      <c r="AN6" s="340">
        <f t="shared" ref="AN6:AN9" si="2">AM6</f>
        <v>0.355827</v>
      </c>
      <c r="AP6" s="133">
        <v>0.33688374999999998</v>
      </c>
      <c r="AQ6" s="133">
        <v>1.4004297000000001E-2</v>
      </c>
      <c r="AR6" s="133">
        <v>4.9389534000000004E-3</v>
      </c>
      <c r="AS6" s="134">
        <f>AV6+AY6+AZ6+BA6+BB6+BJ6+BK6+BO6</f>
        <v>2.0196867395107998E-5</v>
      </c>
      <c r="AT6" s="135">
        <f>AW6+AX6+BC6+BD6+BE6+BF6+BG6+BH6+BI6+BL6+BP6+BQ6</f>
        <v>5.1791039988388088E-8</v>
      </c>
      <c r="AU6" s="135">
        <f>BM6+BN6</f>
        <v>0.69173016099999995</v>
      </c>
      <c r="AV6" s="302">
        <v>1.4924777E-5</v>
      </c>
      <c r="AW6" s="302">
        <v>4.5036411000000002E-8</v>
      </c>
      <c r="AX6" s="302">
        <v>1.230233E-12</v>
      </c>
      <c r="AY6" s="302">
        <v>2.4149435999999998E-9</v>
      </c>
      <c r="AZ6" s="302">
        <v>3.9156378E-11</v>
      </c>
      <c r="BA6" s="302">
        <v>1.8662778999999999E-8</v>
      </c>
      <c r="BB6" s="302">
        <v>5.1010111999999999E-6</v>
      </c>
      <c r="BC6" s="302">
        <v>3.7528054999999998E-9</v>
      </c>
      <c r="BD6" s="302">
        <v>2.8013401000000002E-9</v>
      </c>
      <c r="BE6" s="302">
        <v>9.3448817000000006E-12</v>
      </c>
      <c r="BF6" s="302">
        <v>8.3123021000000002E-15</v>
      </c>
      <c r="BG6" s="302">
        <v>2.156971E-11</v>
      </c>
      <c r="BH6" s="302">
        <v>3.3994070999999999E-12</v>
      </c>
      <c r="BI6" s="302">
        <v>1.0957992E-12</v>
      </c>
      <c r="BJ6" s="302">
        <v>6.8062557E-8</v>
      </c>
      <c r="BK6" s="302">
        <v>8.1756356000000002E-8</v>
      </c>
      <c r="BL6" s="302">
        <v>1.6296296E-10</v>
      </c>
      <c r="BM6" s="303">
        <v>4.2865860999999998E-2</v>
      </c>
      <c r="BN6" s="303">
        <v>0.64886429999999995</v>
      </c>
      <c r="BO6" s="302">
        <v>1.4340313E-10</v>
      </c>
      <c r="BP6" s="302">
        <v>8.7204607000000002E-13</v>
      </c>
      <c r="BQ6" s="302">
        <v>3.9015987000000001E-17</v>
      </c>
      <c r="BR6" s="74"/>
      <c r="BS6" s="136">
        <v>1.7778395E-3</v>
      </c>
      <c r="BT6" s="144">
        <v>2.1249673E-5</v>
      </c>
      <c r="BU6" s="136">
        <v>4.4391411E-4</v>
      </c>
      <c r="BV6" s="144">
        <v>5.3005571E-5</v>
      </c>
      <c r="BW6" s="136">
        <v>2.7028650000000002E-4</v>
      </c>
      <c r="BX6" s="144">
        <v>3.8050614E-6</v>
      </c>
      <c r="BY6" s="144">
        <v>4.5533824999999998E-9</v>
      </c>
      <c r="BZ6" s="144">
        <v>5.8219408999999998E-6</v>
      </c>
      <c r="CA6" s="136">
        <v>7.0552956000000003E-4</v>
      </c>
      <c r="CB6" s="144">
        <v>2.9321105E-5</v>
      </c>
      <c r="CC6" s="144">
        <v>2.9400121999999999E-7</v>
      </c>
      <c r="CD6" s="144">
        <v>1.1459458E-7</v>
      </c>
      <c r="CE6" s="144">
        <v>5.6508258000000003E-9</v>
      </c>
      <c r="CF6" s="136">
        <v>1.0033847000000001E-4</v>
      </c>
      <c r="CG6" s="136">
        <v>1.1665836E-4</v>
      </c>
      <c r="CH6" s="144">
        <v>2.7469744999999999E-5</v>
      </c>
      <c r="CI6" s="144">
        <v>2.0586564000000001E-8</v>
      </c>
      <c r="CJ6" s="137"/>
      <c r="CK6" s="138"/>
      <c r="CL6" s="89" t="s">
        <v>959</v>
      </c>
      <c r="CM6" s="139"/>
      <c r="CN6" s="139"/>
      <c r="CP6" s="74"/>
      <c r="CQ6" s="299"/>
      <c r="CR6" s="299"/>
      <c r="CS6" s="74"/>
      <c r="CT6" s="74"/>
      <c r="CU6" s="74"/>
      <c r="CV6" s="152"/>
      <c r="CW6" s="74"/>
      <c r="CX6" s="74"/>
      <c r="CY6" s="74"/>
      <c r="CZ6" s="74"/>
      <c r="DA6" s="74"/>
      <c r="DB6" s="74"/>
    </row>
    <row r="7" spans="1:106" ht="14.5" customHeight="1">
      <c r="A7" s="74" t="s">
        <v>960</v>
      </c>
      <c r="B7" s="129" t="s">
        <v>955</v>
      </c>
      <c r="C7" s="130" t="str">
        <f>MID(A7,1,12)</f>
        <v>A.010.02.102</v>
      </c>
      <c r="D7" s="131" t="s">
        <v>956</v>
      </c>
      <c r="E7" s="129" t="s">
        <v>957</v>
      </c>
      <c r="F7" s="132" t="s">
        <v>961</v>
      </c>
      <c r="G7" s="132">
        <f>J7+K7+L7+M7</f>
        <v>2.6823156202194998</v>
      </c>
      <c r="H7" s="348">
        <f t="shared" si="0"/>
        <v>2.6823156202194998</v>
      </c>
      <c r="I7" s="74"/>
      <c r="J7" s="132">
        <f>P7+Q7+R7+S7</f>
        <v>0.16240493093</v>
      </c>
      <c r="K7" s="132">
        <f>N7+O7+T7</f>
        <v>0.1215307029</v>
      </c>
      <c r="L7" s="300">
        <f>U7+IF(V7="x",0,V7)+IF(W7="x",0,W7)+IF(X7="x",0,X7)+Y7+Z7</f>
        <v>3.2016186389499997E-2</v>
      </c>
      <c r="M7" s="132">
        <v>2.3663637999999998</v>
      </c>
      <c r="N7" s="132">
        <v>7.5971593000000004E-2</v>
      </c>
      <c r="O7" s="132">
        <v>4.1583133000000001E-2</v>
      </c>
      <c r="P7" s="132">
        <v>3.4173180999999997E-2</v>
      </c>
      <c r="Q7" s="132">
        <v>0.12699405</v>
      </c>
      <c r="R7" s="132">
        <v>3.9016852000000002E-4</v>
      </c>
      <c r="S7" s="132">
        <v>8.4753140999999999E-4</v>
      </c>
      <c r="T7" s="132">
        <v>3.9759768999999999E-3</v>
      </c>
      <c r="U7" s="132">
        <v>3.0354078999999998E-3</v>
      </c>
      <c r="V7" s="132">
        <v>2.2515778E-2</v>
      </c>
      <c r="W7" s="132">
        <v>6.3573800000000001E-3</v>
      </c>
      <c r="X7" s="304">
        <v>9.8226038000000002E-5</v>
      </c>
      <c r="Y7" s="304">
        <v>9.3944515000000003E-6</v>
      </c>
      <c r="Z7" s="132">
        <v>0</v>
      </c>
      <c r="AA7" s="74"/>
      <c r="AB7" s="301">
        <f>M7/0.133</f>
        <v>17.792209022556388</v>
      </c>
      <c r="AC7" s="338">
        <f t="shared" si="1"/>
        <v>17.792209022556388</v>
      </c>
      <c r="AD7" s="74"/>
      <c r="AE7" s="136">
        <v>88.516976999999997</v>
      </c>
      <c r="AF7" s="136">
        <v>80.521640000000005</v>
      </c>
      <c r="AG7" s="136">
        <v>0.86188102</v>
      </c>
      <c r="AH7" s="136">
        <v>0</v>
      </c>
      <c r="AI7" s="136">
        <v>0.38078557000000002</v>
      </c>
      <c r="AJ7" s="136">
        <v>1.0039047000000001</v>
      </c>
      <c r="AK7" s="136">
        <v>5.7487662999999998</v>
      </c>
      <c r="AL7" s="74"/>
      <c r="AM7" s="133">
        <v>0.32558788</v>
      </c>
      <c r="AN7" s="340">
        <f t="shared" si="2"/>
        <v>0.32558788</v>
      </c>
      <c r="AP7" s="133">
        <v>0.307035</v>
      </c>
      <c r="AQ7" s="133">
        <v>1.4319761E-2</v>
      </c>
      <c r="AR7" s="133">
        <v>4.2331149000000004E-3</v>
      </c>
      <c r="AS7" s="134">
        <f>AV7+AY7+AZ7+BA7+BB7+BJ7+BK7+BO7</f>
        <v>1.8407374060053001E-5</v>
      </c>
      <c r="AT7" s="135">
        <f>AW7+AX7+BC7+BD7+BE7+BF7+BG7+BH7+BI7+BL7+BP7+BQ7</f>
        <v>5.2957696457364306E-8</v>
      </c>
      <c r="AU7" s="135">
        <f>BM7+BN7</f>
        <v>0.59287323869999997</v>
      </c>
      <c r="AV7" s="302">
        <v>1.6572635E-5</v>
      </c>
      <c r="AW7" s="302">
        <v>5.0005913999999997E-8</v>
      </c>
      <c r="AX7" s="302">
        <v>1.366134E-12</v>
      </c>
      <c r="AY7" s="302">
        <v>2.8657307E-10</v>
      </c>
      <c r="AZ7" s="302">
        <v>3.3303693000000003E-11</v>
      </c>
      <c r="BA7" s="302">
        <v>5.0814490000000002E-9</v>
      </c>
      <c r="BB7" s="302">
        <v>1.8173093E-6</v>
      </c>
      <c r="BC7" s="302">
        <v>7.3974786999999998E-10</v>
      </c>
      <c r="BD7" s="302">
        <v>2.0264992000000001E-9</v>
      </c>
      <c r="BE7" s="302">
        <v>1.6583910000000001E-11</v>
      </c>
      <c r="BF7" s="302">
        <v>7.6997800999999998E-15</v>
      </c>
      <c r="BG7" s="302">
        <v>2.3653517E-12</v>
      </c>
      <c r="BH7" s="302">
        <v>2.1984640999999999E-13</v>
      </c>
      <c r="BI7" s="302">
        <v>7.1683504000000004E-14</v>
      </c>
      <c r="BJ7" s="302">
        <v>4.3787753000000002E-9</v>
      </c>
      <c r="BK7" s="302">
        <v>7.4938907000000007E-9</v>
      </c>
      <c r="BL7" s="302">
        <v>1.6397348E-10</v>
      </c>
      <c r="BM7" s="303">
        <v>1.2184887E-3</v>
      </c>
      <c r="BN7" s="303">
        <v>0.59165475000000001</v>
      </c>
      <c r="BO7" s="302">
        <v>1.5576829E-10</v>
      </c>
      <c r="BP7" s="302">
        <v>9.4723959E-13</v>
      </c>
      <c r="BQ7" s="302">
        <v>4.2380201E-17</v>
      </c>
      <c r="BR7" s="74"/>
      <c r="BS7" s="136">
        <v>7.7392436000000002E-4</v>
      </c>
      <c r="BT7" s="144">
        <v>1.5585141E-5</v>
      </c>
      <c r="BU7" s="136">
        <v>4.9609399999999998E-4</v>
      </c>
      <c r="BV7" s="144">
        <v>4.6700522000000002E-7</v>
      </c>
      <c r="BW7" s="136">
        <v>1.2344495999999999E-4</v>
      </c>
      <c r="BX7" s="144">
        <v>3.1717207000000002E-6</v>
      </c>
      <c r="BY7" s="144">
        <v>3.6950860999999999E-9</v>
      </c>
      <c r="BZ7" s="144">
        <v>4.8551342999999998E-6</v>
      </c>
      <c r="CA7" s="144">
        <v>5.2357868000000001E-7</v>
      </c>
      <c r="CB7" s="144">
        <v>5.6081647000000002E-7</v>
      </c>
      <c r="CC7" s="144">
        <v>2.5013367E-7</v>
      </c>
      <c r="CD7" s="144">
        <v>1.2053785E-7</v>
      </c>
      <c r="CE7" s="144">
        <v>4.8928812999999998E-9</v>
      </c>
      <c r="CF7" s="144">
        <v>8.6631893000000001E-6</v>
      </c>
      <c r="CG7" s="144">
        <v>9.4566912000000004E-5</v>
      </c>
      <c r="CH7" s="144">
        <v>2.5590278000000001E-5</v>
      </c>
      <c r="CI7" s="144">
        <v>2.2361672E-8</v>
      </c>
      <c r="CJ7" s="137"/>
      <c r="CK7" s="138"/>
      <c r="CL7" s="89" t="s">
        <v>959</v>
      </c>
      <c r="CM7" s="139"/>
      <c r="CN7" s="139"/>
      <c r="CP7" s="74"/>
      <c r="CQ7" s="299"/>
      <c r="CR7" s="299"/>
      <c r="CS7" s="74"/>
      <c r="CT7" s="74"/>
      <c r="CU7" s="74"/>
      <c r="CV7" s="152"/>
      <c r="CW7" s="74"/>
      <c r="CX7" s="74"/>
      <c r="CY7" s="74"/>
      <c r="CZ7" s="74"/>
      <c r="DA7" s="74"/>
      <c r="DB7" s="74"/>
    </row>
    <row r="8" spans="1:106" ht="14.5" customHeight="1">
      <c r="A8" s="74" t="s">
        <v>962</v>
      </c>
      <c r="B8" s="129" t="s">
        <v>955</v>
      </c>
      <c r="C8" s="130" t="str">
        <f>MID(A8,1,12)</f>
        <v>A.010.02.103</v>
      </c>
      <c r="D8" s="131" t="s">
        <v>956</v>
      </c>
      <c r="E8" s="129" t="s">
        <v>957</v>
      </c>
      <c r="F8" s="132" t="s">
        <v>963</v>
      </c>
      <c r="G8" s="132">
        <f>J8+K8+L8+M8</f>
        <v>10.943225012554299</v>
      </c>
      <c r="H8" s="348">
        <f t="shared" si="0"/>
        <v>10.943225012554299</v>
      </c>
      <c r="I8" s="74"/>
      <c r="J8" s="132">
        <f>P8+Q8+R8+S8</f>
        <v>2.0238141100000002E-2</v>
      </c>
      <c r="K8" s="132">
        <f>N8+O8+T8</f>
        <v>5.9716437999999997E-2</v>
      </c>
      <c r="L8" s="300">
        <f>U8+IF(V8="x",0,V8)+IF(W8="x",0,W8)+IF(X8="x",0,X8)+Y8+Z8</f>
        <v>0.47896743345429998</v>
      </c>
      <c r="M8" s="132">
        <v>10.384302999999999</v>
      </c>
      <c r="N8" s="132">
        <v>3.0408087E-2</v>
      </c>
      <c r="O8" s="132">
        <v>2.0846437999999998E-2</v>
      </c>
      <c r="P8" s="132">
        <v>8.3549621000000001E-3</v>
      </c>
      <c r="Q8" s="132">
        <v>1.5076238000000001E-3</v>
      </c>
      <c r="R8" s="132">
        <v>3.1101220000000001E-4</v>
      </c>
      <c r="S8" s="132">
        <v>1.0064543E-2</v>
      </c>
      <c r="T8" s="132">
        <v>8.4619129999999997E-3</v>
      </c>
      <c r="U8" s="132">
        <v>3.4405028000000001E-4</v>
      </c>
      <c r="V8" s="132">
        <v>0.47543537000000002</v>
      </c>
      <c r="W8" s="132">
        <v>1.3584724E-3</v>
      </c>
      <c r="X8" s="132">
        <v>1.8280583999999999E-3</v>
      </c>
      <c r="Y8" s="304">
        <v>1.4823742999999999E-6</v>
      </c>
      <c r="Z8" s="132">
        <v>0</v>
      </c>
      <c r="AA8" s="74"/>
      <c r="AB8" s="301">
        <f>M8/0.133</f>
        <v>78.077466165413526</v>
      </c>
      <c r="AC8" s="338">
        <f t="shared" si="1"/>
        <v>78.077466165413526</v>
      </c>
      <c r="AD8" s="74"/>
      <c r="AE8" s="136">
        <v>57.459857</v>
      </c>
      <c r="AF8" s="136">
        <v>57.222551000000003</v>
      </c>
      <c r="AG8" s="136">
        <v>0.18417301999999999</v>
      </c>
      <c r="AH8" s="136">
        <v>0</v>
      </c>
      <c r="AI8" s="136">
        <v>4.8589554999999999E-4</v>
      </c>
      <c r="AJ8" s="136">
        <v>3.9179879999999999E-3</v>
      </c>
      <c r="AK8" s="136">
        <v>4.8729809999999998E-2</v>
      </c>
      <c r="AL8" s="74"/>
      <c r="AM8" s="133">
        <v>1.2864483</v>
      </c>
      <c r="AN8" s="340">
        <f t="shared" si="2"/>
        <v>1.2864483</v>
      </c>
      <c r="AP8" s="133">
        <v>1.2224503</v>
      </c>
      <c r="AQ8" s="133">
        <v>6.0243135000000003E-2</v>
      </c>
      <c r="AR8" s="133">
        <v>3.7548798999999999E-3</v>
      </c>
      <c r="AS8" s="134">
        <f>AV8+AY8+AZ8+BA8+BB8+BJ8+BK8+BO8</f>
        <v>7.3288389039588298E-5</v>
      </c>
      <c r="AT8" s="135">
        <f>AW8+AX8+BC8+BD8+BE8+BF8+BG8+BH8+BI8+BL8+BP8+BQ8</f>
        <v>2.2279265874125153E-7</v>
      </c>
      <c r="AU8" s="135">
        <f>BM8+BN8</f>
        <v>0.52589354161199997</v>
      </c>
      <c r="AV8" s="302">
        <v>7.2478831000000006E-5</v>
      </c>
      <c r="AW8" s="302">
        <v>2.1868684000000001E-7</v>
      </c>
      <c r="AX8" s="302">
        <v>5.9748025999999998E-12</v>
      </c>
      <c r="AY8" s="302">
        <v>4.0200832E-10</v>
      </c>
      <c r="AZ8" s="302">
        <v>8.6211503E-12</v>
      </c>
      <c r="BA8" s="302">
        <v>1.2423955E-9</v>
      </c>
      <c r="BB8" s="302">
        <v>7.0252192999999998E-7</v>
      </c>
      <c r="BC8" s="302">
        <v>1.8703364000000001E-10</v>
      </c>
      <c r="BD8" s="302">
        <v>8.7985432000000003E-10</v>
      </c>
      <c r="BE8" s="302">
        <v>2.4503504999999998E-12</v>
      </c>
      <c r="BF8" s="302">
        <v>9.5265262000000002E-14</v>
      </c>
      <c r="BG8" s="302">
        <v>2.3108699999999998E-12</v>
      </c>
      <c r="BH8" s="302">
        <v>6.5071751000000003E-13</v>
      </c>
      <c r="BI8" s="302">
        <v>3.8279372000000001E-13</v>
      </c>
      <c r="BJ8" s="302">
        <v>9.9541402999999994E-10</v>
      </c>
      <c r="BK8" s="302">
        <v>1.0435893E-7</v>
      </c>
      <c r="BL8" s="302">
        <v>3.0268912E-9</v>
      </c>
      <c r="BM8" s="302">
        <v>6.0351611999999999E-5</v>
      </c>
      <c r="BN8" s="303">
        <v>0.52583318999999995</v>
      </c>
      <c r="BO8" s="302">
        <v>2.8740587999999999E-11</v>
      </c>
      <c r="BP8" s="302">
        <v>1.7477384000000001E-13</v>
      </c>
      <c r="BQ8" s="302">
        <v>7.8195112999999996E-18</v>
      </c>
      <c r="BR8" s="74"/>
      <c r="BS8" s="136">
        <v>2.2751522E-3</v>
      </c>
      <c r="BT8" s="144">
        <v>6.6058754000000003E-6</v>
      </c>
      <c r="BU8" s="136">
        <v>2.1770069999999999E-3</v>
      </c>
      <c r="BV8" s="144">
        <v>9.9170606999999996E-7</v>
      </c>
      <c r="BW8" s="144">
        <v>6.3554377000000001E-6</v>
      </c>
      <c r="BX8" s="144">
        <v>1.0560912E-6</v>
      </c>
      <c r="BY8" s="144">
        <v>5.4986712000000002E-8</v>
      </c>
      <c r="BZ8" s="144">
        <v>2.0687088999999999E-6</v>
      </c>
      <c r="CA8" s="144">
        <v>4.1735646999999998E-7</v>
      </c>
      <c r="CB8" s="144">
        <v>6.6597668E-6</v>
      </c>
      <c r="CC8" s="144">
        <v>6.2760931000000003E-8</v>
      </c>
      <c r="CD8" s="144">
        <v>1.9732450000000002E-6</v>
      </c>
      <c r="CE8" s="144">
        <v>8.6361728000000004E-10</v>
      </c>
      <c r="CF8" s="144">
        <v>2.6665594000000001E-6</v>
      </c>
      <c r="CG8" s="144">
        <v>6.9084149000000006E-5</v>
      </c>
      <c r="CH8" s="144">
        <v>1.4362153E-7</v>
      </c>
      <c r="CI8" s="144">
        <v>4.1259207000000004E-9</v>
      </c>
      <c r="CJ8" s="137"/>
      <c r="CK8" s="138"/>
      <c r="CL8" s="89" t="s">
        <v>964</v>
      </c>
      <c r="CM8" s="139"/>
      <c r="CN8" s="139"/>
      <c r="CP8" s="74"/>
      <c r="CQ8" s="299"/>
      <c r="CR8" s="299"/>
      <c r="CS8" s="74"/>
      <c r="CT8" s="74"/>
      <c r="CU8" s="74"/>
      <c r="CV8" s="152"/>
      <c r="CW8" s="74"/>
      <c r="CX8" s="74"/>
      <c r="CY8" s="74"/>
      <c r="CZ8" s="74"/>
      <c r="DA8" s="74"/>
      <c r="DB8" s="74"/>
    </row>
    <row r="9" spans="1:106" ht="14.5" customHeight="1">
      <c r="A9" s="74" t="s">
        <v>965</v>
      </c>
      <c r="B9" s="129" t="s">
        <v>955</v>
      </c>
      <c r="C9" s="130" t="str">
        <f>MID(A9,1,12)</f>
        <v>A.010.02.104</v>
      </c>
      <c r="D9" s="131" t="s">
        <v>956</v>
      </c>
      <c r="E9" s="129" t="s">
        <v>957</v>
      </c>
      <c r="F9" s="132" t="s">
        <v>967</v>
      </c>
      <c r="G9" s="132">
        <f>J9+K9+L9+M9</f>
        <v>10.850808234894</v>
      </c>
      <c r="H9" s="348">
        <f t="shared" si="0"/>
        <v>10.850808234894</v>
      </c>
      <c r="I9" s="74"/>
      <c r="J9" s="132">
        <f>P9+Q9+R9+S9</f>
        <v>1.9904502220000002E-2</v>
      </c>
      <c r="K9" s="132">
        <f>N9+O9+T9</f>
        <v>4.8462733299999998E-2</v>
      </c>
      <c r="L9" s="300">
        <f>U9+IF(V9="x",0,V9)+IF(W9="x",0,W9)+IF(X9="x",0,X9)+Y9+Z9</f>
        <v>0.44068599937399999</v>
      </c>
      <c r="M9" s="132">
        <v>10.341754999999999</v>
      </c>
      <c r="N9" s="132">
        <v>1.9899163000000001E-2</v>
      </c>
      <c r="O9" s="132">
        <v>2.0114380000000001E-2</v>
      </c>
      <c r="P9" s="132">
        <v>8.1568227999999996E-3</v>
      </c>
      <c r="Q9" s="132">
        <v>1.4129959000000001E-3</v>
      </c>
      <c r="R9" s="132">
        <v>3.0573652000000001E-4</v>
      </c>
      <c r="S9" s="132">
        <v>1.0028947E-2</v>
      </c>
      <c r="T9" s="132">
        <v>8.4491902999999993E-3</v>
      </c>
      <c r="U9" s="132">
        <v>3.1976958999999999E-4</v>
      </c>
      <c r="V9" s="132">
        <v>0.43728791</v>
      </c>
      <c r="W9" s="132">
        <v>1.2512628E-3</v>
      </c>
      <c r="X9" s="132">
        <v>1.8257226999999999E-3</v>
      </c>
      <c r="Y9" s="304">
        <v>1.3342840000000001E-6</v>
      </c>
      <c r="Z9" s="132">
        <v>0</v>
      </c>
      <c r="AA9" s="74"/>
      <c r="AB9" s="301">
        <f>M9/0.133</f>
        <v>77.757556390977427</v>
      </c>
      <c r="AC9" s="338">
        <f t="shared" si="1"/>
        <v>77.757556390977427</v>
      </c>
      <c r="AD9" s="74"/>
      <c r="AE9" s="136">
        <v>53.249752999999998</v>
      </c>
      <c r="AF9" s="136">
        <v>53.032117</v>
      </c>
      <c r="AG9" s="136">
        <v>0.16963961999999999</v>
      </c>
      <c r="AH9" s="136">
        <v>0</v>
      </c>
      <c r="AI9" s="136">
        <v>4.3735424E-4</v>
      </c>
      <c r="AJ9" s="136">
        <v>2.3779774E-3</v>
      </c>
      <c r="AK9" s="136">
        <v>4.5180905E-2</v>
      </c>
      <c r="AL9" s="74"/>
      <c r="AM9" s="133">
        <v>1.2776965</v>
      </c>
      <c r="AN9" s="340">
        <f t="shared" si="2"/>
        <v>1.2776965</v>
      </c>
      <c r="AP9" s="133">
        <v>1.2142793000000001</v>
      </c>
      <c r="AQ9" s="133">
        <v>5.9937958999999999E-2</v>
      </c>
      <c r="AR9" s="133">
        <v>3.4792663000000001E-3</v>
      </c>
      <c r="AS9" s="134">
        <f>AV9+AY9+AZ9+BA9+BB9+BJ9+BK9+BO9</f>
        <v>7.2798517727843876E-5</v>
      </c>
      <c r="AT9" s="135">
        <f>AW9+AX9+BC9+BD9+BE9+BF9+BG9+BH9+BI9+BL9+BP9+BQ9</f>
        <v>2.2166404855197535E-7</v>
      </c>
      <c r="AU9" s="135">
        <f>BM9+BN9</f>
        <v>0.48729218795499996</v>
      </c>
      <c r="AV9" s="302">
        <v>7.2181917999999997E-5</v>
      </c>
      <c r="AW9" s="302">
        <v>2.1779098E-7</v>
      </c>
      <c r="AX9" s="302">
        <v>5.9503264999999997E-12</v>
      </c>
      <c r="AY9" s="302">
        <v>4.0157010000000002E-10</v>
      </c>
      <c r="AZ9" s="302">
        <v>8.6096808999999998E-12</v>
      </c>
      <c r="BA9" s="302">
        <v>1.2129058E-9</v>
      </c>
      <c r="BB9" s="302">
        <v>5.0970948000000005E-7</v>
      </c>
      <c r="BC9" s="302">
        <v>1.8087765999999999E-10</v>
      </c>
      <c r="BD9" s="302">
        <v>6.5685083999999998E-10</v>
      </c>
      <c r="BE9" s="302">
        <v>2.4474377999999999E-12</v>
      </c>
      <c r="BF9" s="302">
        <v>9.5171446999999998E-14</v>
      </c>
      <c r="BG9" s="302">
        <v>2.2938598E-12</v>
      </c>
      <c r="BH9" s="302">
        <v>1.4736881000000001E-13</v>
      </c>
      <c r="BI9" s="302">
        <v>2.9126676999999999E-13</v>
      </c>
      <c r="BJ9" s="302">
        <v>9.9303288000000004E-10</v>
      </c>
      <c r="BK9" s="302">
        <v>1.0424826E-7</v>
      </c>
      <c r="BL9" s="302">
        <v>3.0239572999999999E-9</v>
      </c>
      <c r="BM9" s="302">
        <v>5.7827955E-5</v>
      </c>
      <c r="BN9" s="303">
        <v>0.48723435999999998</v>
      </c>
      <c r="BO9" s="302">
        <v>2.5869382999999999E-11</v>
      </c>
      <c r="BP9" s="302">
        <v>1.5731381E-13</v>
      </c>
      <c r="BQ9" s="302">
        <v>7.0383365999999993E-18</v>
      </c>
      <c r="BR9" s="74"/>
      <c r="BS9" s="136">
        <v>2.2579650999999998E-3</v>
      </c>
      <c r="BT9" s="144">
        <v>5.0660836000000003E-6</v>
      </c>
      <c r="BU9" s="136">
        <v>2.1680868999999999E-3</v>
      </c>
      <c r="BV9" s="144">
        <v>9.9021513999999993E-7</v>
      </c>
      <c r="BW9" s="144">
        <v>5.0083464999999997E-6</v>
      </c>
      <c r="BX9" s="144">
        <v>1.0514937E-6</v>
      </c>
      <c r="BY9" s="144">
        <v>5.4930047999999998E-8</v>
      </c>
      <c r="BZ9" s="144">
        <v>2.0612825000000001E-6</v>
      </c>
      <c r="CA9" s="144">
        <v>4.1027688E-7</v>
      </c>
      <c r="CB9" s="144">
        <v>6.6362123000000002E-6</v>
      </c>
      <c r="CC9" s="144">
        <v>6.2676747999999998E-8</v>
      </c>
      <c r="CD9" s="144">
        <v>1.9713322E-6</v>
      </c>
      <c r="CE9" s="144">
        <v>8.6204413999999999E-10</v>
      </c>
      <c r="CF9" s="144">
        <v>2.3952069999999999E-6</v>
      </c>
      <c r="CG9" s="144">
        <v>6.4022689999999999E-5</v>
      </c>
      <c r="CH9" s="144">
        <v>1.4284732999999999E-7</v>
      </c>
      <c r="CI9" s="144">
        <v>3.7137382999999999E-9</v>
      </c>
      <c r="CJ9" s="137"/>
      <c r="CK9" s="138"/>
      <c r="CL9" s="89" t="s">
        <v>964</v>
      </c>
      <c r="CM9" s="139"/>
      <c r="CN9" s="139"/>
      <c r="CP9" s="74"/>
      <c r="CQ9" s="299"/>
      <c r="CR9" s="299"/>
      <c r="CS9" s="74"/>
      <c r="CT9" s="74"/>
      <c r="CU9" s="74"/>
      <c r="CV9" s="152"/>
      <c r="CW9" s="74"/>
      <c r="CX9" s="74"/>
      <c r="CY9" s="74"/>
      <c r="CZ9" s="74"/>
      <c r="DA9" s="74"/>
      <c r="DB9" s="74"/>
    </row>
    <row r="10" spans="1:106" ht="14.5" customHeight="1">
      <c r="B10" s="129" t="s">
        <v>955</v>
      </c>
      <c r="C10" s="127" t="s">
        <v>968</v>
      </c>
      <c r="D10" s="127" t="s">
        <v>969</v>
      </c>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142"/>
      <c r="CK10" s="143"/>
      <c r="CL10" s="89"/>
      <c r="CM10" s="139"/>
      <c r="CN10" s="139"/>
      <c r="CP10" s="74"/>
      <c r="CQ10" s="299"/>
      <c r="CR10" s="299"/>
      <c r="CS10" s="74"/>
      <c r="CT10" s="74"/>
      <c r="CU10" s="74"/>
      <c r="CV10" s="152"/>
      <c r="CW10" s="74"/>
      <c r="CX10" s="74"/>
      <c r="CY10" s="74"/>
      <c r="CZ10" s="74"/>
      <c r="DA10" s="74"/>
      <c r="DB10" s="74"/>
    </row>
    <row r="11" spans="1:106" ht="14.5" customHeight="1">
      <c r="A11" s="74" t="s">
        <v>970</v>
      </c>
      <c r="B11" s="129" t="s">
        <v>955</v>
      </c>
      <c r="C11" s="130" t="str">
        <f t="shared" ref="C11:C23" si="3">MID(A11,1,12)</f>
        <v>A.010.04.101</v>
      </c>
      <c r="D11" s="131" t="s">
        <v>969</v>
      </c>
      <c r="E11" s="129" t="s">
        <v>957</v>
      </c>
      <c r="F11" s="132" t="s">
        <v>972</v>
      </c>
      <c r="G11" s="132">
        <f t="shared" ref="G11:G23" si="4">J11+K11+L11+M11</f>
        <v>0.77658781986032999</v>
      </c>
      <c r="H11" s="348">
        <f t="shared" si="0"/>
        <v>0.77658781986032999</v>
      </c>
      <c r="I11" s="74"/>
      <c r="J11" s="132">
        <f t="shared" ref="J11:J23" si="5">P11+Q11+R11+S11</f>
        <v>4.0584428013000001E-3</v>
      </c>
      <c r="K11" s="132">
        <f t="shared" ref="K11:K23" si="6">N11+O11+T11</f>
        <v>1.7838281080000001E-2</v>
      </c>
      <c r="L11" s="300">
        <f t="shared" ref="L11:L23" si="7">U11+IF(V11="x",0,V11)+IF(W11="x",0,W11)+IF(X11="x",0,X11)+Y11+Z11</f>
        <v>0.62876967597903</v>
      </c>
      <c r="M11" s="132">
        <v>0.12592142000000001</v>
      </c>
      <c r="N11" s="132">
        <v>1.3839735000000001E-2</v>
      </c>
      <c r="O11" s="132">
        <v>3.6066792999999999E-3</v>
      </c>
      <c r="P11" s="132">
        <v>3.3431762999999999E-3</v>
      </c>
      <c r="Q11" s="132">
        <v>1.6231040000000001E-4</v>
      </c>
      <c r="R11" s="304">
        <v>9.6316513000000004E-6</v>
      </c>
      <c r="S11" s="132">
        <v>5.4332445000000002E-4</v>
      </c>
      <c r="T11" s="132">
        <v>3.9186678000000002E-4</v>
      </c>
      <c r="U11" s="132">
        <v>1.5781327000000001E-4</v>
      </c>
      <c r="V11" s="132">
        <v>1.5500576E-2</v>
      </c>
      <c r="W11" s="132">
        <v>3.8719803999999998E-3</v>
      </c>
      <c r="X11" s="132">
        <v>0.60923908000000004</v>
      </c>
      <c r="Y11" s="304">
        <v>2.2630902999999999E-7</v>
      </c>
      <c r="Z11" s="132">
        <v>0</v>
      </c>
      <c r="AA11" s="74"/>
      <c r="AB11" s="301">
        <f t="shared" ref="AB11:AB23" si="8">M11/0.133</f>
        <v>0.94677759398496242</v>
      </c>
      <c r="AC11" s="338">
        <f t="shared" ref="AC11:AC23" si="9">AB11</f>
        <v>0.94677759398496242</v>
      </c>
      <c r="AD11" s="74"/>
      <c r="AE11" s="136">
        <v>4.5039648999999997</v>
      </c>
      <c r="AF11" s="136">
        <v>3.6206942</v>
      </c>
      <c r="AG11" s="136">
        <v>0.52487700999999998</v>
      </c>
      <c r="AH11" s="136">
        <v>0</v>
      </c>
      <c r="AI11" s="136">
        <v>4.4487672999999998E-2</v>
      </c>
      <c r="AJ11" s="136">
        <v>0.1948792</v>
      </c>
      <c r="AK11" s="136">
        <v>0.11902688</v>
      </c>
      <c r="AL11" s="74"/>
      <c r="AM11" s="133">
        <v>2.3006045999999999E-2</v>
      </c>
      <c r="AN11" s="340">
        <f t="shared" ref="AN11:AN23" si="10">AM11</f>
        <v>2.3006045999999999E-2</v>
      </c>
      <c r="AP11" s="133">
        <v>2.1868832000000001E-2</v>
      </c>
      <c r="AQ11" s="133">
        <v>9.6887872999999996E-4</v>
      </c>
      <c r="AR11" s="133">
        <v>1.6833509E-4</v>
      </c>
      <c r="AS11" s="134">
        <f t="shared" ref="AS11:AS23" si="11">AV11+AY11+AZ11+BA11+BB11+BJ11+BK11+BO11</f>
        <v>1.3110810025268798E-6</v>
      </c>
      <c r="AT11" s="135">
        <f t="shared" ref="AT11:AT23" si="12">AW11+AX11+BC11+BD11+BE11+BF11+BG11+BH11+BI11+BL11+BP11+BQ11</f>
        <v>3.5831314609357775E-9</v>
      </c>
      <c r="AU11" s="135">
        <f t="shared" ref="AU11:AU23" si="13">BM11+BN11</f>
        <v>2.3576343947399998E-2</v>
      </c>
      <c r="AV11" s="302">
        <v>1.0221865000000001E-6</v>
      </c>
      <c r="AW11" s="302">
        <v>3.0809629000000002E-9</v>
      </c>
      <c r="AX11" s="302">
        <v>8.4086577999999996E-14</v>
      </c>
      <c r="AY11" s="302">
        <v>1.1577391E-11</v>
      </c>
      <c r="AZ11" s="302">
        <v>3.0057637999999999E-13</v>
      </c>
      <c r="BA11" s="302">
        <v>4.9722092000000003E-10</v>
      </c>
      <c r="BB11" s="302">
        <v>2.8546954999999998E-7</v>
      </c>
      <c r="BC11" s="302">
        <v>7.8764857E-11</v>
      </c>
      <c r="BD11" s="302">
        <v>3.3036228000000001E-10</v>
      </c>
      <c r="BE11" s="302">
        <v>9.4475901000000002E-12</v>
      </c>
      <c r="BF11" s="302">
        <v>5.4745771999999998E-14</v>
      </c>
      <c r="BG11" s="302">
        <v>6.7439189000000002E-14</v>
      </c>
      <c r="BH11" s="302">
        <v>4.9334071000000002E-14</v>
      </c>
      <c r="BI11" s="302">
        <v>1.6292905E-14</v>
      </c>
      <c r="BJ11" s="302">
        <v>3.5477612000000001E-11</v>
      </c>
      <c r="BK11" s="302">
        <v>2.8759883E-9</v>
      </c>
      <c r="BL11" s="302">
        <v>8.3295251999999998E-11</v>
      </c>
      <c r="BM11" s="302">
        <v>5.6359473999999997E-6</v>
      </c>
      <c r="BN11" s="303">
        <v>2.3570707999999999E-2</v>
      </c>
      <c r="BO11" s="302">
        <v>4.3877274999999997E-12</v>
      </c>
      <c r="BP11" s="302">
        <v>2.6682126999999999E-14</v>
      </c>
      <c r="BQ11" s="302">
        <v>1.1937780999999999E-18</v>
      </c>
      <c r="BR11" s="74"/>
      <c r="BS11" s="144">
        <v>3.8621102999999997E-5</v>
      </c>
      <c r="BT11" s="144">
        <v>2.4144829000000001E-6</v>
      </c>
      <c r="BU11" s="144">
        <v>2.6398671999999999E-5</v>
      </c>
      <c r="BV11" s="144">
        <v>4.5918334000000002E-8</v>
      </c>
      <c r="BW11" s="144">
        <v>1.9396217999999999E-6</v>
      </c>
      <c r="BX11" s="144">
        <v>2.6897164000000003E-7</v>
      </c>
      <c r="BY11" s="144">
        <v>1.5176224999999999E-9</v>
      </c>
      <c r="BZ11" s="144">
        <v>4.2109481999999998E-7</v>
      </c>
      <c r="CA11" s="144">
        <v>1.2924997999999999E-8</v>
      </c>
      <c r="CB11" s="144">
        <v>3.5952094999999998E-7</v>
      </c>
      <c r="CC11" s="144">
        <v>2.2030924E-9</v>
      </c>
      <c r="CD11" s="144">
        <v>5.4303407000000001E-8</v>
      </c>
      <c r="CE11" s="144">
        <v>3.2580481999999999E-11</v>
      </c>
      <c r="CF11" s="144">
        <v>1.6215392E-6</v>
      </c>
      <c r="CG11" s="144">
        <v>5.0078232E-6</v>
      </c>
      <c r="CH11" s="144">
        <v>7.1847145000000005E-8</v>
      </c>
      <c r="CI11" s="144">
        <v>6.2989024999999996E-10</v>
      </c>
      <c r="CJ11" s="137"/>
      <c r="CK11" s="138"/>
      <c r="CL11" s="89" t="s">
        <v>973</v>
      </c>
      <c r="CM11" s="139"/>
      <c r="CN11" s="139"/>
      <c r="CP11" s="74"/>
      <c r="CQ11" s="299"/>
      <c r="CR11" s="299"/>
      <c r="CS11" s="74"/>
      <c r="CT11" s="74"/>
      <c r="CU11" s="74"/>
      <c r="CV11" s="152"/>
      <c r="CW11" s="74"/>
      <c r="CX11" s="74"/>
      <c r="CY11" s="74"/>
      <c r="CZ11" s="74"/>
      <c r="DA11" s="74"/>
      <c r="DB11" s="74"/>
    </row>
    <row r="12" spans="1:106" ht="14.5" customHeight="1">
      <c r="A12" s="74" t="s">
        <v>974</v>
      </c>
      <c r="B12" s="129" t="s">
        <v>955</v>
      </c>
      <c r="C12" s="130" t="str">
        <f t="shared" si="3"/>
        <v>A.010.04.102</v>
      </c>
      <c r="D12" s="131" t="s">
        <v>969</v>
      </c>
      <c r="E12" s="129" t="s">
        <v>957</v>
      </c>
      <c r="F12" s="132" t="s">
        <v>976</v>
      </c>
      <c r="G12" s="132">
        <f t="shared" si="4"/>
        <v>0.67149315674766008</v>
      </c>
      <c r="H12" s="348">
        <f t="shared" si="0"/>
        <v>0.67149315674766008</v>
      </c>
      <c r="I12" s="74"/>
      <c r="J12" s="132">
        <f t="shared" si="5"/>
        <v>2.5405012885899997E-3</v>
      </c>
      <c r="K12" s="132">
        <f t="shared" si="6"/>
        <v>1.2773676799999998E-2</v>
      </c>
      <c r="L12" s="300">
        <f t="shared" si="7"/>
        <v>0.57308270665907002</v>
      </c>
      <c r="M12" s="132">
        <v>8.3096271999999999E-2</v>
      </c>
      <c r="N12" s="132">
        <v>1.0560376999999999E-2</v>
      </c>
      <c r="O12" s="132">
        <v>2.0587248999999999E-3</v>
      </c>
      <c r="P12" s="132">
        <v>2.2745948999999999E-3</v>
      </c>
      <c r="Q12" s="304">
        <v>6.5984675999999998E-6</v>
      </c>
      <c r="R12" s="304">
        <v>4.2223098999999998E-7</v>
      </c>
      <c r="S12" s="132">
        <v>2.5888568999999999E-4</v>
      </c>
      <c r="T12" s="132">
        <v>1.545749E-4</v>
      </c>
      <c r="U12" s="304">
        <v>6.6644111000000001E-6</v>
      </c>
      <c r="V12" s="132">
        <v>5.2426131E-4</v>
      </c>
      <c r="W12" s="304">
        <v>3.9111731000000002E-6</v>
      </c>
      <c r="X12" s="132">
        <v>0.57254771000000004</v>
      </c>
      <c r="Y12" s="304">
        <v>1.5976487000000001E-7</v>
      </c>
      <c r="Z12" s="132">
        <v>0</v>
      </c>
      <c r="AA12" s="74"/>
      <c r="AB12" s="301">
        <f t="shared" si="8"/>
        <v>0.62478400000000001</v>
      </c>
      <c r="AC12" s="338">
        <f t="shared" si="9"/>
        <v>0.62478400000000001</v>
      </c>
      <c r="AD12" s="74"/>
      <c r="AE12" s="136">
        <v>7.0667196000000002E-2</v>
      </c>
      <c r="AF12" s="136">
        <v>6.9928511999999998E-2</v>
      </c>
      <c r="AG12" s="136">
        <v>5.3024004999999998E-4</v>
      </c>
      <c r="AH12" s="136">
        <v>0</v>
      </c>
      <c r="AI12" s="144">
        <v>5.2368043000000002E-5</v>
      </c>
      <c r="AJ12" s="144">
        <v>5.7056060999999997E-5</v>
      </c>
      <c r="AK12" s="144">
        <v>9.9019874999999995E-5</v>
      </c>
      <c r="AM12" s="133">
        <v>1.6109825000000001E-2</v>
      </c>
      <c r="AN12" s="340">
        <f t="shared" si="10"/>
        <v>1.6109825000000001E-2</v>
      </c>
      <c r="AP12" s="133">
        <v>1.543925E-2</v>
      </c>
      <c r="AQ12" s="133">
        <v>6.6617884000000002E-4</v>
      </c>
      <c r="AR12" s="145">
        <v>4.3967565000000002E-6</v>
      </c>
      <c r="AS12" s="134">
        <f t="shared" si="11"/>
        <v>9.2561448460067712E-7</v>
      </c>
      <c r="AT12" s="135">
        <f t="shared" si="12"/>
        <v>2.4636791021796081E-9</v>
      </c>
      <c r="AU12" s="135">
        <f t="shared" si="13"/>
        <v>6.1579221748000003E-4</v>
      </c>
      <c r="AV12" s="302">
        <v>7.1407214000000002E-7</v>
      </c>
      <c r="AW12" s="302">
        <v>2.1514797E-9</v>
      </c>
      <c r="AX12" s="302">
        <v>5.8698178999999998E-14</v>
      </c>
      <c r="AY12" s="302">
        <v>4.7276469999999998E-13</v>
      </c>
      <c r="AZ12" s="302">
        <v>1.2373577E-14</v>
      </c>
      <c r="BA12" s="302">
        <v>3.3832008000000002E-10</v>
      </c>
      <c r="BB12" s="302">
        <v>2.110876E-7</v>
      </c>
      <c r="BC12" s="302">
        <v>5.5337912000000003E-11</v>
      </c>
      <c r="BD12" s="302">
        <v>2.4474753000000002E-10</v>
      </c>
      <c r="BE12" s="302">
        <v>8.8178424000000001E-12</v>
      </c>
      <c r="BF12" s="302">
        <v>4.9086211000000003E-14</v>
      </c>
      <c r="BG12" s="302">
        <v>3.7825032999999996E-15</v>
      </c>
      <c r="BH12" s="302">
        <v>1.7396448E-16</v>
      </c>
      <c r="BI12" s="302">
        <v>3.2329406999999998E-16</v>
      </c>
      <c r="BJ12" s="302">
        <v>1.8454470999999999E-12</v>
      </c>
      <c r="BK12" s="302">
        <v>1.1099638E-10</v>
      </c>
      <c r="BL12" s="302">
        <v>3.1652163E-12</v>
      </c>
      <c r="BM12" s="302">
        <v>9.2632747999999997E-7</v>
      </c>
      <c r="BN12" s="303">
        <v>6.1486589000000005E-4</v>
      </c>
      <c r="BO12" s="302">
        <v>3.0975553000000001E-12</v>
      </c>
      <c r="BP12" s="302">
        <v>1.8836485E-14</v>
      </c>
      <c r="BQ12" s="302">
        <v>8.4275828999999995E-19</v>
      </c>
      <c r="BR12" s="74"/>
      <c r="BS12" s="144">
        <v>2.2528450999999999E-5</v>
      </c>
      <c r="BT12" s="144">
        <v>1.7707773000000001E-6</v>
      </c>
      <c r="BU12" s="144">
        <v>1.7420635999999999E-5</v>
      </c>
      <c r="BV12" s="144">
        <v>1.8107088E-8</v>
      </c>
      <c r="BW12" s="144">
        <v>1.339483E-6</v>
      </c>
      <c r="BX12" s="144">
        <v>1.6402148999999999E-7</v>
      </c>
      <c r="BY12" s="144">
        <v>6.1131601999999994E-11</v>
      </c>
      <c r="BZ12" s="144">
        <v>2.4943319999999999E-7</v>
      </c>
      <c r="CA12" s="144">
        <v>5.6660426000000004E-10</v>
      </c>
      <c r="CB12" s="144">
        <v>1.7130616000000001E-7</v>
      </c>
      <c r="CC12" s="144">
        <v>9.0818952000000005E-11</v>
      </c>
      <c r="CD12" s="144">
        <v>2.0635764000000001E-9</v>
      </c>
      <c r="CE12" s="144">
        <v>1.6971594000000001E-12</v>
      </c>
      <c r="CF12" s="144">
        <v>1.3064079999999999E-6</v>
      </c>
      <c r="CG12" s="144">
        <v>8.4215740000000001E-8</v>
      </c>
      <c r="CH12" s="144">
        <v>8.3523650000000002E-10</v>
      </c>
      <c r="CI12" s="144">
        <v>4.4467662999999999E-10</v>
      </c>
      <c r="CJ12" s="137"/>
      <c r="CK12" s="138"/>
      <c r="CL12" s="89" t="s">
        <v>973</v>
      </c>
      <c r="CM12" s="139"/>
      <c r="CN12" s="139"/>
      <c r="CP12" s="74"/>
      <c r="CQ12" s="299"/>
      <c r="CR12" s="299"/>
      <c r="CS12" s="74"/>
      <c r="CT12" s="74"/>
      <c r="CU12" s="74"/>
      <c r="CV12" s="152"/>
      <c r="CW12" s="74"/>
      <c r="CX12" s="74"/>
      <c r="CY12" s="74"/>
      <c r="CZ12" s="74"/>
      <c r="DA12" s="74"/>
      <c r="DB12" s="74"/>
    </row>
    <row r="13" spans="1:106" ht="14.5" customHeight="1">
      <c r="A13" s="74" t="s">
        <v>977</v>
      </c>
      <c r="B13" s="129" t="s">
        <v>955</v>
      </c>
      <c r="C13" s="130" t="str">
        <f t="shared" si="3"/>
        <v>A.010.04.103</v>
      </c>
      <c r="D13" s="131" t="s">
        <v>969</v>
      </c>
      <c r="E13" s="129" t="s">
        <v>957</v>
      </c>
      <c r="F13" s="132" t="s">
        <v>979</v>
      </c>
      <c r="G13" s="132">
        <f t="shared" si="4"/>
        <v>0.12038149883523</v>
      </c>
      <c r="H13" s="348">
        <f t="shared" si="0"/>
        <v>0.12038149883523</v>
      </c>
      <c r="I13" s="74"/>
      <c r="J13" s="132">
        <f t="shared" si="5"/>
        <v>3.9988362960000001E-3</v>
      </c>
      <c r="K13" s="132">
        <f t="shared" si="6"/>
        <v>1.5599587099999999E-2</v>
      </c>
      <c r="L13" s="300">
        <f t="shared" si="7"/>
        <v>1.6811146439229995E-2</v>
      </c>
      <c r="M13" s="132">
        <v>8.3971929000000001E-2</v>
      </c>
      <c r="N13" s="132">
        <v>4.4810301999999996E-3</v>
      </c>
      <c r="O13" s="132">
        <v>3.7968193E-3</v>
      </c>
      <c r="P13" s="132">
        <v>3.0095107000000002E-3</v>
      </c>
      <c r="Q13" s="132">
        <v>5.6120937000000005E-4</v>
      </c>
      <c r="R13" s="304">
        <v>4.3665726000000002E-5</v>
      </c>
      <c r="S13" s="132">
        <v>3.844505E-4</v>
      </c>
      <c r="T13" s="132">
        <v>7.3217376000000002E-3</v>
      </c>
      <c r="U13" s="132">
        <v>2.2030766000000001E-4</v>
      </c>
      <c r="V13" s="132">
        <v>1.2230069999999999E-2</v>
      </c>
      <c r="W13" s="132">
        <v>4.3132246999999999E-3</v>
      </c>
      <c r="X13" s="304">
        <v>4.7379436999999997E-5</v>
      </c>
      <c r="Y13" s="304">
        <v>1.6464222999999999E-7</v>
      </c>
      <c r="Z13" s="132">
        <v>0</v>
      </c>
      <c r="AA13" s="74"/>
      <c r="AB13" s="301">
        <f t="shared" si="8"/>
        <v>0.63136788721804504</v>
      </c>
      <c r="AC13" s="338">
        <f t="shared" si="9"/>
        <v>0.63136788721804504</v>
      </c>
      <c r="AD13" s="74"/>
      <c r="AE13" s="136">
        <v>9.3620943000000008</v>
      </c>
      <c r="AF13" s="136">
        <v>8.4046786000000004</v>
      </c>
      <c r="AG13" s="136">
        <v>0.58469817000000002</v>
      </c>
      <c r="AH13" s="136">
        <v>0</v>
      </c>
      <c r="AI13" s="136">
        <v>4.487944E-2</v>
      </c>
      <c r="AJ13" s="136">
        <v>0.1970962</v>
      </c>
      <c r="AK13" s="136">
        <v>0.13074189999999999</v>
      </c>
      <c r="AL13" s="74"/>
      <c r="AM13" s="133">
        <v>1.3005299999999999E-2</v>
      </c>
      <c r="AN13" s="340">
        <f t="shared" si="10"/>
        <v>1.3005299999999999E-2</v>
      </c>
      <c r="AP13" s="133">
        <v>1.2012449E-2</v>
      </c>
      <c r="AQ13" s="133">
        <v>5.9088572999999999E-4</v>
      </c>
      <c r="AR13" s="133">
        <v>4.0196511E-4</v>
      </c>
      <c r="AS13" s="134">
        <f t="shared" si="11"/>
        <v>7.2017081071769991E-7</v>
      </c>
      <c r="AT13" s="135">
        <f t="shared" si="12"/>
        <v>2.1852283120671856E-9</v>
      </c>
      <c r="AU13" s="135">
        <f t="shared" si="13"/>
        <v>5.6297633819999998E-2</v>
      </c>
      <c r="AV13" s="302">
        <v>5.9180427999999995E-7</v>
      </c>
      <c r="AW13" s="302">
        <v>1.7858287E-9</v>
      </c>
      <c r="AX13" s="302">
        <v>4.8782008999999999E-14</v>
      </c>
      <c r="AY13" s="302">
        <v>4.0142668999999999E-11</v>
      </c>
      <c r="AZ13" s="302">
        <v>3.1796999999999999E-12</v>
      </c>
      <c r="BA13" s="302">
        <v>4.4750010999999998E-10</v>
      </c>
      <c r="BB13" s="302">
        <v>1.2341874999999999E-7</v>
      </c>
      <c r="BC13" s="302">
        <v>6.4515636000000002E-11</v>
      </c>
      <c r="BD13" s="302">
        <v>1.3538391E-10</v>
      </c>
      <c r="BE13" s="302">
        <v>9.9990110999999997E-14</v>
      </c>
      <c r="BF13" s="302">
        <v>2.6393467E-15</v>
      </c>
      <c r="BG13" s="302">
        <v>5.5913744E-11</v>
      </c>
      <c r="BH13" s="302">
        <v>5.9833905999999995E-11</v>
      </c>
      <c r="BI13" s="302">
        <v>5.6930042000000001E-12</v>
      </c>
      <c r="BJ13" s="302">
        <v>4.8874961999999995E-10</v>
      </c>
      <c r="BK13" s="302">
        <v>3.9650164999999997E-9</v>
      </c>
      <c r="BL13" s="302">
        <v>7.7888588000000001E-11</v>
      </c>
      <c r="BM13" s="303">
        <v>4.2274682000000002E-4</v>
      </c>
      <c r="BN13" s="303">
        <v>5.5874886999999998E-2</v>
      </c>
      <c r="BO13" s="302">
        <v>3.1921187E-12</v>
      </c>
      <c r="BP13" s="302">
        <v>1.9411532000000001E-14</v>
      </c>
      <c r="BQ13" s="302">
        <v>8.6848633999999996E-19</v>
      </c>
      <c r="BR13" s="74"/>
      <c r="BS13" s="144">
        <v>3.373847E-5</v>
      </c>
      <c r="BT13" s="144">
        <v>1.0815689E-6</v>
      </c>
      <c r="BU13" s="144">
        <v>1.7604211999999999E-5</v>
      </c>
      <c r="BV13" s="144">
        <v>8.5776993000000005E-7</v>
      </c>
      <c r="BW13" s="144">
        <v>1.1833929E-6</v>
      </c>
      <c r="BX13" s="144">
        <v>2.9091042999999997E-7</v>
      </c>
      <c r="BY13" s="144">
        <v>1.507094E-9</v>
      </c>
      <c r="BZ13" s="144">
        <v>4.5543244000000001E-7</v>
      </c>
      <c r="CA13" s="144">
        <v>5.8596329999999997E-8</v>
      </c>
      <c r="CB13" s="144">
        <v>2.5439313000000002E-7</v>
      </c>
      <c r="CC13" s="144">
        <v>2.3835916999999999E-8</v>
      </c>
      <c r="CD13" s="144">
        <v>5.0910402999999997E-8</v>
      </c>
      <c r="CE13" s="144">
        <v>5.6504415999999997E-10</v>
      </c>
      <c r="CF13" s="144">
        <v>7.0430224999999998E-7</v>
      </c>
      <c r="CG13" s="144">
        <v>1.0603584000000001E-5</v>
      </c>
      <c r="CH13" s="144">
        <v>5.6703117999999996E-7</v>
      </c>
      <c r="CI13" s="144">
        <v>4.5825188999999999E-10</v>
      </c>
      <c r="CJ13" s="137"/>
      <c r="CK13" s="138"/>
      <c r="CL13" s="89" t="s">
        <v>980</v>
      </c>
      <c r="CM13" s="139"/>
      <c r="CN13" s="139"/>
      <c r="CP13" s="74"/>
      <c r="CQ13" s="299"/>
      <c r="CR13" s="299"/>
      <c r="CS13" s="74"/>
      <c r="CT13" s="74"/>
      <c r="CU13" s="74"/>
      <c r="CV13" s="152"/>
      <c r="CW13" s="74"/>
      <c r="CX13" s="74"/>
      <c r="CY13" s="74"/>
      <c r="CZ13" s="74"/>
      <c r="DA13" s="74"/>
      <c r="DB13" s="74"/>
    </row>
    <row r="14" spans="1:106" ht="14.5" customHeight="1">
      <c r="A14" s="74" t="s">
        <v>981</v>
      </c>
      <c r="B14" s="129" t="s">
        <v>955</v>
      </c>
      <c r="C14" s="130" t="str">
        <f t="shared" si="3"/>
        <v>A.010.04.104</v>
      </c>
      <c r="D14" s="131" t="s">
        <v>969</v>
      </c>
      <c r="E14" s="129" t="s">
        <v>957</v>
      </c>
      <c r="F14" s="132" t="s">
        <v>983</v>
      </c>
      <c r="G14" s="132">
        <f t="shared" si="4"/>
        <v>1.0456120064859201E-2</v>
      </c>
      <c r="H14" s="348">
        <f t="shared" si="0"/>
        <v>1.0456120064859201E-2</v>
      </c>
      <c r="I14" s="74"/>
      <c r="J14" s="132">
        <f t="shared" si="5"/>
        <v>3.1764051930000003E-4</v>
      </c>
      <c r="K14" s="132">
        <f t="shared" si="6"/>
        <v>2.20098433E-3</v>
      </c>
      <c r="L14" s="300">
        <f t="shared" si="7"/>
        <v>2.4677160155592002E-3</v>
      </c>
      <c r="M14" s="132">
        <v>5.4697792000000002E-3</v>
      </c>
      <c r="N14" s="132">
        <v>4.8744385000000002E-4</v>
      </c>
      <c r="O14" s="132">
        <v>2.8008838000000001E-4</v>
      </c>
      <c r="P14" s="132">
        <v>1.9438665000000001E-4</v>
      </c>
      <c r="Q14" s="304">
        <v>4.9076077E-5</v>
      </c>
      <c r="R14" s="304">
        <v>3.5445492999999998E-6</v>
      </c>
      <c r="S14" s="304">
        <v>7.0633243000000004E-5</v>
      </c>
      <c r="T14" s="132">
        <v>1.4334521E-3</v>
      </c>
      <c r="U14" s="304">
        <v>6.957812E-6</v>
      </c>
      <c r="V14" s="132">
        <v>2.3592370000000001E-3</v>
      </c>
      <c r="W14" s="304">
        <v>9.2577958999999995E-5</v>
      </c>
      <c r="X14" s="304">
        <v>8.9367608000000007E-6</v>
      </c>
      <c r="Y14" s="304">
        <v>6.4837591999999997E-9</v>
      </c>
      <c r="Z14" s="132">
        <v>0</v>
      </c>
      <c r="AA14" s="74"/>
      <c r="AB14" s="301">
        <f t="shared" si="8"/>
        <v>4.1126159398496238E-2</v>
      </c>
      <c r="AC14" s="338">
        <f t="shared" si="9"/>
        <v>4.1126159398496238E-2</v>
      </c>
      <c r="AD14" s="74"/>
      <c r="AE14" s="136">
        <v>0.58914093999999995</v>
      </c>
      <c r="AF14" s="136">
        <v>0.56945999000000003</v>
      </c>
      <c r="AG14" s="136">
        <v>1.255006E-2</v>
      </c>
      <c r="AH14" s="136">
        <v>0</v>
      </c>
      <c r="AI14" s="136">
        <v>7.9773063000000005E-4</v>
      </c>
      <c r="AJ14" s="136">
        <v>3.5226739999999999E-3</v>
      </c>
      <c r="AK14" s="136">
        <v>2.8104881999999999E-3</v>
      </c>
      <c r="AL14" s="74"/>
      <c r="AM14" s="133">
        <v>9.3161728E-4</v>
      </c>
      <c r="AN14" s="340">
        <f t="shared" si="10"/>
        <v>9.3161728E-4</v>
      </c>
      <c r="AP14" s="133">
        <v>8.5271328000000003E-4</v>
      </c>
      <c r="AQ14" s="145">
        <v>4.6744542999999997E-5</v>
      </c>
      <c r="AR14" s="145">
        <v>3.2159461000000003E-5</v>
      </c>
      <c r="AS14" s="134">
        <f t="shared" si="11"/>
        <v>5.1121898743509997E-8</v>
      </c>
      <c r="AT14" s="135">
        <f t="shared" si="12"/>
        <v>1.7287182933326177E-10</v>
      </c>
      <c r="AU14" s="135">
        <f t="shared" si="13"/>
        <v>4.5041260949999998E-3</v>
      </c>
      <c r="AV14" s="302">
        <v>3.8522123999999999E-8</v>
      </c>
      <c r="AW14" s="302">
        <v>1.1624252E-10</v>
      </c>
      <c r="AX14" s="302">
        <v>3.1753607999999998E-15</v>
      </c>
      <c r="AY14" s="302">
        <v>4.3592299999999998E-12</v>
      </c>
      <c r="AZ14" s="302">
        <v>1.6739700999999999E-13</v>
      </c>
      <c r="BA14" s="302">
        <v>2.8904466000000001E-11</v>
      </c>
      <c r="BB14" s="302">
        <v>1.1771272000000001E-8</v>
      </c>
      <c r="BC14" s="302">
        <v>4.1844123999999997E-12</v>
      </c>
      <c r="BD14" s="302">
        <v>1.3373782999999999E-11</v>
      </c>
      <c r="BE14" s="302">
        <v>1.4241140000000001E-14</v>
      </c>
      <c r="BF14" s="302">
        <v>4.8425465999999998E-16</v>
      </c>
      <c r="BG14" s="302">
        <v>1.1171025000000001E-11</v>
      </c>
      <c r="BH14" s="302">
        <v>1.1966111000000001E-11</v>
      </c>
      <c r="BI14" s="302">
        <v>1.1380627E-12</v>
      </c>
      <c r="BJ14" s="302">
        <v>4.1690991999999998E-11</v>
      </c>
      <c r="BK14" s="302">
        <v>7.5325494999999998E-10</v>
      </c>
      <c r="BL14" s="302">
        <v>1.4777249999999999E-11</v>
      </c>
      <c r="BM14" s="302">
        <v>8.3386394999999998E-5</v>
      </c>
      <c r="BN14" s="303">
        <v>4.4207396999999997E-3</v>
      </c>
      <c r="BO14" s="302">
        <v>1.2570849999999999E-13</v>
      </c>
      <c r="BP14" s="302">
        <v>7.644436E-16</v>
      </c>
      <c r="BQ14" s="302">
        <v>3.4201772999999999E-20</v>
      </c>
      <c r="BR14" s="74"/>
      <c r="BS14" s="144">
        <v>2.4856900999999999E-6</v>
      </c>
      <c r="BT14" s="144">
        <v>1.0226005E-7</v>
      </c>
      <c r="BU14" s="144">
        <v>1.1467064000000001E-6</v>
      </c>
      <c r="BV14" s="144">
        <v>1.6791722000000001E-7</v>
      </c>
      <c r="BW14" s="144">
        <v>1.1523475000000001E-7</v>
      </c>
      <c r="BX14" s="144">
        <v>1.9754496999999999E-8</v>
      </c>
      <c r="BY14" s="144">
        <v>2.8458218000000001E-10</v>
      </c>
      <c r="BZ14" s="144">
        <v>3.2327567999999998E-8</v>
      </c>
      <c r="CA14" s="144">
        <v>4.7565356E-9</v>
      </c>
      <c r="CB14" s="144">
        <v>4.6738428000000002E-8</v>
      </c>
      <c r="CC14" s="144">
        <v>1.2458558E-9</v>
      </c>
      <c r="CD14" s="144">
        <v>9.6394647000000004E-9</v>
      </c>
      <c r="CE14" s="144">
        <v>5.0835169999999999E-11</v>
      </c>
      <c r="CF14" s="144">
        <v>4.8520798000000003E-8</v>
      </c>
      <c r="CG14" s="144">
        <v>6.9170396999999998E-7</v>
      </c>
      <c r="CH14" s="144">
        <v>9.8531075000000005E-8</v>
      </c>
      <c r="CI14" s="144">
        <v>1.8046371000000001E-11</v>
      </c>
      <c r="CJ14" s="137"/>
      <c r="CK14" s="138"/>
      <c r="CL14" s="89" t="s">
        <v>984</v>
      </c>
      <c r="CM14" s="139"/>
      <c r="CN14" s="139"/>
      <c r="CP14" s="74"/>
      <c r="CQ14" s="299"/>
      <c r="CR14" s="299"/>
      <c r="CS14" s="74"/>
      <c r="CT14" s="74"/>
      <c r="CU14" s="74"/>
      <c r="CV14" s="152"/>
      <c r="CW14" s="74"/>
      <c r="CX14" s="74"/>
      <c r="CY14" s="74"/>
      <c r="CZ14" s="74"/>
      <c r="DA14" s="74"/>
      <c r="DB14" s="74"/>
    </row>
    <row r="15" spans="1:106" ht="14.5" customHeight="1">
      <c r="A15" s="74" t="s">
        <v>985</v>
      </c>
      <c r="B15" s="129" t="s">
        <v>955</v>
      </c>
      <c r="C15" s="130" t="str">
        <f t="shared" si="3"/>
        <v>A.010.04.105</v>
      </c>
      <c r="D15" s="131" t="s">
        <v>969</v>
      </c>
      <c r="E15" s="129" t="s">
        <v>957</v>
      </c>
      <c r="F15" s="132" t="s">
        <v>987</v>
      </c>
      <c r="G15" s="132">
        <f t="shared" si="4"/>
        <v>0.15038636876099001</v>
      </c>
      <c r="H15" s="348">
        <f t="shared" si="0"/>
        <v>0.15038636876099001</v>
      </c>
      <c r="I15" s="74"/>
      <c r="J15" s="132">
        <f t="shared" si="5"/>
        <v>1.379797991E-3</v>
      </c>
      <c r="K15" s="132">
        <f t="shared" si="6"/>
        <v>0.11999788701</v>
      </c>
      <c r="L15" s="300">
        <f t="shared" si="7"/>
        <v>2.86168375999E-3</v>
      </c>
      <c r="M15" s="132">
        <v>2.6147E-2</v>
      </c>
      <c r="N15" s="132">
        <v>1.4072138000000001E-3</v>
      </c>
      <c r="O15" s="132">
        <v>0.11822898</v>
      </c>
      <c r="P15" s="132">
        <v>1.1175228E-3</v>
      </c>
      <c r="Q15" s="132">
        <v>1.6135564000000001E-4</v>
      </c>
      <c r="R15" s="304">
        <v>8.5765110000000001E-6</v>
      </c>
      <c r="S15" s="304">
        <v>9.2343039999999996E-5</v>
      </c>
      <c r="T15" s="132">
        <v>3.6169320999999998E-4</v>
      </c>
      <c r="U15" s="304">
        <v>4.0507167E-5</v>
      </c>
      <c r="V15" s="132">
        <v>2.5944887000000001E-3</v>
      </c>
      <c r="W15" s="132">
        <v>2.1650525000000001E-4</v>
      </c>
      <c r="X15" s="304">
        <v>9.5742519999999995E-6</v>
      </c>
      <c r="Y15" s="304">
        <v>6.0839099E-7</v>
      </c>
      <c r="Z15" s="132">
        <v>0</v>
      </c>
      <c r="AA15" s="74"/>
      <c r="AB15" s="301">
        <f t="shared" si="8"/>
        <v>0.19659398496240602</v>
      </c>
      <c r="AC15" s="338">
        <f t="shared" si="9"/>
        <v>0.19659398496240602</v>
      </c>
      <c r="AD15" s="74"/>
      <c r="AE15" s="136">
        <v>3.1559167000000001</v>
      </c>
      <c r="AF15" s="136">
        <v>3.1109596000000002</v>
      </c>
      <c r="AG15" s="136">
        <v>2.9350187999999999E-2</v>
      </c>
      <c r="AH15" s="136">
        <v>0</v>
      </c>
      <c r="AI15" s="136">
        <v>1.8247211000000001E-3</v>
      </c>
      <c r="AJ15" s="136">
        <v>7.4246301999999998E-3</v>
      </c>
      <c r="AK15" s="136">
        <v>6.3576270999999998E-3</v>
      </c>
      <c r="AL15" s="74"/>
      <c r="AM15" s="133">
        <v>5.8848842999999996E-3</v>
      </c>
      <c r="AN15" s="340">
        <f t="shared" si="10"/>
        <v>5.8848842999999996E-3</v>
      </c>
      <c r="AP15" s="133">
        <v>5.5568427999999996E-3</v>
      </c>
      <c r="AQ15" s="133">
        <v>2.5749931999999998E-4</v>
      </c>
      <c r="AR15" s="145">
        <v>7.0542123999999996E-5</v>
      </c>
      <c r="AS15" s="134">
        <f t="shared" si="11"/>
        <v>3.3314405366095004E-7</v>
      </c>
      <c r="AT15" s="135">
        <f t="shared" si="12"/>
        <v>9.5229038624515682E-10</v>
      </c>
      <c r="AU15" s="135">
        <f t="shared" si="13"/>
        <v>9.879849369999999E-3</v>
      </c>
      <c r="AV15" s="302">
        <v>1.9204013000000001E-7</v>
      </c>
      <c r="AW15" s="302">
        <v>5.7881779999999999E-10</v>
      </c>
      <c r="AX15" s="302">
        <v>1.581768E-14</v>
      </c>
      <c r="AY15" s="302">
        <v>2.1387300000000001E-9</v>
      </c>
      <c r="AZ15" s="302">
        <v>4.7620295000000002E-13</v>
      </c>
      <c r="BA15" s="302">
        <v>1.661695E-10</v>
      </c>
      <c r="BB15" s="302">
        <v>1.3800555999999999E-7</v>
      </c>
      <c r="BC15" s="302">
        <v>2.3784644E-11</v>
      </c>
      <c r="BD15" s="302">
        <v>3.1451833000000002E-10</v>
      </c>
      <c r="BE15" s="302">
        <v>1.6935769999999999E-11</v>
      </c>
      <c r="BF15" s="302">
        <v>2.1972346000000002E-12</v>
      </c>
      <c r="BG15" s="302">
        <v>1.7022384E-13</v>
      </c>
      <c r="BH15" s="302">
        <v>2.1371946999999999E-15</v>
      </c>
      <c r="BI15" s="302">
        <v>4.0506372000000004E-15</v>
      </c>
      <c r="BJ15" s="302">
        <v>9.0086494000000001E-11</v>
      </c>
      <c r="BK15" s="302">
        <v>6.9110585000000003E-10</v>
      </c>
      <c r="BL15" s="302">
        <v>1.5772644999999999E-11</v>
      </c>
      <c r="BM15" s="303">
        <v>3.0380506999999997E-4</v>
      </c>
      <c r="BN15" s="303">
        <v>9.5760442999999994E-3</v>
      </c>
      <c r="BO15" s="302">
        <v>1.1795614E-11</v>
      </c>
      <c r="BP15" s="302">
        <v>7.1730083999999998E-14</v>
      </c>
      <c r="BQ15" s="302">
        <v>3.2092571000000002E-18</v>
      </c>
      <c r="BR15" s="74"/>
      <c r="BS15" s="144">
        <v>2.1976416999999998E-5</v>
      </c>
      <c r="BT15" s="144">
        <v>2.5489256E-6</v>
      </c>
      <c r="BU15" s="144">
        <v>5.4815618999999996E-6</v>
      </c>
      <c r="BV15" s="144">
        <v>4.2386743999999999E-8</v>
      </c>
      <c r="BW15" s="144">
        <v>2.4037974000000001E-6</v>
      </c>
      <c r="BX15" s="144">
        <v>6.7934137000000002E-6</v>
      </c>
      <c r="BY15" s="144">
        <v>4.3957756000000001E-7</v>
      </c>
      <c r="BZ15" s="144">
        <v>2.0027518000000002E-6</v>
      </c>
      <c r="CA15" s="144">
        <v>1.1509073999999999E-8</v>
      </c>
      <c r="CB15" s="144">
        <v>6.1103927000000002E-8</v>
      </c>
      <c r="CC15" s="144">
        <v>3.5605830999999999E-9</v>
      </c>
      <c r="CD15" s="144">
        <v>1.0303216999999999E-8</v>
      </c>
      <c r="CE15" s="144">
        <v>1.5391508E-10</v>
      </c>
      <c r="CF15" s="144">
        <v>2.4490906000000002E-7</v>
      </c>
      <c r="CG15" s="144">
        <v>1.5889473E-6</v>
      </c>
      <c r="CH15" s="144">
        <v>3.4182179999999999E-7</v>
      </c>
      <c r="CI15" s="144">
        <v>1.6933463E-9</v>
      </c>
      <c r="CJ15" s="137"/>
      <c r="CK15" s="138"/>
      <c r="CL15" s="89" t="s">
        <v>988</v>
      </c>
      <c r="CM15" s="139"/>
      <c r="CN15" s="139"/>
      <c r="CP15" s="74"/>
      <c r="CQ15" s="299"/>
      <c r="CR15" s="299"/>
      <c r="CS15" s="74"/>
      <c r="CT15" s="74"/>
      <c r="CU15" s="74"/>
      <c r="CV15" s="152"/>
      <c r="CW15" s="74"/>
      <c r="CX15" s="74"/>
      <c r="CY15" s="74"/>
      <c r="CZ15" s="74"/>
      <c r="DA15" s="74"/>
      <c r="DB15" s="74"/>
    </row>
    <row r="16" spans="1:106" ht="14.5" customHeight="1">
      <c r="A16" s="74" t="s">
        <v>989</v>
      </c>
      <c r="B16" s="129" t="s">
        <v>955</v>
      </c>
      <c r="C16" s="130" t="str">
        <f t="shared" si="3"/>
        <v>A.010.04.106</v>
      </c>
      <c r="D16" s="131" t="s">
        <v>969</v>
      </c>
      <c r="E16" s="129" t="s">
        <v>957</v>
      </c>
      <c r="F16" s="132" t="s">
        <v>991</v>
      </c>
      <c r="G16" s="132">
        <f t="shared" si="4"/>
        <v>1.5836490023042999</v>
      </c>
      <c r="H16" s="348">
        <f t="shared" si="0"/>
        <v>1.5836490023042999</v>
      </c>
      <c r="I16" s="74"/>
      <c r="J16" s="132">
        <f t="shared" si="5"/>
        <v>7.6936599810000002E-3</v>
      </c>
      <c r="K16" s="132">
        <f t="shared" si="6"/>
        <v>2.0697815040000001E-2</v>
      </c>
      <c r="L16" s="300">
        <f t="shared" si="7"/>
        <v>0.76574068728329991</v>
      </c>
      <c r="M16" s="132">
        <v>0.78951684</v>
      </c>
      <c r="N16" s="132">
        <v>7.8372275999999998E-3</v>
      </c>
      <c r="O16" s="132">
        <v>1.2182892000000001E-2</v>
      </c>
      <c r="P16" s="132">
        <v>5.8785390000000003E-3</v>
      </c>
      <c r="Q16" s="132">
        <v>8.8638189999999998E-4</v>
      </c>
      <c r="R16" s="304">
        <v>4.4466581E-5</v>
      </c>
      <c r="S16" s="132">
        <v>8.8427250000000003E-4</v>
      </c>
      <c r="T16" s="132">
        <v>6.7769544000000005E-4</v>
      </c>
      <c r="U16" s="132">
        <v>2.9884669000000003E-4</v>
      </c>
      <c r="V16" s="132">
        <v>2.7724948999999999E-2</v>
      </c>
      <c r="W16" s="132">
        <v>1.6014061999999999E-3</v>
      </c>
      <c r="X16" s="132">
        <v>0.73611006999999995</v>
      </c>
      <c r="Y16" s="304">
        <v>5.4153932999999997E-6</v>
      </c>
      <c r="Z16" s="132">
        <v>0</v>
      </c>
      <c r="AA16" s="74"/>
      <c r="AB16" s="301">
        <f t="shared" si="8"/>
        <v>5.9362168421052628</v>
      </c>
      <c r="AC16" s="338">
        <f t="shared" si="9"/>
        <v>5.9362168421052628</v>
      </c>
      <c r="AD16" s="74"/>
      <c r="AE16" s="136">
        <v>7.3385224999999998</v>
      </c>
      <c r="AF16" s="136">
        <v>6.9867448000000003</v>
      </c>
      <c r="AG16" s="136">
        <v>0.21708702999999999</v>
      </c>
      <c r="AH16" s="136">
        <v>0</v>
      </c>
      <c r="AI16" s="136">
        <v>1.7135085000000001E-2</v>
      </c>
      <c r="AJ16" s="136">
        <v>6.9375612000000003E-2</v>
      </c>
      <c r="AK16" s="136">
        <v>4.8179969000000003E-2</v>
      </c>
      <c r="AL16" s="74"/>
      <c r="AM16" s="133">
        <v>0.10078526</v>
      </c>
      <c r="AN16" s="340">
        <f t="shared" si="10"/>
        <v>0.10078526</v>
      </c>
      <c r="AP16" s="133">
        <v>9.5767159000000004E-2</v>
      </c>
      <c r="AQ16" s="133">
        <v>4.6533039E-3</v>
      </c>
      <c r="AR16" s="133">
        <v>3.6479375000000001E-4</v>
      </c>
      <c r="AS16" s="134">
        <f t="shared" si="11"/>
        <v>5.7414364084806985E-6</v>
      </c>
      <c r="AT16" s="135">
        <f t="shared" si="12"/>
        <v>1.7208963761346671E-8</v>
      </c>
      <c r="AU16" s="135">
        <f t="shared" si="13"/>
        <v>5.1091562E-2</v>
      </c>
      <c r="AV16" s="302">
        <v>5.5210690999999997E-6</v>
      </c>
      <c r="AW16" s="302">
        <v>1.6657881000000001E-8</v>
      </c>
      <c r="AX16" s="302">
        <v>4.5511641000000001E-13</v>
      </c>
      <c r="AY16" s="302">
        <v>2.1544263E-9</v>
      </c>
      <c r="AZ16" s="302">
        <v>1.4456807E-12</v>
      </c>
      <c r="BA16" s="302">
        <v>8.7413563999999996E-10</v>
      </c>
      <c r="BB16" s="302">
        <v>2.1041674000000001E-7</v>
      </c>
      <c r="BC16" s="302">
        <v>1.3174845000000001E-10</v>
      </c>
      <c r="BD16" s="302">
        <v>2.3921892000000002E-10</v>
      </c>
      <c r="BE16" s="302">
        <v>1.9530312999999999E-11</v>
      </c>
      <c r="BF16" s="302">
        <v>1.0717147E-13</v>
      </c>
      <c r="BG16" s="302">
        <v>8.2417162E-13</v>
      </c>
      <c r="BH16" s="302">
        <v>1.4233531000000001E-14</v>
      </c>
      <c r="BI16" s="302">
        <v>2.5476903000000001E-14</v>
      </c>
      <c r="BJ16" s="302">
        <v>3.5066089999999998E-10</v>
      </c>
      <c r="BK16" s="302">
        <v>6.4650650000000004E-9</v>
      </c>
      <c r="BL16" s="302">
        <v>1.5852136999999999E-10</v>
      </c>
      <c r="BM16" s="303">
        <v>1.059632E-3</v>
      </c>
      <c r="BN16" s="303">
        <v>5.0031930000000002E-2</v>
      </c>
      <c r="BO16" s="302">
        <v>1.0483496E-10</v>
      </c>
      <c r="BP16" s="302">
        <v>6.3750989000000003E-13</v>
      </c>
      <c r="BQ16" s="302">
        <v>2.8522665E-17</v>
      </c>
      <c r="BR16" s="74"/>
      <c r="BS16" s="136">
        <v>1.8311881999999999E-4</v>
      </c>
      <c r="BT16" s="144">
        <v>1.9166131000000001E-6</v>
      </c>
      <c r="BU16" s="136">
        <v>1.6551747999999999E-4</v>
      </c>
      <c r="BV16" s="144">
        <v>7.9448267E-8</v>
      </c>
      <c r="BW16" s="144">
        <v>1.8953841E-6</v>
      </c>
      <c r="BX16" s="144">
        <v>8.3151898999999996E-7</v>
      </c>
      <c r="BY16" s="144">
        <v>5.0562611999999996E-7</v>
      </c>
      <c r="BZ16" s="144">
        <v>8.2261598000000002E-7</v>
      </c>
      <c r="CA16" s="144">
        <v>5.9671021000000002E-8</v>
      </c>
      <c r="CB16" s="144">
        <v>5.8512826000000004E-7</v>
      </c>
      <c r="CC16" s="144">
        <v>1.0722445E-8</v>
      </c>
      <c r="CD16" s="144">
        <v>1.0350211E-7</v>
      </c>
      <c r="CE16" s="144">
        <v>1.1965160999999999E-9</v>
      </c>
      <c r="CF16" s="144">
        <v>1.7424335999999999E-6</v>
      </c>
      <c r="CG16" s="144">
        <v>8.6118260000000006E-6</v>
      </c>
      <c r="CH16" s="144">
        <v>4.2061127999999999E-7</v>
      </c>
      <c r="CI16" s="144">
        <v>1.5049821999999999E-8</v>
      </c>
      <c r="CJ16" s="137"/>
      <c r="CK16" s="138"/>
      <c r="CL16" s="89" t="s">
        <v>992</v>
      </c>
      <c r="CM16" s="74"/>
      <c r="CN16" s="139"/>
      <c r="CP16" s="74"/>
      <c r="CQ16" s="299"/>
      <c r="CR16" s="299"/>
      <c r="CS16" s="74"/>
      <c r="CT16" s="74"/>
      <c r="CU16" s="74"/>
      <c r="CV16" s="152"/>
      <c r="CW16" s="74"/>
      <c r="CX16" s="74"/>
      <c r="CY16" s="74"/>
      <c r="CZ16" s="74"/>
      <c r="DA16" s="74"/>
      <c r="DB16" s="74"/>
    </row>
    <row r="17" spans="1:106" ht="14.5" customHeight="1">
      <c r="A17" s="74" t="s">
        <v>993</v>
      </c>
      <c r="B17" s="129" t="s">
        <v>955</v>
      </c>
      <c r="C17" s="130" t="str">
        <f t="shared" si="3"/>
        <v>A.010.04.107</v>
      </c>
      <c r="D17" s="131" t="s">
        <v>969</v>
      </c>
      <c r="E17" s="129" t="s">
        <v>957</v>
      </c>
      <c r="F17" s="132" t="s">
        <v>995</v>
      </c>
      <c r="G17" s="132">
        <f t="shared" si="4"/>
        <v>0.10773533262547999</v>
      </c>
      <c r="H17" s="348">
        <f t="shared" si="0"/>
        <v>0.10773533262547999</v>
      </c>
      <c r="I17" s="74"/>
      <c r="J17" s="132">
        <f t="shared" si="5"/>
        <v>5.9744660060000003E-3</v>
      </c>
      <c r="K17" s="132">
        <f t="shared" si="6"/>
        <v>1.7885610359999998E-2</v>
      </c>
      <c r="L17" s="300">
        <f t="shared" si="7"/>
        <v>1.9056807259479999E-2</v>
      </c>
      <c r="M17" s="132">
        <v>6.4818449E-2</v>
      </c>
      <c r="N17" s="132">
        <v>6.9649522E-3</v>
      </c>
      <c r="O17" s="132">
        <v>1.0419424E-2</v>
      </c>
      <c r="P17" s="132">
        <v>4.5455458999999997E-3</v>
      </c>
      <c r="Q17" s="132">
        <v>7.1170741E-4</v>
      </c>
      <c r="R17" s="304">
        <v>3.5631886000000002E-5</v>
      </c>
      <c r="S17" s="132">
        <v>6.8158081000000001E-4</v>
      </c>
      <c r="T17" s="132">
        <v>5.0123416000000004E-4</v>
      </c>
      <c r="U17" s="132">
        <v>1.1037906E-4</v>
      </c>
      <c r="V17" s="132">
        <v>1.7382828999999999E-2</v>
      </c>
      <c r="W17" s="132">
        <v>1.5023708000000001E-3</v>
      </c>
      <c r="X17" s="304">
        <v>6.0399994999999997E-5</v>
      </c>
      <c r="Y17" s="304">
        <v>8.2840448000000003E-7</v>
      </c>
      <c r="Z17" s="132">
        <v>0</v>
      </c>
      <c r="AA17" s="74"/>
      <c r="AB17" s="301">
        <f t="shared" si="8"/>
        <v>0.48735675939849621</v>
      </c>
      <c r="AC17" s="338">
        <f t="shared" si="9"/>
        <v>0.48735675939849621</v>
      </c>
      <c r="AD17" s="74"/>
      <c r="AE17" s="136">
        <v>5.8825205</v>
      </c>
      <c r="AF17" s="136">
        <v>5.5496504</v>
      </c>
      <c r="AG17" s="136">
        <v>0.20366081</v>
      </c>
      <c r="AH17" s="136">
        <v>0</v>
      </c>
      <c r="AI17" s="136">
        <v>1.5631552999999999E-2</v>
      </c>
      <c r="AJ17" s="136">
        <v>6.7758170000000006E-2</v>
      </c>
      <c r="AK17" s="136">
        <v>4.5819575000000001E-2</v>
      </c>
      <c r="AL17" s="74"/>
      <c r="AM17" s="133">
        <v>1.1606447000000001E-2</v>
      </c>
      <c r="AN17" s="340">
        <f t="shared" si="10"/>
        <v>1.1606447000000001E-2</v>
      </c>
      <c r="AP17" s="133">
        <v>1.083711E-2</v>
      </c>
      <c r="AQ17" s="133">
        <v>4.9332417999999999E-4</v>
      </c>
      <c r="AR17" s="133">
        <v>2.7601254999999998E-4</v>
      </c>
      <c r="AS17" s="134">
        <f t="shared" si="11"/>
        <v>6.4970683603400003E-7</v>
      </c>
      <c r="AT17" s="135">
        <f t="shared" si="12"/>
        <v>1.8244237694733391E-9</v>
      </c>
      <c r="AU17" s="135">
        <f t="shared" si="13"/>
        <v>3.8657220300000003E-2</v>
      </c>
      <c r="AV17" s="302">
        <v>4.6374186000000002E-7</v>
      </c>
      <c r="AW17" s="302">
        <v>1.3986781E-9</v>
      </c>
      <c r="AX17" s="302">
        <v>3.8214392E-14</v>
      </c>
      <c r="AY17" s="302">
        <v>2.1451787999999999E-9</v>
      </c>
      <c r="AZ17" s="302">
        <v>1.18297E-12</v>
      </c>
      <c r="BA17" s="302">
        <v>6.7592449999999996E-10</v>
      </c>
      <c r="BB17" s="302">
        <v>1.7841612000000001E-7</v>
      </c>
      <c r="BC17" s="302">
        <v>1.0318901E-10</v>
      </c>
      <c r="BD17" s="302">
        <v>2.0182258999999999E-10</v>
      </c>
      <c r="BE17" s="302">
        <v>1.9466434999999999E-11</v>
      </c>
      <c r="BF17" s="302">
        <v>1.0529184E-13</v>
      </c>
      <c r="BG17" s="302">
        <v>7.4018524E-13</v>
      </c>
      <c r="BH17" s="302">
        <v>1.0826366000000001E-14</v>
      </c>
      <c r="BI17" s="302">
        <v>1.9334338E-14</v>
      </c>
      <c r="BJ17" s="302">
        <v>3.0831261999999998E-10</v>
      </c>
      <c r="BK17" s="302">
        <v>4.4023557000000004E-9</v>
      </c>
      <c r="BL17" s="302">
        <v>1.0025708000000001E-10</v>
      </c>
      <c r="BM17" s="303">
        <v>1.0335813000000001E-3</v>
      </c>
      <c r="BN17" s="303">
        <v>3.7623639E-2</v>
      </c>
      <c r="BO17" s="302">
        <v>1.5901444000000001E-11</v>
      </c>
      <c r="BP17" s="302">
        <v>9.6697971E-14</v>
      </c>
      <c r="BQ17" s="302">
        <v>4.3263388E-18</v>
      </c>
      <c r="BR17" s="74"/>
      <c r="BS17" s="144">
        <v>2.8015297000000001E-5</v>
      </c>
      <c r="BT17" s="144">
        <v>1.59198E-6</v>
      </c>
      <c r="BU17" s="144">
        <v>1.3588799999999999E-5</v>
      </c>
      <c r="BV17" s="144">
        <v>5.8764027000000001E-8</v>
      </c>
      <c r="BW17" s="144">
        <v>1.6530077000000001E-6</v>
      </c>
      <c r="BX17" s="144">
        <v>7.0010557999999999E-7</v>
      </c>
      <c r="BY17" s="144">
        <v>5.0446303999999997E-7</v>
      </c>
      <c r="BZ17" s="144">
        <v>6.1428504000000004E-7</v>
      </c>
      <c r="CA17" s="144">
        <v>4.7815482000000003E-8</v>
      </c>
      <c r="CB17" s="144">
        <v>4.5100599000000003E-7</v>
      </c>
      <c r="CC17" s="144">
        <v>8.7885988999999997E-9</v>
      </c>
      <c r="CD17" s="144">
        <v>6.5514827999999999E-8</v>
      </c>
      <c r="CE17" s="144">
        <v>1.1570137000000001E-9</v>
      </c>
      <c r="CF17" s="144">
        <v>1.4464111000000001E-6</v>
      </c>
      <c r="CG17" s="144">
        <v>6.8828076E-6</v>
      </c>
      <c r="CH17" s="144">
        <v>3.9810914000000001E-7</v>
      </c>
      <c r="CI17" s="144">
        <v>2.2827681000000002E-9</v>
      </c>
      <c r="CJ17" s="137"/>
      <c r="CK17" s="138"/>
      <c r="CL17" s="89" t="s">
        <v>992</v>
      </c>
      <c r="CM17" s="146" t="s">
        <v>996</v>
      </c>
      <c r="CN17" s="139"/>
      <c r="CP17" s="74"/>
      <c r="CQ17" s="299"/>
      <c r="CR17" s="299"/>
      <c r="CS17" s="74"/>
      <c r="CT17" s="74"/>
      <c r="CU17" s="74"/>
      <c r="CV17" s="152"/>
      <c r="CW17" s="74"/>
      <c r="CX17" s="74"/>
      <c r="CY17" s="74"/>
      <c r="CZ17" s="74"/>
      <c r="DA17" s="74"/>
      <c r="DB17" s="74"/>
    </row>
    <row r="18" spans="1:106" ht="14.5" customHeight="1">
      <c r="A18" s="74" t="s">
        <v>997</v>
      </c>
      <c r="B18" s="129" t="s">
        <v>955</v>
      </c>
      <c r="C18" s="130" t="str">
        <f t="shared" si="3"/>
        <v>A.010.04.108</v>
      </c>
      <c r="D18" s="131" t="s">
        <v>969</v>
      </c>
      <c r="E18" s="129" t="s">
        <v>957</v>
      </c>
      <c r="F18" s="132" t="s">
        <v>999</v>
      </c>
      <c r="G18" s="132">
        <f t="shared" si="4"/>
        <v>1.6488329543825</v>
      </c>
      <c r="H18" s="348">
        <f t="shared" si="0"/>
        <v>1.6488329543825</v>
      </c>
      <c r="I18" s="74"/>
      <c r="J18" s="132">
        <f t="shared" si="5"/>
        <v>8.0370540999999997E-3</v>
      </c>
      <c r="K18" s="132">
        <f t="shared" si="6"/>
        <v>2.1599449830000002E-2</v>
      </c>
      <c r="L18" s="300">
        <f t="shared" si="7"/>
        <v>0.79700842045250009</v>
      </c>
      <c r="M18" s="132">
        <v>0.82218802999999996</v>
      </c>
      <c r="N18" s="132">
        <v>8.1896697000000008E-3</v>
      </c>
      <c r="O18" s="132">
        <v>1.2703798000000001E-2</v>
      </c>
      <c r="P18" s="132">
        <v>6.1387808000000002E-3</v>
      </c>
      <c r="Q18" s="132">
        <v>9.2653870999999995E-4</v>
      </c>
      <c r="R18" s="304">
        <v>4.6560210000000003E-5</v>
      </c>
      <c r="S18" s="132">
        <v>9.2517437999999996E-4</v>
      </c>
      <c r="T18" s="132">
        <v>7.0598212999999999E-4</v>
      </c>
      <c r="U18" s="132">
        <v>3.1433852999999999E-4</v>
      </c>
      <c r="V18" s="132">
        <v>2.8861496E-2</v>
      </c>
      <c r="W18" s="132">
        <v>1.7541401E-3</v>
      </c>
      <c r="X18" s="132">
        <v>0.76607281000000005</v>
      </c>
      <c r="Y18" s="304">
        <v>5.6358225000000002E-6</v>
      </c>
      <c r="Z18" s="132">
        <v>0</v>
      </c>
      <c r="AA18" s="74"/>
      <c r="AB18" s="301">
        <f t="shared" si="8"/>
        <v>6.1818648872180448</v>
      </c>
      <c r="AC18" s="338">
        <f t="shared" si="9"/>
        <v>6.1818648872180448</v>
      </c>
      <c r="AD18" s="74"/>
      <c r="AE18" s="136">
        <v>7.7119533999999996</v>
      </c>
      <c r="AF18" s="136">
        <v>7.3258995999999996</v>
      </c>
      <c r="AG18" s="136">
        <v>0.23779146000000001</v>
      </c>
      <c r="AH18" s="136">
        <v>0</v>
      </c>
      <c r="AI18" s="136">
        <v>1.8836853000000001E-2</v>
      </c>
      <c r="AJ18" s="136">
        <v>7.6601648999999994E-2</v>
      </c>
      <c r="AK18" s="136">
        <v>5.2823905999999997E-2</v>
      </c>
      <c r="AL18" s="74"/>
      <c r="AM18" s="133">
        <v>0.10497036999999999</v>
      </c>
      <c r="AN18" s="340">
        <f t="shared" si="10"/>
        <v>0.10497036999999999</v>
      </c>
      <c r="AP18" s="133">
        <v>9.9742802000000005E-2</v>
      </c>
      <c r="AQ18" s="133">
        <v>4.8461696999999998E-3</v>
      </c>
      <c r="AR18" s="133">
        <v>3.8140344000000002E-4</v>
      </c>
      <c r="AS18" s="134">
        <f t="shared" si="11"/>
        <v>5.9797842335319E-6</v>
      </c>
      <c r="AT18" s="135">
        <f t="shared" si="12"/>
        <v>1.7922225560741663E-8</v>
      </c>
      <c r="AU18" s="135">
        <f t="shared" si="13"/>
        <v>5.3417849500000003E-2</v>
      </c>
      <c r="AV18" s="302">
        <v>5.7495455000000001E-6</v>
      </c>
      <c r="AW18" s="302">
        <v>1.734723E-8</v>
      </c>
      <c r="AX18" s="302">
        <v>4.7395034000000003E-13</v>
      </c>
      <c r="AY18" s="302">
        <v>2.2424557E-9</v>
      </c>
      <c r="AZ18" s="302">
        <v>1.5131719E-12</v>
      </c>
      <c r="BA18" s="302">
        <v>9.1283332999999999E-10</v>
      </c>
      <c r="BB18" s="302">
        <v>2.1987420000000001E-7</v>
      </c>
      <c r="BC18" s="302">
        <v>1.3755543999999999E-10</v>
      </c>
      <c r="BD18" s="302">
        <v>2.4992635000000001E-10</v>
      </c>
      <c r="BE18" s="302">
        <v>2.0328376999999999E-11</v>
      </c>
      <c r="BF18" s="302">
        <v>1.1153601999999999E-13</v>
      </c>
      <c r="BG18" s="302">
        <v>8.6064844E-13</v>
      </c>
      <c r="BH18" s="302">
        <v>1.4827516000000001E-14</v>
      </c>
      <c r="BI18" s="302">
        <v>2.6532532E-14</v>
      </c>
      <c r="BJ18" s="302">
        <v>3.6648375000000002E-10</v>
      </c>
      <c r="BK18" s="302">
        <v>6.7321454000000004E-9</v>
      </c>
      <c r="BL18" s="302">
        <v>1.6503441E-10</v>
      </c>
      <c r="BM18" s="303">
        <v>1.1028365E-3</v>
      </c>
      <c r="BN18" s="303">
        <v>5.2315013E-2</v>
      </c>
      <c r="BO18" s="302">
        <v>1.0910218E-10</v>
      </c>
      <c r="BP18" s="302">
        <v>6.6345921000000001E-13</v>
      </c>
      <c r="BQ18" s="302">
        <v>2.9683657E-17</v>
      </c>
      <c r="BR18" s="74"/>
      <c r="BS18" s="136">
        <v>1.9079623E-4</v>
      </c>
      <c r="BT18" s="144">
        <v>2.0023378000000002E-6</v>
      </c>
      <c r="BU18" s="136">
        <v>1.723668E-4</v>
      </c>
      <c r="BV18" s="144">
        <v>8.2764665000000003E-8</v>
      </c>
      <c r="BW18" s="144">
        <v>1.9810537000000002E-6</v>
      </c>
      <c r="BX18" s="144">
        <v>8.6737256999999997E-7</v>
      </c>
      <c r="BY18" s="144">
        <v>5.2620831000000001E-7</v>
      </c>
      <c r="BZ18" s="144">
        <v>8.5916154E-7</v>
      </c>
      <c r="CA18" s="144">
        <v>6.2480523000000006E-8</v>
      </c>
      <c r="CB18" s="144">
        <v>6.1219326999999998E-7</v>
      </c>
      <c r="CC18" s="144">
        <v>1.1223841000000001E-8</v>
      </c>
      <c r="CD18" s="144">
        <v>1.0775494E-7</v>
      </c>
      <c r="CE18" s="144">
        <v>1.6238297000000001E-9</v>
      </c>
      <c r="CF18" s="144">
        <v>1.8178888E-6</v>
      </c>
      <c r="CG18" s="144">
        <v>9.0424228999999997E-6</v>
      </c>
      <c r="CH18" s="144">
        <v>4.3928911000000001E-7</v>
      </c>
      <c r="CI18" s="144">
        <v>1.5662413000000001E-8</v>
      </c>
      <c r="CJ18" s="137"/>
      <c r="CK18" s="138"/>
      <c r="CL18" s="89" t="s">
        <v>992</v>
      </c>
      <c r="CM18" s="147" t="s">
        <v>1000</v>
      </c>
      <c r="CN18" s="139"/>
      <c r="CP18" s="74"/>
      <c r="CQ18" s="299"/>
      <c r="CR18" s="299"/>
      <c r="CS18" s="74"/>
      <c r="CT18" s="74"/>
      <c r="CU18" s="74"/>
      <c r="CV18" s="152"/>
      <c r="CW18" s="74"/>
      <c r="CX18" s="74"/>
      <c r="CY18" s="74"/>
      <c r="CZ18" s="74"/>
      <c r="DA18" s="74"/>
      <c r="DB18" s="74"/>
    </row>
    <row r="19" spans="1:106" ht="14.5" customHeight="1">
      <c r="A19" s="74" t="s">
        <v>1001</v>
      </c>
      <c r="B19" s="129" t="s">
        <v>955</v>
      </c>
      <c r="C19" s="130" t="str">
        <f t="shared" si="3"/>
        <v>A.010.04.109</v>
      </c>
      <c r="D19" s="131" t="s">
        <v>969</v>
      </c>
      <c r="E19" s="129" t="s">
        <v>957</v>
      </c>
      <c r="F19" s="132" t="s">
        <v>1003</v>
      </c>
      <c r="G19" s="132">
        <f t="shared" si="4"/>
        <v>0.11284354445139999</v>
      </c>
      <c r="H19" s="348">
        <f t="shared" si="0"/>
        <v>0.11284354445139999</v>
      </c>
      <c r="I19" s="74"/>
      <c r="J19" s="132">
        <f t="shared" si="5"/>
        <v>6.2478818660000003E-3</v>
      </c>
      <c r="K19" s="132">
        <f t="shared" si="6"/>
        <v>1.8672777259999999E-2</v>
      </c>
      <c r="L19" s="300">
        <f t="shared" si="7"/>
        <v>1.99314413254E-2</v>
      </c>
      <c r="M19" s="132">
        <v>6.7991443999999998E-2</v>
      </c>
      <c r="N19" s="132">
        <v>7.2818891000000002E-3</v>
      </c>
      <c r="O19" s="132">
        <v>1.0868549999999999E-2</v>
      </c>
      <c r="P19" s="132">
        <v>4.7515294000000001E-3</v>
      </c>
      <c r="Q19" s="132">
        <v>7.4475425000000001E-4</v>
      </c>
      <c r="R19" s="304">
        <v>3.7365905999999997E-5</v>
      </c>
      <c r="S19" s="132">
        <v>7.1423231000000004E-4</v>
      </c>
      <c r="T19" s="132">
        <v>5.2233816000000002E-4</v>
      </c>
      <c r="U19" s="132">
        <v>1.1819949E-4</v>
      </c>
      <c r="V19" s="132">
        <v>1.8098409999999999E-2</v>
      </c>
      <c r="W19" s="132">
        <v>1.6510736000000001E-3</v>
      </c>
      <c r="X19" s="304">
        <v>6.2896111000000006E-5</v>
      </c>
      <c r="Y19" s="304">
        <v>8.6212439999999997E-7</v>
      </c>
      <c r="Z19" s="132">
        <v>0</v>
      </c>
      <c r="AA19" s="74"/>
      <c r="AB19" s="301">
        <f t="shared" si="8"/>
        <v>0.51121386466165408</v>
      </c>
      <c r="AC19" s="338">
        <f t="shared" si="9"/>
        <v>0.51121386466165408</v>
      </c>
      <c r="AD19" s="74"/>
      <c r="AE19" s="136">
        <v>6.1966862000000003</v>
      </c>
      <c r="AF19" s="136">
        <v>5.8303095000000003</v>
      </c>
      <c r="AG19" s="136">
        <v>0.22381873999999999</v>
      </c>
      <c r="AH19" s="136">
        <v>0</v>
      </c>
      <c r="AI19" s="136">
        <v>1.7272121000000001E-2</v>
      </c>
      <c r="AJ19" s="136">
        <v>7.4918370999999997E-2</v>
      </c>
      <c r="AK19" s="136">
        <v>5.0367434000000003E-2</v>
      </c>
      <c r="AL19" s="74"/>
      <c r="AM19" s="133">
        <v>1.2161622E-2</v>
      </c>
      <c r="AN19" s="340">
        <f t="shared" si="10"/>
        <v>1.2161622E-2</v>
      </c>
      <c r="AP19" s="133">
        <v>1.1355752E-2</v>
      </c>
      <c r="AQ19" s="133">
        <v>5.1686172000000002E-4</v>
      </c>
      <c r="AR19" s="133">
        <v>2.8900848999999999E-4</v>
      </c>
      <c r="AS19" s="134">
        <f t="shared" si="11"/>
        <v>6.8080046158490006E-7</v>
      </c>
      <c r="AT19" s="135">
        <f t="shared" si="12"/>
        <v>1.9114708411794407E-9</v>
      </c>
      <c r="AU19" s="135">
        <f t="shared" si="13"/>
        <v>4.0477379500000001E-2</v>
      </c>
      <c r="AV19" s="302">
        <v>4.8636437000000005E-7</v>
      </c>
      <c r="AW19" s="302">
        <v>1.4669140999999999E-9</v>
      </c>
      <c r="AX19" s="302">
        <v>4.0078693E-14</v>
      </c>
      <c r="AY19" s="302">
        <v>2.2328318000000002E-9</v>
      </c>
      <c r="AZ19" s="302">
        <v>1.2397679000000001E-12</v>
      </c>
      <c r="BA19" s="302">
        <v>7.0655418999999996E-10</v>
      </c>
      <c r="BB19" s="302">
        <v>1.8657103000000001E-7</v>
      </c>
      <c r="BC19" s="302">
        <v>1.0783351999999999E-10</v>
      </c>
      <c r="BD19" s="302">
        <v>2.1100783E-10</v>
      </c>
      <c r="BE19" s="302">
        <v>2.0261899000000001E-11</v>
      </c>
      <c r="BF19" s="302">
        <v>1.0957989000000001E-13</v>
      </c>
      <c r="BG19" s="302">
        <v>7.7324346E-13</v>
      </c>
      <c r="BH19" s="302">
        <v>1.1281665E-14</v>
      </c>
      <c r="BI19" s="302">
        <v>2.0139939000000001E-14</v>
      </c>
      <c r="BJ19" s="302">
        <v>3.2241171999999999E-10</v>
      </c>
      <c r="BK19" s="302">
        <v>4.5854754000000004E-9</v>
      </c>
      <c r="BL19" s="302">
        <v>1.0439853E-10</v>
      </c>
      <c r="BM19" s="303">
        <v>1.0757255E-3</v>
      </c>
      <c r="BN19" s="303">
        <v>3.9401654000000001E-2</v>
      </c>
      <c r="BO19" s="302">
        <v>1.6548707E-11</v>
      </c>
      <c r="BP19" s="302">
        <v>1.0063403E-13</v>
      </c>
      <c r="BQ19" s="302">
        <v>4.502441E-18</v>
      </c>
      <c r="BR19" s="74"/>
      <c r="BS19" s="144">
        <v>2.9379358E-5</v>
      </c>
      <c r="BT19" s="144">
        <v>1.6644907E-6</v>
      </c>
      <c r="BU19" s="144">
        <v>1.4253999E-5</v>
      </c>
      <c r="BV19" s="144">
        <v>6.1238491000000003E-8</v>
      </c>
      <c r="BW19" s="144">
        <v>1.7288116E-6</v>
      </c>
      <c r="BX19" s="144">
        <v>7.3061010000000005E-7</v>
      </c>
      <c r="BY19" s="144">
        <v>5.2499789000000002E-7</v>
      </c>
      <c r="BZ19" s="144">
        <v>6.4235068000000001E-7</v>
      </c>
      <c r="CA19" s="144">
        <v>5.0142416E-8</v>
      </c>
      <c r="CB19" s="144">
        <v>4.7261168E-7</v>
      </c>
      <c r="CC19" s="144">
        <v>9.2112801000000005E-9</v>
      </c>
      <c r="CD19" s="144">
        <v>6.8221418999999997E-8</v>
      </c>
      <c r="CE19" s="144">
        <v>1.5827193000000001E-9</v>
      </c>
      <c r="CF19" s="144">
        <v>1.5098169E-6</v>
      </c>
      <c r="CG19" s="144">
        <v>7.2430264999999999E-6</v>
      </c>
      <c r="CH19" s="144">
        <v>4.1587103999999999E-7</v>
      </c>
      <c r="CI19" s="144">
        <v>2.3756874000000001E-9</v>
      </c>
      <c r="CJ19" s="137"/>
      <c r="CK19" s="138"/>
      <c r="CL19" s="89" t="s">
        <v>992</v>
      </c>
      <c r="CM19" s="147" t="s">
        <v>1004</v>
      </c>
      <c r="CN19" s="139"/>
      <c r="CP19" s="74"/>
      <c r="CQ19" s="299"/>
      <c r="CR19" s="299"/>
      <c r="CS19" s="74"/>
      <c r="CT19" s="74"/>
      <c r="CU19" s="74"/>
      <c r="CV19" s="152"/>
      <c r="CW19" s="74"/>
      <c r="CX19" s="74"/>
      <c r="CY19" s="74"/>
      <c r="CZ19" s="74"/>
      <c r="DA19" s="74"/>
      <c r="DB19" s="74"/>
    </row>
    <row r="20" spans="1:106" ht="14.5" customHeight="1">
      <c r="A20" s="74" t="s">
        <v>1005</v>
      </c>
      <c r="B20" s="129" t="s">
        <v>955</v>
      </c>
      <c r="C20" s="130" t="str">
        <f t="shared" si="3"/>
        <v>A.010.04.110</v>
      </c>
      <c r="D20" s="131" t="s">
        <v>969</v>
      </c>
      <c r="E20" s="129" t="s">
        <v>957</v>
      </c>
      <c r="F20" s="132" t="s">
        <v>1007</v>
      </c>
      <c r="G20" s="132">
        <f t="shared" si="4"/>
        <v>1.5257447187395998</v>
      </c>
      <c r="H20" s="348">
        <f t="shared" si="0"/>
        <v>1.5257447187395998</v>
      </c>
      <c r="I20" s="74"/>
      <c r="J20" s="132">
        <f t="shared" si="5"/>
        <v>5.341887862E-3</v>
      </c>
      <c r="K20" s="132">
        <f t="shared" si="6"/>
        <v>1.600127309E-2</v>
      </c>
      <c r="L20" s="300">
        <f t="shared" si="7"/>
        <v>0.74955898778759988</v>
      </c>
      <c r="M20" s="132">
        <v>0.75484256999999999</v>
      </c>
      <c r="N20" s="132">
        <v>4.6300914000000004E-3</v>
      </c>
      <c r="O20" s="132">
        <v>1.0750312E-2</v>
      </c>
      <c r="P20" s="132">
        <v>4.2572911000000003E-3</v>
      </c>
      <c r="Q20" s="132">
        <v>5.1277834000000003E-4</v>
      </c>
      <c r="R20" s="304">
        <v>2.5569032E-5</v>
      </c>
      <c r="S20" s="132">
        <v>5.4624939000000002E-4</v>
      </c>
      <c r="T20" s="132">
        <v>6.2086968999999997E-4</v>
      </c>
      <c r="U20" s="132">
        <v>2.5474778000000002E-4</v>
      </c>
      <c r="V20" s="132">
        <v>2.70718E-2</v>
      </c>
      <c r="W20" s="132">
        <v>7.8441279000000005E-4</v>
      </c>
      <c r="X20" s="132">
        <v>0.72144271999999998</v>
      </c>
      <c r="Y20" s="304">
        <v>5.3072176000000001E-6</v>
      </c>
      <c r="Z20" s="132">
        <v>0</v>
      </c>
      <c r="AA20" s="74"/>
      <c r="AB20" s="301">
        <f t="shared" si="8"/>
        <v>5.6755080451127817</v>
      </c>
      <c r="AC20" s="338">
        <f t="shared" si="9"/>
        <v>5.6755080451127817</v>
      </c>
      <c r="AD20" s="74"/>
      <c r="AE20" s="136">
        <v>4.7959262000000003</v>
      </c>
      <c r="AF20" s="136">
        <v>4.6256111999999998</v>
      </c>
      <c r="AG20" s="136">
        <v>0.10633594</v>
      </c>
      <c r="AH20" s="136">
        <v>0</v>
      </c>
      <c r="AI20" s="136">
        <v>8.5884489000000001E-3</v>
      </c>
      <c r="AJ20" s="136">
        <v>3.1928183999999998E-2</v>
      </c>
      <c r="AK20" s="136">
        <v>2.3462479000000001E-2</v>
      </c>
      <c r="AL20" s="74"/>
      <c r="AM20" s="133">
        <v>9.5190457000000006E-2</v>
      </c>
      <c r="AN20" s="340">
        <f t="shared" si="10"/>
        <v>9.5190457000000006E-2</v>
      </c>
      <c r="AP20" s="133">
        <v>9.0482699999999999E-2</v>
      </c>
      <c r="AQ20" s="133">
        <v>4.4198648999999998E-3</v>
      </c>
      <c r="AR20" s="133">
        <v>2.8789198000000001E-4</v>
      </c>
      <c r="AS20" s="134">
        <f t="shared" si="11"/>
        <v>5.4246223280881899E-6</v>
      </c>
      <c r="AT20" s="135">
        <f t="shared" si="12"/>
        <v>1.6345654458628899E-8</v>
      </c>
      <c r="AU20" s="135">
        <f t="shared" si="13"/>
        <v>4.0321005800000004E-2</v>
      </c>
      <c r="AV20" s="302">
        <v>5.2774148E-6</v>
      </c>
      <c r="AW20" s="302">
        <v>1.5922688E-8</v>
      </c>
      <c r="AX20" s="302">
        <v>4.3503197999999999E-13</v>
      </c>
      <c r="AY20" s="302">
        <v>2.0730341999999999E-9</v>
      </c>
      <c r="AZ20" s="302">
        <v>8.6555818999999998E-13</v>
      </c>
      <c r="BA20" s="302">
        <v>6.3303747999999996E-10</v>
      </c>
      <c r="BB20" s="302">
        <v>1.3849657E-7</v>
      </c>
      <c r="BC20" s="302">
        <v>9.0755900999999998E-11</v>
      </c>
      <c r="BD20" s="302">
        <v>1.5742994000000001E-10</v>
      </c>
      <c r="BE20" s="302">
        <v>1.9132441E-11</v>
      </c>
      <c r="BF20" s="302">
        <v>1.0495776E-13</v>
      </c>
      <c r="BG20" s="302">
        <v>5.9953807000000005E-13</v>
      </c>
      <c r="BH20" s="302">
        <v>1.1405085E-14</v>
      </c>
      <c r="BI20" s="302">
        <v>2.3510580999999999E-14</v>
      </c>
      <c r="BJ20" s="302">
        <v>1.9940673999999999E-10</v>
      </c>
      <c r="BK20" s="302">
        <v>5.7018732999999997E-9</v>
      </c>
      <c r="BL20" s="302">
        <v>1.5384893000000001E-10</v>
      </c>
      <c r="BM20" s="303">
        <v>1.0373908000000001E-3</v>
      </c>
      <c r="BN20" s="303">
        <v>3.9283615000000001E-2</v>
      </c>
      <c r="BO20" s="302">
        <v>1.0274081E-10</v>
      </c>
      <c r="BP20" s="302">
        <v>6.2477520000000005E-13</v>
      </c>
      <c r="BQ20" s="302">
        <v>2.7952904999999998E-17</v>
      </c>
      <c r="BR20" s="74"/>
      <c r="BS20" s="136">
        <v>1.7013786000000001E-4</v>
      </c>
      <c r="BT20" s="144">
        <v>1.2987871E-6</v>
      </c>
      <c r="BU20" s="136">
        <v>1.5824822000000001E-4</v>
      </c>
      <c r="BV20" s="144">
        <v>7.2769635999999999E-8</v>
      </c>
      <c r="BW20" s="144">
        <v>1.1303198E-6</v>
      </c>
      <c r="BX20" s="144">
        <v>7.1940329000000002E-7</v>
      </c>
      <c r="BY20" s="144">
        <v>4.9551154E-7</v>
      </c>
      <c r="BZ20" s="144">
        <v>6.6066317E-7</v>
      </c>
      <c r="CA20" s="144">
        <v>3.4311841000000002E-8</v>
      </c>
      <c r="CB20" s="144">
        <v>3.6145640000000003E-7</v>
      </c>
      <c r="CC20" s="144">
        <v>6.3664834E-9</v>
      </c>
      <c r="CD20" s="144">
        <v>1.0042542E-7</v>
      </c>
      <c r="CE20" s="144">
        <v>1.4248233E-10</v>
      </c>
      <c r="CF20" s="144">
        <v>9.3154005000000001E-7</v>
      </c>
      <c r="CG20" s="144">
        <v>5.6662615E-6</v>
      </c>
      <c r="CH20" s="144">
        <v>3.969279E-7</v>
      </c>
      <c r="CI20" s="144">
        <v>1.4749192E-8</v>
      </c>
      <c r="CJ20" s="137"/>
      <c r="CK20" s="138"/>
      <c r="CL20" s="89" t="s">
        <v>992</v>
      </c>
      <c r="CM20" s="147" t="s">
        <v>1008</v>
      </c>
      <c r="CN20" s="139"/>
      <c r="CP20" s="74"/>
      <c r="CQ20" s="299"/>
      <c r="CR20" s="299"/>
      <c r="CS20" s="74"/>
      <c r="CT20" s="74"/>
      <c r="CU20" s="74"/>
      <c r="CV20" s="152"/>
      <c r="CW20" s="74"/>
      <c r="CX20" s="74"/>
      <c r="CY20" s="74"/>
      <c r="CZ20" s="74"/>
      <c r="DA20" s="74"/>
      <c r="DB20" s="74"/>
    </row>
    <row r="21" spans="1:106" ht="14.5" customHeight="1">
      <c r="A21" s="74" t="s">
        <v>1009</v>
      </c>
      <c r="B21" s="129" t="s">
        <v>955</v>
      </c>
      <c r="C21" s="130" t="str">
        <f t="shared" si="3"/>
        <v>A.010.04.111</v>
      </c>
      <c r="D21" s="131" t="s">
        <v>969</v>
      </c>
      <c r="E21" s="129" t="s">
        <v>957</v>
      </c>
      <c r="F21" s="132" t="s">
        <v>1011</v>
      </c>
      <c r="G21" s="132">
        <f t="shared" si="4"/>
        <v>7.9237414978729992E-2</v>
      </c>
      <c r="H21" s="348">
        <f t="shared" si="0"/>
        <v>7.9237414978729992E-2</v>
      </c>
      <c r="I21" s="74"/>
      <c r="J21" s="132">
        <f t="shared" si="5"/>
        <v>3.6569474309999998E-3</v>
      </c>
      <c r="K21" s="132">
        <f t="shared" si="6"/>
        <v>1.324509946E-2</v>
      </c>
      <c r="L21" s="300">
        <f t="shared" si="7"/>
        <v>1.7752169087729999E-2</v>
      </c>
      <c r="M21" s="132">
        <v>4.4583198999999997E-2</v>
      </c>
      <c r="N21" s="132">
        <v>3.7751953E-3</v>
      </c>
      <c r="O21" s="132">
        <v>9.0219798999999993E-3</v>
      </c>
      <c r="P21" s="132">
        <v>2.9508567999999998E-3</v>
      </c>
      <c r="Q21" s="132">
        <v>3.4158410000000001E-4</v>
      </c>
      <c r="R21" s="304">
        <v>1.6910361E-5</v>
      </c>
      <c r="S21" s="132">
        <v>3.4759617000000001E-4</v>
      </c>
      <c r="T21" s="132">
        <v>4.4792425999999998E-4</v>
      </c>
      <c r="U21" s="304">
        <v>7.0035214999999998E-5</v>
      </c>
      <c r="V21" s="132">
        <v>1.6935738999999998E-2</v>
      </c>
      <c r="W21" s="132">
        <v>6.8735064999999999E-4</v>
      </c>
      <c r="X21" s="304">
        <v>5.8232602000000001E-5</v>
      </c>
      <c r="Y21" s="304">
        <v>8.1162073000000001E-7</v>
      </c>
      <c r="Z21" s="132">
        <v>0</v>
      </c>
      <c r="AA21" s="74"/>
      <c r="AB21" s="301">
        <f t="shared" si="8"/>
        <v>0.33521202255639093</v>
      </c>
      <c r="AC21" s="338">
        <f t="shared" si="9"/>
        <v>0.33521202255639093</v>
      </c>
      <c r="AD21" s="74"/>
      <c r="AE21" s="136">
        <v>3.3689339</v>
      </c>
      <c r="AF21" s="136">
        <v>3.2171496999999998</v>
      </c>
      <c r="AG21" s="136">
        <v>9.3177225000000002E-2</v>
      </c>
      <c r="AH21" s="136">
        <v>0</v>
      </c>
      <c r="AI21" s="136">
        <v>7.1148734E-3</v>
      </c>
      <c r="AJ21" s="136">
        <v>3.0342968000000001E-2</v>
      </c>
      <c r="AK21" s="136">
        <v>2.1149114E-2</v>
      </c>
      <c r="AL21" s="74"/>
      <c r="AM21" s="133">
        <v>7.7884616000000002E-3</v>
      </c>
      <c r="AN21" s="340">
        <f t="shared" si="10"/>
        <v>7.7884616000000002E-3</v>
      </c>
      <c r="AP21" s="133">
        <v>7.2448125000000004E-3</v>
      </c>
      <c r="AQ21" s="133">
        <v>3.4276936000000001E-4</v>
      </c>
      <c r="AR21" s="133">
        <v>2.0087967999999999E-4</v>
      </c>
      <c r="AS21" s="134">
        <f t="shared" si="11"/>
        <v>4.3434127775386E-7</v>
      </c>
      <c r="AT21" s="135">
        <f t="shared" si="12"/>
        <v>1.2676381689605709E-9</v>
      </c>
      <c r="AU21" s="135">
        <f t="shared" si="13"/>
        <v>2.8134408100000001E-2</v>
      </c>
      <c r="AV21" s="302">
        <v>3.2085064000000001E-7</v>
      </c>
      <c r="AW21" s="302">
        <v>9.6751156000000002E-10</v>
      </c>
      <c r="AX21" s="302">
        <v>2.6436384E-14</v>
      </c>
      <c r="AY21" s="302">
        <v>2.0639709000000001E-9</v>
      </c>
      <c r="AZ21" s="302">
        <v>6.0808186000000001E-13</v>
      </c>
      <c r="BA21" s="302">
        <v>4.3877553999999999E-10</v>
      </c>
      <c r="BB21" s="302">
        <v>1.0713354E-7</v>
      </c>
      <c r="BC21" s="302">
        <v>6.2765487000000006E-11</v>
      </c>
      <c r="BD21" s="302">
        <v>1.2077869999999999E-10</v>
      </c>
      <c r="BE21" s="302">
        <v>1.9069836000000001E-11</v>
      </c>
      <c r="BF21" s="302">
        <v>1.0311557999999999E-13</v>
      </c>
      <c r="BG21" s="302">
        <v>5.1722503999999999E-13</v>
      </c>
      <c r="BH21" s="302">
        <v>8.0658049000000001E-15</v>
      </c>
      <c r="BI21" s="302">
        <v>1.7490402E-14</v>
      </c>
      <c r="BJ21" s="302">
        <v>1.5790220999999999E-10</v>
      </c>
      <c r="BK21" s="302">
        <v>3.6802618E-9</v>
      </c>
      <c r="BL21" s="302">
        <v>9.6745509999999995E-11</v>
      </c>
      <c r="BM21" s="303">
        <v>1.0118591E-3</v>
      </c>
      <c r="BN21" s="303">
        <v>2.7122548999999999E-2</v>
      </c>
      <c r="BO21" s="302">
        <v>1.5579221999999999E-11</v>
      </c>
      <c r="BP21" s="302">
        <v>9.4738511000000005E-14</v>
      </c>
      <c r="BQ21" s="302">
        <v>4.2386712E-18</v>
      </c>
      <c r="BR21" s="74"/>
      <c r="BS21" s="144">
        <v>1.8124643E-5</v>
      </c>
      <c r="BT21" s="144">
        <v>9.8062199999999995E-7</v>
      </c>
      <c r="BU21" s="144">
        <v>9.3466006999999992E-6</v>
      </c>
      <c r="BV21" s="144">
        <v>5.2497512000000001E-8</v>
      </c>
      <c r="BW21" s="144">
        <v>8.9277249E-7</v>
      </c>
      <c r="BX21" s="144">
        <v>5.9060818000000003E-7</v>
      </c>
      <c r="BY21" s="144">
        <v>4.9437164000000002E-7</v>
      </c>
      <c r="BZ21" s="144">
        <v>4.5648305000000002E-7</v>
      </c>
      <c r="CA21" s="144">
        <v>2.2692514000000001E-8</v>
      </c>
      <c r="CB21" s="144">
        <v>2.3000641000000001E-7</v>
      </c>
      <c r="CC21" s="144">
        <v>4.4711680999999998E-9</v>
      </c>
      <c r="CD21" s="144">
        <v>6.3195010000000001E-8</v>
      </c>
      <c r="CE21" s="144">
        <v>1.0376694E-10</v>
      </c>
      <c r="CF21" s="144">
        <v>6.4141548999999998E-7</v>
      </c>
      <c r="CG21" s="144">
        <v>3.9716924E-6</v>
      </c>
      <c r="CH21" s="144">
        <v>3.7487408999999998E-7</v>
      </c>
      <c r="CI21" s="144">
        <v>2.2365108E-9</v>
      </c>
      <c r="CJ21" s="137"/>
      <c r="CK21" s="138"/>
      <c r="CL21" s="89" t="s">
        <v>992</v>
      </c>
      <c r="CM21" s="147" t="s">
        <v>1012</v>
      </c>
      <c r="CN21" s="139"/>
      <c r="CP21" s="74"/>
      <c r="CQ21" s="299"/>
      <c r="CR21" s="299"/>
      <c r="CS21" s="74"/>
      <c r="CT21" s="74"/>
      <c r="CU21" s="74"/>
      <c r="CV21" s="152"/>
      <c r="CW21" s="74"/>
      <c r="CX21" s="74"/>
      <c r="CY21" s="74"/>
      <c r="CZ21" s="74"/>
      <c r="DA21" s="74"/>
      <c r="DB21" s="74"/>
    </row>
    <row r="22" spans="1:106" ht="14.5" customHeight="1">
      <c r="A22" s="74" t="s">
        <v>1013</v>
      </c>
      <c r="B22" s="129" t="s">
        <v>955</v>
      </c>
      <c r="C22" s="130" t="str">
        <f t="shared" si="3"/>
        <v>A.010.04.112</v>
      </c>
      <c r="D22" s="131" t="s">
        <v>969</v>
      </c>
      <c r="E22" s="129" t="s">
        <v>957</v>
      </c>
      <c r="F22" s="132" t="s">
        <v>1015</v>
      </c>
      <c r="G22" s="132">
        <f t="shared" si="4"/>
        <v>1.5847211639657</v>
      </c>
      <c r="H22" s="348">
        <f t="shared" si="0"/>
        <v>1.5847211639657</v>
      </c>
      <c r="I22" s="74"/>
      <c r="J22" s="132">
        <f t="shared" si="5"/>
        <v>7.698868745999999E-3</v>
      </c>
      <c r="K22" s="132">
        <f t="shared" si="6"/>
        <v>2.071182785E-2</v>
      </c>
      <c r="L22" s="300">
        <f t="shared" si="7"/>
        <v>0.76625910736969993</v>
      </c>
      <c r="M22" s="132">
        <v>0.79005135999999998</v>
      </c>
      <c r="N22" s="132">
        <v>7.8425335999999998E-3</v>
      </c>
      <c r="O22" s="132">
        <v>1.219114E-2</v>
      </c>
      <c r="P22" s="132">
        <v>5.8825188999999996E-3</v>
      </c>
      <c r="Q22" s="132">
        <v>8.8698198999999996E-4</v>
      </c>
      <c r="R22" s="304">
        <v>4.4496685999999999E-5</v>
      </c>
      <c r="S22" s="132">
        <v>8.8487117000000004E-4</v>
      </c>
      <c r="T22" s="132">
        <v>6.7815425000000002E-4</v>
      </c>
      <c r="U22" s="132">
        <v>2.9904900999999998E-4</v>
      </c>
      <c r="V22" s="132">
        <v>2.7743719E-2</v>
      </c>
      <c r="W22" s="132">
        <v>1.6024902999999999E-3</v>
      </c>
      <c r="X22" s="132">
        <v>0.73660842999999998</v>
      </c>
      <c r="Y22" s="304">
        <v>5.4190597000000003E-6</v>
      </c>
      <c r="Z22" s="132">
        <v>0</v>
      </c>
      <c r="AA22" s="74"/>
      <c r="AB22" s="301">
        <f t="shared" si="8"/>
        <v>5.9402357894736841</v>
      </c>
      <c r="AC22" s="338">
        <f t="shared" si="9"/>
        <v>5.9402357894736841</v>
      </c>
      <c r="AD22" s="74"/>
      <c r="AE22" s="136">
        <v>7.3434907999999997</v>
      </c>
      <c r="AF22" s="136">
        <v>6.9914749</v>
      </c>
      <c r="AG22" s="136">
        <v>0.21723401000000001</v>
      </c>
      <c r="AH22" s="136">
        <v>0</v>
      </c>
      <c r="AI22" s="136">
        <v>1.7146686000000001E-2</v>
      </c>
      <c r="AJ22" s="136">
        <v>6.9422580999999997E-2</v>
      </c>
      <c r="AK22" s="136">
        <v>4.8212588000000001E-2</v>
      </c>
      <c r="AL22" s="74"/>
      <c r="AM22" s="133">
        <v>0.10085349</v>
      </c>
      <c r="AN22" s="340">
        <f t="shared" si="10"/>
        <v>0.10085349</v>
      </c>
      <c r="AP22" s="133">
        <v>9.5831995000000003E-2</v>
      </c>
      <c r="AQ22" s="133">
        <v>4.6564542999999996E-3</v>
      </c>
      <c r="AR22" s="133">
        <v>3.6504072000000001E-4</v>
      </c>
      <c r="AS22" s="134">
        <f t="shared" si="11"/>
        <v>5.7453233952493997E-6</v>
      </c>
      <c r="AT22" s="135">
        <f t="shared" si="12"/>
        <v>1.7220614850520975E-8</v>
      </c>
      <c r="AU22" s="135">
        <f t="shared" si="13"/>
        <v>5.11261514E-2</v>
      </c>
      <c r="AV22" s="302">
        <v>5.5248069000000001E-6</v>
      </c>
      <c r="AW22" s="302">
        <v>1.6669159E-8</v>
      </c>
      <c r="AX22" s="302">
        <v>4.5542454000000001E-13</v>
      </c>
      <c r="AY22" s="302">
        <v>2.1558849000000001E-9</v>
      </c>
      <c r="AZ22" s="302">
        <v>1.4466594000000001E-12</v>
      </c>
      <c r="BA22" s="302">
        <v>8.7472744000000001E-10</v>
      </c>
      <c r="BB22" s="302">
        <v>2.1055919E-7</v>
      </c>
      <c r="BC22" s="302">
        <v>1.3183763999999999E-10</v>
      </c>
      <c r="BD22" s="302">
        <v>2.3938088E-10</v>
      </c>
      <c r="BE22" s="302">
        <v>1.9543535E-11</v>
      </c>
      <c r="BF22" s="302">
        <v>1.0724402E-13</v>
      </c>
      <c r="BG22" s="302">
        <v>8.2472960000000003E-13</v>
      </c>
      <c r="BH22" s="302">
        <v>1.4243167999999999E-14</v>
      </c>
      <c r="BI22" s="302">
        <v>2.5494151000000001E-14</v>
      </c>
      <c r="BJ22" s="302">
        <v>3.5089831000000002E-10</v>
      </c>
      <c r="BK22" s="302">
        <v>6.4694420000000002E-9</v>
      </c>
      <c r="BL22" s="302">
        <v>1.5862869000000001E-10</v>
      </c>
      <c r="BM22" s="303">
        <v>1.0603494000000001E-3</v>
      </c>
      <c r="BN22" s="303">
        <v>5.0065802E-2</v>
      </c>
      <c r="BO22" s="302">
        <v>1.0490594E-10</v>
      </c>
      <c r="BP22" s="302">
        <v>6.3794149999999996E-13</v>
      </c>
      <c r="BQ22" s="302">
        <v>2.8541974999999999E-17</v>
      </c>
      <c r="BR22" s="74"/>
      <c r="BS22" s="136">
        <v>1.8324279999999999E-4</v>
      </c>
      <c r="BT22" s="144">
        <v>1.9179107000000002E-6</v>
      </c>
      <c r="BU22" s="136">
        <v>1.6562953999999999E-4</v>
      </c>
      <c r="BV22" s="144">
        <v>7.9502054999999994E-8</v>
      </c>
      <c r="BW22" s="144">
        <v>1.8966672999999999E-6</v>
      </c>
      <c r="BX22" s="144">
        <v>8.3208193999999997E-7</v>
      </c>
      <c r="BY22" s="144">
        <v>5.0596843999999998E-7</v>
      </c>
      <c r="BZ22" s="144">
        <v>8.2317291E-7</v>
      </c>
      <c r="CA22" s="144">
        <v>5.9711418999999996E-8</v>
      </c>
      <c r="CB22" s="144">
        <v>5.8552440000000004E-7</v>
      </c>
      <c r="CC22" s="144">
        <v>1.0729704000000001E-8</v>
      </c>
      <c r="CD22" s="144">
        <v>1.0357218E-7</v>
      </c>
      <c r="CE22" s="144">
        <v>1.1973262000000001E-9</v>
      </c>
      <c r="CF22" s="144">
        <v>1.7436133000000001E-6</v>
      </c>
      <c r="CG22" s="144">
        <v>8.6176563999999999E-6</v>
      </c>
      <c r="CH22" s="144">
        <v>4.2089604E-7</v>
      </c>
      <c r="CI22" s="144">
        <v>1.5060011000000001E-8</v>
      </c>
      <c r="CJ22" s="137"/>
      <c r="CK22" s="138"/>
      <c r="CL22" s="89" t="s">
        <v>992</v>
      </c>
      <c r="CM22" s="148" t="s">
        <v>1016</v>
      </c>
      <c r="CN22" s="139"/>
      <c r="CP22" s="74"/>
      <c r="CQ22" s="299"/>
      <c r="CR22" s="299"/>
      <c r="CS22" s="74"/>
      <c r="CT22" s="74"/>
      <c r="CU22" s="74"/>
      <c r="CV22" s="152"/>
      <c r="CW22" s="74"/>
      <c r="CX22" s="74"/>
      <c r="CY22" s="74"/>
      <c r="CZ22" s="74"/>
      <c r="DA22" s="74"/>
      <c r="DB22" s="74"/>
    </row>
    <row r="23" spans="1:106" ht="14.5" customHeight="1">
      <c r="A23" s="74" t="s">
        <v>1017</v>
      </c>
      <c r="B23" s="129" t="s">
        <v>955</v>
      </c>
      <c r="C23" s="130" t="str">
        <f t="shared" si="3"/>
        <v>A.010.04.113</v>
      </c>
      <c r="D23" s="131" t="s">
        <v>969</v>
      </c>
      <c r="E23" s="129" t="s">
        <v>957</v>
      </c>
      <c r="F23" s="132" t="s">
        <v>1019</v>
      </c>
      <c r="G23" s="132">
        <f t="shared" si="4"/>
        <v>0.10780827256132</v>
      </c>
      <c r="H23" s="348">
        <f t="shared" si="0"/>
        <v>0.10780827256132</v>
      </c>
      <c r="I23" s="74"/>
      <c r="J23" s="132">
        <f t="shared" si="5"/>
        <v>5.9785108089999992E-3</v>
      </c>
      <c r="K23" s="132">
        <f t="shared" si="6"/>
        <v>1.7897720110000001E-2</v>
      </c>
      <c r="L23" s="300">
        <f t="shared" si="7"/>
        <v>1.906970964232E-2</v>
      </c>
      <c r="M23" s="132">
        <v>6.4862331999999995E-2</v>
      </c>
      <c r="N23" s="132">
        <v>6.9696675999999999E-3</v>
      </c>
      <c r="O23" s="132">
        <v>1.0426479000000001E-2</v>
      </c>
      <c r="P23" s="132">
        <v>4.5486232999999996E-3</v>
      </c>
      <c r="Q23" s="132">
        <v>7.1218924999999998E-4</v>
      </c>
      <c r="R23" s="304">
        <v>3.5656008999999997E-5</v>
      </c>
      <c r="S23" s="132">
        <v>6.8204224999999998E-4</v>
      </c>
      <c r="T23" s="132">
        <v>5.0157350999999997E-4</v>
      </c>
      <c r="U23" s="132">
        <v>1.1045379E-4</v>
      </c>
      <c r="V23" s="132">
        <v>1.7394598000000001E-2</v>
      </c>
      <c r="W23" s="132">
        <v>1.503388E-3</v>
      </c>
      <c r="X23" s="304">
        <v>6.0440886999999997E-5</v>
      </c>
      <c r="Y23" s="304">
        <v>8.2896532000000001E-7</v>
      </c>
      <c r="Z23" s="132">
        <v>0</v>
      </c>
      <c r="AA23" s="74"/>
      <c r="AB23" s="301">
        <f t="shared" si="8"/>
        <v>0.48768670676691722</v>
      </c>
      <c r="AC23" s="338">
        <f t="shared" si="9"/>
        <v>0.48768670676691722</v>
      </c>
      <c r="AD23" s="74"/>
      <c r="AE23" s="136">
        <v>5.8865030000000003</v>
      </c>
      <c r="AF23" s="136">
        <v>5.5534075999999999</v>
      </c>
      <c r="AG23" s="136">
        <v>0.20379869</v>
      </c>
      <c r="AH23" s="136">
        <v>0</v>
      </c>
      <c r="AI23" s="136">
        <v>1.5642136000000001E-2</v>
      </c>
      <c r="AJ23" s="136">
        <v>6.7804043999999994E-2</v>
      </c>
      <c r="AK23" s="136">
        <v>4.5850596E-2</v>
      </c>
      <c r="AL23" s="74"/>
      <c r="AM23" s="133">
        <v>1.1614305E-2</v>
      </c>
      <c r="AN23" s="340">
        <f t="shared" si="10"/>
        <v>1.1614305E-2</v>
      </c>
      <c r="AP23" s="133">
        <v>1.0844447E-2</v>
      </c>
      <c r="AQ23" s="133">
        <v>4.9365816999999998E-4</v>
      </c>
      <c r="AR23" s="133">
        <v>2.7619941999999998E-4</v>
      </c>
      <c r="AS23" s="134">
        <f t="shared" si="11"/>
        <v>6.5014669675090012E-7</v>
      </c>
      <c r="AT23" s="135">
        <f t="shared" si="12"/>
        <v>1.825658912633268E-9</v>
      </c>
      <c r="AU23" s="135">
        <f t="shared" si="13"/>
        <v>3.8683392099999998E-2</v>
      </c>
      <c r="AV23" s="302">
        <v>4.6405582000000002E-7</v>
      </c>
      <c r="AW23" s="302">
        <v>1.3996249999999999E-9</v>
      </c>
      <c r="AX23" s="302">
        <v>3.8240264E-14</v>
      </c>
      <c r="AY23" s="302">
        <v>2.1466311E-9</v>
      </c>
      <c r="AZ23" s="302">
        <v>1.1837709E-12</v>
      </c>
      <c r="BA23" s="302">
        <v>6.7638210999999999E-10</v>
      </c>
      <c r="BB23" s="302">
        <v>1.7853691E-7</v>
      </c>
      <c r="BC23" s="302">
        <v>1.0325886999999999E-10</v>
      </c>
      <c r="BD23" s="302">
        <v>2.0195923E-10</v>
      </c>
      <c r="BE23" s="302">
        <v>1.9479614E-11</v>
      </c>
      <c r="BF23" s="302">
        <v>1.0536313E-13</v>
      </c>
      <c r="BG23" s="302">
        <v>7.4068634999999996E-13</v>
      </c>
      <c r="BH23" s="302">
        <v>1.0833696E-14</v>
      </c>
      <c r="BI23" s="302">
        <v>1.9347427E-14</v>
      </c>
      <c r="BJ23" s="302">
        <v>3.0852135999999999E-10</v>
      </c>
      <c r="BK23" s="302">
        <v>4.4053362E-9</v>
      </c>
      <c r="BL23" s="302">
        <v>1.0032496E-10</v>
      </c>
      <c r="BM23" s="303">
        <v>1.0342811E-3</v>
      </c>
      <c r="BN23" s="303">
        <v>3.7649110999999999E-2</v>
      </c>
      <c r="BO23" s="302">
        <v>1.5912209999999999E-11</v>
      </c>
      <c r="BP23" s="302">
        <v>9.6763437000000002E-14</v>
      </c>
      <c r="BQ23" s="302">
        <v>4.3292679000000003E-18</v>
      </c>
      <c r="BR23" s="74"/>
      <c r="BS23" s="144">
        <v>2.8034263999999998E-5</v>
      </c>
      <c r="BT23" s="144">
        <v>1.5930578000000001E-6</v>
      </c>
      <c r="BU23" s="144">
        <v>1.3597999E-5</v>
      </c>
      <c r="BV23" s="144">
        <v>5.8803810999999998E-8</v>
      </c>
      <c r="BW23" s="144">
        <v>1.6541268E-6</v>
      </c>
      <c r="BX23" s="144">
        <v>7.0057955999999998E-7</v>
      </c>
      <c r="BY23" s="144">
        <v>5.0480456999999997E-7</v>
      </c>
      <c r="BZ23" s="144">
        <v>6.1470091999999997E-7</v>
      </c>
      <c r="CA23" s="144">
        <v>4.7847853999999999E-8</v>
      </c>
      <c r="CB23" s="144">
        <v>4.5131132999999999E-7</v>
      </c>
      <c r="CC23" s="144">
        <v>8.7945490000000005E-9</v>
      </c>
      <c r="CD23" s="144">
        <v>6.5559183E-8</v>
      </c>
      <c r="CE23" s="144">
        <v>1.1577969999999999E-9</v>
      </c>
      <c r="CF23" s="144">
        <v>1.4473903000000001E-6</v>
      </c>
      <c r="CG23" s="144">
        <v>6.8874674E-6</v>
      </c>
      <c r="CH23" s="144">
        <v>3.9837866000000001E-7</v>
      </c>
      <c r="CI23" s="144">
        <v>2.2843135999999998E-9</v>
      </c>
      <c r="CJ23" s="137"/>
      <c r="CK23" s="138"/>
      <c r="CL23" s="89" t="s">
        <v>992</v>
      </c>
      <c r="CM23" s="139"/>
      <c r="CN23" s="139"/>
      <c r="CP23" s="74"/>
      <c r="CQ23" s="299"/>
      <c r="CR23" s="299"/>
      <c r="CS23" s="74"/>
      <c r="CT23" s="74"/>
      <c r="CU23" s="74"/>
      <c r="CV23" s="152"/>
      <c r="CW23" s="74"/>
      <c r="CX23" s="74"/>
      <c r="CY23" s="74"/>
      <c r="CZ23" s="74"/>
      <c r="DA23" s="74"/>
      <c r="DB23" s="74"/>
    </row>
    <row r="24" spans="1:106" ht="14.5" customHeight="1">
      <c r="B24" s="129" t="s">
        <v>955</v>
      </c>
      <c r="C24" s="127" t="s">
        <v>655</v>
      </c>
      <c r="D24" s="127" t="s">
        <v>1020</v>
      </c>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124"/>
      <c r="CK24" s="143"/>
      <c r="CL24" s="89"/>
      <c r="CM24" s="139"/>
      <c r="CP24" s="74"/>
      <c r="CQ24" s="299"/>
      <c r="CR24" s="299"/>
      <c r="CS24" s="74"/>
      <c r="CT24" s="74"/>
      <c r="CU24" s="74"/>
      <c r="CV24" s="74"/>
      <c r="CW24" s="74"/>
      <c r="CX24" s="74"/>
      <c r="CY24" s="74"/>
      <c r="CZ24" s="74"/>
      <c r="DA24" s="74"/>
      <c r="DB24" s="74"/>
    </row>
    <row r="25" spans="1:106" ht="14.5" customHeight="1">
      <c r="A25" s="74" t="s">
        <v>1021</v>
      </c>
      <c r="B25" s="129" t="s">
        <v>955</v>
      </c>
      <c r="C25" s="130" t="str">
        <f>MID(A25,1,12)</f>
        <v>A.010.06.101</v>
      </c>
      <c r="D25" s="131" t="s">
        <v>1020</v>
      </c>
      <c r="E25" s="129" t="s">
        <v>957</v>
      </c>
      <c r="F25" s="132" t="s">
        <v>1022</v>
      </c>
      <c r="G25" s="132">
        <f>J25+K25+L25+M25</f>
        <v>0.79948515760146011</v>
      </c>
      <c r="H25" s="348">
        <f t="shared" si="0"/>
        <v>0.79948515760146011</v>
      </c>
      <c r="I25" s="74"/>
      <c r="J25" s="132">
        <f>P25+Q25+R25+S25</f>
        <v>4.1789252990000001E-3</v>
      </c>
      <c r="K25" s="132">
        <f>N25+O25+T25</f>
        <v>2.059854249E-2</v>
      </c>
      <c r="L25" s="300">
        <f>U25+IF(V25="x",0,V25)+IF(W25="x",0,W25)+IF(X25="x",0,X25)+Y25+Z25</f>
        <v>0.63824554981246007</v>
      </c>
      <c r="M25" s="132">
        <v>0.13646214000000001</v>
      </c>
      <c r="N25" s="132">
        <v>1.6374611000000001E-2</v>
      </c>
      <c r="O25" s="132">
        <v>3.8233761999999999E-3</v>
      </c>
      <c r="P25" s="132">
        <v>3.4204540999999999E-3</v>
      </c>
      <c r="Q25" s="132">
        <v>1.8892846E-4</v>
      </c>
      <c r="R25" s="304">
        <v>1.1148598999999999E-5</v>
      </c>
      <c r="S25" s="132">
        <v>5.5839414000000002E-4</v>
      </c>
      <c r="T25" s="132">
        <v>4.0055529000000001E-4</v>
      </c>
      <c r="U25" s="132">
        <v>1.6765608E-4</v>
      </c>
      <c r="V25" s="132">
        <v>2.4936758E-2</v>
      </c>
      <c r="W25" s="132">
        <v>3.8999771999999999E-3</v>
      </c>
      <c r="X25" s="132">
        <v>0.60924080000000003</v>
      </c>
      <c r="Y25" s="304">
        <v>3.5853246E-7</v>
      </c>
      <c r="Z25" s="132">
        <v>0</v>
      </c>
      <c r="AA25" s="74"/>
      <c r="AB25" s="301">
        <f>M25/0.133</f>
        <v>1.0260311278195489</v>
      </c>
      <c r="AC25" s="338">
        <f t="shared" ref="AC25:AC28" si="14">AB25</f>
        <v>1.0260311278195489</v>
      </c>
      <c r="AD25" s="74"/>
      <c r="AE25" s="136">
        <v>5.5531413000000001</v>
      </c>
      <c r="AF25" s="136">
        <v>4.6647208999999998</v>
      </c>
      <c r="AG25" s="136">
        <v>0.52867229999999998</v>
      </c>
      <c r="AH25" s="136">
        <v>0</v>
      </c>
      <c r="AI25" s="136">
        <v>4.4531014000000001E-2</v>
      </c>
      <c r="AJ25" s="136">
        <v>0.19528189000000001</v>
      </c>
      <c r="AK25" s="136">
        <v>0.11993520000000001</v>
      </c>
      <c r="AL25" s="74"/>
      <c r="AM25" s="133">
        <v>2.5161640999999998E-2</v>
      </c>
      <c r="AN25" s="340">
        <f t="shared" ref="AN25:AN28" si="15">AM25</f>
        <v>2.5161640999999998E-2</v>
      </c>
      <c r="AP25" s="133">
        <v>2.3879859999999999E-2</v>
      </c>
      <c r="AQ25" s="133">
        <v>1.0449014999999999E-3</v>
      </c>
      <c r="AR25" s="133">
        <v>2.3688016000000001E-4</v>
      </c>
      <c r="AS25" s="134">
        <f>AV25+AY25+AZ25+BA25+BB25+BJ25+BK25+BO25</f>
        <v>1.43164622632861E-6</v>
      </c>
      <c r="AT25" s="135">
        <f>AW25+AX25+BC25+BD25+BE25+BF25+BG25+BH25+BI25+BL25+BP25+BQ25</f>
        <v>3.8642807396222558E-9</v>
      </c>
      <c r="AU25" s="135">
        <f>BM25+BN25</f>
        <v>3.3176492580400001E-2</v>
      </c>
      <c r="AV25" s="302">
        <v>1.0957634999999999E-6</v>
      </c>
      <c r="AW25" s="302">
        <v>3.3029634000000002E-9</v>
      </c>
      <c r="AX25" s="302">
        <v>9.0151905000000004E-14</v>
      </c>
      <c r="AY25" s="302">
        <v>1.1968657E-11</v>
      </c>
      <c r="AZ25" s="302">
        <v>3.1081691E-13</v>
      </c>
      <c r="BA25" s="302">
        <v>5.0871834000000003E-10</v>
      </c>
      <c r="BB25" s="302">
        <v>3.3234789999999999E-7</v>
      </c>
      <c r="BC25" s="302">
        <v>8.0878688999999996E-11</v>
      </c>
      <c r="BD25" s="302">
        <v>3.8460446000000001E-10</v>
      </c>
      <c r="BE25" s="302">
        <v>9.4501908000000006E-12</v>
      </c>
      <c r="BF25" s="302">
        <v>5.4829536E-14</v>
      </c>
      <c r="BG25" s="302">
        <v>7.3797534000000001E-14</v>
      </c>
      <c r="BH25" s="302">
        <v>1.6975583000000001E-13</v>
      </c>
      <c r="BI25" s="302">
        <v>3.8366685000000002E-14</v>
      </c>
      <c r="BJ25" s="302">
        <v>3.7165211000000001E-11</v>
      </c>
      <c r="BK25" s="302">
        <v>2.9697119999999999E-9</v>
      </c>
      <c r="BL25" s="302">
        <v>8.5914825000000004E-11</v>
      </c>
      <c r="BM25" s="302">
        <v>6.8005803999999998E-6</v>
      </c>
      <c r="BN25" s="303">
        <v>3.3169692000000001E-2</v>
      </c>
      <c r="BO25" s="302">
        <v>6.9513036999999998E-12</v>
      </c>
      <c r="BP25" s="302">
        <v>4.2271440999999999E-14</v>
      </c>
      <c r="BQ25" s="302">
        <v>1.8912555999999999E-18</v>
      </c>
      <c r="BR25" s="74"/>
      <c r="BS25" s="144">
        <v>4.2894379000000003E-5</v>
      </c>
      <c r="BT25" s="144">
        <v>2.7905328000000002E-6</v>
      </c>
      <c r="BU25" s="144">
        <v>2.8608471E-5</v>
      </c>
      <c r="BV25" s="144">
        <v>4.6936641E-8</v>
      </c>
      <c r="BW25" s="144">
        <v>2.2678661000000002E-6</v>
      </c>
      <c r="BX25" s="144">
        <v>2.7307650000000002E-7</v>
      </c>
      <c r="BY25" s="144">
        <v>1.5682158000000001E-9</v>
      </c>
      <c r="BZ25" s="144">
        <v>4.2772557999999999E-7</v>
      </c>
      <c r="CA25" s="144">
        <v>1.4960635E-8</v>
      </c>
      <c r="CB25" s="144">
        <v>3.6949264999999999E-7</v>
      </c>
      <c r="CC25" s="144">
        <v>2.2782553000000001E-9</v>
      </c>
      <c r="CD25" s="144">
        <v>5.6011249000000001E-8</v>
      </c>
      <c r="CE25" s="144">
        <v>3.3985073000000003E-11</v>
      </c>
      <c r="CF25" s="144">
        <v>1.6931783E-6</v>
      </c>
      <c r="CG25" s="144">
        <v>6.2687113999999996E-6</v>
      </c>
      <c r="CH25" s="144">
        <v>7.2538397999999999E-8</v>
      </c>
      <c r="CI25" s="144">
        <v>9.9791027999999992E-10</v>
      </c>
      <c r="CJ25" s="149"/>
      <c r="CK25" s="138"/>
      <c r="CL25" s="89" t="s">
        <v>973</v>
      </c>
      <c r="CN25" s="110"/>
      <c r="CP25" s="74"/>
      <c r="CQ25" s="299"/>
      <c r="CR25" s="299"/>
      <c r="CS25" s="74"/>
      <c r="CT25" s="74"/>
      <c r="CU25" s="74"/>
      <c r="CV25" s="74"/>
      <c r="CW25" s="74"/>
      <c r="CX25" s="74"/>
      <c r="CY25" s="74"/>
      <c r="CZ25" s="74"/>
      <c r="DA25" s="74"/>
      <c r="DB25" s="74"/>
    </row>
    <row r="26" spans="1:106" ht="14.5" customHeight="1">
      <c r="A26" s="74" t="s">
        <v>1023</v>
      </c>
      <c r="B26" s="129" t="s">
        <v>955</v>
      </c>
      <c r="C26" s="130" t="str">
        <f>MID(A26,1,12)</f>
        <v>A.010.06.102</v>
      </c>
      <c r="D26" s="131" t="s">
        <v>1020</v>
      </c>
      <c r="E26" s="129" t="s">
        <v>957</v>
      </c>
      <c r="F26" s="132" t="s">
        <v>1024</v>
      </c>
      <c r="G26" s="132">
        <f>J26+K26+L26+M26</f>
        <v>0.46537062890190001</v>
      </c>
      <c r="H26" s="348">
        <f t="shared" si="0"/>
        <v>0.46537062890190001</v>
      </c>
      <c r="I26" s="74"/>
      <c r="J26" s="132">
        <f>P26+Q26+R26+S26</f>
        <v>4.2697848929999999E-3</v>
      </c>
      <c r="K26" s="132">
        <f>N26+O26+T26</f>
        <v>0.37133347259999999</v>
      </c>
      <c r="L26" s="300">
        <f>U26+IF(V26="x",0,V26)+IF(W26="x",0,W26)+IF(X26="x",0,X26)+Y26+Z26</f>
        <v>8.8554804088999996E-3</v>
      </c>
      <c r="M26" s="132">
        <v>8.0911891E-2</v>
      </c>
      <c r="N26" s="132">
        <v>4.3546230000000002E-3</v>
      </c>
      <c r="O26" s="132">
        <v>0.36585959000000001</v>
      </c>
      <c r="P26" s="132">
        <v>3.4581743000000002E-3</v>
      </c>
      <c r="Q26" s="132">
        <v>4.9931504000000002E-4</v>
      </c>
      <c r="R26" s="304">
        <v>2.6540012999999999E-5</v>
      </c>
      <c r="S26" s="132">
        <v>2.8575554000000001E-4</v>
      </c>
      <c r="T26" s="132">
        <v>1.1192596E-3</v>
      </c>
      <c r="U26" s="132">
        <v>1.2534943000000001E-4</v>
      </c>
      <c r="V26" s="132">
        <v>8.0286452999999997E-3</v>
      </c>
      <c r="W26" s="132">
        <v>6.6997548999999995E-4</v>
      </c>
      <c r="X26" s="304">
        <v>2.9627523E-5</v>
      </c>
      <c r="Y26" s="304">
        <v>1.8826659E-6</v>
      </c>
      <c r="Z26" s="132">
        <v>0</v>
      </c>
      <c r="AA26" s="74"/>
      <c r="AB26" s="301">
        <f>M26/0.133</f>
        <v>0.60836008270676689</v>
      </c>
      <c r="AC26" s="338">
        <f t="shared" si="14"/>
        <v>0.60836008270676689</v>
      </c>
      <c r="AD26" s="74"/>
      <c r="AE26" s="136">
        <v>9.7659844000000007</v>
      </c>
      <c r="AF26" s="136">
        <v>9.6268644000000005</v>
      </c>
      <c r="AG26" s="136">
        <v>9.0824155000000004E-2</v>
      </c>
      <c r="AH26" s="136">
        <v>0</v>
      </c>
      <c r="AI26" s="136">
        <v>5.6465995000000001E-3</v>
      </c>
      <c r="AJ26" s="136">
        <v>2.2975518E-2</v>
      </c>
      <c r="AK26" s="136">
        <v>1.9673677000000001E-2</v>
      </c>
      <c r="AL26" s="74"/>
      <c r="AM26" s="133">
        <v>1.8210773999999999E-2</v>
      </c>
      <c r="AN26" s="340">
        <f t="shared" si="15"/>
        <v>1.8210773999999999E-2</v>
      </c>
      <c r="AP26" s="133">
        <v>1.719565E-2</v>
      </c>
      <c r="AQ26" s="133">
        <v>7.9683165000000002E-4</v>
      </c>
      <c r="AR26" s="133">
        <v>2.1829259999999999E-4</v>
      </c>
      <c r="AS26" s="134">
        <f>AV26+AY26+AZ26+BA26+BB26+BJ26+BK26+BO26</f>
        <v>1.0309142763069997E-6</v>
      </c>
      <c r="AT26" s="135">
        <f>AW26+AX26+BC26+BD26+BE26+BF26+BG26+BH26+BI26+BL26+BP26+BQ26</f>
        <v>2.9468626139970461E-9</v>
      </c>
      <c r="AU26" s="135">
        <f>BM26+BN26</f>
        <v>3.0573193790000001E-2</v>
      </c>
      <c r="AV26" s="302">
        <v>5.9426817999999995E-7</v>
      </c>
      <c r="AW26" s="302">
        <v>1.7911517000000001E-9</v>
      </c>
      <c r="AX26" s="302">
        <v>4.8947809999999999E-14</v>
      </c>
      <c r="AY26" s="302">
        <v>6.6182999999999998E-9</v>
      </c>
      <c r="AZ26" s="302">
        <v>1.47361E-12</v>
      </c>
      <c r="BA26" s="302">
        <v>5.1421151000000003E-10</v>
      </c>
      <c r="BB26" s="302">
        <v>4.2705820999999998E-7</v>
      </c>
      <c r="BC26" s="302">
        <v>7.3601580000000004E-11</v>
      </c>
      <c r="BD26" s="302">
        <v>9.7327696999999992E-10</v>
      </c>
      <c r="BE26" s="302">
        <v>5.2407739999999997E-11</v>
      </c>
      <c r="BF26" s="302">
        <v>6.7993426000000003E-12</v>
      </c>
      <c r="BG26" s="302">
        <v>5.2675766000000001E-13</v>
      </c>
      <c r="BH26" s="302">
        <v>6.6135489999999997E-15</v>
      </c>
      <c r="BI26" s="302">
        <v>1.2534697E-14</v>
      </c>
      <c r="BJ26" s="302">
        <v>2.7877266000000002E-10</v>
      </c>
      <c r="BK26" s="302">
        <v>2.138627E-9</v>
      </c>
      <c r="BL26" s="302">
        <v>4.8808449E-11</v>
      </c>
      <c r="BM26" s="303">
        <v>9.4012478999999996E-4</v>
      </c>
      <c r="BN26" s="303">
        <v>2.9633069000000001E-2</v>
      </c>
      <c r="BO26" s="302">
        <v>3.6501526999999999E-11</v>
      </c>
      <c r="BP26" s="302">
        <v>2.2196875E-13</v>
      </c>
      <c r="BQ26" s="302">
        <v>9.9310461000000001E-18</v>
      </c>
      <c r="BR26" s="74"/>
      <c r="BS26" s="144">
        <v>6.8006022000000006E-5</v>
      </c>
      <c r="BT26" s="144">
        <v>7.8876504000000004E-6</v>
      </c>
      <c r="BU26" s="144">
        <v>1.6962693E-5</v>
      </c>
      <c r="BV26" s="144">
        <v>1.3116577999999999E-7</v>
      </c>
      <c r="BW26" s="144">
        <v>7.4385512000000002E-6</v>
      </c>
      <c r="BX26" s="144">
        <v>2.1022218999999999E-5</v>
      </c>
      <c r="BY26" s="144">
        <v>1.3602727999999999E-6</v>
      </c>
      <c r="BZ26" s="144">
        <v>6.1975154000000003E-6</v>
      </c>
      <c r="CA26" s="144">
        <v>3.5614829E-8</v>
      </c>
      <c r="CB26" s="144">
        <v>1.890861E-7</v>
      </c>
      <c r="CC26" s="144">
        <v>1.1018224E-8</v>
      </c>
      <c r="CD26" s="144">
        <v>3.1883303999999999E-8</v>
      </c>
      <c r="CE26" s="144">
        <v>4.7629021999999996E-10</v>
      </c>
      <c r="CF26" s="144">
        <v>7.5787108E-7</v>
      </c>
      <c r="CG26" s="144">
        <v>4.9169974000000004E-6</v>
      </c>
      <c r="CH26" s="144">
        <v>1.0577676000000001E-6</v>
      </c>
      <c r="CI26" s="144">
        <v>5.2400601000000002E-9</v>
      </c>
      <c r="CJ26" s="149"/>
      <c r="CK26" s="138"/>
      <c r="CL26" s="89" t="s">
        <v>1025</v>
      </c>
      <c r="CM26" s="110"/>
      <c r="CN26" s="110"/>
      <c r="CP26" s="74"/>
      <c r="CQ26" s="299"/>
      <c r="CR26" s="299"/>
      <c r="CS26" s="74"/>
      <c r="CT26" s="74"/>
      <c r="CU26" s="74"/>
      <c r="CV26" s="74"/>
      <c r="CW26" s="74"/>
      <c r="CX26" s="74"/>
      <c r="CY26" s="74"/>
      <c r="CZ26" s="74"/>
      <c r="DA26" s="74"/>
      <c r="DB26" s="74"/>
    </row>
    <row r="27" spans="1:106" ht="14.5" customHeight="1">
      <c r="A27" s="74" t="s">
        <v>1026</v>
      </c>
      <c r="B27" s="129" t="s">
        <v>955</v>
      </c>
      <c r="C27" s="130" t="str">
        <f>MID(A27,1,12)</f>
        <v>A.010.06.103</v>
      </c>
      <c r="D27" s="131" t="s">
        <v>1020</v>
      </c>
      <c r="E27" s="129" t="s">
        <v>957</v>
      </c>
      <c r="F27" s="132" t="s">
        <v>1027</v>
      </c>
      <c r="G27" s="132">
        <f>J27+K27+L27+M27</f>
        <v>1.6648835335593</v>
      </c>
      <c r="H27" s="348">
        <f t="shared" si="0"/>
        <v>1.6648835335593</v>
      </c>
      <c r="I27" s="74"/>
      <c r="J27" s="132">
        <f>P27+Q27+R27+S27</f>
        <v>8.2941979030000008E-3</v>
      </c>
      <c r="K27" s="132">
        <f>N27+O27+T27</f>
        <v>2.3406663809999999E-2</v>
      </c>
      <c r="L27" s="300">
        <f>U27+IF(V27="x",0,V27)+IF(W27="x",0,W27)+IF(X27="x",0,X27)+Y27+Z27</f>
        <v>0.80361082184629995</v>
      </c>
      <c r="M27" s="132">
        <v>0.82957185</v>
      </c>
      <c r="N27" s="132">
        <v>9.6523319999999996E-3</v>
      </c>
      <c r="O27" s="132">
        <v>1.3016979999999999E-2</v>
      </c>
      <c r="P27" s="132">
        <v>6.3216536000000002E-3</v>
      </c>
      <c r="Q27" s="132">
        <v>9.5968558000000001E-4</v>
      </c>
      <c r="R27" s="304">
        <v>4.8581712999999998E-5</v>
      </c>
      <c r="S27" s="132">
        <v>9.6427701E-4</v>
      </c>
      <c r="T27" s="132">
        <v>7.3735181000000004E-4</v>
      </c>
      <c r="U27" s="132">
        <v>3.3871253000000002E-4</v>
      </c>
      <c r="V27" s="132">
        <v>3.5406429000000003E-2</v>
      </c>
      <c r="W27" s="132">
        <v>1.7803156E-3</v>
      </c>
      <c r="X27" s="132">
        <v>0.76607919999999996</v>
      </c>
      <c r="Y27" s="304">
        <v>6.1647162999999999E-6</v>
      </c>
      <c r="Z27" s="132">
        <v>0</v>
      </c>
      <c r="AA27" s="74"/>
      <c r="AB27" s="301">
        <f>M27/0.133</f>
        <v>6.2373823308270673</v>
      </c>
      <c r="AC27" s="338">
        <f t="shared" si="14"/>
        <v>6.2373823308270673</v>
      </c>
      <c r="AD27" s="74"/>
      <c r="AE27" s="136">
        <v>8.4751610999999993</v>
      </c>
      <c r="AF27" s="136">
        <v>8.0842372999999998</v>
      </c>
      <c r="AG27" s="136">
        <v>0.24133995999999999</v>
      </c>
      <c r="AH27" s="136">
        <v>0</v>
      </c>
      <c r="AI27" s="136">
        <v>1.9010215E-2</v>
      </c>
      <c r="AJ27" s="136">
        <v>7.6980436999999999E-2</v>
      </c>
      <c r="AK27" s="136">
        <v>5.3593182000000003E-2</v>
      </c>
      <c r="AL27" s="74"/>
      <c r="AM27" s="133">
        <v>0.10642313</v>
      </c>
      <c r="AN27" s="340">
        <f t="shared" si="15"/>
        <v>0.10642313</v>
      </c>
      <c r="AP27" s="133">
        <v>0.10109115</v>
      </c>
      <c r="AQ27" s="133">
        <v>4.9013427999999998E-3</v>
      </c>
      <c r="AR27" s="133">
        <v>4.3063424000000001E-4</v>
      </c>
      <c r="AS27" s="134">
        <f>AV27+AY27+AZ27+BA27+BB27+BJ27+BK27+BO27</f>
        <v>6.0606204774841002E-6</v>
      </c>
      <c r="AT27" s="135">
        <f>AW27+AX27+BC27+BD27+BE27+BF27+BG27+BH27+BI27+BL27+BP27+BQ27</f>
        <v>1.8126267745101564E-8</v>
      </c>
      <c r="AU27" s="135">
        <f>BM27+BN27</f>
        <v>6.0312918700000002E-2</v>
      </c>
      <c r="AV27" s="302">
        <v>5.8011845999999997E-6</v>
      </c>
      <c r="AW27" s="302">
        <v>1.7503041000000001E-8</v>
      </c>
      <c r="AX27" s="302">
        <v>4.7820715000000001E-13</v>
      </c>
      <c r="AY27" s="302">
        <v>2.2440208000000001E-9</v>
      </c>
      <c r="AZ27" s="302">
        <v>1.5541340999999999E-12</v>
      </c>
      <c r="BA27" s="302">
        <v>9.4002931999999998E-10</v>
      </c>
      <c r="BB27" s="302">
        <v>2.4865765E-7</v>
      </c>
      <c r="BC27" s="302">
        <v>1.4172489E-10</v>
      </c>
      <c r="BD27" s="302">
        <v>2.8334062999999999E-10</v>
      </c>
      <c r="BE27" s="302">
        <v>2.0338780000000001E-11</v>
      </c>
      <c r="BF27" s="302">
        <v>1.1187108E-13</v>
      </c>
      <c r="BG27" s="302">
        <v>8.7489470000000001E-13</v>
      </c>
      <c r="BH27" s="302">
        <v>7.9660682000000002E-14</v>
      </c>
      <c r="BI27" s="302">
        <v>3.9252545999999999E-14</v>
      </c>
      <c r="BJ27" s="302">
        <v>3.7267863999999999E-10</v>
      </c>
      <c r="BK27" s="302">
        <v>7.1005881000000004E-9</v>
      </c>
      <c r="BL27" s="302">
        <v>1.7551271E-10</v>
      </c>
      <c r="BM27" s="303">
        <v>1.1061157E-3</v>
      </c>
      <c r="BN27" s="303">
        <v>5.9206803000000002E-2</v>
      </c>
      <c r="BO27" s="302">
        <v>1.1935648999999999E-10</v>
      </c>
      <c r="BP27" s="302">
        <v>7.2581646999999997E-13</v>
      </c>
      <c r="BQ27" s="302">
        <v>3.2473566000000001E-17</v>
      </c>
      <c r="BR27" s="74"/>
      <c r="BS27" s="136">
        <v>1.9386016E-4</v>
      </c>
      <c r="BT27" s="144">
        <v>2.2410574000000001E-6</v>
      </c>
      <c r="BU27" s="136">
        <v>1.7391476999999999E-4</v>
      </c>
      <c r="BV27" s="144">
        <v>8.6441462999999998E-8</v>
      </c>
      <c r="BW27" s="144">
        <v>2.1859793000000002E-6</v>
      </c>
      <c r="BX27" s="144">
        <v>8.8379201999999997E-7</v>
      </c>
      <c r="BY27" s="144">
        <v>5.2641068000000004E-7</v>
      </c>
      <c r="BZ27" s="144">
        <v>8.8568456999999998E-7</v>
      </c>
      <c r="CA27" s="144">
        <v>6.5193237999999997E-8</v>
      </c>
      <c r="CB27" s="144">
        <v>6.3806771000000005E-7</v>
      </c>
      <c r="CC27" s="144">
        <v>1.1524492999999999E-8</v>
      </c>
      <c r="CD27" s="144">
        <v>1.1458631E-7</v>
      </c>
      <c r="CE27" s="144">
        <v>1.629448E-9</v>
      </c>
      <c r="CF27" s="144">
        <v>1.8882368000000001E-6</v>
      </c>
      <c r="CG27" s="144">
        <v>9.9575970999999994E-6</v>
      </c>
      <c r="CH27" s="144">
        <v>4.4205411999999998E-7</v>
      </c>
      <c r="CI27" s="144">
        <v>1.7134493000000001E-8</v>
      </c>
      <c r="CJ27" s="149"/>
      <c r="CK27" s="138"/>
      <c r="CL27" s="89" t="s">
        <v>992</v>
      </c>
      <c r="CM27" s="110"/>
      <c r="CN27" s="110"/>
      <c r="CP27" s="74"/>
      <c r="CQ27" s="299"/>
      <c r="CR27" s="299"/>
      <c r="CS27" s="74"/>
      <c r="CT27" s="74"/>
      <c r="CU27" s="74"/>
      <c r="CV27" s="74"/>
      <c r="CW27" s="74"/>
      <c r="CX27" s="74"/>
      <c r="CY27" s="74"/>
      <c r="CZ27" s="74"/>
      <c r="DA27" s="74"/>
      <c r="DB27" s="74"/>
    </row>
    <row r="28" spans="1:106" ht="14.5" customHeight="1">
      <c r="A28" s="74" t="s">
        <v>1028</v>
      </c>
      <c r="B28" s="129" t="s">
        <v>955</v>
      </c>
      <c r="C28" s="130" t="str">
        <f>MID(A28,1,12)</f>
        <v>A.010.06.104</v>
      </c>
      <c r="D28" s="131" t="s">
        <v>1020</v>
      </c>
      <c r="E28" s="129" t="s">
        <v>957</v>
      </c>
      <c r="F28" s="132" t="s">
        <v>1029</v>
      </c>
      <c r="G28" s="132">
        <f>J28+K28+L28+M28</f>
        <v>0.12631175363319999</v>
      </c>
      <c r="H28" s="348">
        <f t="shared" si="0"/>
        <v>0.12631175363319999</v>
      </c>
      <c r="I28" s="74"/>
      <c r="J28" s="132">
        <f>P28+Q28+R28+S28</f>
        <v>6.4973410920000007E-3</v>
      </c>
      <c r="K28" s="132">
        <f>N28+O28+T28</f>
        <v>2.0164321440000001E-2</v>
      </c>
      <c r="L28" s="300">
        <f>U28+IF(V28="x",0,V28)+IF(W28="x",0,W28)+IF(X28="x",0,X28)+Y28+Z28</f>
        <v>2.54637891012E-2</v>
      </c>
      <c r="M28" s="132">
        <v>7.4186301999999996E-2</v>
      </c>
      <c r="N28" s="132">
        <v>8.4479233000000001E-3</v>
      </c>
      <c r="O28" s="132">
        <v>1.1162806000000001E-2</v>
      </c>
      <c r="P28" s="132">
        <v>4.9300866000000004E-3</v>
      </c>
      <c r="Q28" s="132">
        <v>7.7539440999999998E-4</v>
      </c>
      <c r="R28" s="304">
        <v>3.9249082000000001E-5</v>
      </c>
      <c r="S28" s="132">
        <v>7.5261100000000004E-4</v>
      </c>
      <c r="T28" s="132">
        <v>5.5359213999999998E-4</v>
      </c>
      <c r="U28" s="132">
        <v>1.4206080000000001E-4</v>
      </c>
      <c r="V28" s="132">
        <v>2.3576742000000001E-2</v>
      </c>
      <c r="W28" s="132">
        <v>1.6743155E-3</v>
      </c>
      <c r="X28" s="304">
        <v>6.9279783E-5</v>
      </c>
      <c r="Y28" s="304">
        <v>1.3910182000000001E-6</v>
      </c>
      <c r="Z28" s="132">
        <v>0</v>
      </c>
      <c r="AA28" s="74"/>
      <c r="AB28" s="301">
        <f>M28/0.133</f>
        <v>0.55779174436090218</v>
      </c>
      <c r="AC28" s="338">
        <f t="shared" si="14"/>
        <v>0.55779174436090218</v>
      </c>
      <c r="AD28" s="74"/>
      <c r="AE28" s="136">
        <v>6.8425156999999999</v>
      </c>
      <c r="AF28" s="136">
        <v>6.4718068999999998</v>
      </c>
      <c r="AG28" s="136">
        <v>0.22696954999999999</v>
      </c>
      <c r="AH28" s="136">
        <v>0</v>
      </c>
      <c r="AI28" s="136">
        <v>1.7445483000000001E-2</v>
      </c>
      <c r="AJ28" s="136">
        <v>7.5255041999999994E-2</v>
      </c>
      <c r="AK28" s="136">
        <v>5.1038802000000001E-2</v>
      </c>
      <c r="AL28" s="74"/>
      <c r="AM28" s="133">
        <v>1.3369272E-2</v>
      </c>
      <c r="AN28" s="340">
        <f t="shared" si="15"/>
        <v>1.3369272E-2</v>
      </c>
      <c r="AP28" s="133">
        <v>1.2475197E-2</v>
      </c>
      <c r="AQ28" s="133">
        <v>5.6352530000000004E-4</v>
      </c>
      <c r="AR28" s="133">
        <v>3.3054911999999998E-4</v>
      </c>
      <c r="AS28" s="134">
        <f>AV28+AY28+AZ28+BA28+BB28+BJ28+BK28+BO28</f>
        <v>7.47913503362E-7</v>
      </c>
      <c r="AT28" s="135">
        <f>AW28+AX28+BC28+BD28+BE28+BF28+BG28+BH28+BI28+BL28+BP28+BQ28</f>
        <v>2.0840432849553511E-9</v>
      </c>
      <c r="AU28" s="135">
        <f>BM28+BN28</f>
        <v>4.6295395499999996E-2</v>
      </c>
      <c r="AV28" s="302">
        <v>5.2970751999999995E-7</v>
      </c>
      <c r="AW28" s="302">
        <v>1.5976948E-9</v>
      </c>
      <c r="AX28" s="302">
        <v>4.3651626E-14</v>
      </c>
      <c r="AY28" s="302">
        <v>2.2343968999999999E-9</v>
      </c>
      <c r="AZ28" s="302">
        <v>1.2807299999999999E-12</v>
      </c>
      <c r="BA28" s="302">
        <v>7.3310769999999995E-10</v>
      </c>
      <c r="BB28" s="302">
        <v>2.0992811E-7</v>
      </c>
      <c r="BC28" s="302">
        <v>1.1185644999999999E-10</v>
      </c>
      <c r="BD28" s="302">
        <v>2.3814709000000001E-10</v>
      </c>
      <c r="BE28" s="302">
        <v>2.0272301999999999E-11</v>
      </c>
      <c r="BF28" s="302">
        <v>1.0991494E-13</v>
      </c>
      <c r="BG28" s="302">
        <v>7.8710727999999995E-13</v>
      </c>
      <c r="BH28" s="302">
        <v>6.1864196999999996E-14</v>
      </c>
      <c r="BI28" s="302">
        <v>3.0276330000000003E-14</v>
      </c>
      <c r="BJ28" s="302">
        <v>3.2858762E-10</v>
      </c>
      <c r="BK28" s="302">
        <v>4.9536974000000004E-9</v>
      </c>
      <c r="BL28" s="302">
        <v>1.1487683E-10</v>
      </c>
      <c r="BM28" s="303">
        <v>1.0789574999999999E-3</v>
      </c>
      <c r="BN28" s="303">
        <v>4.5216437999999998E-2</v>
      </c>
      <c r="BO28" s="302">
        <v>2.6803012000000001E-11</v>
      </c>
      <c r="BP28" s="302">
        <v>1.6299129E-13</v>
      </c>
      <c r="BQ28" s="302">
        <v>7.2923509000000002E-18</v>
      </c>
      <c r="BR28" s="74"/>
      <c r="BS28" s="144">
        <v>3.1963679000000003E-5</v>
      </c>
      <c r="BT28" s="144">
        <v>1.8599484999999999E-6</v>
      </c>
      <c r="BU28" s="144">
        <v>1.5552713999999999E-5</v>
      </c>
      <c r="BV28" s="144">
        <v>6.4901737000000007E-8</v>
      </c>
      <c r="BW28" s="144">
        <v>1.8958570999999999E-6</v>
      </c>
      <c r="BX28" s="144">
        <v>7.4702955000000005E-7</v>
      </c>
      <c r="BY28" s="144">
        <v>5.2520025999999996E-7</v>
      </c>
      <c r="BZ28" s="144">
        <v>6.6887369999999996E-7</v>
      </c>
      <c r="CA28" s="144">
        <v>5.2669504999999999E-8</v>
      </c>
      <c r="CB28" s="144">
        <v>4.9800707999999999E-7</v>
      </c>
      <c r="CC28" s="144">
        <v>9.5119317000000008E-9</v>
      </c>
      <c r="CD28" s="144">
        <v>7.5052786999999999E-8</v>
      </c>
      <c r="CE28" s="144">
        <v>1.5883377E-9</v>
      </c>
      <c r="CF28" s="144">
        <v>1.5727736E-6</v>
      </c>
      <c r="CG28" s="144">
        <v>8.0170671999999995E-6</v>
      </c>
      <c r="CH28" s="144">
        <v>4.1863605000000001E-7</v>
      </c>
      <c r="CI28" s="144">
        <v>3.8477676000000003E-9</v>
      </c>
      <c r="CJ28" s="149"/>
      <c r="CK28" s="138"/>
      <c r="CL28" s="89" t="s">
        <v>992</v>
      </c>
      <c r="CM28" s="110"/>
      <c r="CN28" s="110"/>
      <c r="CP28" s="74"/>
      <c r="CQ28" s="299"/>
      <c r="CR28" s="299"/>
      <c r="CS28" s="74"/>
      <c r="CT28" s="74"/>
      <c r="CU28" s="74"/>
      <c r="CV28" s="74"/>
      <c r="CW28" s="74"/>
      <c r="CX28" s="74"/>
      <c r="CY28" s="74"/>
      <c r="CZ28" s="74"/>
      <c r="DA28" s="74"/>
      <c r="DB28" s="74"/>
    </row>
    <row r="29" spans="1:106" ht="14.5" customHeight="1">
      <c r="B29" s="129" t="s">
        <v>955</v>
      </c>
      <c r="C29" s="127" t="s">
        <v>1030</v>
      </c>
      <c r="D29" s="127" t="s">
        <v>1031</v>
      </c>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124"/>
      <c r="CK29" s="143"/>
      <c r="CL29" s="89"/>
      <c r="CP29" s="89"/>
      <c r="CQ29" s="299"/>
      <c r="CR29" s="299"/>
      <c r="CS29" s="74"/>
      <c r="CT29" s="74"/>
      <c r="CU29" s="74"/>
      <c r="CV29" s="74"/>
      <c r="CW29" s="74"/>
      <c r="CX29" s="74"/>
      <c r="CY29" s="74"/>
      <c r="CZ29" s="74"/>
      <c r="DA29" s="74"/>
      <c r="DB29" s="74"/>
    </row>
    <row r="30" spans="1:106" ht="14.5" customHeight="1">
      <c r="A30" s="74" t="s">
        <v>1032</v>
      </c>
      <c r="B30" s="129" t="s">
        <v>955</v>
      </c>
      <c r="C30" s="130" t="str">
        <f t="shared" ref="C30:C45" si="16">MID(A30,1,12)</f>
        <v>A.010.08.101</v>
      </c>
      <c r="D30" s="131" t="s">
        <v>1031</v>
      </c>
      <c r="E30" s="129" t="s">
        <v>957</v>
      </c>
      <c r="F30" s="132" t="s">
        <v>1034</v>
      </c>
      <c r="G30" s="132">
        <f t="shared" ref="G30:G45" si="17">J30+K30+L30+M30</f>
        <v>0.95970946950039993</v>
      </c>
      <c r="H30" s="348">
        <f t="shared" si="0"/>
        <v>0.95970946950039993</v>
      </c>
      <c r="I30" s="74"/>
      <c r="J30" s="132">
        <f t="shared" ref="J30:J45" si="18">P30+Q30+R30+S30</f>
        <v>2.0210434304000001E-3</v>
      </c>
      <c r="K30" s="132">
        <f t="shared" ref="K30:K45" si="19">N30+O30+T30</f>
        <v>4.3931866800000002E-3</v>
      </c>
      <c r="L30" s="300">
        <f t="shared" ref="L30:L45" si="20">U30+IF(V30="x",0,V30)+IF(W30="x",0,W30)+IF(X30="x",0,X30)+Y30+Z30</f>
        <v>0.91484827038999994</v>
      </c>
      <c r="M30" s="132">
        <v>3.8446968999999998E-2</v>
      </c>
      <c r="N30" s="132">
        <v>2.1127812999999999E-3</v>
      </c>
      <c r="O30" s="132">
        <v>2.0693405E-3</v>
      </c>
      <c r="P30" s="132">
        <v>1.5346336999999999E-3</v>
      </c>
      <c r="Q30" s="132">
        <v>2.3008088999999999E-4</v>
      </c>
      <c r="R30" s="304">
        <v>8.6803603999999994E-6</v>
      </c>
      <c r="S30" s="132">
        <v>2.4764847999999998E-4</v>
      </c>
      <c r="T30" s="132">
        <v>2.1106487999999999E-4</v>
      </c>
      <c r="U30" s="132">
        <v>2.6268506E-4</v>
      </c>
      <c r="V30" s="132">
        <v>1.1438594E-2</v>
      </c>
      <c r="W30" s="132">
        <v>4.9491062999999997E-3</v>
      </c>
      <c r="X30" s="304">
        <v>4.435503E-5</v>
      </c>
      <c r="Y30" s="132">
        <v>0.89815352999999998</v>
      </c>
      <c r="Z30" s="132">
        <v>0</v>
      </c>
      <c r="AA30" s="74"/>
      <c r="AB30" s="301">
        <f t="shared" ref="AB30:AB45" si="21">M30/0.133</f>
        <v>0.28907495488721802</v>
      </c>
      <c r="AC30" s="338">
        <f t="shared" ref="AC30:AC45" si="22">AB30</f>
        <v>0.28907495488721802</v>
      </c>
      <c r="AD30" s="74"/>
      <c r="AE30" s="136">
        <v>4.7358697000000003</v>
      </c>
      <c r="AF30" s="136">
        <v>3.6057801</v>
      </c>
      <c r="AG30" s="136">
        <v>0.67088965</v>
      </c>
      <c r="AH30" s="136">
        <v>0</v>
      </c>
      <c r="AI30" s="136">
        <v>5.7515849000000001E-2</v>
      </c>
      <c r="AJ30" s="136">
        <v>0.24990391000000001</v>
      </c>
      <c r="AK30" s="136">
        <v>0.15178022999999999</v>
      </c>
      <c r="AL30" s="74"/>
      <c r="AM30" s="133">
        <v>3.4002157999999998E-2</v>
      </c>
      <c r="AN30" s="340">
        <f t="shared" ref="AN30:AN45" si="23">AM30</f>
        <v>3.4002157999999998E-2</v>
      </c>
      <c r="AP30" s="133">
        <v>3.1082143E-2</v>
      </c>
      <c r="AQ30" s="133">
        <v>2.7722171E-3</v>
      </c>
      <c r="AR30" s="133">
        <v>1.4779758000000001E-4</v>
      </c>
      <c r="AS30" s="134">
        <f t="shared" ref="AS30:AS45" si="24">AV30+AY30+AZ30+BA30+BB30+BJ30+BK30+BO30</f>
        <v>1.8634378087085301E-6</v>
      </c>
      <c r="AT30" s="135">
        <f t="shared" ref="AT30:AT45" si="25">AW30+AX30+BC30+BD30+BE30+BF30+BG30+BH30+BI30+BL30+BP30+BQ30</f>
        <v>1.02522821996947E-8</v>
      </c>
      <c r="AU30" s="135">
        <f t="shared" ref="AU30:AU45" si="26">BM30+BN30</f>
        <v>2.0699941736999999E-2</v>
      </c>
      <c r="AV30" s="302">
        <v>2.6896435999999998E-7</v>
      </c>
      <c r="AW30" s="302">
        <v>8.1155310999999995E-10</v>
      </c>
      <c r="AX30" s="302">
        <v>2.2171723000000001E-14</v>
      </c>
      <c r="AY30" s="302">
        <v>1.0397903999999999E-11</v>
      </c>
      <c r="AZ30" s="302">
        <v>2.5037053000000002E-13</v>
      </c>
      <c r="BA30" s="302">
        <v>2.2819169E-10</v>
      </c>
      <c r="BB30" s="302">
        <v>5.9173488E-8</v>
      </c>
      <c r="BC30" s="302">
        <v>3.2688297999999999E-11</v>
      </c>
      <c r="BD30" s="302">
        <v>6.6976556E-11</v>
      </c>
      <c r="BE30" s="302">
        <v>6.6572761999999996E-14</v>
      </c>
      <c r="BF30" s="302">
        <v>2.3314314999999998E-15</v>
      </c>
      <c r="BG30" s="302">
        <v>7.2663689999999995E-14</v>
      </c>
      <c r="BH30" s="302">
        <v>3.821585E-15</v>
      </c>
      <c r="BI30" s="302">
        <v>7.3013032E-15</v>
      </c>
      <c r="BJ30" s="302">
        <v>3.4007144E-11</v>
      </c>
      <c r="BK30" s="302">
        <v>2.5554135999999999E-9</v>
      </c>
      <c r="BL30" s="302">
        <v>7.3457394000000005E-11</v>
      </c>
      <c r="BM30" s="302">
        <v>1.5600736999999999E-5</v>
      </c>
      <c r="BN30" s="303">
        <v>2.0684340999999998E-2</v>
      </c>
      <c r="BO30" s="302">
        <v>1.5324717E-6</v>
      </c>
      <c r="BP30" s="302">
        <v>9.2595271999999997E-9</v>
      </c>
      <c r="BQ30" s="302">
        <v>7.9047791999999993E-12</v>
      </c>
      <c r="BR30" s="74"/>
      <c r="BS30" s="136">
        <v>6.5141964999999998E-4</v>
      </c>
      <c r="BT30" s="144">
        <v>5.3976956000000001E-7</v>
      </c>
      <c r="BU30" s="144">
        <v>8.0601767000000001E-6</v>
      </c>
      <c r="BV30" s="144">
        <v>2.4737591000000002E-8</v>
      </c>
      <c r="BW30" s="144">
        <v>5.0642910999999996E-7</v>
      </c>
      <c r="BX30" s="144">
        <v>1.5332886999999999E-7</v>
      </c>
      <c r="BY30" s="144">
        <v>1.3789348E-9</v>
      </c>
      <c r="BZ30" s="144">
        <v>2.4398489999999998E-7</v>
      </c>
      <c r="CA30" s="144">
        <v>1.1648433E-8</v>
      </c>
      <c r="CB30" s="144">
        <v>1.6387044000000001E-7</v>
      </c>
      <c r="CC30" s="144">
        <v>1.8317441E-9</v>
      </c>
      <c r="CD30" s="144">
        <v>4.7889148E-8</v>
      </c>
      <c r="CE30" s="144">
        <v>3.0688087E-11</v>
      </c>
      <c r="CF30" s="144">
        <v>3.3780636999999999E-7</v>
      </c>
      <c r="CG30" s="144">
        <v>5.1708710999999997E-6</v>
      </c>
      <c r="CH30" s="144">
        <v>9.7387155000000004E-8</v>
      </c>
      <c r="CI30" s="136">
        <v>6.3605851000000002E-4</v>
      </c>
      <c r="CJ30" s="137"/>
      <c r="CK30" s="138"/>
      <c r="CL30" s="110" t="s">
        <v>1035</v>
      </c>
      <c r="CM30" s="110"/>
      <c r="CN30" s="110"/>
      <c r="CP30" s="305"/>
      <c r="CQ30" s="306"/>
      <c r="CR30" s="306"/>
      <c r="CS30" s="74"/>
      <c r="CT30" s="74"/>
      <c r="CU30" s="74"/>
      <c r="CV30" s="74"/>
      <c r="CW30" s="74"/>
      <c r="CX30" s="74"/>
      <c r="CY30" s="74"/>
      <c r="CZ30" s="74"/>
      <c r="DA30" s="74"/>
      <c r="DB30" s="74"/>
    </row>
    <row r="31" spans="1:106" ht="14.5" customHeight="1">
      <c r="A31" s="74" t="s">
        <v>1036</v>
      </c>
      <c r="B31" s="129" t="s">
        <v>955</v>
      </c>
      <c r="C31" s="130" t="str">
        <f t="shared" si="16"/>
        <v>A.010.08.102</v>
      </c>
      <c r="D31" s="131" t="s">
        <v>1031</v>
      </c>
      <c r="E31" s="129" t="s">
        <v>957</v>
      </c>
      <c r="F31" s="132" t="s">
        <v>1038</v>
      </c>
      <c r="G31" s="132">
        <f t="shared" si="17"/>
        <v>0.89009698125199999</v>
      </c>
      <c r="H31" s="348">
        <f t="shared" si="0"/>
        <v>0.89009698125199999</v>
      </c>
      <c r="I31" s="74"/>
      <c r="J31" s="132">
        <f t="shared" si="18"/>
        <v>2.5095348960000002E-3</v>
      </c>
      <c r="K31" s="132">
        <f t="shared" si="19"/>
        <v>5.6011215000000003E-3</v>
      </c>
      <c r="L31" s="300">
        <f t="shared" si="20"/>
        <v>0.83103955385600004</v>
      </c>
      <c r="M31" s="132">
        <v>5.0946771000000002E-2</v>
      </c>
      <c r="N31" s="132">
        <v>2.7077549E-3</v>
      </c>
      <c r="O31" s="132">
        <v>2.5664927999999999E-3</v>
      </c>
      <c r="P31" s="132">
        <v>1.8323509E-3</v>
      </c>
      <c r="Q31" s="132">
        <v>2.7918541999999999E-4</v>
      </c>
      <c r="R31" s="304">
        <v>1.2861116E-5</v>
      </c>
      <c r="S31" s="132">
        <v>3.8513745999999997E-4</v>
      </c>
      <c r="T31" s="132">
        <v>3.2687379999999999E-4</v>
      </c>
      <c r="U31" s="132">
        <v>3.0676354E-4</v>
      </c>
      <c r="V31" s="132">
        <v>1.7427433999999999E-2</v>
      </c>
      <c r="W31" s="132">
        <v>6.0802052000000001E-3</v>
      </c>
      <c r="X31" s="304">
        <v>6.9391115999999997E-5</v>
      </c>
      <c r="Y31" s="132">
        <v>0.80715576</v>
      </c>
      <c r="Z31" s="132">
        <v>0</v>
      </c>
      <c r="AA31" s="74"/>
      <c r="AB31" s="301">
        <f t="shared" si="21"/>
        <v>0.38305842857142858</v>
      </c>
      <c r="AC31" s="338">
        <f t="shared" si="22"/>
        <v>0.38305842857142858</v>
      </c>
      <c r="AD31" s="74"/>
      <c r="AE31" s="136">
        <v>6.2074990000000003</v>
      </c>
      <c r="AF31" s="136">
        <v>4.8194461999999998</v>
      </c>
      <c r="AG31" s="136">
        <v>0.82421893999999996</v>
      </c>
      <c r="AH31" s="136">
        <v>0</v>
      </c>
      <c r="AI31" s="136">
        <v>7.0482462999999995E-2</v>
      </c>
      <c r="AJ31" s="136">
        <v>0.30674504000000002</v>
      </c>
      <c r="AK31" s="136">
        <v>0.18660634000000001</v>
      </c>
      <c r="AL31" s="74"/>
      <c r="AM31" s="133">
        <v>3.3049777000000002E-2</v>
      </c>
      <c r="AN31" s="340">
        <f t="shared" si="23"/>
        <v>3.3049777000000002E-2</v>
      </c>
      <c r="AP31" s="133">
        <v>3.0234422E-2</v>
      </c>
      <c r="AQ31" s="133">
        <v>2.6076160000000001E-3</v>
      </c>
      <c r="AR31" s="133">
        <v>2.0773898E-4</v>
      </c>
      <c r="AS31" s="134">
        <f t="shared" si="24"/>
        <v>1.8126152606116701E-6</v>
      </c>
      <c r="AT31" s="135">
        <f t="shared" si="25"/>
        <v>9.6435502059351987E-9</v>
      </c>
      <c r="AU31" s="135">
        <f t="shared" si="26"/>
        <v>2.9095095615E-2</v>
      </c>
      <c r="AV31" s="302">
        <v>3.5649379000000002E-7</v>
      </c>
      <c r="AW31" s="302">
        <v>1.0756602E-9</v>
      </c>
      <c r="AX31" s="302">
        <v>2.9387039999999998E-14</v>
      </c>
      <c r="AY31" s="302">
        <v>1.5898576E-11</v>
      </c>
      <c r="AZ31" s="302">
        <v>3.6804666999999999E-13</v>
      </c>
      <c r="BA31" s="302">
        <v>2.7246071000000002E-10</v>
      </c>
      <c r="BB31" s="302">
        <v>7.4589859E-8</v>
      </c>
      <c r="BC31" s="302">
        <v>3.9085207000000003E-11</v>
      </c>
      <c r="BD31" s="302">
        <v>8.5116000999999998E-11</v>
      </c>
      <c r="BE31" s="302">
        <v>1.0006739E-13</v>
      </c>
      <c r="BF31" s="302">
        <v>3.6363332999999999E-15</v>
      </c>
      <c r="BG31" s="302">
        <v>1.0395977999999999E-13</v>
      </c>
      <c r="BH31" s="302">
        <v>5.8401759000000001E-15</v>
      </c>
      <c r="BI31" s="302">
        <v>1.1293315999999999E-14</v>
      </c>
      <c r="BJ31" s="302">
        <v>4.7531478999999997E-11</v>
      </c>
      <c r="BK31" s="302">
        <v>3.9847528000000004E-9</v>
      </c>
      <c r="BL31" s="302">
        <v>1.1492492E-10</v>
      </c>
      <c r="BM31" s="302">
        <v>1.7109615000000001E-5</v>
      </c>
      <c r="BN31" s="303">
        <v>2.9077986E-2</v>
      </c>
      <c r="BO31" s="302">
        <v>1.3772106E-6</v>
      </c>
      <c r="BP31" s="302">
        <v>8.3214057999999992E-9</v>
      </c>
      <c r="BQ31" s="302">
        <v>7.1038938999999998E-12</v>
      </c>
      <c r="BR31" s="74"/>
      <c r="BS31" s="136">
        <v>5.9185208000000003E-4</v>
      </c>
      <c r="BT31" s="144">
        <v>6.8130298999999999E-7</v>
      </c>
      <c r="BU31" s="144">
        <v>1.0680685E-5</v>
      </c>
      <c r="BV31" s="144">
        <v>3.8309970000000001E-8</v>
      </c>
      <c r="BW31" s="144">
        <v>6.4809187000000004E-7</v>
      </c>
      <c r="BX31" s="144">
        <v>1.8564749E-7</v>
      </c>
      <c r="BY31" s="144">
        <v>2.1317704000000001E-9</v>
      </c>
      <c r="BZ31" s="144">
        <v>2.9941919999999997E-7</v>
      </c>
      <c r="CA31" s="144">
        <v>1.7258712E-8</v>
      </c>
      <c r="CB31" s="144">
        <v>2.548477E-7</v>
      </c>
      <c r="CC31" s="144">
        <v>2.6883171E-9</v>
      </c>
      <c r="CD31" s="144">
        <v>7.4922005000000006E-8</v>
      </c>
      <c r="CE31" s="144">
        <v>4.2417463999999997E-11</v>
      </c>
      <c r="CF31" s="144">
        <v>4.0914776000000001E-7</v>
      </c>
      <c r="CG31" s="144">
        <v>6.8231289000000002E-6</v>
      </c>
      <c r="CH31" s="144">
        <v>1.1876346E-7</v>
      </c>
      <c r="CI31" s="136">
        <v>5.7161569999999995E-4</v>
      </c>
      <c r="CJ31" s="137"/>
      <c r="CK31" s="138"/>
      <c r="CL31" s="110" t="s">
        <v>1035</v>
      </c>
      <c r="CM31" s="110"/>
      <c r="CN31" s="110"/>
      <c r="CP31" s="305"/>
      <c r="CQ31" s="306"/>
      <c r="CR31" s="306"/>
      <c r="CS31" s="74"/>
      <c r="CT31" s="74"/>
      <c r="CU31" s="74"/>
      <c r="CV31" s="74"/>
      <c r="CW31" s="74"/>
      <c r="CX31" s="74"/>
      <c r="CY31" s="74"/>
      <c r="CZ31" s="74"/>
      <c r="DA31" s="74"/>
      <c r="DB31" s="74"/>
    </row>
    <row r="32" spans="1:106" ht="14.5" customHeight="1">
      <c r="A32" s="74" t="s">
        <v>1039</v>
      </c>
      <c r="B32" s="129" t="s">
        <v>955</v>
      </c>
      <c r="C32" s="130" t="str">
        <f t="shared" si="16"/>
        <v>A.010.08.103</v>
      </c>
      <c r="D32" s="131" t="s">
        <v>1031</v>
      </c>
      <c r="E32" s="129" t="s">
        <v>957</v>
      </c>
      <c r="F32" s="132" t="s">
        <v>1041</v>
      </c>
      <c r="G32" s="132">
        <f t="shared" si="17"/>
        <v>0.99608649294600005</v>
      </c>
      <c r="H32" s="348">
        <f t="shared" si="0"/>
        <v>0.99608649294600005</v>
      </c>
      <c r="I32" s="74"/>
      <c r="J32" s="132">
        <f t="shared" si="18"/>
        <v>4.4903782659999995E-3</v>
      </c>
      <c r="K32" s="132">
        <f t="shared" si="19"/>
        <v>1.052070418E-2</v>
      </c>
      <c r="L32" s="300">
        <f t="shared" si="20"/>
        <v>0.87888130050000002</v>
      </c>
      <c r="M32" s="132">
        <v>0.10219411</v>
      </c>
      <c r="N32" s="132">
        <v>5.3725361999999999E-3</v>
      </c>
      <c r="O32" s="132">
        <v>4.5917503E-3</v>
      </c>
      <c r="P32" s="132">
        <v>3.2960761999999998E-3</v>
      </c>
      <c r="Q32" s="132">
        <v>5.1550106999999996E-4</v>
      </c>
      <c r="R32" s="304">
        <v>2.1147756000000001E-5</v>
      </c>
      <c r="S32" s="132">
        <v>6.5765324000000003E-4</v>
      </c>
      <c r="T32" s="132">
        <v>5.5641768000000002E-4</v>
      </c>
      <c r="U32" s="132">
        <v>5.7943956999999995E-4</v>
      </c>
      <c r="V32" s="132">
        <v>2.9297864E-2</v>
      </c>
      <c r="W32" s="132">
        <v>1.3429862000000001E-2</v>
      </c>
      <c r="X32" s="132">
        <v>1.1901493000000001E-4</v>
      </c>
      <c r="Y32" s="132">
        <v>0.83545512</v>
      </c>
      <c r="Z32" s="132">
        <v>0</v>
      </c>
      <c r="AA32" s="74"/>
      <c r="AB32" s="301">
        <f t="shared" si="21"/>
        <v>0.76837676691729317</v>
      </c>
      <c r="AC32" s="338">
        <f t="shared" si="22"/>
        <v>0.76837676691729317</v>
      </c>
      <c r="AD32" s="74"/>
      <c r="AE32" s="136">
        <v>12.530982</v>
      </c>
      <c r="AF32" s="136">
        <v>9.4625213000000006</v>
      </c>
      <c r="AG32" s="136">
        <v>1.8205210000000001</v>
      </c>
      <c r="AH32" s="136">
        <v>0</v>
      </c>
      <c r="AI32" s="136">
        <v>0.15562284000000001</v>
      </c>
      <c r="AJ32" s="136">
        <v>0.67985030000000002</v>
      </c>
      <c r="AK32" s="136">
        <v>0.41246609000000001</v>
      </c>
      <c r="AL32" s="74"/>
      <c r="AM32" s="133">
        <v>4.9802089000000001E-2</v>
      </c>
      <c r="AN32" s="340">
        <f t="shared" si="23"/>
        <v>4.9802089000000001E-2</v>
      </c>
      <c r="AP32" s="133">
        <v>4.6003670000000003E-2</v>
      </c>
      <c r="AQ32" s="133">
        <v>3.4154065999999999E-3</v>
      </c>
      <c r="AR32" s="133">
        <v>3.8301189999999998E-4</v>
      </c>
      <c r="AS32" s="134">
        <f t="shared" si="24"/>
        <v>2.75801381208258E-6</v>
      </c>
      <c r="AT32" s="135">
        <f t="shared" si="25"/>
        <v>1.2630941598128301E-8</v>
      </c>
      <c r="AU32" s="135">
        <f t="shared" si="26"/>
        <v>5.3643123518999997E-2</v>
      </c>
      <c r="AV32" s="302">
        <v>7.1468909000000004E-7</v>
      </c>
      <c r="AW32" s="302">
        <v>2.1564411E-9</v>
      </c>
      <c r="AX32" s="302">
        <v>5.8914592000000005E-14</v>
      </c>
      <c r="AY32" s="302">
        <v>2.6801412000000001E-11</v>
      </c>
      <c r="AZ32" s="302">
        <v>6.0129158E-13</v>
      </c>
      <c r="BA32" s="302">
        <v>4.9010732999999997E-10</v>
      </c>
      <c r="BB32" s="302">
        <v>1.4418274E-7</v>
      </c>
      <c r="BC32" s="302">
        <v>7.0179055000000001E-11</v>
      </c>
      <c r="BD32" s="302">
        <v>1.6338658000000001E-10</v>
      </c>
      <c r="BE32" s="302">
        <v>1.6645682E-13</v>
      </c>
      <c r="BF32" s="302">
        <v>6.2227682000000003E-15</v>
      </c>
      <c r="BG32" s="302">
        <v>1.6599149E-13</v>
      </c>
      <c r="BH32" s="302">
        <v>9.8412081000000008E-15</v>
      </c>
      <c r="BI32" s="302">
        <v>1.920585E-14</v>
      </c>
      <c r="BJ32" s="302">
        <v>7.4337948999999997E-11</v>
      </c>
      <c r="BK32" s="302">
        <v>6.8178341000000003E-9</v>
      </c>
      <c r="BL32" s="302">
        <v>1.9711735E-10</v>
      </c>
      <c r="BM32" s="302">
        <v>2.3840518999999998E-5</v>
      </c>
      <c r="BN32" s="303">
        <v>5.3619282999999997E-2</v>
      </c>
      <c r="BO32" s="302">
        <v>1.8917323000000001E-6</v>
      </c>
      <c r="BP32" s="302">
        <v>1.0037793E-8</v>
      </c>
      <c r="BQ32" s="302">
        <v>5.5978803999999998E-12</v>
      </c>
      <c r="BR32" s="74"/>
      <c r="BS32" s="136">
        <v>5.2429112000000003E-4</v>
      </c>
      <c r="BT32" s="144">
        <v>1.2963453E-6</v>
      </c>
      <c r="BU32" s="144">
        <v>2.1424381999999998E-5</v>
      </c>
      <c r="BV32" s="144">
        <v>6.5211671E-8</v>
      </c>
      <c r="BW32" s="144">
        <v>1.2661207E-6</v>
      </c>
      <c r="BX32" s="144">
        <v>3.3380167000000001E-7</v>
      </c>
      <c r="BY32" s="144">
        <v>3.6239595999999998E-9</v>
      </c>
      <c r="BZ32" s="144">
        <v>5.3693427000000001E-7</v>
      </c>
      <c r="CA32" s="144">
        <v>2.8378799000000001E-8</v>
      </c>
      <c r="CB32" s="144">
        <v>4.3517297000000003E-7</v>
      </c>
      <c r="CC32" s="144">
        <v>4.3861233E-9</v>
      </c>
      <c r="CD32" s="144">
        <v>1.2850361000000001E-7</v>
      </c>
      <c r="CE32" s="144">
        <v>6.5666166000000001E-11</v>
      </c>
      <c r="CF32" s="144">
        <v>7.3161416000000003E-7</v>
      </c>
      <c r="CG32" s="144">
        <v>1.3656649E-5</v>
      </c>
      <c r="CH32" s="144">
        <v>2.5050658000000002E-7</v>
      </c>
      <c r="CI32" s="136">
        <v>4.8412942999999999E-4</v>
      </c>
      <c r="CJ32" s="137"/>
      <c r="CK32" s="138"/>
      <c r="CL32" s="110" t="s">
        <v>1035</v>
      </c>
      <c r="CM32" s="110"/>
      <c r="CN32" s="110"/>
      <c r="CP32" s="305"/>
      <c r="CQ32" s="299"/>
      <c r="CR32" s="299"/>
      <c r="CS32" s="74"/>
      <c r="CT32" s="74"/>
      <c r="CU32" s="74"/>
      <c r="CV32" s="74"/>
      <c r="CW32" s="74"/>
      <c r="CX32" s="74"/>
      <c r="CY32" s="74"/>
      <c r="CZ32" s="74"/>
      <c r="DA32" s="74"/>
      <c r="DB32" s="74"/>
    </row>
    <row r="33" spans="1:106" ht="14.5" customHeight="1">
      <c r="A33" s="74" t="s">
        <v>1042</v>
      </c>
      <c r="B33" s="129" t="s">
        <v>955</v>
      </c>
      <c r="C33" s="130" t="str">
        <f t="shared" si="16"/>
        <v>A.010.08.104</v>
      </c>
      <c r="D33" s="131" t="s">
        <v>1031</v>
      </c>
      <c r="E33" s="129" t="s">
        <v>957</v>
      </c>
      <c r="F33" s="132" t="s">
        <v>1044</v>
      </c>
      <c r="G33" s="132">
        <f t="shared" si="17"/>
        <v>1.0285306418490001</v>
      </c>
      <c r="H33" s="348">
        <f t="shared" si="0"/>
        <v>1.0285306418490001</v>
      </c>
      <c r="I33" s="74"/>
      <c r="J33" s="132">
        <f t="shared" si="18"/>
        <v>5.4140250500000009E-3</v>
      </c>
      <c r="K33" s="132">
        <f t="shared" si="19"/>
        <v>1.6091914299999999E-2</v>
      </c>
      <c r="L33" s="300">
        <f t="shared" si="20"/>
        <v>0.91846313449900008</v>
      </c>
      <c r="M33" s="132">
        <v>8.8561567999999993E-2</v>
      </c>
      <c r="N33" s="132">
        <v>8.3068133000000002E-3</v>
      </c>
      <c r="O33" s="132">
        <v>5.0206191000000001E-3</v>
      </c>
      <c r="P33" s="132">
        <v>3.9982782000000001E-3</v>
      </c>
      <c r="Q33" s="132">
        <v>8.9876321000000004E-4</v>
      </c>
      <c r="R33" s="304">
        <v>4.2802939999999999E-5</v>
      </c>
      <c r="S33" s="132">
        <v>4.7418070000000001E-4</v>
      </c>
      <c r="T33" s="132">
        <v>2.7644818999999999E-3</v>
      </c>
      <c r="U33" s="132">
        <v>3.3423548999999999E-4</v>
      </c>
      <c r="V33" s="132">
        <v>1.4069247999999999E-2</v>
      </c>
      <c r="W33" s="132">
        <v>5.8519981999999998E-3</v>
      </c>
      <c r="X33" s="304">
        <v>5.4112808999999999E-5</v>
      </c>
      <c r="Y33" s="132">
        <v>0.89815354000000003</v>
      </c>
      <c r="Z33" s="132">
        <v>0</v>
      </c>
      <c r="AA33" s="74"/>
      <c r="AB33" s="301">
        <f t="shared" si="21"/>
        <v>0.66587645112781946</v>
      </c>
      <c r="AC33" s="338">
        <f t="shared" si="22"/>
        <v>0.66587645112781946</v>
      </c>
      <c r="AD33" s="74"/>
      <c r="AE33" s="136">
        <v>10.034001</v>
      </c>
      <c r="AF33" s="136">
        <v>8.7170304000000005</v>
      </c>
      <c r="AG33" s="136">
        <v>0.79328874999999999</v>
      </c>
      <c r="AH33" s="136">
        <v>0</v>
      </c>
      <c r="AI33" s="136">
        <v>6.4463234999999994E-2</v>
      </c>
      <c r="AJ33" s="136">
        <v>0.28076192</v>
      </c>
      <c r="AK33" s="136">
        <v>0.1784568</v>
      </c>
      <c r="AL33" s="74"/>
      <c r="AM33" s="133">
        <v>4.3011954999999998E-2</v>
      </c>
      <c r="AN33" s="340">
        <f t="shared" si="23"/>
        <v>4.3011954999999998E-2</v>
      </c>
      <c r="AP33" s="133">
        <v>3.9483047E-2</v>
      </c>
      <c r="AQ33" s="133">
        <v>3.1238268E-3</v>
      </c>
      <c r="AR33" s="133">
        <v>4.0508120000000002E-4</v>
      </c>
      <c r="AS33" s="134">
        <f t="shared" si="24"/>
        <v>2.3670890975611999E-6</v>
      </c>
      <c r="AT33" s="135">
        <f t="shared" si="25"/>
        <v>1.1552613957829499E-8</v>
      </c>
      <c r="AU33" s="135">
        <f t="shared" si="26"/>
        <v>5.6734062259999996E-2</v>
      </c>
      <c r="AV33" s="302">
        <v>6.2277880999999999E-7</v>
      </c>
      <c r="AW33" s="302">
        <v>1.8792407E-9</v>
      </c>
      <c r="AX33" s="302">
        <v>5.1335983000000003E-14</v>
      </c>
      <c r="AY33" s="302">
        <v>4.993341E-11</v>
      </c>
      <c r="AZ33" s="302">
        <v>2.3697811999999999E-12</v>
      </c>
      <c r="BA33" s="302">
        <v>5.9452390999999998E-10</v>
      </c>
      <c r="BB33" s="302">
        <v>2.0692408999999999E-7</v>
      </c>
      <c r="BC33" s="302">
        <v>8.5379825000000002E-11</v>
      </c>
      <c r="BD33" s="302">
        <v>2.2913920999999999E-10</v>
      </c>
      <c r="BE33" s="302">
        <v>1.1688665999999999E-13</v>
      </c>
      <c r="BF33" s="302">
        <v>3.1416485E-15</v>
      </c>
      <c r="BG33" s="302">
        <v>8.4274315E-13</v>
      </c>
      <c r="BH33" s="302">
        <v>1.1730163000000001E-12</v>
      </c>
      <c r="BI33" s="302">
        <v>2.5234888E-14</v>
      </c>
      <c r="BJ33" s="302">
        <v>4.4434635999999999E-10</v>
      </c>
      <c r="BK33" s="302">
        <v>3.8232241E-9</v>
      </c>
      <c r="BL33" s="302">
        <v>8.9209184999999996E-11</v>
      </c>
      <c r="BM33" s="303">
        <v>7.6259826000000001E-4</v>
      </c>
      <c r="BN33" s="303">
        <v>5.5971463999999999E-2</v>
      </c>
      <c r="BO33" s="302">
        <v>1.5324717999999999E-6</v>
      </c>
      <c r="BP33" s="302">
        <v>9.2595278999999999E-9</v>
      </c>
      <c r="BQ33" s="302">
        <v>7.9047791999999993E-12</v>
      </c>
      <c r="BR33" s="74"/>
      <c r="BS33" s="136">
        <v>6.7304853000000003E-4</v>
      </c>
      <c r="BT33" s="144">
        <v>1.7768743E-6</v>
      </c>
      <c r="BU33" s="144">
        <v>1.8566402000000001E-5</v>
      </c>
      <c r="BV33" s="144">
        <v>3.2391835E-7</v>
      </c>
      <c r="BW33" s="144">
        <v>1.9521863999999999E-6</v>
      </c>
      <c r="BX33" s="144">
        <v>3.8759294000000002E-7</v>
      </c>
      <c r="BY33" s="144">
        <v>1.9291840999999998E-9</v>
      </c>
      <c r="BZ33" s="144">
        <v>6.0314114999999998E-7</v>
      </c>
      <c r="CA33" s="144">
        <v>5.7438531999999999E-8</v>
      </c>
      <c r="CB33" s="144">
        <v>3.1376812999999998E-7</v>
      </c>
      <c r="CC33" s="144">
        <v>1.7712046000000001E-8</v>
      </c>
      <c r="CD33" s="144">
        <v>5.8258765E-8</v>
      </c>
      <c r="CE33" s="144">
        <v>7.4633557999999999E-10</v>
      </c>
      <c r="CF33" s="144">
        <v>9.2966663000000004E-7</v>
      </c>
      <c r="CG33" s="144">
        <v>1.1320862E-5</v>
      </c>
      <c r="CH33" s="144">
        <v>6.7951237E-7</v>
      </c>
      <c r="CI33" s="136">
        <v>6.3605851999999998E-4</v>
      </c>
      <c r="CJ33" s="137"/>
      <c r="CK33" s="138"/>
      <c r="CL33" s="110" t="s">
        <v>1035</v>
      </c>
      <c r="CM33" s="110"/>
      <c r="CN33" s="110"/>
      <c r="CP33" s="305"/>
      <c r="CQ33" s="299"/>
      <c r="CR33" s="299"/>
      <c r="CS33" s="74"/>
      <c r="CT33" s="74"/>
      <c r="CU33" s="74"/>
      <c r="CV33" s="74"/>
      <c r="CW33" s="74"/>
      <c r="CX33" s="74"/>
      <c r="CY33" s="74"/>
      <c r="CZ33" s="74"/>
      <c r="DA33" s="74"/>
      <c r="DB33" s="74"/>
    </row>
    <row r="34" spans="1:106" ht="14.5" customHeight="1">
      <c r="A34" s="74" t="s">
        <v>1045</v>
      </c>
      <c r="B34" s="129" t="s">
        <v>955</v>
      </c>
      <c r="C34" s="130" t="str">
        <f t="shared" si="16"/>
        <v>A.010.08.105</v>
      </c>
      <c r="D34" s="131" t="s">
        <v>1031</v>
      </c>
      <c r="E34" s="129" t="s">
        <v>957</v>
      </c>
      <c r="F34" s="132" t="s">
        <v>1047</v>
      </c>
      <c r="G34" s="132">
        <f t="shared" si="17"/>
        <v>1.024601649466</v>
      </c>
      <c r="H34" s="348">
        <f t="shared" si="0"/>
        <v>1.024601649466</v>
      </c>
      <c r="I34" s="74"/>
      <c r="J34" s="132">
        <f t="shared" si="18"/>
        <v>9.0515359639999991E-3</v>
      </c>
      <c r="K34" s="132">
        <f t="shared" si="19"/>
        <v>2.9696988300000001E-2</v>
      </c>
      <c r="L34" s="300">
        <f t="shared" si="20"/>
        <v>0.83856119520200001</v>
      </c>
      <c r="M34" s="132">
        <v>0.14729192999999999</v>
      </c>
      <c r="N34" s="132">
        <v>1.4761177E-2</v>
      </c>
      <c r="O34" s="132">
        <v>8.2641147999999998E-3</v>
      </c>
      <c r="P34" s="132">
        <v>6.5842553000000003E-3</v>
      </c>
      <c r="Q34" s="132">
        <v>1.5722304999999999E-3</v>
      </c>
      <c r="R34" s="304">
        <v>7.8023063999999997E-5</v>
      </c>
      <c r="S34" s="132">
        <v>8.1702710000000004E-4</v>
      </c>
      <c r="T34" s="132">
        <v>6.6716965000000001E-3</v>
      </c>
      <c r="U34" s="132">
        <v>4.4487615000000002E-4</v>
      </c>
      <c r="V34" s="132">
        <v>2.3025799999999999E-2</v>
      </c>
      <c r="W34" s="132">
        <v>7.8458348999999993E-3</v>
      </c>
      <c r="X34" s="304">
        <v>8.8914151999999999E-5</v>
      </c>
      <c r="Y34" s="132">
        <v>0.80715577000000005</v>
      </c>
      <c r="Z34" s="132">
        <v>0</v>
      </c>
      <c r="AA34" s="74"/>
      <c r="AB34" s="301">
        <f t="shared" si="21"/>
        <v>1.1074581203007516</v>
      </c>
      <c r="AC34" s="338">
        <f t="shared" si="22"/>
        <v>1.1074581203007516</v>
      </c>
      <c r="AD34" s="74"/>
      <c r="AE34" s="136">
        <v>16.373698999999998</v>
      </c>
      <c r="AF34" s="136">
        <v>14.619153000000001</v>
      </c>
      <c r="AG34" s="136">
        <v>1.0635734999999999</v>
      </c>
      <c r="AH34" s="136">
        <v>0</v>
      </c>
      <c r="AI34" s="136">
        <v>8.4250775E-2</v>
      </c>
      <c r="AJ34" s="136">
        <v>0.36786701999999999</v>
      </c>
      <c r="AK34" s="136">
        <v>0.23885439999999999</v>
      </c>
      <c r="AL34" s="74"/>
      <c r="AM34" s="133">
        <v>5.0427059000000003E-2</v>
      </c>
      <c r="AN34" s="340">
        <f t="shared" si="23"/>
        <v>5.0427059000000003E-2</v>
      </c>
      <c r="AP34" s="133">
        <v>4.6436532000000003E-2</v>
      </c>
      <c r="AQ34" s="133">
        <v>3.2850739000000002E-3</v>
      </c>
      <c r="AR34" s="133">
        <v>7.0545299999999998E-4</v>
      </c>
      <c r="AS34" s="134">
        <f t="shared" si="24"/>
        <v>2.7839646488892999E-6</v>
      </c>
      <c r="AT34" s="135">
        <f t="shared" si="25"/>
        <v>1.21489419542016E-8</v>
      </c>
      <c r="AU34" s="135">
        <f t="shared" si="26"/>
        <v>9.8802941799999988E-2</v>
      </c>
      <c r="AV34" s="302">
        <v>1.0366299999999999E-6</v>
      </c>
      <c r="AW34" s="302">
        <v>3.1280699999999999E-9</v>
      </c>
      <c r="AX34" s="302">
        <v>8.5449436000000005E-14</v>
      </c>
      <c r="AY34" s="302">
        <v>9.0959918000000006E-11</v>
      </c>
      <c r="AZ34" s="302">
        <v>4.4041612999999996E-12</v>
      </c>
      <c r="BA34" s="302">
        <v>9.7904626999999997E-10</v>
      </c>
      <c r="BB34" s="302">
        <v>3.6170578000000002E-7</v>
      </c>
      <c r="BC34" s="302">
        <v>1.4071426E-10</v>
      </c>
      <c r="BD34" s="302">
        <v>4.0020407000000001E-10</v>
      </c>
      <c r="BE34" s="302">
        <v>1.9829007999999999E-13</v>
      </c>
      <c r="BF34" s="302">
        <v>5.2464846E-15</v>
      </c>
      <c r="BG34" s="302">
        <v>1.615334E-12</v>
      </c>
      <c r="BH34" s="302">
        <v>3.0078941E-12</v>
      </c>
      <c r="BI34" s="302">
        <v>4.9156100999999997E-14</v>
      </c>
      <c r="BJ34" s="302">
        <v>8.3700414000000004E-10</v>
      </c>
      <c r="BK34" s="302">
        <v>6.5066543999999998E-9</v>
      </c>
      <c r="BL34" s="302">
        <v>1.4648106000000001E-10</v>
      </c>
      <c r="BM34" s="303">
        <v>1.7914558E-3</v>
      </c>
      <c r="BN34" s="303">
        <v>9.7011485999999994E-2</v>
      </c>
      <c r="BO34" s="302">
        <v>1.3772107999999999E-6</v>
      </c>
      <c r="BP34" s="302">
        <v>8.3214072999999997E-9</v>
      </c>
      <c r="BQ34" s="302">
        <v>7.1038939999999998E-12</v>
      </c>
      <c r="BR34" s="74"/>
      <c r="BS34" s="136">
        <v>6.3408933999999995E-4</v>
      </c>
      <c r="BT34" s="144">
        <v>3.0834267999999998E-6</v>
      </c>
      <c r="BU34" s="144">
        <v>3.0878871000000001E-5</v>
      </c>
      <c r="BV34" s="144">
        <v>7.8167781999999998E-7</v>
      </c>
      <c r="BW34" s="144">
        <v>3.4526951999999999E-6</v>
      </c>
      <c r="BX34" s="144">
        <v>6.3768087000000001E-7</v>
      </c>
      <c r="BY34" s="144">
        <v>3.2280612000000001E-9</v>
      </c>
      <c r="BZ34" s="144">
        <v>9.9257245000000005E-7</v>
      </c>
      <c r="CA34" s="144">
        <v>1.0470145999999999E-7</v>
      </c>
      <c r="CB34" s="144">
        <v>5.4063158999999999E-7</v>
      </c>
      <c r="CC34" s="144">
        <v>3.2925896E-8</v>
      </c>
      <c r="CD34" s="144">
        <v>9.5686311000000004E-8</v>
      </c>
      <c r="CE34" s="144">
        <v>1.3803271E-9</v>
      </c>
      <c r="CF34" s="144">
        <v>1.5512217E-6</v>
      </c>
      <c r="CG34" s="144">
        <v>1.8623390000000001E-5</v>
      </c>
      <c r="CH34" s="144">
        <v>1.6935215E-6</v>
      </c>
      <c r="CI34" s="136">
        <v>5.7161573000000005E-4</v>
      </c>
      <c r="CJ34" s="137"/>
      <c r="CK34" s="138"/>
      <c r="CL34" s="110" t="s">
        <v>1035</v>
      </c>
      <c r="CM34" s="110"/>
      <c r="CN34" s="110"/>
      <c r="CP34" s="305"/>
      <c r="CQ34" s="299"/>
      <c r="CR34" s="299"/>
      <c r="CS34" s="74"/>
      <c r="CT34" s="74"/>
      <c r="CU34" s="74"/>
      <c r="CV34" s="74"/>
      <c r="CW34" s="74"/>
      <c r="CX34" s="74"/>
      <c r="CY34" s="74"/>
      <c r="CZ34" s="74"/>
      <c r="DA34" s="74"/>
      <c r="DB34" s="74"/>
    </row>
    <row r="35" spans="1:106" ht="14.5" customHeight="1">
      <c r="A35" s="74" t="s">
        <v>1048</v>
      </c>
      <c r="B35" s="129" t="s">
        <v>955</v>
      </c>
      <c r="C35" s="130" t="str">
        <f t="shared" si="16"/>
        <v>A.010.08.106</v>
      </c>
      <c r="D35" s="131" t="s">
        <v>1031</v>
      </c>
      <c r="E35" s="129" t="s">
        <v>957</v>
      </c>
      <c r="F35" s="132" t="s">
        <v>1050</v>
      </c>
      <c r="G35" s="132">
        <f t="shared" si="17"/>
        <v>1.0449458242279999</v>
      </c>
      <c r="H35" s="348">
        <f t="shared" si="0"/>
        <v>1.0449458242279999</v>
      </c>
      <c r="I35" s="74"/>
      <c r="J35" s="132">
        <f t="shared" si="18"/>
        <v>7.8655743139999998E-3</v>
      </c>
      <c r="K35" s="132">
        <f t="shared" si="19"/>
        <v>2.4378164299999998E-2</v>
      </c>
      <c r="L35" s="300">
        <f t="shared" si="20"/>
        <v>0.87884680561399997</v>
      </c>
      <c r="M35" s="132">
        <v>0.13385527999999999</v>
      </c>
      <c r="N35" s="132">
        <v>1.2370878E-2</v>
      </c>
      <c r="O35" s="132">
        <v>7.2802031999999999E-3</v>
      </c>
      <c r="P35" s="132">
        <v>5.7474967999999998E-3</v>
      </c>
      <c r="Q35" s="132">
        <v>1.3120155999999999E-3</v>
      </c>
      <c r="R35" s="304">
        <v>6.3776083999999997E-5</v>
      </c>
      <c r="S35" s="132">
        <v>7.4228583000000002E-4</v>
      </c>
      <c r="T35" s="132">
        <v>4.7270830999999996E-3</v>
      </c>
      <c r="U35" s="132">
        <v>4.6815540999999998E-4</v>
      </c>
      <c r="V35" s="132">
        <v>2.2530670999999999E-2</v>
      </c>
      <c r="W35" s="132">
        <v>8.9419141999999997E-3</v>
      </c>
      <c r="X35" s="304">
        <v>8.8255003999999999E-5</v>
      </c>
      <c r="Y35" s="132">
        <v>0.84681781</v>
      </c>
      <c r="Z35" s="132">
        <v>0</v>
      </c>
      <c r="AA35" s="74"/>
      <c r="AB35" s="301">
        <f t="shared" si="21"/>
        <v>1.0064306766917293</v>
      </c>
      <c r="AC35" s="338">
        <f t="shared" si="22"/>
        <v>1.0064306766917293</v>
      </c>
      <c r="AD35" s="74"/>
      <c r="AE35" s="136">
        <v>15.151794000000001</v>
      </c>
      <c r="AF35" s="136">
        <v>13.13794</v>
      </c>
      <c r="AG35" s="136">
        <v>1.212153</v>
      </c>
      <c r="AH35" s="136">
        <v>0</v>
      </c>
      <c r="AI35" s="136">
        <v>9.8521523999999999E-2</v>
      </c>
      <c r="AJ35" s="136">
        <v>0.43021883999999999</v>
      </c>
      <c r="AK35" s="136">
        <v>0.27296084999999998</v>
      </c>
      <c r="AL35" s="74"/>
      <c r="AM35" s="133">
        <v>5.1064189000000003E-2</v>
      </c>
      <c r="AN35" s="340">
        <f t="shared" si="23"/>
        <v>5.1064189000000003E-2</v>
      </c>
      <c r="AP35" s="133">
        <v>4.7055183E-2</v>
      </c>
      <c r="AQ35" s="133">
        <v>3.3958903E-3</v>
      </c>
      <c r="AR35" s="133">
        <v>6.1311552E-4</v>
      </c>
      <c r="AS35" s="134">
        <f t="shared" si="24"/>
        <v>2.821054153698E-6</v>
      </c>
      <c r="AT35" s="135">
        <f t="shared" si="25"/>
        <v>1.2558765956454001E-8</v>
      </c>
      <c r="AU35" s="135">
        <f t="shared" si="26"/>
        <v>8.5870521599999999E-2</v>
      </c>
      <c r="AV35" s="302">
        <v>9.4112488999999995E-7</v>
      </c>
      <c r="AW35" s="302">
        <v>2.8398467000000001E-9</v>
      </c>
      <c r="AX35" s="302">
        <v>7.7577514000000002E-14</v>
      </c>
      <c r="AY35" s="302">
        <v>7.4921701999999998E-11</v>
      </c>
      <c r="AZ35" s="302">
        <v>3.5018760000000001E-12</v>
      </c>
      <c r="BA35" s="302">
        <v>8.5462368999999999E-10</v>
      </c>
      <c r="BB35" s="302">
        <v>3.0611277000000002E-7</v>
      </c>
      <c r="BC35" s="302">
        <v>1.2275451E-10</v>
      </c>
      <c r="BD35" s="302">
        <v>3.3928981000000001E-10</v>
      </c>
      <c r="BE35" s="302">
        <v>1.8035751000000001E-13</v>
      </c>
      <c r="BF35" s="302">
        <v>5.0676269999999996E-15</v>
      </c>
      <c r="BG35" s="302">
        <v>1.2532261999999999E-12</v>
      </c>
      <c r="BH35" s="302">
        <v>2.0545007999999998E-12</v>
      </c>
      <c r="BI35" s="302">
        <v>3.9762102999999999E-14</v>
      </c>
      <c r="BJ35" s="302">
        <v>6.5500692999999997E-10</v>
      </c>
      <c r="BK35" s="302">
        <v>6.1243394999999998E-9</v>
      </c>
      <c r="BL35" s="302">
        <v>1.455671E-10</v>
      </c>
      <c r="BM35" s="303">
        <v>1.2573796000000001E-3</v>
      </c>
      <c r="BN35" s="303">
        <v>8.4613142000000002E-2</v>
      </c>
      <c r="BO35" s="302">
        <v>1.5661041E-6</v>
      </c>
      <c r="BP35" s="302">
        <v>9.1007007000000004E-9</v>
      </c>
      <c r="BQ35" s="302">
        <v>6.9966447000000003E-12</v>
      </c>
      <c r="BR35" s="74"/>
      <c r="BS35" s="136">
        <v>6.2765092000000001E-4</v>
      </c>
      <c r="BT35" s="144">
        <v>2.6234492999999998E-6</v>
      </c>
      <c r="BU35" s="144">
        <v>2.8061956999999999E-5</v>
      </c>
      <c r="BV35" s="144">
        <v>5.5385757999999997E-7</v>
      </c>
      <c r="BW35" s="144">
        <v>2.8991612999999999E-6</v>
      </c>
      <c r="BX35" s="144">
        <v>5.5893403000000005E-7</v>
      </c>
      <c r="BY35" s="144">
        <v>3.0818149E-9</v>
      </c>
      <c r="BZ35" s="144">
        <v>8.7241652E-7</v>
      </c>
      <c r="CA35" s="144">
        <v>8.5583014000000004E-8</v>
      </c>
      <c r="CB35" s="144">
        <v>4.9117484999999999E-7</v>
      </c>
      <c r="CC35" s="144">
        <v>2.6164015E-8</v>
      </c>
      <c r="CD35" s="144">
        <v>9.5046223000000004E-8</v>
      </c>
      <c r="CE35" s="144">
        <v>1.0907983999999999E-9</v>
      </c>
      <c r="CF35" s="144">
        <v>1.3423156000000001E-6</v>
      </c>
      <c r="CG35" s="144">
        <v>1.7092923999999999E-5</v>
      </c>
      <c r="CH35" s="144">
        <v>1.1972782000000001E-6</v>
      </c>
      <c r="CI35" s="136">
        <v>5.7174649000000003E-4</v>
      </c>
      <c r="CJ35" s="137"/>
      <c r="CK35" s="138"/>
      <c r="CL35" s="110" t="s">
        <v>1035</v>
      </c>
      <c r="CM35" s="110"/>
      <c r="CN35" s="110"/>
      <c r="CP35" s="305"/>
      <c r="CQ35" s="299"/>
      <c r="CR35" s="299"/>
      <c r="CS35" s="74"/>
      <c r="CT35" s="74"/>
      <c r="CU35" s="74"/>
      <c r="CV35" s="74"/>
      <c r="CW35" s="74"/>
      <c r="CX35" s="74"/>
      <c r="CY35" s="74"/>
      <c r="CZ35" s="74"/>
      <c r="DA35" s="74"/>
      <c r="DB35" s="74"/>
    </row>
    <row r="36" spans="1:106" ht="14.5" customHeight="1">
      <c r="A36" s="74" t="s">
        <v>1051</v>
      </c>
      <c r="B36" s="129" t="s">
        <v>955</v>
      </c>
      <c r="C36" s="130" t="str">
        <f t="shared" si="16"/>
        <v>A.010.08.107</v>
      </c>
      <c r="D36" s="131" t="s">
        <v>1031</v>
      </c>
      <c r="E36" s="129" t="s">
        <v>957</v>
      </c>
      <c r="F36" s="132" t="s">
        <v>1053</v>
      </c>
      <c r="G36" s="132">
        <f t="shared" si="17"/>
        <v>1.097483885962</v>
      </c>
      <c r="H36" s="348">
        <f t="shared" si="0"/>
        <v>1.097483885962</v>
      </c>
      <c r="I36" s="74"/>
      <c r="J36" s="132">
        <f t="shared" si="18"/>
        <v>9.4567463619999997E-3</v>
      </c>
      <c r="K36" s="132">
        <f t="shared" si="19"/>
        <v>2.7816130599999999E-2</v>
      </c>
      <c r="L36" s="300">
        <f t="shared" si="20"/>
        <v>0.88440897900000004</v>
      </c>
      <c r="M36" s="132">
        <v>0.17580203</v>
      </c>
      <c r="N36" s="132">
        <v>1.4380407E-2</v>
      </c>
      <c r="O36" s="132">
        <v>8.9084586000000004E-3</v>
      </c>
      <c r="P36" s="132">
        <v>6.8968066000000003E-3</v>
      </c>
      <c r="Q36" s="132">
        <v>1.4909458999999999E-3</v>
      </c>
      <c r="R36" s="304">
        <v>7.1316001999999998E-5</v>
      </c>
      <c r="S36" s="132">
        <v>9.9767786000000002E-4</v>
      </c>
      <c r="T36" s="132">
        <v>4.5272649999999999E-3</v>
      </c>
      <c r="U36" s="132">
        <v>6.8547881000000001E-4</v>
      </c>
      <c r="V36" s="132">
        <v>3.3350594999999997E-2</v>
      </c>
      <c r="W36" s="132">
        <v>1.4783879E-2</v>
      </c>
      <c r="X36" s="132">
        <v>1.3389618999999999E-4</v>
      </c>
      <c r="Y36" s="132">
        <v>0.83545513000000005</v>
      </c>
      <c r="Z36" s="132">
        <v>0</v>
      </c>
      <c r="AA36" s="74"/>
      <c r="AB36" s="301">
        <f t="shared" si="21"/>
        <v>1.3218197744360902</v>
      </c>
      <c r="AC36" s="338">
        <f t="shared" si="22"/>
        <v>1.3218197744360902</v>
      </c>
      <c r="AD36" s="74"/>
      <c r="AE36" s="136">
        <v>20.330190999999999</v>
      </c>
      <c r="AF36" s="136">
        <v>16.980846</v>
      </c>
      <c r="AG36" s="136">
        <v>2.004076</v>
      </c>
      <c r="AH36" s="136">
        <v>0</v>
      </c>
      <c r="AI36" s="136">
        <v>0.16615587000000001</v>
      </c>
      <c r="AJ36" s="136">
        <v>0.72661366999999999</v>
      </c>
      <c r="AK36" s="136">
        <v>0.45249903000000002</v>
      </c>
      <c r="AL36" s="74"/>
      <c r="AM36" s="133">
        <v>6.3002030000000001E-2</v>
      </c>
      <c r="AN36" s="340">
        <f t="shared" si="23"/>
        <v>6.3002030000000001E-2</v>
      </c>
      <c r="AP36" s="133">
        <v>5.8310143000000002E-2</v>
      </c>
      <c r="AQ36" s="133">
        <v>3.9314551E-3</v>
      </c>
      <c r="AR36" s="133">
        <v>7.6043189000000002E-4</v>
      </c>
      <c r="AS36" s="134">
        <f t="shared" si="24"/>
        <v>3.4958119324574E-6</v>
      </c>
      <c r="AT36" s="135">
        <f t="shared" si="25"/>
        <v>1.45394049323894E-8</v>
      </c>
      <c r="AU36" s="135">
        <f t="shared" si="26"/>
        <v>0.1065030629</v>
      </c>
      <c r="AV36" s="302">
        <v>1.2343686E-6</v>
      </c>
      <c r="AW36" s="302">
        <v>3.7246510999999999E-9</v>
      </c>
      <c r="AX36" s="302">
        <v>1.017508E-13</v>
      </c>
      <c r="AY36" s="302">
        <v>8.5291433000000004E-11</v>
      </c>
      <c r="AZ36" s="302">
        <v>3.7115443999999999E-12</v>
      </c>
      <c r="BA36" s="302">
        <v>1.0255188E-9</v>
      </c>
      <c r="BB36" s="302">
        <v>3.5922304000000003E-7</v>
      </c>
      <c r="BC36" s="302">
        <v>1.4719107999999999E-10</v>
      </c>
      <c r="BD36" s="302">
        <v>3.9948776999999997E-10</v>
      </c>
      <c r="BE36" s="302">
        <v>2.4046561E-13</v>
      </c>
      <c r="BF36" s="302">
        <v>7.4324813999999994E-15</v>
      </c>
      <c r="BG36" s="302">
        <v>1.2774953999999999E-12</v>
      </c>
      <c r="BH36" s="302">
        <v>1.8463106E-12</v>
      </c>
      <c r="BI36" s="302">
        <v>4.5686998000000003E-14</v>
      </c>
      <c r="BJ36" s="302">
        <v>6.7314378E-10</v>
      </c>
      <c r="BK36" s="302">
        <v>8.7001268999999992E-9</v>
      </c>
      <c r="BL36" s="302">
        <v>2.2116396E-10</v>
      </c>
      <c r="BM36" s="303">
        <v>1.1421029E-3</v>
      </c>
      <c r="BN36" s="303">
        <v>0.10536096</v>
      </c>
      <c r="BO36" s="302">
        <v>1.8917325E-6</v>
      </c>
      <c r="BP36" s="302">
        <v>1.0037794000000001E-8</v>
      </c>
      <c r="BQ36" s="302">
        <v>5.5978804999999999E-12</v>
      </c>
      <c r="BR36" s="74"/>
      <c r="BS36" s="136">
        <v>5.5613191999999997E-4</v>
      </c>
      <c r="BT36" s="144">
        <v>3.0982294000000002E-6</v>
      </c>
      <c r="BU36" s="144">
        <v>3.6855842000000002E-5</v>
      </c>
      <c r="BV36" s="144">
        <v>5.3046387999999999E-7</v>
      </c>
      <c r="BW36" s="144">
        <v>3.3724905000000002E-6</v>
      </c>
      <c r="BX36" s="144">
        <v>6.7627462000000004E-7</v>
      </c>
      <c r="BY36" s="144">
        <v>4.4390423000000003E-9</v>
      </c>
      <c r="BZ36" s="144">
        <v>1.0621578E-6</v>
      </c>
      <c r="CA36" s="144">
        <v>9.5701052999999998E-8</v>
      </c>
      <c r="CB36" s="144">
        <v>6.6016924999999999E-7</v>
      </c>
      <c r="CC36" s="144">
        <v>2.7691421000000001E-8</v>
      </c>
      <c r="CD36" s="144">
        <v>1.4432742999999999E-7</v>
      </c>
      <c r="CE36" s="144">
        <v>1.1323975E-9</v>
      </c>
      <c r="CF36" s="144">
        <v>1.5963984999999999E-6</v>
      </c>
      <c r="CG36" s="144">
        <v>2.2707741000000002E-5</v>
      </c>
      <c r="CH36" s="144">
        <v>1.1694058000000001E-6</v>
      </c>
      <c r="CI36" s="136">
        <v>4.8412945000000002E-4</v>
      </c>
      <c r="CJ36" s="137"/>
      <c r="CK36" s="138"/>
      <c r="CL36" s="110" t="s">
        <v>1035</v>
      </c>
      <c r="CM36" s="110"/>
      <c r="CN36" s="110"/>
      <c r="CP36" s="305"/>
      <c r="CQ36" s="299"/>
      <c r="CR36" s="299"/>
      <c r="CS36" s="74"/>
      <c r="CT36" s="74"/>
      <c r="CU36" s="74"/>
      <c r="CV36" s="74"/>
      <c r="CW36" s="74"/>
      <c r="CX36" s="74"/>
      <c r="CY36" s="74"/>
      <c r="CZ36" s="74"/>
      <c r="DA36" s="74"/>
      <c r="DB36" s="74"/>
    </row>
    <row r="37" spans="1:106" ht="14.5" customHeight="1">
      <c r="A37" s="74" t="s">
        <v>1054</v>
      </c>
      <c r="B37" s="129" t="s">
        <v>955</v>
      </c>
      <c r="C37" s="130" t="str">
        <f t="shared" si="16"/>
        <v>A.010.08.108</v>
      </c>
      <c r="D37" s="131" t="s">
        <v>1031</v>
      </c>
      <c r="E37" s="129" t="s">
        <v>957</v>
      </c>
      <c r="F37" s="132" t="s">
        <v>1056</v>
      </c>
      <c r="G37" s="132">
        <f t="shared" si="17"/>
        <v>0.182344495582</v>
      </c>
      <c r="H37" s="348">
        <f t="shared" si="0"/>
        <v>0.182344495582</v>
      </c>
      <c r="I37" s="74"/>
      <c r="J37" s="132">
        <f t="shared" si="18"/>
        <v>2.9752742909999997E-3</v>
      </c>
      <c r="K37" s="132">
        <f t="shared" si="19"/>
        <v>2.9048987299999999E-2</v>
      </c>
      <c r="L37" s="300">
        <f t="shared" si="20"/>
        <v>2.2016193991000001E-2</v>
      </c>
      <c r="M37" s="132">
        <v>0.12830404000000001</v>
      </c>
      <c r="N37" s="132">
        <v>3.4461232999999998E-3</v>
      </c>
      <c r="O37" s="132">
        <v>2.5470979999999998E-3</v>
      </c>
      <c r="P37" s="132">
        <v>1.9215587999999999E-3</v>
      </c>
      <c r="Q37" s="132">
        <v>4.0412975999999998E-4</v>
      </c>
      <c r="R37" s="304">
        <v>2.3397781E-5</v>
      </c>
      <c r="S37" s="132">
        <v>6.2618795000000005E-4</v>
      </c>
      <c r="T37" s="132">
        <v>2.3055765999999998E-2</v>
      </c>
      <c r="U37" s="132">
        <v>1.461872E-4</v>
      </c>
      <c r="V37" s="132">
        <v>1.423761E-2</v>
      </c>
      <c r="W37" s="132">
        <v>5.7097227E-4</v>
      </c>
      <c r="X37" s="304">
        <v>5.0560921000000003E-5</v>
      </c>
      <c r="Y37" s="132">
        <v>7.0108636000000002E-3</v>
      </c>
      <c r="Z37" s="132">
        <v>0</v>
      </c>
      <c r="AA37" s="74"/>
      <c r="AB37" s="301">
        <f t="shared" si="21"/>
        <v>0.964692030075188</v>
      </c>
      <c r="AC37" s="338">
        <f t="shared" si="22"/>
        <v>0.964692030075188</v>
      </c>
      <c r="AD37" s="74"/>
      <c r="AE37" s="136">
        <v>3.8461978000000001</v>
      </c>
      <c r="AF37" s="136">
        <v>3.7265823</v>
      </c>
      <c r="AG37" s="136">
        <v>7.7402745999999994E-2</v>
      </c>
      <c r="AH37" s="136">
        <v>0</v>
      </c>
      <c r="AI37" s="136">
        <v>5.2134794999999998E-3</v>
      </c>
      <c r="AJ37" s="136">
        <v>2.0170695999999998E-2</v>
      </c>
      <c r="AK37" s="136">
        <v>1.6828640999999998E-2</v>
      </c>
      <c r="AL37" s="74"/>
      <c r="AM37" s="133">
        <v>2.3289619000000001E-2</v>
      </c>
      <c r="AN37" s="340">
        <f t="shared" si="23"/>
        <v>2.3289619000000001E-2</v>
      </c>
      <c r="AP37" s="133">
        <v>2.2108883999999999E-2</v>
      </c>
      <c r="AQ37" s="133">
        <v>9.7123895999999999E-4</v>
      </c>
      <c r="AR37" s="133">
        <v>2.0949637E-4</v>
      </c>
      <c r="AS37" s="134">
        <f t="shared" si="24"/>
        <v>1.3254726935391003E-6</v>
      </c>
      <c r="AT37" s="135">
        <f t="shared" si="25"/>
        <v>3.5918600685270008E-9</v>
      </c>
      <c r="AU37" s="135">
        <f t="shared" si="26"/>
        <v>2.934122854E-2</v>
      </c>
      <c r="AV37" s="302">
        <v>1.0491644000000001E-6</v>
      </c>
      <c r="AW37" s="302">
        <v>3.1622243E-9</v>
      </c>
      <c r="AX37" s="302">
        <v>8.6298719000000006E-14</v>
      </c>
      <c r="AY37" s="302">
        <v>2.7393935999999999E-11</v>
      </c>
      <c r="AZ37" s="302">
        <v>1.1251531000000001E-12</v>
      </c>
      <c r="BA37" s="302">
        <v>2.8572775000000001E-10</v>
      </c>
      <c r="BB37" s="302">
        <v>8.8906625000000006E-8</v>
      </c>
      <c r="BC37" s="302">
        <v>4.1208118999999999E-11</v>
      </c>
      <c r="BD37" s="302">
        <v>1.0030293E-10</v>
      </c>
      <c r="BE37" s="302">
        <v>9.2739707E-14</v>
      </c>
      <c r="BF37" s="302">
        <v>2.7896135000000001E-15</v>
      </c>
      <c r="BG37" s="302">
        <v>4.1040252999999998E-13</v>
      </c>
      <c r="BH37" s="302">
        <v>7.0849925000000003E-15</v>
      </c>
      <c r="BI37" s="302">
        <v>1.3567665E-14</v>
      </c>
      <c r="BJ37" s="302">
        <v>2.0748559999999999E-10</v>
      </c>
      <c r="BK37" s="302">
        <v>3.2072361000000002E-9</v>
      </c>
      <c r="BL37" s="302">
        <v>8.3569062000000003E-11</v>
      </c>
      <c r="BM37" s="303">
        <v>5.9994354000000004E-4</v>
      </c>
      <c r="BN37" s="303">
        <v>2.8741284999999998E-2</v>
      </c>
      <c r="BO37" s="302">
        <v>1.836727E-7</v>
      </c>
      <c r="BP37" s="302">
        <v>2.0370829E-10</v>
      </c>
      <c r="BQ37" s="302">
        <v>2.3448429999999998E-13</v>
      </c>
      <c r="BR37" s="74"/>
      <c r="BS37" s="144">
        <v>3.986695E-5</v>
      </c>
      <c r="BT37" s="144">
        <v>7.8786977999999997E-7</v>
      </c>
      <c r="BU37" s="144">
        <v>2.6898172999999999E-5</v>
      </c>
      <c r="BV37" s="144">
        <v>2.7007264999999998E-6</v>
      </c>
      <c r="BW37" s="144">
        <v>8.2800691000000003E-7</v>
      </c>
      <c r="BX37" s="144">
        <v>1.8943845E-7</v>
      </c>
      <c r="BY37" s="144">
        <v>1.6917131999999999E-9</v>
      </c>
      <c r="BZ37" s="144">
        <v>3.0079633000000002E-7</v>
      </c>
      <c r="CA37" s="144">
        <v>3.1398175000000001E-8</v>
      </c>
      <c r="CB37" s="144">
        <v>4.1435221000000002E-7</v>
      </c>
      <c r="CC37" s="144">
        <v>8.3828973E-9</v>
      </c>
      <c r="CD37" s="144">
        <v>5.4522388000000001E-8</v>
      </c>
      <c r="CE37" s="144">
        <v>3.2860106E-10</v>
      </c>
      <c r="CF37" s="144">
        <v>7.5982256000000001E-7</v>
      </c>
      <c r="CG37" s="144">
        <v>4.5102032000000002E-6</v>
      </c>
      <c r="CH37" s="144">
        <v>6.7597235999999997E-7</v>
      </c>
      <c r="CI37" s="144">
        <v>1.7052648999999999E-6</v>
      </c>
      <c r="CJ37" s="137"/>
      <c r="CK37" s="138"/>
      <c r="CL37" s="110" t="s">
        <v>660</v>
      </c>
      <c r="CM37" s="110"/>
      <c r="CN37" s="110"/>
      <c r="CP37" s="305"/>
      <c r="CQ37" s="299"/>
      <c r="CR37" s="299"/>
      <c r="CS37" s="74"/>
      <c r="CT37" s="74"/>
      <c r="CU37" s="74"/>
      <c r="CV37" s="74"/>
      <c r="CW37" s="74"/>
      <c r="CX37" s="74"/>
      <c r="CY37" s="74"/>
      <c r="CZ37" s="74"/>
      <c r="DA37" s="74"/>
      <c r="DB37" s="74"/>
    </row>
    <row r="38" spans="1:106" ht="14.5" customHeight="1">
      <c r="A38" s="74" t="s">
        <v>1057</v>
      </c>
      <c r="B38" s="129" t="s">
        <v>955</v>
      </c>
      <c r="C38" s="130" t="str">
        <f t="shared" si="16"/>
        <v>A.010.08.109</v>
      </c>
      <c r="D38" s="131" t="s">
        <v>1031</v>
      </c>
      <c r="E38" s="129" t="s">
        <v>957</v>
      </c>
      <c r="F38" s="132" t="s">
        <v>1059</v>
      </c>
      <c r="G38" s="132">
        <f t="shared" si="17"/>
        <v>0.276616701982</v>
      </c>
      <c r="H38" s="348">
        <f t="shared" si="0"/>
        <v>0.276616701982</v>
      </c>
      <c r="I38" s="74"/>
      <c r="J38" s="132">
        <f t="shared" si="18"/>
        <v>2.9752742909999997E-3</v>
      </c>
      <c r="K38" s="132">
        <f t="shared" si="19"/>
        <v>2.9048987299999999E-2</v>
      </c>
      <c r="L38" s="300">
        <f t="shared" si="20"/>
        <v>0.116288400391</v>
      </c>
      <c r="M38" s="132">
        <v>0.12830404000000001</v>
      </c>
      <c r="N38" s="132">
        <v>3.4461232999999998E-3</v>
      </c>
      <c r="O38" s="132">
        <v>2.5470979999999998E-3</v>
      </c>
      <c r="P38" s="132">
        <v>1.9215587999999999E-3</v>
      </c>
      <c r="Q38" s="132">
        <v>4.0412975999999998E-4</v>
      </c>
      <c r="R38" s="304">
        <v>2.3397781E-5</v>
      </c>
      <c r="S38" s="132">
        <v>6.2618795000000005E-4</v>
      </c>
      <c r="T38" s="132">
        <v>2.3055765999999998E-2</v>
      </c>
      <c r="U38" s="132">
        <v>1.461872E-4</v>
      </c>
      <c r="V38" s="132">
        <v>1.423761E-2</v>
      </c>
      <c r="W38" s="132">
        <v>5.7097227E-4</v>
      </c>
      <c r="X38" s="304">
        <v>5.0560921000000003E-5</v>
      </c>
      <c r="Y38" s="132">
        <v>0.10128307</v>
      </c>
      <c r="Z38" s="132">
        <v>0</v>
      </c>
      <c r="AA38" s="74"/>
      <c r="AB38" s="301">
        <f t="shared" si="21"/>
        <v>0.964692030075188</v>
      </c>
      <c r="AC38" s="338">
        <f t="shared" si="22"/>
        <v>0.964692030075188</v>
      </c>
      <c r="AD38" s="74"/>
      <c r="AE38" s="136">
        <v>3.8461978000000001</v>
      </c>
      <c r="AF38" s="136">
        <v>3.7265823</v>
      </c>
      <c r="AG38" s="136">
        <v>7.7402745999999994E-2</v>
      </c>
      <c r="AH38" s="136">
        <v>0</v>
      </c>
      <c r="AI38" s="136">
        <v>5.2134794999999998E-3</v>
      </c>
      <c r="AJ38" s="136">
        <v>2.0170695999999998E-2</v>
      </c>
      <c r="AK38" s="136">
        <v>1.6828640999999998E-2</v>
      </c>
      <c r="AL38" s="74"/>
      <c r="AM38" s="133">
        <v>2.3277085999999999E-2</v>
      </c>
      <c r="AN38" s="340">
        <f t="shared" si="23"/>
        <v>2.3277085999999999E-2</v>
      </c>
      <c r="AP38" s="133">
        <v>2.1895118000000002E-2</v>
      </c>
      <c r="AQ38" s="133">
        <v>1.1724717E-3</v>
      </c>
      <c r="AR38" s="133">
        <v>2.0949637E-4</v>
      </c>
      <c r="AS38" s="134">
        <f t="shared" si="24"/>
        <v>1.3126570145391003E-6</v>
      </c>
      <c r="AT38" s="135">
        <f t="shared" si="25"/>
        <v>4.3360639500471009E-9</v>
      </c>
      <c r="AU38" s="135">
        <f t="shared" si="26"/>
        <v>2.934122854E-2</v>
      </c>
      <c r="AV38" s="302">
        <v>1.0491644000000001E-6</v>
      </c>
      <c r="AW38" s="302">
        <v>3.1622243E-9</v>
      </c>
      <c r="AX38" s="302">
        <v>8.6298719000000006E-14</v>
      </c>
      <c r="AY38" s="302">
        <v>2.7393935999999999E-11</v>
      </c>
      <c r="AZ38" s="302">
        <v>1.1251531000000001E-12</v>
      </c>
      <c r="BA38" s="302">
        <v>2.8572775000000001E-10</v>
      </c>
      <c r="BB38" s="302">
        <v>8.8906625999999997E-8</v>
      </c>
      <c r="BC38" s="302">
        <v>4.1208118999999999E-11</v>
      </c>
      <c r="BD38" s="302">
        <v>1.0030293E-10</v>
      </c>
      <c r="BE38" s="302">
        <v>9.2739707E-14</v>
      </c>
      <c r="BF38" s="302">
        <v>2.7896135000000001E-15</v>
      </c>
      <c r="BG38" s="302">
        <v>4.1040252999999998E-13</v>
      </c>
      <c r="BH38" s="302">
        <v>7.0849926000000003E-15</v>
      </c>
      <c r="BI38" s="302">
        <v>1.3567665E-14</v>
      </c>
      <c r="BJ38" s="302">
        <v>2.0748559999999999E-10</v>
      </c>
      <c r="BK38" s="302">
        <v>3.2072361000000002E-9</v>
      </c>
      <c r="BL38" s="302">
        <v>8.3569062000000003E-11</v>
      </c>
      <c r="BM38" s="303">
        <v>5.9994354000000004E-4</v>
      </c>
      <c r="BN38" s="303">
        <v>2.8741284999999998E-2</v>
      </c>
      <c r="BO38" s="302">
        <v>1.7085702E-7</v>
      </c>
      <c r="BP38" s="302">
        <v>9.4770320999999997E-10</v>
      </c>
      <c r="BQ38" s="302">
        <v>4.4344582000000001E-13</v>
      </c>
      <c r="BR38" s="74"/>
      <c r="BS38" s="144">
        <v>6.8330696000000002E-5</v>
      </c>
      <c r="BT38" s="144">
        <v>7.8786977999999997E-7</v>
      </c>
      <c r="BU38" s="144">
        <v>2.6898172999999999E-5</v>
      </c>
      <c r="BV38" s="144">
        <v>2.7007264999999998E-6</v>
      </c>
      <c r="BW38" s="144">
        <v>8.2800691999999996E-7</v>
      </c>
      <c r="BX38" s="144">
        <v>1.8943845E-7</v>
      </c>
      <c r="BY38" s="144">
        <v>1.6917131999999999E-9</v>
      </c>
      <c r="BZ38" s="144">
        <v>3.0079633000000002E-7</v>
      </c>
      <c r="CA38" s="144">
        <v>3.1398175000000001E-8</v>
      </c>
      <c r="CB38" s="144">
        <v>4.1435221000000002E-7</v>
      </c>
      <c r="CC38" s="144">
        <v>8.3828974000000001E-9</v>
      </c>
      <c r="CD38" s="144">
        <v>5.4522388000000001E-8</v>
      </c>
      <c r="CE38" s="144">
        <v>3.2860106E-10</v>
      </c>
      <c r="CF38" s="144">
        <v>7.5982256000000001E-7</v>
      </c>
      <c r="CG38" s="144">
        <v>4.5102032000000002E-6</v>
      </c>
      <c r="CH38" s="144">
        <v>6.7597235999999997E-7</v>
      </c>
      <c r="CI38" s="144">
        <v>3.0169012000000002E-5</v>
      </c>
      <c r="CJ38" s="137"/>
      <c r="CK38" s="138"/>
      <c r="CL38" s="110" t="s">
        <v>660</v>
      </c>
      <c r="CM38" s="110"/>
      <c r="CN38" s="110"/>
      <c r="CP38" s="305"/>
      <c r="CQ38" s="299"/>
      <c r="CR38" s="299"/>
      <c r="CS38" s="74"/>
      <c r="CT38" s="74"/>
      <c r="CU38" s="74"/>
      <c r="CV38" s="74"/>
      <c r="CW38" s="74"/>
      <c r="CX38" s="74"/>
      <c r="CY38" s="74"/>
      <c r="CZ38" s="74"/>
      <c r="DA38" s="74"/>
      <c r="DB38" s="74"/>
    </row>
    <row r="39" spans="1:106" ht="14.5" customHeight="1">
      <c r="A39" s="74" t="s">
        <v>1060</v>
      </c>
      <c r="B39" s="129" t="s">
        <v>955</v>
      </c>
      <c r="C39" s="130" t="str">
        <f t="shared" si="16"/>
        <v>A.010.08.110</v>
      </c>
      <c r="D39" s="131" t="s">
        <v>1031</v>
      </c>
      <c r="E39" s="129" t="s">
        <v>957</v>
      </c>
      <c r="F39" s="132" t="s">
        <v>1062</v>
      </c>
      <c r="G39" s="132">
        <f t="shared" si="17"/>
        <v>0.22700322298199999</v>
      </c>
      <c r="H39" s="348">
        <f t="shared" si="0"/>
        <v>0.22700322298199999</v>
      </c>
      <c r="I39" s="74"/>
      <c r="J39" s="132">
        <f t="shared" si="18"/>
        <v>2.9752742909999997E-3</v>
      </c>
      <c r="K39" s="132">
        <f t="shared" si="19"/>
        <v>2.9048987299999999E-2</v>
      </c>
      <c r="L39" s="300">
        <f t="shared" si="20"/>
        <v>6.6674921390999994E-2</v>
      </c>
      <c r="M39" s="132">
        <v>0.12830404000000001</v>
      </c>
      <c r="N39" s="132">
        <v>3.4461232999999998E-3</v>
      </c>
      <c r="O39" s="132">
        <v>2.5470979999999998E-3</v>
      </c>
      <c r="P39" s="132">
        <v>1.9215587999999999E-3</v>
      </c>
      <c r="Q39" s="132">
        <v>4.0412975999999998E-4</v>
      </c>
      <c r="R39" s="304">
        <v>2.3397781E-5</v>
      </c>
      <c r="S39" s="132">
        <v>6.2618795000000005E-4</v>
      </c>
      <c r="T39" s="132">
        <v>2.3055765999999998E-2</v>
      </c>
      <c r="U39" s="132">
        <v>1.461872E-4</v>
      </c>
      <c r="V39" s="132">
        <v>1.423761E-2</v>
      </c>
      <c r="W39" s="132">
        <v>5.7097227E-4</v>
      </c>
      <c r="X39" s="304">
        <v>5.0560921000000003E-5</v>
      </c>
      <c r="Y39" s="132">
        <v>5.1669591000000001E-2</v>
      </c>
      <c r="Z39" s="132">
        <v>0</v>
      </c>
      <c r="AA39" s="74"/>
      <c r="AB39" s="301">
        <f t="shared" si="21"/>
        <v>0.964692030075188</v>
      </c>
      <c r="AC39" s="338">
        <f t="shared" si="22"/>
        <v>0.964692030075188</v>
      </c>
      <c r="AD39" s="74"/>
      <c r="AE39" s="136">
        <v>3.8461978000000001</v>
      </c>
      <c r="AF39" s="136">
        <v>3.7265823</v>
      </c>
      <c r="AG39" s="136">
        <v>7.7402745999999994E-2</v>
      </c>
      <c r="AH39" s="136">
        <v>0</v>
      </c>
      <c r="AI39" s="136">
        <v>5.2134794999999998E-3</v>
      </c>
      <c r="AJ39" s="136">
        <v>2.0170695999999998E-2</v>
      </c>
      <c r="AK39" s="136">
        <v>1.6828640999999998E-2</v>
      </c>
      <c r="AL39" s="74"/>
      <c r="AM39" s="133">
        <v>4.3157719999999997E-2</v>
      </c>
      <c r="AN39" s="340">
        <f t="shared" si="23"/>
        <v>4.3157719999999997E-2</v>
      </c>
      <c r="AP39" s="133">
        <v>4.1626112999999999E-2</v>
      </c>
      <c r="AQ39" s="133">
        <v>1.3221106E-3</v>
      </c>
      <c r="AR39" s="133">
        <v>2.0949637E-4</v>
      </c>
      <c r="AS39" s="134">
        <f t="shared" si="24"/>
        <v>2.4955703935391E-6</v>
      </c>
      <c r="AT39" s="135">
        <f t="shared" si="25"/>
        <v>4.8894624032270004E-9</v>
      </c>
      <c r="AU39" s="135">
        <f t="shared" si="26"/>
        <v>2.934122854E-2</v>
      </c>
      <c r="AV39" s="302">
        <v>1.0491644000000001E-6</v>
      </c>
      <c r="AW39" s="302">
        <v>3.1622243E-9</v>
      </c>
      <c r="AX39" s="302">
        <v>8.6298719000000006E-14</v>
      </c>
      <c r="AY39" s="302">
        <v>2.7393935999999999E-11</v>
      </c>
      <c r="AZ39" s="302">
        <v>1.1251531000000001E-12</v>
      </c>
      <c r="BA39" s="302">
        <v>2.8572775000000001E-10</v>
      </c>
      <c r="BB39" s="302">
        <v>8.8906625000000006E-8</v>
      </c>
      <c r="BC39" s="302">
        <v>4.1208118999999999E-11</v>
      </c>
      <c r="BD39" s="302">
        <v>1.0030293E-10</v>
      </c>
      <c r="BE39" s="302">
        <v>9.2739707E-14</v>
      </c>
      <c r="BF39" s="302">
        <v>2.7896135000000001E-15</v>
      </c>
      <c r="BG39" s="302">
        <v>4.1040252999999998E-13</v>
      </c>
      <c r="BH39" s="302">
        <v>7.0849925000000003E-15</v>
      </c>
      <c r="BI39" s="302">
        <v>1.3567665E-14</v>
      </c>
      <c r="BJ39" s="302">
        <v>2.0748559999999999E-10</v>
      </c>
      <c r="BK39" s="302">
        <v>3.2072361000000002E-9</v>
      </c>
      <c r="BL39" s="302">
        <v>8.3569062000000003E-11</v>
      </c>
      <c r="BM39" s="303">
        <v>5.9994354000000004E-4</v>
      </c>
      <c r="BN39" s="303">
        <v>2.8741284999999998E-2</v>
      </c>
      <c r="BO39" s="302">
        <v>1.3537704000000001E-6</v>
      </c>
      <c r="BP39" s="302">
        <v>1.4998165E-9</v>
      </c>
      <c r="BQ39" s="302">
        <v>1.7286090000000001E-12</v>
      </c>
      <c r="BR39" s="74"/>
      <c r="BS39" s="144">
        <v>5.0686490000000003E-5</v>
      </c>
      <c r="BT39" s="144">
        <v>7.8786977999999997E-7</v>
      </c>
      <c r="BU39" s="144">
        <v>2.6898172999999999E-5</v>
      </c>
      <c r="BV39" s="144">
        <v>2.7007264999999998E-6</v>
      </c>
      <c r="BW39" s="144">
        <v>8.2800691000000003E-7</v>
      </c>
      <c r="BX39" s="144">
        <v>1.8943845E-7</v>
      </c>
      <c r="BY39" s="144">
        <v>1.6917131999999999E-9</v>
      </c>
      <c r="BZ39" s="144">
        <v>3.0079633000000002E-7</v>
      </c>
      <c r="CA39" s="144">
        <v>3.1398175000000001E-8</v>
      </c>
      <c r="CB39" s="144">
        <v>4.1435221000000002E-7</v>
      </c>
      <c r="CC39" s="144">
        <v>8.3828973E-9</v>
      </c>
      <c r="CD39" s="144">
        <v>5.4522388000000001E-8</v>
      </c>
      <c r="CE39" s="144">
        <v>3.2860106E-10</v>
      </c>
      <c r="CF39" s="144">
        <v>7.5982256000000001E-7</v>
      </c>
      <c r="CG39" s="144">
        <v>4.5102032000000002E-6</v>
      </c>
      <c r="CH39" s="144">
        <v>6.7597235999999997E-7</v>
      </c>
      <c r="CI39" s="144">
        <v>1.2524804999999999E-5</v>
      </c>
      <c r="CJ39" s="137"/>
      <c r="CK39" s="138"/>
      <c r="CL39" s="110" t="s">
        <v>660</v>
      </c>
      <c r="CM39" s="110"/>
      <c r="CP39" s="305"/>
      <c r="CQ39" s="299"/>
      <c r="CR39" s="299"/>
      <c r="CS39" s="74"/>
      <c r="CT39" s="74"/>
      <c r="CU39" s="74"/>
      <c r="CV39" s="74"/>
      <c r="CW39" s="74"/>
      <c r="CX39" s="74"/>
      <c r="CY39" s="74"/>
      <c r="CZ39" s="74"/>
      <c r="DA39" s="74"/>
      <c r="DB39" s="74"/>
    </row>
    <row r="40" spans="1:106" ht="14.5" customHeight="1">
      <c r="A40" s="74" t="s">
        <v>1063</v>
      </c>
      <c r="B40" s="129" t="s">
        <v>955</v>
      </c>
      <c r="C40" s="130" t="str">
        <f t="shared" si="16"/>
        <v>A.010.08.111</v>
      </c>
      <c r="D40" s="131" t="s">
        <v>1031</v>
      </c>
      <c r="E40" s="129" t="s">
        <v>957</v>
      </c>
      <c r="F40" s="132" t="s">
        <v>1065</v>
      </c>
      <c r="G40" s="132">
        <f t="shared" si="17"/>
        <v>0.67769793198200001</v>
      </c>
      <c r="H40" s="348">
        <f t="shared" si="0"/>
        <v>0.67769793198200001</v>
      </c>
      <c r="I40" s="74"/>
      <c r="J40" s="132">
        <f t="shared" si="18"/>
        <v>2.9752742909999997E-3</v>
      </c>
      <c r="K40" s="132">
        <f t="shared" si="19"/>
        <v>2.9048987299999999E-2</v>
      </c>
      <c r="L40" s="300">
        <f t="shared" si="20"/>
        <v>0.51736963039100003</v>
      </c>
      <c r="M40" s="132">
        <v>0.12830404000000001</v>
      </c>
      <c r="N40" s="132">
        <v>3.4461232999999998E-3</v>
      </c>
      <c r="O40" s="132">
        <v>2.5470979999999998E-3</v>
      </c>
      <c r="P40" s="132">
        <v>1.9215587999999999E-3</v>
      </c>
      <c r="Q40" s="132">
        <v>4.0412975999999998E-4</v>
      </c>
      <c r="R40" s="304">
        <v>2.3397781E-5</v>
      </c>
      <c r="S40" s="132">
        <v>6.2618795000000005E-4</v>
      </c>
      <c r="T40" s="132">
        <v>2.3055765999999998E-2</v>
      </c>
      <c r="U40" s="132">
        <v>1.461872E-4</v>
      </c>
      <c r="V40" s="132">
        <v>1.423761E-2</v>
      </c>
      <c r="W40" s="132">
        <v>5.7097227E-4</v>
      </c>
      <c r="X40" s="304">
        <v>5.0560921000000003E-5</v>
      </c>
      <c r="Y40" s="132">
        <v>0.50236429999999999</v>
      </c>
      <c r="Z40" s="132">
        <v>0</v>
      </c>
      <c r="AA40" s="74"/>
      <c r="AB40" s="301">
        <f t="shared" si="21"/>
        <v>0.964692030075188</v>
      </c>
      <c r="AC40" s="338">
        <f t="shared" si="22"/>
        <v>0.964692030075188</v>
      </c>
      <c r="AD40" s="74"/>
      <c r="AE40" s="136">
        <v>3.8461978000000001</v>
      </c>
      <c r="AF40" s="136">
        <v>3.7265823</v>
      </c>
      <c r="AG40" s="136">
        <v>7.7402745999999994E-2</v>
      </c>
      <c r="AH40" s="136">
        <v>0</v>
      </c>
      <c r="AI40" s="136">
        <v>5.2134794999999998E-3</v>
      </c>
      <c r="AJ40" s="136">
        <v>2.0170695999999998E-2</v>
      </c>
      <c r="AK40" s="136">
        <v>1.6828640999999998E-2</v>
      </c>
      <c r="AL40" s="74"/>
      <c r="AM40" s="133">
        <v>2.1845445000000002E-2</v>
      </c>
      <c r="AN40" s="340">
        <f t="shared" si="23"/>
        <v>2.1845445000000002E-2</v>
      </c>
      <c r="AP40" s="133">
        <v>1.9625054999999999E-2</v>
      </c>
      <c r="AQ40" s="133">
        <v>2.010894E-3</v>
      </c>
      <c r="AR40" s="133">
        <v>2.0949637E-4</v>
      </c>
      <c r="AS40" s="134">
        <f t="shared" si="24"/>
        <v>1.1765621015391002E-6</v>
      </c>
      <c r="AT40" s="135">
        <f t="shared" si="25"/>
        <v>7.4367381107270005E-9</v>
      </c>
      <c r="AU40" s="135">
        <f t="shared" si="26"/>
        <v>2.934122854E-2</v>
      </c>
      <c r="AV40" s="302">
        <v>1.0491644000000001E-6</v>
      </c>
      <c r="AW40" s="302">
        <v>3.1622243E-9</v>
      </c>
      <c r="AX40" s="302">
        <v>8.6298719000000006E-14</v>
      </c>
      <c r="AY40" s="302">
        <v>2.7393935999999999E-11</v>
      </c>
      <c r="AZ40" s="302">
        <v>1.1251531000000001E-12</v>
      </c>
      <c r="BA40" s="302">
        <v>2.8572775000000001E-10</v>
      </c>
      <c r="BB40" s="302">
        <v>8.8906625000000006E-8</v>
      </c>
      <c r="BC40" s="302">
        <v>4.1208118999999999E-11</v>
      </c>
      <c r="BD40" s="302">
        <v>1.0030293E-10</v>
      </c>
      <c r="BE40" s="302">
        <v>9.2739707E-14</v>
      </c>
      <c r="BF40" s="302">
        <v>2.7896135000000001E-15</v>
      </c>
      <c r="BG40" s="302">
        <v>4.1040252999999998E-13</v>
      </c>
      <c r="BH40" s="302">
        <v>7.0849925000000003E-15</v>
      </c>
      <c r="BI40" s="302">
        <v>1.3567665E-14</v>
      </c>
      <c r="BJ40" s="302">
        <v>2.0748559999999999E-10</v>
      </c>
      <c r="BK40" s="302">
        <v>3.2072361000000002E-9</v>
      </c>
      <c r="BL40" s="302">
        <v>8.3569062000000003E-11</v>
      </c>
      <c r="BM40" s="303">
        <v>5.9994354000000004E-4</v>
      </c>
      <c r="BN40" s="303">
        <v>2.8741284999999998E-2</v>
      </c>
      <c r="BO40" s="302">
        <v>3.4762107999999999E-8</v>
      </c>
      <c r="BP40" s="302">
        <v>4.0475851000000002E-9</v>
      </c>
      <c r="BQ40" s="302">
        <v>1.2357164999999999E-12</v>
      </c>
      <c r="BR40" s="74"/>
      <c r="BS40" s="136">
        <v>1.8961453E-4</v>
      </c>
      <c r="BT40" s="144">
        <v>7.8786977999999997E-7</v>
      </c>
      <c r="BU40" s="144">
        <v>2.6898172999999999E-5</v>
      </c>
      <c r="BV40" s="144">
        <v>2.7007264999999998E-6</v>
      </c>
      <c r="BW40" s="144">
        <v>8.2800691000000003E-7</v>
      </c>
      <c r="BX40" s="144">
        <v>1.8943845E-7</v>
      </c>
      <c r="BY40" s="144">
        <v>1.6917131999999999E-9</v>
      </c>
      <c r="BZ40" s="144">
        <v>3.0079633000000002E-7</v>
      </c>
      <c r="CA40" s="144">
        <v>3.1398175000000001E-8</v>
      </c>
      <c r="CB40" s="144">
        <v>4.1435221000000002E-7</v>
      </c>
      <c r="CC40" s="144">
        <v>8.3828973E-9</v>
      </c>
      <c r="CD40" s="144">
        <v>5.4522388000000001E-8</v>
      </c>
      <c r="CE40" s="144">
        <v>3.2860106E-10</v>
      </c>
      <c r="CF40" s="144">
        <v>7.5982256000000001E-7</v>
      </c>
      <c r="CG40" s="144">
        <v>4.5102032000000002E-6</v>
      </c>
      <c r="CH40" s="144">
        <v>6.7597235999999997E-7</v>
      </c>
      <c r="CI40" s="136">
        <v>1.5145284E-4</v>
      </c>
      <c r="CJ40" s="137"/>
      <c r="CK40" s="138"/>
      <c r="CL40" s="110" t="s">
        <v>660</v>
      </c>
      <c r="CM40" s="110"/>
      <c r="CN40" s="150"/>
      <c r="CP40" s="305"/>
      <c r="CQ40" s="299"/>
      <c r="CR40" s="299"/>
      <c r="CS40" s="74"/>
      <c r="CT40" s="74"/>
      <c r="CU40" s="74"/>
      <c r="CV40" s="74"/>
      <c r="CW40" s="74"/>
      <c r="CX40" s="74"/>
      <c r="CY40" s="74"/>
      <c r="CZ40" s="74"/>
      <c r="DA40" s="74"/>
      <c r="DB40" s="74"/>
    </row>
    <row r="41" spans="1:106" ht="14.5" customHeight="1">
      <c r="A41" s="74" t="s">
        <v>1066</v>
      </c>
      <c r="B41" s="129" t="s">
        <v>955</v>
      </c>
      <c r="C41" s="130" t="str">
        <f t="shared" si="16"/>
        <v>A.010.08.112</v>
      </c>
      <c r="D41" s="131" t="s">
        <v>1031</v>
      </c>
      <c r="E41" s="129" t="s">
        <v>957</v>
      </c>
      <c r="F41" s="132" t="s">
        <v>1068</v>
      </c>
      <c r="G41" s="132">
        <f t="shared" si="17"/>
        <v>0.24347768898200001</v>
      </c>
      <c r="H41" s="348">
        <f t="shared" si="0"/>
        <v>0.24347768898200001</v>
      </c>
      <c r="I41" s="74"/>
      <c r="J41" s="132">
        <f t="shared" si="18"/>
        <v>2.9752742909999997E-3</v>
      </c>
      <c r="K41" s="132">
        <f t="shared" si="19"/>
        <v>2.9048987299999999E-2</v>
      </c>
      <c r="L41" s="300">
        <f t="shared" si="20"/>
        <v>8.3149387390999988E-2</v>
      </c>
      <c r="M41" s="132">
        <v>0.12830404000000001</v>
      </c>
      <c r="N41" s="132">
        <v>3.4461232999999998E-3</v>
      </c>
      <c r="O41" s="132">
        <v>2.5470979999999998E-3</v>
      </c>
      <c r="P41" s="132">
        <v>1.9215587999999999E-3</v>
      </c>
      <c r="Q41" s="132">
        <v>4.0412975999999998E-4</v>
      </c>
      <c r="R41" s="304">
        <v>2.3397781E-5</v>
      </c>
      <c r="S41" s="132">
        <v>6.2618795000000005E-4</v>
      </c>
      <c r="T41" s="132">
        <v>2.3055765999999998E-2</v>
      </c>
      <c r="U41" s="132">
        <v>1.461872E-4</v>
      </c>
      <c r="V41" s="132">
        <v>1.423761E-2</v>
      </c>
      <c r="W41" s="132">
        <v>5.7097227E-4</v>
      </c>
      <c r="X41" s="304">
        <v>5.0560921000000003E-5</v>
      </c>
      <c r="Y41" s="132">
        <v>6.8144056999999994E-2</v>
      </c>
      <c r="Z41" s="132">
        <v>0</v>
      </c>
      <c r="AA41" s="74"/>
      <c r="AB41" s="301">
        <f t="shared" si="21"/>
        <v>0.964692030075188</v>
      </c>
      <c r="AC41" s="338">
        <f t="shared" si="22"/>
        <v>0.964692030075188</v>
      </c>
      <c r="AD41" s="74"/>
      <c r="AE41" s="136">
        <v>3.8461978000000001</v>
      </c>
      <c r="AF41" s="136">
        <v>3.7265823</v>
      </c>
      <c r="AG41" s="136">
        <v>7.7402745999999994E-2</v>
      </c>
      <c r="AH41" s="136">
        <v>0</v>
      </c>
      <c r="AI41" s="136">
        <v>5.2134794999999998E-3</v>
      </c>
      <c r="AJ41" s="136">
        <v>2.0170695999999998E-2</v>
      </c>
      <c r="AK41" s="136">
        <v>1.6828640999999998E-2</v>
      </c>
      <c r="AL41" s="74"/>
      <c r="AM41" s="133">
        <v>2.0398777E-2</v>
      </c>
      <c r="AN41" s="340">
        <f t="shared" si="23"/>
        <v>2.0398777E-2</v>
      </c>
      <c r="AP41" s="133">
        <v>1.9124612999999999E-2</v>
      </c>
      <c r="AQ41" s="133">
        <v>1.064667E-3</v>
      </c>
      <c r="AR41" s="133">
        <v>2.0949637E-4</v>
      </c>
      <c r="AS41" s="134">
        <f t="shared" si="24"/>
        <v>1.1465595972391001E-6</v>
      </c>
      <c r="AT41" s="135">
        <f t="shared" si="25"/>
        <v>3.9373779915270001E-9</v>
      </c>
      <c r="AU41" s="135">
        <f t="shared" si="26"/>
        <v>2.934122854E-2</v>
      </c>
      <c r="AV41" s="302">
        <v>1.0491644000000001E-6</v>
      </c>
      <c r="AW41" s="302">
        <v>3.1622243E-9</v>
      </c>
      <c r="AX41" s="302">
        <v>8.6298719000000006E-14</v>
      </c>
      <c r="AY41" s="302">
        <v>2.7393935999999999E-11</v>
      </c>
      <c r="AZ41" s="302">
        <v>1.1251531000000001E-12</v>
      </c>
      <c r="BA41" s="302">
        <v>2.8572775000000001E-10</v>
      </c>
      <c r="BB41" s="302">
        <v>8.8906625000000006E-8</v>
      </c>
      <c r="BC41" s="302">
        <v>4.1208118999999999E-11</v>
      </c>
      <c r="BD41" s="302">
        <v>1.0030293E-10</v>
      </c>
      <c r="BE41" s="302">
        <v>9.2739707E-14</v>
      </c>
      <c r="BF41" s="302">
        <v>2.7896135000000001E-15</v>
      </c>
      <c r="BG41" s="302">
        <v>4.1040252999999998E-13</v>
      </c>
      <c r="BH41" s="302">
        <v>7.0849925000000003E-15</v>
      </c>
      <c r="BI41" s="302">
        <v>1.3567665E-14</v>
      </c>
      <c r="BJ41" s="302">
        <v>2.0748559999999999E-10</v>
      </c>
      <c r="BK41" s="302">
        <v>3.2072361000000002E-9</v>
      </c>
      <c r="BL41" s="302">
        <v>8.3569062000000003E-11</v>
      </c>
      <c r="BM41" s="303">
        <v>5.9994354000000004E-4</v>
      </c>
      <c r="BN41" s="303">
        <v>2.8741284999999998E-2</v>
      </c>
      <c r="BO41" s="302">
        <v>4.7596037000000003E-9</v>
      </c>
      <c r="BP41" s="302">
        <v>5.4929307E-10</v>
      </c>
      <c r="BQ41" s="302">
        <v>1.6762729999999999E-13</v>
      </c>
      <c r="BR41" s="74"/>
      <c r="BS41" s="144">
        <v>5.8711444999999998E-5</v>
      </c>
      <c r="BT41" s="144">
        <v>7.8786977999999997E-7</v>
      </c>
      <c r="BU41" s="144">
        <v>2.6898172999999999E-5</v>
      </c>
      <c r="BV41" s="144">
        <v>2.7007264999999998E-6</v>
      </c>
      <c r="BW41" s="144">
        <v>8.2800691000000003E-7</v>
      </c>
      <c r="BX41" s="144">
        <v>1.8943845E-7</v>
      </c>
      <c r="BY41" s="144">
        <v>1.6917131999999999E-9</v>
      </c>
      <c r="BZ41" s="144">
        <v>3.0079633000000002E-7</v>
      </c>
      <c r="CA41" s="144">
        <v>3.1398175000000001E-8</v>
      </c>
      <c r="CB41" s="144">
        <v>4.1435221000000002E-7</v>
      </c>
      <c r="CC41" s="144">
        <v>8.3828973E-9</v>
      </c>
      <c r="CD41" s="144">
        <v>5.4522388000000001E-8</v>
      </c>
      <c r="CE41" s="144">
        <v>3.2860106E-10</v>
      </c>
      <c r="CF41" s="144">
        <v>7.5982256000000001E-7</v>
      </c>
      <c r="CG41" s="144">
        <v>4.5102032000000002E-6</v>
      </c>
      <c r="CH41" s="144">
        <v>6.7597235999999997E-7</v>
      </c>
      <c r="CI41" s="144">
        <v>2.0549761000000001E-5</v>
      </c>
      <c r="CJ41" s="137"/>
      <c r="CK41" s="138"/>
      <c r="CL41" s="110" t="s">
        <v>660</v>
      </c>
      <c r="CM41" s="110"/>
      <c r="CN41" s="110"/>
      <c r="CP41" s="305"/>
      <c r="CQ41" s="299"/>
      <c r="CR41" s="299"/>
      <c r="CS41" s="74"/>
      <c r="CT41" s="74"/>
      <c r="CU41" s="74"/>
      <c r="CV41" s="74"/>
      <c r="CW41" s="74"/>
      <c r="CX41" s="74"/>
      <c r="CY41" s="74"/>
      <c r="CZ41" s="74"/>
      <c r="DA41" s="74"/>
      <c r="DB41" s="74"/>
    </row>
    <row r="42" spans="1:106" ht="14.5" customHeight="1">
      <c r="A42" s="74" t="s">
        <v>1069</v>
      </c>
      <c r="B42" s="129" t="s">
        <v>955</v>
      </c>
      <c r="C42" s="130" t="str">
        <f t="shared" si="16"/>
        <v>A.010.08.113</v>
      </c>
      <c r="D42" s="131" t="s">
        <v>1031</v>
      </c>
      <c r="E42" s="129" t="s">
        <v>957</v>
      </c>
      <c r="F42" s="132" t="s">
        <v>1071</v>
      </c>
      <c r="G42" s="132">
        <f t="shared" si="17"/>
        <v>0.28076089019099998</v>
      </c>
      <c r="H42" s="348">
        <f t="shared" si="0"/>
        <v>0.28076089019099998</v>
      </c>
      <c r="I42" s="74"/>
      <c r="J42" s="132">
        <f t="shared" si="18"/>
        <v>2.6114144770000005E-3</v>
      </c>
      <c r="K42" s="132">
        <f t="shared" si="19"/>
        <v>6.6045877100000001E-3</v>
      </c>
      <c r="L42" s="300">
        <f t="shared" si="20"/>
        <v>0.22731615900399998</v>
      </c>
      <c r="M42" s="132">
        <v>4.4228729000000001E-2</v>
      </c>
      <c r="N42" s="132">
        <v>3.8641811E-3</v>
      </c>
      <c r="O42" s="132">
        <v>2.4410362999999998E-3</v>
      </c>
      <c r="P42" s="132">
        <v>1.8999487000000001E-3</v>
      </c>
      <c r="Q42" s="132">
        <v>4.1597796E-4</v>
      </c>
      <c r="R42" s="304">
        <v>2.0826246999999999E-5</v>
      </c>
      <c r="S42" s="132">
        <v>2.7466156999999999E-4</v>
      </c>
      <c r="T42" s="132">
        <v>2.9937030999999998E-4</v>
      </c>
      <c r="U42" s="132">
        <v>1.6942216E-4</v>
      </c>
      <c r="V42" s="132">
        <v>8.7295198000000001E-3</v>
      </c>
      <c r="W42" s="132">
        <v>3.0288384E-3</v>
      </c>
      <c r="X42" s="304">
        <v>3.5218644000000002E-5</v>
      </c>
      <c r="Y42" s="132">
        <v>0.21535315999999999</v>
      </c>
      <c r="Z42" s="132">
        <v>0</v>
      </c>
      <c r="AA42" s="74"/>
      <c r="AB42" s="301">
        <f t="shared" si="21"/>
        <v>0.33254683458646617</v>
      </c>
      <c r="AC42" s="338">
        <f t="shared" si="22"/>
        <v>0.33254683458646617</v>
      </c>
      <c r="AD42" s="74"/>
      <c r="AE42" s="136">
        <v>5.0458466</v>
      </c>
      <c r="AF42" s="136">
        <v>4.3629255000000002</v>
      </c>
      <c r="AG42" s="136">
        <v>0.41058478999999998</v>
      </c>
      <c r="AH42" s="136">
        <v>0</v>
      </c>
      <c r="AI42" s="136">
        <v>3.3580727999999997E-2</v>
      </c>
      <c r="AJ42" s="136">
        <v>0.14627671</v>
      </c>
      <c r="AK42" s="136">
        <v>9.2478898000000004E-2</v>
      </c>
      <c r="AL42" s="74"/>
      <c r="AM42" s="133">
        <v>1.9828139000000002E-2</v>
      </c>
      <c r="AN42" s="340">
        <f t="shared" si="23"/>
        <v>1.9828139000000002E-2</v>
      </c>
      <c r="AP42" s="133">
        <v>1.9048776E-2</v>
      </c>
      <c r="AQ42" s="133">
        <v>5.7151841000000001E-4</v>
      </c>
      <c r="AR42" s="133">
        <v>2.0784537E-4</v>
      </c>
      <c r="AS42" s="134">
        <f t="shared" si="24"/>
        <v>1.1420129265761001E-6</v>
      </c>
      <c r="AT42" s="135">
        <f t="shared" si="25"/>
        <v>2.1136035820043997E-9</v>
      </c>
      <c r="AU42" s="135">
        <f t="shared" si="26"/>
        <v>2.9109995659999999E-2</v>
      </c>
      <c r="AV42" s="302">
        <v>3.1088260999999998E-7</v>
      </c>
      <c r="AW42" s="302">
        <v>9.3808565999999991E-10</v>
      </c>
      <c r="AX42" s="302">
        <v>2.5626297000000001E-14</v>
      </c>
      <c r="AY42" s="302">
        <v>2.4855503000000001E-11</v>
      </c>
      <c r="AZ42" s="302">
        <v>1.0943331E-12</v>
      </c>
      <c r="BA42" s="302">
        <v>2.8251286000000001E-10</v>
      </c>
      <c r="BB42" s="302">
        <v>9.6866018000000001E-8</v>
      </c>
      <c r="BC42" s="302">
        <v>4.0590813999999997E-11</v>
      </c>
      <c r="BD42" s="302">
        <v>1.0783407E-10</v>
      </c>
      <c r="BE42" s="302">
        <v>6.6705199E-14</v>
      </c>
      <c r="BF42" s="302">
        <v>1.9723019000000002E-15</v>
      </c>
      <c r="BG42" s="302">
        <v>3.7379361000000001E-13</v>
      </c>
      <c r="BH42" s="302">
        <v>5.6880535E-15</v>
      </c>
      <c r="BI42" s="302">
        <v>1.0854237E-14</v>
      </c>
      <c r="BJ42" s="302">
        <v>1.9973978E-10</v>
      </c>
      <c r="BK42" s="302">
        <v>2.3127760999999999E-9</v>
      </c>
      <c r="BL42" s="302">
        <v>5.8149276000000003E-11</v>
      </c>
      <c r="BM42" s="303">
        <v>8.6212766000000004E-4</v>
      </c>
      <c r="BN42" s="303">
        <v>2.8247867999999999E-2</v>
      </c>
      <c r="BO42" s="302">
        <v>7.3144332000000002E-7</v>
      </c>
      <c r="BP42" s="302">
        <v>9.6838283999999995E-10</v>
      </c>
      <c r="BQ42" s="302">
        <v>7.6282306000000005E-14</v>
      </c>
      <c r="BR42" s="74"/>
      <c r="BS42" s="136">
        <v>1.3506457999999999E-4</v>
      </c>
      <c r="BT42" s="144">
        <v>8.3791310999999997E-7</v>
      </c>
      <c r="BU42" s="144">
        <v>9.2722880999999998E-6</v>
      </c>
      <c r="BV42" s="144">
        <v>3.5112510999999998E-8</v>
      </c>
      <c r="BW42" s="144">
        <v>9.1231377000000001E-7</v>
      </c>
      <c r="BX42" s="144">
        <v>1.8571973E-7</v>
      </c>
      <c r="BY42" s="144">
        <v>1.1883451E-9</v>
      </c>
      <c r="BZ42" s="144">
        <v>2.9132837000000002E-7</v>
      </c>
      <c r="CA42" s="144">
        <v>2.7947358E-8</v>
      </c>
      <c r="CB42" s="144">
        <v>1.8174515999999999E-7</v>
      </c>
      <c r="CC42" s="144">
        <v>8.1695727999999992E-9</v>
      </c>
      <c r="CD42" s="144">
        <v>3.7952757999999998E-8</v>
      </c>
      <c r="CE42" s="144">
        <v>3.4842531E-10</v>
      </c>
      <c r="CF42" s="144">
        <v>4.4215951999999999E-7</v>
      </c>
      <c r="CG42" s="144">
        <v>5.6926252000000003E-6</v>
      </c>
      <c r="CH42" s="144">
        <v>1.0940342E-6</v>
      </c>
      <c r="CI42" s="136">
        <v>1.1604373E-4</v>
      </c>
      <c r="CJ42" s="137"/>
      <c r="CK42" s="138"/>
      <c r="CL42" s="89" t="s">
        <v>661</v>
      </c>
      <c r="CM42" s="151"/>
      <c r="CO42" s="151"/>
      <c r="CP42" s="305"/>
      <c r="CQ42" s="299"/>
      <c r="CR42" s="299"/>
      <c r="CS42" s="74"/>
      <c r="CT42" s="74"/>
      <c r="CU42" s="74"/>
      <c r="CV42" s="74"/>
      <c r="CW42" s="74"/>
      <c r="CX42" s="74"/>
      <c r="CY42" s="74"/>
      <c r="CZ42" s="74"/>
      <c r="DA42" s="74"/>
      <c r="DB42" s="74"/>
    </row>
    <row r="43" spans="1:106" ht="14.5" customHeight="1">
      <c r="A43" s="74" t="s">
        <v>1072</v>
      </c>
      <c r="B43" s="129" t="s">
        <v>955</v>
      </c>
      <c r="C43" s="130" t="str">
        <f t="shared" si="16"/>
        <v>A.010.08.114</v>
      </c>
      <c r="D43" s="131" t="s">
        <v>1031</v>
      </c>
      <c r="E43" s="129" t="s">
        <v>957</v>
      </c>
      <c r="F43" s="132" t="s">
        <v>1074</v>
      </c>
      <c r="G43" s="132">
        <f t="shared" si="17"/>
        <v>0.31745051019100007</v>
      </c>
      <c r="H43" s="348">
        <f t="shared" si="0"/>
        <v>0.31745051019100007</v>
      </c>
      <c r="I43" s="74"/>
      <c r="J43" s="132">
        <f t="shared" si="18"/>
        <v>2.6114144770000005E-3</v>
      </c>
      <c r="K43" s="132">
        <f t="shared" si="19"/>
        <v>6.6045877100000001E-3</v>
      </c>
      <c r="L43" s="300">
        <f t="shared" si="20"/>
        <v>0.26400577900400002</v>
      </c>
      <c r="M43" s="132">
        <v>4.4228729000000001E-2</v>
      </c>
      <c r="N43" s="132">
        <v>3.8641811E-3</v>
      </c>
      <c r="O43" s="132">
        <v>2.4410362999999998E-3</v>
      </c>
      <c r="P43" s="132">
        <v>1.8999487000000001E-3</v>
      </c>
      <c r="Q43" s="132">
        <v>4.1597796E-4</v>
      </c>
      <c r="R43" s="304">
        <v>2.0826246999999999E-5</v>
      </c>
      <c r="S43" s="132">
        <v>2.7466156999999999E-4</v>
      </c>
      <c r="T43" s="132">
        <v>2.9937030999999998E-4</v>
      </c>
      <c r="U43" s="132">
        <v>1.6942216E-4</v>
      </c>
      <c r="V43" s="132">
        <v>8.7295198000000001E-3</v>
      </c>
      <c r="W43" s="132">
        <v>3.0288384E-3</v>
      </c>
      <c r="X43" s="304">
        <v>3.5218644000000002E-5</v>
      </c>
      <c r="Y43" s="132">
        <v>0.25204278000000002</v>
      </c>
      <c r="Z43" s="132">
        <v>0</v>
      </c>
      <c r="AA43" s="74"/>
      <c r="AB43" s="301">
        <f t="shared" si="21"/>
        <v>0.33254683458646617</v>
      </c>
      <c r="AC43" s="338">
        <f t="shared" si="22"/>
        <v>0.33254683458646617</v>
      </c>
      <c r="AD43" s="74"/>
      <c r="AE43" s="136">
        <v>5.0458466</v>
      </c>
      <c r="AF43" s="136">
        <v>4.3629255000000002</v>
      </c>
      <c r="AG43" s="136">
        <v>0.41058478999999998</v>
      </c>
      <c r="AH43" s="136">
        <v>0</v>
      </c>
      <c r="AI43" s="136">
        <v>3.3580727999999997E-2</v>
      </c>
      <c r="AJ43" s="136">
        <v>0.14627671</v>
      </c>
      <c r="AK43" s="136">
        <v>9.2478898000000004E-2</v>
      </c>
      <c r="AL43" s="74"/>
      <c r="AM43" s="133">
        <v>8.2058591000000007E-3</v>
      </c>
      <c r="AN43" s="340">
        <f t="shared" si="23"/>
        <v>8.2058591000000007E-3</v>
      </c>
      <c r="AP43" s="133">
        <v>7.1391006E-3</v>
      </c>
      <c r="AQ43" s="133">
        <v>8.5891310000000003E-4</v>
      </c>
      <c r="AR43" s="133">
        <v>2.0784537E-4</v>
      </c>
      <c r="AS43" s="134">
        <f t="shared" si="24"/>
        <v>4.2800363857609997E-7</v>
      </c>
      <c r="AT43" s="135">
        <f t="shared" si="25"/>
        <v>3.1764537339584E-9</v>
      </c>
      <c r="AU43" s="135">
        <f t="shared" si="26"/>
        <v>2.9109995659999999E-2</v>
      </c>
      <c r="AV43" s="302">
        <v>3.1088260999999998E-7</v>
      </c>
      <c r="AW43" s="302">
        <v>9.3808565999999991E-10</v>
      </c>
      <c r="AX43" s="302">
        <v>2.5626297000000001E-14</v>
      </c>
      <c r="AY43" s="302">
        <v>2.4855503000000001E-11</v>
      </c>
      <c r="AZ43" s="302">
        <v>1.0943331E-12</v>
      </c>
      <c r="BA43" s="302">
        <v>2.8251286000000001E-10</v>
      </c>
      <c r="BB43" s="302">
        <v>9.6866018000000001E-8</v>
      </c>
      <c r="BC43" s="302">
        <v>4.0590813999999997E-11</v>
      </c>
      <c r="BD43" s="302">
        <v>1.0783407E-10</v>
      </c>
      <c r="BE43" s="302">
        <v>6.6705199E-14</v>
      </c>
      <c r="BF43" s="302">
        <v>1.9723019000000002E-15</v>
      </c>
      <c r="BG43" s="302">
        <v>3.7379361000000001E-13</v>
      </c>
      <c r="BH43" s="302">
        <v>5.6880535E-15</v>
      </c>
      <c r="BI43" s="302">
        <v>1.0854237E-14</v>
      </c>
      <c r="BJ43" s="302">
        <v>1.9973978E-10</v>
      </c>
      <c r="BK43" s="302">
        <v>2.3127760999999999E-9</v>
      </c>
      <c r="BL43" s="302">
        <v>5.8149276000000003E-11</v>
      </c>
      <c r="BM43" s="303">
        <v>8.6212766000000004E-4</v>
      </c>
      <c r="BN43" s="303">
        <v>2.8247867999999999E-2</v>
      </c>
      <c r="BO43" s="302">
        <v>1.7434031999999999E-8</v>
      </c>
      <c r="BP43" s="302">
        <v>2.0306892999999999E-9</v>
      </c>
      <c r="BQ43" s="302">
        <v>6.1997426000000005E-13</v>
      </c>
      <c r="BR43" s="74"/>
      <c r="BS43" s="144">
        <v>9.5005886999999996E-5</v>
      </c>
      <c r="BT43" s="144">
        <v>8.3791310999999997E-7</v>
      </c>
      <c r="BU43" s="144">
        <v>9.2722880999999998E-6</v>
      </c>
      <c r="BV43" s="144">
        <v>3.5112510999999998E-8</v>
      </c>
      <c r="BW43" s="144">
        <v>9.1231377000000001E-7</v>
      </c>
      <c r="BX43" s="144">
        <v>1.8571973E-7</v>
      </c>
      <c r="BY43" s="144">
        <v>1.1883451E-9</v>
      </c>
      <c r="BZ43" s="144">
        <v>2.9132837000000002E-7</v>
      </c>
      <c r="CA43" s="144">
        <v>2.7947358E-8</v>
      </c>
      <c r="CB43" s="144">
        <v>1.8174515999999999E-7</v>
      </c>
      <c r="CC43" s="144">
        <v>8.1695727999999992E-9</v>
      </c>
      <c r="CD43" s="144">
        <v>3.7952757999999998E-8</v>
      </c>
      <c r="CE43" s="144">
        <v>3.4842531E-10</v>
      </c>
      <c r="CF43" s="144">
        <v>4.4215951999999999E-7</v>
      </c>
      <c r="CG43" s="144">
        <v>5.6926252000000003E-6</v>
      </c>
      <c r="CH43" s="144">
        <v>1.0940342E-6</v>
      </c>
      <c r="CI43" s="144">
        <v>7.5985040999999997E-5</v>
      </c>
      <c r="CJ43" s="137"/>
      <c r="CK43" s="138"/>
      <c r="CL43" s="110" t="s">
        <v>661</v>
      </c>
      <c r="CM43" s="151"/>
      <c r="CN43" s="74"/>
      <c r="CO43" s="151"/>
      <c r="CP43" s="74"/>
      <c r="CQ43" s="299"/>
      <c r="CR43" s="299"/>
      <c r="CS43" s="74"/>
      <c r="CT43" s="74"/>
      <c r="CU43" s="74"/>
      <c r="CV43" s="74"/>
      <c r="CW43" s="74"/>
      <c r="CX43" s="74"/>
      <c r="CY43" s="74"/>
      <c r="CZ43" s="74"/>
      <c r="DA43" s="74"/>
      <c r="DB43" s="74"/>
    </row>
    <row r="44" spans="1:106" ht="14.5" customHeight="1">
      <c r="A44" s="74" t="s">
        <v>1075</v>
      </c>
      <c r="B44" s="129" t="s">
        <v>955</v>
      </c>
      <c r="C44" s="130" t="str">
        <f t="shared" si="16"/>
        <v>A.010.08.115</v>
      </c>
      <c r="D44" s="131" t="s">
        <v>1031</v>
      </c>
      <c r="E44" s="129" t="s">
        <v>957</v>
      </c>
      <c r="F44" s="132" t="s">
        <v>1077</v>
      </c>
      <c r="G44" s="132">
        <f t="shared" si="17"/>
        <v>0.15888173172780001</v>
      </c>
      <c r="H44" s="348">
        <f t="shared" si="0"/>
        <v>0.15888173172780001</v>
      </c>
      <c r="I44" s="74"/>
      <c r="J44" s="132">
        <f t="shared" si="18"/>
        <v>6.0198628140000002E-3</v>
      </c>
      <c r="K44" s="132">
        <f t="shared" si="19"/>
        <v>1.3865571200000001E-2</v>
      </c>
      <c r="L44" s="300">
        <f t="shared" si="20"/>
        <v>0.1010114457138</v>
      </c>
      <c r="M44" s="132">
        <v>3.7984852E-2</v>
      </c>
      <c r="N44" s="132">
        <v>5.9472005999999999E-3</v>
      </c>
      <c r="O44" s="132">
        <v>5.9517926999999998E-3</v>
      </c>
      <c r="P44" s="132">
        <v>3.0445601E-3</v>
      </c>
      <c r="Q44" s="132">
        <v>5.4758442999999996E-4</v>
      </c>
      <c r="R44" s="304">
        <v>8.0347483999999999E-5</v>
      </c>
      <c r="S44" s="132">
        <v>2.3473707999999999E-3</v>
      </c>
      <c r="T44" s="132">
        <v>1.9665779E-3</v>
      </c>
      <c r="U44" s="132">
        <v>1.8938361999999999E-4</v>
      </c>
      <c r="V44" s="132">
        <v>9.9738417999999995E-2</v>
      </c>
      <c r="W44" s="132">
        <v>6.6839264000000001E-4</v>
      </c>
      <c r="X44" s="132">
        <v>4.1260403E-4</v>
      </c>
      <c r="Y44" s="304">
        <v>2.6474238000000002E-6</v>
      </c>
      <c r="Z44" s="132">
        <v>0</v>
      </c>
      <c r="AA44" s="74"/>
      <c r="AB44" s="301">
        <f t="shared" si="21"/>
        <v>0.28560039097744361</v>
      </c>
      <c r="AC44" s="338">
        <f t="shared" si="22"/>
        <v>0.28560039097744361</v>
      </c>
      <c r="AD44" s="74"/>
      <c r="AE44" s="136">
        <v>13.74611</v>
      </c>
      <c r="AF44" s="136">
        <v>13.615754000000001</v>
      </c>
      <c r="AG44" s="136">
        <v>9.0612490000000004E-2</v>
      </c>
      <c r="AH44" s="136">
        <v>0</v>
      </c>
      <c r="AI44" s="136">
        <v>3.8706226E-3</v>
      </c>
      <c r="AJ44" s="136">
        <v>1.4624346E-2</v>
      </c>
      <c r="AK44" s="136">
        <v>2.1248502999999998E-2</v>
      </c>
      <c r="AL44" s="74"/>
      <c r="AM44" s="133">
        <v>8.8829974999999999E-3</v>
      </c>
      <c r="AN44" s="340">
        <f t="shared" si="23"/>
        <v>8.8829974999999999E-3</v>
      </c>
      <c r="AP44" s="133">
        <v>7.5475424999999997E-3</v>
      </c>
      <c r="AQ44" s="133">
        <v>4.7726058999999999E-4</v>
      </c>
      <c r="AR44" s="133">
        <v>8.5819436000000003E-4</v>
      </c>
      <c r="AS44" s="134">
        <f t="shared" si="24"/>
        <v>4.5249056241060004E-7</v>
      </c>
      <c r="AT44" s="135">
        <f t="shared" si="25"/>
        <v>1.765016995596137E-9</v>
      </c>
      <c r="AU44" s="135">
        <f t="shared" si="26"/>
        <v>0.120195287525</v>
      </c>
      <c r="AV44" s="302">
        <v>2.7159841000000003E-7</v>
      </c>
      <c r="AW44" s="302">
        <v>8.1968650000000001E-10</v>
      </c>
      <c r="AX44" s="302">
        <v>2.2385108E-14</v>
      </c>
      <c r="AY44" s="302">
        <v>1.0471325E-10</v>
      </c>
      <c r="AZ44" s="302">
        <v>2.6118556E-12</v>
      </c>
      <c r="BA44" s="302">
        <v>4.5271758999999998E-10</v>
      </c>
      <c r="BB44" s="302">
        <v>1.5624689999999999E-7</v>
      </c>
      <c r="BC44" s="302">
        <v>6.6520826999999999E-11</v>
      </c>
      <c r="BD44" s="302">
        <v>1.9387628E-10</v>
      </c>
      <c r="BE44" s="302">
        <v>5.6922537E-13</v>
      </c>
      <c r="BF44" s="302">
        <v>2.1566786000000001E-14</v>
      </c>
      <c r="BG44" s="302">
        <v>6.3897877000000003E-13</v>
      </c>
      <c r="BH44" s="302">
        <v>3.4661645000000001E-14</v>
      </c>
      <c r="BI44" s="302">
        <v>6.7422262000000001E-14</v>
      </c>
      <c r="BJ44" s="302">
        <v>3.3459890000000002E-10</v>
      </c>
      <c r="BK44" s="302">
        <v>2.3699282E-8</v>
      </c>
      <c r="BL44" s="302">
        <v>6.8326700000000004E-10</v>
      </c>
      <c r="BM44" s="302">
        <v>2.6747524999999999E-5</v>
      </c>
      <c r="BN44" s="303">
        <v>0.12016854</v>
      </c>
      <c r="BO44" s="302">
        <v>5.1328815E-11</v>
      </c>
      <c r="BP44" s="302">
        <v>3.1213469000000001E-13</v>
      </c>
      <c r="BQ44" s="302">
        <v>1.3965136999999999E-17</v>
      </c>
      <c r="BR44" s="74"/>
      <c r="BS44" s="144">
        <v>3.1685072000000003E-5</v>
      </c>
      <c r="BT44" s="144">
        <v>1.5157936E-6</v>
      </c>
      <c r="BU44" s="144">
        <v>7.9632968000000007E-6</v>
      </c>
      <c r="BV44" s="144">
        <v>2.3049817000000001E-7</v>
      </c>
      <c r="BW44" s="144">
        <v>1.5112683E-6</v>
      </c>
      <c r="BX44" s="144">
        <v>3.5102863999999998E-7</v>
      </c>
      <c r="BY44" s="144">
        <v>1.2484118999999999E-8</v>
      </c>
      <c r="BZ44" s="144">
        <v>6.3828110000000004E-7</v>
      </c>
      <c r="CA44" s="144">
        <v>1.0782067E-7</v>
      </c>
      <c r="CB44" s="144">
        <v>1.5532689000000001E-6</v>
      </c>
      <c r="CC44" s="144">
        <v>1.9168274000000001E-8</v>
      </c>
      <c r="CD44" s="144">
        <v>4.4545537999999999E-7</v>
      </c>
      <c r="CE44" s="144">
        <v>5.1631150999999995E-10</v>
      </c>
      <c r="CF44" s="144">
        <v>8.1048305999999997E-7</v>
      </c>
      <c r="CG44" s="144">
        <v>1.6440132999999999E-5</v>
      </c>
      <c r="CH44" s="144">
        <v>7.8206756999999999E-8</v>
      </c>
      <c r="CI44" s="144">
        <v>7.3686253000000002E-9</v>
      </c>
      <c r="CJ44" s="137"/>
      <c r="CK44" s="138"/>
      <c r="CL44" s="89" t="s">
        <v>1078</v>
      </c>
      <c r="CM44" s="151"/>
      <c r="CN44" s="110"/>
      <c r="CP44" s="74"/>
      <c r="CQ44" s="299"/>
      <c r="CR44" s="299"/>
      <c r="CS44" s="74"/>
      <c r="CT44" s="74"/>
      <c r="CU44" s="74"/>
      <c r="CV44" s="74"/>
      <c r="CW44" s="74"/>
      <c r="CX44" s="74"/>
      <c r="CY44" s="74"/>
      <c r="CZ44" s="74"/>
      <c r="DA44" s="74"/>
      <c r="DB44" s="74"/>
    </row>
    <row r="45" spans="1:106" ht="14.5" customHeight="1">
      <c r="A45" s="74" t="s">
        <v>1079</v>
      </c>
      <c r="B45" s="129" t="s">
        <v>955</v>
      </c>
      <c r="C45" s="130" t="str">
        <f t="shared" si="16"/>
        <v>A.010.08.116</v>
      </c>
      <c r="D45" s="131" t="s">
        <v>1031</v>
      </c>
      <c r="E45" s="129" t="s">
        <v>957</v>
      </c>
      <c r="F45" s="132" t="s">
        <v>1081</v>
      </c>
      <c r="G45" s="132">
        <f t="shared" si="17"/>
        <v>0.32969102607049994</v>
      </c>
      <c r="H45" s="348">
        <f t="shared" si="0"/>
        <v>0.32969102607049994</v>
      </c>
      <c r="I45" s="74"/>
      <c r="J45" s="132">
        <f t="shared" si="18"/>
        <v>4.8497324410000001E-2</v>
      </c>
      <c r="K45" s="132">
        <f t="shared" si="19"/>
        <v>9.6942845E-2</v>
      </c>
      <c r="L45" s="300">
        <f t="shared" si="20"/>
        <v>1.0015266605000002E-3</v>
      </c>
      <c r="M45" s="132">
        <v>0.18324932999999999</v>
      </c>
      <c r="N45" s="132">
        <v>6.5195032E-2</v>
      </c>
      <c r="O45" s="132">
        <v>1.8268214000000001E-2</v>
      </c>
      <c r="P45" s="132">
        <v>9.0315918000000005E-3</v>
      </c>
      <c r="Q45" s="132">
        <v>5.5064310999999996E-4</v>
      </c>
      <c r="R45" s="132">
        <v>9.6822035000000001E-3</v>
      </c>
      <c r="S45" s="132">
        <v>2.9232886E-2</v>
      </c>
      <c r="T45" s="132">
        <v>1.3479599E-2</v>
      </c>
      <c r="U45" s="132">
        <v>1.3495196E-4</v>
      </c>
      <c r="V45" s="132">
        <v>0</v>
      </c>
      <c r="W45" s="132">
        <v>8.6372038E-4</v>
      </c>
      <c r="X45" s="304">
        <v>2.8543205000000002E-6</v>
      </c>
      <c r="Y45" s="132">
        <v>0</v>
      </c>
      <c r="Z45" s="132">
        <v>0</v>
      </c>
      <c r="AA45" s="74"/>
      <c r="AB45" s="301">
        <f t="shared" si="21"/>
        <v>1.3778145112781954</v>
      </c>
      <c r="AC45" s="338">
        <f t="shared" si="22"/>
        <v>1.3778145112781954</v>
      </c>
      <c r="AD45" s="74"/>
      <c r="AE45" s="136">
        <v>10.294644999999999</v>
      </c>
      <c r="AF45" s="136">
        <v>10.153741</v>
      </c>
      <c r="AG45" s="136">
        <v>0.11709875</v>
      </c>
      <c r="AH45" s="136">
        <v>0</v>
      </c>
      <c r="AI45" s="136">
        <v>0</v>
      </c>
      <c r="AJ45" s="136">
        <v>1.1723787E-3</v>
      </c>
      <c r="AK45" s="136">
        <v>2.2633092E-2</v>
      </c>
      <c r="AL45" s="74"/>
      <c r="AM45" s="133">
        <v>2.9199412000000001E-2</v>
      </c>
      <c r="AN45" s="340">
        <f t="shared" si="23"/>
        <v>2.9199412000000001E-2</v>
      </c>
      <c r="AP45" s="133">
        <v>2.7458505000000001E-2</v>
      </c>
      <c r="AQ45" s="133">
        <v>1.2315989000000001E-3</v>
      </c>
      <c r="AR45" s="133">
        <v>5.0930772999999998E-4</v>
      </c>
      <c r="AS45" s="134">
        <f t="shared" si="24"/>
        <v>1.6461933099466999E-6</v>
      </c>
      <c r="AT45" s="135">
        <f t="shared" si="25"/>
        <v>4.5547296825751608E-9</v>
      </c>
      <c r="AU45" s="135">
        <f t="shared" si="26"/>
        <v>7.1331615539100002E-2</v>
      </c>
      <c r="AV45" s="302">
        <v>1.2890681E-6</v>
      </c>
      <c r="AW45" s="302">
        <v>3.8898179000000003E-9</v>
      </c>
      <c r="AX45" s="302">
        <v>1.0625851E-13</v>
      </c>
      <c r="AY45" s="302">
        <v>4.6016748000000003E-11</v>
      </c>
      <c r="AZ45" s="302">
        <v>5.9777986999999999E-12</v>
      </c>
      <c r="BA45" s="302">
        <v>1.3439344000000001E-9</v>
      </c>
      <c r="BB45" s="302">
        <v>1.8847354E-7</v>
      </c>
      <c r="BC45" s="302">
        <v>2.6217371000000002E-10</v>
      </c>
      <c r="BD45" s="302">
        <v>3.5820086000000002E-10</v>
      </c>
      <c r="BE45" s="302">
        <v>6.7105207000000002E-14</v>
      </c>
      <c r="BF45" s="302">
        <v>3.4421716000000002E-16</v>
      </c>
      <c r="BG45" s="302">
        <v>4.0659327999999998E-11</v>
      </c>
      <c r="BH45" s="302">
        <v>2.3892871E-14</v>
      </c>
      <c r="BI45" s="302">
        <v>1.3645307E-13</v>
      </c>
      <c r="BJ45" s="302">
        <v>1.6021820999999999E-8</v>
      </c>
      <c r="BK45" s="302">
        <v>1.5123391999999999E-7</v>
      </c>
      <c r="BL45" s="302">
        <v>3.5438306999999999E-12</v>
      </c>
      <c r="BM45" s="302">
        <v>6.3505391000000004E-6</v>
      </c>
      <c r="BN45" s="303">
        <v>7.1325264999999999E-2</v>
      </c>
      <c r="BO45" s="303">
        <v>0</v>
      </c>
      <c r="BP45" s="303">
        <v>0</v>
      </c>
      <c r="BQ45" s="303">
        <v>0</v>
      </c>
      <c r="BR45" s="74"/>
      <c r="BS45" s="144">
        <v>9.9484274000000001E-5</v>
      </c>
      <c r="BT45" s="144">
        <v>2.9536925000000001E-6</v>
      </c>
      <c r="BU45" s="144">
        <v>3.8417124999999997E-5</v>
      </c>
      <c r="BV45" s="144">
        <v>1.5791833E-6</v>
      </c>
      <c r="BW45" s="144">
        <v>2.9188107000000002E-6</v>
      </c>
      <c r="BX45" s="144">
        <v>4.2100993999999998E-7</v>
      </c>
      <c r="BY45" s="144">
        <v>8.6085699000000002E-11</v>
      </c>
      <c r="BZ45" s="144">
        <v>2.2810395999999999E-6</v>
      </c>
      <c r="CA45" s="144">
        <v>1.2992834999999999E-5</v>
      </c>
      <c r="CB45" s="144">
        <v>1.9343571E-5</v>
      </c>
      <c r="CC45" s="144">
        <v>4.4930666999999997E-8</v>
      </c>
      <c r="CD45" s="144">
        <v>2.5762798000000001E-9</v>
      </c>
      <c r="CE45" s="144">
        <v>7.9311131999999995E-10</v>
      </c>
      <c r="CF45" s="144">
        <v>6.6315203000000003E-6</v>
      </c>
      <c r="CG45" s="144">
        <v>1.1865664E-5</v>
      </c>
      <c r="CH45" s="144">
        <v>3.1436315000000002E-8</v>
      </c>
      <c r="CI45" s="136">
        <v>0</v>
      </c>
      <c r="CJ45" s="137"/>
      <c r="CK45" s="138"/>
      <c r="CL45" s="74" t="s">
        <v>1082</v>
      </c>
      <c r="CM45" s="110"/>
      <c r="CN45" s="110"/>
      <c r="CP45" s="74"/>
      <c r="CQ45" s="299"/>
      <c r="CR45" s="299"/>
      <c r="CS45" s="74"/>
      <c r="CT45" s="74"/>
      <c r="CU45" s="74"/>
      <c r="CV45" s="74"/>
      <c r="CW45" s="74"/>
      <c r="CX45" s="74"/>
      <c r="CY45" s="74"/>
      <c r="CZ45" s="74"/>
      <c r="DA45" s="74"/>
      <c r="DB45" s="74"/>
    </row>
    <row r="46" spans="1:106" ht="14.5" customHeight="1">
      <c r="B46" s="129" t="s">
        <v>1083</v>
      </c>
      <c r="C46" s="127" t="s">
        <v>1084</v>
      </c>
      <c r="D46" s="131"/>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124"/>
      <c r="CK46" s="143"/>
      <c r="CL46" s="89"/>
      <c r="CP46" s="74"/>
      <c r="CQ46" s="299"/>
      <c r="CR46" s="299"/>
      <c r="CS46" s="74"/>
      <c r="CT46" s="74"/>
      <c r="CU46" s="74"/>
      <c r="CV46" s="74"/>
      <c r="CW46" s="74"/>
      <c r="CX46" s="74"/>
      <c r="CY46" s="74"/>
      <c r="CZ46" s="74"/>
      <c r="DA46" s="74"/>
      <c r="DB46" s="74"/>
    </row>
    <row r="47" spans="1:106" ht="14.5" customHeight="1">
      <c r="B47" s="129" t="s">
        <v>1083</v>
      </c>
      <c r="C47" s="127" t="s">
        <v>26</v>
      </c>
      <c r="D47" s="127" t="s">
        <v>1085</v>
      </c>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124"/>
      <c r="CK47" s="152"/>
      <c r="CL47" s="89"/>
    </row>
    <row r="48" spans="1:106" ht="14.5" customHeight="1">
      <c r="A48" s="74" t="s">
        <v>1086</v>
      </c>
      <c r="B48" s="129" t="s">
        <v>1083</v>
      </c>
      <c r="C48" s="130" t="str">
        <f t="shared" ref="C48:C60" si="27">MID(A48,1,12)</f>
        <v>A.020.01.101</v>
      </c>
      <c r="D48" s="131" t="s">
        <v>1085</v>
      </c>
      <c r="E48" s="129" t="s">
        <v>957</v>
      </c>
      <c r="F48" s="132" t="s">
        <v>1087</v>
      </c>
      <c r="G48" s="132">
        <f t="shared" ref="G48:G60" si="28">J48+K48+L48+M48</f>
        <v>1.1491488755744101</v>
      </c>
      <c r="H48" s="348">
        <f t="shared" ref="H48:H60" si="29">G48</f>
        <v>1.1491488755744101</v>
      </c>
      <c r="I48" s="74"/>
      <c r="J48" s="132">
        <f t="shared" ref="J48:J60" si="30">P48+Q48+R48+S48</f>
        <v>3.2883952100000002E-2</v>
      </c>
      <c r="K48" s="132">
        <f t="shared" ref="K48:K60" si="31">N48+O48+T48</f>
        <v>0.14199616410000002</v>
      </c>
      <c r="L48" s="300">
        <f t="shared" ref="L48:L60" si="32">U48+IF(V48="x",0,V48)+IF(W48="x",0,W48)+IF(X48="x",0,X48)+Y48+Z48</f>
        <v>0.49581503937441002</v>
      </c>
      <c r="M48" s="132">
        <v>0.47845372000000003</v>
      </c>
      <c r="N48" s="132">
        <v>0.11518269</v>
      </c>
      <c r="O48" s="132">
        <v>2.5593092000000001E-2</v>
      </c>
      <c r="P48" s="132">
        <v>2.1505547999999999E-2</v>
      </c>
      <c r="Q48" s="132">
        <v>2.5677352999999999E-3</v>
      </c>
      <c r="R48" s="132">
        <v>4.1240212000000004E-3</v>
      </c>
      <c r="S48" s="132">
        <v>4.6866475999999997E-3</v>
      </c>
      <c r="T48" s="132">
        <v>1.2203820999999999E-3</v>
      </c>
      <c r="U48" s="132">
        <v>0.41306670000000001</v>
      </c>
      <c r="V48" s="132">
        <v>2.4813557E-3</v>
      </c>
      <c r="W48" s="132">
        <v>8.0254972999999993E-2</v>
      </c>
      <c r="X48" s="304">
        <v>1.1842802999999999E-5</v>
      </c>
      <c r="Y48" s="304">
        <v>1.6787141000000001E-7</v>
      </c>
      <c r="Z48" s="132">
        <v>0</v>
      </c>
      <c r="AA48" s="74"/>
      <c r="AB48" s="301">
        <f t="shared" ref="AB48:AB60" si="33">M48/0.133</f>
        <v>3.5973963909774436</v>
      </c>
      <c r="AC48" s="338">
        <f t="shared" ref="AC48:AC60" si="34">AB48</f>
        <v>3.5973963909774436</v>
      </c>
      <c r="AD48" s="74"/>
      <c r="AE48" s="136">
        <v>62.352238999999997</v>
      </c>
      <c r="AF48" s="136">
        <v>44.019492999999997</v>
      </c>
      <c r="AG48" s="136">
        <v>10.879178</v>
      </c>
      <c r="AH48" s="136">
        <v>0</v>
      </c>
      <c r="AI48" s="136">
        <v>0.92745761000000004</v>
      </c>
      <c r="AJ48" s="136">
        <v>4.0643485000000004</v>
      </c>
      <c r="AK48" s="136">
        <v>2.4617621000000001</v>
      </c>
      <c r="AL48" s="74"/>
      <c r="AM48" s="133">
        <v>0.10073616000000001</v>
      </c>
      <c r="AN48" s="340">
        <f t="shared" ref="AN48:AN60" si="35">AM48</f>
        <v>0.10073616000000001</v>
      </c>
      <c r="AP48" s="133">
        <v>9.5772945999999998E-2</v>
      </c>
      <c r="AQ48" s="133">
        <v>3.5909416E-3</v>
      </c>
      <c r="AR48" s="133">
        <v>1.3722741E-3</v>
      </c>
      <c r="AS48" s="134">
        <f t="shared" ref="AS48:AS60" si="36">AV48+AY48+AZ48+BA48+BB48+BJ48+BK48+BO48</f>
        <v>5.7417833344301002E-6</v>
      </c>
      <c r="AT48" s="135">
        <f t="shared" ref="AT48:AT60" si="37">AW48+AX48+BC48+BD48+BE48+BF48+BG48+BH48+BI48+BL48+BP48+BQ48</f>
        <v>1.328010891677612E-8</v>
      </c>
      <c r="AU48" s="135">
        <f t="shared" ref="AU48:AU60" si="38">BM48+BN48</f>
        <v>0.19219525400000001</v>
      </c>
      <c r="AV48" s="302">
        <v>3.3468225000000002E-6</v>
      </c>
      <c r="AW48" s="302">
        <v>1.0098486E-8</v>
      </c>
      <c r="AX48" s="302">
        <v>2.7589143000000001E-13</v>
      </c>
      <c r="AY48" s="302">
        <v>3.2376203000000001E-11</v>
      </c>
      <c r="AZ48" s="302">
        <v>3.8736004000000002E-12</v>
      </c>
      <c r="BA48" s="302">
        <v>3.1977284000000002E-9</v>
      </c>
      <c r="BB48" s="302">
        <v>2.3744526999999998E-6</v>
      </c>
      <c r="BC48" s="302">
        <v>4.5440947999999999E-10</v>
      </c>
      <c r="BD48" s="302">
        <v>2.7050939999999998E-9</v>
      </c>
      <c r="BE48" s="302">
        <v>5.8679192999999996E-14</v>
      </c>
      <c r="BF48" s="302">
        <v>7.692096E-16</v>
      </c>
      <c r="BG48" s="302">
        <v>2.7431551999999999E-12</v>
      </c>
      <c r="BH48" s="302">
        <v>3.1156331000000001E-14</v>
      </c>
      <c r="BI48" s="302">
        <v>1.2938626999999999E-13</v>
      </c>
      <c r="BJ48" s="302">
        <v>1.5383481000000001E-8</v>
      </c>
      <c r="BK48" s="302">
        <v>1.8874204999999998E-9</v>
      </c>
      <c r="BL48" s="302">
        <v>1.8860606000000001E-11</v>
      </c>
      <c r="BM48" s="303">
        <v>1.5783404000000001E-2</v>
      </c>
      <c r="BN48" s="303">
        <v>0.17641185000000001</v>
      </c>
      <c r="BO48" s="302">
        <v>3.2547266999999999E-12</v>
      </c>
      <c r="BP48" s="302">
        <v>1.9792257000000001E-14</v>
      </c>
      <c r="BQ48" s="302">
        <v>8.8552023E-19</v>
      </c>
      <c r="BR48" s="74"/>
      <c r="BS48" s="136">
        <v>2.2401931000000001E-4</v>
      </c>
      <c r="BT48" s="144">
        <v>1.9700022000000001E-5</v>
      </c>
      <c r="BU48" s="136">
        <v>1.0030496000000001E-4</v>
      </c>
      <c r="BV48" s="144">
        <v>1.4309944000000001E-7</v>
      </c>
      <c r="BW48" s="144">
        <v>1.6985610999999999E-5</v>
      </c>
      <c r="BX48" s="144">
        <v>2.0646483E-6</v>
      </c>
      <c r="BY48" s="144">
        <v>3.8790478000000002E-10</v>
      </c>
      <c r="BZ48" s="144">
        <v>3.1391149E-6</v>
      </c>
      <c r="CA48" s="144">
        <v>5.5341460000000001E-6</v>
      </c>
      <c r="CB48" s="144">
        <v>3.101182E-6</v>
      </c>
      <c r="CC48" s="144">
        <v>2.9099526E-8</v>
      </c>
      <c r="CD48" s="144">
        <v>1.2466804E-8</v>
      </c>
      <c r="CE48" s="144">
        <v>5.1412373000000005E-10</v>
      </c>
      <c r="CF48" s="144">
        <v>5.2953599999999999E-6</v>
      </c>
      <c r="CG48" s="144">
        <v>6.6291496999999999E-5</v>
      </c>
      <c r="CH48" s="144">
        <v>1.4167389999999999E-6</v>
      </c>
      <c r="CI48" s="144">
        <v>4.6723972000000003E-10</v>
      </c>
      <c r="CJ48" s="153" t="s">
        <v>1088</v>
      </c>
      <c r="CK48" s="138"/>
      <c r="CL48" s="89" t="s">
        <v>1089</v>
      </c>
      <c r="CM48" s="110"/>
      <c r="CN48" s="110"/>
      <c r="CP48" s="74"/>
      <c r="CQ48" s="299"/>
      <c r="CR48" s="299"/>
      <c r="CS48" s="74"/>
      <c r="CT48" s="74"/>
      <c r="CU48" s="74"/>
      <c r="CV48" s="74"/>
      <c r="CW48" s="74"/>
      <c r="CX48" s="74"/>
      <c r="CY48" s="74"/>
      <c r="CZ48" s="74"/>
      <c r="DA48" s="74"/>
      <c r="DB48" s="74"/>
    </row>
    <row r="49" spans="1:106" ht="14.5" customHeight="1" thickBot="1">
      <c r="A49" s="74" t="s">
        <v>1090</v>
      </c>
      <c r="B49" s="129" t="s">
        <v>1083</v>
      </c>
      <c r="C49" s="130" t="str">
        <f t="shared" si="27"/>
        <v>A.020.01.102</v>
      </c>
      <c r="D49" s="131" t="s">
        <v>1085</v>
      </c>
      <c r="E49" s="129" t="s">
        <v>957</v>
      </c>
      <c r="F49" s="132" t="s">
        <v>1091</v>
      </c>
      <c r="G49" s="132">
        <f t="shared" si="28"/>
        <v>1.4315484229582602</v>
      </c>
      <c r="H49" s="348">
        <f t="shared" si="29"/>
        <v>1.4315484229582602</v>
      </c>
      <c r="I49" s="74"/>
      <c r="J49" s="132">
        <f t="shared" si="30"/>
        <v>4.0965075199999999E-2</v>
      </c>
      <c r="K49" s="132">
        <f t="shared" si="31"/>
        <v>0.17689125690000002</v>
      </c>
      <c r="L49" s="300">
        <f t="shared" si="32"/>
        <v>0.61765995085826009</v>
      </c>
      <c r="M49" s="132">
        <v>0.59603214000000004</v>
      </c>
      <c r="N49" s="132">
        <v>0.14348846000000001</v>
      </c>
      <c r="O49" s="132">
        <v>3.1882510000000003E-2</v>
      </c>
      <c r="P49" s="132">
        <v>2.6790465999999999E-2</v>
      </c>
      <c r="Q49" s="132">
        <v>3.1987477999999999E-3</v>
      </c>
      <c r="R49" s="132">
        <v>5.1374856999999996E-3</v>
      </c>
      <c r="S49" s="132">
        <v>5.8383756999999996E-3</v>
      </c>
      <c r="T49" s="132">
        <v>1.5202868999999999E-3</v>
      </c>
      <c r="U49" s="132">
        <v>0.51457648</v>
      </c>
      <c r="V49" s="132">
        <v>3.0911405999999998E-3</v>
      </c>
      <c r="W49" s="132">
        <v>9.9977367999999997E-2</v>
      </c>
      <c r="X49" s="304">
        <v>1.4753133E-5</v>
      </c>
      <c r="Y49" s="304">
        <v>2.0912526E-7</v>
      </c>
      <c r="Z49" s="132">
        <v>0</v>
      </c>
      <c r="AA49" s="74"/>
      <c r="AB49" s="301">
        <f t="shared" si="33"/>
        <v>4.4814446616541357</v>
      </c>
      <c r="AC49" s="338">
        <f t="shared" si="34"/>
        <v>4.4814446616541357</v>
      </c>
      <c r="AD49" s="74"/>
      <c r="AE49" s="136">
        <v>77.675095999999996</v>
      </c>
      <c r="AF49" s="136">
        <v>54.837138000000003</v>
      </c>
      <c r="AG49" s="136">
        <v>13.5527</v>
      </c>
      <c r="AH49" s="136">
        <v>0</v>
      </c>
      <c r="AI49" s="136">
        <v>1.1553772</v>
      </c>
      <c r="AJ49" s="136">
        <v>5.0631487000000002</v>
      </c>
      <c r="AK49" s="136">
        <v>3.066732</v>
      </c>
      <c r="AL49" s="74"/>
      <c r="AM49" s="133">
        <v>0.12549173999999999</v>
      </c>
      <c r="AN49" s="340">
        <f t="shared" si="35"/>
        <v>0.12549173999999999</v>
      </c>
      <c r="AP49" s="133">
        <v>0.11930883</v>
      </c>
      <c r="AQ49" s="133">
        <v>4.4734036000000001E-3</v>
      </c>
      <c r="AR49" s="133">
        <v>1.7095058999999999E-3</v>
      </c>
      <c r="AS49" s="134">
        <f t="shared" si="36"/>
        <v>7.1528075399379008E-6</v>
      </c>
      <c r="AT49" s="135">
        <f t="shared" si="37"/>
        <v>1.6543652224637456E-8</v>
      </c>
      <c r="AU49" s="135">
        <f t="shared" si="38"/>
        <v>0.23942659299999999</v>
      </c>
      <c r="AV49" s="302">
        <v>4.1692930000000001E-6</v>
      </c>
      <c r="AW49" s="302">
        <v>1.2580155999999999E-8</v>
      </c>
      <c r="AX49" s="302">
        <v>3.4369082999999999E-13</v>
      </c>
      <c r="AY49" s="302">
        <v>4.0332548000000002E-11</v>
      </c>
      <c r="AZ49" s="302">
        <v>4.8255249000000002E-12</v>
      </c>
      <c r="BA49" s="302">
        <v>3.9835594999999997E-9</v>
      </c>
      <c r="BB49" s="302">
        <v>2.9579665999999999E-6</v>
      </c>
      <c r="BC49" s="302">
        <v>5.6607911000000004E-10</v>
      </c>
      <c r="BD49" s="302">
        <v>3.3698619E-9</v>
      </c>
      <c r="BE49" s="302">
        <v>7.3099410000000004E-14</v>
      </c>
      <c r="BF49" s="302">
        <v>9.5824031999999991E-16</v>
      </c>
      <c r="BG49" s="302">
        <v>3.4172765000000002E-12</v>
      </c>
      <c r="BH49" s="302">
        <v>3.8812896000000003E-14</v>
      </c>
      <c r="BI49" s="302">
        <v>1.6118252E-13</v>
      </c>
      <c r="BJ49" s="302">
        <v>1.916392E-8</v>
      </c>
      <c r="BK49" s="302">
        <v>2.3512477999999998E-9</v>
      </c>
      <c r="BL49" s="302">
        <v>2.3495536999999999E-11</v>
      </c>
      <c r="BM49" s="303">
        <v>1.9662123E-2</v>
      </c>
      <c r="BN49" s="303">
        <v>0.21976446999999999</v>
      </c>
      <c r="BO49" s="302">
        <v>4.0545650000000001E-12</v>
      </c>
      <c r="BP49" s="302">
        <v>2.4656138E-14</v>
      </c>
      <c r="BQ49" s="302">
        <v>1.1031339000000001E-18</v>
      </c>
      <c r="BR49" s="74"/>
      <c r="BS49" s="136">
        <v>2.7907132000000001E-4</v>
      </c>
      <c r="BT49" s="144">
        <v>2.4541237999999999E-5</v>
      </c>
      <c r="BU49" s="136">
        <v>1.2495457000000001E-4</v>
      </c>
      <c r="BV49" s="144">
        <v>1.7826564999999999E-7</v>
      </c>
      <c r="BW49" s="144">
        <v>2.1159767999999999E-5</v>
      </c>
      <c r="BX49" s="144">
        <v>2.5720287E-6</v>
      </c>
      <c r="BY49" s="144">
        <v>4.8323110000000004E-10</v>
      </c>
      <c r="BZ49" s="144">
        <v>3.910542E-6</v>
      </c>
      <c r="CA49" s="144">
        <v>6.8941441000000001E-6</v>
      </c>
      <c r="CB49" s="144">
        <v>3.8632872000000001E-6</v>
      </c>
      <c r="CC49" s="144">
        <v>3.6250638000000002E-8</v>
      </c>
      <c r="CD49" s="144">
        <v>1.5530480000000002E-8</v>
      </c>
      <c r="CE49" s="144">
        <v>6.4046793999999999E-10</v>
      </c>
      <c r="CF49" s="144">
        <v>6.5966772000000002E-6</v>
      </c>
      <c r="CG49" s="144">
        <v>8.2582413000000006E-5</v>
      </c>
      <c r="CH49" s="144">
        <v>1.7648979E-6</v>
      </c>
      <c r="CI49" s="144">
        <v>5.8206234000000004E-10</v>
      </c>
      <c r="CJ49" s="153" t="s">
        <v>1092</v>
      </c>
      <c r="CK49" s="138"/>
      <c r="CL49" s="89" t="s">
        <v>1089</v>
      </c>
      <c r="CM49" s="110"/>
      <c r="CN49" s="110"/>
      <c r="CP49" s="74"/>
      <c r="CQ49" s="299"/>
      <c r="CR49" s="299"/>
      <c r="CS49" s="74"/>
      <c r="CT49" s="74"/>
      <c r="CU49" s="74"/>
      <c r="CV49" s="74"/>
      <c r="CW49" s="74"/>
      <c r="CX49" s="74"/>
      <c r="CY49" s="74"/>
      <c r="CZ49" s="74"/>
      <c r="DA49" s="74"/>
      <c r="DB49" s="74"/>
    </row>
    <row r="50" spans="1:106" ht="14.5" customHeight="1" thickBot="1">
      <c r="A50" s="74" t="s">
        <v>1093</v>
      </c>
      <c r="B50" s="129" t="s">
        <v>1083</v>
      </c>
      <c r="C50" s="130" t="str">
        <f t="shared" si="27"/>
        <v>A.020.01.103</v>
      </c>
      <c r="D50" s="131" t="s">
        <v>1085</v>
      </c>
      <c r="E50" s="129" t="s">
        <v>957</v>
      </c>
      <c r="F50" s="132" t="s">
        <v>1094</v>
      </c>
      <c r="G50" s="132">
        <f t="shared" si="28"/>
        <v>1.477687694886</v>
      </c>
      <c r="H50" s="348">
        <f t="shared" si="29"/>
        <v>1.477687694886</v>
      </c>
      <c r="I50" s="74"/>
      <c r="J50" s="132">
        <f t="shared" si="30"/>
        <v>0.12338674391</v>
      </c>
      <c r="K50" s="132">
        <f t="shared" si="31"/>
        <v>0.259681316976</v>
      </c>
      <c r="L50" s="300">
        <f t="shared" si="32"/>
        <v>0.12852949399999999</v>
      </c>
      <c r="M50" s="132">
        <v>0.96609014000000004</v>
      </c>
      <c r="N50" s="132">
        <v>0.16168927999999999</v>
      </c>
      <c r="O50" s="132">
        <v>9.7981233000000001E-2</v>
      </c>
      <c r="P50" s="132">
        <v>8.2317730000000006E-2</v>
      </c>
      <c r="Q50" s="132">
        <v>4.0946191E-2</v>
      </c>
      <c r="R50" s="132">
        <v>0</v>
      </c>
      <c r="S50" s="132">
        <v>1.2282290999999999E-4</v>
      </c>
      <c r="T50" s="304">
        <v>1.0803976E-5</v>
      </c>
      <c r="U50" s="132">
        <v>5.7124289000000002E-2</v>
      </c>
      <c r="V50" s="132">
        <v>0</v>
      </c>
      <c r="W50" s="132">
        <v>7.1405204999999999E-2</v>
      </c>
      <c r="X50" s="132">
        <v>0</v>
      </c>
      <c r="Y50" s="132">
        <v>0</v>
      </c>
      <c r="Z50" s="132">
        <v>0</v>
      </c>
      <c r="AA50" s="74"/>
      <c r="AB50" s="301">
        <f t="shared" si="33"/>
        <v>7.2638356390977439</v>
      </c>
      <c r="AC50" s="338">
        <f t="shared" si="34"/>
        <v>7.2638356390977439</v>
      </c>
      <c r="AD50" s="74"/>
      <c r="AE50" s="136">
        <v>47.623536999999999</v>
      </c>
      <c r="AF50" s="136">
        <v>31.279655000000002</v>
      </c>
      <c r="AG50" s="136">
        <v>9.6795153000000003</v>
      </c>
      <c r="AH50" s="136">
        <v>0</v>
      </c>
      <c r="AI50" s="136">
        <v>0.83095470000000005</v>
      </c>
      <c r="AJ50" s="136">
        <v>3.6409311999999998</v>
      </c>
      <c r="AK50" s="136">
        <v>2.1924806999999999</v>
      </c>
      <c r="AL50" s="74"/>
      <c r="AM50" s="133">
        <v>0.18685011000000001</v>
      </c>
      <c r="AN50" s="340">
        <f t="shared" si="35"/>
        <v>0.18685011000000001</v>
      </c>
      <c r="AP50" s="133">
        <v>0.17880609</v>
      </c>
      <c r="AQ50" s="133">
        <v>7.2280151000000004E-3</v>
      </c>
      <c r="AR50" s="133">
        <v>8.1601050999999996E-4</v>
      </c>
      <c r="AS50" s="134">
        <f t="shared" si="36"/>
        <v>1.07197893294E-5</v>
      </c>
      <c r="AT50" s="135">
        <f t="shared" si="37"/>
        <v>2.673082520172E-8</v>
      </c>
      <c r="AU50" s="135">
        <f t="shared" si="38"/>
        <v>0.11428718810000001</v>
      </c>
      <c r="AV50" s="302">
        <v>6.8094934000000004E-6</v>
      </c>
      <c r="AW50" s="302">
        <v>2.0548395E-8</v>
      </c>
      <c r="AX50" s="302">
        <v>5.6130171999999998E-13</v>
      </c>
      <c r="AY50" s="302">
        <v>3.6447439999999999E-10</v>
      </c>
      <c r="AZ50" s="303">
        <v>0</v>
      </c>
      <c r="BA50" s="302">
        <v>1.2240055E-8</v>
      </c>
      <c r="BB50" s="302">
        <v>3.8976914000000001E-6</v>
      </c>
      <c r="BC50" s="302">
        <v>1.7351286E-9</v>
      </c>
      <c r="BD50" s="302">
        <v>4.4467403E-9</v>
      </c>
      <c r="BE50" s="303">
        <v>0</v>
      </c>
      <c r="BF50" s="303">
        <v>0</v>
      </c>
      <c r="BG50" s="303">
        <v>0</v>
      </c>
      <c r="BH50" s="303">
        <v>0</v>
      </c>
      <c r="BI50" s="303">
        <v>0</v>
      </c>
      <c r="BJ50" s="303">
        <v>0</v>
      </c>
      <c r="BK50" s="303">
        <v>0</v>
      </c>
      <c r="BL50" s="303">
        <v>0</v>
      </c>
      <c r="BM50" s="303">
        <v>3.7857480999999998E-3</v>
      </c>
      <c r="BN50" s="303">
        <v>0.11050144000000001</v>
      </c>
      <c r="BO50" s="303">
        <v>0</v>
      </c>
      <c r="BP50" s="303">
        <v>0</v>
      </c>
      <c r="BQ50" s="303">
        <v>0</v>
      </c>
      <c r="BR50" s="74"/>
      <c r="BS50" s="136">
        <v>1.093817E-3</v>
      </c>
      <c r="BT50" s="144">
        <v>3.4686932000000002E-5</v>
      </c>
      <c r="BU50" s="136">
        <v>2.0253501000000001E-4</v>
      </c>
      <c r="BV50" s="144">
        <v>1.2655430000000001E-9</v>
      </c>
      <c r="BW50" s="144">
        <v>5.9620263999999997E-5</v>
      </c>
      <c r="BX50" s="144">
        <v>7.9239835000000006E-6</v>
      </c>
      <c r="BY50" s="136">
        <v>0</v>
      </c>
      <c r="BZ50" s="144">
        <v>1.2026902E-5</v>
      </c>
      <c r="CA50" s="136">
        <v>0</v>
      </c>
      <c r="CB50" s="144">
        <v>8.1272635000000002E-8</v>
      </c>
      <c r="CC50" s="136">
        <v>0</v>
      </c>
      <c r="CD50" s="136">
        <v>0</v>
      </c>
      <c r="CE50" s="136">
        <v>0</v>
      </c>
      <c r="CF50" s="144">
        <v>1.7404391000000001E-5</v>
      </c>
      <c r="CG50" s="144">
        <v>4.9748686999999998E-5</v>
      </c>
      <c r="CH50" s="136">
        <v>7.0978828000000001E-4</v>
      </c>
      <c r="CI50" s="136">
        <v>0</v>
      </c>
      <c r="CJ50" s="154" t="s">
        <v>1095</v>
      </c>
      <c r="CK50" s="138"/>
      <c r="CL50" s="110" t="s">
        <v>1096</v>
      </c>
      <c r="CM50" s="110"/>
      <c r="CN50" s="110"/>
      <c r="CP50" s="74"/>
      <c r="CQ50" s="299"/>
      <c r="CR50" s="299"/>
      <c r="CS50" s="74"/>
      <c r="CT50" s="74"/>
      <c r="CU50" s="74"/>
      <c r="CV50" s="74"/>
      <c r="CW50" s="74"/>
      <c r="CX50" s="74"/>
      <c r="CY50" s="74"/>
      <c r="CZ50" s="74"/>
      <c r="DA50" s="74"/>
      <c r="DB50" s="74"/>
    </row>
    <row r="51" spans="1:106" ht="14.5" customHeight="1">
      <c r="A51" s="74" t="s">
        <v>1097</v>
      </c>
      <c r="B51" s="129" t="s">
        <v>1083</v>
      </c>
      <c r="C51" s="130" t="str">
        <f t="shared" si="27"/>
        <v>A.020.01.104</v>
      </c>
      <c r="D51" s="131" t="s">
        <v>1085</v>
      </c>
      <c r="E51" s="129" t="s">
        <v>957</v>
      </c>
      <c r="F51" s="132" t="s">
        <v>1098</v>
      </c>
      <c r="G51" s="132">
        <f t="shared" si="28"/>
        <v>1152.0184556995998</v>
      </c>
      <c r="H51" s="348">
        <f t="shared" si="29"/>
        <v>1152.0184556995998</v>
      </c>
      <c r="I51" s="74"/>
      <c r="J51" s="132">
        <f t="shared" si="30"/>
        <v>9.5545671290000005</v>
      </c>
      <c r="K51" s="132">
        <f t="shared" si="31"/>
        <v>33.361273599999997</v>
      </c>
      <c r="L51" s="300">
        <f t="shared" si="32"/>
        <v>997.02395497060002</v>
      </c>
      <c r="M51" s="132">
        <v>112.07866</v>
      </c>
      <c r="N51" s="132">
        <v>23.621693</v>
      </c>
      <c r="O51" s="132">
        <v>8.4202987999999994</v>
      </c>
      <c r="P51" s="132">
        <v>7.1159397999999996</v>
      </c>
      <c r="Q51" s="132">
        <v>2.2094695999999998</v>
      </c>
      <c r="R51" s="132">
        <v>7.0596749E-2</v>
      </c>
      <c r="S51" s="132">
        <v>0.15856097999999999</v>
      </c>
      <c r="T51" s="132">
        <v>1.3192817999999999</v>
      </c>
      <c r="U51" s="132">
        <v>996.43940999999995</v>
      </c>
      <c r="V51" s="132">
        <v>0</v>
      </c>
      <c r="W51" s="132">
        <v>0.58222618000000004</v>
      </c>
      <c r="X51" s="132">
        <v>2.3187906E-3</v>
      </c>
      <c r="Y51" s="132">
        <v>0</v>
      </c>
      <c r="Z51" s="132">
        <v>0</v>
      </c>
      <c r="AA51" s="74"/>
      <c r="AB51" s="301">
        <f t="shared" si="33"/>
        <v>842.69669172932322</v>
      </c>
      <c r="AC51" s="338">
        <f t="shared" si="34"/>
        <v>842.69669172932322</v>
      </c>
      <c r="AD51" s="74"/>
      <c r="AE51" s="136">
        <v>10577.029</v>
      </c>
      <c r="AF51" s="136">
        <v>10480.457</v>
      </c>
      <c r="AG51" s="136">
        <v>78.935219000000004</v>
      </c>
      <c r="AH51" s="136">
        <v>0</v>
      </c>
      <c r="AI51" s="136">
        <v>0</v>
      </c>
      <c r="AJ51" s="136">
        <v>0.83358893000000001</v>
      </c>
      <c r="AK51" s="136">
        <v>16.803414</v>
      </c>
      <c r="AL51" s="74"/>
      <c r="AM51" s="133">
        <v>24.237442000000001</v>
      </c>
      <c r="AN51" s="340">
        <f t="shared" si="35"/>
        <v>24.237442000000001</v>
      </c>
      <c r="AP51" s="133">
        <v>22.259836</v>
      </c>
      <c r="AQ51" s="133">
        <v>0.84658891000000003</v>
      </c>
      <c r="AR51" s="133">
        <v>1.1310165000000001</v>
      </c>
      <c r="AS51" s="134">
        <f t="shared" si="36"/>
        <v>1.3345225603433996E-3</v>
      </c>
      <c r="AT51" s="135">
        <f t="shared" si="37"/>
        <v>3.1308761593852996E-6</v>
      </c>
      <c r="AU51" s="135">
        <f t="shared" si="38"/>
        <v>158.40567399999998</v>
      </c>
      <c r="AV51" s="303">
        <v>7.9003156999999996E-4</v>
      </c>
      <c r="AW51" s="302">
        <v>2.3839994999999998E-6</v>
      </c>
      <c r="AX51" s="302">
        <v>6.5121619999999995E-11</v>
      </c>
      <c r="AY51" s="302">
        <v>6.5048968000000005E-8</v>
      </c>
      <c r="AZ51" s="302">
        <v>4.0371753999999997E-9</v>
      </c>
      <c r="BA51" s="302">
        <v>1.0581068999999999E-6</v>
      </c>
      <c r="BB51" s="303">
        <v>5.3906764999999996E-4</v>
      </c>
      <c r="BC51" s="302">
        <v>1.5197740000000001E-7</v>
      </c>
      <c r="BD51" s="302">
        <v>5.8793631999999995E-7</v>
      </c>
      <c r="BE51" s="302">
        <v>1.3239079E-10</v>
      </c>
      <c r="BF51" s="302">
        <v>1.5811073E-12</v>
      </c>
      <c r="BG51" s="302">
        <v>3.6284268999999999E-9</v>
      </c>
      <c r="BH51" s="302">
        <v>2.6138274999999999E-11</v>
      </c>
      <c r="BI51" s="302">
        <v>6.1295793000000005E-11</v>
      </c>
      <c r="BJ51" s="302">
        <v>1.1952407000000001E-6</v>
      </c>
      <c r="BK51" s="302">
        <v>3.1009066E-6</v>
      </c>
      <c r="BL51" s="302">
        <v>3.0479849E-9</v>
      </c>
      <c r="BM51" s="303">
        <v>73.405795999999995</v>
      </c>
      <c r="BN51" s="303">
        <v>84.999877999999995</v>
      </c>
      <c r="BO51" s="303">
        <v>0</v>
      </c>
      <c r="BP51" s="303">
        <v>0</v>
      </c>
      <c r="BQ51" s="303">
        <v>0</v>
      </c>
      <c r="BR51" s="74"/>
      <c r="BS51" s="136">
        <v>4.9301149000000002E-2</v>
      </c>
      <c r="BT51" s="136">
        <v>4.3959654000000001E-3</v>
      </c>
      <c r="BU51" s="136">
        <v>2.3496619999999999E-2</v>
      </c>
      <c r="BV51" s="136">
        <v>1.5469253E-4</v>
      </c>
      <c r="BW51" s="136">
        <v>5.0949335999999996E-3</v>
      </c>
      <c r="BX51" s="136">
        <v>6.7532929000000005E-4</v>
      </c>
      <c r="BY51" s="144">
        <v>1.5288169E-6</v>
      </c>
      <c r="BZ51" s="136">
        <v>1.0269334E-3</v>
      </c>
      <c r="CA51" s="144">
        <v>9.4735866999999998E-5</v>
      </c>
      <c r="CB51" s="136">
        <v>1.0492072E-4</v>
      </c>
      <c r="CC51" s="144">
        <v>3.011676E-5</v>
      </c>
      <c r="CD51" s="144">
        <v>2.2145594E-6</v>
      </c>
      <c r="CE51" s="144">
        <v>5.1034043999999996E-7</v>
      </c>
      <c r="CF51" s="136">
        <v>1.7369808E-3</v>
      </c>
      <c r="CG51" s="136">
        <v>1.2453479999999999E-2</v>
      </c>
      <c r="CH51" s="144">
        <v>3.2186456000000001E-5</v>
      </c>
      <c r="CI51" s="136">
        <v>0</v>
      </c>
      <c r="CJ51" s="153" t="s">
        <v>1099</v>
      </c>
      <c r="CK51" s="138"/>
      <c r="CL51" s="110" t="s">
        <v>1100</v>
      </c>
      <c r="CM51" s="110"/>
      <c r="CN51" s="110"/>
      <c r="CP51" s="74"/>
      <c r="CQ51" s="299"/>
      <c r="CR51" s="299"/>
      <c r="CS51" s="74"/>
      <c r="CT51" s="74"/>
      <c r="CU51" s="74"/>
      <c r="CV51" s="74"/>
      <c r="CW51" s="74"/>
      <c r="CX51" s="74"/>
      <c r="CY51" s="74"/>
      <c r="CZ51" s="74"/>
      <c r="DA51" s="74"/>
      <c r="DB51" s="74"/>
    </row>
    <row r="52" spans="1:106" ht="14.5" customHeight="1">
      <c r="A52" s="74" t="s">
        <v>1101</v>
      </c>
      <c r="B52" s="129" t="s">
        <v>1083</v>
      </c>
      <c r="C52" s="130" t="str">
        <f t="shared" si="27"/>
        <v>A.020.01.105</v>
      </c>
      <c r="D52" s="131" t="s">
        <v>1085</v>
      </c>
      <c r="E52" s="129" t="s">
        <v>957</v>
      </c>
      <c r="F52" s="132" t="s">
        <v>1102</v>
      </c>
      <c r="G52" s="132">
        <f t="shared" si="28"/>
        <v>0.20628824064865747</v>
      </c>
      <c r="H52" s="348">
        <f t="shared" si="29"/>
        <v>0.20628824064865747</v>
      </c>
      <c r="I52" s="74"/>
      <c r="J52" s="132">
        <f t="shared" si="30"/>
        <v>0.19496028026339998</v>
      </c>
      <c r="K52" s="132">
        <f t="shared" si="31"/>
        <v>5.7996476199999999E-3</v>
      </c>
      <c r="L52" s="300">
        <f t="shared" si="32"/>
        <v>4.8797516525749999E-4</v>
      </c>
      <c r="M52" s="132">
        <v>5.0403376E-3</v>
      </c>
      <c r="N52" s="132">
        <v>3.8411981E-4</v>
      </c>
      <c r="O52" s="132">
        <v>5.3050011000000004E-4</v>
      </c>
      <c r="P52" s="132">
        <v>0.19191256000000001</v>
      </c>
      <c r="Q52" s="304">
        <v>7.0398348000000005E-5</v>
      </c>
      <c r="R52" s="304">
        <v>7.1912153999999998E-6</v>
      </c>
      <c r="S52" s="132">
        <v>2.9701306999999999E-3</v>
      </c>
      <c r="T52" s="132">
        <v>4.8850276999999999E-3</v>
      </c>
      <c r="U52" s="304">
        <v>2.7950639E-5</v>
      </c>
      <c r="V52" s="304">
        <v>3.4710826000000001E-6</v>
      </c>
      <c r="W52" s="132">
        <v>4.5622692000000002E-4</v>
      </c>
      <c r="X52" s="304">
        <v>3.2546587000000002E-7</v>
      </c>
      <c r="Y52" s="304">
        <v>1.0577875E-9</v>
      </c>
      <c r="Z52" s="132">
        <v>0</v>
      </c>
      <c r="AA52" s="74"/>
      <c r="AB52" s="301">
        <f t="shared" si="33"/>
        <v>3.7897275187969925E-2</v>
      </c>
      <c r="AC52" s="338">
        <f t="shared" si="34"/>
        <v>3.7897275187969925E-2</v>
      </c>
      <c r="AD52" s="74"/>
      <c r="AE52" s="136">
        <v>1.3698094000000001</v>
      </c>
      <c r="AF52" s="136">
        <v>1.2716088999999999</v>
      </c>
      <c r="AG52" s="136">
        <v>6.1846643999999999E-2</v>
      </c>
      <c r="AH52" s="136">
        <v>0</v>
      </c>
      <c r="AI52" s="136">
        <v>4.2076989999999996E-3</v>
      </c>
      <c r="AJ52" s="136">
        <v>1.8563897999999999E-2</v>
      </c>
      <c r="AK52" s="136">
        <v>1.3582194000000001E-2</v>
      </c>
      <c r="AL52" s="74"/>
      <c r="AM52" s="133">
        <v>3.2088063999999999E-3</v>
      </c>
      <c r="AN52" s="340">
        <f t="shared" si="35"/>
        <v>3.2088063999999999E-3</v>
      </c>
      <c r="AP52" s="133">
        <v>1.3261316999999999E-3</v>
      </c>
      <c r="AQ52" s="133">
        <v>1.8228328E-3</v>
      </c>
      <c r="AR52" s="145">
        <v>5.9841864000000002E-5</v>
      </c>
      <c r="AS52" s="134">
        <f t="shared" si="36"/>
        <v>7.9504298209578997E-8</v>
      </c>
      <c r="AT52" s="135">
        <f t="shared" si="37"/>
        <v>6.7412457453295351E-9</v>
      </c>
      <c r="AU52" s="135">
        <f t="shared" si="38"/>
        <v>8.3812134452500003E-3</v>
      </c>
      <c r="AV52" s="302">
        <v>3.6314831999999997E-8</v>
      </c>
      <c r="AW52" s="302">
        <v>1.0961316E-10</v>
      </c>
      <c r="AX52" s="302">
        <v>2.9929389999999999E-15</v>
      </c>
      <c r="AY52" s="302">
        <v>5.0461963000000003E-12</v>
      </c>
      <c r="AZ52" s="302">
        <v>6.5520067000000002E-13</v>
      </c>
      <c r="BA52" s="302">
        <v>2.857958E-8</v>
      </c>
      <c r="BB52" s="302">
        <v>1.3071101000000001E-8</v>
      </c>
      <c r="BC52" s="302">
        <v>6.5337580999999998E-9</v>
      </c>
      <c r="BD52" s="302">
        <v>1.3726009000000001E-11</v>
      </c>
      <c r="BE52" s="302">
        <v>9.3111968999999993E-15</v>
      </c>
      <c r="BF52" s="302">
        <v>3.8393545000000003E-17</v>
      </c>
      <c r="BG52" s="302">
        <v>8.0795209000000002E-11</v>
      </c>
      <c r="BH52" s="302">
        <v>1.8007694999999999E-12</v>
      </c>
      <c r="BI52" s="302">
        <v>1.1306986E-12</v>
      </c>
      <c r="BJ52" s="302">
        <v>7.8309204000000005E-11</v>
      </c>
      <c r="BK52" s="302">
        <v>1.4547541E-9</v>
      </c>
      <c r="BL52" s="302">
        <v>4.0933198000000001E-13</v>
      </c>
      <c r="BM52" s="302">
        <v>9.6684525000000003E-7</v>
      </c>
      <c r="BN52" s="303">
        <v>8.3802466000000003E-3</v>
      </c>
      <c r="BO52" s="302">
        <v>2.0508609E-14</v>
      </c>
      <c r="BP52" s="302">
        <v>1.2471451000000001E-16</v>
      </c>
      <c r="BQ52" s="302">
        <v>5.5798197999999999E-21</v>
      </c>
      <c r="BR52" s="74"/>
      <c r="BS52" s="136">
        <v>3.6552729999999998E-4</v>
      </c>
      <c r="BT52" s="144">
        <v>1.1633264E-7</v>
      </c>
      <c r="BU52" s="144">
        <v>1.0566766E-6</v>
      </c>
      <c r="BV52" s="144">
        <v>5.7224127E-7</v>
      </c>
      <c r="BW52" s="144">
        <v>1.271087E-7</v>
      </c>
      <c r="BX52" s="144">
        <v>4.2566207000000002E-8</v>
      </c>
      <c r="BY52" s="144">
        <v>9.8390478999999998E-12</v>
      </c>
      <c r="BZ52" s="144">
        <v>6.5106705999999994E-8</v>
      </c>
      <c r="CA52" s="144">
        <v>9.6501047000000007E-9</v>
      </c>
      <c r="CB52" s="144">
        <v>1.9653528000000002E-6</v>
      </c>
      <c r="CC52" s="144">
        <v>4.9246417000000002E-9</v>
      </c>
      <c r="CD52" s="144">
        <v>2.9600232000000001E-10</v>
      </c>
      <c r="CE52" s="144">
        <v>8.6929871E-11</v>
      </c>
      <c r="CF52" s="136">
        <v>3.6000433000000001E-4</v>
      </c>
      <c r="CG52" s="144">
        <v>1.5528303999999999E-6</v>
      </c>
      <c r="CH52" s="144">
        <v>9.7768937999999997E-9</v>
      </c>
      <c r="CI52" s="144">
        <v>2.9441602E-12</v>
      </c>
      <c r="CJ52" s="137"/>
      <c r="CK52" s="138"/>
      <c r="CL52" s="89" t="s">
        <v>1103</v>
      </c>
      <c r="CM52" s="110"/>
      <c r="CN52" s="110"/>
      <c r="CP52" s="74"/>
      <c r="CQ52" s="299"/>
      <c r="CR52" s="299"/>
      <c r="CS52" s="74"/>
      <c r="CT52" s="74"/>
      <c r="CU52" s="74"/>
      <c r="CV52" s="74"/>
      <c r="CW52" s="74"/>
      <c r="CX52" s="74"/>
      <c r="CY52" s="74"/>
      <c r="CZ52" s="74"/>
      <c r="DA52" s="74"/>
      <c r="DB52" s="74"/>
    </row>
    <row r="53" spans="1:106" ht="14.5" customHeight="1">
      <c r="A53" s="74" t="s">
        <v>1104</v>
      </c>
      <c r="B53" s="129" t="s">
        <v>1083</v>
      </c>
      <c r="C53" s="130" t="str">
        <f t="shared" si="27"/>
        <v>A.020.01.106</v>
      </c>
      <c r="D53" s="131" t="s">
        <v>1085</v>
      </c>
      <c r="E53" s="129" t="s">
        <v>957</v>
      </c>
      <c r="F53" s="132" t="s">
        <v>1105</v>
      </c>
      <c r="G53" s="132">
        <f t="shared" si="28"/>
        <v>8.2123325127049993E-2</v>
      </c>
      <c r="H53" s="348">
        <f t="shared" si="29"/>
        <v>8.2123325127049993E-2</v>
      </c>
      <c r="I53" s="74"/>
      <c r="J53" s="132">
        <f t="shared" si="30"/>
        <v>8.1522022819999988E-3</v>
      </c>
      <c r="K53" s="132">
        <f t="shared" si="31"/>
        <v>1.4123524509999999E-2</v>
      </c>
      <c r="L53" s="300">
        <f t="shared" si="32"/>
        <v>3.9653223350499993E-3</v>
      </c>
      <c r="M53" s="132">
        <v>5.5882276000000002E-2</v>
      </c>
      <c r="N53" s="132">
        <v>4.7667502000000002E-3</v>
      </c>
      <c r="O53" s="132">
        <v>9.0766123999999997E-3</v>
      </c>
      <c r="P53" s="132">
        <v>7.6313965999999997E-3</v>
      </c>
      <c r="Q53" s="132">
        <v>3.7318486999999998E-4</v>
      </c>
      <c r="R53" s="304">
        <v>4.3018882E-5</v>
      </c>
      <c r="S53" s="132">
        <v>1.0460192999999999E-4</v>
      </c>
      <c r="T53" s="132">
        <v>2.8016191000000001E-4</v>
      </c>
      <c r="U53" s="132">
        <v>1.0802131E-4</v>
      </c>
      <c r="V53" s="132">
        <v>3.2860208E-3</v>
      </c>
      <c r="W53" s="132">
        <v>5.6259815999999999E-4</v>
      </c>
      <c r="X53" s="304">
        <v>8.1531713000000006E-6</v>
      </c>
      <c r="Y53" s="304">
        <v>5.2889375000000002E-7</v>
      </c>
      <c r="Z53" s="132">
        <v>0</v>
      </c>
      <c r="AA53" s="74"/>
      <c r="AB53" s="301">
        <f t="shared" si="33"/>
        <v>0.42016748872180448</v>
      </c>
      <c r="AC53" s="338">
        <f t="shared" si="34"/>
        <v>0.42016748872180448</v>
      </c>
      <c r="AD53" s="74"/>
      <c r="AE53" s="136">
        <v>6.9049997999999997</v>
      </c>
      <c r="AF53" s="136">
        <v>6.8128004000000004</v>
      </c>
      <c r="AG53" s="136">
        <v>7.6274037000000003E-2</v>
      </c>
      <c r="AH53" s="136">
        <v>0</v>
      </c>
      <c r="AI53" s="136">
        <v>1.7336183000000001E-4</v>
      </c>
      <c r="AJ53" s="136">
        <v>9.9038904999999996E-4</v>
      </c>
      <c r="AK53" s="136">
        <v>1.4761523E-2</v>
      </c>
      <c r="AL53" s="74"/>
      <c r="AM53" s="133">
        <v>1.0566069000000001E-2</v>
      </c>
      <c r="AN53" s="340">
        <f t="shared" si="35"/>
        <v>1.0566069000000001E-2</v>
      </c>
      <c r="AP53" s="133">
        <v>9.7860419000000004E-3</v>
      </c>
      <c r="AQ53" s="133">
        <v>4.2634219999999998E-4</v>
      </c>
      <c r="AR53" s="133">
        <v>3.5368507E-4</v>
      </c>
      <c r="AS53" s="134">
        <f t="shared" si="36"/>
        <v>5.8669316525010004E-7</v>
      </c>
      <c r="AT53" s="135">
        <f t="shared" si="37"/>
        <v>1.57670933572272E-9</v>
      </c>
      <c r="AU53" s="135">
        <f t="shared" si="38"/>
        <v>4.9535724080000003E-2</v>
      </c>
      <c r="AV53" s="302">
        <v>3.9663680000000002E-7</v>
      </c>
      <c r="AW53" s="302">
        <v>1.1969980000000001E-9</v>
      </c>
      <c r="AX53" s="302">
        <v>3.2692861E-14</v>
      </c>
      <c r="AY53" s="302">
        <v>3.0621793000000001E-11</v>
      </c>
      <c r="AZ53" s="302">
        <v>3.8155721000000001E-12</v>
      </c>
      <c r="BA53" s="302">
        <v>1.1347429E-9</v>
      </c>
      <c r="BB53" s="302">
        <v>1.8501569000000001E-7</v>
      </c>
      <c r="BC53" s="302">
        <v>1.6202011E-10</v>
      </c>
      <c r="BD53" s="302">
        <v>2.0442156E-10</v>
      </c>
      <c r="BE53" s="302">
        <v>5.2775425E-14</v>
      </c>
      <c r="BF53" s="302">
        <v>5.5240581E-16</v>
      </c>
      <c r="BG53" s="302">
        <v>1.0287006E-13</v>
      </c>
      <c r="BH53" s="302">
        <v>2.4638157000000001E-13</v>
      </c>
      <c r="BI53" s="302">
        <v>5.6030354000000001E-14</v>
      </c>
      <c r="BJ53" s="302">
        <v>4.5758007999999998E-10</v>
      </c>
      <c r="BK53" s="302">
        <v>3.4036606E-9</v>
      </c>
      <c r="BL53" s="302">
        <v>1.2716003E-11</v>
      </c>
      <c r="BM53" s="303">
        <v>8.9714508000000002E-4</v>
      </c>
      <c r="BN53" s="303">
        <v>4.8638579000000001E-2</v>
      </c>
      <c r="BO53" s="302">
        <v>1.0254305000000001E-11</v>
      </c>
      <c r="BP53" s="302">
        <v>6.2357256999999994E-14</v>
      </c>
      <c r="BQ53" s="302">
        <v>2.7899099000000002E-18</v>
      </c>
      <c r="BR53" s="74"/>
      <c r="BS53" s="144">
        <v>2.6275359E-5</v>
      </c>
      <c r="BT53" s="144">
        <v>1.7215261E-6</v>
      </c>
      <c r="BU53" s="144">
        <v>1.1715385E-5</v>
      </c>
      <c r="BV53" s="144">
        <v>3.2962516999999997E-8</v>
      </c>
      <c r="BW53" s="144">
        <v>1.2006934999999999E-6</v>
      </c>
      <c r="BX53" s="144">
        <v>7.2793689999999997E-7</v>
      </c>
      <c r="BY53" s="144">
        <v>2.5673095999999999E-10</v>
      </c>
      <c r="BZ53" s="144">
        <v>1.1093179E-6</v>
      </c>
      <c r="CA53" s="144">
        <v>5.7728309999999999E-8</v>
      </c>
      <c r="CB53" s="144">
        <v>6.9215708000000002E-8</v>
      </c>
      <c r="CC53" s="144">
        <v>2.8671588000000001E-8</v>
      </c>
      <c r="CD53" s="144">
        <v>1.3040416E-8</v>
      </c>
      <c r="CE53" s="144">
        <v>5.0641908999999997E-10</v>
      </c>
      <c r="CF53" s="144">
        <v>1.5976460999999999E-6</v>
      </c>
      <c r="CG53" s="144">
        <v>7.9763855000000007E-6</v>
      </c>
      <c r="CH53" s="144">
        <v>2.2615096999999999E-8</v>
      </c>
      <c r="CI53" s="144">
        <v>1.4720801E-9</v>
      </c>
      <c r="CJ53" s="137"/>
      <c r="CK53" s="138"/>
      <c r="CL53" s="89" t="s">
        <v>1106</v>
      </c>
      <c r="CM53" s="110"/>
      <c r="CN53" s="110"/>
      <c r="CP53" s="74"/>
      <c r="CQ53" s="299"/>
      <c r="CR53" s="299"/>
      <c r="CS53" s="74"/>
      <c r="CT53" s="74"/>
      <c r="CU53" s="74"/>
      <c r="CV53" s="74"/>
      <c r="CW53" s="74"/>
      <c r="CX53" s="74"/>
      <c r="CY53" s="74"/>
      <c r="CZ53" s="74"/>
      <c r="DA53" s="74"/>
      <c r="DB53" s="74"/>
    </row>
    <row r="54" spans="1:106" ht="14.5" customHeight="1" thickBot="1">
      <c r="A54" s="74" t="s">
        <v>1107</v>
      </c>
      <c r="B54" s="129" t="s">
        <v>1083</v>
      </c>
      <c r="C54" s="130" t="str">
        <f t="shared" si="27"/>
        <v>A.020.01.107</v>
      </c>
      <c r="D54" s="131" t="s">
        <v>1085</v>
      </c>
      <c r="E54" s="129" t="s">
        <v>957</v>
      </c>
      <c r="F54" s="132" t="s">
        <v>1108</v>
      </c>
      <c r="G54" s="132">
        <f t="shared" si="28"/>
        <v>66.507245358999995</v>
      </c>
      <c r="H54" s="348">
        <f t="shared" si="29"/>
        <v>66.507245358999995</v>
      </c>
      <c r="I54" s="74"/>
      <c r="J54" s="132">
        <f t="shared" si="30"/>
        <v>4.9357740590000008</v>
      </c>
      <c r="K54" s="132">
        <f t="shared" si="31"/>
        <v>23.154820000000001</v>
      </c>
      <c r="L54" s="300">
        <f t="shared" si="32"/>
        <v>8.7873253000000009</v>
      </c>
      <c r="M54" s="132">
        <v>29.629325999999999</v>
      </c>
      <c r="N54" s="132">
        <v>16.63569</v>
      </c>
      <c r="O54" s="132">
        <v>5.4662227000000003</v>
      </c>
      <c r="P54" s="132">
        <v>4.5890567000000004</v>
      </c>
      <c r="Q54" s="132">
        <v>0.11227038</v>
      </c>
      <c r="R54" s="132">
        <v>6.0731638999999997E-2</v>
      </c>
      <c r="S54" s="132">
        <v>0.17371534</v>
      </c>
      <c r="T54" s="132">
        <v>1.0529073</v>
      </c>
      <c r="U54" s="132">
        <v>4.6479480000000004</v>
      </c>
      <c r="V54" s="132">
        <v>0</v>
      </c>
      <c r="W54" s="132">
        <v>1.1852773000000001</v>
      </c>
      <c r="X54" s="132">
        <v>0</v>
      </c>
      <c r="Y54" s="132">
        <v>2.9540999999999999</v>
      </c>
      <c r="Z54" s="132">
        <v>0</v>
      </c>
      <c r="AA54" s="74"/>
      <c r="AB54" s="301">
        <f t="shared" si="33"/>
        <v>222.77688721804509</v>
      </c>
      <c r="AC54" s="338">
        <f t="shared" si="34"/>
        <v>222.77688721804509</v>
      </c>
      <c r="AD54" s="74"/>
      <c r="AE54" s="136">
        <v>3269.1307999999999</v>
      </c>
      <c r="AF54" s="136">
        <v>3097.1327999999999</v>
      </c>
      <c r="AG54" s="136">
        <v>160.67400000000001</v>
      </c>
      <c r="AH54" s="136">
        <v>0</v>
      </c>
      <c r="AI54" s="136">
        <v>0</v>
      </c>
      <c r="AJ54" s="136">
        <v>0</v>
      </c>
      <c r="AK54" s="136">
        <v>11.324</v>
      </c>
      <c r="AL54" s="74"/>
      <c r="AM54" s="133">
        <v>11.998471</v>
      </c>
      <c r="AN54" s="340">
        <f t="shared" si="35"/>
        <v>11.998471</v>
      </c>
      <c r="AP54" s="133">
        <v>11.476281999999999</v>
      </c>
      <c r="AQ54" s="133">
        <v>0.38304837000000003</v>
      </c>
      <c r="AR54" s="133">
        <v>0.13914014</v>
      </c>
      <c r="AS54" s="134">
        <f t="shared" si="36"/>
        <v>6.8802650903399996E-4</v>
      </c>
      <c r="AT54" s="135">
        <f t="shared" si="37"/>
        <v>1.4165990270463902E-6</v>
      </c>
      <c r="AU54" s="135">
        <f t="shared" si="38"/>
        <v>19.487414099999999</v>
      </c>
      <c r="AV54" s="303">
        <v>2.0979574E-4</v>
      </c>
      <c r="AW54" s="302">
        <v>6.3309060000000002E-7</v>
      </c>
      <c r="AX54" s="302">
        <v>1.7292545000000001E-11</v>
      </c>
      <c r="AY54" s="302">
        <v>7.8408034000000001E-8</v>
      </c>
      <c r="AZ54" s="303">
        <v>0</v>
      </c>
      <c r="BA54" s="302">
        <v>6.8236635999999997E-7</v>
      </c>
      <c r="BB54" s="303">
        <v>4.4116039999999999E-4</v>
      </c>
      <c r="BC54" s="302">
        <v>9.7274956000000002E-8</v>
      </c>
      <c r="BD54" s="302">
        <v>5.0958724999999998E-7</v>
      </c>
      <c r="BE54" s="302">
        <v>9.6606831000000008E-10</v>
      </c>
      <c r="BF54" s="302">
        <v>4.4226739000000002E-13</v>
      </c>
      <c r="BG54" s="302">
        <v>1.200587E-9</v>
      </c>
      <c r="BH54" s="302">
        <v>2.4695116000000001E-10</v>
      </c>
      <c r="BI54" s="302">
        <v>5.7088164E-11</v>
      </c>
      <c r="BJ54" s="302">
        <v>5.3933174000000001E-7</v>
      </c>
      <c r="BK54" s="302">
        <v>7.1322629E-6</v>
      </c>
      <c r="BL54" s="303">
        <v>0</v>
      </c>
      <c r="BM54" s="303">
        <v>0.39027810000000002</v>
      </c>
      <c r="BN54" s="303">
        <v>19.097135999999999</v>
      </c>
      <c r="BO54" s="302">
        <v>2.8637999999999999E-5</v>
      </c>
      <c r="BP54" s="302">
        <v>1.7415000000000001E-7</v>
      </c>
      <c r="BQ54" s="302">
        <v>7.7915999999999992E-12</v>
      </c>
      <c r="BR54" s="74"/>
      <c r="BS54" s="136">
        <v>4.0072295000000001E-2</v>
      </c>
      <c r="BT54" s="136">
        <v>3.0412777E-3</v>
      </c>
      <c r="BU54" s="136">
        <v>6.2116106000000004E-3</v>
      </c>
      <c r="BV54" s="136">
        <v>2.3102543999999999E-4</v>
      </c>
      <c r="BW54" s="136">
        <v>2.1790148999999998E-3</v>
      </c>
      <c r="BX54" s="136">
        <v>4.3907031999999998E-4</v>
      </c>
      <c r="BY54" s="144">
        <v>2.5014486000000001E-5</v>
      </c>
      <c r="BZ54" s="136">
        <v>6.6567674E-4</v>
      </c>
      <c r="CA54" s="144">
        <v>8.1497583999999993E-5</v>
      </c>
      <c r="CB54" s="136">
        <v>1.1494845E-4</v>
      </c>
      <c r="CC54" s="136">
        <v>0</v>
      </c>
      <c r="CD54" s="136">
        <v>0</v>
      </c>
      <c r="CE54" s="144">
        <v>1.5775125999999999E-5</v>
      </c>
      <c r="CF54" s="136">
        <v>1.0772841E-3</v>
      </c>
      <c r="CG54" s="136">
        <v>3.8162893000000002E-3</v>
      </c>
      <c r="CH54" s="136">
        <v>1.8062617E-2</v>
      </c>
      <c r="CI54" s="136">
        <v>4.1111934999999997E-3</v>
      </c>
      <c r="CJ54" s="137"/>
      <c r="CK54" s="138"/>
      <c r="CL54" s="89" t="s">
        <v>1109</v>
      </c>
      <c r="CM54" s="110"/>
      <c r="CN54" s="110"/>
      <c r="CP54" s="74"/>
      <c r="CQ54" s="299"/>
      <c r="CR54" s="299"/>
      <c r="CS54" s="74"/>
      <c r="CT54" s="74"/>
      <c r="CU54" s="74"/>
      <c r="CV54" s="74"/>
      <c r="CW54" s="74"/>
      <c r="CX54" s="74"/>
      <c r="CY54" s="74"/>
      <c r="CZ54" s="74"/>
      <c r="DA54" s="74"/>
      <c r="DB54" s="74"/>
    </row>
    <row r="55" spans="1:106" ht="14.5" customHeight="1" thickBot="1">
      <c r="A55" s="74" t="s">
        <v>1110</v>
      </c>
      <c r="B55" s="129" t="s">
        <v>1083</v>
      </c>
      <c r="C55" s="130" t="str">
        <f t="shared" si="27"/>
        <v>A.020.01.108</v>
      </c>
      <c r="D55" s="131" t="s">
        <v>1085</v>
      </c>
      <c r="E55" s="129" t="s">
        <v>957</v>
      </c>
      <c r="F55" s="132" t="s">
        <v>1111</v>
      </c>
      <c r="G55" s="132">
        <f t="shared" si="28"/>
        <v>52.086364750688404</v>
      </c>
      <c r="H55" s="348">
        <f t="shared" si="29"/>
        <v>52.086364750688404</v>
      </c>
      <c r="I55" s="74"/>
      <c r="J55" s="132">
        <f t="shared" si="30"/>
        <v>1.0153284675000003</v>
      </c>
      <c r="K55" s="132">
        <f t="shared" si="31"/>
        <v>2.287555496</v>
      </c>
      <c r="L55" s="300">
        <f t="shared" si="32"/>
        <v>20.336896787188401</v>
      </c>
      <c r="M55" s="132">
        <v>28.446584000000001</v>
      </c>
      <c r="N55" s="132">
        <v>1.2312563999999999</v>
      </c>
      <c r="O55" s="132">
        <v>1.0284158000000001</v>
      </c>
      <c r="P55" s="132">
        <v>0.86891839000000004</v>
      </c>
      <c r="Q55" s="132">
        <v>0.13690973000000001</v>
      </c>
      <c r="R55" s="132">
        <v>4.8163531999999998E-3</v>
      </c>
      <c r="S55" s="132">
        <v>4.6839943E-3</v>
      </c>
      <c r="T55" s="132">
        <v>2.7883295999999998E-2</v>
      </c>
      <c r="U55" s="132">
        <v>16.658536000000002</v>
      </c>
      <c r="V55" s="132">
        <v>7.6491500000000004E-2</v>
      </c>
      <c r="W55" s="132">
        <v>3.6015703999999999</v>
      </c>
      <c r="X55" s="132">
        <v>2.9197631000000001E-4</v>
      </c>
      <c r="Y55" s="304">
        <v>6.9108783999999998E-6</v>
      </c>
      <c r="Z55" s="132">
        <v>0</v>
      </c>
      <c r="AA55" s="74"/>
      <c r="AB55" s="301">
        <f t="shared" si="33"/>
        <v>213.88409022556391</v>
      </c>
      <c r="AC55" s="338">
        <f t="shared" si="34"/>
        <v>213.88409022556391</v>
      </c>
      <c r="AD55" s="74"/>
      <c r="AE55" s="136">
        <v>3120.7060000000001</v>
      </c>
      <c r="AF55" s="136">
        <v>2300.5070999999998</v>
      </c>
      <c r="AG55" s="136">
        <v>488.22118</v>
      </c>
      <c r="AH55" s="136">
        <v>0</v>
      </c>
      <c r="AI55" s="136">
        <v>41.176490999999999</v>
      </c>
      <c r="AJ55" s="136">
        <v>180.50021000000001</v>
      </c>
      <c r="AK55" s="136">
        <v>110.30095</v>
      </c>
      <c r="AL55" s="74"/>
      <c r="AM55" s="133">
        <v>4.1624220000000003</v>
      </c>
      <c r="AN55" s="340">
        <f t="shared" si="35"/>
        <v>4.1624220000000003</v>
      </c>
      <c r="AP55" s="133">
        <v>3.8980022999999999</v>
      </c>
      <c r="AQ55" s="133">
        <v>0.17763101000000001</v>
      </c>
      <c r="AR55" s="133">
        <v>8.6788701999999995E-2</v>
      </c>
      <c r="AS55" s="134">
        <f t="shared" si="36"/>
        <v>2.3369318601341999E-4</v>
      </c>
      <c r="AT55" s="135">
        <f t="shared" si="37"/>
        <v>6.5691942814942198E-7</v>
      </c>
      <c r="AU55" s="135">
        <f t="shared" si="38"/>
        <v>12.1552802</v>
      </c>
      <c r="AV55" s="303">
        <v>1.9924974999999999E-4</v>
      </c>
      <c r="AW55" s="302">
        <v>6.0121298999999996E-7</v>
      </c>
      <c r="AX55" s="302">
        <v>1.6424763E-11</v>
      </c>
      <c r="AY55" s="302">
        <v>3.3816733999999998E-9</v>
      </c>
      <c r="AZ55" s="302">
        <v>4.3717443999999998E-10</v>
      </c>
      <c r="BA55" s="302">
        <v>1.2920280999999999E-7</v>
      </c>
      <c r="BB55" s="302">
        <v>3.4233194E-5</v>
      </c>
      <c r="BC55" s="302">
        <v>1.8436747E-8</v>
      </c>
      <c r="BD55" s="302">
        <v>3.6839120000000002E-8</v>
      </c>
      <c r="BE55" s="302">
        <v>5.0375255000000001E-12</v>
      </c>
      <c r="BF55" s="302">
        <v>2.9520857E-14</v>
      </c>
      <c r="BG55" s="302">
        <v>1.0569907E-11</v>
      </c>
      <c r="BH55" s="302">
        <v>1.3266263999999999E-12</v>
      </c>
      <c r="BI55" s="302">
        <v>5.9789871000000005E-13</v>
      </c>
      <c r="BJ55" s="302">
        <v>5.2266032000000003E-8</v>
      </c>
      <c r="BK55" s="302">
        <v>2.4820334E-8</v>
      </c>
      <c r="BL55" s="302">
        <v>3.9577007000000002E-10</v>
      </c>
      <c r="BM55" s="303">
        <v>1.3890971999999999</v>
      </c>
      <c r="BN55" s="303">
        <v>10.766183</v>
      </c>
      <c r="BO55" s="302">
        <v>1.3398958000000001E-10</v>
      </c>
      <c r="BP55" s="302">
        <v>8.1480149999999998E-13</v>
      </c>
      <c r="BQ55" s="302">
        <v>3.6454822999999998E-17</v>
      </c>
      <c r="BR55" s="74"/>
      <c r="BS55" s="136">
        <v>1.0384378999999999E-2</v>
      </c>
      <c r="BT55" s="136">
        <v>2.9614959999999999E-4</v>
      </c>
      <c r="BU55" s="136">
        <v>5.9636558999999999E-3</v>
      </c>
      <c r="BV55" s="144">
        <v>3.2827306E-6</v>
      </c>
      <c r="BW55" s="136">
        <v>3.0465655000000002E-4</v>
      </c>
      <c r="BX55" s="144">
        <v>8.2849685000000006E-5</v>
      </c>
      <c r="BY55" s="144">
        <v>8.9323414999999998E-9</v>
      </c>
      <c r="BZ55" s="136">
        <v>1.2610027999999999E-4</v>
      </c>
      <c r="CA55" s="144">
        <v>6.4632069000000003E-6</v>
      </c>
      <c r="CB55" s="144">
        <v>3.0994263E-6</v>
      </c>
      <c r="CC55" s="144">
        <v>3.2858207000000001E-6</v>
      </c>
      <c r="CD55" s="144">
        <v>2.7744364E-7</v>
      </c>
      <c r="CE55" s="144">
        <v>5.8005022000000003E-8</v>
      </c>
      <c r="CF55" s="136">
        <v>1.8768408999999999E-4</v>
      </c>
      <c r="CG55" s="136">
        <v>3.3425455999999999E-3</v>
      </c>
      <c r="CH55" s="144">
        <v>6.4242352000000002E-5</v>
      </c>
      <c r="CI55" s="144">
        <v>1.9235180000000001E-8</v>
      </c>
      <c r="CJ55" s="154" t="s">
        <v>1112</v>
      </c>
      <c r="CK55" s="138"/>
      <c r="CL55" s="89" t="s">
        <v>1113</v>
      </c>
      <c r="CM55" s="110"/>
      <c r="CN55" s="110"/>
      <c r="CP55" s="74"/>
      <c r="CQ55" s="306"/>
      <c r="CR55" s="306"/>
      <c r="CS55" s="74"/>
      <c r="CT55" s="74"/>
      <c r="CU55" s="74"/>
      <c r="CV55" s="74"/>
      <c r="CW55" s="74"/>
      <c r="CX55" s="74"/>
      <c r="CY55" s="74"/>
      <c r="CZ55" s="74"/>
      <c r="DA55" s="74"/>
      <c r="DB55" s="74"/>
    </row>
    <row r="56" spans="1:106" ht="14.5" customHeight="1">
      <c r="A56" s="74" t="s">
        <v>1114</v>
      </c>
      <c r="B56" s="129" t="s">
        <v>1083</v>
      </c>
      <c r="C56" s="130" t="str">
        <f t="shared" si="27"/>
        <v>A.020.01.109</v>
      </c>
      <c r="D56" s="131" t="s">
        <v>1085</v>
      </c>
      <c r="E56" s="129" t="s">
        <v>957</v>
      </c>
      <c r="F56" s="132" t="s">
        <v>1115</v>
      </c>
      <c r="G56" s="132">
        <f t="shared" si="28"/>
        <v>3.6646254193429999</v>
      </c>
      <c r="H56" s="348">
        <f t="shared" si="29"/>
        <v>3.6646254193429999</v>
      </c>
      <c r="I56" s="74"/>
      <c r="J56" s="132">
        <f t="shared" si="30"/>
        <v>0.27090423189999996</v>
      </c>
      <c r="K56" s="132">
        <f t="shared" si="31"/>
        <v>1.0904726740000001</v>
      </c>
      <c r="L56" s="300">
        <f t="shared" si="32"/>
        <v>6.4133134429999999E-3</v>
      </c>
      <c r="M56" s="132">
        <v>2.2968351999999999</v>
      </c>
      <c r="N56" s="132">
        <v>0.81815503000000001</v>
      </c>
      <c r="O56" s="132">
        <v>0.23098341999999999</v>
      </c>
      <c r="P56" s="132">
        <v>0.19409371</v>
      </c>
      <c r="Q56" s="132">
        <v>7.0700823999999995E-2</v>
      </c>
      <c r="R56" s="132">
        <v>1.3654082999999999E-3</v>
      </c>
      <c r="S56" s="132">
        <v>4.7442895999999998E-3</v>
      </c>
      <c r="T56" s="132">
        <v>4.1334224000000003E-2</v>
      </c>
      <c r="U56" s="132">
        <v>1.1297957999999999E-3</v>
      </c>
      <c r="V56" s="132">
        <v>0</v>
      </c>
      <c r="W56" s="132">
        <v>5.2517003999999999E-3</v>
      </c>
      <c r="X56" s="304">
        <v>3.1817243000000002E-5</v>
      </c>
      <c r="Y56" s="132">
        <v>0</v>
      </c>
      <c r="Z56" s="132">
        <v>0</v>
      </c>
      <c r="AA56" s="74"/>
      <c r="AB56" s="301">
        <f t="shared" si="33"/>
        <v>17.269437593984961</v>
      </c>
      <c r="AC56" s="338">
        <f t="shared" si="34"/>
        <v>17.269437593984961</v>
      </c>
      <c r="AD56" s="74"/>
      <c r="AE56" s="136">
        <v>195.86873</v>
      </c>
      <c r="AF56" s="136">
        <v>194.95373000000001</v>
      </c>
      <c r="AG56" s="136">
        <v>0.71199842000000002</v>
      </c>
      <c r="AH56" s="136">
        <v>0</v>
      </c>
      <c r="AI56" s="136">
        <v>0</v>
      </c>
      <c r="AJ56" s="136">
        <v>8.7148665999999993E-3</v>
      </c>
      <c r="AK56" s="136">
        <v>0.19428403</v>
      </c>
      <c r="AL56" s="74"/>
      <c r="AM56" s="133">
        <v>0.60446920000000004</v>
      </c>
      <c r="AN56" s="340">
        <f t="shared" si="35"/>
        <v>0.60446920000000004</v>
      </c>
      <c r="AP56" s="133">
        <v>0.57205715000000001</v>
      </c>
      <c r="AQ56" s="133">
        <v>1.9656519000000001E-2</v>
      </c>
      <c r="AR56" s="133">
        <v>1.2755524000000001E-2</v>
      </c>
      <c r="AS56" s="134">
        <f t="shared" si="36"/>
        <v>3.4295992130323002E-5</v>
      </c>
      <c r="AT56" s="135">
        <f t="shared" si="37"/>
        <v>7.2694227126253998E-8</v>
      </c>
      <c r="AU56" s="135">
        <f t="shared" si="38"/>
        <v>1.786487922494</v>
      </c>
      <c r="AV56" s="302">
        <v>1.6124809E-5</v>
      </c>
      <c r="AW56" s="302">
        <v>4.8655602999999998E-8</v>
      </c>
      <c r="AX56" s="302">
        <v>1.3291910999999999E-12</v>
      </c>
      <c r="AY56" s="302">
        <v>1.5265991E-9</v>
      </c>
      <c r="AZ56" s="302">
        <v>3.6625223000000002E-11</v>
      </c>
      <c r="BA56" s="302">
        <v>2.8860775000000001E-8</v>
      </c>
      <c r="BB56" s="302">
        <v>1.8001753999999998E-5</v>
      </c>
      <c r="BC56" s="302">
        <v>4.1339110999999998E-9</v>
      </c>
      <c r="BD56" s="302">
        <v>1.9720804999999999E-8</v>
      </c>
      <c r="BE56" s="302">
        <v>3.6013108000000002E-12</v>
      </c>
      <c r="BF56" s="302">
        <v>5.1521494E-14</v>
      </c>
      <c r="BG56" s="302">
        <v>1.3029401E-10</v>
      </c>
      <c r="BH56" s="302">
        <v>8.0471936000000004E-13</v>
      </c>
      <c r="BI56" s="302">
        <v>2.1302035E-12</v>
      </c>
      <c r="BJ56" s="302">
        <v>3.0491090999999997E-8</v>
      </c>
      <c r="BK56" s="302">
        <v>1.0851404E-7</v>
      </c>
      <c r="BL56" s="302">
        <v>4.5697070000000003E-11</v>
      </c>
      <c r="BM56" s="302">
        <v>9.4122493999999996E-5</v>
      </c>
      <c r="BN56" s="303">
        <v>1.7863937999999999</v>
      </c>
      <c r="BO56" s="303">
        <v>0</v>
      </c>
      <c r="BP56" s="303">
        <v>0</v>
      </c>
      <c r="BQ56" s="303">
        <v>0</v>
      </c>
      <c r="BR56" s="74"/>
      <c r="BS56" s="136">
        <v>1.1367631000000001E-3</v>
      </c>
      <c r="BT56" s="136">
        <v>1.4534246E-4</v>
      </c>
      <c r="BU56" s="136">
        <v>4.8151774000000002E-4</v>
      </c>
      <c r="BV56" s="144">
        <v>4.8432613999999996E-6</v>
      </c>
      <c r="BW56" s="136">
        <v>1.6916469E-4</v>
      </c>
      <c r="BX56" s="144">
        <v>1.8528926999999999E-5</v>
      </c>
      <c r="BY56" s="144">
        <v>5.4411421999999999E-8</v>
      </c>
      <c r="BZ56" s="144">
        <v>2.8109139000000002E-5</v>
      </c>
      <c r="CA56" s="144">
        <v>1.8322818000000001E-6</v>
      </c>
      <c r="CB56" s="144">
        <v>3.1393240999999999E-6</v>
      </c>
      <c r="CC56" s="144">
        <v>2.6694244999999997E-7</v>
      </c>
      <c r="CD56" s="144">
        <v>3.3174786000000002E-8</v>
      </c>
      <c r="CE56" s="144">
        <v>3.9324600000000003E-9</v>
      </c>
      <c r="CF56" s="144">
        <v>4.7989984000000003E-5</v>
      </c>
      <c r="CG56" s="136">
        <v>2.3537115999999999E-4</v>
      </c>
      <c r="CH56" s="144">
        <v>5.6565823999999997E-7</v>
      </c>
      <c r="CI56" s="136">
        <v>0</v>
      </c>
      <c r="CJ56" s="153" t="s">
        <v>1116</v>
      </c>
      <c r="CK56" s="138"/>
      <c r="CL56" s="110" t="s">
        <v>1117</v>
      </c>
      <c r="CM56" s="110"/>
      <c r="CN56" s="110"/>
      <c r="CO56" s="74"/>
      <c r="CP56" s="74"/>
      <c r="CQ56" s="299"/>
      <c r="CR56" s="299"/>
      <c r="CS56" s="74"/>
      <c r="CT56" s="74"/>
      <c r="CU56" s="74"/>
      <c r="CV56" s="74"/>
      <c r="CW56" s="74"/>
      <c r="CX56" s="74"/>
      <c r="CY56" s="74"/>
      <c r="CZ56" s="74"/>
      <c r="DA56" s="74"/>
      <c r="DB56" s="74"/>
    </row>
    <row r="57" spans="1:106" ht="14.5" customHeight="1">
      <c r="A57" s="74" t="s">
        <v>1118</v>
      </c>
      <c r="B57" s="129" t="s">
        <v>1083</v>
      </c>
      <c r="C57" s="130" t="str">
        <f t="shared" si="27"/>
        <v>A.020.01.110</v>
      </c>
      <c r="D57" s="131" t="s">
        <v>1085</v>
      </c>
      <c r="E57" s="129" t="s">
        <v>957</v>
      </c>
      <c r="F57" s="132" t="s">
        <v>1119</v>
      </c>
      <c r="G57" s="132">
        <f t="shared" si="28"/>
        <v>1.2084862808004999</v>
      </c>
      <c r="H57" s="348">
        <f t="shared" si="29"/>
        <v>1.2084862808004999</v>
      </c>
      <c r="I57" s="74"/>
      <c r="J57" s="132">
        <f t="shared" si="30"/>
        <v>1.4148081749999999E-2</v>
      </c>
      <c r="K57" s="132">
        <f t="shared" si="31"/>
        <v>2.4802194800000003E-2</v>
      </c>
      <c r="L57" s="300">
        <f t="shared" si="32"/>
        <v>0.71808178425049995</v>
      </c>
      <c r="M57" s="132">
        <v>0.45145422000000002</v>
      </c>
      <c r="N57" s="132">
        <v>9.6884234E-3</v>
      </c>
      <c r="O57" s="132">
        <v>1.3918773000000001E-2</v>
      </c>
      <c r="P57" s="132">
        <v>1.1904006E-2</v>
      </c>
      <c r="Q57" s="132">
        <v>1.8369180000000001E-3</v>
      </c>
      <c r="R57" s="132">
        <v>2.0641514E-4</v>
      </c>
      <c r="S57" s="132">
        <v>2.0074261000000001E-4</v>
      </c>
      <c r="T57" s="132">
        <v>1.1949984E-3</v>
      </c>
      <c r="U57" s="132">
        <v>0.70856326999999997</v>
      </c>
      <c r="V57" s="132">
        <v>3.2782071E-3</v>
      </c>
      <c r="W57" s="132">
        <v>6.2274977E-3</v>
      </c>
      <c r="X57" s="304">
        <v>1.2513270000000001E-5</v>
      </c>
      <c r="Y57" s="304">
        <v>2.9618050000000001E-7</v>
      </c>
      <c r="Z57" s="132">
        <v>0</v>
      </c>
      <c r="AA57" s="74"/>
      <c r="AB57" s="301">
        <f t="shared" si="33"/>
        <v>3.3943926315789472</v>
      </c>
      <c r="AC57" s="338">
        <f t="shared" si="34"/>
        <v>3.3943926315789472</v>
      </c>
      <c r="AD57" s="74"/>
      <c r="AE57" s="136">
        <v>34.952567999999999</v>
      </c>
      <c r="AF57" s="136">
        <v>33.705523999999997</v>
      </c>
      <c r="AG57" s="136">
        <v>0.84423121000000001</v>
      </c>
      <c r="AH57" s="136">
        <v>0</v>
      </c>
      <c r="AI57" s="136">
        <v>4.0944529E-2</v>
      </c>
      <c r="AJ57" s="136">
        <v>0.18284505000000001</v>
      </c>
      <c r="AK57" s="136">
        <v>0.17902301000000001</v>
      </c>
      <c r="AL57" s="74"/>
      <c r="AM57" s="133">
        <v>6.3613810000000007E-2</v>
      </c>
      <c r="AN57" s="340">
        <f t="shared" si="35"/>
        <v>6.3613810000000007E-2</v>
      </c>
      <c r="AP57" s="133">
        <v>5.8765502999999997E-2</v>
      </c>
      <c r="AQ57" s="133">
        <v>2.7662551000000001E-3</v>
      </c>
      <c r="AR57" s="133">
        <v>2.0820524000000002E-3</v>
      </c>
      <c r="AS57" s="134">
        <f t="shared" si="36"/>
        <v>3.5231116770185997E-6</v>
      </c>
      <c r="AT57" s="135">
        <f t="shared" si="37"/>
        <v>1.0230233196633948E-8</v>
      </c>
      <c r="AU57" s="135">
        <f t="shared" si="38"/>
        <v>0.29160397900000001</v>
      </c>
      <c r="AV57" s="302">
        <v>3.1827956E-6</v>
      </c>
      <c r="AW57" s="302">
        <v>9.6044799000000003E-9</v>
      </c>
      <c r="AX57" s="302">
        <v>2.6235520000000001E-13</v>
      </c>
      <c r="AY57" s="302">
        <v>1.4492886E-10</v>
      </c>
      <c r="AZ57" s="302">
        <v>1.8736048000000001E-11</v>
      </c>
      <c r="BA57" s="302">
        <v>1.7700783E-9</v>
      </c>
      <c r="BB57" s="302">
        <v>3.3507289E-7</v>
      </c>
      <c r="BC57" s="302">
        <v>2.5611678000000002E-10</v>
      </c>
      <c r="BD57" s="302">
        <v>3.5162502999999999E-10</v>
      </c>
      <c r="BE57" s="302">
        <v>2.1589395000000001E-13</v>
      </c>
      <c r="BF57" s="302">
        <v>1.2651796000000001E-15</v>
      </c>
      <c r="BG57" s="302">
        <v>4.5299603000000001E-13</v>
      </c>
      <c r="BH57" s="302">
        <v>5.6855416999999995E-14</v>
      </c>
      <c r="BI57" s="302">
        <v>2.5624231000000001E-14</v>
      </c>
      <c r="BJ57" s="302">
        <v>2.2399728000000001E-9</v>
      </c>
      <c r="BK57" s="302">
        <v>1.0637286E-9</v>
      </c>
      <c r="BL57" s="302">
        <v>1.6961575E-11</v>
      </c>
      <c r="BM57" s="303">
        <v>5.9424269000000002E-2</v>
      </c>
      <c r="BN57" s="303">
        <v>0.23217971000000001</v>
      </c>
      <c r="BO57" s="302">
        <v>5.7424105999999999E-12</v>
      </c>
      <c r="BP57" s="302">
        <v>3.4920063999999999E-14</v>
      </c>
      <c r="BQ57" s="302">
        <v>1.5623495000000001E-18</v>
      </c>
      <c r="BR57" s="74"/>
      <c r="BS57" s="136">
        <v>1.4743969E-4</v>
      </c>
      <c r="BT57" s="144">
        <v>2.9912163000000001E-6</v>
      </c>
      <c r="BU57" s="144">
        <v>9.4644673000000005E-5</v>
      </c>
      <c r="BV57" s="144">
        <v>1.4068846E-7</v>
      </c>
      <c r="BW57" s="144">
        <v>3.2766241999999998E-6</v>
      </c>
      <c r="BX57" s="144">
        <v>1.1118953E-6</v>
      </c>
      <c r="BY57" s="144">
        <v>3.8281463999999998E-10</v>
      </c>
      <c r="BZ57" s="144">
        <v>1.702716E-6</v>
      </c>
      <c r="CA57" s="144">
        <v>2.7699457999999999E-7</v>
      </c>
      <c r="CB57" s="144">
        <v>1.3283256E-7</v>
      </c>
      <c r="CC57" s="144">
        <v>1.4082089000000001E-7</v>
      </c>
      <c r="CD57" s="144">
        <v>1.1890442E-8</v>
      </c>
      <c r="CE57" s="144">
        <v>2.4859295000000002E-9</v>
      </c>
      <c r="CF57" s="144">
        <v>2.7927649999999998E-6</v>
      </c>
      <c r="CG57" s="144">
        <v>4.0051491999999999E-5</v>
      </c>
      <c r="CH57" s="144">
        <v>1.6138613000000001E-7</v>
      </c>
      <c r="CI57" s="144">
        <v>8.2436485999999997E-10</v>
      </c>
      <c r="CJ57" s="153" t="s">
        <v>1120</v>
      </c>
      <c r="CK57" s="138"/>
      <c r="CL57" s="110" t="s">
        <v>1121</v>
      </c>
      <c r="CM57" s="110"/>
      <c r="CN57" s="110"/>
      <c r="CP57" s="74"/>
      <c r="CQ57" s="299"/>
      <c r="CR57" s="299"/>
      <c r="CS57" s="74"/>
      <c r="CT57" s="74"/>
      <c r="CU57" s="74"/>
      <c r="CV57" s="74"/>
      <c r="CW57" s="74"/>
      <c r="CX57" s="74"/>
      <c r="CY57" s="74"/>
      <c r="CZ57" s="74"/>
      <c r="DA57" s="74"/>
      <c r="DB57" s="74"/>
    </row>
    <row r="58" spans="1:106" ht="14.5" customHeight="1" thickBot="1">
      <c r="A58" s="74" t="s">
        <v>1122</v>
      </c>
      <c r="B58" s="129" t="s">
        <v>1083</v>
      </c>
      <c r="C58" s="130" t="str">
        <f t="shared" si="27"/>
        <v>A.020.01.111</v>
      </c>
      <c r="D58" s="131" t="s">
        <v>1085</v>
      </c>
      <c r="E58" s="129" t="s">
        <v>957</v>
      </c>
      <c r="F58" s="132" t="s">
        <v>1123</v>
      </c>
      <c r="G58" s="132">
        <f t="shared" si="28"/>
        <v>7.9129122651649994E-2</v>
      </c>
      <c r="H58" s="348">
        <f t="shared" si="29"/>
        <v>7.9129122651649994E-2</v>
      </c>
      <c r="I58" s="74"/>
      <c r="J58" s="132">
        <f t="shared" si="30"/>
        <v>8.1432922450000011E-3</v>
      </c>
      <c r="K58" s="132">
        <f t="shared" si="31"/>
        <v>1.375751406E-2</v>
      </c>
      <c r="L58" s="300">
        <f t="shared" si="32"/>
        <v>2.72461134665E-3</v>
      </c>
      <c r="M58" s="132">
        <v>5.4503705E-2</v>
      </c>
      <c r="N58" s="132">
        <v>4.4228176999999997E-3</v>
      </c>
      <c r="O58" s="132">
        <v>9.0546685999999994E-3</v>
      </c>
      <c r="P58" s="132">
        <v>7.6263928000000003E-3</v>
      </c>
      <c r="Q58" s="132">
        <v>3.7027840000000001E-4</v>
      </c>
      <c r="R58" s="304">
        <v>4.2858495000000003E-5</v>
      </c>
      <c r="S58" s="132">
        <v>1.0376255E-4</v>
      </c>
      <c r="T58" s="132">
        <v>2.8002776000000002E-4</v>
      </c>
      <c r="U58" s="132">
        <v>1.0742685E-4</v>
      </c>
      <c r="V58" s="132">
        <v>2.0493242E-3</v>
      </c>
      <c r="W58" s="132">
        <v>5.5919675000000002E-4</v>
      </c>
      <c r="X58" s="304">
        <v>8.1346529000000001E-6</v>
      </c>
      <c r="Y58" s="304">
        <v>5.2889375000000002E-7</v>
      </c>
      <c r="Z58" s="132">
        <v>0</v>
      </c>
      <c r="AA58" s="74"/>
      <c r="AB58" s="301">
        <f t="shared" si="33"/>
        <v>0.4098022932330827</v>
      </c>
      <c r="AC58" s="338">
        <f t="shared" si="34"/>
        <v>0.4098022932330827</v>
      </c>
      <c r="AD58" s="74"/>
      <c r="AE58" s="136">
        <v>6.7689028999999996</v>
      </c>
      <c r="AF58" s="136">
        <v>6.677327</v>
      </c>
      <c r="AG58" s="136">
        <v>7.5812940999999995E-2</v>
      </c>
      <c r="AH58" s="136">
        <v>0</v>
      </c>
      <c r="AI58" s="136">
        <v>1.7336183000000001E-4</v>
      </c>
      <c r="AJ58" s="136">
        <v>9.4155613999999995E-4</v>
      </c>
      <c r="AK58" s="136">
        <v>1.4648001000000001E-2</v>
      </c>
      <c r="AL58" s="74"/>
      <c r="AM58" s="133">
        <v>1.0278067E-2</v>
      </c>
      <c r="AN58" s="340">
        <f t="shared" si="35"/>
        <v>1.0278067E-2</v>
      </c>
      <c r="AP58" s="133">
        <v>9.5206353999999997E-3</v>
      </c>
      <c r="AQ58" s="133">
        <v>4.1647560000000001E-4</v>
      </c>
      <c r="AR58" s="133">
        <v>3.4095577E-4</v>
      </c>
      <c r="AS58" s="134">
        <f t="shared" si="36"/>
        <v>5.707814925301E-7</v>
      </c>
      <c r="AT58" s="135">
        <f t="shared" si="37"/>
        <v>1.5402203704707196E-9</v>
      </c>
      <c r="AU58" s="135">
        <f t="shared" si="38"/>
        <v>4.7752909410000002E-2</v>
      </c>
      <c r="AV58" s="302">
        <v>3.8701789E-7</v>
      </c>
      <c r="AW58" s="302">
        <v>1.1679753999999999E-9</v>
      </c>
      <c r="AX58" s="302">
        <v>3.1899923000000003E-14</v>
      </c>
      <c r="AY58" s="302">
        <v>3.0621793000000001E-11</v>
      </c>
      <c r="AZ58" s="302">
        <v>3.8155721000000001E-12</v>
      </c>
      <c r="BA58" s="302">
        <v>1.1339979E-9</v>
      </c>
      <c r="BB58" s="302">
        <v>1.7872395000000001E-7</v>
      </c>
      <c r="BC58" s="302">
        <v>1.6185023000000001E-10</v>
      </c>
      <c r="BD58" s="302">
        <v>1.9714583E-10</v>
      </c>
      <c r="BE58" s="302">
        <v>5.2775425E-14</v>
      </c>
      <c r="BF58" s="302">
        <v>5.5240581E-16</v>
      </c>
      <c r="BG58" s="302">
        <v>1.0242663E-13</v>
      </c>
      <c r="BH58" s="302">
        <v>2.2985832999999998E-13</v>
      </c>
      <c r="BI58" s="302">
        <v>5.303471E-14</v>
      </c>
      <c r="BJ58" s="302">
        <v>4.5755806000000001E-10</v>
      </c>
      <c r="BK58" s="302">
        <v>3.4034049E-9</v>
      </c>
      <c r="BL58" s="302">
        <v>1.2716003E-11</v>
      </c>
      <c r="BM58" s="303">
        <v>3.6309040999999998E-4</v>
      </c>
      <c r="BN58" s="303">
        <v>4.7389819E-2</v>
      </c>
      <c r="BO58" s="302">
        <v>1.0254305000000001E-11</v>
      </c>
      <c r="BP58" s="302">
        <v>6.2357256999999994E-14</v>
      </c>
      <c r="BQ58" s="302">
        <v>2.7899099000000002E-18</v>
      </c>
      <c r="BR58" s="74"/>
      <c r="BS58" s="144">
        <v>2.5719271E-5</v>
      </c>
      <c r="BT58" s="144">
        <v>1.6713650000000001E-6</v>
      </c>
      <c r="BU58" s="144">
        <v>1.1426375E-5</v>
      </c>
      <c r="BV58" s="144">
        <v>3.2946804000000001E-8</v>
      </c>
      <c r="BW58" s="144">
        <v>1.1567725000000001E-6</v>
      </c>
      <c r="BX58" s="144">
        <v>7.2793689999999997E-7</v>
      </c>
      <c r="BY58" s="144">
        <v>2.5673095999999999E-10</v>
      </c>
      <c r="BZ58" s="144">
        <v>1.1093179E-6</v>
      </c>
      <c r="CA58" s="144">
        <v>5.7513082999999997E-8</v>
      </c>
      <c r="CB58" s="144">
        <v>6.8660285999999999E-8</v>
      </c>
      <c r="CC58" s="144">
        <v>2.8671588000000001E-8</v>
      </c>
      <c r="CD58" s="144">
        <v>1.3040416E-8</v>
      </c>
      <c r="CE58" s="144">
        <v>5.0641908999999997E-10</v>
      </c>
      <c r="CF58" s="144">
        <v>1.5890761000000001E-6</v>
      </c>
      <c r="CG58" s="144">
        <v>7.8127449000000004E-6</v>
      </c>
      <c r="CH58" s="144">
        <v>2.2615096999999999E-8</v>
      </c>
      <c r="CI58" s="144">
        <v>1.4720801E-9</v>
      </c>
      <c r="CJ58" s="137"/>
      <c r="CK58" s="138"/>
      <c r="CL58" s="89" t="s">
        <v>1124</v>
      </c>
      <c r="CM58" s="110"/>
      <c r="CN58" s="110"/>
      <c r="CP58" s="74"/>
      <c r="CQ58" s="299"/>
      <c r="CR58" s="299"/>
      <c r="CS58" s="74"/>
      <c r="CT58" s="74"/>
      <c r="CU58" s="74"/>
      <c r="CV58" s="74"/>
      <c r="CW58" s="74"/>
      <c r="CX58" s="74"/>
      <c r="CY58" s="74"/>
      <c r="CZ58" s="74"/>
      <c r="DA58" s="74"/>
      <c r="DB58" s="74"/>
    </row>
    <row r="59" spans="1:106" ht="14.5" customHeight="1" thickBot="1">
      <c r="A59" s="74" t="s">
        <v>1125</v>
      </c>
      <c r="B59" s="129" t="s">
        <v>1083</v>
      </c>
      <c r="C59" s="130" t="str">
        <f t="shared" si="27"/>
        <v>A.020.01.112</v>
      </c>
      <c r="D59" s="131" t="s">
        <v>1085</v>
      </c>
      <c r="E59" s="129" t="s">
        <v>957</v>
      </c>
      <c r="F59" s="132" t="s">
        <v>1126</v>
      </c>
      <c r="G59" s="132">
        <f t="shared" si="28"/>
        <v>23.851469374878</v>
      </c>
      <c r="H59" s="348">
        <f t="shared" si="29"/>
        <v>23.851469374878</v>
      </c>
      <c r="I59" s="74"/>
      <c r="J59" s="132">
        <f t="shared" si="30"/>
        <v>1.5094830588779999</v>
      </c>
      <c r="K59" s="132">
        <f t="shared" si="31"/>
        <v>3.1399058479999997</v>
      </c>
      <c r="L59" s="300">
        <f t="shared" si="32"/>
        <v>18.986699848000001</v>
      </c>
      <c r="M59" s="132">
        <v>0.21538061999999999</v>
      </c>
      <c r="N59" s="132">
        <v>2.6018914999999998</v>
      </c>
      <c r="O59" s="132">
        <v>7.1407548000000001E-2</v>
      </c>
      <c r="P59" s="132">
        <v>2.5476934999999999E-2</v>
      </c>
      <c r="Q59" s="304">
        <v>3.5553877999999998E-5</v>
      </c>
      <c r="R59" s="132">
        <v>0.44372397000000002</v>
      </c>
      <c r="S59" s="132">
        <v>1.0402465999999999</v>
      </c>
      <c r="T59" s="132">
        <v>0.46660679999999999</v>
      </c>
      <c r="U59" s="132">
        <v>18.947606</v>
      </c>
      <c r="V59" s="132">
        <v>0</v>
      </c>
      <c r="W59" s="132">
        <v>3.9093848E-2</v>
      </c>
      <c r="X59" s="132">
        <v>0</v>
      </c>
      <c r="Y59" s="132">
        <v>0</v>
      </c>
      <c r="Z59" s="132">
        <v>0</v>
      </c>
      <c r="AA59" s="74"/>
      <c r="AB59" s="301">
        <f t="shared" si="33"/>
        <v>1.6194031578947368</v>
      </c>
      <c r="AC59" s="338">
        <f t="shared" si="34"/>
        <v>1.6194031578947368</v>
      </c>
      <c r="AD59" s="74"/>
      <c r="AE59" s="136">
        <v>30.592551</v>
      </c>
      <c r="AF59" s="136">
        <v>19.615193000000001</v>
      </c>
      <c r="AG59" s="136">
        <v>5.3001195000000001</v>
      </c>
      <c r="AH59" s="136">
        <v>0</v>
      </c>
      <c r="AI59" s="136">
        <v>5.5704957999999998</v>
      </c>
      <c r="AJ59" s="136">
        <v>6.6623162E-2</v>
      </c>
      <c r="AK59" s="136">
        <v>4.0118857000000001E-2</v>
      </c>
      <c r="AL59" s="74"/>
      <c r="AM59" s="133">
        <v>1.2326693</v>
      </c>
      <c r="AN59" s="340">
        <f t="shared" si="35"/>
        <v>1.2326693</v>
      </c>
      <c r="AP59" s="133">
        <v>1.2017724000000001</v>
      </c>
      <c r="AQ59" s="133">
        <v>2.2579861999999999E-2</v>
      </c>
      <c r="AR59" s="133">
        <v>8.3170593000000004E-3</v>
      </c>
      <c r="AS59" s="134">
        <f t="shared" si="36"/>
        <v>7.20487038858E-5</v>
      </c>
      <c r="AT59" s="135">
        <f t="shared" si="37"/>
        <v>8.3505405679340017E-8</v>
      </c>
      <c r="AU59" s="135">
        <f t="shared" si="38"/>
        <v>1.1648542399999999</v>
      </c>
      <c r="AV59" s="302">
        <v>1.5028062000000001E-6</v>
      </c>
      <c r="AW59" s="302">
        <v>4.5343289000000001E-9</v>
      </c>
      <c r="AX59" s="302">
        <v>1.2388434E-13</v>
      </c>
      <c r="AY59" s="303">
        <v>0</v>
      </c>
      <c r="AZ59" s="303">
        <v>0</v>
      </c>
      <c r="BA59" s="302">
        <v>3.7844858000000003E-9</v>
      </c>
      <c r="BB59" s="302">
        <v>4.7255916E-5</v>
      </c>
      <c r="BC59" s="302">
        <v>8.6181573999999997E-10</v>
      </c>
      <c r="BD59" s="302">
        <v>5.5044546000000002E-8</v>
      </c>
      <c r="BE59" s="302">
        <v>2.0719076E-11</v>
      </c>
      <c r="BF59" s="302">
        <v>7.9834199999999995E-13</v>
      </c>
      <c r="BG59" s="302">
        <v>2.2905581999999999E-8</v>
      </c>
      <c r="BH59" s="302">
        <v>3.9660808999999997E-11</v>
      </c>
      <c r="BI59" s="302">
        <v>9.7830928000000006E-11</v>
      </c>
      <c r="BJ59" s="302">
        <v>2.8593862E-6</v>
      </c>
      <c r="BK59" s="302">
        <v>2.0426810999999999E-5</v>
      </c>
      <c r="BL59" s="303">
        <v>0</v>
      </c>
      <c r="BM59" s="303">
        <v>0.98372188999999999</v>
      </c>
      <c r="BN59" s="303">
        <v>0.18113235</v>
      </c>
      <c r="BO59" s="303">
        <v>0</v>
      </c>
      <c r="BP59" s="303">
        <v>0</v>
      </c>
      <c r="BQ59" s="303">
        <v>0</v>
      </c>
      <c r="BR59" s="74"/>
      <c r="BS59" s="136">
        <v>5.0877331000000001E-3</v>
      </c>
      <c r="BT59" s="136">
        <v>3.7950467E-4</v>
      </c>
      <c r="BU59" s="144">
        <v>4.5153257999999999E-5</v>
      </c>
      <c r="BV59" s="144">
        <v>5.4656820999999999E-5</v>
      </c>
      <c r="BW59" s="136">
        <v>3.1262682999999997E-4</v>
      </c>
      <c r="BX59" s="144">
        <v>2.415693E-6</v>
      </c>
      <c r="BY59" s="144">
        <v>5.3805909000000002E-7</v>
      </c>
      <c r="BZ59" s="144">
        <v>3.2651272999999997E-8</v>
      </c>
      <c r="CA59" s="136">
        <v>5.9544633E-4</v>
      </c>
      <c r="CB59" s="136">
        <v>6.8833719999999998E-4</v>
      </c>
      <c r="CC59" s="136">
        <v>0</v>
      </c>
      <c r="CD59" s="136">
        <v>0</v>
      </c>
      <c r="CE59" s="136">
        <v>0</v>
      </c>
      <c r="CF59" s="144">
        <v>4.7149978000000001E-5</v>
      </c>
      <c r="CG59" s="144">
        <v>3.0460935000000001E-5</v>
      </c>
      <c r="CH59" s="136">
        <v>2.9314107E-3</v>
      </c>
      <c r="CI59" s="136">
        <v>0</v>
      </c>
      <c r="CJ59" s="154" t="s">
        <v>1127</v>
      </c>
      <c r="CK59" s="138"/>
      <c r="CL59" s="110" t="s">
        <v>1128</v>
      </c>
      <c r="CM59" s="110"/>
      <c r="CN59" s="110"/>
      <c r="CP59" s="74"/>
      <c r="CQ59" s="299"/>
      <c r="CR59" s="299"/>
      <c r="CS59" s="74"/>
      <c r="CT59" s="74"/>
      <c r="CU59" s="74"/>
      <c r="CV59" s="74"/>
      <c r="CW59" s="74"/>
      <c r="CX59" s="74"/>
      <c r="CY59" s="74"/>
      <c r="CZ59" s="74"/>
      <c r="DA59" s="74"/>
      <c r="DB59" s="74"/>
    </row>
    <row r="60" spans="1:106" ht="14.5" customHeight="1">
      <c r="A60" s="74" t="s">
        <v>1129</v>
      </c>
      <c r="B60" s="129" t="s">
        <v>1083</v>
      </c>
      <c r="C60" s="130" t="str">
        <f t="shared" si="27"/>
        <v>A.020.01.113</v>
      </c>
      <c r="D60" s="131" t="s">
        <v>1085</v>
      </c>
      <c r="E60" s="129" t="s">
        <v>957</v>
      </c>
      <c r="F60" s="132" t="s">
        <v>1130</v>
      </c>
      <c r="G60" s="132">
        <f t="shared" si="28"/>
        <v>0.56604035568176392</v>
      </c>
      <c r="H60" s="348">
        <f t="shared" si="29"/>
        <v>0.56604035568176392</v>
      </c>
      <c r="I60" s="74"/>
      <c r="J60" s="132">
        <f t="shared" si="30"/>
        <v>3.3325527124799999E-4</v>
      </c>
      <c r="K60" s="132">
        <f t="shared" si="31"/>
        <v>2.7347100410515829E-2</v>
      </c>
      <c r="L60" s="300">
        <f t="shared" si="32"/>
        <v>0.49580000000000002</v>
      </c>
      <c r="M60" s="132">
        <v>4.2560000000000001E-2</v>
      </c>
      <c r="N60" s="132">
        <v>2.60559E-2</v>
      </c>
      <c r="O60" s="132">
        <v>1.2911999999999999E-3</v>
      </c>
      <c r="P60" s="132">
        <v>3.3323400000000002E-4</v>
      </c>
      <c r="Q60" s="132">
        <v>0</v>
      </c>
      <c r="R60" s="132">
        <v>0</v>
      </c>
      <c r="S60" s="304">
        <v>2.1271247999999999E-8</v>
      </c>
      <c r="T60" s="304">
        <v>4.1051582999999998E-10</v>
      </c>
      <c r="U60" s="132">
        <v>0.49580000000000002</v>
      </c>
      <c r="V60" s="132">
        <v>0</v>
      </c>
      <c r="W60" s="132">
        <v>0</v>
      </c>
      <c r="X60" s="132">
        <v>0</v>
      </c>
      <c r="Y60" s="132">
        <v>0</v>
      </c>
      <c r="Z60" s="132">
        <v>0</v>
      </c>
      <c r="AA60" s="74"/>
      <c r="AB60" s="301">
        <f t="shared" si="33"/>
        <v>0.32</v>
      </c>
      <c r="AC60" s="338">
        <f t="shared" si="34"/>
        <v>0.32</v>
      </c>
      <c r="AD60" s="74"/>
      <c r="AE60" s="136">
        <v>4.2</v>
      </c>
      <c r="AF60" s="136">
        <v>4.2</v>
      </c>
      <c r="AG60" s="136">
        <v>0</v>
      </c>
      <c r="AH60" s="136">
        <v>0</v>
      </c>
      <c r="AI60" s="136">
        <v>0</v>
      </c>
      <c r="AJ60" s="136">
        <v>0</v>
      </c>
      <c r="AK60" s="136">
        <v>0</v>
      </c>
      <c r="AL60" s="74"/>
      <c r="AM60" s="133">
        <v>1.3241482000000001E-2</v>
      </c>
      <c r="AN60" s="340">
        <f t="shared" si="35"/>
        <v>1.3241482000000001E-2</v>
      </c>
      <c r="AP60" s="133">
        <v>1.2847094E-2</v>
      </c>
      <c r="AQ60" s="133">
        <v>3.9438772E-4</v>
      </c>
      <c r="AR60" s="133">
        <v>0</v>
      </c>
      <c r="AS60" s="134">
        <f t="shared" si="36"/>
        <v>7.702095E-7</v>
      </c>
      <c r="AT60" s="135">
        <f t="shared" si="37"/>
        <v>1.45853448E-9</v>
      </c>
      <c r="AU60" s="135">
        <f t="shared" si="38"/>
        <v>0</v>
      </c>
      <c r="AV60" s="302">
        <v>2.9695999999999998E-7</v>
      </c>
      <c r="AW60" s="302">
        <v>8.9600000000000001E-10</v>
      </c>
      <c r="AX60" s="302">
        <v>2.448E-14</v>
      </c>
      <c r="AY60" s="303">
        <v>0</v>
      </c>
      <c r="AZ60" s="303">
        <v>0</v>
      </c>
      <c r="BA60" s="302">
        <v>4.9499999999999997E-11</v>
      </c>
      <c r="BB60" s="302">
        <v>4.7319999999999998E-7</v>
      </c>
      <c r="BC60" s="302">
        <v>1.1309999999999999E-11</v>
      </c>
      <c r="BD60" s="302">
        <v>5.5120000000000002E-10</v>
      </c>
      <c r="BE60" s="303">
        <v>0</v>
      </c>
      <c r="BF60" s="303">
        <v>0</v>
      </c>
      <c r="BG60" s="303">
        <v>0</v>
      </c>
      <c r="BH60" s="303">
        <v>0</v>
      </c>
      <c r="BI60" s="303">
        <v>0</v>
      </c>
      <c r="BJ60" s="303">
        <v>0</v>
      </c>
      <c r="BK60" s="303">
        <v>0</v>
      </c>
      <c r="BL60" s="303">
        <v>0</v>
      </c>
      <c r="BM60" s="303">
        <v>0</v>
      </c>
      <c r="BN60" s="303">
        <v>0</v>
      </c>
      <c r="BO60" s="303">
        <v>0</v>
      </c>
      <c r="BP60" s="303">
        <v>0</v>
      </c>
      <c r="BQ60" s="303">
        <v>0</v>
      </c>
      <c r="BR60" s="74"/>
      <c r="BS60" s="144">
        <v>2.1173267999999998E-5</v>
      </c>
      <c r="BT60" s="144">
        <v>3.8001393000000001E-6</v>
      </c>
      <c r="BU60" s="144">
        <v>8.9224491000000001E-6</v>
      </c>
      <c r="BV60" s="144">
        <v>4.8086504999999998E-14</v>
      </c>
      <c r="BW60" s="144">
        <v>3.1303054E-6</v>
      </c>
      <c r="BX60" s="136">
        <v>0</v>
      </c>
      <c r="BY60" s="136">
        <v>0</v>
      </c>
      <c r="BZ60" s="136">
        <v>0</v>
      </c>
      <c r="CA60" s="136">
        <v>0</v>
      </c>
      <c r="CB60" s="144">
        <v>1.4075309E-11</v>
      </c>
      <c r="CC60" s="136">
        <v>0</v>
      </c>
      <c r="CD60" s="136">
        <v>0</v>
      </c>
      <c r="CE60" s="136">
        <v>0</v>
      </c>
      <c r="CF60" s="144">
        <v>5.4324141000000002E-7</v>
      </c>
      <c r="CG60" s="136">
        <v>0</v>
      </c>
      <c r="CH60" s="144">
        <v>4.7771188999999999E-6</v>
      </c>
      <c r="CI60" s="136">
        <v>0</v>
      </c>
      <c r="CJ60" s="153" t="s">
        <v>1131</v>
      </c>
      <c r="CK60" s="138"/>
      <c r="CL60" s="110" t="s">
        <v>1132</v>
      </c>
      <c r="CM60" s="110"/>
      <c r="CN60" s="110"/>
      <c r="CP60" s="74"/>
      <c r="CQ60" s="299"/>
      <c r="CR60" s="299"/>
      <c r="CS60" s="74"/>
      <c r="CT60" s="74"/>
      <c r="CU60" s="74"/>
      <c r="CV60" s="74"/>
      <c r="CW60" s="74"/>
      <c r="CX60" s="74"/>
      <c r="CY60" s="74"/>
      <c r="CZ60" s="74"/>
      <c r="DA60" s="74"/>
      <c r="DB60" s="74"/>
    </row>
    <row r="61" spans="1:106" ht="14.5" customHeight="1">
      <c r="B61" s="129" t="s">
        <v>1133</v>
      </c>
      <c r="C61" s="127" t="s">
        <v>1134</v>
      </c>
      <c r="D61" s="131"/>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142"/>
      <c r="CK61" s="143"/>
      <c r="CL61" s="110"/>
      <c r="CM61" s="110"/>
      <c r="CN61" s="110"/>
      <c r="CP61" s="74"/>
      <c r="CQ61" s="299"/>
      <c r="CR61" s="299"/>
      <c r="CS61" s="74"/>
      <c r="CT61" s="74"/>
      <c r="CU61" s="74"/>
      <c r="CV61" s="74"/>
      <c r="CW61" s="74"/>
      <c r="CX61" s="74"/>
      <c r="CY61" s="74"/>
      <c r="CZ61" s="74"/>
      <c r="DA61" s="74"/>
      <c r="DB61" s="74"/>
    </row>
    <row r="62" spans="1:106" ht="14.5" customHeight="1">
      <c r="B62" s="129" t="s">
        <v>1133</v>
      </c>
      <c r="C62" s="127" t="s">
        <v>40</v>
      </c>
      <c r="D62" s="127" t="s">
        <v>1135</v>
      </c>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124"/>
      <c r="CK62" s="143"/>
      <c r="CL62" s="89"/>
      <c r="CP62" s="74"/>
      <c r="CQ62" s="299"/>
      <c r="CR62" s="299"/>
      <c r="CS62" s="74"/>
      <c r="CT62" s="74"/>
      <c r="CU62" s="74"/>
      <c r="CV62" s="74"/>
      <c r="CW62" s="74"/>
      <c r="CX62" s="74"/>
      <c r="CY62" s="74"/>
      <c r="CZ62" s="74"/>
      <c r="DA62" s="74"/>
      <c r="DB62" s="74"/>
    </row>
    <row r="63" spans="1:106" ht="14.5" customHeight="1">
      <c r="A63" s="74" t="s">
        <v>1136</v>
      </c>
      <c r="B63" s="129" t="s">
        <v>1133</v>
      </c>
      <c r="C63" s="130" t="str">
        <f>MID(A63,1,12)</f>
        <v>A.030.02.101</v>
      </c>
      <c r="D63" s="131" t="s">
        <v>1135</v>
      </c>
      <c r="E63" s="129" t="s">
        <v>957</v>
      </c>
      <c r="F63" s="132" t="s">
        <v>1137</v>
      </c>
      <c r="G63" s="132">
        <f>J63+K63+L63+M63</f>
        <v>8.5118684171235998E-2</v>
      </c>
      <c r="H63" s="348">
        <f t="shared" ref="H63:H67" si="39">G63</f>
        <v>8.5118684171235998E-2</v>
      </c>
      <c r="I63" s="74"/>
      <c r="J63" s="132">
        <f>P63+Q63+R63+S63</f>
        <v>1.6938801253600001E-4</v>
      </c>
      <c r="K63" s="132">
        <f>N63+O63+T63</f>
        <v>2.6984870766000001E-3</v>
      </c>
      <c r="L63" s="300">
        <f>U63+IF(V63="x",0,V63)+IF(W63="x",0,W63)+IF(X63="x",0,X63)+Y63+Z63</f>
        <v>5.7969706082099996E-2</v>
      </c>
      <c r="M63" s="132">
        <v>2.4281102999999998E-2</v>
      </c>
      <c r="N63" s="132">
        <v>2.5240617E-3</v>
      </c>
      <c r="O63" s="132">
        <v>1.7380332000000001E-4</v>
      </c>
      <c r="P63" s="132">
        <v>1.0183156000000001E-4</v>
      </c>
      <c r="Q63" s="304">
        <v>6.6799433999999996E-5</v>
      </c>
      <c r="R63" s="304">
        <v>2.8180945999999999E-8</v>
      </c>
      <c r="S63" s="304">
        <v>7.2883759E-7</v>
      </c>
      <c r="T63" s="304">
        <v>6.2205659999999995E-7</v>
      </c>
      <c r="U63" s="304">
        <v>4.4480252E-7</v>
      </c>
      <c r="V63" s="132">
        <v>5.7968862000000003E-2</v>
      </c>
      <c r="W63" s="304">
        <v>2.6104327000000002E-7</v>
      </c>
      <c r="X63" s="304">
        <v>1.2757313E-7</v>
      </c>
      <c r="Y63" s="304">
        <v>1.066318E-8</v>
      </c>
      <c r="Z63" s="132">
        <v>0</v>
      </c>
      <c r="AA63" s="74"/>
      <c r="AB63" s="301">
        <f>M63/0.133</f>
        <v>0.1825646842105263</v>
      </c>
      <c r="AC63" s="338">
        <f t="shared" ref="AC63:AC67" si="40">AB63</f>
        <v>0.1825646842105263</v>
      </c>
      <c r="AD63" s="74"/>
      <c r="AE63" s="136">
        <v>6.6650793999999998</v>
      </c>
      <c r="AF63" s="136">
        <v>6.6650301000000001</v>
      </c>
      <c r="AG63" s="144">
        <v>3.5389789999999997E-5</v>
      </c>
      <c r="AH63" s="136">
        <v>0</v>
      </c>
      <c r="AI63" s="144">
        <v>3.4951981999999998E-6</v>
      </c>
      <c r="AJ63" s="144">
        <v>3.8080904999999999E-6</v>
      </c>
      <c r="AK63" s="144">
        <v>6.6088796000000001E-6</v>
      </c>
      <c r="AM63" s="133">
        <v>3.9419258E-3</v>
      </c>
      <c r="AN63" s="340">
        <f t="shared" ref="AN63:AN67" si="41">AM63</f>
        <v>3.9419258E-3</v>
      </c>
      <c r="AP63" s="133">
        <v>3.5916355999999999E-3</v>
      </c>
      <c r="AQ63" s="133">
        <v>1.5366174E-4</v>
      </c>
      <c r="AR63" s="133">
        <v>1.9662847999999999E-4</v>
      </c>
      <c r="AS63" s="134">
        <f>AV63+AY63+AZ63+BA63+BB63+BJ63+BK63+BO63</f>
        <v>2.1532587251317413E-7</v>
      </c>
      <c r="AT63" s="135">
        <f>AW63+AX63+BC63+BD63+BE63+BF63+BG63+BH63+BI63+BL63+BP63+BQ63</f>
        <v>5.6827565318278553E-10</v>
      </c>
      <c r="AU63" s="135">
        <f>BM63+BN63</f>
        <v>2.7539002825839001E-2</v>
      </c>
      <c r="AV63" s="302">
        <v>1.6942242000000001E-7</v>
      </c>
      <c r="AW63" s="302">
        <v>5.1118841999999996E-10</v>
      </c>
      <c r="AX63" s="302">
        <v>1.3966394E-14</v>
      </c>
      <c r="AY63" s="302">
        <v>3.1553715000000002E-14</v>
      </c>
      <c r="AZ63" s="302">
        <v>8.2584914999999995E-16</v>
      </c>
      <c r="BA63" s="302">
        <v>1.5126996000000001E-11</v>
      </c>
      <c r="BB63" s="302">
        <v>4.5880554999999999E-8</v>
      </c>
      <c r="BC63" s="302">
        <v>3.4150964999999999E-12</v>
      </c>
      <c r="BD63" s="302">
        <v>5.3445155000000002E-11</v>
      </c>
      <c r="BE63" s="302">
        <v>2.0973063999999999E-16</v>
      </c>
      <c r="BF63" s="302">
        <v>6.7551205000000004E-18</v>
      </c>
      <c r="BG63" s="302">
        <v>2.5245546999999999E-16</v>
      </c>
      <c r="BH63" s="302">
        <v>1.1610904E-17</v>
      </c>
      <c r="BI63" s="302">
        <v>2.1577603000000001E-17</v>
      </c>
      <c r="BJ63" s="302">
        <v>1.2317060000000001E-13</v>
      </c>
      <c r="BK63" s="302">
        <v>7.4082269999999993E-12</v>
      </c>
      <c r="BL63" s="302">
        <v>2.1125590000000001E-13</v>
      </c>
      <c r="BM63" s="302">
        <v>6.1825838999999999E-8</v>
      </c>
      <c r="BN63" s="303">
        <v>2.7538941000000001E-2</v>
      </c>
      <c r="BO63" s="302">
        <v>2.0674001E-13</v>
      </c>
      <c r="BP63" s="302">
        <v>1.2572028000000001E-15</v>
      </c>
      <c r="BQ63" s="302">
        <v>5.6248183000000006E-20</v>
      </c>
      <c r="BR63" s="74"/>
      <c r="BS63" s="144">
        <v>9.4722776000000008E-6</v>
      </c>
      <c r="BT63" s="144">
        <v>3.6863542000000001E-7</v>
      </c>
      <c r="BU63" s="144">
        <v>5.0903877000000003E-6</v>
      </c>
      <c r="BV63" s="144">
        <v>7.2911174000000003E-11</v>
      </c>
      <c r="BW63" s="144">
        <v>3.6353849000000001E-7</v>
      </c>
      <c r="BX63" s="144">
        <v>3.3103729E-10</v>
      </c>
      <c r="BY63" s="144">
        <v>4.0801040999999999E-12</v>
      </c>
      <c r="BZ63" s="144">
        <v>5.3473849999999999E-10</v>
      </c>
      <c r="CA63" s="144">
        <v>3.7816846E-11</v>
      </c>
      <c r="CB63" s="144">
        <v>4.8227608000000003E-10</v>
      </c>
      <c r="CC63" s="144">
        <v>6.0615256999999999E-12</v>
      </c>
      <c r="CD63" s="144">
        <v>1.377292E-10</v>
      </c>
      <c r="CE63" s="144">
        <v>1.1327344000000001E-13</v>
      </c>
      <c r="CF63" s="144">
        <v>1.123117E-7</v>
      </c>
      <c r="CG63" s="144">
        <v>3.5357120000000002E-6</v>
      </c>
      <c r="CH63" s="144">
        <v>5.5746157E-11</v>
      </c>
      <c r="CI63" s="144">
        <v>2.9679035E-11</v>
      </c>
      <c r="CJ63" s="153" t="s">
        <v>1138</v>
      </c>
      <c r="CK63" s="155" t="s">
        <v>1139</v>
      </c>
      <c r="CL63" s="89" t="s">
        <v>1140</v>
      </c>
      <c r="CM63" s="110"/>
      <c r="CN63" s="110"/>
      <c r="CP63" s="305"/>
      <c r="CQ63" s="299"/>
      <c r="CR63" s="299"/>
      <c r="CS63" s="74"/>
      <c r="CT63" s="74"/>
      <c r="CU63" s="74"/>
      <c r="CV63" s="74"/>
      <c r="CW63" s="74"/>
      <c r="CX63" s="74"/>
      <c r="CY63" s="74"/>
      <c r="CZ63" s="74"/>
      <c r="DA63" s="74"/>
      <c r="DB63" s="74"/>
    </row>
    <row r="64" spans="1:106" ht="14.5" customHeight="1" thickBot="1">
      <c r="A64" s="74" t="s">
        <v>1141</v>
      </c>
      <c r="B64" s="129" t="s">
        <v>1133</v>
      </c>
      <c r="C64" s="130" t="str">
        <f>MID(A64,1,12)</f>
        <v>A.030.02.102</v>
      </c>
      <c r="D64" s="131" t="s">
        <v>1135</v>
      </c>
      <c r="E64" s="129" t="s">
        <v>957</v>
      </c>
      <c r="F64" s="132" t="s">
        <v>1143</v>
      </c>
      <c r="G64" s="132">
        <f>J64+K64+L64+M64</f>
        <v>8.4895684318997092E-2</v>
      </c>
      <c r="H64" s="348">
        <f t="shared" si="39"/>
        <v>8.4895684318997092E-2</v>
      </c>
      <c r="I64" s="74"/>
      <c r="J64" s="132">
        <f>P64+Q64+R64+S64</f>
        <v>2.6251893045E-5</v>
      </c>
      <c r="K64" s="132">
        <f>N64+O64+T64</f>
        <v>6.101639308E-5</v>
      </c>
      <c r="L64" s="300">
        <f>U64+IF(V64="x",0,V64)+IF(W64="x",0,W64)+IF(X64="x",0,X64)+Y64+Z64</f>
        <v>1.103890328721E-4</v>
      </c>
      <c r="M64" s="132">
        <v>8.4698026999999995E-2</v>
      </c>
      <c r="N64" s="304">
        <v>3.3838425E-5</v>
      </c>
      <c r="O64" s="304">
        <v>2.670245E-5</v>
      </c>
      <c r="P64" s="304">
        <v>2.2535122000000001E-5</v>
      </c>
      <c r="Q64" s="304">
        <v>3.5615160000000001E-6</v>
      </c>
      <c r="R64" s="304">
        <v>8.2923057000000002E-8</v>
      </c>
      <c r="S64" s="304">
        <v>7.2331987999999998E-8</v>
      </c>
      <c r="T64" s="304">
        <v>4.7551807999999998E-7</v>
      </c>
      <c r="U64" s="304">
        <v>3.9909943999999996E-6</v>
      </c>
      <c r="V64" s="132">
        <v>0</v>
      </c>
      <c r="W64" s="132">
        <v>1.0639443E-4</v>
      </c>
      <c r="X64" s="304">
        <v>3.6084720999999999E-9</v>
      </c>
      <c r="Y64" s="132">
        <v>0</v>
      </c>
      <c r="Z64" s="132">
        <v>0</v>
      </c>
      <c r="AA64" s="74"/>
      <c r="AB64" s="301">
        <f>M64/0.133</f>
        <v>0.63682727067669165</v>
      </c>
      <c r="AC64" s="338">
        <f t="shared" si="40"/>
        <v>0.63682727067669165</v>
      </c>
      <c r="AD64" s="74"/>
      <c r="AE64" s="136">
        <v>8.3245895E-2</v>
      </c>
      <c r="AF64" s="136">
        <v>5.8965153999999999E-2</v>
      </c>
      <c r="AG64" s="136">
        <v>1.4422588E-2</v>
      </c>
      <c r="AH64" s="136">
        <v>0</v>
      </c>
      <c r="AI64" s="136">
        <v>1.2254233999999999E-3</v>
      </c>
      <c r="AJ64" s="136">
        <v>5.3708269000000003E-3</v>
      </c>
      <c r="AK64" s="136">
        <v>3.2619025999999999E-3</v>
      </c>
      <c r="AL64" s="74"/>
      <c r="AM64" s="133">
        <v>1.0357564E-2</v>
      </c>
      <c r="AN64" s="340">
        <f t="shared" si="41"/>
        <v>1.0357564E-2</v>
      </c>
      <c r="AP64" s="133">
        <v>9.8731779999999998E-3</v>
      </c>
      <c r="AQ64" s="133">
        <v>4.8257836000000003E-4</v>
      </c>
      <c r="AR64" s="145">
        <v>1.8079475E-6</v>
      </c>
      <c r="AS64" s="134">
        <f>AV64+AY64+AZ64+BA64+BB64+BJ64+BK64+BO64</f>
        <v>5.9191715068403602E-7</v>
      </c>
      <c r="AT64" s="135">
        <f>AW64+AX64+BC64+BD64+BE64+BF64+BG64+BH64+BI64+BL64+BP64+BQ64</f>
        <v>1.7846832574604671E-9</v>
      </c>
      <c r="AU64" s="135">
        <f>BM64+BN64</f>
        <v>2.5321393715299997E-4</v>
      </c>
      <c r="AV64" s="302">
        <v>5.9098893000000001E-7</v>
      </c>
      <c r="AW64" s="302">
        <v>1.7831567000000001E-9</v>
      </c>
      <c r="AX64" s="302">
        <v>4.8718367999999997E-14</v>
      </c>
      <c r="AY64" s="302">
        <v>5.8175019000000005E-14</v>
      </c>
      <c r="AZ64" s="302">
        <v>7.5572171000000007E-15</v>
      </c>
      <c r="BA64" s="302">
        <v>3.3508252999999999E-12</v>
      </c>
      <c r="BB64" s="302">
        <v>9.2355463000000003E-10</v>
      </c>
      <c r="BC64" s="302">
        <v>4.7704158E-13</v>
      </c>
      <c r="BD64" s="302">
        <v>9.9603407000000003E-13</v>
      </c>
      <c r="BE64" s="302">
        <v>8.4835345000000001E-17</v>
      </c>
      <c r="BF64" s="302">
        <v>4.3516415999999998E-19</v>
      </c>
      <c r="BG64" s="302">
        <v>1.7977488999999999E-16</v>
      </c>
      <c r="BH64" s="302">
        <v>1.0386468E-17</v>
      </c>
      <c r="BI64" s="302">
        <v>7.8500999999999995E-18</v>
      </c>
      <c r="BJ64" s="302">
        <v>9.0320619999999997E-13</v>
      </c>
      <c r="BK64" s="302">
        <v>3.462903E-13</v>
      </c>
      <c r="BL64" s="302">
        <v>4.4801604999999997E-15</v>
      </c>
      <c r="BM64" s="302">
        <v>8.5137153000000002E-8</v>
      </c>
      <c r="BN64" s="303">
        <v>2.5312879999999998E-4</v>
      </c>
      <c r="BO64" s="303">
        <v>0</v>
      </c>
      <c r="BP64" s="303">
        <v>0</v>
      </c>
      <c r="BQ64" s="303">
        <v>0</v>
      </c>
      <c r="BR64" s="74"/>
      <c r="BS64" s="144">
        <v>1.7873293000000001E-5</v>
      </c>
      <c r="BT64" s="144">
        <v>7.9638873999999999E-9</v>
      </c>
      <c r="BU64" s="144">
        <v>1.7756434000000001E-5</v>
      </c>
      <c r="BV64" s="144">
        <v>5.5986955999999999E-11</v>
      </c>
      <c r="BW64" s="144">
        <v>8.1415309000000004E-9</v>
      </c>
      <c r="BX64" s="144">
        <v>2.1557304000000001E-9</v>
      </c>
      <c r="BY64" s="144">
        <v>1.0883075000000001E-13</v>
      </c>
      <c r="BZ64" s="144">
        <v>3.2776698999999999E-9</v>
      </c>
      <c r="CA64" s="144">
        <v>1.112769E-10</v>
      </c>
      <c r="CB64" s="144">
        <v>4.7862496999999997E-11</v>
      </c>
      <c r="CC64" s="144">
        <v>5.6801979999999999E-11</v>
      </c>
      <c r="CD64" s="144">
        <v>3.2569690999999999E-12</v>
      </c>
      <c r="CE64" s="144">
        <v>1.0026624999999999E-12</v>
      </c>
      <c r="CF64" s="144">
        <v>4.7955952999999996E-9</v>
      </c>
      <c r="CG64" s="144">
        <v>8.8365995999999997E-8</v>
      </c>
      <c r="CH64" s="144">
        <v>1.8822950000000001E-9</v>
      </c>
      <c r="CI64" s="136">
        <v>0</v>
      </c>
      <c r="CJ64" s="153" t="s">
        <v>1144</v>
      </c>
      <c r="CK64" s="155" t="s">
        <v>1145</v>
      </c>
      <c r="CL64" s="89" t="s">
        <v>1146</v>
      </c>
      <c r="CM64" s="110"/>
      <c r="CN64" s="110"/>
      <c r="CP64" s="305"/>
      <c r="CQ64" s="299"/>
      <c r="CR64" s="299"/>
      <c r="CS64" s="74"/>
      <c r="CT64" s="74"/>
      <c r="CU64" s="74"/>
      <c r="CV64" s="74"/>
      <c r="CW64" s="74"/>
      <c r="CX64" s="74"/>
      <c r="CY64" s="74"/>
      <c r="CZ64" s="74"/>
      <c r="DA64" s="74"/>
      <c r="DB64" s="74"/>
    </row>
    <row r="65" spans="1:106" ht="14.5" customHeight="1" thickBot="1">
      <c r="A65" s="74" t="s">
        <v>1147</v>
      </c>
      <c r="B65" s="129" t="s">
        <v>1133</v>
      </c>
      <c r="C65" s="130" t="str">
        <f>MID(A65,1,12)</f>
        <v>A.030.02.103</v>
      </c>
      <c r="D65" s="131" t="s">
        <v>1135</v>
      </c>
      <c r="E65" s="129" t="s">
        <v>957</v>
      </c>
      <c r="F65" s="132" t="s">
        <v>1149</v>
      </c>
      <c r="G65" s="132">
        <f>J65+K65+L65+M65</f>
        <v>0.1121593255767</v>
      </c>
      <c r="H65" s="348">
        <f t="shared" si="39"/>
        <v>0.1121593255767</v>
      </c>
      <c r="I65" s="74"/>
      <c r="J65" s="132">
        <f>P65+Q65+R65+S65</f>
        <v>3.982759927E-2</v>
      </c>
      <c r="K65" s="132">
        <f>N65+O65+T65</f>
        <v>3.5544307599999999E-3</v>
      </c>
      <c r="L65" s="300">
        <f>U65+IF(V65="x",0,V65)+IF(W65="x",0,W65)+IF(X65="x",0,X65)+Y65+Z65</f>
        <v>6.4344225466999999E-3</v>
      </c>
      <c r="M65" s="132">
        <v>6.2342873E-2</v>
      </c>
      <c r="N65" s="132">
        <v>1.3609353000000001E-3</v>
      </c>
      <c r="O65" s="132">
        <v>1.8770430999999999E-3</v>
      </c>
      <c r="P65" s="132">
        <v>3.0080828999999999E-3</v>
      </c>
      <c r="Q65" s="132">
        <v>2.4850159000000001E-4</v>
      </c>
      <c r="R65" s="304">
        <v>2.6324780000000001E-5</v>
      </c>
      <c r="S65" s="132">
        <v>3.6544689999999998E-2</v>
      </c>
      <c r="T65" s="132">
        <v>3.1645236000000002E-4</v>
      </c>
      <c r="U65" s="132">
        <v>5.0757294000000003E-3</v>
      </c>
      <c r="V65" s="132">
        <v>0</v>
      </c>
      <c r="W65" s="132">
        <v>1.3575476E-3</v>
      </c>
      <c r="X65" s="304">
        <v>1.1455467000000001E-6</v>
      </c>
      <c r="Y65" s="132">
        <v>0</v>
      </c>
      <c r="Z65" s="132">
        <v>0</v>
      </c>
      <c r="AA65" s="74"/>
      <c r="AB65" s="301">
        <f>M65/0.133</f>
        <v>0.46874340601503756</v>
      </c>
      <c r="AC65" s="338">
        <f t="shared" si="40"/>
        <v>0.46874340601503756</v>
      </c>
      <c r="AD65" s="74"/>
      <c r="AE65" s="136">
        <v>7.1936599000000001</v>
      </c>
      <c r="AF65" s="136">
        <v>6.9057247000000004</v>
      </c>
      <c r="AG65" s="136">
        <v>0.18403183000000001</v>
      </c>
      <c r="AH65" s="136">
        <v>0</v>
      </c>
      <c r="AI65" s="136">
        <v>1.1764065000000001E-2</v>
      </c>
      <c r="AJ65" s="136">
        <v>5.2016228999999997E-2</v>
      </c>
      <c r="AK65" s="136">
        <v>4.0123093999999998E-2</v>
      </c>
      <c r="AL65" s="74"/>
      <c r="AM65" s="133">
        <v>8.9460371999999996E-3</v>
      </c>
      <c r="AN65" s="340">
        <f t="shared" si="41"/>
        <v>8.9460371999999996E-3</v>
      </c>
      <c r="AP65" s="133">
        <v>8.1121205999999998E-3</v>
      </c>
      <c r="AQ65" s="133">
        <v>3.9411325E-4</v>
      </c>
      <c r="AR65" s="133">
        <v>4.3980339000000002E-4</v>
      </c>
      <c r="AS65" s="134">
        <f>AV65+AY65+AZ65+BA65+BB65+BJ65+BK65+BO65</f>
        <v>4.8633816186650004E-7</v>
      </c>
      <c r="AT65" s="135">
        <f>AW65+AX65+BC65+BD65+BE65+BF65+BG65+BH65+BI65+BL65+BP65+BQ65</f>
        <v>1.4575194502799497E-9</v>
      </c>
      <c r="AU65" s="135">
        <f>BM65+BN65</f>
        <v>6.1597114000000001E-2</v>
      </c>
      <c r="AV65" s="302">
        <v>4.3919037000000002E-7</v>
      </c>
      <c r="AW65" s="302">
        <v>1.3252991999999999E-9</v>
      </c>
      <c r="AX65" s="302">
        <v>3.6202296000000003E-14</v>
      </c>
      <c r="AY65" s="302">
        <v>1.8468259999999999E-11</v>
      </c>
      <c r="AZ65" s="302">
        <v>2.3991165E-12</v>
      </c>
      <c r="BA65" s="302">
        <v>4.4753892999999998E-10</v>
      </c>
      <c r="BB65" s="302">
        <v>4.6282720000000002E-8</v>
      </c>
      <c r="BC65" s="302">
        <v>8.2059376000000001E-11</v>
      </c>
      <c r="BD65" s="302">
        <v>4.8612467999999997E-11</v>
      </c>
      <c r="BE65" s="302">
        <v>2.6931854999999999E-14</v>
      </c>
      <c r="BF65" s="302">
        <v>1.3814735E-16</v>
      </c>
      <c r="BG65" s="302">
        <v>5.7071394999999998E-14</v>
      </c>
      <c r="BH65" s="302">
        <v>3.2972913000000001E-15</v>
      </c>
      <c r="BI65" s="302">
        <v>2.4920953000000001E-15</v>
      </c>
      <c r="BJ65" s="302">
        <v>2.8673212999999998E-10</v>
      </c>
      <c r="BK65" s="302">
        <v>1.0993343E-10</v>
      </c>
      <c r="BL65" s="302">
        <v>1.4222732E-12</v>
      </c>
      <c r="BM65" s="303">
        <v>1.4477402E-2</v>
      </c>
      <c r="BN65" s="303">
        <v>4.7119712000000001E-2</v>
      </c>
      <c r="BO65" s="303">
        <v>0</v>
      </c>
      <c r="BP65" s="303">
        <v>0</v>
      </c>
      <c r="BQ65" s="303">
        <v>0</v>
      </c>
      <c r="BR65" s="74"/>
      <c r="BS65" s="136">
        <v>1.6910467999999999E-4</v>
      </c>
      <c r="BT65" s="144">
        <v>4.1193905000000002E-7</v>
      </c>
      <c r="BU65" s="144">
        <v>1.306981E-5</v>
      </c>
      <c r="BV65" s="144">
        <v>3.7159100000000001E-8</v>
      </c>
      <c r="BW65" s="144">
        <v>4.4979936000000003E-7</v>
      </c>
      <c r="BX65" s="144">
        <v>1.5060664999999999E-7</v>
      </c>
      <c r="BY65" s="144">
        <v>3.4549445000000002E-11</v>
      </c>
      <c r="BZ65" s="144">
        <v>2.3040915E-7</v>
      </c>
      <c r="CA65" s="144">
        <v>3.5326000999999998E-8</v>
      </c>
      <c r="CB65" s="144">
        <v>2.4181833999999999E-5</v>
      </c>
      <c r="CC65" s="144">
        <v>1.8032374999999999E-8</v>
      </c>
      <c r="CD65" s="144">
        <v>1.0339583999999999E-9</v>
      </c>
      <c r="CE65" s="144">
        <v>3.1830554999999999E-10</v>
      </c>
      <c r="CF65" s="144">
        <v>1.8592865000000001E-6</v>
      </c>
      <c r="CG65" s="144">
        <v>8.2197759999999998E-6</v>
      </c>
      <c r="CH65" s="136">
        <v>1.2043932E-4</v>
      </c>
      <c r="CI65" s="136">
        <v>0</v>
      </c>
      <c r="CJ65" s="154" t="s">
        <v>1150</v>
      </c>
      <c r="CK65" s="155" t="s">
        <v>1151</v>
      </c>
      <c r="CL65" s="110" t="s">
        <v>1152</v>
      </c>
      <c r="CM65" s="110"/>
      <c r="CN65" s="110"/>
      <c r="CP65" s="305"/>
      <c r="CQ65" s="306"/>
      <c r="CR65" s="306"/>
      <c r="CS65" s="74"/>
      <c r="CT65" s="74"/>
      <c r="CU65" s="74"/>
      <c r="CV65" s="74"/>
      <c r="CW65" s="74"/>
      <c r="CX65" s="74"/>
      <c r="CY65" s="74"/>
      <c r="CZ65" s="74"/>
      <c r="DA65" s="74"/>
      <c r="DB65" s="74"/>
    </row>
    <row r="66" spans="1:106" ht="14.5" customHeight="1" thickBot="1">
      <c r="A66" s="74" t="s">
        <v>1153</v>
      </c>
      <c r="B66" s="129" t="s">
        <v>1133</v>
      </c>
      <c r="C66" s="130" t="str">
        <f>MID(A66,1,12)</f>
        <v>A.030.02.104</v>
      </c>
      <c r="D66" s="131" t="s">
        <v>1135</v>
      </c>
      <c r="E66" s="129" t="s">
        <v>957</v>
      </c>
      <c r="F66" s="132" t="s">
        <v>1155</v>
      </c>
      <c r="G66" s="132"/>
      <c r="H66" s="348">
        <f t="shared" si="39"/>
        <v>0</v>
      </c>
      <c r="I66" s="74"/>
      <c r="J66" s="132"/>
      <c r="K66" s="132"/>
      <c r="L66" s="300">
        <f>U66+IF(V66="x",0,V66)+IF(W66="x",0,W66)+IF(X66="x",0,X66)+Y66+Z66</f>
        <v>3.2580996000000002E-3</v>
      </c>
      <c r="M66" s="132">
        <v>1.1826359999999999E-2</v>
      </c>
      <c r="N66" s="304">
        <v>3.066579E-5</v>
      </c>
      <c r="O66" s="132">
        <v>0</v>
      </c>
      <c r="P66" s="132">
        <v>9.1432799999999995E-4</v>
      </c>
      <c r="Q66" s="132">
        <v>0</v>
      </c>
      <c r="R66" s="132">
        <v>0</v>
      </c>
      <c r="S66" s="304">
        <v>1.1148706E-5</v>
      </c>
      <c r="T66" s="304">
        <v>2.0645371000000001E-5</v>
      </c>
      <c r="U66" s="132">
        <v>3.2580996000000002E-3</v>
      </c>
      <c r="V66" s="132">
        <v>0</v>
      </c>
      <c r="W66" s="132">
        <v>0</v>
      </c>
      <c r="X66" s="132">
        <v>0</v>
      </c>
      <c r="Y66" s="132">
        <v>0</v>
      </c>
      <c r="Z66" s="132">
        <v>0</v>
      </c>
      <c r="AA66" s="74"/>
      <c r="AB66" s="301">
        <f>M66/0.133</f>
        <v>8.8919999999999985E-2</v>
      </c>
      <c r="AC66" s="338">
        <f t="shared" si="40"/>
        <v>8.8919999999999985E-2</v>
      </c>
      <c r="AD66" s="74"/>
      <c r="AE66" s="136">
        <v>1.5606599999999999</v>
      </c>
      <c r="AF66" s="136">
        <v>1.5606599999999999</v>
      </c>
      <c r="AG66" s="136">
        <v>0</v>
      </c>
      <c r="AH66" s="136">
        <v>0</v>
      </c>
      <c r="AI66" s="136">
        <v>0</v>
      </c>
      <c r="AJ66" s="136">
        <v>0</v>
      </c>
      <c r="AK66" s="136">
        <v>0</v>
      </c>
      <c r="AL66" s="74"/>
      <c r="AM66" s="133">
        <v>1.5437525E-3</v>
      </c>
      <c r="AN66" s="340">
        <f t="shared" si="41"/>
        <v>1.5437525E-3</v>
      </c>
      <c r="AP66" s="133">
        <v>1.3879560999999999E-3</v>
      </c>
      <c r="AQ66" s="145">
        <v>7.5894119999999997E-5</v>
      </c>
      <c r="AR66" s="145">
        <v>7.9902198000000003E-5</v>
      </c>
      <c r="AS66" s="134">
        <f>AV66+AY66+AZ66+BA66+BB66+BJ66+BK66+BO66</f>
        <v>8.3210799999999992E-8</v>
      </c>
      <c r="AT66" s="135">
        <f>AW66+AX66+BC66+BD66+BE66+BF66+BG66+BH66+BI66+BL66+BP66+BQ66</f>
        <v>2.8067352237999998E-10</v>
      </c>
      <c r="AU66" s="135">
        <f>BM66+BN66</f>
        <v>1.119078404E-2</v>
      </c>
      <c r="AV66" s="302">
        <v>8.2517760000000001E-8</v>
      </c>
      <c r="AW66" s="302">
        <v>2.4897600000000002E-10</v>
      </c>
      <c r="AX66" s="302">
        <v>6.8023799999999999E-15</v>
      </c>
      <c r="AY66" s="303">
        <v>0</v>
      </c>
      <c r="AZ66" s="303">
        <v>0</v>
      </c>
      <c r="BA66" s="302">
        <v>1.3611999999999999E-10</v>
      </c>
      <c r="BB66" s="302">
        <v>5.5691999999999998E-10</v>
      </c>
      <c r="BC66" s="302">
        <v>3.1042000000000001E-11</v>
      </c>
      <c r="BD66" s="302">
        <v>6.4871999999999999E-13</v>
      </c>
      <c r="BE66" s="303">
        <v>0</v>
      </c>
      <c r="BF66" s="303">
        <v>0</v>
      </c>
      <c r="BG66" s="303">
        <v>0</v>
      </c>
      <c r="BH66" s="303">
        <v>0</v>
      </c>
      <c r="BI66" s="303">
        <v>0</v>
      </c>
      <c r="BJ66" s="303">
        <v>0</v>
      </c>
      <c r="BK66" s="303">
        <v>0</v>
      </c>
      <c r="BL66" s="303">
        <v>0</v>
      </c>
      <c r="BM66" s="303">
        <v>1.2556404E-4</v>
      </c>
      <c r="BN66" s="303">
        <v>1.1065220000000001E-2</v>
      </c>
      <c r="BO66" s="303">
        <v>0</v>
      </c>
      <c r="BP66" s="303">
        <v>0</v>
      </c>
      <c r="BQ66" s="303">
        <v>0</v>
      </c>
      <c r="BR66" s="74"/>
      <c r="BS66" s="144">
        <v>8.2382715000000001E-5</v>
      </c>
      <c r="BT66" s="144">
        <v>4.4724717000000001E-9</v>
      </c>
      <c r="BU66" s="144">
        <v>2.4793254999999999E-6</v>
      </c>
      <c r="BV66" s="144">
        <v>2.4183323999999998E-9</v>
      </c>
      <c r="BW66" s="144">
        <v>3.6841287000000002E-9</v>
      </c>
      <c r="BX66" s="136">
        <v>0</v>
      </c>
      <c r="BY66" s="136">
        <v>0</v>
      </c>
      <c r="BZ66" s="136">
        <v>0</v>
      </c>
      <c r="CA66" s="136">
        <v>0</v>
      </c>
      <c r="CB66" s="144">
        <v>7.3771636999999997E-9</v>
      </c>
      <c r="CC66" s="136">
        <v>0</v>
      </c>
      <c r="CD66" s="136">
        <v>0</v>
      </c>
      <c r="CE66" s="136">
        <v>0</v>
      </c>
      <c r="CF66" s="144">
        <v>9.7128343999999998E-7</v>
      </c>
      <c r="CG66" s="144">
        <v>1.7995621E-6</v>
      </c>
      <c r="CH66" s="144">
        <v>7.7114592E-5</v>
      </c>
      <c r="CI66" s="136">
        <v>0</v>
      </c>
      <c r="CJ66" s="154" t="s">
        <v>1156</v>
      </c>
      <c r="CK66" s="155" t="s">
        <v>1157</v>
      </c>
      <c r="CL66" s="110" t="s">
        <v>1158</v>
      </c>
      <c r="CP66" s="89"/>
      <c r="CQ66" s="299"/>
      <c r="CR66" s="299"/>
      <c r="CS66" s="74"/>
      <c r="CT66" s="74"/>
      <c r="CU66" s="74"/>
      <c r="CV66" s="74"/>
      <c r="CW66" s="74"/>
      <c r="CX66" s="74"/>
      <c r="CY66" s="74"/>
      <c r="CZ66" s="74"/>
      <c r="DA66" s="74"/>
      <c r="DB66" s="74"/>
    </row>
    <row r="67" spans="1:106" ht="14.5" customHeight="1">
      <c r="A67" s="74" t="s">
        <v>1159</v>
      </c>
      <c r="B67" s="129" t="s">
        <v>1133</v>
      </c>
      <c r="C67" s="130" t="str">
        <f>MID(A67,1,12)</f>
        <v>A.030.02.105</v>
      </c>
      <c r="D67" s="131" t="s">
        <v>1135</v>
      </c>
      <c r="E67" s="129" t="s">
        <v>957</v>
      </c>
      <c r="F67" s="132" t="s">
        <v>1161</v>
      </c>
      <c r="G67" s="132">
        <f>J67+K67+L67+M67</f>
        <v>1.815214001959</v>
      </c>
      <c r="H67" s="348">
        <f t="shared" si="39"/>
        <v>1.815214001959</v>
      </c>
      <c r="I67" s="74"/>
      <c r="J67" s="132">
        <f>P67+Q67+R67+S67</f>
        <v>0.15460020903999999</v>
      </c>
      <c r="K67" s="132">
        <f>N67+O67+T67</f>
        <v>0.32475634591899999</v>
      </c>
      <c r="L67" s="300">
        <f>U67+IF(V67="x",0,V67)+IF(W67="x",0,W67)+IF(X67="x",0,X67)+Y67+Z67</f>
        <v>0.15440774699999998</v>
      </c>
      <c r="M67" s="132">
        <v>1.1814496999999999</v>
      </c>
      <c r="N67" s="132">
        <v>0.202344</v>
      </c>
      <c r="O67" s="132">
        <v>0.12239867</v>
      </c>
      <c r="P67" s="132">
        <v>0.10283174</v>
      </c>
      <c r="Q67" s="132">
        <v>5.1612997000000001E-2</v>
      </c>
      <c r="R67" s="132">
        <v>0</v>
      </c>
      <c r="S67" s="132">
        <v>1.5547204000000001E-4</v>
      </c>
      <c r="T67" s="304">
        <v>1.3675918999999999E-5</v>
      </c>
      <c r="U67" s="132">
        <v>7.2019070000000004E-2</v>
      </c>
      <c r="V67" s="132">
        <v>0</v>
      </c>
      <c r="W67" s="132">
        <v>8.2388676999999993E-2</v>
      </c>
      <c r="X67" s="132">
        <v>0</v>
      </c>
      <c r="Y67" s="132">
        <v>0</v>
      </c>
      <c r="Z67" s="132">
        <v>0</v>
      </c>
      <c r="AA67" s="74"/>
      <c r="AB67" s="301">
        <f>M67/0.133</f>
        <v>8.8830804511278192</v>
      </c>
      <c r="AC67" s="338">
        <f t="shared" si="40"/>
        <v>8.8830804511278192</v>
      </c>
      <c r="AD67" s="74"/>
      <c r="AE67" s="136">
        <v>54.948937999999998</v>
      </c>
      <c r="AF67" s="136">
        <v>36.091057999999997</v>
      </c>
      <c r="AG67" s="136">
        <v>11.168407999999999</v>
      </c>
      <c r="AH67" s="136">
        <v>0</v>
      </c>
      <c r="AI67" s="136">
        <v>0.95877126000000001</v>
      </c>
      <c r="AJ67" s="136">
        <v>4.2009752999999996</v>
      </c>
      <c r="AK67" s="136">
        <v>2.5297257000000002</v>
      </c>
      <c r="AL67" s="74"/>
      <c r="AM67" s="133">
        <v>0.23032211</v>
      </c>
      <c r="AN67" s="340">
        <f t="shared" si="41"/>
        <v>0.23032211</v>
      </c>
      <c r="AP67" s="133">
        <v>0.22048988</v>
      </c>
      <c r="AQ67" s="133">
        <v>8.8877117999999998E-3</v>
      </c>
      <c r="AR67" s="133">
        <v>9.4451405000000005E-4</v>
      </c>
      <c r="AS67" s="134">
        <f>AV67+AY67+AZ67+BA67+BB67+BJ67+BK67+BO67</f>
        <v>1.3218817899999999E-5</v>
      </c>
      <c r="AT67" s="135">
        <f>AW67+AX67+BC67+BD67+BE67+BF67+BG67+BH67+BI67+BL67+BP67+BQ67</f>
        <v>3.286875646743E-8</v>
      </c>
      <c r="AU67" s="135">
        <f>BM67+BN67</f>
        <v>0.13228487989999999</v>
      </c>
      <c r="AV67" s="302">
        <v>8.3304024999999992E-6</v>
      </c>
      <c r="AW67" s="302">
        <v>2.5138012E-8</v>
      </c>
      <c r="AX67" s="302">
        <v>6.8666743000000001E-13</v>
      </c>
      <c r="AY67" s="302">
        <v>4.6136E-10</v>
      </c>
      <c r="AZ67" s="303">
        <v>0</v>
      </c>
      <c r="BA67" s="302">
        <v>1.5290339999999999E-8</v>
      </c>
      <c r="BB67" s="302">
        <v>4.8726637E-6</v>
      </c>
      <c r="BC67" s="302">
        <v>2.1675318E-9</v>
      </c>
      <c r="BD67" s="302">
        <v>5.5625260000000002E-9</v>
      </c>
      <c r="BE67" s="303">
        <v>0</v>
      </c>
      <c r="BF67" s="303">
        <v>0</v>
      </c>
      <c r="BG67" s="303">
        <v>0</v>
      </c>
      <c r="BH67" s="303">
        <v>0</v>
      </c>
      <c r="BI67" s="303">
        <v>0</v>
      </c>
      <c r="BJ67" s="303">
        <v>0</v>
      </c>
      <c r="BK67" s="303">
        <v>0</v>
      </c>
      <c r="BL67" s="303">
        <v>0</v>
      </c>
      <c r="BM67" s="303">
        <v>4.7862299000000002E-3</v>
      </c>
      <c r="BN67" s="303">
        <v>0.12749864999999999</v>
      </c>
      <c r="BO67" s="303">
        <v>0</v>
      </c>
      <c r="BP67" s="303">
        <v>0</v>
      </c>
      <c r="BQ67" s="303">
        <v>0</v>
      </c>
      <c r="BR67" s="74"/>
      <c r="BS67" s="136">
        <v>1.3685100000000001E-3</v>
      </c>
      <c r="BT67" s="144">
        <v>4.3383733E-5</v>
      </c>
      <c r="BU67" s="136">
        <v>2.4768385999999999E-4</v>
      </c>
      <c r="BV67" s="144">
        <v>1.6019532E-9</v>
      </c>
      <c r="BW67" s="144">
        <v>7.4940637999999996E-5</v>
      </c>
      <c r="BX67" s="144">
        <v>9.8986817999999998E-6</v>
      </c>
      <c r="BY67" s="136">
        <v>0</v>
      </c>
      <c r="BZ67" s="144">
        <v>1.5024068999999999E-5</v>
      </c>
      <c r="CA67" s="136">
        <v>0</v>
      </c>
      <c r="CB67" s="144">
        <v>1.0287675E-7</v>
      </c>
      <c r="CC67" s="136">
        <v>0</v>
      </c>
      <c r="CD67" s="136">
        <v>0</v>
      </c>
      <c r="CE67" s="136">
        <v>0</v>
      </c>
      <c r="CF67" s="144">
        <v>2.1747369E-5</v>
      </c>
      <c r="CG67" s="144">
        <v>5.7400976999999999E-5</v>
      </c>
      <c r="CH67" s="136">
        <v>8.9832623000000002E-4</v>
      </c>
      <c r="CI67" s="136">
        <v>0</v>
      </c>
      <c r="CJ67" s="156"/>
      <c r="CK67" s="155"/>
      <c r="CL67" s="110"/>
      <c r="CP67" s="89"/>
      <c r="CQ67" s="299"/>
      <c r="CR67" s="299"/>
      <c r="CS67" s="74"/>
      <c r="CT67" s="74"/>
      <c r="CU67" s="74"/>
      <c r="CV67" s="74"/>
      <c r="CW67" s="74"/>
      <c r="CX67" s="74"/>
      <c r="CY67" s="74"/>
      <c r="CZ67" s="74"/>
      <c r="DA67" s="74"/>
      <c r="DB67" s="74"/>
    </row>
    <row r="68" spans="1:106" ht="14.5" customHeight="1" thickBot="1">
      <c r="B68" s="129" t="s">
        <v>1133</v>
      </c>
      <c r="C68" s="127" t="s">
        <v>42</v>
      </c>
      <c r="D68" s="127" t="s">
        <v>1162</v>
      </c>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142"/>
      <c r="CK68" s="143"/>
      <c r="CL68" s="89"/>
      <c r="CM68" s="110"/>
      <c r="CN68" s="110"/>
      <c r="CP68" s="74"/>
      <c r="CQ68" s="299"/>
      <c r="CR68" s="299"/>
      <c r="CS68" s="74"/>
      <c r="CT68" s="74"/>
      <c r="CU68" s="74"/>
      <c r="CV68" s="74"/>
      <c r="CW68" s="74"/>
      <c r="CX68" s="74"/>
      <c r="CY68" s="74"/>
      <c r="CZ68" s="74"/>
      <c r="DA68" s="74"/>
      <c r="DB68" s="74"/>
    </row>
    <row r="69" spans="1:106" ht="14.5" customHeight="1" thickBot="1">
      <c r="A69" s="74" t="s">
        <v>1163</v>
      </c>
      <c r="B69" s="129" t="s">
        <v>1133</v>
      </c>
      <c r="C69" s="130" t="str">
        <f t="shared" ref="C69:C75" si="42">MID(A69,1,12)</f>
        <v>A.030.04.101</v>
      </c>
      <c r="D69" s="131" t="s">
        <v>1162</v>
      </c>
      <c r="E69" s="129" t="s">
        <v>957</v>
      </c>
      <c r="F69" s="132" t="s">
        <v>1164</v>
      </c>
      <c r="G69" s="132">
        <f t="shared" ref="G69:G75" si="43">J69+K69+L69+M69</f>
        <v>0.294436675114431</v>
      </c>
      <c r="H69" s="348">
        <f t="shared" ref="H69:H75" si="44">G69</f>
        <v>0.294436675114431</v>
      </c>
      <c r="I69" s="74"/>
      <c r="J69" s="132">
        <f t="shared" ref="J69:J75" si="45">P69+Q69+R69+S69</f>
        <v>1.138008699E-2</v>
      </c>
      <c r="K69" s="132">
        <f t="shared" ref="K69:K75" si="46">N69+O69+T69</f>
        <v>1.908058399E-2</v>
      </c>
      <c r="L69" s="300">
        <f t="shared" ref="L69:L75" si="47">U69+IF(V69="x",0,V69)+IF(W69="x",0,W69)+IF(X69="x",0,X69)+Y69+Z69</f>
        <v>3.5704941344309998E-3</v>
      </c>
      <c r="M69" s="132">
        <v>0.26040551000000001</v>
      </c>
      <c r="N69" s="132">
        <v>6.9338693999999998E-3</v>
      </c>
      <c r="O69" s="132">
        <v>1.115269E-2</v>
      </c>
      <c r="P69" s="132">
        <v>9.5791412999999999E-3</v>
      </c>
      <c r="Q69" s="132">
        <v>1.4743626999999999E-3</v>
      </c>
      <c r="R69" s="132">
        <v>1.7304401000000001E-4</v>
      </c>
      <c r="S69" s="132">
        <v>1.5353898000000001E-4</v>
      </c>
      <c r="T69" s="132">
        <v>9.9402459000000006E-4</v>
      </c>
      <c r="U69" s="132">
        <v>3.8535328999999999E-4</v>
      </c>
      <c r="V69" s="132">
        <v>1.301656E-4</v>
      </c>
      <c r="W69" s="132">
        <v>3.0469353999999999E-3</v>
      </c>
      <c r="X69" s="304">
        <v>8.0001774000000003E-6</v>
      </c>
      <c r="Y69" s="304">
        <v>3.9667031E-8</v>
      </c>
      <c r="Z69" s="132">
        <v>0</v>
      </c>
      <c r="AA69" s="74"/>
      <c r="AB69" s="301">
        <f t="shared" ref="AB69:AB75" si="48">M69/0.133</f>
        <v>1.9579361654135339</v>
      </c>
      <c r="AC69" s="338">
        <f t="shared" ref="AC69:AC75" si="49">AB69</f>
        <v>1.9579361654135339</v>
      </c>
      <c r="AD69" s="74"/>
      <c r="AE69" s="136">
        <v>27.672747000000001</v>
      </c>
      <c r="AF69" s="136">
        <v>27.125112000000001</v>
      </c>
      <c r="AG69" s="136">
        <v>0.41307449000000002</v>
      </c>
      <c r="AH69" s="136">
        <v>0</v>
      </c>
      <c r="AI69" s="136">
        <v>8.9585928999999995E-3</v>
      </c>
      <c r="AJ69" s="136">
        <v>4.2301436999999997E-2</v>
      </c>
      <c r="AK69" s="136">
        <v>8.3301246999999995E-2</v>
      </c>
      <c r="AL69" s="74"/>
      <c r="AM69" s="133">
        <v>3.8059780000000001E-2</v>
      </c>
      <c r="AN69" s="340">
        <f t="shared" ref="AN69:AN75" si="50">AM69</f>
        <v>3.8059780000000001E-2</v>
      </c>
      <c r="AP69" s="133">
        <v>3.5071970000000001E-2</v>
      </c>
      <c r="AQ69" s="133">
        <v>1.6353971000000001E-3</v>
      </c>
      <c r="AR69" s="133">
        <v>1.352413E-3</v>
      </c>
      <c r="AS69" s="134">
        <f t="shared" ref="AS69:AS75" si="51">AV69+AY69+AZ69+BA69+BB69+BJ69+BK69+BO69</f>
        <v>2.1026360557578396E-6</v>
      </c>
      <c r="AT69" s="135">
        <f t="shared" ref="AT69:AT75" si="52">AW69+AX69+BC69+BD69+BE69+BF69+BG69+BH69+BI69+BL69+BP69+BQ69</f>
        <v>6.0480662761789522E-9</v>
      </c>
      <c r="AU69" s="135">
        <f t="shared" ref="AU69:AU75" si="53">BM69+BN69</f>
        <v>0.189413586503</v>
      </c>
      <c r="AV69" s="302">
        <v>1.8445423E-6</v>
      </c>
      <c r="AW69" s="302">
        <v>5.5664531999999997E-9</v>
      </c>
      <c r="AX69" s="302">
        <v>1.5203896000000001E-13</v>
      </c>
      <c r="AY69" s="302">
        <v>1.2144358999999999E-10</v>
      </c>
      <c r="AZ69" s="302">
        <v>1.5763934999999999E-11</v>
      </c>
      <c r="BA69" s="302">
        <v>1.42438E-9</v>
      </c>
      <c r="BB69" s="302">
        <v>2.5389750999999998E-7</v>
      </c>
      <c r="BC69" s="302">
        <v>2.0616541E-10</v>
      </c>
      <c r="BD69" s="302">
        <v>2.6456886999999998E-10</v>
      </c>
      <c r="BE69" s="302">
        <v>1.7770753000000001E-13</v>
      </c>
      <c r="BF69" s="302">
        <v>9.3268040999999993E-16</v>
      </c>
      <c r="BG69" s="302">
        <v>3.7586649000000001E-13</v>
      </c>
      <c r="BH69" s="302">
        <v>2.1704565E-14</v>
      </c>
      <c r="BI69" s="302">
        <v>1.6451950000000001E-14</v>
      </c>
      <c r="BJ69" s="302">
        <v>1.8841289999999999E-9</v>
      </c>
      <c r="BK69" s="302">
        <v>7.4976015999999999E-10</v>
      </c>
      <c r="BL69" s="302">
        <v>1.0129416999999999E-11</v>
      </c>
      <c r="BM69" s="302">
        <v>1.7536502999999999E-5</v>
      </c>
      <c r="BN69" s="303">
        <v>0.18939605000000001</v>
      </c>
      <c r="BO69" s="302">
        <v>7.6907284000000002E-13</v>
      </c>
      <c r="BP69" s="302">
        <v>4.6767943E-15</v>
      </c>
      <c r="BQ69" s="302">
        <v>2.0924324E-19</v>
      </c>
      <c r="BR69" s="74"/>
      <c r="BS69" s="144">
        <v>9.6431165000000004E-5</v>
      </c>
      <c r="BT69" s="144">
        <v>2.2799422000000002E-6</v>
      </c>
      <c r="BU69" s="144">
        <v>5.4592456000000003E-5</v>
      </c>
      <c r="BV69" s="144">
        <v>1.1703410000000001E-7</v>
      </c>
      <c r="BW69" s="144">
        <v>2.5327338000000001E-6</v>
      </c>
      <c r="BX69" s="144">
        <v>8.9394816000000003E-7</v>
      </c>
      <c r="BY69" s="144">
        <v>2.4214863999999998E-10</v>
      </c>
      <c r="BZ69" s="144">
        <v>1.3689017999999999E-6</v>
      </c>
      <c r="CA69" s="144">
        <v>2.3221288E-7</v>
      </c>
      <c r="CB69" s="144">
        <v>1.0159764E-7</v>
      </c>
      <c r="CC69" s="144">
        <v>1.1848523000000001E-7</v>
      </c>
      <c r="CD69" s="144">
        <v>7.3048850999999997E-9</v>
      </c>
      <c r="CE69" s="144">
        <v>2.0915120000000002E-9</v>
      </c>
      <c r="CF69" s="144">
        <v>2.2464760000000002E-6</v>
      </c>
      <c r="CG69" s="144">
        <v>3.1841087E-5</v>
      </c>
      <c r="CH69" s="144">
        <v>9.6541938999999996E-8</v>
      </c>
      <c r="CI69" s="144">
        <v>1.1040600999999999E-10</v>
      </c>
      <c r="CJ69" s="154" t="s">
        <v>1165</v>
      </c>
      <c r="CK69" s="155" t="s">
        <v>1166</v>
      </c>
      <c r="CL69" s="89" t="s">
        <v>1167</v>
      </c>
      <c r="CM69" s="110"/>
      <c r="CN69" s="110"/>
      <c r="CP69" s="74"/>
      <c r="CQ69" s="299"/>
      <c r="CR69" s="299"/>
      <c r="CS69" s="74"/>
      <c r="CT69" s="74"/>
      <c r="CU69" s="74"/>
      <c r="CV69" s="74"/>
      <c r="CW69" s="74"/>
      <c r="CX69" s="74"/>
      <c r="CY69" s="74"/>
      <c r="CZ69" s="74"/>
      <c r="DA69" s="74"/>
      <c r="DB69" s="74"/>
    </row>
    <row r="70" spans="1:106" ht="14.5" customHeight="1" thickBot="1">
      <c r="A70" s="74" t="s">
        <v>1168</v>
      </c>
      <c r="B70" s="129" t="s">
        <v>1133</v>
      </c>
      <c r="C70" s="130" t="str">
        <f t="shared" si="42"/>
        <v>A.030.04.102</v>
      </c>
      <c r="D70" s="131" t="s">
        <v>1162</v>
      </c>
      <c r="E70" s="129" t="s">
        <v>957</v>
      </c>
      <c r="F70" s="132" t="s">
        <v>1169</v>
      </c>
      <c r="G70" s="132">
        <f t="shared" si="43"/>
        <v>0.74826145735975991</v>
      </c>
      <c r="H70" s="348">
        <f t="shared" si="44"/>
        <v>0.74826145735975991</v>
      </c>
      <c r="I70" s="74"/>
      <c r="J70" s="132">
        <f t="shared" si="45"/>
        <v>1.649512408E-2</v>
      </c>
      <c r="K70" s="132">
        <f t="shared" si="46"/>
        <v>2.8629307600000001E-2</v>
      </c>
      <c r="L70" s="300">
        <f t="shared" si="47"/>
        <v>0.45339762567975994</v>
      </c>
      <c r="M70" s="132">
        <v>0.2497394</v>
      </c>
      <c r="N70" s="132">
        <v>1.0910075999999999E-2</v>
      </c>
      <c r="O70" s="132">
        <v>1.6077236000000002E-2</v>
      </c>
      <c r="P70" s="132">
        <v>1.3562391E-2</v>
      </c>
      <c r="Q70" s="132">
        <v>2.0833816999999998E-3</v>
      </c>
      <c r="R70" s="132">
        <v>2.6810913000000001E-4</v>
      </c>
      <c r="S70" s="132">
        <v>5.8124225000000002E-4</v>
      </c>
      <c r="T70" s="132">
        <v>1.6419956E-3</v>
      </c>
      <c r="U70" s="132">
        <v>6.5532651000000004E-4</v>
      </c>
      <c r="V70" s="132">
        <v>0.44450117</v>
      </c>
      <c r="W70" s="132">
        <v>7.9751853999999994E-3</v>
      </c>
      <c r="X70" s="304">
        <v>7.4617548E-5</v>
      </c>
      <c r="Y70" s="304">
        <v>1.7421759999999998E-8</v>
      </c>
      <c r="Z70" s="132">
        <v>1.9130880000000001E-4</v>
      </c>
      <c r="AA70" s="74"/>
      <c r="AB70" s="301">
        <f t="shared" si="48"/>
        <v>1.87773984962406</v>
      </c>
      <c r="AC70" s="338">
        <f t="shared" si="49"/>
        <v>1.87773984962406</v>
      </c>
      <c r="AD70" s="74"/>
      <c r="AE70" s="136">
        <v>49.769317999999998</v>
      </c>
      <c r="AF70" s="136">
        <v>48.142215</v>
      </c>
      <c r="AG70" s="136">
        <v>1.0811489000000001</v>
      </c>
      <c r="AH70" s="136">
        <v>0</v>
      </c>
      <c r="AI70" s="136">
        <v>5.7631032999999998E-2</v>
      </c>
      <c r="AJ70" s="136">
        <v>0.25661075</v>
      </c>
      <c r="AK70" s="136">
        <v>0.23171216</v>
      </c>
      <c r="AL70" s="74"/>
      <c r="AM70" s="133">
        <v>4.0479649999999999E-2</v>
      </c>
      <c r="AN70" s="340">
        <f t="shared" si="50"/>
        <v>4.0479649999999999E-2</v>
      </c>
      <c r="AP70" s="133">
        <v>3.6225909000000001E-2</v>
      </c>
      <c r="AQ70" s="133">
        <v>1.6727525E-3</v>
      </c>
      <c r="AR70" s="133">
        <v>2.5809889000000001E-3</v>
      </c>
      <c r="AS70" s="134">
        <f t="shared" si="51"/>
        <v>2.1718170911627899E-6</v>
      </c>
      <c r="AT70" s="135">
        <f t="shared" si="52"/>
        <v>6.1862149152249E-9</v>
      </c>
      <c r="AU70" s="135">
        <f t="shared" si="53"/>
        <v>0.36148304060499997</v>
      </c>
      <c r="AV70" s="302">
        <v>1.7795953999999999E-6</v>
      </c>
      <c r="AW70" s="302">
        <v>5.3708398E-9</v>
      </c>
      <c r="AX70" s="302">
        <v>1.4667932999999999E-13</v>
      </c>
      <c r="AY70" s="302">
        <v>1.7297411000000001E-10</v>
      </c>
      <c r="AZ70" s="302">
        <v>2.0925576000000001E-11</v>
      </c>
      <c r="BA70" s="302">
        <v>2.0166876000000001E-9</v>
      </c>
      <c r="BB70" s="302">
        <v>3.7985994999999999E-7</v>
      </c>
      <c r="BC70" s="302">
        <v>2.9289195000000001E-10</v>
      </c>
      <c r="BD70" s="302">
        <v>4.0148058999999998E-10</v>
      </c>
      <c r="BE70" s="302">
        <v>3.1820181000000001E-13</v>
      </c>
      <c r="BF70" s="302">
        <v>4.5635098999999999E-15</v>
      </c>
      <c r="BG70" s="302">
        <v>6.3058477000000001E-13</v>
      </c>
      <c r="BH70" s="302">
        <v>3.0556588000000001E-13</v>
      </c>
      <c r="BI70" s="302">
        <v>8.8815785000000002E-14</v>
      </c>
      <c r="BJ70" s="302">
        <v>2.4996316000000001E-9</v>
      </c>
      <c r="BK70" s="302">
        <v>7.6511844999999994E-9</v>
      </c>
      <c r="BL70" s="302">
        <v>1.1950611E-10</v>
      </c>
      <c r="BM70" s="302">
        <v>2.7420605E-5</v>
      </c>
      <c r="BN70" s="303">
        <v>0.36145561999999998</v>
      </c>
      <c r="BO70" s="302">
        <v>3.3777678999999999E-13</v>
      </c>
      <c r="BP70" s="302">
        <v>2.0540480999999999E-15</v>
      </c>
      <c r="BQ70" s="302">
        <v>9.1899631999999994E-20</v>
      </c>
      <c r="BR70" s="74"/>
      <c r="BS70" s="136">
        <v>1.2499505E-4</v>
      </c>
      <c r="BT70" s="144">
        <v>3.4153602999999999E-6</v>
      </c>
      <c r="BU70" s="144">
        <v>5.2356369999999997E-5</v>
      </c>
      <c r="BV70" s="144">
        <v>1.9313714E-7</v>
      </c>
      <c r="BW70" s="144">
        <v>3.7476288000000002E-6</v>
      </c>
      <c r="BX70" s="144">
        <v>1.2695333999999999E-6</v>
      </c>
      <c r="BY70" s="144">
        <v>2.2450337E-9</v>
      </c>
      <c r="BZ70" s="144">
        <v>1.9590367999999999E-6</v>
      </c>
      <c r="CA70" s="144">
        <v>3.5978356999999999E-7</v>
      </c>
      <c r="CB70" s="144">
        <v>3.8461137999999998E-7</v>
      </c>
      <c r="CC70" s="144">
        <v>1.5720978000000001E-7</v>
      </c>
      <c r="CD70" s="144">
        <v>7.8824289999999998E-8</v>
      </c>
      <c r="CE70" s="144">
        <v>2.7663163000000001E-9</v>
      </c>
      <c r="CF70" s="144">
        <v>3.2711982999999999E-6</v>
      </c>
      <c r="CG70" s="144">
        <v>5.7597272000000002E-5</v>
      </c>
      <c r="CH70" s="144">
        <v>2.0002541E-7</v>
      </c>
      <c r="CI70" s="144">
        <v>4.8490319000000002E-11</v>
      </c>
      <c r="CJ70" s="154" t="s">
        <v>1170</v>
      </c>
      <c r="CK70" s="155" t="s">
        <v>1171</v>
      </c>
      <c r="CL70" s="110" t="s">
        <v>1172</v>
      </c>
      <c r="CM70" s="74"/>
      <c r="CN70" s="74"/>
      <c r="CO70" s="110"/>
      <c r="CP70" s="74"/>
      <c r="CQ70" s="299"/>
      <c r="CR70" s="299"/>
      <c r="CS70" s="74"/>
      <c r="CT70" s="74"/>
      <c r="CU70" s="74"/>
      <c r="CV70" s="74"/>
      <c r="CW70" s="74"/>
      <c r="CX70" s="74"/>
      <c r="CY70" s="74"/>
      <c r="CZ70" s="74"/>
      <c r="DA70" s="74"/>
      <c r="DB70" s="74"/>
    </row>
    <row r="71" spans="1:106" ht="14.5" customHeight="1" thickBot="1">
      <c r="A71" s="74" t="s">
        <v>1173</v>
      </c>
      <c r="B71" s="129" t="s">
        <v>1133</v>
      </c>
      <c r="C71" s="130" t="str">
        <f t="shared" si="42"/>
        <v>A.030.04.103</v>
      </c>
      <c r="D71" s="131" t="s">
        <v>1162</v>
      </c>
      <c r="E71" s="129" t="s">
        <v>957</v>
      </c>
      <c r="F71" s="132" t="s">
        <v>1174</v>
      </c>
      <c r="G71" s="132">
        <f t="shared" si="43"/>
        <v>0.60398466602690004</v>
      </c>
      <c r="H71" s="348">
        <f t="shared" si="44"/>
        <v>0.60398466602690004</v>
      </c>
      <c r="I71" s="74"/>
      <c r="J71" s="132">
        <f t="shared" si="45"/>
        <v>1.4447225559999997E-2</v>
      </c>
      <c r="K71" s="132">
        <f t="shared" si="46"/>
        <v>2.4580165399999999E-2</v>
      </c>
      <c r="L71" s="300">
        <f t="shared" si="47"/>
        <v>0.4376717150669</v>
      </c>
      <c r="M71" s="132">
        <v>0.12728555999999999</v>
      </c>
      <c r="N71" s="132">
        <v>9.3719508000000007E-3</v>
      </c>
      <c r="O71" s="132">
        <v>1.3969702000000001E-2</v>
      </c>
      <c r="P71" s="132">
        <v>1.2124553999999999E-2</v>
      </c>
      <c r="Q71" s="132">
        <v>1.8487379999999999E-3</v>
      </c>
      <c r="R71" s="132">
        <v>2.5222710999999999E-4</v>
      </c>
      <c r="S71" s="132">
        <v>2.2170645E-4</v>
      </c>
      <c r="T71" s="132">
        <v>1.2385126E-3</v>
      </c>
      <c r="U71" s="132">
        <v>6.0343598999999999E-4</v>
      </c>
      <c r="V71" s="132">
        <v>0.42899999999999999</v>
      </c>
      <c r="W71" s="132">
        <v>7.7604921000000004E-3</v>
      </c>
      <c r="X71" s="304">
        <v>8.8669769000000005E-6</v>
      </c>
      <c r="Y71" s="132">
        <v>0</v>
      </c>
      <c r="Z71" s="132">
        <v>2.9891999999999999E-4</v>
      </c>
      <c r="AA71" s="74"/>
      <c r="AB71" s="301">
        <f t="shared" si="48"/>
        <v>0.95703428571428562</v>
      </c>
      <c r="AC71" s="338">
        <f t="shared" si="49"/>
        <v>0.95703428571428562</v>
      </c>
      <c r="AD71" s="74"/>
      <c r="AE71" s="136">
        <v>35.36674</v>
      </c>
      <c r="AF71" s="136">
        <v>33.766871999999999</v>
      </c>
      <c r="AG71" s="136">
        <v>1.0520396999999999</v>
      </c>
      <c r="AH71" s="136">
        <v>0</v>
      </c>
      <c r="AI71" s="136">
        <v>5.9085830999999998E-2</v>
      </c>
      <c r="AJ71" s="136">
        <v>0.26253390999999998</v>
      </c>
      <c r="AK71" s="136">
        <v>0.22620837999999999</v>
      </c>
      <c r="AL71" s="74"/>
      <c r="AM71" s="133">
        <v>2.3595703999999999E-2</v>
      </c>
      <c r="AN71" s="340">
        <f t="shared" si="50"/>
        <v>2.3595703999999999E-2</v>
      </c>
      <c r="AP71" s="133">
        <v>2.1037961000000001E-2</v>
      </c>
      <c r="AQ71" s="133">
        <v>9.1944585000000004E-4</v>
      </c>
      <c r="AR71" s="133">
        <v>1.6382975999999999E-3</v>
      </c>
      <c r="AS71" s="134">
        <f t="shared" si="51"/>
        <v>1.2612686189049998E-6</v>
      </c>
      <c r="AT71" s="135">
        <f t="shared" si="52"/>
        <v>3.4003174928592001E-9</v>
      </c>
      <c r="AU71" s="135">
        <f t="shared" si="53"/>
        <v>0.22945344594199998</v>
      </c>
      <c r="AV71" s="302">
        <v>9.2088038000000003E-7</v>
      </c>
      <c r="AW71" s="302">
        <v>2.7797348000000002E-9</v>
      </c>
      <c r="AX71" s="302">
        <v>7.5893475000000004E-14</v>
      </c>
      <c r="AY71" s="302">
        <v>1.4295150999999999E-10</v>
      </c>
      <c r="AZ71" s="302">
        <v>1.8570095E-11</v>
      </c>
      <c r="BA71" s="302">
        <v>1.8028950999999999E-9</v>
      </c>
      <c r="BB71" s="302">
        <v>3.3065306999999998E-7</v>
      </c>
      <c r="BC71" s="302">
        <v>2.6236095E-10</v>
      </c>
      <c r="BD71" s="302">
        <v>3.4583455999999998E-10</v>
      </c>
      <c r="BE71" s="302">
        <v>2.0846304000000001E-13</v>
      </c>
      <c r="BF71" s="302">
        <v>1.0693142E-15</v>
      </c>
      <c r="BG71" s="302">
        <v>5.3383124999999997E-13</v>
      </c>
      <c r="BH71" s="302">
        <v>4.5052335E-13</v>
      </c>
      <c r="BI71" s="302">
        <v>1.0845543E-13</v>
      </c>
      <c r="BJ71" s="302">
        <v>2.2194940000000002E-9</v>
      </c>
      <c r="BK71" s="302">
        <v>5.5512582E-9</v>
      </c>
      <c r="BL71" s="302">
        <v>1.1008947000000001E-11</v>
      </c>
      <c r="BM71" s="302">
        <v>2.3445942E-5</v>
      </c>
      <c r="BN71" s="303">
        <v>0.22943</v>
      </c>
      <c r="BO71" s="303">
        <v>0</v>
      </c>
      <c r="BP71" s="303">
        <v>0</v>
      </c>
      <c r="BQ71" s="303">
        <v>0</v>
      </c>
      <c r="BR71" s="74"/>
      <c r="BS71" s="144">
        <v>8.0065403000000002E-5</v>
      </c>
      <c r="BT71" s="144">
        <v>2.9556678999999999E-6</v>
      </c>
      <c r="BU71" s="144">
        <v>2.6684655999999998E-5</v>
      </c>
      <c r="BV71" s="144">
        <v>1.4577889E-7</v>
      </c>
      <c r="BW71" s="144">
        <v>3.2565891000000001E-6</v>
      </c>
      <c r="BX71" s="144">
        <v>1.1205187E-6</v>
      </c>
      <c r="BY71" s="144">
        <v>2.6742614E-10</v>
      </c>
      <c r="BZ71" s="144">
        <v>1.7147988999999999E-6</v>
      </c>
      <c r="CA71" s="144">
        <v>3.3847101999999998E-7</v>
      </c>
      <c r="CB71" s="144">
        <v>1.4670445000000001E-7</v>
      </c>
      <c r="CC71" s="144">
        <v>1.3957759E-7</v>
      </c>
      <c r="CD71" s="144">
        <v>8.0032403999999995E-9</v>
      </c>
      <c r="CE71" s="144">
        <v>2.4638087E-9</v>
      </c>
      <c r="CF71" s="144">
        <v>2.9671665000000002E-6</v>
      </c>
      <c r="CG71" s="144">
        <v>4.0398239999999998E-5</v>
      </c>
      <c r="CH71" s="144">
        <v>1.8649900000000001E-7</v>
      </c>
      <c r="CI71" s="136">
        <v>0</v>
      </c>
      <c r="CJ71" s="154" t="s">
        <v>1170</v>
      </c>
      <c r="CK71" s="155" t="s">
        <v>1171</v>
      </c>
      <c r="CL71" s="110" t="s">
        <v>1175</v>
      </c>
      <c r="CM71" s="110"/>
      <c r="CN71" s="110"/>
      <c r="CP71" s="74"/>
      <c r="CQ71" s="299"/>
      <c r="CR71" s="299"/>
      <c r="CS71" s="74"/>
      <c r="CT71" s="74"/>
      <c r="CU71" s="74"/>
      <c r="CV71" s="74"/>
      <c r="CW71" s="74"/>
      <c r="CX71" s="74"/>
      <c r="CY71" s="74"/>
      <c r="CZ71" s="74"/>
      <c r="DA71" s="74"/>
      <c r="DB71" s="74"/>
    </row>
    <row r="72" spans="1:106" ht="14.5" customHeight="1" thickBot="1">
      <c r="A72" s="74" t="s">
        <v>1176</v>
      </c>
      <c r="B72" s="129" t="s">
        <v>1133</v>
      </c>
      <c r="C72" s="130" t="str">
        <f t="shared" si="42"/>
        <v>A.030.04.104</v>
      </c>
      <c r="D72" s="131" t="s">
        <v>1162</v>
      </c>
      <c r="E72" s="129" t="s">
        <v>957</v>
      </c>
      <c r="F72" s="132" t="s">
        <v>1177</v>
      </c>
      <c r="G72" s="132">
        <f t="shared" si="43"/>
        <v>1.0047535311137779</v>
      </c>
      <c r="H72" s="348">
        <f t="shared" si="44"/>
        <v>1.0047535311137779</v>
      </c>
      <c r="I72" s="74"/>
      <c r="J72" s="132">
        <f t="shared" si="45"/>
        <v>2.0135832940000004E-2</v>
      </c>
      <c r="K72" s="132">
        <f t="shared" si="46"/>
        <v>3.5827783799999999E-2</v>
      </c>
      <c r="L72" s="300">
        <f t="shared" si="47"/>
        <v>0.48135479437377798</v>
      </c>
      <c r="M72" s="132">
        <v>0.46743511999999998</v>
      </c>
      <c r="N72" s="132">
        <v>1.3644521999999999E-2</v>
      </c>
      <c r="O72" s="132">
        <v>1.9823963E-2</v>
      </c>
      <c r="P72" s="132">
        <v>1.6118546000000001E-2</v>
      </c>
      <c r="Q72" s="132">
        <v>2.5005260999999999E-3</v>
      </c>
      <c r="R72" s="132">
        <v>2.9634384000000002E-4</v>
      </c>
      <c r="S72" s="132">
        <v>1.2204169999999999E-3</v>
      </c>
      <c r="T72" s="132">
        <v>2.3592988E-3</v>
      </c>
      <c r="U72" s="132">
        <v>7.4757633E-4</v>
      </c>
      <c r="V72" s="132">
        <v>0.4720588</v>
      </c>
      <c r="W72" s="132">
        <v>8.3568622000000006E-3</v>
      </c>
      <c r="X72" s="132">
        <v>1.9150745000000001E-4</v>
      </c>
      <c r="Y72" s="304">
        <v>4.8393777999999998E-8</v>
      </c>
      <c r="Z72" s="132">
        <v>0</v>
      </c>
      <c r="AA72" s="74"/>
      <c r="AB72" s="301">
        <f t="shared" si="48"/>
        <v>3.5145497744360901</v>
      </c>
      <c r="AC72" s="338">
        <f t="shared" si="49"/>
        <v>3.5145497744360901</v>
      </c>
      <c r="AD72" s="74"/>
      <c r="AE72" s="136">
        <v>75.373902000000001</v>
      </c>
      <c r="AF72" s="136">
        <v>73.698380999999998</v>
      </c>
      <c r="AG72" s="136">
        <v>1.1328985</v>
      </c>
      <c r="AH72" s="136">
        <v>0</v>
      </c>
      <c r="AI72" s="136">
        <v>5.5044725000000003E-2</v>
      </c>
      <c r="AJ72" s="136">
        <v>0.24608068999999999</v>
      </c>
      <c r="AK72" s="136">
        <v>0.24149666</v>
      </c>
      <c r="AL72" s="74"/>
      <c r="AM72" s="133">
        <v>7.0495554000000002E-2</v>
      </c>
      <c r="AN72" s="340">
        <f t="shared" si="50"/>
        <v>7.0495554000000002E-2</v>
      </c>
      <c r="AP72" s="133">
        <v>6.3226705999999994E-2</v>
      </c>
      <c r="AQ72" s="133">
        <v>3.0119642999999999E-3</v>
      </c>
      <c r="AR72" s="133">
        <v>4.2568846E-3</v>
      </c>
      <c r="AS72" s="134">
        <f t="shared" si="51"/>
        <v>3.7905698532868697E-6</v>
      </c>
      <c r="AT72" s="135">
        <f t="shared" si="52"/>
        <v>1.1138921350755375E-8</v>
      </c>
      <c r="AU72" s="135">
        <f t="shared" si="53"/>
        <v>0.59620232667299999</v>
      </c>
      <c r="AV72" s="302">
        <v>3.3061997999999999E-6</v>
      </c>
      <c r="AW72" s="302">
        <v>9.9772486000000004E-9</v>
      </c>
      <c r="AX72" s="302">
        <v>2.7252083999999998E-13</v>
      </c>
      <c r="AY72" s="302">
        <v>2.2634762E-10</v>
      </c>
      <c r="AZ72" s="302">
        <v>2.5113097999999999E-11</v>
      </c>
      <c r="BA72" s="302">
        <v>2.3967633000000001E-9</v>
      </c>
      <c r="BB72" s="302">
        <v>4.6733885000000001E-7</v>
      </c>
      <c r="BC72" s="302">
        <v>3.4716928999999999E-10</v>
      </c>
      <c r="BD72" s="302">
        <v>5.0040686E-10</v>
      </c>
      <c r="BE72" s="302">
        <v>5.1329296E-13</v>
      </c>
      <c r="BF72" s="302">
        <v>1.0775413E-14</v>
      </c>
      <c r="BG72" s="302">
        <v>8.0259104000000003E-13</v>
      </c>
      <c r="BH72" s="302">
        <v>4.7863701E-14</v>
      </c>
      <c r="BI72" s="302">
        <v>5.3900857E-14</v>
      </c>
      <c r="BJ72" s="302">
        <v>2.9976539999999999E-9</v>
      </c>
      <c r="BK72" s="302">
        <v>1.1384387000000001E-8</v>
      </c>
      <c r="BL72" s="302">
        <v>3.1238994999999998E-10</v>
      </c>
      <c r="BM72" s="302">
        <v>3.4486673000000003E-5</v>
      </c>
      <c r="BN72" s="303">
        <v>0.59616784</v>
      </c>
      <c r="BO72" s="302">
        <v>9.3826886999999991E-13</v>
      </c>
      <c r="BP72" s="302">
        <v>5.7056891E-15</v>
      </c>
      <c r="BQ72" s="302">
        <v>2.5527674999999999E-19</v>
      </c>
      <c r="BR72" s="74"/>
      <c r="BS72" s="136">
        <v>2.0486998000000001E-4</v>
      </c>
      <c r="BT72" s="144">
        <v>4.2325913000000001E-6</v>
      </c>
      <c r="BU72" s="144">
        <v>9.7994973999999995E-5</v>
      </c>
      <c r="BV72" s="144">
        <v>2.7732958000000002E-7</v>
      </c>
      <c r="BW72" s="144">
        <v>4.6205883999999997E-6</v>
      </c>
      <c r="BX72" s="144">
        <v>1.5344482E-6</v>
      </c>
      <c r="BY72" s="144">
        <v>5.7607803999999997E-9</v>
      </c>
      <c r="BZ72" s="144">
        <v>2.3932375999999998E-6</v>
      </c>
      <c r="CA72" s="144">
        <v>3.9767256000000001E-7</v>
      </c>
      <c r="CB72" s="144">
        <v>8.0755702999999999E-7</v>
      </c>
      <c r="CC72" s="144">
        <v>1.8855588E-7</v>
      </c>
      <c r="CD72" s="144">
        <v>2.0472838000000001E-7</v>
      </c>
      <c r="CE72" s="144">
        <v>3.3041076000000001E-9</v>
      </c>
      <c r="CF72" s="144">
        <v>3.8116992999999999E-6</v>
      </c>
      <c r="CG72" s="144">
        <v>8.8173328999999998E-5</v>
      </c>
      <c r="CH72" s="144">
        <v>2.2407236000000001E-7</v>
      </c>
      <c r="CI72" s="144">
        <v>1.3469532999999999E-10</v>
      </c>
      <c r="CJ72" s="154" t="s">
        <v>1170</v>
      </c>
      <c r="CK72" s="155" t="s">
        <v>1171</v>
      </c>
      <c r="CL72" s="89" t="s">
        <v>1178</v>
      </c>
      <c r="CM72" s="110"/>
      <c r="CN72" s="110"/>
      <c r="CP72" s="74"/>
      <c r="CQ72" s="299"/>
      <c r="CR72" s="299"/>
      <c r="CS72" s="74"/>
      <c r="CT72" s="74"/>
      <c r="CU72" s="74"/>
      <c r="CV72" s="74"/>
      <c r="CW72" s="74"/>
      <c r="CX72" s="74"/>
      <c r="CY72" s="74"/>
      <c r="CZ72" s="74"/>
      <c r="DA72" s="74"/>
      <c r="DB72" s="74"/>
    </row>
    <row r="73" spans="1:106" ht="14.5" customHeight="1">
      <c r="A73" s="74" t="s">
        <v>1179</v>
      </c>
      <c r="B73" s="129" t="s">
        <v>1133</v>
      </c>
      <c r="C73" s="130" t="str">
        <f t="shared" si="42"/>
        <v>A.030.04.105</v>
      </c>
      <c r="D73" s="131" t="s">
        <v>1162</v>
      </c>
      <c r="E73" s="129" t="s">
        <v>957</v>
      </c>
      <c r="F73" s="132" t="s">
        <v>1180</v>
      </c>
      <c r="G73" s="132">
        <f t="shared" si="43"/>
        <v>0.37957468350874102</v>
      </c>
      <c r="H73" s="348">
        <f t="shared" si="44"/>
        <v>0.37957468350874102</v>
      </c>
      <c r="I73" s="74"/>
      <c r="J73" s="132">
        <f t="shared" si="45"/>
        <v>3.4531317540000002E-2</v>
      </c>
      <c r="K73" s="132">
        <f t="shared" si="46"/>
        <v>4.6966132229999999E-2</v>
      </c>
      <c r="L73" s="300">
        <f t="shared" si="47"/>
        <v>3.7205537387409999E-3</v>
      </c>
      <c r="M73" s="132">
        <v>0.29435667999999998</v>
      </c>
      <c r="N73" s="132">
        <v>3.5379656000000002E-2</v>
      </c>
      <c r="O73" s="132">
        <v>1.0683606E-2</v>
      </c>
      <c r="P73" s="132">
        <v>8.1105507E-3</v>
      </c>
      <c r="Q73" s="132">
        <v>2.6158232E-2</v>
      </c>
      <c r="R73" s="132">
        <v>1.3066029999999999E-4</v>
      </c>
      <c r="S73" s="132">
        <v>1.3187453999999999E-4</v>
      </c>
      <c r="T73" s="132">
        <v>9.0287023000000001E-4</v>
      </c>
      <c r="U73" s="132">
        <v>3.2179765999999999E-4</v>
      </c>
      <c r="V73" s="304">
        <v>8.5909293999999998E-5</v>
      </c>
      <c r="W73" s="132">
        <v>3.3069502E-3</v>
      </c>
      <c r="X73" s="304">
        <v>5.8704045000000004E-6</v>
      </c>
      <c r="Y73" s="304">
        <v>2.6180241000000001E-8</v>
      </c>
      <c r="Z73" s="132">
        <v>0</v>
      </c>
      <c r="AA73" s="74"/>
      <c r="AB73" s="301">
        <f t="shared" si="48"/>
        <v>2.2132081203007514</v>
      </c>
      <c r="AC73" s="338">
        <f t="shared" si="49"/>
        <v>2.2132081203007514</v>
      </c>
      <c r="AD73" s="74"/>
      <c r="AE73" s="136">
        <v>24.940635</v>
      </c>
      <c r="AF73" s="136">
        <v>20.872731000000002</v>
      </c>
      <c r="AG73" s="136">
        <v>0.44831082</v>
      </c>
      <c r="AH73" s="136">
        <v>0</v>
      </c>
      <c r="AI73" s="136">
        <v>1.9147244000000001E-2</v>
      </c>
      <c r="AJ73" s="136">
        <v>8.6130512000000006E-2</v>
      </c>
      <c r="AK73" s="136">
        <v>3.5143149999999999</v>
      </c>
      <c r="AL73" s="74"/>
      <c r="AM73" s="133">
        <v>5.0208651E-2</v>
      </c>
      <c r="AN73" s="340">
        <f t="shared" si="50"/>
        <v>5.0208651E-2</v>
      </c>
      <c r="AP73" s="133">
        <v>4.7194653000000003E-2</v>
      </c>
      <c r="AQ73" s="133">
        <v>1.9712936E-3</v>
      </c>
      <c r="AR73" s="133">
        <v>1.0427043000000001E-3</v>
      </c>
      <c r="AS73" s="134">
        <f t="shared" si="51"/>
        <v>2.8294156196170804E-6</v>
      </c>
      <c r="AT73" s="135">
        <f t="shared" si="52"/>
        <v>7.290286976747421E-9</v>
      </c>
      <c r="AU73" s="135">
        <f t="shared" si="53"/>
        <v>0.14603701637399999</v>
      </c>
      <c r="AV73" s="302">
        <v>2.0741398000000001E-6</v>
      </c>
      <c r="AW73" s="302">
        <v>6.2589311000000004E-9</v>
      </c>
      <c r="AX73" s="302">
        <v>1.7097026000000001E-13</v>
      </c>
      <c r="AY73" s="302">
        <v>9.4282265000000005E-11</v>
      </c>
      <c r="AZ73" s="302">
        <v>1.1503864E-11</v>
      </c>
      <c r="BA73" s="302">
        <v>1.205982E-9</v>
      </c>
      <c r="BB73" s="302">
        <v>7.5143832E-7</v>
      </c>
      <c r="BC73" s="302">
        <v>1.7616432999999999E-10</v>
      </c>
      <c r="BD73" s="302">
        <v>8.4652194000000005E-10</v>
      </c>
      <c r="BE73" s="302">
        <v>1.4414966999999999E-13</v>
      </c>
      <c r="BF73" s="302">
        <v>9.0376211999999993E-16</v>
      </c>
      <c r="BG73" s="302">
        <v>8.6322107E-13</v>
      </c>
      <c r="BH73" s="302">
        <v>1.9269489E-14</v>
      </c>
      <c r="BI73" s="302">
        <v>2.1521773999999999E-14</v>
      </c>
      <c r="BJ73" s="302">
        <v>1.4937939000000001E-9</v>
      </c>
      <c r="BK73" s="302">
        <v>1.03143E-9</v>
      </c>
      <c r="BL73" s="302">
        <v>7.4464839000000002E-12</v>
      </c>
      <c r="BM73" s="302">
        <v>1.3826373999999999E-5</v>
      </c>
      <c r="BN73" s="303">
        <v>0.14602319</v>
      </c>
      <c r="BO73" s="302">
        <v>5.0758808E-13</v>
      </c>
      <c r="BP73" s="302">
        <v>3.0866841999999999E-15</v>
      </c>
      <c r="BQ73" s="302">
        <v>1.3810053999999999E-19</v>
      </c>
      <c r="BR73" s="74"/>
      <c r="BS73" s="136">
        <v>1.4017065000000001E-4</v>
      </c>
      <c r="BT73" s="144">
        <v>6.2158749000000001E-6</v>
      </c>
      <c r="BU73" s="144">
        <v>6.1710116000000001E-5</v>
      </c>
      <c r="BV73" s="144">
        <v>1.0619568999999999E-7</v>
      </c>
      <c r="BW73" s="144">
        <v>1.8377374E-5</v>
      </c>
      <c r="BX73" s="144">
        <v>7.4515011999999998E-7</v>
      </c>
      <c r="BY73" s="144">
        <v>4.2087484000000002E-10</v>
      </c>
      <c r="BZ73" s="144">
        <v>1.1395962E-6</v>
      </c>
      <c r="CA73" s="144">
        <v>1.7533692E-7</v>
      </c>
      <c r="CB73" s="144">
        <v>8.7262147999999998E-8</v>
      </c>
      <c r="CC73" s="144">
        <v>8.6427671999999999E-8</v>
      </c>
      <c r="CD73" s="144">
        <v>5.3742942000000002E-9</v>
      </c>
      <c r="CE73" s="144">
        <v>1.5220796000000001E-9</v>
      </c>
      <c r="CF73" s="144">
        <v>2.2573124000000001E-6</v>
      </c>
      <c r="CG73" s="144">
        <v>2.4730556E-5</v>
      </c>
      <c r="CH73" s="144">
        <v>2.4532060999999998E-5</v>
      </c>
      <c r="CI73" s="144">
        <v>7.2867966000000005E-11</v>
      </c>
      <c r="CJ73" s="153" t="s">
        <v>1181</v>
      </c>
      <c r="CK73" s="155" t="s">
        <v>1182</v>
      </c>
      <c r="CL73" s="89"/>
      <c r="CM73" s="110"/>
      <c r="CN73" s="110"/>
      <c r="CP73" s="74"/>
      <c r="CQ73" s="299"/>
      <c r="CR73" s="299"/>
      <c r="CS73" s="74"/>
      <c r="CT73" s="74"/>
      <c r="CU73" s="74"/>
      <c r="CV73" s="74"/>
      <c r="CW73" s="74"/>
      <c r="CX73" s="74"/>
      <c r="CY73" s="74"/>
      <c r="CZ73" s="74"/>
      <c r="DA73" s="74"/>
      <c r="DB73" s="74"/>
    </row>
    <row r="74" spans="1:106" ht="14.5" customHeight="1">
      <c r="A74" s="74" t="s">
        <v>1183</v>
      </c>
      <c r="B74" s="129" t="s">
        <v>1133</v>
      </c>
      <c r="C74" s="130" t="str">
        <f t="shared" si="42"/>
        <v>A.030.04.106</v>
      </c>
      <c r="D74" s="131" t="s">
        <v>1162</v>
      </c>
      <c r="E74" s="129" t="s">
        <v>957</v>
      </c>
      <c r="F74" s="132" t="s">
        <v>1185</v>
      </c>
      <c r="G74" s="132">
        <f t="shared" si="43"/>
        <v>0.11278900960204299</v>
      </c>
      <c r="H74" s="348">
        <f t="shared" si="44"/>
        <v>0.11278900960204299</v>
      </c>
      <c r="I74" s="74"/>
      <c r="J74" s="132">
        <f t="shared" si="45"/>
        <v>2.3094211107042999E-2</v>
      </c>
      <c r="K74" s="132">
        <f t="shared" si="46"/>
        <v>4.1384262839999998E-2</v>
      </c>
      <c r="L74" s="300">
        <f t="shared" si="47"/>
        <v>1.747728655E-3</v>
      </c>
      <c r="M74" s="132">
        <v>4.6562806999999998E-2</v>
      </c>
      <c r="N74" s="132">
        <v>1.6244149999999999E-2</v>
      </c>
      <c r="O74" s="132">
        <v>2.4857902000000001E-2</v>
      </c>
      <c r="P74" s="132">
        <v>2.0883071999999999E-2</v>
      </c>
      <c r="Q74" s="132">
        <v>2.1884611000000001E-3</v>
      </c>
      <c r="R74" s="304">
        <v>6.2588043000000001E-8</v>
      </c>
      <c r="S74" s="304">
        <v>2.2615418999999999E-5</v>
      </c>
      <c r="T74" s="132">
        <v>2.8221083999999997E-4</v>
      </c>
      <c r="U74" s="304">
        <v>9.1030654999999999E-5</v>
      </c>
      <c r="V74" s="132">
        <v>0</v>
      </c>
      <c r="W74" s="132">
        <v>1.6441030000000001E-3</v>
      </c>
      <c r="X74" s="132">
        <v>0</v>
      </c>
      <c r="Y74" s="304">
        <v>1.2595000000000001E-5</v>
      </c>
      <c r="Z74" s="132">
        <v>0</v>
      </c>
      <c r="AA74" s="74"/>
      <c r="AB74" s="301">
        <f t="shared" si="48"/>
        <v>0.35009629323308267</v>
      </c>
      <c r="AC74" s="338">
        <f t="shared" si="49"/>
        <v>0.35009629323308267</v>
      </c>
      <c r="AD74" s="74"/>
      <c r="AE74" s="136">
        <v>50.250051999999997</v>
      </c>
      <c r="AF74" s="136">
        <v>50.003853999999997</v>
      </c>
      <c r="AG74" s="136">
        <v>0.22289900000000001</v>
      </c>
      <c r="AH74" s="136">
        <v>0</v>
      </c>
      <c r="AI74" s="136">
        <v>1.6707501E-2</v>
      </c>
      <c r="AJ74" s="136">
        <v>7.8911835999999997E-4</v>
      </c>
      <c r="AK74" s="136">
        <v>5.8020277000000002E-3</v>
      </c>
      <c r="AL74" s="74"/>
      <c r="AM74" s="133">
        <v>1.8381531999999999E-2</v>
      </c>
      <c r="AN74" s="340">
        <f t="shared" si="50"/>
        <v>1.8381531999999999E-2</v>
      </c>
      <c r="AP74" s="133">
        <v>1.45042E-2</v>
      </c>
      <c r="AQ74" s="133">
        <v>5.6595856999999998E-4</v>
      </c>
      <c r="AR74" s="133">
        <v>3.3113731999999999E-3</v>
      </c>
      <c r="AS74" s="134">
        <f t="shared" si="51"/>
        <v>8.6955634782516345E-7</v>
      </c>
      <c r="AT74" s="135">
        <f t="shared" si="52"/>
        <v>2.0930420832543475E-9</v>
      </c>
      <c r="AU74" s="135">
        <f t="shared" si="53"/>
        <v>0.46377776314340002</v>
      </c>
      <c r="AV74" s="302">
        <v>3.3519065999999998E-7</v>
      </c>
      <c r="AW74" s="302">
        <v>1.0117530000000001E-9</v>
      </c>
      <c r="AX74" s="302">
        <v>2.7625568000000001E-14</v>
      </c>
      <c r="AY74" s="302">
        <v>1.7695780000000002E-18</v>
      </c>
      <c r="AZ74" s="303">
        <v>0</v>
      </c>
      <c r="BA74" s="302">
        <v>3.1051627000000001E-9</v>
      </c>
      <c r="BB74" s="302">
        <v>5.3113799999999997E-7</v>
      </c>
      <c r="BC74" s="302">
        <v>4.4018253000000002E-10</v>
      </c>
      <c r="BD74" s="302">
        <v>6.0399298000000004E-10</v>
      </c>
      <c r="BE74" s="302">
        <v>2.4459561000000001E-13</v>
      </c>
      <c r="BF74" s="302">
        <v>4.2107562999999997E-15</v>
      </c>
      <c r="BG74" s="302">
        <v>1.0060514E-15</v>
      </c>
      <c r="BH74" s="302">
        <v>3.2274169000000001E-19</v>
      </c>
      <c r="BI74" s="302">
        <v>1.7259051999999999E-18</v>
      </c>
      <c r="BJ74" s="302">
        <v>2.0761553999999999E-14</v>
      </c>
      <c r="BK74" s="302">
        <v>4.0436183999999998E-13</v>
      </c>
      <c r="BL74" s="302">
        <v>3.6093599999999999E-11</v>
      </c>
      <c r="BM74" s="302">
        <v>1.3031434E-6</v>
      </c>
      <c r="BN74" s="303">
        <v>0.46377646</v>
      </c>
      <c r="BO74" s="302">
        <v>1.221E-10</v>
      </c>
      <c r="BP74" s="302">
        <v>7.4250000000000002E-13</v>
      </c>
      <c r="BQ74" s="302">
        <v>3.322E-17</v>
      </c>
      <c r="BR74" s="74"/>
      <c r="BS74" s="144">
        <v>8.9512500999999997E-5</v>
      </c>
      <c r="BT74" s="144">
        <v>5.1864140999999999E-6</v>
      </c>
      <c r="BU74" s="144">
        <v>9.7616135000000001E-6</v>
      </c>
      <c r="BV74" s="144">
        <v>3.3057279999999999E-8</v>
      </c>
      <c r="BW74" s="144">
        <v>4.6014965000000003E-6</v>
      </c>
      <c r="BX74" s="144">
        <v>2.022855E-6</v>
      </c>
      <c r="BY74" s="144">
        <v>1.0108090999999999E-11</v>
      </c>
      <c r="BZ74" s="144">
        <v>3.0510867999999999E-6</v>
      </c>
      <c r="CA74" s="144">
        <v>8.3988747000000006E-11</v>
      </c>
      <c r="CB74" s="144">
        <v>1.4964755E-8</v>
      </c>
      <c r="CC74" s="136">
        <v>0</v>
      </c>
      <c r="CD74" s="144">
        <v>7.9816391999999997E-8</v>
      </c>
      <c r="CE74" s="136">
        <v>0</v>
      </c>
      <c r="CF74" s="144">
        <v>4.1668846999999998E-6</v>
      </c>
      <c r="CG74" s="144">
        <v>6.057643E-5</v>
      </c>
      <c r="CH74" s="144">
        <v>2.5957237000000003E-10</v>
      </c>
      <c r="CI74" s="144">
        <v>1.7528344E-8</v>
      </c>
      <c r="CJ74" s="153" t="s">
        <v>1186</v>
      </c>
      <c r="CK74" s="155" t="s">
        <v>1171</v>
      </c>
      <c r="CL74" s="89"/>
      <c r="CP74" s="89"/>
      <c r="CQ74" s="74"/>
      <c r="CR74" s="74"/>
      <c r="CS74" s="74"/>
      <c r="CT74" s="74"/>
      <c r="CU74" s="74"/>
      <c r="CV74" s="74"/>
      <c r="CW74" s="74"/>
      <c r="CX74" s="74"/>
      <c r="CY74" s="74"/>
      <c r="CZ74" s="74"/>
      <c r="DA74" s="74"/>
      <c r="DB74" s="74"/>
    </row>
    <row r="75" spans="1:106" ht="14.5" customHeight="1">
      <c r="A75" s="74" t="s">
        <v>1187</v>
      </c>
      <c r="B75" s="129" t="s">
        <v>1133</v>
      </c>
      <c r="C75" s="130" t="str">
        <f t="shared" si="42"/>
        <v>A.030.04.107</v>
      </c>
      <c r="D75" s="131" t="s">
        <v>1162</v>
      </c>
      <c r="E75" s="129" t="s">
        <v>957</v>
      </c>
      <c r="F75" s="132" t="s">
        <v>1189</v>
      </c>
      <c r="G75" s="132">
        <f t="shared" si="43"/>
        <v>0.66362431678699996</v>
      </c>
      <c r="H75" s="348">
        <f t="shared" si="44"/>
        <v>0.66362431678699996</v>
      </c>
      <c r="I75" s="74"/>
      <c r="J75" s="132">
        <f t="shared" si="45"/>
        <v>1.526500523E-2</v>
      </c>
      <c r="K75" s="132">
        <f t="shared" si="46"/>
        <v>0.113377614</v>
      </c>
      <c r="L75" s="300">
        <f t="shared" si="47"/>
        <v>8.5393475569999992E-3</v>
      </c>
      <c r="M75" s="132">
        <v>0.52644234999999995</v>
      </c>
      <c r="N75" s="132">
        <v>4.3139666E-2</v>
      </c>
      <c r="O75" s="132">
        <v>1.3745036E-2</v>
      </c>
      <c r="P75" s="132">
        <v>1.0852697999999999E-2</v>
      </c>
      <c r="Q75" s="132">
        <v>3.3505878000000002E-3</v>
      </c>
      <c r="R75" s="132">
        <v>5.2806024000000003E-4</v>
      </c>
      <c r="S75" s="132">
        <v>5.3365919000000002E-4</v>
      </c>
      <c r="T75" s="132">
        <v>5.6492911999999999E-2</v>
      </c>
      <c r="U75" s="132">
        <v>9.8991503999999991E-4</v>
      </c>
      <c r="V75" s="132">
        <v>2.8469544999999998E-3</v>
      </c>
      <c r="W75" s="132">
        <v>4.6611524999999997E-3</v>
      </c>
      <c r="X75" s="304">
        <v>1.8224624000000001E-5</v>
      </c>
      <c r="Y75" s="304">
        <v>2.3100892999999999E-5</v>
      </c>
      <c r="Z75" s="132">
        <v>0</v>
      </c>
      <c r="AA75" s="74"/>
      <c r="AB75" s="301">
        <f t="shared" si="48"/>
        <v>3.9582131578947362</v>
      </c>
      <c r="AC75" s="338">
        <f t="shared" si="49"/>
        <v>3.9582131578947362</v>
      </c>
      <c r="AD75" s="74"/>
      <c r="AE75" s="136">
        <v>58.360745000000001</v>
      </c>
      <c r="AF75" s="136">
        <v>57.259380999999998</v>
      </c>
      <c r="AG75" s="136">
        <v>0.63189138</v>
      </c>
      <c r="AH75" s="136">
        <v>0</v>
      </c>
      <c r="AI75" s="136">
        <v>0.20283608</v>
      </c>
      <c r="AJ75" s="136">
        <v>0.13158436000000001</v>
      </c>
      <c r="AK75" s="136">
        <v>0.13505268000000001</v>
      </c>
      <c r="AL75" s="74"/>
      <c r="AM75" s="133">
        <v>9.6473005000000001E-2</v>
      </c>
      <c r="AN75" s="340">
        <f t="shared" si="50"/>
        <v>9.6473005000000001E-2</v>
      </c>
      <c r="AP75" s="133">
        <v>8.9700278999999994E-2</v>
      </c>
      <c r="AQ75" s="133">
        <v>3.3939950999999999E-3</v>
      </c>
      <c r="AR75" s="133">
        <v>3.3787302E-3</v>
      </c>
      <c r="AS75" s="134">
        <f t="shared" si="51"/>
        <v>5.3777146330549998E-6</v>
      </c>
      <c r="AT75" s="135">
        <f t="shared" si="52"/>
        <v>1.2551756633807388E-8</v>
      </c>
      <c r="AU75" s="135">
        <f t="shared" si="53"/>
        <v>0.47321150598900003</v>
      </c>
      <c r="AV75" s="302">
        <v>3.6987905999999998E-6</v>
      </c>
      <c r="AW75" s="302">
        <v>1.1161091999999999E-8</v>
      </c>
      <c r="AX75" s="302">
        <v>3.0489575000000001E-13</v>
      </c>
      <c r="AY75" s="302">
        <v>1.1469908999999999E-10</v>
      </c>
      <c r="AZ75" s="302">
        <v>1.5143575000000001E-11</v>
      </c>
      <c r="BA75" s="302">
        <v>1.6131115999999999E-9</v>
      </c>
      <c r="BB75" s="302">
        <v>9.0809335999999999E-7</v>
      </c>
      <c r="BC75" s="302">
        <v>2.5253174999999999E-10</v>
      </c>
      <c r="BD75" s="302">
        <v>1.0279962E-9</v>
      </c>
      <c r="BE75" s="302">
        <v>6.8214998000000003E-12</v>
      </c>
      <c r="BF75" s="302">
        <v>1.4875977E-15</v>
      </c>
      <c r="BG75" s="302">
        <v>1.1534666E-12</v>
      </c>
      <c r="BH75" s="302">
        <v>5.9133627E-11</v>
      </c>
      <c r="BI75" s="302">
        <v>1.268818E-11</v>
      </c>
      <c r="BJ75" s="302">
        <v>7.8612039000000005E-9</v>
      </c>
      <c r="BK75" s="302">
        <v>7.6077862000000004E-7</v>
      </c>
      <c r="BL75" s="302">
        <v>2.730972E-11</v>
      </c>
      <c r="BM75" s="302">
        <v>3.2935989000000001E-5</v>
      </c>
      <c r="BN75" s="303">
        <v>0.47317857000000002</v>
      </c>
      <c r="BO75" s="302">
        <v>4.4789489000000001E-10</v>
      </c>
      <c r="BP75" s="302">
        <v>2.7236852000000001E-12</v>
      </c>
      <c r="BQ75" s="302">
        <v>1.2185969E-16</v>
      </c>
      <c r="BR75" s="74"/>
      <c r="BS75" s="136">
        <v>2.0972752E-4</v>
      </c>
      <c r="BT75" s="144">
        <v>7.5316643999999999E-6</v>
      </c>
      <c r="BU75" s="136">
        <v>1.1036548E-4</v>
      </c>
      <c r="BV75" s="144">
        <v>6.6179514999999998E-6</v>
      </c>
      <c r="BW75" s="144">
        <v>8.3795247000000002E-6</v>
      </c>
      <c r="BX75" s="144">
        <v>8.7141830000000003E-7</v>
      </c>
      <c r="BY75" s="144">
        <v>5.6732496999999997E-10</v>
      </c>
      <c r="BZ75" s="144">
        <v>1.3364738000000001E-6</v>
      </c>
      <c r="CA75" s="144">
        <v>7.0861966000000004E-7</v>
      </c>
      <c r="CB75" s="144">
        <v>3.5312538999999999E-7</v>
      </c>
      <c r="CC75" s="144">
        <v>1.1114872E-7</v>
      </c>
      <c r="CD75" s="144">
        <v>1.8449776000000001E-8</v>
      </c>
      <c r="CE75" s="144">
        <v>2.0353745E-9</v>
      </c>
      <c r="CF75" s="144">
        <v>4.1829657000000001E-6</v>
      </c>
      <c r="CG75" s="144">
        <v>6.8608154999999995E-5</v>
      </c>
      <c r="CH75" s="144">
        <v>5.7563742999999998E-7</v>
      </c>
      <c r="CI75" s="144">
        <v>6.4298575000000006E-8</v>
      </c>
      <c r="CL75" s="89" t="s">
        <v>1190</v>
      </c>
    </row>
    <row r="76" spans="1:106" ht="14.5" customHeight="1">
      <c r="B76" s="129" t="s">
        <v>1133</v>
      </c>
      <c r="C76" s="127" t="s">
        <v>44</v>
      </c>
      <c r="D76" s="127" t="s">
        <v>1191</v>
      </c>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124"/>
      <c r="CK76" s="152"/>
      <c r="CL76" s="89"/>
    </row>
    <row r="77" spans="1:106" ht="14.5" customHeight="1">
      <c r="A77" s="74" t="s">
        <v>1192</v>
      </c>
      <c r="B77" s="129" t="s">
        <v>1133</v>
      </c>
      <c r="C77" s="130" t="str">
        <f>MID(A77,1,12)</f>
        <v>A.030.06.101</v>
      </c>
      <c r="D77" s="131" t="s">
        <v>1191</v>
      </c>
      <c r="E77" s="129" t="s">
        <v>957</v>
      </c>
      <c r="F77" s="132" t="s">
        <v>1193</v>
      </c>
      <c r="G77" s="132">
        <f>J77+K77+L77+M77</f>
        <v>0.73747552188627097</v>
      </c>
      <c r="H77" s="348">
        <f t="shared" ref="H77:H79" si="54">G77</f>
        <v>0.73747552188627097</v>
      </c>
      <c r="I77" s="74"/>
      <c r="J77" s="132">
        <f>P77+Q77+R77+S77</f>
        <v>3.8405587960000001E-2</v>
      </c>
      <c r="K77" s="132">
        <f>N77+O77+T77</f>
        <v>0.10780488370000001</v>
      </c>
      <c r="L77" s="300">
        <f>U77+IF(V77="x",0,V77)+IF(W77="x",0,W77)+IF(X77="x",0,X77)+Y77+Z77</f>
        <v>2.7517880226271E-2</v>
      </c>
      <c r="M77" s="132">
        <v>0.56374716999999996</v>
      </c>
      <c r="N77" s="132">
        <v>7.0374851000000002E-2</v>
      </c>
      <c r="O77" s="132">
        <v>3.3404238000000003E-2</v>
      </c>
      <c r="P77" s="132">
        <v>2.8011270000000001E-2</v>
      </c>
      <c r="Q77" s="132">
        <v>7.6141858000000001E-3</v>
      </c>
      <c r="R77" s="132">
        <v>3.8767746000000001E-4</v>
      </c>
      <c r="S77" s="132">
        <v>2.3924546999999998E-3</v>
      </c>
      <c r="T77" s="132">
        <v>4.0257946999999999E-3</v>
      </c>
      <c r="U77" s="132">
        <v>7.7352981000000003E-4</v>
      </c>
      <c r="V77" s="132">
        <v>1.7582792999999999E-2</v>
      </c>
      <c r="W77" s="132">
        <v>9.0759088000000009E-3</v>
      </c>
      <c r="X77" s="304">
        <v>8.5595114999999997E-5</v>
      </c>
      <c r="Y77" s="304">
        <v>5.3501271000000001E-8</v>
      </c>
      <c r="Z77" s="132">
        <v>0</v>
      </c>
      <c r="AA77" s="74"/>
      <c r="AB77" s="301">
        <f>M77/0.133</f>
        <v>4.2387005263157889</v>
      </c>
      <c r="AC77" s="338">
        <f t="shared" ref="AC77:AC79" si="55">AB77</f>
        <v>4.2387005263157889</v>
      </c>
      <c r="AD77" s="74"/>
      <c r="AE77" s="136">
        <v>59.367019999999997</v>
      </c>
      <c r="AF77" s="136">
        <v>57.517246</v>
      </c>
      <c r="AG77" s="136">
        <v>1.2303687999999999</v>
      </c>
      <c r="AH77" s="136">
        <v>0</v>
      </c>
      <c r="AI77" s="136">
        <v>6.4686204999999997E-2</v>
      </c>
      <c r="AJ77" s="136">
        <v>0.28824527</v>
      </c>
      <c r="AK77" s="136">
        <v>0.26647398</v>
      </c>
      <c r="AL77" s="74"/>
      <c r="AM77" s="133">
        <v>0.10159563000000001</v>
      </c>
      <c r="AN77" s="340">
        <f t="shared" ref="AN77:AN79" si="56">AM77</f>
        <v>0.10159563000000001</v>
      </c>
      <c r="AP77" s="133">
        <v>9.4773917999999999E-2</v>
      </c>
      <c r="AQ77" s="133">
        <v>3.9478463000000002E-3</v>
      </c>
      <c r="AR77" s="133">
        <v>2.8738701999999998E-3</v>
      </c>
      <c r="AS77" s="134">
        <f>AV77+AY77+AZ77+BA77+BB77+BJ77+BK77+BO77</f>
        <v>5.6818895633809998E-6</v>
      </c>
      <c r="AT77" s="135">
        <f>AW77+AX77+BC77+BD77+BE77+BF77+BG77+BH77+BI77+BL77+BP77+BQ77</f>
        <v>1.460002329574772E-8</v>
      </c>
      <c r="AU77" s="135">
        <f>BM77+BN77</f>
        <v>0.40250283930000003</v>
      </c>
      <c r="AV77" s="302">
        <v>3.9809578999999998E-6</v>
      </c>
      <c r="AW77" s="302">
        <v>1.2013164000000001E-8</v>
      </c>
      <c r="AX77" s="302">
        <v>3.2814238999999999E-13</v>
      </c>
      <c r="AY77" s="302">
        <v>4.4465169999999998E-10</v>
      </c>
      <c r="AZ77" s="302">
        <v>2.4367187E-11</v>
      </c>
      <c r="BA77" s="302">
        <v>4.1651429999999997E-9</v>
      </c>
      <c r="BB77" s="302">
        <v>1.6789106E-6</v>
      </c>
      <c r="BC77" s="302">
        <v>5.9910188999999997E-10</v>
      </c>
      <c r="BD77" s="302">
        <v>1.8407805999999999E-9</v>
      </c>
      <c r="BE77" s="302">
        <v>5.4485260000000003E-13</v>
      </c>
      <c r="BF77" s="302">
        <v>7.9439604000000005E-15</v>
      </c>
      <c r="BG77" s="302">
        <v>8.8222094000000007E-12</v>
      </c>
      <c r="BH77" s="302">
        <v>8.0902535999999999E-14</v>
      </c>
      <c r="BI77" s="302">
        <v>1.5442671E-13</v>
      </c>
      <c r="BJ77" s="302">
        <v>4.7133302E-9</v>
      </c>
      <c r="BK77" s="302">
        <v>1.2672534000000001E-8</v>
      </c>
      <c r="BL77" s="302">
        <v>1.3703201999999999E-10</v>
      </c>
      <c r="BM77" s="303">
        <v>4.3920692999999998E-3</v>
      </c>
      <c r="BN77" s="303">
        <v>0.39811077</v>
      </c>
      <c r="BO77" s="302">
        <v>1.037294E-12</v>
      </c>
      <c r="BP77" s="302">
        <v>6.3078690999999999E-15</v>
      </c>
      <c r="BQ77" s="302">
        <v>2.8221873999999999E-19</v>
      </c>
      <c r="BR77" s="74"/>
      <c r="BS77" s="136">
        <v>2.3420192999999999E-4</v>
      </c>
      <c r="BT77" s="144">
        <v>1.4042789E-5</v>
      </c>
      <c r="BU77" s="136">
        <v>1.1818622E-4</v>
      </c>
      <c r="BV77" s="144">
        <v>4.7250532999999999E-7</v>
      </c>
      <c r="BW77" s="144">
        <v>1.6427557000000001E-5</v>
      </c>
      <c r="BX77" s="144">
        <v>2.6590504000000002E-6</v>
      </c>
      <c r="BY77" s="144">
        <v>5.5381469000000002E-9</v>
      </c>
      <c r="BZ77" s="144">
        <v>4.0704773999999996E-6</v>
      </c>
      <c r="CA77" s="144">
        <v>5.2023585999999997E-7</v>
      </c>
      <c r="CB77" s="144">
        <v>1.5831012E-6</v>
      </c>
      <c r="CC77" s="144">
        <v>1.8260610000000001E-7</v>
      </c>
      <c r="CD77" s="144">
        <v>9.0498433999999994E-8</v>
      </c>
      <c r="CE77" s="144">
        <v>8.0833672999999999E-9</v>
      </c>
      <c r="CF77" s="144">
        <v>6.7300118000000004E-6</v>
      </c>
      <c r="CG77" s="144">
        <v>6.8973146000000005E-5</v>
      </c>
      <c r="CH77" s="144">
        <v>2.4996451E-7</v>
      </c>
      <c r="CI77" s="144">
        <v>1.4891110999999999E-10</v>
      </c>
      <c r="CJ77" s="137"/>
      <c r="CK77" s="138"/>
      <c r="CL77" s="110" t="s">
        <v>654</v>
      </c>
      <c r="CP77" s="89"/>
      <c r="CQ77" s="74"/>
      <c r="CR77" s="74"/>
      <c r="CS77" s="74"/>
      <c r="CT77" s="74"/>
      <c r="CU77" s="74"/>
      <c r="CV77" s="74"/>
      <c r="CW77" s="74"/>
      <c r="CX77" s="74"/>
      <c r="CY77" s="74"/>
      <c r="CZ77" s="74"/>
      <c r="DA77" s="74"/>
      <c r="DB77" s="74"/>
    </row>
    <row r="78" spans="1:106" ht="14.5" customHeight="1">
      <c r="A78" s="74" t="s">
        <v>1194</v>
      </c>
      <c r="B78" s="129" t="s">
        <v>1133</v>
      </c>
      <c r="C78" s="130" t="str">
        <f>MID(A78,1,12)</f>
        <v>A.030.06.102</v>
      </c>
      <c r="D78" s="131" t="s">
        <v>1191</v>
      </c>
      <c r="E78" s="129" t="s">
        <v>957</v>
      </c>
      <c r="F78" s="132" t="s">
        <v>1195</v>
      </c>
      <c r="G78" s="132">
        <f>J78+K78+L78+M78</f>
        <v>0.23194164778822501</v>
      </c>
      <c r="H78" s="348">
        <f t="shared" si="54"/>
        <v>0.23194164778822501</v>
      </c>
      <c r="I78" s="74"/>
      <c r="J78" s="132">
        <f>P78+Q78+R78+S78</f>
        <v>1.1277248206999999E-2</v>
      </c>
      <c r="K78" s="132">
        <f>N78+O78+T78</f>
        <v>3.6324850300000003E-2</v>
      </c>
      <c r="L78" s="300">
        <f>U78+IF(V78="x",0,V78)+IF(W78="x",0,W78)+IF(X78="x",0,X78)+Y78+Z78</f>
        <v>2.3719389281225002E-2</v>
      </c>
      <c r="M78" s="132">
        <v>0.16062016000000001</v>
      </c>
      <c r="N78" s="132">
        <v>2.4693808000000001E-2</v>
      </c>
      <c r="O78" s="132">
        <v>1.0102186000000001E-2</v>
      </c>
      <c r="P78" s="132">
        <v>8.1969357999999992E-3</v>
      </c>
      <c r="Q78" s="132">
        <v>2.3415696000000001E-3</v>
      </c>
      <c r="R78" s="304">
        <v>8.5388957000000001E-5</v>
      </c>
      <c r="S78" s="132">
        <v>6.5335385000000004E-4</v>
      </c>
      <c r="T78" s="132">
        <v>1.5288563E-3</v>
      </c>
      <c r="U78" s="132">
        <v>3.2760511000000001E-4</v>
      </c>
      <c r="V78" s="132">
        <v>1.6770803000000001E-2</v>
      </c>
      <c r="W78" s="132">
        <v>6.5485830999999998E-3</v>
      </c>
      <c r="X78" s="304">
        <v>7.2346910999999993E-5</v>
      </c>
      <c r="Y78" s="304">
        <v>5.1160224999999998E-8</v>
      </c>
      <c r="Z78" s="132">
        <v>0</v>
      </c>
      <c r="AA78" s="74"/>
      <c r="AB78" s="301">
        <f>M78/0.133</f>
        <v>1.2076703759398497</v>
      </c>
      <c r="AC78" s="338">
        <f t="shared" si="55"/>
        <v>1.2076703759398497</v>
      </c>
      <c r="AD78" s="74"/>
      <c r="AE78" s="136">
        <v>16.739294999999998</v>
      </c>
      <c r="AF78" s="136">
        <v>15.28111</v>
      </c>
      <c r="AG78" s="136">
        <v>0.88772114000000002</v>
      </c>
      <c r="AH78" s="136">
        <v>0</v>
      </c>
      <c r="AI78" s="136">
        <v>6.8677373999999999E-2</v>
      </c>
      <c r="AJ78" s="136">
        <v>0.30178951999999998</v>
      </c>
      <c r="AK78" s="136">
        <v>0.19999702</v>
      </c>
      <c r="AL78" s="74"/>
      <c r="AM78" s="133">
        <v>3.0878646999999999E-2</v>
      </c>
      <c r="AN78" s="340">
        <f t="shared" si="56"/>
        <v>3.0878646999999999E-2</v>
      </c>
      <c r="AP78" s="133">
        <v>2.8556941999999998E-2</v>
      </c>
      <c r="AQ78" s="133">
        <v>1.1726345E-3</v>
      </c>
      <c r="AR78" s="133">
        <v>1.1490707000000001E-3</v>
      </c>
      <c r="AS78" s="134">
        <f>AV78+AY78+AZ78+BA78+BB78+BJ78+BK78+BO78</f>
        <v>1.7120468643125198E-6</v>
      </c>
      <c r="AT78" s="135">
        <f>AW78+AX78+BC78+BD78+BE78+BF78+BG78+BH78+BI78+BL78+BP78+BQ78</f>
        <v>4.3366659238545683E-9</v>
      </c>
      <c r="AU78" s="135">
        <f>BM78+BN78</f>
        <v>0.16093427300000002</v>
      </c>
      <c r="AV78" s="302">
        <v>1.1299247999999999E-6</v>
      </c>
      <c r="AW78" s="302">
        <v>3.4095741999999999E-9</v>
      </c>
      <c r="AX78" s="302">
        <v>9.3140047000000005E-14</v>
      </c>
      <c r="AY78" s="302">
        <v>9.1634949999999999E-11</v>
      </c>
      <c r="AZ78" s="302">
        <v>4.4928572000000003E-12</v>
      </c>
      <c r="BA78" s="302">
        <v>1.2188439999999999E-9</v>
      </c>
      <c r="BB78" s="302">
        <v>5.7272595999999998E-7</v>
      </c>
      <c r="BC78" s="302">
        <v>1.7503736999999999E-10</v>
      </c>
      <c r="BD78" s="302">
        <v>6.2923569999999996E-10</v>
      </c>
      <c r="BE78" s="302">
        <v>2.1758424000000001E-13</v>
      </c>
      <c r="BF78" s="302">
        <v>5.0818750999999998E-15</v>
      </c>
      <c r="BG78" s="302">
        <v>3.3904191999999999E-12</v>
      </c>
      <c r="BH78" s="302">
        <v>2.9591953999999998E-14</v>
      </c>
      <c r="BI78" s="302">
        <v>6.6134412000000005E-14</v>
      </c>
      <c r="BJ78" s="302">
        <v>1.1946178999999999E-9</v>
      </c>
      <c r="BK78" s="302">
        <v>6.8855226999999996E-9</v>
      </c>
      <c r="BL78" s="302">
        <v>1.1901067E-10</v>
      </c>
      <c r="BM78" s="303">
        <v>5.0192292999999999E-2</v>
      </c>
      <c r="BN78" s="303">
        <v>0.11074198</v>
      </c>
      <c r="BO78" s="302">
        <v>9.9190532000000005E-13</v>
      </c>
      <c r="BP78" s="302">
        <v>6.0318566E-15</v>
      </c>
      <c r="BQ78" s="302">
        <v>2.6986973000000002E-19</v>
      </c>
      <c r="BR78" s="74"/>
      <c r="BS78" s="136">
        <v>1.3838405000000001E-4</v>
      </c>
      <c r="BT78" s="144">
        <v>4.7390920999999998E-6</v>
      </c>
      <c r="BU78" s="144">
        <v>3.3673054999999998E-5</v>
      </c>
      <c r="BV78" s="144">
        <v>1.7926513999999999E-7</v>
      </c>
      <c r="BW78" s="144">
        <v>5.4252148999999996E-6</v>
      </c>
      <c r="BX78" s="144">
        <v>7.8964749999999996E-7</v>
      </c>
      <c r="BY78" s="144">
        <v>3.4668454000000001E-9</v>
      </c>
      <c r="BZ78" s="144">
        <v>1.2185151999999999E-6</v>
      </c>
      <c r="CA78" s="144">
        <v>1.1458597E-7</v>
      </c>
      <c r="CB78" s="144">
        <v>4.3232804999999997E-7</v>
      </c>
      <c r="CC78" s="144">
        <v>3.3490078999999999E-8</v>
      </c>
      <c r="CD78" s="144">
        <v>7.7811257E-8</v>
      </c>
      <c r="CE78" s="144">
        <v>9.6114542E-10</v>
      </c>
      <c r="CF78" s="144">
        <v>1.9757736000000002E-6</v>
      </c>
      <c r="CG78" s="144">
        <v>1.9227289000000001E-5</v>
      </c>
      <c r="CH78" s="144">
        <v>7.0493414000000003E-5</v>
      </c>
      <c r="CI78" s="144">
        <v>1.4239522999999999E-10</v>
      </c>
      <c r="CJ78" s="137"/>
      <c r="CK78" s="138"/>
      <c r="CL78" s="110" t="s">
        <v>654</v>
      </c>
    </row>
    <row r="79" spans="1:106" ht="14.5" customHeight="1">
      <c r="A79" s="74" t="s">
        <v>1196</v>
      </c>
      <c r="B79" s="129" t="s">
        <v>1133</v>
      </c>
      <c r="C79" s="130" t="str">
        <f>MID(A79,1,12)</f>
        <v>A.030.06.103</v>
      </c>
      <c r="D79" s="131" t="s">
        <v>1191</v>
      </c>
      <c r="E79" s="129" t="s">
        <v>957</v>
      </c>
      <c r="F79" s="132" t="s">
        <v>1197</v>
      </c>
      <c r="G79" s="132">
        <f>J79+K79+L79+M79</f>
        <v>0.133574753782155</v>
      </c>
      <c r="H79" s="348">
        <f t="shared" si="54"/>
        <v>0.133574753782155</v>
      </c>
      <c r="I79" s="74"/>
      <c r="J79" s="132">
        <f>P79+Q79+R79+S79</f>
        <v>6.3000564589999995E-3</v>
      </c>
      <c r="K79" s="132">
        <f>N79+O79+T79</f>
        <v>1.473316475E-2</v>
      </c>
      <c r="L79" s="300">
        <f>U79+IF(V79="x",0,V79)+IF(W79="x",0,W79)+IF(X79="x",0,X79)+Y79+Z79</f>
        <v>9.6373725731549991E-3</v>
      </c>
      <c r="M79" s="132">
        <v>0.10290415999999999</v>
      </c>
      <c r="N79" s="132">
        <v>8.9007272999999994E-3</v>
      </c>
      <c r="O79" s="132">
        <v>5.3308174E-3</v>
      </c>
      <c r="P79" s="132">
        <v>4.3987274E-3</v>
      </c>
      <c r="Q79" s="132">
        <v>1.1127394999999999E-3</v>
      </c>
      <c r="R79" s="304">
        <v>7.4768518999999999E-5</v>
      </c>
      <c r="S79" s="132">
        <v>7.1382103999999996E-4</v>
      </c>
      <c r="T79" s="132">
        <v>5.0162004999999995E-4</v>
      </c>
      <c r="U79" s="132">
        <v>1.7221477E-4</v>
      </c>
      <c r="V79" s="132">
        <v>6.9336522999999999E-3</v>
      </c>
      <c r="W79" s="132">
        <v>2.5004233E-3</v>
      </c>
      <c r="X79" s="304">
        <v>3.1061096000000002E-5</v>
      </c>
      <c r="Y79" s="304">
        <v>2.1107155000000001E-8</v>
      </c>
      <c r="Z79" s="132">
        <v>0</v>
      </c>
      <c r="AA79" s="74"/>
      <c r="AB79" s="301">
        <f>M79/0.133</f>
        <v>0.7737154887218044</v>
      </c>
      <c r="AC79" s="338">
        <f t="shared" si="55"/>
        <v>0.7737154887218044</v>
      </c>
      <c r="AD79" s="74"/>
      <c r="AE79" s="136">
        <v>11.555471000000001</v>
      </c>
      <c r="AF79" s="136">
        <v>11.026026999999999</v>
      </c>
      <c r="AG79" s="136">
        <v>0.33896263999999998</v>
      </c>
      <c r="AH79" s="136">
        <v>0</v>
      </c>
      <c r="AI79" s="136">
        <v>2.1455809999999999E-2</v>
      </c>
      <c r="AJ79" s="136">
        <v>9.4887403999999995E-2</v>
      </c>
      <c r="AK79" s="136">
        <v>7.4137782999999999E-2</v>
      </c>
      <c r="AL79" s="74"/>
      <c r="AM79" s="133">
        <v>1.7063166000000001E-2</v>
      </c>
      <c r="AN79" s="340">
        <f t="shared" si="56"/>
        <v>1.7063166000000001E-2</v>
      </c>
      <c r="AP79" s="133">
        <v>1.5871414E-2</v>
      </c>
      <c r="AQ79" s="133">
        <v>6.9880913000000002E-4</v>
      </c>
      <c r="AR79" s="133">
        <v>4.9294314999999997E-4</v>
      </c>
      <c r="AS79" s="134">
        <f>AV79+AY79+AZ79+BA79+BB79+BJ79+BK79+BO79</f>
        <v>9.5152361666362017E-7</v>
      </c>
      <c r="AT79" s="135">
        <f>AW79+AX79+BC79+BD79+BE79+BF79+BG79+BH79+BI79+BL79+BP79+BQ79</f>
        <v>2.5843532481504402E-9</v>
      </c>
      <c r="AU79" s="135">
        <f>BM79+BN79</f>
        <v>6.9039656717999998E-2</v>
      </c>
      <c r="AV79" s="302">
        <v>7.2702252000000004E-7</v>
      </c>
      <c r="AW79" s="302">
        <v>2.193909E-9</v>
      </c>
      <c r="AX79" s="302">
        <v>5.9926737999999997E-14</v>
      </c>
      <c r="AY79" s="302">
        <v>1.0101024E-10</v>
      </c>
      <c r="AZ79" s="302">
        <v>4.5488936000000001E-12</v>
      </c>
      <c r="BA79" s="302">
        <v>6.5406917999999996E-10</v>
      </c>
      <c r="BB79" s="302">
        <v>2.2044729000000001E-7</v>
      </c>
      <c r="BC79" s="302">
        <v>9.4126591000000005E-11</v>
      </c>
      <c r="BD79" s="302">
        <v>2.4480473E-10</v>
      </c>
      <c r="BE79" s="302">
        <v>9.5379421000000003E-14</v>
      </c>
      <c r="BF79" s="302">
        <v>1.8707532000000001E-15</v>
      </c>
      <c r="BG79" s="302">
        <v>7.5416734000000001E-13</v>
      </c>
      <c r="BH79" s="302">
        <v>1.0117991000000001E-14</v>
      </c>
      <c r="BI79" s="302">
        <v>1.4423235000000001E-14</v>
      </c>
      <c r="BJ79" s="302">
        <v>7.1861642000000002E-10</v>
      </c>
      <c r="BK79" s="302">
        <v>2.5751527000000002E-9</v>
      </c>
      <c r="BL79" s="302">
        <v>5.0574552999999998E-11</v>
      </c>
      <c r="BM79" s="302">
        <v>7.0747180000000003E-6</v>
      </c>
      <c r="BN79" s="303">
        <v>6.9032581999999995E-2</v>
      </c>
      <c r="BO79" s="302">
        <v>4.0923001999999999E-13</v>
      </c>
      <c r="BP79" s="302">
        <v>2.4885609000000002E-15</v>
      </c>
      <c r="BQ79" s="302">
        <v>1.1134006000000001E-19</v>
      </c>
      <c r="BR79" s="74"/>
      <c r="BS79" s="144">
        <v>4.2157965000000003E-5</v>
      </c>
      <c r="BT79" s="144">
        <v>1.9014140000000001E-6</v>
      </c>
      <c r="BU79" s="144">
        <v>2.1573241000000001E-5</v>
      </c>
      <c r="BV79" s="144">
        <v>5.8933563E-8</v>
      </c>
      <c r="BW79" s="144">
        <v>2.2594289000000001E-6</v>
      </c>
      <c r="BX79" s="144">
        <v>4.1951461000000002E-7</v>
      </c>
      <c r="BY79" s="144">
        <v>1.0525867E-9</v>
      </c>
      <c r="BZ79" s="144">
        <v>6.4735989999999995E-7</v>
      </c>
      <c r="CA79" s="144">
        <v>1.0033409E-7</v>
      </c>
      <c r="CB79" s="144">
        <v>4.7233953999999998E-7</v>
      </c>
      <c r="CC79" s="144">
        <v>3.4140037999999999E-8</v>
      </c>
      <c r="CD79" s="144">
        <v>3.3170143999999998E-8</v>
      </c>
      <c r="CE79" s="144">
        <v>2.2269635999999998E-9</v>
      </c>
      <c r="CF79" s="144">
        <v>1.0454882999999999E-6</v>
      </c>
      <c r="CG79" s="144">
        <v>1.335136E-5</v>
      </c>
      <c r="CH79" s="144">
        <v>2.5790219E-7</v>
      </c>
      <c r="CI79" s="144">
        <v>5.8747949999999997E-11</v>
      </c>
      <c r="CJ79" s="137"/>
      <c r="CK79" s="138"/>
      <c r="CL79" s="110" t="s">
        <v>654</v>
      </c>
      <c r="CM79" s="110"/>
      <c r="CN79" s="110"/>
      <c r="CP79" s="74"/>
      <c r="CQ79" s="74"/>
      <c r="CR79" s="74"/>
      <c r="CS79" s="74"/>
      <c r="CT79" s="74"/>
      <c r="CU79" s="74"/>
      <c r="CV79" s="74"/>
      <c r="CW79" s="74"/>
      <c r="CX79" s="74"/>
      <c r="CY79" s="74"/>
      <c r="CZ79" s="74"/>
      <c r="DA79" s="74"/>
      <c r="DB79" s="74"/>
    </row>
    <row r="80" spans="1:106" ht="14.5" customHeight="1">
      <c r="B80" s="129" t="s">
        <v>1133</v>
      </c>
      <c r="C80" s="127" t="s">
        <v>49</v>
      </c>
      <c r="D80" s="127" t="s">
        <v>1198</v>
      </c>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124"/>
      <c r="CK80" s="152"/>
      <c r="CL80" s="89"/>
      <c r="CM80" s="110"/>
      <c r="CN80" s="110"/>
      <c r="CP80" s="74"/>
      <c r="CQ80" s="74"/>
      <c r="CR80" s="74"/>
      <c r="CS80" s="74"/>
      <c r="CT80" s="74"/>
      <c r="CU80" s="74"/>
      <c r="CV80" s="74"/>
      <c r="CW80" s="74"/>
      <c r="CX80" s="74"/>
      <c r="CY80" s="74"/>
      <c r="CZ80" s="74"/>
      <c r="DA80" s="74"/>
      <c r="DB80" s="74"/>
    </row>
    <row r="81" spans="1:106" ht="14.5" customHeight="1">
      <c r="A81" s="74" t="s">
        <v>1199</v>
      </c>
      <c r="B81" s="129" t="s">
        <v>1133</v>
      </c>
      <c r="C81" s="130" t="str">
        <f t="shared" ref="C81:C90" si="57">MID(A81,1,12)</f>
        <v>A.030.08.101</v>
      </c>
      <c r="D81" s="131" t="s">
        <v>1198</v>
      </c>
      <c r="E81" s="129" t="s">
        <v>957</v>
      </c>
      <c r="F81" s="132" t="s">
        <v>1200</v>
      </c>
      <c r="G81" s="132">
        <f t="shared" ref="G81:G90" si="58">J81+K81+L81+M81</f>
        <v>0.33080206043044003</v>
      </c>
      <c r="H81" s="348">
        <f t="shared" ref="H81:H90" si="59">G81</f>
        <v>0.33080206043044003</v>
      </c>
      <c r="I81" s="74"/>
      <c r="J81" s="132">
        <f t="shared" ref="J81:J90" si="60">P81+Q81+R81+S81</f>
        <v>1.2854654000000002E-2</v>
      </c>
      <c r="K81" s="132">
        <f t="shared" ref="K81:K90" si="61">N81+O81+T81</f>
        <v>2.1412525699999997E-2</v>
      </c>
      <c r="L81" s="300">
        <f t="shared" ref="L81:L90" si="62">U81+IF(V81="x",0,V81)+IF(W81="x",0,W81)+IF(X81="x",0,X81)+Y81+Z81</f>
        <v>3.4589807304400001E-3</v>
      </c>
      <c r="M81" s="132">
        <v>0.2930759</v>
      </c>
      <c r="N81" s="132">
        <v>7.6813827999999999E-3</v>
      </c>
      <c r="O81" s="132">
        <v>1.2591244999999999E-2</v>
      </c>
      <c r="P81" s="132">
        <v>1.0812775E-2</v>
      </c>
      <c r="Q81" s="132">
        <v>1.6629151000000001E-3</v>
      </c>
      <c r="R81" s="132">
        <v>1.9778529E-4</v>
      </c>
      <c r="S81" s="132">
        <v>1.8117860999999999E-4</v>
      </c>
      <c r="T81" s="132">
        <v>1.1398979E-3</v>
      </c>
      <c r="U81" s="132">
        <v>4.1172548000000003E-4</v>
      </c>
      <c r="V81" s="132">
        <v>4.3388531999999998E-4</v>
      </c>
      <c r="W81" s="132">
        <v>2.6030642000000001E-3</v>
      </c>
      <c r="X81" s="304">
        <v>1.0173506999999999E-5</v>
      </c>
      <c r="Y81" s="304">
        <v>1.3222343999999999E-7</v>
      </c>
      <c r="Z81" s="132">
        <v>0</v>
      </c>
      <c r="AA81" s="74"/>
      <c r="AB81" s="301">
        <f t="shared" ref="AB81:AB90" si="63">M81/0.133</f>
        <v>2.2035781954887215</v>
      </c>
      <c r="AC81" s="338">
        <f t="shared" ref="AC81:AC90" si="64">AB81</f>
        <v>2.2035781954887215</v>
      </c>
      <c r="AD81" s="74"/>
      <c r="AE81" s="136">
        <v>31.04571</v>
      </c>
      <c r="AF81" s="136">
        <v>30.620971999999998</v>
      </c>
      <c r="AG81" s="136">
        <v>0.35290999000000001</v>
      </c>
      <c r="AH81" s="136">
        <v>0</v>
      </c>
      <c r="AI81" s="144">
        <v>4.3340458000000001E-5</v>
      </c>
      <c r="AJ81" s="136">
        <v>3.5761196000000002E-3</v>
      </c>
      <c r="AK81" s="136">
        <v>6.8208314000000006E-2</v>
      </c>
      <c r="AL81" s="74"/>
      <c r="AM81" s="133">
        <v>4.2828035E-2</v>
      </c>
      <c r="AN81" s="340">
        <f t="shared" ref="AN81:AN90" si="65">AM81</f>
        <v>4.2828035E-2</v>
      </c>
      <c r="AP81" s="133">
        <v>3.9450264999999998E-2</v>
      </c>
      <c r="AQ81" s="133">
        <v>1.8410976000000001E-3</v>
      </c>
      <c r="AR81" s="133">
        <v>1.5366721E-3</v>
      </c>
      <c r="AS81" s="134">
        <f t="shared" ref="AS81:AS90" si="66">AV81+AY81+AZ81+BA81+BB81+BJ81+BK81+BO81</f>
        <v>2.3651237784400994E-6</v>
      </c>
      <c r="AT81" s="135">
        <f t="shared" ref="AT81:AT90" si="67">AW81+AX81+BC81+BD81+BE81+BF81+BG81+BH81+BI81+BL81+BP81+BQ81</f>
        <v>6.8087929511670784E-9</v>
      </c>
      <c r="AU81" s="135">
        <f t="shared" ref="AU81:AU90" si="68">BM81+BN81</f>
        <v>0.21522018197500001</v>
      </c>
      <c r="AV81" s="302">
        <v>2.076424E-6</v>
      </c>
      <c r="AW81" s="302">
        <v>6.2662418999999998E-9</v>
      </c>
      <c r="AX81" s="302">
        <v>1.7115186E-13</v>
      </c>
      <c r="AY81" s="302">
        <v>1.3890322E-10</v>
      </c>
      <c r="AZ81" s="302">
        <v>1.8003614000000001E-11</v>
      </c>
      <c r="BA81" s="302">
        <v>1.607817E-9</v>
      </c>
      <c r="BB81" s="302">
        <v>2.8386410999999998E-7</v>
      </c>
      <c r="BC81" s="302">
        <v>2.3278134999999999E-10</v>
      </c>
      <c r="BD81" s="302">
        <v>2.9561562999999998E-10</v>
      </c>
      <c r="BE81" s="302">
        <v>2.0458957999999999E-13</v>
      </c>
      <c r="BF81" s="302">
        <v>1.1198686E-15</v>
      </c>
      <c r="BG81" s="302">
        <v>4.3116591000000001E-13</v>
      </c>
      <c r="BH81" s="302">
        <v>2.487366E-14</v>
      </c>
      <c r="BI81" s="302">
        <v>1.8958277E-14</v>
      </c>
      <c r="BJ81" s="302">
        <v>2.1520183000000001E-9</v>
      </c>
      <c r="BK81" s="302">
        <v>9.1636272999999999E-10</v>
      </c>
      <c r="BL81" s="302">
        <v>1.3286622E-11</v>
      </c>
      <c r="BM81" s="302">
        <v>1.9881974999999999E-5</v>
      </c>
      <c r="BN81" s="303">
        <v>0.21520030000000001</v>
      </c>
      <c r="BO81" s="302">
        <v>2.5635761E-12</v>
      </c>
      <c r="BP81" s="302">
        <v>1.5589314E-14</v>
      </c>
      <c r="BQ81" s="302">
        <v>6.9747747E-19</v>
      </c>
      <c r="BR81" s="74"/>
      <c r="BS81" s="136">
        <v>1.084755E-4</v>
      </c>
      <c r="BT81" s="144">
        <v>2.5525938999999998E-6</v>
      </c>
      <c r="BU81" s="144">
        <v>6.1441608000000007E-5</v>
      </c>
      <c r="BV81" s="144">
        <v>1.3420619999999999E-7</v>
      </c>
      <c r="BW81" s="144">
        <v>2.8391581999999998E-6</v>
      </c>
      <c r="BX81" s="144">
        <v>1.0088249000000001E-6</v>
      </c>
      <c r="BY81" s="144">
        <v>3.0971413E-10</v>
      </c>
      <c r="BZ81" s="144">
        <v>1.5452345E-6</v>
      </c>
      <c r="CA81" s="144">
        <v>2.6541393999999999E-7</v>
      </c>
      <c r="CB81" s="144">
        <v>1.1988693999999999E-7</v>
      </c>
      <c r="CC81" s="144">
        <v>1.3531796999999999E-7</v>
      </c>
      <c r="CD81" s="144">
        <v>9.4625302999999993E-9</v>
      </c>
      <c r="CE81" s="144">
        <v>2.3886961999999999E-9</v>
      </c>
      <c r="CF81" s="144">
        <v>2.5396629000000001E-6</v>
      </c>
      <c r="CG81" s="144">
        <v>3.5785745000000002E-5</v>
      </c>
      <c r="CH81" s="144">
        <v>9.5315610999999996E-8</v>
      </c>
      <c r="CI81" s="144">
        <v>3.6802003000000002E-10</v>
      </c>
      <c r="CJ81" s="153" t="s">
        <v>1201</v>
      </c>
      <c r="CK81" s="155" t="s">
        <v>1202</v>
      </c>
      <c r="CL81" s="89" t="s">
        <v>1203</v>
      </c>
      <c r="CM81" s="110"/>
      <c r="CN81" s="110"/>
      <c r="CP81" s="74"/>
      <c r="CQ81" s="74"/>
      <c r="CR81" s="74"/>
      <c r="CS81" s="74"/>
      <c r="CT81" s="74"/>
      <c r="CU81" s="74"/>
      <c r="CV81" s="74"/>
      <c r="CW81" s="74"/>
      <c r="CX81" s="74"/>
      <c r="CY81" s="74"/>
      <c r="CZ81" s="74"/>
      <c r="DA81" s="74"/>
      <c r="DB81" s="74"/>
    </row>
    <row r="82" spans="1:106" ht="14.5" customHeight="1">
      <c r="A82" s="74" t="s">
        <v>1204</v>
      </c>
      <c r="B82" s="129" t="s">
        <v>1133</v>
      </c>
      <c r="C82" s="130" t="str">
        <f t="shared" si="57"/>
        <v>A.030.08.102</v>
      </c>
      <c r="D82" s="131" t="s">
        <v>1198</v>
      </c>
      <c r="E82" s="129" t="s">
        <v>957</v>
      </c>
      <c r="F82" s="132" t="s">
        <v>1206</v>
      </c>
      <c r="G82" s="132">
        <f t="shared" si="58"/>
        <v>7.7908351376200002E-2</v>
      </c>
      <c r="H82" s="348">
        <f t="shared" si="59"/>
        <v>7.7908351376200002E-2</v>
      </c>
      <c r="I82" s="74"/>
      <c r="J82" s="132">
        <f t="shared" si="60"/>
        <v>2.6555448410000002E-3</v>
      </c>
      <c r="K82" s="132">
        <f t="shared" si="61"/>
        <v>5.2874802599999996E-3</v>
      </c>
      <c r="L82" s="300">
        <f t="shared" si="62"/>
        <v>5.8357642752000002E-3</v>
      </c>
      <c r="M82" s="132">
        <v>6.4129562000000001E-2</v>
      </c>
      <c r="N82" s="132">
        <v>2.4946147999999999E-3</v>
      </c>
      <c r="O82" s="132">
        <v>2.6502939000000001E-3</v>
      </c>
      <c r="P82" s="132">
        <v>2.2570099999999998E-3</v>
      </c>
      <c r="Q82" s="132">
        <v>3.5198571000000001E-4</v>
      </c>
      <c r="R82" s="304">
        <v>2.4862291999999999E-5</v>
      </c>
      <c r="S82" s="304">
        <v>2.1686839E-5</v>
      </c>
      <c r="T82" s="132">
        <v>1.4257156000000001E-4</v>
      </c>
      <c r="U82" s="132">
        <v>2.4217166999999999E-4</v>
      </c>
      <c r="V82" s="132">
        <v>0</v>
      </c>
      <c r="W82" s="132">
        <v>5.5925107E-3</v>
      </c>
      <c r="X82" s="304">
        <v>1.0819052E-6</v>
      </c>
      <c r="Y82" s="132">
        <v>0</v>
      </c>
      <c r="Z82" s="132">
        <v>0</v>
      </c>
      <c r="AA82" s="74"/>
      <c r="AB82" s="301">
        <f t="shared" si="63"/>
        <v>0.48217715789473681</v>
      </c>
      <c r="AC82" s="338">
        <f t="shared" si="64"/>
        <v>0.48217715789473681</v>
      </c>
      <c r="AD82" s="74"/>
      <c r="AE82" s="136">
        <v>7.4136579999999999</v>
      </c>
      <c r="AF82" s="136">
        <v>6.1551191000000003</v>
      </c>
      <c r="AG82" s="136">
        <v>0.75811276000000005</v>
      </c>
      <c r="AH82" s="136">
        <v>0</v>
      </c>
      <c r="AI82" s="136">
        <v>6.1271169E-2</v>
      </c>
      <c r="AJ82" s="136">
        <v>0.26891162000000002</v>
      </c>
      <c r="AK82" s="136">
        <v>0.17024334999999999</v>
      </c>
      <c r="AL82" s="74"/>
      <c r="AM82" s="133">
        <v>9.4619231999999998E-3</v>
      </c>
      <c r="AN82" s="340">
        <f t="shared" si="65"/>
        <v>9.4619231999999998E-3</v>
      </c>
      <c r="AP82" s="133">
        <v>8.8070888999999992E-3</v>
      </c>
      <c r="AQ82" s="133">
        <v>4.0358199000000003E-4</v>
      </c>
      <c r="AR82" s="133">
        <v>2.5125232000000001E-4</v>
      </c>
      <c r="AS82" s="134">
        <f t="shared" si="66"/>
        <v>5.2800292620730008E-7</v>
      </c>
      <c r="AT82" s="135">
        <f t="shared" si="67"/>
        <v>1.4925369905275E-9</v>
      </c>
      <c r="AU82" s="135">
        <f t="shared" si="68"/>
        <v>3.5189399551900001E-2</v>
      </c>
      <c r="AV82" s="302">
        <v>4.5142375E-7</v>
      </c>
      <c r="AW82" s="302">
        <v>1.3622016E-9</v>
      </c>
      <c r="AX82" s="302">
        <v>3.7210899000000002E-14</v>
      </c>
      <c r="AY82" s="302">
        <v>1.7442245E-11</v>
      </c>
      <c r="AZ82" s="302">
        <v>2.2658323E-12</v>
      </c>
      <c r="BA82" s="302">
        <v>3.3560555000000002E-10</v>
      </c>
      <c r="BB82" s="302">
        <v>7.5849233999999995E-8</v>
      </c>
      <c r="BC82" s="302">
        <v>4.8184837000000002E-11</v>
      </c>
      <c r="BD82" s="302">
        <v>8.068515E-11</v>
      </c>
      <c r="BE82" s="302">
        <v>2.5435640999999999E-14</v>
      </c>
      <c r="BF82" s="302">
        <v>1.304725E-16</v>
      </c>
      <c r="BG82" s="302">
        <v>5.3900760999999998E-14</v>
      </c>
      <c r="BH82" s="302">
        <v>3.1141084999999999E-15</v>
      </c>
      <c r="BI82" s="302">
        <v>2.3536454999999999E-15</v>
      </c>
      <c r="BJ82" s="302">
        <v>2.7080256000000002E-10</v>
      </c>
      <c r="BK82" s="302">
        <v>1.0382602E-10</v>
      </c>
      <c r="BL82" s="302">
        <v>1.3432579999999999E-12</v>
      </c>
      <c r="BM82" s="302">
        <v>6.2625519000000004E-6</v>
      </c>
      <c r="BN82" s="303">
        <v>3.5183137000000003E-2</v>
      </c>
      <c r="BO82" s="303">
        <v>0</v>
      </c>
      <c r="BP82" s="303">
        <v>0</v>
      </c>
      <c r="BQ82" s="303">
        <v>0</v>
      </c>
      <c r="BR82" s="74"/>
      <c r="BS82" s="144">
        <v>2.4209882000000001E-5</v>
      </c>
      <c r="BT82" s="144">
        <v>6.6488268999999997E-7</v>
      </c>
      <c r="BU82" s="144">
        <v>1.3444377999999999E-5</v>
      </c>
      <c r="BV82" s="144">
        <v>1.6786213000000001E-8</v>
      </c>
      <c r="BW82" s="144">
        <v>7.0408279E-7</v>
      </c>
      <c r="BX82" s="144">
        <v>2.1320770000000001E-7</v>
      </c>
      <c r="BY82" s="144">
        <v>3.2630031E-11</v>
      </c>
      <c r="BZ82" s="144">
        <v>3.2532292000000001E-7</v>
      </c>
      <c r="CA82" s="144">
        <v>3.3363444999999999E-8</v>
      </c>
      <c r="CB82" s="144">
        <v>1.4350308E-8</v>
      </c>
      <c r="CC82" s="144">
        <v>1.7030575999999999E-8</v>
      </c>
      <c r="CD82" s="144">
        <v>9.7651629999999991E-10</v>
      </c>
      <c r="CE82" s="144">
        <v>3.0062189999999998E-10</v>
      </c>
      <c r="CF82" s="144">
        <v>5.0528516000000001E-7</v>
      </c>
      <c r="CG82" s="144">
        <v>8.1658391000000006E-6</v>
      </c>
      <c r="CH82" s="144">
        <v>1.040433E-7</v>
      </c>
      <c r="CI82" s="136">
        <v>0</v>
      </c>
      <c r="CJ82" s="153" t="s">
        <v>1207</v>
      </c>
      <c r="CK82" s="155" t="s">
        <v>1208</v>
      </c>
      <c r="CL82" s="89" t="s">
        <v>1203</v>
      </c>
      <c r="CM82" s="110"/>
      <c r="CN82" s="110"/>
      <c r="CP82" s="74"/>
      <c r="CQ82" s="74"/>
      <c r="CR82" s="74"/>
      <c r="CS82" s="74"/>
      <c r="CT82" s="74"/>
      <c r="CU82" s="74"/>
      <c r="CV82" s="74"/>
      <c r="CW82" s="74"/>
      <c r="CX82" s="74"/>
      <c r="CY82" s="74"/>
      <c r="CZ82" s="74"/>
      <c r="DA82" s="74"/>
      <c r="DB82" s="74"/>
    </row>
    <row r="83" spans="1:106" ht="14.5" customHeight="1">
      <c r="A83" s="74" t="s">
        <v>1209</v>
      </c>
      <c r="B83" s="129" t="s">
        <v>1133</v>
      </c>
      <c r="C83" s="130" t="str">
        <f t="shared" si="57"/>
        <v>A.030.08.103</v>
      </c>
      <c r="D83" s="131" t="s">
        <v>1198</v>
      </c>
      <c r="E83" s="129" t="s">
        <v>957</v>
      </c>
      <c r="F83" s="132" t="s">
        <v>1211</v>
      </c>
      <c r="G83" s="132">
        <f t="shared" si="58"/>
        <v>0.260303231114</v>
      </c>
      <c r="H83" s="348">
        <f t="shared" si="59"/>
        <v>0.260303231114</v>
      </c>
      <c r="I83" s="74"/>
      <c r="J83" s="132">
        <f t="shared" si="60"/>
        <v>8.6786761139999984E-3</v>
      </c>
      <c r="K83" s="132">
        <f t="shared" si="61"/>
        <v>6.3509912000000002E-2</v>
      </c>
      <c r="L83" s="300">
        <f t="shared" si="62"/>
        <v>2.6226029999999998E-3</v>
      </c>
      <c r="M83" s="132">
        <v>0.18549204</v>
      </c>
      <c r="N83" s="132">
        <v>2.4706555000000002E-2</v>
      </c>
      <c r="O83" s="132">
        <v>2.7448091000000001E-2</v>
      </c>
      <c r="P83" s="132">
        <v>5.0730287999999997E-3</v>
      </c>
      <c r="Q83" s="132">
        <v>2.6742966999999999E-3</v>
      </c>
      <c r="R83" s="304">
        <v>7.1092143999999997E-5</v>
      </c>
      <c r="S83" s="132">
        <v>8.6025846999999999E-4</v>
      </c>
      <c r="T83" s="132">
        <v>1.1355265999999999E-2</v>
      </c>
      <c r="U83" s="132">
        <v>0</v>
      </c>
      <c r="V83" s="132">
        <v>0</v>
      </c>
      <c r="W83" s="132">
        <v>2.2835455999999999E-3</v>
      </c>
      <c r="X83" s="132">
        <v>0</v>
      </c>
      <c r="Y83" s="132">
        <v>3.390574E-4</v>
      </c>
      <c r="Z83" s="132">
        <v>0</v>
      </c>
      <c r="AA83" s="74"/>
      <c r="AB83" s="301">
        <f t="shared" si="63"/>
        <v>1.3946769924812028</v>
      </c>
      <c r="AC83" s="338">
        <f t="shared" si="64"/>
        <v>1.3946769924812028</v>
      </c>
      <c r="AD83" s="74"/>
      <c r="AE83" s="136">
        <v>52.489767000000001</v>
      </c>
      <c r="AF83" s="136">
        <v>52.449424</v>
      </c>
      <c r="AG83" s="136">
        <v>0</v>
      </c>
      <c r="AH83" s="136">
        <v>0</v>
      </c>
      <c r="AI83" s="136">
        <v>7.7516E-4</v>
      </c>
      <c r="AJ83" s="136">
        <v>3.8214970000000001E-3</v>
      </c>
      <c r="AK83" s="136">
        <v>3.5746E-2</v>
      </c>
      <c r="AL83" s="74"/>
      <c r="AM83" s="133">
        <v>3.7388849000000002E-2</v>
      </c>
      <c r="AN83" s="340">
        <f t="shared" si="65"/>
        <v>3.7388849000000002E-2</v>
      </c>
      <c r="AP83" s="133">
        <v>3.4978058999999999E-2</v>
      </c>
      <c r="AQ83" s="133">
        <v>1.4403338999999999E-3</v>
      </c>
      <c r="AR83" s="133">
        <v>9.7045621999999995E-4</v>
      </c>
      <c r="AS83" s="134">
        <f t="shared" si="66"/>
        <v>2.0970059785700001E-6</v>
      </c>
      <c r="AT83" s="135">
        <f t="shared" si="67"/>
        <v>5.3266784627947995E-9</v>
      </c>
      <c r="AU83" s="135">
        <f t="shared" si="68"/>
        <v>0.13591824</v>
      </c>
      <c r="AV83" s="302">
        <v>1.3693484E-6</v>
      </c>
      <c r="AW83" s="302">
        <v>4.1345365999999998E-9</v>
      </c>
      <c r="AX83" s="302">
        <v>1.1283868E-13</v>
      </c>
      <c r="AY83" s="302">
        <v>1.0197035000000001E-10</v>
      </c>
      <c r="AZ83" s="303">
        <v>0</v>
      </c>
      <c r="BA83" s="302">
        <v>7.5423143999999999E-10</v>
      </c>
      <c r="BB83" s="302">
        <v>7.0364475999999998E-7</v>
      </c>
      <c r="BC83" s="302">
        <v>1.0932549000000001E-10</v>
      </c>
      <c r="BD83" s="302">
        <v>1.041177E-9</v>
      </c>
      <c r="BE83" s="302">
        <v>3.2345566000000002E-13</v>
      </c>
      <c r="BF83" s="302">
        <v>4.270321E-14</v>
      </c>
      <c r="BG83" s="302">
        <v>2.1015780999999999E-13</v>
      </c>
      <c r="BH83" s="302">
        <v>8.0500217E-13</v>
      </c>
      <c r="BI83" s="302">
        <v>1.672267E-13</v>
      </c>
      <c r="BJ83" s="302">
        <v>8.8291678000000002E-10</v>
      </c>
      <c r="BK83" s="302">
        <v>1.5699835999999999E-8</v>
      </c>
      <c r="BL83" s="303">
        <v>0</v>
      </c>
      <c r="BM83" s="303">
        <v>0</v>
      </c>
      <c r="BN83" s="303">
        <v>0.13591824</v>
      </c>
      <c r="BO83" s="302">
        <v>6.5738640000000003E-9</v>
      </c>
      <c r="BP83" s="302">
        <v>3.9976199999999998E-11</v>
      </c>
      <c r="BQ83" s="302">
        <v>1.7885647999999999E-15</v>
      </c>
      <c r="BR83" s="74"/>
      <c r="BS83" s="136">
        <v>1.2576494000000001E-4</v>
      </c>
      <c r="BT83" s="144">
        <v>7.9689881999999998E-6</v>
      </c>
      <c r="BU83" s="144">
        <v>3.8887295000000003E-5</v>
      </c>
      <c r="BV83" s="144">
        <v>1.3644576E-6</v>
      </c>
      <c r="BW83" s="144">
        <v>9.0347945000000003E-6</v>
      </c>
      <c r="BX83" s="144">
        <v>7.5174103000000001E-7</v>
      </c>
      <c r="BY83" s="136">
        <v>0</v>
      </c>
      <c r="BZ83" s="144">
        <v>3.8239514E-6</v>
      </c>
      <c r="CA83" s="144">
        <v>9.5400652000000003E-8</v>
      </c>
      <c r="CB83" s="144">
        <v>5.6923804000000002E-7</v>
      </c>
      <c r="CC83" s="136">
        <v>0</v>
      </c>
      <c r="CD83" s="136">
        <v>0</v>
      </c>
      <c r="CE83" s="144">
        <v>7.1731010999999996E-12</v>
      </c>
      <c r="CF83" s="144">
        <v>1.8258198999999999E-6</v>
      </c>
      <c r="CG83" s="144">
        <v>6.0499525000000001E-5</v>
      </c>
      <c r="CH83" s="136">
        <v>0</v>
      </c>
      <c r="CI83" s="144">
        <v>9.4372606000000005E-7</v>
      </c>
      <c r="CJ83" s="153" t="s">
        <v>1212</v>
      </c>
      <c r="CK83" s="155" t="s">
        <v>1213</v>
      </c>
      <c r="CL83" s="110" t="s">
        <v>1214</v>
      </c>
      <c r="CM83" s="110"/>
      <c r="CN83" s="110"/>
      <c r="CP83" s="74"/>
      <c r="CQ83" s="74"/>
      <c r="CR83" s="74"/>
      <c r="CS83" s="74"/>
      <c r="CT83" s="74"/>
      <c r="CU83" s="74"/>
      <c r="CV83" s="74"/>
      <c r="CW83" s="74"/>
      <c r="CX83" s="74"/>
      <c r="CY83" s="74"/>
      <c r="CZ83" s="74"/>
      <c r="DA83" s="74"/>
      <c r="DB83" s="74"/>
    </row>
    <row r="84" spans="1:106" ht="14.5" customHeight="1">
      <c r="A84" s="74" t="s">
        <v>1215</v>
      </c>
      <c r="B84" s="129" t="s">
        <v>1133</v>
      </c>
      <c r="C84" s="130" t="str">
        <f t="shared" si="57"/>
        <v>A.030.08.104</v>
      </c>
      <c r="D84" s="131" t="s">
        <v>1198</v>
      </c>
      <c r="E84" s="129" t="s">
        <v>957</v>
      </c>
      <c r="F84" s="132" t="s">
        <v>1217</v>
      </c>
      <c r="G84" s="132">
        <f t="shared" si="58"/>
        <v>0.13668168841138878</v>
      </c>
      <c r="H84" s="348">
        <f t="shared" si="59"/>
        <v>0.13668168841138878</v>
      </c>
      <c r="I84" s="74"/>
      <c r="J84" s="132">
        <f t="shared" si="60"/>
        <v>7.9644036100000003E-3</v>
      </c>
      <c r="K84" s="132">
        <f t="shared" si="61"/>
        <v>1.3066277080000001E-2</v>
      </c>
      <c r="L84" s="300">
        <f t="shared" si="62"/>
        <v>1.7550764721388782E-2</v>
      </c>
      <c r="M84" s="132">
        <v>9.8100243000000004E-2</v>
      </c>
      <c r="N84" s="132">
        <v>7.2183183000000001E-3</v>
      </c>
      <c r="O84" s="132">
        <v>5.5713064E-3</v>
      </c>
      <c r="P84" s="132">
        <v>4.6518888000000001E-3</v>
      </c>
      <c r="Q84" s="132">
        <v>1.0643988000000001E-3</v>
      </c>
      <c r="R84" s="132">
        <v>1.1836931E-4</v>
      </c>
      <c r="S84" s="132">
        <v>2.1297466999999999E-3</v>
      </c>
      <c r="T84" s="132">
        <v>2.7665238000000001E-4</v>
      </c>
      <c r="U84" s="132">
        <v>5.4757207000000001E-4</v>
      </c>
      <c r="V84" s="132">
        <v>3.4905505E-3</v>
      </c>
      <c r="W84" s="132">
        <v>1.3496515000000001E-2</v>
      </c>
      <c r="X84" s="304">
        <v>1.6126948000000001E-5</v>
      </c>
      <c r="Y84" s="304">
        <v>2.0338878E-10</v>
      </c>
      <c r="Z84" s="132">
        <v>0</v>
      </c>
      <c r="AA84" s="74"/>
      <c r="AB84" s="301">
        <f t="shared" si="63"/>
        <v>0.73759581203007518</v>
      </c>
      <c r="AC84" s="338">
        <f t="shared" si="64"/>
        <v>0.73759581203007518</v>
      </c>
      <c r="AD84" s="74"/>
      <c r="AE84" s="136">
        <v>15.367347000000001</v>
      </c>
      <c r="AF84" s="136">
        <v>12.309453</v>
      </c>
      <c r="AG84" s="136">
        <v>1.8295629</v>
      </c>
      <c r="AH84" s="136">
        <v>0</v>
      </c>
      <c r="AI84" s="136">
        <v>0.15150148999999999</v>
      </c>
      <c r="AJ84" s="136">
        <v>0.66447283999999995</v>
      </c>
      <c r="AK84" s="136">
        <v>0.41235734000000002</v>
      </c>
      <c r="AL84" s="74"/>
      <c r="AM84" s="133">
        <v>1.5915899000000001E-2</v>
      </c>
      <c r="AN84" s="340">
        <f t="shared" si="65"/>
        <v>1.5915899000000001E-2</v>
      </c>
      <c r="AP84" s="133">
        <v>1.4804321E-2</v>
      </c>
      <c r="AQ84" s="133">
        <v>6.5527152E-4</v>
      </c>
      <c r="AR84" s="133">
        <v>4.5630667E-4</v>
      </c>
      <c r="AS84" s="134">
        <f t="shared" si="66"/>
        <v>8.8754922212754507E-7</v>
      </c>
      <c r="AT84" s="135">
        <f t="shared" si="67"/>
        <v>2.4233413888835533E-9</v>
      </c>
      <c r="AU84" s="135">
        <f t="shared" si="68"/>
        <v>6.3908497435000003E-2</v>
      </c>
      <c r="AV84" s="302">
        <v>6.9067383999999998E-7</v>
      </c>
      <c r="AW84" s="302">
        <v>2.0841497E-9</v>
      </c>
      <c r="AX84" s="302">
        <v>5.6932032000000003E-14</v>
      </c>
      <c r="AY84" s="302">
        <v>1.4236494E-10</v>
      </c>
      <c r="AZ84" s="302">
        <v>3.3071842000000001E-12</v>
      </c>
      <c r="BA84" s="302">
        <v>6.9170908999999996E-10</v>
      </c>
      <c r="BB84" s="302">
        <v>1.9373218E-7</v>
      </c>
      <c r="BC84" s="302">
        <v>9.9004147000000003E-11</v>
      </c>
      <c r="BD84" s="302">
        <v>2.1143989999999999E-10</v>
      </c>
      <c r="BE84" s="302">
        <v>1.3430318E-12</v>
      </c>
      <c r="BF84" s="302">
        <v>9.4661137999999996E-16</v>
      </c>
      <c r="BG84" s="302">
        <v>1.2630088E-12</v>
      </c>
      <c r="BH84" s="302">
        <v>5.7358172999999999E-15</v>
      </c>
      <c r="BI84" s="302">
        <v>7.6238419999999993E-15</v>
      </c>
      <c r="BJ84" s="302">
        <v>6.1967686999999999E-10</v>
      </c>
      <c r="BK84" s="302">
        <v>1.6861401E-9</v>
      </c>
      <c r="BL84" s="302">
        <v>2.6070338999999999E-11</v>
      </c>
      <c r="BM84" s="302">
        <v>1.3378435E-5</v>
      </c>
      <c r="BN84" s="303">
        <v>6.3895119E-2</v>
      </c>
      <c r="BO84" s="302">
        <v>3.9433449999999998E-15</v>
      </c>
      <c r="BP84" s="302">
        <v>2.3979801E-17</v>
      </c>
      <c r="BQ84" s="302">
        <v>1.0728739999999999E-21</v>
      </c>
      <c r="BR84" s="74"/>
      <c r="BS84" s="144">
        <v>4.5320803999999999E-5</v>
      </c>
      <c r="BT84" s="144">
        <v>1.6838625E-6</v>
      </c>
      <c r="BU84" s="144">
        <v>2.0566127999999999E-5</v>
      </c>
      <c r="BV84" s="144">
        <v>3.2532879000000002E-8</v>
      </c>
      <c r="BW84" s="144">
        <v>2.0152430999999998E-6</v>
      </c>
      <c r="BX84" s="144">
        <v>4.4408678000000002E-7</v>
      </c>
      <c r="BY84" s="144">
        <v>4.8526900999999995E-10</v>
      </c>
      <c r="BZ84" s="144">
        <v>6.8020157000000005E-7</v>
      </c>
      <c r="CA84" s="144">
        <v>1.5884326999999999E-7</v>
      </c>
      <c r="CB84" s="144">
        <v>1.4092658E-6</v>
      </c>
      <c r="CC84" s="144">
        <v>2.4841377000000002E-8</v>
      </c>
      <c r="CD84" s="144">
        <v>1.7139553E-8</v>
      </c>
      <c r="CE84" s="144">
        <v>1.6455325000000001E-7</v>
      </c>
      <c r="CF84" s="144">
        <v>1.0378346E-6</v>
      </c>
      <c r="CG84" s="144">
        <v>1.6839858999999999E-5</v>
      </c>
      <c r="CH84" s="144">
        <v>2.4592588000000002E-7</v>
      </c>
      <c r="CI84" s="144">
        <v>5.6609590000000004E-13</v>
      </c>
      <c r="CJ84" s="153" t="s">
        <v>1218</v>
      </c>
      <c r="CK84" s="155" t="s">
        <v>1219</v>
      </c>
      <c r="CL84" s="89"/>
      <c r="CM84" s="110"/>
      <c r="CN84" s="110"/>
      <c r="CP84" s="74"/>
      <c r="CQ84" s="74"/>
      <c r="CR84" s="74"/>
      <c r="CS84" s="74"/>
      <c r="CT84" s="74"/>
      <c r="CU84" s="74"/>
      <c r="CV84" s="74"/>
      <c r="CW84" s="74"/>
      <c r="CX84" s="74"/>
      <c r="CY84" s="74"/>
      <c r="CZ84" s="74"/>
      <c r="DA84" s="74"/>
      <c r="DB84" s="74"/>
    </row>
    <row r="85" spans="1:106" ht="14.5" customHeight="1">
      <c r="A85" s="74" t="s">
        <v>1220</v>
      </c>
      <c r="B85" s="129" t="s">
        <v>1133</v>
      </c>
      <c r="C85" s="130" t="str">
        <f t="shared" si="57"/>
        <v>A.030.08.105</v>
      </c>
      <c r="D85" s="131" t="s">
        <v>1198</v>
      </c>
      <c r="E85" s="129" t="s">
        <v>957</v>
      </c>
      <c r="F85" s="132" t="s">
        <v>1222</v>
      </c>
      <c r="G85" s="132">
        <f t="shared" si="58"/>
        <v>0.18896475457543857</v>
      </c>
      <c r="H85" s="348">
        <f t="shared" si="59"/>
        <v>0.18896475457543857</v>
      </c>
      <c r="I85" s="74"/>
      <c r="J85" s="132">
        <f t="shared" si="60"/>
        <v>3.2761164287871999E-2</v>
      </c>
      <c r="K85" s="132">
        <f t="shared" si="61"/>
        <v>3.6503590287566563E-2</v>
      </c>
      <c r="L85" s="300">
        <f t="shared" si="62"/>
        <v>0</v>
      </c>
      <c r="M85" s="132">
        <v>0.1197</v>
      </c>
      <c r="N85" s="132">
        <v>3.4674389999999999E-2</v>
      </c>
      <c r="O85" s="132">
        <v>1.8292E-3</v>
      </c>
      <c r="P85" s="132">
        <v>1.9994039999999999E-4</v>
      </c>
      <c r="Q85" s="132">
        <v>3.2561199999999998E-2</v>
      </c>
      <c r="R85" s="132">
        <v>0</v>
      </c>
      <c r="S85" s="304">
        <v>2.3887872000000001E-8</v>
      </c>
      <c r="T85" s="304">
        <v>2.8756656E-10</v>
      </c>
      <c r="U85" s="132">
        <v>0</v>
      </c>
      <c r="V85" s="132">
        <v>0</v>
      </c>
      <c r="W85" s="132">
        <v>0</v>
      </c>
      <c r="X85" s="132">
        <v>0</v>
      </c>
      <c r="Y85" s="132">
        <v>0</v>
      </c>
      <c r="Z85" s="132">
        <v>0</v>
      </c>
      <c r="AA85" s="74"/>
      <c r="AB85" s="301">
        <f t="shared" si="63"/>
        <v>0.89999999999999991</v>
      </c>
      <c r="AC85" s="338">
        <f t="shared" si="64"/>
        <v>0.89999999999999991</v>
      </c>
      <c r="AD85" s="74"/>
      <c r="AE85" s="136">
        <v>4.5</v>
      </c>
      <c r="AF85" s="136">
        <v>0</v>
      </c>
      <c r="AG85" s="136">
        <v>0</v>
      </c>
      <c r="AH85" s="136">
        <v>0</v>
      </c>
      <c r="AI85" s="136">
        <v>0</v>
      </c>
      <c r="AJ85" s="136">
        <v>0</v>
      </c>
      <c r="AK85" s="136">
        <v>4.5</v>
      </c>
      <c r="AL85" s="74"/>
      <c r="AM85" s="133">
        <v>2.5316966E-2</v>
      </c>
      <c r="AN85" s="340">
        <f t="shared" si="65"/>
        <v>2.5316966E-2</v>
      </c>
      <c r="AP85" s="133">
        <v>2.4435360999999999E-2</v>
      </c>
      <c r="AQ85" s="133">
        <v>8.8160536000000001E-4</v>
      </c>
      <c r="AR85" s="133">
        <v>0</v>
      </c>
      <c r="AS85" s="134">
        <f t="shared" si="66"/>
        <v>1.4649497E-6</v>
      </c>
      <c r="AT85" s="135">
        <f t="shared" si="67"/>
        <v>3.2603748500000003E-9</v>
      </c>
      <c r="AU85" s="135">
        <f t="shared" si="68"/>
        <v>0</v>
      </c>
      <c r="AV85" s="302">
        <v>8.3519999999999996E-7</v>
      </c>
      <c r="AW85" s="302">
        <v>2.52E-9</v>
      </c>
      <c r="AX85" s="302">
        <v>6.8850000000000005E-14</v>
      </c>
      <c r="AY85" s="303">
        <v>0</v>
      </c>
      <c r="AZ85" s="303">
        <v>0</v>
      </c>
      <c r="BA85" s="302">
        <v>2.9699999999999998E-11</v>
      </c>
      <c r="BB85" s="302">
        <v>6.2972E-7</v>
      </c>
      <c r="BC85" s="302">
        <v>6.7860000000000004E-12</v>
      </c>
      <c r="BD85" s="302">
        <v>7.3351999999999997E-10</v>
      </c>
      <c r="BE85" s="303">
        <v>0</v>
      </c>
      <c r="BF85" s="303">
        <v>0</v>
      </c>
      <c r="BG85" s="303">
        <v>0</v>
      </c>
      <c r="BH85" s="303">
        <v>0</v>
      </c>
      <c r="BI85" s="303">
        <v>0</v>
      </c>
      <c r="BJ85" s="303">
        <v>0</v>
      </c>
      <c r="BK85" s="303">
        <v>0</v>
      </c>
      <c r="BL85" s="303">
        <v>0</v>
      </c>
      <c r="BM85" s="303">
        <v>0</v>
      </c>
      <c r="BN85" s="303">
        <v>0</v>
      </c>
      <c r="BO85" s="303">
        <v>0</v>
      </c>
      <c r="BP85" s="303">
        <v>0</v>
      </c>
      <c r="BQ85" s="303">
        <v>0</v>
      </c>
      <c r="BR85" s="74"/>
      <c r="BS85" s="144">
        <v>8.3493274999999994E-5</v>
      </c>
      <c r="BT85" s="144">
        <v>5.0571085000000002E-6</v>
      </c>
      <c r="BU85" s="144">
        <v>2.5094387999999999E-5</v>
      </c>
      <c r="BV85" s="144">
        <v>3.3684622000000002E-14</v>
      </c>
      <c r="BW85" s="144">
        <v>2.067639E-5</v>
      </c>
      <c r="BX85" s="136">
        <v>0</v>
      </c>
      <c r="BY85" s="136">
        <v>0</v>
      </c>
      <c r="BZ85" s="136">
        <v>0</v>
      </c>
      <c r="CA85" s="136">
        <v>0</v>
      </c>
      <c r="CB85" s="144">
        <v>1.5806743999999999E-11</v>
      </c>
      <c r="CC85" s="136">
        <v>0</v>
      </c>
      <c r="CD85" s="136">
        <v>0</v>
      </c>
      <c r="CE85" s="136">
        <v>0</v>
      </c>
      <c r="CF85" s="144">
        <v>5.0621030000000001E-7</v>
      </c>
      <c r="CG85" s="136">
        <v>0</v>
      </c>
      <c r="CH85" s="144">
        <v>3.2159161999999998E-5</v>
      </c>
      <c r="CI85" s="136">
        <v>0</v>
      </c>
      <c r="CJ85" s="153" t="s">
        <v>1218</v>
      </c>
      <c r="CK85" s="155" t="s">
        <v>1219</v>
      </c>
      <c r="CL85" s="89"/>
      <c r="CM85" s="110"/>
      <c r="CN85" s="110"/>
      <c r="CP85" s="74"/>
      <c r="CQ85" s="74"/>
      <c r="CR85" s="74"/>
      <c r="CS85" s="74"/>
      <c r="CT85" s="74"/>
      <c r="CU85" s="74"/>
      <c r="CV85" s="74"/>
      <c r="CW85" s="74"/>
      <c r="CX85" s="74"/>
      <c r="CY85" s="74"/>
      <c r="CZ85" s="74"/>
      <c r="DA85" s="74"/>
      <c r="DB85" s="74"/>
    </row>
    <row r="86" spans="1:106" ht="14.5" customHeight="1">
      <c r="A86" s="74" t="s">
        <v>1223</v>
      </c>
      <c r="B86" s="129" t="s">
        <v>1133</v>
      </c>
      <c r="C86" s="130" t="str">
        <f t="shared" si="57"/>
        <v>A.030.08.106</v>
      </c>
      <c r="D86" s="131" t="s">
        <v>1198</v>
      </c>
      <c r="E86" s="129" t="s">
        <v>957</v>
      </c>
      <c r="F86" s="132" t="s">
        <v>1225</v>
      </c>
      <c r="G86" s="132">
        <f t="shared" si="58"/>
        <v>0.12718398347725862</v>
      </c>
      <c r="H86" s="348">
        <f t="shared" si="59"/>
        <v>0.12718398347725862</v>
      </c>
      <c r="I86" s="74"/>
      <c r="J86" s="132">
        <f t="shared" si="60"/>
        <v>1.3666383705244999E-3</v>
      </c>
      <c r="K86" s="132">
        <f t="shared" si="61"/>
        <v>3.1387345106734119E-2</v>
      </c>
      <c r="L86" s="300">
        <f t="shared" si="62"/>
        <v>0</v>
      </c>
      <c r="M86" s="132">
        <v>9.443E-2</v>
      </c>
      <c r="N86" s="132">
        <v>3.0365145E-2</v>
      </c>
      <c r="O86" s="132">
        <v>1.0222E-3</v>
      </c>
      <c r="P86" s="304">
        <v>8.6640840000000002E-5</v>
      </c>
      <c r="Q86" s="132">
        <v>1.279992E-3</v>
      </c>
      <c r="R86" s="132">
        <v>0</v>
      </c>
      <c r="S86" s="304">
        <v>5.5305244999999998E-9</v>
      </c>
      <c r="T86" s="304">
        <v>1.0673412E-10</v>
      </c>
      <c r="U86" s="132">
        <v>0</v>
      </c>
      <c r="V86" s="132">
        <v>0</v>
      </c>
      <c r="W86" s="132">
        <v>0</v>
      </c>
      <c r="X86" s="132">
        <v>0</v>
      </c>
      <c r="Y86" s="132">
        <v>0</v>
      </c>
      <c r="Z86" s="132">
        <v>0</v>
      </c>
      <c r="AA86" s="74"/>
      <c r="AB86" s="301">
        <f t="shared" si="63"/>
        <v>0.71</v>
      </c>
      <c r="AC86" s="338">
        <f t="shared" si="64"/>
        <v>0.71</v>
      </c>
      <c r="AD86" s="74"/>
      <c r="AE86" s="136">
        <v>0</v>
      </c>
      <c r="AF86" s="136">
        <v>0</v>
      </c>
      <c r="AG86" s="136">
        <v>0</v>
      </c>
      <c r="AH86" s="136">
        <v>0</v>
      </c>
      <c r="AI86" s="136">
        <v>0</v>
      </c>
      <c r="AJ86" s="136">
        <v>0</v>
      </c>
      <c r="AK86" s="136">
        <v>0</v>
      </c>
      <c r="AL86" s="74"/>
      <c r="AM86" s="133">
        <v>2.0900744999999998E-2</v>
      </c>
      <c r="AN86" s="340">
        <f t="shared" si="65"/>
        <v>2.0900744999999998E-2</v>
      </c>
      <c r="AP86" s="133">
        <v>2.0188686000000001E-2</v>
      </c>
      <c r="AQ86" s="133">
        <v>7.1205916999999999E-4</v>
      </c>
      <c r="AR86" s="133">
        <v>0</v>
      </c>
      <c r="AS86" s="134">
        <f t="shared" si="66"/>
        <v>1.21035287E-6</v>
      </c>
      <c r="AT86" s="135">
        <f t="shared" si="67"/>
        <v>2.6333549150000007E-9</v>
      </c>
      <c r="AU86" s="135">
        <f t="shared" si="68"/>
        <v>0</v>
      </c>
      <c r="AV86" s="302">
        <v>6.5888000000000003E-7</v>
      </c>
      <c r="AW86" s="302">
        <v>1.9880000000000002E-9</v>
      </c>
      <c r="AX86" s="302">
        <v>5.4315E-14</v>
      </c>
      <c r="AY86" s="303">
        <v>0</v>
      </c>
      <c r="AZ86" s="303">
        <v>0</v>
      </c>
      <c r="BA86" s="302">
        <v>1.287E-11</v>
      </c>
      <c r="BB86" s="302">
        <v>5.5145999999999999E-7</v>
      </c>
      <c r="BC86" s="302">
        <v>2.9405999999999998E-12</v>
      </c>
      <c r="BD86" s="302">
        <v>6.4236000000000004E-10</v>
      </c>
      <c r="BE86" s="303">
        <v>0</v>
      </c>
      <c r="BF86" s="303">
        <v>0</v>
      </c>
      <c r="BG86" s="303">
        <v>0</v>
      </c>
      <c r="BH86" s="303">
        <v>0</v>
      </c>
      <c r="BI86" s="303">
        <v>0</v>
      </c>
      <c r="BJ86" s="303">
        <v>0</v>
      </c>
      <c r="BK86" s="303">
        <v>0</v>
      </c>
      <c r="BL86" s="303">
        <v>0</v>
      </c>
      <c r="BM86" s="303">
        <v>0</v>
      </c>
      <c r="BN86" s="303">
        <v>0</v>
      </c>
      <c r="BO86" s="303">
        <v>0</v>
      </c>
      <c r="BP86" s="303">
        <v>0</v>
      </c>
      <c r="BQ86" s="303">
        <v>0</v>
      </c>
      <c r="BR86" s="74"/>
      <c r="BS86" s="144">
        <v>2.9393650999999999E-5</v>
      </c>
      <c r="BT86" s="144">
        <v>4.4286239000000001E-6</v>
      </c>
      <c r="BU86" s="144">
        <v>1.9796683999999999E-5</v>
      </c>
      <c r="BV86" s="144">
        <v>1.2502491E-14</v>
      </c>
      <c r="BW86" s="144">
        <v>4.8037571000000003E-6</v>
      </c>
      <c r="BX86" s="136">
        <v>0</v>
      </c>
      <c r="BY86" s="136">
        <v>0</v>
      </c>
      <c r="BZ86" s="136">
        <v>0</v>
      </c>
      <c r="CA86" s="136">
        <v>0</v>
      </c>
      <c r="CB86" s="144">
        <v>3.6595802000000002E-12</v>
      </c>
      <c r="CC86" s="136">
        <v>0</v>
      </c>
      <c r="CD86" s="136">
        <v>0</v>
      </c>
      <c r="CE86" s="136">
        <v>0</v>
      </c>
      <c r="CF86" s="144">
        <v>3.6458218000000002E-7</v>
      </c>
      <c r="CG86" s="136">
        <v>0</v>
      </c>
      <c r="CH86" s="136">
        <v>0</v>
      </c>
      <c r="CI86" s="136">
        <v>0</v>
      </c>
      <c r="CJ86" s="153" t="s">
        <v>1218</v>
      </c>
      <c r="CK86" s="155" t="s">
        <v>1219</v>
      </c>
      <c r="CL86" s="89"/>
      <c r="CM86" s="110"/>
      <c r="CN86" s="110"/>
      <c r="CP86" s="74"/>
      <c r="CQ86" s="74"/>
      <c r="CR86" s="74"/>
      <c r="CS86" s="74"/>
      <c r="CT86" s="74"/>
      <c r="CU86" s="74"/>
      <c r="CV86" s="74"/>
      <c r="CW86" s="74"/>
      <c r="CX86" s="74"/>
      <c r="CY86" s="74"/>
      <c r="CZ86" s="74"/>
      <c r="DA86" s="74"/>
      <c r="DB86" s="74"/>
    </row>
    <row r="87" spans="1:106" ht="14.5" customHeight="1" thickBot="1">
      <c r="A87" s="74" t="s">
        <v>1226</v>
      </c>
      <c r="B87" s="129" t="s">
        <v>1133</v>
      </c>
      <c r="C87" s="130" t="str">
        <f t="shared" si="57"/>
        <v>A.030.08.107</v>
      </c>
      <c r="D87" s="131" t="s">
        <v>1198</v>
      </c>
      <c r="E87" s="129" t="s">
        <v>957</v>
      </c>
      <c r="F87" s="132" t="s">
        <v>1228</v>
      </c>
      <c r="G87" s="132">
        <f t="shared" si="58"/>
        <v>0.15094347785409626</v>
      </c>
      <c r="H87" s="348">
        <f t="shared" si="59"/>
        <v>0.15094347785409626</v>
      </c>
      <c r="I87" s="74"/>
      <c r="J87" s="132">
        <f t="shared" si="60"/>
        <v>1.4030735524999999E-2</v>
      </c>
      <c r="K87" s="132">
        <f t="shared" si="61"/>
        <v>2.6985737392000001E-2</v>
      </c>
      <c r="L87" s="300">
        <f t="shared" si="62"/>
        <v>5.8502549370962609E-3</v>
      </c>
      <c r="M87" s="132">
        <v>0.10407675</v>
      </c>
      <c r="N87" s="132">
        <v>2.4085951000000001E-2</v>
      </c>
      <c r="O87" s="132">
        <v>2.8075688000000001E-3</v>
      </c>
      <c r="P87" s="132">
        <v>1.6461567E-3</v>
      </c>
      <c r="Q87" s="132">
        <v>1.1635197E-2</v>
      </c>
      <c r="R87" s="304">
        <v>3.9456435E-5</v>
      </c>
      <c r="S87" s="132">
        <v>7.0992538999999999E-4</v>
      </c>
      <c r="T87" s="304">
        <v>9.2217591999999994E-5</v>
      </c>
      <c r="U87" s="132">
        <v>1.8252401999999999E-4</v>
      </c>
      <c r="V87" s="132">
        <v>1.1635167999999999E-3</v>
      </c>
      <c r="W87" s="132">
        <v>4.4988383999999999E-3</v>
      </c>
      <c r="X87" s="304">
        <v>5.3756493000000004E-6</v>
      </c>
      <c r="Y87" s="304">
        <v>6.7796260999999995E-11</v>
      </c>
      <c r="Z87" s="132">
        <v>0</v>
      </c>
      <c r="AA87" s="74"/>
      <c r="AB87" s="301">
        <f t="shared" si="63"/>
        <v>0.78253195488721794</v>
      </c>
      <c r="AC87" s="338">
        <f t="shared" si="64"/>
        <v>0.78253195488721794</v>
      </c>
      <c r="AD87" s="74"/>
      <c r="AE87" s="136">
        <v>6.6224490999999999</v>
      </c>
      <c r="AF87" s="136">
        <v>4.1031509000000002</v>
      </c>
      <c r="AG87" s="136">
        <v>0.60985429999999996</v>
      </c>
      <c r="AH87" s="136">
        <v>0</v>
      </c>
      <c r="AI87" s="136">
        <v>5.0500494999999999E-2</v>
      </c>
      <c r="AJ87" s="136">
        <v>0.22149094999999999</v>
      </c>
      <c r="AK87" s="136">
        <v>1.6374523999999999</v>
      </c>
      <c r="AL87" s="74"/>
      <c r="AM87" s="133">
        <v>2.0711204E-2</v>
      </c>
      <c r="AN87" s="340">
        <f t="shared" si="65"/>
        <v>2.0711204E-2</v>
      </c>
      <c r="AP87" s="133">
        <v>1.9809456E-2</v>
      </c>
      <c r="AQ87" s="133">
        <v>7.4964534999999997E-4</v>
      </c>
      <c r="AR87" s="133">
        <v>1.5210222E-4</v>
      </c>
      <c r="AS87" s="134">
        <f t="shared" si="66"/>
        <v>1.1876172640681483E-6</v>
      </c>
      <c r="AT87" s="135">
        <f t="shared" si="67"/>
        <v>2.7723570141945541E-9</v>
      </c>
      <c r="AU87" s="135">
        <f t="shared" si="68"/>
        <v>2.1302832478399997E-2</v>
      </c>
      <c r="AV87" s="302">
        <v>7.2825127999999996E-7</v>
      </c>
      <c r="AW87" s="302">
        <v>2.1973831999999999E-9</v>
      </c>
      <c r="AX87" s="302">
        <v>6.0032344000000005E-14</v>
      </c>
      <c r="AY87" s="302">
        <v>4.7454979E-11</v>
      </c>
      <c r="AZ87" s="302">
        <v>1.1023947E-12</v>
      </c>
      <c r="BA87" s="302">
        <v>2.447597E-10</v>
      </c>
      <c r="BB87" s="302">
        <v>4.5830405999999998E-7</v>
      </c>
      <c r="BC87" s="302">
        <v>3.6243582000000002E-11</v>
      </c>
      <c r="BD87" s="302">
        <v>5.2910663000000003E-10</v>
      </c>
      <c r="BE87" s="302">
        <v>4.4767727000000002E-13</v>
      </c>
      <c r="BF87" s="302">
        <v>3.1553713000000002E-16</v>
      </c>
      <c r="BG87" s="302">
        <v>4.2100292999999999E-13</v>
      </c>
      <c r="BH87" s="302">
        <v>1.9119390999999998E-15</v>
      </c>
      <c r="BI87" s="302">
        <v>2.5412807E-15</v>
      </c>
      <c r="BJ87" s="302">
        <v>2.0655896E-10</v>
      </c>
      <c r="BK87" s="302">
        <v>5.6204672000000001E-10</v>
      </c>
      <c r="BL87" s="302">
        <v>8.6901129000000001E-12</v>
      </c>
      <c r="BM87" s="302">
        <v>4.4594783999999998E-6</v>
      </c>
      <c r="BN87" s="303">
        <v>2.1298372999999999E-2</v>
      </c>
      <c r="BO87" s="302">
        <v>1.3144483E-15</v>
      </c>
      <c r="BP87" s="302">
        <v>7.9932669000000007E-18</v>
      </c>
      <c r="BQ87" s="302">
        <v>3.5762467999999999E-22</v>
      </c>
      <c r="BR87" s="74"/>
      <c r="BS87" s="144">
        <v>5.2735909999999998E-5</v>
      </c>
      <c r="BT87" s="144">
        <v>3.7231983E-6</v>
      </c>
      <c r="BU87" s="144">
        <v>2.1819066999999999E-5</v>
      </c>
      <c r="BV87" s="144">
        <v>1.0844308E-8</v>
      </c>
      <c r="BW87" s="144">
        <v>9.1651300000000001E-6</v>
      </c>
      <c r="BX87" s="144">
        <v>1.4802892999999999E-7</v>
      </c>
      <c r="BY87" s="144">
        <v>1.6175634E-10</v>
      </c>
      <c r="BZ87" s="144">
        <v>2.2673385999999999E-7</v>
      </c>
      <c r="CA87" s="144">
        <v>5.2947758000000001E-8</v>
      </c>
      <c r="CB87" s="144">
        <v>4.6976176000000002E-7</v>
      </c>
      <c r="CC87" s="144">
        <v>8.2804588999999994E-9</v>
      </c>
      <c r="CD87" s="144">
        <v>5.7131844999999997E-9</v>
      </c>
      <c r="CE87" s="144">
        <v>5.4851084E-8</v>
      </c>
      <c r="CF87" s="144">
        <v>6.3620902999999998E-7</v>
      </c>
      <c r="CG87" s="144">
        <v>5.6132863E-6</v>
      </c>
      <c r="CH87" s="144">
        <v>1.0801695999999999E-5</v>
      </c>
      <c r="CI87" s="144">
        <v>1.8869863E-13</v>
      </c>
      <c r="CJ87" s="153" t="s">
        <v>1218</v>
      </c>
      <c r="CK87" s="155" t="s">
        <v>1219</v>
      </c>
      <c r="CL87" s="89"/>
      <c r="CN87" s="126"/>
      <c r="CP87" s="115"/>
      <c r="CQ87" s="74"/>
      <c r="CR87" s="74"/>
      <c r="CS87" s="74"/>
      <c r="CT87" s="74"/>
      <c r="CU87" s="74"/>
      <c r="CV87" s="74"/>
      <c r="CW87" s="74"/>
      <c r="CX87" s="74"/>
      <c r="CY87" s="74"/>
      <c r="CZ87" s="74"/>
      <c r="DA87" s="74"/>
      <c r="DB87" s="74"/>
    </row>
    <row r="88" spans="1:106" ht="14.5" customHeight="1" thickBot="1">
      <c r="A88" s="74" t="s">
        <v>1229</v>
      </c>
      <c r="B88" s="129" t="s">
        <v>1133</v>
      </c>
      <c r="C88" s="130" t="str">
        <f t="shared" si="57"/>
        <v>A.030.08.108</v>
      </c>
      <c r="D88" s="131" t="s">
        <v>1198</v>
      </c>
      <c r="E88" s="129" t="s">
        <v>957</v>
      </c>
      <c r="F88" s="132" t="s">
        <v>1231</v>
      </c>
      <c r="G88" s="132">
        <f t="shared" si="58"/>
        <v>1.768999806241</v>
      </c>
      <c r="H88" s="348">
        <f t="shared" si="59"/>
        <v>1.768999806241</v>
      </c>
      <c r="I88" s="74"/>
      <c r="J88" s="132">
        <f t="shared" si="60"/>
        <v>6.8377518030000001E-2</v>
      </c>
      <c r="K88" s="132">
        <f t="shared" si="61"/>
        <v>0.11483010460000001</v>
      </c>
      <c r="L88" s="300">
        <f t="shared" si="62"/>
        <v>2.0827083611E-2</v>
      </c>
      <c r="M88" s="132">
        <v>1.5649651</v>
      </c>
      <c r="N88" s="132">
        <v>4.1848022999999998E-2</v>
      </c>
      <c r="O88" s="132">
        <v>6.7001923000000005E-2</v>
      </c>
      <c r="P88" s="132">
        <v>5.7561387999999998E-2</v>
      </c>
      <c r="Q88" s="132">
        <v>8.8600449000000008E-3</v>
      </c>
      <c r="R88" s="132">
        <v>1.0423303000000001E-3</v>
      </c>
      <c r="S88" s="132">
        <v>9.1375482999999996E-4</v>
      </c>
      <c r="T88" s="132">
        <v>5.9801586000000004E-3</v>
      </c>
      <c r="U88" s="132">
        <v>2.2916171000000002E-3</v>
      </c>
      <c r="V88" s="132">
        <v>2.2196102000000001E-4</v>
      </c>
      <c r="W88" s="132">
        <v>1.7717673999999999E-2</v>
      </c>
      <c r="X88" s="304">
        <v>4.6169611000000003E-5</v>
      </c>
      <c r="Y88" s="132">
        <v>5.4966187999999996E-4</v>
      </c>
      <c r="Z88" s="132">
        <v>0</v>
      </c>
      <c r="AA88" s="74"/>
      <c r="AB88" s="301">
        <f t="shared" si="63"/>
        <v>11.766654887218044</v>
      </c>
      <c r="AC88" s="338">
        <f t="shared" si="64"/>
        <v>11.766654887218044</v>
      </c>
      <c r="AD88" s="74"/>
      <c r="AE88" s="136">
        <v>166.25709000000001</v>
      </c>
      <c r="AF88" s="136">
        <v>163.10409000000001</v>
      </c>
      <c r="AG88" s="136">
        <v>2.4020017999999999</v>
      </c>
      <c r="AH88" s="136">
        <v>0</v>
      </c>
      <c r="AI88" s="136">
        <v>4.6488337999999997E-2</v>
      </c>
      <c r="AJ88" s="136">
        <v>0.22225481999999999</v>
      </c>
      <c r="AK88" s="136">
        <v>0.48224763999999998</v>
      </c>
      <c r="AL88" s="74"/>
      <c r="AM88" s="133">
        <v>0.22899338999999999</v>
      </c>
      <c r="AN88" s="340">
        <f t="shared" si="65"/>
        <v>0.22899338999999999</v>
      </c>
      <c r="AP88" s="133">
        <v>0.21100914000000001</v>
      </c>
      <c r="AQ88" s="133">
        <v>9.8462340000000006E-3</v>
      </c>
      <c r="AR88" s="133">
        <v>8.1380211999999997E-3</v>
      </c>
      <c r="AS88" s="134">
        <f t="shared" si="66"/>
        <v>1.2650427637990998E-5</v>
      </c>
      <c r="AT88" s="135">
        <f t="shared" si="67"/>
        <v>3.6413587729283597E-8</v>
      </c>
      <c r="AU88" s="135">
        <f t="shared" si="68"/>
        <v>1.1397788841100001</v>
      </c>
      <c r="AV88" s="302">
        <v>1.1085646E-5</v>
      </c>
      <c r="AW88" s="302">
        <v>3.3454240999999997E-8</v>
      </c>
      <c r="AX88" s="302">
        <v>9.137495199999999E-13</v>
      </c>
      <c r="AY88" s="302">
        <v>7.3132766000000002E-10</v>
      </c>
      <c r="AZ88" s="302">
        <v>9.4982131E-11</v>
      </c>
      <c r="BA88" s="302">
        <v>8.5591487000000002E-9</v>
      </c>
      <c r="BB88" s="302">
        <v>1.5289873999999999E-6</v>
      </c>
      <c r="BC88" s="302">
        <v>1.2389064999999999E-9</v>
      </c>
      <c r="BD88" s="302">
        <v>1.5934907000000001E-9</v>
      </c>
      <c r="BE88" s="302">
        <v>1.0675095000000001E-12</v>
      </c>
      <c r="BF88" s="302">
        <v>5.5123401999999999E-15</v>
      </c>
      <c r="BG88" s="302">
        <v>2.2609238000000002E-12</v>
      </c>
      <c r="BH88" s="302">
        <v>1.3060794E-13</v>
      </c>
      <c r="BI88" s="302">
        <v>9.8795656999999999E-14</v>
      </c>
      <c r="BJ88" s="302">
        <v>1.1351998000000001E-8</v>
      </c>
      <c r="BK88" s="302">
        <v>4.3995815000000003E-9</v>
      </c>
      <c r="BL88" s="302">
        <v>5.7662235000000002E-11</v>
      </c>
      <c r="BM88" s="303">
        <v>1.0418411E-4</v>
      </c>
      <c r="BN88" s="303">
        <v>1.1396747</v>
      </c>
      <c r="BO88" s="302">
        <v>1.06572E-8</v>
      </c>
      <c r="BP88" s="302">
        <v>6.4807295999999997E-11</v>
      </c>
      <c r="BQ88" s="302">
        <v>2.8995263999999999E-15</v>
      </c>
      <c r="BR88" s="74"/>
      <c r="BS88" s="136">
        <v>5.8107508999999998E-4</v>
      </c>
      <c r="BT88" s="144">
        <v>1.3725337999999999E-5</v>
      </c>
      <c r="BU88" s="136">
        <v>3.2808556000000003E-4</v>
      </c>
      <c r="BV88" s="144">
        <v>7.0409492999999999E-7</v>
      </c>
      <c r="BW88" s="144">
        <v>1.524407E-5</v>
      </c>
      <c r="BX88" s="144">
        <v>5.3710647000000004E-6</v>
      </c>
      <c r="BY88" s="144">
        <v>1.3938078999999999E-9</v>
      </c>
      <c r="BZ88" s="144">
        <v>8.2244045999999993E-6</v>
      </c>
      <c r="CA88" s="144">
        <v>1.3987338000000001E-6</v>
      </c>
      <c r="CB88" s="144">
        <v>6.0463688999999999E-7</v>
      </c>
      <c r="CC88" s="144">
        <v>7.1390910999999997E-7</v>
      </c>
      <c r="CD88" s="144">
        <v>4.1817260999999997E-8</v>
      </c>
      <c r="CE88" s="144">
        <v>1.2601873E-8</v>
      </c>
      <c r="CF88" s="144">
        <v>1.3505430999999999E-5</v>
      </c>
      <c r="CG88" s="136">
        <v>1.9134244999999999E-4</v>
      </c>
      <c r="CH88" s="144">
        <v>5.6966816000000004E-7</v>
      </c>
      <c r="CI88" s="144">
        <v>1.5299187E-6</v>
      </c>
      <c r="CJ88" s="154" t="s">
        <v>1232</v>
      </c>
      <c r="CK88" s="158" t="s">
        <v>1233</v>
      </c>
      <c r="CL88" s="89" t="s">
        <v>973</v>
      </c>
      <c r="CN88" s="126"/>
      <c r="CP88" s="115"/>
      <c r="CQ88" s="74"/>
      <c r="CR88" s="74"/>
      <c r="CS88" s="74"/>
      <c r="CT88" s="74"/>
      <c r="CU88" s="74"/>
      <c r="CV88" s="74"/>
      <c r="CW88" s="74"/>
      <c r="CX88" s="74"/>
      <c r="CY88" s="74"/>
      <c r="CZ88" s="74"/>
      <c r="DA88" s="74"/>
      <c r="DB88" s="74"/>
    </row>
    <row r="89" spans="1:106" ht="14.5" customHeight="1" thickBot="1">
      <c r="A89" s="74" t="s">
        <v>1234</v>
      </c>
      <c r="B89" s="129" t="s">
        <v>1133</v>
      </c>
      <c r="C89" s="130" t="str">
        <f t="shared" si="57"/>
        <v>A.030.08.109</v>
      </c>
      <c r="D89" s="131" t="s">
        <v>1198</v>
      </c>
      <c r="E89" s="129" t="s">
        <v>957</v>
      </c>
      <c r="F89" s="132" t="s">
        <v>1236</v>
      </c>
      <c r="G89" s="132">
        <f t="shared" si="58"/>
        <v>4.2344190992169996E-2</v>
      </c>
      <c r="H89" s="348">
        <f t="shared" si="59"/>
        <v>4.2344190992169996E-2</v>
      </c>
      <c r="I89" s="74"/>
      <c r="J89" s="132">
        <f t="shared" si="60"/>
        <v>1.2386137452299998E-3</v>
      </c>
      <c r="K89" s="132">
        <f t="shared" si="61"/>
        <v>3.0462199965999998E-3</v>
      </c>
      <c r="L89" s="300">
        <f t="shared" si="62"/>
        <v>6.6279822503399997E-3</v>
      </c>
      <c r="M89" s="132">
        <v>3.1431374999999998E-2</v>
      </c>
      <c r="N89" s="132">
        <v>1.7667239999999999E-3</v>
      </c>
      <c r="O89" s="132">
        <v>1.271784E-3</v>
      </c>
      <c r="P89" s="132">
        <v>1.0614718999999999E-3</v>
      </c>
      <c r="Q89" s="132">
        <v>1.6783280999999999E-4</v>
      </c>
      <c r="R89" s="304">
        <v>3.4944373000000002E-7</v>
      </c>
      <c r="S89" s="304">
        <v>8.9595914999999998E-6</v>
      </c>
      <c r="T89" s="304">
        <v>7.7119966000000004E-6</v>
      </c>
      <c r="U89" s="132">
        <v>2.2200409999999999E-4</v>
      </c>
      <c r="V89" s="132">
        <v>4.3388531999999998E-4</v>
      </c>
      <c r="W89" s="132">
        <v>5.9703786999999999E-3</v>
      </c>
      <c r="X89" s="304">
        <v>1.5819069000000001E-6</v>
      </c>
      <c r="Y89" s="304">
        <v>1.3222343999999999E-7</v>
      </c>
      <c r="Z89" s="132">
        <v>0</v>
      </c>
      <c r="AA89" s="74"/>
      <c r="AB89" s="301">
        <f t="shared" si="63"/>
        <v>0.23632612781954884</v>
      </c>
      <c r="AC89" s="338">
        <f t="shared" si="64"/>
        <v>0.23632612781954884</v>
      </c>
      <c r="AD89" s="74"/>
      <c r="AE89" s="136">
        <v>4.0382565000000001</v>
      </c>
      <c r="AF89" s="136">
        <v>2.6718307000000001</v>
      </c>
      <c r="AG89" s="136">
        <v>0.80933001000000004</v>
      </c>
      <c r="AH89" s="136">
        <v>0</v>
      </c>
      <c r="AI89" s="136">
        <v>6.9483999000000005E-2</v>
      </c>
      <c r="AJ89" s="136">
        <v>0.30431008999999998</v>
      </c>
      <c r="AK89" s="136">
        <v>0.18330168999999999</v>
      </c>
      <c r="AL89" s="74"/>
      <c r="AM89" s="133">
        <v>4.7105573999999999E-3</v>
      </c>
      <c r="AN89" s="340">
        <f t="shared" si="65"/>
        <v>4.7105573999999999E-3</v>
      </c>
      <c r="AP89" s="133">
        <v>4.4415154999999998E-3</v>
      </c>
      <c r="AQ89" s="133">
        <v>1.9943898000000001E-4</v>
      </c>
      <c r="AR89" s="145">
        <v>6.9602977999999997E-5</v>
      </c>
      <c r="AS89" s="134">
        <f t="shared" si="66"/>
        <v>2.6627791079319899E-7</v>
      </c>
      <c r="AT89" s="135">
        <f t="shared" si="67"/>
        <v>7.3757018000016145E-10</v>
      </c>
      <c r="AU89" s="135">
        <f t="shared" si="68"/>
        <v>9.7483162340999997E-3</v>
      </c>
      <c r="AV89" s="302">
        <v>2.1934037E-7</v>
      </c>
      <c r="AW89" s="302">
        <v>6.6180381000000005E-10</v>
      </c>
      <c r="AX89" s="302">
        <v>1.8081380000000001E-14</v>
      </c>
      <c r="AY89" s="302">
        <v>3.9126607000000002E-13</v>
      </c>
      <c r="AZ89" s="302">
        <v>1.0240529E-14</v>
      </c>
      <c r="BA89" s="302">
        <v>1.5783338E-10</v>
      </c>
      <c r="BB89" s="302">
        <v>4.6683352999999999E-8</v>
      </c>
      <c r="BC89" s="302">
        <v>2.2390233999999999E-11</v>
      </c>
      <c r="BD89" s="302">
        <v>5.0716665000000001E-11</v>
      </c>
      <c r="BE89" s="302">
        <v>2.6006599E-15</v>
      </c>
      <c r="BF89" s="302">
        <v>8.3763493999999996E-17</v>
      </c>
      <c r="BG89" s="302">
        <v>3.1304477999999998E-15</v>
      </c>
      <c r="BH89" s="302">
        <v>1.4397521E-16</v>
      </c>
      <c r="BI89" s="302">
        <v>2.6756227999999999E-16</v>
      </c>
      <c r="BJ89" s="302">
        <v>1.5273155E-12</v>
      </c>
      <c r="BK89" s="302">
        <v>9.1862015E-11</v>
      </c>
      <c r="BL89" s="302">
        <v>2.6195732000000001E-12</v>
      </c>
      <c r="BM89" s="302">
        <v>5.1361341000000003E-6</v>
      </c>
      <c r="BN89" s="303">
        <v>9.7431801000000002E-3</v>
      </c>
      <c r="BO89" s="302">
        <v>2.5635761E-12</v>
      </c>
      <c r="BP89" s="302">
        <v>1.5589314E-14</v>
      </c>
      <c r="BQ89" s="302">
        <v>6.9747747E-19</v>
      </c>
      <c r="BR89" s="74"/>
      <c r="BS89" s="144">
        <v>1.221417E-5</v>
      </c>
      <c r="BT89" s="144">
        <v>4.0170698000000002E-7</v>
      </c>
      <c r="BU89" s="144">
        <v>6.5893995000000003E-6</v>
      </c>
      <c r="BV89" s="144">
        <v>9.0392223999999997E-10</v>
      </c>
      <c r="BW89" s="144">
        <v>4.0251484E-7</v>
      </c>
      <c r="BX89" s="144">
        <v>1.0235058E-7</v>
      </c>
      <c r="BY89" s="144">
        <v>5.0593291000000003E-11</v>
      </c>
      <c r="BZ89" s="144">
        <v>1.5574661000000001E-7</v>
      </c>
      <c r="CA89" s="144">
        <v>4.6892888999999997E-10</v>
      </c>
      <c r="CB89" s="144">
        <v>5.9286138999999999E-9</v>
      </c>
      <c r="CC89" s="144">
        <v>7.5162919E-11</v>
      </c>
      <c r="CD89" s="144">
        <v>1.707842E-9</v>
      </c>
      <c r="CE89" s="144">
        <v>1.4045907E-12</v>
      </c>
      <c r="CF89" s="144">
        <v>2.2078163999999999E-7</v>
      </c>
      <c r="CG89" s="144">
        <v>4.2270624999999996E-6</v>
      </c>
      <c r="CH89" s="144">
        <v>1.0510257E-7</v>
      </c>
      <c r="CI89" s="144">
        <v>3.6802003000000002E-10</v>
      </c>
      <c r="CJ89" s="154" t="s">
        <v>1237</v>
      </c>
      <c r="CK89" s="155" t="s">
        <v>1238</v>
      </c>
      <c r="CL89" s="89" t="s">
        <v>1239</v>
      </c>
      <c r="CM89" s="110"/>
      <c r="CN89" s="126"/>
      <c r="CP89" s="115"/>
      <c r="CQ89" s="74"/>
      <c r="CR89" s="74"/>
      <c r="CS89" s="74"/>
      <c r="CT89" s="74"/>
      <c r="CU89" s="74"/>
      <c r="CV89" s="74"/>
      <c r="CW89" s="74"/>
      <c r="CX89" s="74"/>
      <c r="CY89" s="74"/>
      <c r="CZ89" s="74"/>
      <c r="DA89" s="74"/>
      <c r="DB89" s="74"/>
    </row>
    <row r="90" spans="1:106" ht="14.5" customHeight="1">
      <c r="A90" s="74" t="s">
        <v>1240</v>
      </c>
      <c r="B90" s="129" t="s">
        <v>1133</v>
      </c>
      <c r="C90" s="130" t="str">
        <f t="shared" si="57"/>
        <v>A.030.08.110</v>
      </c>
      <c r="D90" s="131" t="s">
        <v>1198</v>
      </c>
      <c r="E90" s="129" t="s">
        <v>957</v>
      </c>
      <c r="F90" s="132" t="s">
        <v>1242</v>
      </c>
      <c r="G90" s="132">
        <f t="shared" si="58"/>
        <v>6.1752465232169998E-2</v>
      </c>
      <c r="H90" s="348">
        <f t="shared" si="59"/>
        <v>6.1752465232169998E-2</v>
      </c>
      <c r="I90" s="74"/>
      <c r="J90" s="132">
        <f t="shared" si="60"/>
        <v>1.79531501523E-3</v>
      </c>
      <c r="K90" s="132">
        <f t="shared" si="61"/>
        <v>4.4345782966000004E-3</v>
      </c>
      <c r="L90" s="300">
        <f t="shared" si="62"/>
        <v>9.5379259203399996E-3</v>
      </c>
      <c r="M90" s="132">
        <v>4.5984645999999997E-2</v>
      </c>
      <c r="N90" s="132">
        <v>2.5834008999999999E-3</v>
      </c>
      <c r="O90" s="132">
        <v>1.8434654E-3</v>
      </c>
      <c r="P90" s="132">
        <v>1.5417629E-3</v>
      </c>
      <c r="Q90" s="132">
        <v>2.4424308E-4</v>
      </c>
      <c r="R90" s="304">
        <v>3.4944373000000002E-7</v>
      </c>
      <c r="S90" s="304">
        <v>8.9595914999999998E-6</v>
      </c>
      <c r="T90" s="304">
        <v>7.7119966000000004E-6</v>
      </c>
      <c r="U90" s="132">
        <v>3.2388106999999998E-4</v>
      </c>
      <c r="V90" s="132">
        <v>4.3388531999999998E-4</v>
      </c>
      <c r="W90" s="132">
        <v>8.7784453999999994E-3</v>
      </c>
      <c r="X90" s="304">
        <v>1.5819069000000001E-6</v>
      </c>
      <c r="Y90" s="304">
        <v>1.3222343999999999E-7</v>
      </c>
      <c r="Z90" s="132">
        <v>0</v>
      </c>
      <c r="AA90" s="74"/>
      <c r="AB90" s="301">
        <f t="shared" si="63"/>
        <v>0.34574921804511272</v>
      </c>
      <c r="AC90" s="338">
        <f t="shared" si="64"/>
        <v>0.34574921804511272</v>
      </c>
      <c r="AD90" s="74"/>
      <c r="AE90" s="136">
        <v>5.9110901</v>
      </c>
      <c r="AF90" s="136">
        <v>3.9019281000000001</v>
      </c>
      <c r="AG90" s="136">
        <v>1.1899846999999999</v>
      </c>
      <c r="AH90" s="136">
        <v>0</v>
      </c>
      <c r="AI90" s="136">
        <v>0.10216196</v>
      </c>
      <c r="AJ90" s="136">
        <v>0.44749261000000001</v>
      </c>
      <c r="AK90" s="136">
        <v>0.26952273999999998</v>
      </c>
      <c r="AL90" s="74"/>
      <c r="AM90" s="133">
        <v>6.8864002000000001E-3</v>
      </c>
      <c r="AN90" s="340">
        <f t="shared" si="65"/>
        <v>6.8864002000000001E-3</v>
      </c>
      <c r="AP90" s="133">
        <v>6.4944394000000004E-3</v>
      </c>
      <c r="AQ90" s="133">
        <v>2.913158E-4</v>
      </c>
      <c r="AR90" s="133">
        <v>1.0064494000000001E-4</v>
      </c>
      <c r="AS90" s="134">
        <f t="shared" si="66"/>
        <v>3.8935488562319895E-7</v>
      </c>
      <c r="AT90" s="135">
        <f t="shared" si="67"/>
        <v>1.0773513418671617E-9</v>
      </c>
      <c r="AU90" s="135">
        <f t="shared" si="68"/>
        <v>1.4095929366400001E-2</v>
      </c>
      <c r="AV90" s="302">
        <v>3.2088499999999998E-7</v>
      </c>
      <c r="AW90" s="302">
        <v>9.6818846999999995E-10</v>
      </c>
      <c r="AX90" s="302">
        <v>2.6452247E-14</v>
      </c>
      <c r="AY90" s="302">
        <v>3.9126607000000002E-13</v>
      </c>
      <c r="AZ90" s="302">
        <v>1.0240529E-14</v>
      </c>
      <c r="BA90" s="302">
        <v>2.2924921000000001E-10</v>
      </c>
      <c r="BB90" s="302">
        <v>6.8144281999999995E-8</v>
      </c>
      <c r="BC90" s="302">
        <v>3.2514016999999998E-11</v>
      </c>
      <c r="BD90" s="302">
        <v>7.3981012999999996E-11</v>
      </c>
      <c r="BE90" s="302">
        <v>2.6006599E-15</v>
      </c>
      <c r="BF90" s="302">
        <v>8.3763493999999996E-17</v>
      </c>
      <c r="BG90" s="302">
        <v>3.1304477999999998E-15</v>
      </c>
      <c r="BH90" s="302">
        <v>1.4397521E-16</v>
      </c>
      <c r="BI90" s="302">
        <v>2.6756227999999999E-16</v>
      </c>
      <c r="BJ90" s="302">
        <v>1.5273155E-12</v>
      </c>
      <c r="BK90" s="302">
        <v>9.1862015E-11</v>
      </c>
      <c r="BL90" s="302">
        <v>2.6195732000000001E-12</v>
      </c>
      <c r="BM90" s="302">
        <v>7.1923664E-6</v>
      </c>
      <c r="BN90" s="303">
        <v>1.4088737E-2</v>
      </c>
      <c r="BO90" s="302">
        <v>2.5635761E-12</v>
      </c>
      <c r="BP90" s="302">
        <v>1.5589314E-14</v>
      </c>
      <c r="BQ90" s="302">
        <v>6.9747747E-19</v>
      </c>
      <c r="BR90" s="74"/>
      <c r="BS90" s="144">
        <v>1.7855972999999999E-5</v>
      </c>
      <c r="BT90" s="144">
        <v>5.8561047000000002E-7</v>
      </c>
      <c r="BU90" s="144">
        <v>9.6404057E-6</v>
      </c>
      <c r="BV90" s="144">
        <v>9.0392223999999997E-10</v>
      </c>
      <c r="BW90" s="144">
        <v>5.8791930000000004E-7</v>
      </c>
      <c r="BX90" s="144">
        <v>1.4858386E-7</v>
      </c>
      <c r="BY90" s="144">
        <v>5.0593291000000003E-11</v>
      </c>
      <c r="BZ90" s="144">
        <v>2.2591878E-7</v>
      </c>
      <c r="CA90" s="144">
        <v>4.6892888999999997E-10</v>
      </c>
      <c r="CB90" s="144">
        <v>5.9286138999999999E-9</v>
      </c>
      <c r="CC90" s="144">
        <v>7.5162919E-11</v>
      </c>
      <c r="CD90" s="144">
        <v>1.707842E-9</v>
      </c>
      <c r="CE90" s="144">
        <v>1.4045907E-12</v>
      </c>
      <c r="CF90" s="144">
        <v>3.2032362E-7</v>
      </c>
      <c r="CG90" s="144">
        <v>6.1834694000000001E-6</v>
      </c>
      <c r="CH90" s="144">
        <v>1.5423730999999999E-7</v>
      </c>
      <c r="CI90" s="144">
        <v>3.6802003000000002E-10</v>
      </c>
      <c r="CJ90" s="153" t="s">
        <v>1243</v>
      </c>
      <c r="CK90" s="159" t="s">
        <v>1233</v>
      </c>
      <c r="CL90" s="89" t="s">
        <v>1239</v>
      </c>
      <c r="CN90" s="126"/>
      <c r="CP90" s="115"/>
      <c r="CQ90" s="74"/>
      <c r="CR90" s="74"/>
      <c r="CS90" s="74"/>
      <c r="CT90" s="74"/>
      <c r="CU90" s="74"/>
      <c r="CV90" s="74"/>
      <c r="CW90" s="74"/>
      <c r="CX90" s="74"/>
      <c r="CY90" s="74"/>
      <c r="CZ90" s="74"/>
      <c r="DA90" s="74"/>
      <c r="DB90" s="74"/>
    </row>
    <row r="91" spans="1:106" ht="14.5" customHeight="1">
      <c r="B91" s="129" t="s">
        <v>1133</v>
      </c>
      <c r="C91" s="127" t="s">
        <v>1244</v>
      </c>
      <c r="D91" s="127" t="s">
        <v>1245</v>
      </c>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124"/>
      <c r="CK91" s="152"/>
      <c r="CL91" s="89"/>
      <c r="CM91" s="110"/>
      <c r="CN91" s="110"/>
      <c r="CP91" s="74"/>
      <c r="CQ91" s="74"/>
      <c r="CR91" s="74"/>
      <c r="CS91" s="74"/>
      <c r="CT91" s="74"/>
      <c r="CU91" s="74"/>
      <c r="CV91" s="74"/>
      <c r="CW91" s="74"/>
      <c r="CX91" s="74"/>
      <c r="CY91" s="74"/>
      <c r="CZ91" s="74"/>
      <c r="DA91" s="74"/>
      <c r="DB91" s="74"/>
    </row>
    <row r="92" spans="1:106" ht="14.5" customHeight="1">
      <c r="A92" s="74" t="s">
        <v>1246</v>
      </c>
      <c r="B92" s="129" t="s">
        <v>1133</v>
      </c>
      <c r="C92" s="130" t="str">
        <f t="shared" ref="C92:C125" si="69">MID(A92,1,12)</f>
        <v>A.030.10.101</v>
      </c>
      <c r="D92" s="131" t="s">
        <v>1245</v>
      </c>
      <c r="E92" s="129" t="s">
        <v>957</v>
      </c>
      <c r="F92" s="132" t="s">
        <v>1248</v>
      </c>
      <c r="G92" s="132">
        <f t="shared" ref="G92:G125" si="70">J92+K92+L92+M92</f>
        <v>0.31173286813030099</v>
      </c>
      <c r="H92" s="348">
        <f t="shared" ref="H92:H125" si="71">G92</f>
        <v>0.31173286813030099</v>
      </c>
      <c r="I92" s="74"/>
      <c r="J92" s="132">
        <f t="shared" ref="J92:J125" si="72">P92+Q92+R92+S92</f>
        <v>1.990960368E-5</v>
      </c>
      <c r="K92" s="132">
        <f t="shared" ref="K92:K125" si="73">N92+O92+T92</f>
        <v>3.3159104099999995E-5</v>
      </c>
      <c r="L92" s="300">
        <f t="shared" ref="L92:L125" si="74">U92+IF(V92="x",0,V92)+IF(W92="x",0,W92)+IF(X92="x",0,X92)+Y92+Z92</f>
        <v>4.6894225210000002E-6</v>
      </c>
      <c r="M92" s="132">
        <v>0.31167510999999998</v>
      </c>
      <c r="N92" s="304">
        <v>1.1900150999999999E-5</v>
      </c>
      <c r="O92" s="304">
        <v>1.9497775E-5</v>
      </c>
      <c r="P92" s="304">
        <v>1.6756323E-5</v>
      </c>
      <c r="Q92" s="304">
        <v>2.5782620000000002E-6</v>
      </c>
      <c r="R92" s="304">
        <v>3.0712242999999999E-7</v>
      </c>
      <c r="S92" s="304">
        <v>2.6789625000000001E-7</v>
      </c>
      <c r="T92" s="304">
        <v>1.7611780999999999E-6</v>
      </c>
      <c r="U92" s="304">
        <v>6.3188211000000005E-7</v>
      </c>
      <c r="V92" s="132">
        <v>0</v>
      </c>
      <c r="W92" s="304">
        <v>4.0441756999999997E-6</v>
      </c>
      <c r="X92" s="304">
        <v>1.3364711E-8</v>
      </c>
      <c r="Y92" s="132">
        <v>0</v>
      </c>
      <c r="Z92" s="132">
        <v>0</v>
      </c>
      <c r="AA92" s="74"/>
      <c r="AB92" s="301">
        <f t="shared" ref="AB92:AB125" si="75">M92/0.133</f>
        <v>2.3434218796992479</v>
      </c>
      <c r="AC92" s="338">
        <f t="shared" ref="AC92:AC155" si="76">AB92</f>
        <v>2.3434218796992479</v>
      </c>
      <c r="AD92" s="74"/>
      <c r="AE92" s="136">
        <v>4.8202349999999998E-2</v>
      </c>
      <c r="AF92" s="136">
        <v>4.7542597999999998E-2</v>
      </c>
      <c r="AG92" s="136">
        <v>5.4828845999999997E-4</v>
      </c>
      <c r="AH92" s="136">
        <v>0</v>
      </c>
      <c r="AI92" s="136">
        <v>0</v>
      </c>
      <c r="AJ92" s="144">
        <v>5.4893988000000002E-6</v>
      </c>
      <c r="AK92" s="136">
        <v>1.0597434E-4</v>
      </c>
      <c r="AL92" s="74"/>
      <c r="AM92" s="133">
        <v>3.8059149E-2</v>
      </c>
      <c r="AN92" s="340">
        <f t="shared" ref="AN92:AN125" si="77">AM92</f>
        <v>3.8059149E-2</v>
      </c>
      <c r="AP92" s="133">
        <v>3.6282198000000002E-2</v>
      </c>
      <c r="AQ92" s="133">
        <v>1.7745666E-3</v>
      </c>
      <c r="AR92" s="145">
        <v>2.3847185E-6</v>
      </c>
      <c r="AS92" s="134">
        <f t="shared" ref="AS92:AS125" si="78">AV92+AY92+AZ92+BA92+BB92+BJ92+BK92+BO92</f>
        <v>2.1751917509565233E-6</v>
      </c>
      <c r="AT92" s="135">
        <f t="shared" ref="AT92:AT125" si="79">AW92+AX92+BC92+BD92+BE92+BF92+BG92+BH92+BI92+BL92+BP92+BQ92</f>
        <v>6.5627463134994842E-9</v>
      </c>
      <c r="AU92" s="135">
        <f t="shared" ref="AU92:AU125" si="80">BM92+BN92</f>
        <v>3.3399418496599998E-4</v>
      </c>
      <c r="AV92" s="302">
        <v>2.1747445000000002E-6</v>
      </c>
      <c r="AW92" s="302">
        <v>6.5617307999999997E-9</v>
      </c>
      <c r="AX92" s="302">
        <v>1.7927578E-13</v>
      </c>
      <c r="AY92" s="302">
        <v>2.1546302999999999E-13</v>
      </c>
      <c r="AZ92" s="302">
        <v>2.7989693000000001E-14</v>
      </c>
      <c r="BA92" s="302">
        <v>2.4915989999999998E-12</v>
      </c>
      <c r="BB92" s="302">
        <v>4.3988814E-10</v>
      </c>
      <c r="BC92" s="302">
        <v>3.6073980000000002E-13</v>
      </c>
      <c r="BD92" s="302">
        <v>4.5785554E-13</v>
      </c>
      <c r="BE92" s="302">
        <v>3.1420498E-16</v>
      </c>
      <c r="BF92" s="302">
        <v>1.6117191000000001E-18</v>
      </c>
      <c r="BG92" s="302">
        <v>6.6583293999999998E-16</v>
      </c>
      <c r="BH92" s="302">
        <v>3.8468399000000003E-17</v>
      </c>
      <c r="BI92" s="302">
        <v>2.9074444999999998E-17</v>
      </c>
      <c r="BJ92" s="302">
        <v>3.3452081000000002E-12</v>
      </c>
      <c r="BK92" s="302">
        <v>1.2825567000000001E-12</v>
      </c>
      <c r="BL92" s="302">
        <v>1.6593186999999999E-14</v>
      </c>
      <c r="BM92" s="302">
        <v>2.9734966E-8</v>
      </c>
      <c r="BN92" s="303">
        <v>3.3396445000000001E-4</v>
      </c>
      <c r="BO92" s="303">
        <v>0</v>
      </c>
      <c r="BP92" s="303">
        <v>0</v>
      </c>
      <c r="BQ92" s="303">
        <v>0</v>
      </c>
      <c r="BR92" s="74"/>
      <c r="BS92" s="144">
        <v>6.5413798000000002E-5</v>
      </c>
      <c r="BT92" s="144">
        <v>3.9537273000000001E-9</v>
      </c>
      <c r="BU92" s="144">
        <v>6.5340819999999998E-5</v>
      </c>
      <c r="BV92" s="144">
        <v>2.0735909999999999E-10</v>
      </c>
      <c r="BW92" s="144">
        <v>4.4031988000000003E-9</v>
      </c>
      <c r="BX92" s="144">
        <v>1.5628979E-9</v>
      </c>
      <c r="BY92" s="144">
        <v>4.0307684999999998E-13</v>
      </c>
      <c r="BZ92" s="144">
        <v>2.3933836000000002E-9</v>
      </c>
      <c r="CA92" s="144">
        <v>4.1213667999999998E-10</v>
      </c>
      <c r="CB92" s="144">
        <v>1.7726851E-10</v>
      </c>
      <c r="CC92" s="144">
        <v>2.1037769999999999E-10</v>
      </c>
      <c r="CD92" s="144">
        <v>1.2062847999999999E-11</v>
      </c>
      <c r="CE92" s="144">
        <v>3.7135646999999997E-12</v>
      </c>
      <c r="CF92" s="144">
        <v>3.9361900999999999E-9</v>
      </c>
      <c r="CG92" s="144">
        <v>5.5558294999999998E-8</v>
      </c>
      <c r="CH92" s="144">
        <v>1.4719345E-10</v>
      </c>
      <c r="CI92" s="136">
        <v>0</v>
      </c>
      <c r="CJ92" s="153" t="s">
        <v>1249</v>
      </c>
      <c r="CK92" s="155" t="s">
        <v>1213</v>
      </c>
      <c r="CL92" s="89"/>
      <c r="CM92" s="110"/>
      <c r="CN92" s="110"/>
      <c r="CP92" s="74"/>
      <c r="CQ92" s="74"/>
      <c r="CR92" s="74"/>
      <c r="CS92" s="74"/>
      <c r="CT92" s="74"/>
      <c r="CU92" s="74"/>
      <c r="CV92" s="74"/>
      <c r="CW92" s="74"/>
      <c r="CX92" s="74"/>
      <c r="CY92" s="74"/>
      <c r="CZ92" s="74"/>
      <c r="DA92" s="74"/>
      <c r="DB92" s="74"/>
    </row>
    <row r="93" spans="1:106" ht="14.5" customHeight="1">
      <c r="A93" s="74" t="s">
        <v>1250</v>
      </c>
      <c r="B93" s="129" t="s">
        <v>1133</v>
      </c>
      <c r="C93" s="130" t="str">
        <f t="shared" si="69"/>
        <v>A.030.10.103</v>
      </c>
      <c r="D93" s="131" t="s">
        <v>1245</v>
      </c>
      <c r="E93" s="129" t="s">
        <v>957</v>
      </c>
      <c r="F93" s="132" t="s">
        <v>1252</v>
      </c>
      <c r="G93" s="132">
        <f t="shared" si="70"/>
        <v>0.63518209971500006</v>
      </c>
      <c r="H93" s="348">
        <f t="shared" si="71"/>
        <v>0.63518209971500006</v>
      </c>
      <c r="I93" s="74"/>
      <c r="J93" s="132">
        <f t="shared" si="72"/>
        <v>6.3037170549999993E-2</v>
      </c>
      <c r="K93" s="132">
        <f t="shared" si="73"/>
        <v>0.12966159970000002</v>
      </c>
      <c r="L93" s="300">
        <f t="shared" si="74"/>
        <v>1.0316729465E-2</v>
      </c>
      <c r="M93" s="132">
        <v>0.43216660000000001</v>
      </c>
      <c r="N93" s="132">
        <v>6.1656441999999999E-2</v>
      </c>
      <c r="O93" s="132">
        <v>6.4130565E-2</v>
      </c>
      <c r="P93" s="132">
        <v>5.3693909999999997E-2</v>
      </c>
      <c r="Q93" s="132">
        <v>8.0781764999999991E-3</v>
      </c>
      <c r="R93" s="132">
        <v>6.7566934999999996E-4</v>
      </c>
      <c r="S93" s="132">
        <v>5.8941470000000004E-4</v>
      </c>
      <c r="T93" s="132">
        <v>3.8745926999999999E-3</v>
      </c>
      <c r="U93" s="132">
        <v>1.3901406E-3</v>
      </c>
      <c r="V93" s="132">
        <v>0</v>
      </c>
      <c r="W93" s="132">
        <v>8.8971864999999994E-3</v>
      </c>
      <c r="X93" s="304">
        <v>2.9402364999999999E-5</v>
      </c>
      <c r="Y93" s="132">
        <v>0</v>
      </c>
      <c r="Z93" s="132">
        <v>0</v>
      </c>
      <c r="AA93" s="74"/>
      <c r="AB93" s="301">
        <f t="shared" si="75"/>
        <v>3.2493729323308269</v>
      </c>
      <c r="AC93" s="338">
        <f t="shared" si="76"/>
        <v>3.2493729323308269</v>
      </c>
      <c r="AD93" s="74"/>
      <c r="AE93" s="136">
        <v>106.04517</v>
      </c>
      <c r="AF93" s="136">
        <v>104.59372</v>
      </c>
      <c r="AG93" s="136">
        <v>1.2062345999999999</v>
      </c>
      <c r="AH93" s="136">
        <v>0</v>
      </c>
      <c r="AI93" s="136">
        <v>0</v>
      </c>
      <c r="AJ93" s="136">
        <v>1.2076676999999999E-2</v>
      </c>
      <c r="AK93" s="136">
        <v>0.23314356</v>
      </c>
      <c r="AL93" s="74"/>
      <c r="AM93" s="133">
        <v>9.1118161000000003E-2</v>
      </c>
      <c r="AN93" s="340">
        <f t="shared" si="77"/>
        <v>9.1118161000000003E-2</v>
      </c>
      <c r="AP93" s="133">
        <v>8.2468633999999999E-2</v>
      </c>
      <c r="AQ93" s="133">
        <v>3.4031468E-3</v>
      </c>
      <c r="AR93" s="133">
        <v>5.2463806999999999E-3</v>
      </c>
      <c r="AS93" s="134">
        <f t="shared" si="78"/>
        <v>4.9441626963940002E-6</v>
      </c>
      <c r="AT93" s="135">
        <f t="shared" si="79"/>
        <v>1.2585602276147999E-8</v>
      </c>
      <c r="AU93" s="135">
        <f t="shared" si="80"/>
        <v>0.73478720692400001</v>
      </c>
      <c r="AV93" s="302">
        <v>3.1231281000000001E-6</v>
      </c>
      <c r="AW93" s="302">
        <v>9.4272299999999995E-9</v>
      </c>
      <c r="AX93" s="302">
        <v>2.5739160999999998E-13</v>
      </c>
      <c r="AY93" s="302">
        <v>4.7401866999999995E-10</v>
      </c>
      <c r="AZ93" s="302">
        <v>6.1577324000000002E-11</v>
      </c>
      <c r="BA93" s="302">
        <v>7.9840177999999996E-9</v>
      </c>
      <c r="BB93" s="302">
        <v>1.8023339E-6</v>
      </c>
      <c r="BC93" s="302">
        <v>1.1483776E-9</v>
      </c>
      <c r="BD93" s="302">
        <v>1.9675872000000002E-9</v>
      </c>
      <c r="BE93" s="302">
        <v>4.0028510000000002E-12</v>
      </c>
      <c r="BF93" s="302">
        <v>2.8795782000000003E-14</v>
      </c>
      <c r="BG93" s="302">
        <v>1.4648325E-12</v>
      </c>
      <c r="BH93" s="302">
        <v>8.4630478000000004E-14</v>
      </c>
      <c r="BI93" s="302">
        <v>6.3963778000000001E-14</v>
      </c>
      <c r="BJ93" s="302">
        <v>7.3594579000000003E-9</v>
      </c>
      <c r="BK93" s="302">
        <v>2.8216246999999999E-9</v>
      </c>
      <c r="BL93" s="302">
        <v>3.6505011000000001E-11</v>
      </c>
      <c r="BM93" s="302">
        <v>6.5416924000000006E-5</v>
      </c>
      <c r="BN93" s="303">
        <v>0.73472179000000004</v>
      </c>
      <c r="BO93" s="303">
        <v>0</v>
      </c>
      <c r="BP93" s="303">
        <v>0</v>
      </c>
      <c r="BQ93" s="303">
        <v>0</v>
      </c>
      <c r="BR93" s="74"/>
      <c r="BS93" s="136">
        <v>2.7122967999999999E-4</v>
      </c>
      <c r="BT93" s="144">
        <v>1.6142723999999999E-5</v>
      </c>
      <c r="BU93" s="144">
        <v>9.0601138999999996E-5</v>
      </c>
      <c r="BV93" s="144">
        <v>4.5619012000000002E-7</v>
      </c>
      <c r="BW93" s="144">
        <v>1.4611249000000001E-5</v>
      </c>
      <c r="BX93" s="144">
        <v>5.1341692E-6</v>
      </c>
      <c r="BY93" s="144">
        <v>8.8676907999999996E-10</v>
      </c>
      <c r="BZ93" s="144">
        <v>7.7243644999999997E-6</v>
      </c>
      <c r="CA93" s="144">
        <v>9.0670069E-7</v>
      </c>
      <c r="CB93" s="144">
        <v>3.9001914E-7</v>
      </c>
      <c r="CC93" s="144">
        <v>4.6283094999999997E-7</v>
      </c>
      <c r="CD93" s="144">
        <v>2.6538267000000002E-8</v>
      </c>
      <c r="CE93" s="144">
        <v>8.1698423000000007E-9</v>
      </c>
      <c r="CF93" s="144">
        <v>1.2212626999999999E-5</v>
      </c>
      <c r="CG93" s="136">
        <v>1.2222825E-4</v>
      </c>
      <c r="CH93" s="144">
        <v>3.2382558000000002E-7</v>
      </c>
      <c r="CI93" s="136">
        <v>0</v>
      </c>
      <c r="CJ93" s="153" t="s">
        <v>1253</v>
      </c>
      <c r="CK93" s="158" t="s">
        <v>1233</v>
      </c>
      <c r="CL93" s="89" t="s">
        <v>1254</v>
      </c>
      <c r="CM93" s="110"/>
      <c r="CN93" s="110"/>
      <c r="CP93" s="74"/>
      <c r="CQ93" s="74"/>
      <c r="CR93" s="74"/>
      <c r="CS93" s="74"/>
      <c r="CT93" s="74"/>
      <c r="CU93" s="74"/>
      <c r="CV93" s="74"/>
      <c r="CW93" s="74"/>
      <c r="CX93" s="74"/>
      <c r="CY93" s="74"/>
      <c r="CZ93" s="74"/>
      <c r="DA93" s="74"/>
      <c r="DB93" s="74"/>
    </row>
    <row r="94" spans="1:106" ht="14.5" customHeight="1" thickBot="1">
      <c r="A94" s="74" t="s">
        <v>1255</v>
      </c>
      <c r="B94" s="129" t="s">
        <v>1133</v>
      </c>
      <c r="C94" s="130" t="str">
        <f t="shared" si="69"/>
        <v>A.030.10.105</v>
      </c>
      <c r="D94" s="131" t="s">
        <v>1245</v>
      </c>
      <c r="E94" s="129" t="s">
        <v>957</v>
      </c>
      <c r="F94" s="132" t="s">
        <v>1257</v>
      </c>
      <c r="G94" s="132">
        <f t="shared" si="70"/>
        <v>26.33291882612</v>
      </c>
      <c r="H94" s="348">
        <f t="shared" si="71"/>
        <v>26.33291882612</v>
      </c>
      <c r="I94" s="74"/>
      <c r="J94" s="132">
        <f t="shared" si="72"/>
        <v>0.19025394511999999</v>
      </c>
      <c r="K94" s="132">
        <f t="shared" si="73"/>
        <v>0.74898201100000006</v>
      </c>
      <c r="L94" s="300">
        <f t="shared" si="74"/>
        <v>24.72620242</v>
      </c>
      <c r="M94" s="132">
        <v>0.66748045</v>
      </c>
      <c r="N94" s="132">
        <v>0.56671583000000003</v>
      </c>
      <c r="O94" s="132">
        <v>0.14367848</v>
      </c>
      <c r="P94" s="132">
        <v>1.7761372E-3</v>
      </c>
      <c r="Q94" s="132">
        <v>0.13846770999999999</v>
      </c>
      <c r="R94" s="132">
        <v>4.9476622999999997E-2</v>
      </c>
      <c r="S94" s="132">
        <v>5.3347492000000005E-4</v>
      </c>
      <c r="T94" s="132">
        <v>3.8587701000000002E-2</v>
      </c>
      <c r="U94" s="132">
        <v>24.609780000000001</v>
      </c>
      <c r="V94" s="132">
        <v>0</v>
      </c>
      <c r="W94" s="132">
        <v>0.11642242</v>
      </c>
      <c r="X94" s="132">
        <v>0</v>
      </c>
      <c r="Y94" s="132">
        <v>0</v>
      </c>
      <c r="Z94" s="132">
        <v>0</v>
      </c>
      <c r="AA94" s="74"/>
      <c r="AB94" s="301">
        <f t="shared" si="75"/>
        <v>5.0186500000000001</v>
      </c>
      <c r="AC94" s="338">
        <f t="shared" si="76"/>
        <v>5.0186500000000001</v>
      </c>
      <c r="AD94" s="74"/>
      <c r="AE94" s="136">
        <v>69.964427000000001</v>
      </c>
      <c r="AF94" s="136">
        <v>53.185977000000001</v>
      </c>
      <c r="AG94" s="136">
        <v>15.783950000000001</v>
      </c>
      <c r="AH94" s="136">
        <v>0</v>
      </c>
      <c r="AI94" s="136">
        <v>0.99450000000000005</v>
      </c>
      <c r="AJ94" s="136">
        <v>0</v>
      </c>
      <c r="AK94" s="136">
        <v>0</v>
      </c>
      <c r="AL94" s="74"/>
      <c r="AM94" s="133">
        <v>0.26661432000000002</v>
      </c>
      <c r="AN94" s="340">
        <f t="shared" si="77"/>
        <v>0.26661432000000002</v>
      </c>
      <c r="AP94" s="133">
        <v>0.25047240999999998</v>
      </c>
      <c r="AQ94" s="133">
        <v>7.0677635000000001E-3</v>
      </c>
      <c r="AR94" s="133">
        <v>9.0741490999999997E-3</v>
      </c>
      <c r="AS94" s="134">
        <f t="shared" si="78"/>
        <v>1.5016331507699999E-5</v>
      </c>
      <c r="AT94" s="135">
        <f t="shared" si="79"/>
        <v>2.613817848777E-8</v>
      </c>
      <c r="AU94" s="135">
        <f t="shared" si="80"/>
        <v>1.27088924</v>
      </c>
      <c r="AV94" s="302">
        <v>4.6573072000000001E-6</v>
      </c>
      <c r="AW94" s="302">
        <v>1.405222E-8</v>
      </c>
      <c r="AX94" s="302">
        <v>3.8392672999999998E-13</v>
      </c>
      <c r="AY94" s="303">
        <v>0</v>
      </c>
      <c r="AZ94" s="303">
        <v>0</v>
      </c>
      <c r="BA94" s="302">
        <v>2.63835E-10</v>
      </c>
      <c r="BB94" s="302">
        <v>1.0292099999999999E-5</v>
      </c>
      <c r="BC94" s="302">
        <v>6.0282299999999994E-11</v>
      </c>
      <c r="BD94" s="302">
        <v>1.1988600000000001E-8</v>
      </c>
      <c r="BE94" s="302">
        <v>1.6791775000000001E-11</v>
      </c>
      <c r="BF94" s="302">
        <v>1.775722E-12</v>
      </c>
      <c r="BG94" s="302">
        <v>1.4539356E-11</v>
      </c>
      <c r="BH94" s="302">
        <v>2.8839356999999999E-12</v>
      </c>
      <c r="BI94" s="302">
        <v>7.0147234E-13</v>
      </c>
      <c r="BJ94" s="302">
        <v>9.6771227000000006E-9</v>
      </c>
      <c r="BK94" s="302">
        <v>5.6983350000000001E-8</v>
      </c>
      <c r="BL94" s="303">
        <v>0</v>
      </c>
      <c r="BM94" s="303">
        <v>0.77063999999999999</v>
      </c>
      <c r="BN94" s="303">
        <v>0.50024924000000004</v>
      </c>
      <c r="BO94" s="303">
        <v>0</v>
      </c>
      <c r="BP94" s="303">
        <v>0</v>
      </c>
      <c r="BQ94" s="303">
        <v>0</v>
      </c>
      <c r="BR94" s="74"/>
      <c r="BS94" s="136">
        <v>5.9354039E-4</v>
      </c>
      <c r="BT94" s="144">
        <v>8.2653030999999994E-5</v>
      </c>
      <c r="BU94" s="136">
        <v>1.3993328000000001E-4</v>
      </c>
      <c r="BV94" s="144">
        <v>4.5200391999999998E-6</v>
      </c>
      <c r="BW94" s="136">
        <v>1.9311122999999999E-4</v>
      </c>
      <c r="BX94" s="144">
        <v>5.3252518000000001E-6</v>
      </c>
      <c r="BY94" s="144">
        <v>4.3607000000000001E-7</v>
      </c>
      <c r="BZ94" s="136">
        <v>0</v>
      </c>
      <c r="CA94" s="144">
        <v>6.6394145000000005E-5</v>
      </c>
      <c r="CB94" s="144">
        <v>3.5300346E-7</v>
      </c>
      <c r="CC94" s="136">
        <v>0</v>
      </c>
      <c r="CD94" s="136">
        <v>0</v>
      </c>
      <c r="CE94" s="136">
        <v>0</v>
      </c>
      <c r="CF94" s="144">
        <v>6.9459467000000003E-6</v>
      </c>
      <c r="CG94" s="144">
        <v>8.4422499999999993E-5</v>
      </c>
      <c r="CH94" s="144">
        <v>9.4458934999999993E-6</v>
      </c>
      <c r="CI94" s="136">
        <v>0</v>
      </c>
      <c r="CJ94" s="153" t="s">
        <v>1258</v>
      </c>
      <c r="CK94" s="155" t="s">
        <v>1259</v>
      </c>
      <c r="CL94" s="89" t="s">
        <v>669</v>
      </c>
      <c r="CM94" s="110"/>
      <c r="CN94" s="110"/>
      <c r="CP94" s="74"/>
      <c r="CQ94" s="74"/>
      <c r="CR94" s="74"/>
      <c r="CS94" s="74"/>
      <c r="CT94" s="74"/>
      <c r="CU94" s="74"/>
      <c r="CV94" s="74"/>
      <c r="CW94" s="74"/>
      <c r="CX94" s="74"/>
      <c r="CY94" s="74"/>
      <c r="CZ94" s="74"/>
      <c r="DA94" s="74"/>
      <c r="DB94" s="74"/>
    </row>
    <row r="95" spans="1:106" ht="14.5" customHeight="1" thickBot="1">
      <c r="A95" s="74" t="s">
        <v>1260</v>
      </c>
      <c r="B95" s="129" t="s">
        <v>1133</v>
      </c>
      <c r="C95" s="130" t="str">
        <f t="shared" si="69"/>
        <v>A.030.10.106</v>
      </c>
      <c r="D95" s="131" t="s">
        <v>1245</v>
      </c>
      <c r="E95" s="129" t="s">
        <v>957</v>
      </c>
      <c r="F95" s="132" t="s">
        <v>1262</v>
      </c>
      <c r="G95" s="132">
        <f t="shared" si="70"/>
        <v>2.56340628000769</v>
      </c>
      <c r="H95" s="348">
        <f t="shared" si="71"/>
        <v>2.56340628000769</v>
      </c>
      <c r="I95" s="74"/>
      <c r="J95" s="132">
        <f t="shared" si="72"/>
        <v>0.54756120239999995</v>
      </c>
      <c r="K95" s="132">
        <f t="shared" si="73"/>
        <v>0.78291299970000006</v>
      </c>
      <c r="L95" s="300">
        <f t="shared" si="74"/>
        <v>1.5676877907690002E-2</v>
      </c>
      <c r="M95" s="132">
        <v>1.2172552000000001</v>
      </c>
      <c r="N95" s="132">
        <v>0.67606843999999999</v>
      </c>
      <c r="O95" s="132">
        <v>0.10347782</v>
      </c>
      <c r="P95" s="132">
        <v>8.7361843999999994E-2</v>
      </c>
      <c r="Q95" s="132">
        <v>9.7422266000000007E-3</v>
      </c>
      <c r="R95" s="132">
        <v>2.5736117999999998E-3</v>
      </c>
      <c r="S95" s="132">
        <v>0.44788351999999998</v>
      </c>
      <c r="T95" s="132">
        <v>3.3667396999999999E-3</v>
      </c>
      <c r="U95" s="132">
        <v>9.4840742000000002E-4</v>
      </c>
      <c r="V95" s="132">
        <v>8.4783627000000004E-3</v>
      </c>
      <c r="W95" s="132">
        <v>6.2000503E-3</v>
      </c>
      <c r="X95" s="304">
        <v>4.9392955000000003E-5</v>
      </c>
      <c r="Y95" s="304">
        <v>6.6453269000000005E-7</v>
      </c>
      <c r="Z95" s="132">
        <v>0</v>
      </c>
      <c r="AA95" s="74"/>
      <c r="AB95" s="301">
        <f t="shared" si="75"/>
        <v>9.152294736842105</v>
      </c>
      <c r="AC95" s="338">
        <f t="shared" si="76"/>
        <v>9.152294736842105</v>
      </c>
      <c r="AD95" s="74"/>
      <c r="AE95" s="136">
        <v>129.47448</v>
      </c>
      <c r="AF95" s="136">
        <v>128.43693999999999</v>
      </c>
      <c r="AG95" s="136">
        <v>0.84056401000000003</v>
      </c>
      <c r="AH95" s="136">
        <v>0</v>
      </c>
      <c r="AI95" s="136">
        <v>4.7250176E-3</v>
      </c>
      <c r="AJ95" s="136">
        <v>2.7886906E-2</v>
      </c>
      <c r="AK95" s="136">
        <v>0.16436908</v>
      </c>
      <c r="AL95" s="74"/>
      <c r="AM95" s="133">
        <v>0.38252968999999998</v>
      </c>
      <c r="AN95" s="340">
        <f t="shared" si="77"/>
        <v>0.38252968999999998</v>
      </c>
      <c r="AP95" s="133">
        <v>0.36660042999999998</v>
      </c>
      <c r="AQ95" s="133">
        <v>1.1693225E-2</v>
      </c>
      <c r="AR95" s="133">
        <v>4.2360313E-3</v>
      </c>
      <c r="AS95" s="134">
        <f t="shared" si="78"/>
        <v>2.1978443130440001E-5</v>
      </c>
      <c r="AT95" s="135">
        <f t="shared" si="79"/>
        <v>4.324417662765781E-8</v>
      </c>
      <c r="AU95" s="135">
        <f t="shared" si="80"/>
        <v>0.59328169597799996</v>
      </c>
      <c r="AV95" s="302">
        <v>8.5770961000000003E-6</v>
      </c>
      <c r="AW95" s="302">
        <v>2.5882302E-8</v>
      </c>
      <c r="AX95" s="302">
        <v>7.0700590999999997E-13</v>
      </c>
      <c r="AY95" s="302">
        <v>3.1481951999999999E-10</v>
      </c>
      <c r="AZ95" s="302">
        <v>4.0153818999999999E-11</v>
      </c>
      <c r="BA95" s="302">
        <v>1.2990154E-8</v>
      </c>
      <c r="BB95" s="302">
        <v>1.3315506E-5</v>
      </c>
      <c r="BC95" s="302">
        <v>1.8529909999999999E-9</v>
      </c>
      <c r="BD95" s="302">
        <v>1.5388712000000001E-8</v>
      </c>
      <c r="BE95" s="302">
        <v>4.9321343999999996E-13</v>
      </c>
      <c r="BF95" s="302">
        <v>3.8959924E-15</v>
      </c>
      <c r="BG95" s="302">
        <v>4.4714109E-11</v>
      </c>
      <c r="BH95" s="302">
        <v>8.8299655999999999E-14</v>
      </c>
      <c r="BI95" s="302">
        <v>1.9879688999999999E-13</v>
      </c>
      <c r="BJ95" s="302">
        <v>2.0925922E-8</v>
      </c>
      <c r="BK95" s="302">
        <v>5.1557096999999998E-8</v>
      </c>
      <c r="BL95" s="302">
        <v>7.3887953999999998E-11</v>
      </c>
      <c r="BM95" s="302">
        <v>4.7285978000000001E-5</v>
      </c>
      <c r="BN95" s="303">
        <v>0.59323440999999999</v>
      </c>
      <c r="BO95" s="302">
        <v>1.2884101000000001E-11</v>
      </c>
      <c r="BP95" s="302">
        <v>7.8349263999999996E-14</v>
      </c>
      <c r="BQ95" s="302">
        <v>3.5054040999999999E-18</v>
      </c>
      <c r="BR95" s="74"/>
      <c r="BS95" s="136">
        <v>9.5804726E-4</v>
      </c>
      <c r="BT95" s="136">
        <v>1.10338E-4</v>
      </c>
      <c r="BU95" s="136">
        <v>2.5519026999999998E-4</v>
      </c>
      <c r="BV95" s="144">
        <v>3.9589329999999999E-7</v>
      </c>
      <c r="BW95" s="144">
        <v>9.3437853999999996E-5</v>
      </c>
      <c r="BX95" s="144">
        <v>8.3378386000000003E-6</v>
      </c>
      <c r="BY95" s="144">
        <v>1.5105310000000001E-9</v>
      </c>
      <c r="BZ95" s="144">
        <v>1.2693062E-5</v>
      </c>
      <c r="CA95" s="144">
        <v>3.4536059000000001E-6</v>
      </c>
      <c r="CB95" s="136">
        <v>2.9636712999999999E-4</v>
      </c>
      <c r="CC95" s="144">
        <v>3.0177183999999999E-7</v>
      </c>
      <c r="CD95" s="144">
        <v>4.9950980000000002E-8</v>
      </c>
      <c r="CE95" s="144">
        <v>5.3241519999999999E-9</v>
      </c>
      <c r="CF95" s="144">
        <v>2.4185145E-5</v>
      </c>
      <c r="CG95" s="136">
        <v>1.5306577000000001E-4</v>
      </c>
      <c r="CH95" s="144">
        <v>2.2229075000000001E-7</v>
      </c>
      <c r="CI95" s="144">
        <v>1.8496065999999999E-9</v>
      </c>
      <c r="CJ95" s="154" t="s">
        <v>1263</v>
      </c>
      <c r="CK95" s="158" t="s">
        <v>1233</v>
      </c>
      <c r="CL95" s="89" t="s">
        <v>1264</v>
      </c>
      <c r="CM95" s="151"/>
      <c r="CN95" s="110"/>
      <c r="CP95" s="74"/>
      <c r="CQ95" s="74"/>
      <c r="CR95" s="74"/>
      <c r="CS95" s="74"/>
      <c r="CT95" s="74"/>
      <c r="CU95" s="74"/>
      <c r="CV95" s="74"/>
      <c r="CW95" s="74"/>
      <c r="CX95" s="74"/>
      <c r="CY95" s="74"/>
      <c r="CZ95" s="74"/>
      <c r="DA95" s="74"/>
      <c r="DB95" s="74"/>
    </row>
    <row r="96" spans="1:106" ht="14.5" customHeight="1" thickBot="1">
      <c r="A96" s="74" t="s">
        <v>1265</v>
      </c>
      <c r="B96" s="129" t="s">
        <v>1133</v>
      </c>
      <c r="C96" s="130" t="str">
        <f t="shared" si="69"/>
        <v>A.030.10.107</v>
      </c>
      <c r="D96" s="131" t="s">
        <v>1245</v>
      </c>
      <c r="E96" s="129" t="s">
        <v>957</v>
      </c>
      <c r="F96" s="132" t="s">
        <v>1267</v>
      </c>
      <c r="G96" s="132">
        <f t="shared" si="70"/>
        <v>7.9556980159858529E-2</v>
      </c>
      <c r="H96" s="348">
        <f t="shared" si="71"/>
        <v>7.9556980159858529E-2</v>
      </c>
      <c r="I96" s="74"/>
      <c r="J96" s="132">
        <f t="shared" si="72"/>
        <v>2.7771281776199999E-4</v>
      </c>
      <c r="K96" s="132">
        <f t="shared" si="73"/>
        <v>8.2498103420965193E-3</v>
      </c>
      <c r="L96" s="300">
        <f t="shared" si="74"/>
        <v>0</v>
      </c>
      <c r="M96" s="132">
        <v>7.1029457000000004E-2</v>
      </c>
      <c r="N96" s="132">
        <v>7.4159100000000004E-3</v>
      </c>
      <c r="O96" s="132">
        <v>8.3390000000000005E-4</v>
      </c>
      <c r="P96" s="132">
        <v>2.77695E-4</v>
      </c>
      <c r="Q96" s="132">
        <v>0</v>
      </c>
      <c r="R96" s="132">
        <v>0</v>
      </c>
      <c r="S96" s="304">
        <v>1.7817762000000001E-8</v>
      </c>
      <c r="T96" s="304">
        <v>3.4209651999999999E-10</v>
      </c>
      <c r="U96" s="132">
        <v>0</v>
      </c>
      <c r="V96" s="132">
        <v>0</v>
      </c>
      <c r="W96" s="132">
        <v>0</v>
      </c>
      <c r="X96" s="132">
        <v>0</v>
      </c>
      <c r="Y96" s="132">
        <v>0</v>
      </c>
      <c r="Z96" s="132">
        <v>0</v>
      </c>
      <c r="AA96" s="74"/>
      <c r="AB96" s="301">
        <f t="shared" si="75"/>
        <v>0.53405606766917291</v>
      </c>
      <c r="AC96" s="338">
        <f t="shared" si="76"/>
        <v>0.53405606766917291</v>
      </c>
      <c r="AD96" s="74"/>
      <c r="AE96" s="136">
        <v>7.7547480000000002</v>
      </c>
      <c r="AF96" s="136">
        <v>7.7547480000000002</v>
      </c>
      <c r="AG96" s="136">
        <v>0</v>
      </c>
      <c r="AH96" s="136">
        <v>0</v>
      </c>
      <c r="AI96" s="136">
        <v>0</v>
      </c>
      <c r="AJ96" s="136">
        <v>0</v>
      </c>
      <c r="AK96" s="136">
        <v>0</v>
      </c>
      <c r="AL96" s="74"/>
      <c r="AM96" s="133">
        <v>1.1483884E-2</v>
      </c>
      <c r="AN96" s="340">
        <f t="shared" si="77"/>
        <v>1.1483884E-2</v>
      </c>
      <c r="AP96" s="133">
        <v>1.0513784999999999E-2</v>
      </c>
      <c r="AQ96" s="133">
        <v>4.4931849999999999E-4</v>
      </c>
      <c r="AR96" s="133">
        <v>5.2078108000000001E-4</v>
      </c>
      <c r="AS96" s="134">
        <f t="shared" si="78"/>
        <v>6.3032282731000001E-7</v>
      </c>
      <c r="AT96" s="135">
        <f t="shared" si="79"/>
        <v>1.661680854681E-9</v>
      </c>
      <c r="AU96" s="135">
        <f t="shared" si="80"/>
        <v>7.2938526000000004E-2</v>
      </c>
      <c r="AV96" s="302">
        <v>4.9559672999999996E-7</v>
      </c>
      <c r="AW96" s="302">
        <v>1.495335E-9</v>
      </c>
      <c r="AX96" s="302">
        <v>4.0854681E-14</v>
      </c>
      <c r="AY96" s="302">
        <v>4.7789999999999997E-12</v>
      </c>
      <c r="AZ96" s="303">
        <v>0</v>
      </c>
      <c r="BA96" s="302">
        <v>4.125E-11</v>
      </c>
      <c r="BB96" s="302">
        <v>1.3468000000000001E-7</v>
      </c>
      <c r="BC96" s="302">
        <v>9.4250000000000007E-12</v>
      </c>
      <c r="BD96" s="302">
        <v>1.5688000000000001E-10</v>
      </c>
      <c r="BE96" s="303">
        <v>0</v>
      </c>
      <c r="BF96" s="303">
        <v>0</v>
      </c>
      <c r="BG96" s="303">
        <v>0</v>
      </c>
      <c r="BH96" s="303">
        <v>0</v>
      </c>
      <c r="BI96" s="303">
        <v>0</v>
      </c>
      <c r="BJ96" s="303">
        <v>0</v>
      </c>
      <c r="BK96" s="302">
        <v>6.8310000000000001E-14</v>
      </c>
      <c r="BL96" s="303">
        <v>0</v>
      </c>
      <c r="BM96" s="303">
        <v>0</v>
      </c>
      <c r="BN96" s="303">
        <v>7.2938526000000004E-2</v>
      </c>
      <c r="BO96" s="303">
        <v>0</v>
      </c>
      <c r="BP96" s="303">
        <v>0</v>
      </c>
      <c r="BQ96" s="303">
        <v>0</v>
      </c>
      <c r="BR96" s="74"/>
      <c r="BS96" s="144">
        <v>2.6555226000000001E-5</v>
      </c>
      <c r="BT96" s="144">
        <v>1.0815780999999999E-6</v>
      </c>
      <c r="BU96" s="144">
        <v>1.48909E-5</v>
      </c>
      <c r="BV96" s="144">
        <v>4.0072087000000003E-14</v>
      </c>
      <c r="BW96" s="144">
        <v>8.9093308999999998E-7</v>
      </c>
      <c r="BX96" s="136">
        <v>0</v>
      </c>
      <c r="BY96" s="136">
        <v>0</v>
      </c>
      <c r="BZ96" s="136">
        <v>0</v>
      </c>
      <c r="CA96" s="136">
        <v>0</v>
      </c>
      <c r="CB96" s="144">
        <v>1.1790117E-11</v>
      </c>
      <c r="CC96" s="136">
        <v>0</v>
      </c>
      <c r="CD96" s="136">
        <v>0</v>
      </c>
      <c r="CE96" s="144">
        <v>1.0848473000000001E-8</v>
      </c>
      <c r="CF96" s="144">
        <v>3.1734394999999999E-7</v>
      </c>
      <c r="CG96" s="144">
        <v>9.3636104E-6</v>
      </c>
      <c r="CH96" s="136">
        <v>0</v>
      </c>
      <c r="CI96" s="136">
        <v>0</v>
      </c>
      <c r="CJ96" s="154" t="s">
        <v>1268</v>
      </c>
      <c r="CK96" s="155" t="s">
        <v>1213</v>
      </c>
      <c r="CL96" s="117" t="s">
        <v>670</v>
      </c>
      <c r="CM96" s="151"/>
      <c r="CN96" s="151"/>
      <c r="CP96" s="74"/>
      <c r="CQ96" s="74"/>
      <c r="CR96" s="74"/>
      <c r="CS96" s="74"/>
      <c r="CT96" s="74"/>
      <c r="CU96" s="74"/>
      <c r="CV96" s="74"/>
      <c r="CW96" s="74"/>
      <c r="CX96" s="74"/>
      <c r="CY96" s="74"/>
      <c r="CZ96" s="74"/>
      <c r="DA96" s="74"/>
      <c r="DB96" s="74"/>
    </row>
    <row r="97" spans="1:106" ht="14.5" customHeight="1">
      <c r="A97" s="74" t="s">
        <v>1269</v>
      </c>
      <c r="B97" s="129" t="s">
        <v>1133</v>
      </c>
      <c r="C97" s="130" t="str">
        <f t="shared" si="69"/>
        <v>A.030.10.108</v>
      </c>
      <c r="D97" s="131" t="s">
        <v>1245</v>
      </c>
      <c r="E97" s="129" t="s">
        <v>957</v>
      </c>
      <c r="F97" s="132" t="s">
        <v>1271</v>
      </c>
      <c r="G97" s="132">
        <f t="shared" si="70"/>
        <v>0.13843476195019999</v>
      </c>
      <c r="H97" s="348">
        <f t="shared" si="71"/>
        <v>0.13843476195019999</v>
      </c>
      <c r="I97" s="74"/>
      <c r="J97" s="132">
        <f t="shared" si="72"/>
        <v>5.2796122200000004E-3</v>
      </c>
      <c r="K97" s="132">
        <f t="shared" si="73"/>
        <v>9.0324431900000012E-3</v>
      </c>
      <c r="L97" s="300">
        <f t="shared" si="74"/>
        <v>2.6161165401999997E-3</v>
      </c>
      <c r="M97" s="132">
        <v>0.12150659</v>
      </c>
      <c r="N97" s="132">
        <v>3.4056175999999999E-3</v>
      </c>
      <c r="O97" s="132">
        <v>5.1830547999999997E-3</v>
      </c>
      <c r="P97" s="132">
        <v>4.4487824000000002E-3</v>
      </c>
      <c r="Q97" s="132">
        <v>6.8568931000000002E-4</v>
      </c>
      <c r="R97" s="304">
        <v>7.7350582000000002E-5</v>
      </c>
      <c r="S97" s="304">
        <v>6.7789928000000003E-5</v>
      </c>
      <c r="T97" s="132">
        <v>4.4377079E-4</v>
      </c>
      <c r="U97" s="132">
        <v>2.0764393999999999E-4</v>
      </c>
      <c r="V97" s="304">
        <v>1.5537270999999998E-5</v>
      </c>
      <c r="W97" s="132">
        <v>2.3510362E-3</v>
      </c>
      <c r="X97" s="304">
        <v>3.4227972000000001E-6</v>
      </c>
      <c r="Y97" s="304">
        <v>3.8476331999999997E-5</v>
      </c>
      <c r="Z97" s="132">
        <v>0</v>
      </c>
      <c r="AA97" s="74"/>
      <c r="AB97" s="301">
        <f t="shared" si="75"/>
        <v>0.91358338345864654</v>
      </c>
      <c r="AC97" s="338">
        <f t="shared" si="76"/>
        <v>0.91358338345864654</v>
      </c>
      <c r="AD97" s="74"/>
      <c r="AE97" s="136">
        <v>13.028914</v>
      </c>
      <c r="AF97" s="136">
        <v>12.557753</v>
      </c>
      <c r="AG97" s="136">
        <v>0.31871832</v>
      </c>
      <c r="AH97" s="136">
        <v>0</v>
      </c>
      <c r="AI97" s="136">
        <v>1.5508418E-2</v>
      </c>
      <c r="AJ97" s="136">
        <v>6.9329705000000005E-2</v>
      </c>
      <c r="AK97" s="136">
        <v>6.7604149000000002E-2</v>
      </c>
      <c r="AL97" s="74"/>
      <c r="AM97" s="133">
        <v>1.7795281999999999E-2</v>
      </c>
      <c r="AN97" s="340">
        <f t="shared" si="77"/>
        <v>1.7795281999999999E-2</v>
      </c>
      <c r="AP97" s="133">
        <v>1.6415401999999999E-2</v>
      </c>
      <c r="AQ97" s="133">
        <v>7.6451011999999999E-4</v>
      </c>
      <c r="AR97" s="133">
        <v>6.1536963000000003E-4</v>
      </c>
      <c r="AS97" s="134">
        <f t="shared" si="78"/>
        <v>9.8413681064189972E-7</v>
      </c>
      <c r="AT97" s="135">
        <f t="shared" si="79"/>
        <v>2.8273303169779206E-9</v>
      </c>
      <c r="AU97" s="135">
        <f t="shared" si="80"/>
        <v>8.6186222760100004E-2</v>
      </c>
      <c r="AV97" s="302">
        <v>8.6013817E-7</v>
      </c>
      <c r="AW97" s="302">
        <v>2.5957022999999999E-9</v>
      </c>
      <c r="AX97" s="302">
        <v>7.0898398000000004E-14</v>
      </c>
      <c r="AY97" s="302">
        <v>5.4270980000000001E-11</v>
      </c>
      <c r="AZ97" s="302">
        <v>7.0486019E-12</v>
      </c>
      <c r="BA97" s="302">
        <v>6.6151562000000004E-10</v>
      </c>
      <c r="BB97" s="302">
        <v>1.2136108E-7</v>
      </c>
      <c r="BC97" s="302">
        <v>9.5673299999999996E-11</v>
      </c>
      <c r="BD97" s="302">
        <v>1.2680928E-10</v>
      </c>
      <c r="BE97" s="302">
        <v>7.9214304999999999E-14</v>
      </c>
      <c r="BF97" s="302">
        <v>4.0888837000000002E-16</v>
      </c>
      <c r="BG97" s="302">
        <v>1.6777656999999999E-13</v>
      </c>
      <c r="BH97" s="302">
        <v>9.6921045000000006E-15</v>
      </c>
      <c r="BI97" s="302">
        <v>7.3310452E-15</v>
      </c>
      <c r="BJ97" s="302">
        <v>8.4242851999999998E-10</v>
      </c>
      <c r="BK97" s="302">
        <v>3.2629293999999998E-10</v>
      </c>
      <c r="BL97" s="302">
        <v>4.2734020000000003E-12</v>
      </c>
      <c r="BM97" s="302">
        <v>8.4887600999999996E-6</v>
      </c>
      <c r="BN97" s="303">
        <v>8.6177734000000006E-2</v>
      </c>
      <c r="BO97" s="302">
        <v>7.4600397999999995E-10</v>
      </c>
      <c r="BP97" s="302">
        <v>4.5365107E-12</v>
      </c>
      <c r="BQ97" s="302">
        <v>2.0296685E-16</v>
      </c>
      <c r="BR97" s="74"/>
      <c r="BS97" s="144">
        <v>4.5196491000000002E-5</v>
      </c>
      <c r="BT97" s="144">
        <v>1.0862193E-6</v>
      </c>
      <c r="BU97" s="144">
        <v>2.5473130000000001E-5</v>
      </c>
      <c r="BV97" s="144">
        <v>5.2248918000000001E-8</v>
      </c>
      <c r="BW97" s="144">
        <v>1.1995144000000001E-6</v>
      </c>
      <c r="BX97" s="144">
        <v>4.1563912000000002E-7</v>
      </c>
      <c r="BY97" s="144">
        <v>1.033248E-10</v>
      </c>
      <c r="BZ97" s="144">
        <v>6.3621407999999998E-7</v>
      </c>
      <c r="CA97" s="144">
        <v>1.0379903E-7</v>
      </c>
      <c r="CB97" s="144">
        <v>4.4856989999999999E-8</v>
      </c>
      <c r="CC97" s="144">
        <v>5.2979033000000001E-8</v>
      </c>
      <c r="CD97" s="144">
        <v>3.0995347000000002E-9</v>
      </c>
      <c r="CE97" s="144">
        <v>9.3518201999999997E-10</v>
      </c>
      <c r="CF97" s="144">
        <v>1.0389396999999999E-6</v>
      </c>
      <c r="CG97" s="144">
        <v>1.4921314000000001E-5</v>
      </c>
      <c r="CH97" s="144">
        <v>6.0405062000000004E-8</v>
      </c>
      <c r="CI97" s="144">
        <v>1.0709431000000001E-7</v>
      </c>
      <c r="CJ97" s="160" t="s">
        <v>1272</v>
      </c>
      <c r="CK97" s="155" t="s">
        <v>1273</v>
      </c>
      <c r="CL97" s="89" t="s">
        <v>1274</v>
      </c>
      <c r="CM97" s="110"/>
      <c r="CN97" s="110"/>
      <c r="CP97" s="74"/>
      <c r="CQ97" s="74"/>
      <c r="CR97" s="74"/>
      <c r="CS97" s="74"/>
      <c r="CT97" s="74"/>
      <c r="CU97" s="74"/>
      <c r="CV97" s="74"/>
      <c r="CW97" s="74"/>
      <c r="CX97" s="74"/>
      <c r="CY97" s="74"/>
      <c r="CZ97" s="74"/>
      <c r="DA97" s="74"/>
      <c r="DB97" s="74"/>
    </row>
    <row r="98" spans="1:106" ht="14.5" customHeight="1">
      <c r="A98" s="74" t="s">
        <v>1275</v>
      </c>
      <c r="B98" s="129" t="s">
        <v>1133</v>
      </c>
      <c r="C98" s="130" t="str">
        <f t="shared" si="69"/>
        <v>A.030.10.109</v>
      </c>
      <c r="D98" s="131" t="s">
        <v>1245</v>
      </c>
      <c r="E98" s="129" t="s">
        <v>957</v>
      </c>
      <c r="F98" s="132" t="s">
        <v>1277</v>
      </c>
      <c r="G98" s="132">
        <f t="shared" si="70"/>
        <v>0.32198804734230002</v>
      </c>
      <c r="H98" s="348">
        <f t="shared" si="71"/>
        <v>0.32198804734230002</v>
      </c>
      <c r="I98" s="74"/>
      <c r="J98" s="132">
        <f t="shared" si="72"/>
        <v>1.3813573849999998E-2</v>
      </c>
      <c r="K98" s="132">
        <f t="shared" si="73"/>
        <v>4.3024901900000002E-2</v>
      </c>
      <c r="L98" s="300">
        <f t="shared" si="74"/>
        <v>2.7895951592299996E-2</v>
      </c>
      <c r="M98" s="132">
        <v>0.23725362</v>
      </c>
      <c r="N98" s="132">
        <v>2.8904467999999999E-2</v>
      </c>
      <c r="O98" s="132">
        <v>1.2933717000000001E-2</v>
      </c>
      <c r="P98" s="132">
        <v>1.0903639999999999E-2</v>
      </c>
      <c r="Q98" s="132">
        <v>2.7038025000000001E-3</v>
      </c>
      <c r="R98" s="304">
        <v>6.3503000000000005E-5</v>
      </c>
      <c r="S98" s="132">
        <v>1.4262834999999999E-4</v>
      </c>
      <c r="T98" s="132">
        <v>1.1867169000000001E-3</v>
      </c>
      <c r="U98" s="132">
        <v>1.0445178000000001E-3</v>
      </c>
      <c r="V98" s="132">
        <v>0</v>
      </c>
      <c r="W98" s="132">
        <v>2.6849347999999999E-2</v>
      </c>
      <c r="X98" s="304">
        <v>2.0857923E-6</v>
      </c>
      <c r="Y98" s="132">
        <v>0</v>
      </c>
      <c r="Z98" s="132">
        <v>0</v>
      </c>
      <c r="AA98" s="74"/>
      <c r="AB98" s="301">
        <f t="shared" si="75"/>
        <v>1.7838618045112782</v>
      </c>
      <c r="AC98" s="338">
        <f t="shared" si="76"/>
        <v>1.7838618045112782</v>
      </c>
      <c r="AD98" s="74"/>
      <c r="AE98" s="136">
        <v>27.072036000000001</v>
      </c>
      <c r="AF98" s="136">
        <v>20.959515</v>
      </c>
      <c r="AG98" s="136">
        <v>3.6396411</v>
      </c>
      <c r="AH98" s="136">
        <v>0</v>
      </c>
      <c r="AI98" s="136">
        <v>0.30635584999999999</v>
      </c>
      <c r="AJ98" s="136">
        <v>1.343086</v>
      </c>
      <c r="AK98" s="136">
        <v>0.82343734000000002</v>
      </c>
      <c r="AL98" s="74"/>
      <c r="AM98" s="133">
        <v>4.1729109E-2</v>
      </c>
      <c r="AN98" s="340">
        <f t="shared" si="77"/>
        <v>4.1729109E-2</v>
      </c>
      <c r="AP98" s="133">
        <v>3.9269271000000001E-2</v>
      </c>
      <c r="AQ98" s="133">
        <v>1.6228667E-3</v>
      </c>
      <c r="AR98" s="133">
        <v>8.3697188999999996E-4</v>
      </c>
      <c r="AS98" s="134">
        <f t="shared" si="78"/>
        <v>2.3542728119832996E-6</v>
      </c>
      <c r="AT98" s="135">
        <f t="shared" si="79"/>
        <v>6.0017258015034008E-9</v>
      </c>
      <c r="AU98" s="135">
        <f t="shared" si="80"/>
        <v>0.117222950669</v>
      </c>
      <c r="AV98" s="302">
        <v>1.6626279999999999E-6</v>
      </c>
      <c r="AW98" s="302">
        <v>5.0168051000000003E-9</v>
      </c>
      <c r="AX98" s="302">
        <v>1.3705490000000001E-13</v>
      </c>
      <c r="AY98" s="302">
        <v>5.8512674000000006E-11</v>
      </c>
      <c r="AZ98" s="302">
        <v>3.6315093000000001E-12</v>
      </c>
      <c r="BA98" s="302">
        <v>1.6213088999999999E-9</v>
      </c>
      <c r="BB98" s="302">
        <v>6.8609689999999996E-7</v>
      </c>
      <c r="BC98" s="302">
        <v>2.3161675999999999E-10</v>
      </c>
      <c r="BD98" s="302">
        <v>7.4696217999999996E-10</v>
      </c>
      <c r="BE98" s="302">
        <v>1.1908781E-13</v>
      </c>
      <c r="BF98" s="302">
        <v>1.4222334E-15</v>
      </c>
      <c r="BG98" s="302">
        <v>3.2638328999999999E-12</v>
      </c>
      <c r="BH98" s="302">
        <v>2.3511832000000001E-14</v>
      </c>
      <c r="BI98" s="302">
        <v>5.5136628E-14</v>
      </c>
      <c r="BJ98" s="302">
        <v>1.0751397E-9</v>
      </c>
      <c r="BK98" s="302">
        <v>2.7893192000000002E-9</v>
      </c>
      <c r="BL98" s="302">
        <v>2.7417151999999998E-12</v>
      </c>
      <c r="BM98" s="302">
        <v>2.4490669000000001E-5</v>
      </c>
      <c r="BN98" s="303">
        <v>0.11719846</v>
      </c>
      <c r="BO98" s="303">
        <v>0</v>
      </c>
      <c r="BP98" s="303">
        <v>0</v>
      </c>
      <c r="BQ98" s="303">
        <v>0</v>
      </c>
      <c r="BR98" s="74"/>
      <c r="BS98" s="144">
        <v>9.7238446E-5</v>
      </c>
      <c r="BT98" s="144">
        <v>5.6783423E-6</v>
      </c>
      <c r="BU98" s="144">
        <v>4.9738799999999999E-5</v>
      </c>
      <c r="BV98" s="144">
        <v>1.3914862E-7</v>
      </c>
      <c r="BW98" s="144">
        <v>6.3211479E-6</v>
      </c>
      <c r="BX98" s="144">
        <v>1.0409074E-6</v>
      </c>
      <c r="BY98" s="144">
        <v>1.3751972999999999E-9</v>
      </c>
      <c r="BZ98" s="144">
        <v>1.5816084999999999E-6</v>
      </c>
      <c r="CA98" s="144">
        <v>8.5216555000000002E-8</v>
      </c>
      <c r="CB98" s="144">
        <v>9.4378008000000002E-8</v>
      </c>
      <c r="CC98" s="144">
        <v>2.7090547999999999E-8</v>
      </c>
      <c r="CD98" s="144">
        <v>1.9920346E-9</v>
      </c>
      <c r="CE98" s="144">
        <v>4.5906007000000002E-10</v>
      </c>
      <c r="CF98" s="144">
        <v>2.4956502999999998E-6</v>
      </c>
      <c r="CG98" s="144">
        <v>2.9543435000000002E-5</v>
      </c>
      <c r="CH98" s="144">
        <v>4.8889449000000001E-7</v>
      </c>
      <c r="CI98" s="136">
        <v>0</v>
      </c>
      <c r="CJ98" s="153" t="s">
        <v>1278</v>
      </c>
      <c r="CK98" s="155" t="s">
        <v>1279</v>
      </c>
      <c r="CL98" s="89" t="s">
        <v>1280</v>
      </c>
      <c r="CM98" s="110"/>
      <c r="CN98" s="161"/>
      <c r="CP98" s="74"/>
      <c r="CQ98" s="74"/>
      <c r="CR98" s="74"/>
      <c r="CS98" s="74"/>
      <c r="CT98" s="74"/>
      <c r="CU98" s="74"/>
      <c r="CV98" s="74"/>
      <c r="CW98" s="74"/>
      <c r="CX98" s="74"/>
      <c r="CY98" s="74"/>
      <c r="CZ98" s="74"/>
      <c r="DA98" s="74"/>
      <c r="DB98" s="74"/>
    </row>
    <row r="99" spans="1:106" ht="14.5" customHeight="1">
      <c r="A99" s="74" t="s">
        <v>1281</v>
      </c>
      <c r="B99" s="129" t="s">
        <v>1133</v>
      </c>
      <c r="C99" s="130" t="str">
        <f t="shared" si="69"/>
        <v>A.030.10.110</v>
      </c>
      <c r="D99" s="131" t="s">
        <v>1245</v>
      </c>
      <c r="E99" s="129" t="s">
        <v>957</v>
      </c>
      <c r="F99" s="132" t="s">
        <v>1283</v>
      </c>
      <c r="G99" s="132">
        <f t="shared" si="70"/>
        <v>0.1268914354862184</v>
      </c>
      <c r="H99" s="348">
        <f t="shared" si="71"/>
        <v>0.1268914354862184</v>
      </c>
      <c r="I99" s="74"/>
      <c r="J99" s="132">
        <f t="shared" si="72"/>
        <v>8.5580213570000015E-3</v>
      </c>
      <c r="K99" s="132">
        <f t="shared" si="73"/>
        <v>3.3757858799999999E-2</v>
      </c>
      <c r="L99" s="300">
        <f t="shared" si="74"/>
        <v>4.2700853292184007E-3</v>
      </c>
      <c r="M99" s="132">
        <v>8.0305470000000004E-2</v>
      </c>
      <c r="N99" s="132">
        <v>2.5103477999999999E-2</v>
      </c>
      <c r="O99" s="132">
        <v>7.3731344000000001E-3</v>
      </c>
      <c r="P99" s="132">
        <v>6.1503117000000001E-3</v>
      </c>
      <c r="Q99" s="132">
        <v>2.171339E-3</v>
      </c>
      <c r="R99" s="304">
        <v>4.2461596999999999E-5</v>
      </c>
      <c r="S99" s="132">
        <v>1.9390906000000001E-4</v>
      </c>
      <c r="T99" s="132">
        <v>1.2812463999999999E-3</v>
      </c>
      <c r="U99" s="304">
        <v>9.8465335000000003E-5</v>
      </c>
      <c r="V99" s="132">
        <v>2.2614241000000002E-3</v>
      </c>
      <c r="W99" s="132">
        <v>1.8997947E-3</v>
      </c>
      <c r="X99" s="304">
        <v>1.0394294E-5</v>
      </c>
      <c r="Y99" s="304">
        <v>6.9002183999999999E-9</v>
      </c>
      <c r="Z99" s="132">
        <v>0</v>
      </c>
      <c r="AA99" s="74"/>
      <c r="AB99" s="301">
        <f t="shared" si="75"/>
        <v>0.60380052631578951</v>
      </c>
      <c r="AC99" s="338">
        <f t="shared" si="76"/>
        <v>0.60380052631578951</v>
      </c>
      <c r="AD99" s="74"/>
      <c r="AE99" s="136">
        <v>7.2975924000000001</v>
      </c>
      <c r="AF99" s="136">
        <v>6.8717001</v>
      </c>
      <c r="AG99" s="136">
        <v>0.25753435000000002</v>
      </c>
      <c r="AH99" s="136">
        <v>0</v>
      </c>
      <c r="AI99" s="136">
        <v>2.0205409000000001E-2</v>
      </c>
      <c r="AJ99" s="136">
        <v>8.8795818999999998E-2</v>
      </c>
      <c r="AK99" s="136">
        <v>5.9356706000000002E-2</v>
      </c>
      <c r="AL99" s="74"/>
      <c r="AM99" s="133">
        <v>1.9888441999999999E-2</v>
      </c>
      <c r="AN99" s="340">
        <f t="shared" si="77"/>
        <v>1.9888441999999999E-2</v>
      </c>
      <c r="AP99" s="133">
        <v>1.8747504000000002E-2</v>
      </c>
      <c r="AQ99" s="133">
        <v>6.6528859000000002E-4</v>
      </c>
      <c r="AR99" s="133">
        <v>4.7564961999999999E-4</v>
      </c>
      <c r="AS99" s="134">
        <f t="shared" si="78"/>
        <v>1.1239510818301999E-6</v>
      </c>
      <c r="AT99" s="135">
        <f t="shared" si="79"/>
        <v>2.4603867723126786E-9</v>
      </c>
      <c r="AU99" s="135">
        <f t="shared" si="80"/>
        <v>6.6617594400000008E-2</v>
      </c>
      <c r="AV99" s="302">
        <v>5.6340258000000002E-7</v>
      </c>
      <c r="AW99" s="302">
        <v>1.7000199000000001E-9</v>
      </c>
      <c r="AX99" s="302">
        <v>4.6442321000000001E-14</v>
      </c>
      <c r="AY99" s="302">
        <v>4.7783269000000002E-11</v>
      </c>
      <c r="AZ99" s="302">
        <v>1.1410883E-12</v>
      </c>
      <c r="BA99" s="302">
        <v>9.1452041999999997E-10</v>
      </c>
      <c r="BB99" s="302">
        <v>5.5487883999999998E-7</v>
      </c>
      <c r="BC99" s="302">
        <v>1.3096423E-10</v>
      </c>
      <c r="BD99" s="302">
        <v>6.0822335000000003E-10</v>
      </c>
      <c r="BE99" s="302">
        <v>1.2048054000000001E-13</v>
      </c>
      <c r="BF99" s="302">
        <v>2.0347365999999998E-15</v>
      </c>
      <c r="BG99" s="302">
        <v>3.9128807999999998E-12</v>
      </c>
      <c r="BH99" s="302">
        <v>2.4855507999999999E-14</v>
      </c>
      <c r="BI99" s="302">
        <v>6.5284826000000003E-14</v>
      </c>
      <c r="BJ99" s="302">
        <v>9.1804236999999998E-10</v>
      </c>
      <c r="BK99" s="302">
        <v>3.7880409000000004E-9</v>
      </c>
      <c r="BL99" s="302">
        <v>1.70065E-11</v>
      </c>
      <c r="BM99" s="303">
        <v>7.9263883999999996E-3</v>
      </c>
      <c r="BN99" s="303">
        <v>5.8691206000000003E-2</v>
      </c>
      <c r="BO99" s="302">
        <v>1.3378289999999999E-13</v>
      </c>
      <c r="BP99" s="302">
        <v>8.1354468000000005E-16</v>
      </c>
      <c r="BQ99" s="302">
        <v>3.6398592E-20</v>
      </c>
      <c r="BR99" s="74"/>
      <c r="BS99" s="144">
        <v>3.8520248000000002E-5</v>
      </c>
      <c r="BT99" s="144">
        <v>4.4914682E-6</v>
      </c>
      <c r="BU99" s="144">
        <v>1.6835560999999999E-5</v>
      </c>
      <c r="BV99" s="144">
        <v>1.501287E-7</v>
      </c>
      <c r="BW99" s="144">
        <v>5.2053377999999999E-6</v>
      </c>
      <c r="BX99" s="144">
        <v>5.8877979000000004E-7</v>
      </c>
      <c r="BY99" s="144">
        <v>1.9131539000000002E-9</v>
      </c>
      <c r="BZ99" s="144">
        <v>8.9563479000000004E-7</v>
      </c>
      <c r="CA99" s="144">
        <v>5.6980473999999997E-8</v>
      </c>
      <c r="CB99" s="144">
        <v>1.2831075000000001E-7</v>
      </c>
      <c r="CC99" s="144">
        <v>8.3164200999999997E-9</v>
      </c>
      <c r="CD99" s="144">
        <v>1.1187955E-8</v>
      </c>
      <c r="CE99" s="144">
        <v>1.2219635999999999E-10</v>
      </c>
      <c r="CF99" s="144">
        <v>1.5107544E-6</v>
      </c>
      <c r="CG99" s="144">
        <v>8.5876811000000004E-6</v>
      </c>
      <c r="CH99" s="144">
        <v>4.8052159999999997E-8</v>
      </c>
      <c r="CI99" s="144">
        <v>1.920551E-11</v>
      </c>
      <c r="CJ99" s="153" t="s">
        <v>1284</v>
      </c>
      <c r="CK99" s="155" t="s">
        <v>1285</v>
      </c>
      <c r="CL99" s="110" t="s">
        <v>1286</v>
      </c>
      <c r="CM99" s="110"/>
      <c r="CN99" s="161"/>
      <c r="CP99" s="74"/>
      <c r="CQ99" s="74"/>
      <c r="CR99" s="74"/>
      <c r="CS99" s="74"/>
      <c r="CT99" s="74"/>
      <c r="CU99" s="74"/>
      <c r="CV99" s="74"/>
      <c r="CW99" s="74"/>
      <c r="CX99" s="74"/>
      <c r="CY99" s="74"/>
      <c r="CZ99" s="74"/>
      <c r="DA99" s="74"/>
      <c r="DB99" s="74"/>
    </row>
    <row r="100" spans="1:106" ht="14.5" customHeight="1">
      <c r="A100" s="74" t="s">
        <v>1287</v>
      </c>
      <c r="B100" s="129" t="s">
        <v>1133</v>
      </c>
      <c r="C100" s="130" t="str">
        <f t="shared" si="69"/>
        <v>A.030.10.111</v>
      </c>
      <c r="D100" s="131" t="s">
        <v>1245</v>
      </c>
      <c r="E100" s="129" t="s">
        <v>957</v>
      </c>
      <c r="F100" s="132" t="s">
        <v>1289</v>
      </c>
      <c r="G100" s="132">
        <f t="shared" si="70"/>
        <v>0.54672578731330002</v>
      </c>
      <c r="H100" s="348">
        <f t="shared" si="71"/>
        <v>0.54672578731330002</v>
      </c>
      <c r="I100" s="74"/>
      <c r="J100" s="132">
        <f t="shared" si="72"/>
        <v>7.6633051800000015E-3</v>
      </c>
      <c r="K100" s="132">
        <f t="shared" si="73"/>
        <v>7.8905478600000009E-2</v>
      </c>
      <c r="L100" s="300">
        <f t="shared" si="74"/>
        <v>0.36538708653329999</v>
      </c>
      <c r="M100" s="132">
        <v>9.4769916999999995E-2</v>
      </c>
      <c r="N100" s="132">
        <v>7.9556766000000001E-2</v>
      </c>
      <c r="O100" s="132">
        <v>-2.1221751000000001E-3</v>
      </c>
      <c r="P100" s="132">
        <v>-6.8362626000000003E-3</v>
      </c>
      <c r="Q100" s="132">
        <v>-2.3025406999999999E-3</v>
      </c>
      <c r="R100" s="132">
        <v>1.6066902000000001E-2</v>
      </c>
      <c r="S100" s="132">
        <v>7.3520648E-4</v>
      </c>
      <c r="T100" s="132">
        <v>1.4708877E-3</v>
      </c>
      <c r="U100" s="132">
        <v>0.29801240000000001</v>
      </c>
      <c r="V100" s="132">
        <v>0</v>
      </c>
      <c r="W100" s="132">
        <v>6.7377102999999994E-2</v>
      </c>
      <c r="X100" s="304">
        <v>-2.4164667E-6</v>
      </c>
      <c r="Y100" s="132">
        <v>0</v>
      </c>
      <c r="Z100" s="132">
        <v>0</v>
      </c>
      <c r="AA100" s="74"/>
      <c r="AB100" s="301">
        <f t="shared" si="75"/>
        <v>0.71255576691729317</v>
      </c>
      <c r="AC100" s="338">
        <f t="shared" si="76"/>
        <v>0.71255576691729317</v>
      </c>
      <c r="AD100" s="74"/>
      <c r="AE100" s="136">
        <v>20.216557000000002</v>
      </c>
      <c r="AF100" s="136">
        <v>6.5624070999999997</v>
      </c>
      <c r="AG100" s="136">
        <v>9.1346396999999993</v>
      </c>
      <c r="AH100" s="136">
        <v>0</v>
      </c>
      <c r="AI100" s="136">
        <v>4.53789</v>
      </c>
      <c r="AJ100" s="136">
        <v>-8.6870280999999997E-4</v>
      </c>
      <c r="AK100" s="136">
        <v>-1.7511236999999999E-2</v>
      </c>
      <c r="AL100" s="74"/>
      <c r="AM100" s="133">
        <v>3.4641573000000002E-2</v>
      </c>
      <c r="AN100" s="340">
        <f t="shared" si="77"/>
        <v>3.4641573000000002E-2</v>
      </c>
      <c r="AP100" s="133">
        <v>3.3097135E-2</v>
      </c>
      <c r="AQ100" s="133">
        <v>9.2498608000000004E-4</v>
      </c>
      <c r="AR100" s="133">
        <v>6.1945233000000003E-4</v>
      </c>
      <c r="AS100" s="134">
        <f t="shared" si="78"/>
        <v>1.9842406868995998E-6</v>
      </c>
      <c r="AT100" s="135">
        <f t="shared" si="79"/>
        <v>3.4208064511390997E-9</v>
      </c>
      <c r="AU100" s="135">
        <f t="shared" si="80"/>
        <v>8.6758028999999987E-2</v>
      </c>
      <c r="AV100" s="302">
        <v>6.5290534999999995E-7</v>
      </c>
      <c r="AW100" s="302">
        <v>1.9696775000000002E-9</v>
      </c>
      <c r="AX100" s="302">
        <v>5.3827589000000001E-14</v>
      </c>
      <c r="AY100" s="302">
        <v>-6.7789074000000001E-11</v>
      </c>
      <c r="AZ100" s="302">
        <v>-4.2072364000000001E-12</v>
      </c>
      <c r="BA100" s="302">
        <v>-1.0166077E-9</v>
      </c>
      <c r="BB100" s="302">
        <v>1.3301148000000001E-6</v>
      </c>
      <c r="BC100" s="302">
        <v>-1.3871343000000001E-10</v>
      </c>
      <c r="BD100" s="302">
        <v>1.5910376E-9</v>
      </c>
      <c r="BE100" s="302">
        <v>2.1036194E-13</v>
      </c>
      <c r="BF100" s="302">
        <v>1.241502E-15</v>
      </c>
      <c r="BG100" s="302">
        <v>1.545453E-12</v>
      </c>
      <c r="BH100" s="302">
        <v>1.6339807E-13</v>
      </c>
      <c r="BI100" s="302">
        <v>6.8764380999999997E-15</v>
      </c>
      <c r="BJ100" s="302">
        <v>2.5018599999999999E-9</v>
      </c>
      <c r="BK100" s="302">
        <v>-1.9271909000000001E-10</v>
      </c>
      <c r="BL100" s="302">
        <v>-3.1763774E-12</v>
      </c>
      <c r="BM100" s="303">
        <v>1.0886659999999999E-2</v>
      </c>
      <c r="BN100" s="303">
        <v>7.5871368999999994E-2</v>
      </c>
      <c r="BO100" s="303">
        <v>0</v>
      </c>
      <c r="BP100" s="303">
        <v>0</v>
      </c>
      <c r="BQ100" s="303">
        <v>0</v>
      </c>
      <c r="BR100" s="74"/>
      <c r="BS100" s="144">
        <v>7.9430526999999998E-5</v>
      </c>
      <c r="BT100" s="144">
        <v>1.061211E-5</v>
      </c>
      <c r="BU100" s="144">
        <v>1.9867945E-5</v>
      </c>
      <c r="BV100" s="144">
        <v>1.7213238E-7</v>
      </c>
      <c r="BW100" s="144">
        <v>7.2056506999999998E-6</v>
      </c>
      <c r="BX100" s="144">
        <v>-6.9511100000000001E-7</v>
      </c>
      <c r="BY100" s="144">
        <v>7.4526439999999996E-9</v>
      </c>
      <c r="BZ100" s="144">
        <v>-1.0701916999999999E-6</v>
      </c>
      <c r="CA100" s="144">
        <v>2.1560651000000001E-5</v>
      </c>
      <c r="CB100" s="144">
        <v>4.8649040000000003E-7</v>
      </c>
      <c r="CC100" s="144">
        <v>-3.1385391000000002E-8</v>
      </c>
      <c r="CD100" s="144">
        <v>-2.3078449000000001E-9</v>
      </c>
      <c r="CE100" s="144">
        <v>-5.3183789000000001E-10</v>
      </c>
      <c r="CF100" s="144">
        <v>-3.0824448000000001E-7</v>
      </c>
      <c r="CG100" s="144">
        <v>1.9930573000000001E-5</v>
      </c>
      <c r="CH100" s="144">
        <v>1.6952932999999999E-6</v>
      </c>
      <c r="CI100" s="136">
        <v>0</v>
      </c>
      <c r="CJ100" s="153" t="s">
        <v>1290</v>
      </c>
      <c r="CK100" s="155" t="s">
        <v>1291</v>
      </c>
      <c r="CL100" s="89" t="s">
        <v>671</v>
      </c>
      <c r="CM100" s="110"/>
      <c r="CN100" s="161"/>
      <c r="CP100" s="74"/>
      <c r="CQ100" s="74"/>
      <c r="CR100" s="74"/>
      <c r="CS100" s="74"/>
      <c r="CT100" s="74"/>
      <c r="CU100" s="74"/>
      <c r="CV100" s="74"/>
      <c r="CW100" s="74"/>
      <c r="CX100" s="74"/>
      <c r="CY100" s="74"/>
      <c r="CZ100" s="74"/>
      <c r="DA100" s="74"/>
      <c r="DB100" s="74"/>
    </row>
    <row r="101" spans="1:106" ht="14.5" customHeight="1">
      <c r="A101" s="74" t="s">
        <v>1292</v>
      </c>
      <c r="B101" s="129" t="s">
        <v>1133</v>
      </c>
      <c r="C101" s="130" t="str">
        <f t="shared" si="69"/>
        <v>A.030.10.112</v>
      </c>
      <c r="D101" s="131" t="s">
        <v>1245</v>
      </c>
      <c r="E101" s="129" t="s">
        <v>957</v>
      </c>
      <c r="F101" s="132" t="s">
        <v>1294</v>
      </c>
      <c r="G101" s="132">
        <f t="shared" si="70"/>
        <v>21.34454110410072</v>
      </c>
      <c r="H101" s="348">
        <f t="shared" si="71"/>
        <v>21.34454110410072</v>
      </c>
      <c r="I101" s="74"/>
      <c r="J101" s="132">
        <f t="shared" si="72"/>
        <v>2.2299118357999997E-2</v>
      </c>
      <c r="K101" s="132">
        <f t="shared" si="73"/>
        <v>1.7931075604555999</v>
      </c>
      <c r="L101" s="300">
        <f t="shared" si="74"/>
        <v>13.53143182528712</v>
      </c>
      <c r="M101" s="132">
        <v>5.9977026000000002</v>
      </c>
      <c r="N101" s="132">
        <v>1.7068241</v>
      </c>
      <c r="O101" s="132">
        <v>8.6282197000000005E-2</v>
      </c>
      <c r="P101" s="132">
        <v>2.2261706999999999E-2</v>
      </c>
      <c r="Q101" s="304">
        <v>2.6781117E-5</v>
      </c>
      <c r="R101" s="304">
        <v>1.4778535E-6</v>
      </c>
      <c r="S101" s="304">
        <v>9.1523874999999998E-6</v>
      </c>
      <c r="T101" s="304">
        <v>1.2634555999999999E-6</v>
      </c>
      <c r="U101" s="132">
        <v>13.520004999999999</v>
      </c>
      <c r="V101" s="132">
        <v>1.1395313000000001E-2</v>
      </c>
      <c r="W101" s="304">
        <v>3.1341652E-5</v>
      </c>
      <c r="X101" s="304">
        <v>1.7063512E-7</v>
      </c>
      <c r="Y101" s="132">
        <v>0</v>
      </c>
      <c r="Z101" s="132">
        <v>0</v>
      </c>
      <c r="AA101" s="74"/>
      <c r="AB101" s="301">
        <f t="shared" si="75"/>
        <v>45.095508270676689</v>
      </c>
      <c r="AC101" s="338">
        <f t="shared" si="76"/>
        <v>45.095508270676689</v>
      </c>
      <c r="AD101" s="74"/>
      <c r="AE101" s="136">
        <v>1.2540396</v>
      </c>
      <c r="AF101" s="136">
        <v>1.2482949000000001</v>
      </c>
      <c r="AG101" s="136">
        <v>4.2486866999999996E-3</v>
      </c>
      <c r="AH101" s="136">
        <v>0</v>
      </c>
      <c r="AI101" s="136">
        <v>0</v>
      </c>
      <c r="AJ101" s="136">
        <v>4.4996183999999997E-4</v>
      </c>
      <c r="AK101" s="136">
        <v>1.0460275000000001E-3</v>
      </c>
      <c r="AL101" s="74"/>
      <c r="AM101" s="133">
        <v>1.2640996</v>
      </c>
      <c r="AN101" s="340">
        <f t="shared" si="77"/>
        <v>1.2640996</v>
      </c>
      <c r="AP101" s="133">
        <v>1.2151365999999999</v>
      </c>
      <c r="AQ101" s="133">
        <v>4.4111341999999998E-2</v>
      </c>
      <c r="AR101" s="133">
        <v>4.8516797999999996E-3</v>
      </c>
      <c r="AS101" s="134">
        <f t="shared" si="78"/>
        <v>7.2849915423620269E-5</v>
      </c>
      <c r="AT101" s="135">
        <f t="shared" si="79"/>
        <v>1.6313366010551192E-7</v>
      </c>
      <c r="AU101" s="135">
        <f t="shared" si="80"/>
        <v>0.67950697299999996</v>
      </c>
      <c r="AV101" s="302">
        <v>4.1848631999999999E-5</v>
      </c>
      <c r="AW101" s="302">
        <v>1.2626741999999999E-7</v>
      </c>
      <c r="AX101" s="302">
        <v>3.4498064000000002E-12</v>
      </c>
      <c r="AY101" s="303">
        <v>0</v>
      </c>
      <c r="AZ101" s="303">
        <v>0</v>
      </c>
      <c r="BA101" s="302">
        <v>3.3068641E-9</v>
      </c>
      <c r="BB101" s="302">
        <v>3.0997973999999999E-5</v>
      </c>
      <c r="BC101" s="302">
        <v>7.5556536000000002E-10</v>
      </c>
      <c r="BD101" s="302">
        <v>3.6107040999999997E-8</v>
      </c>
      <c r="BE101" s="303">
        <v>0</v>
      </c>
      <c r="BF101" s="303">
        <v>0</v>
      </c>
      <c r="BG101" s="302">
        <v>4.0859449000000002E-15</v>
      </c>
      <c r="BH101" s="302">
        <v>1.5225035999999999E-13</v>
      </c>
      <c r="BI101" s="302">
        <v>2.7602807E-14</v>
      </c>
      <c r="BJ101" s="302">
        <v>2.0289035999999999E-13</v>
      </c>
      <c r="BK101" s="302">
        <v>2.3566299000000002E-12</v>
      </c>
      <c r="BL101" s="303">
        <v>0</v>
      </c>
      <c r="BM101" s="303">
        <v>0.6680005</v>
      </c>
      <c r="BN101" s="303">
        <v>1.1506473E-2</v>
      </c>
      <c r="BO101" s="303">
        <v>0</v>
      </c>
      <c r="BP101" s="303">
        <v>0</v>
      </c>
      <c r="BQ101" s="303">
        <v>0</v>
      </c>
      <c r="BR101" s="74"/>
      <c r="BS101" s="136">
        <v>1.8263791E-3</v>
      </c>
      <c r="BT101" s="136">
        <v>2.4893285000000001E-4</v>
      </c>
      <c r="BU101" s="136">
        <v>1.2573824E-3</v>
      </c>
      <c r="BV101" s="144">
        <v>1.4799712999999999E-10</v>
      </c>
      <c r="BW101" s="136">
        <v>2.0507852000000001E-4</v>
      </c>
      <c r="BX101" s="136">
        <v>0</v>
      </c>
      <c r="BY101" s="136">
        <v>0</v>
      </c>
      <c r="BZ101" s="136">
        <v>0</v>
      </c>
      <c r="CA101" s="144">
        <v>1.9831752999999999E-9</v>
      </c>
      <c r="CB101" s="144">
        <v>6.0561881000000002E-9</v>
      </c>
      <c r="CC101" s="136">
        <v>0</v>
      </c>
      <c r="CD101" s="136">
        <v>0</v>
      </c>
      <c r="CE101" s="136">
        <v>0</v>
      </c>
      <c r="CF101" s="144">
        <v>3.5978805999999998E-5</v>
      </c>
      <c r="CG101" s="144">
        <v>1.5078358E-6</v>
      </c>
      <c r="CH101" s="144">
        <v>7.7490527E-5</v>
      </c>
      <c r="CI101" s="136">
        <v>0</v>
      </c>
      <c r="CJ101" s="153" t="s">
        <v>1295</v>
      </c>
      <c r="CK101" s="155" t="s">
        <v>1296</v>
      </c>
      <c r="CL101" s="89" t="s">
        <v>1297</v>
      </c>
      <c r="CM101" s="110"/>
      <c r="CN101" s="161"/>
      <c r="CP101" s="74"/>
      <c r="CQ101" s="74"/>
      <c r="CR101" s="74"/>
      <c r="CS101" s="74"/>
      <c r="CT101" s="74"/>
      <c r="CU101" s="74"/>
      <c r="CV101" s="74"/>
      <c r="CW101" s="74"/>
      <c r="CX101" s="74"/>
      <c r="CY101" s="74"/>
      <c r="CZ101" s="74"/>
      <c r="DA101" s="74"/>
      <c r="DB101" s="74"/>
    </row>
    <row r="102" spans="1:106" ht="14.5" customHeight="1">
      <c r="A102" s="74" t="s">
        <v>1298</v>
      </c>
      <c r="B102" s="129" t="s">
        <v>1133</v>
      </c>
      <c r="C102" s="130" t="str">
        <f t="shared" si="69"/>
        <v>A.030.10.113</v>
      </c>
      <c r="D102" s="131" t="s">
        <v>1245</v>
      </c>
      <c r="E102" s="129" t="s">
        <v>957</v>
      </c>
      <c r="F102" s="132" t="s">
        <v>1300</v>
      </c>
      <c r="G102" s="132">
        <f t="shared" si="70"/>
        <v>39.400255370708024</v>
      </c>
      <c r="H102" s="348">
        <f t="shared" si="71"/>
        <v>39.400255370708024</v>
      </c>
      <c r="I102" s="74"/>
      <c r="J102" s="132">
        <f t="shared" si="72"/>
        <v>0.2000352660235</v>
      </c>
      <c r="K102" s="132">
        <f t="shared" si="73"/>
        <v>22.397585679397402</v>
      </c>
      <c r="L102" s="300">
        <f t="shared" si="74"/>
        <v>13.53143182528712</v>
      </c>
      <c r="M102" s="132">
        <v>3.2712026000000001</v>
      </c>
      <c r="N102" s="132">
        <v>22.351113999999999</v>
      </c>
      <c r="O102" s="132">
        <v>4.6470196999999998E-2</v>
      </c>
      <c r="P102" s="132">
        <v>0.19998651000000001</v>
      </c>
      <c r="Q102" s="304">
        <v>2.6781117E-5</v>
      </c>
      <c r="R102" s="304">
        <v>1.4778535E-6</v>
      </c>
      <c r="S102" s="304">
        <v>2.0497052999999999E-5</v>
      </c>
      <c r="T102" s="304">
        <v>1.4823974000000001E-6</v>
      </c>
      <c r="U102" s="132">
        <v>13.520004999999999</v>
      </c>
      <c r="V102" s="132">
        <v>1.1395313000000001E-2</v>
      </c>
      <c r="W102" s="304">
        <v>3.1341652E-5</v>
      </c>
      <c r="X102" s="304">
        <v>1.7063512E-7</v>
      </c>
      <c r="Y102" s="132">
        <v>0</v>
      </c>
      <c r="Z102" s="132">
        <v>0</v>
      </c>
      <c r="AA102" s="74"/>
      <c r="AB102" s="301">
        <f t="shared" si="75"/>
        <v>24.595508270676692</v>
      </c>
      <c r="AC102" s="338">
        <f t="shared" si="76"/>
        <v>24.595508270676692</v>
      </c>
      <c r="AD102" s="74"/>
      <c r="AE102" s="136">
        <v>1.2540396</v>
      </c>
      <c r="AF102" s="136">
        <v>1.2482949000000001</v>
      </c>
      <c r="AG102" s="136">
        <v>4.2486866999999996E-3</v>
      </c>
      <c r="AH102" s="136">
        <v>0</v>
      </c>
      <c r="AI102" s="136">
        <v>0</v>
      </c>
      <c r="AJ102" s="136">
        <v>4.4996183999999997E-4</v>
      </c>
      <c r="AK102" s="136">
        <v>1.0460275000000001E-3</v>
      </c>
      <c r="AL102" s="74"/>
      <c r="AM102" s="133">
        <v>7.3050839999999999</v>
      </c>
      <c r="AN102" s="340">
        <f t="shared" si="77"/>
        <v>7.3050839999999999</v>
      </c>
      <c r="AP102" s="133">
        <v>7.1519221999999996</v>
      </c>
      <c r="AQ102" s="133">
        <v>0.1483101</v>
      </c>
      <c r="AR102" s="133">
        <v>4.8516797999999996E-3</v>
      </c>
      <c r="AS102" s="134">
        <f t="shared" si="78"/>
        <v>4.2877231142352033E-4</v>
      </c>
      <c r="AT102" s="135">
        <f t="shared" si="79"/>
        <v>5.4848409389551184E-7</v>
      </c>
      <c r="AU102" s="135">
        <f t="shared" si="80"/>
        <v>0.67950697299999996</v>
      </c>
      <c r="AV102" s="302">
        <v>2.2824631999999999E-5</v>
      </c>
      <c r="AW102" s="302">
        <v>6.8867423000000003E-8</v>
      </c>
      <c r="AX102" s="302">
        <v>1.8815563999999999E-12</v>
      </c>
      <c r="AY102" s="303">
        <v>0</v>
      </c>
      <c r="AZ102" s="303">
        <v>0</v>
      </c>
      <c r="BA102" s="302">
        <v>2.9706863999999999E-8</v>
      </c>
      <c r="BB102" s="303">
        <v>4.0591797000000002E-4</v>
      </c>
      <c r="BC102" s="302">
        <v>6.7875653999999997E-9</v>
      </c>
      <c r="BD102" s="302">
        <v>4.7282703999999999E-7</v>
      </c>
      <c r="BE102" s="303">
        <v>0</v>
      </c>
      <c r="BF102" s="303">
        <v>0</v>
      </c>
      <c r="BG102" s="302">
        <v>4.0859449000000002E-15</v>
      </c>
      <c r="BH102" s="302">
        <v>1.5225035999999999E-13</v>
      </c>
      <c r="BI102" s="302">
        <v>2.7602807E-14</v>
      </c>
      <c r="BJ102" s="302">
        <v>2.0289035999999999E-13</v>
      </c>
      <c r="BK102" s="302">
        <v>2.3566299000000002E-12</v>
      </c>
      <c r="BL102" s="303">
        <v>0</v>
      </c>
      <c r="BM102" s="303">
        <v>0.6680005</v>
      </c>
      <c r="BN102" s="303">
        <v>1.1506473E-2</v>
      </c>
      <c r="BO102" s="303">
        <v>0</v>
      </c>
      <c r="BP102" s="303">
        <v>0</v>
      </c>
      <c r="BQ102" s="303">
        <v>0</v>
      </c>
      <c r="BR102" s="74"/>
      <c r="BS102" s="136">
        <v>7.0994493000000004E-3</v>
      </c>
      <c r="BT102" s="136">
        <v>3.2598125000000001E-3</v>
      </c>
      <c r="BU102" s="136">
        <v>6.8578802999999999E-4</v>
      </c>
      <c r="BV102" s="144">
        <v>1.7364327E-10</v>
      </c>
      <c r="BW102" s="136">
        <v>2.6852436000000001E-3</v>
      </c>
      <c r="BX102" s="136">
        <v>0</v>
      </c>
      <c r="BY102" s="136">
        <v>0</v>
      </c>
      <c r="BZ102" s="136">
        <v>0</v>
      </c>
      <c r="CA102" s="144">
        <v>1.9831752999999999E-9</v>
      </c>
      <c r="CB102" s="144">
        <v>1.3563019E-8</v>
      </c>
      <c r="CC102" s="136">
        <v>0</v>
      </c>
      <c r="CD102" s="136">
        <v>0</v>
      </c>
      <c r="CE102" s="136">
        <v>0</v>
      </c>
      <c r="CF102" s="136">
        <v>3.8959109999999998E-4</v>
      </c>
      <c r="CG102" s="144">
        <v>1.5078358E-6</v>
      </c>
      <c r="CH102" s="144">
        <v>7.7490527E-5</v>
      </c>
      <c r="CI102" s="136">
        <v>0</v>
      </c>
      <c r="CJ102" s="153" t="s">
        <v>1295</v>
      </c>
      <c r="CK102" s="155" t="s">
        <v>1296</v>
      </c>
      <c r="CL102" s="89" t="s">
        <v>1301</v>
      </c>
      <c r="CM102" s="110"/>
      <c r="CN102" s="161"/>
      <c r="CP102" s="74"/>
      <c r="CQ102" s="74"/>
      <c r="CR102" s="74"/>
      <c r="CS102" s="74"/>
      <c r="CT102" s="74"/>
      <c r="CU102" s="74"/>
      <c r="CV102" s="74"/>
      <c r="CW102" s="74"/>
      <c r="CX102" s="74"/>
      <c r="CY102" s="74"/>
      <c r="CZ102" s="74"/>
      <c r="DA102" s="74"/>
      <c r="DB102" s="74"/>
    </row>
    <row r="103" spans="1:106" ht="14.5" customHeight="1">
      <c r="A103" s="74" t="s">
        <v>1302</v>
      </c>
      <c r="B103" s="129" t="s">
        <v>1133</v>
      </c>
      <c r="C103" s="130" t="str">
        <f t="shared" si="69"/>
        <v>A.030.10.114</v>
      </c>
      <c r="D103" s="131" t="s">
        <v>1245</v>
      </c>
      <c r="E103" s="129" t="s">
        <v>957</v>
      </c>
      <c r="F103" s="132" t="s">
        <v>1304</v>
      </c>
      <c r="G103" s="132">
        <f t="shared" si="70"/>
        <v>0.47683216426617003</v>
      </c>
      <c r="H103" s="348">
        <f t="shared" si="71"/>
        <v>0.47683216426617003</v>
      </c>
      <c r="I103" s="74"/>
      <c r="J103" s="132">
        <f t="shared" si="72"/>
        <v>2.93472847E-2</v>
      </c>
      <c r="K103" s="132">
        <f t="shared" si="73"/>
        <v>0.1019269438</v>
      </c>
      <c r="L103" s="300">
        <f t="shared" si="74"/>
        <v>1.1338745766170001E-2</v>
      </c>
      <c r="M103" s="132">
        <v>0.33421919</v>
      </c>
      <c r="N103" s="132">
        <v>7.7684907999999997E-2</v>
      </c>
      <c r="O103" s="132">
        <v>2.1741145E-2</v>
      </c>
      <c r="P103" s="132">
        <v>1.8151719E-2</v>
      </c>
      <c r="Q103" s="132">
        <v>7.3024377E-3</v>
      </c>
      <c r="R103" s="132">
        <v>2.1293979999999999E-4</v>
      </c>
      <c r="S103" s="132">
        <v>3.6801882000000001E-3</v>
      </c>
      <c r="T103" s="132">
        <v>2.5008907999999998E-3</v>
      </c>
      <c r="U103" s="132">
        <v>2.4082285000000001E-4</v>
      </c>
      <c r="V103" s="132">
        <v>6.4852445999999996E-3</v>
      </c>
      <c r="W103" s="132">
        <v>4.5839080999999999E-3</v>
      </c>
      <c r="X103" s="304">
        <v>2.8541021000000001E-5</v>
      </c>
      <c r="Y103" s="304">
        <v>2.2919516999999999E-7</v>
      </c>
      <c r="Z103" s="132">
        <v>0</v>
      </c>
      <c r="AA103" s="74"/>
      <c r="AB103" s="301">
        <f t="shared" si="75"/>
        <v>2.5129262406015038</v>
      </c>
      <c r="AC103" s="338">
        <f t="shared" si="76"/>
        <v>2.5129262406015038</v>
      </c>
      <c r="AD103" s="74"/>
      <c r="AE103" s="136">
        <v>25.842058000000002</v>
      </c>
      <c r="AF103" s="136">
        <v>24.815349000000001</v>
      </c>
      <c r="AG103" s="136">
        <v>0.62139021999999999</v>
      </c>
      <c r="AH103" s="136">
        <v>0</v>
      </c>
      <c r="AI103" s="136">
        <v>4.8805122999999999E-2</v>
      </c>
      <c r="AJ103" s="136">
        <v>0.21421942999999999</v>
      </c>
      <c r="AK103" s="136">
        <v>0.14229430000000001</v>
      </c>
      <c r="AL103" s="74"/>
      <c r="AM103" s="133">
        <v>7.0912175999999993E-2</v>
      </c>
      <c r="AN103" s="340">
        <f t="shared" si="77"/>
        <v>7.0912175999999993E-2</v>
      </c>
      <c r="AP103" s="133">
        <v>6.7276507999999999E-2</v>
      </c>
      <c r="AQ103" s="133">
        <v>2.5383301000000001E-3</v>
      </c>
      <c r="AR103" s="133">
        <v>1.0973377999999999E-3</v>
      </c>
      <c r="AS103" s="134">
        <f t="shared" si="78"/>
        <v>4.0333638257285997E-6</v>
      </c>
      <c r="AT103" s="135">
        <f t="shared" si="79"/>
        <v>9.3873156454588153E-9</v>
      </c>
      <c r="AU103" s="135">
        <f t="shared" si="80"/>
        <v>0.153688766</v>
      </c>
      <c r="AV103" s="302">
        <v>2.3444123000000001E-6</v>
      </c>
      <c r="AW103" s="302">
        <v>7.0739280999999996E-9</v>
      </c>
      <c r="AX103" s="302">
        <v>1.9325354E-13</v>
      </c>
      <c r="AY103" s="302">
        <v>4.7156220999999999E-10</v>
      </c>
      <c r="AZ103" s="302">
        <v>2.7392937999999999E-12</v>
      </c>
      <c r="BA103" s="302">
        <v>2.6990562E-9</v>
      </c>
      <c r="BB103" s="302">
        <v>1.6724444999999999E-6</v>
      </c>
      <c r="BC103" s="302">
        <v>3.8532995999999998E-10</v>
      </c>
      <c r="BD103" s="302">
        <v>1.8711607999999998E-9</v>
      </c>
      <c r="BE103" s="302">
        <v>2.4460887000000002E-13</v>
      </c>
      <c r="BF103" s="302">
        <v>4.3025637000000004E-15</v>
      </c>
      <c r="BG103" s="302">
        <v>9.4738781000000001E-12</v>
      </c>
      <c r="BH103" s="302">
        <v>4.8384424000000003E-14</v>
      </c>
      <c r="BI103" s="302">
        <v>1.2817017000000001E-13</v>
      </c>
      <c r="BJ103" s="302">
        <v>2.5557805999999998E-9</v>
      </c>
      <c r="BK103" s="302">
        <v>1.0773447E-8</v>
      </c>
      <c r="BL103" s="302">
        <v>4.6777184000000002E-11</v>
      </c>
      <c r="BM103" s="303">
        <v>1.4825056E-2</v>
      </c>
      <c r="BN103" s="303">
        <v>0.13886371</v>
      </c>
      <c r="BO103" s="302">
        <v>4.4404248000000001E-12</v>
      </c>
      <c r="BP103" s="302">
        <v>2.7002583000000001E-14</v>
      </c>
      <c r="BQ103" s="302">
        <v>1.2081155999999999E-18</v>
      </c>
      <c r="BR103" s="74"/>
      <c r="BS103" s="136">
        <v>1.4322215999999999E-4</v>
      </c>
      <c r="BT103" s="144">
        <v>1.3783566E-5</v>
      </c>
      <c r="BU103" s="144">
        <v>7.0067052000000001E-5</v>
      </c>
      <c r="BV103" s="144">
        <v>2.9305918E-7</v>
      </c>
      <c r="BW103" s="144">
        <v>1.6616321999999999E-5</v>
      </c>
      <c r="BX103" s="144">
        <v>1.7411588999999999E-6</v>
      </c>
      <c r="BY103" s="144">
        <v>3.8591527999999999E-9</v>
      </c>
      <c r="BZ103" s="144">
        <v>2.6490914999999998E-6</v>
      </c>
      <c r="CA103" s="144">
        <v>2.8575021999999998E-7</v>
      </c>
      <c r="CB103" s="144">
        <v>2.4352020000000001E-6</v>
      </c>
      <c r="CC103" s="144">
        <v>2.0092380000000001E-8</v>
      </c>
      <c r="CD103" s="144">
        <v>3.0711142000000002E-8</v>
      </c>
      <c r="CE103" s="144">
        <v>1.0880939E-8</v>
      </c>
      <c r="CF103" s="144">
        <v>4.4505500000000001E-6</v>
      </c>
      <c r="CG103" s="144">
        <v>3.0723362999999997E-5</v>
      </c>
      <c r="CH103" s="144">
        <v>1.1086908999999999E-7</v>
      </c>
      <c r="CI103" s="144">
        <v>6.3745532000000003E-10</v>
      </c>
      <c r="CJ103" s="153" t="s">
        <v>1284</v>
      </c>
      <c r="CK103" s="155" t="s">
        <v>1285</v>
      </c>
      <c r="CL103" s="89" t="s">
        <v>1305</v>
      </c>
      <c r="CM103" s="110"/>
      <c r="CN103" s="161"/>
      <c r="CP103" s="74"/>
      <c r="CQ103" s="74"/>
      <c r="CR103" s="74"/>
      <c r="CS103" s="74"/>
      <c r="CT103" s="74"/>
      <c r="CU103" s="74"/>
      <c r="CV103" s="74"/>
      <c r="CW103" s="74"/>
      <c r="CX103" s="74"/>
      <c r="CY103" s="74"/>
      <c r="CZ103" s="74"/>
      <c r="DA103" s="74"/>
      <c r="DB103" s="74"/>
    </row>
    <row r="104" spans="1:106" ht="14.5" customHeight="1">
      <c r="A104" s="74" t="s">
        <v>1306</v>
      </c>
      <c r="B104" s="129" t="s">
        <v>1133</v>
      </c>
      <c r="C104" s="130" t="str">
        <f t="shared" si="69"/>
        <v>A.030.10.115</v>
      </c>
      <c r="D104" s="131" t="s">
        <v>1245</v>
      </c>
      <c r="E104" s="129" t="s">
        <v>957</v>
      </c>
      <c r="F104" s="132" t="s">
        <v>1308</v>
      </c>
      <c r="G104" s="132">
        <f t="shared" si="70"/>
        <v>0.51856666836800003</v>
      </c>
      <c r="H104" s="348">
        <f t="shared" si="71"/>
        <v>0.51856666836800003</v>
      </c>
      <c r="I104" s="74"/>
      <c r="J104" s="132">
        <f t="shared" si="72"/>
        <v>2.023249622E-2</v>
      </c>
      <c r="K104" s="132">
        <f t="shared" si="73"/>
        <v>3.3195323700000001E-2</v>
      </c>
      <c r="L104" s="300">
        <f t="shared" si="74"/>
        <v>5.7887784479999996E-3</v>
      </c>
      <c r="M104" s="132">
        <v>0.45935007</v>
      </c>
      <c r="N104" s="132">
        <v>1.1917273000000001E-2</v>
      </c>
      <c r="O104" s="132">
        <v>1.9508917000000001E-2</v>
      </c>
      <c r="P104" s="132">
        <v>1.7073661E-2</v>
      </c>
      <c r="Q104" s="132">
        <v>2.5797353000000002E-3</v>
      </c>
      <c r="R104" s="132">
        <v>3.0729793000000002E-4</v>
      </c>
      <c r="S104" s="132">
        <v>2.7180199000000001E-4</v>
      </c>
      <c r="T104" s="132">
        <v>1.7691337E-3</v>
      </c>
      <c r="U104" s="132">
        <v>1.7289194999999999E-3</v>
      </c>
      <c r="V104" s="132">
        <v>0</v>
      </c>
      <c r="W104" s="132">
        <v>4.0464866000000004E-3</v>
      </c>
      <c r="X104" s="304">
        <v>1.3372348E-5</v>
      </c>
      <c r="Y104" s="132">
        <v>0</v>
      </c>
      <c r="Z104" s="132">
        <v>0</v>
      </c>
      <c r="AA104" s="74"/>
      <c r="AB104" s="301">
        <f t="shared" si="75"/>
        <v>3.4537599248120299</v>
      </c>
      <c r="AC104" s="338">
        <f t="shared" si="76"/>
        <v>3.4537599248120299</v>
      </c>
      <c r="AD104" s="74"/>
      <c r="AE104" s="136">
        <v>48.755212</v>
      </c>
      <c r="AF104" s="136">
        <v>48.095083000000002</v>
      </c>
      <c r="AG104" s="136">
        <v>0.54860176999999999</v>
      </c>
      <c r="AH104" s="136">
        <v>0</v>
      </c>
      <c r="AI104" s="136">
        <v>0</v>
      </c>
      <c r="AJ104" s="136">
        <v>5.4925356E-3</v>
      </c>
      <c r="AK104" s="136">
        <v>0.1060349</v>
      </c>
      <c r="AL104" s="74"/>
      <c r="AM104" s="133">
        <v>6.7043842000000006E-2</v>
      </c>
      <c r="AN104" s="340">
        <f t="shared" si="77"/>
        <v>6.7043842000000006E-2</v>
      </c>
      <c r="AP104" s="133">
        <v>6.1746292000000001E-2</v>
      </c>
      <c r="AQ104" s="133">
        <v>2.8845739E-3</v>
      </c>
      <c r="AR104" s="133">
        <v>2.4129762999999999E-3</v>
      </c>
      <c r="AS104" s="134">
        <f t="shared" si="78"/>
        <v>3.7018160119369997E-6</v>
      </c>
      <c r="AT104" s="135">
        <f t="shared" si="79"/>
        <v>1.06678029825701E-8</v>
      </c>
      <c r="AU104" s="135">
        <f t="shared" si="80"/>
        <v>0.337951856813</v>
      </c>
      <c r="AV104" s="302">
        <v>3.2540762E-6</v>
      </c>
      <c r="AW104" s="302">
        <v>9.8201521000000001E-9</v>
      </c>
      <c r="AX104" s="302">
        <v>2.6822154999999998E-13</v>
      </c>
      <c r="AY104" s="302">
        <v>2.1558614999999999E-10</v>
      </c>
      <c r="AZ104" s="302">
        <v>2.8005687E-11</v>
      </c>
      <c r="BA104" s="302">
        <v>2.5388408000000001E-9</v>
      </c>
      <c r="BB104" s="302">
        <v>4.4032696999999999E-7</v>
      </c>
      <c r="BC104" s="302">
        <v>3.7139467000000002E-10</v>
      </c>
      <c r="BD104" s="302">
        <v>4.5833552999999998E-10</v>
      </c>
      <c r="BE104" s="302">
        <v>3.1438453E-13</v>
      </c>
      <c r="BF104" s="302">
        <v>1.6126401000000001E-15</v>
      </c>
      <c r="BG104" s="302">
        <v>6.6621340999999997E-13</v>
      </c>
      <c r="BH104" s="302">
        <v>3.8490381000000003E-14</v>
      </c>
      <c r="BI104" s="302">
        <v>2.9091058999999998E-14</v>
      </c>
      <c r="BJ104" s="302">
        <v>3.3471196999999998E-9</v>
      </c>
      <c r="BK104" s="302">
        <v>1.2832896000000001E-9</v>
      </c>
      <c r="BL104" s="302">
        <v>1.6602668999999999E-11</v>
      </c>
      <c r="BM104" s="302">
        <v>7.2016813E-5</v>
      </c>
      <c r="BN104" s="303">
        <v>0.33787983999999999</v>
      </c>
      <c r="BO104" s="303">
        <v>0</v>
      </c>
      <c r="BP104" s="303">
        <v>0</v>
      </c>
      <c r="BQ104" s="303">
        <v>0</v>
      </c>
      <c r="BR104" s="74"/>
      <c r="BS104" s="136">
        <v>1.9621537999999999E-4</v>
      </c>
      <c r="BT104" s="144">
        <v>3.9574919999999996E-6</v>
      </c>
      <c r="BU104" s="144">
        <v>9.6299989999999995E-5</v>
      </c>
      <c r="BV104" s="144">
        <v>2.082916E-7</v>
      </c>
      <c r="BW104" s="144">
        <v>4.4069549999999997E-6</v>
      </c>
      <c r="BX104" s="144">
        <v>1.5637909E-6</v>
      </c>
      <c r="BY104" s="144">
        <v>4.0330717999999998E-10</v>
      </c>
      <c r="BZ104" s="144">
        <v>2.3947512999999999E-6</v>
      </c>
      <c r="CA104" s="144">
        <v>4.1237218999999998E-7</v>
      </c>
      <c r="CB104" s="144">
        <v>1.7985296E-7</v>
      </c>
      <c r="CC104" s="144">
        <v>2.1049792000000001E-7</v>
      </c>
      <c r="CD104" s="144">
        <v>1.2069742E-8</v>
      </c>
      <c r="CE104" s="144">
        <v>3.7156866999999998E-9</v>
      </c>
      <c r="CF104" s="144">
        <v>4.2653733999999999E-6</v>
      </c>
      <c r="CG104" s="144">
        <v>5.6195775E-5</v>
      </c>
      <c r="CH104" s="144">
        <v>2.6104049E-5</v>
      </c>
      <c r="CI104" s="136">
        <v>0</v>
      </c>
      <c r="CJ104" s="153" t="s">
        <v>1309</v>
      </c>
      <c r="CK104" s="155" t="s">
        <v>1310</v>
      </c>
      <c r="CL104" s="110" t="s">
        <v>672</v>
      </c>
      <c r="CM104" s="110"/>
      <c r="CN104" s="161"/>
      <c r="CP104" s="74"/>
      <c r="CQ104" s="74"/>
      <c r="CR104" s="74"/>
      <c r="CS104" s="74"/>
      <c r="CT104" s="74"/>
      <c r="CU104" s="74"/>
      <c r="CV104" s="74"/>
      <c r="CW104" s="74"/>
      <c r="CX104" s="74"/>
      <c r="CY104" s="74"/>
      <c r="CZ104" s="74"/>
      <c r="DA104" s="74"/>
      <c r="DB104" s="74"/>
    </row>
    <row r="105" spans="1:106" ht="14.5" customHeight="1" thickBot="1">
      <c r="A105" s="74" t="s">
        <v>1311</v>
      </c>
      <c r="B105" s="129" t="s">
        <v>1133</v>
      </c>
      <c r="C105" s="130" t="str">
        <f t="shared" si="69"/>
        <v>A.030.10.116</v>
      </c>
      <c r="D105" s="131" t="s">
        <v>1245</v>
      </c>
      <c r="E105" s="129" t="s">
        <v>957</v>
      </c>
      <c r="F105" s="132" t="s">
        <v>1313</v>
      </c>
      <c r="G105" s="132">
        <f t="shared" si="70"/>
        <v>0.2362597940908</v>
      </c>
      <c r="H105" s="348">
        <f t="shared" si="71"/>
        <v>0.2362597940908</v>
      </c>
      <c r="I105" s="74"/>
      <c r="J105" s="132">
        <f t="shared" si="72"/>
        <v>1.6998060480999999E-2</v>
      </c>
      <c r="K105" s="132">
        <f t="shared" si="73"/>
        <v>6.7203086699999998E-2</v>
      </c>
      <c r="L105" s="300">
        <f t="shared" si="74"/>
        <v>5.1187690980000007E-4</v>
      </c>
      <c r="M105" s="132">
        <v>0.15154677</v>
      </c>
      <c r="N105" s="132">
        <v>5.0084017000000002E-2</v>
      </c>
      <c r="O105" s="132">
        <v>1.4558658E-2</v>
      </c>
      <c r="P105" s="132">
        <v>1.2243202E-2</v>
      </c>
      <c r="Q105" s="132">
        <v>4.3682316000000004E-3</v>
      </c>
      <c r="R105" s="304">
        <v>9.1039710999999999E-5</v>
      </c>
      <c r="S105" s="132">
        <v>2.9558717000000001E-4</v>
      </c>
      <c r="T105" s="132">
        <v>2.5604117000000001E-3</v>
      </c>
      <c r="U105" s="304">
        <v>8.5133725999999999E-5</v>
      </c>
      <c r="V105" s="132">
        <v>0</v>
      </c>
      <c r="W105" s="132">
        <v>4.2446063000000002E-4</v>
      </c>
      <c r="X105" s="304">
        <v>2.2825538000000001E-6</v>
      </c>
      <c r="Y105" s="132">
        <v>0</v>
      </c>
      <c r="Z105" s="132">
        <v>0</v>
      </c>
      <c r="AA105" s="74"/>
      <c r="AB105" s="301">
        <f t="shared" si="75"/>
        <v>1.1394493984962406</v>
      </c>
      <c r="AC105" s="338">
        <f t="shared" si="76"/>
        <v>1.1394493984962406</v>
      </c>
      <c r="AD105" s="74"/>
      <c r="AE105" s="136">
        <v>13.167291000000001</v>
      </c>
      <c r="AF105" s="136">
        <v>13.094502</v>
      </c>
      <c r="AG105" s="136">
        <v>5.7546181000000002E-2</v>
      </c>
      <c r="AH105" s="136">
        <v>0</v>
      </c>
      <c r="AI105" s="136">
        <v>0</v>
      </c>
      <c r="AJ105" s="136">
        <v>6.7266083999999995E-4</v>
      </c>
      <c r="AK105" s="136">
        <v>1.4570201E-2</v>
      </c>
      <c r="AL105" s="74"/>
      <c r="AM105" s="133">
        <v>3.8500368E-2</v>
      </c>
      <c r="AN105" s="340">
        <f t="shared" si="77"/>
        <v>3.8500368E-2</v>
      </c>
      <c r="AP105" s="133">
        <v>3.6392427999999998E-2</v>
      </c>
      <c r="AQ105" s="133">
        <v>1.2700259E-3</v>
      </c>
      <c r="AR105" s="133">
        <v>8.3791379999999997E-4</v>
      </c>
      <c r="AS105" s="134">
        <f t="shared" si="78"/>
        <v>2.1818002671223004E-6</v>
      </c>
      <c r="AT105" s="135">
        <f t="shared" si="79"/>
        <v>4.696841295056301E-9</v>
      </c>
      <c r="AU105" s="135">
        <f t="shared" si="80"/>
        <v>0.1173548779479</v>
      </c>
      <c r="AV105" s="302">
        <v>1.0646887E-6</v>
      </c>
      <c r="AW105" s="302">
        <v>3.2126623999999999E-9</v>
      </c>
      <c r="AX105" s="302">
        <v>8.7763384000000006E-14</v>
      </c>
      <c r="AY105" s="302">
        <v>9.8467506000000005E-11</v>
      </c>
      <c r="AZ105" s="302">
        <v>2.9546163000000001E-12</v>
      </c>
      <c r="BA105" s="302">
        <v>1.8205040999999999E-9</v>
      </c>
      <c r="BB105" s="302">
        <v>1.1066127E-6</v>
      </c>
      <c r="BC105" s="302">
        <v>2.6086227999999999E-10</v>
      </c>
      <c r="BD105" s="302">
        <v>1.2116631999999999E-9</v>
      </c>
      <c r="BE105" s="302">
        <v>2.2725208E-13</v>
      </c>
      <c r="BF105" s="302">
        <v>3.1763092999999999E-15</v>
      </c>
      <c r="BG105" s="302">
        <v>7.9441487999999995E-12</v>
      </c>
      <c r="BH105" s="302">
        <v>4.9956123E-14</v>
      </c>
      <c r="BI105" s="302">
        <v>1.3035255999999999E-13</v>
      </c>
      <c r="BJ105" s="302">
        <v>1.9418430000000001E-9</v>
      </c>
      <c r="BK105" s="302">
        <v>6.6350979000000001E-9</v>
      </c>
      <c r="BL105" s="302">
        <v>3.2107658000000001E-12</v>
      </c>
      <c r="BM105" s="302">
        <v>6.4979478999999998E-6</v>
      </c>
      <c r="BN105" s="303">
        <v>0.11734838</v>
      </c>
      <c r="BO105" s="303">
        <v>0</v>
      </c>
      <c r="BP105" s="303">
        <v>0</v>
      </c>
      <c r="BQ105" s="303">
        <v>0</v>
      </c>
      <c r="BR105" s="74"/>
      <c r="BS105" s="144">
        <v>7.3528859000000001E-5</v>
      </c>
      <c r="BT105" s="144">
        <v>8.9450002999999997E-6</v>
      </c>
      <c r="BU105" s="144">
        <v>3.1770872999999997E-5</v>
      </c>
      <c r="BV105" s="144">
        <v>3.0003737000000002E-7</v>
      </c>
      <c r="BW105" s="144">
        <v>1.0405969E-5</v>
      </c>
      <c r="BX105" s="144">
        <v>1.1678298E-6</v>
      </c>
      <c r="BY105" s="144">
        <v>3.3207605000000002E-9</v>
      </c>
      <c r="BZ105" s="144">
        <v>1.7722268999999999E-6</v>
      </c>
      <c r="CA105" s="144">
        <v>1.2216888E-7</v>
      </c>
      <c r="CB105" s="144">
        <v>1.9559174999999999E-7</v>
      </c>
      <c r="CC105" s="144">
        <v>2.1700132999999998E-8</v>
      </c>
      <c r="CD105" s="144">
        <v>2.3313579999999999E-9</v>
      </c>
      <c r="CE105" s="144">
        <v>3.3562011999999999E-10</v>
      </c>
      <c r="CF105" s="144">
        <v>3.0217835999999998E-6</v>
      </c>
      <c r="CG105" s="144">
        <v>1.5761457E-5</v>
      </c>
      <c r="CH105" s="144">
        <v>3.8233719000000003E-8</v>
      </c>
      <c r="CI105" s="136">
        <v>0</v>
      </c>
      <c r="CJ105" s="153" t="s">
        <v>1314</v>
      </c>
      <c r="CK105" s="155" t="s">
        <v>1315</v>
      </c>
      <c r="CL105" s="89" t="s">
        <v>1316</v>
      </c>
      <c r="CM105" s="110"/>
      <c r="CN105" s="161"/>
      <c r="CP105" s="74"/>
      <c r="CQ105" s="74"/>
      <c r="CR105" s="74"/>
      <c r="CS105" s="74"/>
      <c r="CT105" s="74"/>
      <c r="CU105" s="74"/>
      <c r="CV105" s="74"/>
      <c r="CW105" s="74"/>
      <c r="CX105" s="74"/>
      <c r="CY105" s="74"/>
      <c r="CZ105" s="74"/>
      <c r="DA105" s="74"/>
      <c r="DB105" s="74"/>
    </row>
    <row r="106" spans="1:106" ht="14.5" customHeight="1" thickBot="1">
      <c r="A106" s="74" t="s">
        <v>1317</v>
      </c>
      <c r="B106" s="129" t="s">
        <v>1133</v>
      </c>
      <c r="C106" s="130" t="str">
        <f t="shared" si="69"/>
        <v>A.030.10.117</v>
      </c>
      <c r="D106" s="131" t="s">
        <v>1245</v>
      </c>
      <c r="E106" s="129" t="s">
        <v>957</v>
      </c>
      <c r="F106" s="132" t="s">
        <v>1319</v>
      </c>
      <c r="G106" s="132">
        <f t="shared" si="70"/>
        <v>3.1084258701221772E-2</v>
      </c>
      <c r="H106" s="348">
        <f t="shared" si="71"/>
        <v>3.1084258701221772E-2</v>
      </c>
      <c r="I106" s="74"/>
      <c r="J106" s="132">
        <f t="shared" si="72"/>
        <v>1.5719933550000001E-3</v>
      </c>
      <c r="K106" s="132">
        <f t="shared" si="73"/>
        <v>3.8280700500000005E-3</v>
      </c>
      <c r="L106" s="300">
        <f t="shared" si="74"/>
        <v>4.2460392962217703E-3</v>
      </c>
      <c r="M106" s="132">
        <v>2.1438156E-2</v>
      </c>
      <c r="N106" s="132">
        <v>2.5144056000000001E-3</v>
      </c>
      <c r="O106" s="132">
        <v>1.1996291000000001E-3</v>
      </c>
      <c r="P106" s="132">
        <v>9.4344682E-4</v>
      </c>
      <c r="Q106" s="132">
        <v>2.9787398000000003E-4</v>
      </c>
      <c r="R106" s="304">
        <v>1.8310674999999999E-5</v>
      </c>
      <c r="S106" s="132">
        <v>3.1236187999999999E-4</v>
      </c>
      <c r="T106" s="132">
        <v>1.1403535E-4</v>
      </c>
      <c r="U106" s="304">
        <v>3.2519730000000002E-5</v>
      </c>
      <c r="V106" s="132">
        <v>3.6664279999999998E-3</v>
      </c>
      <c r="W106" s="132">
        <v>5.3146273000000003E-4</v>
      </c>
      <c r="X106" s="304">
        <v>1.5628626999999999E-5</v>
      </c>
      <c r="Y106" s="304">
        <v>2.0922177E-10</v>
      </c>
      <c r="Z106" s="132">
        <v>0</v>
      </c>
      <c r="AA106" s="74"/>
      <c r="AB106" s="301">
        <f t="shared" si="75"/>
        <v>0.16118914285714284</v>
      </c>
      <c r="AC106" s="338">
        <f t="shared" si="76"/>
        <v>0.16118914285714284</v>
      </c>
      <c r="AD106" s="74"/>
      <c r="AE106" s="136">
        <v>2.5619599000000002</v>
      </c>
      <c r="AF106" s="136">
        <v>2.4471159</v>
      </c>
      <c r="AG106" s="136">
        <v>7.2045606999999998E-2</v>
      </c>
      <c r="AH106" s="136">
        <v>0</v>
      </c>
      <c r="AI106" s="136">
        <v>4.961923E-3</v>
      </c>
      <c r="AJ106" s="136">
        <v>2.1885779000000001E-2</v>
      </c>
      <c r="AK106" s="136">
        <v>1.5950682000000001E-2</v>
      </c>
      <c r="AL106" s="74"/>
      <c r="AM106" s="133">
        <v>3.7639368000000001E-3</v>
      </c>
      <c r="AN106" s="340">
        <f t="shared" si="77"/>
        <v>3.7639368000000001E-3</v>
      </c>
      <c r="AP106" s="133">
        <v>3.5114612000000001E-3</v>
      </c>
      <c r="AQ106" s="133">
        <v>1.5377538000000001E-4</v>
      </c>
      <c r="AR106" s="145">
        <v>9.8700142000000002E-5</v>
      </c>
      <c r="AS106" s="134">
        <f t="shared" si="78"/>
        <v>2.1051925790064612E-7</v>
      </c>
      <c r="AT106" s="135">
        <f t="shared" si="79"/>
        <v>5.6869591075016068E-10</v>
      </c>
      <c r="AU106" s="135">
        <f t="shared" si="80"/>
        <v>1.3823549120999999E-2</v>
      </c>
      <c r="AV106" s="302">
        <v>1.5130032000000001E-7</v>
      </c>
      <c r="AW106" s="302">
        <v>4.5656124000000002E-10</v>
      </c>
      <c r="AX106" s="302">
        <v>1.2471374E-14</v>
      </c>
      <c r="AY106" s="302">
        <v>3.3983133000000001E-11</v>
      </c>
      <c r="AZ106" s="302">
        <v>7.2787120999999998E-13</v>
      </c>
      <c r="BA106" s="302">
        <v>1.4028538000000001E-10</v>
      </c>
      <c r="BB106" s="302">
        <v>5.7785953999999997E-8</v>
      </c>
      <c r="BC106" s="302">
        <v>2.0139816000000001E-11</v>
      </c>
      <c r="BD106" s="302">
        <v>6.6011945999999999E-11</v>
      </c>
      <c r="BE106" s="302">
        <v>2.7881346000000001E-14</v>
      </c>
      <c r="BF106" s="302">
        <v>8.3619833999999996E-16</v>
      </c>
      <c r="BG106" s="302">
        <v>1.7967649000000001E-13</v>
      </c>
      <c r="BH106" s="302">
        <v>2.1632715999999999E-15</v>
      </c>
      <c r="BI106" s="302">
        <v>3.4004015999999999E-15</v>
      </c>
      <c r="BJ106" s="302">
        <v>1.3878985999999999E-10</v>
      </c>
      <c r="BK106" s="302">
        <v>1.1191936000000001E-9</v>
      </c>
      <c r="BL106" s="302">
        <v>2.5756454999999999E-11</v>
      </c>
      <c r="BM106" s="302">
        <v>1.4341209999999999E-6</v>
      </c>
      <c r="BN106" s="303">
        <v>1.3822114999999999E-2</v>
      </c>
      <c r="BO106" s="302">
        <v>4.0564361E-15</v>
      </c>
      <c r="BP106" s="302">
        <v>2.4667516999999999E-17</v>
      </c>
      <c r="BQ106" s="302">
        <v>1.1036430000000001E-21</v>
      </c>
      <c r="BR106" s="74"/>
      <c r="BS106" s="144">
        <v>9.3455150999999999E-6</v>
      </c>
      <c r="BT106" s="144">
        <v>5.0190246999999997E-7</v>
      </c>
      <c r="BU106" s="144">
        <v>4.4943810000000002E-6</v>
      </c>
      <c r="BV106" s="144">
        <v>1.33868E-8</v>
      </c>
      <c r="BW106" s="144">
        <v>6.1652224999999997E-7</v>
      </c>
      <c r="BX106" s="144">
        <v>9.1865361999999999E-8</v>
      </c>
      <c r="BY106" s="144">
        <v>4.7017930999999995E-10</v>
      </c>
      <c r="BZ106" s="144">
        <v>1.4383253E-7</v>
      </c>
      <c r="CA106" s="144">
        <v>2.4571637E-8</v>
      </c>
      <c r="CB106" s="144">
        <v>2.0669167E-7</v>
      </c>
      <c r="CC106" s="144">
        <v>5.4537797999999997E-9</v>
      </c>
      <c r="CD106" s="144">
        <v>1.6819987E-8</v>
      </c>
      <c r="CE106" s="144">
        <v>8.1340565999999999E-10</v>
      </c>
      <c r="CF106" s="144">
        <v>2.2724345000000001E-7</v>
      </c>
      <c r="CG106" s="144">
        <v>2.9894989000000002E-6</v>
      </c>
      <c r="CH106" s="144">
        <v>1.2061096E-8</v>
      </c>
      <c r="CI106" s="144">
        <v>5.8233095000000005E-13</v>
      </c>
      <c r="CJ106" s="154" t="s">
        <v>1320</v>
      </c>
      <c r="CK106" s="155" t="s">
        <v>1321</v>
      </c>
      <c r="CL106" s="110" t="s">
        <v>1322</v>
      </c>
      <c r="CM106" s="110"/>
      <c r="CN106" s="161"/>
      <c r="CP106" s="74"/>
      <c r="CQ106" s="74"/>
      <c r="CR106" s="74"/>
      <c r="CS106" s="74"/>
      <c r="CT106" s="74"/>
      <c r="CU106" s="74"/>
      <c r="CV106" s="74"/>
      <c r="CW106" s="74"/>
      <c r="CX106" s="74"/>
      <c r="CY106" s="74"/>
      <c r="CZ106" s="74"/>
      <c r="DA106" s="74"/>
      <c r="DB106" s="74"/>
    </row>
    <row r="107" spans="1:106" ht="14.5" customHeight="1" thickBot="1">
      <c r="A107" s="74" t="s">
        <v>1323</v>
      </c>
      <c r="B107" s="129" t="s">
        <v>1133</v>
      </c>
      <c r="C107" s="130" t="str">
        <f t="shared" si="69"/>
        <v>A.030.10.118</v>
      </c>
      <c r="D107" s="131" t="s">
        <v>1245</v>
      </c>
      <c r="E107" s="129" t="s">
        <v>957</v>
      </c>
      <c r="F107" s="132" t="s">
        <v>1325</v>
      </c>
      <c r="G107" s="132">
        <f t="shared" si="70"/>
        <v>1.968413028615984E-2</v>
      </c>
      <c r="H107" s="348">
        <f t="shared" si="71"/>
        <v>1.968413028615984E-2</v>
      </c>
      <c r="I107" s="74"/>
      <c r="J107" s="132">
        <f t="shared" si="72"/>
        <v>1.9758902542080002E-3</v>
      </c>
      <c r="K107" s="132">
        <f t="shared" si="73"/>
        <v>9.7282400319518396E-3</v>
      </c>
      <c r="L107" s="300">
        <f t="shared" si="74"/>
        <v>0</v>
      </c>
      <c r="M107" s="132">
        <v>7.9799999999999992E-3</v>
      </c>
      <c r="N107" s="132">
        <v>9.6206399999999997E-3</v>
      </c>
      <c r="O107" s="132">
        <v>1.076E-4</v>
      </c>
      <c r="P107" s="304">
        <v>2.2215600000000001E-5</v>
      </c>
      <c r="Q107" s="132">
        <v>1.953672E-3</v>
      </c>
      <c r="R107" s="132">
        <v>0</v>
      </c>
      <c r="S107" s="304">
        <v>2.6542079999999999E-9</v>
      </c>
      <c r="T107" s="304">
        <v>3.1951839999999999E-11</v>
      </c>
      <c r="U107" s="132">
        <v>0</v>
      </c>
      <c r="V107" s="132">
        <v>0</v>
      </c>
      <c r="W107" s="132">
        <v>0</v>
      </c>
      <c r="X107" s="132">
        <v>0</v>
      </c>
      <c r="Y107" s="132">
        <v>0</v>
      </c>
      <c r="Z107" s="132">
        <v>0</v>
      </c>
      <c r="AA107" s="74"/>
      <c r="AB107" s="301">
        <f t="shared" si="75"/>
        <v>5.9999999999999991E-2</v>
      </c>
      <c r="AC107" s="338">
        <f t="shared" si="76"/>
        <v>5.9999999999999991E-2</v>
      </c>
      <c r="AD107" s="74"/>
      <c r="AE107" s="136">
        <v>2.6</v>
      </c>
      <c r="AF107" s="136">
        <v>0</v>
      </c>
      <c r="AG107" s="136">
        <v>0</v>
      </c>
      <c r="AH107" s="136">
        <v>0</v>
      </c>
      <c r="AI107" s="136">
        <v>0</v>
      </c>
      <c r="AJ107" s="136">
        <v>0</v>
      </c>
      <c r="AK107" s="136">
        <v>2.6</v>
      </c>
      <c r="AL107" s="74"/>
      <c r="AM107" s="133">
        <v>3.9437912000000004E-3</v>
      </c>
      <c r="AN107" s="340">
        <f t="shared" si="77"/>
        <v>3.9437912000000004E-3</v>
      </c>
      <c r="AP107" s="133">
        <v>3.843127E-3</v>
      </c>
      <c r="AQ107" s="133">
        <v>1.0066413000000001E-4</v>
      </c>
      <c r="AR107" s="133">
        <v>0</v>
      </c>
      <c r="AS107" s="134">
        <f t="shared" si="78"/>
        <v>2.304033E-7</v>
      </c>
      <c r="AT107" s="135">
        <f t="shared" si="79"/>
        <v>3.7227859000000001E-10</v>
      </c>
      <c r="AU107" s="135">
        <f t="shared" si="80"/>
        <v>0</v>
      </c>
      <c r="AV107" s="302">
        <v>5.568E-8</v>
      </c>
      <c r="AW107" s="302">
        <v>1.6799999999999999E-10</v>
      </c>
      <c r="AX107" s="302">
        <v>4.59E-15</v>
      </c>
      <c r="AY107" s="303">
        <v>0</v>
      </c>
      <c r="AZ107" s="303">
        <v>0</v>
      </c>
      <c r="BA107" s="302">
        <v>3.3000000000000001E-12</v>
      </c>
      <c r="BB107" s="302">
        <v>1.7471999999999999E-7</v>
      </c>
      <c r="BC107" s="302">
        <v>7.5400000000000002E-13</v>
      </c>
      <c r="BD107" s="302">
        <v>2.0352000000000001E-10</v>
      </c>
      <c r="BE107" s="303">
        <v>0</v>
      </c>
      <c r="BF107" s="303">
        <v>0</v>
      </c>
      <c r="BG107" s="303">
        <v>0</v>
      </c>
      <c r="BH107" s="303">
        <v>0</v>
      </c>
      <c r="BI107" s="303">
        <v>0</v>
      </c>
      <c r="BJ107" s="303">
        <v>0</v>
      </c>
      <c r="BK107" s="303">
        <v>0</v>
      </c>
      <c r="BL107" s="303">
        <v>0</v>
      </c>
      <c r="BM107" s="303">
        <v>0</v>
      </c>
      <c r="BN107" s="303">
        <v>0</v>
      </c>
      <c r="BO107" s="303">
        <v>0</v>
      </c>
      <c r="BP107" s="303">
        <v>0</v>
      </c>
      <c r="BQ107" s="303">
        <v>0</v>
      </c>
      <c r="BR107" s="74"/>
      <c r="BS107" s="144">
        <v>5.3333872999999997E-6</v>
      </c>
      <c r="BT107" s="144">
        <v>1.4031284000000001E-6</v>
      </c>
      <c r="BU107" s="144">
        <v>1.6729591999999999E-6</v>
      </c>
      <c r="BV107" s="144">
        <v>3.7427357999999997E-15</v>
      </c>
      <c r="BW107" s="144">
        <v>2.1464456000000001E-6</v>
      </c>
      <c r="BX107" s="136">
        <v>0</v>
      </c>
      <c r="BY107" s="136">
        <v>0</v>
      </c>
      <c r="BZ107" s="136">
        <v>0</v>
      </c>
      <c r="CA107" s="136">
        <v>0</v>
      </c>
      <c r="CB107" s="144">
        <v>1.7563049000000001E-12</v>
      </c>
      <c r="CC107" s="136">
        <v>0</v>
      </c>
      <c r="CD107" s="136">
        <v>0</v>
      </c>
      <c r="CE107" s="136">
        <v>0</v>
      </c>
      <c r="CF107" s="144">
        <v>1.1085232E-7</v>
      </c>
      <c r="CG107" s="136">
        <v>0</v>
      </c>
      <c r="CH107" s="136">
        <v>0</v>
      </c>
      <c r="CI107" s="136">
        <v>0</v>
      </c>
      <c r="CJ107" s="154" t="s">
        <v>1320</v>
      </c>
      <c r="CK107" s="155" t="s">
        <v>1321</v>
      </c>
      <c r="CL107" s="89" t="s">
        <v>1326</v>
      </c>
      <c r="CM107" s="110"/>
      <c r="CN107" s="161"/>
      <c r="CP107" s="74"/>
      <c r="CQ107" s="74"/>
      <c r="CR107" s="74"/>
      <c r="CS107" s="74"/>
      <c r="CT107" s="74"/>
      <c r="CU107" s="74"/>
      <c r="CV107" s="74"/>
      <c r="CW107" s="74"/>
      <c r="CX107" s="74"/>
      <c r="CY107" s="74"/>
      <c r="CZ107" s="74"/>
      <c r="DA107" s="74"/>
      <c r="DB107" s="74"/>
    </row>
    <row r="108" spans="1:106" ht="14.5" customHeight="1">
      <c r="A108" s="74" t="s">
        <v>1327</v>
      </c>
      <c r="B108" s="129" t="s">
        <v>1133</v>
      </c>
      <c r="C108" s="130" t="str">
        <f t="shared" si="69"/>
        <v>A.030.10.119</v>
      </c>
      <c r="D108" s="131" t="s">
        <v>1245</v>
      </c>
      <c r="E108" s="129" t="s">
        <v>957</v>
      </c>
      <c r="F108" s="132" t="s">
        <v>1329</v>
      </c>
      <c r="G108" s="132">
        <f t="shared" si="70"/>
        <v>2.0221869545452513E-2</v>
      </c>
      <c r="H108" s="348">
        <f t="shared" si="71"/>
        <v>2.0221869545452513E-2</v>
      </c>
      <c r="I108" s="74"/>
      <c r="J108" s="132">
        <f t="shared" si="72"/>
        <v>1.0386953012659E-4</v>
      </c>
      <c r="K108" s="132">
        <f t="shared" si="73"/>
        <v>1.0589040015325924E-2</v>
      </c>
      <c r="L108" s="300">
        <f t="shared" si="74"/>
        <v>1.5489600000000001E-3</v>
      </c>
      <c r="M108" s="132">
        <v>7.9799999999999992E-3</v>
      </c>
      <c r="N108" s="132">
        <v>9.6206399999999997E-3</v>
      </c>
      <c r="O108" s="132">
        <v>9.6840000000000001E-4</v>
      </c>
      <c r="P108" s="304">
        <v>1.2440735999999999E-5</v>
      </c>
      <c r="Q108" s="304">
        <v>9.1428000000000006E-5</v>
      </c>
      <c r="R108" s="132">
        <v>0</v>
      </c>
      <c r="S108" s="304">
        <v>7.9412659000000004E-10</v>
      </c>
      <c r="T108" s="304">
        <v>1.5325924E-11</v>
      </c>
      <c r="U108" s="132">
        <v>0</v>
      </c>
      <c r="V108" s="132">
        <v>0</v>
      </c>
      <c r="W108" s="132">
        <v>1.5489600000000001E-3</v>
      </c>
      <c r="X108" s="132">
        <v>0</v>
      </c>
      <c r="Y108" s="132">
        <v>0</v>
      </c>
      <c r="Z108" s="132">
        <v>0</v>
      </c>
      <c r="AA108" s="74"/>
      <c r="AB108" s="301">
        <f t="shared" si="75"/>
        <v>5.9999999999999991E-2</v>
      </c>
      <c r="AC108" s="338">
        <f t="shared" si="76"/>
        <v>5.9999999999999991E-2</v>
      </c>
      <c r="AD108" s="74"/>
      <c r="AE108" s="136">
        <v>2.58</v>
      </c>
      <c r="AF108" s="136">
        <v>0</v>
      </c>
      <c r="AG108" s="136">
        <v>0</v>
      </c>
      <c r="AH108" s="136">
        <v>0</v>
      </c>
      <c r="AI108" s="136">
        <v>0</v>
      </c>
      <c r="AJ108" s="136">
        <v>2.5499999999999998</v>
      </c>
      <c r="AK108" s="136">
        <v>0.03</v>
      </c>
      <c r="AL108" s="74"/>
      <c r="AM108" s="133">
        <v>3.9436771999999997E-3</v>
      </c>
      <c r="AN108" s="340">
        <f t="shared" si="77"/>
        <v>3.9436771999999997E-3</v>
      </c>
      <c r="AP108" s="133">
        <v>3.8431028E-3</v>
      </c>
      <c r="AQ108" s="133">
        <v>1.0057442000000001E-4</v>
      </c>
      <c r="AR108" s="133">
        <v>0</v>
      </c>
      <c r="AS108" s="134">
        <f t="shared" si="78"/>
        <v>2.3040184799999998E-7</v>
      </c>
      <c r="AT108" s="135">
        <f t="shared" si="79"/>
        <v>3.7194682999999998E-10</v>
      </c>
      <c r="AU108" s="135">
        <f t="shared" si="80"/>
        <v>0</v>
      </c>
      <c r="AV108" s="302">
        <v>5.568E-8</v>
      </c>
      <c r="AW108" s="302">
        <v>1.6799999999999999E-10</v>
      </c>
      <c r="AX108" s="302">
        <v>4.59E-15</v>
      </c>
      <c r="AY108" s="303">
        <v>0</v>
      </c>
      <c r="AZ108" s="303">
        <v>0</v>
      </c>
      <c r="BA108" s="302">
        <v>1.8479999999999998E-12</v>
      </c>
      <c r="BB108" s="302">
        <v>1.7471999999999999E-7</v>
      </c>
      <c r="BC108" s="302">
        <v>4.2223999999999998E-13</v>
      </c>
      <c r="BD108" s="302">
        <v>2.0352000000000001E-10</v>
      </c>
      <c r="BE108" s="303">
        <v>0</v>
      </c>
      <c r="BF108" s="303">
        <v>0</v>
      </c>
      <c r="BG108" s="303">
        <v>0</v>
      </c>
      <c r="BH108" s="303">
        <v>0</v>
      </c>
      <c r="BI108" s="303">
        <v>0</v>
      </c>
      <c r="BJ108" s="303">
        <v>0</v>
      </c>
      <c r="BK108" s="303">
        <v>0</v>
      </c>
      <c r="BL108" s="303">
        <v>0</v>
      </c>
      <c r="BM108" s="303">
        <v>0</v>
      </c>
      <c r="BN108" s="303">
        <v>0</v>
      </c>
      <c r="BO108" s="303">
        <v>0</v>
      </c>
      <c r="BP108" s="303">
        <v>0</v>
      </c>
      <c r="BQ108" s="303">
        <v>0</v>
      </c>
      <c r="BR108" s="74"/>
      <c r="BS108" s="144">
        <v>4.4165997000000004E-6</v>
      </c>
      <c r="BT108" s="144">
        <v>1.4031284000000001E-6</v>
      </c>
      <c r="BU108" s="144">
        <v>1.6729591999999999E-6</v>
      </c>
      <c r="BV108" s="144">
        <v>1.7952294999999999E-15</v>
      </c>
      <c r="BW108" s="144">
        <v>1.2383585000000001E-6</v>
      </c>
      <c r="BX108" s="136">
        <v>0</v>
      </c>
      <c r="BY108" s="136">
        <v>0</v>
      </c>
      <c r="BZ108" s="136">
        <v>0</v>
      </c>
      <c r="CA108" s="136">
        <v>0</v>
      </c>
      <c r="CB108" s="144">
        <v>5.2547818999999998E-13</v>
      </c>
      <c r="CC108" s="136">
        <v>0</v>
      </c>
      <c r="CD108" s="136">
        <v>0</v>
      </c>
      <c r="CE108" s="136">
        <v>0</v>
      </c>
      <c r="CF108" s="144">
        <v>1.0215316E-7</v>
      </c>
      <c r="CG108" s="136">
        <v>0</v>
      </c>
      <c r="CH108" s="136">
        <v>0</v>
      </c>
      <c r="CI108" s="136">
        <v>0</v>
      </c>
      <c r="CJ108" s="153" t="s">
        <v>1330</v>
      </c>
      <c r="CK108" s="155" t="s">
        <v>1321</v>
      </c>
      <c r="CL108" s="89" t="s">
        <v>1331</v>
      </c>
      <c r="CM108" s="110"/>
      <c r="CN108" s="161"/>
      <c r="CP108" s="74"/>
      <c r="CQ108" s="74"/>
      <c r="CR108" s="74"/>
      <c r="CS108" s="74"/>
      <c r="CT108" s="74"/>
      <c r="CU108" s="74"/>
      <c r="CV108" s="74"/>
      <c r="CW108" s="74"/>
      <c r="CX108" s="74"/>
      <c r="CY108" s="74"/>
      <c r="CZ108" s="74"/>
      <c r="DA108" s="74"/>
      <c r="DB108" s="74"/>
    </row>
    <row r="109" spans="1:106" ht="14.5" customHeight="1">
      <c r="A109" s="74" t="s">
        <v>1332</v>
      </c>
      <c r="B109" s="129" t="s">
        <v>1133</v>
      </c>
      <c r="C109" s="130" t="str">
        <f t="shared" si="69"/>
        <v>A.030.10.120</v>
      </c>
      <c r="D109" s="131" t="s">
        <v>1245</v>
      </c>
      <c r="E109" s="129" t="s">
        <v>957</v>
      </c>
      <c r="F109" s="132" t="s">
        <v>1334</v>
      </c>
      <c r="G109" s="132">
        <f t="shared" si="70"/>
        <v>1.4704487384000002</v>
      </c>
      <c r="H109" s="348">
        <f t="shared" si="71"/>
        <v>1.4704487384000002</v>
      </c>
      <c r="I109" s="74"/>
      <c r="J109" s="132">
        <f t="shared" si="72"/>
        <v>7.1887697299999997E-2</v>
      </c>
      <c r="K109" s="132">
        <f t="shared" si="73"/>
        <v>0.52658057400000002</v>
      </c>
      <c r="L109" s="300">
        <f t="shared" si="74"/>
        <v>0.57794616710000002</v>
      </c>
      <c r="M109" s="132">
        <v>0.29403430000000003</v>
      </c>
      <c r="N109" s="132">
        <v>8.5182750000000002E-2</v>
      </c>
      <c r="O109" s="132">
        <v>3.0782224E-2</v>
      </c>
      <c r="P109" s="132">
        <v>8.7073075000000007E-3</v>
      </c>
      <c r="Q109" s="132">
        <v>2.2413253000000001E-2</v>
      </c>
      <c r="R109" s="132">
        <v>3.4639841999999997E-2</v>
      </c>
      <c r="S109" s="132">
        <v>6.1272948000000004E-3</v>
      </c>
      <c r="T109" s="132">
        <v>0.41061560000000003</v>
      </c>
      <c r="U109" s="132">
        <v>2.6649848E-2</v>
      </c>
      <c r="V109" s="132">
        <v>0.50365852</v>
      </c>
      <c r="W109" s="132">
        <v>2.9591257999999999E-2</v>
      </c>
      <c r="X109" s="132">
        <v>1.2240134999999999E-2</v>
      </c>
      <c r="Y109" s="132">
        <v>5.8064060999999997E-3</v>
      </c>
      <c r="Z109" s="132">
        <v>0</v>
      </c>
      <c r="AA109" s="74"/>
      <c r="AB109" s="301">
        <f t="shared" si="75"/>
        <v>2.2107842105263158</v>
      </c>
      <c r="AC109" s="338">
        <f t="shared" si="76"/>
        <v>2.2107842105263158</v>
      </c>
      <c r="AD109" s="74"/>
      <c r="AE109" s="136">
        <v>62.488394</v>
      </c>
      <c r="AF109" s="136">
        <v>56.736500999999997</v>
      </c>
      <c r="AG109" s="136">
        <v>4.0118299999999998</v>
      </c>
      <c r="AH109" s="136">
        <v>0</v>
      </c>
      <c r="AI109" s="136">
        <v>0.45961415999999999</v>
      </c>
      <c r="AJ109" s="136">
        <v>0.39372984</v>
      </c>
      <c r="AK109" s="136">
        <v>0.88671904000000001</v>
      </c>
      <c r="AL109" s="74"/>
      <c r="AM109" s="133">
        <v>7.8774184999999997E-2</v>
      </c>
      <c r="AN109" s="340">
        <f t="shared" si="77"/>
        <v>7.8774184999999997E-2</v>
      </c>
      <c r="AP109" s="133">
        <v>7.2664240000000005E-2</v>
      </c>
      <c r="AQ109" s="133">
        <v>2.2958841999999998E-3</v>
      </c>
      <c r="AR109" s="133">
        <v>3.8140604999999999E-3</v>
      </c>
      <c r="AS109" s="134">
        <f t="shared" si="78"/>
        <v>4.3563692848999991E-6</v>
      </c>
      <c r="AT109" s="135">
        <f t="shared" si="79"/>
        <v>8.4906959860899989E-9</v>
      </c>
      <c r="AU109" s="135">
        <f t="shared" si="80"/>
        <v>0.53418214683999998</v>
      </c>
      <c r="AV109" s="302">
        <v>2.0516077E-6</v>
      </c>
      <c r="AW109" s="302">
        <v>6.1901957999999999E-9</v>
      </c>
      <c r="AX109" s="302">
        <v>1.6912498999999999E-13</v>
      </c>
      <c r="AY109" s="303">
        <v>0</v>
      </c>
      <c r="AZ109" s="303">
        <v>0</v>
      </c>
      <c r="BA109" s="302">
        <v>1.2962949E-9</v>
      </c>
      <c r="BB109" s="302">
        <v>1.8985695E-6</v>
      </c>
      <c r="BC109" s="302">
        <v>2.9561846000000002E-10</v>
      </c>
      <c r="BD109" s="302">
        <v>1.802E-9</v>
      </c>
      <c r="BE109" s="303">
        <v>0</v>
      </c>
      <c r="BF109" s="303">
        <v>0</v>
      </c>
      <c r="BG109" s="302">
        <v>3.2037921E-12</v>
      </c>
      <c r="BH109" s="302">
        <v>1.6800046999999999E-10</v>
      </c>
      <c r="BI109" s="302">
        <v>3.1508339E-11</v>
      </c>
      <c r="BJ109" s="302">
        <v>3.9849318999999999E-7</v>
      </c>
      <c r="BK109" s="302">
        <v>6.4026000000000002E-9</v>
      </c>
      <c r="BL109" s="303">
        <v>0</v>
      </c>
      <c r="BM109" s="303">
        <v>5.3788684000000001E-4</v>
      </c>
      <c r="BN109" s="303">
        <v>0.53364425999999998</v>
      </c>
      <c r="BO109" s="303">
        <v>0</v>
      </c>
      <c r="BP109" s="303">
        <v>0</v>
      </c>
      <c r="BQ109" s="303">
        <v>0</v>
      </c>
      <c r="BR109" s="74"/>
      <c r="BS109" s="136">
        <v>2.9954709000000002E-4</v>
      </c>
      <c r="BT109" s="144">
        <v>1.2423532E-5</v>
      </c>
      <c r="BU109" s="144">
        <v>6.164253E-5</v>
      </c>
      <c r="BV109" s="144">
        <v>4.8098191999999998E-5</v>
      </c>
      <c r="BW109" s="144">
        <v>3.0295348999999998E-5</v>
      </c>
      <c r="BX109" s="136">
        <v>0</v>
      </c>
      <c r="BY109" s="136">
        <v>0</v>
      </c>
      <c r="BZ109" s="136">
        <v>0</v>
      </c>
      <c r="CA109" s="144">
        <v>4.6484228999999997E-5</v>
      </c>
      <c r="CB109" s="144">
        <v>4.0544665999999999E-6</v>
      </c>
      <c r="CC109" s="136">
        <v>0</v>
      </c>
      <c r="CD109" s="136">
        <v>0</v>
      </c>
      <c r="CE109" s="136">
        <v>0</v>
      </c>
      <c r="CF109" s="144">
        <v>1.005339E-5</v>
      </c>
      <c r="CG109" s="144">
        <v>7.3642318000000001E-5</v>
      </c>
      <c r="CH109" s="144">
        <v>1.2853086000000001E-5</v>
      </c>
      <c r="CI109" s="136">
        <v>0</v>
      </c>
      <c r="CJ109" s="153" t="s">
        <v>1335</v>
      </c>
      <c r="CK109" s="155" t="s">
        <v>1336</v>
      </c>
      <c r="CL109" s="89" t="s">
        <v>1337</v>
      </c>
      <c r="CM109" s="110"/>
      <c r="CN109" s="161"/>
      <c r="CP109" s="74"/>
      <c r="CQ109" s="74"/>
      <c r="CR109" s="74"/>
      <c r="CS109" s="74"/>
      <c r="CT109" s="74"/>
      <c r="CU109" s="74"/>
      <c r="CV109" s="74"/>
      <c r="CW109" s="74"/>
      <c r="CX109" s="74"/>
      <c r="CY109" s="74"/>
      <c r="CZ109" s="74"/>
      <c r="DA109" s="74"/>
      <c r="DB109" s="74"/>
    </row>
    <row r="110" spans="1:106" ht="14.5" customHeight="1">
      <c r="A110" s="74" t="s">
        <v>1338</v>
      </c>
      <c r="B110" s="129" t="s">
        <v>1133</v>
      </c>
      <c r="C110" s="130" t="str">
        <f t="shared" si="69"/>
        <v>A.030.10.121</v>
      </c>
      <c r="D110" s="131" t="s">
        <v>1245</v>
      </c>
      <c r="E110" s="129" t="s">
        <v>957</v>
      </c>
      <c r="F110" s="132" t="s">
        <v>1340</v>
      </c>
      <c r="G110" s="132">
        <f t="shared" si="70"/>
        <v>0.13668168841138878</v>
      </c>
      <c r="H110" s="348">
        <f t="shared" si="71"/>
        <v>0.13668168841138878</v>
      </c>
      <c r="I110" s="74"/>
      <c r="J110" s="132">
        <f t="shared" si="72"/>
        <v>7.9644036100000003E-3</v>
      </c>
      <c r="K110" s="132">
        <f t="shared" si="73"/>
        <v>1.3066277080000001E-2</v>
      </c>
      <c r="L110" s="300">
        <f t="shared" si="74"/>
        <v>1.7550764721388782E-2</v>
      </c>
      <c r="M110" s="132">
        <v>9.8100243000000004E-2</v>
      </c>
      <c r="N110" s="132">
        <v>7.2183183000000001E-3</v>
      </c>
      <c r="O110" s="132">
        <v>5.5713064E-3</v>
      </c>
      <c r="P110" s="132">
        <v>4.6518888000000001E-3</v>
      </c>
      <c r="Q110" s="132">
        <v>1.0643988000000001E-3</v>
      </c>
      <c r="R110" s="132">
        <v>1.1836931E-4</v>
      </c>
      <c r="S110" s="132">
        <v>2.1297466999999999E-3</v>
      </c>
      <c r="T110" s="132">
        <v>2.7665238000000001E-4</v>
      </c>
      <c r="U110" s="132">
        <v>5.4757207000000001E-4</v>
      </c>
      <c r="V110" s="132">
        <v>3.4905505E-3</v>
      </c>
      <c r="W110" s="132">
        <v>1.3496515000000001E-2</v>
      </c>
      <c r="X110" s="304">
        <v>1.6126948000000001E-5</v>
      </c>
      <c r="Y110" s="304">
        <v>2.0338878E-10</v>
      </c>
      <c r="Z110" s="132">
        <v>0</v>
      </c>
      <c r="AA110" s="74"/>
      <c r="AB110" s="301">
        <f t="shared" si="75"/>
        <v>0.73759581203007518</v>
      </c>
      <c r="AC110" s="338">
        <f t="shared" si="76"/>
        <v>0.73759581203007518</v>
      </c>
      <c r="AD110" s="74"/>
      <c r="AE110" s="136">
        <v>15.367347000000001</v>
      </c>
      <c r="AF110" s="136">
        <v>12.309453</v>
      </c>
      <c r="AG110" s="136">
        <v>1.8295629</v>
      </c>
      <c r="AH110" s="136">
        <v>0</v>
      </c>
      <c r="AI110" s="136">
        <v>0.15150148999999999</v>
      </c>
      <c r="AJ110" s="136">
        <v>0.66447283999999995</v>
      </c>
      <c r="AK110" s="136">
        <v>0.41235734000000002</v>
      </c>
      <c r="AL110" s="74"/>
      <c r="AM110" s="133">
        <v>1.5915899000000001E-2</v>
      </c>
      <c r="AN110" s="340">
        <f t="shared" si="77"/>
        <v>1.5915899000000001E-2</v>
      </c>
      <c r="AP110" s="133">
        <v>1.4804321E-2</v>
      </c>
      <c r="AQ110" s="133">
        <v>6.5527152E-4</v>
      </c>
      <c r="AR110" s="133">
        <v>4.5630667E-4</v>
      </c>
      <c r="AS110" s="134">
        <f t="shared" si="78"/>
        <v>8.8754922212754507E-7</v>
      </c>
      <c r="AT110" s="135">
        <f t="shared" si="79"/>
        <v>2.4233413888835533E-9</v>
      </c>
      <c r="AU110" s="135">
        <f t="shared" si="80"/>
        <v>6.3908497435000003E-2</v>
      </c>
      <c r="AV110" s="302">
        <v>6.9067383999999998E-7</v>
      </c>
      <c r="AW110" s="302">
        <v>2.0841497E-9</v>
      </c>
      <c r="AX110" s="302">
        <v>5.6932032000000003E-14</v>
      </c>
      <c r="AY110" s="302">
        <v>1.4236494E-10</v>
      </c>
      <c r="AZ110" s="302">
        <v>3.3071842000000001E-12</v>
      </c>
      <c r="BA110" s="302">
        <v>6.9170908999999996E-10</v>
      </c>
      <c r="BB110" s="302">
        <v>1.9373218E-7</v>
      </c>
      <c r="BC110" s="302">
        <v>9.9004147000000003E-11</v>
      </c>
      <c r="BD110" s="302">
        <v>2.1143989999999999E-10</v>
      </c>
      <c r="BE110" s="302">
        <v>1.3430318E-12</v>
      </c>
      <c r="BF110" s="302">
        <v>9.4661137999999996E-16</v>
      </c>
      <c r="BG110" s="302">
        <v>1.2630088E-12</v>
      </c>
      <c r="BH110" s="302">
        <v>5.7358172999999999E-15</v>
      </c>
      <c r="BI110" s="302">
        <v>7.6238419999999993E-15</v>
      </c>
      <c r="BJ110" s="302">
        <v>6.1967686999999999E-10</v>
      </c>
      <c r="BK110" s="302">
        <v>1.6861401E-9</v>
      </c>
      <c r="BL110" s="302">
        <v>2.6070338999999999E-11</v>
      </c>
      <c r="BM110" s="302">
        <v>1.3378435E-5</v>
      </c>
      <c r="BN110" s="303">
        <v>6.3895119E-2</v>
      </c>
      <c r="BO110" s="302">
        <v>3.9433449999999998E-15</v>
      </c>
      <c r="BP110" s="302">
        <v>2.3979801E-17</v>
      </c>
      <c r="BQ110" s="302">
        <v>1.0728739999999999E-21</v>
      </c>
      <c r="BR110" s="74"/>
      <c r="BS110" s="144">
        <v>4.5320803999999999E-5</v>
      </c>
      <c r="BT110" s="144">
        <v>1.6838625E-6</v>
      </c>
      <c r="BU110" s="144">
        <v>2.0566127999999999E-5</v>
      </c>
      <c r="BV110" s="144">
        <v>3.2532879000000002E-8</v>
      </c>
      <c r="BW110" s="144">
        <v>2.0152430999999998E-6</v>
      </c>
      <c r="BX110" s="144">
        <v>4.4408678000000002E-7</v>
      </c>
      <c r="BY110" s="144">
        <v>4.8526900999999995E-10</v>
      </c>
      <c r="BZ110" s="144">
        <v>6.8020157000000005E-7</v>
      </c>
      <c r="CA110" s="144">
        <v>1.5884326999999999E-7</v>
      </c>
      <c r="CB110" s="144">
        <v>1.4092658E-6</v>
      </c>
      <c r="CC110" s="144">
        <v>2.4841377000000002E-8</v>
      </c>
      <c r="CD110" s="144">
        <v>1.7139553E-8</v>
      </c>
      <c r="CE110" s="144">
        <v>1.6455325000000001E-7</v>
      </c>
      <c r="CF110" s="144">
        <v>1.0378346E-6</v>
      </c>
      <c r="CG110" s="144">
        <v>1.6839858999999999E-5</v>
      </c>
      <c r="CH110" s="144">
        <v>2.4592588000000002E-7</v>
      </c>
      <c r="CI110" s="144">
        <v>5.6609590000000004E-13</v>
      </c>
      <c r="CJ110" s="153" t="s">
        <v>1341</v>
      </c>
      <c r="CK110" s="155" t="s">
        <v>1279</v>
      </c>
      <c r="CL110" s="89" t="s">
        <v>1322</v>
      </c>
      <c r="CM110" s="110"/>
      <c r="CN110" s="161"/>
      <c r="CP110" s="74"/>
      <c r="CQ110" s="74"/>
      <c r="CR110" s="74"/>
      <c r="CS110" s="74"/>
      <c r="CT110" s="74"/>
      <c r="CU110" s="74"/>
      <c r="CV110" s="74"/>
      <c r="CW110" s="74"/>
      <c r="CX110" s="74"/>
      <c r="CY110" s="74"/>
      <c r="CZ110" s="74"/>
      <c r="DA110" s="74"/>
      <c r="DB110" s="74"/>
    </row>
    <row r="111" spans="1:106" ht="14.5" customHeight="1">
      <c r="A111" s="74" t="s">
        <v>1342</v>
      </c>
      <c r="B111" s="129" t="s">
        <v>1133</v>
      </c>
      <c r="C111" s="130" t="str">
        <f t="shared" si="69"/>
        <v>A.030.10.122</v>
      </c>
      <c r="D111" s="131" t="s">
        <v>1245</v>
      </c>
      <c r="E111" s="129" t="s">
        <v>957</v>
      </c>
      <c r="F111" s="132" t="s">
        <v>1344</v>
      </c>
      <c r="G111" s="132">
        <f t="shared" si="70"/>
        <v>0.14086506817294348</v>
      </c>
      <c r="H111" s="348">
        <f t="shared" si="71"/>
        <v>0.14086506817294348</v>
      </c>
      <c r="I111" s="74"/>
      <c r="J111" s="132">
        <f t="shared" si="72"/>
        <v>2.1403128064307199E-2</v>
      </c>
      <c r="K111" s="132">
        <f t="shared" si="73"/>
        <v>3.3011940108636263E-2</v>
      </c>
      <c r="L111" s="300">
        <f t="shared" si="74"/>
        <v>0</v>
      </c>
      <c r="M111" s="132">
        <v>8.6449999999999999E-2</v>
      </c>
      <c r="N111" s="132">
        <v>2.365074E-2</v>
      </c>
      <c r="O111" s="132">
        <v>9.3612000000000001E-3</v>
      </c>
      <c r="P111" s="304">
        <v>7.5533039999999999E-5</v>
      </c>
      <c r="Q111" s="132">
        <v>2.1327585999999999E-2</v>
      </c>
      <c r="R111" s="132">
        <v>0</v>
      </c>
      <c r="S111" s="304">
        <v>9.0243072000000006E-9</v>
      </c>
      <c r="T111" s="304">
        <v>1.0863626E-10</v>
      </c>
      <c r="U111" s="132">
        <v>0</v>
      </c>
      <c r="V111" s="132">
        <v>0</v>
      </c>
      <c r="W111" s="132">
        <v>0</v>
      </c>
      <c r="X111" s="132">
        <v>0</v>
      </c>
      <c r="Y111" s="132">
        <v>0</v>
      </c>
      <c r="Z111" s="132">
        <v>0</v>
      </c>
      <c r="AA111" s="74"/>
      <c r="AB111" s="301">
        <f t="shared" si="75"/>
        <v>0.64999999999999991</v>
      </c>
      <c r="AC111" s="338">
        <f t="shared" si="76"/>
        <v>0.64999999999999991</v>
      </c>
      <c r="AD111" s="74"/>
      <c r="AE111" s="136">
        <v>0</v>
      </c>
      <c r="AF111" s="136">
        <v>0</v>
      </c>
      <c r="AG111" s="136">
        <v>0</v>
      </c>
      <c r="AH111" s="136">
        <v>0</v>
      </c>
      <c r="AI111" s="136">
        <v>0</v>
      </c>
      <c r="AJ111" s="136">
        <v>0</v>
      </c>
      <c r="AK111" s="136">
        <v>0</v>
      </c>
      <c r="AL111" s="74"/>
      <c r="AM111" s="133">
        <v>1.7854077999999999E-2</v>
      </c>
      <c r="AN111" s="340">
        <f t="shared" si="77"/>
        <v>1.7854077999999999E-2</v>
      </c>
      <c r="AP111" s="133">
        <v>1.7225957E-2</v>
      </c>
      <c r="AQ111" s="133">
        <v>6.2812117000000001E-4</v>
      </c>
      <c r="AR111" s="133">
        <v>0</v>
      </c>
      <c r="AS111" s="134">
        <f t="shared" si="78"/>
        <v>1.03273122E-6</v>
      </c>
      <c r="AT111" s="135">
        <f t="shared" si="79"/>
        <v>2.3229333249999998E-9</v>
      </c>
      <c r="AU111" s="135">
        <f t="shared" si="80"/>
        <v>0</v>
      </c>
      <c r="AV111" s="302">
        <v>6.032E-7</v>
      </c>
      <c r="AW111" s="302">
        <v>1.8199999999999999E-9</v>
      </c>
      <c r="AX111" s="302">
        <v>4.9724999999999998E-14</v>
      </c>
      <c r="AY111" s="303">
        <v>0</v>
      </c>
      <c r="AZ111" s="303">
        <v>0</v>
      </c>
      <c r="BA111" s="302">
        <v>1.1219999999999999E-11</v>
      </c>
      <c r="BB111" s="302">
        <v>4.2952E-7</v>
      </c>
      <c r="BC111" s="302">
        <v>2.5636000000000001E-12</v>
      </c>
      <c r="BD111" s="302">
        <v>5.0031999999999998E-10</v>
      </c>
      <c r="BE111" s="303">
        <v>0</v>
      </c>
      <c r="BF111" s="303">
        <v>0</v>
      </c>
      <c r="BG111" s="303">
        <v>0</v>
      </c>
      <c r="BH111" s="303">
        <v>0</v>
      </c>
      <c r="BI111" s="303">
        <v>0</v>
      </c>
      <c r="BJ111" s="303">
        <v>0</v>
      </c>
      <c r="BK111" s="303">
        <v>0</v>
      </c>
      <c r="BL111" s="303">
        <v>0</v>
      </c>
      <c r="BM111" s="303">
        <v>0</v>
      </c>
      <c r="BN111" s="303">
        <v>0</v>
      </c>
      <c r="BO111" s="303">
        <v>0</v>
      </c>
      <c r="BP111" s="303">
        <v>0</v>
      </c>
      <c r="BQ111" s="303">
        <v>0</v>
      </c>
      <c r="BR111" s="74"/>
      <c r="BS111" s="144">
        <v>3.5520064E-5</v>
      </c>
      <c r="BT111" s="144">
        <v>3.4493573000000001E-6</v>
      </c>
      <c r="BU111" s="144">
        <v>1.8123724999999999E-5</v>
      </c>
      <c r="BV111" s="144">
        <v>1.2725302E-14</v>
      </c>
      <c r="BW111" s="144">
        <v>1.3655846999999999E-5</v>
      </c>
      <c r="BX111" s="136">
        <v>0</v>
      </c>
      <c r="BY111" s="136">
        <v>0</v>
      </c>
      <c r="BZ111" s="136">
        <v>0</v>
      </c>
      <c r="CA111" s="136">
        <v>0</v>
      </c>
      <c r="CB111" s="144">
        <v>5.9714366000000003E-12</v>
      </c>
      <c r="CC111" s="136">
        <v>0</v>
      </c>
      <c r="CD111" s="136">
        <v>0</v>
      </c>
      <c r="CE111" s="136">
        <v>0</v>
      </c>
      <c r="CF111" s="144">
        <v>2.9112948000000001E-7</v>
      </c>
      <c r="CG111" s="136">
        <v>0</v>
      </c>
      <c r="CH111" s="136">
        <v>0</v>
      </c>
      <c r="CI111" s="136">
        <v>0</v>
      </c>
      <c r="CJ111" s="153" t="s">
        <v>1341</v>
      </c>
      <c r="CK111" s="155" t="s">
        <v>1279</v>
      </c>
      <c r="CL111" s="89" t="s">
        <v>1345</v>
      </c>
      <c r="CM111" s="110"/>
      <c r="CN111" s="161"/>
      <c r="CP111" s="74"/>
      <c r="CQ111" s="74"/>
      <c r="CR111" s="74"/>
      <c r="CS111" s="74"/>
      <c r="CT111" s="74"/>
      <c r="CU111" s="74"/>
      <c r="CV111" s="74"/>
      <c r="CW111" s="74"/>
      <c r="CX111" s="74"/>
      <c r="CY111" s="74"/>
      <c r="CZ111" s="74"/>
      <c r="DA111" s="74"/>
      <c r="DB111" s="74"/>
    </row>
    <row r="112" spans="1:106" ht="14.5" customHeight="1">
      <c r="A112" s="74" t="s">
        <v>1346</v>
      </c>
      <c r="B112" s="129" t="s">
        <v>1133</v>
      </c>
      <c r="C112" s="130" t="str">
        <f t="shared" si="69"/>
        <v>A.030.10.123</v>
      </c>
      <c r="D112" s="131" t="s">
        <v>1245</v>
      </c>
      <c r="E112" s="129" t="s">
        <v>957</v>
      </c>
      <c r="F112" s="132" t="s">
        <v>1348</v>
      </c>
      <c r="G112" s="132">
        <f t="shared" si="70"/>
        <v>0.15952014236360779</v>
      </c>
      <c r="H112" s="348">
        <f t="shared" si="71"/>
        <v>0.15952014236360779</v>
      </c>
      <c r="I112" s="74"/>
      <c r="J112" s="132">
        <f t="shared" si="72"/>
        <v>1.6360492144665999E-2</v>
      </c>
      <c r="K112" s="132">
        <f t="shared" si="73"/>
        <v>2.8779650218941782E-2</v>
      </c>
      <c r="L112" s="300">
        <f t="shared" si="74"/>
        <v>0</v>
      </c>
      <c r="M112" s="132">
        <v>0.11438</v>
      </c>
      <c r="N112" s="132">
        <v>2.705805E-2</v>
      </c>
      <c r="O112" s="132">
        <v>1.7216E-3</v>
      </c>
      <c r="P112" s="132">
        <v>1.7772480000000001E-4</v>
      </c>
      <c r="Q112" s="132">
        <v>1.6182756E-2</v>
      </c>
      <c r="R112" s="132">
        <v>0</v>
      </c>
      <c r="S112" s="304">
        <v>1.1344665999999999E-8</v>
      </c>
      <c r="T112" s="304">
        <v>2.1894177999999999E-10</v>
      </c>
      <c r="U112" s="132">
        <v>0</v>
      </c>
      <c r="V112" s="132">
        <v>0</v>
      </c>
      <c r="W112" s="132">
        <v>0</v>
      </c>
      <c r="X112" s="132">
        <v>0</v>
      </c>
      <c r="Y112" s="132">
        <v>0</v>
      </c>
      <c r="Z112" s="132">
        <v>0</v>
      </c>
      <c r="AA112" s="74"/>
      <c r="AB112" s="301">
        <f t="shared" si="75"/>
        <v>0.85999999999999988</v>
      </c>
      <c r="AC112" s="338">
        <f t="shared" si="76"/>
        <v>0.85999999999999988</v>
      </c>
      <c r="AD112" s="74"/>
      <c r="AE112" s="136">
        <v>0</v>
      </c>
      <c r="AF112" s="136">
        <v>0</v>
      </c>
      <c r="AG112" s="136">
        <v>0</v>
      </c>
      <c r="AH112" s="136">
        <v>0</v>
      </c>
      <c r="AI112" s="136">
        <v>0</v>
      </c>
      <c r="AJ112" s="136">
        <v>0</v>
      </c>
      <c r="AK112" s="136">
        <v>0</v>
      </c>
      <c r="AL112" s="74"/>
      <c r="AM112" s="133">
        <v>2.2316516000000002E-2</v>
      </c>
      <c r="AN112" s="340">
        <f t="shared" si="77"/>
        <v>2.2316516000000002E-2</v>
      </c>
      <c r="AP112" s="133">
        <v>2.1508967E-2</v>
      </c>
      <c r="AQ112" s="133">
        <v>8.0754899999999996E-4</v>
      </c>
      <c r="AR112" s="133">
        <v>0</v>
      </c>
      <c r="AS112" s="134">
        <f t="shared" si="78"/>
        <v>1.2895064E-6</v>
      </c>
      <c r="AT112" s="135">
        <f t="shared" si="79"/>
        <v>2.9864977900000003E-9</v>
      </c>
      <c r="AU112" s="135">
        <f t="shared" si="80"/>
        <v>0</v>
      </c>
      <c r="AV112" s="302">
        <v>7.9808000000000001E-7</v>
      </c>
      <c r="AW112" s="302">
        <v>2.408E-9</v>
      </c>
      <c r="AX112" s="302">
        <v>6.5790000000000003E-14</v>
      </c>
      <c r="AY112" s="303">
        <v>0</v>
      </c>
      <c r="AZ112" s="303">
        <v>0</v>
      </c>
      <c r="BA112" s="302">
        <v>2.6400000000000001E-11</v>
      </c>
      <c r="BB112" s="302">
        <v>4.9139999999999997E-7</v>
      </c>
      <c r="BC112" s="302">
        <v>6.0320000000000001E-12</v>
      </c>
      <c r="BD112" s="302">
        <v>5.7240000000000001E-10</v>
      </c>
      <c r="BE112" s="303">
        <v>0</v>
      </c>
      <c r="BF112" s="303">
        <v>0</v>
      </c>
      <c r="BG112" s="303">
        <v>0</v>
      </c>
      <c r="BH112" s="303">
        <v>0</v>
      </c>
      <c r="BI112" s="303">
        <v>0</v>
      </c>
      <c r="BJ112" s="303">
        <v>0</v>
      </c>
      <c r="BK112" s="303">
        <v>0</v>
      </c>
      <c r="BL112" s="303">
        <v>0</v>
      </c>
      <c r="BM112" s="303">
        <v>0</v>
      </c>
      <c r="BN112" s="303">
        <v>0</v>
      </c>
      <c r="BO112" s="303">
        <v>0</v>
      </c>
      <c r="BP112" s="303">
        <v>0</v>
      </c>
      <c r="BQ112" s="303">
        <v>0</v>
      </c>
      <c r="BR112" s="74"/>
      <c r="BS112" s="144">
        <v>4.6202370999999997E-5</v>
      </c>
      <c r="BT112" s="144">
        <v>3.9462985999999998E-6</v>
      </c>
      <c r="BU112" s="144">
        <v>2.3979082E-5</v>
      </c>
      <c r="BV112" s="144">
        <v>2.5646136000000001E-14</v>
      </c>
      <c r="BW112" s="144">
        <v>1.7862650000000001E-5</v>
      </c>
      <c r="BX112" s="136">
        <v>0</v>
      </c>
      <c r="BY112" s="136">
        <v>0</v>
      </c>
      <c r="BZ112" s="136">
        <v>0</v>
      </c>
      <c r="CA112" s="136">
        <v>0</v>
      </c>
      <c r="CB112" s="144">
        <v>7.5068312999999998E-12</v>
      </c>
      <c r="CC112" s="136">
        <v>0</v>
      </c>
      <c r="CD112" s="136">
        <v>0</v>
      </c>
      <c r="CE112" s="136">
        <v>0</v>
      </c>
      <c r="CF112" s="144">
        <v>4.1433329E-7</v>
      </c>
      <c r="CG112" s="136">
        <v>0</v>
      </c>
      <c r="CH112" s="136">
        <v>0</v>
      </c>
      <c r="CI112" s="136">
        <v>0</v>
      </c>
      <c r="CJ112" s="153" t="s">
        <v>1341</v>
      </c>
      <c r="CK112" s="155" t="s">
        <v>1279</v>
      </c>
      <c r="CL112" s="89" t="s">
        <v>1349</v>
      </c>
      <c r="CM112" s="110"/>
      <c r="CN112" s="161"/>
      <c r="CP112" s="74"/>
      <c r="CQ112" s="74"/>
      <c r="CR112" s="74"/>
      <c r="CS112" s="74"/>
      <c r="CT112" s="74"/>
      <c r="CU112" s="74"/>
      <c r="CV112" s="74"/>
      <c r="CW112" s="74"/>
      <c r="CX112" s="74"/>
      <c r="CY112" s="74"/>
      <c r="CZ112" s="74"/>
      <c r="DA112" s="74"/>
      <c r="DB112" s="74"/>
    </row>
    <row r="113" spans="1:106" ht="14.5" customHeight="1" thickBot="1">
      <c r="A113" s="74" t="s">
        <v>1350</v>
      </c>
      <c r="B113" s="129" t="s">
        <v>1133</v>
      </c>
      <c r="C113" s="130" t="str">
        <f t="shared" si="69"/>
        <v>A.030.10.124</v>
      </c>
      <c r="D113" s="131" t="s">
        <v>1245</v>
      </c>
      <c r="E113" s="129" t="s">
        <v>957</v>
      </c>
      <c r="F113" s="132" t="s">
        <v>1352</v>
      </c>
      <c r="G113" s="132">
        <f t="shared" si="70"/>
        <v>0.14568896601209627</v>
      </c>
      <c r="H113" s="348">
        <f t="shared" si="71"/>
        <v>0.14568896601209627</v>
      </c>
      <c r="I113" s="74"/>
      <c r="J113" s="132">
        <f t="shared" si="72"/>
        <v>1.5242674704999999E-2</v>
      </c>
      <c r="K113" s="132">
        <f t="shared" si="73"/>
        <v>2.4952622370000004E-2</v>
      </c>
      <c r="L113" s="300">
        <f t="shared" si="74"/>
        <v>5.8502549370962609E-3</v>
      </c>
      <c r="M113" s="132">
        <v>9.9643414E-2</v>
      </c>
      <c r="N113" s="132">
        <v>1.9309036000000002E-2</v>
      </c>
      <c r="O113" s="132">
        <v>5.5513688000000004E-3</v>
      </c>
      <c r="P113" s="132">
        <v>1.6350488999999999E-3</v>
      </c>
      <c r="Q113" s="132">
        <v>1.2858247E-2</v>
      </c>
      <c r="R113" s="304">
        <v>3.9456435E-5</v>
      </c>
      <c r="S113" s="132">
        <v>7.0992237000000002E-4</v>
      </c>
      <c r="T113" s="304">
        <v>9.2217570000000001E-5</v>
      </c>
      <c r="U113" s="132">
        <v>1.8252401999999999E-4</v>
      </c>
      <c r="V113" s="132">
        <v>1.1635167999999999E-3</v>
      </c>
      <c r="W113" s="132">
        <v>4.4988383999999999E-3</v>
      </c>
      <c r="X113" s="304">
        <v>5.3756493000000004E-6</v>
      </c>
      <c r="Y113" s="304">
        <v>6.7796260999999995E-11</v>
      </c>
      <c r="Z113" s="132">
        <v>0</v>
      </c>
      <c r="AA113" s="74"/>
      <c r="AB113" s="301">
        <f t="shared" si="75"/>
        <v>0.74919860150375939</v>
      </c>
      <c r="AC113" s="338">
        <f t="shared" si="76"/>
        <v>0.74919860150375939</v>
      </c>
      <c r="AD113" s="74"/>
      <c r="AE113" s="136">
        <v>5.1224490999999999</v>
      </c>
      <c r="AF113" s="136">
        <v>4.1031509000000002</v>
      </c>
      <c r="AG113" s="136">
        <v>0.60985429999999996</v>
      </c>
      <c r="AH113" s="136">
        <v>0</v>
      </c>
      <c r="AI113" s="136">
        <v>5.0500494999999999E-2</v>
      </c>
      <c r="AJ113" s="136">
        <v>0.22149094999999999</v>
      </c>
      <c r="AK113" s="136">
        <v>0.13745245</v>
      </c>
      <c r="AL113" s="74"/>
      <c r="AM113" s="133">
        <v>1.8695498000000001E-2</v>
      </c>
      <c r="AN113" s="340">
        <f t="shared" si="77"/>
        <v>1.8695498000000001E-2</v>
      </c>
      <c r="AP113" s="133">
        <v>1.7846415000000001E-2</v>
      </c>
      <c r="AQ113" s="133">
        <v>6.9698055999999997E-4</v>
      </c>
      <c r="AR113" s="133">
        <v>1.5210222E-4</v>
      </c>
      <c r="AS113" s="134">
        <f t="shared" si="78"/>
        <v>1.0699289540681484E-6</v>
      </c>
      <c r="AT113" s="135">
        <f t="shared" si="79"/>
        <v>2.5775908341945541E-9</v>
      </c>
      <c r="AU113" s="135">
        <f t="shared" si="80"/>
        <v>2.1302832478399997E-2</v>
      </c>
      <c r="AV113" s="302">
        <v>6.9731794999999998E-7</v>
      </c>
      <c r="AW113" s="302">
        <v>2.1040499E-9</v>
      </c>
      <c r="AX113" s="302">
        <v>5.7482344000000006E-14</v>
      </c>
      <c r="AY113" s="302">
        <v>4.7454979E-11</v>
      </c>
      <c r="AZ113" s="302">
        <v>1.1023947E-12</v>
      </c>
      <c r="BA113" s="302">
        <v>2.4310970000000001E-10</v>
      </c>
      <c r="BB113" s="302">
        <v>3.7155073000000002E-7</v>
      </c>
      <c r="BC113" s="302">
        <v>3.5866581999999999E-11</v>
      </c>
      <c r="BD113" s="302">
        <v>4.280533E-10</v>
      </c>
      <c r="BE113" s="302">
        <v>4.4767727000000002E-13</v>
      </c>
      <c r="BF113" s="302">
        <v>3.1553713000000002E-16</v>
      </c>
      <c r="BG113" s="302">
        <v>4.2100292999999999E-13</v>
      </c>
      <c r="BH113" s="302">
        <v>1.9119390999999998E-15</v>
      </c>
      <c r="BI113" s="302">
        <v>2.5412807E-15</v>
      </c>
      <c r="BJ113" s="302">
        <v>2.0655896E-10</v>
      </c>
      <c r="BK113" s="302">
        <v>5.6204672000000001E-10</v>
      </c>
      <c r="BL113" s="302">
        <v>8.6901129000000001E-12</v>
      </c>
      <c r="BM113" s="302">
        <v>4.4594783999999998E-6</v>
      </c>
      <c r="BN113" s="303">
        <v>2.1298372999999999E-2</v>
      </c>
      <c r="BO113" s="302">
        <v>1.3144483E-15</v>
      </c>
      <c r="BP113" s="302">
        <v>7.9932669000000007E-18</v>
      </c>
      <c r="BQ113" s="302">
        <v>3.5762467999999999E-22</v>
      </c>
      <c r="BR113" s="74"/>
      <c r="BS113" s="144">
        <v>4.2347746E-5</v>
      </c>
      <c r="BT113" s="144">
        <v>3.0265060999999998E-6</v>
      </c>
      <c r="BU113" s="144">
        <v>2.0889645E-5</v>
      </c>
      <c r="BV113" s="144">
        <v>1.0844305999999999E-8</v>
      </c>
      <c r="BW113" s="144">
        <v>1.1177913000000001E-5</v>
      </c>
      <c r="BX113" s="144">
        <v>1.4802892999999999E-7</v>
      </c>
      <c r="BY113" s="144">
        <v>1.6175634E-10</v>
      </c>
      <c r="BZ113" s="144">
        <v>2.2673385999999999E-7</v>
      </c>
      <c r="CA113" s="144">
        <v>5.2947758000000001E-8</v>
      </c>
      <c r="CB113" s="144">
        <v>4.6975976000000002E-7</v>
      </c>
      <c r="CC113" s="144">
        <v>8.2804588999999994E-9</v>
      </c>
      <c r="CD113" s="144">
        <v>5.7131844999999997E-9</v>
      </c>
      <c r="CE113" s="144">
        <v>5.4851084E-8</v>
      </c>
      <c r="CF113" s="144">
        <v>5.8109912000000002E-7</v>
      </c>
      <c r="CG113" s="144">
        <v>5.6132863E-6</v>
      </c>
      <c r="CH113" s="144">
        <v>8.1975292999999995E-8</v>
      </c>
      <c r="CI113" s="144">
        <v>1.8869863E-13</v>
      </c>
      <c r="CJ113" s="153" t="s">
        <v>1341</v>
      </c>
      <c r="CK113" s="155" t="s">
        <v>1279</v>
      </c>
      <c r="CL113" s="89" t="s">
        <v>1353</v>
      </c>
      <c r="CM113" s="110"/>
      <c r="CN113" s="161"/>
      <c r="CP113" s="74"/>
      <c r="CQ113" s="74"/>
      <c r="CR113" s="74"/>
      <c r="CS113" s="74"/>
      <c r="CT113" s="74"/>
      <c r="CU113" s="74"/>
      <c r="CV113" s="74"/>
      <c r="CW113" s="74"/>
      <c r="CX113" s="74"/>
      <c r="CY113" s="74"/>
      <c r="CZ113" s="74"/>
      <c r="DA113" s="74"/>
      <c r="DB113" s="74"/>
    </row>
    <row r="114" spans="1:106" ht="14.5" customHeight="1" thickBot="1">
      <c r="A114" s="74" t="s">
        <v>1354</v>
      </c>
      <c r="B114" s="129" t="s">
        <v>1133</v>
      </c>
      <c r="C114" s="130" t="str">
        <f t="shared" si="69"/>
        <v>A.030.10.125</v>
      </c>
      <c r="D114" s="131" t="s">
        <v>1245</v>
      </c>
      <c r="E114" s="129" t="s">
        <v>957</v>
      </c>
      <c r="F114" s="132" t="s">
        <v>1356</v>
      </c>
      <c r="G114" s="132">
        <f t="shared" si="70"/>
        <v>0.13120412040907423</v>
      </c>
      <c r="H114" s="348">
        <f t="shared" si="71"/>
        <v>0.13120412040907423</v>
      </c>
      <c r="I114" s="74"/>
      <c r="J114" s="132">
        <f t="shared" si="72"/>
        <v>1.3724970283182701E-2</v>
      </c>
      <c r="K114" s="132">
        <f t="shared" si="73"/>
        <v>3.368915012589152E-2</v>
      </c>
      <c r="L114" s="300">
        <f t="shared" si="74"/>
        <v>0</v>
      </c>
      <c r="M114" s="132">
        <v>8.3790000000000003E-2</v>
      </c>
      <c r="N114" s="132">
        <v>2.9062350000000001E-2</v>
      </c>
      <c r="O114" s="132">
        <v>4.6268000000000004E-3</v>
      </c>
      <c r="P114" s="132">
        <v>1.0219176E-4</v>
      </c>
      <c r="Q114" s="132">
        <v>1.3622772E-2</v>
      </c>
      <c r="R114" s="132">
        <v>0</v>
      </c>
      <c r="S114" s="304">
        <v>6.5231827000000002E-9</v>
      </c>
      <c r="T114" s="304">
        <v>1.2589151999999999E-10</v>
      </c>
      <c r="U114" s="132">
        <v>0</v>
      </c>
      <c r="V114" s="132">
        <v>0</v>
      </c>
      <c r="W114" s="132">
        <v>0</v>
      </c>
      <c r="X114" s="132">
        <v>0</v>
      </c>
      <c r="Y114" s="132">
        <v>0</v>
      </c>
      <c r="Z114" s="132">
        <v>0</v>
      </c>
      <c r="AA114" s="74"/>
      <c r="AB114" s="301">
        <f t="shared" si="75"/>
        <v>0.63</v>
      </c>
      <c r="AC114" s="338">
        <f t="shared" si="76"/>
        <v>0.63</v>
      </c>
      <c r="AD114" s="74"/>
      <c r="AE114" s="136">
        <v>0</v>
      </c>
      <c r="AF114" s="136">
        <v>0</v>
      </c>
      <c r="AG114" s="136">
        <v>0</v>
      </c>
      <c r="AH114" s="136">
        <v>0</v>
      </c>
      <c r="AI114" s="136">
        <v>0</v>
      </c>
      <c r="AJ114" s="136">
        <v>0</v>
      </c>
      <c r="AK114" s="136">
        <v>0</v>
      </c>
      <c r="AL114" s="74"/>
      <c r="AM114" s="133">
        <v>1.9199931E-2</v>
      </c>
      <c r="AN114" s="340">
        <f t="shared" si="77"/>
        <v>1.9199931E-2</v>
      </c>
      <c r="AP114" s="133">
        <v>1.8555751999999998E-2</v>
      </c>
      <c r="AQ114" s="133">
        <v>6.4417841000000001E-4</v>
      </c>
      <c r="AR114" s="133">
        <v>0</v>
      </c>
      <c r="AS114" s="134">
        <f t="shared" si="78"/>
        <v>1.11245518E-6</v>
      </c>
      <c r="AT114" s="135">
        <f t="shared" si="79"/>
        <v>2.3823165949999999E-9</v>
      </c>
      <c r="AU114" s="135">
        <f t="shared" si="80"/>
        <v>0</v>
      </c>
      <c r="AV114" s="302">
        <v>5.8464000000000003E-7</v>
      </c>
      <c r="AW114" s="302">
        <v>1.7639999999999999E-9</v>
      </c>
      <c r="AX114" s="302">
        <v>4.8195000000000003E-14</v>
      </c>
      <c r="AY114" s="303">
        <v>0</v>
      </c>
      <c r="AZ114" s="303">
        <v>0</v>
      </c>
      <c r="BA114" s="302">
        <v>1.518E-11</v>
      </c>
      <c r="BB114" s="302">
        <v>5.2779999999999995E-7</v>
      </c>
      <c r="BC114" s="302">
        <v>3.4684E-12</v>
      </c>
      <c r="BD114" s="302">
        <v>6.1479999999999999E-10</v>
      </c>
      <c r="BE114" s="303">
        <v>0</v>
      </c>
      <c r="BF114" s="303">
        <v>0</v>
      </c>
      <c r="BG114" s="303">
        <v>0</v>
      </c>
      <c r="BH114" s="303">
        <v>0</v>
      </c>
      <c r="BI114" s="303">
        <v>0</v>
      </c>
      <c r="BJ114" s="303">
        <v>0</v>
      </c>
      <c r="BK114" s="303">
        <v>0</v>
      </c>
      <c r="BL114" s="303">
        <v>0</v>
      </c>
      <c r="BM114" s="303">
        <v>0</v>
      </c>
      <c r="BN114" s="303">
        <v>0</v>
      </c>
      <c r="BO114" s="303">
        <v>0</v>
      </c>
      <c r="BP114" s="303">
        <v>0</v>
      </c>
      <c r="BQ114" s="303">
        <v>0</v>
      </c>
      <c r="BR114" s="74"/>
      <c r="BS114" s="144">
        <v>3.7962729000000001E-5</v>
      </c>
      <c r="BT114" s="144">
        <v>4.2386170000000002E-6</v>
      </c>
      <c r="BU114" s="144">
        <v>1.7566072000000001E-5</v>
      </c>
      <c r="BV114" s="144">
        <v>1.4746528000000001E-14</v>
      </c>
      <c r="BW114" s="144">
        <v>1.5791947999999998E-5</v>
      </c>
      <c r="BX114" s="136">
        <v>0</v>
      </c>
      <c r="BY114" s="136">
        <v>0</v>
      </c>
      <c r="BZ114" s="136">
        <v>0</v>
      </c>
      <c r="CA114" s="136">
        <v>0</v>
      </c>
      <c r="CB114" s="144">
        <v>4.3164279999999997E-12</v>
      </c>
      <c r="CC114" s="136">
        <v>0</v>
      </c>
      <c r="CD114" s="136">
        <v>0</v>
      </c>
      <c r="CE114" s="136">
        <v>0</v>
      </c>
      <c r="CF114" s="144">
        <v>3.6608779999999998E-7</v>
      </c>
      <c r="CG114" s="136">
        <v>0</v>
      </c>
      <c r="CH114" s="136">
        <v>0</v>
      </c>
      <c r="CI114" s="136">
        <v>0</v>
      </c>
      <c r="CJ114" s="154" t="s">
        <v>1357</v>
      </c>
      <c r="CK114" s="155" t="s">
        <v>1358</v>
      </c>
      <c r="CL114" s="89" t="s">
        <v>1345</v>
      </c>
      <c r="CM114" s="110"/>
      <c r="CN114" s="161"/>
      <c r="CP114" s="74"/>
      <c r="CQ114" s="74"/>
      <c r="CR114" s="74"/>
      <c r="CS114" s="74"/>
      <c r="CT114" s="74"/>
      <c r="CU114" s="74"/>
      <c r="CV114" s="74"/>
      <c r="CW114" s="74"/>
      <c r="CX114" s="74"/>
      <c r="CY114" s="74"/>
      <c r="CZ114" s="74"/>
      <c r="DA114" s="74"/>
      <c r="DB114" s="74"/>
    </row>
    <row r="115" spans="1:106" ht="14.5" customHeight="1" thickBot="1">
      <c r="A115" s="74" t="s">
        <v>1359</v>
      </c>
      <c r="B115" s="129" t="s">
        <v>1133</v>
      </c>
      <c r="C115" s="130" t="str">
        <f t="shared" si="69"/>
        <v>A.030.10.126</v>
      </c>
      <c r="D115" s="131" t="s">
        <v>1245</v>
      </c>
      <c r="E115" s="129" t="s">
        <v>957</v>
      </c>
      <c r="F115" s="132" t="s">
        <v>1361</v>
      </c>
      <c r="G115" s="132">
        <f t="shared" si="70"/>
        <v>0.17752875445450922</v>
      </c>
      <c r="H115" s="348">
        <f t="shared" si="71"/>
        <v>0.17752875445450922</v>
      </c>
      <c r="I115" s="74"/>
      <c r="J115" s="132">
        <f t="shared" si="72"/>
        <v>2.0610614180832001E-2</v>
      </c>
      <c r="K115" s="132">
        <f t="shared" si="73"/>
        <v>3.3228140273677216E-2</v>
      </c>
      <c r="L115" s="300">
        <f t="shared" si="74"/>
        <v>0</v>
      </c>
      <c r="M115" s="132">
        <v>0.12368999999999999</v>
      </c>
      <c r="N115" s="132">
        <v>3.1667939999999999E-2</v>
      </c>
      <c r="O115" s="132">
        <v>1.5602000000000001E-3</v>
      </c>
      <c r="P115" s="132">
        <v>2.2215599999999999E-4</v>
      </c>
      <c r="Q115" s="132">
        <v>2.0388443999999999E-2</v>
      </c>
      <c r="R115" s="132">
        <v>0</v>
      </c>
      <c r="S115" s="304">
        <v>1.4180832000000001E-8</v>
      </c>
      <c r="T115" s="304">
        <v>2.7367722E-10</v>
      </c>
      <c r="U115" s="132">
        <v>0</v>
      </c>
      <c r="V115" s="132">
        <v>0</v>
      </c>
      <c r="W115" s="132">
        <v>0</v>
      </c>
      <c r="X115" s="132">
        <v>0</v>
      </c>
      <c r="Y115" s="132">
        <v>0</v>
      </c>
      <c r="Z115" s="132">
        <v>0</v>
      </c>
      <c r="AA115" s="74"/>
      <c r="AB115" s="301">
        <f t="shared" si="75"/>
        <v>0.92999999999999994</v>
      </c>
      <c r="AC115" s="338">
        <f t="shared" si="76"/>
        <v>0.92999999999999994</v>
      </c>
      <c r="AD115" s="74"/>
      <c r="AE115" s="136">
        <v>0</v>
      </c>
      <c r="AF115" s="136">
        <v>0</v>
      </c>
      <c r="AG115" s="136">
        <v>0</v>
      </c>
      <c r="AH115" s="136">
        <v>0</v>
      </c>
      <c r="AI115" s="136">
        <v>0</v>
      </c>
      <c r="AJ115" s="136">
        <v>0</v>
      </c>
      <c r="AK115" s="136">
        <v>0</v>
      </c>
      <c r="AL115" s="74"/>
      <c r="AM115" s="133">
        <v>2.4876385000000001E-2</v>
      </c>
      <c r="AN115" s="340">
        <f t="shared" si="77"/>
        <v>2.4876385000000001E-2</v>
      </c>
      <c r="AP115" s="133">
        <v>2.3989059E-2</v>
      </c>
      <c r="AQ115" s="133">
        <v>8.8732602000000005E-4</v>
      </c>
      <c r="AR115" s="133">
        <v>0</v>
      </c>
      <c r="AS115" s="134">
        <f t="shared" si="78"/>
        <v>1.4381930000000001E-6</v>
      </c>
      <c r="AT115" s="135">
        <f t="shared" si="79"/>
        <v>3.2815311450000004E-9</v>
      </c>
      <c r="AU115" s="135">
        <f t="shared" si="80"/>
        <v>0</v>
      </c>
      <c r="AV115" s="302">
        <v>8.6303999999999998E-7</v>
      </c>
      <c r="AW115" s="302">
        <v>2.6040000000000001E-9</v>
      </c>
      <c r="AX115" s="302">
        <v>7.1144999999999996E-14</v>
      </c>
      <c r="AY115" s="303">
        <v>0</v>
      </c>
      <c r="AZ115" s="303">
        <v>0</v>
      </c>
      <c r="BA115" s="302">
        <v>3.3000000000000002E-11</v>
      </c>
      <c r="BB115" s="302">
        <v>5.7512000000000003E-7</v>
      </c>
      <c r="BC115" s="302">
        <v>7.5400000000000006E-12</v>
      </c>
      <c r="BD115" s="302">
        <v>6.6992E-10</v>
      </c>
      <c r="BE115" s="303">
        <v>0</v>
      </c>
      <c r="BF115" s="303">
        <v>0</v>
      </c>
      <c r="BG115" s="303">
        <v>0</v>
      </c>
      <c r="BH115" s="303">
        <v>0</v>
      </c>
      <c r="BI115" s="303">
        <v>0</v>
      </c>
      <c r="BJ115" s="303">
        <v>0</v>
      </c>
      <c r="BK115" s="303">
        <v>0</v>
      </c>
      <c r="BL115" s="303">
        <v>0</v>
      </c>
      <c r="BM115" s="303">
        <v>0</v>
      </c>
      <c r="BN115" s="303">
        <v>0</v>
      </c>
      <c r="BO115" s="303">
        <v>0</v>
      </c>
      <c r="BP115" s="303">
        <v>0</v>
      </c>
      <c r="BQ115" s="303">
        <v>0</v>
      </c>
      <c r="BR115" s="74"/>
      <c r="BS115" s="144">
        <v>5.3260955000000001E-5</v>
      </c>
      <c r="BT115" s="144">
        <v>4.6186309E-6</v>
      </c>
      <c r="BU115" s="144">
        <v>2.5930867999999998E-5</v>
      </c>
      <c r="BV115" s="144">
        <v>3.2057670000000001E-14</v>
      </c>
      <c r="BW115" s="144">
        <v>2.2213928000000001E-5</v>
      </c>
      <c r="BX115" s="136">
        <v>0</v>
      </c>
      <c r="BY115" s="136">
        <v>0</v>
      </c>
      <c r="BZ115" s="136">
        <v>0</v>
      </c>
      <c r="CA115" s="136">
        <v>0</v>
      </c>
      <c r="CB115" s="144">
        <v>9.3835391000000001E-12</v>
      </c>
      <c r="CC115" s="136">
        <v>0</v>
      </c>
      <c r="CD115" s="136">
        <v>0</v>
      </c>
      <c r="CE115" s="136">
        <v>0</v>
      </c>
      <c r="CF115" s="144">
        <v>4.9751816000000002E-7</v>
      </c>
      <c r="CG115" s="136">
        <v>0</v>
      </c>
      <c r="CH115" s="136">
        <v>0</v>
      </c>
      <c r="CI115" s="136">
        <v>0</v>
      </c>
      <c r="CJ115" s="154" t="s">
        <v>1357</v>
      </c>
      <c r="CK115" s="155" t="s">
        <v>1358</v>
      </c>
      <c r="CL115" s="89" t="s">
        <v>1349</v>
      </c>
      <c r="CM115" s="110"/>
      <c r="CN115" s="161"/>
      <c r="CP115" s="74"/>
      <c r="CQ115" s="74"/>
      <c r="CR115" s="74"/>
      <c r="CS115" s="74"/>
      <c r="CT115" s="74"/>
      <c r="CU115" s="74"/>
      <c r="CV115" s="74"/>
      <c r="CW115" s="74"/>
      <c r="CX115" s="74"/>
      <c r="CY115" s="74"/>
      <c r="CZ115" s="74"/>
      <c r="DA115" s="74"/>
      <c r="DB115" s="74"/>
    </row>
    <row r="116" spans="1:106" ht="14.5" customHeight="1" thickBot="1">
      <c r="A116" s="74" t="s">
        <v>1362</v>
      </c>
      <c r="B116" s="129" t="s">
        <v>1133</v>
      </c>
      <c r="C116" s="130" t="str">
        <f t="shared" si="69"/>
        <v>A.030.10.127</v>
      </c>
      <c r="D116" s="131" t="s">
        <v>1245</v>
      </c>
      <c r="E116" s="129" t="s">
        <v>957</v>
      </c>
      <c r="F116" s="132" t="s">
        <v>1364</v>
      </c>
      <c r="G116" s="132">
        <f t="shared" si="70"/>
        <v>0.1953780472886</v>
      </c>
      <c r="H116" s="348">
        <f t="shared" si="71"/>
        <v>0.1953780472886</v>
      </c>
      <c r="I116" s="74"/>
      <c r="J116" s="132">
        <f t="shared" si="72"/>
        <v>7.5846108900000002E-3</v>
      </c>
      <c r="K116" s="132">
        <f t="shared" si="73"/>
        <v>1.2632039690000001E-2</v>
      </c>
      <c r="L116" s="300">
        <f t="shared" si="74"/>
        <v>1.7864467085999998E-3</v>
      </c>
      <c r="M116" s="132">
        <v>0.17337495</v>
      </c>
      <c r="N116" s="132">
        <v>4.5333908999999999E-3</v>
      </c>
      <c r="O116" s="132">
        <v>7.4277238000000001E-3</v>
      </c>
      <c r="P116" s="132">
        <v>6.3833611000000002E-3</v>
      </c>
      <c r="Q116" s="132">
        <v>9.8219505999999992E-4</v>
      </c>
      <c r="R116" s="132">
        <v>1.1699902E-4</v>
      </c>
      <c r="S116" s="132">
        <v>1.0205570999999999E-4</v>
      </c>
      <c r="T116" s="132">
        <v>6.7092498999999999E-4</v>
      </c>
      <c r="U116" s="132">
        <v>2.4071699000000001E-4</v>
      </c>
      <c r="V116" s="132">
        <v>0</v>
      </c>
      <c r="W116" s="132">
        <v>1.5406383999999999E-3</v>
      </c>
      <c r="X116" s="304">
        <v>5.0913186000000004E-6</v>
      </c>
      <c r="Y116" s="132">
        <v>0</v>
      </c>
      <c r="Z116" s="132">
        <v>0</v>
      </c>
      <c r="AA116" s="74"/>
      <c r="AB116" s="301">
        <f t="shared" si="75"/>
        <v>1.3035710526315789</v>
      </c>
      <c r="AC116" s="338">
        <f t="shared" si="76"/>
        <v>1.3035710526315789</v>
      </c>
      <c r="AD116" s="74"/>
      <c r="AE116" s="136">
        <v>18.3628</v>
      </c>
      <c r="AF116" s="136">
        <v>18.111466</v>
      </c>
      <c r="AG116" s="136">
        <v>0.20887179</v>
      </c>
      <c r="AH116" s="136">
        <v>0</v>
      </c>
      <c r="AI116" s="136">
        <v>0</v>
      </c>
      <c r="AJ116" s="136">
        <v>2.0911996E-3</v>
      </c>
      <c r="AK116" s="136">
        <v>4.0371179E-2</v>
      </c>
      <c r="AL116" s="74"/>
      <c r="AM116" s="133">
        <v>2.5328085E-2</v>
      </c>
      <c r="AN116" s="340">
        <f t="shared" si="77"/>
        <v>2.5328085E-2</v>
      </c>
      <c r="AP116" s="133">
        <v>2.3331088999999999E-2</v>
      </c>
      <c r="AQ116" s="133">
        <v>1.0885315E-3</v>
      </c>
      <c r="AR116" s="133">
        <v>9.0846418000000003E-4</v>
      </c>
      <c r="AS116" s="134">
        <f t="shared" si="78"/>
        <v>1.398746322485E-6</v>
      </c>
      <c r="AT116" s="135">
        <f t="shared" si="79"/>
        <v>4.0256341959952398E-9</v>
      </c>
      <c r="AU116" s="135">
        <f t="shared" si="80"/>
        <v>0.127235877606</v>
      </c>
      <c r="AV116" s="302">
        <v>1.2283650000000001E-6</v>
      </c>
      <c r="AW116" s="302">
        <v>3.7069662000000001E-9</v>
      </c>
      <c r="AX116" s="302">
        <v>1.0124952E-13</v>
      </c>
      <c r="AY116" s="302">
        <v>8.2081155000000004E-11</v>
      </c>
      <c r="AZ116" s="302">
        <v>1.066274E-11</v>
      </c>
      <c r="BA116" s="302">
        <v>9.4918057000000008E-10</v>
      </c>
      <c r="BB116" s="302">
        <v>1.6757644E-7</v>
      </c>
      <c r="BC116" s="302">
        <v>1.3742467999999999E-10</v>
      </c>
      <c r="BD116" s="302">
        <v>1.7442116E-10</v>
      </c>
      <c r="BE116" s="302">
        <v>1.1969713999999999E-13</v>
      </c>
      <c r="BF116" s="302">
        <v>6.1398823999999997E-16</v>
      </c>
      <c r="BG116" s="302">
        <v>2.5365064000000002E-13</v>
      </c>
      <c r="BH116" s="302">
        <v>1.4654627999999999E-14</v>
      </c>
      <c r="BI116" s="302">
        <v>1.1075979E-14</v>
      </c>
      <c r="BJ116" s="302">
        <v>1.2743650000000001E-9</v>
      </c>
      <c r="BK116" s="302">
        <v>4.8859301999999998E-10</v>
      </c>
      <c r="BL116" s="302">
        <v>6.3212141000000002E-12</v>
      </c>
      <c r="BM116" s="302">
        <v>1.1327606E-5</v>
      </c>
      <c r="BN116" s="303">
        <v>0.12722454999999999</v>
      </c>
      <c r="BO116" s="303">
        <v>0</v>
      </c>
      <c r="BP116" s="303">
        <v>0</v>
      </c>
      <c r="BQ116" s="303">
        <v>0</v>
      </c>
      <c r="BR116" s="74"/>
      <c r="BS116" s="144">
        <v>6.4148242000000005E-5</v>
      </c>
      <c r="BT116" s="144">
        <v>1.5061817999999999E-6</v>
      </c>
      <c r="BU116" s="144">
        <v>3.6347019999999997E-5</v>
      </c>
      <c r="BV116" s="144">
        <v>7.8993940999999997E-8</v>
      </c>
      <c r="BW116" s="144">
        <v>1.6774091E-6</v>
      </c>
      <c r="BX116" s="144">
        <v>5.9538966000000002E-7</v>
      </c>
      <c r="BY116" s="144">
        <v>1.5355308999999999E-10</v>
      </c>
      <c r="BZ116" s="144">
        <v>9.1176519000000004E-7</v>
      </c>
      <c r="CA116" s="144">
        <v>1.5700445000000001E-7</v>
      </c>
      <c r="CB116" s="144">
        <v>6.7530860000000006E-8</v>
      </c>
      <c r="CC116" s="144">
        <v>8.0143887999999997E-8</v>
      </c>
      <c r="CD116" s="144">
        <v>4.5953707999999999E-9</v>
      </c>
      <c r="CE116" s="144">
        <v>1.4146913E-9</v>
      </c>
      <c r="CF116" s="144">
        <v>1.499501E-6</v>
      </c>
      <c r="CG116" s="144">
        <v>2.1165064999999999E-5</v>
      </c>
      <c r="CH116" s="144">
        <v>5.6073693999999998E-8</v>
      </c>
      <c r="CI116" s="136">
        <v>0</v>
      </c>
      <c r="CJ116" s="153" t="s">
        <v>1365</v>
      </c>
      <c r="CK116" s="155" t="s">
        <v>1366</v>
      </c>
      <c r="CL116" s="89" t="s">
        <v>673</v>
      </c>
      <c r="CN116" s="161"/>
      <c r="CP116" s="74"/>
      <c r="CQ116" s="74"/>
      <c r="CR116" s="74"/>
      <c r="CS116" s="74"/>
      <c r="CT116" s="74"/>
      <c r="CU116" s="74"/>
      <c r="CV116" s="74"/>
      <c r="CW116" s="74"/>
      <c r="CX116" s="74"/>
      <c r="CY116" s="74"/>
      <c r="CZ116" s="74"/>
      <c r="DA116" s="74"/>
      <c r="DB116" s="74"/>
    </row>
    <row r="117" spans="1:106" ht="14.5" customHeight="1" thickBot="1">
      <c r="A117" s="74" t="s">
        <v>1367</v>
      </c>
      <c r="B117" s="129" t="s">
        <v>1133</v>
      </c>
      <c r="C117" s="130" t="str">
        <f t="shared" si="69"/>
        <v>A.030.10.128</v>
      </c>
      <c r="D117" s="131" t="s">
        <v>1245</v>
      </c>
      <c r="E117" s="129" t="s">
        <v>957</v>
      </c>
      <c r="F117" s="132" t="s">
        <v>1369</v>
      </c>
      <c r="G117" s="132">
        <f t="shared" si="70"/>
        <v>0.51899032801400002</v>
      </c>
      <c r="H117" s="348">
        <f t="shared" si="71"/>
        <v>0.51899032801400002</v>
      </c>
      <c r="I117" s="74"/>
      <c r="J117" s="132">
        <f t="shared" si="72"/>
        <v>2.024902604E-2</v>
      </c>
      <c r="K117" s="132">
        <f t="shared" si="73"/>
        <v>3.3222444100000005E-2</v>
      </c>
      <c r="L117" s="300">
        <f t="shared" si="74"/>
        <v>5.7935078740000007E-3</v>
      </c>
      <c r="M117" s="132">
        <v>0.45972534999999998</v>
      </c>
      <c r="N117" s="132">
        <v>1.192701E-2</v>
      </c>
      <c r="O117" s="132">
        <v>1.9524855000000001E-2</v>
      </c>
      <c r="P117" s="132">
        <v>1.708761E-2</v>
      </c>
      <c r="Q117" s="132">
        <v>2.5818429999999999E-3</v>
      </c>
      <c r="R117" s="132">
        <v>3.0754898999999999E-4</v>
      </c>
      <c r="S117" s="132">
        <v>2.7202405000000001E-4</v>
      </c>
      <c r="T117" s="132">
        <v>1.7705791E-3</v>
      </c>
      <c r="U117" s="132">
        <v>1.730332E-3</v>
      </c>
      <c r="V117" s="132">
        <v>0</v>
      </c>
      <c r="W117" s="132">
        <v>4.0497926000000002E-3</v>
      </c>
      <c r="X117" s="304">
        <v>1.3383274E-5</v>
      </c>
      <c r="Y117" s="132">
        <v>0</v>
      </c>
      <c r="Z117" s="132">
        <v>0</v>
      </c>
      <c r="AA117" s="74"/>
      <c r="AB117" s="301">
        <f t="shared" si="75"/>
        <v>3.4565815789473682</v>
      </c>
      <c r="AC117" s="338">
        <f t="shared" si="76"/>
        <v>3.4565815789473682</v>
      </c>
      <c r="AD117" s="74"/>
      <c r="AE117" s="136">
        <v>48.795045000000002</v>
      </c>
      <c r="AF117" s="136">
        <v>48.134376000000003</v>
      </c>
      <c r="AG117" s="136">
        <v>0.54904997</v>
      </c>
      <c r="AH117" s="136">
        <v>0</v>
      </c>
      <c r="AI117" s="136">
        <v>0</v>
      </c>
      <c r="AJ117" s="136">
        <v>5.4970230000000002E-3</v>
      </c>
      <c r="AK117" s="136">
        <v>0.10612153000000001</v>
      </c>
      <c r="AL117" s="74"/>
      <c r="AM117" s="133">
        <v>6.7098616E-2</v>
      </c>
      <c r="AN117" s="340">
        <f t="shared" si="77"/>
        <v>6.7098616E-2</v>
      </c>
      <c r="AP117" s="133">
        <v>6.1796737999999997E-2</v>
      </c>
      <c r="AQ117" s="133">
        <v>2.8869306E-3</v>
      </c>
      <c r="AR117" s="133">
        <v>2.4149476E-3</v>
      </c>
      <c r="AS117" s="134">
        <f t="shared" si="78"/>
        <v>3.7048404081570002E-6</v>
      </c>
      <c r="AT117" s="135">
        <f t="shared" si="79"/>
        <v>1.0676518513380598E-8</v>
      </c>
      <c r="AU117" s="135">
        <f t="shared" si="80"/>
        <v>0.33822796565000002</v>
      </c>
      <c r="AV117" s="302">
        <v>3.2567348000000001E-6</v>
      </c>
      <c r="AW117" s="302">
        <v>9.8281751E-9</v>
      </c>
      <c r="AX117" s="302">
        <v>2.6844068999999998E-13</v>
      </c>
      <c r="AY117" s="302">
        <v>2.1576229E-10</v>
      </c>
      <c r="AZ117" s="302">
        <v>2.8028566999999999E-11</v>
      </c>
      <c r="BA117" s="302">
        <v>2.540915E-9</v>
      </c>
      <c r="BB117" s="302">
        <v>4.4068670999999999E-7</v>
      </c>
      <c r="BC117" s="302">
        <v>3.7169809999999998E-10</v>
      </c>
      <c r="BD117" s="302">
        <v>4.5870999000000002E-10</v>
      </c>
      <c r="BE117" s="302">
        <v>3.1464137999999999E-13</v>
      </c>
      <c r="BF117" s="302">
        <v>1.6139575999999999E-15</v>
      </c>
      <c r="BG117" s="302">
        <v>6.6675769999999996E-13</v>
      </c>
      <c r="BH117" s="302">
        <v>3.8521827000000002E-14</v>
      </c>
      <c r="BI117" s="302">
        <v>2.9114825999999997E-14</v>
      </c>
      <c r="BJ117" s="302">
        <v>3.3498543000000001E-9</v>
      </c>
      <c r="BK117" s="302">
        <v>1.2843379999999999E-9</v>
      </c>
      <c r="BL117" s="302">
        <v>1.6616233E-11</v>
      </c>
      <c r="BM117" s="302">
        <v>7.2075649999999995E-5</v>
      </c>
      <c r="BN117" s="303">
        <v>0.33815589000000001</v>
      </c>
      <c r="BO117" s="303">
        <v>0</v>
      </c>
      <c r="BP117" s="303">
        <v>0</v>
      </c>
      <c r="BQ117" s="303">
        <v>0</v>
      </c>
      <c r="BR117" s="74"/>
      <c r="BS117" s="136">
        <v>1.9637569E-4</v>
      </c>
      <c r="BT117" s="144">
        <v>3.9607252E-6</v>
      </c>
      <c r="BU117" s="144">
        <v>9.6378666E-5</v>
      </c>
      <c r="BV117" s="144">
        <v>2.0846176999999999E-7</v>
      </c>
      <c r="BW117" s="144">
        <v>4.4105553999999997E-6</v>
      </c>
      <c r="BX117" s="144">
        <v>1.5650686000000001E-6</v>
      </c>
      <c r="BY117" s="144">
        <v>4.0363668000000001E-10</v>
      </c>
      <c r="BZ117" s="144">
        <v>2.3967078000000002E-6</v>
      </c>
      <c r="CA117" s="144">
        <v>4.1270908999999998E-7</v>
      </c>
      <c r="CB117" s="144">
        <v>1.799999E-7</v>
      </c>
      <c r="CC117" s="144">
        <v>2.106699E-7</v>
      </c>
      <c r="CD117" s="144">
        <v>1.2079602E-8</v>
      </c>
      <c r="CE117" s="144">
        <v>3.7187224000000001E-9</v>
      </c>
      <c r="CF117" s="144">
        <v>4.2688581999999999E-6</v>
      </c>
      <c r="CG117" s="144">
        <v>5.6241686999999998E-5</v>
      </c>
      <c r="CH117" s="144">
        <v>2.6125376E-5</v>
      </c>
      <c r="CI117" s="136">
        <v>0</v>
      </c>
      <c r="CJ117" s="154" t="s">
        <v>1370</v>
      </c>
      <c r="CK117" s="155" t="s">
        <v>1371</v>
      </c>
      <c r="CL117" s="89" t="s">
        <v>672</v>
      </c>
      <c r="CM117" s="110"/>
      <c r="CN117" s="110"/>
      <c r="CP117" s="74"/>
      <c r="CQ117" s="74"/>
      <c r="CR117" s="74"/>
      <c r="CS117" s="74"/>
      <c r="CT117" s="74"/>
      <c r="CU117" s="74"/>
      <c r="CV117" s="74"/>
      <c r="CW117" s="74"/>
      <c r="CX117" s="74"/>
      <c r="CY117" s="74"/>
      <c r="CZ117" s="74"/>
      <c r="DA117" s="74"/>
      <c r="DB117" s="74"/>
    </row>
    <row r="118" spans="1:106" ht="14.5" customHeight="1" thickBot="1">
      <c r="A118" s="74" t="s">
        <v>1372</v>
      </c>
      <c r="B118" s="129" t="s">
        <v>1133</v>
      </c>
      <c r="C118" s="130" t="str">
        <f t="shared" si="69"/>
        <v>A.030.10.129</v>
      </c>
      <c r="D118" s="131" t="s">
        <v>1245</v>
      </c>
      <c r="E118" s="129" t="s">
        <v>957</v>
      </c>
      <c r="F118" s="132" t="s">
        <v>1374</v>
      </c>
      <c r="G118" s="132">
        <f t="shared" si="70"/>
        <v>0</v>
      </c>
      <c r="H118" s="348">
        <f t="shared" si="71"/>
        <v>0</v>
      </c>
      <c r="I118" s="74"/>
      <c r="J118" s="132">
        <f t="shared" si="72"/>
        <v>0</v>
      </c>
      <c r="K118" s="132">
        <f t="shared" si="73"/>
        <v>0</v>
      </c>
      <c r="L118" s="300">
        <f t="shared" si="74"/>
        <v>0</v>
      </c>
      <c r="M118" s="132">
        <v>0</v>
      </c>
      <c r="N118" s="132">
        <v>0</v>
      </c>
      <c r="O118" s="132">
        <v>0</v>
      </c>
      <c r="P118" s="132">
        <v>0</v>
      </c>
      <c r="Q118" s="132">
        <v>0</v>
      </c>
      <c r="R118" s="132">
        <v>0</v>
      </c>
      <c r="S118" s="132">
        <v>0</v>
      </c>
      <c r="T118" s="132">
        <v>0</v>
      </c>
      <c r="U118" s="132">
        <v>0</v>
      </c>
      <c r="V118" s="132">
        <v>0</v>
      </c>
      <c r="W118" s="132">
        <v>0</v>
      </c>
      <c r="X118" s="132">
        <v>0</v>
      </c>
      <c r="Y118" s="132">
        <v>0</v>
      </c>
      <c r="Z118" s="132">
        <v>0</v>
      </c>
      <c r="AA118" s="74"/>
      <c r="AB118" s="301">
        <f t="shared" si="75"/>
        <v>0</v>
      </c>
      <c r="AC118" s="338">
        <f t="shared" si="76"/>
        <v>0</v>
      </c>
      <c r="AD118" s="74"/>
      <c r="AE118" s="136">
        <v>0</v>
      </c>
      <c r="AF118" s="136">
        <v>0</v>
      </c>
      <c r="AG118" s="136">
        <v>0</v>
      </c>
      <c r="AH118" s="136">
        <v>0</v>
      </c>
      <c r="AI118" s="136">
        <v>0</v>
      </c>
      <c r="AJ118" s="136">
        <v>0</v>
      </c>
      <c r="AK118" s="136">
        <v>0</v>
      </c>
      <c r="AL118" s="74"/>
      <c r="AM118" s="133">
        <v>0</v>
      </c>
      <c r="AN118" s="340">
        <f t="shared" si="77"/>
        <v>0</v>
      </c>
      <c r="AP118" s="133">
        <v>0</v>
      </c>
      <c r="AQ118" s="133">
        <v>0</v>
      </c>
      <c r="AR118" s="133">
        <v>0</v>
      </c>
      <c r="AS118" s="134">
        <f t="shared" si="78"/>
        <v>0</v>
      </c>
      <c r="AT118" s="135">
        <f t="shared" si="79"/>
        <v>0</v>
      </c>
      <c r="AU118" s="135">
        <f t="shared" si="80"/>
        <v>0</v>
      </c>
      <c r="AV118" s="303">
        <v>0</v>
      </c>
      <c r="AW118" s="303">
        <v>0</v>
      </c>
      <c r="AX118" s="303">
        <v>0</v>
      </c>
      <c r="AY118" s="303">
        <v>0</v>
      </c>
      <c r="AZ118" s="303">
        <v>0</v>
      </c>
      <c r="BA118" s="303">
        <v>0</v>
      </c>
      <c r="BB118" s="303">
        <v>0</v>
      </c>
      <c r="BC118" s="303">
        <v>0</v>
      </c>
      <c r="BD118" s="303">
        <v>0</v>
      </c>
      <c r="BE118" s="303">
        <v>0</v>
      </c>
      <c r="BF118" s="303">
        <v>0</v>
      </c>
      <c r="BG118" s="303">
        <v>0</v>
      </c>
      <c r="BH118" s="303">
        <v>0</v>
      </c>
      <c r="BI118" s="303">
        <v>0</v>
      </c>
      <c r="BJ118" s="303">
        <v>0</v>
      </c>
      <c r="BK118" s="303">
        <v>0</v>
      </c>
      <c r="BL118" s="303">
        <v>0</v>
      </c>
      <c r="BM118" s="303">
        <v>0</v>
      </c>
      <c r="BN118" s="303">
        <v>0</v>
      </c>
      <c r="BO118" s="303">
        <v>0</v>
      </c>
      <c r="BP118" s="303">
        <v>0</v>
      </c>
      <c r="BQ118" s="303">
        <v>0</v>
      </c>
      <c r="BR118" s="74"/>
      <c r="BS118" s="136">
        <v>0</v>
      </c>
      <c r="BT118" s="136">
        <v>0</v>
      </c>
      <c r="BU118" s="136">
        <v>0</v>
      </c>
      <c r="BV118" s="136">
        <v>0</v>
      </c>
      <c r="BW118" s="136">
        <v>0</v>
      </c>
      <c r="BX118" s="136">
        <v>0</v>
      </c>
      <c r="BY118" s="136">
        <v>0</v>
      </c>
      <c r="BZ118" s="136">
        <v>0</v>
      </c>
      <c r="CA118" s="136">
        <v>0</v>
      </c>
      <c r="CB118" s="136">
        <v>0</v>
      </c>
      <c r="CC118" s="136">
        <v>0</v>
      </c>
      <c r="CD118" s="136">
        <v>0</v>
      </c>
      <c r="CE118" s="136">
        <v>0</v>
      </c>
      <c r="CF118" s="136">
        <v>0</v>
      </c>
      <c r="CG118" s="136">
        <v>0</v>
      </c>
      <c r="CH118" s="136">
        <v>0</v>
      </c>
      <c r="CI118" s="136">
        <v>0</v>
      </c>
      <c r="CJ118" s="154" t="s">
        <v>1375</v>
      </c>
      <c r="CK118" s="155" t="s">
        <v>1273</v>
      </c>
      <c r="CL118" s="89" t="s">
        <v>1376</v>
      </c>
      <c r="CM118" s="110"/>
      <c r="CN118" s="110"/>
      <c r="CP118" s="74"/>
      <c r="CQ118" s="74"/>
      <c r="CR118" s="74"/>
      <c r="CS118" s="74"/>
      <c r="CT118" s="74"/>
      <c r="CU118" s="74"/>
      <c r="CV118" s="74"/>
      <c r="CW118" s="74"/>
      <c r="CX118" s="74"/>
      <c r="CY118" s="74"/>
      <c r="CZ118" s="74"/>
      <c r="DA118" s="74"/>
      <c r="DB118" s="74"/>
    </row>
    <row r="119" spans="1:106" ht="14.5" customHeight="1" thickBot="1">
      <c r="A119" s="74" t="s">
        <v>1377</v>
      </c>
      <c r="B119" s="129" t="s">
        <v>1133</v>
      </c>
      <c r="C119" s="130" t="str">
        <f t="shared" si="69"/>
        <v>A.030.10.130</v>
      </c>
      <c r="D119" s="131" t="s">
        <v>1245</v>
      </c>
      <c r="E119" s="129" t="s">
        <v>957</v>
      </c>
      <c r="F119" s="132" t="s">
        <v>1379</v>
      </c>
      <c r="G119" s="132">
        <f t="shared" si="70"/>
        <v>10.244750375097</v>
      </c>
      <c r="H119" s="348">
        <f t="shared" si="71"/>
        <v>10.244750375097</v>
      </c>
      <c r="I119" s="74"/>
      <c r="J119" s="132">
        <f t="shared" si="72"/>
        <v>4.3895935189999999E-2</v>
      </c>
      <c r="K119" s="132">
        <f t="shared" si="73"/>
        <v>7.3107929400000007E-2</v>
      </c>
      <c r="L119" s="300">
        <f t="shared" si="74"/>
        <v>9.1243390105070006</v>
      </c>
      <c r="M119" s="132">
        <v>1.0034075</v>
      </c>
      <c r="N119" s="132">
        <v>2.6237E-2</v>
      </c>
      <c r="O119" s="132">
        <v>4.2987951000000003E-2</v>
      </c>
      <c r="P119" s="132">
        <v>3.6943702000000002E-2</v>
      </c>
      <c r="Q119" s="132">
        <v>5.6844538999999998E-3</v>
      </c>
      <c r="R119" s="132">
        <v>6.7713183999999998E-4</v>
      </c>
      <c r="S119" s="132">
        <v>5.9064744999999996E-4</v>
      </c>
      <c r="T119" s="132">
        <v>3.8829784000000002E-3</v>
      </c>
      <c r="U119" s="132">
        <v>9.1153931000000004</v>
      </c>
      <c r="V119" s="132">
        <v>0</v>
      </c>
      <c r="W119" s="132">
        <v>8.9164445000000005E-3</v>
      </c>
      <c r="X119" s="304">
        <v>2.9466007000000001E-5</v>
      </c>
      <c r="Y119" s="132">
        <v>0</v>
      </c>
      <c r="Z119" s="132">
        <v>0</v>
      </c>
      <c r="AA119" s="74"/>
      <c r="AB119" s="301">
        <f t="shared" si="75"/>
        <v>7.5444172932330824</v>
      </c>
      <c r="AC119" s="338">
        <f t="shared" si="76"/>
        <v>7.5444172932330824</v>
      </c>
      <c r="AD119" s="74"/>
      <c r="AE119" s="136">
        <v>106.2747</v>
      </c>
      <c r="AF119" s="136">
        <v>104.82011</v>
      </c>
      <c r="AG119" s="136">
        <v>1.2088455</v>
      </c>
      <c r="AH119" s="136">
        <v>0</v>
      </c>
      <c r="AI119" s="136">
        <v>0</v>
      </c>
      <c r="AJ119" s="136">
        <v>1.2102817E-2</v>
      </c>
      <c r="AK119" s="136">
        <v>0.2336482</v>
      </c>
      <c r="AL119" s="74"/>
      <c r="AM119" s="133">
        <v>0.14745594000000001</v>
      </c>
      <c r="AN119" s="340">
        <f t="shared" si="77"/>
        <v>0.14745594000000001</v>
      </c>
      <c r="AP119" s="133">
        <v>0.13502868000000001</v>
      </c>
      <c r="AQ119" s="133">
        <v>6.2998760000000003E-3</v>
      </c>
      <c r="AR119" s="133">
        <v>6.1273884999999998E-3</v>
      </c>
      <c r="AS119" s="134">
        <f t="shared" si="78"/>
        <v>8.0952444773879998E-6</v>
      </c>
      <c r="AT119" s="135">
        <f t="shared" si="79"/>
        <v>2.3298358088225899E-8</v>
      </c>
      <c r="AU119" s="135">
        <f t="shared" si="80"/>
        <v>0.85817766000000006</v>
      </c>
      <c r="AV119" s="302">
        <v>7.1091626000000003E-6</v>
      </c>
      <c r="AW119" s="302">
        <v>2.1454067E-8</v>
      </c>
      <c r="AX119" s="302">
        <v>5.8598160999999999E-13</v>
      </c>
      <c r="AY119" s="302">
        <v>4.7504468000000001E-10</v>
      </c>
      <c r="AZ119" s="302">
        <v>6.1710608000000001E-11</v>
      </c>
      <c r="BA119" s="302">
        <v>5.4933825000000003E-9</v>
      </c>
      <c r="BB119" s="302">
        <v>9.6984861999999999E-7</v>
      </c>
      <c r="BC119" s="302">
        <v>7.9534535999999996E-10</v>
      </c>
      <c r="BD119" s="302">
        <v>1.0094624999999999E-9</v>
      </c>
      <c r="BE119" s="302">
        <v>6.9274716999999999E-13</v>
      </c>
      <c r="BF119" s="302">
        <v>3.5534568999999997E-15</v>
      </c>
      <c r="BG119" s="302">
        <v>1.4680031E-12</v>
      </c>
      <c r="BH119" s="302">
        <v>8.4813660999999998E-14</v>
      </c>
      <c r="BI119" s="302">
        <v>6.4102228000000002E-14</v>
      </c>
      <c r="BJ119" s="302">
        <v>7.3753875000000001E-9</v>
      </c>
      <c r="BK119" s="302">
        <v>2.8277321E-9</v>
      </c>
      <c r="BL119" s="302">
        <v>3.6584027000000003E-11</v>
      </c>
      <c r="BM119" s="303">
        <v>0.12186556</v>
      </c>
      <c r="BN119" s="303">
        <v>0.73631210000000002</v>
      </c>
      <c r="BO119" s="303">
        <v>0</v>
      </c>
      <c r="BP119" s="303">
        <v>0</v>
      </c>
      <c r="BQ119" s="303">
        <v>0</v>
      </c>
      <c r="BR119" s="74"/>
      <c r="BS119" s="136">
        <v>3.7127782000000002E-4</v>
      </c>
      <c r="BT119" s="144">
        <v>8.7170273000000001E-6</v>
      </c>
      <c r="BU119" s="136">
        <v>2.1035838000000001E-4</v>
      </c>
      <c r="BV119" s="144">
        <v>4.5717744E-7</v>
      </c>
      <c r="BW119" s="144">
        <v>9.7080048999999996E-6</v>
      </c>
      <c r="BX119" s="144">
        <v>3.4458176999999999E-6</v>
      </c>
      <c r="BY119" s="144">
        <v>8.8868848999999995E-10</v>
      </c>
      <c r="BZ119" s="144">
        <v>5.2768409999999997E-6</v>
      </c>
      <c r="CA119" s="144">
        <v>9.0866324999999997E-7</v>
      </c>
      <c r="CB119" s="144">
        <v>3.9083484999999998E-7</v>
      </c>
      <c r="CC119" s="144">
        <v>4.6383275000000001E-7</v>
      </c>
      <c r="CD119" s="144">
        <v>2.6595708999999999E-8</v>
      </c>
      <c r="CE119" s="144">
        <v>8.1875259999999997E-9</v>
      </c>
      <c r="CF119" s="144">
        <v>8.6783619999999992E-6</v>
      </c>
      <c r="CG119" s="136">
        <v>1.2249280999999999E-4</v>
      </c>
      <c r="CH119" s="144">
        <v>3.4439160999999999E-7</v>
      </c>
      <c r="CI119" s="136">
        <v>0</v>
      </c>
      <c r="CJ119" s="153" t="s">
        <v>1380</v>
      </c>
      <c r="CK119" s="162" t="s">
        <v>1291</v>
      </c>
      <c r="CL119" s="110" t="s">
        <v>675</v>
      </c>
      <c r="CM119" s="110"/>
      <c r="CN119" s="110"/>
      <c r="CP119" s="74"/>
      <c r="CQ119" s="74"/>
      <c r="CR119" s="74"/>
      <c r="CS119" s="74"/>
      <c r="CT119" s="74"/>
      <c r="CU119" s="74"/>
      <c r="CV119" s="74"/>
      <c r="CW119" s="74"/>
      <c r="CX119" s="74"/>
      <c r="CY119" s="74"/>
      <c r="CZ119" s="74"/>
      <c r="DA119" s="74"/>
      <c r="DB119" s="74"/>
    </row>
    <row r="120" spans="1:106" ht="14.5" customHeight="1" thickBot="1">
      <c r="A120" s="74" t="s">
        <v>1381</v>
      </c>
      <c r="B120" s="129" t="s">
        <v>1133</v>
      </c>
      <c r="C120" s="130" t="str">
        <f t="shared" si="69"/>
        <v>A.030.10.131</v>
      </c>
      <c r="D120" s="131" t="s">
        <v>1245</v>
      </c>
      <c r="E120" s="129" t="s">
        <v>957</v>
      </c>
      <c r="F120" s="132" t="s">
        <v>1383</v>
      </c>
      <c r="G120" s="132">
        <f t="shared" si="70"/>
        <v>0.92184440085658903</v>
      </c>
      <c r="H120" s="348">
        <f t="shared" si="71"/>
        <v>0.92184440085658903</v>
      </c>
      <c r="I120" s="74"/>
      <c r="J120" s="132">
        <f t="shared" si="72"/>
        <v>4.8006985420000002E-2</v>
      </c>
      <c r="K120" s="132">
        <f t="shared" si="73"/>
        <v>0.13475610439999999</v>
      </c>
      <c r="L120" s="300">
        <f t="shared" si="74"/>
        <v>3.4397351036588995E-2</v>
      </c>
      <c r="M120" s="132">
        <v>0.70468396</v>
      </c>
      <c r="N120" s="132">
        <v>8.7968563E-2</v>
      </c>
      <c r="O120" s="132">
        <v>4.1755298000000003E-2</v>
      </c>
      <c r="P120" s="132">
        <v>3.5014087999999999E-2</v>
      </c>
      <c r="Q120" s="132">
        <v>9.5177322000000002E-3</v>
      </c>
      <c r="R120" s="132">
        <v>4.8459681999999998E-4</v>
      </c>
      <c r="S120" s="132">
        <v>2.9905684E-3</v>
      </c>
      <c r="T120" s="132">
        <v>5.0322433999999997E-3</v>
      </c>
      <c r="U120" s="132">
        <v>9.6691227000000001E-4</v>
      </c>
      <c r="V120" s="132">
        <v>2.1978491999999999E-2</v>
      </c>
      <c r="W120" s="132">
        <v>1.1344886E-2</v>
      </c>
      <c r="X120" s="132">
        <v>1.0699389000000001E-4</v>
      </c>
      <c r="Y120" s="304">
        <v>6.6876589000000002E-8</v>
      </c>
      <c r="Z120" s="132">
        <v>0</v>
      </c>
      <c r="AA120" s="74"/>
      <c r="AB120" s="301">
        <f t="shared" si="75"/>
        <v>5.2983756390977437</v>
      </c>
      <c r="AC120" s="338">
        <f t="shared" si="76"/>
        <v>5.2983756390977437</v>
      </c>
      <c r="AD120" s="74"/>
      <c r="AE120" s="136">
        <v>74.208775000000003</v>
      </c>
      <c r="AF120" s="136">
        <v>71.896557000000001</v>
      </c>
      <c r="AG120" s="136">
        <v>1.5379609999999999</v>
      </c>
      <c r="AH120" s="136">
        <v>0</v>
      </c>
      <c r="AI120" s="136">
        <v>8.0857757000000002E-2</v>
      </c>
      <c r="AJ120" s="136">
        <v>0.36030658999999998</v>
      </c>
      <c r="AK120" s="136">
        <v>0.33309248000000002</v>
      </c>
      <c r="AL120" s="74"/>
      <c r="AM120" s="133">
        <v>0.12699453999999999</v>
      </c>
      <c r="AN120" s="340">
        <f t="shared" si="77"/>
        <v>0.12699453999999999</v>
      </c>
      <c r="AP120" s="133">
        <v>0.1184674</v>
      </c>
      <c r="AQ120" s="133">
        <v>4.9348079000000001E-3</v>
      </c>
      <c r="AR120" s="133">
        <v>3.5923378E-3</v>
      </c>
      <c r="AS120" s="134">
        <f t="shared" si="78"/>
        <v>7.1023619297314996E-6</v>
      </c>
      <c r="AT120" s="135">
        <f t="shared" si="79"/>
        <v>1.8250029172439775E-8</v>
      </c>
      <c r="AU120" s="135">
        <f t="shared" si="80"/>
        <v>0.50312854669999996</v>
      </c>
      <c r="AV120" s="302">
        <v>4.9761973999999998E-6</v>
      </c>
      <c r="AW120" s="302">
        <v>1.5016455E-8</v>
      </c>
      <c r="AX120" s="302">
        <v>4.1017799E-13</v>
      </c>
      <c r="AY120" s="302">
        <v>5.5581463000000001E-10</v>
      </c>
      <c r="AZ120" s="302">
        <v>3.0458983999999999E-11</v>
      </c>
      <c r="BA120" s="302">
        <v>5.2064286999999998E-9</v>
      </c>
      <c r="BB120" s="302">
        <v>2.0986382000000002E-6</v>
      </c>
      <c r="BC120" s="302">
        <v>7.4887736999999997E-10</v>
      </c>
      <c r="BD120" s="302">
        <v>2.3009758E-9</v>
      </c>
      <c r="BE120" s="302">
        <v>6.8106575000000002E-13</v>
      </c>
      <c r="BF120" s="302">
        <v>9.9299505999999995E-15</v>
      </c>
      <c r="BG120" s="302">
        <v>1.1027762E-11</v>
      </c>
      <c r="BH120" s="302">
        <v>1.0112817E-13</v>
      </c>
      <c r="BI120" s="302">
        <v>1.9303338999999999E-13</v>
      </c>
      <c r="BJ120" s="302">
        <v>5.8916628E-9</v>
      </c>
      <c r="BK120" s="302">
        <v>1.5840667999999999E-8</v>
      </c>
      <c r="BL120" s="302">
        <v>1.7129002E-10</v>
      </c>
      <c r="BM120" s="303">
        <v>5.4900866999999997E-3</v>
      </c>
      <c r="BN120" s="303">
        <v>0.49763846</v>
      </c>
      <c r="BO120" s="302">
        <v>1.2966175E-12</v>
      </c>
      <c r="BP120" s="302">
        <v>7.8848364000000004E-15</v>
      </c>
      <c r="BQ120" s="302">
        <v>3.5277341999999998E-19</v>
      </c>
      <c r="BR120" s="74"/>
      <c r="BS120" s="136">
        <v>2.9275241000000001E-4</v>
      </c>
      <c r="BT120" s="144">
        <v>1.7553485999999999E-5</v>
      </c>
      <c r="BU120" s="136">
        <v>1.4773276999999999E-4</v>
      </c>
      <c r="BV120" s="144">
        <v>5.9063167000000001E-7</v>
      </c>
      <c r="BW120" s="144">
        <v>2.0534446E-5</v>
      </c>
      <c r="BX120" s="144">
        <v>3.323813E-6</v>
      </c>
      <c r="BY120" s="144">
        <v>6.9226836000000002E-9</v>
      </c>
      <c r="BZ120" s="144">
        <v>5.0880966999999999E-6</v>
      </c>
      <c r="CA120" s="144">
        <v>6.5029482E-7</v>
      </c>
      <c r="CB120" s="144">
        <v>1.9788765000000001E-6</v>
      </c>
      <c r="CC120" s="144">
        <v>2.2825763000000001E-7</v>
      </c>
      <c r="CD120" s="144">
        <v>1.1312304E-7</v>
      </c>
      <c r="CE120" s="144">
        <v>1.0104208999999999E-8</v>
      </c>
      <c r="CF120" s="144">
        <v>8.4125148000000007E-6</v>
      </c>
      <c r="CG120" s="144">
        <v>8.6216432999999994E-5</v>
      </c>
      <c r="CH120" s="144">
        <v>3.1245563000000001E-7</v>
      </c>
      <c r="CI120" s="144">
        <v>1.8613889000000001E-10</v>
      </c>
      <c r="CJ120" s="154" t="s">
        <v>1384</v>
      </c>
      <c r="CK120" s="155" t="s">
        <v>1385</v>
      </c>
      <c r="CL120" s="89" t="s">
        <v>1386</v>
      </c>
      <c r="CM120" s="110"/>
      <c r="CN120" s="110"/>
      <c r="CP120" s="74"/>
      <c r="CQ120" s="74"/>
      <c r="CR120" s="74"/>
      <c r="CS120" s="74"/>
      <c r="CT120" s="74"/>
      <c r="CU120" s="74"/>
      <c r="CV120" s="74"/>
      <c r="CW120" s="74"/>
      <c r="CX120" s="74"/>
      <c r="CY120" s="74"/>
      <c r="CZ120" s="74"/>
      <c r="DA120" s="74"/>
      <c r="DB120" s="74"/>
    </row>
    <row r="121" spans="1:106" ht="14.5" customHeight="1" thickBot="1">
      <c r="A121" s="74" t="s">
        <v>1387</v>
      </c>
      <c r="B121" s="129" t="s">
        <v>1133</v>
      </c>
      <c r="C121" s="130" t="str">
        <f t="shared" si="69"/>
        <v>A.030.10.132</v>
      </c>
      <c r="D121" s="131" t="s">
        <v>1245</v>
      </c>
      <c r="E121" s="129" t="s">
        <v>957</v>
      </c>
      <c r="F121" s="132" t="s">
        <v>1389</v>
      </c>
      <c r="G121" s="132">
        <f t="shared" si="70"/>
        <v>19.537152369330158</v>
      </c>
      <c r="H121" s="348">
        <f t="shared" si="71"/>
        <v>19.537152369330158</v>
      </c>
      <c r="I121" s="74"/>
      <c r="J121" s="132">
        <f t="shared" si="72"/>
        <v>2.1780702440000002</v>
      </c>
      <c r="K121" s="132">
        <f t="shared" si="73"/>
        <v>2.4967830907999997</v>
      </c>
      <c r="L121" s="300">
        <f t="shared" si="74"/>
        <v>13.578798234530161</v>
      </c>
      <c r="M121" s="132">
        <v>1.2835008000000001</v>
      </c>
      <c r="N121" s="132">
        <v>2.3944700999999999</v>
      </c>
      <c r="O121" s="132">
        <v>9.4057591999999995E-2</v>
      </c>
      <c r="P121" s="132">
        <v>7.8482153999999998E-2</v>
      </c>
      <c r="Q121" s="132">
        <v>0.20572889</v>
      </c>
      <c r="R121" s="132">
        <v>6.8189E-2</v>
      </c>
      <c r="S121" s="132">
        <v>1.8256702</v>
      </c>
      <c r="T121" s="132">
        <v>8.2553987999999991E-3</v>
      </c>
      <c r="U121" s="132">
        <v>13.346382</v>
      </c>
      <c r="V121" s="132">
        <v>4.6045972999999997E-2</v>
      </c>
      <c r="W121" s="132">
        <v>0.18619157</v>
      </c>
      <c r="X121" s="132">
        <v>1.7869153E-4</v>
      </c>
      <c r="Y121" s="304">
        <v>1.6184428000000001E-13</v>
      </c>
      <c r="Z121" s="132">
        <v>0</v>
      </c>
      <c r="AA121" s="74"/>
      <c r="AB121" s="301">
        <f t="shared" si="75"/>
        <v>9.6503819548872176</v>
      </c>
      <c r="AC121" s="338">
        <f t="shared" si="76"/>
        <v>9.6503819548872176</v>
      </c>
      <c r="AD121" s="74"/>
      <c r="AE121" s="136">
        <v>168.27043</v>
      </c>
      <c r="AF121" s="136">
        <v>125.88205000000001</v>
      </c>
      <c r="AG121" s="136">
        <v>25.239735</v>
      </c>
      <c r="AH121" s="136">
        <v>0</v>
      </c>
      <c r="AI121" s="136">
        <v>2.1259719000000001</v>
      </c>
      <c r="AJ121" s="136">
        <v>9.3202023999999994</v>
      </c>
      <c r="AK121" s="136">
        <v>5.7024694</v>
      </c>
      <c r="AL121" s="74"/>
      <c r="AM121" s="133">
        <v>1.0073401</v>
      </c>
      <c r="AN121" s="340">
        <f t="shared" si="77"/>
        <v>1.0073401</v>
      </c>
      <c r="AP121" s="133">
        <v>0.97684676999999998</v>
      </c>
      <c r="AQ121" s="133">
        <v>2.2443173E-2</v>
      </c>
      <c r="AR121" s="133">
        <v>8.0501517000000009E-3</v>
      </c>
      <c r="AS121" s="134">
        <f t="shared" si="78"/>
        <v>5.8563954483141133E-5</v>
      </c>
      <c r="AT121" s="135">
        <f t="shared" si="79"/>
        <v>8.2999899757078107E-8</v>
      </c>
      <c r="AU121" s="135">
        <f t="shared" si="80"/>
        <v>1.12747223</v>
      </c>
      <c r="AV121" s="302">
        <v>8.9989780999999995E-6</v>
      </c>
      <c r="AW121" s="302">
        <v>2.7153689E-8</v>
      </c>
      <c r="AX121" s="302">
        <v>7.4180776000000005E-13</v>
      </c>
      <c r="AY121" s="302">
        <v>2.165883E-10</v>
      </c>
      <c r="AZ121" s="302">
        <v>2.4140837999999999E-11</v>
      </c>
      <c r="BA121" s="302">
        <v>1.1669783E-8</v>
      </c>
      <c r="BB121" s="302">
        <v>4.7597898999999998E-5</v>
      </c>
      <c r="BC121" s="302">
        <v>1.6618897E-9</v>
      </c>
      <c r="BD121" s="302">
        <v>5.1641820000000002E-8</v>
      </c>
      <c r="BE121" s="302">
        <v>4.8623834000000003E-13</v>
      </c>
      <c r="BF121" s="302">
        <v>1.0072759E-14</v>
      </c>
      <c r="BG121" s="302">
        <v>2.2366082E-9</v>
      </c>
      <c r="BH121" s="302">
        <v>2.9834862000000001E-12</v>
      </c>
      <c r="BI121" s="302">
        <v>1.0475091999999999E-11</v>
      </c>
      <c r="BJ121" s="302">
        <v>4.8733970999999999E-8</v>
      </c>
      <c r="BK121" s="302">
        <v>1.9064329E-6</v>
      </c>
      <c r="BL121" s="302">
        <v>2.9119615999999999E-10</v>
      </c>
      <c r="BM121" s="303">
        <v>0.51424347999999998</v>
      </c>
      <c r="BN121" s="303">
        <v>0.61322874999999999</v>
      </c>
      <c r="BO121" s="302">
        <v>3.1378714000000001E-18</v>
      </c>
      <c r="BP121" s="302">
        <v>1.908165E-20</v>
      </c>
      <c r="BQ121" s="302">
        <v>8.5372717000000009E-25</v>
      </c>
      <c r="BR121" s="74"/>
      <c r="BS121" s="136">
        <v>2.6471359E-3</v>
      </c>
      <c r="BT121" s="136">
        <v>3.5986778000000002E-4</v>
      </c>
      <c r="BU121" s="136">
        <v>2.6907824999999999E-4</v>
      </c>
      <c r="BV121" s="144">
        <v>9.6794173000000005E-7</v>
      </c>
      <c r="BW121" s="136">
        <v>4.7499974000000001E-4</v>
      </c>
      <c r="BX121" s="144">
        <v>7.5336993E-6</v>
      </c>
      <c r="BY121" s="144">
        <v>5.3719105999999997E-9</v>
      </c>
      <c r="BZ121" s="144">
        <v>1.1494938E-5</v>
      </c>
      <c r="CA121" s="144">
        <v>9.1504837E-5</v>
      </c>
      <c r="CB121" s="136">
        <v>1.2080566000000001E-3</v>
      </c>
      <c r="CC121" s="144">
        <v>1.8126201999999999E-7</v>
      </c>
      <c r="CD121" s="144">
        <v>1.9087148999999999E-7</v>
      </c>
      <c r="CE121" s="144">
        <v>3.1774932000000001E-9</v>
      </c>
      <c r="CF121" s="144">
        <v>3.8296188000000002E-5</v>
      </c>
      <c r="CG121" s="136">
        <v>1.8111160000000001E-4</v>
      </c>
      <c r="CH121" s="144">
        <v>3.8437071000000001E-6</v>
      </c>
      <c r="CI121" s="144">
        <v>4.5046430000000004E-16</v>
      </c>
      <c r="CJ121" s="154" t="s">
        <v>1390</v>
      </c>
      <c r="CK121" s="155" t="s">
        <v>1291</v>
      </c>
      <c r="CL121" s="163" t="s">
        <v>1391</v>
      </c>
      <c r="CM121" s="110"/>
      <c r="CN121" s="110"/>
      <c r="CP121" s="74"/>
      <c r="CQ121" s="74"/>
      <c r="CR121" s="74"/>
      <c r="CS121" s="74"/>
      <c r="CT121" s="74"/>
      <c r="CU121" s="74"/>
      <c r="CV121" s="74"/>
      <c r="CW121" s="74"/>
      <c r="CX121" s="74"/>
      <c r="CY121" s="74"/>
      <c r="CZ121" s="74"/>
      <c r="DA121" s="74"/>
      <c r="DB121" s="74"/>
    </row>
    <row r="122" spans="1:106" ht="14.5" customHeight="1" thickBot="1">
      <c r="A122" s="74" t="s">
        <v>1392</v>
      </c>
      <c r="B122" s="129" t="s">
        <v>1133</v>
      </c>
      <c r="C122" s="130" t="str">
        <f t="shared" si="69"/>
        <v>A.030.10.133</v>
      </c>
      <c r="D122" s="131" t="s">
        <v>1245</v>
      </c>
      <c r="E122" s="129" t="s">
        <v>957</v>
      </c>
      <c r="F122" s="132" t="s">
        <v>1394</v>
      </c>
      <c r="G122" s="132">
        <f t="shared" si="70"/>
        <v>2.00464841651121</v>
      </c>
      <c r="H122" s="348">
        <f t="shared" si="71"/>
        <v>2.00464841651121</v>
      </c>
      <c r="I122" s="74"/>
      <c r="J122" s="132">
        <f t="shared" si="72"/>
        <v>0.19780768499999998</v>
      </c>
      <c r="K122" s="132">
        <f t="shared" si="73"/>
        <v>0.18726106079999999</v>
      </c>
      <c r="L122" s="300">
        <f t="shared" si="74"/>
        <v>1.1773873507112098</v>
      </c>
      <c r="M122" s="132">
        <v>0.44219232000000003</v>
      </c>
      <c r="N122" s="132">
        <v>8.7851288999999999E-2</v>
      </c>
      <c r="O122" s="132">
        <v>9.7076920999999997E-2</v>
      </c>
      <c r="P122" s="132">
        <v>7.9979711999999994E-2</v>
      </c>
      <c r="Q122" s="132">
        <v>4.5901106999999997E-2</v>
      </c>
      <c r="R122" s="132">
        <v>1.0475336E-2</v>
      </c>
      <c r="S122" s="132">
        <v>6.1451529999999997E-2</v>
      </c>
      <c r="T122" s="132">
        <v>2.3328507999999999E-3</v>
      </c>
      <c r="U122" s="132">
        <v>1.1059140999999999</v>
      </c>
      <c r="V122" s="132">
        <v>8.4547036000000002E-3</v>
      </c>
      <c r="W122" s="132">
        <v>6.3013691999999996E-2</v>
      </c>
      <c r="X122" s="304">
        <v>4.6767365000000003E-6</v>
      </c>
      <c r="Y122" s="304">
        <v>1.7837470999999999E-7</v>
      </c>
      <c r="Z122" s="132">
        <v>0</v>
      </c>
      <c r="AA122" s="74"/>
      <c r="AB122" s="301">
        <f t="shared" si="75"/>
        <v>3.3247542857142856</v>
      </c>
      <c r="AC122" s="338">
        <f t="shared" si="76"/>
        <v>3.3247542857142856</v>
      </c>
      <c r="AD122" s="74"/>
      <c r="AE122" s="136">
        <v>50.211894000000001</v>
      </c>
      <c r="AF122" s="136">
        <v>36.634253999999999</v>
      </c>
      <c r="AG122" s="136">
        <v>8.5429797000000001</v>
      </c>
      <c r="AH122" s="136">
        <v>0</v>
      </c>
      <c r="AI122" s="136">
        <v>6.1773121E-2</v>
      </c>
      <c r="AJ122" s="136">
        <v>0.28561245000000002</v>
      </c>
      <c r="AK122" s="136">
        <v>4.6872746999999997</v>
      </c>
      <c r="AL122" s="74"/>
      <c r="AM122" s="133">
        <v>0.1289767</v>
      </c>
      <c r="AN122" s="340">
        <f t="shared" si="77"/>
        <v>0.1289767</v>
      </c>
      <c r="AP122" s="133">
        <v>0.12321395</v>
      </c>
      <c r="AQ122" s="133">
        <v>4.2041227999999996E-3</v>
      </c>
      <c r="AR122" s="133">
        <v>1.5586262000000001E-3</v>
      </c>
      <c r="AS122" s="134">
        <f t="shared" si="78"/>
        <v>7.3869277480067998E-6</v>
      </c>
      <c r="AT122" s="135">
        <f t="shared" si="79"/>
        <v>1.5547791257939926E-8</v>
      </c>
      <c r="AU122" s="135">
        <f t="shared" si="80"/>
        <v>0.21829498</v>
      </c>
      <c r="AV122" s="302">
        <v>3.1113363000000001E-6</v>
      </c>
      <c r="AW122" s="302">
        <v>9.3884331000000002E-9</v>
      </c>
      <c r="AX122" s="302">
        <v>2.5646675000000001E-13</v>
      </c>
      <c r="AY122" s="302">
        <v>6.0710723999999999E-10</v>
      </c>
      <c r="AZ122" s="302">
        <v>1.1359294E-9</v>
      </c>
      <c r="BA122" s="302">
        <v>1.1892454000000001E-8</v>
      </c>
      <c r="BB122" s="302">
        <v>2.7740040000000001E-6</v>
      </c>
      <c r="BC122" s="302">
        <v>1.690593E-9</v>
      </c>
      <c r="BD122" s="302">
        <v>2.8762406000000002E-9</v>
      </c>
      <c r="BE122" s="302">
        <v>4.0273503E-12</v>
      </c>
      <c r="BF122" s="302">
        <v>1.1277694E-13</v>
      </c>
      <c r="BG122" s="302">
        <v>1.5536348E-9</v>
      </c>
      <c r="BH122" s="302">
        <v>1.7364953000000002E-11</v>
      </c>
      <c r="BI122" s="302">
        <v>1.0414309000000001E-11</v>
      </c>
      <c r="BJ122" s="302">
        <v>4.9577699000000002E-8</v>
      </c>
      <c r="BK122" s="302">
        <v>1.4383708E-6</v>
      </c>
      <c r="BL122" s="302">
        <v>6.6928704000000002E-12</v>
      </c>
      <c r="BM122" s="303">
        <v>2.6889730000000001E-2</v>
      </c>
      <c r="BN122" s="303">
        <v>0.19140525</v>
      </c>
      <c r="BO122" s="302">
        <v>3.4583668000000001E-12</v>
      </c>
      <c r="BP122" s="302">
        <v>2.1030609000000001E-14</v>
      </c>
      <c r="BQ122" s="302">
        <v>9.4092500999999995E-19</v>
      </c>
      <c r="BR122" s="74"/>
      <c r="BS122" s="136">
        <v>1.2219634999999999E-3</v>
      </c>
      <c r="BT122" s="144">
        <v>2.3757399000000001E-5</v>
      </c>
      <c r="BU122" s="144">
        <v>9.2702972E-5</v>
      </c>
      <c r="BV122" s="144">
        <v>2.7343134000000002E-7</v>
      </c>
      <c r="BW122" s="144">
        <v>5.5179129999999997E-5</v>
      </c>
      <c r="BX122" s="144">
        <v>7.8204945000000007E-6</v>
      </c>
      <c r="BY122" s="144">
        <v>1.4707028E-8</v>
      </c>
      <c r="BZ122" s="144">
        <v>1.1803402E-5</v>
      </c>
      <c r="CA122" s="144">
        <v>1.4057164E-5</v>
      </c>
      <c r="CB122" s="144">
        <v>4.0662835000000002E-5</v>
      </c>
      <c r="CC122" s="144">
        <v>3.2424071E-6</v>
      </c>
      <c r="CD122" s="144">
        <v>4.5993372000000003E-9</v>
      </c>
      <c r="CE122" s="144">
        <v>2.0494837999999999E-7</v>
      </c>
      <c r="CF122" s="144">
        <v>1.665148E-5</v>
      </c>
      <c r="CG122" s="144">
        <v>5.4296550000000001E-5</v>
      </c>
      <c r="CH122" s="136">
        <v>9.0129144E-4</v>
      </c>
      <c r="CI122" s="144">
        <v>4.9647373999999995E-10</v>
      </c>
      <c r="CJ122" s="154" t="s">
        <v>1395</v>
      </c>
      <c r="CK122" s="155" t="s">
        <v>1259</v>
      </c>
      <c r="CL122" s="89" t="s">
        <v>1396</v>
      </c>
      <c r="CM122" s="110"/>
      <c r="CN122" s="110"/>
      <c r="CP122" s="74"/>
      <c r="CQ122" s="74"/>
      <c r="CR122" s="74"/>
      <c r="CS122" s="74"/>
      <c r="CT122" s="74"/>
      <c r="CU122" s="74"/>
      <c r="CV122" s="74"/>
      <c r="CW122" s="74"/>
      <c r="CX122" s="74"/>
      <c r="CY122" s="74"/>
      <c r="CZ122" s="74"/>
      <c r="DA122" s="74"/>
      <c r="DB122" s="74"/>
    </row>
    <row r="123" spans="1:106" ht="14.5" customHeight="1">
      <c r="A123" s="74" t="s">
        <v>1397</v>
      </c>
      <c r="B123" s="129" t="s">
        <v>1133</v>
      </c>
      <c r="C123" s="130" t="str">
        <f t="shared" si="69"/>
        <v>A.030.10.134</v>
      </c>
      <c r="D123" s="131" t="s">
        <v>1245</v>
      </c>
      <c r="E123" s="129" t="s">
        <v>957</v>
      </c>
      <c r="F123" s="132" t="s">
        <v>1399</v>
      </c>
      <c r="G123" s="132">
        <f t="shared" si="70"/>
        <v>3.1341613875999998</v>
      </c>
      <c r="H123" s="348">
        <f t="shared" si="71"/>
        <v>3.1341613875999998</v>
      </c>
      <c r="I123" s="74"/>
      <c r="J123" s="132">
        <f t="shared" si="72"/>
        <v>0.38995104720000001</v>
      </c>
      <c r="K123" s="132">
        <f t="shared" si="73"/>
        <v>0.93553387999999993</v>
      </c>
      <c r="L123" s="300">
        <f t="shared" si="74"/>
        <v>0.63827776040000006</v>
      </c>
      <c r="M123" s="132">
        <v>1.1703987</v>
      </c>
      <c r="N123" s="132">
        <v>0.29315277000000001</v>
      </c>
      <c r="O123" s="132">
        <v>0.24282671</v>
      </c>
      <c r="P123" s="132">
        <v>0.14985255</v>
      </c>
      <c r="Q123" s="132">
        <v>0.17669429</v>
      </c>
      <c r="R123" s="132">
        <v>3.7434152E-3</v>
      </c>
      <c r="S123" s="132">
        <v>5.9660791999999997E-2</v>
      </c>
      <c r="T123" s="132">
        <v>0.39955439999999998</v>
      </c>
      <c r="U123" s="132">
        <v>0.39771571999999999</v>
      </c>
      <c r="V123" s="132">
        <v>4.8227443999999996E-3</v>
      </c>
      <c r="W123" s="132">
        <v>4.7410014E-2</v>
      </c>
      <c r="X123" s="132">
        <v>0.17774665000000001</v>
      </c>
      <c r="Y123" s="132">
        <v>1.0582632E-2</v>
      </c>
      <c r="Z123" s="132">
        <v>0</v>
      </c>
      <c r="AA123" s="74"/>
      <c r="AB123" s="301">
        <f t="shared" si="75"/>
        <v>8.79999022556391</v>
      </c>
      <c r="AC123" s="338">
        <f t="shared" si="76"/>
        <v>8.79999022556391</v>
      </c>
      <c r="AD123" s="74"/>
      <c r="AE123" s="136">
        <v>113.44025999999999</v>
      </c>
      <c r="AF123" s="136">
        <v>101.0294</v>
      </c>
      <c r="AG123" s="136">
        <v>6.4270842000000004</v>
      </c>
      <c r="AH123" s="136">
        <v>6.0397374E-3</v>
      </c>
      <c r="AI123" s="136">
        <v>1.7465128000000001</v>
      </c>
      <c r="AJ123" s="136">
        <v>1.0511219000000001</v>
      </c>
      <c r="AK123" s="136">
        <v>3.1801046999999998</v>
      </c>
      <c r="AL123" s="74"/>
      <c r="AM123" s="133">
        <v>0.34457029</v>
      </c>
      <c r="AN123" s="340">
        <f t="shared" si="77"/>
        <v>0.34457029</v>
      </c>
      <c r="AP123" s="133">
        <v>0.32769031999999998</v>
      </c>
      <c r="AQ123" s="133">
        <v>1.1655696E-2</v>
      </c>
      <c r="AR123" s="133">
        <v>5.2242775999999996E-3</v>
      </c>
      <c r="AS123" s="134">
        <f t="shared" si="78"/>
        <v>1.9645702612149999E-5</v>
      </c>
      <c r="AT123" s="135">
        <f t="shared" si="79"/>
        <v>4.3105385626423998E-8</v>
      </c>
      <c r="AU123" s="135">
        <f t="shared" si="80"/>
        <v>0.73169154000000003</v>
      </c>
      <c r="AV123" s="302">
        <v>8.3208441000000003E-6</v>
      </c>
      <c r="AW123" s="302">
        <v>2.5111246000000001E-8</v>
      </c>
      <c r="AX123" s="302">
        <v>6.8583796000000005E-13</v>
      </c>
      <c r="AY123" s="302">
        <v>1.3119909E-9</v>
      </c>
      <c r="AZ123" s="302">
        <v>3.7791824999999998E-10</v>
      </c>
      <c r="BA123" s="302">
        <v>2.2283233E-8</v>
      </c>
      <c r="BB123" s="302">
        <v>9.7989859000000006E-6</v>
      </c>
      <c r="BC123" s="302">
        <v>3.2517451000000002E-9</v>
      </c>
      <c r="BD123" s="302">
        <v>8.5925838999999993E-9</v>
      </c>
      <c r="BE123" s="302">
        <v>3.0877243999999999E-9</v>
      </c>
      <c r="BF123" s="302">
        <v>7.0523966999999998E-12</v>
      </c>
      <c r="BG123" s="302">
        <v>6.5889280000000005E-10</v>
      </c>
      <c r="BH123" s="302">
        <v>6.6300434999999999E-12</v>
      </c>
      <c r="BI123" s="302">
        <v>4.2748891000000001E-12</v>
      </c>
      <c r="BJ123" s="302">
        <v>3.8798245E-7</v>
      </c>
      <c r="BK123" s="302">
        <v>1.0075887999999999E-6</v>
      </c>
      <c r="BL123" s="302">
        <v>1.6654779999999999E-9</v>
      </c>
      <c r="BM123" s="303">
        <v>0.10266134</v>
      </c>
      <c r="BN123" s="303">
        <v>0.62903019999999998</v>
      </c>
      <c r="BO123" s="302">
        <v>1.0632822E-7</v>
      </c>
      <c r="BP123" s="302">
        <v>7.1902129999999996E-10</v>
      </c>
      <c r="BQ123" s="302">
        <v>5.0959163999999997E-14</v>
      </c>
      <c r="BR123" s="74"/>
      <c r="BS123" s="136">
        <v>9.9378035E-4</v>
      </c>
      <c r="BT123" s="144">
        <v>6.6933047000000006E-5</v>
      </c>
      <c r="BU123" s="136">
        <v>2.4536707999999998E-4</v>
      </c>
      <c r="BV123" s="144">
        <v>4.7259345E-5</v>
      </c>
      <c r="BW123" s="144">
        <v>7.8681197E-5</v>
      </c>
      <c r="BX123" s="144">
        <v>3.5022774000000002E-5</v>
      </c>
      <c r="BY123" s="144">
        <v>2.9547273E-5</v>
      </c>
      <c r="BZ123" s="144">
        <v>2.4980737000000001E-5</v>
      </c>
      <c r="CA123" s="144">
        <v>5.0233996000000003E-6</v>
      </c>
      <c r="CB123" s="144">
        <v>3.9477892999999998E-5</v>
      </c>
      <c r="CC123" s="144">
        <v>1.9142009000000001E-6</v>
      </c>
      <c r="CD123" s="144">
        <v>2.9817699000000001E-6</v>
      </c>
      <c r="CE123" s="144">
        <v>3.7438117999999999E-7</v>
      </c>
      <c r="CF123" s="144">
        <v>3.8622011000000001E-5</v>
      </c>
      <c r="CG123" s="136">
        <v>1.2749939000000001E-4</v>
      </c>
      <c r="CH123" s="136">
        <v>2.3279938E-4</v>
      </c>
      <c r="CI123" s="144">
        <v>1.7296478999999999E-5</v>
      </c>
      <c r="CL123" s="89" t="s">
        <v>1400</v>
      </c>
      <c r="CM123" s="110"/>
      <c r="CN123" s="110"/>
      <c r="CP123" s="74"/>
      <c r="CQ123" s="74"/>
      <c r="CR123" s="74"/>
      <c r="CS123" s="74"/>
      <c r="CT123" s="74"/>
      <c r="CU123" s="74"/>
      <c r="CV123" s="74"/>
      <c r="CW123" s="74"/>
      <c r="CX123" s="74"/>
      <c r="CY123" s="74"/>
      <c r="CZ123" s="74"/>
      <c r="DA123" s="74"/>
      <c r="DB123" s="74"/>
    </row>
    <row r="124" spans="1:106" ht="14.5" customHeight="1">
      <c r="A124" s="74" t="s">
        <v>1401</v>
      </c>
      <c r="B124" s="129" t="s">
        <v>1133</v>
      </c>
      <c r="C124" s="130" t="str">
        <f t="shared" si="69"/>
        <v>A.030.10.135</v>
      </c>
      <c r="D124" s="131" t="s">
        <v>1245</v>
      </c>
      <c r="E124" s="129" t="s">
        <v>957</v>
      </c>
      <c r="F124" s="132" t="s">
        <v>1403</v>
      </c>
      <c r="G124" s="132">
        <f t="shared" si="70"/>
        <v>2.8027061192999998</v>
      </c>
      <c r="H124" s="348">
        <f t="shared" si="71"/>
        <v>2.8027061192999998</v>
      </c>
      <c r="I124" s="74"/>
      <c r="J124" s="132">
        <f t="shared" si="72"/>
        <v>0.57352955100000003</v>
      </c>
      <c r="K124" s="132">
        <f t="shared" si="73"/>
        <v>0.61396947999999996</v>
      </c>
      <c r="L124" s="300">
        <f t="shared" si="74"/>
        <v>0.89102426830000003</v>
      </c>
      <c r="M124" s="132">
        <v>0.72418282</v>
      </c>
      <c r="N124" s="132">
        <v>0.22421414000000001</v>
      </c>
      <c r="O124" s="132">
        <v>9.257253E-2</v>
      </c>
      <c r="P124" s="132">
        <v>5.8456403999999997E-2</v>
      </c>
      <c r="Q124" s="132">
        <v>9.0787006000000003E-2</v>
      </c>
      <c r="R124" s="132">
        <v>0.40145027999999999</v>
      </c>
      <c r="S124" s="132">
        <v>2.2835860999999999E-2</v>
      </c>
      <c r="T124" s="132">
        <v>0.29718281000000002</v>
      </c>
      <c r="U124" s="132">
        <v>0.80515791999999997</v>
      </c>
      <c r="V124" s="132">
        <v>2.7473256000000001E-2</v>
      </c>
      <c r="W124" s="132">
        <v>2.3083790999999999E-2</v>
      </c>
      <c r="X124" s="132">
        <v>2.6849739000000001E-2</v>
      </c>
      <c r="Y124" s="132">
        <v>8.4595623000000009E-3</v>
      </c>
      <c r="Z124" s="132">
        <v>0</v>
      </c>
      <c r="AA124" s="74"/>
      <c r="AB124" s="301">
        <f t="shared" si="75"/>
        <v>5.4449836090225565</v>
      </c>
      <c r="AC124" s="338">
        <f t="shared" si="76"/>
        <v>5.4449836090225565</v>
      </c>
      <c r="AD124" s="74"/>
      <c r="AE124" s="136">
        <v>3.1291823000000001</v>
      </c>
      <c r="AF124" s="136">
        <v>0</v>
      </c>
      <c r="AG124" s="136">
        <v>3.1291823000000001</v>
      </c>
      <c r="AH124" s="136">
        <v>0</v>
      </c>
      <c r="AI124" s="136">
        <v>0</v>
      </c>
      <c r="AJ124" s="136">
        <v>0</v>
      </c>
      <c r="AK124" s="136">
        <v>0</v>
      </c>
      <c r="AL124" s="74"/>
      <c r="AM124" s="133">
        <v>0.11464191</v>
      </c>
      <c r="AN124" s="340">
        <f t="shared" si="77"/>
        <v>0.11464191</v>
      </c>
      <c r="AP124" s="133">
        <v>0.10975944</v>
      </c>
      <c r="AQ124" s="133">
        <v>4.6620979000000003E-3</v>
      </c>
      <c r="AR124" s="133">
        <v>2.2037171999999999E-4</v>
      </c>
      <c r="AS124" s="134">
        <f t="shared" si="78"/>
        <v>6.5803022100000014E-6</v>
      </c>
      <c r="AT124" s="135">
        <f t="shared" si="79"/>
        <v>1.7241486350410001E-8</v>
      </c>
      <c r="AU124" s="135">
        <f t="shared" si="80"/>
        <v>3.0864387E-2</v>
      </c>
      <c r="AV124" s="302">
        <v>5.0529448000000002E-6</v>
      </c>
      <c r="AW124" s="302">
        <v>1.5245954000000002E-8</v>
      </c>
      <c r="AX124" s="302">
        <v>4.1654125000000003E-13</v>
      </c>
      <c r="AY124" s="303">
        <v>0</v>
      </c>
      <c r="AZ124" s="303">
        <v>0</v>
      </c>
      <c r="BA124" s="302">
        <v>8.7026599999999994E-9</v>
      </c>
      <c r="BB124" s="302">
        <v>1.4240655000000001E-6</v>
      </c>
      <c r="BC124" s="302">
        <v>1.9846309999999999E-9</v>
      </c>
      <c r="BD124" s="303">
        <v>0</v>
      </c>
      <c r="BE124" s="303">
        <v>0</v>
      </c>
      <c r="BF124" s="303">
        <v>0</v>
      </c>
      <c r="BG124" s="302">
        <v>8.0512705000000006E-12</v>
      </c>
      <c r="BH124" s="302">
        <v>1.8058108E-12</v>
      </c>
      <c r="BI124" s="302">
        <v>6.2772786000000005E-13</v>
      </c>
      <c r="BJ124" s="302">
        <v>4.7732586999999999E-8</v>
      </c>
      <c r="BK124" s="302">
        <v>4.6856663000000002E-8</v>
      </c>
      <c r="BL124" s="303">
        <v>0</v>
      </c>
      <c r="BM124" s="303">
        <v>3.0864387E-2</v>
      </c>
      <c r="BN124" s="303">
        <v>0</v>
      </c>
      <c r="BO124" s="303">
        <v>0</v>
      </c>
      <c r="BP124" s="303">
        <v>0</v>
      </c>
      <c r="BQ124" s="303">
        <v>0</v>
      </c>
      <c r="BR124" s="74"/>
      <c r="BS124" s="136">
        <v>8.8780724000000002E-4</v>
      </c>
      <c r="BT124" s="136">
        <v>0</v>
      </c>
      <c r="BU124" s="136">
        <v>1.5182058999999999E-4</v>
      </c>
      <c r="BV124" s="144">
        <v>3.4811039000000003E-5</v>
      </c>
      <c r="BW124" s="144">
        <v>8.1261646999999997E-5</v>
      </c>
      <c r="BX124" s="136">
        <v>0</v>
      </c>
      <c r="BY124" s="136">
        <v>0</v>
      </c>
      <c r="BZ124" s="136">
        <v>0</v>
      </c>
      <c r="CA124" s="136">
        <v>5.3871802000000002E-4</v>
      </c>
      <c r="CB124" s="144">
        <v>1.5110622000000001E-5</v>
      </c>
      <c r="CC124" s="136">
        <v>0</v>
      </c>
      <c r="CD124" s="136">
        <v>0</v>
      </c>
      <c r="CE124" s="136">
        <v>0</v>
      </c>
      <c r="CF124" s="144">
        <v>6.2079217E-5</v>
      </c>
      <c r="CG124" s="144">
        <v>4.0050908999999996E-6</v>
      </c>
      <c r="CH124" s="144">
        <v>1.0210402000000001E-9</v>
      </c>
      <c r="CI124" s="136">
        <v>0</v>
      </c>
      <c r="CL124" s="89" t="s">
        <v>1404</v>
      </c>
      <c r="CM124" s="110"/>
      <c r="CN124" s="110"/>
      <c r="CP124" s="74"/>
      <c r="CQ124" s="74"/>
      <c r="CR124" s="74"/>
      <c r="CS124" s="74"/>
      <c r="CT124" s="74"/>
      <c r="CU124" s="74"/>
      <c r="CV124" s="74"/>
      <c r="CW124" s="74"/>
      <c r="CX124" s="74"/>
      <c r="CY124" s="74"/>
      <c r="CZ124" s="74"/>
      <c r="DA124" s="74"/>
      <c r="DB124" s="74"/>
    </row>
    <row r="125" spans="1:106" ht="14.5" customHeight="1">
      <c r="A125" s="74" t="s">
        <v>1405</v>
      </c>
      <c r="B125" s="129" t="s">
        <v>1133</v>
      </c>
      <c r="C125" s="130" t="str">
        <f t="shared" si="69"/>
        <v>A.030.10.136</v>
      </c>
      <c r="D125" s="131" t="s">
        <v>1245</v>
      </c>
      <c r="E125" s="129" t="s">
        <v>957</v>
      </c>
      <c r="F125" s="132" t="s">
        <v>1407</v>
      </c>
      <c r="G125" s="132">
        <f t="shared" si="70"/>
        <v>0.48309856692999997</v>
      </c>
      <c r="H125" s="348">
        <f t="shared" si="71"/>
        <v>0.48309856692999997</v>
      </c>
      <c r="I125" s="74"/>
      <c r="J125" s="132">
        <f t="shared" si="72"/>
        <v>8.4374145400000003E-2</v>
      </c>
      <c r="K125" s="132">
        <f t="shared" si="73"/>
        <v>0.10271406999999999</v>
      </c>
      <c r="L125" s="300">
        <f t="shared" si="74"/>
        <v>5.7753191529999998E-2</v>
      </c>
      <c r="M125" s="132">
        <v>0.23825716</v>
      </c>
      <c r="N125" s="132">
        <v>1.8378720000000001E-2</v>
      </c>
      <c r="O125" s="132">
        <v>1.256995E-2</v>
      </c>
      <c r="P125" s="132">
        <v>9.9190211999999993E-3</v>
      </c>
      <c r="Q125" s="132">
        <v>5.4795648000000002E-2</v>
      </c>
      <c r="R125" s="132">
        <v>3.9527151999999999E-3</v>
      </c>
      <c r="S125" s="132">
        <v>1.5706761E-2</v>
      </c>
      <c r="T125" s="132">
        <v>7.1765399999999993E-2</v>
      </c>
      <c r="U125" s="132">
        <v>4.6469319000000002E-2</v>
      </c>
      <c r="V125" s="132">
        <v>1.8855181999999999E-3</v>
      </c>
      <c r="W125" s="132">
        <v>4.8143685999999996E-3</v>
      </c>
      <c r="X125" s="132">
        <v>3.8130080000000001E-3</v>
      </c>
      <c r="Y125" s="132">
        <v>7.7097772999999996E-4</v>
      </c>
      <c r="Z125" s="132">
        <v>0</v>
      </c>
      <c r="AA125" s="74"/>
      <c r="AB125" s="301">
        <f t="shared" si="75"/>
        <v>1.7914072180451126</v>
      </c>
      <c r="AC125" s="338">
        <f t="shared" si="76"/>
        <v>1.7914072180451126</v>
      </c>
      <c r="AD125" s="74"/>
      <c r="AE125" s="136">
        <v>0.65262405999999995</v>
      </c>
      <c r="AF125" s="136">
        <v>0</v>
      </c>
      <c r="AG125" s="136">
        <v>0.65262405999999995</v>
      </c>
      <c r="AH125" s="136">
        <v>0</v>
      </c>
      <c r="AI125" s="136">
        <v>0</v>
      </c>
      <c r="AJ125" s="136">
        <v>0</v>
      </c>
      <c r="AK125" s="136">
        <v>0</v>
      </c>
      <c r="AL125" s="74"/>
      <c r="AM125" s="133">
        <v>4.3788373999999998E-2</v>
      </c>
      <c r="AN125" s="340">
        <f t="shared" si="77"/>
        <v>4.3788373999999998E-2</v>
      </c>
      <c r="AP125" s="133">
        <v>4.2326010999999997E-2</v>
      </c>
      <c r="AQ125" s="133">
        <v>1.4496443E-3</v>
      </c>
      <c r="AR125" s="145">
        <v>1.2718653E-5</v>
      </c>
      <c r="AS125" s="134">
        <f t="shared" si="78"/>
        <v>2.5375306594600001E-6</v>
      </c>
      <c r="AT125" s="135">
        <f t="shared" si="79"/>
        <v>5.3611107661639998E-9</v>
      </c>
      <c r="AU125" s="135">
        <f t="shared" si="80"/>
        <v>1.7813238999999999E-3</v>
      </c>
      <c r="AV125" s="302">
        <v>1.6624259000000001E-6</v>
      </c>
      <c r="AW125" s="302">
        <v>5.0159402E-9</v>
      </c>
      <c r="AX125" s="302">
        <v>1.3704265E-13</v>
      </c>
      <c r="AY125" s="303">
        <v>0</v>
      </c>
      <c r="AZ125" s="303">
        <v>0</v>
      </c>
      <c r="BA125" s="302">
        <v>1.476688E-9</v>
      </c>
      <c r="BB125" s="302">
        <v>8.5951277999999997E-7</v>
      </c>
      <c r="BC125" s="302">
        <v>3.3675688999999998E-10</v>
      </c>
      <c r="BD125" s="303">
        <v>0</v>
      </c>
      <c r="BE125" s="303">
        <v>0</v>
      </c>
      <c r="BF125" s="303">
        <v>0</v>
      </c>
      <c r="BG125" s="302">
        <v>7.7561480000000003E-12</v>
      </c>
      <c r="BH125" s="302">
        <v>4.2986875999999999E-13</v>
      </c>
      <c r="BI125" s="302">
        <v>9.0616754E-14</v>
      </c>
      <c r="BJ125" s="302">
        <v>6.8454546000000002E-10</v>
      </c>
      <c r="BK125" s="302">
        <v>1.3430746E-8</v>
      </c>
      <c r="BL125" s="303">
        <v>0</v>
      </c>
      <c r="BM125" s="303">
        <v>1.7813238999999999E-3</v>
      </c>
      <c r="BN125" s="303">
        <v>0</v>
      </c>
      <c r="BO125" s="303">
        <v>0</v>
      </c>
      <c r="BP125" s="303">
        <v>0</v>
      </c>
      <c r="BQ125" s="303">
        <v>0</v>
      </c>
      <c r="BR125" s="74"/>
      <c r="BS125" s="136">
        <v>1.3446867999999999E-4</v>
      </c>
      <c r="BT125" s="136">
        <v>0</v>
      </c>
      <c r="BU125" s="144">
        <v>4.9949186000000001E-5</v>
      </c>
      <c r="BV125" s="144">
        <v>8.4063682000000004E-6</v>
      </c>
      <c r="BW125" s="144">
        <v>4.9046496999999997E-5</v>
      </c>
      <c r="BX125" s="136">
        <v>0</v>
      </c>
      <c r="BY125" s="136">
        <v>0</v>
      </c>
      <c r="BZ125" s="136">
        <v>0</v>
      </c>
      <c r="CA125" s="144">
        <v>5.3042654E-6</v>
      </c>
      <c r="CB125" s="144">
        <v>1.0393254999999999E-5</v>
      </c>
      <c r="CC125" s="136">
        <v>0</v>
      </c>
      <c r="CD125" s="136">
        <v>0</v>
      </c>
      <c r="CE125" s="136">
        <v>0</v>
      </c>
      <c r="CF125" s="144">
        <v>1.0533748999999999E-5</v>
      </c>
      <c r="CG125" s="144">
        <v>8.3530405999999998E-7</v>
      </c>
      <c r="CH125" s="144">
        <v>5.8928864E-11</v>
      </c>
      <c r="CI125" s="136">
        <v>0</v>
      </c>
      <c r="CK125" s="138"/>
      <c r="CL125" s="89" t="s">
        <v>1404</v>
      </c>
      <c r="CM125" s="110"/>
      <c r="CN125" s="110"/>
      <c r="CP125" s="74"/>
      <c r="CQ125" s="74"/>
      <c r="CR125" s="74"/>
      <c r="CS125" s="74"/>
      <c r="CT125" s="74"/>
      <c r="CU125" s="74"/>
      <c r="CV125" s="74"/>
      <c r="CW125" s="74"/>
      <c r="CX125" s="74"/>
      <c r="CY125" s="74"/>
      <c r="CZ125" s="74"/>
      <c r="DA125" s="74"/>
      <c r="DB125" s="74"/>
    </row>
    <row r="126" spans="1:106" ht="14.5" customHeight="1">
      <c r="B126" s="129" t="s">
        <v>1133</v>
      </c>
      <c r="C126" s="127" t="s">
        <v>1408</v>
      </c>
      <c r="D126" s="127" t="s">
        <v>1409</v>
      </c>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124"/>
      <c r="CK126" s="152"/>
      <c r="CL126" s="89"/>
    </row>
    <row r="127" spans="1:106" ht="14.5" customHeight="1" thickBot="1">
      <c r="A127" s="74" t="s">
        <v>1410</v>
      </c>
      <c r="B127" s="129" t="s">
        <v>1133</v>
      </c>
      <c r="C127" s="130" t="str">
        <f t="shared" ref="C127:C158" si="81">MID(A127,1,12)</f>
        <v>A.030.14.101</v>
      </c>
      <c r="D127" s="131" t="s">
        <v>1409</v>
      </c>
      <c r="E127" s="129" t="s">
        <v>957</v>
      </c>
      <c r="F127" s="132" t="s">
        <v>1412</v>
      </c>
      <c r="G127" s="132">
        <f t="shared" ref="G127:G160" si="82">J127+K127+L127+M127</f>
        <v>0.25684114081787862</v>
      </c>
      <c r="H127" s="348">
        <f t="shared" ref="H127:H160" si="83">G127</f>
        <v>0.25684114081787862</v>
      </c>
      <c r="I127" s="74"/>
      <c r="J127" s="132">
        <f t="shared" ref="J127:J160" si="84">P127+Q127+R127+S127</f>
        <v>2.82622351899E-3</v>
      </c>
      <c r="K127" s="132">
        <f t="shared" ref="K127:K160" si="85">N127+O127+T127</f>
        <v>3.58949172988886E-2</v>
      </c>
      <c r="L127" s="300">
        <f t="shared" ref="L127:L160" si="86">U127+IF(V127="x",0,V127)+IF(W127="x",0,W127)+IF(X127="x",0,X127)+Y127+Z127</f>
        <v>0</v>
      </c>
      <c r="M127" s="132">
        <v>0.21812000000000001</v>
      </c>
      <c r="N127" s="132">
        <v>3.4173315000000003E-2</v>
      </c>
      <c r="O127" s="132">
        <v>1.7216E-3</v>
      </c>
      <c r="P127" s="132">
        <v>1.8661104E-3</v>
      </c>
      <c r="Q127" s="132">
        <v>9.5999400000000004E-4</v>
      </c>
      <c r="R127" s="132">
        <v>0</v>
      </c>
      <c r="S127" s="304">
        <v>1.1911899E-7</v>
      </c>
      <c r="T127" s="304">
        <v>2.2988886000000001E-9</v>
      </c>
      <c r="U127" s="132">
        <v>0</v>
      </c>
      <c r="V127" s="132">
        <v>0</v>
      </c>
      <c r="W127" s="132">
        <v>0</v>
      </c>
      <c r="X127" s="132">
        <v>0</v>
      </c>
      <c r="Y127" s="132">
        <v>0</v>
      </c>
      <c r="Z127" s="132">
        <v>0</v>
      </c>
      <c r="AA127" s="74"/>
      <c r="AB127" s="301">
        <f t="shared" ref="AB127:AB160" si="87">M127/0.133</f>
        <v>1.64</v>
      </c>
      <c r="AC127" s="338">
        <f t="shared" si="76"/>
        <v>1.64</v>
      </c>
      <c r="AD127" s="74"/>
      <c r="AE127" s="136">
        <v>33.946800000000003</v>
      </c>
      <c r="AF127" s="136">
        <v>33.156799999999997</v>
      </c>
      <c r="AG127" s="136">
        <v>0</v>
      </c>
      <c r="AH127" s="136">
        <v>0</v>
      </c>
      <c r="AI127" s="136">
        <v>0.79</v>
      </c>
      <c r="AJ127" s="136">
        <v>0</v>
      </c>
      <c r="AK127" s="136">
        <v>0</v>
      </c>
      <c r="AL127" s="74"/>
      <c r="AM127" s="133">
        <v>3.9423197E-2</v>
      </c>
      <c r="AN127" s="340">
        <f t="shared" ref="AN127:AN160" si="88">AM127</f>
        <v>3.9423197E-2</v>
      </c>
      <c r="AP127" s="133">
        <v>3.5742191E-2</v>
      </c>
      <c r="AQ127" s="133">
        <v>1.4543143000000001E-3</v>
      </c>
      <c r="AR127" s="133">
        <v>2.2266918000000001E-3</v>
      </c>
      <c r="AS127" s="134">
        <f t="shared" ref="AS127:AS160" si="89">AV127+AY127+AZ127+BA127+BB127+BJ127+BK127+BO127</f>
        <v>2.1428171999999998E-6</v>
      </c>
      <c r="AT127" s="135">
        <f t="shared" ref="AT127:AT160" si="90">AW127+AX127+BC127+BD127+BE127+BF127+BG127+BH127+BI127+BL127+BP127+BQ127</f>
        <v>5.3783814600000001E-9</v>
      </c>
      <c r="AU127" s="135">
        <f t="shared" ref="AU127:AU160" si="91">BM127+BN127</f>
        <v>0.31186160000000002</v>
      </c>
      <c r="AV127" s="302">
        <v>1.5219199999999999E-6</v>
      </c>
      <c r="AW127" s="302">
        <v>4.5919999999999999E-9</v>
      </c>
      <c r="AX127" s="302">
        <v>1.2546E-13</v>
      </c>
      <c r="AY127" s="303">
        <v>0</v>
      </c>
      <c r="AZ127" s="303">
        <v>0</v>
      </c>
      <c r="BA127" s="302">
        <v>2.7719999999999998E-10</v>
      </c>
      <c r="BB127" s="302">
        <v>6.2061999999999995E-7</v>
      </c>
      <c r="BC127" s="302">
        <v>6.3336000000000002E-11</v>
      </c>
      <c r="BD127" s="302">
        <v>7.2292000000000002E-10</v>
      </c>
      <c r="BE127" s="303">
        <v>0</v>
      </c>
      <c r="BF127" s="303">
        <v>0</v>
      </c>
      <c r="BG127" s="303">
        <v>0</v>
      </c>
      <c r="BH127" s="303">
        <v>0</v>
      </c>
      <c r="BI127" s="303">
        <v>0</v>
      </c>
      <c r="BJ127" s="303">
        <v>0</v>
      </c>
      <c r="BK127" s="303">
        <v>0</v>
      </c>
      <c r="BL127" s="303">
        <v>0</v>
      </c>
      <c r="BM127" s="303">
        <v>0</v>
      </c>
      <c r="BN127" s="303">
        <v>0.31186160000000002</v>
      </c>
      <c r="BO127" s="303">
        <v>0</v>
      </c>
      <c r="BP127" s="303">
        <v>0</v>
      </c>
      <c r="BQ127" s="303">
        <v>0</v>
      </c>
      <c r="BR127" s="74"/>
      <c r="BS127" s="144">
        <v>9.7704040999999997E-5</v>
      </c>
      <c r="BT127" s="144">
        <v>4.9840289000000003E-6</v>
      </c>
      <c r="BU127" s="144">
        <v>4.5727552000000001E-5</v>
      </c>
      <c r="BV127" s="144">
        <v>2.6928443000000001E-13</v>
      </c>
      <c r="BW127" s="144">
        <v>4.9723264999999998E-6</v>
      </c>
      <c r="BX127" s="136">
        <v>0</v>
      </c>
      <c r="BY127" s="136">
        <v>0</v>
      </c>
      <c r="BZ127" s="136">
        <v>0</v>
      </c>
      <c r="CA127" s="136">
        <v>0</v>
      </c>
      <c r="CB127" s="144">
        <v>7.8821727999999995E-11</v>
      </c>
      <c r="CC127" s="136">
        <v>0</v>
      </c>
      <c r="CD127" s="136">
        <v>0</v>
      </c>
      <c r="CE127" s="136">
        <v>0</v>
      </c>
      <c r="CF127" s="144">
        <v>1.9842782999999998E-6</v>
      </c>
      <c r="CG127" s="144">
        <v>4.0035776000000001E-5</v>
      </c>
      <c r="CH127" s="136">
        <v>0</v>
      </c>
      <c r="CI127" s="136">
        <v>0</v>
      </c>
      <c r="CJ127" s="153" t="s">
        <v>1413</v>
      </c>
      <c r="CK127" s="155" t="s">
        <v>1414</v>
      </c>
      <c r="CL127" s="89" t="s">
        <v>1415</v>
      </c>
      <c r="CM127" s="110"/>
      <c r="CN127" s="110"/>
      <c r="CP127" s="74"/>
      <c r="CQ127" s="74"/>
      <c r="CR127" s="74"/>
      <c r="CS127" s="74"/>
      <c r="CT127" s="74"/>
      <c r="CU127" s="74"/>
      <c r="CV127" s="74"/>
      <c r="CW127" s="74"/>
      <c r="CX127" s="74"/>
      <c r="CY127" s="74"/>
      <c r="CZ127" s="74"/>
      <c r="DA127" s="74"/>
      <c r="DB127" s="74"/>
    </row>
    <row r="128" spans="1:106" ht="14.5" customHeight="1" thickBot="1">
      <c r="A128" s="74" t="s">
        <v>1416</v>
      </c>
      <c r="B128" s="129" t="s">
        <v>1133</v>
      </c>
      <c r="C128" s="130" t="str">
        <f t="shared" si="81"/>
        <v>A.030.14.102</v>
      </c>
      <c r="D128" s="131" t="s">
        <v>1409</v>
      </c>
      <c r="E128" s="129" t="s">
        <v>957</v>
      </c>
      <c r="F128" s="132" t="s">
        <v>1418</v>
      </c>
      <c r="G128" s="132">
        <f t="shared" si="82"/>
        <v>0.25684114081787862</v>
      </c>
      <c r="H128" s="348">
        <f t="shared" si="83"/>
        <v>0.25684114081787862</v>
      </c>
      <c r="I128" s="74"/>
      <c r="J128" s="132">
        <f t="shared" si="84"/>
        <v>2.82622351899E-3</v>
      </c>
      <c r="K128" s="132">
        <f t="shared" si="85"/>
        <v>3.58949172988886E-2</v>
      </c>
      <c r="L128" s="300">
        <f t="shared" si="86"/>
        <v>0</v>
      </c>
      <c r="M128" s="132">
        <v>0.21812000000000001</v>
      </c>
      <c r="N128" s="132">
        <v>3.4173315000000003E-2</v>
      </c>
      <c r="O128" s="132">
        <v>1.7216E-3</v>
      </c>
      <c r="P128" s="132">
        <v>1.8661104E-3</v>
      </c>
      <c r="Q128" s="132">
        <v>9.5999400000000004E-4</v>
      </c>
      <c r="R128" s="132">
        <v>0</v>
      </c>
      <c r="S128" s="304">
        <v>1.1911899E-7</v>
      </c>
      <c r="T128" s="304">
        <v>2.2988886000000001E-9</v>
      </c>
      <c r="U128" s="132">
        <v>0</v>
      </c>
      <c r="V128" s="132">
        <v>0</v>
      </c>
      <c r="W128" s="132">
        <v>0</v>
      </c>
      <c r="X128" s="132">
        <v>0</v>
      </c>
      <c r="Y128" s="132">
        <v>0</v>
      </c>
      <c r="Z128" s="132">
        <v>0</v>
      </c>
      <c r="AA128" s="74"/>
      <c r="AB128" s="301">
        <f t="shared" si="87"/>
        <v>1.64</v>
      </c>
      <c r="AC128" s="338">
        <f t="shared" si="76"/>
        <v>1.64</v>
      </c>
      <c r="AD128" s="74"/>
      <c r="AE128" s="136">
        <v>33.946800000000003</v>
      </c>
      <c r="AF128" s="136">
        <v>33.156799999999997</v>
      </c>
      <c r="AG128" s="136">
        <v>0</v>
      </c>
      <c r="AH128" s="136">
        <v>0</v>
      </c>
      <c r="AI128" s="136">
        <v>0.79</v>
      </c>
      <c r="AJ128" s="136">
        <v>0</v>
      </c>
      <c r="AK128" s="136">
        <v>0</v>
      </c>
      <c r="AL128" s="74"/>
      <c r="AM128" s="133">
        <v>3.9423197E-2</v>
      </c>
      <c r="AN128" s="340">
        <f t="shared" si="88"/>
        <v>3.9423197E-2</v>
      </c>
      <c r="AP128" s="133">
        <v>3.5742191E-2</v>
      </c>
      <c r="AQ128" s="133">
        <v>1.4543143000000001E-3</v>
      </c>
      <c r="AR128" s="133">
        <v>2.2266918000000001E-3</v>
      </c>
      <c r="AS128" s="134">
        <f t="shared" si="89"/>
        <v>2.1428171999999998E-6</v>
      </c>
      <c r="AT128" s="135">
        <f t="shared" si="90"/>
        <v>5.3783814600000001E-9</v>
      </c>
      <c r="AU128" s="135">
        <f t="shared" si="91"/>
        <v>0.31186160000000002</v>
      </c>
      <c r="AV128" s="302">
        <v>1.5219199999999999E-6</v>
      </c>
      <c r="AW128" s="302">
        <v>4.5919999999999999E-9</v>
      </c>
      <c r="AX128" s="302">
        <v>1.2546E-13</v>
      </c>
      <c r="AY128" s="303">
        <v>0</v>
      </c>
      <c r="AZ128" s="303">
        <v>0</v>
      </c>
      <c r="BA128" s="302">
        <v>2.7719999999999998E-10</v>
      </c>
      <c r="BB128" s="302">
        <v>6.2061999999999995E-7</v>
      </c>
      <c r="BC128" s="302">
        <v>6.3336000000000002E-11</v>
      </c>
      <c r="BD128" s="302">
        <v>7.2292000000000002E-10</v>
      </c>
      <c r="BE128" s="303">
        <v>0</v>
      </c>
      <c r="BF128" s="303">
        <v>0</v>
      </c>
      <c r="BG128" s="303">
        <v>0</v>
      </c>
      <c r="BH128" s="303">
        <v>0</v>
      </c>
      <c r="BI128" s="303">
        <v>0</v>
      </c>
      <c r="BJ128" s="303">
        <v>0</v>
      </c>
      <c r="BK128" s="303">
        <v>0</v>
      </c>
      <c r="BL128" s="303">
        <v>0</v>
      </c>
      <c r="BM128" s="303">
        <v>0</v>
      </c>
      <c r="BN128" s="303">
        <v>0.31186160000000002</v>
      </c>
      <c r="BO128" s="303">
        <v>0</v>
      </c>
      <c r="BP128" s="303">
        <v>0</v>
      </c>
      <c r="BQ128" s="303">
        <v>0</v>
      </c>
      <c r="BR128" s="74"/>
      <c r="BS128" s="144">
        <v>9.7704040999999997E-5</v>
      </c>
      <c r="BT128" s="144">
        <v>4.9840289000000003E-6</v>
      </c>
      <c r="BU128" s="144">
        <v>4.5727552000000001E-5</v>
      </c>
      <c r="BV128" s="144">
        <v>2.6928443000000001E-13</v>
      </c>
      <c r="BW128" s="144">
        <v>4.9723264999999998E-6</v>
      </c>
      <c r="BX128" s="136">
        <v>0</v>
      </c>
      <c r="BY128" s="136">
        <v>0</v>
      </c>
      <c r="BZ128" s="136">
        <v>0</v>
      </c>
      <c r="CA128" s="136">
        <v>0</v>
      </c>
      <c r="CB128" s="144">
        <v>7.8821727999999995E-11</v>
      </c>
      <c r="CC128" s="136">
        <v>0</v>
      </c>
      <c r="CD128" s="136">
        <v>0</v>
      </c>
      <c r="CE128" s="136">
        <v>0</v>
      </c>
      <c r="CF128" s="144">
        <v>1.9842782999999998E-6</v>
      </c>
      <c r="CG128" s="144">
        <v>4.0035776000000001E-5</v>
      </c>
      <c r="CH128" s="136">
        <v>0</v>
      </c>
      <c r="CI128" s="136">
        <v>0</v>
      </c>
      <c r="CJ128" s="154" t="s">
        <v>1419</v>
      </c>
      <c r="CK128" s="155" t="s">
        <v>1420</v>
      </c>
      <c r="CL128" s="89" t="s">
        <v>1421</v>
      </c>
      <c r="CM128" s="110"/>
      <c r="CN128" s="110"/>
      <c r="CP128" s="74"/>
      <c r="CQ128" s="74"/>
      <c r="CR128" s="74"/>
      <c r="CS128" s="74"/>
      <c r="CT128" s="74"/>
      <c r="CU128" s="74"/>
      <c r="CV128" s="74"/>
      <c r="CW128" s="74"/>
      <c r="CX128" s="74"/>
      <c r="CY128" s="74"/>
      <c r="CZ128" s="74"/>
      <c r="DA128" s="74"/>
      <c r="DB128" s="74"/>
    </row>
    <row r="129" spans="1:106" ht="14.5" customHeight="1" thickBot="1">
      <c r="A129" s="74" t="s">
        <v>1422</v>
      </c>
      <c r="B129" s="129" t="s">
        <v>1133</v>
      </c>
      <c r="C129" s="130" t="str">
        <f t="shared" si="81"/>
        <v>A.030.14.103</v>
      </c>
      <c r="D129" s="131" t="s">
        <v>1409</v>
      </c>
      <c r="E129" s="129" t="s">
        <v>957</v>
      </c>
      <c r="F129" s="132" t="s">
        <v>1424</v>
      </c>
      <c r="G129" s="132">
        <f t="shared" si="82"/>
        <v>0.63281690067579999</v>
      </c>
      <c r="H129" s="348">
        <f t="shared" si="83"/>
        <v>0.63281690067579999</v>
      </c>
      <c r="I129" s="74"/>
      <c r="J129" s="132">
        <f t="shared" si="84"/>
        <v>3.4412962484799997E-2</v>
      </c>
      <c r="K129" s="132">
        <f t="shared" si="85"/>
        <v>0.14701218400000002</v>
      </c>
      <c r="L129" s="300">
        <f t="shared" si="86"/>
        <v>1.1591404191E-2</v>
      </c>
      <c r="M129" s="132">
        <v>0.43980035000000001</v>
      </c>
      <c r="N129" s="132">
        <v>9.3200250999999998E-2</v>
      </c>
      <c r="O129" s="132">
        <v>3.8396761000000001E-2</v>
      </c>
      <c r="P129" s="132">
        <v>2.6034254E-2</v>
      </c>
      <c r="Q129" s="132">
        <v>8.1282938999999998E-3</v>
      </c>
      <c r="R129" s="304">
        <v>1.8260348E-6</v>
      </c>
      <c r="S129" s="132">
        <v>2.4858855000000002E-4</v>
      </c>
      <c r="T129" s="132">
        <v>1.5415172E-2</v>
      </c>
      <c r="U129" s="304">
        <v>2.0009191E-5</v>
      </c>
      <c r="V129" s="132">
        <v>0</v>
      </c>
      <c r="W129" s="132">
        <v>1.1571395E-2</v>
      </c>
      <c r="X129" s="132">
        <v>0</v>
      </c>
      <c r="Y129" s="132">
        <v>0</v>
      </c>
      <c r="Z129" s="132">
        <v>0</v>
      </c>
      <c r="AA129" s="74"/>
      <c r="AB129" s="301">
        <f t="shared" si="87"/>
        <v>3.3067695488721802</v>
      </c>
      <c r="AC129" s="338">
        <f t="shared" si="76"/>
        <v>3.3067695488721802</v>
      </c>
      <c r="AD129" s="74"/>
      <c r="AE129" s="136">
        <v>98.476382000000001</v>
      </c>
      <c r="AF129" s="136">
        <v>96.540321000000006</v>
      </c>
      <c r="AG129" s="136">
        <v>1.5687899999999999</v>
      </c>
      <c r="AH129" s="136">
        <v>0</v>
      </c>
      <c r="AI129" s="136">
        <v>7.6354864999999994E-2</v>
      </c>
      <c r="AJ129" s="136">
        <v>7.1261242000000002E-2</v>
      </c>
      <c r="AK129" s="136">
        <v>0.21965451</v>
      </c>
      <c r="AL129" s="74"/>
      <c r="AM129" s="133">
        <v>9.5078625999999999E-2</v>
      </c>
      <c r="AN129" s="340">
        <f t="shared" si="88"/>
        <v>9.5078625999999999E-2</v>
      </c>
      <c r="AP129" s="133">
        <v>8.6181704999999997E-2</v>
      </c>
      <c r="AQ129" s="133">
        <v>3.3671567999999999E-3</v>
      </c>
      <c r="AR129" s="133">
        <v>5.5297645999999997E-3</v>
      </c>
      <c r="AS129" s="134">
        <f t="shared" si="89"/>
        <v>5.1667688937879269E-6</v>
      </c>
      <c r="AT129" s="135">
        <f t="shared" si="90"/>
        <v>1.2452502806757499E-8</v>
      </c>
      <c r="AU129" s="135">
        <f t="shared" si="91"/>
        <v>0.77447682557660003</v>
      </c>
      <c r="AV129" s="302">
        <v>3.1746493000000002E-6</v>
      </c>
      <c r="AW129" s="302">
        <v>9.5828170000000001E-9</v>
      </c>
      <c r="AX129" s="302">
        <v>2.6164170000000001E-13</v>
      </c>
      <c r="AY129" s="302">
        <v>6.6879270000000003E-15</v>
      </c>
      <c r="AZ129" s="303">
        <v>0</v>
      </c>
      <c r="BA129" s="302">
        <v>3.8710968999999998E-9</v>
      </c>
      <c r="BB129" s="302">
        <v>1.9881024999999998E-6</v>
      </c>
      <c r="BC129" s="302">
        <v>5.4966259E-10</v>
      </c>
      <c r="BD129" s="302">
        <v>2.3005833000000002E-9</v>
      </c>
      <c r="BE129" s="302">
        <v>1.8322092E-11</v>
      </c>
      <c r="BF129" s="302">
        <v>8.1799494999999996E-13</v>
      </c>
      <c r="BG129" s="302">
        <v>2.7740685E-14</v>
      </c>
      <c r="BH129" s="302">
        <v>8.7365531999999998E-15</v>
      </c>
      <c r="BI129" s="302">
        <v>1.7108693000000001E-15</v>
      </c>
      <c r="BJ129" s="302">
        <v>2.3410009999999999E-11</v>
      </c>
      <c r="BK129" s="302">
        <v>1.2258019E-10</v>
      </c>
      <c r="BL129" s="303">
        <v>0</v>
      </c>
      <c r="BM129" s="302">
        <v>7.0855766000000002E-6</v>
      </c>
      <c r="BN129" s="303">
        <v>0.77446974000000002</v>
      </c>
      <c r="BO129" s="303">
        <v>0</v>
      </c>
      <c r="BP129" s="303">
        <v>0</v>
      </c>
      <c r="BQ129" s="303">
        <v>0</v>
      </c>
      <c r="BR129" s="74"/>
      <c r="BS129" s="136">
        <v>2.6500889999999999E-4</v>
      </c>
      <c r="BT129" s="144">
        <v>1.7138321999999998E-5</v>
      </c>
      <c r="BU129" s="144">
        <v>9.2201510000000002E-5</v>
      </c>
      <c r="BV129" s="144">
        <v>1.8063725E-6</v>
      </c>
      <c r="BW129" s="144">
        <v>1.9597823E-5</v>
      </c>
      <c r="BX129" s="144">
        <v>4.95873E-6</v>
      </c>
      <c r="BY129" s="144">
        <v>2.4703911000000001E-9</v>
      </c>
      <c r="BZ129" s="144">
        <v>3.8293035000000003E-6</v>
      </c>
      <c r="CA129" s="144">
        <v>2.4504101000000001E-9</v>
      </c>
      <c r="CB129" s="144">
        <v>1.6449248999999999E-7</v>
      </c>
      <c r="CC129" s="136">
        <v>0</v>
      </c>
      <c r="CD129" s="136">
        <v>0</v>
      </c>
      <c r="CE129" s="136">
        <v>0</v>
      </c>
      <c r="CF129" s="144">
        <v>6.095272E-6</v>
      </c>
      <c r="CG129" s="136">
        <v>1.1587409E-4</v>
      </c>
      <c r="CH129" s="144">
        <v>3.3380661000000001E-6</v>
      </c>
      <c r="CI129" s="136">
        <v>0</v>
      </c>
      <c r="CJ129" s="153" t="s">
        <v>1425</v>
      </c>
      <c r="CK129" s="155" t="s">
        <v>1426</v>
      </c>
      <c r="CL129" s="110" t="s">
        <v>1427</v>
      </c>
      <c r="CM129" s="110"/>
      <c r="CN129" s="110"/>
      <c r="CP129" s="74"/>
      <c r="CQ129" s="74"/>
      <c r="CR129" s="74"/>
      <c r="CS129" s="74"/>
      <c r="CT129" s="74"/>
      <c r="CU129" s="74"/>
      <c r="CV129" s="74"/>
      <c r="CW129" s="74"/>
      <c r="CX129" s="74"/>
      <c r="CY129" s="74"/>
      <c r="CZ129" s="74"/>
      <c r="DA129" s="74"/>
      <c r="DB129" s="74"/>
    </row>
    <row r="130" spans="1:106" ht="14.5" customHeight="1" thickBot="1">
      <c r="A130" s="74" t="s">
        <v>1428</v>
      </c>
      <c r="B130" s="129" t="s">
        <v>1133</v>
      </c>
      <c r="C130" s="130" t="str">
        <f t="shared" si="81"/>
        <v>A.030.14.104</v>
      </c>
      <c r="D130" s="131" t="s">
        <v>1409</v>
      </c>
      <c r="E130" s="129" t="s">
        <v>957</v>
      </c>
      <c r="F130" s="132" t="s">
        <v>1430</v>
      </c>
      <c r="G130" s="132">
        <f t="shared" si="82"/>
        <v>1.681520629035</v>
      </c>
      <c r="H130" s="348">
        <f t="shared" si="83"/>
        <v>1.681520629035</v>
      </c>
      <c r="I130" s="74"/>
      <c r="J130" s="132">
        <f t="shared" si="84"/>
        <v>6.1274849779999994E-2</v>
      </c>
      <c r="K130" s="132">
        <f t="shared" si="85"/>
        <v>0.206243861</v>
      </c>
      <c r="L130" s="300">
        <f t="shared" si="86"/>
        <v>0.121593718255</v>
      </c>
      <c r="M130" s="132">
        <v>1.2924081999999999</v>
      </c>
      <c r="N130" s="132">
        <v>0.14041354</v>
      </c>
      <c r="O130" s="132">
        <v>6.1197195000000003E-2</v>
      </c>
      <c r="P130" s="132">
        <v>4.7913923999999997E-2</v>
      </c>
      <c r="Q130" s="132">
        <v>1.2451268999999999E-2</v>
      </c>
      <c r="R130" s="132">
        <v>3.3086541E-4</v>
      </c>
      <c r="S130" s="132">
        <v>5.7879136999999998E-4</v>
      </c>
      <c r="T130" s="132">
        <v>4.6331260000000004E-3</v>
      </c>
      <c r="U130" s="132">
        <v>4.6649839999999996E-3</v>
      </c>
      <c r="V130" s="132">
        <v>0</v>
      </c>
      <c r="W130" s="132">
        <v>0.11691659</v>
      </c>
      <c r="X130" s="304">
        <v>1.2144255E-5</v>
      </c>
      <c r="Y130" s="132">
        <v>0</v>
      </c>
      <c r="Z130" s="132">
        <v>0</v>
      </c>
      <c r="AA130" s="74"/>
      <c r="AB130" s="301">
        <f t="shared" si="87"/>
        <v>9.7173548872180433</v>
      </c>
      <c r="AC130" s="338">
        <f t="shared" si="76"/>
        <v>9.7173548872180433</v>
      </c>
      <c r="AD130" s="74"/>
      <c r="AE130" s="136">
        <v>172.52305999999999</v>
      </c>
      <c r="AF130" s="136">
        <v>145.70276999999999</v>
      </c>
      <c r="AG130" s="136">
        <v>15.848984</v>
      </c>
      <c r="AH130" s="136">
        <v>0</v>
      </c>
      <c r="AI130" s="136">
        <v>1.5946992</v>
      </c>
      <c r="AJ130" s="136">
        <v>5.7970166000000001</v>
      </c>
      <c r="AK130" s="136">
        <v>3.5795937000000002</v>
      </c>
      <c r="AL130" s="74"/>
      <c r="AM130" s="133">
        <v>0.22119079</v>
      </c>
      <c r="AN130" s="340">
        <f t="shared" si="88"/>
        <v>0.22119079</v>
      </c>
      <c r="AP130" s="133">
        <v>0.20545677000000001</v>
      </c>
      <c r="AQ130" s="133">
        <v>8.6399675999999995E-3</v>
      </c>
      <c r="AR130" s="133">
        <v>7.0940559999999996E-3</v>
      </c>
      <c r="AS130" s="134">
        <f t="shared" si="89"/>
        <v>1.2317551863885999E-5</v>
      </c>
      <c r="AT130" s="135">
        <f t="shared" si="90"/>
        <v>3.195254254976391E-8</v>
      </c>
      <c r="AU130" s="135">
        <f t="shared" si="91"/>
        <v>0.99356526876999995</v>
      </c>
      <c r="AV130" s="302">
        <v>9.060741E-6</v>
      </c>
      <c r="AW130" s="302">
        <v>2.7339999000000002E-8</v>
      </c>
      <c r="AX130" s="302">
        <v>7.4689921000000001E-13</v>
      </c>
      <c r="AY130" s="302">
        <v>2.7855641999999999E-10</v>
      </c>
      <c r="AZ130" s="302">
        <v>2.2983265999999999E-11</v>
      </c>
      <c r="BA130" s="302">
        <v>7.1244314E-9</v>
      </c>
      <c r="BB130" s="302">
        <v>3.2347288999999999E-6</v>
      </c>
      <c r="BC130" s="302">
        <v>1.0273983000000001E-9</v>
      </c>
      <c r="BD130" s="302">
        <v>3.5568882E-9</v>
      </c>
      <c r="BE130" s="302">
        <v>5.1849670999999996E-13</v>
      </c>
      <c r="BF130" s="302">
        <v>5.3582089000000001E-15</v>
      </c>
      <c r="BG130" s="302">
        <v>1.1114735000000001E-11</v>
      </c>
      <c r="BH130" s="302">
        <v>9.3186685000000002E-14</v>
      </c>
      <c r="BI130" s="302">
        <v>1.9470895000000001E-13</v>
      </c>
      <c r="BJ130" s="302">
        <v>4.8791804999999998E-9</v>
      </c>
      <c r="BK130" s="302">
        <v>9.7768123000000002E-9</v>
      </c>
      <c r="BL130" s="302">
        <v>1.5583664999999999E-11</v>
      </c>
      <c r="BM130" s="303">
        <v>1.1210877E-4</v>
      </c>
      <c r="BN130" s="303">
        <v>0.99345315999999995</v>
      </c>
      <c r="BO130" s="303">
        <v>0</v>
      </c>
      <c r="BP130" s="303">
        <v>0</v>
      </c>
      <c r="BQ130" s="303">
        <v>0</v>
      </c>
      <c r="BR130" s="74"/>
      <c r="BS130" s="136">
        <v>5.4800713999999997E-4</v>
      </c>
      <c r="BT130" s="144">
        <v>2.6808838E-5</v>
      </c>
      <c r="BU130" s="136">
        <v>2.7094563000000001E-4</v>
      </c>
      <c r="BV130" s="144">
        <v>5.4358963000000005E-7</v>
      </c>
      <c r="BW130" s="144">
        <v>2.9887419E-5</v>
      </c>
      <c r="BX130" s="144">
        <v>4.4996791000000003E-6</v>
      </c>
      <c r="BY130" s="144">
        <v>4.7308697000000001E-9</v>
      </c>
      <c r="BZ130" s="144">
        <v>6.8435910000000004E-6</v>
      </c>
      <c r="CA130" s="144">
        <v>4.4399807999999998E-7</v>
      </c>
      <c r="CB130" s="144">
        <v>3.8298962000000001E-7</v>
      </c>
      <c r="CC130" s="144">
        <v>1.7206694E-7</v>
      </c>
      <c r="CD130" s="144">
        <v>1.1325203000000001E-8</v>
      </c>
      <c r="CE130" s="144">
        <v>2.9736507000000002E-9</v>
      </c>
      <c r="CF130" s="144">
        <v>1.1653834999999999E-5</v>
      </c>
      <c r="CG130" s="136">
        <v>1.9366741999999999E-4</v>
      </c>
      <c r="CH130" s="144">
        <v>2.1390505E-6</v>
      </c>
      <c r="CI130" s="136">
        <v>0</v>
      </c>
      <c r="CJ130" s="154" t="s">
        <v>1431</v>
      </c>
      <c r="CK130" s="158" t="s">
        <v>1233</v>
      </c>
      <c r="CL130" s="89" t="s">
        <v>1432</v>
      </c>
      <c r="CM130" s="110"/>
      <c r="CN130" s="110"/>
      <c r="CP130" s="74"/>
      <c r="CQ130" s="74"/>
      <c r="CR130" s="74"/>
      <c r="CS130" s="74"/>
      <c r="CT130" s="74"/>
      <c r="CU130" s="74"/>
      <c r="CV130" s="74"/>
      <c r="CW130" s="74"/>
      <c r="CX130" s="74"/>
      <c r="CY130" s="74"/>
      <c r="CZ130" s="74"/>
      <c r="DA130" s="74"/>
      <c r="DB130" s="74"/>
    </row>
    <row r="131" spans="1:106" ht="14.5" customHeight="1">
      <c r="A131" s="74" t="s">
        <v>1433</v>
      </c>
      <c r="B131" s="129" t="s">
        <v>1133</v>
      </c>
      <c r="C131" s="130" t="str">
        <f t="shared" si="81"/>
        <v>A.030.14.105</v>
      </c>
      <c r="D131" s="131" t="s">
        <v>1409</v>
      </c>
      <c r="E131" s="129" t="s">
        <v>957</v>
      </c>
      <c r="F131" s="132" t="s">
        <v>1435</v>
      </c>
      <c r="G131" s="132">
        <f t="shared" si="82"/>
        <v>0.79017024212209996</v>
      </c>
      <c r="H131" s="348">
        <f t="shared" si="83"/>
        <v>0.79017024212209996</v>
      </c>
      <c r="I131" s="74"/>
      <c r="J131" s="132">
        <f t="shared" si="84"/>
        <v>2.5278099660000001E-2</v>
      </c>
      <c r="K131" s="132">
        <f t="shared" si="85"/>
        <v>5.4750713249999999E-2</v>
      </c>
      <c r="L131" s="300">
        <f t="shared" si="86"/>
        <v>8.2178489212099998E-2</v>
      </c>
      <c r="M131" s="132">
        <v>0.62796293999999997</v>
      </c>
      <c r="N131" s="132">
        <v>2.8383459E-2</v>
      </c>
      <c r="O131" s="132">
        <v>2.5482006000000001E-2</v>
      </c>
      <c r="P131" s="132">
        <v>2.1597141E-2</v>
      </c>
      <c r="Q131" s="132">
        <v>3.3919280999999998E-3</v>
      </c>
      <c r="R131" s="132">
        <v>1.5437371E-4</v>
      </c>
      <c r="S131" s="132">
        <v>1.3465685E-4</v>
      </c>
      <c r="T131" s="132">
        <v>8.8524825000000002E-4</v>
      </c>
      <c r="U131" s="132">
        <v>3.1121545E-3</v>
      </c>
      <c r="V131" s="132">
        <v>0</v>
      </c>
      <c r="W131" s="132">
        <v>7.9059616999999999E-2</v>
      </c>
      <c r="X131" s="304">
        <v>6.7177121000000003E-6</v>
      </c>
      <c r="Y131" s="132">
        <v>0</v>
      </c>
      <c r="Z131" s="132">
        <v>0</v>
      </c>
      <c r="AA131" s="74"/>
      <c r="AB131" s="301">
        <f t="shared" si="87"/>
        <v>4.721525864661654</v>
      </c>
      <c r="AC131" s="338">
        <f t="shared" si="76"/>
        <v>4.721525864661654</v>
      </c>
      <c r="AD131" s="74"/>
      <c r="AE131" s="136">
        <v>75.601561000000004</v>
      </c>
      <c r="AF131" s="136">
        <v>57.639327999999999</v>
      </c>
      <c r="AG131" s="136">
        <v>10.717164</v>
      </c>
      <c r="AH131" s="136">
        <v>0</v>
      </c>
      <c r="AI131" s="136">
        <v>0.89637451999999995</v>
      </c>
      <c r="AJ131" s="136">
        <v>3.9303355</v>
      </c>
      <c r="AK131" s="136">
        <v>2.4183588999999999</v>
      </c>
      <c r="AL131" s="74"/>
      <c r="AM131" s="133">
        <v>9.3103575999999993E-2</v>
      </c>
      <c r="AN131" s="340">
        <f t="shared" si="88"/>
        <v>9.3103575999999993E-2</v>
      </c>
      <c r="AP131" s="133">
        <v>8.7096920999999994E-2</v>
      </c>
      <c r="AQ131" s="133">
        <v>3.9564891999999997E-3</v>
      </c>
      <c r="AR131" s="133">
        <v>2.0501662E-3</v>
      </c>
      <c r="AS131" s="134">
        <f t="shared" si="89"/>
        <v>5.2216379624530004E-6</v>
      </c>
      <c r="AT131" s="135">
        <f t="shared" si="90"/>
        <v>1.463198732332037E-8</v>
      </c>
      <c r="AU131" s="135">
        <f t="shared" si="91"/>
        <v>0.28713812974200004</v>
      </c>
      <c r="AV131" s="302">
        <v>4.4061851E-6</v>
      </c>
      <c r="AW131" s="302">
        <v>1.3295438E-8</v>
      </c>
      <c r="AX131" s="302">
        <v>3.6321064000000001E-13</v>
      </c>
      <c r="AY131" s="302">
        <v>1.0830152E-10</v>
      </c>
      <c r="AZ131" s="302">
        <v>1.4068893E-11</v>
      </c>
      <c r="BA131" s="302">
        <v>3.2113669000000001E-9</v>
      </c>
      <c r="BB131" s="302">
        <v>8.0979299999999998E-7</v>
      </c>
      <c r="BC131" s="302">
        <v>4.5902520999999998E-10</v>
      </c>
      <c r="BD131" s="302">
        <v>8.6829304E-10</v>
      </c>
      <c r="BE131" s="302">
        <v>1.5793372E-13</v>
      </c>
      <c r="BF131" s="302">
        <v>8.1012337000000002E-16</v>
      </c>
      <c r="BG131" s="302">
        <v>3.3467793E-13</v>
      </c>
      <c r="BH131" s="302">
        <v>1.9335968E-14</v>
      </c>
      <c r="BI131" s="302">
        <v>1.4614139E-14</v>
      </c>
      <c r="BJ131" s="302">
        <v>1.6814538E-9</v>
      </c>
      <c r="BK131" s="302">
        <v>6.4467133999999998E-10</v>
      </c>
      <c r="BL131" s="302">
        <v>8.3404907999999994E-12</v>
      </c>
      <c r="BM131" s="302">
        <v>7.1349742000000001E-5</v>
      </c>
      <c r="BN131" s="303">
        <v>0.28706678000000002</v>
      </c>
      <c r="BO131" s="303">
        <v>0</v>
      </c>
      <c r="BP131" s="303">
        <v>0</v>
      </c>
      <c r="BQ131" s="303">
        <v>0</v>
      </c>
      <c r="BR131" s="74"/>
      <c r="BS131" s="136">
        <v>2.3939784E-4</v>
      </c>
      <c r="BT131" s="144">
        <v>7.0318981999999998E-6</v>
      </c>
      <c r="BU131" s="136">
        <v>1.3164867E-4</v>
      </c>
      <c r="BV131" s="144">
        <v>1.0422812E-7</v>
      </c>
      <c r="BW131" s="144">
        <v>7.2989954000000002E-6</v>
      </c>
      <c r="BX131" s="144">
        <v>2.0537881000000002E-6</v>
      </c>
      <c r="BY131" s="144">
        <v>2.0260477E-10</v>
      </c>
      <c r="BZ131" s="144">
        <v>3.127885E-6</v>
      </c>
      <c r="CA131" s="144">
        <v>2.0715865000000001E-7</v>
      </c>
      <c r="CB131" s="144">
        <v>8.9103219000000001E-8</v>
      </c>
      <c r="CC131" s="144">
        <v>1.0574541E-7</v>
      </c>
      <c r="CD131" s="144">
        <v>6.0633365E-9</v>
      </c>
      <c r="CE131" s="144">
        <v>1.8666066000000002E-9</v>
      </c>
      <c r="CF131" s="144">
        <v>4.7089999000000002E-6</v>
      </c>
      <c r="CG131" s="144">
        <v>8.1591453000000005E-5</v>
      </c>
      <c r="CH131" s="144">
        <v>1.4217793E-6</v>
      </c>
      <c r="CI131" s="136">
        <v>0</v>
      </c>
      <c r="CJ131" s="164" t="s">
        <v>1436</v>
      </c>
      <c r="CK131" s="158" t="s">
        <v>1233</v>
      </c>
      <c r="CL131" s="89" t="s">
        <v>1432</v>
      </c>
      <c r="CM131" s="110"/>
      <c r="CN131" s="110"/>
      <c r="CP131" s="74"/>
      <c r="CQ131" s="74"/>
      <c r="CR131" s="74"/>
      <c r="CS131" s="74"/>
      <c r="CT131" s="74"/>
      <c r="CU131" s="74"/>
      <c r="CV131" s="74"/>
      <c r="CW131" s="74"/>
      <c r="CX131" s="74"/>
      <c r="CY131" s="74"/>
      <c r="CZ131" s="74"/>
      <c r="DA131" s="74"/>
      <c r="DB131" s="74"/>
    </row>
    <row r="132" spans="1:106" ht="14.5" customHeight="1" thickBot="1">
      <c r="A132" s="74" t="s">
        <v>1437</v>
      </c>
      <c r="B132" s="129" t="s">
        <v>1133</v>
      </c>
      <c r="C132" s="130" t="str">
        <f t="shared" si="81"/>
        <v>A.030.14.106</v>
      </c>
      <c r="D132" s="131" t="s">
        <v>1409</v>
      </c>
      <c r="E132" s="129" t="s">
        <v>957</v>
      </c>
      <c r="F132" s="132" t="s">
        <v>1439</v>
      </c>
      <c r="G132" s="132">
        <f t="shared" si="82"/>
        <v>0.31658801781803692</v>
      </c>
      <c r="H132" s="348">
        <f t="shared" si="83"/>
        <v>0.31658801781803692</v>
      </c>
      <c r="I132" s="74"/>
      <c r="J132" s="132">
        <f t="shared" si="84"/>
        <v>3.3572367233279995E-3</v>
      </c>
      <c r="K132" s="132">
        <f t="shared" si="85"/>
        <v>6.5850781094708905E-2</v>
      </c>
      <c r="L132" s="300">
        <f t="shared" si="86"/>
        <v>0</v>
      </c>
      <c r="M132" s="132">
        <v>0.24737999999999999</v>
      </c>
      <c r="N132" s="132">
        <v>6.1331579999999997E-2</v>
      </c>
      <c r="O132" s="132">
        <v>4.5192000000000001E-3</v>
      </c>
      <c r="P132" s="132">
        <v>8.8862399999999997E-4</v>
      </c>
      <c r="Q132" s="132">
        <v>2.4685559999999998E-3</v>
      </c>
      <c r="R132" s="132">
        <v>0</v>
      </c>
      <c r="S132" s="304">
        <v>5.6723328000000003E-8</v>
      </c>
      <c r="T132" s="304">
        <v>1.0947089000000001E-9</v>
      </c>
      <c r="U132" s="132">
        <v>0</v>
      </c>
      <c r="V132" s="132">
        <v>0</v>
      </c>
      <c r="W132" s="132">
        <v>0</v>
      </c>
      <c r="X132" s="132">
        <v>0</v>
      </c>
      <c r="Y132" s="132">
        <v>0</v>
      </c>
      <c r="Z132" s="132">
        <v>0</v>
      </c>
      <c r="AA132" s="74"/>
      <c r="AB132" s="301">
        <f t="shared" si="87"/>
        <v>1.8599999999999999</v>
      </c>
      <c r="AC132" s="338">
        <f t="shared" si="76"/>
        <v>1.8599999999999999</v>
      </c>
      <c r="AD132" s="74"/>
      <c r="AE132" s="136">
        <v>54.148000000000003</v>
      </c>
      <c r="AF132" s="136">
        <v>53.847999999999999</v>
      </c>
      <c r="AG132" s="136">
        <v>0</v>
      </c>
      <c r="AH132" s="136">
        <v>0</v>
      </c>
      <c r="AI132" s="136">
        <v>0.3</v>
      </c>
      <c r="AJ132" s="136">
        <v>0</v>
      </c>
      <c r="AK132" s="136">
        <v>0</v>
      </c>
      <c r="AL132" s="74"/>
      <c r="AM132" s="133">
        <v>5.2755571000000001E-2</v>
      </c>
      <c r="AN132" s="340">
        <f t="shared" si="88"/>
        <v>5.2755571000000001E-2</v>
      </c>
      <c r="AP132" s="133">
        <v>4.7372066999999997E-2</v>
      </c>
      <c r="AQ132" s="133">
        <v>1.7672647E-3</v>
      </c>
      <c r="AR132" s="133">
        <v>3.6162386000000001E-3</v>
      </c>
      <c r="AS132" s="134">
        <f t="shared" si="89"/>
        <v>2.8400520000000001E-6</v>
      </c>
      <c r="AT132" s="135">
        <f t="shared" si="90"/>
        <v>6.5357422900000005E-9</v>
      </c>
      <c r="AU132" s="135">
        <f t="shared" si="91"/>
        <v>0.50647600000000004</v>
      </c>
      <c r="AV132" s="302">
        <v>1.72608E-6</v>
      </c>
      <c r="AW132" s="302">
        <v>5.2080000000000002E-9</v>
      </c>
      <c r="AX132" s="302">
        <v>1.4228999999999999E-13</v>
      </c>
      <c r="AY132" s="303">
        <v>0</v>
      </c>
      <c r="AZ132" s="303">
        <v>0</v>
      </c>
      <c r="BA132" s="302">
        <v>1.3200000000000001E-10</v>
      </c>
      <c r="BB132" s="302">
        <v>1.1138400000000001E-6</v>
      </c>
      <c r="BC132" s="302">
        <v>3.0160000000000002E-11</v>
      </c>
      <c r="BD132" s="302">
        <v>1.29744E-9</v>
      </c>
      <c r="BE132" s="303">
        <v>0</v>
      </c>
      <c r="BF132" s="303">
        <v>0</v>
      </c>
      <c r="BG132" s="303">
        <v>0</v>
      </c>
      <c r="BH132" s="303">
        <v>0</v>
      </c>
      <c r="BI132" s="303">
        <v>0</v>
      </c>
      <c r="BJ132" s="303">
        <v>0</v>
      </c>
      <c r="BK132" s="303">
        <v>0</v>
      </c>
      <c r="BL132" s="303">
        <v>0</v>
      </c>
      <c r="BM132" s="303">
        <v>0</v>
      </c>
      <c r="BN132" s="303">
        <v>0.50647600000000004</v>
      </c>
      <c r="BO132" s="303">
        <v>0</v>
      </c>
      <c r="BP132" s="303">
        <v>0</v>
      </c>
      <c r="BQ132" s="303">
        <v>0</v>
      </c>
      <c r="BR132" s="74"/>
      <c r="BS132" s="136">
        <v>1.3679512999999999E-4</v>
      </c>
      <c r="BT132" s="144">
        <v>8.9449434000000004E-6</v>
      </c>
      <c r="BU132" s="144">
        <v>5.1861735000000001E-5</v>
      </c>
      <c r="BV132" s="144">
        <v>1.2823068E-13</v>
      </c>
      <c r="BW132" s="144">
        <v>9.5971985999999994E-6</v>
      </c>
      <c r="BX132" s="136">
        <v>0</v>
      </c>
      <c r="BY132" s="136">
        <v>0</v>
      </c>
      <c r="BZ132" s="136">
        <v>0</v>
      </c>
      <c r="CA132" s="136">
        <v>0</v>
      </c>
      <c r="CB132" s="144">
        <v>3.7534156E-11</v>
      </c>
      <c r="CC132" s="136">
        <v>0</v>
      </c>
      <c r="CD132" s="136">
        <v>0</v>
      </c>
      <c r="CE132" s="136">
        <v>0</v>
      </c>
      <c r="CF132" s="144">
        <v>1.3714775E-6</v>
      </c>
      <c r="CG132" s="144">
        <v>6.5019738999999997E-5</v>
      </c>
      <c r="CH132" s="136">
        <v>0</v>
      </c>
      <c r="CI132" s="136">
        <v>0</v>
      </c>
      <c r="CJ132" s="153" t="s">
        <v>1440</v>
      </c>
      <c r="CK132" s="155" t="s">
        <v>1441</v>
      </c>
      <c r="CL132" s="89" t="s">
        <v>1442</v>
      </c>
      <c r="CM132" s="110"/>
      <c r="CN132" s="110"/>
      <c r="CP132" s="74"/>
      <c r="CQ132" s="74"/>
      <c r="CR132" s="74"/>
      <c r="CS132" s="74"/>
      <c r="CT132" s="74"/>
      <c r="CU132" s="74"/>
      <c r="CV132" s="74"/>
      <c r="CW132" s="74"/>
      <c r="CX132" s="74"/>
      <c r="CY132" s="74"/>
      <c r="CZ132" s="74"/>
      <c r="DA132" s="74"/>
      <c r="DB132" s="74"/>
    </row>
    <row r="133" spans="1:106" ht="14.5" customHeight="1" thickBot="1">
      <c r="A133" s="74" t="s">
        <v>1443</v>
      </c>
      <c r="B133" s="129" t="s">
        <v>1133</v>
      </c>
      <c r="C133" s="130" t="str">
        <f t="shared" si="81"/>
        <v>A.030.14.107</v>
      </c>
      <c r="D133" s="131" t="s">
        <v>1409</v>
      </c>
      <c r="E133" s="129" t="s">
        <v>957</v>
      </c>
      <c r="F133" s="132" t="s">
        <v>1445</v>
      </c>
      <c r="G133" s="132">
        <f t="shared" si="82"/>
        <v>0.31406389563623299</v>
      </c>
      <c r="H133" s="348">
        <f t="shared" si="83"/>
        <v>0.31406389563623299</v>
      </c>
      <c r="I133" s="74"/>
      <c r="J133" s="132">
        <f t="shared" si="84"/>
        <v>2.9940846509950002E-3</v>
      </c>
      <c r="K133" s="132">
        <f t="shared" si="85"/>
        <v>4.7729810985237986E-2</v>
      </c>
      <c r="L133" s="300">
        <f t="shared" si="86"/>
        <v>0</v>
      </c>
      <c r="M133" s="132">
        <v>0.26334000000000002</v>
      </c>
      <c r="N133" s="132">
        <v>4.148901E-2</v>
      </c>
      <c r="O133" s="132">
        <v>6.2408000000000003E-3</v>
      </c>
      <c r="P133" s="132">
        <v>7.9976159999999995E-4</v>
      </c>
      <c r="Q133" s="132">
        <v>2.1942720000000001E-3</v>
      </c>
      <c r="R133" s="132">
        <v>0</v>
      </c>
      <c r="S133" s="304">
        <v>5.1050995E-8</v>
      </c>
      <c r="T133" s="304">
        <v>9.8523798999999994E-10</v>
      </c>
      <c r="U133" s="132">
        <v>0</v>
      </c>
      <c r="V133" s="132">
        <v>0</v>
      </c>
      <c r="W133" s="132">
        <v>0</v>
      </c>
      <c r="X133" s="132">
        <v>0</v>
      </c>
      <c r="Y133" s="132">
        <v>0</v>
      </c>
      <c r="Z133" s="132">
        <v>0</v>
      </c>
      <c r="AA133" s="74"/>
      <c r="AB133" s="301">
        <f t="shared" si="87"/>
        <v>1.98</v>
      </c>
      <c r="AC133" s="338">
        <f t="shared" si="76"/>
        <v>1.98</v>
      </c>
      <c r="AD133" s="74"/>
      <c r="AE133" s="136">
        <v>53.176000000000002</v>
      </c>
      <c r="AF133" s="136">
        <v>52.576000000000001</v>
      </c>
      <c r="AG133" s="136">
        <v>0</v>
      </c>
      <c r="AH133" s="136">
        <v>0</v>
      </c>
      <c r="AI133" s="136">
        <v>0.6</v>
      </c>
      <c r="AJ133" s="136">
        <v>0</v>
      </c>
      <c r="AK133" s="136">
        <v>0</v>
      </c>
      <c r="AL133" s="74"/>
      <c r="AM133" s="133">
        <v>4.8493146000000001E-2</v>
      </c>
      <c r="AN133" s="340">
        <f t="shared" si="88"/>
        <v>4.8493146000000001E-2</v>
      </c>
      <c r="AP133" s="133">
        <v>4.3218527E-2</v>
      </c>
      <c r="AQ133" s="133">
        <v>1.7438029999999999E-3</v>
      </c>
      <c r="AR133" s="133">
        <v>3.5308156999999999E-3</v>
      </c>
      <c r="AS133" s="134">
        <f t="shared" si="89"/>
        <v>2.5910388E-6</v>
      </c>
      <c r="AT133" s="135">
        <f t="shared" si="90"/>
        <v>6.4489754699999997E-9</v>
      </c>
      <c r="AU133" s="135">
        <f t="shared" si="91"/>
        <v>0.49451200000000001</v>
      </c>
      <c r="AV133" s="302">
        <v>1.83744E-6</v>
      </c>
      <c r="AW133" s="302">
        <v>5.5439999999999999E-9</v>
      </c>
      <c r="AX133" s="302">
        <v>1.5147000000000001E-13</v>
      </c>
      <c r="AY133" s="303">
        <v>0</v>
      </c>
      <c r="AZ133" s="303">
        <v>0</v>
      </c>
      <c r="BA133" s="302">
        <v>1.1879999999999999E-10</v>
      </c>
      <c r="BB133" s="302">
        <v>7.5348000000000005E-7</v>
      </c>
      <c r="BC133" s="302">
        <v>2.7144000000000001E-11</v>
      </c>
      <c r="BD133" s="302">
        <v>8.7768000000000001E-10</v>
      </c>
      <c r="BE133" s="303">
        <v>0</v>
      </c>
      <c r="BF133" s="303">
        <v>0</v>
      </c>
      <c r="BG133" s="303">
        <v>0</v>
      </c>
      <c r="BH133" s="303">
        <v>0</v>
      </c>
      <c r="BI133" s="303">
        <v>0</v>
      </c>
      <c r="BJ133" s="303">
        <v>0</v>
      </c>
      <c r="BK133" s="303">
        <v>0</v>
      </c>
      <c r="BL133" s="303">
        <v>0</v>
      </c>
      <c r="BM133" s="303">
        <v>0</v>
      </c>
      <c r="BN133" s="303">
        <v>0.49451200000000001</v>
      </c>
      <c r="BO133" s="303">
        <v>0</v>
      </c>
      <c r="BP133" s="303">
        <v>0</v>
      </c>
      <c r="BQ133" s="303">
        <v>0</v>
      </c>
      <c r="BR133" s="74"/>
      <c r="BS133" s="136">
        <v>1.3281275000000001E-4</v>
      </c>
      <c r="BT133" s="144">
        <v>6.0509910999999997E-6</v>
      </c>
      <c r="BU133" s="144">
        <v>5.5207653999999997E-5</v>
      </c>
      <c r="BV133" s="144">
        <v>1.1540761E-13</v>
      </c>
      <c r="BW133" s="144">
        <v>6.9656904999999999E-6</v>
      </c>
      <c r="BX133" s="136">
        <v>0</v>
      </c>
      <c r="BY133" s="136">
        <v>0</v>
      </c>
      <c r="BZ133" s="136">
        <v>0</v>
      </c>
      <c r="CA133" s="136">
        <v>0</v>
      </c>
      <c r="CB133" s="144">
        <v>3.3780741E-11</v>
      </c>
      <c r="CC133" s="136">
        <v>0</v>
      </c>
      <c r="CD133" s="136">
        <v>0</v>
      </c>
      <c r="CE133" s="136">
        <v>0</v>
      </c>
      <c r="CF133" s="144">
        <v>1.1045386E-6</v>
      </c>
      <c r="CG133" s="144">
        <v>6.3483840000000006E-5</v>
      </c>
      <c r="CH133" s="136">
        <v>0</v>
      </c>
      <c r="CI133" s="136">
        <v>0</v>
      </c>
      <c r="CJ133" s="154" t="s">
        <v>1446</v>
      </c>
      <c r="CK133" s="155" t="s">
        <v>1447</v>
      </c>
      <c r="CL133" s="89" t="s">
        <v>1442</v>
      </c>
      <c r="CM133" s="110"/>
      <c r="CN133" s="110"/>
      <c r="CP133" s="74"/>
      <c r="CQ133" s="74"/>
      <c r="CR133" s="74"/>
      <c r="CS133" s="74"/>
      <c r="CT133" s="74"/>
      <c r="CU133" s="74"/>
      <c r="CV133" s="74"/>
      <c r="CW133" s="74"/>
      <c r="CX133" s="74"/>
      <c r="CY133" s="74"/>
      <c r="CZ133" s="74"/>
      <c r="DA133" s="74"/>
      <c r="DB133" s="74"/>
    </row>
    <row r="134" spans="1:106" ht="14.5" customHeight="1" thickBot="1">
      <c r="A134" s="74" t="s">
        <v>1448</v>
      </c>
      <c r="B134" s="129" t="s">
        <v>1133</v>
      </c>
      <c r="C134" s="130" t="str">
        <f t="shared" si="81"/>
        <v>A.030.14.108</v>
      </c>
      <c r="D134" s="131" t="s">
        <v>1409</v>
      </c>
      <c r="E134" s="129" t="s">
        <v>957</v>
      </c>
      <c r="F134" s="132" t="s">
        <v>1450</v>
      </c>
      <c r="G134" s="132">
        <f t="shared" si="82"/>
        <v>0.11278900960204299</v>
      </c>
      <c r="H134" s="348">
        <f t="shared" si="83"/>
        <v>0.11278900960204299</v>
      </c>
      <c r="I134" s="74"/>
      <c r="J134" s="132">
        <f t="shared" si="84"/>
        <v>2.3094211107042999E-2</v>
      </c>
      <c r="K134" s="132">
        <f t="shared" si="85"/>
        <v>4.1384262839999998E-2</v>
      </c>
      <c r="L134" s="300">
        <f t="shared" si="86"/>
        <v>1.747728655E-3</v>
      </c>
      <c r="M134" s="132">
        <v>4.6562806999999998E-2</v>
      </c>
      <c r="N134" s="132">
        <v>1.6244149999999999E-2</v>
      </c>
      <c r="O134" s="132">
        <v>2.4857902000000001E-2</v>
      </c>
      <c r="P134" s="132">
        <v>2.0883071999999999E-2</v>
      </c>
      <c r="Q134" s="132">
        <v>2.1884611000000001E-3</v>
      </c>
      <c r="R134" s="304">
        <v>6.2588043000000001E-8</v>
      </c>
      <c r="S134" s="304">
        <v>2.2615418999999999E-5</v>
      </c>
      <c r="T134" s="132">
        <v>2.8221083999999997E-4</v>
      </c>
      <c r="U134" s="304">
        <v>9.1030654999999999E-5</v>
      </c>
      <c r="V134" s="132">
        <v>0</v>
      </c>
      <c r="W134" s="132">
        <v>1.6441030000000001E-3</v>
      </c>
      <c r="X134" s="132">
        <v>0</v>
      </c>
      <c r="Y134" s="304">
        <v>1.2595000000000001E-5</v>
      </c>
      <c r="Z134" s="132">
        <v>0</v>
      </c>
      <c r="AA134" s="74"/>
      <c r="AB134" s="301">
        <f t="shared" si="87"/>
        <v>0.35009629323308267</v>
      </c>
      <c r="AC134" s="338">
        <f t="shared" si="76"/>
        <v>0.35009629323308267</v>
      </c>
      <c r="AD134" s="74"/>
      <c r="AE134" s="136">
        <v>50.250051999999997</v>
      </c>
      <c r="AF134" s="136">
        <v>50.003853999999997</v>
      </c>
      <c r="AG134" s="136">
        <v>0.22289900000000001</v>
      </c>
      <c r="AH134" s="136">
        <v>0</v>
      </c>
      <c r="AI134" s="136">
        <v>1.6707501E-2</v>
      </c>
      <c r="AJ134" s="136">
        <v>7.8911835999999997E-4</v>
      </c>
      <c r="AK134" s="136">
        <v>5.8020277000000002E-3</v>
      </c>
      <c r="AL134" s="74"/>
      <c r="AM134" s="133">
        <v>1.8381531999999999E-2</v>
      </c>
      <c r="AN134" s="340">
        <f t="shared" si="88"/>
        <v>1.8381531999999999E-2</v>
      </c>
      <c r="AP134" s="133">
        <v>1.45042E-2</v>
      </c>
      <c r="AQ134" s="133">
        <v>5.6595856999999998E-4</v>
      </c>
      <c r="AR134" s="133">
        <v>3.3113731999999999E-3</v>
      </c>
      <c r="AS134" s="134">
        <f t="shared" si="89"/>
        <v>8.6955634782516345E-7</v>
      </c>
      <c r="AT134" s="135">
        <f t="shared" si="90"/>
        <v>2.0930420832543475E-9</v>
      </c>
      <c r="AU134" s="135">
        <f t="shared" si="91"/>
        <v>0.46377776314340002</v>
      </c>
      <c r="AV134" s="302">
        <v>3.3519065999999998E-7</v>
      </c>
      <c r="AW134" s="302">
        <v>1.0117530000000001E-9</v>
      </c>
      <c r="AX134" s="302">
        <v>2.7625568000000001E-14</v>
      </c>
      <c r="AY134" s="302">
        <v>1.7695780000000002E-18</v>
      </c>
      <c r="AZ134" s="303">
        <v>0</v>
      </c>
      <c r="BA134" s="302">
        <v>3.1051627000000001E-9</v>
      </c>
      <c r="BB134" s="302">
        <v>5.3113799999999997E-7</v>
      </c>
      <c r="BC134" s="302">
        <v>4.4018253000000002E-10</v>
      </c>
      <c r="BD134" s="302">
        <v>6.0399298000000004E-10</v>
      </c>
      <c r="BE134" s="302">
        <v>2.4459561000000001E-13</v>
      </c>
      <c r="BF134" s="302">
        <v>4.2107562999999997E-15</v>
      </c>
      <c r="BG134" s="302">
        <v>1.0060514E-15</v>
      </c>
      <c r="BH134" s="302">
        <v>3.2274169000000001E-19</v>
      </c>
      <c r="BI134" s="302">
        <v>1.7259051999999999E-18</v>
      </c>
      <c r="BJ134" s="302">
        <v>2.0761553999999999E-14</v>
      </c>
      <c r="BK134" s="302">
        <v>4.0436183999999998E-13</v>
      </c>
      <c r="BL134" s="302">
        <v>3.6093599999999999E-11</v>
      </c>
      <c r="BM134" s="302">
        <v>1.3031434E-6</v>
      </c>
      <c r="BN134" s="303">
        <v>0.46377646</v>
      </c>
      <c r="BO134" s="302">
        <v>1.221E-10</v>
      </c>
      <c r="BP134" s="302">
        <v>7.4250000000000002E-13</v>
      </c>
      <c r="BQ134" s="302">
        <v>3.322E-17</v>
      </c>
      <c r="BR134" s="74"/>
      <c r="BS134" s="144">
        <v>8.9512500999999997E-5</v>
      </c>
      <c r="BT134" s="144">
        <v>5.1864140999999999E-6</v>
      </c>
      <c r="BU134" s="144">
        <v>9.7616135000000001E-6</v>
      </c>
      <c r="BV134" s="144">
        <v>3.3057279999999999E-8</v>
      </c>
      <c r="BW134" s="144">
        <v>4.6014965000000003E-6</v>
      </c>
      <c r="BX134" s="144">
        <v>2.022855E-6</v>
      </c>
      <c r="BY134" s="144">
        <v>1.0108090999999999E-11</v>
      </c>
      <c r="BZ134" s="144">
        <v>3.0510867999999999E-6</v>
      </c>
      <c r="CA134" s="144">
        <v>8.3988747000000006E-11</v>
      </c>
      <c r="CB134" s="144">
        <v>1.4964755E-8</v>
      </c>
      <c r="CC134" s="136">
        <v>0</v>
      </c>
      <c r="CD134" s="144">
        <v>7.9816391999999997E-8</v>
      </c>
      <c r="CE134" s="136">
        <v>0</v>
      </c>
      <c r="CF134" s="144">
        <v>4.1668846999999998E-6</v>
      </c>
      <c r="CG134" s="144">
        <v>6.057643E-5</v>
      </c>
      <c r="CH134" s="144">
        <v>2.5957237000000003E-10</v>
      </c>
      <c r="CI134" s="144">
        <v>1.7528344E-8</v>
      </c>
      <c r="CJ134" s="154" t="s">
        <v>1451</v>
      </c>
      <c r="CK134" s="155" t="s">
        <v>1452</v>
      </c>
      <c r="CL134" s="110" t="s">
        <v>1453</v>
      </c>
      <c r="CM134" s="110"/>
      <c r="CN134" s="110"/>
      <c r="CP134" s="74"/>
      <c r="CQ134" s="74"/>
      <c r="CR134" s="74"/>
      <c r="CS134" s="74"/>
      <c r="CT134" s="74"/>
      <c r="CU134" s="74"/>
      <c r="CV134" s="74"/>
      <c r="CW134" s="74"/>
      <c r="CX134" s="74"/>
      <c r="CY134" s="74"/>
      <c r="CZ134" s="74"/>
      <c r="DA134" s="74"/>
      <c r="DB134" s="74"/>
    </row>
    <row r="135" spans="1:106" ht="14.5" customHeight="1">
      <c r="A135" s="74" t="s">
        <v>1454</v>
      </c>
      <c r="B135" s="129" t="s">
        <v>1133</v>
      </c>
      <c r="C135" s="130" t="str">
        <f t="shared" si="81"/>
        <v>A.030.14.109</v>
      </c>
      <c r="D135" s="131" t="s">
        <v>1409</v>
      </c>
      <c r="E135" s="129" t="s">
        <v>957</v>
      </c>
      <c r="F135" s="132" t="s">
        <v>1456</v>
      </c>
      <c r="G135" s="132">
        <f t="shared" si="82"/>
        <v>0.28658363762086536</v>
      </c>
      <c r="H135" s="348">
        <f t="shared" si="83"/>
        <v>0.28658363762086536</v>
      </c>
      <c r="I135" s="74"/>
      <c r="J135" s="132">
        <f t="shared" si="84"/>
        <v>3.0913156003230004E-3</v>
      </c>
      <c r="K135" s="132">
        <f t="shared" si="85"/>
        <v>5.7019922020542402E-2</v>
      </c>
      <c r="L135" s="300">
        <f t="shared" si="86"/>
        <v>0</v>
      </c>
      <c r="M135" s="132">
        <v>0.22647239999999999</v>
      </c>
      <c r="N135" s="132">
        <v>5.2119816999999999E-2</v>
      </c>
      <c r="O135" s="132">
        <v>4.9001039999999997E-3</v>
      </c>
      <c r="P135" s="132">
        <v>8.2841971999999999E-4</v>
      </c>
      <c r="Q135" s="132">
        <v>2.2628430000000001E-3</v>
      </c>
      <c r="R135" s="132">
        <v>0</v>
      </c>
      <c r="S135" s="304">
        <v>5.2880323000000001E-8</v>
      </c>
      <c r="T135" s="304">
        <v>1.0205424E-9</v>
      </c>
      <c r="U135" s="132">
        <v>0</v>
      </c>
      <c r="V135" s="132">
        <v>0</v>
      </c>
      <c r="W135" s="132">
        <v>0</v>
      </c>
      <c r="X135" s="132">
        <v>0</v>
      </c>
      <c r="Y135" s="132">
        <v>0</v>
      </c>
      <c r="Z135" s="132">
        <v>0</v>
      </c>
      <c r="AA135" s="74"/>
      <c r="AB135" s="301">
        <f t="shared" si="87"/>
        <v>1.7027999999999999</v>
      </c>
      <c r="AC135" s="338">
        <f t="shared" si="76"/>
        <v>1.7027999999999999</v>
      </c>
      <c r="AD135" s="74"/>
      <c r="AE135" s="136">
        <v>52.557119999999998</v>
      </c>
      <c r="AF135" s="136">
        <v>52.260120000000001</v>
      </c>
      <c r="AG135" s="136">
        <v>0</v>
      </c>
      <c r="AH135" s="136">
        <v>0</v>
      </c>
      <c r="AI135" s="136">
        <v>0.29699999999999999</v>
      </c>
      <c r="AJ135" s="136">
        <v>0</v>
      </c>
      <c r="AK135" s="136">
        <v>0</v>
      </c>
      <c r="AL135" s="74"/>
      <c r="AM135" s="133">
        <v>4.7252742E-2</v>
      </c>
      <c r="AN135" s="340">
        <f t="shared" si="88"/>
        <v>4.7252742E-2</v>
      </c>
      <c r="AP135" s="133">
        <v>4.2148142999999999E-2</v>
      </c>
      <c r="AQ135" s="133">
        <v>1.5949967E-3</v>
      </c>
      <c r="AR135" s="133">
        <v>3.5096022999999998E-3</v>
      </c>
      <c r="AS135" s="134">
        <f t="shared" si="89"/>
        <v>2.5268670569999997E-6</v>
      </c>
      <c r="AT135" s="135">
        <f t="shared" si="90"/>
        <v>5.8986565242000002E-9</v>
      </c>
      <c r="AU135" s="135">
        <f t="shared" si="91"/>
        <v>0.49154093999999998</v>
      </c>
      <c r="AV135" s="302">
        <v>1.5801984E-6</v>
      </c>
      <c r="AW135" s="302">
        <v>4.7678400000000004E-9</v>
      </c>
      <c r="AX135" s="302">
        <v>1.3026419999999999E-13</v>
      </c>
      <c r="AY135" s="303">
        <v>0</v>
      </c>
      <c r="AZ135" s="303">
        <v>0</v>
      </c>
      <c r="BA135" s="302">
        <v>1.2305700000000001E-10</v>
      </c>
      <c r="BB135" s="302">
        <v>9.4654559999999999E-7</v>
      </c>
      <c r="BC135" s="302">
        <v>2.811666E-11</v>
      </c>
      <c r="BD135" s="302">
        <v>1.1025695999999999E-9</v>
      </c>
      <c r="BE135" s="303">
        <v>0</v>
      </c>
      <c r="BF135" s="303">
        <v>0</v>
      </c>
      <c r="BG135" s="303">
        <v>0</v>
      </c>
      <c r="BH135" s="303">
        <v>0</v>
      </c>
      <c r="BI135" s="303">
        <v>0</v>
      </c>
      <c r="BJ135" s="303">
        <v>0</v>
      </c>
      <c r="BK135" s="303">
        <v>0</v>
      </c>
      <c r="BL135" s="303">
        <v>0</v>
      </c>
      <c r="BM135" s="303">
        <v>0</v>
      </c>
      <c r="BN135" s="303">
        <v>0.49154093999999998</v>
      </c>
      <c r="BO135" s="303">
        <v>0</v>
      </c>
      <c r="BP135" s="303">
        <v>0</v>
      </c>
      <c r="BQ135" s="303">
        <v>0</v>
      </c>
      <c r="BR135" s="74"/>
      <c r="BS135" s="136">
        <v>1.2771795000000001E-4</v>
      </c>
      <c r="BT135" s="144">
        <v>7.6014480000000002E-6</v>
      </c>
      <c r="BU135" s="144">
        <v>4.7478582000000001E-5</v>
      </c>
      <c r="BV135" s="144">
        <v>1.1954305000000001E-13</v>
      </c>
      <c r="BW135" s="144">
        <v>8.3047702E-6</v>
      </c>
      <c r="BX135" s="136">
        <v>0</v>
      </c>
      <c r="BY135" s="136">
        <v>0</v>
      </c>
      <c r="BZ135" s="136">
        <v>0</v>
      </c>
      <c r="CA135" s="136">
        <v>0</v>
      </c>
      <c r="CB135" s="144">
        <v>3.4991216999999998E-11</v>
      </c>
      <c r="CC135" s="136">
        <v>0</v>
      </c>
      <c r="CD135" s="136">
        <v>0</v>
      </c>
      <c r="CE135" s="136">
        <v>0</v>
      </c>
      <c r="CF135" s="144">
        <v>1.230688E-6</v>
      </c>
      <c r="CG135" s="144">
        <v>6.3102425000000003E-5</v>
      </c>
      <c r="CH135" s="136">
        <v>0</v>
      </c>
      <c r="CI135" s="136">
        <v>0</v>
      </c>
      <c r="CJ135" s="153" t="s">
        <v>1457</v>
      </c>
      <c r="CK135" s="155" t="s">
        <v>1458</v>
      </c>
      <c r="CL135" s="89" t="s">
        <v>1459</v>
      </c>
      <c r="CM135" s="110"/>
      <c r="CN135" s="110"/>
      <c r="CP135" s="74"/>
      <c r="CQ135" s="74"/>
      <c r="CR135" s="74"/>
      <c r="CS135" s="74"/>
      <c r="CT135" s="74"/>
      <c r="CU135" s="74"/>
      <c r="CV135" s="74"/>
      <c r="CW135" s="74"/>
      <c r="CX135" s="74"/>
      <c r="CY135" s="74"/>
      <c r="CZ135" s="74"/>
      <c r="DA135" s="74"/>
      <c r="DB135" s="74"/>
    </row>
    <row r="136" spans="1:106" ht="14.5" customHeight="1" thickBot="1">
      <c r="A136" s="74" t="s">
        <v>1460</v>
      </c>
      <c r="B136" s="129" t="s">
        <v>1133</v>
      </c>
      <c r="C136" s="130" t="str">
        <f t="shared" si="81"/>
        <v>A.030.14.110</v>
      </c>
      <c r="D136" s="131" t="s">
        <v>1409</v>
      </c>
      <c r="E136" s="129" t="s">
        <v>957</v>
      </c>
      <c r="F136" s="132" t="s">
        <v>1462</v>
      </c>
      <c r="G136" s="132">
        <f t="shared" si="82"/>
        <v>0.29187895013619292</v>
      </c>
      <c r="H136" s="348">
        <f t="shared" si="83"/>
        <v>0.29187895013619292</v>
      </c>
      <c r="I136" s="74"/>
      <c r="J136" s="132">
        <f t="shared" si="84"/>
        <v>3.14704384991E-3</v>
      </c>
      <c r="K136" s="132">
        <f t="shared" si="85"/>
        <v>4.1351906286282901E-2</v>
      </c>
      <c r="L136" s="300">
        <f t="shared" si="86"/>
        <v>0</v>
      </c>
      <c r="M136" s="132">
        <v>0.24737999999999999</v>
      </c>
      <c r="N136" s="132">
        <v>3.6778905000000001E-2</v>
      </c>
      <c r="O136" s="132">
        <v>4.5729999999999998E-3</v>
      </c>
      <c r="P136" s="132">
        <v>1.0441332000000001E-3</v>
      </c>
      <c r="Q136" s="132">
        <v>2.102844E-3</v>
      </c>
      <c r="R136" s="132">
        <v>0</v>
      </c>
      <c r="S136" s="304">
        <v>6.6649909999999996E-8</v>
      </c>
      <c r="T136" s="304">
        <v>1.2862828999999999E-9</v>
      </c>
      <c r="U136" s="132">
        <v>0</v>
      </c>
      <c r="V136" s="132">
        <v>0</v>
      </c>
      <c r="W136" s="132">
        <v>0</v>
      </c>
      <c r="X136" s="132">
        <v>0</v>
      </c>
      <c r="Y136" s="132">
        <v>0</v>
      </c>
      <c r="Z136" s="132">
        <v>0</v>
      </c>
      <c r="AA136" s="74"/>
      <c r="AB136" s="301">
        <f t="shared" si="87"/>
        <v>1.8599999999999999</v>
      </c>
      <c r="AC136" s="338">
        <f t="shared" si="76"/>
        <v>1.8599999999999999</v>
      </c>
      <c r="AD136" s="74"/>
      <c r="AE136" s="136">
        <v>28.318000000000001</v>
      </c>
      <c r="AF136" s="136">
        <v>26.818000000000001</v>
      </c>
      <c r="AG136" s="136">
        <v>0</v>
      </c>
      <c r="AH136" s="136">
        <v>0</v>
      </c>
      <c r="AI136" s="136">
        <v>1.5</v>
      </c>
      <c r="AJ136" s="136">
        <v>0</v>
      </c>
      <c r="AK136" s="136">
        <v>0</v>
      </c>
      <c r="AL136" s="74"/>
      <c r="AM136" s="133">
        <v>4.3364088000000002E-2</v>
      </c>
      <c r="AN136" s="340">
        <f t="shared" si="88"/>
        <v>4.3364088000000002E-2</v>
      </c>
      <c r="AP136" s="133">
        <v>3.9934840999999999E-2</v>
      </c>
      <c r="AQ136" s="133">
        <v>1.6282460999999999E-3</v>
      </c>
      <c r="AR136" s="133">
        <v>1.8010007000000001E-3</v>
      </c>
      <c r="AS136" s="134">
        <f t="shared" si="89"/>
        <v>2.3941750999999998E-6</v>
      </c>
      <c r="AT136" s="135">
        <f t="shared" si="90"/>
        <v>6.02162029E-9</v>
      </c>
      <c r="AU136" s="135">
        <f t="shared" si="91"/>
        <v>0.25224099999999999</v>
      </c>
      <c r="AV136" s="302">
        <v>1.72608E-6</v>
      </c>
      <c r="AW136" s="302">
        <v>5.2080000000000002E-9</v>
      </c>
      <c r="AX136" s="302">
        <v>1.4228999999999999E-13</v>
      </c>
      <c r="AY136" s="303">
        <v>0</v>
      </c>
      <c r="AZ136" s="303">
        <v>0</v>
      </c>
      <c r="BA136" s="302">
        <v>1.5510000000000001E-10</v>
      </c>
      <c r="BB136" s="302">
        <v>6.6794000000000004E-7</v>
      </c>
      <c r="BC136" s="302">
        <v>3.5437999999999998E-11</v>
      </c>
      <c r="BD136" s="302">
        <v>7.7804000000000003E-10</v>
      </c>
      <c r="BE136" s="303">
        <v>0</v>
      </c>
      <c r="BF136" s="303">
        <v>0</v>
      </c>
      <c r="BG136" s="303">
        <v>0</v>
      </c>
      <c r="BH136" s="303">
        <v>0</v>
      </c>
      <c r="BI136" s="303">
        <v>0</v>
      </c>
      <c r="BJ136" s="303">
        <v>0</v>
      </c>
      <c r="BK136" s="303">
        <v>0</v>
      </c>
      <c r="BL136" s="303">
        <v>0</v>
      </c>
      <c r="BM136" s="303">
        <v>0</v>
      </c>
      <c r="BN136" s="303">
        <v>0.25224099999999999</v>
      </c>
      <c r="BO136" s="303">
        <v>0</v>
      </c>
      <c r="BP136" s="303">
        <v>0</v>
      </c>
      <c r="BQ136" s="303">
        <v>0</v>
      </c>
      <c r="BR136" s="74"/>
      <c r="BS136" s="144">
        <v>9.7202399999999996E-5</v>
      </c>
      <c r="BT136" s="144">
        <v>5.3640428000000001E-6</v>
      </c>
      <c r="BU136" s="144">
        <v>5.1861735000000001E-5</v>
      </c>
      <c r="BV136" s="144">
        <v>1.5067105E-13</v>
      </c>
      <c r="BW136" s="144">
        <v>6.3172742000000001E-6</v>
      </c>
      <c r="BX136" s="136">
        <v>0</v>
      </c>
      <c r="BY136" s="136">
        <v>0</v>
      </c>
      <c r="BZ136" s="136">
        <v>0</v>
      </c>
      <c r="CA136" s="136">
        <v>0</v>
      </c>
      <c r="CB136" s="144">
        <v>4.4102633999999997E-11</v>
      </c>
      <c r="CC136" s="136">
        <v>0</v>
      </c>
      <c r="CD136" s="136">
        <v>0</v>
      </c>
      <c r="CE136" s="136">
        <v>0</v>
      </c>
      <c r="CF136" s="144">
        <v>1.2774257000000001E-6</v>
      </c>
      <c r="CG136" s="144">
        <v>3.2381878000000002E-5</v>
      </c>
      <c r="CH136" s="136">
        <v>0</v>
      </c>
      <c r="CI136" s="136">
        <v>0</v>
      </c>
      <c r="CJ136" s="153" t="s">
        <v>1463</v>
      </c>
      <c r="CK136" s="155" t="s">
        <v>1464</v>
      </c>
      <c r="CL136" s="89" t="s">
        <v>1465</v>
      </c>
      <c r="CM136" s="110"/>
      <c r="CN136" s="110"/>
      <c r="CP136" s="74"/>
      <c r="CQ136" s="74"/>
      <c r="CR136" s="74"/>
      <c r="CS136" s="74"/>
      <c r="CT136" s="74"/>
      <c r="CU136" s="74"/>
      <c r="CV136" s="74"/>
      <c r="CW136" s="74"/>
      <c r="CX136" s="74"/>
      <c r="CY136" s="74"/>
      <c r="CZ136" s="74"/>
      <c r="DA136" s="74"/>
      <c r="DB136" s="74"/>
    </row>
    <row r="137" spans="1:106" ht="14.5" customHeight="1" thickBot="1">
      <c r="A137" s="74" t="s">
        <v>1466</v>
      </c>
      <c r="B137" s="129" t="s">
        <v>1133</v>
      </c>
      <c r="C137" s="130" t="str">
        <f t="shared" si="81"/>
        <v>A.030.14.111</v>
      </c>
      <c r="D137" s="131" t="s">
        <v>1409</v>
      </c>
      <c r="E137" s="129" t="s">
        <v>957</v>
      </c>
      <c r="F137" s="132" t="s">
        <v>1468</v>
      </c>
      <c r="G137" s="132">
        <f t="shared" si="82"/>
        <v>1.3830138869999997</v>
      </c>
      <c r="H137" s="348">
        <f t="shared" si="83"/>
        <v>1.3830138869999997</v>
      </c>
      <c r="I137" s="74"/>
      <c r="J137" s="132">
        <f t="shared" si="84"/>
        <v>0.18750536699999998</v>
      </c>
      <c r="K137" s="132">
        <f t="shared" si="85"/>
        <v>0.42859483699999995</v>
      </c>
      <c r="L137" s="300">
        <f t="shared" si="86"/>
        <v>0.22607830300000001</v>
      </c>
      <c r="M137" s="132">
        <v>0.54083537999999998</v>
      </c>
      <c r="N137" s="132">
        <v>9.8210699999999998E-2</v>
      </c>
      <c r="O137" s="132">
        <v>6.5690536999999993E-2</v>
      </c>
      <c r="P137" s="132">
        <v>1.4188806999999999E-2</v>
      </c>
      <c r="Q137" s="132">
        <v>4.0730974000000003E-2</v>
      </c>
      <c r="R137" s="132">
        <v>4.4009371999999998E-2</v>
      </c>
      <c r="S137" s="132">
        <v>8.8576214E-2</v>
      </c>
      <c r="T137" s="132">
        <v>0.26469359999999997</v>
      </c>
      <c r="U137" s="132">
        <v>7.2351248000000007E-2</v>
      </c>
      <c r="V137" s="132">
        <v>2.1923494000000002E-2</v>
      </c>
      <c r="W137" s="132">
        <v>8.9091953000000002E-2</v>
      </c>
      <c r="X137" s="132">
        <v>2.9138061E-2</v>
      </c>
      <c r="Y137" s="132">
        <v>1.3573547E-2</v>
      </c>
      <c r="Z137" s="132">
        <v>0</v>
      </c>
      <c r="AA137" s="74"/>
      <c r="AB137" s="301">
        <f t="shared" si="87"/>
        <v>4.0664314285714278</v>
      </c>
      <c r="AC137" s="338">
        <f t="shared" si="76"/>
        <v>4.0664314285714278</v>
      </c>
      <c r="AD137" s="74"/>
      <c r="AE137" s="136">
        <v>105.88889</v>
      </c>
      <c r="AF137" s="136">
        <v>88.075524000000001</v>
      </c>
      <c r="AG137" s="136">
        <v>12.078626999999999</v>
      </c>
      <c r="AH137" s="136">
        <v>0</v>
      </c>
      <c r="AI137" s="136">
        <v>1.2017728000000001</v>
      </c>
      <c r="AJ137" s="136">
        <v>1.4495898</v>
      </c>
      <c r="AK137" s="136">
        <v>3.0833761000000002</v>
      </c>
      <c r="AL137" s="74"/>
      <c r="AM137" s="133">
        <v>0.11778173</v>
      </c>
      <c r="AN137" s="340">
        <f t="shared" si="88"/>
        <v>0.11778173</v>
      </c>
      <c r="AP137" s="133">
        <v>0.10803727</v>
      </c>
      <c r="AQ137" s="133">
        <v>3.8191965000000001E-3</v>
      </c>
      <c r="AR137" s="133">
        <v>5.9252630000000001E-3</v>
      </c>
      <c r="AS137" s="134">
        <f t="shared" si="89"/>
        <v>6.4770545097000001E-6</v>
      </c>
      <c r="AT137" s="135">
        <f t="shared" si="90"/>
        <v>1.4124247589000001E-8</v>
      </c>
      <c r="AU137" s="135">
        <f t="shared" si="91"/>
        <v>0.82986877039999996</v>
      </c>
      <c r="AV137" s="302">
        <v>3.7736483E-6</v>
      </c>
      <c r="AW137" s="302">
        <v>1.1386007999999999E-8</v>
      </c>
      <c r="AX137" s="302">
        <v>3.1108200000000002E-13</v>
      </c>
      <c r="AY137" s="303">
        <v>0</v>
      </c>
      <c r="AZ137" s="303">
        <v>0</v>
      </c>
      <c r="BA137" s="302">
        <v>2.1123497E-9</v>
      </c>
      <c r="BB137" s="302">
        <v>2.4224973E-6</v>
      </c>
      <c r="BC137" s="302">
        <v>4.8171876999999997E-10</v>
      </c>
      <c r="BD137" s="302">
        <v>2.0775999999999999E-9</v>
      </c>
      <c r="BE137" s="303">
        <v>0</v>
      </c>
      <c r="BF137" s="303">
        <v>0</v>
      </c>
      <c r="BG137" s="302">
        <v>5.0083904000000001E-11</v>
      </c>
      <c r="BH137" s="302">
        <v>1.0816253E-10</v>
      </c>
      <c r="BI137" s="302">
        <v>2.0363303000000002E-11</v>
      </c>
      <c r="BJ137" s="302">
        <v>2.5739305999999999E-7</v>
      </c>
      <c r="BK137" s="302">
        <v>2.14035E-8</v>
      </c>
      <c r="BL137" s="303">
        <v>0</v>
      </c>
      <c r="BM137" s="303">
        <v>1.4603004E-3</v>
      </c>
      <c r="BN137" s="303">
        <v>0.82840846999999995</v>
      </c>
      <c r="BO137" s="303">
        <v>0</v>
      </c>
      <c r="BP137" s="303">
        <v>0</v>
      </c>
      <c r="BQ137" s="303">
        <v>0</v>
      </c>
      <c r="BR137" s="74"/>
      <c r="BS137" s="136">
        <v>4.9733765000000004E-4</v>
      </c>
      <c r="BT137" s="144">
        <v>1.4323602E-5</v>
      </c>
      <c r="BU137" s="136">
        <v>1.133829E-4</v>
      </c>
      <c r="BV137" s="144">
        <v>3.1005357999999998E-5</v>
      </c>
      <c r="BW137" s="144">
        <v>4.8256330000000003E-5</v>
      </c>
      <c r="BX137" s="136">
        <v>0</v>
      </c>
      <c r="BY137" s="136">
        <v>0</v>
      </c>
      <c r="BZ137" s="136">
        <v>0</v>
      </c>
      <c r="CA137" s="144">
        <v>5.9057478999999997E-5</v>
      </c>
      <c r="CB137" s="144">
        <v>5.8611396000000002E-5</v>
      </c>
      <c r="CC137" s="136">
        <v>0</v>
      </c>
      <c r="CD137" s="136">
        <v>0</v>
      </c>
      <c r="CE137" s="136">
        <v>0</v>
      </c>
      <c r="CF137" s="144">
        <v>1.5997942999999999E-5</v>
      </c>
      <c r="CG137" s="136">
        <v>1.2180801E-4</v>
      </c>
      <c r="CH137" s="144">
        <v>3.4894638E-5</v>
      </c>
      <c r="CI137" s="136">
        <v>0</v>
      </c>
      <c r="CJ137" s="154" t="s">
        <v>1469</v>
      </c>
      <c r="CK137" s="155" t="s">
        <v>1464</v>
      </c>
      <c r="CL137" s="89" t="s">
        <v>1337</v>
      </c>
      <c r="CM137" s="110"/>
      <c r="CN137" s="110"/>
      <c r="CP137" s="74"/>
      <c r="CQ137" s="74"/>
      <c r="CR137" s="74"/>
      <c r="CS137" s="74"/>
      <c r="CT137" s="74"/>
      <c r="CU137" s="74"/>
      <c r="CV137" s="74"/>
      <c r="CW137" s="74"/>
      <c r="CX137" s="74"/>
      <c r="CY137" s="74"/>
      <c r="CZ137" s="74"/>
      <c r="DA137" s="74"/>
      <c r="DB137" s="74"/>
    </row>
    <row r="138" spans="1:106" ht="14.5" customHeight="1" thickBot="1">
      <c r="A138" s="74" t="s">
        <v>1470</v>
      </c>
      <c r="B138" s="129" t="s">
        <v>1133</v>
      </c>
      <c r="C138" s="130" t="str">
        <f t="shared" si="81"/>
        <v>A.030.14.112</v>
      </c>
      <c r="D138" s="131" t="s">
        <v>1409</v>
      </c>
      <c r="E138" s="129" t="s">
        <v>957</v>
      </c>
      <c r="F138" s="132" t="s">
        <v>1472</v>
      </c>
      <c r="G138" s="132">
        <f t="shared" si="82"/>
        <v>0.2195574347832</v>
      </c>
      <c r="H138" s="348">
        <f t="shared" si="83"/>
        <v>0.2195574347832</v>
      </c>
      <c r="I138" s="74"/>
      <c r="J138" s="132">
        <f t="shared" si="84"/>
        <v>8.1543877119999997E-3</v>
      </c>
      <c r="K138" s="132">
        <f t="shared" si="85"/>
        <v>1.444570897E-2</v>
      </c>
      <c r="L138" s="300">
        <f t="shared" si="86"/>
        <v>7.1309381012000005E-3</v>
      </c>
      <c r="M138" s="132">
        <v>0.18982640000000001</v>
      </c>
      <c r="N138" s="132">
        <v>5.7813231999999997E-3</v>
      </c>
      <c r="O138" s="132">
        <v>8.0353935999999994E-3</v>
      </c>
      <c r="P138" s="132">
        <v>6.8849467999999997E-3</v>
      </c>
      <c r="Q138" s="132">
        <v>1.0640770999999999E-3</v>
      </c>
      <c r="R138" s="132">
        <v>1.0968658000000001E-4</v>
      </c>
      <c r="S138" s="304">
        <v>9.5677231999999993E-5</v>
      </c>
      <c r="T138" s="132">
        <v>6.2899216999999996E-4</v>
      </c>
      <c r="U138" s="132">
        <v>4.1669149000000001E-4</v>
      </c>
      <c r="V138" s="132">
        <v>0</v>
      </c>
      <c r="W138" s="132">
        <v>6.7094735000000003E-3</v>
      </c>
      <c r="X138" s="304">
        <v>4.7731112000000001E-6</v>
      </c>
      <c r="Y138" s="132">
        <v>0</v>
      </c>
      <c r="Z138" s="132">
        <v>0</v>
      </c>
      <c r="AA138" s="74"/>
      <c r="AB138" s="301">
        <f t="shared" si="87"/>
        <v>1.4272661654135339</v>
      </c>
      <c r="AC138" s="338">
        <f t="shared" si="76"/>
        <v>1.4272661654135339</v>
      </c>
      <c r="AD138" s="74"/>
      <c r="AE138" s="136">
        <v>20.726687999999999</v>
      </c>
      <c r="AF138" s="136">
        <v>19.285931999999999</v>
      </c>
      <c r="AG138" s="136">
        <v>0.90954480999999998</v>
      </c>
      <c r="AH138" s="136">
        <v>0</v>
      </c>
      <c r="AI138" s="136">
        <v>6.1271169E-2</v>
      </c>
      <c r="AJ138" s="136">
        <v>0.27042774000000003</v>
      </c>
      <c r="AK138" s="136">
        <v>0.19951246</v>
      </c>
      <c r="AL138" s="74"/>
      <c r="AM138" s="133">
        <v>2.7824785000000001E-2</v>
      </c>
      <c r="AN138" s="340">
        <f t="shared" si="88"/>
        <v>2.7824785000000001E-2</v>
      </c>
      <c r="AP138" s="133">
        <v>2.5722129E-2</v>
      </c>
      <c r="AQ138" s="133">
        <v>1.1927673000000001E-3</v>
      </c>
      <c r="AR138" s="133">
        <v>9.0988885000000005E-4</v>
      </c>
      <c r="AS138" s="134">
        <f t="shared" si="89"/>
        <v>1.5420940320619001E-6</v>
      </c>
      <c r="AT138" s="135">
        <f t="shared" si="90"/>
        <v>4.4111217865979698E-9</v>
      </c>
      <c r="AU138" s="135">
        <f t="shared" si="91"/>
        <v>0.12743541506600001</v>
      </c>
      <c r="AV138" s="302">
        <v>1.3419884000000001E-6</v>
      </c>
      <c r="AW138" s="302">
        <v>4.0497521000000003E-9</v>
      </c>
      <c r="AX138" s="302">
        <v>1.106168E-13</v>
      </c>
      <c r="AY138" s="302">
        <v>7.6951083000000001E-11</v>
      </c>
      <c r="AZ138" s="302">
        <v>9.9963189000000005E-12</v>
      </c>
      <c r="BA138" s="302">
        <v>1.0237615000000001E-9</v>
      </c>
      <c r="BB138" s="302">
        <v>1.9734215000000001E-7</v>
      </c>
      <c r="BC138" s="302">
        <v>1.4781773000000001E-10</v>
      </c>
      <c r="BD138" s="302">
        <v>2.0714049000000001E-10</v>
      </c>
      <c r="BE138" s="302">
        <v>1.1221606E-13</v>
      </c>
      <c r="BF138" s="302">
        <v>5.7561396999999997E-16</v>
      </c>
      <c r="BG138" s="302">
        <v>2.3779748000000001E-13</v>
      </c>
      <c r="BH138" s="302">
        <v>1.3738714E-14</v>
      </c>
      <c r="BI138" s="302">
        <v>1.038373E-14</v>
      </c>
      <c r="BJ138" s="302">
        <v>1.1947171999999999E-9</v>
      </c>
      <c r="BK138" s="302">
        <v>4.5805596000000001E-10</v>
      </c>
      <c r="BL138" s="302">
        <v>5.9261382000000002E-12</v>
      </c>
      <c r="BM138" s="302">
        <v>1.4475066E-5</v>
      </c>
      <c r="BN138" s="303">
        <v>0.12742094000000001</v>
      </c>
      <c r="BO138" s="303">
        <v>0</v>
      </c>
      <c r="BP138" s="303">
        <v>0</v>
      </c>
      <c r="BQ138" s="303">
        <v>0</v>
      </c>
      <c r="BR138" s="74"/>
      <c r="BS138" s="144">
        <v>7.0717358E-5</v>
      </c>
      <c r="BT138" s="144">
        <v>1.7568645E-6</v>
      </c>
      <c r="BU138" s="144">
        <v>3.9795968000000002E-5</v>
      </c>
      <c r="BV138" s="144">
        <v>7.4056819999999995E-8</v>
      </c>
      <c r="BW138" s="144">
        <v>1.9202044000000001E-6</v>
      </c>
      <c r="BX138" s="144">
        <v>6.4486520999999997E-7</v>
      </c>
      <c r="BY138" s="144">
        <v>1.4395601999999999E-10</v>
      </c>
      <c r="BZ138" s="144">
        <v>9.8635268000000007E-7</v>
      </c>
      <c r="CA138" s="144">
        <v>1.4719167000000001E-7</v>
      </c>
      <c r="CB138" s="144">
        <v>6.3310182000000001E-8</v>
      </c>
      <c r="CC138" s="144">
        <v>7.5134894999999994E-8</v>
      </c>
      <c r="CD138" s="144">
        <v>4.3081602000000002E-9</v>
      </c>
      <c r="CE138" s="144">
        <v>1.3262731E-9</v>
      </c>
      <c r="CF138" s="144">
        <v>1.5924234E-6</v>
      </c>
      <c r="CG138" s="144">
        <v>2.3510511000000001E-5</v>
      </c>
      <c r="CH138" s="144">
        <v>1.4469672999999999E-7</v>
      </c>
      <c r="CI138" s="136">
        <v>0</v>
      </c>
      <c r="CJ138" s="154" t="s">
        <v>1473</v>
      </c>
      <c r="CK138" s="155" t="s">
        <v>1474</v>
      </c>
      <c r="CL138" s="89" t="s">
        <v>1475</v>
      </c>
      <c r="CM138" s="110"/>
      <c r="CN138" s="110"/>
      <c r="CP138" s="74"/>
      <c r="CQ138" s="74"/>
      <c r="CR138" s="74"/>
      <c r="CS138" s="74"/>
      <c r="CT138" s="74"/>
      <c r="CU138" s="74"/>
      <c r="CV138" s="74"/>
      <c r="CW138" s="74"/>
      <c r="CX138" s="74"/>
      <c r="CY138" s="74"/>
      <c r="CZ138" s="74"/>
      <c r="DA138" s="74"/>
      <c r="DB138" s="74"/>
    </row>
    <row r="139" spans="1:106" ht="14.5" customHeight="1" thickBot="1">
      <c r="A139" s="74" t="s">
        <v>1476</v>
      </c>
      <c r="B139" s="129" t="s">
        <v>1133</v>
      </c>
      <c r="C139" s="130" t="str">
        <f t="shared" si="81"/>
        <v>A.030.14.113</v>
      </c>
      <c r="D139" s="131" t="s">
        <v>1409</v>
      </c>
      <c r="E139" s="129" t="s">
        <v>957</v>
      </c>
      <c r="F139" s="132" t="s">
        <v>1478</v>
      </c>
      <c r="G139" s="132">
        <f t="shared" si="82"/>
        <v>0.16888421934391001</v>
      </c>
      <c r="H139" s="348">
        <f t="shared" si="83"/>
        <v>0.16888421934391001</v>
      </c>
      <c r="I139" s="74"/>
      <c r="J139" s="132">
        <f t="shared" si="84"/>
        <v>2.1980345135000001E-3</v>
      </c>
      <c r="K139" s="132">
        <f t="shared" si="85"/>
        <v>2.2685401913999998E-2</v>
      </c>
      <c r="L139" s="300">
        <f t="shared" si="86"/>
        <v>1.1165291641E-4</v>
      </c>
      <c r="M139" s="132">
        <v>0.14388913</v>
      </c>
      <c r="N139" s="132">
        <v>2.1129058999999999E-2</v>
      </c>
      <c r="O139" s="132">
        <v>1.5144087000000001E-3</v>
      </c>
      <c r="P139" s="132">
        <v>1.5372873999999999E-3</v>
      </c>
      <c r="Q139" s="132">
        <v>6.4698353000000001E-4</v>
      </c>
      <c r="R139" s="304">
        <v>7.3124387999999998E-6</v>
      </c>
      <c r="S139" s="304">
        <v>6.4511446999999999E-6</v>
      </c>
      <c r="T139" s="304">
        <v>4.1934214000000001E-5</v>
      </c>
      <c r="U139" s="304">
        <v>1.5044812E-5</v>
      </c>
      <c r="V139" s="132">
        <v>0</v>
      </c>
      <c r="W139" s="304">
        <v>9.6289897000000006E-5</v>
      </c>
      <c r="X139" s="304">
        <v>3.1820741000000002E-7</v>
      </c>
      <c r="Y139" s="132">
        <v>0</v>
      </c>
      <c r="Z139" s="132">
        <v>0</v>
      </c>
      <c r="AA139" s="74"/>
      <c r="AB139" s="301">
        <f t="shared" si="87"/>
        <v>1.0818731578947367</v>
      </c>
      <c r="AC139" s="338">
        <f t="shared" si="76"/>
        <v>1.0818731578947367</v>
      </c>
      <c r="AD139" s="74"/>
      <c r="AE139" s="136">
        <v>21.855222999999999</v>
      </c>
      <c r="AF139" s="136">
        <v>21.357614999999999</v>
      </c>
      <c r="AG139" s="136">
        <v>1.3054487E-2</v>
      </c>
      <c r="AH139" s="136">
        <v>0</v>
      </c>
      <c r="AI139" s="136">
        <v>0.4819</v>
      </c>
      <c r="AJ139" s="136">
        <v>1.3069996999999999E-4</v>
      </c>
      <c r="AK139" s="136">
        <v>2.5231987000000002E-3</v>
      </c>
      <c r="AL139" s="74"/>
      <c r="AM139" s="133">
        <v>2.5631155999999999E-2</v>
      </c>
      <c r="AN139" s="340">
        <f t="shared" si="88"/>
        <v>2.5631155999999999E-2</v>
      </c>
      <c r="AP139" s="133">
        <v>2.3260929999999999E-2</v>
      </c>
      <c r="AQ139" s="133">
        <v>9.5516497000000002E-4</v>
      </c>
      <c r="AR139" s="133">
        <v>1.415061E-3</v>
      </c>
      <c r="AS139" s="134">
        <f t="shared" si="89"/>
        <v>1.3945401271604602E-6</v>
      </c>
      <c r="AT139" s="135">
        <f t="shared" si="90"/>
        <v>3.5324148383482054E-9</v>
      </c>
      <c r="AU139" s="135">
        <f t="shared" si="91"/>
        <v>0.19818781797537</v>
      </c>
      <c r="AV139" s="302">
        <v>1.0051440000000001E-6</v>
      </c>
      <c r="AW139" s="302">
        <v>3.0328054000000002E-9</v>
      </c>
      <c r="AX139" s="302">
        <v>8.2858695000000001E-14</v>
      </c>
      <c r="AY139" s="302">
        <v>5.1300721999999998E-12</v>
      </c>
      <c r="AZ139" s="302">
        <v>6.6642126E-13</v>
      </c>
      <c r="BA139" s="302">
        <v>2.2841579000000001E-10</v>
      </c>
      <c r="BB139" s="302">
        <v>3.8905172999999998E-7</v>
      </c>
      <c r="BC139" s="302">
        <v>4.7224002999999997E-11</v>
      </c>
      <c r="BD139" s="302">
        <v>4.5188252E-10</v>
      </c>
      <c r="BE139" s="302">
        <v>7.4810709999999997E-15</v>
      </c>
      <c r="BF139" s="302">
        <v>3.8374264999999998E-17</v>
      </c>
      <c r="BG139" s="302">
        <v>1.5853165000000001E-14</v>
      </c>
      <c r="BH139" s="302">
        <v>9.1591425999999995E-16</v>
      </c>
      <c r="BI139" s="302">
        <v>6.9224868E-16</v>
      </c>
      <c r="BJ139" s="302">
        <v>7.9647813000000002E-11</v>
      </c>
      <c r="BK139" s="302">
        <v>3.0537063999999997E-11</v>
      </c>
      <c r="BL139" s="302">
        <v>3.9507588E-13</v>
      </c>
      <c r="BM139" s="302">
        <v>7.0797536999999995E-7</v>
      </c>
      <c r="BN139" s="303">
        <v>0.19818711</v>
      </c>
      <c r="BO139" s="303">
        <v>0</v>
      </c>
      <c r="BP139" s="303">
        <v>0</v>
      </c>
      <c r="BQ139" s="303">
        <v>0</v>
      </c>
      <c r="BR139" s="74"/>
      <c r="BS139" s="144">
        <v>6.3608730000000002E-5</v>
      </c>
      <c r="BT139" s="144">
        <v>3.1343939999999998E-6</v>
      </c>
      <c r="BU139" s="144">
        <v>3.0165495000000001E-5</v>
      </c>
      <c r="BV139" s="144">
        <v>4.9372855999999999E-9</v>
      </c>
      <c r="BW139" s="144">
        <v>3.1379572E-6</v>
      </c>
      <c r="BX139" s="144">
        <v>3.7211854000000002E-8</v>
      </c>
      <c r="BY139" s="144">
        <v>9.5970679E-12</v>
      </c>
      <c r="BZ139" s="144">
        <v>5.6985324000000001E-8</v>
      </c>
      <c r="CA139" s="144">
        <v>9.8127781000000003E-9</v>
      </c>
      <c r="CB139" s="144">
        <v>4.2687599999999996E-9</v>
      </c>
      <c r="CC139" s="144">
        <v>5.0089929999999998E-9</v>
      </c>
      <c r="CD139" s="144">
        <v>2.8721068000000001E-10</v>
      </c>
      <c r="CE139" s="144">
        <v>8.8418206999999996E-11</v>
      </c>
      <c r="CF139" s="144">
        <v>1.3041285999999999E-6</v>
      </c>
      <c r="CG139" s="144">
        <v>2.574464E-5</v>
      </c>
      <c r="CH139" s="144">
        <v>3.5046058999999999E-9</v>
      </c>
      <c r="CI139" s="136">
        <v>0</v>
      </c>
      <c r="CJ139" s="154" t="s">
        <v>1473</v>
      </c>
      <c r="CK139" s="155" t="s">
        <v>1474</v>
      </c>
      <c r="CL139" s="89" t="s">
        <v>1479</v>
      </c>
      <c r="CM139" s="110"/>
      <c r="CN139" s="110"/>
      <c r="CP139" s="74"/>
      <c r="CQ139" s="74"/>
      <c r="CR139" s="74"/>
      <c r="CS139" s="74"/>
      <c r="CT139" s="74"/>
      <c r="CU139" s="74"/>
      <c r="CV139" s="74"/>
      <c r="CW139" s="74"/>
      <c r="CX139" s="74"/>
      <c r="CY139" s="74"/>
      <c r="CZ139" s="74"/>
      <c r="DA139" s="74"/>
      <c r="DB139" s="74"/>
    </row>
    <row r="140" spans="1:106" ht="14.5" customHeight="1">
      <c r="A140" s="74" t="s">
        <v>1480</v>
      </c>
      <c r="B140" s="129" t="s">
        <v>1133</v>
      </c>
      <c r="C140" s="130" t="str">
        <f t="shared" si="81"/>
        <v>A.030.14.114</v>
      </c>
      <c r="D140" s="131" t="s">
        <v>1409</v>
      </c>
      <c r="E140" s="129" t="s">
        <v>957</v>
      </c>
      <c r="F140" s="132" t="s">
        <v>1482</v>
      </c>
      <c r="G140" s="132">
        <f t="shared" si="82"/>
        <v>0.32638086153500001</v>
      </c>
      <c r="H140" s="348">
        <f t="shared" si="83"/>
        <v>0.32638086153500001</v>
      </c>
      <c r="I140" s="74"/>
      <c r="J140" s="132">
        <f t="shared" si="84"/>
        <v>4.4824324330000002E-3</v>
      </c>
      <c r="K140" s="132">
        <f t="shared" si="85"/>
        <v>2.5308429101999999E-2</v>
      </c>
      <c r="L140" s="300">
        <f t="shared" si="86"/>
        <v>0</v>
      </c>
      <c r="M140" s="132">
        <v>0.29659000000000002</v>
      </c>
      <c r="N140" s="132">
        <v>2.5163985999999999E-2</v>
      </c>
      <c r="O140" s="304">
        <v>4.4449559999999999E-5</v>
      </c>
      <c r="P140" s="132">
        <v>4.4284320000000004E-3</v>
      </c>
      <c r="Q140" s="132">
        <v>0</v>
      </c>
      <c r="R140" s="132">
        <v>0</v>
      </c>
      <c r="S140" s="304">
        <v>5.4000433000000003E-5</v>
      </c>
      <c r="T140" s="304">
        <v>9.9993542000000006E-5</v>
      </c>
      <c r="U140" s="132">
        <v>0</v>
      </c>
      <c r="V140" s="132">
        <v>0</v>
      </c>
      <c r="W140" s="132">
        <v>0</v>
      </c>
      <c r="X140" s="132">
        <v>0</v>
      </c>
      <c r="Y140" s="132">
        <v>0</v>
      </c>
      <c r="Z140" s="132">
        <v>0</v>
      </c>
      <c r="AA140" s="74"/>
      <c r="AB140" s="301">
        <f t="shared" si="87"/>
        <v>2.23</v>
      </c>
      <c r="AC140" s="338">
        <f t="shared" si="76"/>
        <v>2.23</v>
      </c>
      <c r="AD140" s="74"/>
      <c r="AE140" s="136">
        <v>44.731999999999999</v>
      </c>
      <c r="AF140" s="136">
        <v>44.731999999999999</v>
      </c>
      <c r="AG140" s="136">
        <v>0</v>
      </c>
      <c r="AH140" s="136">
        <v>0</v>
      </c>
      <c r="AI140" s="136">
        <v>0</v>
      </c>
      <c r="AJ140" s="136">
        <v>0</v>
      </c>
      <c r="AK140" s="136">
        <v>0</v>
      </c>
      <c r="AL140" s="74"/>
      <c r="AM140" s="133">
        <v>4.7029110999999998E-2</v>
      </c>
      <c r="AN140" s="340">
        <f t="shared" si="88"/>
        <v>4.7029110999999998E-2</v>
      </c>
      <c r="AP140" s="133">
        <v>4.2152048999999997E-2</v>
      </c>
      <c r="AQ140" s="133">
        <v>1.8730203999999999E-3</v>
      </c>
      <c r="AR140" s="133">
        <v>3.0040408000000002E-3</v>
      </c>
      <c r="AS140" s="134">
        <f t="shared" si="89"/>
        <v>2.5271012799999999E-6</v>
      </c>
      <c r="AT140" s="135">
        <f t="shared" si="90"/>
        <v>6.9268505950000002E-9</v>
      </c>
      <c r="AU140" s="135">
        <f t="shared" si="91"/>
        <v>0.420734</v>
      </c>
      <c r="AV140" s="302">
        <v>2.0694399999999999E-6</v>
      </c>
      <c r="AW140" s="302">
        <v>6.2440000000000004E-9</v>
      </c>
      <c r="AX140" s="302">
        <v>1.7059499999999999E-13</v>
      </c>
      <c r="AY140" s="303">
        <v>0</v>
      </c>
      <c r="AZ140" s="303">
        <v>0</v>
      </c>
      <c r="BA140" s="302">
        <v>6.5928000000000002E-10</v>
      </c>
      <c r="BB140" s="302">
        <v>4.5700199999999998E-7</v>
      </c>
      <c r="BC140" s="302">
        <v>1.5034800000000001E-10</v>
      </c>
      <c r="BD140" s="302">
        <v>5.3233199999999998E-10</v>
      </c>
      <c r="BE140" s="303">
        <v>0</v>
      </c>
      <c r="BF140" s="303">
        <v>0</v>
      </c>
      <c r="BG140" s="303">
        <v>0</v>
      </c>
      <c r="BH140" s="303">
        <v>0</v>
      </c>
      <c r="BI140" s="303">
        <v>0</v>
      </c>
      <c r="BJ140" s="303">
        <v>0</v>
      </c>
      <c r="BK140" s="303">
        <v>0</v>
      </c>
      <c r="BL140" s="303">
        <v>0</v>
      </c>
      <c r="BM140" s="303">
        <v>0</v>
      </c>
      <c r="BN140" s="303">
        <v>0.420734</v>
      </c>
      <c r="BO140" s="303">
        <v>0</v>
      </c>
      <c r="BP140" s="303">
        <v>0</v>
      </c>
      <c r="BQ140" s="303">
        <v>0</v>
      </c>
      <c r="BR140" s="74"/>
      <c r="BS140" s="136">
        <v>1.2787255000000001E-4</v>
      </c>
      <c r="BT140" s="144">
        <v>3.6700577000000001E-6</v>
      </c>
      <c r="BU140" s="144">
        <v>6.2178316999999994E-5</v>
      </c>
      <c r="BV140" s="144">
        <v>1.1712922E-8</v>
      </c>
      <c r="BW140" s="144">
        <v>3.0231527000000001E-6</v>
      </c>
      <c r="BX140" s="136">
        <v>0</v>
      </c>
      <c r="BY140" s="136">
        <v>0</v>
      </c>
      <c r="BZ140" s="136">
        <v>0</v>
      </c>
      <c r="CA140" s="136">
        <v>0</v>
      </c>
      <c r="CB140" s="144">
        <v>3.5732400999999997E-8</v>
      </c>
      <c r="CC140" s="136">
        <v>0</v>
      </c>
      <c r="CD140" s="136">
        <v>0</v>
      </c>
      <c r="CE140" s="136">
        <v>0</v>
      </c>
      <c r="CF140" s="144">
        <v>4.9411173999999996E-6</v>
      </c>
      <c r="CG140" s="144">
        <v>5.4012460000000002E-5</v>
      </c>
      <c r="CH140" s="136">
        <v>0</v>
      </c>
      <c r="CI140" s="136">
        <v>0</v>
      </c>
      <c r="CJ140" s="153" t="s">
        <v>1483</v>
      </c>
      <c r="CK140" s="155" t="s">
        <v>1441</v>
      </c>
      <c r="CL140" s="89" t="s">
        <v>1484</v>
      </c>
      <c r="CM140" s="110"/>
      <c r="CN140" s="110"/>
      <c r="CP140" s="74"/>
      <c r="CQ140" s="74"/>
      <c r="CR140" s="74"/>
      <c r="CS140" s="74"/>
      <c r="CT140" s="74"/>
      <c r="CU140" s="74"/>
      <c r="CV140" s="74"/>
      <c r="CW140" s="74"/>
      <c r="CX140" s="74"/>
      <c r="CY140" s="74"/>
      <c r="CZ140" s="74"/>
      <c r="DA140" s="74"/>
      <c r="DB140" s="74"/>
    </row>
    <row r="141" spans="1:106" ht="14.5" customHeight="1">
      <c r="A141" s="74" t="s">
        <v>1485</v>
      </c>
      <c r="B141" s="129" t="s">
        <v>1133</v>
      </c>
      <c r="C141" s="130" t="str">
        <f t="shared" si="81"/>
        <v>A.030.14.115</v>
      </c>
      <c r="D141" s="131" t="s">
        <v>1409</v>
      </c>
      <c r="E141" s="129" t="s">
        <v>957</v>
      </c>
      <c r="F141" s="132" t="s">
        <v>1487</v>
      </c>
      <c r="G141" s="132">
        <f t="shared" si="82"/>
        <v>0.25387923049988081</v>
      </c>
      <c r="H141" s="348">
        <f t="shared" si="83"/>
        <v>0.25387923049988081</v>
      </c>
      <c r="I141" s="74"/>
      <c r="J141" s="132">
        <f t="shared" si="84"/>
        <v>2.6531495967460003E-3</v>
      </c>
      <c r="K141" s="132">
        <f t="shared" si="85"/>
        <v>4.1086080903134828E-2</v>
      </c>
      <c r="L141" s="300">
        <f t="shared" si="86"/>
        <v>0</v>
      </c>
      <c r="M141" s="132">
        <v>0.21013999999999999</v>
      </c>
      <c r="N141" s="132">
        <v>3.5275679999999997E-2</v>
      </c>
      <c r="O141" s="132">
        <v>5.8104000000000003E-3</v>
      </c>
      <c r="P141" s="132">
        <v>7.3311480000000004E-4</v>
      </c>
      <c r="Q141" s="132">
        <v>1.9199880000000001E-3</v>
      </c>
      <c r="R141" s="132">
        <v>0</v>
      </c>
      <c r="S141" s="304">
        <v>4.6796745999999997E-8</v>
      </c>
      <c r="T141" s="304">
        <v>9.0313482999999997E-10</v>
      </c>
      <c r="U141" s="132">
        <v>0</v>
      </c>
      <c r="V141" s="132">
        <v>0</v>
      </c>
      <c r="W141" s="132">
        <v>0</v>
      </c>
      <c r="X141" s="132">
        <v>0</v>
      </c>
      <c r="Y141" s="132">
        <v>0</v>
      </c>
      <c r="Z141" s="132">
        <v>0</v>
      </c>
      <c r="AA141" s="74"/>
      <c r="AB141" s="301">
        <f t="shared" si="87"/>
        <v>1.5799999999999998</v>
      </c>
      <c r="AC141" s="338">
        <f t="shared" si="76"/>
        <v>1.5799999999999998</v>
      </c>
      <c r="AD141" s="74"/>
      <c r="AE141" s="136">
        <v>50.968000000000004</v>
      </c>
      <c r="AF141" s="136">
        <v>50.667999999999999</v>
      </c>
      <c r="AG141" s="136">
        <v>0</v>
      </c>
      <c r="AH141" s="136">
        <v>0</v>
      </c>
      <c r="AI141" s="136">
        <v>0.3</v>
      </c>
      <c r="AJ141" s="136">
        <v>0</v>
      </c>
      <c r="AK141" s="136">
        <v>0</v>
      </c>
      <c r="AL141" s="74"/>
      <c r="AM141" s="133">
        <v>3.9952050000000003E-2</v>
      </c>
      <c r="AN141" s="340">
        <f t="shared" si="88"/>
        <v>3.9952050000000003E-2</v>
      </c>
      <c r="AP141" s="133">
        <v>3.5144574999999997E-2</v>
      </c>
      <c r="AQ141" s="133">
        <v>1.4047936999999999E-3</v>
      </c>
      <c r="AR141" s="133">
        <v>3.4026811999999999E-3</v>
      </c>
      <c r="AS141" s="134">
        <f t="shared" si="89"/>
        <v>2.1069889000000003E-6</v>
      </c>
      <c r="AT141" s="135">
        <f t="shared" si="90"/>
        <v>5.1952428699999997E-9</v>
      </c>
      <c r="AU141" s="135">
        <f t="shared" si="91"/>
        <v>0.47656599999999999</v>
      </c>
      <c r="AV141" s="302">
        <v>1.4662400000000001E-6</v>
      </c>
      <c r="AW141" s="302">
        <v>4.4239999999999996E-9</v>
      </c>
      <c r="AX141" s="302">
        <v>1.2086999999999999E-13</v>
      </c>
      <c r="AY141" s="303">
        <v>0</v>
      </c>
      <c r="AZ141" s="303">
        <v>0</v>
      </c>
      <c r="BA141" s="302">
        <v>1.0889999999999999E-10</v>
      </c>
      <c r="BB141" s="302">
        <v>6.4064E-7</v>
      </c>
      <c r="BC141" s="302">
        <v>2.4882E-11</v>
      </c>
      <c r="BD141" s="302">
        <v>7.4624E-10</v>
      </c>
      <c r="BE141" s="303">
        <v>0</v>
      </c>
      <c r="BF141" s="303">
        <v>0</v>
      </c>
      <c r="BG141" s="303">
        <v>0</v>
      </c>
      <c r="BH141" s="303">
        <v>0</v>
      </c>
      <c r="BI141" s="303">
        <v>0</v>
      </c>
      <c r="BJ141" s="303">
        <v>0</v>
      </c>
      <c r="BK141" s="303">
        <v>0</v>
      </c>
      <c r="BL141" s="303">
        <v>0</v>
      </c>
      <c r="BM141" s="303">
        <v>0</v>
      </c>
      <c r="BN141" s="303">
        <v>0.47656599999999999</v>
      </c>
      <c r="BO141" s="303">
        <v>0</v>
      </c>
      <c r="BP141" s="303">
        <v>0</v>
      </c>
      <c r="BQ141" s="303">
        <v>0</v>
      </c>
      <c r="BR141" s="74"/>
      <c r="BS141" s="136">
        <v>1.1733739000000001E-4</v>
      </c>
      <c r="BT141" s="144">
        <v>5.1448040000000004E-6</v>
      </c>
      <c r="BU141" s="144">
        <v>4.4054592000000001E-5</v>
      </c>
      <c r="BV141" s="144">
        <v>1.0579031E-13</v>
      </c>
      <c r="BW141" s="144">
        <v>5.9715729000000001E-6</v>
      </c>
      <c r="BX141" s="136">
        <v>0</v>
      </c>
      <c r="BY141" s="136">
        <v>0</v>
      </c>
      <c r="BZ141" s="136">
        <v>0</v>
      </c>
      <c r="CA141" s="136">
        <v>0</v>
      </c>
      <c r="CB141" s="144">
        <v>3.0965678999999998E-11</v>
      </c>
      <c r="CC141" s="136">
        <v>0</v>
      </c>
      <c r="CD141" s="136">
        <v>0</v>
      </c>
      <c r="CE141" s="136">
        <v>0</v>
      </c>
      <c r="CF141" s="144">
        <v>9.8640266999999994E-7</v>
      </c>
      <c r="CG141" s="144">
        <v>6.1179991000000002E-5</v>
      </c>
      <c r="CH141" s="136">
        <v>0</v>
      </c>
      <c r="CI141" s="136">
        <v>0</v>
      </c>
      <c r="CJ141" s="153" t="s">
        <v>1488</v>
      </c>
      <c r="CK141" s="155" t="s">
        <v>1489</v>
      </c>
      <c r="CL141" s="89" t="s">
        <v>1442</v>
      </c>
      <c r="CM141" s="110"/>
      <c r="CN141" s="110"/>
      <c r="CP141" s="74"/>
      <c r="CQ141" s="74"/>
      <c r="CR141" s="74"/>
      <c r="CS141" s="74"/>
      <c r="CT141" s="74"/>
      <c r="CU141" s="74"/>
      <c r="CV141" s="74"/>
      <c r="CW141" s="74"/>
      <c r="CX141" s="74"/>
      <c r="CY141" s="74"/>
      <c r="CZ141" s="74"/>
      <c r="DA141" s="74"/>
      <c r="DB141" s="74"/>
    </row>
    <row r="142" spans="1:106" ht="14.5" customHeight="1">
      <c r="A142" s="74" t="s">
        <v>1490</v>
      </c>
      <c r="B142" s="129" t="s">
        <v>1133</v>
      </c>
      <c r="C142" s="130" t="str">
        <f t="shared" si="81"/>
        <v>A.030.14.116</v>
      </c>
      <c r="D142" s="131" t="s">
        <v>1409</v>
      </c>
      <c r="E142" s="129" t="s">
        <v>957</v>
      </c>
      <c r="F142" s="132" t="s">
        <v>1492</v>
      </c>
      <c r="G142" s="132">
        <f t="shared" si="82"/>
        <v>0.21898478253932754</v>
      </c>
      <c r="H142" s="348">
        <f t="shared" si="83"/>
        <v>0.21898478253932754</v>
      </c>
      <c r="I142" s="74"/>
      <c r="J142" s="132">
        <f t="shared" si="84"/>
        <v>2.51110402925004E-2</v>
      </c>
      <c r="K142" s="132">
        <f t="shared" si="85"/>
        <v>3.7576013791799999E-2</v>
      </c>
      <c r="L142" s="300">
        <f t="shared" si="86"/>
        <v>1.0300845502714925E-4</v>
      </c>
      <c r="M142" s="132">
        <v>0.15619472000000001</v>
      </c>
      <c r="N142" s="132">
        <v>3.5571014999999997E-2</v>
      </c>
      <c r="O142" s="132">
        <v>2.0004415000000001E-3</v>
      </c>
      <c r="P142" s="132">
        <v>8.9348887999999996E-4</v>
      </c>
      <c r="Q142" s="132">
        <v>2.4215701999999999E-2</v>
      </c>
      <c r="R142" s="304">
        <v>2.6712004000000002E-9</v>
      </c>
      <c r="S142" s="304">
        <v>1.8467412999999999E-6</v>
      </c>
      <c r="T142" s="304">
        <v>4.5572918000000003E-6</v>
      </c>
      <c r="U142" s="304">
        <v>9.7729280000000005E-5</v>
      </c>
      <c r="V142" s="304">
        <v>4.3463986E-8</v>
      </c>
      <c r="W142" s="304">
        <v>5.2354392999999997E-6</v>
      </c>
      <c r="X142" s="304">
        <v>2.7172763999999998E-10</v>
      </c>
      <c r="Y142" s="304">
        <v>1.3509256E-14</v>
      </c>
      <c r="Z142" s="132">
        <v>0</v>
      </c>
      <c r="AA142" s="74"/>
      <c r="AB142" s="301">
        <f t="shared" si="87"/>
        <v>1.1743963909774435</v>
      </c>
      <c r="AC142" s="338">
        <f t="shared" si="76"/>
        <v>1.1743963909774435</v>
      </c>
      <c r="AD142" s="74"/>
      <c r="AE142" s="136">
        <v>13.323975000000001</v>
      </c>
      <c r="AF142" s="136">
        <v>9.7822949000000001</v>
      </c>
      <c r="AG142" s="136">
        <v>7.0979354999999998E-4</v>
      </c>
      <c r="AH142" s="136">
        <v>0</v>
      </c>
      <c r="AI142" s="136">
        <v>0.23305302999999999</v>
      </c>
      <c r="AJ142" s="136">
        <v>3.9540476999999998E-4</v>
      </c>
      <c r="AK142" s="136">
        <v>3.3075223</v>
      </c>
      <c r="AL142" s="74"/>
      <c r="AM142" s="133">
        <v>3.0737443999999999E-2</v>
      </c>
      <c r="AN142" s="340">
        <f t="shared" si="88"/>
        <v>3.0737443999999999E-2</v>
      </c>
      <c r="AP142" s="133">
        <v>2.8979636999999999E-2</v>
      </c>
      <c r="AQ142" s="133">
        <v>1.1008501E-3</v>
      </c>
      <c r="AR142" s="133">
        <v>6.5695724999999998E-4</v>
      </c>
      <c r="AS142" s="134">
        <f t="shared" si="89"/>
        <v>1.7373883041058213E-6</v>
      </c>
      <c r="AT142" s="135">
        <f t="shared" si="90"/>
        <v>4.0711912236889823E-9</v>
      </c>
      <c r="AU142" s="135">
        <f t="shared" si="91"/>
        <v>9.2010818282000001E-2</v>
      </c>
      <c r="AV142" s="302">
        <v>1.0898428999999999E-6</v>
      </c>
      <c r="AW142" s="302">
        <v>3.2883191000000002E-9</v>
      </c>
      <c r="AX142" s="302">
        <v>8.9841574000000006E-14</v>
      </c>
      <c r="AY142" s="302">
        <v>4.0468059000000001E-13</v>
      </c>
      <c r="AZ142" s="302">
        <v>2.1049985999999999E-16</v>
      </c>
      <c r="BA142" s="302">
        <v>1.3276476E-10</v>
      </c>
      <c r="BB142" s="302">
        <v>6.4741033999999996E-7</v>
      </c>
      <c r="BC142" s="302">
        <v>2.8726103E-11</v>
      </c>
      <c r="BD142" s="302">
        <v>7.5404820999999998E-10</v>
      </c>
      <c r="BE142" s="302">
        <v>6.1702319999999997E-15</v>
      </c>
      <c r="BF142" s="302">
        <v>1.5417407E-18</v>
      </c>
      <c r="BG142" s="302">
        <v>1.2249754000000001E-15</v>
      </c>
      <c r="BH142" s="302">
        <v>1.3922877E-16</v>
      </c>
      <c r="BI142" s="302">
        <v>2.4170958000000001E-17</v>
      </c>
      <c r="BJ142" s="302">
        <v>7.8659546999999997E-13</v>
      </c>
      <c r="BK142" s="302">
        <v>1.1078589999999999E-12</v>
      </c>
      <c r="BL142" s="302">
        <v>4.0896452000000002E-16</v>
      </c>
      <c r="BM142" s="302">
        <v>5.3392819999999998E-6</v>
      </c>
      <c r="BN142" s="303">
        <v>9.2005479000000001E-2</v>
      </c>
      <c r="BO142" s="302">
        <v>2.6192031999999999E-19</v>
      </c>
      <c r="BP142" s="302">
        <v>1.5927586999999999E-21</v>
      </c>
      <c r="BQ142" s="302">
        <v>7.1261204E-26</v>
      </c>
      <c r="BR142" s="74"/>
      <c r="BS142" s="144">
        <v>9.1196721000000005E-5</v>
      </c>
      <c r="BT142" s="144">
        <v>5.2046579999999996E-6</v>
      </c>
      <c r="BU142" s="144">
        <v>3.2745288E-5</v>
      </c>
      <c r="BV142" s="144">
        <v>5.3383449999999999E-10</v>
      </c>
      <c r="BW142" s="144">
        <v>1.6669401999999999E-5</v>
      </c>
      <c r="BX142" s="144">
        <v>1.1975782999999999E-8</v>
      </c>
      <c r="BY142" s="144">
        <v>1.3461E-11</v>
      </c>
      <c r="BZ142" s="144">
        <v>1.8173189000000001E-8</v>
      </c>
      <c r="CA142" s="144">
        <v>3.5845628999999999E-12</v>
      </c>
      <c r="CB142" s="144">
        <v>1.2219993999999999E-9</v>
      </c>
      <c r="CC142" s="144">
        <v>1.5819687E-12</v>
      </c>
      <c r="CD142" s="144">
        <v>2.7598361E-13</v>
      </c>
      <c r="CE142" s="144">
        <v>2.8089175E-14</v>
      </c>
      <c r="CF142" s="144">
        <v>1.0577409E-6</v>
      </c>
      <c r="CG142" s="144">
        <v>1.1812693E-5</v>
      </c>
      <c r="CH142" s="144">
        <v>2.3675016E-5</v>
      </c>
      <c r="CI142" s="144">
        <v>3.7600569999999999E-17</v>
      </c>
      <c r="CJ142" s="153" t="s">
        <v>1493</v>
      </c>
      <c r="CK142" s="155" t="s">
        <v>1494</v>
      </c>
      <c r="CL142" s="89" t="s">
        <v>1495</v>
      </c>
      <c r="CM142" s="110"/>
      <c r="CN142" s="110"/>
      <c r="CP142" s="74"/>
      <c r="CQ142" s="74"/>
      <c r="CR142" s="74"/>
      <c r="CS142" s="74"/>
      <c r="CT142" s="74"/>
      <c r="CU142" s="74"/>
      <c r="CV142" s="74"/>
      <c r="CW142" s="74"/>
      <c r="CX142" s="74"/>
      <c r="CY142" s="74"/>
      <c r="CZ142" s="74"/>
      <c r="DA142" s="74"/>
      <c r="DB142" s="74"/>
    </row>
    <row r="143" spans="1:106" ht="14.5" customHeight="1" thickBot="1">
      <c r="A143" s="74" t="s">
        <v>1496</v>
      </c>
      <c r="B143" s="129" t="s">
        <v>1133</v>
      </c>
      <c r="C143" s="130" t="str">
        <f t="shared" si="81"/>
        <v>A.030.14.117</v>
      </c>
      <c r="D143" s="131" t="s">
        <v>1409</v>
      </c>
      <c r="E143" s="129" t="s">
        <v>957</v>
      </c>
      <c r="F143" s="132" t="s">
        <v>1498</v>
      </c>
      <c r="G143" s="132">
        <f t="shared" si="82"/>
        <v>0.31201838740889931</v>
      </c>
      <c r="H143" s="348">
        <f t="shared" si="83"/>
        <v>0.31201838740889931</v>
      </c>
      <c r="I143" s="74"/>
      <c r="J143" s="132">
        <f t="shared" si="84"/>
        <v>3.2803459584099998E-3</v>
      </c>
      <c r="K143" s="132">
        <f t="shared" si="85"/>
        <v>4.2738041450489296E-2</v>
      </c>
      <c r="L143" s="300">
        <f t="shared" si="86"/>
        <v>0</v>
      </c>
      <c r="M143" s="132">
        <v>0.26600000000000001</v>
      </c>
      <c r="N143" s="132">
        <v>3.768084E-2</v>
      </c>
      <c r="O143" s="132">
        <v>5.0572000000000004E-3</v>
      </c>
      <c r="P143" s="132">
        <v>1.1774267999999999E-3</v>
      </c>
      <c r="Q143" s="132">
        <v>2.102844E-3</v>
      </c>
      <c r="R143" s="132">
        <v>0</v>
      </c>
      <c r="S143" s="304">
        <v>7.5158409999999995E-8</v>
      </c>
      <c r="T143" s="304">
        <v>1.4504893E-9</v>
      </c>
      <c r="U143" s="132">
        <v>0</v>
      </c>
      <c r="V143" s="132">
        <v>0</v>
      </c>
      <c r="W143" s="132">
        <v>0</v>
      </c>
      <c r="X143" s="132">
        <v>0</v>
      </c>
      <c r="Y143" s="132">
        <v>0</v>
      </c>
      <c r="Z143" s="132">
        <v>0</v>
      </c>
      <c r="AA143" s="74"/>
      <c r="AB143" s="301">
        <f t="shared" si="87"/>
        <v>2</v>
      </c>
      <c r="AC143" s="338">
        <f t="shared" si="76"/>
        <v>2</v>
      </c>
      <c r="AD143" s="74"/>
      <c r="AE143" s="136">
        <v>33.423999999999999</v>
      </c>
      <c r="AF143" s="136">
        <v>32.223999999999997</v>
      </c>
      <c r="AG143" s="136">
        <v>0</v>
      </c>
      <c r="AH143" s="136">
        <v>0</v>
      </c>
      <c r="AI143" s="136">
        <v>1.2</v>
      </c>
      <c r="AJ143" s="136">
        <v>0</v>
      </c>
      <c r="AK143" s="136">
        <v>0</v>
      </c>
      <c r="AL143" s="74"/>
      <c r="AM143" s="133">
        <v>4.6280132000000002E-2</v>
      </c>
      <c r="AN143" s="340">
        <f t="shared" si="88"/>
        <v>4.6280132000000002E-2</v>
      </c>
      <c r="AP143" s="133">
        <v>4.2375454999999999E-2</v>
      </c>
      <c r="AQ143" s="133">
        <v>1.7406283E-3</v>
      </c>
      <c r="AR143" s="133">
        <v>2.1640483000000001E-3</v>
      </c>
      <c r="AS143" s="134">
        <f t="shared" si="89"/>
        <v>2.5404949000000002E-6</v>
      </c>
      <c r="AT143" s="135">
        <f t="shared" si="90"/>
        <v>6.4372349999999996E-9</v>
      </c>
      <c r="AU143" s="135">
        <f t="shared" si="91"/>
        <v>0.30308800000000002</v>
      </c>
      <c r="AV143" s="302">
        <v>1.8560000000000001E-6</v>
      </c>
      <c r="AW143" s="302">
        <v>5.5999999999999997E-9</v>
      </c>
      <c r="AX143" s="302">
        <v>1.53E-13</v>
      </c>
      <c r="AY143" s="303">
        <v>0</v>
      </c>
      <c r="AZ143" s="303">
        <v>0</v>
      </c>
      <c r="BA143" s="302">
        <v>1.7490000000000001E-10</v>
      </c>
      <c r="BB143" s="302">
        <v>6.8431999999999998E-7</v>
      </c>
      <c r="BC143" s="302">
        <v>3.9962000000000001E-11</v>
      </c>
      <c r="BD143" s="302">
        <v>7.9712000000000003E-10</v>
      </c>
      <c r="BE143" s="303">
        <v>0</v>
      </c>
      <c r="BF143" s="303">
        <v>0</v>
      </c>
      <c r="BG143" s="303">
        <v>0</v>
      </c>
      <c r="BH143" s="303">
        <v>0</v>
      </c>
      <c r="BI143" s="303">
        <v>0</v>
      </c>
      <c r="BJ143" s="303">
        <v>0</v>
      </c>
      <c r="BK143" s="303">
        <v>0</v>
      </c>
      <c r="BL143" s="303">
        <v>0</v>
      </c>
      <c r="BM143" s="303">
        <v>0</v>
      </c>
      <c r="BN143" s="303">
        <v>0.30308800000000002</v>
      </c>
      <c r="BO143" s="303">
        <v>0</v>
      </c>
      <c r="BP143" s="303">
        <v>0</v>
      </c>
      <c r="BQ143" s="303">
        <v>0</v>
      </c>
      <c r="BR143" s="74"/>
      <c r="BS143" s="136">
        <v>1.0800061E-4</v>
      </c>
      <c r="BT143" s="144">
        <v>5.4955861000000003E-6</v>
      </c>
      <c r="BU143" s="144">
        <v>5.5765306999999999E-5</v>
      </c>
      <c r="BV143" s="144">
        <v>1.6990564999999999E-13</v>
      </c>
      <c r="BW143" s="144">
        <v>6.4256309999999997E-6</v>
      </c>
      <c r="BX143" s="136">
        <v>0</v>
      </c>
      <c r="BY143" s="136">
        <v>0</v>
      </c>
      <c r="BZ143" s="136">
        <v>0</v>
      </c>
      <c r="CA143" s="136">
        <v>0</v>
      </c>
      <c r="CB143" s="144">
        <v>4.9732757000000001E-11</v>
      </c>
      <c r="CC143" s="136">
        <v>0</v>
      </c>
      <c r="CD143" s="136">
        <v>0</v>
      </c>
      <c r="CE143" s="136">
        <v>0</v>
      </c>
      <c r="CF143" s="144">
        <v>1.4045895000000001E-6</v>
      </c>
      <c r="CG143" s="144">
        <v>3.8909450000000001E-5</v>
      </c>
      <c r="CH143" s="136">
        <v>0</v>
      </c>
      <c r="CI143" s="136">
        <v>0</v>
      </c>
      <c r="CJ143" s="153" t="s">
        <v>1499</v>
      </c>
      <c r="CK143" s="155" t="s">
        <v>1500</v>
      </c>
      <c r="CL143" s="89" t="s">
        <v>1501</v>
      </c>
      <c r="CM143" s="110"/>
      <c r="CN143" s="110"/>
      <c r="CP143" s="74"/>
      <c r="CQ143" s="74"/>
      <c r="CR143" s="74"/>
      <c r="CS143" s="74"/>
      <c r="CT143" s="74"/>
      <c r="CU143" s="74"/>
      <c r="CV143" s="74"/>
      <c r="CW143" s="74"/>
      <c r="CX143" s="74"/>
      <c r="CY143" s="74"/>
      <c r="CZ143" s="74"/>
      <c r="DA143" s="74"/>
      <c r="DB143" s="74"/>
    </row>
    <row r="144" spans="1:106" ht="14.5" customHeight="1" thickBot="1">
      <c r="A144" s="74" t="s">
        <v>1502</v>
      </c>
      <c r="B144" s="129" t="s">
        <v>1133</v>
      </c>
      <c r="C144" s="130" t="str">
        <f t="shared" si="81"/>
        <v>A.030.14.118</v>
      </c>
      <c r="D144" s="131" t="s">
        <v>1409</v>
      </c>
      <c r="E144" s="129" t="s">
        <v>957</v>
      </c>
      <c r="F144" s="132" t="s">
        <v>1504</v>
      </c>
      <c r="G144" s="132">
        <f t="shared" si="82"/>
        <v>0.175567380006388</v>
      </c>
      <c r="H144" s="348">
        <f t="shared" si="83"/>
        <v>0.175567380006388</v>
      </c>
      <c r="I144" s="74"/>
      <c r="J144" s="132">
        <f t="shared" si="84"/>
        <v>1.3460380569999998E-2</v>
      </c>
      <c r="K144" s="132">
        <f t="shared" si="85"/>
        <v>2.38991803E-2</v>
      </c>
      <c r="L144" s="300">
        <f t="shared" si="86"/>
        <v>1.2199379136388E-2</v>
      </c>
      <c r="M144" s="132">
        <v>0.12600844</v>
      </c>
      <c r="N144" s="132">
        <v>9.6029952000000005E-3</v>
      </c>
      <c r="O144" s="132">
        <v>1.3262503E-2</v>
      </c>
      <c r="P144" s="132">
        <v>1.1362091E-2</v>
      </c>
      <c r="Q144" s="132">
        <v>1.7599587000000001E-3</v>
      </c>
      <c r="R144" s="132">
        <v>1.7978037999999999E-4</v>
      </c>
      <c r="S144" s="132">
        <v>1.5855049E-4</v>
      </c>
      <c r="T144" s="132">
        <v>1.0336821E-3</v>
      </c>
      <c r="U144" s="132">
        <v>6.9876598000000005E-4</v>
      </c>
      <c r="V144" s="304">
        <v>8.6777064999999997E-5</v>
      </c>
      <c r="W144" s="132">
        <v>1.1405673E-2</v>
      </c>
      <c r="X144" s="304">
        <v>8.1366466999999997E-6</v>
      </c>
      <c r="Y144" s="304">
        <v>2.6444687999999999E-8</v>
      </c>
      <c r="Z144" s="132">
        <v>0</v>
      </c>
      <c r="AA144" s="74"/>
      <c r="AB144" s="301">
        <f t="shared" si="87"/>
        <v>0.94743187969924803</v>
      </c>
      <c r="AC144" s="338">
        <f t="shared" si="76"/>
        <v>0.94743187969924803</v>
      </c>
      <c r="AD144" s="74"/>
      <c r="AE144" s="136">
        <v>34.245234000000004</v>
      </c>
      <c r="AF144" s="136">
        <v>31.790223000000001</v>
      </c>
      <c r="AG144" s="136">
        <v>1.5461661</v>
      </c>
      <c r="AH144" s="136">
        <v>0</v>
      </c>
      <c r="AI144" s="136">
        <v>0.10519248</v>
      </c>
      <c r="AJ144" s="136">
        <v>0.46409744000000003</v>
      </c>
      <c r="AK144" s="136">
        <v>0.33955485000000002</v>
      </c>
      <c r="AL144" s="74"/>
      <c r="AM144" s="133">
        <v>2.3068730999999999E-2</v>
      </c>
      <c r="AN144" s="340">
        <f t="shared" si="88"/>
        <v>2.3068730999999999E-2</v>
      </c>
      <c r="AP144" s="133">
        <v>2.0669980000000001E-2</v>
      </c>
      <c r="AQ144" s="133">
        <v>9.0270503000000005E-4</v>
      </c>
      <c r="AR144" s="133">
        <v>1.4960466E-3</v>
      </c>
      <c r="AS144" s="134">
        <f t="shared" si="89"/>
        <v>1.23920742221223E-6</v>
      </c>
      <c r="AT144" s="135">
        <f t="shared" si="90"/>
        <v>3.3384061582260158E-9</v>
      </c>
      <c r="AU144" s="135">
        <f t="shared" si="91"/>
        <v>0.209530331131</v>
      </c>
      <c r="AV144" s="302">
        <v>9.0787078000000001E-7</v>
      </c>
      <c r="AW144" s="302">
        <v>2.7403289999999999E-9</v>
      </c>
      <c r="AX144" s="302">
        <v>7.4823475000000002E-14</v>
      </c>
      <c r="AY144" s="302">
        <v>1.2615491E-10</v>
      </c>
      <c r="AZ144" s="302">
        <v>1.6380016999999999E-11</v>
      </c>
      <c r="BA144" s="302">
        <v>1.6894931999999999E-9</v>
      </c>
      <c r="BB144" s="302">
        <v>3.2677752000000002E-7</v>
      </c>
      <c r="BC144" s="302">
        <v>2.4395211000000001E-10</v>
      </c>
      <c r="BD144" s="302">
        <v>3.4315022999999999E-10</v>
      </c>
      <c r="BE144" s="302">
        <v>2.3277992000000001E-13</v>
      </c>
      <c r="BF144" s="302">
        <v>9.5983862000000008E-16</v>
      </c>
      <c r="BG144" s="302">
        <v>3.9023346999999999E-13</v>
      </c>
      <c r="BH144" s="302">
        <v>2.2538304E-14</v>
      </c>
      <c r="BI144" s="302">
        <v>1.7066216E-14</v>
      </c>
      <c r="BJ144" s="302">
        <v>1.9577301000000001E-9</v>
      </c>
      <c r="BK144" s="302">
        <v>7.6885126999999996E-10</v>
      </c>
      <c r="BL144" s="302">
        <v>1.0233298999999999E-11</v>
      </c>
      <c r="BM144" s="302">
        <v>2.4171131000000001E-5</v>
      </c>
      <c r="BN144" s="303">
        <v>0.20950616</v>
      </c>
      <c r="BO144" s="302">
        <v>5.1271522999999997E-13</v>
      </c>
      <c r="BP144" s="302">
        <v>3.1178629E-15</v>
      </c>
      <c r="BQ144" s="302">
        <v>1.3949549000000001E-19</v>
      </c>
      <c r="BR144" s="74"/>
      <c r="BS144" s="144">
        <v>7.7489542000000006E-5</v>
      </c>
      <c r="BT144" s="144">
        <v>2.9083161000000001E-6</v>
      </c>
      <c r="BU144" s="144">
        <v>2.6416913999999999E-5</v>
      </c>
      <c r="BV144" s="144">
        <v>1.2170277E-7</v>
      </c>
      <c r="BW144" s="144">
        <v>3.1777174000000001E-6</v>
      </c>
      <c r="BX144" s="144">
        <v>1.0641552E-6</v>
      </c>
      <c r="BY144" s="144">
        <v>2.4597619999999999E-10</v>
      </c>
      <c r="BZ144" s="144">
        <v>1.6276676000000001E-6</v>
      </c>
      <c r="CA144" s="144">
        <v>2.4125261999999999E-7</v>
      </c>
      <c r="CB144" s="144">
        <v>1.0491379E-7</v>
      </c>
      <c r="CC144" s="144">
        <v>1.2311603999999999E-7</v>
      </c>
      <c r="CD144" s="144">
        <v>7.4000579000000003E-9</v>
      </c>
      <c r="CE144" s="144">
        <v>2.1732467999999999E-9</v>
      </c>
      <c r="CF144" s="144">
        <v>2.6287101000000001E-6</v>
      </c>
      <c r="CG144" s="144">
        <v>3.8820760999999999E-5</v>
      </c>
      <c r="CH144" s="144">
        <v>2.4442233999999998E-7</v>
      </c>
      <c r="CI144" s="144">
        <v>7.3604005999999996E-11</v>
      </c>
      <c r="CJ144" s="154" t="s">
        <v>1505</v>
      </c>
      <c r="CK144" s="155" t="s">
        <v>1506</v>
      </c>
      <c r="CL144" s="89" t="s">
        <v>1507</v>
      </c>
      <c r="CM144" s="110"/>
      <c r="CN144" s="110"/>
      <c r="CP144" s="74"/>
      <c r="CQ144" s="74"/>
      <c r="CR144" s="74"/>
      <c r="CS144" s="74"/>
      <c r="CT144" s="74"/>
      <c r="CU144" s="74"/>
      <c r="CV144" s="74"/>
      <c r="CW144" s="74"/>
      <c r="CX144" s="74"/>
      <c r="CY144" s="74"/>
      <c r="CZ144" s="74"/>
      <c r="DA144" s="74"/>
      <c r="DB144" s="74"/>
    </row>
    <row r="145" spans="1:106" ht="14.5" customHeight="1">
      <c r="A145" s="74" t="s">
        <v>1508</v>
      </c>
      <c r="B145" s="129" t="s">
        <v>1133</v>
      </c>
      <c r="C145" s="130" t="str">
        <f t="shared" si="81"/>
        <v>A.030.14.119</v>
      </c>
      <c r="D145" s="131" t="s">
        <v>1409</v>
      </c>
      <c r="E145" s="129" t="s">
        <v>957</v>
      </c>
      <c r="F145" s="132" t="s">
        <v>1510</v>
      </c>
      <c r="G145" s="132">
        <f t="shared" si="82"/>
        <v>0.68074861719779201</v>
      </c>
      <c r="H145" s="348">
        <f t="shared" si="83"/>
        <v>0.68074861719779201</v>
      </c>
      <c r="I145" s="74"/>
      <c r="J145" s="132">
        <f t="shared" si="84"/>
        <v>3.6628184999999994E-2</v>
      </c>
      <c r="K145" s="132">
        <f t="shared" si="85"/>
        <v>0.12610154700000001</v>
      </c>
      <c r="L145" s="300">
        <f t="shared" si="86"/>
        <v>3.2254435197791996E-2</v>
      </c>
      <c r="M145" s="132">
        <v>0.48576445000000001</v>
      </c>
      <c r="N145" s="132">
        <v>4.7696994999999999E-2</v>
      </c>
      <c r="O145" s="132">
        <v>5.5037982999999999E-2</v>
      </c>
      <c r="P145" s="132">
        <v>2.8792446999999999E-2</v>
      </c>
      <c r="Q145" s="132">
        <v>5.9973420999999997E-3</v>
      </c>
      <c r="R145" s="132">
        <v>4.0673389999999998E-4</v>
      </c>
      <c r="S145" s="132">
        <v>1.431662E-3</v>
      </c>
      <c r="T145" s="132">
        <v>2.3366569E-2</v>
      </c>
      <c r="U145" s="132">
        <v>1.3561754E-3</v>
      </c>
      <c r="V145" s="132">
        <v>8.8868513999999996E-3</v>
      </c>
      <c r="W145" s="132">
        <v>2.1958946E-2</v>
      </c>
      <c r="X145" s="304">
        <v>5.2406557999999999E-5</v>
      </c>
      <c r="Y145" s="304">
        <v>5.5839792000000002E-8</v>
      </c>
      <c r="Z145" s="132">
        <v>0</v>
      </c>
      <c r="AA145" s="74"/>
      <c r="AB145" s="301">
        <f t="shared" si="87"/>
        <v>3.6523642857142855</v>
      </c>
      <c r="AC145" s="338">
        <f t="shared" si="76"/>
        <v>3.6523642857142855</v>
      </c>
      <c r="AD145" s="74"/>
      <c r="AE145" s="136">
        <v>72.847223</v>
      </c>
      <c r="AF145" s="136">
        <v>68.119152</v>
      </c>
      <c r="AG145" s="136">
        <v>2.9767798999999999</v>
      </c>
      <c r="AH145" s="136">
        <v>0</v>
      </c>
      <c r="AI145" s="136">
        <v>0.20246363000000001</v>
      </c>
      <c r="AJ145" s="136">
        <v>0.89329928000000003</v>
      </c>
      <c r="AK145" s="136">
        <v>0.65552840000000001</v>
      </c>
      <c r="AL145" s="74"/>
      <c r="AM145" s="133">
        <v>8.8271656000000004E-2</v>
      </c>
      <c r="AN145" s="340">
        <f t="shared" si="88"/>
        <v>8.8271656000000004E-2</v>
      </c>
      <c r="AP145" s="133">
        <v>8.1501952000000003E-2</v>
      </c>
      <c r="AQ145" s="133">
        <v>3.5179003000000001E-3</v>
      </c>
      <c r="AR145" s="133">
        <v>3.2518038E-3</v>
      </c>
      <c r="AS145" s="134">
        <f t="shared" si="89"/>
        <v>4.8862081252377999E-6</v>
      </c>
      <c r="AT145" s="135">
        <f t="shared" si="90"/>
        <v>1.3009986141176251E-8</v>
      </c>
      <c r="AU145" s="135">
        <f t="shared" si="91"/>
        <v>0.45543471199999996</v>
      </c>
      <c r="AV145" s="302">
        <v>3.4470484E-6</v>
      </c>
      <c r="AW145" s="302">
        <v>1.0402663000000001E-8</v>
      </c>
      <c r="AX145" s="302">
        <v>2.8412367000000001E-13</v>
      </c>
      <c r="AY145" s="302">
        <v>3.717155E-10</v>
      </c>
      <c r="AZ145" s="302">
        <v>3.1581104E-11</v>
      </c>
      <c r="BA145" s="302">
        <v>4.2813916000000003E-9</v>
      </c>
      <c r="BB145" s="302">
        <v>1.4224232E-6</v>
      </c>
      <c r="BC145" s="302">
        <v>6.2507368999999999E-10</v>
      </c>
      <c r="BD145" s="302">
        <v>1.8167563999999999E-9</v>
      </c>
      <c r="BE145" s="302">
        <v>7.8463969999999997E-11</v>
      </c>
      <c r="BF145" s="302">
        <v>1.0635072E-12</v>
      </c>
      <c r="BG145" s="302">
        <v>4.8816655999999996E-12</v>
      </c>
      <c r="BH145" s="302">
        <v>1.0497026E-13</v>
      </c>
      <c r="BI145" s="302">
        <v>9.7785567999999996E-14</v>
      </c>
      <c r="BJ145" s="302">
        <v>4.6750391999999998E-9</v>
      </c>
      <c r="BK145" s="302">
        <v>7.3757152000000004E-9</v>
      </c>
      <c r="BL145" s="302">
        <v>8.0590444999999995E-11</v>
      </c>
      <c r="BM145" s="303">
        <v>2.2275120000000001E-3</v>
      </c>
      <c r="BN145" s="303">
        <v>0.45320719999999998</v>
      </c>
      <c r="BO145" s="302">
        <v>1.0826338E-12</v>
      </c>
      <c r="BP145" s="302">
        <v>6.5835836999999997E-15</v>
      </c>
      <c r="BQ145" s="302">
        <v>2.9455440999999998E-19</v>
      </c>
      <c r="BR145" s="74"/>
      <c r="BS145" s="136">
        <v>2.3942897E-4</v>
      </c>
      <c r="BT145" s="144">
        <v>1.4428022999999999E-5</v>
      </c>
      <c r="BU145" s="136">
        <v>1.0183761E-4</v>
      </c>
      <c r="BV145" s="144">
        <v>2.7382880000000002E-6</v>
      </c>
      <c r="BW145" s="144">
        <v>1.4552611E-5</v>
      </c>
      <c r="BX145" s="144">
        <v>5.9885963000000003E-6</v>
      </c>
      <c r="BY145" s="144">
        <v>3.0595132000000001E-9</v>
      </c>
      <c r="BZ145" s="144">
        <v>7.1704844000000004E-6</v>
      </c>
      <c r="CA145" s="144">
        <v>5.4580826000000003E-7</v>
      </c>
      <c r="CB145" s="144">
        <v>9.4733909000000005E-7</v>
      </c>
      <c r="CC145" s="144">
        <v>2.3709931999999999E-7</v>
      </c>
      <c r="CD145" s="144">
        <v>5.3983806999999997E-8</v>
      </c>
      <c r="CE145" s="144">
        <v>6.6152808000000002E-9</v>
      </c>
      <c r="CF145" s="144">
        <v>7.2513285E-6</v>
      </c>
      <c r="CG145" s="144">
        <v>8.3185057999999996E-5</v>
      </c>
      <c r="CH145" s="144">
        <v>4.8291070999999996E-7</v>
      </c>
      <c r="CI145" s="144">
        <v>1.5541995999999999E-10</v>
      </c>
      <c r="CJ145" s="153" t="s">
        <v>1511</v>
      </c>
      <c r="CK145" s="155" t="s">
        <v>1512</v>
      </c>
      <c r="CL145" s="89" t="s">
        <v>1513</v>
      </c>
      <c r="CM145" s="110"/>
      <c r="CN145" s="110"/>
      <c r="CP145" s="74"/>
      <c r="CQ145" s="74"/>
      <c r="CR145" s="74"/>
      <c r="CS145" s="74"/>
      <c r="CT145" s="74"/>
      <c r="CU145" s="74"/>
      <c r="CV145" s="74"/>
      <c r="CW145" s="74"/>
      <c r="CX145" s="74"/>
      <c r="CY145" s="74"/>
      <c r="CZ145" s="74"/>
      <c r="DA145" s="74"/>
      <c r="DB145" s="74"/>
    </row>
    <row r="146" spans="1:106" ht="14.5" customHeight="1">
      <c r="A146" s="74" t="s">
        <v>1514</v>
      </c>
      <c r="B146" s="129" t="s">
        <v>1133</v>
      </c>
      <c r="C146" s="130" t="str">
        <f t="shared" si="81"/>
        <v>A.030.14.120</v>
      </c>
      <c r="D146" s="131" t="s">
        <v>1409</v>
      </c>
      <c r="E146" s="129" t="s">
        <v>957</v>
      </c>
      <c r="F146" s="132" t="s">
        <v>1516</v>
      </c>
      <c r="G146" s="132">
        <f t="shared" si="82"/>
        <v>0.24770606381803689</v>
      </c>
      <c r="H146" s="348">
        <f t="shared" si="83"/>
        <v>0.24770606381803689</v>
      </c>
      <c r="I146" s="74"/>
      <c r="J146" s="132">
        <f t="shared" si="84"/>
        <v>2.6258127233279999E-3</v>
      </c>
      <c r="K146" s="132">
        <f t="shared" si="85"/>
        <v>3.4940251094708899E-2</v>
      </c>
      <c r="L146" s="300">
        <f t="shared" si="86"/>
        <v>0</v>
      </c>
      <c r="M146" s="132">
        <v>0.21013999999999999</v>
      </c>
      <c r="N146" s="132">
        <v>3.1066650000000001E-2</v>
      </c>
      <c r="O146" s="132">
        <v>3.8736E-3</v>
      </c>
      <c r="P146" s="132">
        <v>8.8862399999999997E-4</v>
      </c>
      <c r="Q146" s="132">
        <v>1.737132E-3</v>
      </c>
      <c r="R146" s="132">
        <v>0</v>
      </c>
      <c r="S146" s="304">
        <v>5.6723328000000003E-8</v>
      </c>
      <c r="T146" s="304">
        <v>1.0947089000000001E-9</v>
      </c>
      <c r="U146" s="132">
        <v>0</v>
      </c>
      <c r="V146" s="132">
        <v>0</v>
      </c>
      <c r="W146" s="132">
        <v>0</v>
      </c>
      <c r="X146" s="132">
        <v>0</v>
      </c>
      <c r="Y146" s="132">
        <v>0</v>
      </c>
      <c r="Z146" s="132">
        <v>0</v>
      </c>
      <c r="AA146" s="74"/>
      <c r="AB146" s="301">
        <f t="shared" si="87"/>
        <v>1.5799999999999998</v>
      </c>
      <c r="AC146" s="338">
        <f t="shared" si="76"/>
        <v>1.5799999999999998</v>
      </c>
      <c r="AD146" s="74"/>
      <c r="AE146" s="136">
        <v>24.196000000000002</v>
      </c>
      <c r="AF146" s="136">
        <v>22.896000000000001</v>
      </c>
      <c r="AG146" s="136">
        <v>0</v>
      </c>
      <c r="AH146" s="136">
        <v>0</v>
      </c>
      <c r="AI146" s="136">
        <v>1.3</v>
      </c>
      <c r="AJ146" s="136">
        <v>0</v>
      </c>
      <c r="AK146" s="136">
        <v>0</v>
      </c>
      <c r="AL146" s="74"/>
      <c r="AM146" s="133">
        <v>3.6789699000000002E-2</v>
      </c>
      <c r="AN146" s="340">
        <f t="shared" si="88"/>
        <v>3.6789699000000002E-2</v>
      </c>
      <c r="AP146" s="133">
        <v>3.3869941000000001E-2</v>
      </c>
      <c r="AQ146" s="133">
        <v>1.3821444E-3</v>
      </c>
      <c r="AR146" s="133">
        <v>1.5376133000000001E-3</v>
      </c>
      <c r="AS146" s="134">
        <f t="shared" si="89"/>
        <v>2.0305720000000002E-6</v>
      </c>
      <c r="AT146" s="135">
        <f t="shared" si="90"/>
        <v>5.1114808699999993E-9</v>
      </c>
      <c r="AU146" s="135">
        <f t="shared" si="91"/>
        <v>0.21535199999999999</v>
      </c>
      <c r="AV146" s="302">
        <v>1.4662400000000001E-6</v>
      </c>
      <c r="AW146" s="302">
        <v>4.4239999999999996E-9</v>
      </c>
      <c r="AX146" s="302">
        <v>1.2086999999999999E-13</v>
      </c>
      <c r="AY146" s="303">
        <v>0</v>
      </c>
      <c r="AZ146" s="303">
        <v>0</v>
      </c>
      <c r="BA146" s="302">
        <v>1.3200000000000001E-10</v>
      </c>
      <c r="BB146" s="302">
        <v>5.6420000000000004E-7</v>
      </c>
      <c r="BC146" s="302">
        <v>3.0160000000000002E-11</v>
      </c>
      <c r="BD146" s="302">
        <v>6.5719999999999996E-10</v>
      </c>
      <c r="BE146" s="303">
        <v>0</v>
      </c>
      <c r="BF146" s="303">
        <v>0</v>
      </c>
      <c r="BG146" s="303">
        <v>0</v>
      </c>
      <c r="BH146" s="303">
        <v>0</v>
      </c>
      <c r="BI146" s="303">
        <v>0</v>
      </c>
      <c r="BJ146" s="303">
        <v>0</v>
      </c>
      <c r="BK146" s="303">
        <v>0</v>
      </c>
      <c r="BL146" s="303">
        <v>0</v>
      </c>
      <c r="BM146" s="303">
        <v>0</v>
      </c>
      <c r="BN146" s="303">
        <v>0.21535199999999999</v>
      </c>
      <c r="BO146" s="303">
        <v>0</v>
      </c>
      <c r="BP146" s="303">
        <v>0</v>
      </c>
      <c r="BQ146" s="303">
        <v>0</v>
      </c>
      <c r="BR146" s="74"/>
      <c r="BS146" s="144">
        <v>8.2617505E-5</v>
      </c>
      <c r="BT146" s="144">
        <v>4.5309353999999998E-6</v>
      </c>
      <c r="BU146" s="144">
        <v>4.4054592000000001E-5</v>
      </c>
      <c r="BV146" s="144">
        <v>1.2823068E-13</v>
      </c>
      <c r="BW146" s="144">
        <v>5.3008014000000001E-6</v>
      </c>
      <c r="BX146" s="136">
        <v>0</v>
      </c>
      <c r="BY146" s="136">
        <v>0</v>
      </c>
      <c r="BZ146" s="136">
        <v>0</v>
      </c>
      <c r="CA146" s="136">
        <v>0</v>
      </c>
      <c r="CB146" s="144">
        <v>3.7534156E-11</v>
      </c>
      <c r="CC146" s="136">
        <v>0</v>
      </c>
      <c r="CD146" s="136">
        <v>0</v>
      </c>
      <c r="CE146" s="136">
        <v>0</v>
      </c>
      <c r="CF146" s="144">
        <v>1.0849502999999999E-6</v>
      </c>
      <c r="CG146" s="144">
        <v>2.7646188E-5</v>
      </c>
      <c r="CH146" s="136">
        <v>0</v>
      </c>
      <c r="CI146" s="136">
        <v>0</v>
      </c>
      <c r="CJ146" s="153" t="s">
        <v>1517</v>
      </c>
      <c r="CK146" s="155" t="s">
        <v>1474</v>
      </c>
      <c r="CL146" s="110" t="s">
        <v>1442</v>
      </c>
      <c r="CM146" s="110"/>
      <c r="CN146" s="110"/>
      <c r="CP146" s="74"/>
      <c r="CQ146" s="74"/>
      <c r="CR146" s="74"/>
      <c r="CS146" s="74"/>
      <c r="CT146" s="74"/>
      <c r="CU146" s="74"/>
      <c r="CV146" s="74"/>
      <c r="CW146" s="74"/>
      <c r="CX146" s="74"/>
      <c r="CY146" s="74"/>
      <c r="CZ146" s="74"/>
      <c r="DA146" s="74"/>
      <c r="DB146" s="74"/>
    </row>
    <row r="147" spans="1:106" ht="14.5" customHeight="1">
      <c r="A147" s="74" t="s">
        <v>1518</v>
      </c>
      <c r="B147" s="129" t="s">
        <v>1133</v>
      </c>
      <c r="C147" s="130" t="str">
        <f t="shared" si="81"/>
        <v>A.030.14.121</v>
      </c>
      <c r="D147" s="131" t="s">
        <v>1409</v>
      </c>
      <c r="E147" s="129" t="s">
        <v>957</v>
      </c>
      <c r="F147" s="132" t="s">
        <v>1520</v>
      </c>
      <c r="G147" s="132">
        <f t="shared" si="82"/>
        <v>0.44990271616419997</v>
      </c>
      <c r="H147" s="348">
        <f t="shared" si="83"/>
        <v>0.44990271616419997</v>
      </c>
      <c r="I147" s="74"/>
      <c r="J147" s="132">
        <f t="shared" si="84"/>
        <v>3.9579050284799994E-2</v>
      </c>
      <c r="K147" s="132">
        <f t="shared" si="85"/>
        <v>0.10460325237</v>
      </c>
      <c r="L147" s="300">
        <f t="shared" si="86"/>
        <v>4.1853635093999997E-3</v>
      </c>
      <c r="M147" s="132">
        <v>0.30153505000000003</v>
      </c>
      <c r="N147" s="132">
        <v>5.1205054999999999E-2</v>
      </c>
      <c r="O147" s="132">
        <v>5.3277258000000001E-2</v>
      </c>
      <c r="P147" s="132">
        <v>3.0168530999999998E-2</v>
      </c>
      <c r="Q147" s="132">
        <v>9.3166194999999997E-3</v>
      </c>
      <c r="R147" s="304">
        <v>6.2329608000000004E-6</v>
      </c>
      <c r="S147" s="304">
        <v>8.7666823999999998E-5</v>
      </c>
      <c r="T147" s="132">
        <v>1.2093937E-4</v>
      </c>
      <c r="U147" s="304">
        <v>3.4370094000000001E-6</v>
      </c>
      <c r="V147" s="132">
        <v>0</v>
      </c>
      <c r="W147" s="132">
        <v>4.1819264999999996E-3</v>
      </c>
      <c r="X147" s="132">
        <v>0</v>
      </c>
      <c r="Y147" s="132">
        <v>0</v>
      </c>
      <c r="Z147" s="132">
        <v>0</v>
      </c>
      <c r="AA147" s="74"/>
      <c r="AB147" s="301">
        <f t="shared" si="87"/>
        <v>2.2671808270676692</v>
      </c>
      <c r="AC147" s="338">
        <f t="shared" si="76"/>
        <v>2.2671808270676692</v>
      </c>
      <c r="AD147" s="74"/>
      <c r="AE147" s="136">
        <v>90.992812000000001</v>
      </c>
      <c r="AF147" s="136">
        <v>90.363622000000007</v>
      </c>
      <c r="AG147" s="136">
        <v>0.56696400000000002</v>
      </c>
      <c r="AH147" s="136">
        <v>0</v>
      </c>
      <c r="AI147" s="136">
        <v>3.4234121999999999E-2</v>
      </c>
      <c r="AJ147" s="136">
        <v>2.215496E-3</v>
      </c>
      <c r="AK147" s="136">
        <v>2.5776528999999999E-2</v>
      </c>
      <c r="AL147" s="74"/>
      <c r="AM147" s="133">
        <v>6.6460610000000003E-2</v>
      </c>
      <c r="AN147" s="340">
        <f t="shared" si="88"/>
        <v>6.6460610000000003E-2</v>
      </c>
      <c r="AP147" s="133">
        <v>5.8228567000000002E-2</v>
      </c>
      <c r="AQ147" s="133">
        <v>2.3145701999999998E-3</v>
      </c>
      <c r="AR147" s="133">
        <v>5.9174728999999999E-3</v>
      </c>
      <c r="AS147" s="134">
        <f t="shared" si="89"/>
        <v>3.4909212621103825E-6</v>
      </c>
      <c r="AT147" s="135">
        <f t="shared" si="90"/>
        <v>8.5598010342496015E-9</v>
      </c>
      <c r="AU147" s="135">
        <f t="shared" si="91"/>
        <v>0.82877771789124</v>
      </c>
      <c r="AV147" s="302">
        <v>2.1417234999999999E-6</v>
      </c>
      <c r="AW147" s="302">
        <v>6.4635705000000004E-9</v>
      </c>
      <c r="AX147" s="302">
        <v>1.7653175000000001E-13</v>
      </c>
      <c r="AY147" s="302">
        <v>4.9670381999999999E-14</v>
      </c>
      <c r="AZ147" s="303">
        <v>0</v>
      </c>
      <c r="BA147" s="302">
        <v>4.4858423999999998E-9</v>
      </c>
      <c r="BB147" s="302">
        <v>1.3439542000000001E-6</v>
      </c>
      <c r="BC147" s="302">
        <v>6.3597805000000001E-10</v>
      </c>
      <c r="BD147" s="302">
        <v>1.4592688000000001E-9</v>
      </c>
      <c r="BE147" s="302">
        <v>3.7013013000000002E-13</v>
      </c>
      <c r="BF147" s="302">
        <v>1.6360096E-15</v>
      </c>
      <c r="BG147" s="302">
        <v>4.2524802999999999E-13</v>
      </c>
      <c r="BH147" s="302">
        <v>2.4238874000000001E-15</v>
      </c>
      <c r="BI147" s="302">
        <v>7.7144425999999995E-15</v>
      </c>
      <c r="BJ147" s="302">
        <v>7.2933848000000004E-10</v>
      </c>
      <c r="BK147" s="302">
        <v>2.833156E-11</v>
      </c>
      <c r="BL147" s="303">
        <v>0</v>
      </c>
      <c r="BM147" s="302">
        <v>7.2789124000000004E-7</v>
      </c>
      <c r="BN147" s="303">
        <v>0.82877699000000005</v>
      </c>
      <c r="BO147" s="303">
        <v>0</v>
      </c>
      <c r="BP147" s="303">
        <v>0</v>
      </c>
      <c r="BQ147" s="303">
        <v>0</v>
      </c>
      <c r="BR147" s="74"/>
      <c r="BS147" s="136">
        <v>2.1368541000000001E-4</v>
      </c>
      <c r="BT147" s="144">
        <v>1.1537227000000001E-5</v>
      </c>
      <c r="BU147" s="144">
        <v>6.3215016999999997E-5</v>
      </c>
      <c r="BV147" s="144">
        <v>1.4265415999999999E-8</v>
      </c>
      <c r="BW147" s="144">
        <v>1.5714199E-5</v>
      </c>
      <c r="BX147" s="144">
        <v>2.908425E-6</v>
      </c>
      <c r="BY147" s="144">
        <v>3.0221317999999999E-9</v>
      </c>
      <c r="BZ147" s="144">
        <v>4.4069025000000003E-6</v>
      </c>
      <c r="CA147" s="144">
        <v>8.3641946000000005E-9</v>
      </c>
      <c r="CB147" s="144">
        <v>5.8009648000000002E-8</v>
      </c>
      <c r="CC147" s="136">
        <v>0</v>
      </c>
      <c r="CD147" s="136">
        <v>0</v>
      </c>
      <c r="CE147" s="136">
        <v>0</v>
      </c>
      <c r="CF147" s="144">
        <v>6.3298123000000001E-6</v>
      </c>
      <c r="CG147" s="136">
        <v>1.0948732E-4</v>
      </c>
      <c r="CH147" s="144">
        <v>2.8494918E-9</v>
      </c>
      <c r="CI147" s="136">
        <v>0</v>
      </c>
      <c r="CJ147" s="153" t="s">
        <v>1521</v>
      </c>
      <c r="CK147" s="155" t="s">
        <v>1452</v>
      </c>
      <c r="CL147" s="89" t="s">
        <v>1522</v>
      </c>
      <c r="CM147" s="110"/>
      <c r="CN147" s="110"/>
      <c r="CP147" s="74"/>
      <c r="CQ147" s="74"/>
      <c r="CR147" s="74"/>
      <c r="CS147" s="74"/>
      <c r="CT147" s="74"/>
      <c r="CU147" s="74"/>
      <c r="CV147" s="74"/>
      <c r="CW147" s="74"/>
      <c r="CX147" s="74"/>
      <c r="CY147" s="74"/>
      <c r="CZ147" s="74"/>
      <c r="DA147" s="74"/>
      <c r="DB147" s="74"/>
    </row>
    <row r="148" spans="1:106" ht="14.5" customHeight="1">
      <c r="A148" s="74" t="s">
        <v>1523</v>
      </c>
      <c r="B148" s="129" t="s">
        <v>1133</v>
      </c>
      <c r="C148" s="130" t="str">
        <f t="shared" si="81"/>
        <v>A.030.14.122</v>
      </c>
      <c r="D148" s="131" t="s">
        <v>1409</v>
      </c>
      <c r="E148" s="129" t="s">
        <v>957</v>
      </c>
      <c r="F148" s="132" t="s">
        <v>1525</v>
      </c>
      <c r="G148" s="132">
        <f t="shared" si="82"/>
        <v>0.11278900960204299</v>
      </c>
      <c r="H148" s="348">
        <f t="shared" si="83"/>
        <v>0.11278900960204299</v>
      </c>
      <c r="I148" s="74"/>
      <c r="J148" s="132">
        <f t="shared" si="84"/>
        <v>2.3094211107042999E-2</v>
      </c>
      <c r="K148" s="132">
        <f t="shared" si="85"/>
        <v>4.1384262839999998E-2</v>
      </c>
      <c r="L148" s="300">
        <f t="shared" si="86"/>
        <v>1.747728655E-3</v>
      </c>
      <c r="M148" s="132">
        <v>4.6562806999999998E-2</v>
      </c>
      <c r="N148" s="132">
        <v>1.6244149999999999E-2</v>
      </c>
      <c r="O148" s="132">
        <v>2.4857902000000001E-2</v>
      </c>
      <c r="P148" s="132">
        <v>2.0883071999999999E-2</v>
      </c>
      <c r="Q148" s="132">
        <v>2.1884611000000001E-3</v>
      </c>
      <c r="R148" s="304">
        <v>6.2588043000000001E-8</v>
      </c>
      <c r="S148" s="304">
        <v>2.2615418999999999E-5</v>
      </c>
      <c r="T148" s="132">
        <v>2.8221083999999997E-4</v>
      </c>
      <c r="U148" s="304">
        <v>9.1030654999999999E-5</v>
      </c>
      <c r="V148" s="132">
        <v>0</v>
      </c>
      <c r="W148" s="132">
        <v>1.6441030000000001E-3</v>
      </c>
      <c r="X148" s="132">
        <v>0</v>
      </c>
      <c r="Y148" s="304">
        <v>1.2595000000000001E-5</v>
      </c>
      <c r="Z148" s="132">
        <v>0</v>
      </c>
      <c r="AA148" s="74"/>
      <c r="AB148" s="301">
        <f t="shared" si="87"/>
        <v>0.35009629323308267</v>
      </c>
      <c r="AC148" s="338">
        <f t="shared" si="76"/>
        <v>0.35009629323308267</v>
      </c>
      <c r="AD148" s="74"/>
      <c r="AE148" s="136">
        <v>50.250051999999997</v>
      </c>
      <c r="AF148" s="136">
        <v>50.003853999999997</v>
      </c>
      <c r="AG148" s="136">
        <v>0.22289900000000001</v>
      </c>
      <c r="AH148" s="136">
        <v>0</v>
      </c>
      <c r="AI148" s="136">
        <v>1.6707501E-2</v>
      </c>
      <c r="AJ148" s="136">
        <v>7.8911835999999997E-4</v>
      </c>
      <c r="AK148" s="136">
        <v>5.8020277000000002E-3</v>
      </c>
      <c r="AL148" s="74"/>
      <c r="AM148" s="133">
        <v>1.8381531999999999E-2</v>
      </c>
      <c r="AN148" s="340">
        <f t="shared" si="88"/>
        <v>1.8381531999999999E-2</v>
      </c>
      <c r="AP148" s="133">
        <v>1.45042E-2</v>
      </c>
      <c r="AQ148" s="133">
        <v>5.6595856999999998E-4</v>
      </c>
      <c r="AR148" s="133">
        <v>3.3113731999999999E-3</v>
      </c>
      <c r="AS148" s="134">
        <f t="shared" si="89"/>
        <v>8.6955634782516345E-7</v>
      </c>
      <c r="AT148" s="135">
        <f t="shared" si="90"/>
        <v>2.0930420832543475E-9</v>
      </c>
      <c r="AU148" s="135">
        <f t="shared" si="91"/>
        <v>0.46377776314340002</v>
      </c>
      <c r="AV148" s="302">
        <v>3.3519065999999998E-7</v>
      </c>
      <c r="AW148" s="302">
        <v>1.0117530000000001E-9</v>
      </c>
      <c r="AX148" s="302">
        <v>2.7625568000000001E-14</v>
      </c>
      <c r="AY148" s="302">
        <v>1.7695780000000002E-18</v>
      </c>
      <c r="AZ148" s="303">
        <v>0</v>
      </c>
      <c r="BA148" s="302">
        <v>3.1051627000000001E-9</v>
      </c>
      <c r="BB148" s="302">
        <v>5.3113799999999997E-7</v>
      </c>
      <c r="BC148" s="302">
        <v>4.4018253000000002E-10</v>
      </c>
      <c r="BD148" s="302">
        <v>6.0399298000000004E-10</v>
      </c>
      <c r="BE148" s="302">
        <v>2.4459561000000001E-13</v>
      </c>
      <c r="BF148" s="302">
        <v>4.2107562999999997E-15</v>
      </c>
      <c r="BG148" s="302">
        <v>1.0060514E-15</v>
      </c>
      <c r="BH148" s="302">
        <v>3.2274169000000001E-19</v>
      </c>
      <c r="BI148" s="302">
        <v>1.7259051999999999E-18</v>
      </c>
      <c r="BJ148" s="302">
        <v>2.0761553999999999E-14</v>
      </c>
      <c r="BK148" s="302">
        <v>4.0436183999999998E-13</v>
      </c>
      <c r="BL148" s="302">
        <v>3.6093599999999999E-11</v>
      </c>
      <c r="BM148" s="302">
        <v>1.3031434E-6</v>
      </c>
      <c r="BN148" s="303">
        <v>0.46377646</v>
      </c>
      <c r="BO148" s="302">
        <v>1.221E-10</v>
      </c>
      <c r="BP148" s="302">
        <v>7.4250000000000002E-13</v>
      </c>
      <c r="BQ148" s="302">
        <v>3.322E-17</v>
      </c>
      <c r="BR148" s="74"/>
      <c r="BS148" s="144">
        <v>8.9512500999999997E-5</v>
      </c>
      <c r="BT148" s="144">
        <v>5.1864140999999999E-6</v>
      </c>
      <c r="BU148" s="144">
        <v>9.7616135000000001E-6</v>
      </c>
      <c r="BV148" s="144">
        <v>3.3057279999999999E-8</v>
      </c>
      <c r="BW148" s="144">
        <v>4.6014965000000003E-6</v>
      </c>
      <c r="BX148" s="144">
        <v>2.022855E-6</v>
      </c>
      <c r="BY148" s="144">
        <v>1.0108090999999999E-11</v>
      </c>
      <c r="BZ148" s="144">
        <v>3.0510867999999999E-6</v>
      </c>
      <c r="CA148" s="144">
        <v>8.3988747000000006E-11</v>
      </c>
      <c r="CB148" s="144">
        <v>1.4964755E-8</v>
      </c>
      <c r="CC148" s="136">
        <v>0</v>
      </c>
      <c r="CD148" s="144">
        <v>7.9816391999999997E-8</v>
      </c>
      <c r="CE148" s="136">
        <v>0</v>
      </c>
      <c r="CF148" s="144">
        <v>4.1668846999999998E-6</v>
      </c>
      <c r="CG148" s="144">
        <v>6.057643E-5</v>
      </c>
      <c r="CH148" s="144">
        <v>2.5957237000000003E-10</v>
      </c>
      <c r="CI148" s="144">
        <v>1.7528344E-8</v>
      </c>
      <c r="CJ148" s="153" t="s">
        <v>1526</v>
      </c>
      <c r="CK148" s="155" t="s">
        <v>1452</v>
      </c>
      <c r="CL148" s="89" t="s">
        <v>1527</v>
      </c>
      <c r="CM148" s="110"/>
      <c r="CN148" s="110"/>
      <c r="CP148" s="74"/>
      <c r="CQ148" s="74"/>
      <c r="CR148" s="74"/>
      <c r="CS148" s="74"/>
      <c r="CT148" s="74"/>
      <c r="CU148" s="74"/>
      <c r="CV148" s="74"/>
      <c r="CW148" s="74"/>
      <c r="CX148" s="74"/>
      <c r="CY148" s="74"/>
      <c r="CZ148" s="74"/>
      <c r="DA148" s="74"/>
      <c r="DB148" s="74"/>
    </row>
    <row r="149" spans="1:106" ht="14.5" customHeight="1">
      <c r="A149" s="74" t="s">
        <v>1528</v>
      </c>
      <c r="B149" s="129" t="s">
        <v>1133</v>
      </c>
      <c r="C149" s="130" t="str">
        <f t="shared" si="81"/>
        <v>A.030.14.123</v>
      </c>
      <c r="D149" s="131" t="s">
        <v>1409</v>
      </c>
      <c r="E149" s="129" t="s">
        <v>957</v>
      </c>
      <c r="F149" s="132" t="s">
        <v>1530</v>
      </c>
      <c r="G149" s="132">
        <f t="shared" si="82"/>
        <v>0.23525923049988082</v>
      </c>
      <c r="H149" s="348">
        <f t="shared" si="83"/>
        <v>0.23525923049988082</v>
      </c>
      <c r="I149" s="74"/>
      <c r="J149" s="132">
        <f t="shared" si="84"/>
        <v>2.6531495967460003E-3</v>
      </c>
      <c r="K149" s="132">
        <f t="shared" si="85"/>
        <v>4.1086080903134828E-2</v>
      </c>
      <c r="L149" s="300">
        <f t="shared" si="86"/>
        <v>0</v>
      </c>
      <c r="M149" s="132">
        <v>0.19152</v>
      </c>
      <c r="N149" s="132">
        <v>3.5275679999999997E-2</v>
      </c>
      <c r="O149" s="132">
        <v>5.8104000000000003E-3</v>
      </c>
      <c r="P149" s="132">
        <v>7.3311480000000004E-4</v>
      </c>
      <c r="Q149" s="132">
        <v>1.9199880000000001E-3</v>
      </c>
      <c r="R149" s="132">
        <v>0</v>
      </c>
      <c r="S149" s="304">
        <v>4.6796745999999997E-8</v>
      </c>
      <c r="T149" s="304">
        <v>9.0313482999999997E-10</v>
      </c>
      <c r="U149" s="132">
        <v>0</v>
      </c>
      <c r="V149" s="132">
        <v>0</v>
      </c>
      <c r="W149" s="132">
        <v>0</v>
      </c>
      <c r="X149" s="132">
        <v>0</v>
      </c>
      <c r="Y149" s="132">
        <v>0</v>
      </c>
      <c r="Z149" s="132">
        <v>0</v>
      </c>
      <c r="AA149" s="74"/>
      <c r="AB149" s="301">
        <f t="shared" si="87"/>
        <v>1.44</v>
      </c>
      <c r="AC149" s="338">
        <f t="shared" si="76"/>
        <v>1.44</v>
      </c>
      <c r="AD149" s="74"/>
      <c r="AE149" s="136">
        <v>50.968000000000004</v>
      </c>
      <c r="AF149" s="136">
        <v>50.667999999999999</v>
      </c>
      <c r="AG149" s="136">
        <v>0</v>
      </c>
      <c r="AH149" s="136">
        <v>0</v>
      </c>
      <c r="AI149" s="136">
        <v>0.3</v>
      </c>
      <c r="AJ149" s="136">
        <v>0</v>
      </c>
      <c r="AK149" s="136">
        <v>0</v>
      </c>
      <c r="AL149" s="74"/>
      <c r="AM149" s="133">
        <v>3.7678983999999999E-2</v>
      </c>
      <c r="AN149" s="340">
        <f t="shared" si="88"/>
        <v>3.7678983999999999E-2</v>
      </c>
      <c r="AP149" s="133">
        <v>3.2977509000000002E-2</v>
      </c>
      <c r="AQ149" s="133">
        <v>1.298794E-3</v>
      </c>
      <c r="AR149" s="133">
        <v>3.4026811999999999E-3</v>
      </c>
      <c r="AS149" s="134">
        <f t="shared" si="89"/>
        <v>1.9770688999999999E-6</v>
      </c>
      <c r="AT149" s="135">
        <f t="shared" si="90"/>
        <v>4.8032321600000003E-9</v>
      </c>
      <c r="AU149" s="135">
        <f t="shared" si="91"/>
        <v>0.47656599999999999</v>
      </c>
      <c r="AV149" s="302">
        <v>1.3363199999999999E-6</v>
      </c>
      <c r="AW149" s="302">
        <v>4.0320000000000001E-9</v>
      </c>
      <c r="AX149" s="302">
        <v>1.1015999999999999E-13</v>
      </c>
      <c r="AY149" s="303">
        <v>0</v>
      </c>
      <c r="AZ149" s="303">
        <v>0</v>
      </c>
      <c r="BA149" s="302">
        <v>1.0889999999999999E-10</v>
      </c>
      <c r="BB149" s="302">
        <v>6.4064E-7</v>
      </c>
      <c r="BC149" s="302">
        <v>2.4882E-11</v>
      </c>
      <c r="BD149" s="302">
        <v>7.4624E-10</v>
      </c>
      <c r="BE149" s="303">
        <v>0</v>
      </c>
      <c r="BF149" s="303">
        <v>0</v>
      </c>
      <c r="BG149" s="303">
        <v>0</v>
      </c>
      <c r="BH149" s="303">
        <v>0</v>
      </c>
      <c r="BI149" s="303">
        <v>0</v>
      </c>
      <c r="BJ149" s="303">
        <v>0</v>
      </c>
      <c r="BK149" s="303">
        <v>0</v>
      </c>
      <c r="BL149" s="303">
        <v>0</v>
      </c>
      <c r="BM149" s="303">
        <v>0</v>
      </c>
      <c r="BN149" s="303">
        <v>0.47656599999999999</v>
      </c>
      <c r="BO149" s="303">
        <v>0</v>
      </c>
      <c r="BP149" s="303">
        <v>0</v>
      </c>
      <c r="BQ149" s="303">
        <v>0</v>
      </c>
      <c r="BR149" s="74"/>
      <c r="BS149" s="136">
        <v>1.1343382E-4</v>
      </c>
      <c r="BT149" s="144">
        <v>5.1448040000000004E-6</v>
      </c>
      <c r="BU149" s="144">
        <v>4.0151021E-5</v>
      </c>
      <c r="BV149" s="144">
        <v>1.0579031E-13</v>
      </c>
      <c r="BW149" s="144">
        <v>5.9715729000000001E-6</v>
      </c>
      <c r="BX149" s="136">
        <v>0</v>
      </c>
      <c r="BY149" s="136">
        <v>0</v>
      </c>
      <c r="BZ149" s="136">
        <v>0</v>
      </c>
      <c r="CA149" s="136">
        <v>0</v>
      </c>
      <c r="CB149" s="144">
        <v>3.0965678999999998E-11</v>
      </c>
      <c r="CC149" s="136">
        <v>0</v>
      </c>
      <c r="CD149" s="136">
        <v>0</v>
      </c>
      <c r="CE149" s="136">
        <v>0</v>
      </c>
      <c r="CF149" s="144">
        <v>9.8640266999999994E-7</v>
      </c>
      <c r="CG149" s="144">
        <v>6.1179991000000002E-5</v>
      </c>
      <c r="CH149" s="136">
        <v>0</v>
      </c>
      <c r="CI149" s="136">
        <v>0</v>
      </c>
      <c r="CJ149" s="153" t="s">
        <v>1531</v>
      </c>
      <c r="CK149" s="155" t="s">
        <v>1489</v>
      </c>
      <c r="CL149" s="89" t="s">
        <v>1442</v>
      </c>
      <c r="CM149" s="110"/>
      <c r="CN149" s="110"/>
      <c r="CP149" s="74"/>
      <c r="CQ149" s="74"/>
      <c r="CR149" s="74"/>
      <c r="CS149" s="74"/>
      <c r="CT149" s="74"/>
      <c r="CU149" s="74"/>
      <c r="CV149" s="74"/>
      <c r="CW149" s="74"/>
      <c r="CX149" s="74"/>
      <c r="CY149" s="74"/>
      <c r="CZ149" s="74"/>
      <c r="DA149" s="74"/>
      <c r="DB149" s="74"/>
    </row>
    <row r="150" spans="1:106" ht="14.5" customHeight="1" thickBot="1">
      <c r="A150" s="74" t="s">
        <v>1532</v>
      </c>
      <c r="B150" s="129" t="s">
        <v>1133</v>
      </c>
      <c r="C150" s="130" t="str">
        <f t="shared" si="81"/>
        <v>A.030.14.124</v>
      </c>
      <c r="D150" s="131" t="s">
        <v>1409</v>
      </c>
      <c r="E150" s="129" t="s">
        <v>957</v>
      </c>
      <c r="F150" s="132" t="s">
        <v>1534</v>
      </c>
      <c r="G150" s="132">
        <f t="shared" si="82"/>
        <v>0.28080238318148043</v>
      </c>
      <c r="H150" s="348">
        <f t="shared" si="83"/>
        <v>0.28080238318148043</v>
      </c>
      <c r="I150" s="74"/>
      <c r="J150" s="132">
        <f t="shared" si="84"/>
        <v>3.4153856636499999E-3</v>
      </c>
      <c r="K150" s="132">
        <f t="shared" si="85"/>
        <v>3.9316997517830403E-2</v>
      </c>
      <c r="L150" s="300">
        <f t="shared" si="86"/>
        <v>0</v>
      </c>
      <c r="M150" s="132">
        <v>0.23807</v>
      </c>
      <c r="N150" s="132">
        <v>3.7380194999999998E-2</v>
      </c>
      <c r="O150" s="132">
        <v>1.9368E-3</v>
      </c>
      <c r="P150" s="132">
        <v>2.0438352E-3</v>
      </c>
      <c r="Q150" s="132">
        <v>1.3714199999999999E-3</v>
      </c>
      <c r="R150" s="132">
        <v>0</v>
      </c>
      <c r="S150" s="304">
        <v>1.3046365E-7</v>
      </c>
      <c r="T150" s="304">
        <v>2.5178303999999999E-9</v>
      </c>
      <c r="U150" s="132">
        <v>0</v>
      </c>
      <c r="V150" s="132">
        <v>0</v>
      </c>
      <c r="W150" s="132">
        <v>0</v>
      </c>
      <c r="X150" s="132">
        <v>0</v>
      </c>
      <c r="Y150" s="132">
        <v>0</v>
      </c>
      <c r="Z150" s="132">
        <v>0</v>
      </c>
      <c r="AA150" s="74"/>
      <c r="AB150" s="301">
        <f t="shared" si="87"/>
        <v>1.79</v>
      </c>
      <c r="AC150" s="338">
        <f t="shared" si="76"/>
        <v>1.79</v>
      </c>
      <c r="AD150" s="74"/>
      <c r="AE150" s="136">
        <v>38.648400000000002</v>
      </c>
      <c r="AF150" s="136">
        <v>37.778399999999998</v>
      </c>
      <c r="AG150" s="136">
        <v>0</v>
      </c>
      <c r="AH150" s="136">
        <v>0</v>
      </c>
      <c r="AI150" s="136">
        <v>0.87</v>
      </c>
      <c r="AJ150" s="136">
        <v>0</v>
      </c>
      <c r="AK150" s="136">
        <v>0</v>
      </c>
      <c r="AL150" s="74"/>
      <c r="AM150" s="133">
        <v>4.3160852999999999E-2</v>
      </c>
      <c r="AN150" s="340">
        <f t="shared" si="88"/>
        <v>4.3160852999999999E-2</v>
      </c>
      <c r="AP150" s="133">
        <v>3.9035930000000003E-2</v>
      </c>
      <c r="AQ150" s="133">
        <v>1.5878604000000001E-3</v>
      </c>
      <c r="AR150" s="133">
        <v>2.5370619000000001E-3</v>
      </c>
      <c r="AS150" s="134">
        <f t="shared" si="89"/>
        <v>2.3402836000000001E-6</v>
      </c>
      <c r="AT150" s="135">
        <f t="shared" si="90"/>
        <v>5.8722649349999999E-9</v>
      </c>
      <c r="AU150" s="135">
        <f t="shared" si="91"/>
        <v>0.3553308</v>
      </c>
      <c r="AV150" s="302">
        <v>1.66112E-6</v>
      </c>
      <c r="AW150" s="302">
        <v>5.0119999999999996E-9</v>
      </c>
      <c r="AX150" s="302">
        <v>1.3693500000000001E-13</v>
      </c>
      <c r="AY150" s="303">
        <v>0</v>
      </c>
      <c r="AZ150" s="303">
        <v>0</v>
      </c>
      <c r="BA150" s="302">
        <v>3.0360000000000002E-10</v>
      </c>
      <c r="BB150" s="302">
        <v>6.7886000000000003E-7</v>
      </c>
      <c r="BC150" s="302">
        <v>6.9367999999999998E-11</v>
      </c>
      <c r="BD150" s="302">
        <v>7.9075999999999997E-10</v>
      </c>
      <c r="BE150" s="303">
        <v>0</v>
      </c>
      <c r="BF150" s="303">
        <v>0</v>
      </c>
      <c r="BG150" s="303">
        <v>0</v>
      </c>
      <c r="BH150" s="303">
        <v>0</v>
      </c>
      <c r="BI150" s="303">
        <v>0</v>
      </c>
      <c r="BJ150" s="303">
        <v>0</v>
      </c>
      <c r="BK150" s="303">
        <v>0</v>
      </c>
      <c r="BL150" s="303">
        <v>0</v>
      </c>
      <c r="BM150" s="303">
        <v>0</v>
      </c>
      <c r="BN150" s="303">
        <v>0.3553308</v>
      </c>
      <c r="BO150" s="303">
        <v>0</v>
      </c>
      <c r="BP150" s="303">
        <v>0</v>
      </c>
      <c r="BQ150" s="303">
        <v>0</v>
      </c>
      <c r="BR150" s="74"/>
      <c r="BS150" s="136">
        <v>1.0887988000000001E-4</v>
      </c>
      <c r="BT150" s="144">
        <v>5.4517384000000002E-6</v>
      </c>
      <c r="BU150" s="144">
        <v>4.9909949999999998E-5</v>
      </c>
      <c r="BV150" s="144">
        <v>2.9493055999999999E-13</v>
      </c>
      <c r="BW150" s="144">
        <v>5.7290849999999997E-6</v>
      </c>
      <c r="BX150" s="136">
        <v>0</v>
      </c>
      <c r="BY150" s="136">
        <v>0</v>
      </c>
      <c r="BZ150" s="136">
        <v>0</v>
      </c>
      <c r="CA150" s="136">
        <v>0</v>
      </c>
      <c r="CB150" s="144">
        <v>8.6328559999999997E-11</v>
      </c>
      <c r="CC150" s="136">
        <v>0</v>
      </c>
      <c r="CD150" s="136">
        <v>0</v>
      </c>
      <c r="CE150" s="136">
        <v>0</v>
      </c>
      <c r="CF150" s="144">
        <v>2.1728052999999999E-6</v>
      </c>
      <c r="CG150" s="144">
        <v>4.5616211000000002E-5</v>
      </c>
      <c r="CH150" s="136">
        <v>0</v>
      </c>
      <c r="CI150" s="136">
        <v>0</v>
      </c>
      <c r="CJ150" s="153" t="s">
        <v>1535</v>
      </c>
      <c r="CK150" s="155" t="s">
        <v>1536</v>
      </c>
      <c r="CL150" s="110" t="s">
        <v>1537</v>
      </c>
      <c r="CM150" s="110"/>
      <c r="CN150" s="110"/>
      <c r="CP150" s="74"/>
      <c r="CQ150" s="74"/>
      <c r="CR150" s="74"/>
      <c r="CS150" s="74"/>
      <c r="CT150" s="74"/>
      <c r="CU150" s="74"/>
      <c r="CV150" s="74"/>
      <c r="CW150" s="74"/>
      <c r="CX150" s="74"/>
      <c r="CY150" s="74"/>
      <c r="CZ150" s="74"/>
      <c r="DA150" s="74"/>
      <c r="DB150" s="74"/>
    </row>
    <row r="151" spans="1:106" ht="14.5" customHeight="1" thickBot="1">
      <c r="A151" s="74" t="s">
        <v>1538</v>
      </c>
      <c r="B151" s="129" t="s">
        <v>1133</v>
      </c>
      <c r="C151" s="130" t="str">
        <f t="shared" si="81"/>
        <v>A.030.14.125</v>
      </c>
      <c r="D151" s="131" t="s">
        <v>1409</v>
      </c>
      <c r="E151" s="129" t="s">
        <v>957</v>
      </c>
      <c r="F151" s="132" t="s">
        <v>1540</v>
      </c>
      <c r="G151" s="132">
        <f t="shared" si="82"/>
        <v>1.2170471583092999</v>
      </c>
      <c r="H151" s="348">
        <f t="shared" si="83"/>
        <v>1.2170471583092999</v>
      </c>
      <c r="I151" s="74"/>
      <c r="J151" s="132">
        <f t="shared" si="84"/>
        <v>4.6852103919999999E-2</v>
      </c>
      <c r="K151" s="132">
        <f t="shared" si="85"/>
        <v>0.14374403920000001</v>
      </c>
      <c r="L151" s="300">
        <f t="shared" si="86"/>
        <v>0.13777444518930002</v>
      </c>
      <c r="M151" s="132">
        <v>0.88867657</v>
      </c>
      <c r="N151" s="132">
        <v>9.5953533999999993E-2</v>
      </c>
      <c r="O151" s="132">
        <v>4.4765922E-2</v>
      </c>
      <c r="P151" s="132">
        <v>3.7650004000000001E-2</v>
      </c>
      <c r="Q151" s="132">
        <v>8.7231857999999999E-3</v>
      </c>
      <c r="R151" s="132">
        <v>1.2510299000000001E-4</v>
      </c>
      <c r="S151" s="132">
        <v>3.5381113000000001E-4</v>
      </c>
      <c r="T151" s="132">
        <v>3.0245832E-3</v>
      </c>
      <c r="U151" s="132">
        <v>4.9331417999999997E-3</v>
      </c>
      <c r="V151" s="132">
        <v>0</v>
      </c>
      <c r="W151" s="132">
        <v>0.13283776</v>
      </c>
      <c r="X151" s="304">
        <v>3.5433893E-6</v>
      </c>
      <c r="Y151" s="132">
        <v>0</v>
      </c>
      <c r="Z151" s="132">
        <v>0</v>
      </c>
      <c r="AA151" s="74"/>
      <c r="AB151" s="301">
        <f t="shared" si="87"/>
        <v>6.6817787218045108</v>
      </c>
      <c r="AC151" s="338">
        <f t="shared" si="76"/>
        <v>6.6817787218045108</v>
      </c>
      <c r="AD151" s="74"/>
      <c r="AE151" s="136">
        <v>106.44729</v>
      </c>
      <c r="AF151" s="136">
        <v>76.088834000000006</v>
      </c>
      <c r="AG151" s="136">
        <v>18.007176000000001</v>
      </c>
      <c r="AH151" s="136">
        <v>0</v>
      </c>
      <c r="AI151" s="136">
        <v>1.5368852</v>
      </c>
      <c r="AJ151" s="136">
        <v>6.7352087999999997</v>
      </c>
      <c r="AK151" s="136">
        <v>4.0791864000000002</v>
      </c>
      <c r="AL151" s="74"/>
      <c r="AM151" s="133">
        <v>0.1506855</v>
      </c>
      <c r="AN151" s="340">
        <f t="shared" si="88"/>
        <v>0.1506855</v>
      </c>
      <c r="AP151" s="133">
        <v>0.14214205999999999</v>
      </c>
      <c r="AQ151" s="133">
        <v>5.9638158000000002E-3</v>
      </c>
      <c r="AR151" s="133">
        <v>2.5796273999999998E-3</v>
      </c>
      <c r="AS151" s="134">
        <f t="shared" si="89"/>
        <v>8.5217060983765002E-6</v>
      </c>
      <c r="AT151" s="135">
        <f t="shared" si="90"/>
        <v>2.2055531842399897E-8</v>
      </c>
      <c r="AU151" s="135">
        <f t="shared" si="91"/>
        <v>0.36129234756</v>
      </c>
      <c r="AV151" s="302">
        <v>6.2124464999999997E-6</v>
      </c>
      <c r="AW151" s="302">
        <v>1.8744851999999999E-8</v>
      </c>
      <c r="AX151" s="302">
        <v>5.1211786E-13</v>
      </c>
      <c r="AY151" s="302">
        <v>1.2692789E-10</v>
      </c>
      <c r="AZ151" s="302">
        <v>5.3543865000000002E-12</v>
      </c>
      <c r="BA151" s="302">
        <v>5.5983205000000003E-9</v>
      </c>
      <c r="BB151" s="302">
        <v>2.2934884999999999E-6</v>
      </c>
      <c r="BC151" s="302">
        <v>7.9730808999999998E-10</v>
      </c>
      <c r="BD151" s="302">
        <v>2.4985016000000001E-9</v>
      </c>
      <c r="BE151" s="302">
        <v>2.7978900999999998E-13</v>
      </c>
      <c r="BF151" s="302">
        <v>3.7109778999999998E-15</v>
      </c>
      <c r="BG151" s="302">
        <v>9.0397177000000005E-12</v>
      </c>
      <c r="BH151" s="302">
        <v>5.9307441999999995E-14</v>
      </c>
      <c r="BI151" s="302">
        <v>1.4963270999999999E-13</v>
      </c>
      <c r="BJ151" s="302">
        <v>2.4381891E-9</v>
      </c>
      <c r="BK151" s="302">
        <v>7.6023064999999993E-9</v>
      </c>
      <c r="BL151" s="302">
        <v>4.8258766999999997E-12</v>
      </c>
      <c r="BM151" s="303">
        <v>1.0619756E-4</v>
      </c>
      <c r="BN151" s="303">
        <v>0.36118614999999998</v>
      </c>
      <c r="BO151" s="303">
        <v>0</v>
      </c>
      <c r="BP151" s="303">
        <v>0</v>
      </c>
      <c r="BQ151" s="303">
        <v>0</v>
      </c>
      <c r="BR151" s="74"/>
      <c r="BS151" s="136">
        <v>3.6066051999999999E-4</v>
      </c>
      <c r="BT151" s="144">
        <v>1.9057903000000001E-5</v>
      </c>
      <c r="BU151" s="136">
        <v>1.8630572E-4</v>
      </c>
      <c r="BV151" s="144">
        <v>3.5450076999999999E-7</v>
      </c>
      <c r="BW151" s="144">
        <v>2.0814430000000001E-5</v>
      </c>
      <c r="BX151" s="144">
        <v>3.6085033E-6</v>
      </c>
      <c r="BY151" s="144">
        <v>3.7876819000000001E-9</v>
      </c>
      <c r="BZ151" s="144">
        <v>5.4781316000000004E-6</v>
      </c>
      <c r="CA151" s="144">
        <v>1.6787940000000001E-7</v>
      </c>
      <c r="CB151" s="144">
        <v>2.3411888E-7</v>
      </c>
      <c r="CC151" s="144">
        <v>3.9670483999999999E-8</v>
      </c>
      <c r="CD151" s="144">
        <v>3.5051366999999999E-9</v>
      </c>
      <c r="CE151" s="144">
        <v>6.4657551999999995E-10</v>
      </c>
      <c r="CF151" s="144">
        <v>8.3845877999999999E-6</v>
      </c>
      <c r="CG151" s="136">
        <v>1.1384242E-4</v>
      </c>
      <c r="CH151" s="144">
        <v>2.3647153E-6</v>
      </c>
      <c r="CI151" s="136">
        <v>0</v>
      </c>
      <c r="CJ151" s="154" t="s">
        <v>1541</v>
      </c>
      <c r="CK151" s="159" t="s">
        <v>1233</v>
      </c>
      <c r="CL151" s="89" t="s">
        <v>1432</v>
      </c>
      <c r="CM151" s="110"/>
      <c r="CN151" s="110"/>
      <c r="CP151" s="74"/>
      <c r="CQ151" s="74"/>
      <c r="CR151" s="74"/>
      <c r="CS151" s="74"/>
      <c r="CT151" s="74"/>
      <c r="CU151" s="74"/>
      <c r="CV151" s="74"/>
      <c r="CW151" s="74"/>
      <c r="CX151" s="74"/>
      <c r="CY151" s="74"/>
      <c r="CZ151" s="74"/>
      <c r="DA151" s="74"/>
      <c r="DB151" s="74"/>
    </row>
    <row r="152" spans="1:106" ht="14.5" customHeight="1" thickBot="1">
      <c r="A152" s="74" t="s">
        <v>1542</v>
      </c>
      <c r="B152" s="129" t="s">
        <v>1133</v>
      </c>
      <c r="C152" s="130" t="str">
        <f t="shared" si="81"/>
        <v>A.030.14.126</v>
      </c>
      <c r="D152" s="131" t="s">
        <v>1409</v>
      </c>
      <c r="E152" s="129" t="s">
        <v>957</v>
      </c>
      <c r="F152" s="132" t="s">
        <v>1544</v>
      </c>
      <c r="G152" s="132">
        <f t="shared" si="82"/>
        <v>0.30776086153499999</v>
      </c>
      <c r="H152" s="348">
        <f t="shared" si="83"/>
        <v>0.30776086153499999</v>
      </c>
      <c r="I152" s="74"/>
      <c r="J152" s="132">
        <f t="shared" si="84"/>
        <v>4.4824324330000002E-3</v>
      </c>
      <c r="K152" s="132">
        <f t="shared" si="85"/>
        <v>2.5308429101999999E-2</v>
      </c>
      <c r="L152" s="300">
        <f t="shared" si="86"/>
        <v>0</v>
      </c>
      <c r="M152" s="132">
        <v>0.27796999999999999</v>
      </c>
      <c r="N152" s="132">
        <v>2.5163985999999999E-2</v>
      </c>
      <c r="O152" s="304">
        <v>4.4449559999999999E-5</v>
      </c>
      <c r="P152" s="132">
        <v>4.4284320000000004E-3</v>
      </c>
      <c r="Q152" s="132">
        <v>0</v>
      </c>
      <c r="R152" s="132">
        <v>0</v>
      </c>
      <c r="S152" s="304">
        <v>5.4000433000000003E-5</v>
      </c>
      <c r="T152" s="304">
        <v>9.9993542000000006E-5</v>
      </c>
      <c r="U152" s="132">
        <v>0</v>
      </c>
      <c r="V152" s="132">
        <v>0</v>
      </c>
      <c r="W152" s="132">
        <v>0</v>
      </c>
      <c r="X152" s="132">
        <v>0</v>
      </c>
      <c r="Y152" s="132">
        <v>0</v>
      </c>
      <c r="Z152" s="132">
        <v>0</v>
      </c>
      <c r="AA152" s="74"/>
      <c r="AB152" s="301">
        <f t="shared" si="87"/>
        <v>2.09</v>
      </c>
      <c r="AC152" s="338">
        <f t="shared" si="76"/>
        <v>2.09</v>
      </c>
      <c r="AD152" s="74"/>
      <c r="AE152" s="136">
        <v>44.731999999999999</v>
      </c>
      <c r="AF152" s="136">
        <v>44.731999999999999</v>
      </c>
      <c r="AG152" s="136">
        <v>0</v>
      </c>
      <c r="AH152" s="136">
        <v>0</v>
      </c>
      <c r="AI152" s="136">
        <v>0</v>
      </c>
      <c r="AJ152" s="136">
        <v>0</v>
      </c>
      <c r="AK152" s="136">
        <v>0</v>
      </c>
      <c r="AL152" s="74"/>
      <c r="AM152" s="133">
        <v>4.4756045000000001E-2</v>
      </c>
      <c r="AN152" s="340">
        <f t="shared" si="88"/>
        <v>4.4756045000000001E-2</v>
      </c>
      <c r="AP152" s="133">
        <v>3.9984984000000001E-2</v>
      </c>
      <c r="AQ152" s="133">
        <v>1.7670207E-3</v>
      </c>
      <c r="AR152" s="133">
        <v>3.0040408000000002E-3</v>
      </c>
      <c r="AS152" s="134">
        <f t="shared" si="89"/>
        <v>2.39718128E-6</v>
      </c>
      <c r="AT152" s="135">
        <f t="shared" si="90"/>
        <v>6.534839885E-9</v>
      </c>
      <c r="AU152" s="135">
        <f t="shared" si="91"/>
        <v>0.420734</v>
      </c>
      <c r="AV152" s="302">
        <v>1.9395199999999999E-6</v>
      </c>
      <c r="AW152" s="302">
        <v>5.8520000000000001E-9</v>
      </c>
      <c r="AX152" s="302">
        <v>1.59885E-13</v>
      </c>
      <c r="AY152" s="303">
        <v>0</v>
      </c>
      <c r="AZ152" s="303">
        <v>0</v>
      </c>
      <c r="BA152" s="302">
        <v>6.5928000000000002E-10</v>
      </c>
      <c r="BB152" s="302">
        <v>4.5700199999999998E-7</v>
      </c>
      <c r="BC152" s="302">
        <v>1.5034800000000001E-10</v>
      </c>
      <c r="BD152" s="302">
        <v>5.3233199999999998E-10</v>
      </c>
      <c r="BE152" s="303">
        <v>0</v>
      </c>
      <c r="BF152" s="303">
        <v>0</v>
      </c>
      <c r="BG152" s="303">
        <v>0</v>
      </c>
      <c r="BH152" s="303">
        <v>0</v>
      </c>
      <c r="BI152" s="303">
        <v>0</v>
      </c>
      <c r="BJ152" s="303">
        <v>0</v>
      </c>
      <c r="BK152" s="303">
        <v>0</v>
      </c>
      <c r="BL152" s="303">
        <v>0</v>
      </c>
      <c r="BM152" s="303">
        <v>0</v>
      </c>
      <c r="BN152" s="303">
        <v>0.420734</v>
      </c>
      <c r="BO152" s="303">
        <v>0</v>
      </c>
      <c r="BP152" s="303">
        <v>0</v>
      </c>
      <c r="BQ152" s="303">
        <v>0</v>
      </c>
      <c r="BR152" s="74"/>
      <c r="BS152" s="136">
        <v>1.2396898E-4</v>
      </c>
      <c r="BT152" s="144">
        <v>3.6700577000000001E-6</v>
      </c>
      <c r="BU152" s="144">
        <v>5.8274745999999999E-5</v>
      </c>
      <c r="BV152" s="144">
        <v>1.1712922E-8</v>
      </c>
      <c r="BW152" s="144">
        <v>3.0231527000000001E-6</v>
      </c>
      <c r="BX152" s="136">
        <v>0</v>
      </c>
      <c r="BY152" s="136">
        <v>0</v>
      </c>
      <c r="BZ152" s="136">
        <v>0</v>
      </c>
      <c r="CA152" s="136">
        <v>0</v>
      </c>
      <c r="CB152" s="144">
        <v>3.5732400999999997E-8</v>
      </c>
      <c r="CC152" s="136">
        <v>0</v>
      </c>
      <c r="CD152" s="136">
        <v>0</v>
      </c>
      <c r="CE152" s="136">
        <v>0</v>
      </c>
      <c r="CF152" s="144">
        <v>4.9411173999999996E-6</v>
      </c>
      <c r="CG152" s="144">
        <v>5.4012460000000002E-5</v>
      </c>
      <c r="CH152" s="136">
        <v>0</v>
      </c>
      <c r="CI152" s="136">
        <v>0</v>
      </c>
      <c r="CJ152" s="153" t="s">
        <v>1545</v>
      </c>
      <c r="CK152" s="155" t="s">
        <v>1546</v>
      </c>
      <c r="CL152" s="110" t="s">
        <v>1547</v>
      </c>
      <c r="CM152" s="110"/>
      <c r="CN152" s="110"/>
      <c r="CP152" s="74"/>
      <c r="CQ152" s="74"/>
      <c r="CR152" s="74"/>
      <c r="CS152" s="74"/>
      <c r="CT152" s="74"/>
      <c r="CU152" s="74"/>
      <c r="CV152" s="74"/>
      <c r="CW152" s="74"/>
      <c r="CX152" s="74"/>
      <c r="CY152" s="74"/>
      <c r="CZ152" s="74"/>
      <c r="DA152" s="74"/>
      <c r="DB152" s="74"/>
    </row>
    <row r="153" spans="1:106" ht="14.5" customHeight="1" thickBot="1">
      <c r="A153" s="74" t="s">
        <v>1548</v>
      </c>
      <c r="B153" s="129" t="s">
        <v>1133</v>
      </c>
      <c r="C153" s="130" t="str">
        <f t="shared" si="81"/>
        <v>A.030.14.127</v>
      </c>
      <c r="D153" s="131" t="s">
        <v>1409</v>
      </c>
      <c r="E153" s="129" t="s">
        <v>957</v>
      </c>
      <c r="F153" s="132" t="s">
        <v>1550</v>
      </c>
      <c r="G153" s="132">
        <f t="shared" si="82"/>
        <v>0.21445387427262622</v>
      </c>
      <c r="H153" s="348">
        <f t="shared" si="83"/>
        <v>0.21445387427262622</v>
      </c>
      <c r="I153" s="74"/>
      <c r="J153" s="132">
        <f t="shared" si="84"/>
        <v>2.8163485063300003E-3</v>
      </c>
      <c r="K153" s="132">
        <f t="shared" si="85"/>
        <v>4.9377525766296226E-2</v>
      </c>
      <c r="L153" s="300">
        <f t="shared" si="86"/>
        <v>0</v>
      </c>
      <c r="M153" s="132">
        <v>0.16225999999999999</v>
      </c>
      <c r="N153" s="132">
        <v>4.7602125000000002E-2</v>
      </c>
      <c r="O153" s="132">
        <v>1.7753999999999999E-3</v>
      </c>
      <c r="P153" s="132">
        <v>6.2203680000000002E-4</v>
      </c>
      <c r="Q153" s="132">
        <v>2.1942720000000001E-3</v>
      </c>
      <c r="R153" s="132">
        <v>0</v>
      </c>
      <c r="S153" s="304">
        <v>3.9706329999999998E-8</v>
      </c>
      <c r="T153" s="304">
        <v>7.6629622000000005E-10</v>
      </c>
      <c r="U153" s="132">
        <v>0</v>
      </c>
      <c r="V153" s="132">
        <v>0</v>
      </c>
      <c r="W153" s="132">
        <v>0</v>
      </c>
      <c r="X153" s="132">
        <v>0</v>
      </c>
      <c r="Y153" s="132">
        <v>0</v>
      </c>
      <c r="Z153" s="132">
        <v>0</v>
      </c>
      <c r="AA153" s="74"/>
      <c r="AB153" s="301">
        <f t="shared" si="87"/>
        <v>1.2199999999999998</v>
      </c>
      <c r="AC153" s="338">
        <f t="shared" si="76"/>
        <v>1.2199999999999998</v>
      </c>
      <c r="AD153" s="74"/>
      <c r="AE153" s="136">
        <v>52.67</v>
      </c>
      <c r="AF153" s="136">
        <v>52.47</v>
      </c>
      <c r="AG153" s="136">
        <v>0</v>
      </c>
      <c r="AH153" s="136">
        <v>0</v>
      </c>
      <c r="AI153" s="136">
        <v>0.2</v>
      </c>
      <c r="AJ153" s="136">
        <v>0</v>
      </c>
      <c r="AK153" s="136">
        <v>0</v>
      </c>
      <c r="AL153" s="74"/>
      <c r="AM153" s="133">
        <v>3.8031240000000001E-2</v>
      </c>
      <c r="AN153" s="340">
        <f t="shared" si="88"/>
        <v>3.8031240000000001E-2</v>
      </c>
      <c r="AP153" s="133">
        <v>3.3305830000000002E-2</v>
      </c>
      <c r="AQ153" s="133">
        <v>1.2017130999999999E-3</v>
      </c>
      <c r="AR153" s="133">
        <v>3.5236971000000001E-3</v>
      </c>
      <c r="AS153" s="134">
        <f t="shared" si="89"/>
        <v>1.9967524000000002E-6</v>
      </c>
      <c r="AT153" s="135">
        <f t="shared" si="90"/>
        <v>4.4442053300000004E-9</v>
      </c>
      <c r="AU153" s="135">
        <f t="shared" si="91"/>
        <v>0.49351499999999998</v>
      </c>
      <c r="AV153" s="302">
        <v>1.1321600000000001E-6</v>
      </c>
      <c r="AW153" s="302">
        <v>3.4160000000000002E-9</v>
      </c>
      <c r="AX153" s="302">
        <v>9.3330000000000005E-14</v>
      </c>
      <c r="AY153" s="303">
        <v>0</v>
      </c>
      <c r="AZ153" s="303">
        <v>0</v>
      </c>
      <c r="BA153" s="302">
        <v>9.2399999999999999E-11</v>
      </c>
      <c r="BB153" s="302">
        <v>8.6450000000000005E-7</v>
      </c>
      <c r="BC153" s="302">
        <v>2.1112E-11</v>
      </c>
      <c r="BD153" s="302">
        <v>1.0069999999999999E-9</v>
      </c>
      <c r="BE153" s="303">
        <v>0</v>
      </c>
      <c r="BF153" s="303">
        <v>0</v>
      </c>
      <c r="BG153" s="303">
        <v>0</v>
      </c>
      <c r="BH153" s="303">
        <v>0</v>
      </c>
      <c r="BI153" s="303">
        <v>0</v>
      </c>
      <c r="BJ153" s="303">
        <v>0</v>
      </c>
      <c r="BK153" s="303">
        <v>0</v>
      </c>
      <c r="BL153" s="303">
        <v>0</v>
      </c>
      <c r="BM153" s="303">
        <v>0</v>
      </c>
      <c r="BN153" s="303">
        <v>0.49351499999999998</v>
      </c>
      <c r="BO153" s="303">
        <v>0</v>
      </c>
      <c r="BP153" s="303">
        <v>0</v>
      </c>
      <c r="BQ153" s="303">
        <v>0</v>
      </c>
      <c r="BR153" s="74"/>
      <c r="BS153" s="136">
        <v>1.1301963E-4</v>
      </c>
      <c r="BT153" s="144">
        <v>6.9425623000000003E-6</v>
      </c>
      <c r="BU153" s="144">
        <v>3.4016836999999997E-5</v>
      </c>
      <c r="BV153" s="144">
        <v>8.9761476E-14</v>
      </c>
      <c r="BW153" s="144">
        <v>7.7001082999999994E-6</v>
      </c>
      <c r="BX153" s="136">
        <v>0</v>
      </c>
      <c r="BY153" s="136">
        <v>0</v>
      </c>
      <c r="BZ153" s="136">
        <v>0</v>
      </c>
      <c r="CA153" s="136">
        <v>0</v>
      </c>
      <c r="CB153" s="144">
        <v>2.6273909000000001E-11</v>
      </c>
      <c r="CC153" s="136">
        <v>0</v>
      </c>
      <c r="CD153" s="136">
        <v>0</v>
      </c>
      <c r="CE153" s="136">
        <v>0</v>
      </c>
      <c r="CF153" s="144">
        <v>1.0042467000000001E-6</v>
      </c>
      <c r="CG153" s="144">
        <v>6.3355848000000006E-5</v>
      </c>
      <c r="CH153" s="136">
        <v>0</v>
      </c>
      <c r="CI153" s="136">
        <v>0</v>
      </c>
      <c r="CJ153" s="154" t="s">
        <v>1551</v>
      </c>
      <c r="CK153" s="155" t="s">
        <v>1552</v>
      </c>
      <c r="CL153" s="110" t="s">
        <v>1453</v>
      </c>
      <c r="CM153" s="110"/>
      <c r="CN153" s="110"/>
      <c r="CP153" s="74"/>
      <c r="CQ153" s="74"/>
      <c r="CR153" s="74"/>
      <c r="CS153" s="74"/>
      <c r="CT153" s="74"/>
      <c r="CU153" s="74"/>
      <c r="CV153" s="74"/>
      <c r="CW153" s="74"/>
      <c r="CX153" s="74"/>
      <c r="CY153" s="74"/>
      <c r="CZ153" s="74"/>
      <c r="DA153" s="74"/>
      <c r="DB153" s="74"/>
    </row>
    <row r="154" spans="1:106" ht="14.5" customHeight="1">
      <c r="A154" s="74" t="s">
        <v>1553</v>
      </c>
      <c r="B154" s="129" t="s">
        <v>1133</v>
      </c>
      <c r="C154" s="130" t="str">
        <f t="shared" si="81"/>
        <v>A.030.14.128</v>
      </c>
      <c r="D154" s="131" t="s">
        <v>1409</v>
      </c>
      <c r="E154" s="129" t="s">
        <v>957</v>
      </c>
      <c r="F154" s="132" t="s">
        <v>1555</v>
      </c>
      <c r="G154" s="132">
        <f t="shared" si="82"/>
        <v>0.30914075927254614</v>
      </c>
      <c r="H154" s="348">
        <f t="shared" si="83"/>
        <v>0.30914075927254614</v>
      </c>
      <c r="I154" s="74"/>
      <c r="J154" s="132">
        <f t="shared" si="84"/>
        <v>3.3051229041600001E-3</v>
      </c>
      <c r="K154" s="132">
        <f t="shared" si="85"/>
        <v>4.3825636368386101E-2</v>
      </c>
      <c r="L154" s="300">
        <f t="shared" si="86"/>
        <v>0</v>
      </c>
      <c r="M154" s="132">
        <v>0.26201000000000002</v>
      </c>
      <c r="N154" s="132">
        <v>3.8983635000000003E-2</v>
      </c>
      <c r="O154" s="132">
        <v>4.8419999999999999E-3</v>
      </c>
      <c r="P154" s="132">
        <v>1.11078E-3</v>
      </c>
      <c r="Q154" s="132">
        <v>2.1942720000000001E-3</v>
      </c>
      <c r="R154" s="132">
        <v>0</v>
      </c>
      <c r="S154" s="304">
        <v>7.0904159999999996E-8</v>
      </c>
      <c r="T154" s="304">
        <v>1.3683861000000001E-9</v>
      </c>
      <c r="U154" s="132">
        <v>0</v>
      </c>
      <c r="V154" s="132">
        <v>0</v>
      </c>
      <c r="W154" s="132">
        <v>0</v>
      </c>
      <c r="X154" s="132">
        <v>0</v>
      </c>
      <c r="Y154" s="132">
        <v>0</v>
      </c>
      <c r="Z154" s="132">
        <v>0</v>
      </c>
      <c r="AA154" s="74"/>
      <c r="AB154" s="301">
        <f t="shared" si="87"/>
        <v>1.97</v>
      </c>
      <c r="AC154" s="338">
        <f t="shared" si="76"/>
        <v>1.97</v>
      </c>
      <c r="AD154" s="74"/>
      <c r="AE154" s="136">
        <v>30.007999999999999</v>
      </c>
      <c r="AF154" s="136">
        <v>28.408000000000001</v>
      </c>
      <c r="AG154" s="136">
        <v>0</v>
      </c>
      <c r="AH154" s="136">
        <v>0</v>
      </c>
      <c r="AI154" s="136">
        <v>1.6</v>
      </c>
      <c r="AJ154" s="136">
        <v>0</v>
      </c>
      <c r="AK154" s="136">
        <v>0</v>
      </c>
      <c r="AL154" s="74"/>
      <c r="AM154" s="133">
        <v>4.5938102000000001E-2</v>
      </c>
      <c r="AN154" s="340">
        <f t="shared" si="88"/>
        <v>4.5938102000000001E-2</v>
      </c>
      <c r="AP154" s="133">
        <v>4.2305567000000002E-2</v>
      </c>
      <c r="AQ154" s="133">
        <v>1.7247547E-3</v>
      </c>
      <c r="AR154" s="133">
        <v>1.9077794E-3</v>
      </c>
      <c r="AS154" s="134">
        <f t="shared" si="89"/>
        <v>2.5363050000000001E-6</v>
      </c>
      <c r="AT154" s="135">
        <f t="shared" si="90"/>
        <v>6.3785307050000004E-9</v>
      </c>
      <c r="AU154" s="135">
        <f t="shared" si="91"/>
        <v>0.26719599999999999</v>
      </c>
      <c r="AV154" s="302">
        <v>1.8281600000000001E-6</v>
      </c>
      <c r="AW154" s="302">
        <v>5.5160000000000004E-9</v>
      </c>
      <c r="AX154" s="302">
        <v>1.5070499999999999E-13</v>
      </c>
      <c r="AY154" s="303">
        <v>0</v>
      </c>
      <c r="AZ154" s="303">
        <v>0</v>
      </c>
      <c r="BA154" s="302">
        <v>1.65E-10</v>
      </c>
      <c r="BB154" s="302">
        <v>7.0798000000000002E-7</v>
      </c>
      <c r="BC154" s="302">
        <v>3.7700000000000003E-11</v>
      </c>
      <c r="BD154" s="302">
        <v>8.2467999999999999E-10</v>
      </c>
      <c r="BE154" s="303">
        <v>0</v>
      </c>
      <c r="BF154" s="303">
        <v>0</v>
      </c>
      <c r="BG154" s="303">
        <v>0</v>
      </c>
      <c r="BH154" s="303">
        <v>0</v>
      </c>
      <c r="BI154" s="303">
        <v>0</v>
      </c>
      <c r="BJ154" s="303">
        <v>0</v>
      </c>
      <c r="BK154" s="303">
        <v>0</v>
      </c>
      <c r="BL154" s="303">
        <v>0</v>
      </c>
      <c r="BM154" s="303">
        <v>0</v>
      </c>
      <c r="BN154" s="303">
        <v>0.26719599999999999</v>
      </c>
      <c r="BO154" s="303">
        <v>0</v>
      </c>
      <c r="BP154" s="303">
        <v>0</v>
      </c>
      <c r="BQ154" s="303">
        <v>0</v>
      </c>
      <c r="BR154" s="74"/>
      <c r="BS154" s="136">
        <v>1.0293853000000001E-4</v>
      </c>
      <c r="BT154" s="144">
        <v>5.6855931000000002E-6</v>
      </c>
      <c r="BU154" s="144">
        <v>5.4928827000000002E-5</v>
      </c>
      <c r="BV154" s="144">
        <v>1.6028835E-13</v>
      </c>
      <c r="BW154" s="144">
        <v>6.6646996000000001E-6</v>
      </c>
      <c r="BX154" s="136">
        <v>0</v>
      </c>
      <c r="BY154" s="136">
        <v>0</v>
      </c>
      <c r="BZ154" s="136">
        <v>0</v>
      </c>
      <c r="CA154" s="136">
        <v>0</v>
      </c>
      <c r="CB154" s="144">
        <v>4.6917694999999999E-11</v>
      </c>
      <c r="CC154" s="136">
        <v>0</v>
      </c>
      <c r="CD154" s="136">
        <v>0</v>
      </c>
      <c r="CE154" s="136">
        <v>0</v>
      </c>
      <c r="CF154" s="144">
        <v>1.357611E-6</v>
      </c>
      <c r="CG154" s="144">
        <v>3.4301751999999999E-5</v>
      </c>
      <c r="CH154" s="136">
        <v>0</v>
      </c>
      <c r="CI154" s="136">
        <v>0</v>
      </c>
      <c r="CJ154" s="153" t="s">
        <v>1556</v>
      </c>
      <c r="CK154" s="155" t="s">
        <v>1464</v>
      </c>
      <c r="CL154" s="89" t="s">
        <v>1557</v>
      </c>
      <c r="CM154" s="110"/>
      <c r="CN154" s="110"/>
      <c r="CP154" s="74"/>
      <c r="CQ154" s="74"/>
      <c r="CR154" s="74"/>
      <c r="CS154" s="74"/>
      <c r="CT154" s="74"/>
      <c r="CU154" s="74"/>
      <c r="CV154" s="74"/>
      <c r="CW154" s="74"/>
      <c r="CX154" s="74"/>
      <c r="CY154" s="74"/>
      <c r="CZ154" s="74"/>
      <c r="DA154" s="74"/>
      <c r="DB154" s="74"/>
    </row>
    <row r="155" spans="1:106" ht="14.5" customHeight="1">
      <c r="A155" s="74" t="s">
        <v>1558</v>
      </c>
      <c r="B155" s="129" t="s">
        <v>1133</v>
      </c>
      <c r="C155" s="130" t="str">
        <f t="shared" si="81"/>
        <v>A.030.14.129</v>
      </c>
      <c r="D155" s="131" t="s">
        <v>1409</v>
      </c>
      <c r="E155" s="129" t="s">
        <v>957</v>
      </c>
      <c r="F155" s="132" t="s">
        <v>1560</v>
      </c>
      <c r="G155" s="132">
        <f t="shared" si="82"/>
        <v>0.25214171631807691</v>
      </c>
      <c r="H155" s="348">
        <f t="shared" si="83"/>
        <v>0.25214171631807691</v>
      </c>
      <c r="I155" s="74"/>
      <c r="J155" s="132">
        <f t="shared" si="84"/>
        <v>2.8385655244130004E-3</v>
      </c>
      <c r="K155" s="132">
        <f t="shared" si="85"/>
        <v>5.9113150793663943E-2</v>
      </c>
      <c r="L155" s="300">
        <f t="shared" si="86"/>
        <v>0</v>
      </c>
      <c r="M155" s="132">
        <v>0.19019</v>
      </c>
      <c r="N155" s="132">
        <v>5.7122550000000001E-2</v>
      </c>
      <c r="O155" s="132">
        <v>1.9905999999999999E-3</v>
      </c>
      <c r="P155" s="132">
        <v>6.4425240000000003E-4</v>
      </c>
      <c r="Q155" s="132">
        <v>2.1942720000000001E-3</v>
      </c>
      <c r="R155" s="132">
        <v>0</v>
      </c>
      <c r="S155" s="304">
        <v>4.1124413000000001E-8</v>
      </c>
      <c r="T155" s="304">
        <v>7.9366394E-10</v>
      </c>
      <c r="U155" s="132">
        <v>0</v>
      </c>
      <c r="V155" s="132">
        <v>0</v>
      </c>
      <c r="W155" s="132">
        <v>0</v>
      </c>
      <c r="X155" s="132">
        <v>0</v>
      </c>
      <c r="Y155" s="132">
        <v>0</v>
      </c>
      <c r="Z155" s="132">
        <v>0</v>
      </c>
      <c r="AA155" s="74"/>
      <c r="AB155" s="301">
        <f t="shared" si="87"/>
        <v>1.43</v>
      </c>
      <c r="AC155" s="338">
        <f t="shared" si="76"/>
        <v>1.43</v>
      </c>
      <c r="AD155" s="74"/>
      <c r="AE155" s="136">
        <v>52.351999999999997</v>
      </c>
      <c r="AF155" s="136">
        <v>52.152000000000001</v>
      </c>
      <c r="AG155" s="136">
        <v>0</v>
      </c>
      <c r="AH155" s="136">
        <v>0</v>
      </c>
      <c r="AI155" s="136">
        <v>0.2</v>
      </c>
      <c r="AJ155" s="136">
        <v>0</v>
      </c>
      <c r="AK155" s="136">
        <v>0</v>
      </c>
      <c r="AL155" s="74"/>
      <c r="AM155" s="133">
        <v>4.4358172000000001E-2</v>
      </c>
      <c r="AN155" s="340">
        <f t="shared" si="88"/>
        <v>4.4358172000000001E-2</v>
      </c>
      <c r="AP155" s="133">
        <v>3.9440454999999999E-2</v>
      </c>
      <c r="AQ155" s="133">
        <v>1.4153751E-3</v>
      </c>
      <c r="AR155" s="133">
        <v>3.5023414000000001E-3</v>
      </c>
      <c r="AS155" s="134">
        <f t="shared" si="89"/>
        <v>2.3645357000000003E-6</v>
      </c>
      <c r="AT155" s="135">
        <f t="shared" si="90"/>
        <v>5.2343753949999997E-9</v>
      </c>
      <c r="AU155" s="135">
        <f t="shared" si="91"/>
        <v>0.49052400000000002</v>
      </c>
      <c r="AV155" s="302">
        <v>1.32704E-6</v>
      </c>
      <c r="AW155" s="302">
        <v>4.0039999999999998E-9</v>
      </c>
      <c r="AX155" s="302">
        <v>1.09395E-13</v>
      </c>
      <c r="AY155" s="303">
        <v>0</v>
      </c>
      <c r="AZ155" s="303">
        <v>0</v>
      </c>
      <c r="BA155" s="302">
        <v>9.5700000000000003E-11</v>
      </c>
      <c r="BB155" s="302">
        <v>1.0374E-6</v>
      </c>
      <c r="BC155" s="302">
        <v>2.1865999999999999E-11</v>
      </c>
      <c r="BD155" s="302">
        <v>1.2084000000000001E-9</v>
      </c>
      <c r="BE155" s="303">
        <v>0</v>
      </c>
      <c r="BF155" s="303">
        <v>0</v>
      </c>
      <c r="BG155" s="303">
        <v>0</v>
      </c>
      <c r="BH155" s="303">
        <v>0</v>
      </c>
      <c r="BI155" s="303">
        <v>0</v>
      </c>
      <c r="BJ155" s="303">
        <v>0</v>
      </c>
      <c r="BK155" s="303">
        <v>0</v>
      </c>
      <c r="BL155" s="303">
        <v>0</v>
      </c>
      <c r="BM155" s="303">
        <v>0</v>
      </c>
      <c r="BN155" s="303">
        <v>0.49052400000000002</v>
      </c>
      <c r="BO155" s="303">
        <v>0</v>
      </c>
      <c r="BP155" s="303">
        <v>0</v>
      </c>
      <c r="BQ155" s="303">
        <v>0</v>
      </c>
      <c r="BR155" s="74"/>
      <c r="BS155" s="136">
        <v>1.2113318999999999E-4</v>
      </c>
      <c r="BT155" s="144">
        <v>8.3310747000000007E-6</v>
      </c>
      <c r="BU155" s="144">
        <v>3.9872193999999998E-5</v>
      </c>
      <c r="BV155" s="144">
        <v>9.2967243000000005E-14</v>
      </c>
      <c r="BW155" s="144">
        <v>8.8438738000000008E-6</v>
      </c>
      <c r="BX155" s="136">
        <v>0</v>
      </c>
      <c r="BY155" s="136">
        <v>0</v>
      </c>
      <c r="BZ155" s="136">
        <v>0</v>
      </c>
      <c r="CA155" s="136">
        <v>0</v>
      </c>
      <c r="CB155" s="144">
        <v>2.7212263E-11</v>
      </c>
      <c r="CC155" s="136">
        <v>0</v>
      </c>
      <c r="CD155" s="136">
        <v>0</v>
      </c>
      <c r="CE155" s="136">
        <v>0</v>
      </c>
      <c r="CF155" s="144">
        <v>1.1141503E-6</v>
      </c>
      <c r="CG155" s="144">
        <v>6.2971872999999999E-5</v>
      </c>
      <c r="CH155" s="136">
        <v>0</v>
      </c>
      <c r="CI155" s="136">
        <v>0</v>
      </c>
      <c r="CJ155" s="153" t="s">
        <v>1561</v>
      </c>
      <c r="CK155" s="155" t="s">
        <v>1562</v>
      </c>
      <c r="CL155" s="110" t="s">
        <v>1453</v>
      </c>
      <c r="CM155" s="110"/>
      <c r="CN155" s="110"/>
      <c r="CP155" s="74"/>
      <c r="CQ155" s="74"/>
      <c r="CR155" s="74"/>
      <c r="CS155" s="74"/>
      <c r="CT155" s="74"/>
      <c r="CU155" s="74"/>
      <c r="CV155" s="74"/>
      <c r="CW155" s="74"/>
      <c r="CX155" s="74"/>
      <c r="CY155" s="74"/>
      <c r="CZ155" s="74"/>
      <c r="DA155" s="74"/>
      <c r="DB155" s="74"/>
    </row>
    <row r="156" spans="1:106" ht="14.5" customHeight="1">
      <c r="A156" s="74" t="s">
        <v>1563</v>
      </c>
      <c r="B156" s="129" t="s">
        <v>1133</v>
      </c>
      <c r="C156" s="130" t="str">
        <f t="shared" si="81"/>
        <v>A.030.14.130</v>
      </c>
      <c r="D156" s="131" t="s">
        <v>1409</v>
      </c>
      <c r="E156" s="129" t="s">
        <v>957</v>
      </c>
      <c r="F156" s="132" t="s">
        <v>1565</v>
      </c>
      <c r="G156" s="132">
        <f t="shared" si="82"/>
        <v>0.78993877518339994</v>
      </c>
      <c r="H156" s="348">
        <f t="shared" si="83"/>
        <v>0.78993877518339994</v>
      </c>
      <c r="I156" s="74"/>
      <c r="J156" s="132">
        <f t="shared" si="84"/>
        <v>1.9146357460000003E-2</v>
      </c>
      <c r="K156" s="132">
        <f t="shared" si="85"/>
        <v>0.25450631499999998</v>
      </c>
      <c r="L156" s="300">
        <f t="shared" si="86"/>
        <v>1.68468427234E-2</v>
      </c>
      <c r="M156" s="132">
        <v>0.49943926</v>
      </c>
      <c r="N156" s="132">
        <v>6.1110131999999998E-2</v>
      </c>
      <c r="O156" s="132">
        <v>8.9456202999999998E-2</v>
      </c>
      <c r="P156" s="132">
        <v>1.3014894000000001E-2</v>
      </c>
      <c r="Q156" s="132">
        <v>4.9328052999999998E-3</v>
      </c>
      <c r="R156" s="132">
        <v>1.6815845999999999E-4</v>
      </c>
      <c r="S156" s="132">
        <v>1.0304997000000001E-3</v>
      </c>
      <c r="T156" s="132">
        <v>0.10393998</v>
      </c>
      <c r="U156" s="132">
        <v>5.7046113999999995E-4</v>
      </c>
      <c r="V156" s="132">
        <v>9.8437518999999994E-3</v>
      </c>
      <c r="W156" s="132">
        <v>6.3863588000000002E-3</v>
      </c>
      <c r="X156" s="304">
        <v>4.5894445000000002E-5</v>
      </c>
      <c r="Y156" s="304">
        <v>3.7643840000000002E-7</v>
      </c>
      <c r="Z156" s="132">
        <v>0</v>
      </c>
      <c r="AA156" s="74"/>
      <c r="AB156" s="301">
        <f t="shared" si="87"/>
        <v>3.7551824060150372</v>
      </c>
      <c r="AC156" s="338">
        <f t="shared" ref="AC156:AC160" si="92">AB156</f>
        <v>3.7551824060150372</v>
      </c>
      <c r="AD156" s="74"/>
      <c r="AE156" s="136">
        <v>74.313038000000006</v>
      </c>
      <c r="AF156" s="136">
        <v>72.679165999999995</v>
      </c>
      <c r="AG156" s="136">
        <v>0.86574653999999995</v>
      </c>
      <c r="AH156" s="136">
        <v>0</v>
      </c>
      <c r="AI156" s="136">
        <v>0.33051057</v>
      </c>
      <c r="AJ156" s="136">
        <v>0.247195</v>
      </c>
      <c r="AK156" s="136">
        <v>0.19041991999999999</v>
      </c>
      <c r="AL156" s="74"/>
      <c r="AM156" s="133">
        <v>9.7104441E-2</v>
      </c>
      <c r="AN156" s="340">
        <f t="shared" si="88"/>
        <v>9.7104441E-2</v>
      </c>
      <c r="AP156" s="133">
        <v>8.8899443999999994E-2</v>
      </c>
      <c r="AQ156" s="133">
        <v>3.7991638000000002E-3</v>
      </c>
      <c r="AR156" s="133">
        <v>4.4058324000000003E-3</v>
      </c>
      <c r="AS156" s="134">
        <f t="shared" si="89"/>
        <v>5.3297028752137991E-6</v>
      </c>
      <c r="AT156" s="135">
        <f t="shared" si="90"/>
        <v>1.4050161868149709E-8</v>
      </c>
      <c r="AU156" s="135">
        <f t="shared" si="91"/>
        <v>0.61706335940000001</v>
      </c>
      <c r="AV156" s="302">
        <v>3.505869E-6</v>
      </c>
      <c r="AW156" s="302">
        <v>1.0578792E-8</v>
      </c>
      <c r="AX156" s="302">
        <v>2.8899458000000002E-13</v>
      </c>
      <c r="AY156" s="302">
        <v>1.8612104000000001E-10</v>
      </c>
      <c r="AZ156" s="302">
        <v>1.0933806E-11</v>
      </c>
      <c r="BA156" s="302">
        <v>1.9351577999999999E-9</v>
      </c>
      <c r="BB156" s="302">
        <v>1.8140187E-6</v>
      </c>
      <c r="BC156" s="302">
        <v>2.8724285000000001E-10</v>
      </c>
      <c r="BD156" s="302">
        <v>2.9058641999999998E-9</v>
      </c>
      <c r="BE156" s="302">
        <v>1.9497275E-10</v>
      </c>
      <c r="BF156" s="302">
        <v>5.4915610999999999E-12</v>
      </c>
      <c r="BG156" s="302">
        <v>3.4729585000000001E-12</v>
      </c>
      <c r="BH156" s="302">
        <v>3.4338307999999997E-14</v>
      </c>
      <c r="BI156" s="302">
        <v>6.3317102000000006E-14</v>
      </c>
      <c r="BJ156" s="302">
        <v>2.0058187E-9</v>
      </c>
      <c r="BK156" s="302">
        <v>5.6698454E-9</v>
      </c>
      <c r="BL156" s="302">
        <v>7.3894513999999998E-11</v>
      </c>
      <c r="BM156" s="303">
        <v>1.7137293999999999E-3</v>
      </c>
      <c r="BN156" s="303">
        <v>0.61534962999999998</v>
      </c>
      <c r="BO156" s="302">
        <v>7.2984677999999992E-12</v>
      </c>
      <c r="BP156" s="302">
        <v>4.4382574E-14</v>
      </c>
      <c r="BQ156" s="302">
        <v>1.9857093000000001E-18</v>
      </c>
      <c r="BR156" s="74"/>
      <c r="BS156" s="136">
        <v>2.8845854000000002E-4</v>
      </c>
      <c r="BT156" s="144">
        <v>2.2385868000000001E-5</v>
      </c>
      <c r="BU156" s="136">
        <v>1.0470445E-4</v>
      </c>
      <c r="BV156" s="144">
        <v>1.2175616E-5</v>
      </c>
      <c r="BW156" s="144">
        <v>2.3352097000000001E-5</v>
      </c>
      <c r="BX156" s="144">
        <v>1.8152265999999999E-5</v>
      </c>
      <c r="BY156" s="144">
        <v>2.5377261000000001E-9</v>
      </c>
      <c r="BZ156" s="144">
        <v>1.1700499999999999E-5</v>
      </c>
      <c r="CA156" s="144">
        <v>2.2565680999999999E-7</v>
      </c>
      <c r="CB156" s="144">
        <v>6.8188767000000004E-7</v>
      </c>
      <c r="CC156" s="144">
        <v>8.1956844000000001E-8</v>
      </c>
      <c r="CD156" s="144">
        <v>4.8688141000000001E-8</v>
      </c>
      <c r="CE156" s="144">
        <v>3.3304438999999999E-9</v>
      </c>
      <c r="CF156" s="144">
        <v>3.8783999000000001E-6</v>
      </c>
      <c r="CG156" s="144">
        <v>8.7919345E-5</v>
      </c>
      <c r="CH156" s="144">
        <v>3.1448918000000001E-6</v>
      </c>
      <c r="CI156" s="144">
        <v>1.0477482000000001E-9</v>
      </c>
      <c r="CJ156" s="165" t="s">
        <v>1425</v>
      </c>
      <c r="CK156" s="155" t="s">
        <v>1426</v>
      </c>
      <c r="CL156" s="166" t="s">
        <v>1566</v>
      </c>
      <c r="CM156" s="110"/>
      <c r="CN156" s="110"/>
      <c r="CP156" s="74"/>
      <c r="CQ156" s="74"/>
      <c r="CR156" s="74"/>
      <c r="CS156" s="74"/>
      <c r="CT156" s="74"/>
      <c r="CU156" s="74"/>
      <c r="CV156" s="74"/>
      <c r="CW156" s="74"/>
      <c r="CX156" s="74"/>
      <c r="CY156" s="74"/>
      <c r="CZ156" s="74"/>
      <c r="DA156" s="74"/>
      <c r="DB156" s="74"/>
    </row>
    <row r="157" spans="1:106" ht="14.5" customHeight="1">
      <c r="A157" s="74" t="s">
        <v>1567</v>
      </c>
      <c r="B157" s="129" t="s">
        <v>1133</v>
      </c>
      <c r="C157" s="130" t="str">
        <f t="shared" si="81"/>
        <v>A.030.14.131</v>
      </c>
      <c r="D157" s="131" t="s">
        <v>1409</v>
      </c>
      <c r="E157" s="129" t="s">
        <v>957</v>
      </c>
      <c r="F157" s="132" t="s">
        <v>1569</v>
      </c>
      <c r="G157" s="132">
        <f t="shared" si="82"/>
        <v>0.78715076047480004</v>
      </c>
      <c r="H157" s="348">
        <f t="shared" si="83"/>
        <v>0.78715076047480004</v>
      </c>
      <c r="I157" s="74"/>
      <c r="J157" s="132">
        <f t="shared" si="84"/>
        <v>1.907878205E-2</v>
      </c>
      <c r="K157" s="132">
        <f t="shared" si="85"/>
        <v>0.253608055</v>
      </c>
      <c r="L157" s="300">
        <f t="shared" si="86"/>
        <v>1.6787383424799997E-2</v>
      </c>
      <c r="M157" s="132">
        <v>0.49767654</v>
      </c>
      <c r="N157" s="132">
        <v>6.0894450000000003E-2</v>
      </c>
      <c r="O157" s="132">
        <v>8.9140474999999997E-2</v>
      </c>
      <c r="P157" s="132">
        <v>1.2968959E-2</v>
      </c>
      <c r="Q157" s="132">
        <v>4.9153953999999996E-3</v>
      </c>
      <c r="R157" s="132">
        <v>1.6756495000000001E-4</v>
      </c>
      <c r="S157" s="132">
        <v>1.0268626999999999E-3</v>
      </c>
      <c r="T157" s="132">
        <v>0.10357313</v>
      </c>
      <c r="U157" s="132">
        <v>5.6844774999999996E-4</v>
      </c>
      <c r="V157" s="132">
        <v>9.8090092999999993E-3</v>
      </c>
      <c r="W157" s="132">
        <v>6.3638187999999997E-3</v>
      </c>
      <c r="X157" s="304">
        <v>4.5732465000000001E-5</v>
      </c>
      <c r="Y157" s="304">
        <v>3.7510979999999999E-7</v>
      </c>
      <c r="Z157" s="132">
        <v>0</v>
      </c>
      <c r="AA157" s="74"/>
      <c r="AB157" s="301">
        <f t="shared" si="87"/>
        <v>3.7419288721804511</v>
      </c>
      <c r="AC157" s="338">
        <f t="shared" si="92"/>
        <v>3.7419288721804511</v>
      </c>
      <c r="AD157" s="74"/>
      <c r="AE157" s="136">
        <v>74.050757000000004</v>
      </c>
      <c r="AF157" s="136">
        <v>72.422651000000002</v>
      </c>
      <c r="AG157" s="136">
        <v>0.86269096999999995</v>
      </c>
      <c r="AH157" s="136">
        <v>0</v>
      </c>
      <c r="AI157" s="136">
        <v>0.32934405999999999</v>
      </c>
      <c r="AJ157" s="136">
        <v>0.24632255</v>
      </c>
      <c r="AK157" s="136">
        <v>0.18974785</v>
      </c>
      <c r="AL157" s="74"/>
      <c r="AM157" s="133">
        <v>9.6761718999999996E-2</v>
      </c>
      <c r="AN157" s="340">
        <f t="shared" si="88"/>
        <v>9.6761718999999996E-2</v>
      </c>
      <c r="AP157" s="133">
        <v>8.8585681999999999E-2</v>
      </c>
      <c r="AQ157" s="133">
        <v>3.785755E-3</v>
      </c>
      <c r="AR157" s="133">
        <v>4.3902823999999998E-3</v>
      </c>
      <c r="AS157" s="134">
        <f t="shared" si="89"/>
        <v>5.3108921333645007E-6</v>
      </c>
      <c r="AT157" s="135">
        <f t="shared" si="90"/>
        <v>1.4000573063342701E-8</v>
      </c>
      <c r="AU157" s="135">
        <f t="shared" si="91"/>
        <v>0.6148854909</v>
      </c>
      <c r="AV157" s="302">
        <v>3.4934953E-6</v>
      </c>
      <c r="AW157" s="302">
        <v>1.0541454999999999E-8</v>
      </c>
      <c r="AX157" s="302">
        <v>2.8797458999999998E-13</v>
      </c>
      <c r="AY157" s="302">
        <v>1.8546414000000001E-10</v>
      </c>
      <c r="AZ157" s="302">
        <v>1.0895216E-11</v>
      </c>
      <c r="BA157" s="302">
        <v>1.9283277999999998E-9</v>
      </c>
      <c r="BB157" s="302">
        <v>1.8076162999999999E-6</v>
      </c>
      <c r="BC157" s="302">
        <v>2.8622905000000001E-10</v>
      </c>
      <c r="BD157" s="302">
        <v>2.8956083E-9</v>
      </c>
      <c r="BE157" s="302">
        <v>1.9428461000000001E-10</v>
      </c>
      <c r="BF157" s="302">
        <v>5.4721791000000001E-12</v>
      </c>
      <c r="BG157" s="302">
        <v>3.4607010000000002E-12</v>
      </c>
      <c r="BH157" s="302">
        <v>3.4217114E-14</v>
      </c>
      <c r="BI157" s="302">
        <v>6.3093630000000002E-14</v>
      </c>
      <c r="BJ157" s="302">
        <v>1.9987392999999998E-9</v>
      </c>
      <c r="BK157" s="302">
        <v>5.6498342000000002E-9</v>
      </c>
      <c r="BL157" s="302">
        <v>7.3633710000000005E-11</v>
      </c>
      <c r="BM157" s="303">
        <v>1.7076808999999999E-3</v>
      </c>
      <c r="BN157" s="303">
        <v>0.61317781000000005</v>
      </c>
      <c r="BO157" s="302">
        <v>7.2727085E-12</v>
      </c>
      <c r="BP157" s="302">
        <v>4.4225929999999999E-14</v>
      </c>
      <c r="BQ157" s="302">
        <v>1.9787009E-18</v>
      </c>
      <c r="BR157" s="74"/>
      <c r="BS157" s="136">
        <v>2.8744045000000002E-4</v>
      </c>
      <c r="BT157" s="144">
        <v>2.2306858999999999E-5</v>
      </c>
      <c r="BU157" s="136">
        <v>1.0433491E-4</v>
      </c>
      <c r="BV157" s="144">
        <v>1.2132643000000001E-5</v>
      </c>
      <c r="BW157" s="144">
        <v>2.3269678000000002E-5</v>
      </c>
      <c r="BX157" s="144">
        <v>1.8088199000000001E-5</v>
      </c>
      <c r="BY157" s="144">
        <v>2.5287694E-9</v>
      </c>
      <c r="BZ157" s="144">
        <v>1.1659203999999999E-5</v>
      </c>
      <c r="CA157" s="144">
        <v>2.2486037000000001E-7</v>
      </c>
      <c r="CB157" s="144">
        <v>6.7948100999999995E-7</v>
      </c>
      <c r="CC157" s="144">
        <v>8.1667584E-8</v>
      </c>
      <c r="CD157" s="144">
        <v>4.8516301000000002E-8</v>
      </c>
      <c r="CE157" s="144">
        <v>3.3186894000000001E-9</v>
      </c>
      <c r="CF157" s="144">
        <v>3.8647115000000002E-6</v>
      </c>
      <c r="CG157" s="144">
        <v>8.7609041000000007E-5</v>
      </c>
      <c r="CH157" s="144">
        <v>3.1337922E-6</v>
      </c>
      <c r="CI157" s="144">
        <v>1.0440503E-9</v>
      </c>
      <c r="CJ157" s="167" t="s">
        <v>1570</v>
      </c>
      <c r="CK157" s="155" t="s">
        <v>1426</v>
      </c>
      <c r="CL157" s="166" t="s">
        <v>1566</v>
      </c>
      <c r="CM157" s="110"/>
      <c r="CN157" s="110"/>
      <c r="CP157" s="74"/>
      <c r="CQ157" s="74"/>
      <c r="CR157" s="74"/>
      <c r="CS157" s="74"/>
      <c r="CT157" s="74"/>
      <c r="CU157" s="74"/>
      <c r="CV157" s="74"/>
      <c r="CW157" s="74"/>
      <c r="CX157" s="74"/>
      <c r="CY157" s="74"/>
      <c r="CZ157" s="74"/>
      <c r="DA157" s="74"/>
      <c r="DB157" s="74"/>
    </row>
    <row r="158" spans="1:106" ht="14.5" customHeight="1">
      <c r="A158" s="74" t="s">
        <v>1571</v>
      </c>
      <c r="B158" s="129" t="s">
        <v>1133</v>
      </c>
      <c r="C158" s="130" t="str">
        <f t="shared" si="81"/>
        <v>A.030.14.132</v>
      </c>
      <c r="D158" s="131" t="s">
        <v>1409</v>
      </c>
      <c r="E158" s="129" t="s">
        <v>957</v>
      </c>
      <c r="F158" s="132" t="s">
        <v>1573</v>
      </c>
      <c r="G158" s="132">
        <f t="shared" si="82"/>
        <v>0.79138275762451005</v>
      </c>
      <c r="H158" s="348">
        <f t="shared" si="83"/>
        <v>0.79138275762451005</v>
      </c>
      <c r="I158" s="74"/>
      <c r="J158" s="132">
        <f t="shared" si="84"/>
        <v>1.918135554E-2</v>
      </c>
      <c r="K158" s="132">
        <f t="shared" si="85"/>
        <v>0.25497154399999999</v>
      </c>
      <c r="L158" s="300">
        <f t="shared" si="86"/>
        <v>1.687763808451E-2</v>
      </c>
      <c r="M158" s="132">
        <v>0.50035222000000001</v>
      </c>
      <c r="N158" s="132">
        <v>6.1221839E-2</v>
      </c>
      <c r="O158" s="132">
        <v>8.9619724999999997E-2</v>
      </c>
      <c r="P158" s="132">
        <v>1.3038684E-2</v>
      </c>
      <c r="Q158" s="132">
        <v>4.9418222999999999E-3</v>
      </c>
      <c r="R158" s="132">
        <v>1.6846584E-4</v>
      </c>
      <c r="S158" s="132">
        <v>1.0323833999999999E-3</v>
      </c>
      <c r="T158" s="132">
        <v>0.10412998</v>
      </c>
      <c r="U158" s="132">
        <v>5.7150392000000002E-4</v>
      </c>
      <c r="V158" s="132">
        <v>9.8617458999999998E-3</v>
      </c>
      <c r="W158" s="132">
        <v>6.3980328E-3</v>
      </c>
      <c r="X158" s="304">
        <v>4.5978337999999997E-5</v>
      </c>
      <c r="Y158" s="304">
        <v>3.7712650999999998E-7</v>
      </c>
      <c r="Z158" s="132">
        <v>0</v>
      </c>
      <c r="AA158" s="74"/>
      <c r="AB158" s="301">
        <f t="shared" si="87"/>
        <v>3.762046766917293</v>
      </c>
      <c r="AC158" s="338">
        <f t="shared" si="92"/>
        <v>3.762046766917293</v>
      </c>
      <c r="AD158" s="74"/>
      <c r="AE158" s="136">
        <v>74.448879000000005</v>
      </c>
      <c r="AF158" s="136">
        <v>72.812020000000004</v>
      </c>
      <c r="AG158" s="136">
        <v>0.86732909000000002</v>
      </c>
      <c r="AH158" s="136">
        <v>0</v>
      </c>
      <c r="AI158" s="136">
        <v>0.33111473000000002</v>
      </c>
      <c r="AJ158" s="136">
        <v>0.24764686999999999</v>
      </c>
      <c r="AK158" s="136">
        <v>0.19076799999999999</v>
      </c>
      <c r="AL158" s="74"/>
      <c r="AM158" s="133">
        <v>9.7281942999999996E-2</v>
      </c>
      <c r="AN158" s="340">
        <f t="shared" si="88"/>
        <v>9.7281942999999996E-2</v>
      </c>
      <c r="AP158" s="133">
        <v>8.9061949000000001E-2</v>
      </c>
      <c r="AQ158" s="133">
        <v>3.8061085000000001E-3</v>
      </c>
      <c r="AR158" s="133">
        <v>4.4138861000000001E-3</v>
      </c>
      <c r="AS158" s="134">
        <f t="shared" si="89"/>
        <v>5.339445416861101E-6</v>
      </c>
      <c r="AT158" s="135">
        <f t="shared" si="90"/>
        <v>1.4075845378863338E-8</v>
      </c>
      <c r="AU158" s="135">
        <f t="shared" si="91"/>
        <v>0.61819133199999998</v>
      </c>
      <c r="AV158" s="302">
        <v>3.5122775999999999E-6</v>
      </c>
      <c r="AW158" s="302">
        <v>1.059813E-8</v>
      </c>
      <c r="AX158" s="302">
        <v>2.8952284999999999E-13</v>
      </c>
      <c r="AY158" s="302">
        <v>1.8646126E-10</v>
      </c>
      <c r="AZ158" s="302">
        <v>1.0953792E-11</v>
      </c>
      <c r="BA158" s="302">
        <v>1.9386952000000001E-9</v>
      </c>
      <c r="BB158" s="302">
        <v>1.8173347E-6</v>
      </c>
      <c r="BC158" s="302">
        <v>2.8776790999999997E-10</v>
      </c>
      <c r="BD158" s="302">
        <v>2.9111759999999998E-9</v>
      </c>
      <c r="BE158" s="302">
        <v>1.9532915E-10</v>
      </c>
      <c r="BF158" s="302">
        <v>5.5015994999999996E-12</v>
      </c>
      <c r="BG158" s="302">
        <v>3.4793068999999999E-12</v>
      </c>
      <c r="BH158" s="302">
        <v>3.4401076999999999E-14</v>
      </c>
      <c r="BI158" s="302">
        <v>6.3432843E-14</v>
      </c>
      <c r="BJ158" s="302">
        <v>2.0094852E-9</v>
      </c>
      <c r="BK158" s="302">
        <v>5.6802096000000001E-9</v>
      </c>
      <c r="BL158" s="302">
        <v>7.4029589999999998E-11</v>
      </c>
      <c r="BM158" s="303">
        <v>1.716862E-3</v>
      </c>
      <c r="BN158" s="303">
        <v>0.61647447</v>
      </c>
      <c r="BO158" s="302">
        <v>7.3118090999999992E-12</v>
      </c>
      <c r="BP158" s="302">
        <v>4.4463704000000003E-14</v>
      </c>
      <c r="BQ158" s="302">
        <v>1.9893391000000001E-18</v>
      </c>
      <c r="BR158" s="74"/>
      <c r="BS158" s="136">
        <v>2.8898583E-4</v>
      </c>
      <c r="BT158" s="144">
        <v>2.2426789E-5</v>
      </c>
      <c r="BU158" s="136">
        <v>1.0489585E-4</v>
      </c>
      <c r="BV158" s="144">
        <v>1.2197872000000001E-5</v>
      </c>
      <c r="BW158" s="144">
        <v>2.3394782999999999E-5</v>
      </c>
      <c r="BX158" s="144">
        <v>1.8185446999999999E-5</v>
      </c>
      <c r="BY158" s="144">
        <v>2.5423649999999998E-9</v>
      </c>
      <c r="BZ158" s="144">
        <v>1.1721887999999999E-5</v>
      </c>
      <c r="CA158" s="144">
        <v>2.2606929999999999E-7</v>
      </c>
      <c r="CB158" s="144">
        <v>6.8313413E-7</v>
      </c>
      <c r="CC158" s="144">
        <v>8.2106656999999995E-8</v>
      </c>
      <c r="CD158" s="144">
        <v>4.8777141000000003E-8</v>
      </c>
      <c r="CE158" s="144">
        <v>3.3365318E-9</v>
      </c>
      <c r="CF158" s="144">
        <v>3.8854894999999999E-6</v>
      </c>
      <c r="CG158" s="144">
        <v>8.8080057999999996E-5</v>
      </c>
      <c r="CH158" s="144">
        <v>3.1506405999999998E-6</v>
      </c>
      <c r="CI158" s="144">
        <v>1.0496634999999999E-9</v>
      </c>
      <c r="CJ158" s="168" t="s">
        <v>1574</v>
      </c>
      <c r="CK158" s="155" t="s">
        <v>1426</v>
      </c>
      <c r="CL158" s="166" t="s">
        <v>1566</v>
      </c>
      <c r="CM158" s="110"/>
      <c r="CN158" s="110"/>
      <c r="CP158" s="74"/>
      <c r="CQ158" s="74"/>
      <c r="CR158" s="74"/>
      <c r="CS158" s="74"/>
      <c r="CT158" s="74"/>
      <c r="CU158" s="74"/>
      <c r="CV158" s="74"/>
      <c r="CW158" s="74"/>
      <c r="CX158" s="74"/>
      <c r="CY158" s="74"/>
      <c r="CZ158" s="74"/>
      <c r="DA158" s="74"/>
      <c r="DB158" s="74"/>
    </row>
    <row r="159" spans="1:106" ht="14.5" customHeight="1">
      <c r="A159" s="74" t="s">
        <v>1575</v>
      </c>
      <c r="B159" s="129" t="s">
        <v>1133</v>
      </c>
      <c r="C159" s="130" t="s">
        <v>1576</v>
      </c>
      <c r="D159" s="131" t="s">
        <v>1409</v>
      </c>
      <c r="E159" s="129" t="s">
        <v>957</v>
      </c>
      <c r="F159" s="132" t="s">
        <v>1577</v>
      </c>
      <c r="G159" s="132">
        <f t="shared" si="82"/>
        <v>1.8495787799999999</v>
      </c>
      <c r="H159" s="348">
        <f t="shared" si="83"/>
        <v>1.8495787799999999</v>
      </c>
      <c r="I159" s="74"/>
      <c r="J159" s="132">
        <f t="shared" si="84"/>
        <v>0.39977019999999996</v>
      </c>
      <c r="K159" s="132">
        <f t="shared" si="85"/>
        <v>0.58499633000000006</v>
      </c>
      <c r="L159" s="300">
        <f t="shared" si="86"/>
        <v>0.61034999999999995</v>
      </c>
      <c r="M159" s="132">
        <v>0.25446225</v>
      </c>
      <c r="N159" s="132">
        <v>0.11998241</v>
      </c>
      <c r="O159" s="132">
        <v>0.46501392000000003</v>
      </c>
      <c r="P159" s="132">
        <v>1.10007E-2</v>
      </c>
      <c r="Q159" s="132">
        <v>0.38876949999999999</v>
      </c>
      <c r="R159" s="132">
        <v>0</v>
      </c>
      <c r="S159" s="132">
        <v>0</v>
      </c>
      <c r="T159" s="132">
        <v>0</v>
      </c>
      <c r="U159" s="132">
        <v>0</v>
      </c>
      <c r="V159" s="132">
        <v>0.61034999999999995</v>
      </c>
      <c r="W159" s="132">
        <v>0</v>
      </c>
      <c r="X159" s="304">
        <v>0</v>
      </c>
      <c r="Y159" s="304">
        <v>0</v>
      </c>
      <c r="Z159" s="132">
        <v>0</v>
      </c>
      <c r="AA159" s="74"/>
      <c r="AB159" s="169">
        <f t="shared" si="87"/>
        <v>1.9132499999999999</v>
      </c>
      <c r="AC159" s="338">
        <f t="shared" si="92"/>
        <v>1.9132499999999999</v>
      </c>
      <c r="AD159" s="74"/>
      <c r="AE159" s="136">
        <v>34.844724999999997</v>
      </c>
      <c r="AF159" s="136">
        <v>34.844724999999997</v>
      </c>
      <c r="AG159" s="136">
        <v>0</v>
      </c>
      <c r="AH159" s="136">
        <v>0</v>
      </c>
      <c r="AI159" s="136">
        <v>0</v>
      </c>
      <c r="AJ159" s="136">
        <v>0</v>
      </c>
      <c r="AK159" s="136">
        <v>0</v>
      </c>
      <c r="AL159" s="74"/>
      <c r="AM159" s="133">
        <v>0.17449555</v>
      </c>
      <c r="AN159" s="340">
        <f t="shared" si="88"/>
        <v>0.17449555</v>
      </c>
      <c r="AP159" s="133">
        <v>0.16978019</v>
      </c>
      <c r="AQ159" s="133">
        <v>2.2347054000000002E-3</v>
      </c>
      <c r="AR159" s="133">
        <v>2.4806502000000001E-3</v>
      </c>
      <c r="AS159" s="134">
        <f t="shared" si="89"/>
        <v>1.0178668725E-5</v>
      </c>
      <c r="AT159" s="135">
        <f t="shared" si="90"/>
        <v>8.2644430636300011E-9</v>
      </c>
      <c r="AU159" s="135">
        <f t="shared" si="91"/>
        <v>0.34743000000000002</v>
      </c>
      <c r="AV159" s="302">
        <v>1.7754960000000001E-6</v>
      </c>
      <c r="AW159" s="302">
        <v>5.3571E-9</v>
      </c>
      <c r="AX159" s="302">
        <v>1.4636363000000001E-13</v>
      </c>
      <c r="AY159" s="302">
        <v>0</v>
      </c>
      <c r="AZ159" s="302">
        <v>0</v>
      </c>
      <c r="BA159" s="302">
        <v>1.635725E-9</v>
      </c>
      <c r="BB159" s="302">
        <v>8.4015370000000003E-6</v>
      </c>
      <c r="BC159" s="302">
        <v>2.3187750000000001E-10</v>
      </c>
      <c r="BD159" s="302">
        <v>2.6753192E-9</v>
      </c>
      <c r="BE159" s="302">
        <v>0</v>
      </c>
      <c r="BF159" s="302">
        <v>0</v>
      </c>
      <c r="BG159" s="302">
        <v>0</v>
      </c>
      <c r="BH159" s="302">
        <v>0</v>
      </c>
      <c r="BI159" s="302">
        <v>0</v>
      </c>
      <c r="BJ159" s="302">
        <v>0</v>
      </c>
      <c r="BK159" s="302">
        <v>0</v>
      </c>
      <c r="BL159" s="302">
        <v>0</v>
      </c>
      <c r="BM159" s="303">
        <v>0</v>
      </c>
      <c r="BN159" s="303">
        <v>0.34743000000000002</v>
      </c>
      <c r="BO159" s="302">
        <v>0</v>
      </c>
      <c r="BP159" s="302">
        <v>0</v>
      </c>
      <c r="BQ159" s="302">
        <v>0</v>
      </c>
      <c r="BR159" s="74"/>
      <c r="BS159" s="136">
        <v>4.8312598999999999E-4</v>
      </c>
      <c r="BT159" s="144">
        <v>1.8982985E-5</v>
      </c>
      <c r="BU159" s="136">
        <v>5.3346486999999999E-5</v>
      </c>
      <c r="BV159" s="144">
        <v>0</v>
      </c>
      <c r="BW159" s="144">
        <v>3.6282714000000001E-4</v>
      </c>
      <c r="BX159" s="144">
        <v>1.0589379E-6</v>
      </c>
      <c r="BY159" s="144">
        <v>0</v>
      </c>
      <c r="BZ159" s="144">
        <v>1.6072398999999999E-6</v>
      </c>
      <c r="CA159" s="144">
        <v>0</v>
      </c>
      <c r="CB159" s="144">
        <v>0</v>
      </c>
      <c r="CC159" s="144">
        <v>0</v>
      </c>
      <c r="CD159" s="144">
        <v>0</v>
      </c>
      <c r="CE159" s="144">
        <v>0</v>
      </c>
      <c r="CF159" s="144">
        <v>3.2387530999999999E-6</v>
      </c>
      <c r="CG159" s="144">
        <v>4.2064443000000001E-5</v>
      </c>
      <c r="CH159" s="144">
        <v>0</v>
      </c>
      <c r="CI159" s="144">
        <v>0</v>
      </c>
      <c r="CJ159" s="168"/>
      <c r="CK159" s="155"/>
      <c r="CL159" s="166" t="s">
        <v>1578</v>
      </c>
      <c r="CM159" s="110"/>
      <c r="CN159" s="110"/>
      <c r="CP159" s="74"/>
      <c r="CQ159" s="74"/>
      <c r="CR159" s="166"/>
      <c r="CS159" s="74"/>
      <c r="CT159" s="74"/>
      <c r="CU159" s="74"/>
      <c r="CV159" s="74"/>
      <c r="CW159" s="74"/>
      <c r="CX159" s="74"/>
      <c r="CY159" s="74"/>
      <c r="CZ159" s="74"/>
      <c r="DA159" s="74"/>
      <c r="DB159" s="74"/>
    </row>
    <row r="160" spans="1:106" ht="14.5" customHeight="1">
      <c r="A160" s="74" t="s">
        <v>1579</v>
      </c>
      <c r="B160" s="129" t="s">
        <v>1133</v>
      </c>
      <c r="C160" s="130" t="s">
        <v>1580</v>
      </c>
      <c r="D160" s="131" t="s">
        <v>1409</v>
      </c>
      <c r="E160" s="129" t="s">
        <v>957</v>
      </c>
      <c r="F160" s="132" t="s">
        <v>1581</v>
      </c>
      <c r="G160" s="132">
        <f t="shared" si="82"/>
        <v>2.6875952200000004</v>
      </c>
      <c r="H160" s="348">
        <f t="shared" si="83"/>
        <v>2.6875952200000004</v>
      </c>
      <c r="I160" s="74"/>
      <c r="J160" s="132">
        <f t="shared" si="84"/>
        <v>0.72085995000000003</v>
      </c>
      <c r="K160" s="132">
        <f t="shared" si="85"/>
        <v>1.0265652700000001</v>
      </c>
      <c r="L160" s="300">
        <f t="shared" si="86"/>
        <v>0.20202000000000001</v>
      </c>
      <c r="M160" s="132">
        <v>0.73814999999999997</v>
      </c>
      <c r="N160" s="132">
        <v>0.22583449999999999</v>
      </c>
      <c r="O160" s="132">
        <v>0.80073077000000004</v>
      </c>
      <c r="P160" s="132">
        <v>1.62027E-2</v>
      </c>
      <c r="Q160" s="132">
        <v>0.70465725000000001</v>
      </c>
      <c r="R160" s="132">
        <v>0</v>
      </c>
      <c r="S160" s="132">
        <v>0</v>
      </c>
      <c r="T160" s="132">
        <v>0</v>
      </c>
      <c r="U160" s="132">
        <v>0</v>
      </c>
      <c r="V160" s="132">
        <v>0.20202000000000001</v>
      </c>
      <c r="W160" s="132">
        <v>0</v>
      </c>
      <c r="X160" s="304">
        <v>0</v>
      </c>
      <c r="Y160" s="304">
        <v>0</v>
      </c>
      <c r="Z160" s="132">
        <v>0</v>
      </c>
      <c r="AA160" s="74"/>
      <c r="AB160" s="169">
        <f t="shared" si="87"/>
        <v>5.55</v>
      </c>
      <c r="AC160" s="338">
        <f t="shared" si="92"/>
        <v>5.55</v>
      </c>
      <c r="AD160" s="74"/>
      <c r="AE160" s="136">
        <v>11.53327</v>
      </c>
      <c r="AF160" s="136">
        <v>11.53327</v>
      </c>
      <c r="AG160" s="136">
        <v>0</v>
      </c>
      <c r="AH160" s="136">
        <v>0</v>
      </c>
      <c r="AI160" s="136">
        <v>0</v>
      </c>
      <c r="AJ160" s="136">
        <v>0</v>
      </c>
      <c r="AK160" s="136">
        <v>0</v>
      </c>
      <c r="AL160" s="74"/>
      <c r="AM160" s="133">
        <v>0.34824334000000001</v>
      </c>
      <c r="AN160" s="340">
        <f t="shared" si="88"/>
        <v>0.34824334000000001</v>
      </c>
      <c r="AP160" s="133">
        <v>0.34178134999999998</v>
      </c>
      <c r="AQ160" s="133">
        <v>5.6409162000000002E-3</v>
      </c>
      <c r="AR160" s="133">
        <v>8.2107144000000002E-4</v>
      </c>
      <c r="AS160" s="134">
        <f t="shared" si="89"/>
        <v>2.0490489224999997E-5</v>
      </c>
      <c r="AT160" s="135">
        <f t="shared" si="90"/>
        <v>2.0861376275000001E-8</v>
      </c>
      <c r="AU160" s="135">
        <f t="shared" si="91"/>
        <v>0.114996</v>
      </c>
      <c r="AV160" s="302">
        <v>5.1503999999999998E-6</v>
      </c>
      <c r="AW160" s="302">
        <v>1.5539999999999999E-8</v>
      </c>
      <c r="AX160" s="302">
        <v>4.2457499999999999E-13</v>
      </c>
      <c r="AY160" s="302">
        <v>0</v>
      </c>
      <c r="AZ160" s="302">
        <v>0</v>
      </c>
      <c r="BA160" s="302">
        <v>2.409225E-9</v>
      </c>
      <c r="BB160" s="302">
        <v>1.5337679999999999E-5</v>
      </c>
      <c r="BC160" s="302">
        <v>3.4152749999999999E-10</v>
      </c>
      <c r="BD160" s="302">
        <v>4.9794241999999998E-9</v>
      </c>
      <c r="BE160" s="302">
        <v>0</v>
      </c>
      <c r="BF160" s="302">
        <v>0</v>
      </c>
      <c r="BG160" s="302">
        <v>0</v>
      </c>
      <c r="BH160" s="302">
        <v>0</v>
      </c>
      <c r="BI160" s="302">
        <v>0</v>
      </c>
      <c r="BJ160" s="302">
        <v>0</v>
      </c>
      <c r="BK160" s="302">
        <v>0</v>
      </c>
      <c r="BL160" s="302">
        <v>0</v>
      </c>
      <c r="BM160" s="303">
        <v>0</v>
      </c>
      <c r="BN160" s="303">
        <v>0.114996</v>
      </c>
      <c r="BO160" s="302">
        <v>0</v>
      </c>
      <c r="BP160" s="302">
        <v>0</v>
      </c>
      <c r="BQ160" s="302">
        <v>0</v>
      </c>
      <c r="BR160" s="74"/>
      <c r="BS160" s="136">
        <v>8.7145026999999996E-4</v>
      </c>
      <c r="BT160" s="144">
        <v>3.5122837999999999E-5</v>
      </c>
      <c r="BU160" s="136">
        <v>1.5474873E-4</v>
      </c>
      <c r="BV160" s="144">
        <v>0</v>
      </c>
      <c r="BW160" s="144">
        <v>6.5849354000000002E-4</v>
      </c>
      <c r="BX160" s="144">
        <v>1.5596873999999999E-6</v>
      </c>
      <c r="BY160" s="144">
        <v>0</v>
      </c>
      <c r="BZ160" s="144">
        <v>2.3672698999999998E-6</v>
      </c>
      <c r="CA160" s="144">
        <v>0</v>
      </c>
      <c r="CB160" s="144">
        <v>0</v>
      </c>
      <c r="CC160" s="144">
        <v>0</v>
      </c>
      <c r="CD160" s="144">
        <v>0</v>
      </c>
      <c r="CE160" s="144">
        <v>0</v>
      </c>
      <c r="CF160" s="144">
        <v>5.2352772999999999E-6</v>
      </c>
      <c r="CG160" s="144">
        <v>1.3922928E-5</v>
      </c>
      <c r="CH160" s="144">
        <v>0</v>
      </c>
      <c r="CI160" s="144">
        <v>0</v>
      </c>
      <c r="CJ160" s="168"/>
      <c r="CK160" s="155"/>
      <c r="CL160" s="166" t="s">
        <v>1578</v>
      </c>
      <c r="CM160" s="110"/>
      <c r="CN160" s="110"/>
      <c r="CP160" s="74"/>
      <c r="CQ160" s="74"/>
      <c r="CR160" s="74"/>
      <c r="CS160" s="74"/>
      <c r="CT160" s="74"/>
      <c r="CU160" s="74"/>
      <c r="CV160" s="74"/>
      <c r="CW160" s="74"/>
      <c r="CX160" s="74"/>
      <c r="CY160" s="74"/>
      <c r="CZ160" s="74"/>
      <c r="DA160" s="74"/>
      <c r="DB160" s="74"/>
    </row>
    <row r="161" spans="1:106" ht="14.5" customHeight="1" thickBot="1">
      <c r="B161" s="129" t="s">
        <v>1133</v>
      </c>
      <c r="C161" s="127" t="s">
        <v>1582</v>
      </c>
      <c r="D161" s="127" t="s">
        <v>1583</v>
      </c>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P161" s="74"/>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74"/>
      <c r="BP161" s="74"/>
      <c r="BQ161" s="74"/>
      <c r="BR161" s="74"/>
      <c r="BS161" s="74"/>
      <c r="BT161" s="74"/>
      <c r="BU161" s="74"/>
      <c r="BV161" s="74"/>
      <c r="BW161" s="74"/>
      <c r="BX161" s="74"/>
      <c r="BY161" s="74"/>
      <c r="BZ161" s="74"/>
      <c r="CA161" s="74"/>
      <c r="CB161" s="74"/>
      <c r="CC161" s="74"/>
      <c r="CD161" s="74"/>
      <c r="CE161" s="74"/>
      <c r="CF161" s="74"/>
      <c r="CG161" s="74"/>
      <c r="CH161" s="74"/>
      <c r="CI161" s="74"/>
      <c r="CJ161" s="124"/>
      <c r="CK161" s="143"/>
      <c r="CL161" s="110"/>
      <c r="CM161" s="110"/>
      <c r="CN161" s="110"/>
      <c r="CP161" s="74"/>
      <c r="CQ161" s="74"/>
      <c r="CR161" s="74"/>
      <c r="CS161" s="74"/>
      <c r="CT161" s="74"/>
      <c r="CU161" s="74"/>
      <c r="CV161" s="74"/>
      <c r="CW161" s="74"/>
      <c r="CX161" s="74"/>
      <c r="CY161" s="74"/>
      <c r="CZ161" s="74"/>
      <c r="DA161" s="74"/>
      <c r="DB161" s="74"/>
    </row>
    <row r="162" spans="1:106" ht="14.5" customHeight="1" thickBot="1">
      <c r="A162" s="74" t="s">
        <v>1584</v>
      </c>
      <c r="B162" s="129" t="s">
        <v>1133</v>
      </c>
      <c r="C162" s="130" t="str">
        <f t="shared" ref="C162:C221" si="93">MID(A162,1,12)</f>
        <v>A.030.18.101</v>
      </c>
      <c r="D162" s="131" t="s">
        <v>1583</v>
      </c>
      <c r="E162" s="129" t="s">
        <v>957</v>
      </c>
      <c r="F162" s="132" t="s">
        <v>1586</v>
      </c>
      <c r="G162" s="132">
        <f t="shared" ref="G162:G221" si="94">J162+K162+L162+M162</f>
        <v>0.46491761191699998</v>
      </c>
      <c r="H162" s="348">
        <f t="shared" ref="H162:H221" si="95">G162</f>
        <v>0.46491761191699998</v>
      </c>
      <c r="I162" s="74"/>
      <c r="J162" s="132">
        <f t="shared" ref="J162:J221" si="96">P162+Q162+R162+S162</f>
        <v>1.6943314929999998E-2</v>
      </c>
      <c r="K162" s="132">
        <f t="shared" ref="K162:K221" si="97">N162+O162+T162</f>
        <v>5.3429581499999997E-2</v>
      </c>
      <c r="L162" s="300">
        <f t="shared" ref="L162:L221" si="98">U162+IF(V162="x",0,V162)+IF(W162="x",0,W162)+IF(X162="x",0,X162)+Y162+Z162</f>
        <v>7.5842754870000008E-3</v>
      </c>
      <c r="M162" s="132">
        <v>0.38696044000000002</v>
      </c>
      <c r="N162" s="132">
        <v>3.2928873999999997E-2</v>
      </c>
      <c r="O162" s="132">
        <v>1.9166664999999999E-2</v>
      </c>
      <c r="P162" s="132">
        <v>1.3231955E-2</v>
      </c>
      <c r="Q162" s="132">
        <v>3.2405458999999999E-3</v>
      </c>
      <c r="R162" s="132">
        <v>2.2730318999999999E-4</v>
      </c>
      <c r="S162" s="132">
        <v>2.4351084000000001E-4</v>
      </c>
      <c r="T162" s="132">
        <v>1.3340425000000001E-3</v>
      </c>
      <c r="U162" s="132">
        <v>5.4502393999999999E-4</v>
      </c>
      <c r="V162" s="132">
        <v>2.1107215E-3</v>
      </c>
      <c r="W162" s="132">
        <v>4.8946933E-3</v>
      </c>
      <c r="X162" s="304">
        <v>1.8209546000000002E-5</v>
      </c>
      <c r="Y162" s="304">
        <v>1.5627201000000001E-5</v>
      </c>
      <c r="Z162" s="132">
        <v>0</v>
      </c>
      <c r="AA162" s="74"/>
      <c r="AB162" s="301">
        <f t="shared" ref="AB162:AB221" si="99">M162/0.133</f>
        <v>2.9094769924812032</v>
      </c>
      <c r="AC162" s="338">
        <f t="shared" ref="AC162:AC221" si="100">AB162</f>
        <v>2.9094769924812032</v>
      </c>
      <c r="AD162" s="74"/>
      <c r="AE162" s="136">
        <v>70.927012000000005</v>
      </c>
      <c r="AF162" s="136">
        <v>69.802712999999997</v>
      </c>
      <c r="AG162" s="136">
        <v>0.66356417999999995</v>
      </c>
      <c r="AH162" s="136">
        <v>0</v>
      </c>
      <c r="AI162" s="136">
        <v>0.22219269</v>
      </c>
      <c r="AJ162" s="136">
        <v>0.10164177000000001</v>
      </c>
      <c r="AK162" s="136">
        <v>0.13689999</v>
      </c>
      <c r="AL162" s="74"/>
      <c r="AM162" s="133">
        <v>6.5211173999999997E-2</v>
      </c>
      <c r="AN162" s="340">
        <f t="shared" ref="AN162:AN221" si="101">AM162</f>
        <v>6.5211173999999997E-2</v>
      </c>
      <c r="AP162" s="133">
        <v>5.8560932000000003E-2</v>
      </c>
      <c r="AQ162" s="133">
        <v>2.5923173999999999E-3</v>
      </c>
      <c r="AR162" s="133">
        <v>4.0579248000000004E-3</v>
      </c>
      <c r="AS162" s="134">
        <f t="shared" ref="AS162:AS221" si="102">AV162+AY162+AZ162+BA162+BB162+BJ162+BK162+BO162</f>
        <v>3.5108472975719999E-6</v>
      </c>
      <c r="AT162" s="135">
        <f t="shared" ref="AT162:AT221" si="103">AW162+AX162+BC162+BD162+BE162+BF162+BG162+BH162+BI162+BL162+BP162+BQ162</f>
        <v>9.5869726109164593E-9</v>
      </c>
      <c r="AU162" s="135">
        <f t="shared" ref="AU162:AU221" si="104">BM162+BN162</f>
        <v>0.56833680219399996</v>
      </c>
      <c r="AV162" s="302">
        <v>2.7361055E-6</v>
      </c>
      <c r="AW162" s="302">
        <v>8.2568305999999997E-9</v>
      </c>
      <c r="AX162" s="302">
        <v>2.2553016E-13</v>
      </c>
      <c r="AY162" s="302">
        <v>1.6029515000000001E-10</v>
      </c>
      <c r="AZ162" s="302">
        <v>2.0617762E-11</v>
      </c>
      <c r="BA162" s="302">
        <v>1.9674641999999998E-9</v>
      </c>
      <c r="BB162" s="302">
        <v>7.6840141999999999E-7</v>
      </c>
      <c r="BC162" s="302">
        <v>2.9079104000000002E-10</v>
      </c>
      <c r="BD162" s="302">
        <v>8.5402218000000001E-10</v>
      </c>
      <c r="BE162" s="302">
        <v>1.5661982999999999E-10</v>
      </c>
      <c r="BF162" s="302">
        <v>1.6242223E-15</v>
      </c>
      <c r="BG162" s="302">
        <v>5.0206063999999997E-13</v>
      </c>
      <c r="BH162" s="302">
        <v>2.8982291999999998E-14</v>
      </c>
      <c r="BI162" s="302">
        <v>2.2736467000000001E-14</v>
      </c>
      <c r="BJ162" s="302">
        <v>2.4646025999999999E-9</v>
      </c>
      <c r="BK162" s="302">
        <v>1.4244076999999999E-9</v>
      </c>
      <c r="BL162" s="302">
        <v>2.6085437E-11</v>
      </c>
      <c r="BM162" s="302">
        <v>2.4852193999999999E-5</v>
      </c>
      <c r="BN162" s="303">
        <v>0.56831195000000001</v>
      </c>
      <c r="BO162" s="302">
        <v>3.0299015999999999E-10</v>
      </c>
      <c r="BP162" s="302">
        <v>1.8425076999999999E-12</v>
      </c>
      <c r="BQ162" s="302">
        <v>8.2435161000000005E-17</v>
      </c>
      <c r="BR162" s="74"/>
      <c r="BS162" s="136">
        <v>1.8588388E-4</v>
      </c>
      <c r="BT162" s="144">
        <v>6.4952908E-6</v>
      </c>
      <c r="BU162" s="144">
        <v>8.1123939000000004E-5</v>
      </c>
      <c r="BV162" s="144">
        <v>1.5704739E-7</v>
      </c>
      <c r="BW162" s="144">
        <v>7.3726641000000004E-6</v>
      </c>
      <c r="BX162" s="144">
        <v>1.191011E-6</v>
      </c>
      <c r="BY162" s="144">
        <v>5.5415124000000004E-10</v>
      </c>
      <c r="BZ162" s="144">
        <v>1.8254434E-6</v>
      </c>
      <c r="CA162" s="144">
        <v>3.0502487999999998E-7</v>
      </c>
      <c r="CB162" s="144">
        <v>1.6113253999999999E-7</v>
      </c>
      <c r="CC162" s="144">
        <v>1.5495895999999999E-7</v>
      </c>
      <c r="CD162" s="144">
        <v>1.7921058000000001E-8</v>
      </c>
      <c r="CE162" s="144">
        <v>2.7347341000000002E-9</v>
      </c>
      <c r="CF162" s="144">
        <v>3.6425195999999998E-6</v>
      </c>
      <c r="CG162" s="144">
        <v>8.3246781000000005E-5</v>
      </c>
      <c r="CH162" s="144">
        <v>1.4336267000000001E-7</v>
      </c>
      <c r="CI162" s="144">
        <v>4.3496445000000001E-8</v>
      </c>
      <c r="CJ162" s="170" t="s">
        <v>1587</v>
      </c>
      <c r="CK162" s="155" t="s">
        <v>1474</v>
      </c>
      <c r="CL162" s="166" t="s">
        <v>1566</v>
      </c>
      <c r="CM162" s="110"/>
      <c r="CN162" s="110"/>
      <c r="CP162" s="74"/>
      <c r="CQ162" s="74"/>
      <c r="CR162" s="74"/>
      <c r="CS162" s="74"/>
      <c r="CT162" s="74"/>
      <c r="CU162" s="74"/>
      <c r="CV162" s="74"/>
      <c r="CW162" s="74"/>
      <c r="CX162" s="74"/>
      <c r="CY162" s="74"/>
      <c r="CZ162" s="74"/>
      <c r="DA162" s="74"/>
      <c r="DB162" s="74"/>
    </row>
    <row r="163" spans="1:106" ht="14.5" customHeight="1">
      <c r="A163" s="74" t="s">
        <v>1588</v>
      </c>
      <c r="B163" s="129" t="s">
        <v>1133</v>
      </c>
      <c r="C163" s="130" t="str">
        <f t="shared" si="93"/>
        <v>A.030.18.102</v>
      </c>
      <c r="D163" s="131" t="s">
        <v>1583</v>
      </c>
      <c r="E163" s="129" t="s">
        <v>957</v>
      </c>
      <c r="F163" s="132" t="s">
        <v>1590</v>
      </c>
      <c r="G163" s="132">
        <f t="shared" si="94"/>
        <v>0.50692162587900003</v>
      </c>
      <c r="H163" s="348">
        <f t="shared" si="95"/>
        <v>0.50692162587900003</v>
      </c>
      <c r="I163" s="74"/>
      <c r="J163" s="132">
        <f t="shared" si="96"/>
        <v>1.558550209E-2</v>
      </c>
      <c r="K163" s="132">
        <f t="shared" si="97"/>
        <v>5.5332574599999997E-2</v>
      </c>
      <c r="L163" s="300">
        <f t="shared" si="98"/>
        <v>8.8399991890000008E-3</v>
      </c>
      <c r="M163" s="132">
        <v>0.42716355</v>
      </c>
      <c r="N163" s="132">
        <v>2.8962682E-2</v>
      </c>
      <c r="O163" s="132">
        <v>1.8568590999999999E-2</v>
      </c>
      <c r="P163" s="132">
        <v>1.2237863E-2</v>
      </c>
      <c r="Q163" s="132">
        <v>2.8619962E-3</v>
      </c>
      <c r="R163" s="132">
        <v>1.7539161999999999E-4</v>
      </c>
      <c r="S163" s="132">
        <v>3.1025127E-4</v>
      </c>
      <c r="T163" s="132">
        <v>7.8013016000000003E-3</v>
      </c>
      <c r="U163" s="132">
        <v>4.9781653000000004E-4</v>
      </c>
      <c r="V163" s="132">
        <v>1.5279565E-3</v>
      </c>
      <c r="W163" s="132">
        <v>6.7485423000000003E-3</v>
      </c>
      <c r="X163" s="304">
        <v>1.3177922E-5</v>
      </c>
      <c r="Y163" s="304">
        <v>5.2505937000000003E-5</v>
      </c>
      <c r="Z163" s="132">
        <v>0</v>
      </c>
      <c r="AA163" s="74"/>
      <c r="AB163" s="301">
        <f t="shared" si="99"/>
        <v>3.2117560150375937</v>
      </c>
      <c r="AC163" s="338">
        <f t="shared" si="100"/>
        <v>3.2117560150375937</v>
      </c>
      <c r="AD163" s="74"/>
      <c r="AE163" s="136">
        <v>62.041486999999996</v>
      </c>
      <c r="AF163" s="136">
        <v>60.564090999999998</v>
      </c>
      <c r="AG163" s="136">
        <v>0.86708057000000005</v>
      </c>
      <c r="AH163" s="136">
        <v>0</v>
      </c>
      <c r="AI163" s="136">
        <v>0.19837697000000001</v>
      </c>
      <c r="AJ163" s="136">
        <v>0.21971632999999999</v>
      </c>
      <c r="AK163" s="136">
        <v>0.19222241000000001</v>
      </c>
      <c r="AL163" s="74"/>
      <c r="AM163" s="133">
        <v>6.8023726000000007E-2</v>
      </c>
      <c r="AN163" s="340">
        <f t="shared" si="101"/>
        <v>6.8023726000000007E-2</v>
      </c>
      <c r="AP163" s="133">
        <v>6.2081231000000001E-2</v>
      </c>
      <c r="AQ163" s="133">
        <v>2.777037E-3</v>
      </c>
      <c r="AR163" s="133">
        <v>3.1654574000000001E-3</v>
      </c>
      <c r="AS163" s="134">
        <f t="shared" si="102"/>
        <v>3.7218963972999994E-6</v>
      </c>
      <c r="AT163" s="135">
        <f t="shared" si="103"/>
        <v>1.0270107066109732E-8</v>
      </c>
      <c r="AU163" s="135">
        <f t="shared" si="104"/>
        <v>0.44334136430099996</v>
      </c>
      <c r="AV163" s="302">
        <v>3.0182177E-6</v>
      </c>
      <c r="AW163" s="302">
        <v>9.1081052E-9</v>
      </c>
      <c r="AX163" s="302">
        <v>2.4878537000000001E-13</v>
      </c>
      <c r="AY163" s="302">
        <v>1.3168735E-10</v>
      </c>
      <c r="AZ163" s="302">
        <v>1.491385E-11</v>
      </c>
      <c r="BA163" s="302">
        <v>1.8201592E-9</v>
      </c>
      <c r="BB163" s="302">
        <v>6.9532128000000005E-7</v>
      </c>
      <c r="BC163" s="302">
        <v>2.8500635000000001E-10</v>
      </c>
      <c r="BD163" s="302">
        <v>8.1267719000000002E-10</v>
      </c>
      <c r="BE163" s="302">
        <v>3.8408863000000003E-11</v>
      </c>
      <c r="BF163" s="302">
        <v>7.7655031999999999E-15</v>
      </c>
      <c r="BG163" s="302">
        <v>3.9560002000000002E-13</v>
      </c>
      <c r="BH163" s="302">
        <v>1.4519933999999999E-13</v>
      </c>
      <c r="BI163" s="302">
        <v>4.2255101999999999E-14</v>
      </c>
      <c r="BJ163" s="302">
        <v>1.9190264999999999E-9</v>
      </c>
      <c r="BK163" s="302">
        <v>3.4536114000000001E-9</v>
      </c>
      <c r="BL163" s="302">
        <v>1.8878925E-11</v>
      </c>
      <c r="BM163" s="302">
        <v>2.0064301E-5</v>
      </c>
      <c r="BN163" s="303">
        <v>0.44332129999999997</v>
      </c>
      <c r="BO163" s="302">
        <v>1.0180190000000001E-9</v>
      </c>
      <c r="BP163" s="302">
        <v>6.1906557999999998E-12</v>
      </c>
      <c r="BQ163" s="302">
        <v>2.7697453000000001E-16</v>
      </c>
      <c r="BR163" s="74"/>
      <c r="BS163" s="136">
        <v>1.8298781999999999E-4</v>
      </c>
      <c r="BT163" s="144">
        <v>6.1881529000000001E-6</v>
      </c>
      <c r="BU163" s="144">
        <v>8.9552280000000005E-5</v>
      </c>
      <c r="BV163" s="144">
        <v>9.1968438000000005E-7</v>
      </c>
      <c r="BW163" s="144">
        <v>7.0008349999999999E-6</v>
      </c>
      <c r="BX163" s="144">
        <v>1.0245337E-6</v>
      </c>
      <c r="BY163" s="144">
        <v>4.0101171000000001E-10</v>
      </c>
      <c r="BZ163" s="144">
        <v>1.9819173000000001E-6</v>
      </c>
      <c r="CA163" s="144">
        <v>2.3536321000000001E-7</v>
      </c>
      <c r="CB163" s="144">
        <v>2.0529507E-7</v>
      </c>
      <c r="CC163" s="144">
        <v>1.1208949E-7</v>
      </c>
      <c r="CD163" s="144">
        <v>1.296973E-8</v>
      </c>
      <c r="CE163" s="144">
        <v>1.9792734000000002E-9</v>
      </c>
      <c r="CF163" s="144">
        <v>3.0318790000000002E-6</v>
      </c>
      <c r="CG163" s="144">
        <v>7.2420633000000006E-5</v>
      </c>
      <c r="CH163" s="144">
        <v>1.5366457E-7</v>
      </c>
      <c r="CI163" s="144">
        <v>1.4614404E-7</v>
      </c>
      <c r="CJ163" s="171" t="s">
        <v>1591</v>
      </c>
      <c r="CK163" s="155" t="s">
        <v>1474</v>
      </c>
      <c r="CL163" s="166" t="s">
        <v>1566</v>
      </c>
      <c r="CM163" s="110"/>
      <c r="CN163" s="110"/>
      <c r="CP163" s="74"/>
      <c r="CQ163" s="74"/>
      <c r="CR163" s="74"/>
      <c r="CS163" s="74"/>
      <c r="CT163" s="74"/>
      <c r="CU163" s="74"/>
      <c r="CV163" s="74"/>
      <c r="CW163" s="74"/>
      <c r="CX163" s="74"/>
      <c r="CY163" s="74"/>
      <c r="CZ163" s="74"/>
      <c r="DA163" s="74"/>
      <c r="DB163" s="74"/>
    </row>
    <row r="164" spans="1:106" ht="14.5" customHeight="1">
      <c r="A164" s="74" t="s">
        <v>1592</v>
      </c>
      <c r="B164" s="129" t="s">
        <v>1133</v>
      </c>
      <c r="C164" s="130" t="str">
        <f t="shared" si="93"/>
        <v>A.030.18.103</v>
      </c>
      <c r="D164" s="131" t="s">
        <v>1583</v>
      </c>
      <c r="E164" s="129" t="s">
        <v>957</v>
      </c>
      <c r="F164" s="132" t="s">
        <v>1594</v>
      </c>
      <c r="G164" s="132">
        <f t="shared" si="94"/>
        <v>0.64496021824641003</v>
      </c>
      <c r="H164" s="348">
        <f t="shared" si="95"/>
        <v>0.64496021824641003</v>
      </c>
      <c r="I164" s="74"/>
      <c r="J164" s="132">
        <f t="shared" si="96"/>
        <v>1.4155696820000001E-2</v>
      </c>
      <c r="K164" s="132">
        <f t="shared" si="97"/>
        <v>7.0783087999999994E-2</v>
      </c>
      <c r="L164" s="300">
        <f t="shared" si="98"/>
        <v>1.028598342641E-2</v>
      </c>
      <c r="M164" s="132">
        <v>0.54973545000000001</v>
      </c>
      <c r="N164" s="132">
        <v>5.5227986E-2</v>
      </c>
      <c r="O164" s="132">
        <v>1.4675399E-2</v>
      </c>
      <c r="P164" s="132">
        <v>8.4782571000000008E-3</v>
      </c>
      <c r="Q164" s="132">
        <v>3.9081172000000001E-3</v>
      </c>
      <c r="R164" s="132">
        <v>8.9996513999999995E-4</v>
      </c>
      <c r="S164" s="132">
        <v>8.6935737999999996E-4</v>
      </c>
      <c r="T164" s="132">
        <v>8.7970300000000002E-4</v>
      </c>
      <c r="U164" s="132">
        <v>4.3428478999999999E-4</v>
      </c>
      <c r="V164" s="132">
        <v>3.1371535999999999E-3</v>
      </c>
      <c r="W164" s="132">
        <v>6.6969064999999996E-3</v>
      </c>
      <c r="X164" s="304">
        <v>1.7255180999999998E-5</v>
      </c>
      <c r="Y164" s="304">
        <v>3.8335540999999999E-7</v>
      </c>
      <c r="Z164" s="132">
        <v>0</v>
      </c>
      <c r="AA164" s="74"/>
      <c r="AB164" s="301">
        <f t="shared" si="99"/>
        <v>4.1333492481203002</v>
      </c>
      <c r="AC164" s="338">
        <f t="shared" si="100"/>
        <v>4.1333492481203002</v>
      </c>
      <c r="AD164" s="74"/>
      <c r="AE164" s="136">
        <v>59.159905999999999</v>
      </c>
      <c r="AF164" s="136">
        <v>55.714986000000003</v>
      </c>
      <c r="AG164" s="136">
        <v>0.90784167999999998</v>
      </c>
      <c r="AH164" s="136">
        <v>0</v>
      </c>
      <c r="AI164" s="136">
        <v>2.0694397000000002</v>
      </c>
      <c r="AJ164" s="136">
        <v>0.26858647000000002</v>
      </c>
      <c r="AK164" s="136">
        <v>0.19905196999999999</v>
      </c>
      <c r="AL164" s="74"/>
      <c r="AM164" s="133">
        <v>8.9625394999999997E-2</v>
      </c>
      <c r="AN164" s="340">
        <f t="shared" si="101"/>
        <v>8.9625394999999997E-2</v>
      </c>
      <c r="AP164" s="133">
        <v>8.2704128000000002E-2</v>
      </c>
      <c r="AQ164" s="133">
        <v>3.5676816999999999E-3</v>
      </c>
      <c r="AR164" s="133">
        <v>3.3535855999999998E-3</v>
      </c>
      <c r="AS164" s="134">
        <f t="shared" si="102"/>
        <v>4.9582810093643E-6</v>
      </c>
      <c r="AT164" s="135">
        <f t="shared" si="103"/>
        <v>1.3194089493567097E-8</v>
      </c>
      <c r="AU164" s="135">
        <f t="shared" si="104"/>
        <v>0.469689854962</v>
      </c>
      <c r="AV164" s="302">
        <v>3.8535635E-6</v>
      </c>
      <c r="AW164" s="302">
        <v>1.1627792E-8</v>
      </c>
      <c r="AX164" s="302">
        <v>3.1765915999999998E-13</v>
      </c>
      <c r="AY164" s="302">
        <v>8.0452750999999996E-11</v>
      </c>
      <c r="AZ164" s="302">
        <v>1.0146236999999999E-11</v>
      </c>
      <c r="BA164" s="302">
        <v>1.2604683E-9</v>
      </c>
      <c r="BB164" s="302">
        <v>1.0980161000000001E-6</v>
      </c>
      <c r="BC164" s="302">
        <v>1.9949123E-10</v>
      </c>
      <c r="BD164" s="302">
        <v>1.2564794E-9</v>
      </c>
      <c r="BE164" s="302">
        <v>8.2921200999999998E-11</v>
      </c>
      <c r="BF164" s="302">
        <v>1.2327209000000001E-15</v>
      </c>
      <c r="BG164" s="302">
        <v>4.0587586E-13</v>
      </c>
      <c r="BH164" s="302">
        <v>4.0903027999999999E-14</v>
      </c>
      <c r="BI164" s="302">
        <v>1.2580677E-14</v>
      </c>
      <c r="BJ164" s="302">
        <v>4.1661999999999999E-9</v>
      </c>
      <c r="BK164" s="302">
        <v>1.1767095E-9</v>
      </c>
      <c r="BL164" s="302">
        <v>2.6582211E-11</v>
      </c>
      <c r="BM164" s="302">
        <v>1.6974961999999999E-5</v>
      </c>
      <c r="BN164" s="303">
        <v>0.46967288000000001</v>
      </c>
      <c r="BO164" s="302">
        <v>7.4325762999999997E-12</v>
      </c>
      <c r="BP164" s="302">
        <v>4.5198099000000001E-14</v>
      </c>
      <c r="BQ164" s="302">
        <v>2.0221964000000001E-18</v>
      </c>
      <c r="BR164" s="74"/>
      <c r="BS164" s="136">
        <v>2.0933677999999999E-4</v>
      </c>
      <c r="BT164" s="144">
        <v>9.0016628999999994E-6</v>
      </c>
      <c r="BU164" s="136">
        <v>1.1524874E-4</v>
      </c>
      <c r="BV164" s="144">
        <v>1.0343123E-7</v>
      </c>
      <c r="BW164" s="144">
        <v>1.0435645E-5</v>
      </c>
      <c r="BX164" s="144">
        <v>6.6515578E-7</v>
      </c>
      <c r="BY164" s="144">
        <v>5.2806701000000004E-10</v>
      </c>
      <c r="BZ164" s="144">
        <v>1.0203760999999999E-6</v>
      </c>
      <c r="CA164" s="144">
        <v>1.2076897999999999E-6</v>
      </c>
      <c r="CB164" s="144">
        <v>5.7525884E-7</v>
      </c>
      <c r="CC164" s="144">
        <v>7.6247715999999998E-8</v>
      </c>
      <c r="CD164" s="144">
        <v>1.7778029999999998E-8</v>
      </c>
      <c r="CE164" s="144">
        <v>1.3450781999999999E-9</v>
      </c>
      <c r="CF164" s="144">
        <v>3.3500435999999999E-6</v>
      </c>
      <c r="CG164" s="144">
        <v>6.7484767000000005E-5</v>
      </c>
      <c r="CH164" s="144">
        <v>1.4704147000000001E-7</v>
      </c>
      <c r="CI164" s="144">
        <v>1.0670005000000001E-9</v>
      </c>
      <c r="CJ164" s="171" t="s">
        <v>1595</v>
      </c>
      <c r="CK164" s="155" t="s">
        <v>1596</v>
      </c>
      <c r="CL164" s="166" t="s">
        <v>1566</v>
      </c>
      <c r="CM164" s="110"/>
      <c r="CN164" s="110"/>
      <c r="CP164" s="74"/>
      <c r="CQ164" s="74"/>
      <c r="CR164" s="74"/>
      <c r="CS164" s="74"/>
      <c r="CT164" s="74"/>
      <c r="CU164" s="74"/>
      <c r="CV164" s="74"/>
      <c r="CW164" s="74"/>
      <c r="CX164" s="74"/>
      <c r="CY164" s="74"/>
      <c r="CZ164" s="74"/>
      <c r="DA164" s="74"/>
      <c r="DB164" s="74"/>
    </row>
    <row r="165" spans="1:106" ht="14.5" customHeight="1" thickBot="1">
      <c r="A165" s="74" t="s">
        <v>1597</v>
      </c>
      <c r="B165" s="129" t="s">
        <v>1133</v>
      </c>
      <c r="C165" s="130" t="str">
        <f t="shared" si="93"/>
        <v>A.030.18.104</v>
      </c>
      <c r="D165" s="131" t="s">
        <v>1583</v>
      </c>
      <c r="E165" s="129" t="s">
        <v>957</v>
      </c>
      <c r="F165" s="132" t="s">
        <v>1599</v>
      </c>
      <c r="G165" s="132">
        <f t="shared" si="94"/>
        <v>0.56916685334639006</v>
      </c>
      <c r="H165" s="348">
        <f t="shared" si="95"/>
        <v>0.56916685334639006</v>
      </c>
      <c r="I165" s="74"/>
      <c r="J165" s="132">
        <f t="shared" si="96"/>
        <v>3.6397020540000005E-2</v>
      </c>
      <c r="K165" s="132">
        <f t="shared" si="97"/>
        <v>7.0123595999999996E-2</v>
      </c>
      <c r="L165" s="300">
        <f t="shared" si="98"/>
        <v>6.1505168063899999E-3</v>
      </c>
      <c r="M165" s="132">
        <v>0.45649571999999999</v>
      </c>
      <c r="N165" s="132">
        <v>3.8708327000000001E-2</v>
      </c>
      <c r="O165" s="132">
        <v>1.6806650999999999E-2</v>
      </c>
      <c r="P165" s="132">
        <v>3.2487248000000003E-2</v>
      </c>
      <c r="Q165" s="132">
        <v>3.5381321999999999E-3</v>
      </c>
      <c r="R165" s="132">
        <v>1.7166391000000001E-4</v>
      </c>
      <c r="S165" s="132">
        <v>1.9997643E-4</v>
      </c>
      <c r="T165" s="132">
        <v>1.4608618E-2</v>
      </c>
      <c r="U165" s="132">
        <v>4.3299186000000001E-4</v>
      </c>
      <c r="V165" s="132">
        <v>2.0881337000000001E-3</v>
      </c>
      <c r="W165" s="132">
        <v>3.6134442E-3</v>
      </c>
      <c r="X165" s="304">
        <v>1.5701426E-5</v>
      </c>
      <c r="Y165" s="304">
        <v>2.4562038999999998E-7</v>
      </c>
      <c r="Z165" s="132">
        <v>0</v>
      </c>
      <c r="AA165" s="74"/>
      <c r="AB165" s="301">
        <f t="shared" si="99"/>
        <v>3.432298646616541</v>
      </c>
      <c r="AC165" s="338">
        <f t="shared" si="100"/>
        <v>3.432298646616541</v>
      </c>
      <c r="AD165" s="74"/>
      <c r="AE165" s="136">
        <v>72.970117000000002</v>
      </c>
      <c r="AF165" s="136">
        <v>72.025401000000002</v>
      </c>
      <c r="AG165" s="136">
        <v>0.48986851999999997</v>
      </c>
      <c r="AH165" s="136">
        <v>0</v>
      </c>
      <c r="AI165" s="136">
        <v>0.28132376999999997</v>
      </c>
      <c r="AJ165" s="136">
        <v>7.2668303000000004E-2</v>
      </c>
      <c r="AK165" s="136">
        <v>0.10085624</v>
      </c>
      <c r="AL165" s="74"/>
      <c r="AM165" s="133">
        <v>7.5125440000000002E-2</v>
      </c>
      <c r="AN165" s="340">
        <f t="shared" si="101"/>
        <v>7.5125440000000002E-2</v>
      </c>
      <c r="AP165" s="133">
        <v>6.7586734999999995E-2</v>
      </c>
      <c r="AQ165" s="133">
        <v>3.1752515000000002E-3</v>
      </c>
      <c r="AR165" s="133">
        <v>4.3634536999999996E-3</v>
      </c>
      <c r="AS165" s="134">
        <f t="shared" si="102"/>
        <v>4.0519625181273998E-6</v>
      </c>
      <c r="AT165" s="135">
        <f t="shared" si="103"/>
        <v>1.1742793905582847E-8</v>
      </c>
      <c r="AU165" s="135">
        <f t="shared" si="104"/>
        <v>0.61112797805600005</v>
      </c>
      <c r="AV165" s="302">
        <v>3.2124145E-6</v>
      </c>
      <c r="AW165" s="302">
        <v>9.6936406000000002E-9</v>
      </c>
      <c r="AX165" s="302">
        <v>2.6480017E-13</v>
      </c>
      <c r="AY165" s="302">
        <v>1.2125266000000001E-10</v>
      </c>
      <c r="AZ165" s="302">
        <v>1.5548126999999999E-11</v>
      </c>
      <c r="BA165" s="302">
        <v>4.8388348999999998E-9</v>
      </c>
      <c r="BB165" s="302">
        <v>8.3152184999999996E-7</v>
      </c>
      <c r="BC165" s="302">
        <v>9.8545736000000005E-10</v>
      </c>
      <c r="BD165" s="302">
        <v>9.3776168999999996E-10</v>
      </c>
      <c r="BE165" s="302">
        <v>1.0228328E-10</v>
      </c>
      <c r="BF165" s="302">
        <v>1.3277202E-15</v>
      </c>
      <c r="BG165" s="302">
        <v>3.8133016000000002E-13</v>
      </c>
      <c r="BH165" s="302">
        <v>2.2007832000000001E-14</v>
      </c>
      <c r="BI165" s="302">
        <v>1.7456442999999999E-14</v>
      </c>
      <c r="BJ165" s="302">
        <v>1.8586936E-9</v>
      </c>
      <c r="BK165" s="302">
        <v>1.1870767E-9</v>
      </c>
      <c r="BL165" s="302">
        <v>2.2935093000000001E-11</v>
      </c>
      <c r="BM165" s="302">
        <v>1.9908056E-5</v>
      </c>
      <c r="BN165" s="303">
        <v>0.61110807</v>
      </c>
      <c r="BO165" s="302">
        <v>4.7621404000000004E-12</v>
      </c>
      <c r="BP165" s="302">
        <v>2.8958962000000001E-14</v>
      </c>
      <c r="BQ165" s="302">
        <v>1.2956454E-18</v>
      </c>
      <c r="BR165" s="74"/>
      <c r="BS165" s="136">
        <v>2.0513334999999999E-4</v>
      </c>
      <c r="BT165" s="144">
        <v>6.9235826999999996E-6</v>
      </c>
      <c r="BU165" s="144">
        <v>9.5701593E-5</v>
      </c>
      <c r="BV165" s="144">
        <v>1.7117963999999999E-6</v>
      </c>
      <c r="BW165" s="144">
        <v>8.0725369000000007E-6</v>
      </c>
      <c r="BX165" s="144">
        <v>8.9878181999999999E-7</v>
      </c>
      <c r="BY165" s="144">
        <v>4.7842662999999995E-10</v>
      </c>
      <c r="BZ165" s="144">
        <v>1.3780331999999999E-6</v>
      </c>
      <c r="CA165" s="144">
        <v>2.3036088E-7</v>
      </c>
      <c r="CB165" s="144">
        <v>1.3232556999999999E-7</v>
      </c>
      <c r="CC165" s="144">
        <v>1.1685438E-7</v>
      </c>
      <c r="CD165" s="144">
        <v>1.5641729999999999E-8</v>
      </c>
      <c r="CE165" s="144">
        <v>2.0621196000000002E-9</v>
      </c>
      <c r="CF165" s="144">
        <v>3.1368366999999999E-6</v>
      </c>
      <c r="CG165" s="144">
        <v>8.6172634000000002E-5</v>
      </c>
      <c r="CH165" s="144">
        <v>6.3914952000000001E-7</v>
      </c>
      <c r="CI165" s="144">
        <v>6.8363995000000001E-10</v>
      </c>
      <c r="CJ165" s="171" t="s">
        <v>1600</v>
      </c>
      <c r="CK165" s="155" t="s">
        <v>1474</v>
      </c>
      <c r="CL165" s="166" t="s">
        <v>1566</v>
      </c>
      <c r="CM165" s="110"/>
      <c r="CN165" s="110"/>
      <c r="CP165" s="74"/>
      <c r="CQ165" s="74"/>
      <c r="CR165" s="74"/>
      <c r="CS165" s="74"/>
      <c r="CT165" s="74"/>
      <c r="CU165" s="74"/>
      <c r="CV165" s="74"/>
      <c r="CW165" s="74"/>
      <c r="CX165" s="74"/>
      <c r="CY165" s="74"/>
      <c r="CZ165" s="74"/>
      <c r="DA165" s="74"/>
      <c r="DB165" s="74"/>
    </row>
    <row r="166" spans="1:106" ht="14.5" customHeight="1" thickBot="1">
      <c r="A166" s="74" t="s">
        <v>1601</v>
      </c>
      <c r="B166" s="129" t="s">
        <v>1133</v>
      </c>
      <c r="C166" s="130" t="str">
        <f t="shared" si="93"/>
        <v>A.030.18.105</v>
      </c>
      <c r="D166" s="131" t="s">
        <v>1583</v>
      </c>
      <c r="E166" s="129" t="s">
        <v>957</v>
      </c>
      <c r="F166" s="132" t="s">
        <v>1603</v>
      </c>
      <c r="G166" s="132">
        <f t="shared" si="94"/>
        <v>0.50573805431899999</v>
      </c>
      <c r="H166" s="348">
        <f t="shared" si="95"/>
        <v>0.50573805431899999</v>
      </c>
      <c r="I166" s="74"/>
      <c r="J166" s="132">
        <f t="shared" si="96"/>
        <v>1.5549111999999999E-2</v>
      </c>
      <c r="K166" s="132">
        <f t="shared" si="97"/>
        <v>5.52033829E-2</v>
      </c>
      <c r="L166" s="300">
        <f t="shared" si="98"/>
        <v>8.8193594190000002E-3</v>
      </c>
      <c r="M166" s="132">
        <v>0.4261662</v>
      </c>
      <c r="N166" s="132">
        <v>2.8895059000000001E-2</v>
      </c>
      <c r="O166" s="132">
        <v>1.8525237E-2</v>
      </c>
      <c r="P166" s="132">
        <v>1.2209289E-2</v>
      </c>
      <c r="Q166" s="132">
        <v>2.8553139999999999E-3</v>
      </c>
      <c r="R166" s="132">
        <v>1.7498211000000001E-4</v>
      </c>
      <c r="S166" s="132">
        <v>3.0952688999999999E-4</v>
      </c>
      <c r="T166" s="132">
        <v>7.7830868999999997E-3</v>
      </c>
      <c r="U166" s="132">
        <v>4.9665422000000001E-4</v>
      </c>
      <c r="V166" s="132">
        <v>1.5243889999999999E-3</v>
      </c>
      <c r="W166" s="132">
        <v>6.7327856999999996E-3</v>
      </c>
      <c r="X166" s="304">
        <v>1.3147153999999999E-5</v>
      </c>
      <c r="Y166" s="304">
        <v>5.2383345E-5</v>
      </c>
      <c r="Z166" s="132">
        <v>0</v>
      </c>
      <c r="AA166" s="74"/>
      <c r="AB166" s="301">
        <f t="shared" si="99"/>
        <v>3.2042571428571427</v>
      </c>
      <c r="AC166" s="338">
        <f t="shared" si="100"/>
        <v>3.2042571428571427</v>
      </c>
      <c r="AD166" s="74"/>
      <c r="AE166" s="136">
        <v>61.896630999999999</v>
      </c>
      <c r="AF166" s="136">
        <v>60.422683999999997</v>
      </c>
      <c r="AG166" s="136">
        <v>0.86505608000000001</v>
      </c>
      <c r="AH166" s="136">
        <v>0</v>
      </c>
      <c r="AI166" s="136">
        <v>0.19791379000000001</v>
      </c>
      <c r="AJ166" s="136">
        <v>0.21920333</v>
      </c>
      <c r="AK166" s="136">
        <v>0.19177361000000001</v>
      </c>
      <c r="AL166" s="74"/>
      <c r="AM166" s="133">
        <v>6.7864902000000005E-2</v>
      </c>
      <c r="AN166" s="340">
        <f t="shared" si="101"/>
        <v>6.7864902000000005E-2</v>
      </c>
      <c r="AP166" s="133">
        <v>6.1936283000000002E-2</v>
      </c>
      <c r="AQ166" s="133">
        <v>2.7705530999999999E-3</v>
      </c>
      <c r="AR166" s="133">
        <v>3.1580665999999999E-3</v>
      </c>
      <c r="AS166" s="134">
        <f t="shared" si="102"/>
        <v>3.7132064342090004E-6</v>
      </c>
      <c r="AT166" s="135">
        <f t="shared" si="103"/>
        <v>1.0246128194023942E-8</v>
      </c>
      <c r="AU166" s="135">
        <f t="shared" si="104"/>
        <v>0.44230624745500002</v>
      </c>
      <c r="AV166" s="302">
        <v>3.0111707000000001E-6</v>
      </c>
      <c r="AW166" s="302">
        <v>9.0868394000000007E-9</v>
      </c>
      <c r="AX166" s="302">
        <v>2.4820450000000002E-13</v>
      </c>
      <c r="AY166" s="302">
        <v>1.3137988E-10</v>
      </c>
      <c r="AZ166" s="302">
        <v>1.4879029E-11</v>
      </c>
      <c r="BA166" s="302">
        <v>1.8159095E-9</v>
      </c>
      <c r="BB166" s="302">
        <v>6.9369782999999999E-7</v>
      </c>
      <c r="BC166" s="302">
        <v>2.8434090999999999E-10</v>
      </c>
      <c r="BD166" s="302">
        <v>8.1077973E-10</v>
      </c>
      <c r="BE166" s="302">
        <v>3.8319184999999998E-11</v>
      </c>
      <c r="BF166" s="302">
        <v>7.7473720999999999E-15</v>
      </c>
      <c r="BG166" s="302">
        <v>3.9467635999999999E-13</v>
      </c>
      <c r="BH166" s="302">
        <v>1.4486031999999999E-13</v>
      </c>
      <c r="BI166" s="302">
        <v>4.2156443999999997E-14</v>
      </c>
      <c r="BJ166" s="302">
        <v>1.9145459000000001E-9</v>
      </c>
      <c r="BK166" s="302">
        <v>3.4455478000000001E-9</v>
      </c>
      <c r="BL166" s="302">
        <v>1.8834846E-11</v>
      </c>
      <c r="BM166" s="302">
        <v>2.0017455E-5</v>
      </c>
      <c r="BN166" s="303">
        <v>0.44228623</v>
      </c>
      <c r="BO166" s="302">
        <v>1.0156421000000001E-9</v>
      </c>
      <c r="BP166" s="302">
        <v>6.1762016999999996E-12</v>
      </c>
      <c r="BQ166" s="302">
        <v>2.7632783999999999E-16</v>
      </c>
      <c r="BR166" s="74"/>
      <c r="BS166" s="136">
        <v>1.8256058E-4</v>
      </c>
      <c r="BT166" s="144">
        <v>6.1737045999999996E-6</v>
      </c>
      <c r="BU166" s="144">
        <v>8.9343190999999997E-5</v>
      </c>
      <c r="BV166" s="144">
        <v>9.1753707000000001E-7</v>
      </c>
      <c r="BW166" s="144">
        <v>6.9844892000000004E-6</v>
      </c>
      <c r="BX166" s="144">
        <v>1.0221416000000001E-6</v>
      </c>
      <c r="BY166" s="144">
        <v>4.0007542E-10</v>
      </c>
      <c r="BZ166" s="144">
        <v>1.9772898999999999E-6</v>
      </c>
      <c r="CA166" s="144">
        <v>2.3481368E-7</v>
      </c>
      <c r="CB166" s="144">
        <v>2.0481574000000001E-7</v>
      </c>
      <c r="CC166" s="144">
        <v>1.1182778E-7</v>
      </c>
      <c r="CD166" s="144">
        <v>1.2939448E-8</v>
      </c>
      <c r="CE166" s="144">
        <v>1.9746521999999999E-9</v>
      </c>
      <c r="CF166" s="144">
        <v>3.0248001000000002E-6</v>
      </c>
      <c r="CG166" s="144">
        <v>7.2251544000000005E-5</v>
      </c>
      <c r="CH166" s="144">
        <v>1.5330578999999999E-7</v>
      </c>
      <c r="CI166" s="144">
        <v>1.4580282000000001E-7</v>
      </c>
      <c r="CJ166" s="170" t="s">
        <v>1604</v>
      </c>
      <c r="CK166" s="155" t="s">
        <v>1474</v>
      </c>
      <c r="CL166" s="166" t="s">
        <v>1566</v>
      </c>
      <c r="CM166" s="110"/>
      <c r="CN166" s="110"/>
      <c r="CP166" s="74"/>
      <c r="CQ166" s="74"/>
      <c r="CR166" s="74"/>
      <c r="CS166" s="74"/>
      <c r="CT166" s="74"/>
      <c r="CU166" s="74"/>
      <c r="CV166" s="74"/>
      <c r="CW166" s="74"/>
      <c r="CX166" s="74"/>
      <c r="CY166" s="74"/>
      <c r="CZ166" s="74"/>
      <c r="DA166" s="74"/>
      <c r="DB166" s="74"/>
    </row>
    <row r="167" spans="1:106" ht="14.5" customHeight="1">
      <c r="A167" s="74" t="s">
        <v>1605</v>
      </c>
      <c r="B167" s="129" t="s">
        <v>1133</v>
      </c>
      <c r="C167" s="130" t="str">
        <f t="shared" si="93"/>
        <v>A.030.18.106</v>
      </c>
      <c r="D167" s="131" t="s">
        <v>1583</v>
      </c>
      <c r="E167" s="129" t="s">
        <v>957</v>
      </c>
      <c r="F167" s="132" t="s">
        <v>1607</v>
      </c>
      <c r="G167" s="132">
        <f t="shared" si="94"/>
        <v>0.46948188859500001</v>
      </c>
      <c r="H167" s="348">
        <f t="shared" si="95"/>
        <v>0.46948188859500001</v>
      </c>
      <c r="I167" s="74"/>
      <c r="J167" s="132">
        <f t="shared" si="96"/>
        <v>1.7109653900000004E-2</v>
      </c>
      <c r="K167" s="132">
        <f t="shared" si="97"/>
        <v>5.3954121399999999E-2</v>
      </c>
      <c r="L167" s="300">
        <f t="shared" si="98"/>
        <v>7.6587332949999993E-3</v>
      </c>
      <c r="M167" s="132">
        <v>0.39075937999999999</v>
      </c>
      <c r="N167" s="132">
        <v>3.3252150000000001E-2</v>
      </c>
      <c r="O167" s="132">
        <v>1.9354831999999999E-2</v>
      </c>
      <c r="P167" s="132">
        <v>1.3361858000000001E-2</v>
      </c>
      <c r="Q167" s="132">
        <v>3.2723597000000001E-3</v>
      </c>
      <c r="R167" s="132">
        <v>2.2953472000000001E-4</v>
      </c>
      <c r="S167" s="132">
        <v>2.4590148000000001E-4</v>
      </c>
      <c r="T167" s="132">
        <v>1.3471393999999999E-3</v>
      </c>
      <c r="U167" s="132">
        <v>5.5037466000000003E-4</v>
      </c>
      <c r="V167" s="132">
        <v>2.1314432999999999E-3</v>
      </c>
      <c r="W167" s="132">
        <v>4.9427463999999997E-3</v>
      </c>
      <c r="X167" s="304">
        <v>1.8388315999999999E-5</v>
      </c>
      <c r="Y167" s="304">
        <v>1.5780619000000001E-5</v>
      </c>
      <c r="Z167" s="132">
        <v>0</v>
      </c>
      <c r="AA167" s="74"/>
      <c r="AB167" s="301">
        <f t="shared" si="99"/>
        <v>2.9380404511278195</v>
      </c>
      <c r="AC167" s="338">
        <f t="shared" si="100"/>
        <v>2.9380404511278195</v>
      </c>
      <c r="AD167" s="74"/>
      <c r="AE167" s="136">
        <v>71.623330999999993</v>
      </c>
      <c r="AF167" s="136">
        <v>70.487994</v>
      </c>
      <c r="AG167" s="136">
        <v>0.67007865</v>
      </c>
      <c r="AH167" s="136">
        <v>0</v>
      </c>
      <c r="AI167" s="136">
        <v>0.22437404</v>
      </c>
      <c r="AJ167" s="136">
        <v>0.10263963</v>
      </c>
      <c r="AK167" s="136">
        <v>0.13824400000000001</v>
      </c>
      <c r="AL167" s="74"/>
      <c r="AM167" s="133">
        <v>6.5851378000000002E-2</v>
      </c>
      <c r="AN167" s="340">
        <f t="shared" si="101"/>
        <v>6.5851378000000002E-2</v>
      </c>
      <c r="AP167" s="133">
        <v>5.9135847999999998E-2</v>
      </c>
      <c r="AQ167" s="133">
        <v>2.6177672000000001E-3</v>
      </c>
      <c r="AR167" s="133">
        <v>4.0977631000000004E-3</v>
      </c>
      <c r="AS167" s="134">
        <f t="shared" si="102"/>
        <v>3.5453146435450005E-6</v>
      </c>
      <c r="AT167" s="135">
        <f t="shared" si="103"/>
        <v>9.6810916481553602E-9</v>
      </c>
      <c r="AU167" s="135">
        <f t="shared" si="104"/>
        <v>0.57391639617799994</v>
      </c>
      <c r="AV167" s="302">
        <v>2.7629668999999998E-6</v>
      </c>
      <c r="AW167" s="302">
        <v>8.3378911E-9</v>
      </c>
      <c r="AX167" s="302">
        <v>2.2774427999999998E-13</v>
      </c>
      <c r="AY167" s="302">
        <v>1.6186882999999999E-10</v>
      </c>
      <c r="AZ167" s="302">
        <v>2.0820175E-11</v>
      </c>
      <c r="BA167" s="302">
        <v>1.9867795999999999E-9</v>
      </c>
      <c r="BB167" s="302">
        <v>7.7594512000000004E-7</v>
      </c>
      <c r="BC167" s="302">
        <v>2.9364584999999998E-10</v>
      </c>
      <c r="BD167" s="302">
        <v>8.6240645999999997E-10</v>
      </c>
      <c r="BE167" s="302">
        <v>1.5815743E-10</v>
      </c>
      <c r="BF167" s="302">
        <v>1.6401679E-15</v>
      </c>
      <c r="BG167" s="302">
        <v>5.0698955999999997E-13</v>
      </c>
      <c r="BH167" s="302">
        <v>2.9266823000000002E-14</v>
      </c>
      <c r="BI167" s="302">
        <v>2.2959680000000002E-14</v>
      </c>
      <c r="BJ167" s="302">
        <v>2.4887985999999999E-9</v>
      </c>
      <c r="BK167" s="302">
        <v>1.4383915999999999E-9</v>
      </c>
      <c r="BL167" s="302">
        <v>2.6341528E-11</v>
      </c>
      <c r="BM167" s="302">
        <v>2.5096177999999999E-5</v>
      </c>
      <c r="BN167" s="303">
        <v>0.57389129999999999</v>
      </c>
      <c r="BO167" s="302">
        <v>3.0596474000000002E-10</v>
      </c>
      <c r="BP167" s="302">
        <v>1.8605963999999999E-12</v>
      </c>
      <c r="BQ167" s="302">
        <v>8.3244459999999996E-17</v>
      </c>
      <c r="BR167" s="74"/>
      <c r="BS167" s="136">
        <v>1.8770878E-4</v>
      </c>
      <c r="BT167" s="144">
        <v>6.5590575999999999E-6</v>
      </c>
      <c r="BU167" s="144">
        <v>8.1920364999999993E-5</v>
      </c>
      <c r="BV167" s="144">
        <v>1.5858918999999999E-7</v>
      </c>
      <c r="BW167" s="144">
        <v>7.4450444999999999E-6</v>
      </c>
      <c r="BX167" s="144">
        <v>1.2027036000000001E-6</v>
      </c>
      <c r="BY167" s="144">
        <v>5.5959156000000005E-10</v>
      </c>
      <c r="BZ167" s="144">
        <v>1.8433645E-6</v>
      </c>
      <c r="CA167" s="144">
        <v>3.0801943000000002E-7</v>
      </c>
      <c r="CB167" s="144">
        <v>1.6271443999999999E-7</v>
      </c>
      <c r="CC167" s="144">
        <v>1.5648024999999999E-7</v>
      </c>
      <c r="CD167" s="144">
        <v>1.8096995999999999E-8</v>
      </c>
      <c r="CE167" s="144">
        <v>2.7615821000000001E-9</v>
      </c>
      <c r="CF167" s="144">
        <v>3.6782797000000001E-6</v>
      </c>
      <c r="CG167" s="144">
        <v>8.4064047000000002E-5</v>
      </c>
      <c r="CH167" s="144">
        <v>1.4477012E-7</v>
      </c>
      <c r="CI167" s="144">
        <v>4.3923467000000002E-8</v>
      </c>
      <c r="CJ167" s="171" t="s">
        <v>1608</v>
      </c>
      <c r="CK167" s="155" t="s">
        <v>1474</v>
      </c>
      <c r="CL167" s="166" t="s">
        <v>1566</v>
      </c>
      <c r="CM167" s="110"/>
      <c r="CN167" s="110"/>
      <c r="CP167" s="74"/>
      <c r="CQ167" s="74"/>
      <c r="CR167" s="74"/>
      <c r="CS167" s="74"/>
      <c r="CT167" s="74"/>
      <c r="CU167" s="74"/>
      <c r="CV167" s="74"/>
      <c r="CW167" s="74"/>
      <c r="CX167" s="74"/>
      <c r="CY167" s="74"/>
      <c r="CZ167" s="74"/>
      <c r="DA167" s="74"/>
      <c r="DB167" s="74"/>
    </row>
    <row r="168" spans="1:106" ht="14.5" customHeight="1">
      <c r="A168" s="74" t="s">
        <v>1609</v>
      </c>
      <c r="B168" s="129" t="s">
        <v>1133</v>
      </c>
      <c r="C168" s="130" t="str">
        <f t="shared" si="93"/>
        <v>A.030.18.107</v>
      </c>
      <c r="D168" s="131" t="s">
        <v>1583</v>
      </c>
      <c r="E168" s="129" t="s">
        <v>957</v>
      </c>
      <c r="F168" s="132" t="s">
        <v>1611</v>
      </c>
      <c r="G168" s="132">
        <f t="shared" si="94"/>
        <v>0.82228266619903001</v>
      </c>
      <c r="H168" s="348">
        <f t="shared" si="95"/>
        <v>0.82228266619903001</v>
      </c>
      <c r="I168" s="74"/>
      <c r="J168" s="132">
        <f t="shared" si="96"/>
        <v>6.1589640790000004E-2</v>
      </c>
      <c r="K168" s="132">
        <f t="shared" si="97"/>
        <v>0.199944065</v>
      </c>
      <c r="L168" s="300">
        <f t="shared" si="98"/>
        <v>8.140800409030001E-3</v>
      </c>
      <c r="M168" s="132">
        <v>0.55260816000000001</v>
      </c>
      <c r="N168" s="132">
        <v>0.10797627</v>
      </c>
      <c r="O168" s="132">
        <v>6.7103987000000004E-2</v>
      </c>
      <c r="P168" s="132">
        <v>4.7072236000000003E-2</v>
      </c>
      <c r="Q168" s="132">
        <v>1.3783373999999999E-2</v>
      </c>
      <c r="R168" s="132">
        <v>1.7950858E-4</v>
      </c>
      <c r="S168" s="132">
        <v>5.5452221000000003E-4</v>
      </c>
      <c r="T168" s="132">
        <v>2.4863808000000001E-2</v>
      </c>
      <c r="U168" s="132">
        <v>2.8258398999999999E-4</v>
      </c>
      <c r="V168" s="132">
        <v>1.8849501000000001E-3</v>
      </c>
      <c r="W168" s="132">
        <v>5.9601202000000002E-3</v>
      </c>
      <c r="X168" s="304">
        <v>1.2924777000000001E-5</v>
      </c>
      <c r="Y168" s="304">
        <v>2.2134203E-7</v>
      </c>
      <c r="Z168" s="132">
        <v>0</v>
      </c>
      <c r="AA168" s="74"/>
      <c r="AB168" s="301">
        <f t="shared" si="99"/>
        <v>4.1549485714285712</v>
      </c>
      <c r="AC168" s="338">
        <f t="shared" si="100"/>
        <v>4.1549485714285712</v>
      </c>
      <c r="AD168" s="74"/>
      <c r="AE168" s="136">
        <v>102.92711</v>
      </c>
      <c r="AF168" s="136">
        <v>101.91983999999999</v>
      </c>
      <c r="AG168" s="136">
        <v>0.80802264999999995</v>
      </c>
      <c r="AH168" s="136">
        <v>0</v>
      </c>
      <c r="AI168" s="136">
        <v>4.1972040000000002E-2</v>
      </c>
      <c r="AJ168" s="136">
        <v>6.1829926E-2</v>
      </c>
      <c r="AK168" s="136">
        <v>9.5445734000000004E-2</v>
      </c>
      <c r="AL168" s="74"/>
      <c r="AM168" s="133">
        <v>0.11960836</v>
      </c>
      <c r="AN168" s="340">
        <f t="shared" si="101"/>
        <v>0.11960836</v>
      </c>
      <c r="AP168" s="133">
        <v>0.1088566</v>
      </c>
      <c r="AQ168" s="133">
        <v>4.2634511999999998E-3</v>
      </c>
      <c r="AR168" s="133">
        <v>6.4883077000000003E-3</v>
      </c>
      <c r="AS168" s="134">
        <f t="shared" si="102"/>
        <v>6.5261752130730008E-6</v>
      </c>
      <c r="AT168" s="135">
        <f t="shared" si="103"/>
        <v>1.5767201242948474E-8</v>
      </c>
      <c r="AU168" s="135">
        <f t="shared" si="104"/>
        <v>0.90872657507599996</v>
      </c>
      <c r="AV168" s="302">
        <v>3.9060921000000003E-6</v>
      </c>
      <c r="AW168" s="302">
        <v>1.1787511000000001E-8</v>
      </c>
      <c r="AX168" s="302">
        <v>3.2197017E-13</v>
      </c>
      <c r="AY168" s="302">
        <v>1.6613403000000001E-10</v>
      </c>
      <c r="AZ168" s="302">
        <v>9.1452165000000001E-12</v>
      </c>
      <c r="BA168" s="302">
        <v>7.0005667000000001E-9</v>
      </c>
      <c r="BB168" s="302">
        <v>2.6002568999999998E-6</v>
      </c>
      <c r="BC168" s="302">
        <v>1.0364856000000001E-9</v>
      </c>
      <c r="BD168" s="302">
        <v>2.8325471E-9</v>
      </c>
      <c r="BE168" s="302">
        <v>8.0045615000000006E-11</v>
      </c>
      <c r="BF168" s="302">
        <v>6.0297668999999999E-15</v>
      </c>
      <c r="BG168" s="302">
        <v>1.0387545E-11</v>
      </c>
      <c r="BH168" s="302">
        <v>7.2318582000000004E-14</v>
      </c>
      <c r="BI168" s="302">
        <v>1.7561575000000001E-13</v>
      </c>
      <c r="BJ168" s="302">
        <v>3.6821716E-9</v>
      </c>
      <c r="BK168" s="302">
        <v>8.9639040999999993E-9</v>
      </c>
      <c r="BL168" s="302">
        <v>1.9622350999999999E-11</v>
      </c>
      <c r="BM168" s="302">
        <v>1.6715076E-5</v>
      </c>
      <c r="BN168" s="303">
        <v>0.90870985999999998</v>
      </c>
      <c r="BO168" s="302">
        <v>4.2914265E-12</v>
      </c>
      <c r="BP168" s="302">
        <v>2.6096512000000001E-14</v>
      </c>
      <c r="BQ168" s="302">
        <v>1.1675773E-18</v>
      </c>
      <c r="BR168" s="74"/>
      <c r="BS168" s="136">
        <v>3.1474025999999998E-4</v>
      </c>
      <c r="BT168" s="144">
        <v>2.1670131999999999E-5</v>
      </c>
      <c r="BU168" s="136">
        <v>1.1585099E-4</v>
      </c>
      <c r="BV168" s="144">
        <v>2.9129054000000002E-6</v>
      </c>
      <c r="BW168" s="144">
        <v>2.7070289000000001E-5</v>
      </c>
      <c r="BX168" s="144">
        <v>4.2206329000000002E-6</v>
      </c>
      <c r="BY168" s="144">
        <v>6.9735872E-9</v>
      </c>
      <c r="BZ168" s="144">
        <v>6.4054306999999997E-6</v>
      </c>
      <c r="CA168" s="144">
        <v>2.4088788000000002E-7</v>
      </c>
      <c r="CB168" s="144">
        <v>3.6693058E-7</v>
      </c>
      <c r="CC168" s="144">
        <v>6.8097463000000003E-8</v>
      </c>
      <c r="CD168" s="144">
        <v>1.3330259000000001E-8</v>
      </c>
      <c r="CE168" s="144">
        <v>1.1424713999999999E-9</v>
      </c>
      <c r="CF168" s="144">
        <v>1.2661777E-5</v>
      </c>
      <c r="CG168" s="136">
        <v>1.2315018E-4</v>
      </c>
      <c r="CH168" s="144">
        <v>9.9947825999999994E-8</v>
      </c>
      <c r="CI168" s="144">
        <v>6.1606552999999996E-10</v>
      </c>
      <c r="CJ168" s="171" t="s">
        <v>1612</v>
      </c>
      <c r="CK168" s="155" t="s">
        <v>1474</v>
      </c>
      <c r="CL168" s="166" t="s">
        <v>1566</v>
      </c>
      <c r="CM168" s="110"/>
      <c r="CN168" s="110"/>
      <c r="CP168" s="74"/>
      <c r="CQ168" s="74"/>
      <c r="CR168" s="74"/>
      <c r="CS168" s="74"/>
      <c r="CT168" s="74"/>
      <c r="CU168" s="74"/>
      <c r="CV168" s="74"/>
      <c r="CW168" s="74"/>
      <c r="CX168" s="74"/>
      <c r="CY168" s="74"/>
      <c r="CZ168" s="74"/>
      <c r="DA168" s="74"/>
      <c r="DB168" s="74"/>
    </row>
    <row r="169" spans="1:106" ht="14.5" customHeight="1">
      <c r="A169" s="74" t="s">
        <v>1613</v>
      </c>
      <c r="B169" s="129" t="s">
        <v>1133</v>
      </c>
      <c r="C169" s="130" t="str">
        <f t="shared" si="93"/>
        <v>A.030.18.108</v>
      </c>
      <c r="D169" s="131" t="s">
        <v>1583</v>
      </c>
      <c r="E169" s="129" t="s">
        <v>957</v>
      </c>
      <c r="F169" s="132" t="s">
        <v>1615</v>
      </c>
      <c r="G169" s="132">
        <f t="shared" si="94"/>
        <v>0.50716816580848301</v>
      </c>
      <c r="H169" s="348">
        <f t="shared" si="95"/>
        <v>0.50716816580848301</v>
      </c>
      <c r="I169" s="74"/>
      <c r="J169" s="132">
        <f t="shared" si="96"/>
        <v>4.4312165099999995E-2</v>
      </c>
      <c r="K169" s="132">
        <f t="shared" si="97"/>
        <v>0.1160704526</v>
      </c>
      <c r="L169" s="300">
        <f t="shared" si="98"/>
        <v>5.1356181084830001E-3</v>
      </c>
      <c r="M169" s="132">
        <v>0.34164992999999999</v>
      </c>
      <c r="N169" s="132">
        <v>5.4950935999999999E-2</v>
      </c>
      <c r="O169" s="132">
        <v>5.6579847000000003E-2</v>
      </c>
      <c r="P169" s="132">
        <v>3.3902851999999997E-2</v>
      </c>
      <c r="Q169" s="132">
        <v>9.8863774999999997E-3</v>
      </c>
      <c r="R169" s="304">
        <v>2.0837110000000001E-5</v>
      </c>
      <c r="S169" s="132">
        <v>5.0209848999999997E-4</v>
      </c>
      <c r="T169" s="132">
        <v>4.5396695999999999E-3</v>
      </c>
      <c r="U169" s="304">
        <v>3.0634903999999998E-5</v>
      </c>
      <c r="V169" s="132">
        <v>0</v>
      </c>
      <c r="W169" s="132">
        <v>5.1049451000000001E-3</v>
      </c>
      <c r="X169" s="304">
        <v>3.8104483E-8</v>
      </c>
      <c r="Y169" s="132">
        <v>0</v>
      </c>
      <c r="Z169" s="132">
        <v>0</v>
      </c>
      <c r="AA169" s="74"/>
      <c r="AB169" s="301">
        <f t="shared" si="99"/>
        <v>2.5687964661654132</v>
      </c>
      <c r="AC169" s="338">
        <f t="shared" si="100"/>
        <v>2.5687964661654132</v>
      </c>
      <c r="AD169" s="74"/>
      <c r="AE169" s="136">
        <v>96.248980000000003</v>
      </c>
      <c r="AF169" s="136">
        <v>95.425264999999996</v>
      </c>
      <c r="AG169" s="136">
        <v>0.69208987</v>
      </c>
      <c r="AH169" s="136">
        <v>0</v>
      </c>
      <c r="AI169" s="136">
        <v>4.4180674000000003E-2</v>
      </c>
      <c r="AJ169" s="136">
        <v>3.8418703999999998E-2</v>
      </c>
      <c r="AK169" s="136">
        <v>4.9025737E-2</v>
      </c>
      <c r="AL169" s="74"/>
      <c r="AM169" s="133">
        <v>7.3416019999999999E-2</v>
      </c>
      <c r="AN169" s="340">
        <f t="shared" si="101"/>
        <v>7.3416019999999999E-2</v>
      </c>
      <c r="AP169" s="133">
        <v>6.4556699999999995E-2</v>
      </c>
      <c r="AQ169" s="133">
        <v>2.6228748000000001E-3</v>
      </c>
      <c r="AR169" s="133">
        <v>6.2364452000000003E-3</v>
      </c>
      <c r="AS169" s="134">
        <f t="shared" si="102"/>
        <v>3.870305836658843E-6</v>
      </c>
      <c r="AT169" s="135">
        <f t="shared" si="103"/>
        <v>9.6999808571464009E-9</v>
      </c>
      <c r="AU169" s="135">
        <f t="shared" si="104"/>
        <v>0.87345171517789999</v>
      </c>
      <c r="AV169" s="302">
        <v>2.4236300999999999E-6</v>
      </c>
      <c r="AW169" s="302">
        <v>7.3142281000000001E-9</v>
      </c>
      <c r="AX169" s="302">
        <v>1.9976964000000001E-13</v>
      </c>
      <c r="AY169" s="302">
        <v>1.8804163000000001E-12</v>
      </c>
      <c r="AZ169" s="302">
        <v>4.3862542999999998E-14</v>
      </c>
      <c r="BA169" s="302">
        <v>5.0412151000000002E-9</v>
      </c>
      <c r="BB169" s="302">
        <v>1.4381191000000001E-6</v>
      </c>
      <c r="BC169" s="302">
        <v>7.3900093999999998E-10</v>
      </c>
      <c r="BD169" s="302">
        <v>1.5617126E-9</v>
      </c>
      <c r="BE169" s="302">
        <v>8.3669950000000004E-11</v>
      </c>
      <c r="BF169" s="302">
        <v>1.7795124E-15</v>
      </c>
      <c r="BG169" s="302">
        <v>6.0256702999999997E-13</v>
      </c>
      <c r="BH169" s="302">
        <v>4.9891390999999996E-13</v>
      </c>
      <c r="BI169" s="302">
        <v>1.1510024E-14</v>
      </c>
      <c r="BJ169" s="302">
        <v>8.8057217999999998E-10</v>
      </c>
      <c r="BK169" s="302">
        <v>2.6329251E-9</v>
      </c>
      <c r="BL169" s="302">
        <v>5.4727030000000002E-14</v>
      </c>
      <c r="BM169" s="302">
        <v>1.3951779000000001E-6</v>
      </c>
      <c r="BN169" s="303">
        <v>0.87345032</v>
      </c>
      <c r="BO169" s="303">
        <v>0</v>
      </c>
      <c r="BP169" s="303">
        <v>0</v>
      </c>
      <c r="BQ169" s="303">
        <v>0</v>
      </c>
      <c r="BR169" s="74"/>
      <c r="BS169" s="136">
        <v>2.3386133000000001E-4</v>
      </c>
      <c r="BT169" s="144">
        <v>1.2334495E-5</v>
      </c>
      <c r="BU169" s="144">
        <v>7.1624861000000006E-5</v>
      </c>
      <c r="BV169" s="144">
        <v>5.3186801999999998E-7</v>
      </c>
      <c r="BW169" s="144">
        <v>1.6749222999999998E-5</v>
      </c>
      <c r="BX169" s="144">
        <v>3.0876874000000001E-6</v>
      </c>
      <c r="BY169" s="144">
        <v>3.2384017E-9</v>
      </c>
      <c r="BZ169" s="144">
        <v>4.6785947000000002E-6</v>
      </c>
      <c r="CA169" s="144">
        <v>2.7961935000000002E-8</v>
      </c>
      <c r="CB169" s="144">
        <v>3.3224149000000002E-7</v>
      </c>
      <c r="CC169" s="144">
        <v>3.1969154999999999E-10</v>
      </c>
      <c r="CD169" s="144">
        <v>3.9730283000000003E-11</v>
      </c>
      <c r="CE169" s="144">
        <v>4.7095329000000001E-12</v>
      </c>
      <c r="CF169" s="144">
        <v>8.7381612000000003E-6</v>
      </c>
      <c r="CG169" s="136">
        <v>1.1573658E-4</v>
      </c>
      <c r="CH169" s="144">
        <v>1.6051356E-8</v>
      </c>
      <c r="CI169" s="136">
        <v>0</v>
      </c>
      <c r="CJ169" s="171" t="s">
        <v>1616</v>
      </c>
      <c r="CK169" s="155" t="s">
        <v>1452</v>
      </c>
      <c r="CL169" s="166" t="s">
        <v>1566</v>
      </c>
      <c r="CM169" s="110"/>
      <c r="CN169" s="110"/>
      <c r="CP169" s="74"/>
      <c r="CQ169" s="74"/>
      <c r="CR169" s="74"/>
      <c r="CS169" s="74"/>
      <c r="CT169" s="74"/>
      <c r="CU169" s="74"/>
      <c r="CV169" s="74"/>
      <c r="CW169" s="74"/>
      <c r="CX169" s="74"/>
      <c r="CY169" s="74"/>
      <c r="CZ169" s="74"/>
      <c r="DA169" s="74"/>
      <c r="DB169" s="74"/>
    </row>
    <row r="170" spans="1:106" ht="14.5" customHeight="1">
      <c r="A170" s="74" t="s">
        <v>1617</v>
      </c>
      <c r="B170" s="129" t="s">
        <v>1133</v>
      </c>
      <c r="C170" s="130" t="str">
        <f t="shared" si="93"/>
        <v>A.030.18.109</v>
      </c>
      <c r="D170" s="131" t="s">
        <v>1583</v>
      </c>
      <c r="E170" s="129" t="s">
        <v>957</v>
      </c>
      <c r="F170" s="132" t="s">
        <v>1619</v>
      </c>
      <c r="G170" s="132">
        <f t="shared" si="94"/>
        <v>0.50702012183199996</v>
      </c>
      <c r="H170" s="348">
        <f t="shared" si="95"/>
        <v>0.50702012183199996</v>
      </c>
      <c r="I170" s="74"/>
      <c r="J170" s="132">
        <f t="shared" si="96"/>
        <v>1.5588529549999999E-2</v>
      </c>
      <c r="K170" s="132">
        <f t="shared" si="97"/>
        <v>5.5343325400000004E-2</v>
      </c>
      <c r="L170" s="300">
        <f t="shared" si="98"/>
        <v>8.8417168819999985E-3</v>
      </c>
      <c r="M170" s="132">
        <v>0.42724655</v>
      </c>
      <c r="N170" s="132">
        <v>2.8968309000000001E-2</v>
      </c>
      <c r="O170" s="132">
        <v>1.8572199000000001E-2</v>
      </c>
      <c r="P170" s="132">
        <v>1.2240239999999999E-2</v>
      </c>
      <c r="Q170" s="132">
        <v>2.8625523000000001E-3</v>
      </c>
      <c r="R170" s="132">
        <v>1.7542569999999999E-4</v>
      </c>
      <c r="S170" s="132">
        <v>3.1031154999999999E-4</v>
      </c>
      <c r="T170" s="132">
        <v>7.8028174000000002E-3</v>
      </c>
      <c r="U170" s="132">
        <v>4.9791326000000005E-4</v>
      </c>
      <c r="V170" s="132">
        <v>1.5282534E-3</v>
      </c>
      <c r="W170" s="132">
        <v>6.7498536000000003E-3</v>
      </c>
      <c r="X170" s="304">
        <v>1.3180483E-5</v>
      </c>
      <c r="Y170" s="304">
        <v>5.2516138999999997E-5</v>
      </c>
      <c r="Z170" s="132">
        <v>0</v>
      </c>
      <c r="AA170" s="74"/>
      <c r="AB170" s="301">
        <f t="shared" si="99"/>
        <v>3.2123800751879696</v>
      </c>
      <c r="AC170" s="338">
        <f t="shared" si="100"/>
        <v>3.2123800751879696</v>
      </c>
      <c r="AD170" s="74"/>
      <c r="AE170" s="136">
        <v>62.053542</v>
      </c>
      <c r="AF170" s="136">
        <v>60.575859000000001</v>
      </c>
      <c r="AG170" s="136">
        <v>0.86724904000000003</v>
      </c>
      <c r="AH170" s="136">
        <v>0</v>
      </c>
      <c r="AI170" s="136">
        <v>0.19841552000000001</v>
      </c>
      <c r="AJ170" s="136">
        <v>0.21975902</v>
      </c>
      <c r="AK170" s="136">
        <v>0.19225976</v>
      </c>
      <c r="AL170" s="74"/>
      <c r="AM170" s="133">
        <v>6.8036943000000003E-2</v>
      </c>
      <c r="AN170" s="340">
        <f t="shared" si="101"/>
        <v>6.8036943000000003E-2</v>
      </c>
      <c r="AP170" s="133">
        <v>6.2093294E-2</v>
      </c>
      <c r="AQ170" s="133">
        <v>2.7775766000000001E-3</v>
      </c>
      <c r="AR170" s="133">
        <v>3.1660723999999999E-3</v>
      </c>
      <c r="AS170" s="134">
        <f t="shared" si="102"/>
        <v>3.7226195312779996E-6</v>
      </c>
      <c r="AT170" s="135">
        <f t="shared" si="103"/>
        <v>1.027210265319234E-8</v>
      </c>
      <c r="AU170" s="135">
        <f t="shared" si="104"/>
        <v>0.44342750819999999</v>
      </c>
      <c r="AV170" s="302">
        <v>3.0188040999999998E-6</v>
      </c>
      <c r="AW170" s="302">
        <v>9.109875E-9</v>
      </c>
      <c r="AX170" s="302">
        <v>2.4883371000000001E-13</v>
      </c>
      <c r="AY170" s="302">
        <v>1.3171293E-10</v>
      </c>
      <c r="AZ170" s="302">
        <v>1.4916747999999999E-11</v>
      </c>
      <c r="BA170" s="302">
        <v>1.8205129E-9</v>
      </c>
      <c r="BB170" s="302">
        <v>6.9545639000000004E-7</v>
      </c>
      <c r="BC170" s="302">
        <v>2.8506173E-10</v>
      </c>
      <c r="BD170" s="302">
        <v>8.1283510000000005E-10</v>
      </c>
      <c r="BE170" s="302">
        <v>3.8416326E-11</v>
      </c>
      <c r="BF170" s="302">
        <v>7.7670119999999996E-15</v>
      </c>
      <c r="BG170" s="302">
        <v>3.9567687999999999E-13</v>
      </c>
      <c r="BH170" s="302">
        <v>1.4522755E-13</v>
      </c>
      <c r="BI170" s="302">
        <v>4.2263311999999998E-14</v>
      </c>
      <c r="BJ170" s="302">
        <v>1.9193994E-9</v>
      </c>
      <c r="BK170" s="302">
        <v>3.4542825000000002E-9</v>
      </c>
      <c r="BL170" s="302">
        <v>1.8882593000000001E-11</v>
      </c>
      <c r="BM170" s="302">
        <v>2.0068199999999999E-5</v>
      </c>
      <c r="BN170" s="303">
        <v>0.44340743999999999</v>
      </c>
      <c r="BO170" s="302">
        <v>1.0182168E-9</v>
      </c>
      <c r="BP170" s="302">
        <v>6.1918587000000003E-12</v>
      </c>
      <c r="BQ170" s="302">
        <v>2.7702833999999999E-16</v>
      </c>
      <c r="BR170" s="74"/>
      <c r="BS170" s="136">
        <v>1.8302338000000001E-4</v>
      </c>
      <c r="BT170" s="144">
        <v>6.1893552999999996E-6</v>
      </c>
      <c r="BU170" s="144">
        <v>8.9569680000000003E-5</v>
      </c>
      <c r="BV170" s="144">
        <v>9.1986307000000005E-7</v>
      </c>
      <c r="BW170" s="144">
        <v>7.0021953E-6</v>
      </c>
      <c r="BX170" s="144">
        <v>1.0247326999999999E-6</v>
      </c>
      <c r="BY170" s="144">
        <v>4.0108963000000001E-10</v>
      </c>
      <c r="BZ170" s="144">
        <v>1.9823023999999999E-6</v>
      </c>
      <c r="CA170" s="144">
        <v>2.3540894000000001E-7</v>
      </c>
      <c r="CB170" s="144">
        <v>2.0533495999999999E-7</v>
      </c>
      <c r="CC170" s="144">
        <v>1.1211127E-7</v>
      </c>
      <c r="CD170" s="144">
        <v>1.2972250000000001E-8</v>
      </c>
      <c r="CE170" s="144">
        <v>1.9796579999999999E-9</v>
      </c>
      <c r="CF170" s="144">
        <v>3.0324681000000001E-6</v>
      </c>
      <c r="CG170" s="144">
        <v>7.2434705000000007E-5</v>
      </c>
      <c r="CH170" s="144">
        <v>1.5369443E-7</v>
      </c>
      <c r="CI170" s="144">
        <v>1.4617242999999999E-7</v>
      </c>
      <c r="CJ170" s="171" t="s">
        <v>1620</v>
      </c>
      <c r="CK170" s="155" t="s">
        <v>1474</v>
      </c>
      <c r="CL170" s="166" t="s">
        <v>1566</v>
      </c>
      <c r="CM170" s="110"/>
      <c r="CN170" s="110"/>
      <c r="CP170" s="74"/>
      <c r="CQ170" s="74"/>
      <c r="CR170" s="74"/>
      <c r="CS170" s="74"/>
      <c r="CT170" s="74"/>
      <c r="CU170" s="74"/>
      <c r="CV170" s="74"/>
      <c r="CW170" s="74"/>
      <c r="CX170" s="74"/>
      <c r="CY170" s="74"/>
      <c r="CZ170" s="74"/>
      <c r="DA170" s="74"/>
      <c r="DB170" s="74"/>
    </row>
    <row r="171" spans="1:106" ht="14.5" customHeight="1" thickBot="1">
      <c r="A171" s="74" t="s">
        <v>1621</v>
      </c>
      <c r="B171" s="129" t="s">
        <v>1133</v>
      </c>
      <c r="C171" s="130" t="str">
        <f t="shared" si="93"/>
        <v>A.030.18.110</v>
      </c>
      <c r="D171" s="131" t="s">
        <v>1583</v>
      </c>
      <c r="E171" s="129" t="s">
        <v>957</v>
      </c>
      <c r="F171" s="132" t="s">
        <v>1623</v>
      </c>
      <c r="G171" s="132">
        <f t="shared" si="94"/>
        <v>0.82124526648700003</v>
      </c>
      <c r="H171" s="348">
        <f t="shared" si="95"/>
        <v>0.82124526648700003</v>
      </c>
      <c r="I171" s="74"/>
      <c r="J171" s="132">
        <f t="shared" si="96"/>
        <v>3.6321377299999999E-2</v>
      </c>
      <c r="K171" s="132">
        <f t="shared" si="97"/>
        <v>6.4469311000000001E-2</v>
      </c>
      <c r="L171" s="300">
        <f t="shared" si="98"/>
        <v>5.3668178186999996E-2</v>
      </c>
      <c r="M171" s="132">
        <v>0.6667864</v>
      </c>
      <c r="N171" s="132">
        <v>2.9918269000000001E-2</v>
      </c>
      <c r="O171" s="132">
        <v>2.3556272999999999E-2</v>
      </c>
      <c r="P171" s="132">
        <v>3.1320919000000003E-2</v>
      </c>
      <c r="Q171" s="132">
        <v>3.5890927000000001E-3</v>
      </c>
      <c r="R171" s="132">
        <v>3.1270000000000001E-4</v>
      </c>
      <c r="S171" s="132">
        <v>1.0986656E-3</v>
      </c>
      <c r="T171" s="132">
        <v>1.0994769E-2</v>
      </c>
      <c r="U171" s="132">
        <v>4.3407385E-2</v>
      </c>
      <c r="V171" s="132">
        <v>4.2952676000000004E-3</v>
      </c>
      <c r="W171" s="132">
        <v>5.9235321000000001E-3</v>
      </c>
      <c r="X171" s="304">
        <v>3.0518293000000003E-5</v>
      </c>
      <c r="Y171" s="304">
        <v>1.1475194E-5</v>
      </c>
      <c r="Z171" s="132">
        <v>0</v>
      </c>
      <c r="AA171" s="74"/>
      <c r="AB171" s="301">
        <f t="shared" si="99"/>
        <v>5.013431578947368</v>
      </c>
      <c r="AC171" s="338">
        <f t="shared" si="100"/>
        <v>5.013431578947368</v>
      </c>
      <c r="AD171" s="74"/>
      <c r="AE171" s="136">
        <v>94.982843000000003</v>
      </c>
      <c r="AF171" s="136">
        <v>93.753495999999998</v>
      </c>
      <c r="AG171" s="136">
        <v>0.80305026999999995</v>
      </c>
      <c r="AH171" s="136">
        <v>0</v>
      </c>
      <c r="AI171" s="136">
        <v>0.16385759999999999</v>
      </c>
      <c r="AJ171" s="136">
        <v>9.8928325999999997E-2</v>
      </c>
      <c r="AK171" s="136">
        <v>0.16351094999999999</v>
      </c>
      <c r="AL171" s="74"/>
      <c r="AM171" s="133">
        <v>0.10102837000000001</v>
      </c>
      <c r="AN171" s="340">
        <f t="shared" si="101"/>
        <v>0.10102837000000001</v>
      </c>
      <c r="AP171" s="133">
        <v>9.1554458000000005E-2</v>
      </c>
      <c r="AQ171" s="133">
        <v>4.3534207E-3</v>
      </c>
      <c r="AR171" s="133">
        <v>5.1204865000000002E-3</v>
      </c>
      <c r="AS171" s="134">
        <f t="shared" si="102"/>
        <v>5.4888763955929986E-6</v>
      </c>
      <c r="AT171" s="135">
        <f t="shared" si="103"/>
        <v>1.609992827006934E-8</v>
      </c>
      <c r="AU171" s="135">
        <f t="shared" si="104"/>
        <v>0.71715496280000002</v>
      </c>
      <c r="AV171" s="302">
        <v>4.7020585000000001E-6</v>
      </c>
      <c r="AW171" s="302">
        <v>1.4189085E-8</v>
      </c>
      <c r="AX171" s="302">
        <v>3.8758609E-13</v>
      </c>
      <c r="AY171" s="302">
        <v>2.2106148000000001E-10</v>
      </c>
      <c r="AZ171" s="302">
        <v>2.8299253E-11</v>
      </c>
      <c r="BA171" s="302">
        <v>4.658552E-9</v>
      </c>
      <c r="BB171" s="302">
        <v>7.7603235E-7</v>
      </c>
      <c r="BC171" s="302">
        <v>8.4697789999999996E-10</v>
      </c>
      <c r="BD171" s="302">
        <v>8.4832195000000002E-10</v>
      </c>
      <c r="BE171" s="302">
        <v>1.6680643000000001E-10</v>
      </c>
      <c r="BF171" s="302">
        <v>2.5180555000000002E-15</v>
      </c>
      <c r="BG171" s="302">
        <v>1.6609545999999999E-12</v>
      </c>
      <c r="BH171" s="302">
        <v>3.4021737999999998E-13</v>
      </c>
      <c r="BI171" s="302">
        <v>3.3280310999999999E-14</v>
      </c>
      <c r="BJ171" s="302">
        <v>3.3831576000000002E-9</v>
      </c>
      <c r="BK171" s="302">
        <v>2.271987E-9</v>
      </c>
      <c r="BL171" s="302">
        <v>4.4959403999999998E-11</v>
      </c>
      <c r="BM171" s="303">
        <v>1.6794927999999999E-3</v>
      </c>
      <c r="BN171" s="303">
        <v>0.71547547</v>
      </c>
      <c r="BO171" s="302">
        <v>2.2248826E-10</v>
      </c>
      <c r="BP171" s="302">
        <v>1.3529690999999999E-12</v>
      </c>
      <c r="BQ171" s="302">
        <v>6.0532842000000003E-17</v>
      </c>
      <c r="BR171" s="74"/>
      <c r="BS171" s="136">
        <v>1.3004094999999999E-3</v>
      </c>
      <c r="BT171" s="144">
        <v>6.6785109999999998E-6</v>
      </c>
      <c r="BU171" s="136">
        <v>1.3978777000000001E-4</v>
      </c>
      <c r="BV171" s="144">
        <v>1.2889656999999999E-6</v>
      </c>
      <c r="BW171" s="144">
        <v>7.5049639000000001E-6</v>
      </c>
      <c r="BX171" s="144">
        <v>1.6273043999999999E-6</v>
      </c>
      <c r="BY171" s="144">
        <v>9.3072445999999998E-10</v>
      </c>
      <c r="BZ171" s="144">
        <v>2.4956396E-6</v>
      </c>
      <c r="CA171" s="144">
        <v>4.1962138000000002E-7</v>
      </c>
      <c r="CB171" s="144">
        <v>7.2699342999999998E-7</v>
      </c>
      <c r="CC171" s="144">
        <v>2.1268525999999999E-7</v>
      </c>
      <c r="CD171" s="144">
        <v>3.0565142999999999E-8</v>
      </c>
      <c r="CE171" s="144">
        <v>3.7531304E-9</v>
      </c>
      <c r="CF171" s="144">
        <v>1.8678906000000001E-5</v>
      </c>
      <c r="CG171" s="136">
        <v>1.1053594E-4</v>
      </c>
      <c r="CH171" s="136">
        <v>1.0103849999999999E-3</v>
      </c>
      <c r="CI171" s="144">
        <v>3.1939809999999999E-8</v>
      </c>
      <c r="CJ171" s="171" t="s">
        <v>1624</v>
      </c>
      <c r="CK171" s="155" t="s">
        <v>1625</v>
      </c>
      <c r="CL171" s="166" t="s">
        <v>1566</v>
      </c>
      <c r="CM171" s="110"/>
      <c r="CN171" s="110"/>
      <c r="CP171" s="74"/>
      <c r="CQ171" s="74"/>
      <c r="CR171" s="74"/>
      <c r="CS171" s="74"/>
      <c r="CT171" s="74"/>
      <c r="CU171" s="74"/>
      <c r="CV171" s="74"/>
      <c r="CW171" s="74"/>
      <c r="CX171" s="74"/>
      <c r="CY171" s="74"/>
      <c r="CZ171" s="74"/>
      <c r="DA171" s="74"/>
      <c r="DB171" s="74"/>
    </row>
    <row r="172" spans="1:106" ht="14.5" customHeight="1" thickBot="1">
      <c r="A172" s="74" t="s">
        <v>1626</v>
      </c>
      <c r="B172" s="129" t="s">
        <v>1133</v>
      </c>
      <c r="C172" s="130" t="str">
        <f t="shared" si="93"/>
        <v>A.030.18.111</v>
      </c>
      <c r="D172" s="131" t="s">
        <v>1583</v>
      </c>
      <c r="E172" s="129" t="s">
        <v>957</v>
      </c>
      <c r="F172" s="132" t="s">
        <v>1628</v>
      </c>
      <c r="G172" s="132">
        <f t="shared" si="94"/>
        <v>0.61032137727699998</v>
      </c>
      <c r="H172" s="348">
        <f t="shared" si="95"/>
        <v>0.61032137727699998</v>
      </c>
      <c r="I172" s="74"/>
      <c r="J172" s="132">
        <f t="shared" si="96"/>
        <v>2.0877095769999996E-2</v>
      </c>
      <c r="K172" s="132">
        <f t="shared" si="97"/>
        <v>0.104912782</v>
      </c>
      <c r="L172" s="300">
        <f t="shared" si="98"/>
        <v>1.3693839507E-2</v>
      </c>
      <c r="M172" s="132">
        <v>0.47083765999999999</v>
      </c>
      <c r="N172" s="132">
        <v>5.8168192000000001E-2</v>
      </c>
      <c r="O172" s="132">
        <v>1.5365709999999999E-2</v>
      </c>
      <c r="P172" s="132">
        <v>1.7716671999999999E-2</v>
      </c>
      <c r="Q172" s="132">
        <v>2.6809482999999999E-3</v>
      </c>
      <c r="R172" s="304">
        <v>5.6704469999999997E-5</v>
      </c>
      <c r="S172" s="132">
        <v>4.2277100000000001E-4</v>
      </c>
      <c r="T172" s="132">
        <v>3.1378879999999998E-2</v>
      </c>
      <c r="U172" s="132">
        <v>4.6433793000000002E-4</v>
      </c>
      <c r="V172" s="132">
        <v>3.2243514E-3</v>
      </c>
      <c r="W172" s="132">
        <v>9.9777227000000003E-3</v>
      </c>
      <c r="X172" s="304">
        <v>1.5175643E-5</v>
      </c>
      <c r="Y172" s="304">
        <v>1.2251834E-5</v>
      </c>
      <c r="Z172" s="132">
        <v>0</v>
      </c>
      <c r="AA172" s="74"/>
      <c r="AB172" s="301">
        <f t="shared" si="99"/>
        <v>3.5401327819548869</v>
      </c>
      <c r="AC172" s="338">
        <f t="shared" si="100"/>
        <v>3.5401327819548869</v>
      </c>
      <c r="AD172" s="74"/>
      <c r="AE172" s="136">
        <v>70.094460999999995</v>
      </c>
      <c r="AF172" s="136">
        <v>66.620457000000002</v>
      </c>
      <c r="AG172" s="136">
        <v>1.3525682999999999</v>
      </c>
      <c r="AH172" s="136">
        <v>0</v>
      </c>
      <c r="AI172" s="136">
        <v>1.3456633</v>
      </c>
      <c r="AJ172" s="136">
        <v>0.47264632000000001</v>
      </c>
      <c r="AK172" s="136">
        <v>0.30312602999999999</v>
      </c>
      <c r="AL172" s="74"/>
      <c r="AM172" s="133">
        <v>8.1806207000000006E-2</v>
      </c>
      <c r="AN172" s="340">
        <f t="shared" si="101"/>
        <v>8.1806207000000006E-2</v>
      </c>
      <c r="AP172" s="133">
        <v>7.3728788000000003E-2</v>
      </c>
      <c r="AQ172" s="133">
        <v>3.9172458E-3</v>
      </c>
      <c r="AR172" s="133">
        <v>4.1601726000000004E-3</v>
      </c>
      <c r="AS172" s="134">
        <f t="shared" si="102"/>
        <v>4.4201911397550009E-6</v>
      </c>
      <c r="AT172" s="135">
        <f t="shared" si="103"/>
        <v>1.4486855646764963E-8</v>
      </c>
      <c r="AU172" s="135">
        <f t="shared" si="104"/>
        <v>0.58265722536800002</v>
      </c>
      <c r="AV172" s="302">
        <v>3.2940921000000001E-6</v>
      </c>
      <c r="AW172" s="302">
        <v>9.9393985000000002E-9</v>
      </c>
      <c r="AX172" s="302">
        <v>2.7154431000000002E-13</v>
      </c>
      <c r="AY172" s="302">
        <v>4.1048819E-11</v>
      </c>
      <c r="AZ172" s="302">
        <v>5.0187259999999997E-12</v>
      </c>
      <c r="BA172" s="302">
        <v>2.6310403000000001E-9</v>
      </c>
      <c r="BB172" s="302">
        <v>1.1199219000000001E-6</v>
      </c>
      <c r="BC172" s="302">
        <v>5.4168114000000005E-10</v>
      </c>
      <c r="BD172" s="302">
        <v>1.2895209E-9</v>
      </c>
      <c r="BE172" s="302">
        <v>2.6834441000000001E-9</v>
      </c>
      <c r="BF172" s="302">
        <v>9.5660325000000001E-16</v>
      </c>
      <c r="BG172" s="302">
        <v>2.5148329999999999E-13</v>
      </c>
      <c r="BH172" s="302">
        <v>6.6478925000000001E-12</v>
      </c>
      <c r="BI172" s="302">
        <v>4.0910022000000002E-14</v>
      </c>
      <c r="BJ172" s="302">
        <v>6.0051160000000002E-10</v>
      </c>
      <c r="BK172" s="302">
        <v>2.6619740000000001E-9</v>
      </c>
      <c r="BL172" s="302">
        <v>2.4153616999999999E-11</v>
      </c>
      <c r="BM172" s="302">
        <v>1.4465368E-5</v>
      </c>
      <c r="BN172" s="303">
        <v>0.58264276000000004</v>
      </c>
      <c r="BO172" s="302">
        <v>2.3754631000000002E-10</v>
      </c>
      <c r="BP172" s="302">
        <v>1.4445383999999999E-12</v>
      </c>
      <c r="BQ172" s="302">
        <v>6.4629718000000001E-17</v>
      </c>
      <c r="BR172" s="74"/>
      <c r="BS172" s="136">
        <v>2.2276796E-4</v>
      </c>
      <c r="BT172" s="144">
        <v>9.1171281999999993E-6</v>
      </c>
      <c r="BU172" s="144">
        <v>9.8708295000000005E-5</v>
      </c>
      <c r="BV172" s="144">
        <v>3.6758126E-6</v>
      </c>
      <c r="BW172" s="144">
        <v>9.5890356999999995E-6</v>
      </c>
      <c r="BX172" s="144">
        <v>4.4510202999999999E-7</v>
      </c>
      <c r="BY172" s="144">
        <v>4.6524946999999999E-10</v>
      </c>
      <c r="BZ172" s="144">
        <v>6.8258365999999995E-7</v>
      </c>
      <c r="CA172" s="144">
        <v>7.6093406999999999E-8</v>
      </c>
      <c r="CB172" s="144">
        <v>2.7975003E-7</v>
      </c>
      <c r="CC172" s="144">
        <v>3.7707620999999998E-8</v>
      </c>
      <c r="CD172" s="144">
        <v>1.5966543E-8</v>
      </c>
      <c r="CE172" s="144">
        <v>6.6471614000000003E-10</v>
      </c>
      <c r="CF172" s="144">
        <v>1.8248678E-5</v>
      </c>
      <c r="CG172" s="144">
        <v>8.1666119999999995E-5</v>
      </c>
      <c r="CH172" s="144">
        <v>1.9045406E-7</v>
      </c>
      <c r="CI172" s="144">
        <v>3.4101503999999997E-8</v>
      </c>
      <c r="CJ172" s="172" t="s">
        <v>1629</v>
      </c>
      <c r="CK172" s="155" t="s">
        <v>1414</v>
      </c>
      <c r="CL172" s="166" t="s">
        <v>1566</v>
      </c>
      <c r="CM172" s="110"/>
      <c r="CN172" s="110"/>
      <c r="CP172" s="74"/>
      <c r="CQ172" s="74"/>
      <c r="CR172" s="74"/>
      <c r="CS172" s="74"/>
      <c r="CT172" s="74"/>
      <c r="CU172" s="74"/>
      <c r="CV172" s="74"/>
      <c r="CW172" s="74"/>
      <c r="CX172" s="74"/>
      <c r="CY172" s="74"/>
      <c r="CZ172" s="74"/>
      <c r="DA172" s="74"/>
      <c r="DB172" s="74"/>
    </row>
    <row r="173" spans="1:106" ht="14.5" customHeight="1" thickBot="1">
      <c r="A173" s="74" t="s">
        <v>1630</v>
      </c>
      <c r="B173" s="129" t="s">
        <v>1133</v>
      </c>
      <c r="C173" s="130" t="str">
        <f t="shared" si="93"/>
        <v>A.030.18.112</v>
      </c>
      <c r="D173" s="131" t="s">
        <v>1583</v>
      </c>
      <c r="E173" s="129" t="s">
        <v>957</v>
      </c>
      <c r="F173" s="132" t="s">
        <v>1632</v>
      </c>
      <c r="G173" s="132">
        <f t="shared" si="94"/>
        <v>0.1936551983922</v>
      </c>
      <c r="H173" s="348">
        <f t="shared" si="95"/>
        <v>0.1936551983922</v>
      </c>
      <c r="I173" s="74"/>
      <c r="J173" s="132">
        <f t="shared" si="96"/>
        <v>1.8513448166E-2</v>
      </c>
      <c r="K173" s="132">
        <f t="shared" si="97"/>
        <v>3.4640003900000001E-2</v>
      </c>
      <c r="L173" s="300">
        <f t="shared" si="98"/>
        <v>5.3561263262000003E-3</v>
      </c>
      <c r="M173" s="132">
        <v>0.13514561999999999</v>
      </c>
      <c r="N173" s="132">
        <v>1.2444396E-2</v>
      </c>
      <c r="O173" s="132">
        <v>1.8817120999999999E-2</v>
      </c>
      <c r="P173" s="132">
        <v>1.6586416999999999E-2</v>
      </c>
      <c r="Q173" s="132">
        <v>1.7833279E-3</v>
      </c>
      <c r="R173" s="304">
        <v>4.7878167999999998E-5</v>
      </c>
      <c r="S173" s="304">
        <v>9.5825098E-5</v>
      </c>
      <c r="T173" s="132">
        <v>3.3784868999999999E-3</v>
      </c>
      <c r="U173" s="132">
        <v>2.2759384999999999E-4</v>
      </c>
      <c r="V173" s="132">
        <v>1.4036254000000001E-3</v>
      </c>
      <c r="W173" s="132">
        <v>3.7094891999999999E-3</v>
      </c>
      <c r="X173" s="304">
        <v>7.4049197999999999E-6</v>
      </c>
      <c r="Y173" s="304">
        <v>8.0129564000000004E-6</v>
      </c>
      <c r="Z173" s="132">
        <v>0</v>
      </c>
      <c r="AA173" s="74"/>
      <c r="AB173" s="301">
        <f t="shared" si="99"/>
        <v>1.0161324812030075</v>
      </c>
      <c r="AC173" s="338">
        <f t="shared" si="100"/>
        <v>1.0161324812030075</v>
      </c>
      <c r="AD173" s="74"/>
      <c r="AE173" s="136">
        <v>39.493892000000002</v>
      </c>
      <c r="AF173" s="136">
        <v>38.762540000000001</v>
      </c>
      <c r="AG173" s="136">
        <v>0.50287663999999999</v>
      </c>
      <c r="AH173" s="136">
        <v>0</v>
      </c>
      <c r="AI173" s="136">
        <v>3.5204873999999997E-2</v>
      </c>
      <c r="AJ173" s="136">
        <v>0.10970630000000001</v>
      </c>
      <c r="AK173" s="136">
        <v>8.3563307000000003E-2</v>
      </c>
      <c r="AL173" s="74"/>
      <c r="AM173" s="133">
        <v>2.6295580999999998E-2</v>
      </c>
      <c r="AN173" s="340">
        <f t="shared" si="101"/>
        <v>2.6295580999999998E-2</v>
      </c>
      <c r="AP173" s="133">
        <v>2.2847131999999999E-2</v>
      </c>
      <c r="AQ173" s="133">
        <v>1.0243234000000001E-3</v>
      </c>
      <c r="AR173" s="133">
        <v>2.4241255999999998E-3</v>
      </c>
      <c r="AS173" s="134">
        <f t="shared" si="102"/>
        <v>1.3697321171652999E-6</v>
      </c>
      <c r="AT173" s="135">
        <f t="shared" si="103"/>
        <v>3.788178269650211E-9</v>
      </c>
      <c r="AU173" s="135">
        <f t="shared" si="104"/>
        <v>0.33951338703740003</v>
      </c>
      <c r="AV173" s="302">
        <v>9.5615483999999992E-7</v>
      </c>
      <c r="AW173" s="302">
        <v>2.8854513000000002E-9</v>
      </c>
      <c r="AX173" s="302">
        <v>7.8813162000000006E-14</v>
      </c>
      <c r="AY173" s="302">
        <v>3.0721246E-11</v>
      </c>
      <c r="AZ173" s="302">
        <v>3.8542552999999999E-12</v>
      </c>
      <c r="BA173" s="302">
        <v>2.4663883000000001E-9</v>
      </c>
      <c r="BB173" s="302">
        <v>4.0965516999999998E-7</v>
      </c>
      <c r="BC173" s="302">
        <v>3.6184023E-10</v>
      </c>
      <c r="BD173" s="302">
        <v>4.5941267000000002E-10</v>
      </c>
      <c r="BE173" s="302">
        <v>4.6329119999999999E-11</v>
      </c>
      <c r="BF173" s="302">
        <v>3.1364318E-15</v>
      </c>
      <c r="BG173" s="302">
        <v>1.1171548E-13</v>
      </c>
      <c r="BH173" s="302">
        <v>4.6459301000000004E-13</v>
      </c>
      <c r="BI173" s="302">
        <v>7.2326971999999999E-15</v>
      </c>
      <c r="BJ173" s="302">
        <v>7.3983643999999996E-10</v>
      </c>
      <c r="BK173" s="302">
        <v>6.0202935999999998E-10</v>
      </c>
      <c r="BL173" s="302">
        <v>3.3997343999999997E-11</v>
      </c>
      <c r="BM173" s="302">
        <v>7.4870373999999998E-6</v>
      </c>
      <c r="BN173" s="303">
        <v>0.33950590000000003</v>
      </c>
      <c r="BO173" s="302">
        <v>7.9277563999999999E-11</v>
      </c>
      <c r="BP173" s="302">
        <v>4.8209330000000001E-13</v>
      </c>
      <c r="BQ173" s="302">
        <v>2.1569211E-17</v>
      </c>
      <c r="BR173" s="74"/>
      <c r="BS173" s="144">
        <v>9.1512641999999997E-5</v>
      </c>
      <c r="BT173" s="144">
        <v>3.9346993000000002E-6</v>
      </c>
      <c r="BU173" s="144">
        <v>2.8332470000000001E-5</v>
      </c>
      <c r="BV173" s="144">
        <v>3.9589169000000002E-7</v>
      </c>
      <c r="BW173" s="144">
        <v>3.6297435999999999E-6</v>
      </c>
      <c r="BX173" s="144">
        <v>1.5161654E-6</v>
      </c>
      <c r="BY173" s="144">
        <v>2.3289882000000001E-10</v>
      </c>
      <c r="BZ173" s="144">
        <v>2.2935874999999999E-6</v>
      </c>
      <c r="CA173" s="144">
        <v>6.4249130000000004E-8</v>
      </c>
      <c r="CB173" s="144">
        <v>6.3408025000000006E-8</v>
      </c>
      <c r="CC173" s="144">
        <v>2.8963297000000001E-8</v>
      </c>
      <c r="CD173" s="144">
        <v>5.7406734999999997E-8</v>
      </c>
      <c r="CE173" s="144">
        <v>5.1086543999999997E-10</v>
      </c>
      <c r="CF173" s="144">
        <v>4.0932628999999999E-6</v>
      </c>
      <c r="CG173" s="144">
        <v>4.7032064000000001E-5</v>
      </c>
      <c r="CH173" s="144">
        <v>5.8606042999999999E-8</v>
      </c>
      <c r="CI173" s="144">
        <v>1.1380872E-8</v>
      </c>
      <c r="CJ173" s="172" t="s">
        <v>1165</v>
      </c>
      <c r="CK173" s="155" t="s">
        <v>1166</v>
      </c>
      <c r="CL173" s="166" t="s">
        <v>1566</v>
      </c>
      <c r="CM173" s="110"/>
      <c r="CN173" s="110"/>
      <c r="CP173" s="74"/>
      <c r="CQ173" s="74"/>
      <c r="CR173" s="74"/>
      <c r="CS173" s="74"/>
      <c r="CT173" s="74"/>
      <c r="CU173" s="74"/>
      <c r="CV173" s="74"/>
      <c r="CW173" s="74"/>
      <c r="CX173" s="74"/>
      <c r="CY173" s="74"/>
      <c r="CZ173" s="74"/>
      <c r="DA173" s="74"/>
      <c r="DB173" s="74"/>
    </row>
    <row r="174" spans="1:106" ht="14.5" customHeight="1">
      <c r="A174" s="74" t="s">
        <v>1633</v>
      </c>
      <c r="B174" s="129" t="s">
        <v>1133</v>
      </c>
      <c r="C174" s="130" t="str">
        <f t="shared" si="93"/>
        <v>A.030.18.113</v>
      </c>
      <c r="D174" s="131" t="s">
        <v>1583</v>
      </c>
      <c r="E174" s="129" t="s">
        <v>957</v>
      </c>
      <c r="F174" s="132" t="s">
        <v>1635</v>
      </c>
      <c r="G174" s="132">
        <f t="shared" si="94"/>
        <v>0.40600209361473705</v>
      </c>
      <c r="H174" s="348">
        <f t="shared" si="95"/>
        <v>0.40600209361473705</v>
      </c>
      <c r="I174" s="74"/>
      <c r="J174" s="132">
        <f t="shared" si="96"/>
        <v>2.2086971590000001E-2</v>
      </c>
      <c r="K174" s="132">
        <f t="shared" si="97"/>
        <v>3.8334643199999997E-2</v>
      </c>
      <c r="L174" s="300">
        <f t="shared" si="98"/>
        <v>1.1179418824737001E-2</v>
      </c>
      <c r="M174" s="132">
        <v>0.33440106000000003</v>
      </c>
      <c r="N174" s="132">
        <v>1.4608592E-2</v>
      </c>
      <c r="O174" s="132">
        <v>2.1527418999999999E-2</v>
      </c>
      <c r="P174" s="132">
        <v>1.8160042000000001E-2</v>
      </c>
      <c r="Q174" s="132">
        <v>2.7896481000000001E-3</v>
      </c>
      <c r="R174" s="132">
        <v>3.5899811999999998E-4</v>
      </c>
      <c r="S174" s="132">
        <v>7.7828336999999999E-4</v>
      </c>
      <c r="T174" s="132">
        <v>2.1986321999999999E-3</v>
      </c>
      <c r="U174" s="132">
        <v>8.7748220000000003E-4</v>
      </c>
      <c r="V174" s="132">
        <v>-7.3293507999999999E-4</v>
      </c>
      <c r="W174" s="132">
        <v>1.0678773000000001E-2</v>
      </c>
      <c r="X174" s="304">
        <v>9.9912896999999995E-5</v>
      </c>
      <c r="Y174" s="304">
        <v>2.3327737000000001E-8</v>
      </c>
      <c r="Z174" s="132">
        <v>2.5616248000000002E-4</v>
      </c>
      <c r="AA174" s="74"/>
      <c r="AB174" s="301">
        <f t="shared" si="99"/>
        <v>2.5142936842105263</v>
      </c>
      <c r="AC174" s="338">
        <f t="shared" si="100"/>
        <v>2.5142936842105263</v>
      </c>
      <c r="AD174" s="74"/>
      <c r="AE174" s="136">
        <v>66.641116999999994</v>
      </c>
      <c r="AF174" s="136">
        <v>64.462425999999994</v>
      </c>
      <c r="AG174" s="136">
        <v>1.4476583999999999</v>
      </c>
      <c r="AH174" s="136">
        <v>0</v>
      </c>
      <c r="AI174" s="136">
        <v>7.7167952999999997E-2</v>
      </c>
      <c r="AJ174" s="136">
        <v>0.34360180000000001</v>
      </c>
      <c r="AK174" s="136">
        <v>0.31026259</v>
      </c>
      <c r="AL174" s="74"/>
      <c r="AM174" s="133">
        <v>5.4202251E-2</v>
      </c>
      <c r="AN174" s="340">
        <f t="shared" si="101"/>
        <v>5.4202251E-2</v>
      </c>
      <c r="AP174" s="133">
        <v>4.8506491999999998E-2</v>
      </c>
      <c r="AQ174" s="133">
        <v>2.2398155999999998E-3</v>
      </c>
      <c r="AR174" s="133">
        <v>3.4559441999999999E-3</v>
      </c>
      <c r="AS174" s="134">
        <f t="shared" si="102"/>
        <v>2.9080630413591198E-6</v>
      </c>
      <c r="AT174" s="135">
        <f t="shared" si="103"/>
        <v>8.2833416669332534E-9</v>
      </c>
      <c r="AU174" s="135">
        <f t="shared" si="104"/>
        <v>0.48402579619000002</v>
      </c>
      <c r="AV174" s="302">
        <v>2.3828782000000002E-6</v>
      </c>
      <c r="AW174" s="302">
        <v>7.1915544000000002E-9</v>
      </c>
      <c r="AX174" s="302">
        <v>1.9640362000000001E-13</v>
      </c>
      <c r="AY174" s="302">
        <v>2.3161233E-10</v>
      </c>
      <c r="AZ174" s="302">
        <v>2.8019346000000001E-11</v>
      </c>
      <c r="BA174" s="302">
        <v>2.7003447000000001E-9</v>
      </c>
      <c r="BB174" s="302">
        <v>5.0863247000000004E-7</v>
      </c>
      <c r="BC174" s="302">
        <v>3.9218231999999998E-10</v>
      </c>
      <c r="BD174" s="302">
        <v>5.3758249999999999E-10</v>
      </c>
      <c r="BE174" s="302">
        <v>4.2607222E-13</v>
      </c>
      <c r="BF174" s="302">
        <v>6.1105398000000001E-15</v>
      </c>
      <c r="BG174" s="302">
        <v>8.4435301000000003E-13</v>
      </c>
      <c r="BH174" s="302">
        <v>4.0915271000000001E-13</v>
      </c>
      <c r="BI174" s="302">
        <v>1.1892433999999999E-13</v>
      </c>
      <c r="BJ174" s="302">
        <v>3.3470067000000002E-9</v>
      </c>
      <c r="BK174" s="302">
        <v>1.0244936E-8</v>
      </c>
      <c r="BL174" s="302">
        <v>1.6001867999999999E-10</v>
      </c>
      <c r="BM174" s="302">
        <v>3.6716189999999999E-5</v>
      </c>
      <c r="BN174" s="303">
        <v>0.48398908000000002</v>
      </c>
      <c r="BO174" s="302">
        <v>4.5228312000000001E-13</v>
      </c>
      <c r="BP174" s="302">
        <v>2.7503704000000001E-15</v>
      </c>
      <c r="BQ174" s="302">
        <v>1.2305361E-19</v>
      </c>
      <c r="BR174" s="74"/>
      <c r="BS174" s="136">
        <v>1.6736837E-4</v>
      </c>
      <c r="BT174" s="144">
        <v>4.5731675E-6</v>
      </c>
      <c r="BU174" s="144">
        <v>7.0105180000000006E-5</v>
      </c>
      <c r="BV174" s="144">
        <v>2.5861063000000002E-7</v>
      </c>
      <c r="BW174" s="144">
        <v>5.0180750000000002E-6</v>
      </c>
      <c r="BX174" s="144">
        <v>1.6999052E-6</v>
      </c>
      <c r="BY174" s="144">
        <v>3.0061000999999998E-9</v>
      </c>
      <c r="BZ174" s="144">
        <v>2.6231502999999999E-6</v>
      </c>
      <c r="CA174" s="144">
        <v>4.8175019999999997E-7</v>
      </c>
      <c r="CB174" s="144">
        <v>5.1499463999999998E-7</v>
      </c>
      <c r="CC174" s="144">
        <v>2.1050388999999999E-7</v>
      </c>
      <c r="CD174" s="144">
        <v>1.0554572E-7</v>
      </c>
      <c r="CE174" s="144">
        <v>3.7040975000000001E-9</v>
      </c>
      <c r="CF174" s="144">
        <v>4.3801345E-6</v>
      </c>
      <c r="CG174" s="144">
        <v>7.7122746999999995E-5</v>
      </c>
      <c r="CH174" s="144">
        <v>2.6783402000000001E-7</v>
      </c>
      <c r="CI174" s="144">
        <v>6.4928537000000004E-11</v>
      </c>
      <c r="CJ174" s="153" t="s">
        <v>1170</v>
      </c>
      <c r="CK174" s="155" t="s">
        <v>1171</v>
      </c>
      <c r="CL174" s="166" t="s">
        <v>1566</v>
      </c>
      <c r="CM174" s="110"/>
      <c r="CN174" s="110"/>
      <c r="CP174" s="74"/>
      <c r="CQ174" s="74"/>
      <c r="CR174" s="74"/>
      <c r="CS174" s="74"/>
      <c r="CT174" s="74"/>
      <c r="CU174" s="74"/>
      <c r="CV174" s="74"/>
      <c r="CW174" s="74"/>
      <c r="CX174" s="74"/>
      <c r="CY174" s="74"/>
      <c r="CZ174" s="74"/>
      <c r="DA174" s="74"/>
      <c r="DB174" s="74"/>
    </row>
    <row r="175" spans="1:106" ht="14.5" customHeight="1">
      <c r="A175" s="74" t="s">
        <v>1636</v>
      </c>
      <c r="B175" s="129" t="s">
        <v>1133</v>
      </c>
      <c r="C175" s="130" t="str">
        <f t="shared" si="93"/>
        <v>A.030.18.114</v>
      </c>
      <c r="D175" s="131" t="s">
        <v>1583</v>
      </c>
      <c r="E175" s="129" t="s">
        <v>957</v>
      </c>
      <c r="F175" s="132" t="s">
        <v>1638</v>
      </c>
      <c r="G175" s="132">
        <f t="shared" si="94"/>
        <v>0.19348810542950001</v>
      </c>
      <c r="H175" s="348">
        <f t="shared" si="95"/>
        <v>0.19348810542950001</v>
      </c>
      <c r="I175" s="74"/>
      <c r="J175" s="132">
        <f t="shared" si="96"/>
        <v>1.8497474476E-2</v>
      </c>
      <c r="K175" s="132">
        <f t="shared" si="97"/>
        <v>3.4610115900000002E-2</v>
      </c>
      <c r="L175" s="300">
        <f t="shared" si="98"/>
        <v>5.3515050534999999E-3</v>
      </c>
      <c r="M175" s="132">
        <v>0.13502901</v>
      </c>
      <c r="N175" s="132">
        <v>1.2433658E-2</v>
      </c>
      <c r="O175" s="132">
        <v>1.8800885999999999E-2</v>
      </c>
      <c r="P175" s="132">
        <v>1.6572106E-2</v>
      </c>
      <c r="Q175" s="132">
        <v>1.7817892000000001E-3</v>
      </c>
      <c r="R175" s="304">
        <v>4.7836858000000001E-5</v>
      </c>
      <c r="S175" s="304">
        <v>9.5742418000000003E-5</v>
      </c>
      <c r="T175" s="132">
        <v>3.3755718999999998E-3</v>
      </c>
      <c r="U175" s="132">
        <v>2.2739748000000001E-4</v>
      </c>
      <c r="V175" s="132">
        <v>1.4024144E-3</v>
      </c>
      <c r="W175" s="132">
        <v>3.7062886000000001E-3</v>
      </c>
      <c r="X175" s="304">
        <v>7.3985308000000003E-6</v>
      </c>
      <c r="Y175" s="304">
        <v>8.0060427000000004E-6</v>
      </c>
      <c r="Z175" s="132">
        <v>0</v>
      </c>
      <c r="AA175" s="74"/>
      <c r="AB175" s="301">
        <f t="shared" si="99"/>
        <v>1.0152557142857144</v>
      </c>
      <c r="AC175" s="338">
        <f t="shared" si="100"/>
        <v>1.0152557142857144</v>
      </c>
      <c r="AD175" s="74"/>
      <c r="AE175" s="136">
        <v>39.459816000000004</v>
      </c>
      <c r="AF175" s="136">
        <v>38.729095999999998</v>
      </c>
      <c r="AG175" s="136">
        <v>0.50244275000000005</v>
      </c>
      <c r="AH175" s="136">
        <v>0</v>
      </c>
      <c r="AI175" s="136">
        <v>3.5174498999999998E-2</v>
      </c>
      <c r="AJ175" s="136">
        <v>0.10961165</v>
      </c>
      <c r="AK175" s="136">
        <v>8.3491207999999997E-2</v>
      </c>
      <c r="AL175" s="74"/>
      <c r="AM175" s="133">
        <v>2.6272892999999999E-2</v>
      </c>
      <c r="AN175" s="340">
        <f t="shared" si="101"/>
        <v>2.6272892999999999E-2</v>
      </c>
      <c r="AP175" s="133">
        <v>2.2827419000000002E-2</v>
      </c>
      <c r="AQ175" s="133">
        <v>1.0234396000000001E-3</v>
      </c>
      <c r="AR175" s="133">
        <v>2.422034E-3</v>
      </c>
      <c r="AS175" s="134">
        <f t="shared" si="102"/>
        <v>1.3685503031517999E-6</v>
      </c>
      <c r="AT175" s="135">
        <f t="shared" si="103"/>
        <v>3.7849097934841005E-9</v>
      </c>
      <c r="AU175" s="135">
        <f t="shared" si="104"/>
        <v>0.3392204505775</v>
      </c>
      <c r="AV175" s="302">
        <v>9.5532986000000009E-7</v>
      </c>
      <c r="AW175" s="302">
        <v>2.8829616999999999E-9</v>
      </c>
      <c r="AX175" s="302">
        <v>7.8745160999999999E-14</v>
      </c>
      <c r="AY175" s="302">
        <v>3.0694739000000002E-11</v>
      </c>
      <c r="AZ175" s="302">
        <v>3.8509298000000003E-12</v>
      </c>
      <c r="BA175" s="302">
        <v>2.4642603E-9</v>
      </c>
      <c r="BB175" s="302">
        <v>4.0930171999999998E-7</v>
      </c>
      <c r="BC175" s="302">
        <v>3.6152803E-10</v>
      </c>
      <c r="BD175" s="302">
        <v>4.5901629E-10</v>
      </c>
      <c r="BE175" s="302">
        <v>4.6289147000000001E-11</v>
      </c>
      <c r="BF175" s="302">
        <v>3.1337257000000001E-15</v>
      </c>
      <c r="BG175" s="302">
        <v>1.1161910000000001E-13</v>
      </c>
      <c r="BH175" s="302">
        <v>4.6419214999999999E-13</v>
      </c>
      <c r="BI175" s="302">
        <v>7.2264568000000001E-15</v>
      </c>
      <c r="BJ175" s="302">
        <v>7.3919810000000001E-10</v>
      </c>
      <c r="BK175" s="302">
        <v>6.0150991999999998E-10</v>
      </c>
      <c r="BL175" s="302">
        <v>3.3968011000000002E-11</v>
      </c>
      <c r="BM175" s="302">
        <v>7.4805775000000001E-6</v>
      </c>
      <c r="BN175" s="303">
        <v>0.33921297</v>
      </c>
      <c r="BO175" s="302">
        <v>7.9209163000000005E-11</v>
      </c>
      <c r="BP175" s="302">
        <v>4.8167734000000002E-13</v>
      </c>
      <c r="BQ175" s="302">
        <v>2.1550601000000001E-17</v>
      </c>
      <c r="BR175" s="74"/>
      <c r="BS175" s="144">
        <v>9.1433682999999999E-5</v>
      </c>
      <c r="BT175" s="144">
        <v>3.9313042999999999E-6</v>
      </c>
      <c r="BU175" s="144">
        <v>2.8308024E-5</v>
      </c>
      <c r="BV175" s="144">
        <v>3.9555010999999999E-7</v>
      </c>
      <c r="BW175" s="144">
        <v>3.6266118000000002E-6</v>
      </c>
      <c r="BX175" s="144">
        <v>1.5148573E-6</v>
      </c>
      <c r="BY175" s="144">
        <v>2.3269787000000001E-10</v>
      </c>
      <c r="BZ175" s="144">
        <v>2.2916085000000001E-6</v>
      </c>
      <c r="CA175" s="144">
        <v>6.4193695000000004E-8</v>
      </c>
      <c r="CB175" s="144">
        <v>6.3353316000000006E-8</v>
      </c>
      <c r="CC175" s="144">
        <v>2.8938306999999999E-8</v>
      </c>
      <c r="CD175" s="144">
        <v>5.7357202999999997E-8</v>
      </c>
      <c r="CE175" s="144">
        <v>5.1042465999999996E-10</v>
      </c>
      <c r="CF175" s="144">
        <v>4.0897311999999997E-6</v>
      </c>
      <c r="CG175" s="144">
        <v>4.6991484000000002E-5</v>
      </c>
      <c r="CH175" s="144">
        <v>5.8555477E-8</v>
      </c>
      <c r="CI175" s="144">
        <v>1.1371052E-8</v>
      </c>
      <c r="CJ175" s="153" t="s">
        <v>1413</v>
      </c>
      <c r="CK175" s="155" t="s">
        <v>1414</v>
      </c>
      <c r="CL175" s="166" t="s">
        <v>1566</v>
      </c>
      <c r="CM175" s="110"/>
      <c r="CN175" s="110"/>
      <c r="CP175" s="74"/>
      <c r="CQ175" s="74"/>
      <c r="CR175" s="74"/>
      <c r="CS175" s="74"/>
      <c r="CT175" s="74"/>
      <c r="CU175" s="74"/>
      <c r="CV175" s="74"/>
      <c r="CW175" s="74"/>
      <c r="CX175" s="74"/>
      <c r="CY175" s="74"/>
      <c r="CZ175" s="74"/>
      <c r="DA175" s="74"/>
      <c r="DB175" s="74"/>
    </row>
    <row r="176" spans="1:106" ht="14.5" customHeight="1" thickBot="1">
      <c r="A176" s="74" t="s">
        <v>1639</v>
      </c>
      <c r="B176" s="129" t="s">
        <v>1133</v>
      </c>
      <c r="C176" s="130" t="str">
        <f t="shared" si="93"/>
        <v>A.030.18.115</v>
      </c>
      <c r="D176" s="131" t="s">
        <v>1583</v>
      </c>
      <c r="E176" s="129" t="s">
        <v>957</v>
      </c>
      <c r="F176" s="132" t="s">
        <v>1641</v>
      </c>
      <c r="G176" s="132">
        <f t="shared" si="94"/>
        <v>0.82268480905226005</v>
      </c>
      <c r="H176" s="348">
        <f t="shared" si="95"/>
        <v>0.82268480905226005</v>
      </c>
      <c r="I176" s="74"/>
      <c r="J176" s="132">
        <f t="shared" si="96"/>
        <v>3.5877666262999999E-2</v>
      </c>
      <c r="K176" s="132">
        <f t="shared" si="97"/>
        <v>0.49746198650000001</v>
      </c>
      <c r="L176" s="300">
        <f t="shared" si="98"/>
        <v>5.1754662892599997E-3</v>
      </c>
      <c r="M176" s="132">
        <v>0.28416968999999997</v>
      </c>
      <c r="N176" s="132">
        <v>6.2864367000000004E-2</v>
      </c>
      <c r="O176" s="132">
        <v>5.6419395000000001E-3</v>
      </c>
      <c r="P176" s="132">
        <v>4.0781647000000002E-3</v>
      </c>
      <c r="Q176" s="132">
        <v>3.1676282E-2</v>
      </c>
      <c r="R176" s="304">
        <v>4.4989133000000003E-5</v>
      </c>
      <c r="S176" s="304">
        <v>7.8230430000000004E-5</v>
      </c>
      <c r="T176" s="132">
        <v>0.42895568000000001</v>
      </c>
      <c r="U176" s="132">
        <v>1.7281644000000001E-4</v>
      </c>
      <c r="V176" s="132">
        <v>1.9902038000000001E-3</v>
      </c>
      <c r="W176" s="132">
        <v>3.0029130999999999E-3</v>
      </c>
      <c r="X176" s="304">
        <v>9.2499910999999999E-6</v>
      </c>
      <c r="Y176" s="304">
        <v>2.8295815999999998E-7</v>
      </c>
      <c r="Z176" s="132">
        <v>0</v>
      </c>
      <c r="AA176" s="74"/>
      <c r="AB176" s="301">
        <f t="shared" si="99"/>
        <v>2.1366142105263153</v>
      </c>
      <c r="AC176" s="338">
        <f t="shared" si="100"/>
        <v>2.1366142105263153</v>
      </c>
      <c r="AD176" s="74"/>
      <c r="AE176" s="136">
        <v>43.116911000000002</v>
      </c>
      <c r="AF176" s="136">
        <v>38.192900000000002</v>
      </c>
      <c r="AG176" s="136">
        <v>0.40707516999999999</v>
      </c>
      <c r="AH176" s="136">
        <v>0</v>
      </c>
      <c r="AI176" s="136">
        <v>0.15089995</v>
      </c>
      <c r="AJ176" s="136">
        <v>0.13129552</v>
      </c>
      <c r="AK176" s="136">
        <v>4.2347409000000003</v>
      </c>
      <c r="AL176" s="74"/>
      <c r="AM176" s="133">
        <v>5.7226508000000002E-2</v>
      </c>
      <c r="AN176" s="340">
        <f t="shared" si="101"/>
        <v>5.7226508000000002E-2</v>
      </c>
      <c r="AP176" s="133">
        <v>5.2760855000000002E-2</v>
      </c>
      <c r="AQ176" s="133">
        <v>2.0347594999999999E-3</v>
      </c>
      <c r="AR176" s="133">
        <v>2.4308933E-3</v>
      </c>
      <c r="AS176" s="134">
        <f t="shared" si="102"/>
        <v>3.1631207306283005E-6</v>
      </c>
      <c r="AT176" s="135">
        <f t="shared" si="103"/>
        <v>7.5249980459091119E-9</v>
      </c>
      <c r="AU176" s="135">
        <f t="shared" si="104"/>
        <v>0.3404612525497</v>
      </c>
      <c r="AV176" s="302">
        <v>1.9881222000000001E-6</v>
      </c>
      <c r="AW176" s="302">
        <v>5.9988424999999999E-9</v>
      </c>
      <c r="AX176" s="302">
        <v>1.6388833999999999E-13</v>
      </c>
      <c r="AY176" s="302">
        <v>2.4808005999999999E-11</v>
      </c>
      <c r="AZ176" s="302">
        <v>3.0300094E-12</v>
      </c>
      <c r="BA176" s="302">
        <v>6.0559071999999998E-10</v>
      </c>
      <c r="BB176" s="302">
        <v>1.1730499E-6</v>
      </c>
      <c r="BC176" s="302">
        <v>1.0922854E-10</v>
      </c>
      <c r="BD176" s="302">
        <v>1.3592109E-9</v>
      </c>
      <c r="BE176" s="302">
        <v>4.2414037000000003E-11</v>
      </c>
      <c r="BF176" s="302">
        <v>5.8259681000000002E-16</v>
      </c>
      <c r="BG176" s="302">
        <v>8.4694406000000005E-14</v>
      </c>
      <c r="BH176" s="302">
        <v>2.8618077E-13</v>
      </c>
      <c r="BI176" s="302">
        <v>5.2691707000000003E-15</v>
      </c>
      <c r="BJ176" s="302">
        <v>4.3826543999999998E-10</v>
      </c>
      <c r="BK176" s="302">
        <v>8.7145040000000005E-10</v>
      </c>
      <c r="BL176" s="302">
        <v>1.4728091E-11</v>
      </c>
      <c r="BM176" s="302">
        <v>6.8125496999999999E-6</v>
      </c>
      <c r="BN176" s="303">
        <v>0.34045444000000002</v>
      </c>
      <c r="BO176" s="302">
        <v>5.4860528999999997E-12</v>
      </c>
      <c r="BP176" s="302">
        <v>3.3361133E-14</v>
      </c>
      <c r="BQ176" s="302">
        <v>1.4926018E-18</v>
      </c>
      <c r="BR176" s="74"/>
      <c r="BS176" s="136">
        <v>2.2354855999999999E-4</v>
      </c>
      <c r="BT176" s="144">
        <v>9.4830670000000005E-6</v>
      </c>
      <c r="BU176" s="144">
        <v>5.9574473000000003E-5</v>
      </c>
      <c r="BV176" s="144">
        <v>5.0246605000000001E-5</v>
      </c>
      <c r="BW176" s="144">
        <v>2.4370900000000001E-5</v>
      </c>
      <c r="BX176" s="144">
        <v>2.2023537000000001E-7</v>
      </c>
      <c r="BY176" s="144">
        <v>2.8474964000000002E-10</v>
      </c>
      <c r="BZ176" s="144">
        <v>3.3852517E-7</v>
      </c>
      <c r="CA176" s="144">
        <v>6.0372248999999996E-8</v>
      </c>
      <c r="CB176" s="144">
        <v>5.1765531000000001E-8</v>
      </c>
      <c r="CC176" s="144">
        <v>2.2765511E-8</v>
      </c>
      <c r="CD176" s="144">
        <v>9.7345329000000008E-9</v>
      </c>
      <c r="CE176" s="144">
        <v>4.0141979999999998E-10</v>
      </c>
      <c r="CF176" s="144">
        <v>3.1389191E-6</v>
      </c>
      <c r="CG176" s="144">
        <v>4.6348791000000001E-5</v>
      </c>
      <c r="CH176" s="144">
        <v>2.9680927999999999E-5</v>
      </c>
      <c r="CI176" s="144">
        <v>7.8756286000000004E-10</v>
      </c>
      <c r="CJ176" s="171" t="s">
        <v>1642</v>
      </c>
      <c r="CK176" s="155" t="s">
        <v>1441</v>
      </c>
      <c r="CL176" s="166" t="s">
        <v>1566</v>
      </c>
      <c r="CM176" s="110"/>
      <c r="CN176" s="110"/>
      <c r="CP176" s="74"/>
      <c r="CQ176" s="74"/>
      <c r="CR176" s="74"/>
      <c r="CS176" s="74"/>
      <c r="CT176" s="74"/>
      <c r="CU176" s="74"/>
      <c r="CV176" s="74"/>
      <c r="CW176" s="74"/>
      <c r="CX176" s="74"/>
      <c r="CY176" s="74"/>
      <c r="CZ176" s="74"/>
      <c r="DA176" s="74"/>
      <c r="DB176" s="74"/>
    </row>
    <row r="177" spans="1:106" ht="14.5" customHeight="1" thickBot="1">
      <c r="A177" s="74" t="s">
        <v>1643</v>
      </c>
      <c r="B177" s="129" t="s">
        <v>1133</v>
      </c>
      <c r="C177" s="130" t="str">
        <f t="shared" si="93"/>
        <v>A.030.18.116</v>
      </c>
      <c r="D177" s="131" t="s">
        <v>1583</v>
      </c>
      <c r="E177" s="129" t="s">
        <v>957</v>
      </c>
      <c r="F177" s="132" t="s">
        <v>1645</v>
      </c>
      <c r="G177" s="132">
        <f t="shared" si="94"/>
        <v>1.9750110491186001</v>
      </c>
      <c r="H177" s="348">
        <f t="shared" si="95"/>
        <v>1.9750110491186001</v>
      </c>
      <c r="I177" s="74"/>
      <c r="J177" s="132">
        <f t="shared" si="96"/>
        <v>6.0004229179999993E-2</v>
      </c>
      <c r="K177" s="132">
        <f t="shared" si="97"/>
        <v>1.383686067</v>
      </c>
      <c r="L177" s="300">
        <f t="shared" si="98"/>
        <v>1.2864872938600001E-2</v>
      </c>
      <c r="M177" s="132">
        <v>0.51845587999999998</v>
      </c>
      <c r="N177" s="132">
        <v>0.10178060999999999</v>
      </c>
      <c r="O177" s="132">
        <v>1.1959757E-2</v>
      </c>
      <c r="P177" s="132">
        <v>8.9397849000000008E-3</v>
      </c>
      <c r="Q177" s="132">
        <v>5.0710620999999997E-2</v>
      </c>
      <c r="R177" s="132">
        <v>1.1493764E-4</v>
      </c>
      <c r="S177" s="132">
        <v>2.3888564E-4</v>
      </c>
      <c r="T177" s="132">
        <v>1.2699457000000001</v>
      </c>
      <c r="U177" s="132">
        <v>3.9104199000000001E-4</v>
      </c>
      <c r="V177" s="132">
        <v>6.7415569E-3</v>
      </c>
      <c r="W177" s="132">
        <v>5.7007051E-3</v>
      </c>
      <c r="X177" s="304">
        <v>3.0699121999999999E-5</v>
      </c>
      <c r="Y177" s="304">
        <v>8.6982659999999995E-7</v>
      </c>
      <c r="Z177" s="132">
        <v>0</v>
      </c>
      <c r="AA177" s="74"/>
      <c r="AB177" s="301">
        <f t="shared" si="99"/>
        <v>3.8981645112781953</v>
      </c>
      <c r="AC177" s="338">
        <f t="shared" si="100"/>
        <v>3.8981645112781953</v>
      </c>
      <c r="AD177" s="74"/>
      <c r="AE177" s="136">
        <v>75.620607000000007</v>
      </c>
      <c r="AF177" s="136">
        <v>67.619781000000003</v>
      </c>
      <c r="AG177" s="136">
        <v>0.77279527000000003</v>
      </c>
      <c r="AH177" s="136">
        <v>0</v>
      </c>
      <c r="AI177" s="136">
        <v>0.24428516</v>
      </c>
      <c r="AJ177" s="136">
        <v>0.22865395999999999</v>
      </c>
      <c r="AK177" s="136">
        <v>6.7550920999999997</v>
      </c>
      <c r="AL177" s="74"/>
      <c r="AM177" s="133">
        <v>0.10076721</v>
      </c>
      <c r="AN177" s="340">
        <f t="shared" si="101"/>
        <v>0.10076721</v>
      </c>
      <c r="AP177" s="133">
        <v>9.2889269999999996E-2</v>
      </c>
      <c r="AQ177" s="133">
        <v>3.6652148999999998E-3</v>
      </c>
      <c r="AR177" s="133">
        <v>4.2127257999999999E-3</v>
      </c>
      <c r="AS177" s="134">
        <f t="shared" si="102"/>
        <v>5.5689010510308996E-6</v>
      </c>
      <c r="AT177" s="135">
        <f t="shared" si="103"/>
        <v>1.3554788792795328E-8</v>
      </c>
      <c r="AU177" s="135">
        <f t="shared" si="104"/>
        <v>0.59001762143100001</v>
      </c>
      <c r="AV177" s="302">
        <v>3.6327026000000001E-6</v>
      </c>
      <c r="AW177" s="302">
        <v>1.0961303E-8</v>
      </c>
      <c r="AX177" s="302">
        <v>2.9945396999999998E-13</v>
      </c>
      <c r="AY177" s="302">
        <v>7.1310054999999997E-11</v>
      </c>
      <c r="AZ177" s="302">
        <v>8.6090928999999997E-12</v>
      </c>
      <c r="BA177" s="302">
        <v>1.3280136E-9</v>
      </c>
      <c r="BB177" s="302">
        <v>1.9312507999999999E-6</v>
      </c>
      <c r="BC177" s="302">
        <v>2.265061E-10</v>
      </c>
      <c r="BD177" s="302">
        <v>2.2310651999999999E-9</v>
      </c>
      <c r="BE177" s="302">
        <v>8.5623320000000001E-11</v>
      </c>
      <c r="BF177" s="302">
        <v>1.8854820000000001E-15</v>
      </c>
      <c r="BG177" s="302">
        <v>2.4448647999999998E-13</v>
      </c>
      <c r="BH177" s="302">
        <v>4.6105120000000003E-13</v>
      </c>
      <c r="BI177" s="302">
        <v>1.4552395E-14</v>
      </c>
      <c r="BJ177" s="302">
        <v>1.1506611E-9</v>
      </c>
      <c r="BK177" s="302">
        <v>2.3721927999999999E-9</v>
      </c>
      <c r="BL177" s="302">
        <v>4.9167185E-11</v>
      </c>
      <c r="BM177" s="302">
        <v>1.7741431000000001E-5</v>
      </c>
      <c r="BN177" s="303">
        <v>0.58999988000000003</v>
      </c>
      <c r="BO177" s="302">
        <v>1.6864383000000001E-11</v>
      </c>
      <c r="BP177" s="302">
        <v>1.0255368E-13</v>
      </c>
      <c r="BQ177" s="302">
        <v>4.5883277000000002E-18</v>
      </c>
      <c r="BR177" s="74"/>
      <c r="BS177" s="136">
        <v>4.4899825000000002E-4</v>
      </c>
      <c r="BT177" s="144">
        <v>1.567832E-5</v>
      </c>
      <c r="BU177" s="136">
        <v>1.0869117000000001E-4</v>
      </c>
      <c r="BV177" s="136">
        <v>1.4875768999999999E-4</v>
      </c>
      <c r="BW177" s="144">
        <v>3.9387263E-5</v>
      </c>
      <c r="BX177" s="144">
        <v>5.8195410999999997E-7</v>
      </c>
      <c r="BY177" s="144">
        <v>9.4338802000000006E-10</v>
      </c>
      <c r="BZ177" s="144">
        <v>8.9648193E-7</v>
      </c>
      <c r="CA177" s="144">
        <v>1.5423822000000001E-7</v>
      </c>
      <c r="CB177" s="144">
        <v>1.5807202000000001E-7</v>
      </c>
      <c r="CC177" s="144">
        <v>6.4678141E-8</v>
      </c>
      <c r="CD177" s="144">
        <v>3.2429911000000001E-8</v>
      </c>
      <c r="CE177" s="144">
        <v>1.1400027E-9</v>
      </c>
      <c r="CF177" s="144">
        <v>5.5651083000000003E-6</v>
      </c>
      <c r="CG177" s="144">
        <v>8.1834336000000002E-5</v>
      </c>
      <c r="CH177" s="144">
        <v>4.7192004999999998E-5</v>
      </c>
      <c r="CI177" s="144">
        <v>2.4210050000000002E-9</v>
      </c>
      <c r="CJ177" s="170" t="s">
        <v>1646</v>
      </c>
      <c r="CK177" s="155" t="s">
        <v>1647</v>
      </c>
      <c r="CL177" s="166" t="s">
        <v>1566</v>
      </c>
      <c r="CM177" s="110"/>
      <c r="CN177" s="110"/>
      <c r="CP177" s="74"/>
      <c r="CQ177" s="74"/>
      <c r="CR177" s="74"/>
      <c r="CS177" s="74"/>
      <c r="CT177" s="74"/>
      <c r="CU177" s="74"/>
      <c r="CV177" s="74"/>
      <c r="CW177" s="74"/>
      <c r="CX177" s="74"/>
      <c r="CY177" s="74"/>
      <c r="CZ177" s="74"/>
      <c r="DA177" s="74"/>
      <c r="DB177" s="74"/>
    </row>
    <row r="178" spans="1:106" ht="14.5" customHeight="1">
      <c r="A178" s="74" t="s">
        <v>1648</v>
      </c>
      <c r="B178" s="129" t="s">
        <v>1133</v>
      </c>
      <c r="C178" s="130" t="str">
        <f t="shared" si="93"/>
        <v>A.030.18.117</v>
      </c>
      <c r="D178" s="131" t="s">
        <v>1583</v>
      </c>
      <c r="E178" s="129" t="s">
        <v>957</v>
      </c>
      <c r="F178" s="132" t="s">
        <v>1650</v>
      </c>
      <c r="G178" s="132">
        <f t="shared" si="94"/>
        <v>0.37058883358938099</v>
      </c>
      <c r="H178" s="348">
        <f t="shared" si="95"/>
        <v>0.37058883358938099</v>
      </c>
      <c r="I178" s="74"/>
      <c r="J178" s="132">
        <f t="shared" si="96"/>
        <v>1.108027193E-2</v>
      </c>
      <c r="K178" s="132">
        <f t="shared" si="97"/>
        <v>9.7552579599999995E-2</v>
      </c>
      <c r="L178" s="300">
        <f t="shared" si="98"/>
        <v>4.1955205938099997E-4</v>
      </c>
      <c r="M178" s="132">
        <v>0.26153642999999999</v>
      </c>
      <c r="N178" s="132">
        <v>6.4871013000000005E-2</v>
      </c>
      <c r="O178" s="132">
        <v>5.6741786000000004E-3</v>
      </c>
      <c r="P178" s="132">
        <v>1.6064314999999999E-3</v>
      </c>
      <c r="Q178" s="132">
        <v>5.7145236999999998E-3</v>
      </c>
      <c r="R178" s="132">
        <v>3.1170733999999999E-3</v>
      </c>
      <c r="S178" s="132">
        <v>6.4224333000000001E-4</v>
      </c>
      <c r="T178" s="132">
        <v>2.7007388E-2</v>
      </c>
      <c r="U178" s="304">
        <v>6.1491025000000003E-6</v>
      </c>
      <c r="V178" s="132">
        <v>3.3469237999999999E-4</v>
      </c>
      <c r="W178" s="304">
        <v>7.7304418999999997E-5</v>
      </c>
      <c r="X178" s="304">
        <v>1.3622597E-6</v>
      </c>
      <c r="Y178" s="304">
        <v>4.3898181000000002E-8</v>
      </c>
      <c r="Z178" s="132">
        <v>0</v>
      </c>
      <c r="AA178" s="74"/>
      <c r="AB178" s="301">
        <f t="shared" si="99"/>
        <v>1.9664393233082704</v>
      </c>
      <c r="AC178" s="338">
        <f t="shared" si="100"/>
        <v>1.9664393233082704</v>
      </c>
      <c r="AD178" s="74"/>
      <c r="AE178" s="136">
        <v>54.754705999999999</v>
      </c>
      <c r="AF178" s="136">
        <v>54.060782000000003</v>
      </c>
      <c r="AG178" s="136">
        <v>1.0479431000000001E-2</v>
      </c>
      <c r="AH178" s="136">
        <v>0</v>
      </c>
      <c r="AI178" s="136">
        <v>0.30075405</v>
      </c>
      <c r="AJ178" s="136">
        <v>3.2739192000000002E-3</v>
      </c>
      <c r="AK178" s="136">
        <v>0.37941627999999999</v>
      </c>
      <c r="AL178" s="74"/>
      <c r="AM178" s="133">
        <v>5.6151911999999998E-2</v>
      </c>
      <c r="AN178" s="340">
        <f t="shared" si="101"/>
        <v>5.6151911999999998E-2</v>
      </c>
      <c r="AP178" s="133">
        <v>5.0579129E-2</v>
      </c>
      <c r="AQ178" s="133">
        <v>1.9459627999999999E-3</v>
      </c>
      <c r="AR178" s="133">
        <v>3.6268195E-3</v>
      </c>
      <c r="AS178" s="134">
        <f t="shared" si="102"/>
        <v>3.0323218785342424E-6</v>
      </c>
      <c r="AT178" s="135">
        <f t="shared" si="103"/>
        <v>7.1966077760029732E-9</v>
      </c>
      <c r="AU178" s="135">
        <f t="shared" si="104"/>
        <v>0.50795791233143994</v>
      </c>
      <c r="AV178" s="302">
        <v>1.8250224E-6</v>
      </c>
      <c r="AW178" s="302">
        <v>5.5065390999999996E-9</v>
      </c>
      <c r="AX178" s="302">
        <v>1.5044625000000001E-13</v>
      </c>
      <c r="AY178" s="302">
        <v>9.5139205000000002E-13</v>
      </c>
      <c r="AZ178" s="302">
        <v>9.1114912999999995E-14</v>
      </c>
      <c r="BA178" s="302">
        <v>2.3863801999999998E-10</v>
      </c>
      <c r="BB178" s="302">
        <v>1.1791733999999999E-6</v>
      </c>
      <c r="BC178" s="302">
        <v>5.3549619999999999E-11</v>
      </c>
      <c r="BD178" s="302">
        <v>1.3733752E-9</v>
      </c>
      <c r="BE178" s="302">
        <v>2.6006086999999998E-10</v>
      </c>
      <c r="BF178" s="302">
        <v>7.4183510999999996E-17</v>
      </c>
      <c r="BG178" s="302">
        <v>1.7578482000000001E-14</v>
      </c>
      <c r="BH178" s="302">
        <v>6.6359595999999999E-13</v>
      </c>
      <c r="BI178" s="302">
        <v>6.6037434999999997E-15</v>
      </c>
      <c r="BJ178" s="302">
        <v>2.6273813000000001E-8</v>
      </c>
      <c r="BK178" s="302">
        <v>1.6117339E-9</v>
      </c>
      <c r="BL178" s="302">
        <v>2.2395115000000001E-12</v>
      </c>
      <c r="BM178" s="302">
        <v>4.1233144000000002E-7</v>
      </c>
      <c r="BN178" s="303">
        <v>0.50795749999999995</v>
      </c>
      <c r="BO178" s="302">
        <v>8.5110727999999998E-13</v>
      </c>
      <c r="BP178" s="302">
        <v>5.1756524E-15</v>
      </c>
      <c r="BQ178" s="302">
        <v>2.3156252000000001E-19</v>
      </c>
      <c r="BR178" s="74"/>
      <c r="BS178" s="136">
        <v>1.5439208999999999E-4</v>
      </c>
      <c r="BT178" s="144">
        <v>9.4723079999999993E-6</v>
      </c>
      <c r="BU178" s="144">
        <v>5.4829546E-5</v>
      </c>
      <c r="BV178" s="144">
        <v>3.1635622000000002E-6</v>
      </c>
      <c r="BW178" s="144">
        <v>1.167593E-5</v>
      </c>
      <c r="BX178" s="144">
        <v>7.5428080000000001E-9</v>
      </c>
      <c r="BY178" s="144">
        <v>4.1971182000000002E-11</v>
      </c>
      <c r="BZ178" s="144">
        <v>1.1848180000000001E-8</v>
      </c>
      <c r="CA178" s="144">
        <v>4.1828931000000002E-6</v>
      </c>
      <c r="CB178" s="144">
        <v>4.2497614999999999E-7</v>
      </c>
      <c r="CC178" s="144">
        <v>6.8335444999999999E-10</v>
      </c>
      <c r="CD178" s="144">
        <v>1.4637277E-9</v>
      </c>
      <c r="CE178" s="144">
        <v>1.1980399E-11</v>
      </c>
      <c r="CF178" s="144">
        <v>2.6426589000000001E-6</v>
      </c>
      <c r="CG178" s="144">
        <v>6.5281721000000006E-5</v>
      </c>
      <c r="CH178" s="144">
        <v>2.6967808999999999E-6</v>
      </c>
      <c r="CI178" s="144">
        <v>1.2218265E-10</v>
      </c>
      <c r="CJ178" s="173"/>
      <c r="CK178" s="159" t="s">
        <v>1233</v>
      </c>
      <c r="CL178" s="166" t="s">
        <v>1566</v>
      </c>
      <c r="CM178" s="110"/>
      <c r="CN178" s="110"/>
      <c r="CP178" s="74"/>
      <c r="CQ178" s="74"/>
      <c r="CR178" s="74"/>
      <c r="CS178" s="74"/>
      <c r="CT178" s="74"/>
      <c r="CU178" s="74"/>
      <c r="CV178" s="74"/>
      <c r="CW178" s="74"/>
      <c r="CX178" s="74"/>
      <c r="CY178" s="74"/>
      <c r="CZ178" s="74"/>
      <c r="DA178" s="74"/>
      <c r="DB178" s="74"/>
    </row>
    <row r="179" spans="1:106" ht="14.5" customHeight="1" thickBot="1">
      <c r="A179" s="74" t="s">
        <v>1651</v>
      </c>
      <c r="B179" s="129" t="s">
        <v>1133</v>
      </c>
      <c r="C179" s="130" t="str">
        <f t="shared" si="93"/>
        <v>A.030.18.118</v>
      </c>
      <c r="D179" s="131" t="s">
        <v>1583</v>
      </c>
      <c r="E179" s="129" t="s">
        <v>957</v>
      </c>
      <c r="F179" s="132" t="s">
        <v>1653</v>
      </c>
      <c r="G179" s="132">
        <f t="shared" si="94"/>
        <v>1.41210434402644</v>
      </c>
      <c r="H179" s="348">
        <f t="shared" si="95"/>
        <v>1.41210434402644</v>
      </c>
      <c r="I179" s="74"/>
      <c r="J179" s="132">
        <f t="shared" si="96"/>
        <v>4.7018171970000001E-2</v>
      </c>
      <c r="K179" s="132">
        <f t="shared" si="97"/>
        <v>0.82192261199999994</v>
      </c>
      <c r="L179" s="300">
        <f t="shared" si="98"/>
        <v>1.3097390056439999E-2</v>
      </c>
      <c r="M179" s="132">
        <v>0.53006617</v>
      </c>
      <c r="N179" s="132">
        <v>0.11353265999999999</v>
      </c>
      <c r="O179" s="132">
        <v>2.0662222000000001E-2</v>
      </c>
      <c r="P179" s="132">
        <v>1.7234999000000001E-2</v>
      </c>
      <c r="Q179" s="132">
        <v>2.9056987999999999E-2</v>
      </c>
      <c r="R179" s="132">
        <v>1.6411487E-4</v>
      </c>
      <c r="S179" s="132">
        <v>5.6207010000000005E-4</v>
      </c>
      <c r="T179" s="132">
        <v>0.68772772999999998</v>
      </c>
      <c r="U179" s="132">
        <v>3.9789885000000001E-4</v>
      </c>
      <c r="V179" s="132">
        <v>7.3174976999999999E-3</v>
      </c>
      <c r="W179" s="132">
        <v>5.3472370999999999E-3</v>
      </c>
      <c r="X179" s="304">
        <v>3.3860233000000002E-5</v>
      </c>
      <c r="Y179" s="304">
        <v>8.9617344E-7</v>
      </c>
      <c r="Z179" s="132">
        <v>0</v>
      </c>
      <c r="AA179" s="74"/>
      <c r="AB179" s="301">
        <f t="shared" si="99"/>
        <v>3.9854599248120297</v>
      </c>
      <c r="AC179" s="338">
        <f t="shared" si="100"/>
        <v>3.9854599248120297</v>
      </c>
      <c r="AD179" s="74"/>
      <c r="AE179" s="136">
        <v>76.429173000000006</v>
      </c>
      <c r="AF179" s="136">
        <v>71.623609000000002</v>
      </c>
      <c r="AG179" s="136">
        <v>0.72488048000000005</v>
      </c>
      <c r="AH179" s="136">
        <v>0</v>
      </c>
      <c r="AI179" s="136">
        <v>0.22922877999999999</v>
      </c>
      <c r="AJ179" s="136">
        <v>0.20935129999999999</v>
      </c>
      <c r="AK179" s="136">
        <v>3.6421033</v>
      </c>
      <c r="AL179" s="74"/>
      <c r="AM179" s="133">
        <v>0.10872772999999999</v>
      </c>
      <c r="AN179" s="340">
        <f t="shared" si="101"/>
        <v>0.10872772999999999</v>
      </c>
      <c r="AP179" s="133">
        <v>0.1003353</v>
      </c>
      <c r="AQ179" s="133">
        <v>3.8738217999999998E-3</v>
      </c>
      <c r="AR179" s="133">
        <v>4.5186082000000004E-3</v>
      </c>
      <c r="AS179" s="134">
        <f t="shared" si="102"/>
        <v>6.0153057439967003E-6</v>
      </c>
      <c r="AT179" s="135">
        <f t="shared" si="103"/>
        <v>1.4326264379793907E-8</v>
      </c>
      <c r="AU179" s="135">
        <f t="shared" si="104"/>
        <v>0.63285828499599994</v>
      </c>
      <c r="AV179" s="302">
        <v>3.7157939E-6</v>
      </c>
      <c r="AW179" s="302">
        <v>1.1212062E-8</v>
      </c>
      <c r="AX179" s="302">
        <v>3.0630218E-13</v>
      </c>
      <c r="AY179" s="302">
        <v>1.3486569999999999E-10</v>
      </c>
      <c r="AZ179" s="302">
        <v>8.8110957000000006E-12</v>
      </c>
      <c r="BA179" s="302">
        <v>2.5615606000000002E-9</v>
      </c>
      <c r="BB179" s="302">
        <v>2.2865538E-6</v>
      </c>
      <c r="BC179" s="302">
        <v>3.9936868E-10</v>
      </c>
      <c r="BD179" s="302">
        <v>2.5866634000000001E-9</v>
      </c>
      <c r="BE179" s="302">
        <v>6.4138378999999999E-11</v>
      </c>
      <c r="BF179" s="302">
        <v>4.4638066000000001E-15</v>
      </c>
      <c r="BG179" s="302">
        <v>6.6589621999999998E-12</v>
      </c>
      <c r="BH179" s="302">
        <v>2.4530865E-12</v>
      </c>
      <c r="BI179" s="302">
        <v>1.2587036999999999E-13</v>
      </c>
      <c r="BJ179" s="302">
        <v>2.4598353999999998E-9</v>
      </c>
      <c r="BK179" s="302">
        <v>7.7755959999999999E-9</v>
      </c>
      <c r="BL179" s="302">
        <v>5.4377570999999997E-11</v>
      </c>
      <c r="BM179" s="302">
        <v>2.0604995999999999E-5</v>
      </c>
      <c r="BN179" s="303">
        <v>0.63283767999999996</v>
      </c>
      <c r="BO179" s="302">
        <v>1.7375201000000001E-11</v>
      </c>
      <c r="BP179" s="302">
        <v>1.0566001E-13</v>
      </c>
      <c r="BQ179" s="302">
        <v>4.7273069999999999E-18</v>
      </c>
      <c r="BR179" s="74"/>
      <c r="BS179" s="136">
        <v>3.6209281000000002E-4</v>
      </c>
      <c r="BT179" s="144">
        <v>1.8545573E-5</v>
      </c>
      <c r="BU179" s="136">
        <v>1.111252E-4</v>
      </c>
      <c r="BV179" s="144">
        <v>8.0558558000000003E-5</v>
      </c>
      <c r="BW179" s="144">
        <v>3.1404869000000003E-5</v>
      </c>
      <c r="BX179" s="144">
        <v>1.4035857999999999E-6</v>
      </c>
      <c r="BY179" s="144">
        <v>3.6829275999999999E-9</v>
      </c>
      <c r="BZ179" s="144">
        <v>2.1422312000000001E-6</v>
      </c>
      <c r="CA179" s="144">
        <v>2.2023059999999999E-7</v>
      </c>
      <c r="CB179" s="144">
        <v>3.7192506E-7</v>
      </c>
      <c r="CC179" s="144">
        <v>6.578119E-8</v>
      </c>
      <c r="CD179" s="144">
        <v>3.5921870000000001E-8</v>
      </c>
      <c r="CE179" s="144">
        <v>1.1206527000000001E-9</v>
      </c>
      <c r="CF179" s="144">
        <v>7.1417628999999996E-6</v>
      </c>
      <c r="CG179" s="144">
        <v>8.6710447000000004E-5</v>
      </c>
      <c r="CH179" s="144">
        <v>2.2359429000000001E-5</v>
      </c>
      <c r="CI179" s="144">
        <v>2.4943367000000001E-9</v>
      </c>
      <c r="CJ179" s="171" t="s">
        <v>1654</v>
      </c>
      <c r="CK179" s="155" t="s">
        <v>1655</v>
      </c>
      <c r="CL179" s="166" t="s">
        <v>1566</v>
      </c>
      <c r="CM179" s="110"/>
      <c r="CN179" s="110"/>
      <c r="CP179" s="74"/>
      <c r="CQ179" s="74"/>
      <c r="CR179" s="74"/>
      <c r="CS179" s="74"/>
      <c r="CT179" s="74"/>
      <c r="CU179" s="74"/>
      <c r="CV179" s="74"/>
      <c r="CW179" s="74"/>
      <c r="CX179" s="74"/>
      <c r="CY179" s="74"/>
      <c r="CZ179" s="74"/>
      <c r="DA179" s="74"/>
      <c r="DB179" s="74"/>
    </row>
    <row r="180" spans="1:106" ht="14.5" customHeight="1" thickBot="1">
      <c r="A180" s="74" t="s">
        <v>1656</v>
      </c>
      <c r="B180" s="129" t="s">
        <v>1133</v>
      </c>
      <c r="C180" s="130" t="str">
        <f t="shared" si="93"/>
        <v>A.030.18.119</v>
      </c>
      <c r="D180" s="131" t="s">
        <v>1583</v>
      </c>
      <c r="E180" s="129" t="s">
        <v>957</v>
      </c>
      <c r="F180" s="132" t="s">
        <v>1658</v>
      </c>
      <c r="G180" s="132">
        <f t="shared" si="94"/>
        <v>0.64242004622829008</v>
      </c>
      <c r="H180" s="348">
        <f t="shared" si="95"/>
        <v>0.64242004622829008</v>
      </c>
      <c r="I180" s="74"/>
      <c r="J180" s="132">
        <f t="shared" si="96"/>
        <v>2.5664506927000001E-2</v>
      </c>
      <c r="K180" s="132">
        <f t="shared" si="97"/>
        <v>0.33761740559999998</v>
      </c>
      <c r="L180" s="300">
        <f t="shared" si="98"/>
        <v>5.3061137012900004E-3</v>
      </c>
      <c r="M180" s="132">
        <v>0.27383202000000001</v>
      </c>
      <c r="N180" s="132">
        <v>5.9026159000000002E-2</v>
      </c>
      <c r="O180" s="132">
        <v>5.3542065999999996E-3</v>
      </c>
      <c r="P180" s="132">
        <v>4.4377949999999996E-3</v>
      </c>
      <c r="Q180" s="132">
        <v>2.1095905000000002E-2</v>
      </c>
      <c r="R180" s="304">
        <v>4.7952832E-5</v>
      </c>
      <c r="S180" s="304">
        <v>8.2854095000000003E-5</v>
      </c>
      <c r="T180" s="132">
        <v>0.27323703999999999</v>
      </c>
      <c r="U180" s="132">
        <v>1.7279061999999999E-4</v>
      </c>
      <c r="V180" s="132">
        <v>2.1200072999999998E-3</v>
      </c>
      <c r="W180" s="132">
        <v>3.0032382000000002E-3</v>
      </c>
      <c r="X180" s="304">
        <v>9.7972675999999996E-6</v>
      </c>
      <c r="Y180" s="304">
        <v>2.8031368999999999E-7</v>
      </c>
      <c r="Z180" s="132">
        <v>0</v>
      </c>
      <c r="AA180" s="74"/>
      <c r="AB180" s="301">
        <f t="shared" si="99"/>
        <v>2.0588873684210527</v>
      </c>
      <c r="AC180" s="338">
        <f t="shared" si="100"/>
        <v>2.0588873684210527</v>
      </c>
      <c r="AD180" s="74"/>
      <c r="AE180" s="136">
        <v>50.258467000000003</v>
      </c>
      <c r="AF180" s="136">
        <v>46.813600000000001</v>
      </c>
      <c r="AG180" s="136">
        <v>0.40711923999999999</v>
      </c>
      <c r="AH180" s="136">
        <v>0</v>
      </c>
      <c r="AI180" s="136">
        <v>0.18369907999999999</v>
      </c>
      <c r="AJ180" s="136">
        <v>0.13129518000000001</v>
      </c>
      <c r="AK180" s="136">
        <v>2.7227535</v>
      </c>
      <c r="AL180" s="74"/>
      <c r="AM180" s="133">
        <v>5.5369285999999997E-2</v>
      </c>
      <c r="AN180" s="340">
        <f t="shared" si="101"/>
        <v>5.5369285999999997E-2</v>
      </c>
      <c r="AP180" s="133">
        <v>5.0398783000000003E-2</v>
      </c>
      <c r="AQ180" s="133">
        <v>1.9606948000000001E-3</v>
      </c>
      <c r="AR180" s="133">
        <v>3.0098081000000001E-3</v>
      </c>
      <c r="AS180" s="134">
        <f t="shared" si="102"/>
        <v>3.021509772181E-6</v>
      </c>
      <c r="AT180" s="135">
        <f t="shared" si="103"/>
        <v>7.2510904029813125E-9</v>
      </c>
      <c r="AU180" s="135">
        <f t="shared" si="104"/>
        <v>0.42154175324050003</v>
      </c>
      <c r="AV180" s="302">
        <v>1.9159984000000001E-6</v>
      </c>
      <c r="AW180" s="302">
        <v>5.7812276000000004E-9</v>
      </c>
      <c r="AX180" s="302">
        <v>1.5794278000000001E-13</v>
      </c>
      <c r="AY180" s="302">
        <v>2.4927374000000001E-11</v>
      </c>
      <c r="AZ180" s="302">
        <v>3.0325256000000001E-12</v>
      </c>
      <c r="BA180" s="302">
        <v>6.5886201E-10</v>
      </c>
      <c r="BB180" s="302">
        <v>1.10338E-6</v>
      </c>
      <c r="BC180" s="302">
        <v>1.2140429999999999E-10</v>
      </c>
      <c r="BD180" s="302">
        <v>1.2780765999999999E-9</v>
      </c>
      <c r="BE180" s="302">
        <v>5.4102760000000003E-11</v>
      </c>
      <c r="BF180" s="302">
        <v>6.1109506000000001E-16</v>
      </c>
      <c r="BG180" s="302">
        <v>8.5728602999999997E-14</v>
      </c>
      <c r="BH180" s="302">
        <v>3.6165390000000001E-13</v>
      </c>
      <c r="BI180" s="302">
        <v>5.5937786000000002E-15</v>
      </c>
      <c r="BJ180" s="302">
        <v>4.5905742E-10</v>
      </c>
      <c r="BK180" s="302">
        <v>9.8005806999999991E-10</v>
      </c>
      <c r="BL180" s="302">
        <v>1.5634561999999999E-11</v>
      </c>
      <c r="BM180" s="302">
        <v>6.8132405000000002E-6</v>
      </c>
      <c r="BN180" s="303">
        <v>0.42153494000000002</v>
      </c>
      <c r="BO180" s="302">
        <v>5.4347814E-12</v>
      </c>
      <c r="BP180" s="302">
        <v>3.3049346E-14</v>
      </c>
      <c r="BQ180" s="302">
        <v>1.4786522000000001E-18</v>
      </c>
      <c r="BR180" s="74"/>
      <c r="BS180" s="136">
        <v>1.9692293999999999E-4</v>
      </c>
      <c r="BT180" s="144">
        <v>8.9238258000000004E-6</v>
      </c>
      <c r="BU180" s="144">
        <v>5.7407242999999999E-5</v>
      </c>
      <c r="BV180" s="144">
        <v>3.2006225E-5</v>
      </c>
      <c r="BW180" s="144">
        <v>1.8687855000000001E-5</v>
      </c>
      <c r="BX180" s="144">
        <v>2.2047638E-7</v>
      </c>
      <c r="BY180" s="144">
        <v>3.0114574999999998E-10</v>
      </c>
      <c r="BZ180" s="144">
        <v>3.3903053E-7</v>
      </c>
      <c r="CA180" s="144">
        <v>6.4349324E-8</v>
      </c>
      <c r="CB180" s="144">
        <v>5.4825036999999998E-8</v>
      </c>
      <c r="CC180" s="144">
        <v>2.2783815000000001E-8</v>
      </c>
      <c r="CD180" s="144">
        <v>1.0325462E-8</v>
      </c>
      <c r="CE180" s="144">
        <v>4.0166292000000002E-10</v>
      </c>
      <c r="CF180" s="144">
        <v>3.5510223E-6</v>
      </c>
      <c r="CG180" s="144">
        <v>5.6758010999999998E-5</v>
      </c>
      <c r="CH180" s="144">
        <v>1.8875480000000001E-5</v>
      </c>
      <c r="CI180" s="144">
        <v>7.8020245999999995E-10</v>
      </c>
      <c r="CJ180" s="170" t="s">
        <v>1659</v>
      </c>
      <c r="CK180" s="155" t="s">
        <v>1660</v>
      </c>
      <c r="CL180" s="166" t="s">
        <v>1566</v>
      </c>
      <c r="CM180" s="110"/>
      <c r="CN180" s="110"/>
      <c r="CP180" s="74"/>
      <c r="CQ180" s="74"/>
      <c r="CR180" s="74"/>
      <c r="CS180" s="74"/>
      <c r="CT180" s="74"/>
      <c r="CU180" s="74"/>
      <c r="CV180" s="74"/>
      <c r="CW180" s="74"/>
      <c r="CX180" s="74"/>
      <c r="CY180" s="74"/>
      <c r="CZ180" s="74"/>
      <c r="DA180" s="74"/>
      <c r="DB180" s="74"/>
    </row>
    <row r="181" spans="1:106" ht="14.5" customHeight="1">
      <c r="A181" s="74" t="s">
        <v>1661</v>
      </c>
      <c r="B181" s="129" t="s">
        <v>1133</v>
      </c>
      <c r="C181" s="130" t="str">
        <f t="shared" si="93"/>
        <v>A.030.18.120</v>
      </c>
      <c r="D181" s="131" t="s">
        <v>1583</v>
      </c>
      <c r="E181" s="129" t="s">
        <v>957</v>
      </c>
      <c r="F181" s="132" t="s">
        <v>1663</v>
      </c>
      <c r="G181" s="132">
        <f t="shared" si="94"/>
        <v>0.64725866072400007</v>
      </c>
      <c r="H181" s="348">
        <f t="shared" si="95"/>
        <v>0.64725866072400007</v>
      </c>
      <c r="I181" s="74"/>
      <c r="J181" s="132">
        <f t="shared" si="96"/>
        <v>2.7961984929999999E-2</v>
      </c>
      <c r="K181" s="132">
        <f t="shared" si="97"/>
        <v>6.0386277699999998E-2</v>
      </c>
      <c r="L181" s="300">
        <f t="shared" si="98"/>
        <v>2.4611428093999996E-2</v>
      </c>
      <c r="M181" s="132">
        <v>0.53429897000000004</v>
      </c>
      <c r="N181" s="132">
        <v>3.1362924E-2</v>
      </c>
      <c r="O181" s="132">
        <v>2.6345701999999999E-2</v>
      </c>
      <c r="P181" s="132">
        <v>2.2677185999999998E-2</v>
      </c>
      <c r="Q181" s="132">
        <v>3.7613004000000001E-3</v>
      </c>
      <c r="R181" s="132">
        <v>1.0777671999999999E-3</v>
      </c>
      <c r="S181" s="132">
        <v>4.4573132999999997E-4</v>
      </c>
      <c r="T181" s="132">
        <v>2.6776516999999999E-3</v>
      </c>
      <c r="U181" s="132">
        <v>4.8853919000000001E-3</v>
      </c>
      <c r="V181" s="132">
        <v>5.4310199999999999E-3</v>
      </c>
      <c r="W181" s="132">
        <v>1.4227482E-2</v>
      </c>
      <c r="X181" s="304">
        <v>3.7209083000000003E-5</v>
      </c>
      <c r="Y181" s="304">
        <v>3.0325110999999999E-5</v>
      </c>
      <c r="Z181" s="132">
        <v>0</v>
      </c>
      <c r="AA181" s="74"/>
      <c r="AB181" s="301">
        <f t="shared" si="99"/>
        <v>4.0172854887218046</v>
      </c>
      <c r="AC181" s="338">
        <f t="shared" si="100"/>
        <v>4.0172854887218046</v>
      </c>
      <c r="AD181" s="74"/>
      <c r="AE181" s="136">
        <v>91.383818000000005</v>
      </c>
      <c r="AF181" s="136">
        <v>88.195654000000005</v>
      </c>
      <c r="AG181" s="136">
        <v>1.9287278000000001</v>
      </c>
      <c r="AH181" s="136">
        <v>0</v>
      </c>
      <c r="AI181" s="136">
        <v>0.36124498999999999</v>
      </c>
      <c r="AJ181" s="136">
        <v>0.48446453</v>
      </c>
      <c r="AK181" s="136">
        <v>0.41372629</v>
      </c>
      <c r="AL181" s="74"/>
      <c r="AM181" s="133">
        <v>8.6297684999999999E-2</v>
      </c>
      <c r="AN181" s="340">
        <f t="shared" si="101"/>
        <v>8.6297684999999999E-2</v>
      </c>
      <c r="AP181" s="133">
        <v>7.7950296000000002E-2</v>
      </c>
      <c r="AQ181" s="133">
        <v>3.5025049999999999E-3</v>
      </c>
      <c r="AR181" s="133">
        <v>4.8448835999999997E-3</v>
      </c>
      <c r="AS181" s="134">
        <f t="shared" si="102"/>
        <v>4.6732791493340006E-6</v>
      </c>
      <c r="AT181" s="135">
        <f t="shared" si="103"/>
        <v>1.2953051417600592E-8</v>
      </c>
      <c r="AU181" s="135">
        <f t="shared" si="104"/>
        <v>0.67855512660000006</v>
      </c>
      <c r="AV181" s="302">
        <v>3.7871815000000002E-6</v>
      </c>
      <c r="AW181" s="302">
        <v>1.1429035000000001E-8</v>
      </c>
      <c r="AX181" s="302">
        <v>3.1216217000000001E-13</v>
      </c>
      <c r="AY181" s="302">
        <v>2.6384087999999998E-10</v>
      </c>
      <c r="AZ181" s="302">
        <v>3.3736193999999998E-11</v>
      </c>
      <c r="BA181" s="302">
        <v>3.3719099000000002E-9</v>
      </c>
      <c r="BB181" s="302">
        <v>8.6408567999999995E-7</v>
      </c>
      <c r="BC181" s="302">
        <v>4.9600598000000001E-10</v>
      </c>
      <c r="BD181" s="302">
        <v>9.3591065999999997E-10</v>
      </c>
      <c r="BE181" s="302">
        <v>7.3657090999999996E-13</v>
      </c>
      <c r="BF181" s="302">
        <v>3.0586024E-15</v>
      </c>
      <c r="BG181" s="302">
        <v>3.2061185000000003E-11</v>
      </c>
      <c r="BH181" s="302">
        <v>2.5166726999999998E-13</v>
      </c>
      <c r="BI181" s="302">
        <v>1.9103267999999999E-13</v>
      </c>
      <c r="BJ181" s="302">
        <v>1.4948954999999999E-8</v>
      </c>
      <c r="BK181" s="302">
        <v>2.8055647999999999E-9</v>
      </c>
      <c r="BL181" s="302">
        <v>5.4968493000000001E-11</v>
      </c>
      <c r="BM181" s="303">
        <v>2.3695659999999999E-4</v>
      </c>
      <c r="BN181" s="303">
        <v>0.67831817000000005</v>
      </c>
      <c r="BO181" s="302">
        <v>5.8796256000000003E-10</v>
      </c>
      <c r="BP181" s="302">
        <v>3.5754480000000001E-12</v>
      </c>
      <c r="BQ181" s="302">
        <v>1.5996818999999999E-16</v>
      </c>
      <c r="BR181" s="74"/>
      <c r="BS181" s="136">
        <v>2.4755980000000001E-4</v>
      </c>
      <c r="BT181" s="144">
        <v>7.5021263999999998E-6</v>
      </c>
      <c r="BU181" s="136">
        <v>1.1201258E-4</v>
      </c>
      <c r="BV181" s="144">
        <v>3.1493173E-7</v>
      </c>
      <c r="BW181" s="144">
        <v>7.9833956999999997E-6</v>
      </c>
      <c r="BX181" s="144">
        <v>2.0597229999999999E-6</v>
      </c>
      <c r="BY181" s="144">
        <v>1.2544355999999999E-9</v>
      </c>
      <c r="BZ181" s="144">
        <v>3.1570783999999998E-6</v>
      </c>
      <c r="CA181" s="144">
        <v>1.4462877000000001E-6</v>
      </c>
      <c r="CB181" s="144">
        <v>2.9494302000000002E-7</v>
      </c>
      <c r="CC181" s="144">
        <v>2.5354608000000001E-7</v>
      </c>
      <c r="CD181" s="144">
        <v>3.7331229000000002E-8</v>
      </c>
      <c r="CE181" s="144">
        <v>4.4741334000000004E-9</v>
      </c>
      <c r="CF181" s="144">
        <v>5.8726131999999999E-6</v>
      </c>
      <c r="CG181" s="136">
        <v>1.0583731E-4</v>
      </c>
      <c r="CH181" s="144">
        <v>6.9780582999999999E-7</v>
      </c>
      <c r="CI181" s="144">
        <v>8.4406309000000004E-8</v>
      </c>
      <c r="CJ181" s="171" t="s">
        <v>1664</v>
      </c>
      <c r="CK181" s="155" t="s">
        <v>1474</v>
      </c>
      <c r="CL181" s="166" t="s">
        <v>1566</v>
      </c>
      <c r="CM181" s="110"/>
      <c r="CN181" s="110"/>
      <c r="CP181" s="74"/>
      <c r="CQ181" s="74"/>
      <c r="CR181" s="74"/>
      <c r="CS181" s="74"/>
      <c r="CT181" s="74"/>
      <c r="CU181" s="74"/>
      <c r="CV181" s="74"/>
      <c r="CW181" s="74"/>
      <c r="CX181" s="74"/>
      <c r="CY181" s="74"/>
      <c r="CZ181" s="74"/>
      <c r="DA181" s="74"/>
      <c r="DB181" s="74"/>
    </row>
    <row r="182" spans="1:106" ht="14.5" customHeight="1">
      <c r="A182" s="74" t="s">
        <v>1665</v>
      </c>
      <c r="B182" s="129" t="s">
        <v>1133</v>
      </c>
      <c r="C182" s="130" t="str">
        <f t="shared" si="93"/>
        <v>A.030.18.121</v>
      </c>
      <c r="D182" s="131" t="s">
        <v>1583</v>
      </c>
      <c r="E182" s="129" t="s">
        <v>957</v>
      </c>
      <c r="F182" s="132" t="s">
        <v>1667</v>
      </c>
      <c r="G182" s="132">
        <f t="shared" si="94"/>
        <v>0.71572709751399999</v>
      </c>
      <c r="H182" s="348">
        <f t="shared" si="95"/>
        <v>0.71572709751399999</v>
      </c>
      <c r="I182" s="74"/>
      <c r="J182" s="132">
        <f t="shared" si="96"/>
        <v>2.9931054319999997E-2</v>
      </c>
      <c r="K182" s="132">
        <f t="shared" si="97"/>
        <v>6.516359649999999E-2</v>
      </c>
      <c r="L182" s="300">
        <f t="shared" si="98"/>
        <v>3.1245556694000001E-2</v>
      </c>
      <c r="M182" s="132">
        <v>0.58938689</v>
      </c>
      <c r="N182" s="132">
        <v>3.3187794E-2</v>
      </c>
      <c r="O182" s="132">
        <v>2.8331856999999998E-2</v>
      </c>
      <c r="P182" s="132">
        <v>2.4224664999999999E-2</v>
      </c>
      <c r="Q182" s="132">
        <v>4.0018570999999998E-3</v>
      </c>
      <c r="R182" s="132">
        <v>1.0933265000000001E-3</v>
      </c>
      <c r="S182" s="132">
        <v>6.1120572000000002E-4</v>
      </c>
      <c r="T182" s="132">
        <v>3.6439455000000002E-3</v>
      </c>
      <c r="U182" s="132">
        <v>5.0707219999999997E-3</v>
      </c>
      <c r="V182" s="132">
        <v>7.6836025000000001E-3</v>
      </c>
      <c r="W182" s="132">
        <v>1.8413875999999999E-2</v>
      </c>
      <c r="X182" s="304">
        <v>4.6766637000000002E-5</v>
      </c>
      <c r="Y182" s="304">
        <v>3.0589556999999998E-5</v>
      </c>
      <c r="Z182" s="132">
        <v>0</v>
      </c>
      <c r="AA182" s="74"/>
      <c r="AB182" s="301">
        <f t="shared" si="99"/>
        <v>4.4314803759398496</v>
      </c>
      <c r="AC182" s="338">
        <f t="shared" si="100"/>
        <v>4.4314803759398496</v>
      </c>
      <c r="AD182" s="74"/>
      <c r="AE182" s="136">
        <v>96.512990000000002</v>
      </c>
      <c r="AF182" s="136">
        <v>92.379109999999997</v>
      </c>
      <c r="AG182" s="136">
        <v>2.4962284000000001</v>
      </c>
      <c r="AH182" s="136">
        <v>0</v>
      </c>
      <c r="AI182" s="136">
        <v>0.40779973000000003</v>
      </c>
      <c r="AJ182" s="136">
        <v>0.68841894000000003</v>
      </c>
      <c r="AK182" s="136">
        <v>0.54143249000000004</v>
      </c>
      <c r="AL182" s="74"/>
      <c r="AM182" s="133">
        <v>9.4194714999999998E-2</v>
      </c>
      <c r="AN182" s="340">
        <f t="shared" si="101"/>
        <v>9.4194714999999998E-2</v>
      </c>
      <c r="AP182" s="133">
        <v>8.5320656999999994E-2</v>
      </c>
      <c r="AQ182" s="133">
        <v>3.8588636999999999E-3</v>
      </c>
      <c r="AR182" s="133">
        <v>5.0151952000000001E-3</v>
      </c>
      <c r="AS182" s="134">
        <f t="shared" si="102"/>
        <v>5.1151473102760009E-6</v>
      </c>
      <c r="AT182" s="135">
        <f t="shared" si="103"/>
        <v>1.4270945456218851E-8</v>
      </c>
      <c r="AU182" s="135">
        <f t="shared" si="104"/>
        <v>0.70240829922999992</v>
      </c>
      <c r="AV182" s="302">
        <v>4.1739010000000002E-6</v>
      </c>
      <c r="AW182" s="302">
        <v>1.2595947E-8</v>
      </c>
      <c r="AX182" s="302">
        <v>3.4404011000000001E-13</v>
      </c>
      <c r="AY182" s="302">
        <v>2.7564247999999998E-10</v>
      </c>
      <c r="AZ182" s="302">
        <v>3.5050086000000002E-11</v>
      </c>
      <c r="BA182" s="302">
        <v>3.6020117000000002E-9</v>
      </c>
      <c r="BB182" s="302">
        <v>9.1825623E-7</v>
      </c>
      <c r="BC182" s="302">
        <v>5.2902585E-10</v>
      </c>
      <c r="BD182" s="302">
        <v>9.9432477000000009E-10</v>
      </c>
      <c r="BE182" s="302">
        <v>4.4593731E-11</v>
      </c>
      <c r="BF182" s="302">
        <v>3.6007757000000001E-15</v>
      </c>
      <c r="BG182" s="302">
        <v>3.2104803999999999E-11</v>
      </c>
      <c r="BH182" s="302">
        <v>2.5416221999999998E-13</v>
      </c>
      <c r="BI182" s="302">
        <v>1.9380615000000001E-13</v>
      </c>
      <c r="BJ182" s="302">
        <v>1.5106468E-8</v>
      </c>
      <c r="BK182" s="302">
        <v>3.3778183000000001E-9</v>
      </c>
      <c r="BL182" s="302">
        <v>7.0546904000000001E-11</v>
      </c>
      <c r="BM182" s="303">
        <v>2.4291923E-4</v>
      </c>
      <c r="BN182" s="303">
        <v>0.70216537999999995</v>
      </c>
      <c r="BO182" s="302">
        <v>5.9308971000000002E-10</v>
      </c>
      <c r="BP182" s="302">
        <v>3.6066266E-12</v>
      </c>
      <c r="BQ182" s="302">
        <v>1.6136315E-16</v>
      </c>
      <c r="BR182" s="74"/>
      <c r="BS182" s="136">
        <v>2.6678397000000001E-4</v>
      </c>
      <c r="BT182" s="144">
        <v>7.9801736999999993E-6</v>
      </c>
      <c r="BU182" s="136">
        <v>1.2356142999999999E-4</v>
      </c>
      <c r="BV182" s="144">
        <v>4.2817096999999997E-7</v>
      </c>
      <c r="BW182" s="144">
        <v>8.4790394999999993E-6</v>
      </c>
      <c r="BX182" s="144">
        <v>2.2076100000000001E-6</v>
      </c>
      <c r="BY182" s="144">
        <v>1.5479363E-9</v>
      </c>
      <c r="BZ182" s="144">
        <v>3.3847766E-6</v>
      </c>
      <c r="CA182" s="144">
        <v>1.4671671E-6</v>
      </c>
      <c r="CB182" s="144">
        <v>4.0443837999999999E-7</v>
      </c>
      <c r="CC182" s="144">
        <v>2.6341156E-7</v>
      </c>
      <c r="CD182" s="144">
        <v>4.7543475999999997E-8</v>
      </c>
      <c r="CE182" s="144">
        <v>4.6476494000000004E-9</v>
      </c>
      <c r="CF182" s="144">
        <v>6.2181007000000002E-6</v>
      </c>
      <c r="CG182" s="136">
        <v>1.1147461E-4</v>
      </c>
      <c r="CH182" s="144">
        <v>7.7615132E-7</v>
      </c>
      <c r="CI182" s="144">
        <v>8.5142349000000004E-8</v>
      </c>
      <c r="CJ182" s="173"/>
      <c r="CK182" s="159" t="s">
        <v>1233</v>
      </c>
      <c r="CL182" s="166" t="s">
        <v>1566</v>
      </c>
      <c r="CM182" s="110"/>
      <c r="CN182" s="110"/>
      <c r="CP182" s="74"/>
      <c r="CQ182" s="74"/>
      <c r="CR182" s="74"/>
      <c r="CS182" s="74"/>
      <c r="CT182" s="74"/>
      <c r="CU182" s="74"/>
      <c r="CV182" s="74"/>
      <c r="CW182" s="74"/>
      <c r="CX182" s="74"/>
      <c r="CY182" s="74"/>
      <c r="CZ182" s="74"/>
      <c r="DA182" s="74"/>
      <c r="DB182" s="74"/>
    </row>
    <row r="183" spans="1:106" ht="14.5" customHeight="1">
      <c r="A183" s="74" t="s">
        <v>1668</v>
      </c>
      <c r="B183" s="129" t="s">
        <v>1133</v>
      </c>
      <c r="C183" s="130" t="str">
        <f t="shared" si="93"/>
        <v>A.030.18.122</v>
      </c>
      <c r="D183" s="131" t="s">
        <v>1583</v>
      </c>
      <c r="E183" s="129" t="s">
        <v>957</v>
      </c>
      <c r="F183" s="132" t="s">
        <v>1670</v>
      </c>
      <c r="G183" s="132">
        <f t="shared" si="94"/>
        <v>0.31078400840100001</v>
      </c>
      <c r="H183" s="348">
        <f t="shared" si="95"/>
        <v>0.31078400840100001</v>
      </c>
      <c r="I183" s="74"/>
      <c r="J183" s="132">
        <f t="shared" si="96"/>
        <v>2.9710968763999999E-2</v>
      </c>
      <c r="K183" s="132">
        <f t="shared" si="97"/>
        <v>5.5591378100000005E-2</v>
      </c>
      <c r="L183" s="300">
        <f t="shared" si="98"/>
        <v>8.5956815370000009E-3</v>
      </c>
      <c r="M183" s="132">
        <v>0.21688598000000001</v>
      </c>
      <c r="N183" s="132">
        <v>1.9971161000000001E-2</v>
      </c>
      <c r="O183" s="132">
        <v>3.0198314E-2</v>
      </c>
      <c r="P183" s="132">
        <v>2.6618408E-2</v>
      </c>
      <c r="Q183" s="132">
        <v>2.8619411999999999E-3</v>
      </c>
      <c r="R183" s="304">
        <v>7.6836404000000006E-5</v>
      </c>
      <c r="S183" s="132">
        <v>1.5378316000000001E-4</v>
      </c>
      <c r="T183" s="132">
        <v>5.4219031000000001E-3</v>
      </c>
      <c r="U183" s="132">
        <v>3.6524984E-4</v>
      </c>
      <c r="V183" s="132">
        <v>2.2525826000000001E-3</v>
      </c>
      <c r="W183" s="132">
        <v>5.9531059999999997E-3</v>
      </c>
      <c r="X183" s="304">
        <v>1.1883649999999999E-5</v>
      </c>
      <c r="Y183" s="304">
        <v>1.2859446999999999E-5</v>
      </c>
      <c r="Z183" s="132">
        <v>0</v>
      </c>
      <c r="AA183" s="74"/>
      <c r="AB183" s="301">
        <f t="shared" si="99"/>
        <v>1.6307216541353382</v>
      </c>
      <c r="AC183" s="338">
        <f t="shared" si="100"/>
        <v>1.6307216541353382</v>
      </c>
      <c r="AD183" s="74"/>
      <c r="AE183" s="136">
        <v>63.381050999999999</v>
      </c>
      <c r="AF183" s="136">
        <v>62.207355999999997</v>
      </c>
      <c r="AG183" s="136">
        <v>0.80703239999999998</v>
      </c>
      <c r="AH183" s="136">
        <v>0</v>
      </c>
      <c r="AI183" s="136">
        <v>5.6497899999999997E-2</v>
      </c>
      <c r="AJ183" s="136">
        <v>0.17606015999999999</v>
      </c>
      <c r="AK183" s="136">
        <v>0.13410505</v>
      </c>
      <c r="AL183" s="74"/>
      <c r="AM183" s="133">
        <v>4.2199983000000003E-2</v>
      </c>
      <c r="AN183" s="340">
        <f t="shared" si="101"/>
        <v>4.2199983000000003E-2</v>
      </c>
      <c r="AP183" s="133">
        <v>3.6665802999999997E-2</v>
      </c>
      <c r="AQ183" s="133">
        <v>1.6438666999999999E-3</v>
      </c>
      <c r="AR183" s="133">
        <v>3.8903137000000001E-3</v>
      </c>
      <c r="AS183" s="134">
        <f t="shared" si="102"/>
        <v>2.1981896521523E-6</v>
      </c>
      <c r="AT183" s="135">
        <f t="shared" si="103"/>
        <v>6.0793888039923559E-9</v>
      </c>
      <c r="AU183" s="135">
        <f t="shared" si="104"/>
        <v>0.54486186543499993</v>
      </c>
      <c r="AV183" s="302">
        <v>1.5344677E-6</v>
      </c>
      <c r="AW183" s="302">
        <v>4.6306638999999998E-9</v>
      </c>
      <c r="AX183" s="302">
        <v>1.2648187000000001E-13</v>
      </c>
      <c r="AY183" s="302">
        <v>4.9302431000000001E-11</v>
      </c>
      <c r="AZ183" s="302">
        <v>6.1854313000000002E-12</v>
      </c>
      <c r="BA183" s="302">
        <v>3.9581383E-9</v>
      </c>
      <c r="BB183" s="302">
        <v>6.5742763000000001E-7</v>
      </c>
      <c r="BC183" s="302">
        <v>5.8069268999999998E-10</v>
      </c>
      <c r="BD183" s="302">
        <v>7.3728004000000004E-10</v>
      </c>
      <c r="BE183" s="302">
        <v>7.4350442999999998E-11</v>
      </c>
      <c r="BF183" s="302">
        <v>5.0334453999999998E-15</v>
      </c>
      <c r="BG183" s="302">
        <v>1.7928456000000001E-13</v>
      </c>
      <c r="BH183" s="302">
        <v>7.4559361E-13</v>
      </c>
      <c r="BI183" s="302">
        <v>1.1607262E-14</v>
      </c>
      <c r="BJ183" s="302">
        <v>1.187313E-9</v>
      </c>
      <c r="BK183" s="302">
        <v>9.6615583999999998E-10</v>
      </c>
      <c r="BL183" s="302">
        <v>5.4560017E-11</v>
      </c>
      <c r="BM183" s="302">
        <v>1.2015434999999999E-5</v>
      </c>
      <c r="BN183" s="303">
        <v>0.54484984999999997</v>
      </c>
      <c r="BO183" s="302">
        <v>1.2722715000000001E-10</v>
      </c>
      <c r="BP183" s="302">
        <v>7.7367863000000005E-13</v>
      </c>
      <c r="BQ183" s="302">
        <v>3.4614954999999998E-17</v>
      </c>
      <c r="BR183" s="74"/>
      <c r="BS183" s="136">
        <v>1.4686239E-4</v>
      </c>
      <c r="BT183" s="144">
        <v>6.3145302999999997E-6</v>
      </c>
      <c r="BU183" s="144">
        <v>4.5468847000000003E-5</v>
      </c>
      <c r="BV183" s="144">
        <v>6.3533954999999998E-7</v>
      </c>
      <c r="BW183" s="144">
        <v>5.8251278000000004E-6</v>
      </c>
      <c r="BX183" s="144">
        <v>2.4331904000000002E-6</v>
      </c>
      <c r="BY183" s="144">
        <v>3.7376341999999999E-10</v>
      </c>
      <c r="BZ183" s="144">
        <v>3.6808220000000002E-6</v>
      </c>
      <c r="CA183" s="144">
        <v>1.0310904E-7</v>
      </c>
      <c r="CB183" s="144">
        <v>1.0175921E-7</v>
      </c>
      <c r="CC183" s="144">
        <v>4.6481218000000001E-8</v>
      </c>
      <c r="CD183" s="144">
        <v>9.2128150000000004E-8</v>
      </c>
      <c r="CE183" s="144">
        <v>8.1985307999999999E-10</v>
      </c>
      <c r="CF183" s="144">
        <v>6.5689983000000003E-6</v>
      </c>
      <c r="CG183" s="144">
        <v>7.5478549E-5</v>
      </c>
      <c r="CH183" s="144">
        <v>9.4052839E-8</v>
      </c>
      <c r="CI183" s="144">
        <v>1.8264384000000001E-8</v>
      </c>
      <c r="CJ183" s="173"/>
      <c r="CK183" s="159" t="s">
        <v>1233</v>
      </c>
      <c r="CL183" s="166" t="s">
        <v>1566</v>
      </c>
      <c r="CM183" s="110"/>
      <c r="CN183" s="110"/>
      <c r="CP183" s="74"/>
      <c r="CQ183" s="74"/>
      <c r="CR183" s="74"/>
      <c r="CS183" s="74"/>
      <c r="CT183" s="74"/>
      <c r="CU183" s="74"/>
      <c r="CV183" s="74"/>
      <c r="CW183" s="74"/>
      <c r="CX183" s="74"/>
      <c r="CY183" s="74"/>
      <c r="CZ183" s="74"/>
      <c r="DA183" s="74"/>
      <c r="DB183" s="74"/>
    </row>
    <row r="184" spans="1:106" ht="14.5" customHeight="1">
      <c r="A184" s="74" t="s">
        <v>1671</v>
      </c>
      <c r="B184" s="129" t="s">
        <v>1133</v>
      </c>
      <c r="C184" s="130" t="str">
        <f t="shared" si="93"/>
        <v>A.030.18.123</v>
      </c>
      <c r="D184" s="131" t="s">
        <v>1583</v>
      </c>
      <c r="E184" s="129" t="s">
        <v>957</v>
      </c>
      <c r="F184" s="132" t="s">
        <v>1673</v>
      </c>
      <c r="G184" s="132">
        <f t="shared" si="94"/>
        <v>0.56912568280362996</v>
      </c>
      <c r="H184" s="348">
        <f t="shared" si="95"/>
        <v>0.56912568280362996</v>
      </c>
      <c r="I184" s="74"/>
      <c r="J184" s="132">
        <f t="shared" si="96"/>
        <v>3.6394387770000002E-2</v>
      </c>
      <c r="K184" s="132">
        <f t="shared" si="97"/>
        <v>7.0118523000000002E-2</v>
      </c>
      <c r="L184" s="300">
        <f t="shared" si="98"/>
        <v>6.1500720336299993E-3</v>
      </c>
      <c r="M184" s="132">
        <v>0.4564627</v>
      </c>
      <c r="N184" s="132">
        <v>3.8705527000000003E-2</v>
      </c>
      <c r="O184" s="132">
        <v>1.6805435000000001E-2</v>
      </c>
      <c r="P184" s="132">
        <v>3.2484897999999998E-2</v>
      </c>
      <c r="Q184" s="132">
        <v>3.5378762999999998E-3</v>
      </c>
      <c r="R184" s="132">
        <v>1.7165149999999999E-4</v>
      </c>
      <c r="S184" s="132">
        <v>1.9996196999999999E-4</v>
      </c>
      <c r="T184" s="132">
        <v>1.4607561E-2</v>
      </c>
      <c r="U184" s="132">
        <v>4.3296053999999999E-4</v>
      </c>
      <c r="V184" s="132">
        <v>2.0879827000000002E-3</v>
      </c>
      <c r="W184" s="132">
        <v>3.6131828999999998E-3</v>
      </c>
      <c r="X184" s="304">
        <v>1.5700291000000001E-5</v>
      </c>
      <c r="Y184" s="304">
        <v>2.4560262999999999E-7</v>
      </c>
      <c r="Z184" s="132">
        <v>0</v>
      </c>
      <c r="AA184" s="74"/>
      <c r="AB184" s="301">
        <f t="shared" si="99"/>
        <v>3.4320503759398493</v>
      </c>
      <c r="AC184" s="338">
        <f t="shared" si="100"/>
        <v>3.4320503759398493</v>
      </c>
      <c r="AD184" s="74"/>
      <c r="AE184" s="136">
        <v>72.964839999999995</v>
      </c>
      <c r="AF184" s="136">
        <v>72.020190999999997</v>
      </c>
      <c r="AG184" s="136">
        <v>0.48983309000000003</v>
      </c>
      <c r="AH184" s="136">
        <v>0</v>
      </c>
      <c r="AI184" s="136">
        <v>0.28130342000000003</v>
      </c>
      <c r="AJ184" s="136">
        <v>7.2663046999999995E-2</v>
      </c>
      <c r="AK184" s="136">
        <v>0.10084895000000001</v>
      </c>
      <c r="AL184" s="74"/>
      <c r="AM184" s="133">
        <v>7.5120006000000003E-2</v>
      </c>
      <c r="AN184" s="340">
        <f t="shared" si="101"/>
        <v>7.5120006000000003E-2</v>
      </c>
      <c r="AP184" s="133">
        <v>6.7581846000000001E-2</v>
      </c>
      <c r="AQ184" s="133">
        <v>3.1750217999999999E-3</v>
      </c>
      <c r="AR184" s="133">
        <v>4.3631381000000004E-3</v>
      </c>
      <c r="AS184" s="134">
        <f t="shared" si="102"/>
        <v>4.0516693977889997E-6</v>
      </c>
      <c r="AT184" s="135">
        <f t="shared" si="103"/>
        <v>1.1741944604808751E-8</v>
      </c>
      <c r="AU184" s="135">
        <f t="shared" si="104"/>
        <v>0.611083776616</v>
      </c>
      <c r="AV184" s="302">
        <v>3.2121820999999998E-6</v>
      </c>
      <c r="AW184" s="302">
        <v>9.6929395000000001E-9</v>
      </c>
      <c r="AX184" s="302">
        <v>2.6478102E-13</v>
      </c>
      <c r="AY184" s="302">
        <v>1.2124389E-10</v>
      </c>
      <c r="AZ184" s="302">
        <v>1.5547002999999999E-11</v>
      </c>
      <c r="BA184" s="302">
        <v>4.838485E-9</v>
      </c>
      <c r="BB184" s="302">
        <v>8.3146171000000002E-7</v>
      </c>
      <c r="BC184" s="302">
        <v>9.8538609E-10</v>
      </c>
      <c r="BD184" s="302">
        <v>9.3769386999999997E-10</v>
      </c>
      <c r="BE184" s="302">
        <v>1.0227587999999999E-10</v>
      </c>
      <c r="BF184" s="302">
        <v>1.3276242000000001E-15</v>
      </c>
      <c r="BG184" s="302">
        <v>3.8130258000000002E-13</v>
      </c>
      <c r="BH184" s="302">
        <v>2.2006240000000001E-14</v>
      </c>
      <c r="BI184" s="302">
        <v>1.7455180999999999E-14</v>
      </c>
      <c r="BJ184" s="302">
        <v>1.8585592E-9</v>
      </c>
      <c r="BK184" s="302">
        <v>1.1869908999999999E-9</v>
      </c>
      <c r="BL184" s="302">
        <v>2.2933434E-11</v>
      </c>
      <c r="BM184" s="302">
        <v>1.9906616000000001E-5</v>
      </c>
      <c r="BN184" s="303">
        <v>0.61106386999999995</v>
      </c>
      <c r="BO184" s="302">
        <v>4.7617960000000003E-12</v>
      </c>
      <c r="BP184" s="302">
        <v>2.8956867999999999E-14</v>
      </c>
      <c r="BQ184" s="302">
        <v>1.2955516999999999E-18</v>
      </c>
      <c r="BR184" s="74"/>
      <c r="BS184" s="136">
        <v>2.0511851999999999E-4</v>
      </c>
      <c r="BT184" s="144">
        <v>6.9230818999999998E-6</v>
      </c>
      <c r="BU184" s="144">
        <v>9.5694671999999994E-5</v>
      </c>
      <c r="BV184" s="144">
        <v>1.7116726E-6</v>
      </c>
      <c r="BW184" s="144">
        <v>8.0719530999999997E-6</v>
      </c>
      <c r="BX184" s="144">
        <v>8.9871680999999996E-7</v>
      </c>
      <c r="BY184" s="144">
        <v>4.7839202000000004E-10</v>
      </c>
      <c r="BZ184" s="144">
        <v>1.3779334999999999E-6</v>
      </c>
      <c r="CA184" s="144">
        <v>2.3034421999999999E-7</v>
      </c>
      <c r="CB184" s="144">
        <v>1.3231600000000001E-7</v>
      </c>
      <c r="CC184" s="144">
        <v>1.1684592E-7</v>
      </c>
      <c r="CD184" s="144">
        <v>1.5640597999999998E-8</v>
      </c>
      <c r="CE184" s="144">
        <v>2.0619704000000002E-9</v>
      </c>
      <c r="CF184" s="144">
        <v>3.1366098000000001E-6</v>
      </c>
      <c r="CG184" s="144">
        <v>8.6166401999999994E-5</v>
      </c>
      <c r="CH184" s="144">
        <v>6.3910329000000002E-7</v>
      </c>
      <c r="CI184" s="144">
        <v>6.8359049999999997E-10</v>
      </c>
      <c r="CJ184" s="171" t="s">
        <v>1451</v>
      </c>
      <c r="CK184" s="155" t="s">
        <v>1452</v>
      </c>
      <c r="CL184" s="166" t="s">
        <v>1566</v>
      </c>
      <c r="CM184" s="110"/>
      <c r="CN184" s="110"/>
      <c r="CP184" s="74"/>
      <c r="CQ184" s="74"/>
      <c r="CR184" s="74"/>
      <c r="CS184" s="74"/>
      <c r="CT184" s="74"/>
      <c r="CU184" s="74"/>
      <c r="CV184" s="74"/>
      <c r="CW184" s="74"/>
      <c r="CX184" s="74"/>
      <c r="CY184" s="74"/>
      <c r="CZ184" s="74"/>
      <c r="DA184" s="74"/>
      <c r="DB184" s="74"/>
    </row>
    <row r="185" spans="1:106" ht="14.5" customHeight="1">
      <c r="A185" s="74" t="s">
        <v>1674</v>
      </c>
      <c r="B185" s="129" t="s">
        <v>1133</v>
      </c>
      <c r="C185" s="130" t="str">
        <f t="shared" si="93"/>
        <v>A.030.18.124</v>
      </c>
      <c r="D185" s="131" t="s">
        <v>1583</v>
      </c>
      <c r="E185" s="129" t="s">
        <v>957</v>
      </c>
      <c r="F185" s="132" t="s">
        <v>1676</v>
      </c>
      <c r="G185" s="132">
        <f t="shared" si="94"/>
        <v>0.64343239024521992</v>
      </c>
      <c r="H185" s="348">
        <f t="shared" si="95"/>
        <v>0.64343239024521992</v>
      </c>
      <c r="I185" s="74"/>
      <c r="J185" s="132">
        <f t="shared" si="96"/>
        <v>4.1146145090000003E-2</v>
      </c>
      <c r="K185" s="132">
        <f t="shared" si="97"/>
        <v>7.9273402000000007E-2</v>
      </c>
      <c r="L185" s="300">
        <f t="shared" si="98"/>
        <v>6.9530431552199991E-3</v>
      </c>
      <c r="M185" s="132">
        <v>0.51605979999999996</v>
      </c>
      <c r="N185" s="132">
        <v>4.3759033000000003E-2</v>
      </c>
      <c r="O185" s="132">
        <v>1.8999602000000001E-2</v>
      </c>
      <c r="P185" s="132">
        <v>3.6726221000000003E-2</v>
      </c>
      <c r="Q185" s="132">
        <v>3.9997916999999997E-3</v>
      </c>
      <c r="R185" s="132">
        <v>1.9406280999999999E-4</v>
      </c>
      <c r="S185" s="132">
        <v>2.2606958000000001E-4</v>
      </c>
      <c r="T185" s="132">
        <v>1.6514767E-2</v>
      </c>
      <c r="U185" s="132">
        <v>4.8948912000000002E-4</v>
      </c>
      <c r="V185" s="132">
        <v>2.3605956999999999E-3</v>
      </c>
      <c r="W185" s="132">
        <v>4.0849305000000002E-3</v>
      </c>
      <c r="X185" s="304">
        <v>1.7750165999999999E-5</v>
      </c>
      <c r="Y185" s="304">
        <v>2.7766922E-7</v>
      </c>
      <c r="Z185" s="132">
        <v>0</v>
      </c>
      <c r="AA185" s="74"/>
      <c r="AB185" s="301">
        <f t="shared" si="99"/>
        <v>3.8801488721804507</v>
      </c>
      <c r="AC185" s="338">
        <f t="shared" si="100"/>
        <v>3.8801488721804507</v>
      </c>
      <c r="AD185" s="74"/>
      <c r="AE185" s="136">
        <v>82.491341000000006</v>
      </c>
      <c r="AF185" s="136">
        <v>81.423355999999998</v>
      </c>
      <c r="AG185" s="136">
        <v>0.55378711999999997</v>
      </c>
      <c r="AH185" s="136">
        <v>0</v>
      </c>
      <c r="AI185" s="136">
        <v>0.31803121000000001</v>
      </c>
      <c r="AJ185" s="136">
        <v>8.2150144999999994E-2</v>
      </c>
      <c r="AK185" s="136">
        <v>0.11401608000000001</v>
      </c>
      <c r="AL185" s="74"/>
      <c r="AM185" s="133">
        <v>8.4927892000000005E-2</v>
      </c>
      <c r="AN185" s="340">
        <f t="shared" si="101"/>
        <v>8.4927892000000005E-2</v>
      </c>
      <c r="AP185" s="133">
        <v>7.6405528E-2</v>
      </c>
      <c r="AQ185" s="133">
        <v>3.5895619000000001E-3</v>
      </c>
      <c r="AR185" s="133">
        <v>4.9328020999999996E-3</v>
      </c>
      <c r="AS185" s="134">
        <f t="shared" si="102"/>
        <v>4.5806671917239008E-6</v>
      </c>
      <c r="AT185" s="135">
        <f t="shared" si="103"/>
        <v>1.3275007201755301E-8</v>
      </c>
      <c r="AU185" s="135">
        <f t="shared" si="104"/>
        <v>0.69086864568200002</v>
      </c>
      <c r="AV185" s="302">
        <v>3.6315739999999998E-6</v>
      </c>
      <c r="AW185" s="302">
        <v>1.0958478E-8</v>
      </c>
      <c r="AX185" s="302">
        <v>2.993516E-13</v>
      </c>
      <c r="AY185" s="302">
        <v>1.3707385000000001E-10</v>
      </c>
      <c r="AZ185" s="302">
        <v>1.7576864000000001E-11</v>
      </c>
      <c r="BA185" s="302">
        <v>5.4702116E-9</v>
      </c>
      <c r="BB185" s="302">
        <v>9.4001976E-7</v>
      </c>
      <c r="BC185" s="302">
        <v>1.1140409999999999E-9</v>
      </c>
      <c r="BD185" s="302">
        <v>1.0601219E-9</v>
      </c>
      <c r="BE185" s="302">
        <v>1.1562932E-10</v>
      </c>
      <c r="BF185" s="302">
        <v>1.5009626E-15</v>
      </c>
      <c r="BG185" s="302">
        <v>4.3108655000000001E-13</v>
      </c>
      <c r="BH185" s="302">
        <v>2.4879438000000001E-14</v>
      </c>
      <c r="BI185" s="302">
        <v>1.973418E-14</v>
      </c>
      <c r="BJ185" s="302">
        <v>2.1012180000000001E-9</v>
      </c>
      <c r="BK185" s="302">
        <v>1.3419679E-9</v>
      </c>
      <c r="BL185" s="302">
        <v>2.5927689999999999E-11</v>
      </c>
      <c r="BM185" s="302">
        <v>2.2505682000000001E-5</v>
      </c>
      <c r="BN185" s="303">
        <v>0.69084614</v>
      </c>
      <c r="BO185" s="302">
        <v>5.3835099000000003E-12</v>
      </c>
      <c r="BP185" s="302">
        <v>3.2737559999999999E-14</v>
      </c>
      <c r="BQ185" s="302">
        <v>1.4647027E-18</v>
      </c>
      <c r="BR185" s="74"/>
      <c r="BS185" s="136">
        <v>2.3189938000000001E-4</v>
      </c>
      <c r="BT185" s="144">
        <v>7.8269795000000004E-6</v>
      </c>
      <c r="BU185" s="136">
        <v>1.0818884999999999E-4</v>
      </c>
      <c r="BV185" s="144">
        <v>1.9351535999999999E-6</v>
      </c>
      <c r="BW185" s="144">
        <v>9.1258506999999996E-6</v>
      </c>
      <c r="BX185" s="144">
        <v>1.0160559E-6</v>
      </c>
      <c r="BY185" s="144">
        <v>5.4085227000000003E-10</v>
      </c>
      <c r="BZ185" s="144">
        <v>1.5578405000000001E-6</v>
      </c>
      <c r="CA185" s="144">
        <v>2.6041863000000001E-7</v>
      </c>
      <c r="CB185" s="144">
        <v>1.4959156E-7</v>
      </c>
      <c r="CC185" s="144">
        <v>1.3210166999999999E-7</v>
      </c>
      <c r="CD185" s="144">
        <v>1.7682680000000001E-8</v>
      </c>
      <c r="CE185" s="144">
        <v>2.3311873000000001E-9</v>
      </c>
      <c r="CF185" s="144">
        <v>3.5461346999999999E-6</v>
      </c>
      <c r="CG185" s="144">
        <v>9.7416536999999999E-5</v>
      </c>
      <c r="CH185" s="144">
        <v>7.2254646999999997E-7</v>
      </c>
      <c r="CI185" s="144">
        <v>7.7284205999999996E-10</v>
      </c>
      <c r="CJ185" s="173"/>
      <c r="CK185" s="159" t="s">
        <v>1233</v>
      </c>
      <c r="CL185" s="166" t="s">
        <v>1566</v>
      </c>
      <c r="CM185" s="110"/>
      <c r="CN185" s="110"/>
      <c r="CP185" s="74"/>
      <c r="CQ185" s="74"/>
      <c r="CR185" s="74"/>
      <c r="CS185" s="74"/>
      <c r="CT185" s="74"/>
      <c r="CU185" s="74"/>
      <c r="CV185" s="74"/>
      <c r="CW185" s="74"/>
      <c r="CX185" s="74"/>
      <c r="CY185" s="74"/>
      <c r="CZ185" s="74"/>
      <c r="DA185" s="74"/>
      <c r="DB185" s="74"/>
    </row>
    <row r="186" spans="1:106" ht="14.5" customHeight="1">
      <c r="A186" s="74" t="s">
        <v>1677</v>
      </c>
      <c r="B186" s="129" t="s">
        <v>1133</v>
      </c>
      <c r="C186" s="130" t="str">
        <f t="shared" si="93"/>
        <v>A.030.18.125</v>
      </c>
      <c r="D186" s="131" t="s">
        <v>1583</v>
      </c>
      <c r="E186" s="129" t="s">
        <v>957</v>
      </c>
      <c r="F186" s="132" t="s">
        <v>1679</v>
      </c>
      <c r="G186" s="132">
        <f t="shared" si="94"/>
        <v>1.021540548453</v>
      </c>
      <c r="H186" s="348">
        <f t="shared" si="95"/>
        <v>1.021540548453</v>
      </c>
      <c r="I186" s="74"/>
      <c r="J186" s="132">
        <f t="shared" si="96"/>
        <v>3.1407660069999996E-2</v>
      </c>
      <c r="K186" s="132">
        <f t="shared" si="97"/>
        <v>0.11150534000000001</v>
      </c>
      <c r="L186" s="300">
        <f t="shared" si="98"/>
        <v>1.7814228382999998E-2</v>
      </c>
      <c r="M186" s="132">
        <v>0.86081331999999999</v>
      </c>
      <c r="N186" s="132">
        <v>5.8365144000000001E-2</v>
      </c>
      <c r="O186" s="132">
        <v>3.7419134999999999E-2</v>
      </c>
      <c r="P186" s="132">
        <v>2.4661550000000001E-2</v>
      </c>
      <c r="Q186" s="132">
        <v>5.7674501E-3</v>
      </c>
      <c r="R186" s="132">
        <v>3.5344646E-4</v>
      </c>
      <c r="S186" s="132">
        <v>6.2521351000000003E-4</v>
      </c>
      <c r="T186" s="132">
        <v>1.5721061000000001E-2</v>
      </c>
      <c r="U186" s="132">
        <v>1.0031921E-3</v>
      </c>
      <c r="V186" s="132">
        <v>3.0791142000000001E-3</v>
      </c>
      <c r="W186" s="132">
        <v>1.3599557E-2</v>
      </c>
      <c r="X186" s="304">
        <v>2.6555942999999999E-5</v>
      </c>
      <c r="Y186" s="132">
        <v>1.0580914E-4</v>
      </c>
      <c r="Z186" s="132">
        <v>0</v>
      </c>
      <c r="AA186" s="74"/>
      <c r="AB186" s="301">
        <f t="shared" si="99"/>
        <v>6.4722806015037593</v>
      </c>
      <c r="AC186" s="338">
        <f t="shared" si="100"/>
        <v>6.4722806015037593</v>
      </c>
      <c r="AD186" s="74"/>
      <c r="AE186" s="136">
        <v>125.02504</v>
      </c>
      <c r="AF186" s="136">
        <v>122.04781</v>
      </c>
      <c r="AG186" s="136">
        <v>1.7473272</v>
      </c>
      <c r="AH186" s="136">
        <v>0</v>
      </c>
      <c r="AI186" s="136">
        <v>0.39976616999999998</v>
      </c>
      <c r="AJ186" s="136">
        <v>0.44276892000000001</v>
      </c>
      <c r="AK186" s="136">
        <v>0.38736359999999997</v>
      </c>
      <c r="AL186" s="74"/>
      <c r="AM186" s="133">
        <v>0.13708034999999999</v>
      </c>
      <c r="AN186" s="340">
        <f t="shared" si="101"/>
        <v>0.13708034999999999</v>
      </c>
      <c r="AP186" s="133">
        <v>0.12510513000000001</v>
      </c>
      <c r="AQ186" s="133">
        <v>5.5962414999999998E-3</v>
      </c>
      <c r="AR186" s="133">
        <v>6.3789802999999999E-3</v>
      </c>
      <c r="AS186" s="134">
        <f t="shared" si="102"/>
        <v>7.5003074369380003E-6</v>
      </c>
      <c r="AT186" s="135">
        <f t="shared" si="103"/>
        <v>2.0696159035707746E-8</v>
      </c>
      <c r="AU186" s="135">
        <f t="shared" si="104"/>
        <v>0.89341460326699995</v>
      </c>
      <c r="AV186" s="302">
        <v>6.0822651000000002E-6</v>
      </c>
      <c r="AW186" s="302">
        <v>1.8354511000000001E-8</v>
      </c>
      <c r="AX186" s="302">
        <v>5.0134838999999998E-13</v>
      </c>
      <c r="AY186" s="302">
        <v>2.6537428000000003E-10</v>
      </c>
      <c r="AZ186" s="302">
        <v>3.0054157999999998E-11</v>
      </c>
      <c r="BA186" s="302">
        <v>3.6679564999999999E-9</v>
      </c>
      <c r="BB186" s="302">
        <v>1.4012006000000001E-6</v>
      </c>
      <c r="BC186" s="302">
        <v>5.7434035000000001E-10</v>
      </c>
      <c r="BD186" s="302">
        <v>1.6376943999999999E-9</v>
      </c>
      <c r="BE186" s="302">
        <v>7.7400941000000006E-11</v>
      </c>
      <c r="BF186" s="302">
        <v>1.5648921E-14</v>
      </c>
      <c r="BG186" s="302">
        <v>7.9720698000000001E-13</v>
      </c>
      <c r="BH186" s="302">
        <v>2.9260344000000002E-13</v>
      </c>
      <c r="BI186" s="302">
        <v>8.5151821999999996E-14</v>
      </c>
      <c r="BJ186" s="302">
        <v>3.8671923000000001E-9</v>
      </c>
      <c r="BK186" s="302">
        <v>6.9596638000000003E-9</v>
      </c>
      <c r="BL186" s="302">
        <v>3.8044514E-11</v>
      </c>
      <c r="BM186" s="302">
        <v>4.0433267000000001E-5</v>
      </c>
      <c r="BN186" s="303">
        <v>0.89337416999999997</v>
      </c>
      <c r="BO186" s="302">
        <v>2.0514959000000001E-9</v>
      </c>
      <c r="BP186" s="302">
        <v>1.2475313000000001E-11</v>
      </c>
      <c r="BQ186" s="302">
        <v>5.5815474000000004E-16</v>
      </c>
      <c r="BR186" s="74"/>
      <c r="BS186" s="136">
        <v>3.6875420000000001E-4</v>
      </c>
      <c r="BT186" s="144">
        <v>1.2470269E-5</v>
      </c>
      <c r="BU186" s="136">
        <v>1.8046436E-4</v>
      </c>
      <c r="BV186" s="144">
        <v>1.8533336E-6</v>
      </c>
      <c r="BW186" s="144">
        <v>1.4107973000000001E-5</v>
      </c>
      <c r="BX186" s="144">
        <v>2.0646241999999998E-6</v>
      </c>
      <c r="BY186" s="144">
        <v>8.0811253999999996E-10</v>
      </c>
      <c r="BZ186" s="144">
        <v>3.9939288000000003E-6</v>
      </c>
      <c r="CA186" s="144">
        <v>4.7430026E-7</v>
      </c>
      <c r="CB186" s="144">
        <v>4.1370741999999998E-7</v>
      </c>
      <c r="CC186" s="144">
        <v>2.2588099E-7</v>
      </c>
      <c r="CD186" s="144">
        <v>2.6136397000000001E-8</v>
      </c>
      <c r="CE186" s="144">
        <v>3.9886009000000003E-9</v>
      </c>
      <c r="CF186" s="144">
        <v>6.1097951999999999E-6</v>
      </c>
      <c r="CG186" s="136">
        <v>1.4594093E-4</v>
      </c>
      <c r="CH186" s="144">
        <v>3.0966244999999998E-7</v>
      </c>
      <c r="CI186" s="144">
        <v>2.9450718E-7</v>
      </c>
      <c r="CJ186" s="173"/>
      <c r="CK186" s="159" t="s">
        <v>1233</v>
      </c>
      <c r="CL186" s="166" t="s">
        <v>1566</v>
      </c>
      <c r="CM186" s="110"/>
      <c r="CN186" s="110"/>
      <c r="CP186" s="74"/>
      <c r="CQ186" s="74"/>
      <c r="CR186" s="74"/>
      <c r="CS186" s="74"/>
      <c r="CT186" s="74"/>
      <c r="CU186" s="74"/>
      <c r="CV186" s="74"/>
      <c r="CW186" s="74"/>
      <c r="CX186" s="74"/>
      <c r="CY186" s="74"/>
      <c r="CZ186" s="74"/>
      <c r="DA186" s="74"/>
      <c r="DB186" s="74"/>
    </row>
    <row r="187" spans="1:106" ht="14.5" customHeight="1">
      <c r="A187" s="74" t="s">
        <v>1680</v>
      </c>
      <c r="B187" s="129" t="s">
        <v>1133</v>
      </c>
      <c r="C187" s="130" t="str">
        <f t="shared" si="93"/>
        <v>A.030.18.126</v>
      </c>
      <c r="D187" s="131" t="s">
        <v>1583</v>
      </c>
      <c r="E187" s="129" t="s">
        <v>957</v>
      </c>
      <c r="F187" s="132" t="s">
        <v>1682</v>
      </c>
      <c r="G187" s="132">
        <f t="shared" si="94"/>
        <v>0.58757978860100002</v>
      </c>
      <c r="H187" s="348">
        <f t="shared" si="95"/>
        <v>0.58757978860100002</v>
      </c>
      <c r="I187" s="74"/>
      <c r="J187" s="132">
        <f t="shared" si="96"/>
        <v>2.1764871329999998E-2</v>
      </c>
      <c r="K187" s="132">
        <f t="shared" si="97"/>
        <v>6.1191410000000002E-2</v>
      </c>
      <c r="L187" s="300">
        <f t="shared" si="98"/>
        <v>1.0641777271E-2</v>
      </c>
      <c r="M187" s="132">
        <v>0.49398173000000001</v>
      </c>
      <c r="N187" s="132">
        <v>2.7529608000000001E-2</v>
      </c>
      <c r="O187" s="132">
        <v>2.2652930000000002E-2</v>
      </c>
      <c r="P187" s="132">
        <v>1.7421236999999999E-2</v>
      </c>
      <c r="Q187" s="132">
        <v>3.4224288999999998E-3</v>
      </c>
      <c r="R187" s="132">
        <v>3.0355284000000001E-4</v>
      </c>
      <c r="S187" s="132">
        <v>6.1765259000000003E-4</v>
      </c>
      <c r="T187" s="132">
        <v>1.1008871999999999E-2</v>
      </c>
      <c r="U187" s="132">
        <v>7.0342348000000004E-4</v>
      </c>
      <c r="V187" s="132">
        <v>4.1968172000000003E-3</v>
      </c>
      <c r="W187" s="132">
        <v>5.7013884000000001E-3</v>
      </c>
      <c r="X187" s="304">
        <v>2.9730272999999998E-5</v>
      </c>
      <c r="Y187" s="304">
        <v>1.0417918E-5</v>
      </c>
      <c r="Z187" s="132">
        <v>0</v>
      </c>
      <c r="AA187" s="74"/>
      <c r="AB187" s="301">
        <f t="shared" si="99"/>
        <v>3.7141483458646616</v>
      </c>
      <c r="AC187" s="338">
        <f t="shared" si="100"/>
        <v>3.7141483458646616</v>
      </c>
      <c r="AD187" s="74"/>
      <c r="AE187" s="136">
        <v>70.722071999999997</v>
      </c>
      <c r="AF187" s="136">
        <v>69.549297999999993</v>
      </c>
      <c r="AG187" s="136">
        <v>0.77293493999999996</v>
      </c>
      <c r="AH187" s="136">
        <v>0</v>
      </c>
      <c r="AI187" s="136">
        <v>0.14906050000000001</v>
      </c>
      <c r="AJ187" s="136">
        <v>9.3550395999999994E-2</v>
      </c>
      <c r="AK187" s="136">
        <v>0.15722823999999999</v>
      </c>
      <c r="AL187" s="74"/>
      <c r="AM187" s="133">
        <v>7.7612368000000001E-2</v>
      </c>
      <c r="AN187" s="340">
        <f t="shared" si="101"/>
        <v>7.7612368000000001E-2</v>
      </c>
      <c r="AP187" s="133">
        <v>7.0542028000000007E-2</v>
      </c>
      <c r="AQ187" s="133">
        <v>3.2232648999999999E-3</v>
      </c>
      <c r="AR187" s="133">
        <v>3.8470747E-3</v>
      </c>
      <c r="AS187" s="134">
        <f t="shared" si="102"/>
        <v>4.2291383536849993E-6</v>
      </c>
      <c r="AT187" s="135">
        <f t="shared" si="103"/>
        <v>1.1920358417202296E-8</v>
      </c>
      <c r="AU187" s="135">
        <f t="shared" si="104"/>
        <v>0.53880597211399994</v>
      </c>
      <c r="AV187" s="302">
        <v>3.4948711999999999E-6</v>
      </c>
      <c r="AW187" s="302">
        <v>1.0546656E-8</v>
      </c>
      <c r="AX187" s="302">
        <v>2.8807207E-13</v>
      </c>
      <c r="AY187" s="302">
        <v>2.1460522E-10</v>
      </c>
      <c r="AZ187" s="302">
        <v>2.7470154999999999E-11</v>
      </c>
      <c r="BA187" s="302">
        <v>2.5904568E-9</v>
      </c>
      <c r="BB187" s="302">
        <v>7.2573705999999996E-7</v>
      </c>
      <c r="BC187" s="302">
        <v>3.8156998000000002E-10</v>
      </c>
      <c r="BD187" s="302">
        <v>7.9139978999999997E-10</v>
      </c>
      <c r="BE187" s="302">
        <v>1.5323002000000001E-10</v>
      </c>
      <c r="BF187" s="302">
        <v>2.4498386999999998E-15</v>
      </c>
      <c r="BG187" s="302">
        <v>1.7580726999999999E-12</v>
      </c>
      <c r="BH187" s="302">
        <v>3.7513986999999999E-13</v>
      </c>
      <c r="BI187" s="302">
        <v>3.2502567999999999E-14</v>
      </c>
      <c r="BJ187" s="302">
        <v>3.2840490000000001E-9</v>
      </c>
      <c r="BK187" s="302">
        <v>2.2115234000000001E-9</v>
      </c>
      <c r="BL187" s="302">
        <v>4.3818023E-11</v>
      </c>
      <c r="BM187" s="302">
        <v>3.3582114000000003E-5</v>
      </c>
      <c r="BN187" s="303">
        <v>0.53877238999999999</v>
      </c>
      <c r="BO187" s="302">
        <v>2.0198911000000001E-10</v>
      </c>
      <c r="BP187" s="302">
        <v>1.2283121999999999E-12</v>
      </c>
      <c r="BQ187" s="302">
        <v>5.4955596999999997E-17</v>
      </c>
      <c r="BR187" s="74"/>
      <c r="BS187" s="136">
        <v>2.104769E-4</v>
      </c>
      <c r="BT187" s="144">
        <v>6.2614208999999999E-6</v>
      </c>
      <c r="BU187" s="136">
        <v>1.0356031E-4</v>
      </c>
      <c r="BV187" s="144">
        <v>1.2905862000000001E-6</v>
      </c>
      <c r="BW187" s="144">
        <v>7.0475824999999997E-6</v>
      </c>
      <c r="BX187" s="144">
        <v>1.5789661000000001E-6</v>
      </c>
      <c r="BY187" s="144">
        <v>9.0675268000000004E-10</v>
      </c>
      <c r="BZ187" s="144">
        <v>2.4215447999999999E-6</v>
      </c>
      <c r="CA187" s="144">
        <v>4.0734654E-7</v>
      </c>
      <c r="CB187" s="144">
        <v>4.0870431000000002E-7</v>
      </c>
      <c r="CC187" s="144">
        <v>2.0645398999999999E-7</v>
      </c>
      <c r="CD187" s="144">
        <v>2.9784253999999999E-8</v>
      </c>
      <c r="CE187" s="144">
        <v>3.6431667000000001E-9</v>
      </c>
      <c r="CF187" s="144">
        <v>4.5934240999999997E-6</v>
      </c>
      <c r="CG187" s="144">
        <v>8.2459602999999994E-5</v>
      </c>
      <c r="CH187" s="144">
        <v>1.7763081000000001E-7</v>
      </c>
      <c r="CI187" s="144">
        <v>2.8997009000000001E-8</v>
      </c>
      <c r="CJ187" s="171" t="s">
        <v>1683</v>
      </c>
      <c r="CK187" s="155" t="s">
        <v>1625</v>
      </c>
      <c r="CL187" s="166" t="s">
        <v>1566</v>
      </c>
      <c r="CM187" s="110"/>
      <c r="CN187" s="110"/>
      <c r="CP187" s="74"/>
      <c r="CQ187" s="74"/>
      <c r="CR187" s="74"/>
      <c r="CS187" s="74"/>
      <c r="CT187" s="74"/>
      <c r="CU187" s="74"/>
      <c r="CV187" s="74"/>
      <c r="CW187" s="74"/>
      <c r="CX187" s="74"/>
      <c r="CY187" s="74"/>
      <c r="CZ187" s="74"/>
      <c r="DA187" s="74"/>
      <c r="DB187" s="74"/>
    </row>
    <row r="188" spans="1:106" ht="14.5" customHeight="1">
      <c r="A188" s="74" t="s">
        <v>1684</v>
      </c>
      <c r="B188" s="129" t="s">
        <v>1133</v>
      </c>
      <c r="C188" s="130" t="str">
        <f t="shared" si="93"/>
        <v>A.030.18.127</v>
      </c>
      <c r="D188" s="131" t="s">
        <v>1583</v>
      </c>
      <c r="E188" s="129" t="s">
        <v>957</v>
      </c>
      <c r="F188" s="132" t="s">
        <v>1686</v>
      </c>
      <c r="G188" s="132">
        <f t="shared" si="94"/>
        <v>0.75321606190300006</v>
      </c>
      <c r="H188" s="348">
        <f t="shared" si="95"/>
        <v>0.75321606190300006</v>
      </c>
      <c r="I188" s="74"/>
      <c r="J188" s="132">
        <f t="shared" si="96"/>
        <v>3.149880838E-2</v>
      </c>
      <c r="K188" s="132">
        <f t="shared" si="97"/>
        <v>6.8576791100000006E-2</v>
      </c>
      <c r="L188" s="300">
        <f t="shared" si="98"/>
        <v>3.2882162423000003E-2</v>
      </c>
      <c r="M188" s="132">
        <v>0.62025830000000004</v>
      </c>
      <c r="N188" s="132">
        <v>3.4926132999999998E-2</v>
      </c>
      <c r="O188" s="132">
        <v>2.9815846999999999E-2</v>
      </c>
      <c r="P188" s="132">
        <v>2.5493525E-2</v>
      </c>
      <c r="Q188" s="132">
        <v>4.2114698000000001E-3</v>
      </c>
      <c r="R188" s="132">
        <v>1.1505936000000001E-3</v>
      </c>
      <c r="S188" s="132">
        <v>6.4321997999999998E-4</v>
      </c>
      <c r="T188" s="132">
        <v>3.8348111000000001E-3</v>
      </c>
      <c r="U188" s="132">
        <v>5.3363205999999996E-3</v>
      </c>
      <c r="V188" s="132">
        <v>8.0860607999999994E-3</v>
      </c>
      <c r="W188" s="132">
        <v>1.9378373000000001E-2</v>
      </c>
      <c r="X188" s="304">
        <v>4.921622E-5</v>
      </c>
      <c r="Y188" s="304">
        <v>3.2191803000000001E-5</v>
      </c>
      <c r="Z188" s="132">
        <v>0</v>
      </c>
      <c r="AA188" s="74"/>
      <c r="AB188" s="301">
        <f t="shared" si="99"/>
        <v>4.6635962406015041</v>
      </c>
      <c r="AC188" s="338">
        <f t="shared" si="100"/>
        <v>4.6635962406015041</v>
      </c>
      <c r="AD188" s="74"/>
      <c r="AE188" s="136">
        <v>101.56823</v>
      </c>
      <c r="AF188" s="136">
        <v>97.217821999999998</v>
      </c>
      <c r="AG188" s="136">
        <v>2.6269779999999998</v>
      </c>
      <c r="AH188" s="136">
        <v>0</v>
      </c>
      <c r="AI188" s="136">
        <v>0.42915980999999997</v>
      </c>
      <c r="AJ188" s="136">
        <v>0.72447753000000004</v>
      </c>
      <c r="AK188" s="136">
        <v>0.56979210000000002</v>
      </c>
      <c r="AL188" s="74"/>
      <c r="AM188" s="133">
        <v>9.9128526999999994E-2</v>
      </c>
      <c r="AN188" s="340">
        <f t="shared" si="101"/>
        <v>9.9128526999999994E-2</v>
      </c>
      <c r="AP188" s="133">
        <v>8.9789654999999996E-2</v>
      </c>
      <c r="AQ188" s="133">
        <v>4.0609864999999997E-3</v>
      </c>
      <c r="AR188" s="133">
        <v>5.2778853999999997E-3</v>
      </c>
      <c r="AS188" s="134">
        <f t="shared" si="102"/>
        <v>5.3830728139589994E-6</v>
      </c>
      <c r="AT188" s="135">
        <f t="shared" si="103"/>
        <v>1.5018440996785365E-8</v>
      </c>
      <c r="AU188" s="135">
        <f t="shared" si="104"/>
        <v>0.73919963306000003</v>
      </c>
      <c r="AV188" s="302">
        <v>4.3925250999999999E-6</v>
      </c>
      <c r="AW188" s="302">
        <v>1.3255707999999999E-8</v>
      </c>
      <c r="AX188" s="302">
        <v>3.6206054E-13</v>
      </c>
      <c r="AY188" s="302">
        <v>2.9008032000000002E-10</v>
      </c>
      <c r="AZ188" s="302">
        <v>3.6885969000000001E-11</v>
      </c>
      <c r="BA188" s="302">
        <v>3.7906809999999999E-9</v>
      </c>
      <c r="BB188" s="302">
        <v>9.6635344000000006E-7</v>
      </c>
      <c r="BC188" s="302">
        <v>5.5673562000000001E-10</v>
      </c>
      <c r="BD188" s="302">
        <v>1.0464064E-9</v>
      </c>
      <c r="BE188" s="302">
        <v>4.6929500000000002E-11</v>
      </c>
      <c r="BF188" s="302">
        <v>3.7893802E-15</v>
      </c>
      <c r="BG188" s="302">
        <v>3.3786417E-11</v>
      </c>
      <c r="BH188" s="302">
        <v>2.6747495E-13</v>
      </c>
      <c r="BI188" s="302">
        <v>2.0395749999999999E-13</v>
      </c>
      <c r="BJ188" s="302">
        <v>1.5897727E-8</v>
      </c>
      <c r="BK188" s="302">
        <v>3.5547445999999999E-9</v>
      </c>
      <c r="BL188" s="302">
        <v>7.424207E-11</v>
      </c>
      <c r="BM188" s="303">
        <v>2.5564305999999998E-4</v>
      </c>
      <c r="BN188" s="303">
        <v>0.73894398999999999</v>
      </c>
      <c r="BO188" s="302">
        <v>6.2415507E-10</v>
      </c>
      <c r="BP188" s="302">
        <v>3.7955376E-12</v>
      </c>
      <c r="BQ188" s="302">
        <v>1.6981516E-16</v>
      </c>
      <c r="BR188" s="74"/>
      <c r="BS188" s="136">
        <v>2.8075780999999998E-4</v>
      </c>
      <c r="BT188" s="144">
        <v>8.3981661000000006E-6</v>
      </c>
      <c r="BU188" s="136">
        <v>1.3003344E-4</v>
      </c>
      <c r="BV188" s="144">
        <v>4.5059808E-7</v>
      </c>
      <c r="BW188" s="144">
        <v>8.9231619000000007E-6</v>
      </c>
      <c r="BX188" s="144">
        <v>2.3232420999999999E-6</v>
      </c>
      <c r="BY188" s="144">
        <v>1.6290155E-9</v>
      </c>
      <c r="BZ188" s="144">
        <v>3.5620673000000001E-6</v>
      </c>
      <c r="CA188" s="144">
        <v>1.5440156999999999E-6</v>
      </c>
      <c r="CB188" s="144">
        <v>4.2562239999999999E-7</v>
      </c>
      <c r="CC188" s="144">
        <v>2.7720875999999998E-7</v>
      </c>
      <c r="CD188" s="144">
        <v>5.0033748999999999E-8</v>
      </c>
      <c r="CE188" s="144">
        <v>4.8910878999999997E-9</v>
      </c>
      <c r="CF188" s="144">
        <v>6.5437976999999996E-6</v>
      </c>
      <c r="CG188" s="136">
        <v>1.1731353E-4</v>
      </c>
      <c r="CH188" s="144">
        <v>8.1680524000000001E-7</v>
      </c>
      <c r="CI188" s="144">
        <v>8.9602006999999996E-8</v>
      </c>
      <c r="CJ188" s="171" t="s">
        <v>1687</v>
      </c>
      <c r="CK188" s="155" t="s">
        <v>1688</v>
      </c>
      <c r="CL188" s="166" t="s">
        <v>1566</v>
      </c>
      <c r="CM188" s="110"/>
      <c r="CN188" s="110"/>
      <c r="CP188" s="74"/>
      <c r="CQ188" s="74"/>
      <c r="CR188" s="74"/>
      <c r="CS188" s="74"/>
      <c r="CT188" s="74"/>
      <c r="CU188" s="74"/>
      <c r="CV188" s="74"/>
      <c r="CW188" s="74"/>
      <c r="CX188" s="74"/>
      <c r="CY188" s="74"/>
      <c r="CZ188" s="74"/>
      <c r="DA188" s="74"/>
      <c r="DB188" s="74"/>
    </row>
    <row r="189" spans="1:106" ht="14.5" customHeight="1" thickBot="1">
      <c r="A189" s="74" t="s">
        <v>1689</v>
      </c>
      <c r="B189" s="129" t="s">
        <v>1133</v>
      </c>
      <c r="C189" s="130" t="str">
        <f t="shared" si="93"/>
        <v>A.030.18.128</v>
      </c>
      <c r="D189" s="131" t="s">
        <v>1583</v>
      </c>
      <c r="E189" s="129" t="s">
        <v>957</v>
      </c>
      <c r="F189" s="132" t="s">
        <v>1691</v>
      </c>
      <c r="G189" s="132">
        <f t="shared" si="94"/>
        <v>0.50412213985199994</v>
      </c>
      <c r="H189" s="348">
        <f t="shared" si="95"/>
        <v>0.50412213985199994</v>
      </c>
      <c r="I189" s="74"/>
      <c r="J189" s="132">
        <f t="shared" si="96"/>
        <v>1.091715824E-2</v>
      </c>
      <c r="K189" s="132">
        <f t="shared" si="97"/>
        <v>7.4600882199999996E-2</v>
      </c>
      <c r="L189" s="300">
        <f t="shared" si="98"/>
        <v>5.1903794120000003E-3</v>
      </c>
      <c r="M189" s="132">
        <v>0.41341371999999998</v>
      </c>
      <c r="N189" s="132">
        <v>6.1480425999999998E-2</v>
      </c>
      <c r="O189" s="132">
        <v>1.0817031E-2</v>
      </c>
      <c r="P189" s="132">
        <v>6.8455749999999996E-3</v>
      </c>
      <c r="Q189" s="132">
        <v>3.1639908E-3</v>
      </c>
      <c r="R189" s="132">
        <v>6.8096395000000003E-4</v>
      </c>
      <c r="S189" s="132">
        <v>2.2662849000000001E-4</v>
      </c>
      <c r="T189" s="132">
        <v>2.3034252000000001E-3</v>
      </c>
      <c r="U189" s="132">
        <v>2.6196116000000002E-4</v>
      </c>
      <c r="V189" s="132">
        <v>2.1594394000000001E-3</v>
      </c>
      <c r="W189" s="132">
        <v>2.7192290000000001E-3</v>
      </c>
      <c r="X189" s="304">
        <v>1.2760493E-5</v>
      </c>
      <c r="Y189" s="304">
        <v>3.6989359000000003E-5</v>
      </c>
      <c r="Z189" s="132">
        <v>0</v>
      </c>
      <c r="AA189" s="74"/>
      <c r="AB189" s="301">
        <f t="shared" si="99"/>
        <v>3.108373834586466</v>
      </c>
      <c r="AC189" s="338">
        <f t="shared" si="100"/>
        <v>3.108373834586466</v>
      </c>
      <c r="AD189" s="74"/>
      <c r="AE189" s="136">
        <v>66.834722999999997</v>
      </c>
      <c r="AF189" s="136">
        <v>66.016364999999993</v>
      </c>
      <c r="AG189" s="136">
        <v>0.36863409000000003</v>
      </c>
      <c r="AH189" s="136">
        <v>0</v>
      </c>
      <c r="AI189" s="136">
        <v>0.29661333000000001</v>
      </c>
      <c r="AJ189" s="136">
        <v>7.5334744999999995E-2</v>
      </c>
      <c r="AK189" s="136">
        <v>7.7775926999999995E-2</v>
      </c>
      <c r="AL189" s="74"/>
      <c r="AM189" s="133">
        <v>7.5426508000000003E-2</v>
      </c>
      <c r="AN189" s="340">
        <f t="shared" si="101"/>
        <v>7.5426508000000003E-2</v>
      </c>
      <c r="AP189" s="133">
        <v>6.8483354999999996E-2</v>
      </c>
      <c r="AQ189" s="133">
        <v>2.7901776999999998E-3</v>
      </c>
      <c r="AR189" s="133">
        <v>4.1529751000000002E-3</v>
      </c>
      <c r="AS189" s="134">
        <f t="shared" si="102"/>
        <v>4.1057167501516006E-6</v>
      </c>
      <c r="AT189" s="135">
        <f t="shared" si="103"/>
        <v>1.0318704612417059E-8</v>
      </c>
      <c r="AU189" s="135">
        <f t="shared" si="104"/>
        <v>0.58164918089200002</v>
      </c>
      <c r="AV189" s="302">
        <v>2.9000439000000002E-6</v>
      </c>
      <c r="AW189" s="302">
        <v>8.7507062000000007E-9</v>
      </c>
      <c r="AX189" s="302">
        <v>2.3905684000000001E-13</v>
      </c>
      <c r="AY189" s="302">
        <v>6.9493612000000002E-11</v>
      </c>
      <c r="AZ189" s="302">
        <v>8.8175496000000007E-12</v>
      </c>
      <c r="BA189" s="302">
        <v>1.0177204E-9</v>
      </c>
      <c r="BB189" s="302">
        <v>1.1915097999999999E-6</v>
      </c>
      <c r="BC189" s="302">
        <v>1.627168E-10</v>
      </c>
      <c r="BD189" s="302">
        <v>1.3701648E-9</v>
      </c>
      <c r="BE189" s="302">
        <v>1.0824888E-11</v>
      </c>
      <c r="BF189" s="302">
        <v>9.5446317999999995E-16</v>
      </c>
      <c r="BG189" s="302">
        <v>2.2423321000000001E-13</v>
      </c>
      <c r="BH189" s="302">
        <v>5.7808712999999994E-14</v>
      </c>
      <c r="BI189" s="302">
        <v>1.1350968E-14</v>
      </c>
      <c r="BJ189" s="302">
        <v>1.0884433999999999E-8</v>
      </c>
      <c r="BK189" s="302">
        <v>1.4654110999999999E-9</v>
      </c>
      <c r="BL189" s="302">
        <v>1.9397134999999999E-11</v>
      </c>
      <c r="BM189" s="302">
        <v>1.2030892E-5</v>
      </c>
      <c r="BN189" s="303">
        <v>0.58163715000000005</v>
      </c>
      <c r="BO189" s="302">
        <v>7.1717348999999995E-10</v>
      </c>
      <c r="BP189" s="302">
        <v>4.3611901000000004E-12</v>
      </c>
      <c r="BQ189" s="302">
        <v>1.9512288E-16</v>
      </c>
      <c r="BR189" s="74"/>
      <c r="BS189" s="136">
        <v>1.9253168000000001E-4</v>
      </c>
      <c r="BT189" s="144">
        <v>9.7138762999999994E-6</v>
      </c>
      <c r="BU189" s="144">
        <v>8.6669710999999998E-5</v>
      </c>
      <c r="BV189" s="144">
        <v>2.7015074999999999E-7</v>
      </c>
      <c r="BW189" s="144">
        <v>1.0458458999999999E-5</v>
      </c>
      <c r="BX189" s="144">
        <v>5.2464801000000001E-7</v>
      </c>
      <c r="BY189" s="144">
        <v>3.9002378999999999E-10</v>
      </c>
      <c r="BZ189" s="144">
        <v>8.0513909999999999E-7</v>
      </c>
      <c r="CA189" s="144">
        <v>9.1380568E-7</v>
      </c>
      <c r="CB189" s="144">
        <v>1.4996138999999999E-7</v>
      </c>
      <c r="CC189" s="144">
        <v>6.6265320000000001E-8</v>
      </c>
      <c r="CD189" s="144">
        <v>1.3035719E-8</v>
      </c>
      <c r="CE189" s="144">
        <v>1.1691208E-9</v>
      </c>
      <c r="CF189" s="144">
        <v>3.3939541999999999E-6</v>
      </c>
      <c r="CG189" s="144">
        <v>7.9375037000000006E-5</v>
      </c>
      <c r="CH189" s="144">
        <v>7.3124648999999999E-8</v>
      </c>
      <c r="CI189" s="144">
        <v>1.0295548000000001E-7</v>
      </c>
      <c r="CJ189" s="171" t="s">
        <v>1692</v>
      </c>
      <c r="CK189" s="155" t="s">
        <v>1693</v>
      </c>
      <c r="CL189" s="166" t="s">
        <v>1566</v>
      </c>
      <c r="CM189" s="110"/>
      <c r="CN189" s="110"/>
      <c r="CP189" s="74"/>
      <c r="CQ189" s="74"/>
      <c r="CR189" s="74"/>
      <c r="CS189" s="74"/>
      <c r="CT189" s="74"/>
      <c r="CU189" s="74"/>
      <c r="CV189" s="74"/>
      <c r="CW189" s="74"/>
      <c r="CX189" s="74"/>
      <c r="CY189" s="74"/>
      <c r="CZ189" s="74"/>
      <c r="DA189" s="74"/>
      <c r="DB189" s="74"/>
    </row>
    <row r="190" spans="1:106" ht="14.5" customHeight="1" thickBot="1">
      <c r="A190" s="74" t="s">
        <v>1694</v>
      </c>
      <c r="B190" s="129" t="s">
        <v>1133</v>
      </c>
      <c r="C190" s="130" t="str">
        <f t="shared" si="93"/>
        <v>A.030.18.129</v>
      </c>
      <c r="D190" s="131" t="s">
        <v>1583</v>
      </c>
      <c r="E190" s="129" t="s">
        <v>957</v>
      </c>
      <c r="F190" s="132" t="s">
        <v>1696</v>
      </c>
      <c r="G190" s="132">
        <f t="shared" si="94"/>
        <v>0.82702818077900009</v>
      </c>
      <c r="H190" s="348">
        <f t="shared" si="95"/>
        <v>0.82702818077900009</v>
      </c>
      <c r="I190" s="74"/>
      <c r="J190" s="132">
        <f t="shared" si="96"/>
        <v>2.2733046049999997E-2</v>
      </c>
      <c r="K190" s="132">
        <f t="shared" si="97"/>
        <v>0.16910284</v>
      </c>
      <c r="L190" s="300">
        <f t="shared" si="98"/>
        <v>1.2532754728999998E-2</v>
      </c>
      <c r="M190" s="132">
        <v>0.62265954000000001</v>
      </c>
      <c r="N190" s="132">
        <v>6.4322408999999997E-2</v>
      </c>
      <c r="O190" s="132">
        <v>2.0463566999999998E-2</v>
      </c>
      <c r="P190" s="132">
        <v>1.6154669E-2</v>
      </c>
      <c r="Q190" s="132">
        <v>4.9940200999999997E-3</v>
      </c>
      <c r="R190" s="132">
        <v>7.8798995999999997E-4</v>
      </c>
      <c r="S190" s="132">
        <v>7.9636699000000001E-4</v>
      </c>
      <c r="T190" s="132">
        <v>8.4316864000000005E-2</v>
      </c>
      <c r="U190" s="132">
        <v>1.469801E-3</v>
      </c>
      <c r="V190" s="132">
        <v>4.2491858000000002E-3</v>
      </c>
      <c r="W190" s="132">
        <v>6.7520949999999996E-3</v>
      </c>
      <c r="X190" s="304">
        <v>2.7193984E-5</v>
      </c>
      <c r="Y190" s="304">
        <v>3.4478945000000003E-5</v>
      </c>
      <c r="Z190" s="132">
        <v>0</v>
      </c>
      <c r="AA190" s="74"/>
      <c r="AB190" s="301">
        <f t="shared" si="99"/>
        <v>4.6816506766917287</v>
      </c>
      <c r="AC190" s="338">
        <f t="shared" si="100"/>
        <v>4.6816506766917287</v>
      </c>
      <c r="AD190" s="74"/>
      <c r="AE190" s="136">
        <v>86.945311000000004</v>
      </c>
      <c r="AF190" s="136">
        <v>85.348231999999996</v>
      </c>
      <c r="AG190" s="136">
        <v>0.91535259000000002</v>
      </c>
      <c r="AH190" s="136">
        <v>0</v>
      </c>
      <c r="AI190" s="136">
        <v>0.30038102999999999</v>
      </c>
      <c r="AJ190" s="136">
        <v>0.18605373</v>
      </c>
      <c r="AK190" s="136">
        <v>0.19529078999999999</v>
      </c>
      <c r="AL190" s="74"/>
      <c r="AM190" s="133">
        <v>0.12404738</v>
      </c>
      <c r="AN190" s="340">
        <f t="shared" si="101"/>
        <v>0.12404738</v>
      </c>
      <c r="AP190" s="133">
        <v>0.11487145999999999</v>
      </c>
      <c r="AQ190" s="133">
        <v>4.1365207999999997E-3</v>
      </c>
      <c r="AR190" s="133">
        <v>5.0393998999999998E-3</v>
      </c>
      <c r="AS190" s="134">
        <f t="shared" si="102"/>
        <v>6.8867782469099996E-6</v>
      </c>
      <c r="AT190" s="135">
        <f t="shared" si="103"/>
        <v>1.5297783718087338E-8</v>
      </c>
      <c r="AU190" s="135">
        <f t="shared" si="104"/>
        <v>0.70579830427199997</v>
      </c>
      <c r="AV190" s="302">
        <v>4.3827087000000002E-6</v>
      </c>
      <c r="AW190" s="302">
        <v>1.3225103999999999E-8</v>
      </c>
      <c r="AX190" s="302">
        <v>3.6126725000000001E-13</v>
      </c>
      <c r="AY190" s="302">
        <v>1.7108067E-10</v>
      </c>
      <c r="AZ190" s="302">
        <v>2.25878E-11</v>
      </c>
      <c r="BA190" s="302">
        <v>2.4011775999999998E-9</v>
      </c>
      <c r="BB190" s="302">
        <v>1.3535850000000001E-6</v>
      </c>
      <c r="BC190" s="302">
        <v>3.7599457999999999E-10</v>
      </c>
      <c r="BD190" s="302">
        <v>1.5324049999999999E-9</v>
      </c>
      <c r="BE190" s="302">
        <v>1.018118E-11</v>
      </c>
      <c r="BF190" s="302">
        <v>2.2194572000000001E-15</v>
      </c>
      <c r="BG190" s="302">
        <v>1.7212458E-12</v>
      </c>
      <c r="BH190" s="302">
        <v>8.8259123999999999E-11</v>
      </c>
      <c r="BI190" s="302">
        <v>1.8937568E-11</v>
      </c>
      <c r="BJ190" s="302">
        <v>1.1731401E-8</v>
      </c>
      <c r="BK190" s="302">
        <v>1.1354898E-6</v>
      </c>
      <c r="BL190" s="302">
        <v>4.0752150000000002E-11</v>
      </c>
      <c r="BM190" s="302">
        <v>4.8994272000000003E-5</v>
      </c>
      <c r="BN190" s="303">
        <v>0.70574930999999996</v>
      </c>
      <c r="BO190" s="302">
        <v>6.6849984000000003E-10</v>
      </c>
      <c r="BP190" s="302">
        <v>4.0652017000000003E-12</v>
      </c>
      <c r="BQ190" s="302">
        <v>1.8188014000000001E-16</v>
      </c>
      <c r="BR190" s="74"/>
      <c r="BS190" s="136">
        <v>2.7861339E-4</v>
      </c>
      <c r="BT190" s="144">
        <v>1.1225957E-5</v>
      </c>
      <c r="BU190" s="136">
        <v>1.3053684E-4</v>
      </c>
      <c r="BV190" s="144">
        <v>9.8774317000000007E-6</v>
      </c>
      <c r="BW190" s="144">
        <v>1.2491078E-5</v>
      </c>
      <c r="BX190" s="144">
        <v>1.2964737000000001E-6</v>
      </c>
      <c r="BY190" s="144">
        <v>8.4654415000000004E-10</v>
      </c>
      <c r="BZ190" s="144">
        <v>1.9884262000000001E-6</v>
      </c>
      <c r="CA190" s="144">
        <v>1.0574269999999999E-6</v>
      </c>
      <c r="CB190" s="144">
        <v>5.2696067000000005E-7</v>
      </c>
      <c r="CC190" s="144">
        <v>1.6578423999999999E-7</v>
      </c>
      <c r="CD190" s="144">
        <v>2.7530708E-8</v>
      </c>
      <c r="CE190" s="144">
        <v>3.0359417999999999E-9</v>
      </c>
      <c r="CF190" s="144">
        <v>6.2339990999999996E-6</v>
      </c>
      <c r="CG190" s="136">
        <v>1.0223008999999999E-4</v>
      </c>
      <c r="CH190" s="144">
        <v>8.5553622E-7</v>
      </c>
      <c r="CI190" s="144">
        <v>9.5968022000000003E-8</v>
      </c>
      <c r="CJ190" s="174" t="s">
        <v>1697</v>
      </c>
      <c r="CK190" s="155" t="s">
        <v>1414</v>
      </c>
      <c r="CL190" s="166" t="s">
        <v>1566</v>
      </c>
      <c r="CM190" s="110"/>
      <c r="CN190" s="110"/>
      <c r="CP190" s="74"/>
      <c r="CQ190" s="74"/>
      <c r="CR190" s="74"/>
      <c r="CS190" s="74"/>
      <c r="CT190" s="74"/>
      <c r="CU190" s="74"/>
      <c r="CV190" s="74"/>
      <c r="CW190" s="74"/>
      <c r="CX190" s="74"/>
      <c r="CY190" s="74"/>
      <c r="CZ190" s="74"/>
      <c r="DA190" s="74"/>
      <c r="DB190" s="74"/>
    </row>
    <row r="191" spans="1:106" ht="14.5" customHeight="1">
      <c r="A191" s="74" t="s">
        <v>1698</v>
      </c>
      <c r="B191" s="129" t="s">
        <v>1133</v>
      </c>
      <c r="C191" s="130" t="str">
        <f t="shared" si="93"/>
        <v>A.030.18.130</v>
      </c>
      <c r="D191" s="131" t="s">
        <v>1583</v>
      </c>
      <c r="E191" s="129" t="s">
        <v>957</v>
      </c>
      <c r="F191" s="132" t="s">
        <v>1700</v>
      </c>
      <c r="G191" s="132">
        <f t="shared" si="94"/>
        <v>0.21116867743603002</v>
      </c>
      <c r="H191" s="348">
        <f t="shared" si="95"/>
        <v>0.21116867743603002</v>
      </c>
      <c r="I191" s="74"/>
      <c r="J191" s="132">
        <f t="shared" si="96"/>
        <v>3.3707032910000002E-3</v>
      </c>
      <c r="K191" s="132">
        <f t="shared" si="97"/>
        <v>3.2822084100000003E-2</v>
      </c>
      <c r="L191" s="300">
        <f t="shared" si="98"/>
        <v>2.0588600450299997E-3</v>
      </c>
      <c r="M191" s="132">
        <v>0.17291703</v>
      </c>
      <c r="N191" s="132">
        <v>2.2540365E-2</v>
      </c>
      <c r="O191" s="132">
        <v>8.4861309999999992E-3</v>
      </c>
      <c r="P191" s="132">
        <v>2.4332102E-3</v>
      </c>
      <c r="Q191" s="132">
        <v>8.3968404E-4</v>
      </c>
      <c r="R191" s="304">
        <v>2.2327967999999999E-5</v>
      </c>
      <c r="S191" s="304">
        <v>7.5481082999999998E-5</v>
      </c>
      <c r="T191" s="132">
        <v>1.7955880999999999E-3</v>
      </c>
      <c r="U191" s="304">
        <v>6.2522890999999999E-5</v>
      </c>
      <c r="V191" s="132">
        <v>1.4885172E-3</v>
      </c>
      <c r="W191" s="132">
        <v>5.0108559999999995E-4</v>
      </c>
      <c r="X191" s="304">
        <v>6.5677032000000004E-6</v>
      </c>
      <c r="Y191" s="304">
        <v>1.6665082999999999E-7</v>
      </c>
      <c r="Z191" s="132">
        <v>0</v>
      </c>
      <c r="AA191" s="74"/>
      <c r="AB191" s="301">
        <f t="shared" si="99"/>
        <v>1.3001280451127819</v>
      </c>
      <c r="AC191" s="338">
        <f t="shared" si="100"/>
        <v>1.3001280451127819</v>
      </c>
      <c r="AD191" s="74"/>
      <c r="AE191" s="136">
        <v>25.035537999999999</v>
      </c>
      <c r="AF191" s="136">
        <v>24.445667</v>
      </c>
      <c r="AG191" s="136">
        <v>6.7930878E-2</v>
      </c>
      <c r="AH191" s="136">
        <v>0</v>
      </c>
      <c r="AI191" s="136">
        <v>0.49644970999999999</v>
      </c>
      <c r="AJ191" s="136">
        <v>1.1373664E-2</v>
      </c>
      <c r="AK191" s="136">
        <v>1.4116692E-2</v>
      </c>
      <c r="AL191" s="74"/>
      <c r="AM191" s="133">
        <v>3.0098264E-2</v>
      </c>
      <c r="AN191" s="340">
        <f t="shared" si="101"/>
        <v>3.0098264E-2</v>
      </c>
      <c r="AP191" s="133">
        <v>2.7310528000000001E-2</v>
      </c>
      <c r="AQ191" s="133">
        <v>1.2067024E-3</v>
      </c>
      <c r="AR191" s="133">
        <v>1.581034E-3</v>
      </c>
      <c r="AS191" s="134">
        <f t="shared" si="102"/>
        <v>1.6373218424783E-6</v>
      </c>
      <c r="AT191" s="135">
        <f t="shared" si="103"/>
        <v>4.4626568303757717E-9</v>
      </c>
      <c r="AU191" s="135">
        <f t="shared" si="104"/>
        <v>0.22143332835299998</v>
      </c>
      <c r="AV191" s="302">
        <v>1.2099939E-6</v>
      </c>
      <c r="AW191" s="302">
        <v>3.6509722000000001E-9</v>
      </c>
      <c r="AX191" s="302">
        <v>9.9744178000000005E-14</v>
      </c>
      <c r="AY191" s="302">
        <v>1.6222563E-11</v>
      </c>
      <c r="AZ191" s="302">
        <v>1.9692636000000001E-12</v>
      </c>
      <c r="BA191" s="302">
        <v>3.6163164999999998E-10</v>
      </c>
      <c r="BB191" s="302">
        <v>4.2629631999999999E-7</v>
      </c>
      <c r="BC191" s="302">
        <v>6.6877905999999999E-11</v>
      </c>
      <c r="BD191" s="302">
        <v>4.9280978000000003E-10</v>
      </c>
      <c r="BE191" s="302">
        <v>2.4132301000000002E-10</v>
      </c>
      <c r="BF191" s="302">
        <v>4.0737289000000002E-16</v>
      </c>
      <c r="BG191" s="302">
        <v>5.4636540999999999E-14</v>
      </c>
      <c r="BH191" s="302">
        <v>3.1407943999999999E-15</v>
      </c>
      <c r="BI191" s="302">
        <v>2.9332623999999998E-15</v>
      </c>
      <c r="BJ191" s="302">
        <v>2.3566170000000002E-10</v>
      </c>
      <c r="BK191" s="302">
        <v>4.1290624000000003E-10</v>
      </c>
      <c r="BL191" s="302">
        <v>1.0493422999999999E-11</v>
      </c>
      <c r="BM191" s="302">
        <v>1.3398353E-5</v>
      </c>
      <c r="BN191" s="303">
        <v>0.22141992999999999</v>
      </c>
      <c r="BO191" s="302">
        <v>3.2310616999999999E-12</v>
      </c>
      <c r="BP191" s="302">
        <v>1.9648348000000001E-14</v>
      </c>
      <c r="BQ191" s="302">
        <v>8.7908165999999992E-19</v>
      </c>
      <c r="BR191" s="74"/>
      <c r="BS191" s="144">
        <v>8.1162645000000004E-5</v>
      </c>
      <c r="BT191" s="144">
        <v>3.4582747000000001E-6</v>
      </c>
      <c r="BU191" s="144">
        <v>3.6251019999999997E-5</v>
      </c>
      <c r="BV191" s="144">
        <v>2.1040459999999999E-7</v>
      </c>
      <c r="BW191" s="144">
        <v>3.4996459E-6</v>
      </c>
      <c r="BX191" s="144">
        <v>1.1902121999999999E-7</v>
      </c>
      <c r="BY191" s="144">
        <v>6.2785966999999998E-6</v>
      </c>
      <c r="BZ191" s="144">
        <v>1.8355481E-7</v>
      </c>
      <c r="CA191" s="144">
        <v>2.9962560999999997E-8</v>
      </c>
      <c r="CB191" s="144">
        <v>4.9946271999999997E-8</v>
      </c>
      <c r="CC191" s="144">
        <v>1.4795144999999999E-8</v>
      </c>
      <c r="CD191" s="144">
        <v>6.9271774000000001E-9</v>
      </c>
      <c r="CE191" s="144">
        <v>2.6076633000000001E-10</v>
      </c>
      <c r="CF191" s="144">
        <v>1.5409602E-6</v>
      </c>
      <c r="CG191" s="144">
        <v>2.9419580000000001E-5</v>
      </c>
      <c r="CH191" s="144">
        <v>9.9231753000000002E-8</v>
      </c>
      <c r="CI191" s="144">
        <v>4.6384244999999998E-10</v>
      </c>
      <c r="CJ191" s="171" t="s">
        <v>1473</v>
      </c>
      <c r="CK191" s="155" t="s">
        <v>1474</v>
      </c>
      <c r="CL191" s="166" t="s">
        <v>1566</v>
      </c>
      <c r="CM191" s="110"/>
      <c r="CN191" s="110"/>
      <c r="CP191" s="74"/>
      <c r="CQ191" s="74"/>
      <c r="CR191" s="74"/>
      <c r="CS191" s="74"/>
      <c r="CT191" s="74"/>
      <c r="CU191" s="74"/>
      <c r="CV191" s="74"/>
      <c r="CW191" s="74"/>
      <c r="CX191" s="74"/>
      <c r="CY191" s="74"/>
      <c r="CZ191" s="74"/>
      <c r="DA191" s="74"/>
      <c r="DB191" s="74"/>
    </row>
    <row r="192" spans="1:106" ht="14.5" customHeight="1">
      <c r="A192" s="74" t="s">
        <v>1701</v>
      </c>
      <c r="B192" s="129" t="s">
        <v>1133</v>
      </c>
      <c r="C192" s="130" t="str">
        <f t="shared" si="93"/>
        <v>A.030.18.131</v>
      </c>
      <c r="D192" s="131" t="s">
        <v>1583</v>
      </c>
      <c r="E192" s="129" t="s">
        <v>957</v>
      </c>
      <c r="F192" s="132" t="s">
        <v>1703</v>
      </c>
      <c r="G192" s="132">
        <f t="shared" si="94"/>
        <v>0.20828672362504</v>
      </c>
      <c r="H192" s="348">
        <f t="shared" si="95"/>
        <v>0.20828672362504</v>
      </c>
      <c r="I192" s="74"/>
      <c r="J192" s="132">
        <f t="shared" si="96"/>
        <v>3.3247012179999998E-3</v>
      </c>
      <c r="K192" s="132">
        <f t="shared" si="97"/>
        <v>3.2374140900000001E-2</v>
      </c>
      <c r="L192" s="300">
        <f t="shared" si="98"/>
        <v>2.0307615070400001E-3</v>
      </c>
      <c r="M192" s="132">
        <v>0.17055712000000001</v>
      </c>
      <c r="N192" s="132">
        <v>2.2232742999999999E-2</v>
      </c>
      <c r="O192" s="132">
        <v>8.3703153000000002E-3</v>
      </c>
      <c r="P192" s="132">
        <v>2.4000026999999998E-3</v>
      </c>
      <c r="Q192" s="132">
        <v>8.2822433E-4</v>
      </c>
      <c r="R192" s="304">
        <v>2.2023244E-5</v>
      </c>
      <c r="S192" s="304">
        <v>7.4450944000000003E-5</v>
      </c>
      <c r="T192" s="132">
        <v>1.7710826E-3</v>
      </c>
      <c r="U192" s="304">
        <v>6.1669601000000006E-5</v>
      </c>
      <c r="V192" s="132">
        <v>1.4682025E-3</v>
      </c>
      <c r="W192" s="132">
        <v>4.9424696000000001E-4</v>
      </c>
      <c r="X192" s="304">
        <v>6.4780695999999997E-6</v>
      </c>
      <c r="Y192" s="304">
        <v>1.6437644E-7</v>
      </c>
      <c r="Z192" s="132">
        <v>0</v>
      </c>
      <c r="AA192" s="74"/>
      <c r="AB192" s="301">
        <f t="shared" si="99"/>
        <v>1.2823843609022556</v>
      </c>
      <c r="AC192" s="338">
        <f t="shared" si="100"/>
        <v>1.2823843609022556</v>
      </c>
      <c r="AD192" s="74"/>
      <c r="AE192" s="136">
        <v>24.693861999999999</v>
      </c>
      <c r="AF192" s="136">
        <v>24.112041000000001</v>
      </c>
      <c r="AG192" s="136">
        <v>6.7003780999999998E-2</v>
      </c>
      <c r="AH192" s="136">
        <v>0</v>
      </c>
      <c r="AI192" s="136">
        <v>0.48967433999999999</v>
      </c>
      <c r="AJ192" s="136">
        <v>1.121844E-2</v>
      </c>
      <c r="AK192" s="136">
        <v>1.3924033000000001E-2</v>
      </c>
      <c r="AL192" s="74"/>
      <c r="AM192" s="133">
        <v>2.9687493999999998E-2</v>
      </c>
      <c r="AN192" s="340">
        <f t="shared" si="101"/>
        <v>2.9687493999999998E-2</v>
      </c>
      <c r="AP192" s="133">
        <v>2.6937803999999999E-2</v>
      </c>
      <c r="AQ192" s="133">
        <v>1.1902338E-3</v>
      </c>
      <c r="AR192" s="133">
        <v>1.5594566000000001E-3</v>
      </c>
      <c r="AS192" s="134">
        <f t="shared" si="102"/>
        <v>1.6149762232560998E-6</v>
      </c>
      <c r="AT192" s="135">
        <f t="shared" si="103"/>
        <v>4.4017520408214946E-9</v>
      </c>
      <c r="AU192" s="135">
        <f t="shared" si="104"/>
        <v>0.21841128549700001</v>
      </c>
      <c r="AV192" s="302">
        <v>1.1934803E-6</v>
      </c>
      <c r="AW192" s="302">
        <v>3.6011450000000002E-9</v>
      </c>
      <c r="AX192" s="302">
        <v>9.8382904999999994E-14</v>
      </c>
      <c r="AY192" s="302">
        <v>1.6001162999999999E-11</v>
      </c>
      <c r="AZ192" s="302">
        <v>1.9423878000000001E-12</v>
      </c>
      <c r="BA192" s="302">
        <v>3.5669622999999998E-10</v>
      </c>
      <c r="BB192" s="302">
        <v>4.2047838000000002E-7</v>
      </c>
      <c r="BC192" s="302">
        <v>6.5965180000000002E-11</v>
      </c>
      <c r="BD192" s="302">
        <v>4.8608408000000002E-10</v>
      </c>
      <c r="BE192" s="302">
        <v>2.3802951999999999E-10</v>
      </c>
      <c r="BF192" s="302">
        <v>4.0181320999999998E-16</v>
      </c>
      <c r="BG192" s="302">
        <v>5.3890880999999997E-14</v>
      </c>
      <c r="BH192" s="302">
        <v>3.0979298999999999E-15</v>
      </c>
      <c r="BI192" s="302">
        <v>2.8932302999999998E-15</v>
      </c>
      <c r="BJ192" s="302">
        <v>2.3244546999999999E-10</v>
      </c>
      <c r="BK192" s="302">
        <v>4.0727104000000001E-10</v>
      </c>
      <c r="BL192" s="302">
        <v>1.0350213E-11</v>
      </c>
      <c r="BM192" s="302">
        <v>1.3215496999999999E-5</v>
      </c>
      <c r="BN192" s="303">
        <v>0.21839807</v>
      </c>
      <c r="BO192" s="302">
        <v>3.1869652999999998E-12</v>
      </c>
      <c r="BP192" s="302">
        <v>1.9380195000000001E-14</v>
      </c>
      <c r="BQ192" s="302">
        <v>8.6708425999999996E-19</v>
      </c>
      <c r="BR192" s="74"/>
      <c r="BS192" s="144">
        <v>8.0054966000000006E-5</v>
      </c>
      <c r="BT192" s="144">
        <v>3.4110774E-6</v>
      </c>
      <c r="BU192" s="144">
        <v>3.5756278999999998E-5</v>
      </c>
      <c r="BV192" s="144">
        <v>2.0753308000000001E-7</v>
      </c>
      <c r="BW192" s="144">
        <v>3.4518839999999999E-6</v>
      </c>
      <c r="BX192" s="144">
        <v>1.1739686E-7</v>
      </c>
      <c r="BY192" s="144">
        <v>6.1929086000000003E-6</v>
      </c>
      <c r="BZ192" s="144">
        <v>1.8104971999999999E-7</v>
      </c>
      <c r="CA192" s="144">
        <v>2.9553642E-8</v>
      </c>
      <c r="CB192" s="144">
        <v>4.9264623E-8</v>
      </c>
      <c r="CC192" s="144">
        <v>1.4593226E-8</v>
      </c>
      <c r="CD192" s="144">
        <v>6.8326378000000002E-9</v>
      </c>
      <c r="CE192" s="144">
        <v>2.5720749000000002E-10</v>
      </c>
      <c r="CF192" s="144">
        <v>1.5199297999999999E-6</v>
      </c>
      <c r="CG192" s="144">
        <v>2.9018071999999999E-5</v>
      </c>
      <c r="CH192" s="144">
        <v>9.7877473000000005E-8</v>
      </c>
      <c r="CI192" s="144">
        <v>4.5751209000000001E-10</v>
      </c>
      <c r="CJ192" s="171" t="s">
        <v>1704</v>
      </c>
      <c r="CK192" s="155" t="s">
        <v>1464</v>
      </c>
      <c r="CL192" s="166" t="s">
        <v>1566</v>
      </c>
      <c r="CM192" s="110"/>
      <c r="CN192" s="110"/>
      <c r="CP192" s="74"/>
      <c r="CQ192" s="74"/>
      <c r="CR192" s="74"/>
      <c r="CS192" s="74"/>
      <c r="CT192" s="74"/>
      <c r="CU192" s="74"/>
      <c r="CV192" s="74"/>
      <c r="CW192" s="74"/>
      <c r="CX192" s="74"/>
      <c r="CY192" s="74"/>
      <c r="CZ192" s="74"/>
      <c r="DA192" s="74"/>
      <c r="DB192" s="74"/>
    </row>
    <row r="193" spans="1:106" ht="14.5" customHeight="1">
      <c r="A193" s="74" t="s">
        <v>1705</v>
      </c>
      <c r="B193" s="129" t="s">
        <v>1133</v>
      </c>
      <c r="C193" s="130" t="str">
        <f t="shared" si="93"/>
        <v>A.030.18.132</v>
      </c>
      <c r="D193" s="131" t="s">
        <v>1583</v>
      </c>
      <c r="E193" s="129" t="s">
        <v>957</v>
      </c>
      <c r="F193" s="132" t="s">
        <v>1707</v>
      </c>
      <c r="G193" s="132">
        <f t="shared" si="94"/>
        <v>0.29107112098999999</v>
      </c>
      <c r="H193" s="348">
        <f t="shared" si="95"/>
        <v>0.29107112098999999</v>
      </c>
      <c r="I193" s="74"/>
      <c r="J193" s="132">
        <f t="shared" si="96"/>
        <v>1.6470547409999998E-2</v>
      </c>
      <c r="K193" s="132">
        <f t="shared" si="97"/>
        <v>3.1760982199999996E-2</v>
      </c>
      <c r="L193" s="300">
        <f t="shared" si="98"/>
        <v>1.972635138E-2</v>
      </c>
      <c r="M193" s="132">
        <v>0.22311323999999999</v>
      </c>
      <c r="N193" s="132">
        <v>1.2072849E-2</v>
      </c>
      <c r="O193" s="132">
        <v>1.6297751999999999E-2</v>
      </c>
      <c r="P193" s="132">
        <v>1.3850095E-2</v>
      </c>
      <c r="Q193" s="132">
        <v>2.1403049999999999E-3</v>
      </c>
      <c r="R193" s="132">
        <v>2.1260442999999999E-4</v>
      </c>
      <c r="S193" s="132">
        <v>2.6754297999999999E-4</v>
      </c>
      <c r="T193" s="132">
        <v>3.3903812000000001E-3</v>
      </c>
      <c r="U193" s="132">
        <v>9.1580769999999995E-4</v>
      </c>
      <c r="V193" s="132">
        <v>3.1430988999999999E-3</v>
      </c>
      <c r="W193" s="132">
        <v>1.5627325000000001E-2</v>
      </c>
      <c r="X193" s="304">
        <v>2.1614350000000001E-5</v>
      </c>
      <c r="Y193" s="304">
        <v>1.8505429999999999E-5</v>
      </c>
      <c r="Z193" s="132">
        <v>0</v>
      </c>
      <c r="AA193" s="74"/>
      <c r="AB193" s="301">
        <f t="shared" si="99"/>
        <v>1.6775431578947366</v>
      </c>
      <c r="AC193" s="338">
        <f t="shared" si="100"/>
        <v>1.6775431578947366</v>
      </c>
      <c r="AD193" s="74"/>
      <c r="AE193" s="136">
        <v>41.967297000000002</v>
      </c>
      <c r="AF193" s="136">
        <v>38.573103000000003</v>
      </c>
      <c r="AG193" s="136">
        <v>2.1184501</v>
      </c>
      <c r="AH193" s="136">
        <v>0</v>
      </c>
      <c r="AI193" s="136">
        <v>0.1495908</v>
      </c>
      <c r="AJ193" s="136">
        <v>0.65880172999999997</v>
      </c>
      <c r="AK193" s="136">
        <v>0.46735117999999998</v>
      </c>
      <c r="AL193" s="74"/>
      <c r="AM193" s="133">
        <v>3.6702958000000001E-2</v>
      </c>
      <c r="AN193" s="340">
        <f t="shared" si="101"/>
        <v>3.6702958000000001E-2</v>
      </c>
      <c r="AP193" s="133">
        <v>3.3391057000000002E-2</v>
      </c>
      <c r="AQ193" s="133">
        <v>1.511653E-3</v>
      </c>
      <c r="AR193" s="133">
        <v>1.8002482E-3</v>
      </c>
      <c r="AS193" s="134">
        <f t="shared" si="102"/>
        <v>2.0018619325190002E-6</v>
      </c>
      <c r="AT193" s="135">
        <f t="shared" si="103"/>
        <v>5.5904327015248162E-9</v>
      </c>
      <c r="AU193" s="135">
        <f t="shared" si="104"/>
        <v>0.252135603692</v>
      </c>
      <c r="AV193" s="302">
        <v>1.5904666E-6</v>
      </c>
      <c r="AW193" s="302">
        <v>4.8000719999999998E-9</v>
      </c>
      <c r="AX193" s="302">
        <v>1.3109045999999999E-13</v>
      </c>
      <c r="AY193" s="302">
        <v>1.5038485E-10</v>
      </c>
      <c r="AZ193" s="302">
        <v>1.9230199E-11</v>
      </c>
      <c r="BA193" s="302">
        <v>2.0594508999999998E-9</v>
      </c>
      <c r="BB193" s="302">
        <v>4.0489154E-7</v>
      </c>
      <c r="BC193" s="302">
        <v>2.9755307999999999E-10</v>
      </c>
      <c r="BD193" s="302">
        <v>4.2669846999999999E-10</v>
      </c>
      <c r="BE193" s="302">
        <v>3.1249296000000003E-11</v>
      </c>
      <c r="BF193" s="302">
        <v>1.7569427E-15</v>
      </c>
      <c r="BG193" s="302">
        <v>4.7705768E-13</v>
      </c>
      <c r="BH193" s="302">
        <v>4.2515125999999999E-14</v>
      </c>
      <c r="BI193" s="302">
        <v>2.2045798000000001E-14</v>
      </c>
      <c r="BJ193" s="302">
        <v>2.2990252999999998E-9</v>
      </c>
      <c r="BK193" s="302">
        <v>1.6169062E-9</v>
      </c>
      <c r="BL193" s="302">
        <v>3.2003430000000002E-11</v>
      </c>
      <c r="BM193" s="302">
        <v>3.2213691999999998E-5</v>
      </c>
      <c r="BN193" s="303">
        <v>0.25210338999999998</v>
      </c>
      <c r="BO193" s="302">
        <v>3.5879507E-10</v>
      </c>
      <c r="BP193" s="302">
        <v>2.1818619E-12</v>
      </c>
      <c r="BQ193" s="302">
        <v>9.7618118E-17</v>
      </c>
      <c r="BR193" s="74"/>
      <c r="BS193" s="136">
        <v>1.0966441E-4</v>
      </c>
      <c r="BT193" s="144">
        <v>3.6034180000000002E-6</v>
      </c>
      <c r="BU193" s="144">
        <v>4.6774355000000001E-5</v>
      </c>
      <c r="BV193" s="144">
        <v>3.9786813999999998E-7</v>
      </c>
      <c r="BW193" s="144">
        <v>3.9124976999999999E-6</v>
      </c>
      <c r="BX193" s="144">
        <v>1.2978605E-6</v>
      </c>
      <c r="BY193" s="144">
        <v>6.5957698E-10</v>
      </c>
      <c r="BZ193" s="144">
        <v>1.9875848000000002E-6</v>
      </c>
      <c r="CA193" s="144">
        <v>2.8530018000000001E-7</v>
      </c>
      <c r="CB193" s="144">
        <v>1.7703474999999999E-7</v>
      </c>
      <c r="CC193" s="144">
        <v>1.4452508E-7</v>
      </c>
      <c r="CD193" s="144">
        <v>2.1716423E-8</v>
      </c>
      <c r="CE193" s="144">
        <v>2.5503038000000001E-9</v>
      </c>
      <c r="CF193" s="144">
        <v>3.2146034000000002E-6</v>
      </c>
      <c r="CG193" s="144">
        <v>4.7464811999999999E-5</v>
      </c>
      <c r="CH193" s="144">
        <v>3.2811646000000003E-7</v>
      </c>
      <c r="CI193" s="144">
        <v>5.1507646E-8</v>
      </c>
      <c r="CJ193" s="171" t="s">
        <v>1708</v>
      </c>
      <c r="CK193" s="155" t="s">
        <v>1709</v>
      </c>
      <c r="CL193" s="166" t="s">
        <v>1566</v>
      </c>
      <c r="CM193" s="110"/>
      <c r="CN193" s="110"/>
      <c r="CP193" s="74"/>
      <c r="CQ193" s="74"/>
      <c r="CR193" s="74"/>
      <c r="CS193" s="74"/>
      <c r="CT193" s="74"/>
      <c r="CU193" s="74"/>
      <c r="CV193" s="74"/>
      <c r="CW193" s="74"/>
      <c r="CX193" s="74"/>
      <c r="CY193" s="74"/>
      <c r="CZ193" s="74"/>
      <c r="DA193" s="74"/>
      <c r="DB193" s="74"/>
    </row>
    <row r="194" spans="1:106" ht="14.5" customHeight="1" thickBot="1">
      <c r="A194" s="74" t="s">
        <v>1710</v>
      </c>
      <c r="B194" s="129" t="s">
        <v>1133</v>
      </c>
      <c r="C194" s="130" t="str">
        <f t="shared" si="93"/>
        <v>A.030.18.133</v>
      </c>
      <c r="D194" s="131" t="s">
        <v>1583</v>
      </c>
      <c r="E194" s="129" t="s">
        <v>957</v>
      </c>
      <c r="F194" s="132" t="s">
        <v>1712</v>
      </c>
      <c r="G194" s="132">
        <f t="shared" si="94"/>
        <v>0.38846833469468001</v>
      </c>
      <c r="H194" s="348">
        <f t="shared" si="95"/>
        <v>0.38846833469468001</v>
      </c>
      <c r="I194" s="74"/>
      <c r="J194" s="132">
        <f t="shared" si="96"/>
        <v>1.2373997679999998E-2</v>
      </c>
      <c r="K194" s="132">
        <f t="shared" si="97"/>
        <v>0.18274938010000003</v>
      </c>
      <c r="L194" s="300">
        <f t="shared" si="98"/>
        <v>1.4910496914680002E-2</v>
      </c>
      <c r="M194" s="132">
        <v>0.17843445999999999</v>
      </c>
      <c r="N194" s="132">
        <v>9.0686051E-3</v>
      </c>
      <c r="O194" s="132">
        <v>2.7550985E-2</v>
      </c>
      <c r="P194" s="132">
        <v>1.0493409E-2</v>
      </c>
      <c r="Q194" s="132">
        <v>1.5595032999999999E-3</v>
      </c>
      <c r="R194" s="132">
        <v>1.4824367E-4</v>
      </c>
      <c r="S194" s="132">
        <v>1.7284171E-4</v>
      </c>
      <c r="T194" s="132">
        <v>0.14612979000000001</v>
      </c>
      <c r="U194" s="132">
        <v>7.2374546000000004E-4</v>
      </c>
      <c r="V194" s="132">
        <v>9.3037260000000004E-4</v>
      </c>
      <c r="W194" s="132">
        <v>1.3246257000000001E-2</v>
      </c>
      <c r="X194" s="304">
        <v>9.8746232999999997E-6</v>
      </c>
      <c r="Y194" s="304">
        <v>2.4723138E-7</v>
      </c>
      <c r="Z194" s="132">
        <v>0</v>
      </c>
      <c r="AA194" s="74"/>
      <c r="AB194" s="301">
        <f t="shared" si="99"/>
        <v>1.3416124812030075</v>
      </c>
      <c r="AC194" s="338">
        <f t="shared" si="100"/>
        <v>1.3416124812030075</v>
      </c>
      <c r="AD194" s="74"/>
      <c r="AE194" s="136">
        <v>30.809683</v>
      </c>
      <c r="AF194" s="136">
        <v>27.905735</v>
      </c>
      <c r="AG194" s="136">
        <v>1.7956639999999999</v>
      </c>
      <c r="AH194" s="136">
        <v>0</v>
      </c>
      <c r="AI194" s="136">
        <v>0.13155201</v>
      </c>
      <c r="AJ194" s="136">
        <v>0.57878171</v>
      </c>
      <c r="AK194" s="136">
        <v>0.39795083999999997</v>
      </c>
      <c r="AL194" s="74"/>
      <c r="AM194" s="133">
        <v>3.0804653000000001E-2</v>
      </c>
      <c r="AN194" s="340">
        <f t="shared" si="101"/>
        <v>3.0804653000000001E-2</v>
      </c>
      <c r="AP194" s="133">
        <v>2.8233688E-2</v>
      </c>
      <c r="AQ194" s="133">
        <v>1.2929736E-3</v>
      </c>
      <c r="AR194" s="133">
        <v>1.277991E-3</v>
      </c>
      <c r="AS194" s="134">
        <f t="shared" si="102"/>
        <v>1.6926671135496002E-6</v>
      </c>
      <c r="AT194" s="135">
        <f t="shared" si="103"/>
        <v>4.7817069193951432E-9</v>
      </c>
      <c r="AU194" s="135">
        <f t="shared" si="104"/>
        <v>0.17899033128300001</v>
      </c>
      <c r="AV194" s="302">
        <v>1.2685926000000001E-6</v>
      </c>
      <c r="AW194" s="302">
        <v>3.8285251999999999E-9</v>
      </c>
      <c r="AX194" s="302">
        <v>1.0456275E-13</v>
      </c>
      <c r="AY194" s="302">
        <v>1.0432523E-10</v>
      </c>
      <c r="AZ194" s="302">
        <v>1.3464594999999999E-11</v>
      </c>
      <c r="BA194" s="302">
        <v>1.5603795E-9</v>
      </c>
      <c r="BB194" s="302">
        <v>4.1987903E-7</v>
      </c>
      <c r="BC194" s="302">
        <v>2.3045606999999999E-10</v>
      </c>
      <c r="BD194" s="302">
        <v>6.4686556000000003E-10</v>
      </c>
      <c r="BE194" s="302">
        <v>5.3762693000000001E-11</v>
      </c>
      <c r="BF194" s="302">
        <v>7.8801566999999995E-12</v>
      </c>
      <c r="BG194" s="302">
        <v>3.3195957E-13</v>
      </c>
      <c r="BH194" s="302">
        <v>4.4572798000000001E-14</v>
      </c>
      <c r="BI194" s="302">
        <v>1.4790372999999998E-14</v>
      </c>
      <c r="BJ194" s="302">
        <v>1.6097872E-9</v>
      </c>
      <c r="BK194" s="302">
        <v>9.0273364999999997E-10</v>
      </c>
      <c r="BL194" s="302">
        <v>1.3692203999999999E-11</v>
      </c>
      <c r="BM194" s="302">
        <v>2.4001283E-5</v>
      </c>
      <c r="BN194" s="303">
        <v>0.17896633000000001</v>
      </c>
      <c r="BO194" s="302">
        <v>4.7933746E-12</v>
      </c>
      <c r="BP194" s="302">
        <v>2.9148900000000003E-14</v>
      </c>
      <c r="BQ194" s="302">
        <v>1.3041434E-18</v>
      </c>
      <c r="BR194" s="74"/>
      <c r="BS194" s="136">
        <v>1.3181293999999999E-4</v>
      </c>
      <c r="BT194" s="144">
        <v>5.3398266E-6</v>
      </c>
      <c r="BU194" s="144">
        <v>3.7407716000000001E-5</v>
      </c>
      <c r="BV194" s="144">
        <v>1.7117684E-5</v>
      </c>
      <c r="BW194" s="144">
        <v>5.3925988999999997E-6</v>
      </c>
      <c r="BX194" s="144">
        <v>2.4737872999999999E-5</v>
      </c>
      <c r="BY194" s="144">
        <v>3.0316306999999999E-10</v>
      </c>
      <c r="BZ194" s="144">
        <v>3.6924711999999999E-6</v>
      </c>
      <c r="CA194" s="144">
        <v>1.9893257E-7</v>
      </c>
      <c r="CB194" s="144">
        <v>1.1437037E-7</v>
      </c>
      <c r="CC194" s="144">
        <v>1.0119941E-7</v>
      </c>
      <c r="CD194" s="144">
        <v>9.5245357000000002E-9</v>
      </c>
      <c r="CE194" s="144">
        <v>1.7864392E-9</v>
      </c>
      <c r="CF194" s="144">
        <v>2.7254685000000001E-6</v>
      </c>
      <c r="CG194" s="144">
        <v>3.4702787E-5</v>
      </c>
      <c r="CH194" s="144">
        <v>2.6970551000000002E-7</v>
      </c>
      <c r="CI194" s="144">
        <v>6.8812384000000004E-10</v>
      </c>
      <c r="CJ194" s="153" t="s">
        <v>1713</v>
      </c>
      <c r="CK194" s="155" t="s">
        <v>1512</v>
      </c>
      <c r="CL194" s="166" t="s">
        <v>1566</v>
      </c>
      <c r="CM194" s="110"/>
      <c r="CN194" s="110"/>
      <c r="CP194" s="74"/>
      <c r="CQ194" s="74"/>
      <c r="CR194" s="74"/>
      <c r="CS194" s="74"/>
      <c r="CT194" s="74"/>
      <c r="CU194" s="74"/>
      <c r="CV194" s="74"/>
      <c r="CW194" s="74"/>
      <c r="CX194" s="74"/>
      <c r="CY194" s="74"/>
      <c r="CZ194" s="74"/>
      <c r="DA194" s="74"/>
      <c r="DB194" s="74"/>
    </row>
    <row r="195" spans="1:106" ht="14.5" customHeight="1" thickBot="1">
      <c r="A195" s="74" t="s">
        <v>1714</v>
      </c>
      <c r="B195" s="129" t="s">
        <v>1133</v>
      </c>
      <c r="C195" s="130" t="str">
        <f t="shared" si="93"/>
        <v>A.030.18.134</v>
      </c>
      <c r="D195" s="131" t="s">
        <v>1583</v>
      </c>
      <c r="E195" s="129" t="s">
        <v>957</v>
      </c>
      <c r="F195" s="132" t="s">
        <v>1716</v>
      </c>
      <c r="G195" s="132">
        <f t="shared" si="94"/>
        <v>0.47303018169029998</v>
      </c>
      <c r="H195" s="348">
        <f t="shared" si="95"/>
        <v>0.47303018169029998</v>
      </c>
      <c r="I195" s="74"/>
      <c r="J195" s="132">
        <f t="shared" si="96"/>
        <v>1.6251857710000001E-2</v>
      </c>
      <c r="K195" s="132">
        <f t="shared" si="97"/>
        <v>6.1096212999999996E-2</v>
      </c>
      <c r="L195" s="300">
        <f t="shared" si="98"/>
        <v>7.8661109803E-3</v>
      </c>
      <c r="M195" s="132">
        <v>0.38781599999999999</v>
      </c>
      <c r="N195" s="132">
        <v>2.1455747000000001E-2</v>
      </c>
      <c r="O195" s="132">
        <v>1.7510187E-2</v>
      </c>
      <c r="P195" s="132">
        <v>1.3021516E-2</v>
      </c>
      <c r="Q195" s="132">
        <v>2.1031538999999998E-3</v>
      </c>
      <c r="R195" s="132">
        <v>2.2082165000000001E-4</v>
      </c>
      <c r="S195" s="132">
        <v>9.0636616000000004E-4</v>
      </c>
      <c r="T195" s="132">
        <v>2.2130278999999999E-2</v>
      </c>
      <c r="U195" s="132">
        <v>4.9929548999999996E-4</v>
      </c>
      <c r="V195" s="132">
        <v>3.9726529999999996E-3</v>
      </c>
      <c r="W195" s="132">
        <v>3.3695154000000001E-3</v>
      </c>
      <c r="X195" s="304">
        <v>2.4168120000000001E-5</v>
      </c>
      <c r="Y195" s="304">
        <v>4.7897030000000004E-7</v>
      </c>
      <c r="Z195" s="132">
        <v>0</v>
      </c>
      <c r="AA195" s="74"/>
      <c r="AB195" s="301">
        <f t="shared" si="99"/>
        <v>2.91590977443609</v>
      </c>
      <c r="AC195" s="338">
        <f t="shared" si="100"/>
        <v>2.91590977443609</v>
      </c>
      <c r="AD195" s="74"/>
      <c r="AE195" s="136">
        <v>45.218305999999998</v>
      </c>
      <c r="AF195" s="136">
        <v>44.312387999999999</v>
      </c>
      <c r="AG195" s="136">
        <v>0.45680841</v>
      </c>
      <c r="AH195" s="136">
        <v>0</v>
      </c>
      <c r="AI195" s="136">
        <v>0.31516052999999999</v>
      </c>
      <c r="AJ195" s="136">
        <v>4.2198739999999998E-2</v>
      </c>
      <c r="AK195" s="136">
        <v>9.1750276000000006E-2</v>
      </c>
      <c r="AL195" s="74"/>
      <c r="AM195" s="133">
        <v>5.9722798000000001E-2</v>
      </c>
      <c r="AN195" s="340">
        <f t="shared" si="101"/>
        <v>5.9722798000000001E-2</v>
      </c>
      <c r="AP195" s="133">
        <v>5.4733603999999998E-2</v>
      </c>
      <c r="AQ195" s="133">
        <v>2.5477672999999999E-3</v>
      </c>
      <c r="AR195" s="133">
        <v>2.4414264000000001E-3</v>
      </c>
      <c r="AS195" s="134">
        <f t="shared" si="102"/>
        <v>3.2813911423590999E-6</v>
      </c>
      <c r="AT195" s="135">
        <f t="shared" si="103"/>
        <v>9.422216360091564E-9</v>
      </c>
      <c r="AU195" s="135">
        <f t="shared" si="104"/>
        <v>0.34193646722900001</v>
      </c>
      <c r="AV195" s="302">
        <v>2.7376252000000002E-6</v>
      </c>
      <c r="AW195" s="302">
        <v>8.2612502000000007E-9</v>
      </c>
      <c r="AX195" s="302">
        <v>2.2565810000000001E-13</v>
      </c>
      <c r="AY195" s="302">
        <v>1.4190347999999999E-10</v>
      </c>
      <c r="AZ195" s="302">
        <v>1.8051901E-11</v>
      </c>
      <c r="BA195" s="302">
        <v>1.9362698999999999E-9</v>
      </c>
      <c r="BB195" s="302">
        <v>5.3772197000000003E-7</v>
      </c>
      <c r="BC195" s="302">
        <v>3.0452931000000001E-10</v>
      </c>
      <c r="BD195" s="302">
        <v>5.9130395000000003E-10</v>
      </c>
      <c r="BE195" s="302">
        <v>2.2579803E-10</v>
      </c>
      <c r="BF195" s="302">
        <v>1.8519089999999999E-15</v>
      </c>
      <c r="BG195" s="302">
        <v>1.8229880999999998E-12</v>
      </c>
      <c r="BH195" s="302">
        <v>7.3475195999999997E-13</v>
      </c>
      <c r="BI195" s="302">
        <v>2.3630278E-14</v>
      </c>
      <c r="BJ195" s="302">
        <v>2.2195290999999998E-9</v>
      </c>
      <c r="BK195" s="302">
        <v>1.7189316000000001E-9</v>
      </c>
      <c r="BL195" s="302">
        <v>3.6469516000000003E-11</v>
      </c>
      <c r="BM195" s="302">
        <v>3.0607229E-5</v>
      </c>
      <c r="BN195" s="303">
        <v>0.34190586000000001</v>
      </c>
      <c r="BO195" s="302">
        <v>9.2863781000000008E-12</v>
      </c>
      <c r="BP195" s="302">
        <v>5.6471218E-14</v>
      </c>
      <c r="BQ195" s="302">
        <v>2.5265641E-18</v>
      </c>
      <c r="BR195" s="74"/>
      <c r="BS195" s="136">
        <v>1.5921513000000001E-4</v>
      </c>
      <c r="BT195" s="144">
        <v>4.6050588999999997E-6</v>
      </c>
      <c r="BU195" s="144">
        <v>8.1303300999999994E-5</v>
      </c>
      <c r="BV195" s="144">
        <v>2.5929552000000001E-6</v>
      </c>
      <c r="BW195" s="144">
        <v>4.8933621999999997E-6</v>
      </c>
      <c r="BX195" s="144">
        <v>1.0361304000000001E-6</v>
      </c>
      <c r="BY195" s="144">
        <v>3.8933435000000003E-6</v>
      </c>
      <c r="BZ195" s="144">
        <v>1.5902224999999999E-6</v>
      </c>
      <c r="CA195" s="144">
        <v>2.9632711000000001E-7</v>
      </c>
      <c r="CB195" s="144">
        <v>5.9974775999999998E-7</v>
      </c>
      <c r="CC195" s="144">
        <v>1.3566517E-7</v>
      </c>
      <c r="CD195" s="144">
        <v>2.4574794000000001E-8</v>
      </c>
      <c r="CE195" s="144">
        <v>2.3936938999999998E-9</v>
      </c>
      <c r="CF195" s="144">
        <v>4.6264454999999997E-6</v>
      </c>
      <c r="CG195" s="144">
        <v>5.2440951999999997E-5</v>
      </c>
      <c r="CH195" s="144">
        <v>1.1733136000000001E-6</v>
      </c>
      <c r="CI195" s="144">
        <v>1.3331272000000001E-9</v>
      </c>
      <c r="CJ195" s="154" t="s">
        <v>1717</v>
      </c>
      <c r="CK195" s="155" t="s">
        <v>1625</v>
      </c>
      <c r="CL195" s="166" t="s">
        <v>1566</v>
      </c>
      <c r="CM195" s="110"/>
      <c r="CN195" s="110"/>
      <c r="CP195" s="74"/>
      <c r="CQ195" s="74"/>
      <c r="CR195" s="74"/>
      <c r="CS195" s="74"/>
      <c r="CT195" s="74"/>
      <c r="CU195" s="74"/>
      <c r="CV195" s="74"/>
      <c r="CW195" s="74"/>
      <c r="CX195" s="74"/>
      <c r="CY195" s="74"/>
      <c r="CZ195" s="74"/>
      <c r="DA195" s="74"/>
      <c r="DB195" s="74"/>
    </row>
    <row r="196" spans="1:106" ht="14.5" customHeight="1" thickBot="1">
      <c r="A196" s="74" t="s">
        <v>1718</v>
      </c>
      <c r="B196" s="129" t="s">
        <v>1133</v>
      </c>
      <c r="C196" s="130" t="str">
        <f t="shared" si="93"/>
        <v>A.030.18.135</v>
      </c>
      <c r="D196" s="131" t="s">
        <v>1583</v>
      </c>
      <c r="E196" s="129" t="s">
        <v>957</v>
      </c>
      <c r="F196" s="132" t="s">
        <v>1720</v>
      </c>
      <c r="G196" s="132">
        <f t="shared" si="94"/>
        <v>0.19364234483100001</v>
      </c>
      <c r="H196" s="348">
        <f t="shared" si="95"/>
        <v>0.19364234483100001</v>
      </c>
      <c r="I196" s="74"/>
      <c r="J196" s="132">
        <f t="shared" si="96"/>
        <v>1.8512219227999997E-2</v>
      </c>
      <c r="K196" s="132">
        <f t="shared" si="97"/>
        <v>3.4637704700000001E-2</v>
      </c>
      <c r="L196" s="300">
        <f t="shared" si="98"/>
        <v>5.3557709030000004E-3</v>
      </c>
      <c r="M196" s="132">
        <v>0.13513665</v>
      </c>
      <c r="N196" s="132">
        <v>1.2443569999999999E-2</v>
      </c>
      <c r="O196" s="132">
        <v>1.8815872000000001E-2</v>
      </c>
      <c r="P196" s="132">
        <v>1.6585315999999999E-2</v>
      </c>
      <c r="Q196" s="132">
        <v>1.7832095E-3</v>
      </c>
      <c r="R196" s="304">
        <v>4.7874989999999997E-5</v>
      </c>
      <c r="S196" s="304">
        <v>9.5818738000000002E-5</v>
      </c>
      <c r="T196" s="132">
        <v>3.3782627000000002E-3</v>
      </c>
      <c r="U196" s="132">
        <v>2.2757874999999999E-4</v>
      </c>
      <c r="V196" s="132">
        <v>1.4035323E-3</v>
      </c>
      <c r="W196" s="132">
        <v>3.7092430000000001E-3</v>
      </c>
      <c r="X196" s="304">
        <v>7.4044284000000003E-6</v>
      </c>
      <c r="Y196" s="304">
        <v>8.0124246E-6</v>
      </c>
      <c r="Z196" s="132">
        <v>0</v>
      </c>
      <c r="AA196" s="74"/>
      <c r="AB196" s="301">
        <f t="shared" si="99"/>
        <v>1.0160650375939848</v>
      </c>
      <c r="AC196" s="338">
        <f t="shared" si="100"/>
        <v>1.0160650375939848</v>
      </c>
      <c r="AD196" s="74"/>
      <c r="AE196" s="136">
        <v>39.49127</v>
      </c>
      <c r="AF196" s="136">
        <v>38.759968000000001</v>
      </c>
      <c r="AG196" s="136">
        <v>0.50284326999999995</v>
      </c>
      <c r="AH196" s="136">
        <v>0</v>
      </c>
      <c r="AI196" s="136">
        <v>3.5202537999999998E-2</v>
      </c>
      <c r="AJ196" s="136">
        <v>0.10969901999999999</v>
      </c>
      <c r="AK196" s="136">
        <v>8.3557760999999994E-2</v>
      </c>
      <c r="AL196" s="74"/>
      <c r="AM196" s="133">
        <v>2.6293836000000001E-2</v>
      </c>
      <c r="AN196" s="340">
        <f t="shared" si="101"/>
        <v>2.6293836000000001E-2</v>
      </c>
      <c r="AP196" s="133">
        <v>2.2845615E-2</v>
      </c>
      <c r="AQ196" s="133">
        <v>1.0242554000000001E-3</v>
      </c>
      <c r="AR196" s="133">
        <v>2.4239647E-3</v>
      </c>
      <c r="AS196" s="134">
        <f t="shared" si="102"/>
        <v>1.3696412068594997E-6</v>
      </c>
      <c r="AT196" s="135">
        <f t="shared" si="103"/>
        <v>3.7879268524796794E-9</v>
      </c>
      <c r="AU196" s="135">
        <f t="shared" si="104"/>
        <v>0.33949085654049999</v>
      </c>
      <c r="AV196" s="302">
        <v>9.560913799999999E-7</v>
      </c>
      <c r="AW196" s="302">
        <v>2.8852598E-9</v>
      </c>
      <c r="AX196" s="302">
        <v>7.8807930999999995E-14</v>
      </c>
      <c r="AY196" s="302">
        <v>3.0719206999999999E-11</v>
      </c>
      <c r="AZ196" s="302">
        <v>3.8539995000000001E-12</v>
      </c>
      <c r="BA196" s="302">
        <v>2.4662246E-9</v>
      </c>
      <c r="BB196" s="302">
        <v>4.0962797999999997E-7</v>
      </c>
      <c r="BC196" s="302">
        <v>3.6181621000000002E-10</v>
      </c>
      <c r="BD196" s="302">
        <v>4.5938218000000001E-10</v>
      </c>
      <c r="BE196" s="302">
        <v>4.6326045000000001E-11</v>
      </c>
      <c r="BF196" s="302">
        <v>3.1362237E-15</v>
      </c>
      <c r="BG196" s="302">
        <v>1.1170807E-13</v>
      </c>
      <c r="BH196" s="302">
        <v>4.6456216999999999E-13</v>
      </c>
      <c r="BI196" s="302">
        <v>7.2322171999999995E-15</v>
      </c>
      <c r="BJ196" s="302">
        <v>7.3978734000000003E-10</v>
      </c>
      <c r="BK196" s="302">
        <v>6.0198940999999996E-10</v>
      </c>
      <c r="BL196" s="302">
        <v>3.3995088E-11</v>
      </c>
      <c r="BM196" s="302">
        <v>7.4865405000000002E-6</v>
      </c>
      <c r="BN196" s="303">
        <v>0.33948337000000001</v>
      </c>
      <c r="BO196" s="302">
        <v>7.9272303000000006E-11</v>
      </c>
      <c r="BP196" s="302">
        <v>4.8206130000000001E-13</v>
      </c>
      <c r="BQ196" s="302">
        <v>2.1567780000000001E-17</v>
      </c>
      <c r="BR196" s="74"/>
      <c r="BS196" s="144">
        <v>9.1506567999999995E-5</v>
      </c>
      <c r="BT196" s="144">
        <v>3.9344380999999997E-6</v>
      </c>
      <c r="BU196" s="144">
        <v>2.8330588999999999E-5</v>
      </c>
      <c r="BV196" s="144">
        <v>3.9586540999999998E-7</v>
      </c>
      <c r="BW196" s="144">
        <v>3.6295027000000002E-6</v>
      </c>
      <c r="BX196" s="144">
        <v>1.5160648E-6</v>
      </c>
      <c r="BY196" s="144">
        <v>2.3288336E-10</v>
      </c>
      <c r="BZ196" s="144">
        <v>2.2934352000000001E-6</v>
      </c>
      <c r="CA196" s="144">
        <v>6.4244865999999994E-8</v>
      </c>
      <c r="CB196" s="144">
        <v>6.3403815999999997E-8</v>
      </c>
      <c r="CC196" s="144">
        <v>2.8961374E-8</v>
      </c>
      <c r="CD196" s="144">
        <v>5.7402925E-8</v>
      </c>
      <c r="CE196" s="144">
        <v>5.1083152999999997E-10</v>
      </c>
      <c r="CF196" s="144">
        <v>4.0929911999999999E-6</v>
      </c>
      <c r="CG196" s="144">
        <v>4.7028942000000001E-5</v>
      </c>
      <c r="CH196" s="144">
        <v>5.8602154E-8</v>
      </c>
      <c r="CI196" s="144">
        <v>1.1380116000000001E-8</v>
      </c>
      <c r="CJ196" s="170" t="s">
        <v>1717</v>
      </c>
      <c r="CK196" s="155" t="s">
        <v>1625</v>
      </c>
      <c r="CL196" s="166" t="s">
        <v>1566</v>
      </c>
      <c r="CM196" s="110"/>
      <c r="CN196" s="110"/>
      <c r="CP196" s="74"/>
      <c r="CQ196" s="74"/>
      <c r="CR196" s="74"/>
      <c r="CS196" s="74"/>
      <c r="CT196" s="74"/>
      <c r="CU196" s="74"/>
      <c r="CV196" s="74"/>
      <c r="CW196" s="74"/>
      <c r="CX196" s="74"/>
      <c r="CY196" s="74"/>
      <c r="CZ196" s="74"/>
      <c r="DA196" s="74"/>
      <c r="DB196" s="74"/>
    </row>
    <row r="197" spans="1:106" ht="14.5" customHeight="1" thickBot="1">
      <c r="A197" s="74" t="s">
        <v>1721</v>
      </c>
      <c r="B197" s="129" t="s">
        <v>1133</v>
      </c>
      <c r="C197" s="130" t="str">
        <f t="shared" si="93"/>
        <v>A.030.18.136</v>
      </c>
      <c r="D197" s="131" t="s">
        <v>1583</v>
      </c>
      <c r="E197" s="129" t="s">
        <v>957</v>
      </c>
      <c r="F197" s="132" t="s">
        <v>1723</v>
      </c>
      <c r="G197" s="132">
        <f t="shared" si="94"/>
        <v>0.47790973845978002</v>
      </c>
      <c r="H197" s="348">
        <f t="shared" si="95"/>
        <v>0.47790973845978002</v>
      </c>
      <c r="I197" s="74"/>
      <c r="J197" s="132">
        <f t="shared" si="96"/>
        <v>1.8931824020000002E-2</v>
      </c>
      <c r="K197" s="132">
        <f t="shared" si="97"/>
        <v>4.9667305000000002E-2</v>
      </c>
      <c r="L197" s="300">
        <f t="shared" si="98"/>
        <v>1.1010799439779999E-2</v>
      </c>
      <c r="M197" s="132">
        <v>0.39829980999999998</v>
      </c>
      <c r="N197" s="132">
        <v>1.1065141000000001E-2</v>
      </c>
      <c r="O197" s="132">
        <v>1.723073E-2</v>
      </c>
      <c r="P197" s="132">
        <v>1.5781593E-2</v>
      </c>
      <c r="Q197" s="132">
        <v>2.2422776000000002E-3</v>
      </c>
      <c r="R197" s="132">
        <v>2.7498399000000002E-4</v>
      </c>
      <c r="S197" s="132">
        <v>6.3296942999999995E-4</v>
      </c>
      <c r="T197" s="132">
        <v>2.1371434000000002E-2</v>
      </c>
      <c r="U197" s="132">
        <v>7.1888002E-4</v>
      </c>
      <c r="V197" s="132">
        <v>3.0497723000000002E-3</v>
      </c>
      <c r="W197" s="132">
        <v>7.218716E-3</v>
      </c>
      <c r="X197" s="304">
        <v>2.3055472999999999E-5</v>
      </c>
      <c r="Y197" s="304">
        <v>3.7564678000000002E-7</v>
      </c>
      <c r="Z197" s="132">
        <v>0</v>
      </c>
      <c r="AA197" s="74"/>
      <c r="AB197" s="301">
        <f t="shared" si="99"/>
        <v>2.9947354135338342</v>
      </c>
      <c r="AC197" s="338">
        <f t="shared" si="100"/>
        <v>2.9947354135338342</v>
      </c>
      <c r="AD197" s="74"/>
      <c r="AE197" s="136">
        <v>42.546818999999999</v>
      </c>
      <c r="AF197" s="136">
        <v>41.113351999999999</v>
      </c>
      <c r="AG197" s="136">
        <v>0.97860904999999998</v>
      </c>
      <c r="AH197" s="136">
        <v>0</v>
      </c>
      <c r="AI197" s="136">
        <v>4.5349831E-2</v>
      </c>
      <c r="AJ197" s="136">
        <v>0.20281226999999999</v>
      </c>
      <c r="AK197" s="136">
        <v>0.20669565000000001</v>
      </c>
      <c r="AL197" s="74"/>
      <c r="AM197" s="133">
        <v>5.8313241000000002E-2</v>
      </c>
      <c r="AN197" s="340">
        <f t="shared" si="101"/>
        <v>5.8313241000000002E-2</v>
      </c>
      <c r="AP197" s="133">
        <v>5.3748797000000001E-2</v>
      </c>
      <c r="AQ197" s="133">
        <v>2.5391276000000002E-3</v>
      </c>
      <c r="AR197" s="133">
        <v>2.0253163999999998E-3</v>
      </c>
      <c r="AS197" s="134">
        <f t="shared" si="102"/>
        <v>3.2223499153648001E-6</v>
      </c>
      <c r="AT197" s="135">
        <f t="shared" si="103"/>
        <v>9.3902646037100324E-9</v>
      </c>
      <c r="AU197" s="135">
        <f t="shared" si="104"/>
        <v>0.28365776479100002</v>
      </c>
      <c r="AV197" s="302">
        <v>2.8194618000000002E-6</v>
      </c>
      <c r="AW197" s="302">
        <v>8.5084936999999994E-9</v>
      </c>
      <c r="AX197" s="302">
        <v>2.3239912999999999E-13</v>
      </c>
      <c r="AY197" s="302">
        <v>1.7955516999999999E-10</v>
      </c>
      <c r="AZ197" s="302">
        <v>2.3028675000000001E-11</v>
      </c>
      <c r="BA197" s="302">
        <v>2.3467904E-9</v>
      </c>
      <c r="BB197" s="302">
        <v>3.9577038999999999E-7</v>
      </c>
      <c r="BC197" s="302">
        <v>3.5471200000000003E-10</v>
      </c>
      <c r="BD197" s="302">
        <v>4.1418899999999998E-10</v>
      </c>
      <c r="BE197" s="302">
        <v>7.6247337999999997E-11</v>
      </c>
      <c r="BF197" s="302">
        <v>1.9562184999999999E-15</v>
      </c>
      <c r="BG197" s="302">
        <v>1.9365478999999999E-12</v>
      </c>
      <c r="BH197" s="302">
        <v>7.4132267E-13</v>
      </c>
      <c r="BI197" s="302">
        <v>2.8249567999999998E-14</v>
      </c>
      <c r="BJ197" s="302">
        <v>2.8141435999999999E-9</v>
      </c>
      <c r="BK197" s="302">
        <v>1.7469244E-9</v>
      </c>
      <c r="BL197" s="302">
        <v>3.3637799000000002E-11</v>
      </c>
      <c r="BM197" s="302">
        <v>3.1274791000000003E-5</v>
      </c>
      <c r="BN197" s="303">
        <v>0.28362649000000001</v>
      </c>
      <c r="BO197" s="302">
        <v>7.2831197999999992E-12</v>
      </c>
      <c r="BP197" s="302">
        <v>4.4289241999999997E-14</v>
      </c>
      <c r="BQ197" s="302">
        <v>1.9815335E-18</v>
      </c>
      <c r="BR197" s="74"/>
      <c r="BS197" s="136">
        <v>1.5254569E-4</v>
      </c>
      <c r="BT197" s="144">
        <v>3.5501845999999999E-6</v>
      </c>
      <c r="BU197" s="144">
        <v>8.3501169000000001E-5</v>
      </c>
      <c r="BV197" s="144">
        <v>2.5042547999999998E-6</v>
      </c>
      <c r="BW197" s="144">
        <v>3.9141085000000003E-6</v>
      </c>
      <c r="BX197" s="144">
        <v>1.3621537E-6</v>
      </c>
      <c r="BY197" s="144">
        <v>7.0285775E-10</v>
      </c>
      <c r="BZ197" s="144">
        <v>2.0879571E-6</v>
      </c>
      <c r="CA197" s="144">
        <v>3.6900916000000002E-7</v>
      </c>
      <c r="CB197" s="144">
        <v>4.1883956E-7</v>
      </c>
      <c r="CC197" s="144">
        <v>1.7307581999999999E-7</v>
      </c>
      <c r="CD197" s="144">
        <v>2.2951003999999999E-8</v>
      </c>
      <c r="CE197" s="144">
        <v>3.0543081000000002E-9</v>
      </c>
      <c r="CF197" s="144">
        <v>4.6583527000000001E-6</v>
      </c>
      <c r="CG197" s="144">
        <v>4.877733E-5</v>
      </c>
      <c r="CH197" s="144">
        <v>1.2015019E-6</v>
      </c>
      <c r="CI197" s="144">
        <v>1.0455449E-9</v>
      </c>
      <c r="CJ197" s="170" t="s">
        <v>1717</v>
      </c>
      <c r="CK197" s="155" t="s">
        <v>1625</v>
      </c>
      <c r="CL197" s="166" t="s">
        <v>1566</v>
      </c>
      <c r="CM197" s="110"/>
      <c r="CN197" s="110"/>
      <c r="CP197" s="74"/>
      <c r="CQ197" s="74"/>
      <c r="CR197" s="74"/>
      <c r="CS197" s="74"/>
      <c r="CT197" s="74"/>
      <c r="CU197" s="74"/>
      <c r="CV197" s="74"/>
      <c r="CW197" s="74"/>
      <c r="CX197" s="74"/>
      <c r="CY197" s="74"/>
      <c r="CZ197" s="74"/>
      <c r="DA197" s="74"/>
      <c r="DB197" s="74"/>
    </row>
    <row r="198" spans="1:106" ht="14.5" customHeight="1" thickBot="1">
      <c r="A198" s="74" t="s">
        <v>1724</v>
      </c>
      <c r="B198" s="129" t="s">
        <v>1133</v>
      </c>
      <c r="C198" s="130" t="str">
        <f t="shared" si="93"/>
        <v>A.030.18.137</v>
      </c>
      <c r="D198" s="131" t="s">
        <v>1583</v>
      </c>
      <c r="E198" s="129" t="s">
        <v>957</v>
      </c>
      <c r="F198" s="132" t="s">
        <v>1726</v>
      </c>
      <c r="G198" s="132">
        <f t="shared" si="94"/>
        <v>0.69569128741049002</v>
      </c>
      <c r="H198" s="348">
        <f t="shared" si="95"/>
        <v>0.69569128741049002</v>
      </c>
      <c r="I198" s="74"/>
      <c r="J198" s="132">
        <f t="shared" si="96"/>
        <v>2.7446275719999996E-2</v>
      </c>
      <c r="K198" s="132">
        <f t="shared" si="97"/>
        <v>0.32364419</v>
      </c>
      <c r="L198" s="300">
        <f t="shared" si="98"/>
        <v>1.339704169049E-2</v>
      </c>
      <c r="M198" s="132">
        <v>0.33120378</v>
      </c>
      <c r="N198" s="132">
        <v>4.3711519999999997E-2</v>
      </c>
      <c r="O198" s="132">
        <v>1.0528620000000001E-2</v>
      </c>
      <c r="P198" s="132">
        <v>4.3684741000000003E-3</v>
      </c>
      <c r="Q198" s="132">
        <v>1.9191831999999999E-2</v>
      </c>
      <c r="R198" s="132">
        <v>3.2243945E-3</v>
      </c>
      <c r="S198" s="132">
        <v>6.6157512000000003E-4</v>
      </c>
      <c r="T198" s="132">
        <v>0.26940405000000001</v>
      </c>
      <c r="U198" s="132">
        <v>4.8575403999999997E-4</v>
      </c>
      <c r="V198" s="132">
        <v>2.1633780000000001E-3</v>
      </c>
      <c r="W198" s="132">
        <v>1.0737919E-2</v>
      </c>
      <c r="X198" s="304">
        <v>9.7007862000000003E-6</v>
      </c>
      <c r="Y198" s="304">
        <v>2.8986428999999997E-7</v>
      </c>
      <c r="Z198" s="132">
        <v>0</v>
      </c>
      <c r="AA198" s="74"/>
      <c r="AB198" s="301">
        <f t="shared" si="99"/>
        <v>2.4902539849624059</v>
      </c>
      <c r="AC198" s="338">
        <f t="shared" si="100"/>
        <v>2.4902539849624059</v>
      </c>
      <c r="AD198" s="74"/>
      <c r="AE198" s="136">
        <v>31.360461999999998</v>
      </c>
      <c r="AF198" s="136">
        <v>26.908936000000001</v>
      </c>
      <c r="AG198" s="136">
        <v>1.4556123000000001</v>
      </c>
      <c r="AH198" s="136">
        <v>0</v>
      </c>
      <c r="AI198" s="136">
        <v>0.73336203</v>
      </c>
      <c r="AJ198" s="136">
        <v>0.52964977999999996</v>
      </c>
      <c r="AK198" s="136">
        <v>1.7329014</v>
      </c>
      <c r="AL198" s="74"/>
      <c r="AM198" s="133">
        <v>5.6660042000000001E-2</v>
      </c>
      <c r="AN198" s="340">
        <f t="shared" si="101"/>
        <v>5.6660042000000001E-2</v>
      </c>
      <c r="AP198" s="133">
        <v>5.2906547999999998E-2</v>
      </c>
      <c r="AQ198" s="133">
        <v>2.2080842E-3</v>
      </c>
      <c r="AR198" s="133">
        <v>1.5454096E-3</v>
      </c>
      <c r="AS198" s="134">
        <f t="shared" si="102"/>
        <v>3.1718554101963993E-6</v>
      </c>
      <c r="AT198" s="135">
        <f t="shared" si="103"/>
        <v>8.1659920774820602E-9</v>
      </c>
      <c r="AU198" s="135">
        <f t="shared" si="104"/>
        <v>0.216443926816</v>
      </c>
      <c r="AV198" s="302">
        <v>2.3153352999999998E-6</v>
      </c>
      <c r="AW198" s="302">
        <v>6.9860880999999996E-9</v>
      </c>
      <c r="AX198" s="302">
        <v>1.9086282E-13</v>
      </c>
      <c r="AY198" s="302">
        <v>2.0929537E-11</v>
      </c>
      <c r="AZ198" s="302">
        <v>2.4868187999999998E-12</v>
      </c>
      <c r="BA198" s="302">
        <v>6.4945631999999999E-10</v>
      </c>
      <c r="BB198" s="302">
        <v>8.3995934E-7</v>
      </c>
      <c r="BC198" s="302">
        <v>1.0527271E-10</v>
      </c>
      <c r="BD198" s="302">
        <v>9.6744691999999993E-10</v>
      </c>
      <c r="BE198" s="302">
        <v>9.1170635000000005E-11</v>
      </c>
      <c r="BF198" s="302">
        <v>5.8893303000000003E-16</v>
      </c>
      <c r="BG198" s="302">
        <v>1.115861E-13</v>
      </c>
      <c r="BH198" s="302">
        <v>8.5441392000000002E-14</v>
      </c>
      <c r="BI198" s="302">
        <v>8.0753329999999997E-15</v>
      </c>
      <c r="BJ198" s="302">
        <v>1.5025382E-8</v>
      </c>
      <c r="BK198" s="302">
        <v>8.5689557000000002E-10</v>
      </c>
      <c r="BL198" s="302">
        <v>1.5582981000000001E-11</v>
      </c>
      <c r="BM198" s="302">
        <v>1.4276816000000001E-5</v>
      </c>
      <c r="BN198" s="303">
        <v>0.21642965</v>
      </c>
      <c r="BO198" s="302">
        <v>5.6199505999999996E-12</v>
      </c>
      <c r="BP198" s="302">
        <v>3.4175374999999999E-14</v>
      </c>
      <c r="BQ198" s="302">
        <v>1.5290316E-18</v>
      </c>
      <c r="BR198" s="74"/>
      <c r="BS198" s="136">
        <v>1.7547654E-4</v>
      </c>
      <c r="BT198" s="144">
        <v>6.8348055000000002E-6</v>
      </c>
      <c r="BU198" s="144">
        <v>6.9434888000000002E-5</v>
      </c>
      <c r="BV198" s="144">
        <v>3.1557219999999998E-5</v>
      </c>
      <c r="BW198" s="144">
        <v>1.5723163000000001E-5</v>
      </c>
      <c r="BX198" s="144">
        <v>3.2396375999999998E-7</v>
      </c>
      <c r="BY198" s="144">
        <v>3.0415373E-10</v>
      </c>
      <c r="BZ198" s="144">
        <v>4.9572740999999998E-7</v>
      </c>
      <c r="CA198" s="144">
        <v>4.3269103999999996E-6</v>
      </c>
      <c r="CB198" s="144">
        <v>4.3776811000000001E-7</v>
      </c>
      <c r="CC198" s="144">
        <v>1.8681955E-8</v>
      </c>
      <c r="CD198" s="144">
        <v>1.0267515999999999E-8</v>
      </c>
      <c r="CE198" s="144">
        <v>3.2925624000000001E-10</v>
      </c>
      <c r="CF198" s="144">
        <v>1.9888249E-6</v>
      </c>
      <c r="CG198" s="144">
        <v>3.4070694000000003E-5</v>
      </c>
      <c r="CH198" s="144">
        <v>1.0252189E-5</v>
      </c>
      <c r="CI198" s="144">
        <v>8.0678484000000003E-10</v>
      </c>
      <c r="CJ198" s="170" t="s">
        <v>1727</v>
      </c>
      <c r="CK198" s="155" t="s">
        <v>1464</v>
      </c>
      <c r="CL198" s="166" t="s">
        <v>1566</v>
      </c>
      <c r="CM198" s="110"/>
      <c r="CN198" s="110"/>
      <c r="CP198" s="74"/>
      <c r="CQ198" s="74"/>
      <c r="CR198" s="74"/>
      <c r="CS198" s="74"/>
      <c r="CT198" s="74"/>
      <c r="CU198" s="74"/>
      <c r="CV198" s="74"/>
      <c r="CW198" s="74"/>
      <c r="CX198" s="74"/>
      <c r="CY198" s="74"/>
      <c r="CZ198" s="74"/>
      <c r="DA198" s="74"/>
      <c r="DB198" s="74"/>
    </row>
    <row r="199" spans="1:106" ht="14.5" customHeight="1" thickBot="1">
      <c r="A199" s="74" t="s">
        <v>1728</v>
      </c>
      <c r="B199" s="129" t="s">
        <v>1133</v>
      </c>
      <c r="C199" s="130" t="str">
        <f t="shared" si="93"/>
        <v>A.030.18.138</v>
      </c>
      <c r="D199" s="131" t="s">
        <v>1583</v>
      </c>
      <c r="E199" s="129" t="s">
        <v>957</v>
      </c>
      <c r="F199" s="132" t="s">
        <v>1730</v>
      </c>
      <c r="G199" s="132">
        <f t="shared" si="94"/>
        <v>0.316828039894612</v>
      </c>
      <c r="H199" s="348">
        <f t="shared" si="95"/>
        <v>0.316828039894612</v>
      </c>
      <c r="I199" s="74"/>
      <c r="J199" s="132">
        <f t="shared" si="96"/>
        <v>9.38753038E-3</v>
      </c>
      <c r="K199" s="132">
        <f t="shared" si="97"/>
        <v>4.0693695799999999E-2</v>
      </c>
      <c r="L199" s="300">
        <f t="shared" si="98"/>
        <v>5.6915437146120001E-3</v>
      </c>
      <c r="M199" s="132">
        <v>0.26105527000000001</v>
      </c>
      <c r="N199" s="132">
        <v>3.1503678E-2</v>
      </c>
      <c r="O199" s="132">
        <v>7.3272524000000004E-3</v>
      </c>
      <c r="P199" s="132">
        <v>3.8420523E-3</v>
      </c>
      <c r="Q199" s="132">
        <v>1.1830657000000001E-3</v>
      </c>
      <c r="R199" s="132">
        <v>3.8062591999999998E-3</v>
      </c>
      <c r="S199" s="132">
        <v>5.5615318000000003E-4</v>
      </c>
      <c r="T199" s="132">
        <v>1.8627654000000001E-3</v>
      </c>
      <c r="U199" s="132">
        <v>2.1639019999999999E-4</v>
      </c>
      <c r="V199" s="132">
        <v>8.0083715000000004E-4</v>
      </c>
      <c r="W199" s="132">
        <v>4.6700568E-3</v>
      </c>
      <c r="X199" s="304">
        <v>4.1699048000000001E-6</v>
      </c>
      <c r="Y199" s="304">
        <v>8.9659812000000003E-8</v>
      </c>
      <c r="Z199" s="132">
        <v>0</v>
      </c>
      <c r="AA199" s="74"/>
      <c r="AB199" s="301">
        <f t="shared" si="99"/>
        <v>1.9628215789473684</v>
      </c>
      <c r="AC199" s="338">
        <f t="shared" si="100"/>
        <v>1.9628215789473684</v>
      </c>
      <c r="AD199" s="74"/>
      <c r="AE199" s="136">
        <v>36.040863000000002</v>
      </c>
      <c r="AF199" s="136">
        <v>34.322400000000002</v>
      </c>
      <c r="AG199" s="136">
        <v>0.63306748999999995</v>
      </c>
      <c r="AH199" s="136">
        <v>0</v>
      </c>
      <c r="AI199" s="136">
        <v>0.72261262999999998</v>
      </c>
      <c r="AJ199" s="136">
        <v>0.22093956000000001</v>
      </c>
      <c r="AK199" s="136">
        <v>0.14184357</v>
      </c>
      <c r="AL199" s="74"/>
      <c r="AM199" s="133">
        <v>4.4705675E-2</v>
      </c>
      <c r="AN199" s="340">
        <f t="shared" si="101"/>
        <v>4.4705675E-2</v>
      </c>
      <c r="AP199" s="133">
        <v>4.0797820999999998E-2</v>
      </c>
      <c r="AQ199" s="133">
        <v>1.7512674000000001E-3</v>
      </c>
      <c r="AR199" s="133">
        <v>2.1565866E-3</v>
      </c>
      <c r="AS199" s="134">
        <f t="shared" si="102"/>
        <v>2.4459124814344995E-6</v>
      </c>
      <c r="AT199" s="135">
        <f t="shared" si="103"/>
        <v>6.4765807816718765E-9</v>
      </c>
      <c r="AU199" s="135">
        <f t="shared" si="104"/>
        <v>0.302042945663</v>
      </c>
      <c r="AV199" s="302">
        <v>1.8256994000000001E-6</v>
      </c>
      <c r="AW199" s="302">
        <v>5.5087316000000004E-9</v>
      </c>
      <c r="AX199" s="302">
        <v>1.5049964E-13</v>
      </c>
      <c r="AY199" s="302">
        <v>1.8988045E-11</v>
      </c>
      <c r="AZ199" s="302">
        <v>2.3923259999999999E-12</v>
      </c>
      <c r="BA199" s="302">
        <v>5.7105604999999997E-10</v>
      </c>
      <c r="BB199" s="302">
        <v>6.0184140000000004E-7</v>
      </c>
      <c r="BC199" s="302">
        <v>1.0279042E-10</v>
      </c>
      <c r="BD199" s="302">
        <v>6.9382994999999995E-10</v>
      </c>
      <c r="BE199" s="302">
        <v>1.6442615000000001E-10</v>
      </c>
      <c r="BF199" s="302">
        <v>2.9591921999999998E-16</v>
      </c>
      <c r="BG199" s="302">
        <v>1.081312E-13</v>
      </c>
      <c r="BH199" s="302">
        <v>8.9574984999999996E-14</v>
      </c>
      <c r="BI199" s="302">
        <v>7.8699467000000006E-15</v>
      </c>
      <c r="BJ199" s="302">
        <v>1.7493111999999999E-8</v>
      </c>
      <c r="BK199" s="302">
        <v>2.8439467000000001E-10</v>
      </c>
      <c r="BL199" s="302">
        <v>6.4357185000000003E-12</v>
      </c>
      <c r="BM199" s="302">
        <v>1.1705662999999999E-5</v>
      </c>
      <c r="BN199" s="303">
        <v>0.30203123999999998</v>
      </c>
      <c r="BO199" s="302">
        <v>1.7383435E-12</v>
      </c>
      <c r="BP199" s="302">
        <v>1.0571007999999999E-14</v>
      </c>
      <c r="BQ199" s="302">
        <v>4.7295472E-19</v>
      </c>
      <c r="BR199" s="74"/>
      <c r="BS199" s="136">
        <v>1.1854436999999999E-4</v>
      </c>
      <c r="BT199" s="144">
        <v>4.8893194E-6</v>
      </c>
      <c r="BU199" s="144">
        <v>5.4728673999999999E-5</v>
      </c>
      <c r="BV199" s="144">
        <v>2.1828929E-7</v>
      </c>
      <c r="BW199" s="144">
        <v>4.9292077999999997E-6</v>
      </c>
      <c r="BX199" s="144">
        <v>2.0773887999999999E-7</v>
      </c>
      <c r="BY199" s="144">
        <v>3.3779669999999998E-6</v>
      </c>
      <c r="BZ199" s="144">
        <v>3.1787796999999998E-7</v>
      </c>
      <c r="CA199" s="144">
        <v>5.1077319000000003E-6</v>
      </c>
      <c r="CB199" s="144">
        <v>3.6800979E-7</v>
      </c>
      <c r="CC199" s="144">
        <v>1.7977921999999999E-8</v>
      </c>
      <c r="CD199" s="144">
        <v>4.3013121000000002E-9</v>
      </c>
      <c r="CE199" s="144">
        <v>3.1713131000000001E-10</v>
      </c>
      <c r="CF199" s="144">
        <v>2.2341335999999998E-6</v>
      </c>
      <c r="CG199" s="144">
        <v>4.2008548000000001E-5</v>
      </c>
      <c r="CH199" s="144">
        <v>1.3402529999999999E-7</v>
      </c>
      <c r="CI199" s="144">
        <v>2.4955186999999999E-10</v>
      </c>
      <c r="CJ199" s="172" t="s">
        <v>1731</v>
      </c>
      <c r="CK199" s="155" t="s">
        <v>1464</v>
      </c>
      <c r="CL199" s="166" t="s">
        <v>1566</v>
      </c>
      <c r="CM199" s="110"/>
      <c r="CN199" s="110"/>
      <c r="CP199" s="74"/>
      <c r="CQ199" s="74"/>
      <c r="CR199" s="74"/>
      <c r="CS199" s="74"/>
      <c r="CT199" s="74"/>
      <c r="CU199" s="74"/>
      <c r="CV199" s="74"/>
      <c r="CW199" s="74"/>
      <c r="CX199" s="74"/>
      <c r="CY199" s="74"/>
      <c r="CZ199" s="74"/>
      <c r="DA199" s="74"/>
      <c r="DB199" s="74"/>
    </row>
    <row r="200" spans="1:106" ht="14.5" customHeight="1">
      <c r="A200" s="74" t="s">
        <v>1732</v>
      </c>
      <c r="B200" s="129" t="s">
        <v>1133</v>
      </c>
      <c r="C200" s="130" t="str">
        <f t="shared" si="93"/>
        <v>A.030.18.139</v>
      </c>
      <c r="D200" s="131" t="s">
        <v>1583</v>
      </c>
      <c r="E200" s="129" t="s">
        <v>957</v>
      </c>
      <c r="F200" s="132" t="s">
        <v>1734</v>
      </c>
      <c r="G200" s="132">
        <f t="shared" si="94"/>
        <v>0.26024585842143</v>
      </c>
      <c r="H200" s="348">
        <f t="shared" si="95"/>
        <v>0.26024585842143</v>
      </c>
      <c r="I200" s="74"/>
      <c r="J200" s="132">
        <f t="shared" si="96"/>
        <v>8.6566410999999992E-3</v>
      </c>
      <c r="K200" s="132">
        <f t="shared" si="97"/>
        <v>2.8667474900000003E-2</v>
      </c>
      <c r="L200" s="300">
        <f t="shared" si="98"/>
        <v>1.055261242143E-2</v>
      </c>
      <c r="M200" s="132">
        <v>0.21236912999999999</v>
      </c>
      <c r="N200" s="132">
        <v>2.2278280000000001E-2</v>
      </c>
      <c r="O200" s="132">
        <v>5.3760594E-3</v>
      </c>
      <c r="P200" s="132">
        <v>2.8474683999999998E-3</v>
      </c>
      <c r="Q200" s="132">
        <v>1.4265772999999999E-3</v>
      </c>
      <c r="R200" s="132">
        <v>3.8083451999999999E-3</v>
      </c>
      <c r="S200" s="132">
        <v>5.7425019999999996E-4</v>
      </c>
      <c r="T200" s="132">
        <v>1.0131355E-3</v>
      </c>
      <c r="U200" s="132">
        <v>3.1466303000000001E-4</v>
      </c>
      <c r="V200" s="132">
        <v>2.6032580999999998E-3</v>
      </c>
      <c r="W200" s="132">
        <v>7.6234351000000001E-3</v>
      </c>
      <c r="X200" s="304">
        <v>1.0907386E-5</v>
      </c>
      <c r="Y200" s="304">
        <v>3.4880543E-7</v>
      </c>
      <c r="Z200" s="132">
        <v>0</v>
      </c>
      <c r="AA200" s="74"/>
      <c r="AB200" s="301">
        <f t="shared" si="99"/>
        <v>1.5967603759398494</v>
      </c>
      <c r="AC200" s="338">
        <f t="shared" si="100"/>
        <v>1.5967603759398494</v>
      </c>
      <c r="AD200" s="74"/>
      <c r="AE200" s="136">
        <v>24.787986</v>
      </c>
      <c r="AF200" s="136">
        <v>22.438295</v>
      </c>
      <c r="AG200" s="136">
        <v>1.0334178000000001</v>
      </c>
      <c r="AH200" s="136">
        <v>0</v>
      </c>
      <c r="AI200" s="136">
        <v>0.70444132999999998</v>
      </c>
      <c r="AJ200" s="136">
        <v>0.37864481</v>
      </c>
      <c r="AK200" s="136">
        <v>0.23318649999999999</v>
      </c>
      <c r="AL200" s="74"/>
      <c r="AM200" s="133">
        <v>3.5028130999999997E-2</v>
      </c>
      <c r="AN200" s="340">
        <f t="shared" si="101"/>
        <v>3.5028130999999997E-2</v>
      </c>
      <c r="AP200" s="133">
        <v>3.2315295000000001E-2</v>
      </c>
      <c r="AQ200" s="133">
        <v>1.3815892E-3</v>
      </c>
      <c r="AR200" s="133">
        <v>1.3312466999999999E-3</v>
      </c>
      <c r="AS200" s="134">
        <f t="shared" si="102"/>
        <v>1.9373678225547001E-6</v>
      </c>
      <c r="AT200" s="135">
        <f t="shared" si="103"/>
        <v>5.1094273206602769E-9</v>
      </c>
      <c r="AU200" s="135">
        <f t="shared" si="104"/>
        <v>0.18644911918150001</v>
      </c>
      <c r="AV200" s="302">
        <v>1.4842796E-6</v>
      </c>
      <c r="AW200" s="302">
        <v>4.4785212000000003E-9</v>
      </c>
      <c r="AX200" s="302">
        <v>1.2235560000000001E-13</v>
      </c>
      <c r="AY200" s="302">
        <v>1.2632072E-11</v>
      </c>
      <c r="AZ200" s="302">
        <v>1.3885187999999999E-12</v>
      </c>
      <c r="BA200" s="302">
        <v>4.2331488999999998E-10</v>
      </c>
      <c r="BB200" s="302">
        <v>4.345931E-7</v>
      </c>
      <c r="BC200" s="302">
        <v>6.8773976000000006E-11</v>
      </c>
      <c r="BD200" s="302">
        <v>4.9932419000000004E-10</v>
      </c>
      <c r="BE200" s="302">
        <v>4.4639180999999999E-11</v>
      </c>
      <c r="BF200" s="302">
        <v>6.1554433000000005E-16</v>
      </c>
      <c r="BG200" s="302">
        <v>9.5496456000000004E-14</v>
      </c>
      <c r="BH200" s="302">
        <v>1.0053961E-13</v>
      </c>
      <c r="BI200" s="302">
        <v>8.0389990000000001E-15</v>
      </c>
      <c r="BJ200" s="302">
        <v>1.7399482000000001E-8</v>
      </c>
      <c r="BK200" s="302">
        <v>6.5154235999999997E-10</v>
      </c>
      <c r="BL200" s="302">
        <v>1.7800601E-11</v>
      </c>
      <c r="BM200" s="302">
        <v>9.0391814999999992E-6</v>
      </c>
      <c r="BN200" s="303">
        <v>0.18644008000000001</v>
      </c>
      <c r="BO200" s="302">
        <v>6.7627138999999998E-12</v>
      </c>
      <c r="BP200" s="302">
        <v>4.1124611000000002E-14</v>
      </c>
      <c r="BQ200" s="302">
        <v>1.8399455999999999E-18</v>
      </c>
      <c r="BR200" s="74"/>
      <c r="BS200" s="144">
        <v>8.7923662000000003E-5</v>
      </c>
      <c r="BT200" s="144">
        <v>3.5498115000000001E-6</v>
      </c>
      <c r="BU200" s="144">
        <v>4.4521914999999999E-5</v>
      </c>
      <c r="BV200" s="144">
        <v>1.187291E-7</v>
      </c>
      <c r="BW200" s="144">
        <v>4.0477567999999996E-6</v>
      </c>
      <c r="BX200" s="144">
        <v>2.1079249E-7</v>
      </c>
      <c r="BY200" s="144">
        <v>3.3602324E-10</v>
      </c>
      <c r="BZ200" s="144">
        <v>3.2355985000000001E-7</v>
      </c>
      <c r="CA200" s="144">
        <v>5.1105311000000002E-6</v>
      </c>
      <c r="CB200" s="144">
        <v>3.7998469999999999E-7</v>
      </c>
      <c r="CC200" s="144">
        <v>1.0424896000000001E-8</v>
      </c>
      <c r="CD200" s="144">
        <v>1.1663952000000001E-8</v>
      </c>
      <c r="CE200" s="144">
        <v>1.8339857999999999E-10</v>
      </c>
      <c r="CF200" s="144">
        <v>1.2483575999999999E-6</v>
      </c>
      <c r="CG200" s="144">
        <v>2.8249552999999999E-5</v>
      </c>
      <c r="CH200" s="144">
        <v>1.3909224999999999E-7</v>
      </c>
      <c r="CI200" s="144">
        <v>9.7083683999999991E-10</v>
      </c>
      <c r="CJ200" s="173" t="s">
        <v>1735</v>
      </c>
      <c r="CK200" s="155" t="s">
        <v>1464</v>
      </c>
      <c r="CL200" s="166" t="s">
        <v>1566</v>
      </c>
      <c r="CM200" s="110"/>
      <c r="CN200" s="110"/>
      <c r="CP200" s="74"/>
      <c r="CQ200" s="74"/>
      <c r="CR200" s="74"/>
      <c r="CS200" s="74"/>
      <c r="CT200" s="74"/>
      <c r="CU200" s="74"/>
      <c r="CV200" s="74"/>
      <c r="CW200" s="74"/>
      <c r="CX200" s="74"/>
      <c r="CY200" s="74"/>
      <c r="CZ200" s="74"/>
      <c r="DA200" s="74"/>
      <c r="DB200" s="74"/>
    </row>
    <row r="201" spans="1:106" ht="14.5" customHeight="1">
      <c r="A201" s="74" t="s">
        <v>1736</v>
      </c>
      <c r="B201" s="129" t="s">
        <v>1133</v>
      </c>
      <c r="C201" s="130" t="str">
        <f t="shared" si="93"/>
        <v>A.030.18.140</v>
      </c>
      <c r="D201" s="131" t="s">
        <v>1583</v>
      </c>
      <c r="E201" s="129" t="s">
        <v>957</v>
      </c>
      <c r="F201" s="132" t="s">
        <v>1738</v>
      </c>
      <c r="G201" s="132">
        <f t="shared" si="94"/>
        <v>0.33846592493570998</v>
      </c>
      <c r="H201" s="348">
        <f t="shared" si="95"/>
        <v>0.33846592493570998</v>
      </c>
      <c r="I201" s="74"/>
      <c r="J201" s="132">
        <f t="shared" si="96"/>
        <v>5.4026393509999998E-3</v>
      </c>
      <c r="K201" s="132">
        <f t="shared" si="97"/>
        <v>5.2607978200000002E-2</v>
      </c>
      <c r="L201" s="300">
        <f t="shared" si="98"/>
        <v>3.2999873847099999E-3</v>
      </c>
      <c r="M201" s="132">
        <v>0.27715531999999998</v>
      </c>
      <c r="N201" s="132">
        <v>3.6128207000000002E-2</v>
      </c>
      <c r="O201" s="132">
        <v>1.3601762E-2</v>
      </c>
      <c r="P201" s="132">
        <v>3.9000043E-3</v>
      </c>
      <c r="Q201" s="132">
        <v>1.3458645E-3</v>
      </c>
      <c r="R201" s="304">
        <v>3.5787770999999997E-5</v>
      </c>
      <c r="S201" s="132">
        <v>1.2098278E-4</v>
      </c>
      <c r="T201" s="132">
        <v>2.8780092E-3</v>
      </c>
      <c r="U201" s="132">
        <v>1.002131E-4</v>
      </c>
      <c r="V201" s="132">
        <v>2.3858289999999999E-3</v>
      </c>
      <c r="W201" s="132">
        <v>8.0315130999999995E-4</v>
      </c>
      <c r="X201" s="304">
        <v>1.0526863E-5</v>
      </c>
      <c r="Y201" s="304">
        <v>2.6711171000000002E-7</v>
      </c>
      <c r="Z201" s="132">
        <v>0</v>
      </c>
      <c r="AA201" s="74"/>
      <c r="AB201" s="301">
        <f t="shared" si="99"/>
        <v>2.0838745864661652</v>
      </c>
      <c r="AC201" s="338">
        <f t="shared" si="100"/>
        <v>2.0838745864661652</v>
      </c>
      <c r="AD201" s="74"/>
      <c r="AE201" s="136">
        <v>40.127526000000003</v>
      </c>
      <c r="AF201" s="136">
        <v>39.182067000000004</v>
      </c>
      <c r="AG201" s="136">
        <v>0.10888114</v>
      </c>
      <c r="AH201" s="136">
        <v>0</v>
      </c>
      <c r="AI201" s="136">
        <v>0.79572080999999995</v>
      </c>
      <c r="AJ201" s="136">
        <v>1.8229965000000001E-2</v>
      </c>
      <c r="AK201" s="136">
        <v>2.2626553000000001E-2</v>
      </c>
      <c r="AL201" s="74"/>
      <c r="AM201" s="133">
        <v>4.8242177999999997E-2</v>
      </c>
      <c r="AN201" s="340">
        <f t="shared" si="101"/>
        <v>4.8242177999999997E-2</v>
      </c>
      <c r="AP201" s="133">
        <v>4.3773931000000002E-2</v>
      </c>
      <c r="AQ201" s="133">
        <v>1.9341299E-3</v>
      </c>
      <c r="AR201" s="133">
        <v>2.5341169000000002E-3</v>
      </c>
      <c r="AS201" s="134">
        <f t="shared" si="102"/>
        <v>2.6243363777888009E-6</v>
      </c>
      <c r="AT201" s="135">
        <f t="shared" si="103"/>
        <v>7.1528471537088832E-9</v>
      </c>
      <c r="AU201" s="135">
        <f t="shared" si="104"/>
        <v>0.35491833518299998</v>
      </c>
      <c r="AV201" s="302">
        <v>1.9394055000000001E-6</v>
      </c>
      <c r="AW201" s="302">
        <v>5.8518607000000003E-9</v>
      </c>
      <c r="AX201" s="302">
        <v>1.5987222000000001E-13</v>
      </c>
      <c r="AY201" s="302">
        <v>2.600189E-11</v>
      </c>
      <c r="AZ201" s="302">
        <v>3.1563801E-12</v>
      </c>
      <c r="BA201" s="302">
        <v>5.7963137E-10</v>
      </c>
      <c r="BB201" s="302">
        <v>6.8327736999999995E-7</v>
      </c>
      <c r="BC201" s="302">
        <v>1.0719342E-10</v>
      </c>
      <c r="BD201" s="302">
        <v>7.8988663999999997E-10</v>
      </c>
      <c r="BE201" s="302">
        <v>3.8679797E-10</v>
      </c>
      <c r="BF201" s="302">
        <v>6.5294647000000003E-16</v>
      </c>
      <c r="BG201" s="302">
        <v>8.7572681999999996E-14</v>
      </c>
      <c r="BH201" s="302">
        <v>5.0341362000000001E-15</v>
      </c>
      <c r="BI201" s="302">
        <v>4.7014991999999997E-15</v>
      </c>
      <c r="BJ201" s="302">
        <v>3.7772389000000002E-10</v>
      </c>
      <c r="BK201" s="302">
        <v>6.6181544000000005E-10</v>
      </c>
      <c r="BL201" s="302">
        <v>1.6819096000000001E-11</v>
      </c>
      <c r="BM201" s="302">
        <v>2.1475183000000001E-5</v>
      </c>
      <c r="BN201" s="303">
        <v>0.35489685999999998</v>
      </c>
      <c r="BO201" s="302">
        <v>5.1788187E-12</v>
      </c>
      <c r="BP201" s="302">
        <v>3.1492815999999998E-14</v>
      </c>
      <c r="BQ201" s="302">
        <v>1.4090119000000001E-18</v>
      </c>
      <c r="BR201" s="74"/>
      <c r="BS201" s="136">
        <v>1.3008932E-4</v>
      </c>
      <c r="BT201" s="144">
        <v>5.5430006999999997E-6</v>
      </c>
      <c r="BU201" s="144">
        <v>5.8103953000000003E-5</v>
      </c>
      <c r="BV201" s="144">
        <v>3.3724125E-7</v>
      </c>
      <c r="BW201" s="144">
        <v>5.6093113999999997E-6</v>
      </c>
      <c r="BX201" s="144">
        <v>1.9076989999999999E-7</v>
      </c>
      <c r="BY201" s="144">
        <v>1.0063477E-5</v>
      </c>
      <c r="BZ201" s="144">
        <v>2.942058E-7</v>
      </c>
      <c r="CA201" s="144">
        <v>4.8024668999999999E-8</v>
      </c>
      <c r="CB201" s="144">
        <v>8.0055013000000005E-8</v>
      </c>
      <c r="CC201" s="144">
        <v>2.3713992000000001E-8</v>
      </c>
      <c r="CD201" s="144">
        <v>1.1103036E-8</v>
      </c>
      <c r="CE201" s="144">
        <v>4.1796217000000002E-10</v>
      </c>
      <c r="CF201" s="144">
        <v>2.4698858999999999E-6</v>
      </c>
      <c r="CG201" s="144">
        <v>4.7154367E-5</v>
      </c>
      <c r="CH201" s="144">
        <v>1.5905089000000001E-7</v>
      </c>
      <c r="CI201" s="144">
        <v>7.4345714999999995E-10</v>
      </c>
      <c r="CJ201" s="173"/>
      <c r="CK201" s="159" t="s">
        <v>1233</v>
      </c>
      <c r="CL201" s="166" t="s">
        <v>1566</v>
      </c>
      <c r="CM201" s="110"/>
      <c r="CN201" s="110"/>
      <c r="CP201" s="74"/>
      <c r="CQ201" s="74"/>
      <c r="CR201" s="74"/>
      <c r="CS201" s="74"/>
      <c r="CT201" s="74"/>
      <c r="CU201" s="74"/>
      <c r="CV201" s="74"/>
      <c r="CW201" s="74"/>
      <c r="CX201" s="74"/>
      <c r="CY201" s="74"/>
      <c r="CZ201" s="74"/>
      <c r="DA201" s="74"/>
      <c r="DB201" s="74"/>
    </row>
    <row r="202" spans="1:106" ht="14.5" customHeight="1">
      <c r="A202" s="74" t="s">
        <v>1739</v>
      </c>
      <c r="B202" s="129" t="s">
        <v>1133</v>
      </c>
      <c r="C202" s="130" t="str">
        <f t="shared" si="93"/>
        <v>A.030.18.141</v>
      </c>
      <c r="D202" s="131" t="s">
        <v>1583</v>
      </c>
      <c r="E202" s="129" t="s">
        <v>957</v>
      </c>
      <c r="F202" s="132" t="s">
        <v>1741</v>
      </c>
      <c r="G202" s="132">
        <f t="shared" si="94"/>
        <v>0.1934630425861</v>
      </c>
      <c r="H202" s="348">
        <f t="shared" si="95"/>
        <v>0.1934630425861</v>
      </c>
      <c r="I202" s="74"/>
      <c r="J202" s="132">
        <f t="shared" si="96"/>
        <v>1.8495078078E-2</v>
      </c>
      <c r="K202" s="132">
        <f t="shared" si="97"/>
        <v>3.46056327E-2</v>
      </c>
      <c r="L202" s="300">
        <f t="shared" si="98"/>
        <v>5.3508118080999997E-3</v>
      </c>
      <c r="M202" s="132">
        <v>0.13501152</v>
      </c>
      <c r="N202" s="132">
        <v>1.2432047999999999E-2</v>
      </c>
      <c r="O202" s="132">
        <v>1.8798450000000001E-2</v>
      </c>
      <c r="P202" s="132">
        <v>1.6569958999999999E-2</v>
      </c>
      <c r="Q202" s="132">
        <v>1.7815584000000001E-3</v>
      </c>
      <c r="R202" s="304">
        <v>4.7830661000000003E-5</v>
      </c>
      <c r="S202" s="304">
        <v>9.5730017000000007E-5</v>
      </c>
      <c r="T202" s="132">
        <v>3.3751346999999999E-3</v>
      </c>
      <c r="U202" s="132">
        <v>2.2736803E-4</v>
      </c>
      <c r="V202" s="132">
        <v>1.4022327E-3</v>
      </c>
      <c r="W202" s="132">
        <v>3.7058084999999998E-3</v>
      </c>
      <c r="X202" s="304">
        <v>7.3975724E-6</v>
      </c>
      <c r="Y202" s="304">
        <v>8.0050057000000004E-6</v>
      </c>
      <c r="Z202" s="132">
        <v>0</v>
      </c>
      <c r="AA202" s="74"/>
      <c r="AB202" s="301">
        <f t="shared" si="99"/>
        <v>1.0151242105263156</v>
      </c>
      <c r="AC202" s="338">
        <f t="shared" si="100"/>
        <v>1.0151242105263156</v>
      </c>
      <c r="AD202" s="74"/>
      <c r="AE202" s="136">
        <v>39.454704</v>
      </c>
      <c r="AF202" s="136">
        <v>38.724079000000003</v>
      </c>
      <c r="AG202" s="136">
        <v>0.50237767</v>
      </c>
      <c r="AH202" s="136">
        <v>0</v>
      </c>
      <c r="AI202" s="136">
        <v>3.5169943000000002E-2</v>
      </c>
      <c r="AJ202" s="136">
        <v>0.10959745</v>
      </c>
      <c r="AK202" s="136">
        <v>8.3480393E-2</v>
      </c>
      <c r="AL202" s="74"/>
      <c r="AM202" s="133">
        <v>2.6269489E-2</v>
      </c>
      <c r="AN202" s="340">
        <f t="shared" si="101"/>
        <v>2.6269489E-2</v>
      </c>
      <c r="AP202" s="133">
        <v>2.2824462E-2</v>
      </c>
      <c r="AQ202" s="133">
        <v>1.023307E-3</v>
      </c>
      <c r="AR202" s="133">
        <v>2.4217203000000001E-3</v>
      </c>
      <c r="AS202" s="134">
        <f t="shared" si="102"/>
        <v>1.3683730255559998E-6</v>
      </c>
      <c r="AT202" s="135">
        <f t="shared" si="103"/>
        <v>3.7844195589593081E-9</v>
      </c>
      <c r="AU202" s="135">
        <f t="shared" si="104"/>
        <v>0.33917650960849999</v>
      </c>
      <c r="AV202" s="302">
        <v>9.5520610999999991E-7</v>
      </c>
      <c r="AW202" s="302">
        <v>2.8825882999999999E-9</v>
      </c>
      <c r="AX202" s="302">
        <v>7.8734961000000006E-14</v>
      </c>
      <c r="AY202" s="302">
        <v>3.0690763E-11</v>
      </c>
      <c r="AZ202" s="302">
        <v>3.850431E-12</v>
      </c>
      <c r="BA202" s="302">
        <v>2.4639411E-9</v>
      </c>
      <c r="BB202" s="302">
        <v>4.0924869999999998E-7</v>
      </c>
      <c r="BC202" s="302">
        <v>3.614812E-10</v>
      </c>
      <c r="BD202" s="302">
        <v>4.5895682999999998E-10</v>
      </c>
      <c r="BE202" s="302">
        <v>4.6283150999999997E-11</v>
      </c>
      <c r="BF202" s="302">
        <v>3.1333197999999998E-15</v>
      </c>
      <c r="BG202" s="302">
        <v>1.1160464E-13</v>
      </c>
      <c r="BH202" s="302">
        <v>4.6413201999999998E-13</v>
      </c>
      <c r="BI202" s="302">
        <v>7.2255206999999998E-15</v>
      </c>
      <c r="BJ202" s="302">
        <v>7.3910234999999999E-10</v>
      </c>
      <c r="BK202" s="302">
        <v>6.0143201000000002E-10</v>
      </c>
      <c r="BL202" s="302">
        <v>3.3963611000000002E-11</v>
      </c>
      <c r="BM202" s="302">
        <v>7.4796085000000003E-6</v>
      </c>
      <c r="BN202" s="303">
        <v>0.33916902999999998</v>
      </c>
      <c r="BO202" s="302">
        <v>7.9198901999999995E-11</v>
      </c>
      <c r="BP202" s="302">
        <v>4.8161495000000003E-13</v>
      </c>
      <c r="BQ202" s="302">
        <v>2.1547808999999999E-17</v>
      </c>
      <c r="BR202" s="74"/>
      <c r="BS202" s="144">
        <v>9.1421839999999995E-5</v>
      </c>
      <c r="BT202" s="144">
        <v>3.9307951000000001E-6</v>
      </c>
      <c r="BU202" s="144">
        <v>2.8304356999999999E-5</v>
      </c>
      <c r="BV202" s="144">
        <v>3.9549886999999999E-7</v>
      </c>
      <c r="BW202" s="144">
        <v>3.6261421000000001E-6</v>
      </c>
      <c r="BX202" s="144">
        <v>1.5146610000000001E-6</v>
      </c>
      <c r="BY202" s="144">
        <v>2.3266773E-10</v>
      </c>
      <c r="BZ202" s="144">
        <v>2.2913117000000001E-6</v>
      </c>
      <c r="CA202" s="144">
        <v>6.4185380000000004E-8</v>
      </c>
      <c r="CB202" s="144">
        <v>6.3345109000000001E-8</v>
      </c>
      <c r="CC202" s="144">
        <v>2.8934557999999999E-8</v>
      </c>
      <c r="CD202" s="144">
        <v>5.7349774000000001E-8</v>
      </c>
      <c r="CE202" s="144">
        <v>5.1035853999999999E-10</v>
      </c>
      <c r="CF202" s="144">
        <v>4.0892013999999997E-6</v>
      </c>
      <c r="CG202" s="144">
        <v>4.6985396999999998E-5</v>
      </c>
      <c r="CH202" s="144">
        <v>5.8547892999999998E-8</v>
      </c>
      <c r="CI202" s="144">
        <v>1.1369579E-8</v>
      </c>
      <c r="CJ202" s="171" t="s">
        <v>1742</v>
      </c>
      <c r="CK202" s="155" t="s">
        <v>1166</v>
      </c>
      <c r="CL202" s="166" t="s">
        <v>1566</v>
      </c>
      <c r="CM202" s="110"/>
      <c r="CN202" s="110"/>
      <c r="CP202" s="74"/>
      <c r="CQ202" s="74"/>
      <c r="CR202" s="74"/>
      <c r="CS202" s="74"/>
      <c r="CT202" s="74"/>
      <c r="CU202" s="74"/>
      <c r="CV202" s="74"/>
      <c r="CW202" s="74"/>
      <c r="CX202" s="74"/>
      <c r="CY202" s="74"/>
      <c r="CZ202" s="74"/>
      <c r="DA202" s="74"/>
      <c r="DB202" s="74"/>
    </row>
    <row r="203" spans="1:106" ht="14.5" customHeight="1">
      <c r="A203" s="74" t="s">
        <v>1743</v>
      </c>
      <c r="B203" s="129" t="s">
        <v>1133</v>
      </c>
      <c r="C203" s="130" t="str">
        <f t="shared" si="93"/>
        <v>A.030.18.142</v>
      </c>
      <c r="D203" s="131" t="s">
        <v>1583</v>
      </c>
      <c r="E203" s="129" t="s">
        <v>957</v>
      </c>
      <c r="F203" s="132" t="s">
        <v>1745</v>
      </c>
      <c r="G203" s="132">
        <f t="shared" si="94"/>
        <v>0.68995053520299998</v>
      </c>
      <c r="H203" s="348">
        <f t="shared" si="95"/>
        <v>0.68995053520299998</v>
      </c>
      <c r="I203" s="74"/>
      <c r="J203" s="132">
        <f t="shared" si="96"/>
        <v>1.5788441529999999E-2</v>
      </c>
      <c r="K203" s="132">
        <f t="shared" si="97"/>
        <v>5.6412424199999998E-2</v>
      </c>
      <c r="L203" s="300">
        <f t="shared" si="98"/>
        <v>7.9521894730000004E-3</v>
      </c>
      <c r="M203" s="132">
        <v>0.60979748</v>
      </c>
      <c r="N203" s="132">
        <v>2.1612333000000001E-2</v>
      </c>
      <c r="O203" s="132">
        <v>2.6837719999999999E-2</v>
      </c>
      <c r="P203" s="132">
        <v>1.1805276999999999E-2</v>
      </c>
      <c r="Q203" s="132">
        <v>2.9538548E-3</v>
      </c>
      <c r="R203" s="132">
        <v>1.930721E-4</v>
      </c>
      <c r="S203" s="132">
        <v>8.3623762999999996E-4</v>
      </c>
      <c r="T203" s="132">
        <v>7.9623712000000003E-3</v>
      </c>
      <c r="U203" s="132">
        <v>3.8846467000000002E-4</v>
      </c>
      <c r="V203" s="132">
        <v>1.9474499000000001E-3</v>
      </c>
      <c r="W203" s="132">
        <v>5.3935514E-3</v>
      </c>
      <c r="X203" s="304">
        <v>1.4177363E-5</v>
      </c>
      <c r="Y203" s="132">
        <v>2.0854614E-4</v>
      </c>
      <c r="Z203" s="132">
        <v>0</v>
      </c>
      <c r="AA203" s="74"/>
      <c r="AB203" s="301">
        <f t="shared" si="99"/>
        <v>4.5849434586466167</v>
      </c>
      <c r="AC203" s="338">
        <f t="shared" si="100"/>
        <v>4.5849434586466167</v>
      </c>
      <c r="AD203" s="74"/>
      <c r="AE203" s="136">
        <v>57.073574999999998</v>
      </c>
      <c r="AF203" s="136">
        <v>56.263910000000003</v>
      </c>
      <c r="AG203" s="136">
        <v>0.54098179000000002</v>
      </c>
      <c r="AH203" s="136">
        <v>0</v>
      </c>
      <c r="AI203" s="136">
        <v>2.4213584999999999E-2</v>
      </c>
      <c r="AJ203" s="136">
        <v>0.10875827</v>
      </c>
      <c r="AK203" s="136">
        <v>0.13571169999999999</v>
      </c>
      <c r="AL203" s="74"/>
      <c r="AM203" s="133">
        <v>8.9143097000000004E-2</v>
      </c>
      <c r="AN203" s="340">
        <f t="shared" si="101"/>
        <v>8.9143097000000004E-2</v>
      </c>
      <c r="AP203" s="133">
        <v>8.3508938000000005E-2</v>
      </c>
      <c r="AQ203" s="133">
        <v>3.8508087000000001E-3</v>
      </c>
      <c r="AR203" s="133">
        <v>1.7833510999999999E-3</v>
      </c>
      <c r="AS203" s="134">
        <f t="shared" si="102"/>
        <v>5.0065310394379989E-6</v>
      </c>
      <c r="AT203" s="135">
        <f t="shared" si="103"/>
        <v>1.4241155975007598E-8</v>
      </c>
      <c r="AU203" s="135">
        <f t="shared" si="104"/>
        <v>0.24976906105400001</v>
      </c>
      <c r="AV203" s="302">
        <v>4.3246611000000002E-6</v>
      </c>
      <c r="AW203" s="302">
        <v>1.3051196E-8</v>
      </c>
      <c r="AX203" s="302">
        <v>3.5646368000000002E-13</v>
      </c>
      <c r="AY203" s="302">
        <v>1.6822367E-10</v>
      </c>
      <c r="AZ203" s="302">
        <v>1.3524968000000001E-11</v>
      </c>
      <c r="BA203" s="302">
        <v>1.7552798999999999E-9</v>
      </c>
      <c r="BB203" s="302">
        <v>6.6302180000000003E-7</v>
      </c>
      <c r="BC203" s="302">
        <v>2.5624927000000002E-10</v>
      </c>
      <c r="BD203" s="302">
        <v>8.8111284000000001E-10</v>
      </c>
      <c r="BE203" s="302">
        <v>5.7202257000000001E-12</v>
      </c>
      <c r="BF203" s="302">
        <v>2.7418924E-14</v>
      </c>
      <c r="BG203" s="302">
        <v>4.6155211999999996E-13</v>
      </c>
      <c r="BH203" s="302">
        <v>5.1377752999999999E-13</v>
      </c>
      <c r="BI203" s="302">
        <v>1.1801095000000001E-13</v>
      </c>
      <c r="BJ203" s="302">
        <v>2.1593286000000002E-9</v>
      </c>
      <c r="BK203" s="302">
        <v>1.0708355E-8</v>
      </c>
      <c r="BL203" s="302">
        <v>2.0810907000000001E-11</v>
      </c>
      <c r="BM203" s="302">
        <v>1.7281054E-5</v>
      </c>
      <c r="BN203" s="303">
        <v>0.24975178000000001</v>
      </c>
      <c r="BO203" s="302">
        <v>4.0434272999999999E-9</v>
      </c>
      <c r="BP203" s="302">
        <v>2.4588408999999998E-11</v>
      </c>
      <c r="BQ203" s="302">
        <v>1.1001036E-15</v>
      </c>
      <c r="BR203" s="74"/>
      <c r="BS203" s="136">
        <v>2.1894484999999999E-4</v>
      </c>
      <c r="BT203" s="144">
        <v>6.9666065999999997E-6</v>
      </c>
      <c r="BU203" s="136">
        <v>1.2784039000000001E-4</v>
      </c>
      <c r="BV203" s="144">
        <v>9.5429719000000009E-7</v>
      </c>
      <c r="BW203" s="144">
        <v>7.8349115999999999E-6</v>
      </c>
      <c r="BX203" s="144">
        <v>1.2581625E-6</v>
      </c>
      <c r="BY203" s="144">
        <v>4.3213744999999998E-10</v>
      </c>
      <c r="BZ203" s="144">
        <v>3.5702372999999999E-6</v>
      </c>
      <c r="CA203" s="144">
        <v>2.5908916E-7</v>
      </c>
      <c r="CB203" s="144">
        <v>5.5334331000000005E-7</v>
      </c>
      <c r="CC203" s="144">
        <v>1.0164842E-7</v>
      </c>
      <c r="CD203" s="144">
        <v>1.4167039E-8</v>
      </c>
      <c r="CE203" s="144">
        <v>1.7981525E-9</v>
      </c>
      <c r="CF203" s="144">
        <v>3.2534438000000001E-6</v>
      </c>
      <c r="CG203" s="144">
        <v>6.5647801999999997E-5</v>
      </c>
      <c r="CH203" s="144">
        <v>1.0806111000000001E-7</v>
      </c>
      <c r="CI203" s="144">
        <v>5.8046344000000004E-7</v>
      </c>
      <c r="CJ203" s="171" t="s">
        <v>1742</v>
      </c>
      <c r="CK203" s="155" t="s">
        <v>1166</v>
      </c>
      <c r="CL203" s="166" t="s">
        <v>1566</v>
      </c>
      <c r="CM203" s="110"/>
      <c r="CN203" s="110"/>
      <c r="CP203" s="74"/>
      <c r="CQ203" s="74"/>
      <c r="CR203" s="74"/>
      <c r="CS203" s="74"/>
      <c r="CT203" s="74"/>
      <c r="CU203" s="74"/>
      <c r="CV203" s="74"/>
      <c r="CW203" s="74"/>
      <c r="CX203" s="74"/>
      <c r="CY203" s="74"/>
      <c r="CZ203" s="74"/>
      <c r="DA203" s="74"/>
      <c r="DB203" s="74"/>
    </row>
    <row r="204" spans="1:106" ht="14.5" customHeight="1">
      <c r="A204" s="74" t="s">
        <v>1746</v>
      </c>
      <c r="B204" s="129" t="s">
        <v>1133</v>
      </c>
      <c r="C204" s="130" t="str">
        <f t="shared" si="93"/>
        <v>A.030.18.143</v>
      </c>
      <c r="D204" s="131" t="s">
        <v>1583</v>
      </c>
      <c r="E204" s="129" t="s">
        <v>957</v>
      </c>
      <c r="F204" s="132" t="s">
        <v>1748</v>
      </c>
      <c r="G204" s="132">
        <f t="shared" si="94"/>
        <v>2.3676005716425399</v>
      </c>
      <c r="H204" s="348">
        <f t="shared" si="95"/>
        <v>2.3676005716425399</v>
      </c>
      <c r="I204" s="74"/>
      <c r="J204" s="132">
        <f t="shared" si="96"/>
        <v>7.0789121100000005E-2</v>
      </c>
      <c r="K204" s="132">
        <f t="shared" si="97"/>
        <v>0.62323933600000003</v>
      </c>
      <c r="L204" s="300">
        <f t="shared" si="98"/>
        <v>2.6804145425400002E-3</v>
      </c>
      <c r="M204" s="132">
        <v>1.6708917000000001</v>
      </c>
      <c r="N204" s="132">
        <v>0.41444488000000002</v>
      </c>
      <c r="O204" s="132">
        <v>3.6250926000000003E-2</v>
      </c>
      <c r="P204" s="132">
        <v>1.0263094E-2</v>
      </c>
      <c r="Q204" s="132">
        <v>3.6508681000000001E-2</v>
      </c>
      <c r="R204" s="132">
        <v>1.9914212000000001E-2</v>
      </c>
      <c r="S204" s="132">
        <v>4.1031341000000001E-3</v>
      </c>
      <c r="T204" s="132">
        <v>0.17254353</v>
      </c>
      <c r="U204" s="304">
        <v>3.9285096999999999E-5</v>
      </c>
      <c r="V204" s="132">
        <v>2.1382670000000001E-3</v>
      </c>
      <c r="W204" s="132">
        <v>4.9387884999999997E-4</v>
      </c>
      <c r="X204" s="304">
        <v>8.7031409000000003E-6</v>
      </c>
      <c r="Y204" s="304">
        <v>2.8045464E-7</v>
      </c>
      <c r="Z204" s="132">
        <v>0</v>
      </c>
      <c r="AA204" s="74"/>
      <c r="AB204" s="301">
        <f t="shared" si="99"/>
        <v>12.563095488721805</v>
      </c>
      <c r="AC204" s="338">
        <f t="shared" si="100"/>
        <v>12.563095488721805</v>
      </c>
      <c r="AD204" s="74"/>
      <c r="AE204" s="136">
        <v>349.81429000000003</v>
      </c>
      <c r="AF204" s="136">
        <v>345.38099</v>
      </c>
      <c r="AG204" s="136">
        <v>6.6950498999999997E-2</v>
      </c>
      <c r="AH204" s="136">
        <v>0</v>
      </c>
      <c r="AI204" s="136">
        <v>1.9214434</v>
      </c>
      <c r="AJ204" s="136">
        <v>2.0916260999999998E-2</v>
      </c>
      <c r="AK204" s="136">
        <v>2.4239969000000001</v>
      </c>
      <c r="AL204" s="74"/>
      <c r="AM204" s="133">
        <v>0.35874070000000002</v>
      </c>
      <c r="AN204" s="340">
        <f t="shared" si="101"/>
        <v>0.35874070000000002</v>
      </c>
      <c r="AP204" s="133">
        <v>0.32313756999999999</v>
      </c>
      <c r="AQ204" s="133">
        <v>1.2432276000000001E-2</v>
      </c>
      <c r="AR204" s="133">
        <v>2.3170854000000001E-2</v>
      </c>
      <c r="AS204" s="134">
        <f t="shared" si="102"/>
        <v>1.9372755567233782E-5</v>
      </c>
      <c r="AT204" s="135">
        <f t="shared" si="103"/>
        <v>4.5977350636281523E-8</v>
      </c>
      <c r="AU204" s="135">
        <f t="shared" si="104"/>
        <v>3.2452177342837998</v>
      </c>
      <c r="AV204" s="302">
        <v>1.1659617000000001E-5</v>
      </c>
      <c r="AW204" s="302">
        <v>3.5179918999999999E-8</v>
      </c>
      <c r="AX204" s="302">
        <v>9.6116393E-13</v>
      </c>
      <c r="AY204" s="302">
        <v>6.0782089E-12</v>
      </c>
      <c r="AZ204" s="302">
        <v>5.8211067999999996E-13</v>
      </c>
      <c r="BA204" s="302">
        <v>1.5245993999999999E-9</v>
      </c>
      <c r="BB204" s="302">
        <v>7.5334480000000002E-6</v>
      </c>
      <c r="BC204" s="302">
        <v>3.421153E-10</v>
      </c>
      <c r="BD204" s="302">
        <v>8.7741551999999995E-9</v>
      </c>
      <c r="BE204" s="302">
        <v>1.6614647E-9</v>
      </c>
      <c r="BF204" s="302">
        <v>4.7394013000000004E-16</v>
      </c>
      <c r="BG204" s="302">
        <v>1.1230457999999999E-13</v>
      </c>
      <c r="BH204" s="302">
        <v>4.2395506999999996E-12</v>
      </c>
      <c r="BI204" s="302">
        <v>4.2189687000000001E-14</v>
      </c>
      <c r="BJ204" s="302">
        <v>1.678569E-7</v>
      </c>
      <c r="BK204" s="302">
        <v>1.029697E-8</v>
      </c>
      <c r="BL204" s="302">
        <v>1.4307686000000001E-11</v>
      </c>
      <c r="BM204" s="302">
        <v>2.6342838E-6</v>
      </c>
      <c r="BN204" s="303">
        <v>3.2452150999999998</v>
      </c>
      <c r="BO204" s="302">
        <v>5.4375141999999999E-12</v>
      </c>
      <c r="BP204" s="302">
        <v>3.3065964999999999E-14</v>
      </c>
      <c r="BQ204" s="302">
        <v>1.4793958E-18</v>
      </c>
      <c r="BR204" s="74"/>
      <c r="BS204" s="136">
        <v>9.8637294000000005E-4</v>
      </c>
      <c r="BT204" s="144">
        <v>6.0516236E-5</v>
      </c>
      <c r="BU204" s="136">
        <v>3.5029243E-4</v>
      </c>
      <c r="BV204" s="144">
        <v>2.0211218E-5</v>
      </c>
      <c r="BW204" s="144">
        <v>7.4594630999999997E-5</v>
      </c>
      <c r="BX204" s="144">
        <v>4.8189137000000003E-8</v>
      </c>
      <c r="BY204" s="144">
        <v>2.6814351999999998E-10</v>
      </c>
      <c r="BZ204" s="144">
        <v>7.5695095000000004E-8</v>
      </c>
      <c r="CA204" s="144">
        <v>2.6723471E-5</v>
      </c>
      <c r="CB204" s="144">
        <v>2.7150677000000002E-6</v>
      </c>
      <c r="CC204" s="144">
        <v>4.3657828000000003E-9</v>
      </c>
      <c r="CD204" s="144">
        <v>9.3513949000000006E-9</v>
      </c>
      <c r="CE204" s="144">
        <v>7.6539809999999995E-11</v>
      </c>
      <c r="CF204" s="144">
        <v>1.6883295000000001E-5</v>
      </c>
      <c r="CG204" s="136">
        <v>4.1706879999999999E-4</v>
      </c>
      <c r="CH204" s="144">
        <v>1.7229067E-5</v>
      </c>
      <c r="CI204" s="144">
        <v>7.8059477999999998E-10</v>
      </c>
      <c r="CJ204" s="171" t="s">
        <v>1138</v>
      </c>
      <c r="CK204" s="155" t="s">
        <v>1139</v>
      </c>
      <c r="CL204" s="166" t="s">
        <v>1566</v>
      </c>
      <c r="CM204" s="110"/>
      <c r="CN204" s="110"/>
      <c r="CP204" s="74"/>
      <c r="CQ204" s="74"/>
      <c r="CR204" s="74"/>
      <c r="CS204" s="74"/>
      <c r="CT204" s="74"/>
      <c r="CU204" s="74"/>
      <c r="CV204" s="74"/>
      <c r="CW204" s="74"/>
      <c r="CX204" s="74"/>
      <c r="CY204" s="74"/>
      <c r="CZ204" s="74"/>
      <c r="DA204" s="74"/>
      <c r="DB204" s="74"/>
    </row>
    <row r="205" spans="1:106" ht="14.5" customHeight="1" thickBot="1">
      <c r="A205" s="74" t="s">
        <v>1749</v>
      </c>
      <c r="B205" s="129" t="s">
        <v>1133</v>
      </c>
      <c r="C205" s="130" t="str">
        <f t="shared" si="93"/>
        <v>A.030.18.144</v>
      </c>
      <c r="D205" s="131" t="s">
        <v>1583</v>
      </c>
      <c r="E205" s="129" t="s">
        <v>957</v>
      </c>
      <c r="F205" s="132" t="s">
        <v>1751</v>
      </c>
      <c r="G205" s="132">
        <f t="shared" si="94"/>
        <v>0.75730744088099999</v>
      </c>
      <c r="H205" s="348">
        <f t="shared" si="95"/>
        <v>0.75730744088099999</v>
      </c>
      <c r="I205" s="74"/>
      <c r="J205" s="132">
        <f t="shared" si="96"/>
        <v>3.166990536E-2</v>
      </c>
      <c r="K205" s="132">
        <f t="shared" si="97"/>
        <v>6.8949291300000007E-2</v>
      </c>
      <c r="L205" s="300">
        <f t="shared" si="98"/>
        <v>3.3060774220999997E-2</v>
      </c>
      <c r="M205" s="132">
        <v>0.62362746999999996</v>
      </c>
      <c r="N205" s="132">
        <v>3.5115846999999999E-2</v>
      </c>
      <c r="O205" s="132">
        <v>2.9977803000000001E-2</v>
      </c>
      <c r="P205" s="132">
        <v>2.5632002000000001E-2</v>
      </c>
      <c r="Q205" s="132">
        <v>4.2343459999999999E-3</v>
      </c>
      <c r="R205" s="132">
        <v>1.1568435E-3</v>
      </c>
      <c r="S205" s="132">
        <v>6.4671385999999997E-4</v>
      </c>
      <c r="T205" s="132">
        <v>3.8556413E-3</v>
      </c>
      <c r="U205" s="132">
        <v>5.3653067999999996E-3</v>
      </c>
      <c r="V205" s="132">
        <v>8.1299831999999995E-3</v>
      </c>
      <c r="W205" s="132">
        <v>1.9483634E-2</v>
      </c>
      <c r="X205" s="304">
        <v>4.9483556000000001E-5</v>
      </c>
      <c r="Y205" s="304">
        <v>3.2366665000000001E-5</v>
      </c>
      <c r="Z205" s="132">
        <v>0</v>
      </c>
      <c r="AA205" s="74"/>
      <c r="AB205" s="301">
        <f t="shared" si="99"/>
        <v>4.6889283458646611</v>
      </c>
      <c r="AC205" s="338">
        <f t="shared" si="100"/>
        <v>4.6889283458646611</v>
      </c>
      <c r="AD205" s="74"/>
      <c r="AE205" s="136">
        <v>102.11994</v>
      </c>
      <c r="AF205" s="136">
        <v>97.745896999999999</v>
      </c>
      <c r="AG205" s="136">
        <v>2.6412474000000001</v>
      </c>
      <c r="AH205" s="136">
        <v>0</v>
      </c>
      <c r="AI205" s="136">
        <v>0.43149094999999998</v>
      </c>
      <c r="AJ205" s="136">
        <v>0.72841279999999997</v>
      </c>
      <c r="AK205" s="136">
        <v>0.57288713999999996</v>
      </c>
      <c r="AL205" s="74"/>
      <c r="AM205" s="133">
        <v>9.9666980000000002E-2</v>
      </c>
      <c r="AN205" s="340">
        <f t="shared" si="101"/>
        <v>9.9666980000000002E-2</v>
      </c>
      <c r="AP205" s="133">
        <v>9.0277380000000004E-2</v>
      </c>
      <c r="AQ205" s="133">
        <v>4.0830453000000001E-3</v>
      </c>
      <c r="AR205" s="133">
        <v>5.3065541999999999E-3</v>
      </c>
      <c r="AS205" s="134">
        <f t="shared" si="102"/>
        <v>5.4123129446290009E-6</v>
      </c>
      <c r="AT205" s="135">
        <f t="shared" si="103"/>
        <v>1.5100019893611179E-8</v>
      </c>
      <c r="AU205" s="135">
        <f t="shared" si="104"/>
        <v>0.74321487168</v>
      </c>
      <c r="AV205" s="302">
        <v>4.4163846999999997E-6</v>
      </c>
      <c r="AW205" s="302">
        <v>1.3327711999999999E-8</v>
      </c>
      <c r="AX205" s="302">
        <v>3.6402720000000001E-13</v>
      </c>
      <c r="AY205" s="302">
        <v>2.9165600000000002E-10</v>
      </c>
      <c r="AZ205" s="302">
        <v>3.7086328999999999E-11</v>
      </c>
      <c r="BA205" s="302">
        <v>3.8112713999999998E-9</v>
      </c>
      <c r="BB205" s="302">
        <v>9.7160255000000008E-7</v>
      </c>
      <c r="BC205" s="302">
        <v>5.5975974000000002E-10</v>
      </c>
      <c r="BD205" s="302">
        <v>1.0520902999999999E-9</v>
      </c>
      <c r="BE205" s="302">
        <v>4.7184415000000001E-11</v>
      </c>
      <c r="BF205" s="302">
        <v>3.8099636000000002E-15</v>
      </c>
      <c r="BG205" s="302">
        <v>3.3969939999999998E-11</v>
      </c>
      <c r="BH205" s="302">
        <v>2.6892783999999998E-13</v>
      </c>
      <c r="BI205" s="302">
        <v>2.0506536999999999E-13</v>
      </c>
      <c r="BJ205" s="302">
        <v>1.5984081999999999E-8</v>
      </c>
      <c r="BK205" s="302">
        <v>3.5740535E-9</v>
      </c>
      <c r="BL205" s="302">
        <v>7.4645343000000002E-11</v>
      </c>
      <c r="BM205" s="303">
        <v>2.5703168000000001E-4</v>
      </c>
      <c r="BN205" s="303">
        <v>0.74295783999999998</v>
      </c>
      <c r="BO205" s="302">
        <v>6.2754539999999995E-10</v>
      </c>
      <c r="BP205" s="302">
        <v>3.8161545000000002E-12</v>
      </c>
      <c r="BQ205" s="302">
        <v>1.7073758000000001E-16</v>
      </c>
      <c r="BR205" s="74"/>
      <c r="BS205" s="136">
        <v>2.8228284999999998E-4</v>
      </c>
      <c r="BT205" s="144">
        <v>8.4437838E-6</v>
      </c>
      <c r="BU205" s="136">
        <v>1.3073976E-4</v>
      </c>
      <c r="BV205" s="144">
        <v>4.5304565999999998E-7</v>
      </c>
      <c r="BW205" s="144">
        <v>8.9716313000000003E-6</v>
      </c>
      <c r="BX205" s="144">
        <v>2.3358616999999999E-6</v>
      </c>
      <c r="BY205" s="144">
        <v>1.6378641E-9</v>
      </c>
      <c r="BZ205" s="144">
        <v>3.5814160000000002E-6</v>
      </c>
      <c r="CA205" s="144">
        <v>1.5524024999999999E-6</v>
      </c>
      <c r="CB205" s="144">
        <v>4.2793432999999998E-7</v>
      </c>
      <c r="CC205" s="144">
        <v>2.7871452000000002E-7</v>
      </c>
      <c r="CD205" s="144">
        <v>5.0305526000000002E-8</v>
      </c>
      <c r="CE205" s="144">
        <v>4.9176557E-9</v>
      </c>
      <c r="CF205" s="144">
        <v>6.5793427000000002E-6</v>
      </c>
      <c r="CG205" s="136">
        <v>1.1795076000000001E-4</v>
      </c>
      <c r="CH205" s="144">
        <v>8.2124202000000004E-7</v>
      </c>
      <c r="CI205" s="144">
        <v>9.0088714000000002E-8</v>
      </c>
      <c r="CJ205" s="171" t="s">
        <v>1232</v>
      </c>
      <c r="CK205" s="159" t="s">
        <v>1233</v>
      </c>
      <c r="CL205" s="166" t="s">
        <v>1566</v>
      </c>
      <c r="CM205" s="110"/>
      <c r="CN205" s="110"/>
      <c r="CP205" s="74"/>
      <c r="CQ205" s="74"/>
      <c r="CR205" s="74"/>
      <c r="CS205" s="74"/>
      <c r="CT205" s="74"/>
      <c r="CU205" s="74"/>
      <c r="CV205" s="74"/>
      <c r="CW205" s="74"/>
      <c r="CX205" s="74"/>
      <c r="CY205" s="74"/>
      <c r="CZ205" s="74"/>
      <c r="DA205" s="74"/>
      <c r="DB205" s="74"/>
    </row>
    <row r="206" spans="1:106" ht="14.5" customHeight="1" thickBot="1">
      <c r="A206" s="74" t="s">
        <v>1752</v>
      </c>
      <c r="B206" s="129" t="s">
        <v>1133</v>
      </c>
      <c r="C206" s="130" t="str">
        <f t="shared" si="93"/>
        <v>A.030.18.145</v>
      </c>
      <c r="D206" s="131" t="s">
        <v>1583</v>
      </c>
      <c r="E206" s="129" t="s">
        <v>957</v>
      </c>
      <c r="F206" s="132" t="s">
        <v>1754</v>
      </c>
      <c r="G206" s="132">
        <f t="shared" si="94"/>
        <v>0.60715475269700003</v>
      </c>
      <c r="H206" s="348">
        <f t="shared" si="95"/>
        <v>0.60715475269700003</v>
      </c>
      <c r="I206" s="74"/>
      <c r="J206" s="132">
        <f t="shared" si="96"/>
        <v>2.2713793909999998E-2</v>
      </c>
      <c r="K206" s="132">
        <f t="shared" si="97"/>
        <v>6.3087038999999998E-2</v>
      </c>
      <c r="L206" s="300">
        <f t="shared" si="98"/>
        <v>1.0968699786999998E-2</v>
      </c>
      <c r="M206" s="132">
        <v>0.51038521999999997</v>
      </c>
      <c r="N206" s="132">
        <v>2.8572864999999999E-2</v>
      </c>
      <c r="O206" s="132">
        <v>2.3418782999999999E-2</v>
      </c>
      <c r="P206" s="132">
        <v>1.8003887E-2</v>
      </c>
      <c r="Q206" s="132">
        <v>3.5427342000000001E-3</v>
      </c>
      <c r="R206" s="132">
        <v>3.1354555000000001E-4</v>
      </c>
      <c r="S206" s="132">
        <v>8.5362716000000004E-4</v>
      </c>
      <c r="T206" s="132">
        <v>1.1095391E-2</v>
      </c>
      <c r="U206" s="132">
        <v>7.6940497000000004E-4</v>
      </c>
      <c r="V206" s="132">
        <v>4.2566486999999998E-3</v>
      </c>
      <c r="W206" s="132">
        <v>5.9014059000000001E-3</v>
      </c>
      <c r="X206" s="304">
        <v>3.0399948000000001E-5</v>
      </c>
      <c r="Y206" s="304">
        <v>1.0840269E-5</v>
      </c>
      <c r="Z206" s="132">
        <v>0</v>
      </c>
      <c r="AA206" s="74"/>
      <c r="AB206" s="301">
        <f t="shared" si="99"/>
        <v>3.8374828571428568</v>
      </c>
      <c r="AC206" s="338">
        <f t="shared" si="100"/>
        <v>3.8374828571428568</v>
      </c>
      <c r="AD206" s="74"/>
      <c r="AE206" s="136">
        <v>73.273073999999994</v>
      </c>
      <c r="AF206" s="136">
        <v>72.057754000000003</v>
      </c>
      <c r="AG206" s="136">
        <v>0.80005108999999996</v>
      </c>
      <c r="AH206" s="136">
        <v>0</v>
      </c>
      <c r="AI206" s="136">
        <v>0.15525299000000001</v>
      </c>
      <c r="AJ206" s="136">
        <v>9.7235843000000002E-2</v>
      </c>
      <c r="AK206" s="136">
        <v>0.16277971999999999</v>
      </c>
      <c r="AL206" s="74"/>
      <c r="AM206" s="133">
        <v>8.0240830999999999E-2</v>
      </c>
      <c r="AN206" s="340">
        <f t="shared" si="101"/>
        <v>8.0240830999999999E-2</v>
      </c>
      <c r="AP206" s="133">
        <v>7.2922404999999996E-2</v>
      </c>
      <c r="AQ206" s="133">
        <v>3.3306759999999999E-3</v>
      </c>
      <c r="AR206" s="133">
        <v>3.9877495000000002E-3</v>
      </c>
      <c r="AS206" s="134">
        <f t="shared" si="102"/>
        <v>4.3718468770870004E-6</v>
      </c>
      <c r="AT206" s="135">
        <f t="shared" si="103"/>
        <v>1.2317589175422945E-8</v>
      </c>
      <c r="AU206" s="135">
        <f t="shared" si="104"/>
        <v>0.55850832868199995</v>
      </c>
      <c r="AV206" s="302">
        <v>3.6109152000000001E-6</v>
      </c>
      <c r="AW206" s="302">
        <v>1.0896847999999999E-8</v>
      </c>
      <c r="AX206" s="302">
        <v>2.9763722999999999E-13</v>
      </c>
      <c r="AY206" s="302">
        <v>2.2163899999999999E-10</v>
      </c>
      <c r="AZ206" s="302">
        <v>2.8378066999999999E-11</v>
      </c>
      <c r="BA206" s="302">
        <v>2.6770947000000002E-9</v>
      </c>
      <c r="BB206" s="302">
        <v>7.5213513999999996E-7</v>
      </c>
      <c r="BC206" s="302">
        <v>3.9442087000000002E-10</v>
      </c>
      <c r="BD206" s="302">
        <v>8.2034644000000003E-10</v>
      </c>
      <c r="BE206" s="302">
        <v>1.5745802000000001E-10</v>
      </c>
      <c r="BF206" s="302">
        <v>2.5144614E-15</v>
      </c>
      <c r="BG206" s="302">
        <v>1.7800026E-12</v>
      </c>
      <c r="BH206" s="302">
        <v>3.7640597000000001E-13</v>
      </c>
      <c r="BI206" s="302">
        <v>3.3482978E-14</v>
      </c>
      <c r="BJ206" s="302">
        <v>3.3925731000000002E-9</v>
      </c>
      <c r="BK206" s="302">
        <v>2.2666743000000001E-9</v>
      </c>
      <c r="BL206" s="302">
        <v>4.4747635999999999E-11</v>
      </c>
      <c r="BM206" s="302">
        <v>3.6288682000000001E-5</v>
      </c>
      <c r="BN206" s="303">
        <v>0.55847203999999995</v>
      </c>
      <c r="BO206" s="302">
        <v>2.1017792000000001E-10</v>
      </c>
      <c r="BP206" s="302">
        <v>1.2781089999999999E-12</v>
      </c>
      <c r="BQ206" s="302">
        <v>5.7183543E-17</v>
      </c>
      <c r="BR206" s="74"/>
      <c r="BS206" s="136">
        <v>2.1887448000000001E-4</v>
      </c>
      <c r="BT206" s="144">
        <v>6.4875458000000003E-6</v>
      </c>
      <c r="BU206" s="136">
        <v>1.0699921E-4</v>
      </c>
      <c r="BV206" s="144">
        <v>1.3007553E-6</v>
      </c>
      <c r="BW206" s="144">
        <v>7.3030020999999998E-6</v>
      </c>
      <c r="BX206" s="144">
        <v>1.6310405000000001E-6</v>
      </c>
      <c r="BY206" s="144">
        <v>9.2710290000000003E-10</v>
      </c>
      <c r="BZ206" s="144">
        <v>2.5013308999999999E-6</v>
      </c>
      <c r="CA206" s="144">
        <v>4.2075606000000002E-7</v>
      </c>
      <c r="CB206" s="144">
        <v>5.6485005999999998E-7</v>
      </c>
      <c r="CC206" s="144">
        <v>2.1327781999999999E-7</v>
      </c>
      <c r="CD206" s="144">
        <v>3.0430629999999998E-8</v>
      </c>
      <c r="CE206" s="144">
        <v>3.7636049999999996E-9</v>
      </c>
      <c r="CF206" s="144">
        <v>4.7545279999999999E-6</v>
      </c>
      <c r="CG206" s="144">
        <v>8.5439035999999998E-5</v>
      </c>
      <c r="CH206" s="144">
        <v>1.1938532999999999E-6</v>
      </c>
      <c r="CI206" s="144">
        <v>3.0172571999999997E-8</v>
      </c>
      <c r="CJ206" s="170" t="s">
        <v>1755</v>
      </c>
      <c r="CK206" s="155" t="s">
        <v>1625</v>
      </c>
      <c r="CL206" s="166" t="s">
        <v>1566</v>
      </c>
      <c r="CP206" s="74"/>
      <c r="CQ206" s="74"/>
      <c r="CR206" s="74"/>
      <c r="CS206" s="74"/>
      <c r="CT206" s="74"/>
      <c r="CU206" s="74"/>
      <c r="CV206" s="74"/>
      <c r="CW206" s="74"/>
      <c r="CX206" s="74"/>
      <c r="CY206" s="74"/>
      <c r="CZ206" s="74"/>
      <c r="DA206" s="74"/>
      <c r="DB206" s="74"/>
    </row>
    <row r="207" spans="1:106" ht="14.5" customHeight="1">
      <c r="A207" s="74" t="s">
        <v>1756</v>
      </c>
      <c r="B207" s="129" t="s">
        <v>1133</v>
      </c>
      <c r="C207" s="130" t="str">
        <f t="shared" si="93"/>
        <v>A.030.18.146</v>
      </c>
      <c r="D207" s="131" t="s">
        <v>1583</v>
      </c>
      <c r="E207" s="129" t="s">
        <v>957</v>
      </c>
      <c r="F207" s="132" t="s">
        <v>1758</v>
      </c>
      <c r="G207" s="132">
        <f t="shared" si="94"/>
        <v>0.76305557952600001</v>
      </c>
      <c r="H207" s="348">
        <f t="shared" si="95"/>
        <v>0.76305557952600001</v>
      </c>
      <c r="I207" s="74"/>
      <c r="J207" s="132">
        <f t="shared" si="96"/>
        <v>4.570166472E-2</v>
      </c>
      <c r="K207" s="132">
        <f t="shared" si="97"/>
        <v>7.8546496999999993E-2</v>
      </c>
      <c r="L207" s="300">
        <f t="shared" si="98"/>
        <v>1.9331397806E-2</v>
      </c>
      <c r="M207" s="132">
        <v>0.61947602000000002</v>
      </c>
      <c r="N207" s="132">
        <v>3.2341351999999997E-2</v>
      </c>
      <c r="O207" s="132">
        <v>2.973379E-2</v>
      </c>
      <c r="P207" s="132">
        <v>4.0314883000000003E-2</v>
      </c>
      <c r="Q207" s="132">
        <v>3.8203644999999999E-3</v>
      </c>
      <c r="R207" s="132">
        <v>3.1413441999999999E-4</v>
      </c>
      <c r="S207" s="132">
        <v>1.2522828E-3</v>
      </c>
      <c r="T207" s="132">
        <v>1.6471355E-2</v>
      </c>
      <c r="U207" s="132">
        <v>9.6875544000000005E-4</v>
      </c>
      <c r="V207" s="132">
        <v>5.2753082999999999E-3</v>
      </c>
      <c r="W207" s="132">
        <v>1.2922365E-2</v>
      </c>
      <c r="X207" s="304">
        <v>3.3437026000000003E-5</v>
      </c>
      <c r="Y207" s="132">
        <v>1.3153203999999999E-4</v>
      </c>
      <c r="Z207" s="132">
        <v>0</v>
      </c>
      <c r="AA207" s="74"/>
      <c r="AB207" s="301">
        <f t="shared" si="99"/>
        <v>4.6577144360902256</v>
      </c>
      <c r="AC207" s="338">
        <f t="shared" si="100"/>
        <v>4.6577144360902256</v>
      </c>
      <c r="AD207" s="74"/>
      <c r="AE207" s="136">
        <v>78.542698000000001</v>
      </c>
      <c r="AF207" s="136">
        <v>75.739045000000004</v>
      </c>
      <c r="AG207" s="136">
        <v>1.6548792999999999</v>
      </c>
      <c r="AH207" s="136">
        <v>0</v>
      </c>
      <c r="AI207" s="136">
        <v>0.34542549</v>
      </c>
      <c r="AJ207" s="136">
        <v>0.43443168999999998</v>
      </c>
      <c r="AK207" s="136">
        <v>0.36891629999999997</v>
      </c>
      <c r="AL207" s="74"/>
      <c r="AM207" s="133">
        <v>9.6193571000000005E-2</v>
      </c>
      <c r="AN207" s="340">
        <f t="shared" si="101"/>
        <v>9.6193571000000005E-2</v>
      </c>
      <c r="AP207" s="133">
        <v>8.8604067999999994E-2</v>
      </c>
      <c r="AQ207" s="133">
        <v>4.2159273999999997E-3</v>
      </c>
      <c r="AR207" s="133">
        <v>3.3735759000000001E-3</v>
      </c>
      <c r="AS207" s="134">
        <f t="shared" si="102"/>
        <v>5.3119945116460001E-6</v>
      </c>
      <c r="AT207" s="135">
        <f t="shared" si="103"/>
        <v>1.559144771667382E-8</v>
      </c>
      <c r="AU207" s="135">
        <f t="shared" si="104"/>
        <v>0.47248962340099998</v>
      </c>
      <c r="AV207" s="302">
        <v>4.3920843000000001E-6</v>
      </c>
      <c r="AW207" s="302">
        <v>1.3254595E-8</v>
      </c>
      <c r="AX207" s="302">
        <v>3.6202150000000001E-13</v>
      </c>
      <c r="AY207" s="302">
        <v>2.3875604999999999E-10</v>
      </c>
      <c r="AZ207" s="302">
        <v>2.6355895999999999E-11</v>
      </c>
      <c r="BA207" s="302">
        <v>6.0001603999999998E-9</v>
      </c>
      <c r="BB207" s="302">
        <v>9.0034824999999999E-7</v>
      </c>
      <c r="BC207" s="302">
        <v>1.1330406E-9</v>
      </c>
      <c r="BD207" s="302">
        <v>1.0623648999999999E-9</v>
      </c>
      <c r="BE207" s="302">
        <v>7.2581975000000006E-11</v>
      </c>
      <c r="BF207" s="302">
        <v>1.5976342000000001E-14</v>
      </c>
      <c r="BG207" s="302">
        <v>2.0349546999999998E-12</v>
      </c>
      <c r="BH207" s="302">
        <v>6.7371432999999998E-13</v>
      </c>
      <c r="BI207" s="302">
        <v>8.7563956000000002E-14</v>
      </c>
      <c r="BJ207" s="302">
        <v>3.4275758999999998E-9</v>
      </c>
      <c r="BK207" s="302">
        <v>7.3188853999999999E-9</v>
      </c>
      <c r="BL207" s="302">
        <v>5.0182174000000003E-11</v>
      </c>
      <c r="BM207" s="302">
        <v>3.9823400999999998E-5</v>
      </c>
      <c r="BN207" s="303">
        <v>0.47244979999999998</v>
      </c>
      <c r="BO207" s="302">
        <v>2.550228E-9</v>
      </c>
      <c r="BP207" s="302">
        <v>1.5508143000000001E-11</v>
      </c>
      <c r="BQ207" s="302">
        <v>6.9384581999999999E-16</v>
      </c>
      <c r="BR207" s="74"/>
      <c r="BS207" s="136">
        <v>2.7392140000000002E-4</v>
      </c>
      <c r="BT207" s="144">
        <v>8.4035649999999996E-6</v>
      </c>
      <c r="BU207" s="136">
        <v>1.2986943999999999E-4</v>
      </c>
      <c r="BV207" s="144">
        <v>1.9411523999999999E-6</v>
      </c>
      <c r="BW207" s="144">
        <v>9.1471203000000004E-6</v>
      </c>
      <c r="BX207" s="144">
        <v>1.8665080000000001E-6</v>
      </c>
      <c r="BY207" s="144">
        <v>1.0215413E-9</v>
      </c>
      <c r="BZ207" s="144">
        <v>3.6981420000000001E-6</v>
      </c>
      <c r="CA207" s="144">
        <v>4.2154628000000002E-7</v>
      </c>
      <c r="CB207" s="144">
        <v>8.2864279E-7</v>
      </c>
      <c r="CC207" s="144">
        <v>1.9807414999999999E-7</v>
      </c>
      <c r="CD207" s="144">
        <v>3.3882599000000001E-8</v>
      </c>
      <c r="CE207" s="144">
        <v>3.4972425999999998E-9</v>
      </c>
      <c r="CF207" s="144">
        <v>2.5604242999999999E-5</v>
      </c>
      <c r="CG207" s="144">
        <v>9.0239030000000003E-5</v>
      </c>
      <c r="CH207" s="144">
        <v>1.2994328999999999E-6</v>
      </c>
      <c r="CI207" s="144">
        <v>3.6610380999999998E-7</v>
      </c>
      <c r="CJ207" s="171" t="s">
        <v>1759</v>
      </c>
      <c r="CK207" s="155" t="s">
        <v>1625</v>
      </c>
      <c r="CL207" s="166" t="s">
        <v>1566</v>
      </c>
      <c r="CP207" s="89"/>
      <c r="CQ207" s="74"/>
      <c r="CR207" s="74"/>
      <c r="CS207" s="74"/>
      <c r="CT207" s="74"/>
      <c r="CU207" s="74"/>
      <c r="CV207" s="74"/>
      <c r="CW207" s="74"/>
      <c r="CX207" s="74"/>
      <c r="CY207" s="74"/>
      <c r="CZ207" s="74"/>
      <c r="DA207" s="74"/>
      <c r="DB207" s="74"/>
    </row>
    <row r="208" spans="1:106" ht="14.5" customHeight="1">
      <c r="A208" s="74" t="s">
        <v>1760</v>
      </c>
      <c r="B208" s="129" t="s">
        <v>1133</v>
      </c>
      <c r="C208" s="130" t="str">
        <f t="shared" si="93"/>
        <v>A.030.18.147</v>
      </c>
      <c r="D208" s="131" t="s">
        <v>1583</v>
      </c>
      <c r="E208" s="129" t="s">
        <v>957</v>
      </c>
      <c r="F208" s="132" t="s">
        <v>1762</v>
      </c>
      <c r="G208" s="132">
        <f t="shared" si="94"/>
        <v>0.19357403732690001</v>
      </c>
      <c r="H208" s="348">
        <f t="shared" si="95"/>
        <v>0.19357403732690001</v>
      </c>
      <c r="I208" s="74"/>
      <c r="J208" s="132">
        <f t="shared" si="96"/>
        <v>1.8505689541999999E-2</v>
      </c>
      <c r="K208" s="132">
        <f t="shared" si="97"/>
        <v>3.4625486100000005E-2</v>
      </c>
      <c r="L208" s="300">
        <f t="shared" si="98"/>
        <v>5.3538816849E-3</v>
      </c>
      <c r="M208" s="132">
        <v>0.13508898</v>
      </c>
      <c r="N208" s="132">
        <v>1.2439179999999999E-2</v>
      </c>
      <c r="O208" s="132">
        <v>1.8809235000000001E-2</v>
      </c>
      <c r="P208" s="132">
        <v>1.6579466000000001E-2</v>
      </c>
      <c r="Q208" s="132">
        <v>1.7825804999999999E-3</v>
      </c>
      <c r="R208" s="304">
        <v>4.7858103000000003E-5</v>
      </c>
      <c r="S208" s="304">
        <v>9.5784939000000005E-5</v>
      </c>
      <c r="T208" s="132">
        <v>3.3770711000000002E-3</v>
      </c>
      <c r="U208" s="132">
        <v>2.2749846999999999E-4</v>
      </c>
      <c r="V208" s="132">
        <v>1.4030372000000001E-3</v>
      </c>
      <c r="W208" s="132">
        <v>3.7079346000000002E-3</v>
      </c>
      <c r="X208" s="304">
        <v>7.4018166000000001E-6</v>
      </c>
      <c r="Y208" s="304">
        <v>8.0095982999999997E-6</v>
      </c>
      <c r="Z208" s="132">
        <v>0</v>
      </c>
      <c r="AA208" s="74"/>
      <c r="AB208" s="301">
        <f t="shared" si="99"/>
        <v>1.0157066165413533</v>
      </c>
      <c r="AC208" s="338">
        <f t="shared" si="100"/>
        <v>1.0157066165413533</v>
      </c>
      <c r="AD208" s="74"/>
      <c r="AE208" s="136">
        <v>39.477339999999998</v>
      </c>
      <c r="AF208" s="136">
        <v>38.746296000000001</v>
      </c>
      <c r="AG208" s="136">
        <v>0.5026659</v>
      </c>
      <c r="AH208" s="136">
        <v>0</v>
      </c>
      <c r="AI208" s="136">
        <v>3.5190120999999998E-2</v>
      </c>
      <c r="AJ208" s="136">
        <v>0.10966033</v>
      </c>
      <c r="AK208" s="136">
        <v>8.3528288000000006E-2</v>
      </c>
      <c r="AL208" s="74"/>
      <c r="AM208" s="133">
        <v>2.6284561000000001E-2</v>
      </c>
      <c r="AN208" s="340">
        <f t="shared" si="101"/>
        <v>2.6284561000000001E-2</v>
      </c>
      <c r="AP208" s="133">
        <v>2.2837557000000001E-2</v>
      </c>
      <c r="AQ208" s="133">
        <v>1.0238941000000001E-3</v>
      </c>
      <c r="AR208" s="133">
        <v>2.4231096999999999E-3</v>
      </c>
      <c r="AS208" s="134">
        <f t="shared" si="102"/>
        <v>1.3691580935021E-6</v>
      </c>
      <c r="AT208" s="135">
        <f t="shared" si="103"/>
        <v>3.7865907547067723E-9</v>
      </c>
      <c r="AU208" s="135">
        <f t="shared" si="104"/>
        <v>0.33937110389979996</v>
      </c>
      <c r="AV208" s="302">
        <v>9.557541399999999E-7</v>
      </c>
      <c r="AW208" s="302">
        <v>2.8842420999999998E-9</v>
      </c>
      <c r="AX208" s="302">
        <v>7.8780133000000001E-14</v>
      </c>
      <c r="AY208" s="302">
        <v>3.0708371E-11</v>
      </c>
      <c r="AZ208" s="302">
        <v>3.8526400999999997E-12</v>
      </c>
      <c r="BA208" s="302">
        <v>2.4653546999999998E-9</v>
      </c>
      <c r="BB208" s="302">
        <v>4.0948348999999999E-7</v>
      </c>
      <c r="BC208" s="302">
        <v>3.6168858999999999E-10</v>
      </c>
      <c r="BD208" s="302">
        <v>4.5922014E-10</v>
      </c>
      <c r="BE208" s="302">
        <v>4.6309704000000003E-11</v>
      </c>
      <c r="BF208" s="302">
        <v>3.1351174E-15</v>
      </c>
      <c r="BG208" s="302">
        <v>1.1166867E-13</v>
      </c>
      <c r="BH208" s="302">
        <v>4.6439830000000005E-13</v>
      </c>
      <c r="BI208" s="302">
        <v>7.2296661999999997E-15</v>
      </c>
      <c r="BJ208" s="302">
        <v>7.3952638999999998E-10</v>
      </c>
      <c r="BK208" s="302">
        <v>6.0177706E-10</v>
      </c>
      <c r="BL208" s="302">
        <v>3.3983095999999999E-11</v>
      </c>
      <c r="BM208" s="302">
        <v>7.4838997999999997E-6</v>
      </c>
      <c r="BN208" s="303">
        <v>0.33936361999999998</v>
      </c>
      <c r="BO208" s="302">
        <v>7.9244340999999994E-11</v>
      </c>
      <c r="BP208" s="302">
        <v>4.8189125999999998E-13</v>
      </c>
      <c r="BQ208" s="302">
        <v>2.1560171999999999E-17</v>
      </c>
      <c r="BR208" s="74"/>
      <c r="BS208" s="144">
        <v>9.1474291000000001E-5</v>
      </c>
      <c r="BT208" s="144">
        <v>3.9330503000000002E-6</v>
      </c>
      <c r="BU208" s="144">
        <v>2.8320596E-5</v>
      </c>
      <c r="BV208" s="144">
        <v>3.9572578E-7</v>
      </c>
      <c r="BW208" s="144">
        <v>3.6282225000000001E-6</v>
      </c>
      <c r="BX208" s="144">
        <v>1.5155299999999999E-6</v>
      </c>
      <c r="BY208" s="144">
        <v>2.3280121999999999E-10</v>
      </c>
      <c r="BZ208" s="144">
        <v>2.2926263E-6</v>
      </c>
      <c r="CA208" s="144">
        <v>6.4222204000000003E-8</v>
      </c>
      <c r="CB208" s="144">
        <v>6.3381452000000002E-8</v>
      </c>
      <c r="CC208" s="144">
        <v>2.8951159E-8</v>
      </c>
      <c r="CD208" s="144">
        <v>5.7382676999999998E-8</v>
      </c>
      <c r="CE208" s="144">
        <v>5.1065133999999996E-10</v>
      </c>
      <c r="CF208" s="144">
        <v>4.0915474999999996E-6</v>
      </c>
      <c r="CG208" s="144">
        <v>4.7012353999999998E-5</v>
      </c>
      <c r="CH208" s="144">
        <v>5.8581482999999999E-8</v>
      </c>
      <c r="CI208" s="144">
        <v>1.1376102E-8</v>
      </c>
      <c r="CJ208" s="171" t="s">
        <v>1763</v>
      </c>
      <c r="CK208" s="155" t="s">
        <v>1625</v>
      </c>
      <c r="CL208" s="166" t="s">
        <v>1566</v>
      </c>
      <c r="CM208" s="110"/>
      <c r="CN208" s="110"/>
      <c r="CP208" s="305"/>
      <c r="CQ208" s="74"/>
      <c r="CR208" s="74"/>
      <c r="CS208" s="74"/>
      <c r="CT208" s="74"/>
      <c r="CU208" s="74"/>
      <c r="CV208" s="74"/>
      <c r="CW208" s="74"/>
      <c r="CX208" s="74"/>
      <c r="CY208" s="74"/>
      <c r="CZ208" s="74"/>
      <c r="DA208" s="74"/>
      <c r="DB208" s="74"/>
    </row>
    <row r="209" spans="1:323" ht="14.5" customHeight="1">
      <c r="A209" s="74" t="s">
        <v>1764</v>
      </c>
      <c r="B209" s="129" t="s">
        <v>1133</v>
      </c>
      <c r="C209" s="130" t="str">
        <f t="shared" si="93"/>
        <v>A.030.18.148</v>
      </c>
      <c r="D209" s="131" t="s">
        <v>1583</v>
      </c>
      <c r="E209" s="129" t="s">
        <v>957</v>
      </c>
      <c r="F209" s="132" t="s">
        <v>1766</v>
      </c>
      <c r="G209" s="132">
        <f t="shared" si="94"/>
        <v>0.19366448252929999</v>
      </c>
      <c r="H209" s="348">
        <f t="shared" si="95"/>
        <v>0.19366448252929999</v>
      </c>
      <c r="I209" s="74"/>
      <c r="J209" s="132">
        <f t="shared" si="96"/>
        <v>1.8514335553999998E-2</v>
      </c>
      <c r="K209" s="132">
        <f t="shared" si="97"/>
        <v>3.4641663900000001E-2</v>
      </c>
      <c r="L209" s="300">
        <f t="shared" si="98"/>
        <v>5.3563830752999999E-3</v>
      </c>
      <c r="M209" s="132">
        <v>0.1351521</v>
      </c>
      <c r="N209" s="132">
        <v>1.2444992E-2</v>
      </c>
      <c r="O209" s="132">
        <v>1.8818023E-2</v>
      </c>
      <c r="P209" s="132">
        <v>1.6587212E-2</v>
      </c>
      <c r="Q209" s="132">
        <v>1.7834134000000001E-3</v>
      </c>
      <c r="R209" s="304">
        <v>4.7880463000000002E-5</v>
      </c>
      <c r="S209" s="304">
        <v>9.5829690999999997E-5</v>
      </c>
      <c r="T209" s="132">
        <v>3.3786489E-3</v>
      </c>
      <c r="U209" s="132">
        <v>2.2760476000000001E-4</v>
      </c>
      <c r="V209" s="132">
        <v>1.4036927E-3</v>
      </c>
      <c r="W209" s="132">
        <v>3.7096669999999998E-3</v>
      </c>
      <c r="X209" s="304">
        <v>7.4052748000000001E-6</v>
      </c>
      <c r="Y209" s="304">
        <v>8.0133405000000008E-6</v>
      </c>
      <c r="Z209" s="132">
        <v>0</v>
      </c>
      <c r="AA209" s="74"/>
      <c r="AB209" s="301">
        <f t="shared" si="99"/>
        <v>1.0161812030075188</v>
      </c>
      <c r="AC209" s="338">
        <f t="shared" si="100"/>
        <v>1.0161812030075188</v>
      </c>
      <c r="AD209" s="74"/>
      <c r="AE209" s="136">
        <v>39.495784999999998</v>
      </c>
      <c r="AF209" s="136">
        <v>38.764398999999997</v>
      </c>
      <c r="AG209" s="136">
        <v>0.50290075000000001</v>
      </c>
      <c r="AH209" s="136">
        <v>0</v>
      </c>
      <c r="AI209" s="136">
        <v>3.5206561999999997E-2</v>
      </c>
      <c r="AJ209" s="136">
        <v>0.10971156</v>
      </c>
      <c r="AK209" s="136">
        <v>8.3567313000000004E-2</v>
      </c>
      <c r="AL209" s="74"/>
      <c r="AM209" s="133">
        <v>2.6296841000000001E-2</v>
      </c>
      <c r="AN209" s="340">
        <f t="shared" si="101"/>
        <v>2.6296841000000001E-2</v>
      </c>
      <c r="AP209" s="133">
        <v>2.2848226999999999E-2</v>
      </c>
      <c r="AQ209" s="133">
        <v>1.0243724999999999E-3</v>
      </c>
      <c r="AR209" s="133">
        <v>2.4242418E-3</v>
      </c>
      <c r="AS209" s="134">
        <f t="shared" si="102"/>
        <v>1.3697977851420998E-6</v>
      </c>
      <c r="AT209" s="135">
        <f t="shared" si="103"/>
        <v>3.7883599356563444E-9</v>
      </c>
      <c r="AU209" s="135">
        <f t="shared" si="104"/>
        <v>0.33952966739630003</v>
      </c>
      <c r="AV209" s="302">
        <v>9.5620067999999998E-7</v>
      </c>
      <c r="AW209" s="302">
        <v>2.8855897000000001E-9</v>
      </c>
      <c r="AX209" s="302">
        <v>7.8816939999999994E-14</v>
      </c>
      <c r="AY209" s="302">
        <v>3.0722717999999997E-11</v>
      </c>
      <c r="AZ209" s="302">
        <v>3.8544400999999999E-12</v>
      </c>
      <c r="BA209" s="302">
        <v>2.4665065000000001E-9</v>
      </c>
      <c r="BB209" s="302">
        <v>4.0967481000000002E-7</v>
      </c>
      <c r="BC209" s="302">
        <v>3.6185757000000001E-10</v>
      </c>
      <c r="BD209" s="302">
        <v>4.5943468999999999E-10</v>
      </c>
      <c r="BE209" s="302">
        <v>4.6331341000000002E-11</v>
      </c>
      <c r="BF209" s="302">
        <v>3.1365822000000002E-15</v>
      </c>
      <c r="BG209" s="302">
        <v>1.1172084E-13</v>
      </c>
      <c r="BH209" s="302">
        <v>4.6461528000000004E-13</v>
      </c>
      <c r="BI209" s="302">
        <v>7.2330439000000006E-15</v>
      </c>
      <c r="BJ209" s="302">
        <v>7.3987190000000004E-10</v>
      </c>
      <c r="BK209" s="302">
        <v>6.0205822000000002E-10</v>
      </c>
      <c r="BL209" s="302">
        <v>3.3998974000000001E-11</v>
      </c>
      <c r="BM209" s="302">
        <v>7.4873963000000002E-6</v>
      </c>
      <c r="BN209" s="303">
        <v>0.33952218000000001</v>
      </c>
      <c r="BO209" s="302">
        <v>7.9281363999999996E-11</v>
      </c>
      <c r="BP209" s="302">
        <v>4.8211640000000001E-13</v>
      </c>
      <c r="BQ209" s="302">
        <v>2.1570245000000001E-17</v>
      </c>
      <c r="BR209" s="74"/>
      <c r="BS209" s="144">
        <v>9.1517027999999995E-5</v>
      </c>
      <c r="BT209" s="144">
        <v>3.9348879E-6</v>
      </c>
      <c r="BU209" s="144">
        <v>2.8333828E-5</v>
      </c>
      <c r="BV209" s="144">
        <v>3.9591067E-7</v>
      </c>
      <c r="BW209" s="144">
        <v>3.6299176000000001E-6</v>
      </c>
      <c r="BX209" s="144">
        <v>1.5162380999999999E-6</v>
      </c>
      <c r="BY209" s="144">
        <v>2.3290997999999999E-10</v>
      </c>
      <c r="BZ209" s="144">
        <v>2.2936974E-6</v>
      </c>
      <c r="CA209" s="144">
        <v>6.4252210000000006E-8</v>
      </c>
      <c r="CB209" s="144">
        <v>6.3411064000000005E-8</v>
      </c>
      <c r="CC209" s="144">
        <v>2.8964685E-8</v>
      </c>
      <c r="CD209" s="144">
        <v>5.7409485999999998E-8</v>
      </c>
      <c r="CE209" s="144">
        <v>5.1088992999999998E-10</v>
      </c>
      <c r="CF209" s="144">
        <v>4.0934591000000001E-6</v>
      </c>
      <c r="CG209" s="144">
        <v>4.7034318000000001E-5</v>
      </c>
      <c r="CH209" s="144">
        <v>5.8608853000000002E-8</v>
      </c>
      <c r="CI209" s="144">
        <v>1.1381417E-8</v>
      </c>
      <c r="CJ209" s="171" t="s">
        <v>1767</v>
      </c>
      <c r="CK209" s="155" t="s">
        <v>1414</v>
      </c>
      <c r="CL209" s="166" t="s">
        <v>1566</v>
      </c>
      <c r="CM209" s="110"/>
      <c r="CN209" s="110"/>
      <c r="CP209" s="74"/>
      <c r="CQ209" s="74"/>
      <c r="CR209" s="74"/>
      <c r="CS209" s="74"/>
      <c r="CT209" s="74"/>
      <c r="CU209" s="74"/>
      <c r="CV209" s="74"/>
      <c r="CW209" s="74"/>
      <c r="CX209" s="74"/>
      <c r="CY209" s="74"/>
      <c r="CZ209" s="74"/>
      <c r="DA209" s="74"/>
      <c r="DB209" s="74"/>
    </row>
    <row r="210" spans="1:323" ht="14.5" customHeight="1">
      <c r="A210" s="74" t="s">
        <v>1768</v>
      </c>
      <c r="B210" s="129" t="s">
        <v>1133</v>
      </c>
      <c r="C210" s="130" t="str">
        <f t="shared" si="93"/>
        <v>A.030.18.149</v>
      </c>
      <c r="D210" s="131" t="s">
        <v>1583</v>
      </c>
      <c r="E210" s="129" t="s">
        <v>957</v>
      </c>
      <c r="F210" s="132" t="s">
        <v>1770</v>
      </c>
      <c r="G210" s="132">
        <f t="shared" si="94"/>
        <v>0.458963851852</v>
      </c>
      <c r="H210" s="348">
        <f t="shared" si="95"/>
        <v>0.458963851852</v>
      </c>
      <c r="I210" s="74"/>
      <c r="J210" s="132">
        <f t="shared" si="96"/>
        <v>2.4802780829999999E-2</v>
      </c>
      <c r="K210" s="132">
        <f t="shared" si="97"/>
        <v>6.5810978899999997E-2</v>
      </c>
      <c r="L210" s="300">
        <f t="shared" si="98"/>
        <v>2.8679002121999999E-2</v>
      </c>
      <c r="M210" s="132">
        <v>0.33967109000000001</v>
      </c>
      <c r="N210" s="132">
        <v>2.6650565000000001E-2</v>
      </c>
      <c r="O210" s="132">
        <v>3.228777E-2</v>
      </c>
      <c r="P210" s="132">
        <v>2.0008247E-2</v>
      </c>
      <c r="Q210" s="132">
        <v>3.8049574E-3</v>
      </c>
      <c r="R210" s="132">
        <v>2.7306069E-4</v>
      </c>
      <c r="S210" s="132">
        <v>7.1651574E-4</v>
      </c>
      <c r="T210" s="132">
        <v>6.8726439000000002E-3</v>
      </c>
      <c r="U210" s="132">
        <v>1.1969283E-3</v>
      </c>
      <c r="V210" s="132">
        <v>4.1758120000000001E-3</v>
      </c>
      <c r="W210" s="132">
        <v>2.3117573999999998E-2</v>
      </c>
      <c r="X210" s="304">
        <v>2.6720271999999999E-5</v>
      </c>
      <c r="Y210" s="132">
        <v>1.6196755E-4</v>
      </c>
      <c r="Z210" s="132">
        <v>0</v>
      </c>
      <c r="AA210" s="74"/>
      <c r="AB210" s="301">
        <f t="shared" si="99"/>
        <v>2.5539179699248118</v>
      </c>
      <c r="AC210" s="338">
        <f t="shared" si="100"/>
        <v>2.5539179699248118</v>
      </c>
      <c r="AD210" s="74"/>
      <c r="AE210" s="136">
        <v>75.179924</v>
      </c>
      <c r="AF210" s="136">
        <v>70.323498999999998</v>
      </c>
      <c r="AG210" s="136">
        <v>2.9864692000000002</v>
      </c>
      <c r="AH210" s="136">
        <v>0</v>
      </c>
      <c r="AI210" s="136">
        <v>0.22051292</v>
      </c>
      <c r="AJ210" s="136">
        <v>0.97001530999999996</v>
      </c>
      <c r="AK210" s="136">
        <v>0.67942820000000004</v>
      </c>
      <c r="AL210" s="74"/>
      <c r="AM210" s="133">
        <v>5.9783483999999998E-2</v>
      </c>
      <c r="AN210" s="340">
        <f t="shared" si="101"/>
        <v>5.9783483999999998E-2</v>
      </c>
      <c r="AP210" s="133">
        <v>5.4836751000000003E-2</v>
      </c>
      <c r="AQ210" s="133">
        <v>2.4085529999999999E-3</v>
      </c>
      <c r="AR210" s="133">
        <v>2.5381800000000001E-3</v>
      </c>
      <c r="AS210" s="134">
        <f t="shared" si="102"/>
        <v>3.2875749301879998E-6</v>
      </c>
      <c r="AT210" s="135">
        <f t="shared" si="103"/>
        <v>8.9073704523704496E-9</v>
      </c>
      <c r="AU210" s="135">
        <f t="shared" si="104"/>
        <v>0.35548739488700004</v>
      </c>
      <c r="AV210" s="302">
        <v>2.4436643000000001E-6</v>
      </c>
      <c r="AW210" s="302">
        <v>7.3759022999999996E-9</v>
      </c>
      <c r="AX210" s="302">
        <v>2.0140065E-13</v>
      </c>
      <c r="AY210" s="302">
        <v>2.1798066E-10</v>
      </c>
      <c r="AZ210" s="302">
        <v>2.1606828000000001E-11</v>
      </c>
      <c r="BA210" s="302">
        <v>2.9752518000000002E-9</v>
      </c>
      <c r="BB210" s="302">
        <v>8.2498403999999996E-7</v>
      </c>
      <c r="BC210" s="302">
        <v>4.4507793000000001E-10</v>
      </c>
      <c r="BD210" s="302">
        <v>1.0132582999999999E-9</v>
      </c>
      <c r="BE210" s="302">
        <v>1.2647387E-11</v>
      </c>
      <c r="BF210" s="302">
        <v>2.2428654000000001E-14</v>
      </c>
      <c r="BG210" s="302">
        <v>6.4437989999999997E-13</v>
      </c>
      <c r="BH210" s="302">
        <v>4.2050214000000002E-13</v>
      </c>
      <c r="BI210" s="302">
        <v>1.0488763000000001E-13</v>
      </c>
      <c r="BJ210" s="302">
        <v>3.0037401999999999E-9</v>
      </c>
      <c r="BK210" s="302">
        <v>9.5676794000000004E-9</v>
      </c>
      <c r="BL210" s="302">
        <v>3.9993472999999997E-11</v>
      </c>
      <c r="BM210" s="302">
        <v>4.0304886999999999E-5</v>
      </c>
      <c r="BN210" s="303">
        <v>0.35544709000000002</v>
      </c>
      <c r="BO210" s="302">
        <v>3.1403313000000001E-9</v>
      </c>
      <c r="BP210" s="302">
        <v>1.9096609000000001E-11</v>
      </c>
      <c r="BQ210" s="302">
        <v>8.5439644999999999E-16</v>
      </c>
      <c r="BR210" s="74"/>
      <c r="BS210" s="136">
        <v>1.8831457E-4</v>
      </c>
      <c r="BT210" s="144">
        <v>8.1450159999999995E-6</v>
      </c>
      <c r="BU210" s="144">
        <v>7.1210008999999995E-5</v>
      </c>
      <c r="BV210" s="144">
        <v>8.2220469000000001E-7</v>
      </c>
      <c r="BW210" s="144">
        <v>8.9996454000000006E-6</v>
      </c>
      <c r="BX210" s="144">
        <v>1.8937352E-6</v>
      </c>
      <c r="BY210" s="144">
        <v>8.1758574999999995E-10</v>
      </c>
      <c r="BZ210" s="144">
        <v>4.1718855000000002E-6</v>
      </c>
      <c r="CA210" s="144">
        <v>3.6642821999999998E-7</v>
      </c>
      <c r="CB210" s="144">
        <v>4.7412263000000002E-7</v>
      </c>
      <c r="CC210" s="144">
        <v>1.6238392999999999E-7</v>
      </c>
      <c r="CD210" s="144">
        <v>2.7030114000000001E-8</v>
      </c>
      <c r="CE210" s="144">
        <v>2.8688437000000001E-9</v>
      </c>
      <c r="CF210" s="144">
        <v>5.8248272000000001E-6</v>
      </c>
      <c r="CG210" s="144">
        <v>8.5315171E-5</v>
      </c>
      <c r="CH210" s="144">
        <v>4.4761131999999999E-7</v>
      </c>
      <c r="CI210" s="144">
        <v>4.5081743999999999E-7</v>
      </c>
      <c r="CJ210" s="171" t="s">
        <v>1771</v>
      </c>
      <c r="CK210" s="155" t="s">
        <v>1625</v>
      </c>
      <c r="CL210" s="166" t="s">
        <v>1566</v>
      </c>
      <c r="CM210" s="110"/>
      <c r="CN210" s="110"/>
      <c r="CP210" s="74"/>
      <c r="CQ210" s="74"/>
      <c r="CR210" s="74"/>
      <c r="CS210" s="74"/>
      <c r="CT210" s="74"/>
      <c r="CU210" s="74"/>
      <c r="CV210" s="74"/>
      <c r="CW210" s="74"/>
      <c r="CX210" s="74"/>
      <c r="CY210" s="74"/>
      <c r="CZ210" s="74"/>
      <c r="DA210" s="74"/>
      <c r="DB210" s="74"/>
    </row>
    <row r="211" spans="1:323" ht="14.5" customHeight="1">
      <c r="A211" s="74" t="s">
        <v>1772</v>
      </c>
      <c r="B211" s="129" t="s">
        <v>1133</v>
      </c>
      <c r="C211" s="130" t="str">
        <f t="shared" si="93"/>
        <v>A.030.18.150</v>
      </c>
      <c r="D211" s="131" t="s">
        <v>1583</v>
      </c>
      <c r="E211" s="129" t="s">
        <v>957</v>
      </c>
      <c r="F211" s="132" t="s">
        <v>1774</v>
      </c>
      <c r="G211" s="132">
        <f t="shared" si="94"/>
        <v>0.823736346718</v>
      </c>
      <c r="H211" s="348">
        <f t="shared" si="95"/>
        <v>0.823736346718</v>
      </c>
      <c r="I211" s="74"/>
      <c r="J211" s="132">
        <f t="shared" si="96"/>
        <v>4.3304384800000005E-2</v>
      </c>
      <c r="K211" s="132">
        <f t="shared" si="97"/>
        <v>0.109797561</v>
      </c>
      <c r="L211" s="300">
        <f t="shared" si="98"/>
        <v>1.5292380918E-2</v>
      </c>
      <c r="M211" s="132">
        <v>0.65534201999999997</v>
      </c>
      <c r="N211" s="132">
        <v>6.2978850000000003E-2</v>
      </c>
      <c r="O211" s="132">
        <v>2.1692297999999999E-2</v>
      </c>
      <c r="P211" s="132">
        <v>3.7810364999999999E-2</v>
      </c>
      <c r="Q211" s="132">
        <v>4.8637958E-3</v>
      </c>
      <c r="R211" s="132">
        <v>3.1062735999999998E-4</v>
      </c>
      <c r="S211" s="132">
        <v>3.1959664E-4</v>
      </c>
      <c r="T211" s="132">
        <v>2.5126413E-2</v>
      </c>
      <c r="U211" s="132">
        <v>8.8480465999999996E-4</v>
      </c>
      <c r="V211" s="132">
        <v>2.4099666000000001E-3</v>
      </c>
      <c r="W211" s="132">
        <v>1.1938282999999999E-2</v>
      </c>
      <c r="X211" s="304">
        <v>2.1664840999999998E-5</v>
      </c>
      <c r="Y211" s="304">
        <v>3.7661816999999999E-5</v>
      </c>
      <c r="Z211" s="132">
        <v>0</v>
      </c>
      <c r="AA211" s="74"/>
      <c r="AB211" s="301">
        <f t="shared" si="99"/>
        <v>4.9273836090225558</v>
      </c>
      <c r="AC211" s="338">
        <f t="shared" si="100"/>
        <v>4.9273836090225558</v>
      </c>
      <c r="AD211" s="74"/>
      <c r="AE211" s="136">
        <v>104.38403</v>
      </c>
      <c r="AF211" s="136">
        <v>101.68409</v>
      </c>
      <c r="AG211" s="136">
        <v>1.6183879000000001</v>
      </c>
      <c r="AH211" s="136">
        <v>0</v>
      </c>
      <c r="AI211" s="136">
        <v>0.30489360999999998</v>
      </c>
      <c r="AJ211" s="136">
        <v>0.42658565999999998</v>
      </c>
      <c r="AK211" s="136">
        <v>0.35007284999999999</v>
      </c>
      <c r="AL211" s="74"/>
      <c r="AM211" s="133">
        <v>0.11055872</v>
      </c>
      <c r="AN211" s="340">
        <f t="shared" si="101"/>
        <v>0.11055872</v>
      </c>
      <c r="AP211" s="133">
        <v>0.10009698</v>
      </c>
      <c r="AQ211" s="133">
        <v>4.5170413E-3</v>
      </c>
      <c r="AR211" s="133">
        <v>5.9446984999999997E-3</v>
      </c>
      <c r="AS211" s="134">
        <f t="shared" si="102"/>
        <v>6.001018292359001E-6</v>
      </c>
      <c r="AT211" s="135">
        <f t="shared" si="103"/>
        <v>1.6705034625483655E-8</v>
      </c>
      <c r="AU211" s="135">
        <f t="shared" si="104"/>
        <v>0.83259082263600004</v>
      </c>
      <c r="AV211" s="302">
        <v>4.6170714999999998E-6</v>
      </c>
      <c r="AW211" s="302">
        <v>1.3932468999999999E-8</v>
      </c>
      <c r="AX211" s="302">
        <v>3.8058324E-13</v>
      </c>
      <c r="AY211" s="302">
        <v>1.9722361E-10</v>
      </c>
      <c r="AZ211" s="302">
        <v>2.5385918999999999E-11</v>
      </c>
      <c r="BA211" s="302">
        <v>5.6095427000000001E-9</v>
      </c>
      <c r="BB211" s="302">
        <v>1.3674163000000001E-6</v>
      </c>
      <c r="BC211" s="302">
        <v>1.0747238E-9</v>
      </c>
      <c r="BD211" s="302">
        <v>1.5386045E-9</v>
      </c>
      <c r="BE211" s="302">
        <v>1.2204826000000001E-10</v>
      </c>
      <c r="BF211" s="302">
        <v>1.9603964999999999E-15</v>
      </c>
      <c r="BG211" s="302">
        <v>6.2670809999999998E-13</v>
      </c>
      <c r="BH211" s="302">
        <v>8.4279952999999997E-13</v>
      </c>
      <c r="BI211" s="302">
        <v>3.1021046999999998E-14</v>
      </c>
      <c r="BJ211" s="302">
        <v>4.0251786000000003E-9</v>
      </c>
      <c r="BK211" s="302">
        <v>5.9429499999999996E-9</v>
      </c>
      <c r="BL211" s="302">
        <v>3.0865318999999998E-11</v>
      </c>
      <c r="BM211" s="302">
        <v>3.4812635999999998E-5</v>
      </c>
      <c r="BN211" s="303">
        <v>0.83255601000000001</v>
      </c>
      <c r="BO211" s="302">
        <v>7.3021153E-10</v>
      </c>
      <c r="BP211" s="302">
        <v>4.4404755000000003E-12</v>
      </c>
      <c r="BQ211" s="302">
        <v>1.9867016E-16</v>
      </c>
      <c r="BR211" s="74"/>
      <c r="BS211" s="136">
        <v>3.2335589000000002E-4</v>
      </c>
      <c r="BT211" s="144">
        <v>1.1404651E-5</v>
      </c>
      <c r="BU211" s="136">
        <v>1.3738853E-4</v>
      </c>
      <c r="BV211" s="144">
        <v>2.9441898999999999E-6</v>
      </c>
      <c r="BW211" s="144">
        <v>1.26002E-5</v>
      </c>
      <c r="BX211" s="144">
        <v>1.5631403E-6</v>
      </c>
      <c r="BY211" s="144">
        <v>6.5916093999999998E-10</v>
      </c>
      <c r="BZ211" s="144">
        <v>2.3941695000000002E-6</v>
      </c>
      <c r="CA211" s="144">
        <v>4.1684004000000001E-7</v>
      </c>
      <c r="CB211" s="144">
        <v>2.1147894999999999E-7</v>
      </c>
      <c r="CC211" s="144">
        <v>1.9079631E-7</v>
      </c>
      <c r="CD211" s="144">
        <v>2.1249044000000001E-8</v>
      </c>
      <c r="CE211" s="144">
        <v>3.3672586000000002E-9</v>
      </c>
      <c r="CF211" s="144">
        <v>3.1337828E-5</v>
      </c>
      <c r="CG211" s="136">
        <v>1.2249411999999999E-4</v>
      </c>
      <c r="CH211" s="144">
        <v>2.7984664999999998E-7</v>
      </c>
      <c r="CI211" s="144">
        <v>1.0482717999999999E-7</v>
      </c>
      <c r="CJ211" s="171" t="s">
        <v>1775</v>
      </c>
      <c r="CK211" s="155" t="s">
        <v>1693</v>
      </c>
      <c r="CL211" s="166" t="s">
        <v>1566</v>
      </c>
      <c r="CM211" s="110"/>
      <c r="CN211" s="110"/>
      <c r="CP211" s="74"/>
      <c r="CQ211" s="74"/>
      <c r="CR211" s="74"/>
      <c r="CS211" s="74"/>
      <c r="CT211" s="74"/>
      <c r="CU211" s="74"/>
      <c r="CV211" s="74"/>
      <c r="CW211" s="74"/>
      <c r="CX211" s="74"/>
      <c r="CY211" s="74"/>
      <c r="CZ211" s="74"/>
      <c r="DA211" s="74"/>
      <c r="DB211" s="74"/>
    </row>
    <row r="212" spans="1:323" ht="14.5" customHeight="1">
      <c r="A212" s="74" t="s">
        <v>1776</v>
      </c>
      <c r="B212" s="129" t="s">
        <v>1133</v>
      </c>
      <c r="C212" s="130" t="str">
        <f t="shared" si="93"/>
        <v>A.030.18.151</v>
      </c>
      <c r="D212" s="131" t="s">
        <v>1583</v>
      </c>
      <c r="E212" s="129" t="s">
        <v>957</v>
      </c>
      <c r="F212" s="132" t="s">
        <v>1778</v>
      </c>
      <c r="G212" s="132">
        <f t="shared" si="94"/>
        <v>2.3742391000849201</v>
      </c>
      <c r="H212" s="348">
        <f t="shared" si="95"/>
        <v>2.3742391000849201</v>
      </c>
      <c r="I212" s="74"/>
      <c r="J212" s="132">
        <f t="shared" si="96"/>
        <v>7.0987608899999999E-2</v>
      </c>
      <c r="K212" s="132">
        <f t="shared" si="97"/>
        <v>0.624986861</v>
      </c>
      <c r="L212" s="300">
        <f t="shared" si="98"/>
        <v>2.6879301849200002E-3</v>
      </c>
      <c r="M212" s="132">
        <v>1.6755766999999999</v>
      </c>
      <c r="N212" s="132">
        <v>0.41560696000000003</v>
      </c>
      <c r="O212" s="132">
        <v>3.6352571E-2</v>
      </c>
      <c r="P212" s="132">
        <v>1.0291870999999999E-2</v>
      </c>
      <c r="Q212" s="132">
        <v>3.6611049E-2</v>
      </c>
      <c r="R212" s="132">
        <v>1.997005E-2</v>
      </c>
      <c r="S212" s="132">
        <v>4.1146389000000002E-3</v>
      </c>
      <c r="T212" s="132">
        <v>0.17302733000000001</v>
      </c>
      <c r="U212" s="304">
        <v>3.9395250000000002E-5</v>
      </c>
      <c r="V212" s="132">
        <v>2.1442624999999998E-3</v>
      </c>
      <c r="W212" s="132">
        <v>4.9526365000000002E-4</v>
      </c>
      <c r="X212" s="304">
        <v>8.7275438999999995E-6</v>
      </c>
      <c r="Y212" s="304">
        <v>2.8124101999999999E-7</v>
      </c>
      <c r="Z212" s="132">
        <v>0</v>
      </c>
      <c r="AA212" s="74"/>
      <c r="AB212" s="301">
        <f t="shared" si="99"/>
        <v>12.598321052631578</v>
      </c>
      <c r="AC212" s="338">
        <f t="shared" si="100"/>
        <v>12.598321052631578</v>
      </c>
      <c r="AD212" s="74"/>
      <c r="AE212" s="136">
        <v>350.79514999999998</v>
      </c>
      <c r="AF212" s="136">
        <v>346.34940999999998</v>
      </c>
      <c r="AG212" s="136">
        <v>6.7138222999999997E-2</v>
      </c>
      <c r="AH212" s="136">
        <v>0</v>
      </c>
      <c r="AI212" s="136">
        <v>1.926831</v>
      </c>
      <c r="AJ212" s="136">
        <v>2.0974909E-2</v>
      </c>
      <c r="AK212" s="136">
        <v>2.4307935999999999</v>
      </c>
      <c r="AL212" s="74"/>
      <c r="AM212" s="133">
        <v>0.35974657999999998</v>
      </c>
      <c r="AN212" s="340">
        <f t="shared" si="101"/>
        <v>0.35974657999999998</v>
      </c>
      <c r="AP212" s="133">
        <v>0.32404361999999998</v>
      </c>
      <c r="AQ212" s="133">
        <v>1.2467135000000001E-2</v>
      </c>
      <c r="AR212" s="133">
        <v>2.3235823999999999E-2</v>
      </c>
      <c r="AS212" s="134">
        <f t="shared" si="102"/>
        <v>1.9427075608055172E-5</v>
      </c>
      <c r="AT212" s="135">
        <f t="shared" si="103"/>
        <v>4.6106267832966574E-8</v>
      </c>
      <c r="AU212" s="135">
        <f t="shared" si="104"/>
        <v>3.2543170416701002</v>
      </c>
      <c r="AV212" s="302">
        <v>1.1692310000000001E-5</v>
      </c>
      <c r="AW212" s="302">
        <v>3.5278560999999997E-8</v>
      </c>
      <c r="AX212" s="302">
        <v>9.6385897000000007E-13</v>
      </c>
      <c r="AY212" s="302">
        <v>6.0952517000000001E-12</v>
      </c>
      <c r="AZ212" s="302">
        <v>5.8374287E-13</v>
      </c>
      <c r="BA212" s="302">
        <v>1.5288743E-9</v>
      </c>
      <c r="BB212" s="302">
        <v>7.5545712000000002E-6</v>
      </c>
      <c r="BC212" s="302">
        <v>3.4307457000000002E-10</v>
      </c>
      <c r="BD212" s="302">
        <v>8.7987573000000003E-9</v>
      </c>
      <c r="BE212" s="302">
        <v>1.6661233000000001E-9</v>
      </c>
      <c r="BF212" s="302">
        <v>4.7526903000000001E-16</v>
      </c>
      <c r="BG212" s="302">
        <v>1.1261948E-13</v>
      </c>
      <c r="BH212" s="302">
        <v>4.2514380999999996E-12</v>
      </c>
      <c r="BI212" s="302">
        <v>4.2307984000000002E-14</v>
      </c>
      <c r="BJ212" s="302">
        <v>1.6832755999999999E-7</v>
      </c>
      <c r="BK212" s="302">
        <v>1.0325842E-8</v>
      </c>
      <c r="BL212" s="302">
        <v>1.4347802999999999E-11</v>
      </c>
      <c r="BM212" s="302">
        <v>2.6416701E-6</v>
      </c>
      <c r="BN212" s="303">
        <v>3.2543144000000002</v>
      </c>
      <c r="BO212" s="302">
        <v>5.4527606000000002E-12</v>
      </c>
      <c r="BP212" s="302">
        <v>3.3158679999999999E-14</v>
      </c>
      <c r="BQ212" s="302">
        <v>1.4835438999999999E-18</v>
      </c>
      <c r="BR212" s="74"/>
      <c r="BS212" s="136">
        <v>9.8913866000000005E-4</v>
      </c>
      <c r="BT212" s="144">
        <v>6.0685920000000003E-5</v>
      </c>
      <c r="BU212" s="136">
        <v>3.5127462000000001E-4</v>
      </c>
      <c r="BV212" s="144">
        <v>2.0267888999999999E-5</v>
      </c>
      <c r="BW212" s="144">
        <v>7.4803789E-5</v>
      </c>
      <c r="BX212" s="144">
        <v>4.8324255999999999E-8</v>
      </c>
      <c r="BY212" s="144">
        <v>2.6889538000000002E-10</v>
      </c>
      <c r="BZ212" s="144">
        <v>7.5907339000000005E-8</v>
      </c>
      <c r="CA212" s="144">
        <v>2.6798402E-5</v>
      </c>
      <c r="CB212" s="144">
        <v>2.7226805000000002E-6</v>
      </c>
      <c r="CC212" s="144">
        <v>4.3780241999999998E-9</v>
      </c>
      <c r="CD212" s="144">
        <v>9.3776154999999995E-9</v>
      </c>
      <c r="CE212" s="144">
        <v>7.6754422E-11</v>
      </c>
      <c r="CF212" s="144">
        <v>1.6930634999999999E-5</v>
      </c>
      <c r="CG212" s="136">
        <v>4.1823822999999998E-4</v>
      </c>
      <c r="CH212" s="144">
        <v>1.7277375999999999E-5</v>
      </c>
      <c r="CI212" s="144">
        <v>7.8278350999999998E-10</v>
      </c>
      <c r="CJ212" s="171" t="s">
        <v>1779</v>
      </c>
      <c r="CK212" s="155" t="s">
        <v>1780</v>
      </c>
      <c r="CL212" s="166" t="s">
        <v>1566</v>
      </c>
      <c r="CM212" s="110"/>
      <c r="CN212" s="110"/>
      <c r="CP212" s="74"/>
      <c r="CQ212" s="74"/>
      <c r="CR212" s="74"/>
      <c r="CS212" s="74"/>
      <c r="CT212" s="74"/>
      <c r="CU212" s="74"/>
      <c r="CV212" s="74"/>
      <c r="CW212" s="74"/>
      <c r="CX212" s="74"/>
      <c r="CY212" s="74"/>
      <c r="CZ212" s="74"/>
      <c r="DA212" s="74"/>
      <c r="DB212" s="74"/>
    </row>
    <row r="213" spans="1:323" ht="14.5" customHeight="1">
      <c r="A213" s="74" t="s">
        <v>1781</v>
      </c>
      <c r="B213" s="129" t="s">
        <v>1133</v>
      </c>
      <c r="C213" s="130" t="str">
        <f t="shared" si="93"/>
        <v>A.030.18.152</v>
      </c>
      <c r="D213" s="131" t="s">
        <v>1583</v>
      </c>
      <c r="E213" s="129" t="s">
        <v>957</v>
      </c>
      <c r="F213" s="132" t="s">
        <v>1783</v>
      </c>
      <c r="G213" s="132">
        <f t="shared" si="94"/>
        <v>0.9797973932220001</v>
      </c>
      <c r="H213" s="348">
        <f t="shared" si="95"/>
        <v>0.9797973932220001</v>
      </c>
      <c r="I213" s="74"/>
      <c r="J213" s="132">
        <f t="shared" si="96"/>
        <v>4.2988007200000004E-2</v>
      </c>
      <c r="K213" s="132">
        <f t="shared" si="97"/>
        <v>0.11480458900000001</v>
      </c>
      <c r="L213" s="300">
        <f t="shared" si="98"/>
        <v>4.8118987022000001E-2</v>
      </c>
      <c r="M213" s="132">
        <v>0.77388581000000001</v>
      </c>
      <c r="N213" s="132">
        <v>4.9608434E-2</v>
      </c>
      <c r="O213" s="132">
        <v>4.7590459000000002E-2</v>
      </c>
      <c r="P213" s="132">
        <v>3.4452343000000003E-2</v>
      </c>
      <c r="Q213" s="132">
        <v>6.0846253000000003E-3</v>
      </c>
      <c r="R213" s="132">
        <v>1.2025581999999999E-3</v>
      </c>
      <c r="S213" s="132">
        <v>1.2484807E-3</v>
      </c>
      <c r="T213" s="132">
        <v>1.7605696000000001E-2</v>
      </c>
      <c r="U213" s="132">
        <v>5.5224161999999997E-3</v>
      </c>
      <c r="V213" s="132">
        <v>1.3121139E-2</v>
      </c>
      <c r="W213" s="132">
        <v>2.9371627000000001E-2</v>
      </c>
      <c r="X213" s="304">
        <v>7.4035171999999996E-5</v>
      </c>
      <c r="Y213" s="304">
        <v>2.9769650000000001E-5</v>
      </c>
      <c r="Z213" s="132">
        <v>0</v>
      </c>
      <c r="AA213" s="74"/>
      <c r="AB213" s="301">
        <f t="shared" si="99"/>
        <v>5.8186903007518795</v>
      </c>
      <c r="AC213" s="338">
        <f t="shared" si="100"/>
        <v>5.8186903007518795</v>
      </c>
      <c r="AD213" s="74"/>
      <c r="AE213" s="136">
        <v>122.32922000000001</v>
      </c>
      <c r="AF213" s="136">
        <v>115.79577</v>
      </c>
      <c r="AG213" s="136">
        <v>3.9816606999999999</v>
      </c>
      <c r="AH213" s="136">
        <v>0</v>
      </c>
      <c r="AI213" s="136">
        <v>0.50814046999999996</v>
      </c>
      <c r="AJ213" s="136">
        <v>1.1719063000000001</v>
      </c>
      <c r="AK213" s="136">
        <v>0.87174264000000001</v>
      </c>
      <c r="AL213" s="74"/>
      <c r="AM213" s="133">
        <v>0.12668913000000001</v>
      </c>
      <c r="AN213" s="340">
        <f t="shared" si="101"/>
        <v>0.12668913000000001</v>
      </c>
      <c r="AP213" s="133">
        <v>0.11541877</v>
      </c>
      <c r="AQ213" s="133">
        <v>5.1904917E-3</v>
      </c>
      <c r="AR213" s="133">
        <v>6.0798730000000004E-3</v>
      </c>
      <c r="AS213" s="134">
        <f t="shared" si="102"/>
        <v>6.9195902874210006E-6</v>
      </c>
      <c r="AT213" s="135">
        <f t="shared" si="103"/>
        <v>1.919560551295801E-8</v>
      </c>
      <c r="AU213" s="135">
        <f t="shared" si="104"/>
        <v>0.85152282443999994</v>
      </c>
      <c r="AV213" s="302">
        <v>5.4804085E-6</v>
      </c>
      <c r="AW213" s="302">
        <v>1.6538689E-8</v>
      </c>
      <c r="AX213" s="302">
        <v>4.5173087999999998E-13</v>
      </c>
      <c r="AY213" s="302">
        <v>4.0061143999999998E-10</v>
      </c>
      <c r="AZ213" s="302">
        <v>4.5527611000000001E-11</v>
      </c>
      <c r="BA213" s="302">
        <v>5.1228513000000004E-9</v>
      </c>
      <c r="BB213" s="302">
        <v>1.4104124999999999E-6</v>
      </c>
      <c r="BC213" s="302">
        <v>7.5033887999999999E-10</v>
      </c>
      <c r="BD213" s="302">
        <v>1.6183446E-9</v>
      </c>
      <c r="BE213" s="302">
        <v>1.3456271E-10</v>
      </c>
      <c r="BF213" s="302">
        <v>3.5508051999999999E-13</v>
      </c>
      <c r="BG213" s="302">
        <v>3.4837409000000003E-11</v>
      </c>
      <c r="BH213" s="302">
        <v>6.3148571999999998E-13</v>
      </c>
      <c r="BI213" s="302">
        <v>2.238643E-13</v>
      </c>
      <c r="BJ213" s="302">
        <v>1.6240257000000001E-8</v>
      </c>
      <c r="BK213" s="302">
        <v>6.3828474000000001E-9</v>
      </c>
      <c r="BL213" s="302">
        <v>1.1366064000000001E-10</v>
      </c>
      <c r="BM213" s="303">
        <v>9.7533443999999999E-4</v>
      </c>
      <c r="BN213" s="303">
        <v>0.85054748999999996</v>
      </c>
      <c r="BO213" s="302">
        <v>5.7719266999999995E-10</v>
      </c>
      <c r="BP213" s="302">
        <v>3.5099554999999999E-12</v>
      </c>
      <c r="BQ213" s="302">
        <v>1.5703801E-16</v>
      </c>
      <c r="BR213" s="74"/>
      <c r="BS213" s="136">
        <v>3.5422151000000002E-4</v>
      </c>
      <c r="BT213" s="144">
        <v>1.2947796000000001E-5</v>
      </c>
      <c r="BU213" s="136">
        <v>1.6224052999999999E-4</v>
      </c>
      <c r="BV213" s="144">
        <v>2.0640057E-6</v>
      </c>
      <c r="BW213" s="144">
        <v>1.3486369E-5</v>
      </c>
      <c r="BX213" s="144">
        <v>4.2575816999999998E-6</v>
      </c>
      <c r="BY213" s="144">
        <v>2.8596641000000001E-9</v>
      </c>
      <c r="BZ213" s="144">
        <v>5.8654892999999997E-6</v>
      </c>
      <c r="CA213" s="144">
        <v>1.6137485000000001E-6</v>
      </c>
      <c r="CB213" s="144">
        <v>8.2612697000000002E-7</v>
      </c>
      <c r="CC213" s="144">
        <v>3.4206223000000002E-7</v>
      </c>
      <c r="CD213" s="144">
        <v>7.6127280000000001E-8</v>
      </c>
      <c r="CE213" s="144">
        <v>6.8371889000000001E-9</v>
      </c>
      <c r="CF213" s="144">
        <v>8.7426778000000001E-6</v>
      </c>
      <c r="CG213" s="136">
        <v>1.4067763E-4</v>
      </c>
      <c r="CH213" s="144">
        <v>9.8881283999999995E-7</v>
      </c>
      <c r="CI213" s="144">
        <v>8.2860212999999994E-8</v>
      </c>
      <c r="CJ213" s="175" t="s">
        <v>1784</v>
      </c>
      <c r="CK213" s="155" t="s">
        <v>1785</v>
      </c>
      <c r="CL213" s="166" t="s">
        <v>1566</v>
      </c>
      <c r="CM213" s="110"/>
      <c r="CN213" s="110"/>
      <c r="CP213" s="74"/>
      <c r="CQ213" s="74"/>
      <c r="CR213" s="74"/>
      <c r="CS213" s="74"/>
      <c r="CT213" s="74"/>
      <c r="CU213" s="74"/>
      <c r="CV213" s="74"/>
      <c r="CW213" s="74"/>
      <c r="CX213" s="74"/>
      <c r="CY213" s="74"/>
      <c r="CZ213" s="74"/>
      <c r="DA213" s="74"/>
      <c r="DB213" s="74"/>
    </row>
    <row r="214" spans="1:323" ht="14.5" customHeight="1">
      <c r="A214" s="74" t="s">
        <v>1786</v>
      </c>
      <c r="B214" s="129" t="s">
        <v>1133</v>
      </c>
      <c r="C214" s="130" t="str">
        <f t="shared" si="93"/>
        <v>A.030.18.153</v>
      </c>
      <c r="D214" s="131" t="s">
        <v>1583</v>
      </c>
      <c r="E214" s="129" t="s">
        <v>957</v>
      </c>
      <c r="F214" s="132" t="s">
        <v>1788</v>
      </c>
      <c r="G214" s="132">
        <f t="shared" si="94"/>
        <v>0.41872079853099997</v>
      </c>
      <c r="H214" s="348">
        <f t="shared" si="95"/>
        <v>0.41872079853099997</v>
      </c>
      <c r="I214" s="74"/>
      <c r="J214" s="132">
        <f t="shared" si="96"/>
        <v>1.293837061E-2</v>
      </c>
      <c r="K214" s="132">
        <f t="shared" si="97"/>
        <v>0.15878046500000001</v>
      </c>
      <c r="L214" s="300">
        <f t="shared" si="98"/>
        <v>1.3976782921000002E-2</v>
      </c>
      <c r="M214" s="132">
        <v>0.23302518</v>
      </c>
      <c r="N214" s="132">
        <v>1.6823369000000001E-2</v>
      </c>
      <c r="O214" s="132">
        <v>3.0456066E-2</v>
      </c>
      <c r="P214" s="132">
        <v>1.0000277E-2</v>
      </c>
      <c r="Q214" s="132">
        <v>2.2673520999999999E-3</v>
      </c>
      <c r="R214" s="132">
        <v>1.4379459000000001E-4</v>
      </c>
      <c r="S214" s="132">
        <v>5.2694692000000004E-4</v>
      </c>
      <c r="T214" s="132">
        <v>0.11150103</v>
      </c>
      <c r="U214" s="132">
        <v>5.3755986999999995E-4</v>
      </c>
      <c r="V214" s="132">
        <v>2.9736395999999999E-3</v>
      </c>
      <c r="W214" s="132">
        <v>1.0311593000000001E-2</v>
      </c>
      <c r="X214" s="304">
        <v>1.6573141000000001E-5</v>
      </c>
      <c r="Y214" s="132">
        <v>1.3741731000000001E-4</v>
      </c>
      <c r="Z214" s="132">
        <v>0</v>
      </c>
      <c r="AA214" s="74"/>
      <c r="AB214" s="301">
        <f t="shared" si="99"/>
        <v>1.7520690225563909</v>
      </c>
      <c r="AC214" s="338">
        <f t="shared" si="100"/>
        <v>1.7520690225563909</v>
      </c>
      <c r="AD214" s="74"/>
      <c r="AE214" s="136">
        <v>44.557983999999998</v>
      </c>
      <c r="AF214" s="136">
        <v>42.491007000000003</v>
      </c>
      <c r="AG214" s="136">
        <v>1.2727812999999999</v>
      </c>
      <c r="AH214" s="136">
        <v>0</v>
      </c>
      <c r="AI214" s="136">
        <v>9.2251672000000007E-2</v>
      </c>
      <c r="AJ214" s="136">
        <v>0.40593476000000001</v>
      </c>
      <c r="AK214" s="136">
        <v>0.29600907999999998</v>
      </c>
      <c r="AL214" s="74"/>
      <c r="AM214" s="133">
        <v>4.1064801999999997E-2</v>
      </c>
      <c r="AN214" s="340">
        <f t="shared" si="101"/>
        <v>4.1064801999999997E-2</v>
      </c>
      <c r="AP214" s="133">
        <v>3.7985711999999998E-2</v>
      </c>
      <c r="AQ214" s="133">
        <v>1.6993596999999999E-3</v>
      </c>
      <c r="AR214" s="133">
        <v>1.3797307E-3</v>
      </c>
      <c r="AS214" s="134">
        <f t="shared" si="102"/>
        <v>2.2773208723149998E-6</v>
      </c>
      <c r="AT214" s="135">
        <f t="shared" si="103"/>
        <v>6.2846141140462695E-9</v>
      </c>
      <c r="AU214" s="135">
        <f t="shared" si="104"/>
        <v>0.19323958935499999</v>
      </c>
      <c r="AV214" s="302">
        <v>1.674423E-6</v>
      </c>
      <c r="AW214" s="302">
        <v>5.0539762E-9</v>
      </c>
      <c r="AX214" s="302">
        <v>1.3800295999999999E-13</v>
      </c>
      <c r="AY214" s="302">
        <v>1.2306890000000001E-10</v>
      </c>
      <c r="AZ214" s="302">
        <v>1.0348114999999999E-11</v>
      </c>
      <c r="BA214" s="302">
        <v>1.486991E-9</v>
      </c>
      <c r="BB214" s="302">
        <v>5.8947768999999999E-7</v>
      </c>
      <c r="BC214" s="302">
        <v>2.1825811000000001E-10</v>
      </c>
      <c r="BD214" s="302">
        <v>8.7542424000000003E-10</v>
      </c>
      <c r="BE214" s="302">
        <v>7.3818989000000001E-11</v>
      </c>
      <c r="BF214" s="302">
        <v>5.1320573000000003E-12</v>
      </c>
      <c r="BG214" s="302">
        <v>1.3506456E-11</v>
      </c>
      <c r="BH214" s="302">
        <v>2.6523558999999999E-12</v>
      </c>
      <c r="BI214" s="302">
        <v>9.3100995000000006E-14</v>
      </c>
      <c r="BJ214" s="302">
        <v>1.5943276000000001E-9</v>
      </c>
      <c r="BK214" s="302">
        <v>7.5411112000000002E-9</v>
      </c>
      <c r="BL214" s="302">
        <v>2.5411837E-11</v>
      </c>
      <c r="BM214" s="302">
        <v>1.9419354999999999E-5</v>
      </c>
      <c r="BN214" s="303">
        <v>0.19322017</v>
      </c>
      <c r="BO214" s="302">
        <v>2.6643355000000001E-9</v>
      </c>
      <c r="BP214" s="302">
        <v>1.6202040000000001E-11</v>
      </c>
      <c r="BQ214" s="302">
        <v>7.2489127E-16</v>
      </c>
      <c r="BR214" s="74"/>
      <c r="BS214" s="136">
        <v>1.5174593E-4</v>
      </c>
      <c r="BT214" s="144">
        <v>6.9813248999999997E-6</v>
      </c>
      <c r="BU214" s="144">
        <v>4.8852333999999999E-5</v>
      </c>
      <c r="BV214" s="144">
        <v>1.3075138E-5</v>
      </c>
      <c r="BW214" s="144">
        <v>7.4663839999999998E-6</v>
      </c>
      <c r="BX214" s="144">
        <v>1.6466837000000001E-5</v>
      </c>
      <c r="BY214" s="144">
        <v>5.0881989000000003E-10</v>
      </c>
      <c r="BZ214" s="144">
        <v>4.1091744999999998E-6</v>
      </c>
      <c r="CA214" s="144">
        <v>1.9296222000000001E-7</v>
      </c>
      <c r="CB214" s="144">
        <v>3.4868383999999998E-7</v>
      </c>
      <c r="CC214" s="144">
        <v>7.7765933999999995E-8</v>
      </c>
      <c r="CD214" s="144">
        <v>1.7024208000000001E-8</v>
      </c>
      <c r="CE214" s="144">
        <v>1.3750021E-9</v>
      </c>
      <c r="CF214" s="144">
        <v>2.7726628999999998E-6</v>
      </c>
      <c r="CG214" s="144">
        <v>5.0806393000000003E-5</v>
      </c>
      <c r="CH214" s="144">
        <v>1.9487778E-7</v>
      </c>
      <c r="CI214" s="144">
        <v>3.8248475999999998E-7</v>
      </c>
      <c r="CJ214" s="171" t="s">
        <v>1789</v>
      </c>
      <c r="CK214" s="155" t="s">
        <v>1625</v>
      </c>
      <c r="CL214" s="166" t="s">
        <v>1566</v>
      </c>
      <c r="CP214" s="110"/>
      <c r="CQ214" s="74"/>
      <c r="CR214" s="74"/>
      <c r="CS214" s="74"/>
      <c r="CT214" s="74"/>
      <c r="CU214" s="74"/>
      <c r="CV214" s="74"/>
      <c r="CW214" s="74"/>
      <c r="CX214" s="74"/>
      <c r="CY214" s="74"/>
      <c r="CZ214" s="74"/>
      <c r="DA214" s="74"/>
      <c r="DB214" s="74"/>
    </row>
    <row r="215" spans="1:323" ht="14.5" customHeight="1">
      <c r="A215" s="74" t="s">
        <v>1790</v>
      </c>
      <c r="B215" s="129" t="s">
        <v>1133</v>
      </c>
      <c r="C215" s="130" t="str">
        <f t="shared" si="93"/>
        <v>A.030.18.154</v>
      </c>
      <c r="D215" s="131" t="s">
        <v>1583</v>
      </c>
      <c r="E215" s="129" t="s">
        <v>957</v>
      </c>
      <c r="F215" s="132" t="s">
        <v>1792</v>
      </c>
      <c r="G215" s="132">
        <f t="shared" si="94"/>
        <v>2.3636645372488001</v>
      </c>
      <c r="H215" s="348">
        <f t="shared" si="95"/>
        <v>2.3636645372488001</v>
      </c>
      <c r="I215" s="74"/>
      <c r="J215" s="132">
        <f t="shared" si="96"/>
        <v>7.06714378E-2</v>
      </c>
      <c r="K215" s="132">
        <f t="shared" si="97"/>
        <v>0.62220324100000002</v>
      </c>
      <c r="L215" s="300">
        <f t="shared" si="98"/>
        <v>2.6759584488000002E-3</v>
      </c>
      <c r="M215" s="132">
        <v>1.6681139</v>
      </c>
      <c r="N215" s="132">
        <v>0.41375589000000002</v>
      </c>
      <c r="O215" s="132">
        <v>3.6190660999999999E-2</v>
      </c>
      <c r="P215" s="132">
        <v>1.0246032E-2</v>
      </c>
      <c r="Q215" s="132">
        <v>3.6447987000000001E-2</v>
      </c>
      <c r="R215" s="132">
        <v>1.9881105999999999E-2</v>
      </c>
      <c r="S215" s="132">
        <v>4.0963127999999998E-3</v>
      </c>
      <c r="T215" s="132">
        <v>0.17225668999999999</v>
      </c>
      <c r="U215" s="304">
        <v>3.9219788000000001E-5</v>
      </c>
      <c r="V215" s="132">
        <v>2.1347122E-3</v>
      </c>
      <c r="W215" s="132">
        <v>4.9305780000000003E-4</v>
      </c>
      <c r="X215" s="304">
        <v>8.6886724000000002E-6</v>
      </c>
      <c r="Y215" s="304">
        <v>2.7998839999999997E-7</v>
      </c>
      <c r="Z215" s="132">
        <v>0</v>
      </c>
      <c r="AA215" s="74"/>
      <c r="AB215" s="301">
        <f t="shared" si="99"/>
        <v>12.54220977443609</v>
      </c>
      <c r="AC215" s="338">
        <f t="shared" si="100"/>
        <v>12.54220977443609</v>
      </c>
      <c r="AD215" s="74"/>
      <c r="AE215" s="136">
        <v>349.23275000000001</v>
      </c>
      <c r="AF215" s="136">
        <v>344.80680999999998</v>
      </c>
      <c r="AG215" s="136">
        <v>6.6839198000000002E-2</v>
      </c>
      <c r="AH215" s="136">
        <v>0</v>
      </c>
      <c r="AI215" s="136">
        <v>1.9182490999999999</v>
      </c>
      <c r="AJ215" s="136">
        <v>2.0881489E-2</v>
      </c>
      <c r="AK215" s="136">
        <v>2.4199671</v>
      </c>
      <c r="AL215" s="74"/>
      <c r="AM215" s="133">
        <v>0.35814431000000002</v>
      </c>
      <c r="AN215" s="340">
        <f t="shared" si="101"/>
        <v>0.35814431000000002</v>
      </c>
      <c r="AP215" s="133">
        <v>0.32260037000000003</v>
      </c>
      <c r="AQ215" s="133">
        <v>1.2411607999999999E-2</v>
      </c>
      <c r="AR215" s="133">
        <v>2.3132334000000001E-2</v>
      </c>
      <c r="AS215" s="134">
        <f t="shared" si="102"/>
        <v>1.934054984452185E-5</v>
      </c>
      <c r="AT215" s="135">
        <f t="shared" si="103"/>
        <v>4.5900915441803172E-8</v>
      </c>
      <c r="AU215" s="135">
        <f t="shared" si="104"/>
        <v>3.2398227299044002</v>
      </c>
      <c r="AV215" s="302">
        <v>1.1640234E-5</v>
      </c>
      <c r="AW215" s="302">
        <v>3.5121434E-8</v>
      </c>
      <c r="AX215" s="302">
        <v>9.5956605000000006E-13</v>
      </c>
      <c r="AY215" s="302">
        <v>6.0681042E-12</v>
      </c>
      <c r="AZ215" s="302">
        <v>5.8114294999999997E-13</v>
      </c>
      <c r="BA215" s="302">
        <v>1.5220648000000001E-9</v>
      </c>
      <c r="BB215" s="302">
        <v>7.5209240000000001E-6</v>
      </c>
      <c r="BC215" s="302">
        <v>3.4154655000000001E-10</v>
      </c>
      <c r="BD215" s="302">
        <v>8.7595686000000001E-9</v>
      </c>
      <c r="BE215" s="302">
        <v>1.6587026000000001E-9</v>
      </c>
      <c r="BF215" s="302">
        <v>4.7315224E-16</v>
      </c>
      <c r="BG215" s="302">
        <v>1.1211788E-13</v>
      </c>
      <c r="BH215" s="302">
        <v>4.2325026999999999E-12</v>
      </c>
      <c r="BI215" s="302">
        <v>4.2119549E-14</v>
      </c>
      <c r="BJ215" s="302">
        <v>1.6757785000000001E-7</v>
      </c>
      <c r="BK215" s="302">
        <v>1.0279851999999999E-8</v>
      </c>
      <c r="BL215" s="302">
        <v>1.4283900000000001E-11</v>
      </c>
      <c r="BM215" s="302">
        <v>2.6299043999999999E-6</v>
      </c>
      <c r="BN215" s="303">
        <v>3.2398201000000002</v>
      </c>
      <c r="BO215" s="302">
        <v>5.4284747000000001E-12</v>
      </c>
      <c r="BP215" s="302">
        <v>3.3010995E-14</v>
      </c>
      <c r="BQ215" s="302">
        <v>1.4769364000000001E-18</v>
      </c>
      <c r="BR215" s="74"/>
      <c r="BS215" s="136">
        <v>9.8473315000000006E-4</v>
      </c>
      <c r="BT215" s="144">
        <v>6.0415631999999999E-5</v>
      </c>
      <c r="BU215" s="136">
        <v>3.4971009E-4</v>
      </c>
      <c r="BV215" s="144">
        <v>2.0177618000000001E-5</v>
      </c>
      <c r="BW215" s="144">
        <v>7.4470622000000005E-5</v>
      </c>
      <c r="BX215" s="144">
        <v>4.8109025999999999E-8</v>
      </c>
      <c r="BY215" s="144">
        <v>2.6769775000000002E-10</v>
      </c>
      <c r="BZ215" s="144">
        <v>7.5569256999999999E-8</v>
      </c>
      <c r="CA215" s="144">
        <v>2.6679045E-5</v>
      </c>
      <c r="CB215" s="144">
        <v>2.7105539999999999E-6</v>
      </c>
      <c r="CC215" s="144">
        <v>4.3585249000000003E-9</v>
      </c>
      <c r="CD215" s="144">
        <v>9.3358486999999998E-9</v>
      </c>
      <c r="CE215" s="144">
        <v>7.6412567E-11</v>
      </c>
      <c r="CF215" s="144">
        <v>1.6855228000000001E-5</v>
      </c>
      <c r="CG215" s="136">
        <v>4.1637544E-4</v>
      </c>
      <c r="CH215" s="144">
        <v>1.7200425000000001E-5</v>
      </c>
      <c r="CI215" s="144">
        <v>7.7929708000000001E-10</v>
      </c>
      <c r="CJ215" s="171" t="s">
        <v>1793</v>
      </c>
      <c r="CK215" s="155" t="s">
        <v>1780</v>
      </c>
      <c r="CL215" s="166" t="s">
        <v>1566</v>
      </c>
      <c r="CP215" s="74"/>
      <c r="CQ215" s="74"/>
      <c r="CR215" s="74"/>
      <c r="CS215" s="74"/>
      <c r="CT215" s="74"/>
      <c r="CU215" s="74"/>
      <c r="CV215" s="74"/>
      <c r="CW215" s="74"/>
      <c r="CX215" s="74"/>
      <c r="CY215" s="74"/>
      <c r="CZ215" s="74"/>
      <c r="DA215" s="74"/>
      <c r="DB215" s="74"/>
    </row>
    <row r="216" spans="1:323" ht="14.5" customHeight="1">
      <c r="A216" s="74" t="s">
        <v>1794</v>
      </c>
      <c r="B216" s="129" t="s">
        <v>1133</v>
      </c>
      <c r="C216" s="130" t="str">
        <f t="shared" si="93"/>
        <v>A.030.18.155</v>
      </c>
      <c r="D216" s="131" t="s">
        <v>1583</v>
      </c>
      <c r="E216" s="129" t="s">
        <v>957</v>
      </c>
      <c r="F216" s="132" t="s">
        <v>1796</v>
      </c>
      <c r="G216" s="132">
        <f t="shared" si="94"/>
        <v>2.3667858362832304</v>
      </c>
      <c r="H216" s="348">
        <f t="shared" si="95"/>
        <v>2.3667858362832304</v>
      </c>
      <c r="I216" s="74"/>
      <c r="J216" s="132">
        <f t="shared" si="96"/>
        <v>7.0764762100000003E-2</v>
      </c>
      <c r="K216" s="132">
        <f t="shared" si="97"/>
        <v>0.62302488199999995</v>
      </c>
      <c r="L216" s="300">
        <f t="shared" si="98"/>
        <v>2.6794921832300001E-3</v>
      </c>
      <c r="M216" s="132">
        <v>1.6703167000000001</v>
      </c>
      <c r="N216" s="132">
        <v>0.41430226999999997</v>
      </c>
      <c r="O216" s="132">
        <v>3.6238451999999997E-2</v>
      </c>
      <c r="P216" s="132">
        <v>1.0259562E-2</v>
      </c>
      <c r="Q216" s="132">
        <v>3.6496118000000001E-2</v>
      </c>
      <c r="R216" s="132">
        <v>1.9907359999999999E-2</v>
      </c>
      <c r="S216" s="132">
        <v>4.1017221E-3</v>
      </c>
      <c r="T216" s="132">
        <v>0.17248416</v>
      </c>
      <c r="U216" s="304">
        <v>3.9271579000000001E-5</v>
      </c>
      <c r="V216" s="132">
        <v>2.1375311999999999E-3</v>
      </c>
      <c r="W216" s="132">
        <v>4.9370890000000002E-4</v>
      </c>
      <c r="X216" s="304">
        <v>8.7001461000000007E-6</v>
      </c>
      <c r="Y216" s="304">
        <v>2.8035813E-7</v>
      </c>
      <c r="Z216" s="132">
        <v>0</v>
      </c>
      <c r="AA216" s="74"/>
      <c r="AB216" s="301">
        <f t="shared" si="99"/>
        <v>12.558772180451127</v>
      </c>
      <c r="AC216" s="338">
        <f t="shared" si="100"/>
        <v>12.558772180451127</v>
      </c>
      <c r="AD216" s="74"/>
      <c r="AE216" s="136">
        <v>349.69391999999999</v>
      </c>
      <c r="AF216" s="136">
        <v>345.26213999999999</v>
      </c>
      <c r="AG216" s="136">
        <v>6.6927460999999994E-2</v>
      </c>
      <c r="AH216" s="136">
        <v>0</v>
      </c>
      <c r="AI216" s="136">
        <v>1.9207822000000001</v>
      </c>
      <c r="AJ216" s="136">
        <v>2.0909064000000002E-2</v>
      </c>
      <c r="AK216" s="136">
        <v>2.4231628000000001</v>
      </c>
      <c r="AL216" s="74"/>
      <c r="AM216" s="133">
        <v>0.35861725</v>
      </c>
      <c r="AN216" s="340">
        <f t="shared" si="101"/>
        <v>0.35861725</v>
      </c>
      <c r="AP216" s="133">
        <v>0.32302637000000001</v>
      </c>
      <c r="AQ216" s="133">
        <v>1.2427997E-2</v>
      </c>
      <c r="AR216" s="133">
        <v>2.3162881E-2</v>
      </c>
      <c r="AS216" s="134">
        <f t="shared" si="102"/>
        <v>1.9366089335470767E-5</v>
      </c>
      <c r="AT216" s="135">
        <f t="shared" si="103"/>
        <v>4.5961529138031937E-8</v>
      </c>
      <c r="AU216" s="135">
        <f t="shared" si="104"/>
        <v>3.2441009333773003</v>
      </c>
      <c r="AV216" s="302">
        <v>1.1655604999999999E-5</v>
      </c>
      <c r="AW216" s="302">
        <v>3.5167812999999998E-8</v>
      </c>
      <c r="AX216" s="302">
        <v>9.6083317999999991E-13</v>
      </c>
      <c r="AY216" s="302">
        <v>6.0761173000000002E-12</v>
      </c>
      <c r="AZ216" s="302">
        <v>5.8191036999999996E-13</v>
      </c>
      <c r="BA216" s="302">
        <v>1.5240748E-9</v>
      </c>
      <c r="BB216" s="302">
        <v>7.5308556000000001E-6</v>
      </c>
      <c r="BC216" s="302">
        <v>3.4199757999999998E-10</v>
      </c>
      <c r="BD216" s="302">
        <v>8.7711358999999999E-9</v>
      </c>
      <c r="BE216" s="302">
        <v>1.660893E-9</v>
      </c>
      <c r="BF216" s="302">
        <v>4.7377705000000002E-16</v>
      </c>
      <c r="BG216" s="302">
        <v>1.1226594E-13</v>
      </c>
      <c r="BH216" s="302">
        <v>4.2380919000000001E-12</v>
      </c>
      <c r="BI216" s="302">
        <v>4.2175169000000002E-14</v>
      </c>
      <c r="BJ216" s="302">
        <v>1.6779914000000001E-7</v>
      </c>
      <c r="BK216" s="302">
        <v>1.0293427E-8</v>
      </c>
      <c r="BL216" s="302">
        <v>1.4302762E-11</v>
      </c>
      <c r="BM216" s="302">
        <v>2.6333772999999999E-6</v>
      </c>
      <c r="BN216" s="303">
        <v>3.2440983000000001</v>
      </c>
      <c r="BO216" s="302">
        <v>5.4356430999999998E-12</v>
      </c>
      <c r="BP216" s="302">
        <v>3.3054587000000003E-14</v>
      </c>
      <c r="BQ216" s="302">
        <v>1.4788867E-18</v>
      </c>
      <c r="BR216" s="74"/>
      <c r="BS216" s="136">
        <v>9.8603351999999997E-4</v>
      </c>
      <c r="BT216" s="144">
        <v>6.0495412000000003E-5</v>
      </c>
      <c r="BU216" s="136">
        <v>3.5017189E-4</v>
      </c>
      <c r="BV216" s="144">
        <v>2.0204263000000001E-5</v>
      </c>
      <c r="BW216" s="144">
        <v>7.4568962E-5</v>
      </c>
      <c r="BX216" s="144">
        <v>4.8172554999999998E-8</v>
      </c>
      <c r="BY216" s="144">
        <v>2.6805125000000001E-10</v>
      </c>
      <c r="BZ216" s="144">
        <v>7.5669048000000003E-8</v>
      </c>
      <c r="CA216" s="144">
        <v>2.6714275000000001E-5</v>
      </c>
      <c r="CB216" s="144">
        <v>2.7141334E-6</v>
      </c>
      <c r="CC216" s="144">
        <v>4.3642805000000003E-9</v>
      </c>
      <c r="CD216" s="144">
        <v>9.3481770000000006E-9</v>
      </c>
      <c r="CE216" s="144">
        <v>7.6513472000000003E-11</v>
      </c>
      <c r="CF216" s="144">
        <v>1.6877486000000001E-5</v>
      </c>
      <c r="CG216" s="136">
        <v>4.1692527999999998E-4</v>
      </c>
      <c r="CH216" s="144">
        <v>1.7223137999999998E-5</v>
      </c>
      <c r="CI216" s="144">
        <v>7.8032617000000003E-10</v>
      </c>
      <c r="CJ216" s="171" t="s">
        <v>1797</v>
      </c>
      <c r="CK216" s="155" t="s">
        <v>1780</v>
      </c>
      <c r="CL216" s="166" t="s">
        <v>1566</v>
      </c>
      <c r="CP216" s="74"/>
      <c r="CQ216" s="74"/>
      <c r="CR216" s="74"/>
      <c r="CS216" s="74"/>
      <c r="CT216" s="74"/>
      <c r="CU216" s="74"/>
      <c r="CV216" s="74"/>
      <c r="CW216" s="74"/>
      <c r="CX216" s="74"/>
      <c r="CY216" s="74"/>
      <c r="CZ216" s="74"/>
      <c r="DA216" s="74"/>
      <c r="DB216" s="74"/>
    </row>
    <row r="217" spans="1:323" ht="14.5" customHeight="1">
      <c r="A217" s="74" t="s">
        <v>1798</v>
      </c>
      <c r="B217" s="129" t="s">
        <v>1133</v>
      </c>
      <c r="C217" s="130" t="str">
        <f t="shared" si="93"/>
        <v>A.030.18.156</v>
      </c>
      <c r="D217" s="131" t="s">
        <v>1583</v>
      </c>
      <c r="E217" s="129" t="s">
        <v>957</v>
      </c>
      <c r="F217" s="132" t="s">
        <v>1800</v>
      </c>
      <c r="G217" s="132">
        <f t="shared" si="94"/>
        <v>0.56177850097100002</v>
      </c>
      <c r="H217" s="348">
        <f t="shared" si="95"/>
        <v>0.56177850097100002</v>
      </c>
      <c r="I217" s="74"/>
      <c r="J217" s="132">
        <f t="shared" si="96"/>
        <v>1.8691403409999998E-2</v>
      </c>
      <c r="K217" s="132">
        <f t="shared" si="97"/>
        <v>6.9978355399999997E-2</v>
      </c>
      <c r="L217" s="300">
        <f t="shared" si="98"/>
        <v>9.901222161000001E-3</v>
      </c>
      <c r="M217" s="132">
        <v>0.46320751999999998</v>
      </c>
      <c r="N217" s="132">
        <v>3.7048944E-2</v>
      </c>
      <c r="O217" s="132">
        <v>2.532891E-2</v>
      </c>
      <c r="P217" s="132">
        <v>1.4688005000000001E-2</v>
      </c>
      <c r="Q217" s="132">
        <v>3.2182926E-3</v>
      </c>
      <c r="R217" s="132">
        <v>1.8445058E-4</v>
      </c>
      <c r="S217" s="132">
        <v>6.0065523000000002E-4</v>
      </c>
      <c r="T217" s="132">
        <v>7.6005014000000001E-3</v>
      </c>
      <c r="U217" s="132">
        <v>4.7884639999999998E-4</v>
      </c>
      <c r="V217" s="132">
        <v>1.5156003000000001E-3</v>
      </c>
      <c r="W217" s="132">
        <v>7.7021648000000003E-3</v>
      </c>
      <c r="X217" s="304">
        <v>1.2374741000000001E-5</v>
      </c>
      <c r="Y217" s="132">
        <v>1.9223592E-4</v>
      </c>
      <c r="Z217" s="132">
        <v>0</v>
      </c>
      <c r="AA217" s="74"/>
      <c r="AB217" s="301">
        <f t="shared" si="99"/>
        <v>3.4827633082706764</v>
      </c>
      <c r="AC217" s="338">
        <f t="shared" si="100"/>
        <v>3.4827633082706764</v>
      </c>
      <c r="AD217" s="74"/>
      <c r="AE217" s="136">
        <v>70.272086000000002</v>
      </c>
      <c r="AF217" s="136">
        <v>68.480638999999996</v>
      </c>
      <c r="AG217" s="136">
        <v>0.88686792000000003</v>
      </c>
      <c r="AH217" s="136">
        <v>0</v>
      </c>
      <c r="AI217" s="136">
        <v>0.45527016999999997</v>
      </c>
      <c r="AJ217" s="136">
        <v>0.23901433</v>
      </c>
      <c r="AK217" s="136">
        <v>0.21029527000000001</v>
      </c>
      <c r="AL217" s="74"/>
      <c r="AM217" s="133">
        <v>7.6544330999999993E-2</v>
      </c>
      <c r="AN217" s="340">
        <f t="shared" si="101"/>
        <v>7.6544330999999993E-2</v>
      </c>
      <c r="AP217" s="133">
        <v>7.0595140000000001E-2</v>
      </c>
      <c r="AQ217" s="133">
        <v>3.1188813000000001E-3</v>
      </c>
      <c r="AR217" s="133">
        <v>2.8303096999999998E-3</v>
      </c>
      <c r="AS217" s="134">
        <f t="shared" si="102"/>
        <v>4.2323225670730002E-6</v>
      </c>
      <c r="AT217" s="135">
        <f t="shared" si="103"/>
        <v>1.1534324342266397E-8</v>
      </c>
      <c r="AU217" s="135">
        <f t="shared" si="104"/>
        <v>0.39640192633799998</v>
      </c>
      <c r="AV217" s="302">
        <v>3.2937072000000002E-6</v>
      </c>
      <c r="AW217" s="302">
        <v>9.9402477999999996E-9</v>
      </c>
      <c r="AX217" s="302">
        <v>2.7148141000000001E-13</v>
      </c>
      <c r="AY217" s="302">
        <v>1.5645319000000001E-10</v>
      </c>
      <c r="AZ217" s="302">
        <v>1.3447983E-11</v>
      </c>
      <c r="BA217" s="302">
        <v>2.1835031999999999E-9</v>
      </c>
      <c r="BB217" s="302">
        <v>9.2154511999999997E-7</v>
      </c>
      <c r="BC217" s="302">
        <v>3.5581090000000001E-10</v>
      </c>
      <c r="BD217" s="302">
        <v>1.1571708999999999E-9</v>
      </c>
      <c r="BE217" s="302">
        <v>3.9332365999999997E-11</v>
      </c>
      <c r="BF217" s="302">
        <v>2.2778917000000001E-14</v>
      </c>
      <c r="BG217" s="302">
        <v>4.3517998999999998E-13</v>
      </c>
      <c r="BH217" s="302">
        <v>4.2788629999999999E-13</v>
      </c>
      <c r="BI217" s="302">
        <v>9.9862584000000005E-14</v>
      </c>
      <c r="BJ217" s="302">
        <v>2.0561721999999998E-9</v>
      </c>
      <c r="BK217" s="302">
        <v>8.9334763999999993E-9</v>
      </c>
      <c r="BL217" s="302">
        <v>1.7838803E-11</v>
      </c>
      <c r="BM217" s="302">
        <v>1.8926337999999999E-5</v>
      </c>
      <c r="BN217" s="303">
        <v>0.39638299999999999</v>
      </c>
      <c r="BO217" s="302">
        <v>3.7271940999999999E-9</v>
      </c>
      <c r="BP217" s="302">
        <v>2.266537E-11</v>
      </c>
      <c r="BQ217" s="302">
        <v>1.0140654E-15</v>
      </c>
      <c r="BR217" s="74"/>
      <c r="BS217" s="136">
        <v>2.0941269E-4</v>
      </c>
      <c r="BT217" s="144">
        <v>8.8044553000000002E-6</v>
      </c>
      <c r="BU217" s="144">
        <v>9.7108683000000001E-5</v>
      </c>
      <c r="BV217" s="144">
        <v>9.0825224000000002E-7</v>
      </c>
      <c r="BW217" s="144">
        <v>9.5537279999999996E-6</v>
      </c>
      <c r="BX217" s="144">
        <v>1.2150865999999999E-6</v>
      </c>
      <c r="BY217" s="144">
        <v>3.7746932000000001E-10</v>
      </c>
      <c r="BZ217" s="144">
        <v>3.2188868000000002E-6</v>
      </c>
      <c r="CA217" s="144">
        <v>2.4751970000000001E-7</v>
      </c>
      <c r="CB217" s="144">
        <v>3.9745705999999999E-7</v>
      </c>
      <c r="CC217" s="144">
        <v>1.0107176E-7</v>
      </c>
      <c r="CD217" s="144">
        <v>1.2226454999999999E-8</v>
      </c>
      <c r="CE217" s="144">
        <v>1.7874053999999999E-9</v>
      </c>
      <c r="CF217" s="144">
        <v>6.0208574999999998E-6</v>
      </c>
      <c r="CG217" s="144">
        <v>8.1134905999999998E-5</v>
      </c>
      <c r="CH217" s="144">
        <v>1.5232828E-7</v>
      </c>
      <c r="CI217" s="144">
        <v>5.3506586E-7</v>
      </c>
      <c r="CJ217" s="171" t="s">
        <v>1801</v>
      </c>
      <c r="CK217" s="155" t="s">
        <v>1414</v>
      </c>
      <c r="CL217" s="166" t="s">
        <v>1566</v>
      </c>
      <c r="CP217" s="74"/>
      <c r="CQ217" s="74"/>
      <c r="CR217" s="74"/>
      <c r="CS217" s="74"/>
      <c r="CT217" s="74"/>
      <c r="CU217" s="74"/>
      <c r="CV217" s="74"/>
      <c r="CW217" s="74"/>
      <c r="CX217" s="74"/>
      <c r="CY217" s="74"/>
      <c r="CZ217" s="74"/>
      <c r="DA217" s="74"/>
      <c r="DB217" s="74"/>
    </row>
    <row r="218" spans="1:323" ht="14.5" customHeight="1">
      <c r="A218" s="74" t="s">
        <v>1802</v>
      </c>
      <c r="B218" s="129" t="s">
        <v>1133</v>
      </c>
      <c r="C218" s="130" t="str">
        <f t="shared" si="93"/>
        <v>A.030.18.157</v>
      </c>
      <c r="D218" s="131" t="s">
        <v>1583</v>
      </c>
      <c r="E218" s="129" t="s">
        <v>957</v>
      </c>
      <c r="F218" s="132" t="s">
        <v>1804</v>
      </c>
      <c r="G218" s="132">
        <f t="shared" si="94"/>
        <v>0.72057696982300001</v>
      </c>
      <c r="H218" s="348">
        <f t="shared" si="95"/>
        <v>0.72057696982300001</v>
      </c>
      <c r="I218" s="74"/>
      <c r="J218" s="132">
        <f t="shared" si="96"/>
        <v>5.3986784659999995E-2</v>
      </c>
      <c r="K218" s="132">
        <f t="shared" si="97"/>
        <v>7.8587144700000014E-2</v>
      </c>
      <c r="L218" s="300">
        <f t="shared" si="98"/>
        <v>2.1226570463E-2</v>
      </c>
      <c r="M218" s="132">
        <v>0.56677646999999998</v>
      </c>
      <c r="N218" s="132">
        <v>4.0970789000000001E-2</v>
      </c>
      <c r="O218" s="132">
        <v>2.9662671000000002E-2</v>
      </c>
      <c r="P218" s="132">
        <v>4.9193542E-2</v>
      </c>
      <c r="Q218" s="132">
        <v>3.7859273999999998E-3</v>
      </c>
      <c r="R218" s="132">
        <v>2.2664717000000001E-4</v>
      </c>
      <c r="S218" s="132">
        <v>7.8066808999999995E-4</v>
      </c>
      <c r="T218" s="132">
        <v>7.9536846999999997E-3</v>
      </c>
      <c r="U218" s="132">
        <v>8.6651765000000003E-4</v>
      </c>
      <c r="V218" s="132">
        <v>3.8395791000000001E-3</v>
      </c>
      <c r="W218" s="132">
        <v>1.6285178000000001E-2</v>
      </c>
      <c r="X218" s="304">
        <v>2.3378213000000001E-5</v>
      </c>
      <c r="Y218" s="132">
        <v>2.1191750000000001E-4</v>
      </c>
      <c r="Z218" s="132">
        <v>0</v>
      </c>
      <c r="AA218" s="74"/>
      <c r="AB218" s="301">
        <f t="shared" si="99"/>
        <v>4.2614772180451128</v>
      </c>
      <c r="AC218" s="338">
        <f t="shared" si="100"/>
        <v>4.2614772180451128</v>
      </c>
      <c r="AD218" s="74"/>
      <c r="AE218" s="136">
        <v>82.115053000000003</v>
      </c>
      <c r="AF218" s="136">
        <v>78.395409000000001</v>
      </c>
      <c r="AG218" s="136">
        <v>2.0510614999999999</v>
      </c>
      <c r="AH218" s="136">
        <v>0</v>
      </c>
      <c r="AI218" s="136">
        <v>0.54718199000000001</v>
      </c>
      <c r="AJ218" s="136">
        <v>0.64991069999999995</v>
      </c>
      <c r="AK218" s="136">
        <v>0.47149003</v>
      </c>
      <c r="AL218" s="74"/>
      <c r="AM218" s="133">
        <v>9.2187148999999996E-2</v>
      </c>
      <c r="AN218" s="340">
        <f t="shared" si="101"/>
        <v>9.2187148999999996E-2</v>
      </c>
      <c r="AP218" s="133">
        <v>8.4882227000000005E-2</v>
      </c>
      <c r="AQ218" s="133">
        <v>4.0584504E-3</v>
      </c>
      <c r="AR218" s="133">
        <v>3.2464713E-3</v>
      </c>
      <c r="AS218" s="134">
        <f t="shared" si="102"/>
        <v>5.088862479131E-6</v>
      </c>
      <c r="AT218" s="135">
        <f t="shared" si="103"/>
        <v>1.5009062521039905E-8</v>
      </c>
      <c r="AU218" s="135">
        <f t="shared" si="104"/>
        <v>0.45468786188600002</v>
      </c>
      <c r="AV218" s="302">
        <v>4.0228013999999998E-6</v>
      </c>
      <c r="AW218" s="302">
        <v>1.2140340000000001E-8</v>
      </c>
      <c r="AX218" s="302">
        <v>3.3158068000000002E-13</v>
      </c>
      <c r="AY218" s="302">
        <v>1.8685369E-10</v>
      </c>
      <c r="AZ218" s="302">
        <v>1.7200641000000001E-11</v>
      </c>
      <c r="BA218" s="302">
        <v>7.3236952999999996E-9</v>
      </c>
      <c r="BB218" s="302">
        <v>1.0423228000000001E-6</v>
      </c>
      <c r="BC218" s="302">
        <v>1.4821848E-9</v>
      </c>
      <c r="BD218" s="302">
        <v>1.2854337999999999E-9</v>
      </c>
      <c r="BE218" s="302">
        <v>3.9214937E-11</v>
      </c>
      <c r="BF218" s="302">
        <v>2.3380781999999999E-14</v>
      </c>
      <c r="BG218" s="302">
        <v>6.7357793E-13</v>
      </c>
      <c r="BH218" s="302">
        <v>4.3431010999999999E-13</v>
      </c>
      <c r="BI218" s="302">
        <v>1.0970365E-13</v>
      </c>
      <c r="BJ218" s="302">
        <v>2.5032000000000002E-9</v>
      </c>
      <c r="BK218" s="302">
        <v>9.5985362999999999E-9</v>
      </c>
      <c r="BL218" s="302">
        <v>3.5329408000000003E-11</v>
      </c>
      <c r="BM218" s="302">
        <v>3.0501885999999998E-5</v>
      </c>
      <c r="BN218" s="303">
        <v>0.45465736000000001</v>
      </c>
      <c r="BO218" s="302">
        <v>4.1087932E-9</v>
      </c>
      <c r="BP218" s="302">
        <v>2.4985905E-11</v>
      </c>
      <c r="BQ218" s="302">
        <v>1.1178879000000001E-15</v>
      </c>
      <c r="BR218" s="74"/>
      <c r="BS218" s="136">
        <v>2.7903626000000002E-4</v>
      </c>
      <c r="BT218" s="144">
        <v>9.8658054999999997E-6</v>
      </c>
      <c r="BU218" s="136">
        <v>1.1882129E-4</v>
      </c>
      <c r="BV218" s="144">
        <v>9.4968935E-7</v>
      </c>
      <c r="BW218" s="144">
        <v>1.0671177000000001E-5</v>
      </c>
      <c r="BX218" s="144">
        <v>1.5644372000000001E-6</v>
      </c>
      <c r="BY218" s="144">
        <v>7.1476597999999998E-10</v>
      </c>
      <c r="BZ218" s="144">
        <v>3.7482876000000001E-6</v>
      </c>
      <c r="CA218" s="144">
        <v>3.0414453999999997E-7</v>
      </c>
      <c r="CB218" s="144">
        <v>5.1657261999999995E-7</v>
      </c>
      <c r="CC218" s="144">
        <v>1.2926732000000001E-7</v>
      </c>
      <c r="CD218" s="144">
        <v>2.3793748E-8</v>
      </c>
      <c r="CE218" s="144">
        <v>2.2844482000000002E-9</v>
      </c>
      <c r="CF218" s="144">
        <v>3.7317210999999999E-5</v>
      </c>
      <c r="CG218" s="144">
        <v>9.4217331999999997E-5</v>
      </c>
      <c r="CH218" s="144">
        <v>3.1440449999999997E-7</v>
      </c>
      <c r="CI218" s="144">
        <v>5.8984719999999996E-7</v>
      </c>
      <c r="CJ218" s="171" t="s">
        <v>1805</v>
      </c>
      <c r="CK218" s="155" t="s">
        <v>1474</v>
      </c>
      <c r="CL218" s="166" t="s">
        <v>1566</v>
      </c>
      <c r="CP218" s="74"/>
      <c r="CQ218" s="74"/>
      <c r="CR218" s="74"/>
      <c r="CS218" s="74"/>
      <c r="CT218" s="74"/>
      <c r="CU218" s="74"/>
      <c r="CV218" s="74"/>
      <c r="CW218" s="74"/>
      <c r="CX218" s="74"/>
      <c r="CY218" s="74"/>
      <c r="CZ218" s="74"/>
      <c r="DA218" s="74"/>
      <c r="DB218" s="74"/>
    </row>
    <row r="219" spans="1:323" s="115" customFormat="1" ht="14.5" customHeight="1">
      <c r="A219" s="74" t="s">
        <v>1806</v>
      </c>
      <c r="B219" s="129" t="s">
        <v>1133</v>
      </c>
      <c r="C219" s="130" t="str">
        <f t="shared" si="93"/>
        <v>A.030.18.158</v>
      </c>
      <c r="D219" s="131" t="s">
        <v>1583</v>
      </c>
      <c r="E219" s="129" t="s">
        <v>957</v>
      </c>
      <c r="F219" s="132" t="s">
        <v>1808</v>
      </c>
      <c r="G219" s="132">
        <f t="shared" si="94"/>
        <v>0.86332663793774</v>
      </c>
      <c r="H219" s="348">
        <f t="shared" si="95"/>
        <v>0.86332663793774</v>
      </c>
      <c r="I219" s="74"/>
      <c r="J219" s="132">
        <f t="shared" si="96"/>
        <v>2.092511532E-2</v>
      </c>
      <c r="K219" s="132">
        <f t="shared" si="97"/>
        <v>0.27815077399999999</v>
      </c>
      <c r="L219" s="300">
        <f t="shared" si="98"/>
        <v>1.8411968617740002E-2</v>
      </c>
      <c r="M219" s="132">
        <v>0.54583877999999997</v>
      </c>
      <c r="N219" s="132">
        <v>6.6787461000000006E-2</v>
      </c>
      <c r="O219" s="132">
        <v>9.7766972999999993E-2</v>
      </c>
      <c r="P219" s="132">
        <v>1.4224018999999999E-2</v>
      </c>
      <c r="Q219" s="132">
        <v>5.3910789000000004E-3</v>
      </c>
      <c r="R219" s="132">
        <v>1.8378091999999999E-4</v>
      </c>
      <c r="S219" s="132">
        <v>1.1262365E-3</v>
      </c>
      <c r="T219" s="132">
        <v>0.11359634</v>
      </c>
      <c r="U219" s="132">
        <v>6.2345882E-4</v>
      </c>
      <c r="V219" s="132">
        <v>1.0758268E-2</v>
      </c>
      <c r="W219" s="132">
        <v>6.9796722000000002E-3</v>
      </c>
      <c r="X219" s="304">
        <v>5.0158187000000001E-5</v>
      </c>
      <c r="Y219" s="304">
        <v>4.1141073999999999E-7</v>
      </c>
      <c r="Z219" s="132">
        <v>0</v>
      </c>
      <c r="AA219" s="74"/>
      <c r="AB219" s="301">
        <f t="shared" si="99"/>
        <v>4.1040509774436087</v>
      </c>
      <c r="AC219" s="338">
        <f t="shared" si="100"/>
        <v>4.1040509774436087</v>
      </c>
      <c r="AD219" s="74"/>
      <c r="AE219" s="136">
        <v>81.216959000000003</v>
      </c>
      <c r="AF219" s="136">
        <v>79.431295000000006</v>
      </c>
      <c r="AG219" s="136">
        <v>0.94617719</v>
      </c>
      <c r="AH219" s="136">
        <v>0</v>
      </c>
      <c r="AI219" s="136">
        <v>0.36121607</v>
      </c>
      <c r="AJ219" s="136">
        <v>0.27016022000000001</v>
      </c>
      <c r="AK219" s="136">
        <v>0.20811055000000001</v>
      </c>
      <c r="AL219" s="74"/>
      <c r="AM219" s="133">
        <v>0.10612586</v>
      </c>
      <c r="AN219" s="340">
        <f t="shared" si="101"/>
        <v>0.10612586</v>
      </c>
      <c r="AO219"/>
      <c r="AP219" s="133">
        <v>9.715849E-2</v>
      </c>
      <c r="AQ219" s="133">
        <v>4.1522175999999999E-3</v>
      </c>
      <c r="AR219" s="133">
        <v>4.8151484999999997E-3</v>
      </c>
      <c r="AS219" s="134">
        <f t="shared" si="102"/>
        <v>5.8248494365899998E-6</v>
      </c>
      <c r="AT219" s="135">
        <f t="shared" si="103"/>
        <v>1.5355834554442186E-8</v>
      </c>
      <c r="AU219" s="135">
        <f t="shared" si="104"/>
        <v>0.67439054040000002</v>
      </c>
      <c r="AV219" s="302">
        <v>3.8315755000000004E-6</v>
      </c>
      <c r="AW219" s="302">
        <v>1.1561596E-8</v>
      </c>
      <c r="AX219" s="302">
        <v>3.1584310000000002E-13</v>
      </c>
      <c r="AY219" s="302">
        <v>2.0341228E-10</v>
      </c>
      <c r="AZ219" s="302">
        <v>1.1949591E-11</v>
      </c>
      <c r="BA219" s="302">
        <v>2.1149401999999998E-9</v>
      </c>
      <c r="BB219" s="302">
        <v>1.9825469E-6</v>
      </c>
      <c r="BC219" s="302">
        <v>3.1392863000000002E-10</v>
      </c>
      <c r="BD219" s="302">
        <v>3.1758284000000001E-9</v>
      </c>
      <c r="BE219" s="302">
        <v>2.1308633999999999E-10</v>
      </c>
      <c r="BF219" s="302">
        <v>6.3689448999999997E-12</v>
      </c>
      <c r="BG219" s="302">
        <v>3.7956075E-12</v>
      </c>
      <c r="BH219" s="302">
        <v>3.7528448000000001E-14</v>
      </c>
      <c r="BI219" s="302">
        <v>6.9199465E-14</v>
      </c>
      <c r="BJ219" s="302">
        <v>2.1921657000000002E-9</v>
      </c>
      <c r="BK219" s="302">
        <v>6.1965922999999999E-9</v>
      </c>
      <c r="BL219" s="302">
        <v>8.0759552999999995E-11</v>
      </c>
      <c r="BM219" s="303">
        <v>1.8729403999999999E-3</v>
      </c>
      <c r="BN219" s="303">
        <v>0.67251760000000005</v>
      </c>
      <c r="BO219" s="302">
        <v>7.9765189999999999E-12</v>
      </c>
      <c r="BP219" s="302">
        <v>4.8505859000000001E-14</v>
      </c>
      <c r="BQ219" s="302">
        <v>2.1701880999999999E-18</v>
      </c>
      <c r="BR219" s="74"/>
      <c r="BS219" s="136">
        <v>3.1632313E-4</v>
      </c>
      <c r="BT219" s="144">
        <v>2.4465587999999999E-5</v>
      </c>
      <c r="BU219" s="136">
        <v>1.1443183000000001E-4</v>
      </c>
      <c r="BV219" s="144">
        <v>1.3306770000000001E-5</v>
      </c>
      <c r="BW219" s="144">
        <v>2.5521582000000001E-5</v>
      </c>
      <c r="BX219" s="144">
        <v>2.0904533E-5</v>
      </c>
      <c r="BY219" s="144">
        <v>2.7734890999999998E-9</v>
      </c>
      <c r="BZ219" s="144">
        <v>1.2787515E-5</v>
      </c>
      <c r="CA219" s="144">
        <v>2.4662105000000002E-7</v>
      </c>
      <c r="CB219" s="144">
        <v>7.4523723999999996E-7</v>
      </c>
      <c r="CC219" s="144">
        <v>8.9570899000000006E-8</v>
      </c>
      <c r="CD219" s="144">
        <v>5.3211427E-8</v>
      </c>
      <c r="CE219" s="144">
        <v>3.6398529000000001E-9</v>
      </c>
      <c r="CF219" s="144">
        <v>4.2387158000000003E-6</v>
      </c>
      <c r="CG219" s="144">
        <v>9.6087336000000003E-5</v>
      </c>
      <c r="CH219" s="144">
        <v>3.4370624000000001E-6</v>
      </c>
      <c r="CI219" s="144">
        <v>1.1450874E-9</v>
      </c>
      <c r="CJ219" s="175"/>
      <c r="CK219" s="159" t="s">
        <v>1233</v>
      </c>
      <c r="CL219" s="166" t="s">
        <v>1566</v>
      </c>
      <c r="CM219" s="110"/>
      <c r="CN219" s="110"/>
      <c r="CO219" s="90"/>
      <c r="CP219" s="74"/>
      <c r="CQ219" s="74"/>
      <c r="CR219" s="74"/>
      <c r="CS219" s="152"/>
      <c r="CT219" s="74"/>
      <c r="CU219" s="74"/>
      <c r="CV219" s="74"/>
      <c r="CW219" s="74"/>
      <c r="CX219" s="74"/>
      <c r="CY219" s="74"/>
      <c r="CZ219" s="74"/>
      <c r="DA219" s="74"/>
      <c r="DB219" s="74"/>
      <c r="DC219" s="74"/>
      <c r="DD219" s="74"/>
      <c r="DE219" s="74"/>
      <c r="DF219" s="74"/>
      <c r="DG219" s="74"/>
      <c r="DH219" s="74"/>
      <c r="DI219" s="74"/>
      <c r="DJ219" s="74"/>
      <c r="DK219" s="74"/>
      <c r="DL219" s="74"/>
      <c r="DM219" s="74"/>
      <c r="DN219" s="74"/>
      <c r="DO219" s="74"/>
      <c r="DP219" s="74"/>
      <c r="DQ219" s="74"/>
      <c r="DR219" s="74"/>
      <c r="DS219" s="74"/>
      <c r="DT219" s="74"/>
      <c r="DU219" s="74"/>
      <c r="DV219" s="74"/>
      <c r="DW219" s="74"/>
      <c r="DX219" s="74"/>
      <c r="DY219" s="74"/>
      <c r="DZ219" s="74"/>
      <c r="EA219" s="74"/>
      <c r="EB219" s="74"/>
      <c r="EC219" s="74"/>
      <c r="ED219" s="74"/>
      <c r="EE219" s="74"/>
      <c r="EF219" s="74"/>
      <c r="EG219" s="74"/>
      <c r="EH219" s="74"/>
      <c r="EI219" s="74"/>
      <c r="EJ219" s="74"/>
      <c r="EK219" s="74"/>
      <c r="EL219" s="74"/>
      <c r="EM219" s="74"/>
      <c r="EN219" s="74"/>
      <c r="EO219" s="74"/>
      <c r="EP219" s="74"/>
      <c r="EQ219" s="74"/>
      <c r="ER219" s="74"/>
      <c r="ES219" s="74"/>
      <c r="ET219" s="74"/>
      <c r="EU219" s="74"/>
      <c r="EV219" s="74"/>
      <c r="EW219" s="74"/>
      <c r="EX219" s="74"/>
      <c r="EY219" s="74"/>
      <c r="EZ219" s="74"/>
      <c r="FA219" s="74"/>
      <c r="FB219" s="74"/>
      <c r="FC219" s="74"/>
      <c r="FD219" s="74"/>
      <c r="FE219" s="74"/>
      <c r="FF219" s="74"/>
      <c r="FG219" s="74"/>
      <c r="FH219" s="74"/>
      <c r="FI219" s="74"/>
      <c r="FJ219" s="74"/>
      <c r="FK219" s="74"/>
      <c r="FL219" s="74"/>
      <c r="FM219" s="74"/>
      <c r="FN219" s="74"/>
      <c r="FO219" s="74"/>
      <c r="FP219" s="74"/>
      <c r="FQ219" s="74"/>
      <c r="FR219" s="74"/>
      <c r="FS219" s="74"/>
      <c r="FT219" s="74"/>
      <c r="FU219" s="74"/>
      <c r="FV219" s="74"/>
      <c r="FW219" s="74"/>
      <c r="FX219" s="74"/>
      <c r="FY219" s="74"/>
      <c r="FZ219" s="74"/>
      <c r="GA219" s="74"/>
      <c r="GB219" s="74"/>
      <c r="GC219" s="74"/>
      <c r="GD219" s="74"/>
      <c r="GE219" s="74"/>
      <c r="GF219" s="74"/>
      <c r="GG219" s="74"/>
      <c r="GH219" s="74"/>
      <c r="GI219" s="74"/>
      <c r="GJ219" s="74"/>
      <c r="GK219" s="74"/>
      <c r="GL219" s="74"/>
      <c r="GM219" s="74"/>
      <c r="GN219" s="74"/>
      <c r="GO219" s="74"/>
      <c r="GP219" s="74"/>
      <c r="GQ219" s="74"/>
      <c r="GR219" s="74"/>
      <c r="GS219" s="74"/>
      <c r="GT219" s="74"/>
      <c r="GU219" s="74"/>
      <c r="GV219" s="74"/>
      <c r="GW219" s="74"/>
      <c r="GX219" s="74"/>
      <c r="GY219" s="74"/>
      <c r="GZ219" s="74"/>
      <c r="HA219" s="74"/>
      <c r="HB219" s="74"/>
      <c r="HC219" s="74"/>
      <c r="HD219" s="74"/>
      <c r="HE219" s="74"/>
      <c r="HF219" s="74"/>
      <c r="HG219" s="74"/>
      <c r="HH219" s="74"/>
      <c r="HI219" s="74"/>
      <c r="HJ219" s="74"/>
      <c r="HK219" s="74"/>
      <c r="HL219" s="74"/>
      <c r="HM219" s="74"/>
      <c r="HN219" s="74"/>
      <c r="HO219" s="74"/>
      <c r="HP219" s="74"/>
      <c r="HQ219" s="74"/>
      <c r="HR219" s="74"/>
      <c r="HS219" s="74"/>
      <c r="HT219" s="74"/>
      <c r="HU219" s="74"/>
      <c r="HV219" s="74"/>
      <c r="HW219" s="74"/>
      <c r="HX219" s="74"/>
      <c r="HY219" s="74"/>
      <c r="HZ219" s="74"/>
      <c r="IA219" s="74"/>
      <c r="IB219" s="74"/>
      <c r="IC219" s="74"/>
      <c r="ID219" s="74"/>
      <c r="IE219" s="74"/>
      <c r="IF219" s="74"/>
      <c r="IG219" s="74"/>
      <c r="IH219" s="74"/>
      <c r="II219" s="74"/>
      <c r="IJ219" s="74"/>
      <c r="IK219" s="74"/>
      <c r="IL219" s="74"/>
      <c r="IM219" s="74"/>
      <c r="IN219" s="74"/>
      <c r="IO219" s="74"/>
      <c r="IP219" s="74"/>
      <c r="IQ219" s="74"/>
      <c r="IR219" s="74"/>
      <c r="IS219" s="74"/>
      <c r="IT219" s="74"/>
      <c r="IU219" s="74"/>
      <c r="IV219" s="74"/>
      <c r="IW219" s="74"/>
      <c r="IX219" s="74"/>
      <c r="IY219" s="74"/>
      <c r="IZ219" s="74"/>
      <c r="JA219" s="74"/>
      <c r="JB219" s="74"/>
      <c r="JC219" s="74"/>
      <c r="JD219" s="74"/>
      <c r="JE219" s="74"/>
      <c r="JF219" s="74"/>
      <c r="JG219" s="74"/>
      <c r="JH219" s="74"/>
      <c r="JI219" s="74"/>
      <c r="JJ219" s="74"/>
      <c r="JK219" s="74"/>
      <c r="JL219" s="74"/>
      <c r="JM219" s="74"/>
      <c r="JN219" s="74"/>
      <c r="JO219" s="74"/>
      <c r="JP219" s="74"/>
      <c r="JQ219" s="74"/>
      <c r="JR219" s="74"/>
      <c r="JS219" s="74"/>
      <c r="JT219" s="74"/>
      <c r="JU219" s="74"/>
      <c r="JV219" s="74"/>
      <c r="JW219" s="74"/>
      <c r="JX219" s="74"/>
      <c r="JY219" s="74"/>
      <c r="JZ219" s="74"/>
      <c r="KA219" s="74"/>
      <c r="KB219" s="74"/>
      <c r="KC219" s="74"/>
      <c r="KD219" s="74"/>
      <c r="KE219" s="74"/>
      <c r="KF219" s="74"/>
      <c r="KG219" s="74"/>
      <c r="KH219" s="74"/>
      <c r="KI219" s="74"/>
      <c r="KJ219" s="74"/>
      <c r="KK219" s="74"/>
      <c r="KL219" s="74"/>
      <c r="KM219" s="74"/>
      <c r="KN219" s="74"/>
      <c r="KO219" s="74"/>
      <c r="KP219" s="74"/>
      <c r="KQ219" s="74"/>
      <c r="KR219" s="74"/>
      <c r="KS219" s="74"/>
      <c r="KT219" s="74"/>
      <c r="KU219" s="74"/>
      <c r="KV219" s="74"/>
      <c r="KW219" s="74"/>
      <c r="KX219" s="74"/>
      <c r="KY219" s="74"/>
      <c r="KZ219" s="74"/>
      <c r="LA219" s="74"/>
      <c r="LB219" s="74"/>
      <c r="LC219" s="74"/>
      <c r="LD219" s="74"/>
      <c r="LE219" s="74"/>
      <c r="LF219" s="74"/>
      <c r="LG219" s="74"/>
      <c r="LH219" s="74"/>
      <c r="LI219" s="74"/>
      <c r="LJ219" s="74"/>
      <c r="LK219" s="74"/>
    </row>
    <row r="220" spans="1:323" ht="14.5" customHeight="1">
      <c r="A220" s="74" t="s">
        <v>1809</v>
      </c>
      <c r="B220" s="129" t="s">
        <v>1133</v>
      </c>
      <c r="C220" s="130" t="str">
        <f t="shared" si="93"/>
        <v>A.030.18.159</v>
      </c>
      <c r="D220" s="131" t="s">
        <v>1583</v>
      </c>
      <c r="E220" s="129" t="s">
        <v>957</v>
      </c>
      <c r="F220" s="132" t="s">
        <v>1811</v>
      </c>
      <c r="G220" s="132">
        <f t="shared" si="94"/>
        <v>1.0622984839309999</v>
      </c>
      <c r="H220" s="348">
        <f t="shared" si="95"/>
        <v>1.0622984839309999</v>
      </c>
      <c r="I220" s="74"/>
      <c r="J220" s="132">
        <f t="shared" si="96"/>
        <v>2.5433268880000002E-2</v>
      </c>
      <c r="K220" s="132">
        <f t="shared" si="97"/>
        <v>8.02020715E-2</v>
      </c>
      <c r="L220" s="300">
        <f t="shared" si="98"/>
        <v>1.1384603551000001E-2</v>
      </c>
      <c r="M220" s="132">
        <v>0.94527854</v>
      </c>
      <c r="N220" s="132">
        <v>4.9428870999999999E-2</v>
      </c>
      <c r="O220" s="132">
        <v>2.8770695999999998E-2</v>
      </c>
      <c r="P220" s="132">
        <v>1.9862220999999999E-2</v>
      </c>
      <c r="Q220" s="132">
        <v>4.8643184000000004E-3</v>
      </c>
      <c r="R220" s="132">
        <v>3.4120024999999998E-4</v>
      </c>
      <c r="S220" s="132">
        <v>3.6552923000000002E-4</v>
      </c>
      <c r="T220" s="132">
        <v>2.0025045000000002E-3</v>
      </c>
      <c r="U220" s="132">
        <v>8.1812449000000004E-4</v>
      </c>
      <c r="V220" s="132">
        <v>3.1683616E-3</v>
      </c>
      <c r="W220" s="132">
        <v>7.3473258000000003E-3</v>
      </c>
      <c r="X220" s="304">
        <v>2.7333983999999999E-5</v>
      </c>
      <c r="Y220" s="304">
        <v>2.3457677000000001E-5</v>
      </c>
      <c r="Z220" s="132">
        <v>0</v>
      </c>
      <c r="AA220" s="74"/>
      <c r="AB220" s="301">
        <f t="shared" si="99"/>
        <v>7.1073574436090219</v>
      </c>
      <c r="AC220" s="338">
        <f t="shared" si="100"/>
        <v>7.1073574436090219</v>
      </c>
      <c r="AD220" s="74"/>
      <c r="AE220" s="136">
        <v>106.46711000000001</v>
      </c>
      <c r="AF220" s="136">
        <v>104.77945</v>
      </c>
      <c r="AG220" s="136">
        <v>0.99606285999999999</v>
      </c>
      <c r="AH220" s="136">
        <v>0</v>
      </c>
      <c r="AI220" s="136">
        <v>0.33352897999999997</v>
      </c>
      <c r="AJ220" s="136">
        <v>0.15257241999999999</v>
      </c>
      <c r="AK220" s="136">
        <v>0.20549782999999999</v>
      </c>
      <c r="AL220" s="74"/>
      <c r="AM220" s="133">
        <v>0.14237432</v>
      </c>
      <c r="AN220" s="340">
        <f t="shared" si="101"/>
        <v>0.14237432</v>
      </c>
      <c r="AP220" s="133">
        <v>0.13031720999999999</v>
      </c>
      <c r="AQ220" s="133">
        <v>5.9658410000000004E-3</v>
      </c>
      <c r="AR220" s="133">
        <v>6.0912694E-3</v>
      </c>
      <c r="AS220" s="134">
        <f t="shared" si="102"/>
        <v>7.8127822133990022E-6</v>
      </c>
      <c r="AT220" s="135">
        <f t="shared" si="103"/>
        <v>2.2063022025149167E-8</v>
      </c>
      <c r="AU220" s="135">
        <f t="shared" si="104"/>
        <v>0.85311896512899998</v>
      </c>
      <c r="AV220" s="302">
        <v>6.6498328999999998E-6</v>
      </c>
      <c r="AW220" s="302">
        <v>2.0066163000000001E-8</v>
      </c>
      <c r="AX220" s="302">
        <v>5.4814878999999997E-13</v>
      </c>
      <c r="AY220" s="302">
        <v>2.4061584000000002E-10</v>
      </c>
      <c r="AZ220" s="302">
        <v>3.0948908999999997E-11</v>
      </c>
      <c r="BA220" s="302">
        <v>2.9533209999999998E-9</v>
      </c>
      <c r="BB220" s="302">
        <v>1.1534318999999999E-6</v>
      </c>
      <c r="BC220" s="302">
        <v>4.3650058999999998E-10</v>
      </c>
      <c r="BD220" s="302">
        <v>1.2819555E-9</v>
      </c>
      <c r="BE220" s="302">
        <v>2.3509888000000002E-10</v>
      </c>
      <c r="BF220" s="302">
        <v>2.4380873999999998E-15</v>
      </c>
      <c r="BG220" s="302">
        <v>7.5363314000000001E-13</v>
      </c>
      <c r="BH220" s="302">
        <v>4.3504735999999997E-14</v>
      </c>
      <c r="BI220" s="302">
        <v>3.4129253999999997E-14</v>
      </c>
      <c r="BJ220" s="302">
        <v>3.6995655000000001E-9</v>
      </c>
      <c r="BK220" s="302">
        <v>2.1381497E-9</v>
      </c>
      <c r="BL220" s="302">
        <v>3.9156326000000002E-11</v>
      </c>
      <c r="BM220" s="302">
        <v>3.7305129000000002E-5</v>
      </c>
      <c r="BN220" s="303">
        <v>0.85308165999999996</v>
      </c>
      <c r="BO220" s="302">
        <v>4.5481245000000001E-10</v>
      </c>
      <c r="BP220" s="302">
        <v>2.7657514E-12</v>
      </c>
      <c r="BQ220" s="302">
        <v>1.2374176999999999E-16</v>
      </c>
      <c r="BR220" s="74"/>
      <c r="BS220" s="136">
        <v>3.5542503000000002E-4</v>
      </c>
      <c r="BT220" s="144">
        <v>9.7499505999999993E-6</v>
      </c>
      <c r="BU220" s="136">
        <v>1.9817199E-4</v>
      </c>
      <c r="BV220" s="144">
        <v>2.3574069000000001E-7</v>
      </c>
      <c r="BW220" s="144">
        <v>1.1066957999999999E-5</v>
      </c>
      <c r="BX220" s="144">
        <v>1.7878026999999999E-6</v>
      </c>
      <c r="BY220" s="144">
        <v>8.3182529999999996E-10</v>
      </c>
      <c r="BZ220" s="144">
        <v>2.7401364000000001E-6</v>
      </c>
      <c r="CA220" s="144">
        <v>4.5786672000000002E-7</v>
      </c>
      <c r="CB220" s="144">
        <v>2.4187281999999999E-7</v>
      </c>
      <c r="CC220" s="144">
        <v>2.3260577E-7</v>
      </c>
      <c r="CD220" s="144">
        <v>2.6900940000000001E-8</v>
      </c>
      <c r="CE220" s="144">
        <v>4.1050545000000002E-9</v>
      </c>
      <c r="CF220" s="144">
        <v>5.4677130999999998E-6</v>
      </c>
      <c r="CG220" s="136">
        <v>1.2496006999999999E-4</v>
      </c>
      <c r="CH220" s="144">
        <v>2.1519882E-7</v>
      </c>
      <c r="CI220" s="144">
        <v>6.5291640000000004E-8</v>
      </c>
      <c r="CJ220" s="175"/>
      <c r="CK220" s="159" t="s">
        <v>1233</v>
      </c>
      <c r="CL220" s="166" t="s">
        <v>1566</v>
      </c>
      <c r="CM220" s="176"/>
      <c r="CN220" s="176"/>
      <c r="CP220" s="89"/>
      <c r="CQ220" s="74"/>
      <c r="CR220" s="74"/>
      <c r="CS220" s="152"/>
      <c r="CT220" s="74"/>
      <c r="CU220" s="74"/>
      <c r="CV220" s="74"/>
      <c r="CW220" s="74"/>
      <c r="CX220" s="74"/>
      <c r="CY220" s="74"/>
      <c r="CZ220" s="74"/>
      <c r="DA220" s="74"/>
      <c r="DB220" s="74"/>
    </row>
    <row r="221" spans="1:323" ht="14.5" customHeight="1">
      <c r="A221" s="74" t="s">
        <v>1812</v>
      </c>
      <c r="B221" s="129" t="s">
        <v>1133</v>
      </c>
      <c r="C221" s="130" t="str">
        <f t="shared" si="93"/>
        <v>A.030.18.160</v>
      </c>
      <c r="D221" s="131" t="s">
        <v>1583</v>
      </c>
      <c r="E221" s="129" t="s">
        <v>957</v>
      </c>
      <c r="F221" s="132" t="s">
        <v>1814</v>
      </c>
      <c r="G221" s="132">
        <f t="shared" si="94"/>
        <v>0.92542227511800002</v>
      </c>
      <c r="H221" s="348">
        <f t="shared" si="95"/>
        <v>0.92542227511800002</v>
      </c>
      <c r="I221" s="74"/>
      <c r="J221" s="132">
        <f t="shared" si="96"/>
        <v>4.9103837099999999E-2</v>
      </c>
      <c r="K221" s="132">
        <f t="shared" si="97"/>
        <v>0.1100956946</v>
      </c>
      <c r="L221" s="300">
        <f t="shared" si="98"/>
        <v>3.5763513417999993E-2</v>
      </c>
      <c r="M221" s="132">
        <v>0.73045923000000001</v>
      </c>
      <c r="N221" s="132">
        <v>5.3560344000000003E-2</v>
      </c>
      <c r="O221" s="132">
        <v>4.7158341999999999E-2</v>
      </c>
      <c r="P221" s="132">
        <v>3.4309029999999997E-2</v>
      </c>
      <c r="Q221" s="132">
        <v>5.7360342000000002E-3</v>
      </c>
      <c r="R221" s="132">
        <v>1.5697631000000001E-3</v>
      </c>
      <c r="S221" s="132">
        <v>7.4890097999999999E-3</v>
      </c>
      <c r="T221" s="132">
        <v>9.3770086000000002E-3</v>
      </c>
      <c r="U221" s="132">
        <v>6.4172074000000004E-3</v>
      </c>
      <c r="V221" s="132">
        <v>7.7767171000000003E-3</v>
      </c>
      <c r="W221" s="132">
        <v>2.0236404999999999E-2</v>
      </c>
      <c r="X221" s="132">
        <v>1.2945501E-3</v>
      </c>
      <c r="Y221" s="304">
        <v>3.8633817999999999E-5</v>
      </c>
      <c r="Z221" s="132">
        <v>0</v>
      </c>
      <c r="AA221" s="74"/>
      <c r="AB221" s="301">
        <f t="shared" si="99"/>
        <v>5.4921746616541354</v>
      </c>
      <c r="AC221" s="338">
        <f t="shared" si="100"/>
        <v>5.4921746616541354</v>
      </c>
      <c r="AD221" s="74"/>
      <c r="AE221" s="136">
        <v>152.69807</v>
      </c>
      <c r="AF221" s="136">
        <v>148.19918000000001</v>
      </c>
      <c r="AG221" s="136">
        <v>2.7433198000000001</v>
      </c>
      <c r="AH221" s="136">
        <v>0</v>
      </c>
      <c r="AI221" s="136">
        <v>0.47290485999999998</v>
      </c>
      <c r="AJ221" s="136">
        <v>0.68579044</v>
      </c>
      <c r="AK221" s="136">
        <v>0.59686985000000004</v>
      </c>
      <c r="AL221" s="74"/>
      <c r="AM221" s="133">
        <v>0.12633185999999999</v>
      </c>
      <c r="AN221" s="340">
        <f t="shared" si="101"/>
        <v>0.12633185999999999</v>
      </c>
      <c r="AP221" s="133">
        <v>0.11234921</v>
      </c>
      <c r="AQ221" s="133">
        <v>5.4731472999999999E-3</v>
      </c>
      <c r="AR221" s="133">
        <v>8.5095041000000007E-3</v>
      </c>
      <c r="AS221" s="134">
        <f t="shared" si="102"/>
        <v>6.7355641229959994E-6</v>
      </c>
      <c r="AT221" s="135">
        <f t="shared" si="103"/>
        <v>2.0240929681481472E-8</v>
      </c>
      <c r="AU221" s="135">
        <f t="shared" si="104"/>
        <v>1.1918072693699999</v>
      </c>
      <c r="AV221" s="302">
        <v>5.1870425000000001E-6</v>
      </c>
      <c r="AW221" s="302">
        <v>1.5653815E-8</v>
      </c>
      <c r="AX221" s="302">
        <v>4.2754078999999999E-13</v>
      </c>
      <c r="AY221" s="302">
        <v>6.0744114999999998E-10</v>
      </c>
      <c r="AZ221" s="302">
        <v>4.8479716000000001E-11</v>
      </c>
      <c r="BA221" s="302">
        <v>5.1015052000000002E-9</v>
      </c>
      <c r="BB221" s="302">
        <v>1.4476873E-6</v>
      </c>
      <c r="BC221" s="302">
        <v>7.5199801999999996E-10</v>
      </c>
      <c r="BD221" s="302">
        <v>1.6395353000000001E-9</v>
      </c>
      <c r="BE221" s="302">
        <v>1.1853556000000001E-11</v>
      </c>
      <c r="BF221" s="302">
        <v>6.8889933999999997E-14</v>
      </c>
      <c r="BG221" s="302">
        <v>4.2055674999999999E-11</v>
      </c>
      <c r="BH221" s="302">
        <v>4.1848409999999999E-13</v>
      </c>
      <c r="BI221" s="302">
        <v>4.4023596000000002E-13</v>
      </c>
      <c r="BJ221" s="302">
        <v>1.9556147E-8</v>
      </c>
      <c r="BK221" s="302">
        <v>7.4771693000000001E-8</v>
      </c>
      <c r="BL221" s="302">
        <v>2.1357617000000002E-9</v>
      </c>
      <c r="BM221" s="303">
        <v>3.3666936999999998E-4</v>
      </c>
      <c r="BN221" s="303">
        <v>1.1914705999999999</v>
      </c>
      <c r="BO221" s="302">
        <v>7.4905692999999997E-10</v>
      </c>
      <c r="BP221" s="302">
        <v>4.5550759000000001E-12</v>
      </c>
      <c r="BQ221" s="302">
        <v>2.0379746999999999E-16</v>
      </c>
      <c r="BR221" s="74"/>
      <c r="BS221" s="136">
        <v>3.8695211999999999E-4</v>
      </c>
      <c r="BT221" s="144">
        <v>1.3001258E-5</v>
      </c>
      <c r="BU221" s="136">
        <v>1.5313640000000001E-4</v>
      </c>
      <c r="BV221" s="144">
        <v>1.1003535E-6</v>
      </c>
      <c r="BW221" s="144">
        <v>1.35807E-5</v>
      </c>
      <c r="BX221" s="144">
        <v>3.3292459999999998E-6</v>
      </c>
      <c r="BY221" s="144">
        <v>3.910598E-8</v>
      </c>
      <c r="BZ221" s="144">
        <v>5.4100474999999998E-6</v>
      </c>
      <c r="CA221" s="144">
        <v>2.1065114999999999E-6</v>
      </c>
      <c r="CB221" s="144">
        <v>4.9555213999999999E-6</v>
      </c>
      <c r="CC221" s="144">
        <v>3.6296499000000001E-7</v>
      </c>
      <c r="CD221" s="144">
        <v>1.3942034E-6</v>
      </c>
      <c r="CE221" s="144">
        <v>6.2369805000000003E-9</v>
      </c>
      <c r="CF221" s="144">
        <v>9.0725078000000003E-6</v>
      </c>
      <c r="CG221" s="136">
        <v>1.7834822000000001E-4</v>
      </c>
      <c r="CH221" s="144">
        <v>1.0013088999999999E-6</v>
      </c>
      <c r="CI221" s="144">
        <v>1.0753258E-7</v>
      </c>
      <c r="CJ221" s="171" t="s">
        <v>1815</v>
      </c>
      <c r="CK221" s="155" t="s">
        <v>1816</v>
      </c>
      <c r="CL221" s="166" t="s">
        <v>1566</v>
      </c>
      <c r="CP221" s="74"/>
      <c r="CQ221" s="74"/>
      <c r="CR221" s="74"/>
      <c r="CS221" s="152"/>
      <c r="CT221" s="74"/>
      <c r="CU221" s="74"/>
      <c r="CV221" s="74"/>
      <c r="CW221" s="74"/>
      <c r="CX221" s="74"/>
      <c r="CY221" s="74"/>
      <c r="CZ221" s="74"/>
      <c r="DA221" s="74"/>
      <c r="DB221" s="74"/>
      <c r="DM221" s="115"/>
      <c r="DN221" s="115"/>
      <c r="DO221" s="115"/>
      <c r="DP221" s="115"/>
      <c r="DQ221" s="115"/>
      <c r="DR221" s="115"/>
      <c r="DS221" s="115"/>
      <c r="DT221" s="115"/>
      <c r="DU221" s="115"/>
      <c r="DV221" s="115"/>
      <c r="DW221" s="115"/>
      <c r="DX221" s="115"/>
      <c r="DY221" s="115"/>
      <c r="DZ221" s="115"/>
      <c r="EA221" s="115"/>
      <c r="EB221" s="115"/>
      <c r="EC221" s="115"/>
      <c r="ED221" s="115"/>
      <c r="EE221" s="115"/>
      <c r="EF221" s="115"/>
      <c r="EG221" s="115"/>
      <c r="EH221" s="115"/>
      <c r="EI221" s="115"/>
      <c r="EJ221" s="115"/>
      <c r="EK221" s="115"/>
      <c r="EL221" s="115"/>
      <c r="EM221" s="115"/>
      <c r="EN221" s="115"/>
      <c r="EO221" s="115"/>
      <c r="EP221" s="115"/>
      <c r="EQ221" s="115"/>
      <c r="ER221" s="115"/>
      <c r="ES221" s="115"/>
      <c r="ET221" s="115"/>
      <c r="EU221" s="115"/>
      <c r="EV221" s="115"/>
      <c r="EW221" s="115"/>
      <c r="EX221" s="115"/>
      <c r="EY221" s="115"/>
      <c r="EZ221" s="115"/>
      <c r="FA221" s="115"/>
      <c r="FB221" s="115"/>
      <c r="FC221" s="115"/>
      <c r="FD221" s="115"/>
      <c r="FE221" s="115"/>
      <c r="FF221" s="115"/>
      <c r="FG221" s="115"/>
      <c r="FH221" s="115"/>
      <c r="FI221" s="115"/>
      <c r="FJ221" s="115"/>
      <c r="FK221" s="115"/>
      <c r="FL221" s="115"/>
      <c r="FM221" s="115"/>
      <c r="FN221" s="115"/>
      <c r="FO221" s="115"/>
      <c r="FP221" s="115"/>
      <c r="FQ221" s="115"/>
      <c r="FR221" s="115"/>
      <c r="FS221" s="115"/>
      <c r="FT221" s="115"/>
      <c r="FU221" s="115"/>
      <c r="FV221" s="115"/>
      <c r="FW221" s="115"/>
      <c r="FX221" s="115"/>
      <c r="FY221" s="115"/>
      <c r="FZ221" s="115"/>
      <c r="GA221" s="115"/>
      <c r="GB221" s="115"/>
      <c r="GC221" s="115"/>
      <c r="GD221" s="115"/>
      <c r="GE221" s="115"/>
      <c r="GF221" s="115"/>
      <c r="GG221" s="115"/>
      <c r="GH221" s="115"/>
      <c r="GI221" s="115"/>
      <c r="GJ221" s="115"/>
      <c r="GK221" s="115"/>
      <c r="GL221" s="115"/>
      <c r="GM221" s="115"/>
      <c r="GN221" s="115"/>
      <c r="GO221" s="115"/>
      <c r="GP221" s="115"/>
      <c r="GQ221" s="115"/>
      <c r="GR221" s="115"/>
      <c r="GS221" s="115"/>
      <c r="GT221" s="115"/>
      <c r="GU221" s="115"/>
      <c r="GV221" s="115"/>
      <c r="GW221" s="115"/>
      <c r="GX221" s="115"/>
      <c r="GY221" s="115"/>
      <c r="GZ221" s="115"/>
      <c r="HA221" s="115"/>
      <c r="HB221" s="115"/>
      <c r="HC221" s="115"/>
      <c r="HD221" s="115"/>
      <c r="HE221" s="115"/>
      <c r="HF221" s="115"/>
      <c r="HG221" s="115"/>
      <c r="HH221" s="115"/>
      <c r="HI221" s="115"/>
      <c r="HJ221" s="115"/>
      <c r="HK221" s="115"/>
      <c r="HL221" s="115"/>
      <c r="HM221" s="115"/>
      <c r="HN221" s="115"/>
      <c r="HO221" s="115"/>
      <c r="HP221" s="115"/>
      <c r="HQ221" s="115"/>
      <c r="HR221" s="115"/>
      <c r="HS221" s="115"/>
      <c r="HT221" s="115"/>
      <c r="HU221" s="115"/>
      <c r="HV221" s="115"/>
      <c r="HW221" s="115"/>
      <c r="HX221" s="115"/>
      <c r="HY221" s="115"/>
      <c r="HZ221" s="115"/>
      <c r="IA221" s="115"/>
      <c r="IB221" s="115"/>
      <c r="IC221" s="115"/>
      <c r="ID221" s="115"/>
      <c r="IE221" s="115"/>
      <c r="IF221" s="115"/>
      <c r="IG221" s="115"/>
      <c r="IH221" s="115"/>
      <c r="II221" s="115"/>
      <c r="IJ221" s="115"/>
      <c r="IK221" s="115"/>
      <c r="IL221" s="115"/>
      <c r="IM221" s="115"/>
      <c r="IN221" s="115"/>
      <c r="IO221" s="115"/>
      <c r="IP221" s="115"/>
      <c r="IQ221" s="115"/>
      <c r="IR221" s="115"/>
      <c r="IS221" s="115"/>
      <c r="IT221" s="115"/>
      <c r="IU221" s="115"/>
      <c r="IV221" s="115"/>
      <c r="IW221" s="115"/>
      <c r="IX221" s="115"/>
      <c r="IY221" s="115"/>
      <c r="IZ221" s="115"/>
      <c r="JA221" s="115"/>
      <c r="JB221" s="115"/>
      <c r="JC221" s="115"/>
      <c r="JD221" s="115"/>
      <c r="JE221" s="115"/>
      <c r="JF221" s="115"/>
      <c r="JG221" s="115"/>
      <c r="JH221" s="115"/>
      <c r="JI221" s="115"/>
      <c r="JJ221" s="115"/>
      <c r="JK221" s="115"/>
      <c r="JL221" s="115"/>
      <c r="JM221" s="115"/>
      <c r="JN221" s="115"/>
      <c r="JO221" s="115"/>
      <c r="JP221" s="115"/>
      <c r="JQ221" s="115"/>
      <c r="JR221" s="115"/>
      <c r="JS221" s="115"/>
      <c r="JT221" s="115"/>
      <c r="JU221" s="115"/>
      <c r="JV221" s="115"/>
      <c r="JW221" s="115"/>
      <c r="JX221" s="115"/>
      <c r="JY221" s="115"/>
      <c r="JZ221" s="115"/>
      <c r="KA221" s="115"/>
      <c r="KB221" s="115"/>
      <c r="KC221" s="115"/>
      <c r="KD221" s="115"/>
      <c r="KE221" s="115"/>
      <c r="KF221" s="115"/>
      <c r="KG221" s="115"/>
      <c r="KH221" s="115"/>
      <c r="KI221" s="115"/>
      <c r="KJ221" s="115"/>
      <c r="KK221" s="115"/>
      <c r="KL221" s="115"/>
      <c r="KM221" s="115"/>
      <c r="KN221" s="115"/>
      <c r="KO221" s="115"/>
      <c r="KP221" s="115"/>
      <c r="KQ221" s="115"/>
      <c r="KR221" s="115"/>
      <c r="KS221" s="115"/>
      <c r="KT221" s="115"/>
      <c r="KU221" s="115"/>
      <c r="KV221" s="115"/>
      <c r="KW221" s="115"/>
      <c r="KX221" s="115"/>
      <c r="KY221" s="115"/>
      <c r="KZ221" s="115"/>
      <c r="LA221" s="115"/>
      <c r="LB221" s="115"/>
      <c r="LC221" s="115"/>
      <c r="LD221" s="115"/>
      <c r="LE221" s="115"/>
      <c r="LF221" s="115"/>
      <c r="LG221" s="115"/>
      <c r="LH221" s="115"/>
      <c r="LI221" s="115"/>
      <c r="LJ221" s="115"/>
      <c r="LK221" s="115"/>
    </row>
    <row r="222" spans="1:323" ht="14.5" customHeight="1">
      <c r="B222" s="129" t="s">
        <v>1133</v>
      </c>
      <c r="C222" s="127" t="s">
        <v>1817</v>
      </c>
      <c r="D222" s="127" t="s">
        <v>1818</v>
      </c>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P222" s="74"/>
      <c r="AQ222" s="74"/>
      <c r="AR222" s="74"/>
      <c r="AS222" s="74"/>
      <c r="AT222" s="74"/>
      <c r="AU222" s="74"/>
      <c r="AV222" s="74"/>
      <c r="AW222" s="74"/>
      <c r="AX222" s="74"/>
      <c r="AY222" s="74"/>
      <c r="AZ222" s="74"/>
      <c r="BA222" s="74"/>
      <c r="BB222" s="74"/>
      <c r="BC222" s="74"/>
      <c r="BD222" s="74"/>
      <c r="BE222" s="74"/>
      <c r="BF222" s="74"/>
      <c r="BG222" s="74"/>
      <c r="BH222" s="74"/>
      <c r="BI222" s="74"/>
      <c r="BJ222" s="74"/>
      <c r="BK222" s="74"/>
      <c r="BL222" s="74"/>
      <c r="BM222" s="74"/>
      <c r="BN222" s="74"/>
      <c r="BO222" s="74"/>
      <c r="BP222" s="74"/>
      <c r="BQ222" s="74"/>
      <c r="BR222" s="74"/>
      <c r="BS222" s="74"/>
      <c r="BT222" s="74"/>
      <c r="BU222" s="74"/>
      <c r="BV222" s="74"/>
      <c r="BW222" s="74"/>
      <c r="BX222" s="74"/>
      <c r="BY222" s="74"/>
      <c r="BZ222" s="74"/>
      <c r="CA222" s="74"/>
      <c r="CB222" s="74"/>
      <c r="CC222" s="74"/>
      <c r="CD222" s="74"/>
      <c r="CE222" s="74"/>
      <c r="CF222" s="74"/>
      <c r="CG222" s="74"/>
      <c r="CH222" s="74"/>
      <c r="CI222" s="74"/>
      <c r="CJ222" s="177"/>
      <c r="CK222" s="143"/>
      <c r="CL222" s="89"/>
      <c r="CP222" s="74"/>
      <c r="CQ222" s="74"/>
      <c r="CR222" s="74"/>
      <c r="CS222" s="152"/>
      <c r="CT222" s="74"/>
      <c r="CU222" s="74"/>
      <c r="CV222" s="74"/>
      <c r="CW222" s="74"/>
      <c r="CX222" s="74"/>
      <c r="CY222" s="74"/>
      <c r="CZ222" s="74"/>
      <c r="DA222" s="74"/>
      <c r="DB222" s="74"/>
      <c r="DI222" s="115"/>
      <c r="DJ222" s="115"/>
      <c r="DK222" s="115"/>
      <c r="DL222" s="115"/>
    </row>
    <row r="223" spans="1:323" ht="14.5" customHeight="1">
      <c r="A223" s="74" t="s">
        <v>1819</v>
      </c>
      <c r="B223" s="129" t="s">
        <v>1133</v>
      </c>
      <c r="C223" s="130" t="str">
        <f>MID(A223,1,12)</f>
        <v>A.030.22.101</v>
      </c>
      <c r="D223" s="131" t="s">
        <v>1818</v>
      </c>
      <c r="E223" s="129" t="s">
        <v>957</v>
      </c>
      <c r="F223" s="132" t="s">
        <v>1821</v>
      </c>
      <c r="G223" s="132">
        <f>J223+K223+L223+M223</f>
        <v>4.6005079938152988</v>
      </c>
      <c r="H223" s="348">
        <f t="shared" ref="H223" si="105">G223</f>
        <v>4.6005079938152988</v>
      </c>
      <c r="I223" s="74"/>
      <c r="J223" s="132">
        <f>P223+Q223+R223+S223</f>
        <v>0.15464936210000002</v>
      </c>
      <c r="K223" s="132">
        <f>N223+O223+T223</f>
        <v>0.44389585299999995</v>
      </c>
      <c r="L223" s="300">
        <f>U223+IF(V223="x",0,V223)+IF(W223="x",0,W223)+IF(X223="x",0,X223)+Y223+Z223</f>
        <v>1.4848620787152997</v>
      </c>
      <c r="M223" s="132">
        <v>2.5171006999999999</v>
      </c>
      <c r="N223" s="132">
        <v>0.28348637999999998</v>
      </c>
      <c r="O223" s="132">
        <v>0.13794236000000001</v>
      </c>
      <c r="P223" s="132">
        <v>0.10480625</v>
      </c>
      <c r="Q223" s="132">
        <v>2.8098084999999998E-2</v>
      </c>
      <c r="R223" s="132">
        <v>1.4154221E-3</v>
      </c>
      <c r="S223" s="132">
        <v>2.0329605000000001E-2</v>
      </c>
      <c r="T223" s="132">
        <v>2.2467113E-2</v>
      </c>
      <c r="U223" s="132">
        <v>5.3630046000000004E-3</v>
      </c>
      <c r="V223" s="132">
        <v>1.3673788</v>
      </c>
      <c r="W223" s="132">
        <v>0.10963723</v>
      </c>
      <c r="X223" s="132">
        <v>2.4812523999999999E-3</v>
      </c>
      <c r="Y223" s="304">
        <v>1.7917153E-6</v>
      </c>
      <c r="Z223" s="132">
        <v>0</v>
      </c>
      <c r="AA223" s="74"/>
      <c r="AB223" s="301">
        <f>M223/0.133</f>
        <v>18.925569172932327</v>
      </c>
      <c r="AC223" s="338">
        <f t="shared" ref="AC223:AC225" si="106">AB223</f>
        <v>18.925569172932327</v>
      </c>
      <c r="AD223" s="74"/>
      <c r="AE223" s="136">
        <v>276.51486</v>
      </c>
      <c r="AF223" s="136">
        <v>252.02545000000001</v>
      </c>
      <c r="AG223" s="136">
        <v>14.862322000000001</v>
      </c>
      <c r="AH223" s="136">
        <v>0</v>
      </c>
      <c r="AI223" s="136">
        <v>1.1640961999999999</v>
      </c>
      <c r="AJ223" s="136">
        <v>5.1123854</v>
      </c>
      <c r="AK223" s="136">
        <v>3.3506068</v>
      </c>
      <c r="AL223" s="74"/>
      <c r="AM223" s="133">
        <v>0.44113571000000001</v>
      </c>
      <c r="AN223" s="340">
        <f t="shared" ref="AN223" si="107">AM223</f>
        <v>0.44113571000000001</v>
      </c>
      <c r="AP223" s="133">
        <v>0.41035915000000001</v>
      </c>
      <c r="AQ223" s="133">
        <v>1.8194993E-2</v>
      </c>
      <c r="AR223" s="133">
        <v>1.2581564999999999E-2</v>
      </c>
      <c r="AS223" s="134">
        <f>AV223+AY223+AZ223+BA223+BB223+BJ223+BK223+BO223</f>
        <v>2.4601867409885005E-5</v>
      </c>
      <c r="AT223" s="135">
        <f>AW223+AX223+BC223+BD223+BE223+BF223+BG223+BH223+BI223+BL223+BP223+BQ223</f>
        <v>6.7289174171731282E-8</v>
      </c>
      <c r="AU223" s="135">
        <f>BM223+BN223</f>
        <v>1.76212391629</v>
      </c>
      <c r="AV223" s="302">
        <v>1.7706416000000001E-5</v>
      </c>
      <c r="AW223" s="302">
        <v>5.3429303000000002E-8</v>
      </c>
      <c r="AX223" s="302">
        <v>1.4595442999999999E-12</v>
      </c>
      <c r="AY223" s="302">
        <v>1.837632E-9</v>
      </c>
      <c r="AZ223" s="302">
        <v>6.6809727000000004E-11</v>
      </c>
      <c r="BA223" s="302">
        <v>1.5584174000000002E-8</v>
      </c>
      <c r="BB223" s="302">
        <v>6.6949892000000001E-6</v>
      </c>
      <c r="BC223" s="302">
        <v>2.2425036E-9</v>
      </c>
      <c r="BD223" s="302">
        <v>7.4777499000000005E-9</v>
      </c>
      <c r="BE223" s="302">
        <v>4.5288054999999998E-12</v>
      </c>
      <c r="BF223" s="302">
        <v>1.4062422999999999E-13</v>
      </c>
      <c r="BG223" s="302">
        <v>3.3157437999999999E-11</v>
      </c>
      <c r="BH223" s="302">
        <v>4.2133316000000002E-13</v>
      </c>
      <c r="BI223" s="302">
        <v>8.6257153000000004E-13</v>
      </c>
      <c r="BJ223" s="302">
        <v>1.4304515999999999E-8</v>
      </c>
      <c r="BK223" s="302">
        <v>1.6863433999999999E-7</v>
      </c>
      <c r="BL223" s="302">
        <v>4.0988360999999999E-9</v>
      </c>
      <c r="BM223" s="303">
        <v>2.2031629E-4</v>
      </c>
      <c r="BN223" s="303">
        <v>1.7619035999999999</v>
      </c>
      <c r="BO223" s="302">
        <v>3.4738157999999998E-11</v>
      </c>
      <c r="BP223" s="302">
        <v>2.1124556E-13</v>
      </c>
      <c r="BQ223" s="302">
        <v>9.4512826000000004E-18</v>
      </c>
      <c r="BR223" s="74"/>
      <c r="BS223" s="136">
        <v>1.0429026000000001E-3</v>
      </c>
      <c r="BT223" s="144">
        <v>5.6806761E-5</v>
      </c>
      <c r="BU223" s="136">
        <v>5.2769510000000004E-4</v>
      </c>
      <c r="BV223" s="144">
        <v>2.634518E-6</v>
      </c>
      <c r="BW223" s="144">
        <v>6.4760754000000006E-5</v>
      </c>
      <c r="BX223" s="144">
        <v>1.0329795E-5</v>
      </c>
      <c r="BY223" s="144">
        <v>8.5061991999999995E-8</v>
      </c>
      <c r="BZ223" s="144">
        <v>1.6337206E-5</v>
      </c>
      <c r="CA223" s="144">
        <v>1.8993969E-6</v>
      </c>
      <c r="CB223" s="144">
        <v>1.3452218000000001E-5</v>
      </c>
      <c r="CC223" s="144">
        <v>4.9780100000000005E-7</v>
      </c>
      <c r="CD223" s="144">
        <v>2.6748523000000002E-6</v>
      </c>
      <c r="CE223" s="144">
        <v>2.6050021999999999E-8</v>
      </c>
      <c r="CF223" s="144">
        <v>2.5344319999999999E-5</v>
      </c>
      <c r="CG223" s="136">
        <v>3.1804932000000001E-4</v>
      </c>
      <c r="CH223" s="144">
        <v>2.3044551999999998E-6</v>
      </c>
      <c r="CI223" s="144">
        <v>4.9869155999999998E-9</v>
      </c>
      <c r="CJ223" s="175"/>
      <c r="CK223" s="159" t="s">
        <v>1233</v>
      </c>
      <c r="CL223" s="110" t="s">
        <v>1822</v>
      </c>
      <c r="CP223" s="74"/>
      <c r="CQ223" s="74"/>
      <c r="CR223" s="74"/>
      <c r="CS223" s="152"/>
      <c r="CT223" s="74"/>
      <c r="CU223" s="74"/>
      <c r="CV223" s="74"/>
      <c r="CW223" s="74"/>
      <c r="CX223" s="74"/>
      <c r="CY223" s="74"/>
      <c r="CZ223" s="74"/>
      <c r="DA223" s="74"/>
      <c r="DB223" s="74"/>
      <c r="DG223" s="115"/>
      <c r="DH223" s="115"/>
    </row>
    <row r="224" spans="1:323" s="115" customFormat="1" ht="14.5" customHeight="1">
      <c r="A224" s="74"/>
      <c r="B224" s="129" t="s">
        <v>1133</v>
      </c>
      <c r="C224" s="127" t="s">
        <v>1823</v>
      </c>
      <c r="D224" s="127" t="s">
        <v>1824</v>
      </c>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c r="AP224" s="74"/>
      <c r="AQ224" s="74"/>
      <c r="AR224" s="74"/>
      <c r="AS224" s="74"/>
      <c r="AT224" s="74"/>
      <c r="AU224" s="74"/>
      <c r="AV224" s="74"/>
      <c r="AW224" s="74"/>
      <c r="AX224" s="74"/>
      <c r="AY224" s="74"/>
      <c r="AZ224" s="74"/>
      <c r="BA224" s="74"/>
      <c r="BB224" s="74"/>
      <c r="BC224" s="74"/>
      <c r="BD224" s="74"/>
      <c r="BE224" s="74"/>
      <c r="BF224" s="74"/>
      <c r="BG224" s="74"/>
      <c r="BH224" s="74"/>
      <c r="BI224" s="74"/>
      <c r="BJ224" s="74"/>
      <c r="BK224" s="74"/>
      <c r="BL224" s="74"/>
      <c r="BM224" s="74"/>
      <c r="BN224" s="74"/>
      <c r="BO224" s="74"/>
      <c r="BP224" s="74"/>
      <c r="BQ224" s="74"/>
      <c r="BR224" s="74"/>
      <c r="BS224" s="74"/>
      <c r="BT224" s="74"/>
      <c r="BU224" s="74"/>
      <c r="BV224" s="74"/>
      <c r="BW224" s="74"/>
      <c r="BX224" s="74"/>
      <c r="BY224" s="74"/>
      <c r="BZ224" s="74"/>
      <c r="CA224" s="74"/>
      <c r="CB224" s="74"/>
      <c r="CC224" s="74"/>
      <c r="CD224" s="74"/>
      <c r="CE224" s="74"/>
      <c r="CF224" s="74"/>
      <c r="CG224" s="74"/>
      <c r="CH224" s="74"/>
      <c r="CI224" s="74"/>
      <c r="CJ224" s="178"/>
      <c r="CK224" s="179"/>
      <c r="CL224" s="180"/>
      <c r="CM224" s="126"/>
      <c r="CN224" s="126"/>
      <c r="CO224" s="150"/>
      <c r="CS224" s="307"/>
      <c r="DG224" s="74"/>
      <c r="DH224" s="74"/>
      <c r="DI224" s="74"/>
      <c r="DJ224" s="74"/>
      <c r="DK224" s="74"/>
      <c r="DL224" s="74"/>
      <c r="DM224" s="74"/>
      <c r="DN224" s="74"/>
      <c r="DO224" s="74"/>
      <c r="DP224" s="74"/>
      <c r="DQ224" s="74"/>
      <c r="DR224" s="74"/>
      <c r="DS224" s="74"/>
      <c r="DT224" s="74"/>
      <c r="DU224" s="74"/>
      <c r="DV224" s="74"/>
      <c r="DW224" s="74"/>
      <c r="DX224" s="74"/>
      <c r="DY224" s="74"/>
      <c r="DZ224" s="74"/>
      <c r="EA224" s="74"/>
      <c r="EB224" s="74"/>
      <c r="EC224" s="74"/>
      <c r="ED224" s="74"/>
      <c r="EE224" s="74"/>
      <c r="EF224" s="74"/>
      <c r="EG224" s="74"/>
      <c r="EH224" s="74"/>
      <c r="EI224" s="74"/>
      <c r="EJ224" s="74"/>
      <c r="EK224" s="74"/>
      <c r="EL224" s="74"/>
      <c r="EM224" s="74"/>
      <c r="EN224" s="74"/>
      <c r="EO224" s="74"/>
      <c r="EP224" s="74"/>
      <c r="EQ224" s="74"/>
      <c r="ER224" s="74"/>
      <c r="ES224" s="74"/>
      <c r="ET224" s="74"/>
      <c r="EU224" s="74"/>
      <c r="EV224" s="74"/>
      <c r="EW224" s="74"/>
      <c r="EX224" s="74"/>
      <c r="EY224" s="74"/>
      <c r="EZ224" s="74"/>
      <c r="FA224" s="74"/>
      <c r="FB224" s="74"/>
      <c r="FC224" s="74"/>
      <c r="FD224" s="74"/>
      <c r="FE224" s="74"/>
      <c r="FF224" s="74"/>
      <c r="FG224" s="74"/>
      <c r="FH224" s="74"/>
      <c r="FI224" s="74"/>
      <c r="FJ224" s="74"/>
      <c r="FK224" s="74"/>
      <c r="FL224" s="74"/>
      <c r="FM224" s="74"/>
      <c r="FN224" s="74"/>
      <c r="FO224" s="74"/>
      <c r="FP224" s="74"/>
      <c r="FQ224" s="74"/>
      <c r="FR224" s="74"/>
      <c r="FS224" s="74"/>
      <c r="FT224" s="74"/>
      <c r="FU224" s="74"/>
      <c r="FV224" s="74"/>
      <c r="FW224" s="74"/>
      <c r="FX224" s="74"/>
      <c r="FY224" s="74"/>
      <c r="FZ224" s="74"/>
      <c r="GA224" s="74"/>
      <c r="GB224" s="74"/>
      <c r="GC224" s="74"/>
      <c r="GD224" s="74"/>
      <c r="GE224" s="74"/>
      <c r="GF224" s="74"/>
      <c r="GG224" s="74"/>
      <c r="GH224" s="74"/>
      <c r="GI224" s="74"/>
      <c r="GJ224" s="74"/>
      <c r="GK224" s="74"/>
      <c r="GL224" s="74"/>
      <c r="GM224" s="74"/>
      <c r="GN224" s="74"/>
      <c r="GO224" s="74"/>
      <c r="GP224" s="74"/>
      <c r="GQ224" s="74"/>
      <c r="GR224" s="74"/>
      <c r="GS224" s="74"/>
      <c r="GT224" s="74"/>
      <c r="GU224" s="74"/>
      <c r="GV224" s="74"/>
      <c r="GW224" s="74"/>
      <c r="GX224" s="74"/>
      <c r="GY224" s="74"/>
      <c r="GZ224" s="74"/>
      <c r="HA224" s="74"/>
      <c r="HB224" s="74"/>
      <c r="HC224" s="74"/>
      <c r="HD224" s="74"/>
      <c r="HE224" s="74"/>
      <c r="HF224" s="74"/>
      <c r="HG224" s="74"/>
      <c r="HH224" s="74"/>
      <c r="HI224" s="74"/>
      <c r="HJ224" s="74"/>
      <c r="HK224" s="74"/>
      <c r="HL224" s="74"/>
      <c r="HM224" s="74"/>
      <c r="HN224" s="74"/>
      <c r="HO224" s="74"/>
      <c r="HP224" s="74"/>
      <c r="HQ224" s="74"/>
      <c r="HR224" s="74"/>
      <c r="HS224" s="74"/>
      <c r="HT224" s="74"/>
      <c r="HU224" s="74"/>
      <c r="HV224" s="74"/>
      <c r="HW224" s="74"/>
      <c r="HX224" s="74"/>
      <c r="HY224" s="74"/>
      <c r="HZ224" s="74"/>
      <c r="IA224" s="74"/>
      <c r="IB224" s="74"/>
      <c r="IC224" s="74"/>
      <c r="ID224" s="74"/>
      <c r="IE224" s="74"/>
      <c r="IF224" s="74"/>
      <c r="IG224" s="74"/>
      <c r="IH224" s="74"/>
      <c r="II224" s="74"/>
      <c r="IJ224" s="74"/>
      <c r="IK224" s="74"/>
      <c r="IL224" s="74"/>
      <c r="IM224" s="74"/>
      <c r="IN224" s="74"/>
      <c r="IO224" s="74"/>
      <c r="IP224" s="74"/>
      <c r="IQ224" s="74"/>
      <c r="IR224" s="74"/>
      <c r="IS224" s="74"/>
      <c r="IT224" s="74"/>
      <c r="IU224" s="74"/>
      <c r="IV224" s="74"/>
      <c r="IW224" s="74"/>
      <c r="IX224" s="74"/>
      <c r="IY224" s="74"/>
      <c r="IZ224" s="74"/>
      <c r="JA224" s="74"/>
      <c r="JB224" s="74"/>
      <c r="JC224" s="74"/>
      <c r="JD224" s="74"/>
      <c r="JE224" s="74"/>
      <c r="JF224" s="74"/>
      <c r="JG224" s="74"/>
      <c r="JH224" s="74"/>
      <c r="JI224" s="74"/>
      <c r="JJ224" s="74"/>
      <c r="JK224" s="74"/>
      <c r="JL224" s="74"/>
      <c r="JM224" s="74"/>
      <c r="JN224" s="74"/>
      <c r="JO224" s="74"/>
      <c r="JP224" s="74"/>
      <c r="JQ224" s="74"/>
      <c r="JR224" s="74"/>
      <c r="JS224" s="74"/>
      <c r="JT224" s="74"/>
      <c r="JU224" s="74"/>
      <c r="JV224" s="74"/>
      <c r="JW224" s="74"/>
      <c r="JX224" s="74"/>
      <c r="JY224" s="74"/>
      <c r="JZ224" s="74"/>
      <c r="KA224" s="74"/>
      <c r="KB224" s="74"/>
      <c r="KC224" s="74"/>
      <c r="KD224" s="74"/>
      <c r="KE224" s="74"/>
      <c r="KF224" s="74"/>
      <c r="KG224" s="74"/>
      <c r="KH224" s="74"/>
      <c r="KI224" s="74"/>
      <c r="KJ224" s="74"/>
      <c r="KK224" s="74"/>
      <c r="KL224" s="74"/>
      <c r="KM224" s="74"/>
      <c r="KN224" s="74"/>
      <c r="KO224" s="74"/>
      <c r="KP224" s="74"/>
      <c r="KQ224" s="74"/>
      <c r="KR224" s="74"/>
      <c r="KS224" s="74"/>
      <c r="KT224" s="74"/>
      <c r="KU224" s="74"/>
      <c r="KV224" s="74"/>
      <c r="KW224" s="74"/>
      <c r="KX224" s="74"/>
      <c r="KY224" s="74"/>
      <c r="KZ224" s="74"/>
      <c r="LA224" s="74"/>
      <c r="LB224" s="74"/>
      <c r="LC224" s="74"/>
      <c r="LD224" s="74"/>
      <c r="LE224" s="74"/>
      <c r="LF224" s="74"/>
      <c r="LG224" s="74"/>
      <c r="LH224" s="74"/>
      <c r="LI224" s="74"/>
      <c r="LJ224" s="74"/>
      <c r="LK224" s="74"/>
    </row>
    <row r="225" spans="1:323" ht="14.5" customHeight="1">
      <c r="A225" s="74" t="s">
        <v>1825</v>
      </c>
      <c r="B225" s="129" t="s">
        <v>1133</v>
      </c>
      <c r="C225" s="130" t="str">
        <f>MID(A225,1,12)</f>
        <v>A.030.23.101</v>
      </c>
      <c r="D225" s="131" t="s">
        <v>1824</v>
      </c>
      <c r="E225" s="129" t="s">
        <v>957</v>
      </c>
      <c r="F225" s="132" t="s">
        <v>1827</v>
      </c>
      <c r="G225" s="132">
        <f>J225+K225+L225+M225</f>
        <v>2.8032105421070002</v>
      </c>
      <c r="H225" s="348">
        <f t="shared" ref="H225:H228" si="108">G225</f>
        <v>2.8032105421070002</v>
      </c>
      <c r="I225" s="74"/>
      <c r="J225" s="132">
        <f>P225+Q225+R225+S225</f>
        <v>0.10990172550000001</v>
      </c>
      <c r="K225" s="132">
        <f>N225+O225+T225</f>
        <v>0.26107039320000003</v>
      </c>
      <c r="L225" s="300">
        <f>U225+IF(V225="x",0,V225)+IF(W225="x",0,W225)+IF(X225="x",0,X225)+Y225+Z225</f>
        <v>0.16130162340699999</v>
      </c>
      <c r="M225" s="132">
        <v>2.2709367999999999</v>
      </c>
      <c r="N225" s="132">
        <v>0.14632021000000001</v>
      </c>
      <c r="O225" s="132">
        <v>0.10602789</v>
      </c>
      <c r="P225" s="132">
        <v>9.0186163999999999E-2</v>
      </c>
      <c r="Q225" s="132">
        <v>1.7500198000000002E-2</v>
      </c>
      <c r="R225" s="132">
        <v>1.0207356E-3</v>
      </c>
      <c r="S225" s="132">
        <v>1.1946279000000001E-3</v>
      </c>
      <c r="T225" s="132">
        <v>8.7222932E-3</v>
      </c>
      <c r="U225" s="132">
        <v>7.1010685E-3</v>
      </c>
      <c r="V225" s="132">
        <v>0</v>
      </c>
      <c r="W225" s="132">
        <v>0.1541585</v>
      </c>
      <c r="X225" s="304">
        <v>4.2054907000000002E-5</v>
      </c>
      <c r="Y225" s="132">
        <v>0</v>
      </c>
      <c r="Z225" s="132">
        <v>0</v>
      </c>
      <c r="AA225" s="74"/>
      <c r="AB225" s="301">
        <f>M225/0.133</f>
        <v>17.074712781954887</v>
      </c>
      <c r="AC225" s="338">
        <f t="shared" si="106"/>
        <v>17.074712781954887</v>
      </c>
      <c r="AD225" s="74"/>
      <c r="AE225" s="136">
        <v>253.20272</v>
      </c>
      <c r="AF225" s="136">
        <v>218.72462999999999</v>
      </c>
      <c r="AG225" s="136">
        <v>20.897563000000002</v>
      </c>
      <c r="AH225" s="136">
        <v>0</v>
      </c>
      <c r="AI225" s="136">
        <v>1.6502368000000001</v>
      </c>
      <c r="AJ225" s="136">
        <v>7.2476183000000001</v>
      </c>
      <c r="AK225" s="136">
        <v>4.6826669000000001</v>
      </c>
      <c r="AL225" s="74"/>
      <c r="AM225" s="133">
        <v>0.35729945000000002</v>
      </c>
      <c r="AN225" s="340">
        <f t="shared" ref="AN225:AN228" si="109">AM225</f>
        <v>0.35729945000000002</v>
      </c>
      <c r="AP225" s="133">
        <v>0.33288985999999998</v>
      </c>
      <c r="AQ225" s="133">
        <v>1.4731849E-2</v>
      </c>
      <c r="AR225" s="133">
        <v>9.6777443000000008E-3</v>
      </c>
      <c r="AS225" s="134">
        <f>AV225+AY225+AZ225+BA225+BB225+BJ225+BK225+BO225</f>
        <v>1.9957425619518998E-5</v>
      </c>
      <c r="AT225" s="135">
        <f>AW225+AX225+BC225+BD225+BE225+BF225+BG225+BH225+BI225+BL225+BP225+BQ225</f>
        <v>5.4481688795869898E-8</v>
      </c>
      <c r="AU225" s="135">
        <f>BM225+BN225</f>
        <v>1.35542640508</v>
      </c>
      <c r="AV225" s="302">
        <v>1.5997870999999999E-5</v>
      </c>
      <c r="AW225" s="302">
        <v>4.8275057999999999E-8</v>
      </c>
      <c r="AX225" s="302">
        <v>1.3186983000000001E-12</v>
      </c>
      <c r="AY225" s="302">
        <v>7.6479767999999999E-10</v>
      </c>
      <c r="AZ225" s="302">
        <v>8.5505839000000006E-11</v>
      </c>
      <c r="BA225" s="302">
        <v>1.3410231E-8</v>
      </c>
      <c r="BB225" s="302">
        <v>3.9197724E-6</v>
      </c>
      <c r="BC225" s="302">
        <v>1.9268382999999998E-9</v>
      </c>
      <c r="BD225" s="302">
        <v>4.2109208E-9</v>
      </c>
      <c r="BE225" s="302">
        <v>1.2330360999999999E-12</v>
      </c>
      <c r="BF225" s="302">
        <v>9.1547799E-15</v>
      </c>
      <c r="BG225" s="302">
        <v>1.3116363E-11</v>
      </c>
      <c r="BH225" s="302">
        <v>1.8211411E-13</v>
      </c>
      <c r="BI225" s="302">
        <v>2.6796858E-13</v>
      </c>
      <c r="BJ225" s="302">
        <v>1.2455382999999999E-8</v>
      </c>
      <c r="BK225" s="302">
        <v>1.3066302E-8</v>
      </c>
      <c r="BL225" s="302">
        <v>5.2744361000000001E-11</v>
      </c>
      <c r="BM225" s="303">
        <v>1.9940508E-4</v>
      </c>
      <c r="BN225" s="303">
        <v>1.355227</v>
      </c>
      <c r="BO225" s="303">
        <v>0</v>
      </c>
      <c r="BP225" s="303">
        <v>0</v>
      </c>
      <c r="BQ225" s="303">
        <v>0</v>
      </c>
      <c r="BR225" s="74"/>
      <c r="BS225" s="136">
        <v>8.7779581999999998E-4</v>
      </c>
      <c r="BT225" s="144">
        <v>3.3367873000000002E-5</v>
      </c>
      <c r="BU225" s="136">
        <v>4.7608829999999999E-4</v>
      </c>
      <c r="BV225" s="144">
        <v>1.0249506000000001E-6</v>
      </c>
      <c r="BW225" s="144">
        <v>3.6806269999999998E-5</v>
      </c>
      <c r="BX225" s="144">
        <v>8.5207744000000001E-6</v>
      </c>
      <c r="BY225" s="144">
        <v>5.8453791999999997E-9</v>
      </c>
      <c r="BZ225" s="144">
        <v>1.2994030999999999E-5</v>
      </c>
      <c r="CA225" s="144">
        <v>1.3697554E-6</v>
      </c>
      <c r="CB225" s="144">
        <v>7.9049227000000001E-7</v>
      </c>
      <c r="CC225" s="144">
        <v>6.4196947999999999E-7</v>
      </c>
      <c r="CD225" s="144">
        <v>3.8339955E-8</v>
      </c>
      <c r="CE225" s="144">
        <v>1.1265222E-8</v>
      </c>
      <c r="CF225" s="144">
        <v>2.0719836999999999E-5</v>
      </c>
      <c r="CG225" s="136">
        <v>2.8245320999999997E-4</v>
      </c>
      <c r="CH225" s="144">
        <v>2.9629103000000001E-6</v>
      </c>
      <c r="CI225" s="136">
        <v>0</v>
      </c>
      <c r="CJ225" s="175" t="s">
        <v>1828</v>
      </c>
      <c r="CK225" s="181" t="s">
        <v>1829</v>
      </c>
      <c r="CL225" s="110" t="s">
        <v>1830</v>
      </c>
      <c r="CP225" s="74"/>
      <c r="CQ225" s="74"/>
      <c r="CR225" s="74"/>
      <c r="CS225" s="152"/>
      <c r="CT225" s="74"/>
      <c r="CU225" s="74"/>
      <c r="CV225" s="74"/>
      <c r="CW225" s="74"/>
      <c r="CX225" s="74"/>
      <c r="CY225" s="74"/>
      <c r="CZ225" s="74"/>
      <c r="DA225" s="74"/>
      <c r="DB225" s="74"/>
    </row>
    <row r="226" spans="1:323" ht="14.5" customHeight="1">
      <c r="A226" s="74" t="s">
        <v>1831</v>
      </c>
      <c r="B226" s="129" t="s">
        <v>1133</v>
      </c>
      <c r="C226" s="130" t="str">
        <f>MID(A226,1,12)</f>
        <v>A.030.23.102</v>
      </c>
      <c r="D226" s="131" t="s">
        <v>1824</v>
      </c>
      <c r="E226" s="129" t="s">
        <v>957</v>
      </c>
      <c r="F226" s="132" t="s">
        <v>1833</v>
      </c>
      <c r="G226" s="132">
        <f>J226+K226+L226+M226</f>
        <v>0.79824891677980003</v>
      </c>
      <c r="H226" s="348">
        <f t="shared" si="108"/>
        <v>0.79824891677980003</v>
      </c>
      <c r="I226" s="74"/>
      <c r="J226" s="132">
        <f>P226+Q226+R226+S226</f>
        <v>2.6733850650000002E-2</v>
      </c>
      <c r="K226" s="132">
        <f>N226+O226+T226</f>
        <v>5.4497824200000003E-2</v>
      </c>
      <c r="L226" s="300">
        <f>U226+IF(V226="x",0,V226)+IF(W226="x",0,W226)+IF(X226="x",0,X226)+Y226+Z226</f>
        <v>6.63887719298E-2</v>
      </c>
      <c r="M226" s="132">
        <v>0.65062847000000001</v>
      </c>
      <c r="N226" s="132">
        <v>2.6444083E-2</v>
      </c>
      <c r="O226" s="132">
        <v>2.6753823999999999E-2</v>
      </c>
      <c r="P226" s="132">
        <v>2.2754057000000001E-2</v>
      </c>
      <c r="Q226" s="132">
        <v>3.5553751E-3</v>
      </c>
      <c r="R226" s="132">
        <v>2.266856E-4</v>
      </c>
      <c r="S226" s="132">
        <v>1.9773295E-4</v>
      </c>
      <c r="T226" s="132">
        <v>1.2999171999999999E-3</v>
      </c>
      <c r="U226" s="132">
        <v>2.6694785E-3</v>
      </c>
      <c r="V226" s="132">
        <v>0</v>
      </c>
      <c r="W226" s="132">
        <v>6.3709428999999998E-2</v>
      </c>
      <c r="X226" s="304">
        <v>9.8644298000000005E-6</v>
      </c>
      <c r="Y226" s="132">
        <v>0</v>
      </c>
      <c r="Z226" s="132">
        <v>0</v>
      </c>
      <c r="AA226" s="74"/>
      <c r="AB226" s="301">
        <f>M226/0.133</f>
        <v>4.8919433834586465</v>
      </c>
      <c r="AC226" s="338">
        <f t="shared" ref="AC226:AC228" si="110">AB226</f>
        <v>4.8919433834586465</v>
      </c>
      <c r="AD226" s="74"/>
      <c r="AE226" s="136">
        <v>76.077951999999996</v>
      </c>
      <c r="AF226" s="136">
        <v>61.691820999999997</v>
      </c>
      <c r="AG226" s="136">
        <v>8.6363462999999996</v>
      </c>
      <c r="AH226" s="136">
        <v>0</v>
      </c>
      <c r="AI226" s="136">
        <v>0.70666081999999997</v>
      </c>
      <c r="AJ226" s="136">
        <v>3.1003737999999998</v>
      </c>
      <c r="AK226" s="136">
        <v>1.9427494000000001</v>
      </c>
      <c r="AL226" s="74"/>
      <c r="AM226" s="133">
        <v>9.6125764000000002E-2</v>
      </c>
      <c r="AN226" s="340">
        <f t="shared" si="109"/>
        <v>9.6125764000000002E-2</v>
      </c>
      <c r="AP226" s="133">
        <v>8.9598466000000002E-2</v>
      </c>
      <c r="AQ226" s="133">
        <v>4.0958662000000002E-3</v>
      </c>
      <c r="AR226" s="133">
        <v>2.4314317999999998E-3</v>
      </c>
      <c r="AS226" s="134">
        <f>AV226+AY226+AZ226+BA226+BB226+BJ226+BK226+BO226</f>
        <v>5.3716106571690012E-6</v>
      </c>
      <c r="AT226" s="135">
        <f>AW226+AX226+BC226+BD226+BE226+BF226+BG226+BH226+BI226+BL226+BP226+BQ226</f>
        <v>1.5147433596913196E-8</v>
      </c>
      <c r="AU226" s="135">
        <f>BM226+BN226</f>
        <v>0.34053666326099996</v>
      </c>
      <c r="AV226" s="302">
        <v>4.5758599000000003E-6</v>
      </c>
      <c r="AW226" s="302">
        <v>1.3807814999999999E-8</v>
      </c>
      <c r="AX226" s="302">
        <v>3.7719093999999999E-13</v>
      </c>
      <c r="AY226" s="302">
        <v>1.5903223999999999E-10</v>
      </c>
      <c r="AZ226" s="302">
        <v>2.0659058999999999E-11</v>
      </c>
      <c r="BA226" s="302">
        <v>3.3834047E-9</v>
      </c>
      <c r="BB226" s="302">
        <v>7.8877193E-7</v>
      </c>
      <c r="BC226" s="302">
        <v>4.8518712000000005E-10</v>
      </c>
      <c r="BD226" s="302">
        <v>8.4103253000000004E-10</v>
      </c>
      <c r="BE226" s="302">
        <v>2.319132E-13</v>
      </c>
      <c r="BF226" s="302">
        <v>1.1896022E-15</v>
      </c>
      <c r="BG226" s="302">
        <v>4.9144811999999998E-13</v>
      </c>
      <c r="BH226" s="302">
        <v>2.8393342E-14</v>
      </c>
      <c r="BI226" s="302">
        <v>2.1459709E-14</v>
      </c>
      <c r="BJ226" s="302">
        <v>2.4690822000000002E-9</v>
      </c>
      <c r="BK226" s="302">
        <v>9.4664897E-10</v>
      </c>
      <c r="BL226" s="302">
        <v>1.2247351999999999E-11</v>
      </c>
      <c r="BM226" s="302">
        <v>6.6413261000000003E-5</v>
      </c>
      <c r="BN226" s="303">
        <v>0.34047024999999997</v>
      </c>
      <c r="BO226" s="303">
        <v>0</v>
      </c>
      <c r="BP226" s="303">
        <v>0</v>
      </c>
      <c r="BQ226" s="303">
        <v>0</v>
      </c>
      <c r="BR226" s="74"/>
      <c r="BS226" s="136">
        <v>2.4629121000000002E-4</v>
      </c>
      <c r="BT226" s="144">
        <v>6.8951403000000003E-6</v>
      </c>
      <c r="BU226" s="136">
        <v>1.3640036000000001E-4</v>
      </c>
      <c r="BV226" s="144">
        <v>1.5305075999999999E-7</v>
      </c>
      <c r="BW226" s="144">
        <v>7.2593515000000002E-6</v>
      </c>
      <c r="BX226" s="144">
        <v>2.1533621000000002E-6</v>
      </c>
      <c r="BY226" s="144">
        <v>2.9750911000000001E-10</v>
      </c>
      <c r="BZ226" s="144">
        <v>3.2840182000000002E-6</v>
      </c>
      <c r="CA226" s="144">
        <v>3.0419611999999999E-7</v>
      </c>
      <c r="CB226" s="144">
        <v>1.3084104000000001E-7</v>
      </c>
      <c r="CC226" s="144">
        <v>1.5527877999999999E-7</v>
      </c>
      <c r="CD226" s="144">
        <v>8.9035309999999992E-9</v>
      </c>
      <c r="CE226" s="144">
        <v>2.7409644000000002E-9</v>
      </c>
      <c r="CF226" s="144">
        <v>5.0578782999999999E-6</v>
      </c>
      <c r="CG226" s="144">
        <v>8.3314610999999994E-5</v>
      </c>
      <c r="CH226" s="144">
        <v>1.1711814999999999E-6</v>
      </c>
      <c r="CI226" s="136">
        <v>0</v>
      </c>
      <c r="CJ226" s="175" t="s">
        <v>1834</v>
      </c>
      <c r="CK226" s="181" t="s">
        <v>1835</v>
      </c>
      <c r="CL226" s="110" t="s">
        <v>1830</v>
      </c>
      <c r="CP226" s="74"/>
      <c r="CQ226" s="74"/>
      <c r="CR226" s="74"/>
      <c r="CS226" s="152"/>
      <c r="CT226" s="74"/>
      <c r="CU226" s="74"/>
      <c r="CV226" s="74"/>
      <c r="CW226" s="74"/>
      <c r="CX226" s="74"/>
      <c r="CY226" s="74"/>
      <c r="CZ226" s="74"/>
      <c r="DA226" s="74"/>
      <c r="DB226" s="74"/>
      <c r="DM226" s="115"/>
      <c r="DN226" s="115"/>
      <c r="DO226" s="115"/>
      <c r="DP226" s="115"/>
      <c r="DQ226" s="115"/>
      <c r="DR226" s="115"/>
      <c r="DS226" s="115"/>
      <c r="DT226" s="115"/>
      <c r="DU226" s="115"/>
      <c r="DV226" s="115"/>
      <c r="DW226" s="115"/>
      <c r="DX226" s="115"/>
      <c r="DY226" s="115"/>
      <c r="DZ226" s="115"/>
      <c r="EA226" s="115"/>
      <c r="EB226" s="115"/>
      <c r="EC226" s="115"/>
      <c r="ED226" s="115"/>
      <c r="EE226" s="115"/>
      <c r="EF226" s="115"/>
      <c r="EG226" s="115"/>
      <c r="EH226" s="115"/>
      <c r="EI226" s="115"/>
      <c r="EJ226" s="115"/>
      <c r="EK226" s="115"/>
      <c r="EL226" s="115"/>
      <c r="EM226" s="115"/>
      <c r="EN226" s="115"/>
      <c r="EO226" s="115"/>
      <c r="EP226" s="115"/>
      <c r="EQ226" s="115"/>
      <c r="ER226" s="115"/>
      <c r="ES226" s="115"/>
      <c r="ET226" s="115"/>
      <c r="EU226" s="115"/>
      <c r="EV226" s="115"/>
      <c r="EW226" s="115"/>
      <c r="EX226" s="115"/>
      <c r="EY226" s="115"/>
      <c r="EZ226" s="115"/>
      <c r="FA226" s="115"/>
      <c r="FB226" s="115"/>
      <c r="FC226" s="115"/>
      <c r="FD226" s="115"/>
      <c r="FE226" s="115"/>
      <c r="FF226" s="115"/>
      <c r="FG226" s="115"/>
      <c r="FH226" s="115"/>
      <c r="FI226" s="115"/>
      <c r="FJ226" s="115"/>
      <c r="FK226" s="115"/>
      <c r="FL226" s="115"/>
      <c r="FM226" s="115"/>
      <c r="FN226" s="115"/>
      <c r="FO226" s="115"/>
      <c r="FP226" s="115"/>
      <c r="FQ226" s="115"/>
      <c r="FR226" s="115"/>
      <c r="FS226" s="115"/>
      <c r="FT226" s="115"/>
      <c r="FU226" s="115"/>
      <c r="FV226" s="115"/>
      <c r="FW226" s="115"/>
      <c r="FX226" s="115"/>
      <c r="FY226" s="115"/>
      <c r="FZ226" s="115"/>
      <c r="GA226" s="115"/>
      <c r="GB226" s="115"/>
      <c r="GC226" s="115"/>
      <c r="GD226" s="115"/>
      <c r="GE226" s="115"/>
      <c r="GF226" s="115"/>
      <c r="GG226" s="115"/>
      <c r="GH226" s="115"/>
      <c r="GI226" s="115"/>
      <c r="GJ226" s="115"/>
      <c r="GK226" s="115"/>
      <c r="GL226" s="115"/>
      <c r="GM226" s="115"/>
      <c r="GN226" s="115"/>
      <c r="GO226" s="115"/>
      <c r="GP226" s="115"/>
      <c r="GQ226" s="115"/>
      <c r="GR226" s="115"/>
      <c r="GS226" s="115"/>
      <c r="GT226" s="115"/>
      <c r="GU226" s="115"/>
      <c r="GV226" s="115"/>
      <c r="GW226" s="115"/>
      <c r="GX226" s="115"/>
      <c r="GY226" s="115"/>
      <c r="GZ226" s="115"/>
      <c r="HA226" s="115"/>
      <c r="HB226" s="115"/>
      <c r="HC226" s="115"/>
      <c r="HD226" s="115"/>
      <c r="HE226" s="115"/>
      <c r="HF226" s="115"/>
      <c r="HG226" s="115"/>
      <c r="HH226" s="115"/>
      <c r="HI226" s="115"/>
      <c r="HJ226" s="115"/>
      <c r="HK226" s="115"/>
      <c r="HL226" s="115"/>
      <c r="HM226" s="115"/>
      <c r="HN226" s="115"/>
      <c r="HO226" s="115"/>
      <c r="HP226" s="115"/>
      <c r="HQ226" s="115"/>
      <c r="HR226" s="115"/>
      <c r="HS226" s="115"/>
      <c r="HT226" s="115"/>
      <c r="HU226" s="115"/>
      <c r="HV226" s="115"/>
      <c r="HW226" s="115"/>
      <c r="HX226" s="115"/>
      <c r="HY226" s="115"/>
      <c r="HZ226" s="115"/>
      <c r="IA226" s="115"/>
      <c r="IB226" s="115"/>
      <c r="IC226" s="115"/>
      <c r="ID226" s="115"/>
      <c r="IE226" s="115"/>
      <c r="IF226" s="115"/>
      <c r="IG226" s="115"/>
      <c r="IH226" s="115"/>
      <c r="II226" s="115"/>
      <c r="IJ226" s="115"/>
      <c r="IK226" s="115"/>
      <c r="IL226" s="115"/>
      <c r="IM226" s="115"/>
      <c r="IN226" s="115"/>
      <c r="IO226" s="115"/>
      <c r="IP226" s="115"/>
      <c r="IQ226" s="115"/>
      <c r="IR226" s="115"/>
      <c r="IS226" s="115"/>
      <c r="IT226" s="115"/>
      <c r="IU226" s="115"/>
      <c r="IV226" s="115"/>
      <c r="IW226" s="115"/>
      <c r="IX226" s="115"/>
      <c r="IY226" s="115"/>
      <c r="IZ226" s="115"/>
      <c r="JA226" s="115"/>
      <c r="JB226" s="115"/>
      <c r="JC226" s="115"/>
      <c r="JD226" s="115"/>
      <c r="JE226" s="115"/>
      <c r="JF226" s="115"/>
      <c r="JG226" s="115"/>
      <c r="JH226" s="115"/>
      <c r="JI226" s="115"/>
      <c r="JJ226" s="115"/>
      <c r="JK226" s="115"/>
      <c r="JL226" s="115"/>
      <c r="JM226" s="115"/>
      <c r="JN226" s="115"/>
      <c r="JO226" s="115"/>
      <c r="JP226" s="115"/>
      <c r="JQ226" s="115"/>
      <c r="JR226" s="115"/>
      <c r="JS226" s="115"/>
      <c r="JT226" s="115"/>
      <c r="JU226" s="115"/>
      <c r="JV226" s="115"/>
      <c r="JW226" s="115"/>
      <c r="JX226" s="115"/>
      <c r="JY226" s="115"/>
      <c r="JZ226" s="115"/>
      <c r="KA226" s="115"/>
      <c r="KB226" s="115"/>
      <c r="KC226" s="115"/>
      <c r="KD226" s="115"/>
      <c r="KE226" s="115"/>
      <c r="KF226" s="115"/>
      <c r="KG226" s="115"/>
      <c r="KH226" s="115"/>
      <c r="KI226" s="115"/>
      <c r="KJ226" s="115"/>
      <c r="KK226" s="115"/>
      <c r="KL226" s="115"/>
      <c r="KM226" s="115"/>
      <c r="KN226" s="115"/>
      <c r="KO226" s="115"/>
      <c r="KP226" s="115"/>
      <c r="KQ226" s="115"/>
      <c r="KR226" s="115"/>
      <c r="KS226" s="115"/>
      <c r="KT226" s="115"/>
      <c r="KU226" s="115"/>
      <c r="KV226" s="115"/>
      <c r="KW226" s="115"/>
      <c r="KX226" s="115"/>
      <c r="KY226" s="115"/>
      <c r="KZ226" s="115"/>
      <c r="LA226" s="115"/>
      <c r="LB226" s="115"/>
      <c r="LC226" s="115"/>
      <c r="LD226" s="115"/>
      <c r="LE226" s="115"/>
      <c r="LF226" s="115"/>
      <c r="LG226" s="115"/>
      <c r="LH226" s="115"/>
      <c r="LI226" s="115"/>
      <c r="LJ226" s="115"/>
      <c r="LK226" s="115"/>
    </row>
    <row r="227" spans="1:323" ht="14.5" customHeight="1">
      <c r="A227" s="74" t="s">
        <v>1836</v>
      </c>
      <c r="B227" s="129" t="s">
        <v>1133</v>
      </c>
      <c r="C227" s="130" t="str">
        <f>MID(A227,1,12)</f>
        <v>A.030.23.103</v>
      </c>
      <c r="D227" s="131" t="s">
        <v>1824</v>
      </c>
      <c r="E227" s="129" t="s">
        <v>957</v>
      </c>
      <c r="F227" s="132" t="s">
        <v>1838</v>
      </c>
      <c r="G227" s="132">
        <f>J227+K227+L227+M227</f>
        <v>0.62939798651900003</v>
      </c>
      <c r="H227" s="348">
        <f t="shared" si="108"/>
        <v>0.62939798651900003</v>
      </c>
      <c r="I227" s="74"/>
      <c r="J227" s="132">
        <f>P227+Q227+R227+S227</f>
        <v>2.3375912100000003E-2</v>
      </c>
      <c r="K227" s="132">
        <f>N227+O227+T227</f>
        <v>4.1411031900000006E-2</v>
      </c>
      <c r="L227" s="300">
        <f>U227+IF(V227="x",0,V227)+IF(W227="x",0,W227)+IF(X227="x",0,X227)+Y227+Z227</f>
        <v>2.0442022519E-2</v>
      </c>
      <c r="M227" s="132">
        <v>0.54416902</v>
      </c>
      <c r="N227" s="132">
        <v>1.6573126000000001E-2</v>
      </c>
      <c r="O227" s="132">
        <v>2.3034795E-2</v>
      </c>
      <c r="P227" s="132">
        <v>1.9736848000000001E-2</v>
      </c>
      <c r="Q227" s="132">
        <v>3.0503545000000001E-3</v>
      </c>
      <c r="R227" s="132">
        <v>3.1443486999999998E-4</v>
      </c>
      <c r="S227" s="132">
        <v>2.7427472999999998E-4</v>
      </c>
      <c r="T227" s="132">
        <v>1.8031109E-3</v>
      </c>
      <c r="U227" s="132">
        <v>1.1945155999999999E-3</v>
      </c>
      <c r="V227" s="132">
        <v>0</v>
      </c>
      <c r="W227" s="132">
        <v>1.9233824E-2</v>
      </c>
      <c r="X227" s="304">
        <v>1.3682918999999999E-5</v>
      </c>
      <c r="Y227" s="132">
        <v>0</v>
      </c>
      <c r="Z227" s="132">
        <v>0</v>
      </c>
      <c r="AA227" s="74"/>
      <c r="AB227" s="301">
        <f>M227/0.133</f>
        <v>4.0914963909774436</v>
      </c>
      <c r="AC227" s="338">
        <f t="shared" si="110"/>
        <v>4.0914963909774436</v>
      </c>
      <c r="AD227" s="74"/>
      <c r="AE227" s="136">
        <v>59.416505999999998</v>
      </c>
      <c r="AF227" s="136">
        <v>55.286338000000001</v>
      </c>
      <c r="AG227" s="136">
        <v>2.6073618000000001</v>
      </c>
      <c r="AH227" s="136">
        <v>0</v>
      </c>
      <c r="AI227" s="136">
        <v>0.17564402000000001</v>
      </c>
      <c r="AJ227" s="136">
        <v>0.77522617999999999</v>
      </c>
      <c r="AK227" s="136">
        <v>0.57193570999999999</v>
      </c>
      <c r="AL227" s="74"/>
      <c r="AM227" s="133">
        <v>7.9764382999999994E-2</v>
      </c>
      <c r="AN227" s="340">
        <f t="shared" si="109"/>
        <v>7.9764382999999994E-2</v>
      </c>
      <c r="AP227" s="133">
        <v>7.3736768999999994E-2</v>
      </c>
      <c r="AQ227" s="133">
        <v>3.4192662999999999E-3</v>
      </c>
      <c r="AR227" s="133">
        <v>2.6083479999999999E-3</v>
      </c>
      <c r="AS227" s="134">
        <f>AV227+AY227+AZ227+BA227+BB227+BJ227+BK227+BO227</f>
        <v>4.4206695418140006E-6</v>
      </c>
      <c r="AT227" s="135">
        <f>AW227+AX227+BC227+BD227+BE227+BF227+BG227+BH227+BI227+BL227+BP227+BQ227</f>
        <v>1.2645215447749397E-8</v>
      </c>
      <c r="AU227" s="135">
        <f>BM227+BN227</f>
        <v>0.36531485519000001</v>
      </c>
      <c r="AV227" s="302">
        <v>3.8470333999999998E-6</v>
      </c>
      <c r="AW227" s="302">
        <v>1.1609288999999999E-8</v>
      </c>
      <c r="AX227" s="302">
        <v>3.1710149999999999E-13</v>
      </c>
      <c r="AY227" s="302">
        <v>2.2059309999999999E-10</v>
      </c>
      <c r="AZ227" s="302">
        <v>2.8656114E-11</v>
      </c>
      <c r="BA227" s="302">
        <v>2.9347829000000002E-9</v>
      </c>
      <c r="BB227" s="302">
        <v>5.6571415999999995E-7</v>
      </c>
      <c r="BC227" s="302">
        <v>4.2374416999999999E-10</v>
      </c>
      <c r="BD227" s="302">
        <v>5.9380273999999996E-10</v>
      </c>
      <c r="BE227" s="302">
        <v>3.2168605000000001E-13</v>
      </c>
      <c r="BF227" s="302">
        <v>1.6500933999999999E-15</v>
      </c>
      <c r="BG227" s="302">
        <v>6.8168609999999997E-13</v>
      </c>
      <c r="BH227" s="302">
        <v>3.9384312999999998E-14</v>
      </c>
      <c r="BI227" s="302">
        <v>2.9766692999999998E-14</v>
      </c>
      <c r="BJ227" s="302">
        <v>3.4248560000000001E-9</v>
      </c>
      <c r="BK227" s="302">
        <v>1.3130937E-9</v>
      </c>
      <c r="BL227" s="302">
        <v>1.6988263E-11</v>
      </c>
      <c r="BM227" s="302">
        <v>4.1495190000000001E-5</v>
      </c>
      <c r="BN227" s="303">
        <v>0.36527335999999999</v>
      </c>
      <c r="BO227" s="303">
        <v>0</v>
      </c>
      <c r="BP227" s="303">
        <v>0</v>
      </c>
      <c r="BQ227" s="303">
        <v>0</v>
      </c>
      <c r="BR227" s="74"/>
      <c r="BS227" s="136">
        <v>2.0272309E-4</v>
      </c>
      <c r="BT227" s="144">
        <v>5.0363449000000002E-6</v>
      </c>
      <c r="BU227" s="136">
        <v>1.1408177999999999E-4</v>
      </c>
      <c r="BV227" s="144">
        <v>2.1229621999999999E-7</v>
      </c>
      <c r="BW227" s="144">
        <v>5.5045857999999999E-6</v>
      </c>
      <c r="BX227" s="144">
        <v>1.8486136E-6</v>
      </c>
      <c r="BY227" s="144">
        <v>4.1267392000000002E-10</v>
      </c>
      <c r="BZ227" s="144">
        <v>2.8275442999999998E-6</v>
      </c>
      <c r="CA227" s="144">
        <v>4.2194945999999999E-7</v>
      </c>
      <c r="CB227" s="144">
        <v>1.8148918999999999E-7</v>
      </c>
      <c r="CC227" s="144">
        <v>2.1538669999999999E-7</v>
      </c>
      <c r="CD227" s="144">
        <v>1.2350059E-8</v>
      </c>
      <c r="CE227" s="144">
        <v>3.8019829000000002E-9</v>
      </c>
      <c r="CF227" s="144">
        <v>4.5649470000000004E-6</v>
      </c>
      <c r="CG227" s="144">
        <v>6.7396797999999999E-5</v>
      </c>
      <c r="CH227" s="144">
        <v>4.1479728000000001E-7</v>
      </c>
      <c r="CI227" s="136">
        <v>0</v>
      </c>
      <c r="CJ227" s="175" t="s">
        <v>1839</v>
      </c>
      <c r="CK227" s="181" t="s">
        <v>1840</v>
      </c>
      <c r="CL227" s="110" t="s">
        <v>1830</v>
      </c>
      <c r="CP227" s="74"/>
      <c r="CQ227" s="74"/>
      <c r="CR227" s="74"/>
      <c r="CS227" s="152"/>
      <c r="CT227" s="74"/>
      <c r="CU227" s="74"/>
      <c r="CV227" s="74"/>
      <c r="CW227" s="74"/>
      <c r="CX227" s="74"/>
      <c r="CY227" s="74"/>
      <c r="CZ227" s="74"/>
      <c r="DA227" s="74"/>
      <c r="DB227" s="74"/>
      <c r="DI227" s="115"/>
      <c r="DJ227" s="115"/>
      <c r="DK227" s="115"/>
      <c r="DL227" s="115"/>
    </row>
    <row r="228" spans="1:323" ht="14.5" customHeight="1">
      <c r="A228" s="74" t="s">
        <v>1841</v>
      </c>
      <c r="B228" s="129" t="s">
        <v>1133</v>
      </c>
      <c r="C228" s="130" t="str">
        <f>MID(A228,1,12)</f>
        <v>A.030.23.104</v>
      </c>
      <c r="D228" s="131" t="s">
        <v>1824</v>
      </c>
      <c r="E228" s="129" t="s">
        <v>957</v>
      </c>
      <c r="F228" s="132" t="s">
        <v>1843</v>
      </c>
      <c r="G228" s="132">
        <f>J228+K228+L228+M228</f>
        <v>0.7285560905320001</v>
      </c>
      <c r="H228" s="348">
        <f t="shared" si="108"/>
        <v>0.7285560905320001</v>
      </c>
      <c r="I228" s="74"/>
      <c r="J228" s="132">
        <f>P228+Q228+R228+S228</f>
        <v>3.3174436830000001E-2</v>
      </c>
      <c r="K228" s="132">
        <f>N228+O228+T228</f>
        <v>9.448877180000001E-2</v>
      </c>
      <c r="L228" s="300">
        <f>U228+IF(V228="x",0,V228)+IF(W228="x",0,W228)+IF(X228="x",0,X228)+Y228+Z228</f>
        <v>3.3550921902000007E-2</v>
      </c>
      <c r="M228" s="132">
        <v>0.56734196000000003</v>
      </c>
      <c r="N228" s="132">
        <v>6.0215307000000003E-2</v>
      </c>
      <c r="O228" s="132">
        <v>3.0913685999999999E-2</v>
      </c>
      <c r="P228" s="132">
        <v>2.6215082000000001E-2</v>
      </c>
      <c r="Q228" s="132">
        <v>6.2604347999999999E-3</v>
      </c>
      <c r="R228" s="132">
        <v>2.7102072999999997E-4</v>
      </c>
      <c r="S228" s="132">
        <v>4.2789930000000002E-4</v>
      </c>
      <c r="T228" s="132">
        <v>3.3597788000000002E-3</v>
      </c>
      <c r="U228" s="132">
        <v>1.5240706E-3</v>
      </c>
      <c r="V228" s="132">
        <v>0</v>
      </c>
      <c r="W228" s="132">
        <v>3.2016545E-2</v>
      </c>
      <c r="X228" s="304">
        <v>1.0306302E-5</v>
      </c>
      <c r="Y228" s="132">
        <v>0</v>
      </c>
      <c r="Z228" s="132">
        <v>0</v>
      </c>
      <c r="AA228" s="74"/>
      <c r="AB228" s="301">
        <f>M228/0.133</f>
        <v>4.2657290225563909</v>
      </c>
      <c r="AC228" s="338">
        <f t="shared" si="110"/>
        <v>4.2657290225563909</v>
      </c>
      <c r="AD228" s="74"/>
      <c r="AE228" s="136">
        <v>60.973672999999998</v>
      </c>
      <c r="AF228" s="136">
        <v>53.831848000000001</v>
      </c>
      <c r="AG228" s="136">
        <v>4.3401344999999996</v>
      </c>
      <c r="AH228" s="136">
        <v>0</v>
      </c>
      <c r="AI228" s="136">
        <v>0.3390338</v>
      </c>
      <c r="AJ228" s="136">
        <v>1.4895172999999999</v>
      </c>
      <c r="AK228" s="136">
        <v>0.97314018999999996</v>
      </c>
      <c r="AL228" s="74"/>
      <c r="AM228" s="133">
        <v>9.7891696E-2</v>
      </c>
      <c r="AN228" s="340">
        <f t="shared" si="109"/>
        <v>9.7891696E-2</v>
      </c>
      <c r="AP228" s="133">
        <v>9.1499727000000003E-2</v>
      </c>
      <c r="AQ228" s="133">
        <v>3.8494522999999998E-3</v>
      </c>
      <c r="AR228" s="133">
        <v>2.5425170999999998E-3</v>
      </c>
      <c r="AS228" s="134">
        <f>AV228+AY228+AZ228+BA228+BB228+BJ228+BK228+BO228</f>
        <v>5.485595089948E-6</v>
      </c>
      <c r="AT228" s="135">
        <f>AW228+AX228+BC228+BD228+BE228+BF228+BG228+BH228+BI228+BL228+BP228+BQ228</f>
        <v>1.4236140666617599E-8</v>
      </c>
      <c r="AU228" s="135">
        <f>BM228+BN228</f>
        <v>0.35609483121500002</v>
      </c>
      <c r="AV228" s="302">
        <v>3.9953931999999998E-6</v>
      </c>
      <c r="AW228" s="302">
        <v>1.2056405000000001E-8</v>
      </c>
      <c r="AX228" s="302">
        <v>3.2933936999999999E-13</v>
      </c>
      <c r="AY228" s="302">
        <v>2.2078376000000001E-10</v>
      </c>
      <c r="AZ228" s="302">
        <v>1.9967187999999999E-11</v>
      </c>
      <c r="BA228" s="302">
        <v>3.8980525999999998E-9</v>
      </c>
      <c r="BB228" s="302">
        <v>1.4755967999999999E-6</v>
      </c>
      <c r="BC228" s="302">
        <v>5.5972402000000003E-10</v>
      </c>
      <c r="BD228" s="302">
        <v>1.5985012E-9</v>
      </c>
      <c r="BE228" s="302">
        <v>3.9607154E-13</v>
      </c>
      <c r="BF228" s="302">
        <v>3.8127125999999999E-15</v>
      </c>
      <c r="BG228" s="302">
        <v>7.4498681000000006E-12</v>
      </c>
      <c r="BH228" s="302">
        <v>6.8097794999999994E-14</v>
      </c>
      <c r="BI228" s="302">
        <v>1.334921E-13</v>
      </c>
      <c r="BJ228" s="302">
        <v>3.7937234000000003E-9</v>
      </c>
      <c r="BK228" s="302">
        <v>6.6725630000000001E-9</v>
      </c>
      <c r="BL228" s="302">
        <v>1.3129764999999999E-11</v>
      </c>
      <c r="BM228" s="302">
        <v>4.5521215000000002E-5</v>
      </c>
      <c r="BN228" s="303">
        <v>0.35604931000000001</v>
      </c>
      <c r="BO228" s="303">
        <v>0</v>
      </c>
      <c r="BP228" s="303">
        <v>0</v>
      </c>
      <c r="BQ228" s="303">
        <v>0</v>
      </c>
      <c r="BR228" s="74"/>
      <c r="BS228" s="136">
        <v>2.2804655E-4</v>
      </c>
      <c r="BT228" s="144">
        <v>1.2282508E-5</v>
      </c>
      <c r="BU228" s="136">
        <v>1.1893984E-4</v>
      </c>
      <c r="BV228" s="144">
        <v>3.9431635999999998E-7</v>
      </c>
      <c r="BW228" s="144">
        <v>1.3870859000000001E-5</v>
      </c>
      <c r="BX228" s="144">
        <v>2.4829551999999999E-6</v>
      </c>
      <c r="BY228" s="144">
        <v>3.1914729E-9</v>
      </c>
      <c r="BZ228" s="144">
        <v>3.7815037999999999E-6</v>
      </c>
      <c r="CA228" s="144">
        <v>3.6369073E-7</v>
      </c>
      <c r="CB228" s="144">
        <v>2.8314345999999998E-7</v>
      </c>
      <c r="CC228" s="144">
        <v>1.4962893000000001E-7</v>
      </c>
      <c r="CD228" s="144">
        <v>9.5425510000000006E-9</v>
      </c>
      <c r="CE228" s="144">
        <v>2.5992205999999998E-9</v>
      </c>
      <c r="CF228" s="144">
        <v>6.1494423999999996E-6</v>
      </c>
      <c r="CG228" s="144">
        <v>6.8698440999999998E-5</v>
      </c>
      <c r="CH228" s="144">
        <v>6.3488186E-7</v>
      </c>
      <c r="CI228" s="136">
        <v>0</v>
      </c>
      <c r="CJ228" s="175" t="s">
        <v>1844</v>
      </c>
      <c r="CK228" s="181" t="s">
        <v>1233</v>
      </c>
      <c r="CL228" s="110" t="s">
        <v>1830</v>
      </c>
      <c r="CP228" s="74"/>
      <c r="CQ228" s="74"/>
      <c r="CR228" s="74"/>
      <c r="CS228" s="152"/>
      <c r="CT228" s="74"/>
      <c r="CU228" s="74"/>
      <c r="CV228" s="74"/>
      <c r="CW228" s="74"/>
      <c r="CX228" s="74"/>
      <c r="CY228" s="74"/>
      <c r="CZ228" s="74"/>
      <c r="DA228" s="74"/>
      <c r="DB228" s="74"/>
      <c r="DG228" s="115"/>
      <c r="DH228" s="115"/>
    </row>
    <row r="229" spans="1:323" ht="14.5" customHeight="1">
      <c r="B229" s="129" t="s">
        <v>1133</v>
      </c>
      <c r="C229" s="127" t="s">
        <v>1845</v>
      </c>
      <c r="D229" s="127" t="s">
        <v>1846</v>
      </c>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P229" s="74"/>
      <c r="AQ229" s="74"/>
      <c r="AR229" s="74"/>
      <c r="AS229" s="74"/>
      <c r="AT229" s="74"/>
      <c r="AU229" s="74"/>
      <c r="AV229" s="74"/>
      <c r="AW229" s="74"/>
      <c r="AX229" s="74"/>
      <c r="AY229" s="74"/>
      <c r="AZ229" s="74"/>
      <c r="BA229" s="74"/>
      <c r="BB229" s="74"/>
      <c r="BC229" s="74"/>
      <c r="BD229" s="74"/>
      <c r="BE229" s="74"/>
      <c r="BF229" s="74"/>
      <c r="BG229" s="74"/>
      <c r="BH229" s="74"/>
      <c r="BI229" s="74"/>
      <c r="BJ229" s="74"/>
      <c r="BK229" s="74"/>
      <c r="BL229" s="74"/>
      <c r="BM229" s="74"/>
      <c r="BN229" s="74"/>
      <c r="BO229" s="74"/>
      <c r="BP229" s="74"/>
      <c r="BQ229" s="74"/>
      <c r="BR229" s="74"/>
      <c r="BS229" s="74"/>
      <c r="BT229" s="74"/>
      <c r="BU229" s="74"/>
      <c r="BV229" s="74"/>
      <c r="BW229" s="74"/>
      <c r="BX229" s="74"/>
      <c r="BY229" s="74"/>
      <c r="BZ229" s="74"/>
      <c r="CA229" s="74"/>
      <c r="CB229" s="74"/>
      <c r="CC229" s="74"/>
      <c r="CD229" s="74"/>
      <c r="CE229" s="74"/>
      <c r="CF229" s="74"/>
      <c r="CG229" s="74"/>
      <c r="CH229" s="74"/>
      <c r="CI229" s="74"/>
      <c r="CJ229" s="178"/>
      <c r="CK229" s="179"/>
      <c r="CL229" s="180"/>
      <c r="CM229" s="126"/>
      <c r="CN229" s="126"/>
      <c r="CO229" s="150"/>
      <c r="CP229" s="115"/>
      <c r="CQ229" s="115"/>
      <c r="CR229" s="115"/>
      <c r="CS229" s="307"/>
      <c r="CT229" s="115"/>
      <c r="CU229" s="115"/>
      <c r="CV229" s="115"/>
      <c r="CW229" s="115"/>
      <c r="CX229" s="115"/>
      <c r="CY229" s="115"/>
      <c r="CZ229" s="115"/>
      <c r="DA229" s="115"/>
      <c r="DB229" s="115"/>
      <c r="DC229" s="115"/>
      <c r="DD229" s="115"/>
      <c r="DE229" s="115"/>
      <c r="DF229" s="115"/>
    </row>
    <row r="230" spans="1:323" ht="14.5" customHeight="1">
      <c r="A230" s="74" t="s">
        <v>1847</v>
      </c>
      <c r="B230" s="129" t="s">
        <v>1133</v>
      </c>
      <c r="C230" s="130" t="str">
        <f t="shared" ref="C230:C252" si="111">MID(A230,1,12)</f>
        <v>A.030.24.101</v>
      </c>
      <c r="D230" s="131" t="s">
        <v>1846</v>
      </c>
      <c r="E230" s="129" t="s">
        <v>957</v>
      </c>
      <c r="F230" s="132" t="s">
        <v>1849</v>
      </c>
      <c r="G230" s="132">
        <f t="shared" ref="G230:G252" si="112">J230+K230+L230+M230</f>
        <v>0.82390004058900002</v>
      </c>
      <c r="H230" s="348">
        <f t="shared" ref="H230:H252" si="113">G230</f>
        <v>0.82390004058900002</v>
      </c>
      <c r="I230" s="74"/>
      <c r="J230" s="132">
        <f t="shared" ref="J230:J252" si="114">P230+Q230+R230+S230</f>
        <v>3.7023254120000008E-2</v>
      </c>
      <c r="K230" s="132">
        <f t="shared" ref="K230:K252" si="115">N230+O230+T230</f>
        <v>0.10055302610000001</v>
      </c>
      <c r="L230" s="300">
        <f t="shared" ref="L230:L252" si="116">U230+IF(V230="x",0,V230)+IF(W230="x",0,W230)+IF(X230="x",0,X230)+Y230+Z230</f>
        <v>3.2373340368999998E-2</v>
      </c>
      <c r="M230" s="132">
        <v>0.65395042000000003</v>
      </c>
      <c r="N230" s="132">
        <v>6.2152831999999998E-2</v>
      </c>
      <c r="O230" s="132">
        <v>3.4663020000000003E-2</v>
      </c>
      <c r="P230" s="132">
        <v>2.9445504000000001E-2</v>
      </c>
      <c r="Q230" s="132">
        <v>6.7556118000000002E-3</v>
      </c>
      <c r="R230" s="132">
        <v>3.3683268000000001E-4</v>
      </c>
      <c r="S230" s="132">
        <v>4.8530563999999999E-4</v>
      </c>
      <c r="T230" s="132">
        <v>3.7371740999999998E-3</v>
      </c>
      <c r="U230" s="132">
        <v>1.5830662E-3</v>
      </c>
      <c r="V230" s="132">
        <v>0</v>
      </c>
      <c r="W230" s="132">
        <v>3.0777104E-2</v>
      </c>
      <c r="X230" s="304">
        <v>1.3170169E-5</v>
      </c>
      <c r="Y230" s="132">
        <v>0</v>
      </c>
      <c r="Z230" s="132">
        <v>0</v>
      </c>
      <c r="AA230" s="74"/>
      <c r="AB230" s="301">
        <f t="shared" ref="AB230:AB252" si="117">M230/0.133</f>
        <v>4.9169204511278197</v>
      </c>
      <c r="AC230" s="338">
        <f t="shared" ref="AC230:AC252" si="118">AB230</f>
        <v>4.9169204511278197</v>
      </c>
      <c r="AD230" s="74"/>
      <c r="AE230" s="136">
        <v>69.898122999999998</v>
      </c>
      <c r="AF230" s="136">
        <v>63.096974000000003</v>
      </c>
      <c r="AG230" s="136">
        <v>4.1721339000000004</v>
      </c>
      <c r="AH230" s="136">
        <v>0</v>
      </c>
      <c r="AI230" s="136">
        <v>0.31452533999999999</v>
      </c>
      <c r="AJ230" s="136">
        <v>1.3833066999999999</v>
      </c>
      <c r="AK230" s="136">
        <v>0.93118319000000005</v>
      </c>
      <c r="AL230" s="74"/>
      <c r="AM230" s="133">
        <v>0.11050686</v>
      </c>
      <c r="AN230" s="340">
        <f t="shared" ref="AN230:AN252" si="119">AM230</f>
        <v>0.11050686</v>
      </c>
      <c r="AP230" s="133">
        <v>0.10308377000000001</v>
      </c>
      <c r="AQ230" s="133">
        <v>4.3928437000000002E-3</v>
      </c>
      <c r="AR230" s="133">
        <v>3.0302467000000001E-3</v>
      </c>
      <c r="AS230" s="134">
        <f t="shared" ref="AS230:AS252" si="120">AV230+AY230+AZ230+BA230+BB230+BJ230+BK230+BO230</f>
        <v>6.1800821744800003E-6</v>
      </c>
      <c r="AT230" s="135">
        <f t="shared" ref="AT230:AT252" si="121">AW230+AX230+BC230+BD230+BE230+BF230+BG230+BH230+BI230+BL230+BP230+BQ230</f>
        <v>1.6245724101293997E-8</v>
      </c>
      <c r="AU230" s="135">
        <f t="shared" ref="AU230:AU252" si="122">BM230+BN230</f>
        <v>0.42440430081899999</v>
      </c>
      <c r="AV230" s="302">
        <v>4.6101900999999996E-6</v>
      </c>
      <c r="AW230" s="302">
        <v>1.3911785E-8</v>
      </c>
      <c r="AX230" s="302">
        <v>3.8001407E-13</v>
      </c>
      <c r="AY230" s="302">
        <v>2.669544E-10</v>
      </c>
      <c r="AZ230" s="302">
        <v>2.5964979999999999E-11</v>
      </c>
      <c r="BA230" s="302">
        <v>4.3784048000000004E-9</v>
      </c>
      <c r="BB230" s="302">
        <v>1.5537628E-6</v>
      </c>
      <c r="BC230" s="302">
        <v>6.2943257000000004E-10</v>
      </c>
      <c r="BD230" s="302">
        <v>1.6791648999999999E-9</v>
      </c>
      <c r="BE230" s="302">
        <v>4.6340118000000004E-13</v>
      </c>
      <c r="BF230" s="302">
        <v>4.1580809999999997E-15</v>
      </c>
      <c r="BG230" s="302">
        <v>7.5925465999999996E-12</v>
      </c>
      <c r="BH230" s="302">
        <v>7.6341023000000005E-14</v>
      </c>
      <c r="BI230" s="302">
        <v>1.3972233999999999E-13</v>
      </c>
      <c r="BJ230" s="302">
        <v>4.5105536999999998E-9</v>
      </c>
      <c r="BK230" s="302">
        <v>6.9473966E-9</v>
      </c>
      <c r="BL230" s="302">
        <v>1.6685447999999999E-11</v>
      </c>
      <c r="BM230" s="302">
        <v>5.0350818999999998E-5</v>
      </c>
      <c r="BN230" s="303">
        <v>0.42435394999999998</v>
      </c>
      <c r="BO230" s="303">
        <v>0</v>
      </c>
      <c r="BP230" s="303">
        <v>0</v>
      </c>
      <c r="BQ230" s="303">
        <v>0</v>
      </c>
      <c r="BR230" s="74"/>
      <c r="BS230" s="136">
        <v>2.5989858000000001E-4</v>
      </c>
      <c r="BT230" s="144">
        <v>1.2991807000000001E-5</v>
      </c>
      <c r="BU230" s="136">
        <v>1.3709679E-4</v>
      </c>
      <c r="BV230" s="144">
        <v>4.3875046000000001E-7</v>
      </c>
      <c r="BW230" s="144">
        <v>1.4675348E-5</v>
      </c>
      <c r="BX230" s="144">
        <v>2.7831870000000002E-6</v>
      </c>
      <c r="BY230" s="144">
        <v>3.2778464999999999E-9</v>
      </c>
      <c r="BZ230" s="144">
        <v>4.2417425E-6</v>
      </c>
      <c r="CA230" s="144">
        <v>4.5200573999999999E-7</v>
      </c>
      <c r="CB230" s="144">
        <v>3.2112956000000001E-7</v>
      </c>
      <c r="CC230" s="144">
        <v>1.9470987000000001E-7</v>
      </c>
      <c r="CD230" s="144">
        <v>1.2127447E-8</v>
      </c>
      <c r="CE230" s="144">
        <v>3.3949844E-9</v>
      </c>
      <c r="CF230" s="144">
        <v>6.9182553000000004E-6</v>
      </c>
      <c r="CG230" s="144">
        <v>7.9136484999999996E-5</v>
      </c>
      <c r="CH230" s="144">
        <v>6.2957226000000004E-7</v>
      </c>
      <c r="CI230" s="136">
        <v>0</v>
      </c>
      <c r="CJ230" s="175" t="s">
        <v>1850</v>
      </c>
      <c r="CK230" s="181" t="s">
        <v>1851</v>
      </c>
      <c r="CL230" s="110" t="s">
        <v>1830</v>
      </c>
      <c r="CP230" s="74"/>
      <c r="CQ230" s="74"/>
      <c r="CR230" s="74"/>
      <c r="CS230" s="152"/>
      <c r="CT230" s="74"/>
      <c r="CU230" s="74"/>
      <c r="CV230" s="74"/>
      <c r="CW230" s="74"/>
      <c r="CX230" s="74"/>
      <c r="CY230" s="74"/>
      <c r="CZ230" s="74"/>
      <c r="DA230" s="74"/>
      <c r="DB230" s="74"/>
    </row>
    <row r="231" spans="1:323" ht="14.5" customHeight="1">
      <c r="A231" s="74" t="s">
        <v>1852</v>
      </c>
      <c r="B231" s="129" t="s">
        <v>1133</v>
      </c>
      <c r="C231" s="130" t="str">
        <f t="shared" si="111"/>
        <v>A.030.24.102</v>
      </c>
      <c r="D231" s="131" t="s">
        <v>1846</v>
      </c>
      <c r="E231" s="129" t="s">
        <v>957</v>
      </c>
      <c r="F231" s="132" t="s">
        <v>1854</v>
      </c>
      <c r="G231" s="132">
        <f t="shared" si="112"/>
        <v>0.93303329775800004</v>
      </c>
      <c r="H231" s="348">
        <f t="shared" si="113"/>
        <v>0.93303329775800004</v>
      </c>
      <c r="I231" s="74"/>
      <c r="J231" s="132">
        <f t="shared" si="114"/>
        <v>3.4318353279999998E-2</v>
      </c>
      <c r="K231" s="132">
        <f t="shared" si="115"/>
        <v>7.28834332E-2</v>
      </c>
      <c r="L231" s="300">
        <f t="shared" si="116"/>
        <v>5.6025201278000002E-2</v>
      </c>
      <c r="M231" s="132">
        <v>0.76980630999999999</v>
      </c>
      <c r="N231" s="132">
        <v>3.6840271000000001E-2</v>
      </c>
      <c r="O231" s="132">
        <v>3.3661165E-2</v>
      </c>
      <c r="P231" s="132">
        <v>2.8682771999999999E-2</v>
      </c>
      <c r="Q231" s="132">
        <v>4.9463197999999996E-3</v>
      </c>
      <c r="R231" s="132">
        <v>3.4541193999999999E-4</v>
      </c>
      <c r="S231" s="132">
        <v>3.4384953999999998E-4</v>
      </c>
      <c r="T231" s="132">
        <v>2.3819971999999999E-3</v>
      </c>
      <c r="U231" s="132">
        <v>2.4733938999999998E-3</v>
      </c>
      <c r="V231" s="132">
        <v>0</v>
      </c>
      <c r="W231" s="132">
        <v>5.3537107E-2</v>
      </c>
      <c r="X231" s="304">
        <v>1.4700378000000001E-5</v>
      </c>
      <c r="Y231" s="132">
        <v>0</v>
      </c>
      <c r="Z231" s="132">
        <v>0</v>
      </c>
      <c r="AA231" s="74"/>
      <c r="AB231" s="301">
        <f t="shared" si="117"/>
        <v>5.7880173684210519</v>
      </c>
      <c r="AC231" s="338">
        <f t="shared" si="118"/>
        <v>5.7880173684210519</v>
      </c>
      <c r="AD231" s="74"/>
      <c r="AE231" s="136">
        <v>86.765696000000005</v>
      </c>
      <c r="AF231" s="136">
        <v>74.799976999999998</v>
      </c>
      <c r="AG231" s="136">
        <v>7.2574356</v>
      </c>
      <c r="AH231" s="136">
        <v>0</v>
      </c>
      <c r="AI231" s="136">
        <v>0.57186424999999996</v>
      </c>
      <c r="AJ231" s="136">
        <v>2.5116801</v>
      </c>
      <c r="AK231" s="136">
        <v>1.6247391</v>
      </c>
      <c r="AL231" s="74"/>
      <c r="AM231" s="133">
        <v>0.11655164</v>
      </c>
      <c r="AN231" s="340">
        <f t="shared" si="119"/>
        <v>0.11655164</v>
      </c>
      <c r="AP231" s="133">
        <v>0.10839583999999999</v>
      </c>
      <c r="AQ231" s="133">
        <v>4.9047467000000004E-3</v>
      </c>
      <c r="AR231" s="133">
        <v>3.2510505999999999E-3</v>
      </c>
      <c r="AS231" s="134">
        <f t="shared" si="120"/>
        <v>6.498551600552E-6</v>
      </c>
      <c r="AT231" s="135">
        <f t="shared" si="121"/>
        <v>1.8138856225234797E-8</v>
      </c>
      <c r="AU231" s="135">
        <f t="shared" si="122"/>
        <v>0.45532921017299999</v>
      </c>
      <c r="AV231" s="302">
        <v>5.4249191999999997E-6</v>
      </c>
      <c r="AW231" s="302">
        <v>1.6370275999999999E-8</v>
      </c>
      <c r="AX231" s="302">
        <v>4.4717290000000001E-13</v>
      </c>
      <c r="AY231" s="302">
        <v>2.4913586999999999E-10</v>
      </c>
      <c r="AZ231" s="302">
        <v>3.0427581999999999E-11</v>
      </c>
      <c r="BA231" s="302">
        <v>4.2649854E-9</v>
      </c>
      <c r="BB231" s="302">
        <v>1.0624648E-6</v>
      </c>
      <c r="BC231" s="302">
        <v>6.1318102999999998E-10</v>
      </c>
      <c r="BD231" s="302">
        <v>1.1338628999999999E-9</v>
      </c>
      <c r="BE231" s="302">
        <v>3.7977766000000002E-13</v>
      </c>
      <c r="BF231" s="302">
        <v>2.3438657999999999E-15</v>
      </c>
      <c r="BG231" s="302">
        <v>2.2737997000000001E-12</v>
      </c>
      <c r="BH231" s="302">
        <v>5.08535E-14</v>
      </c>
      <c r="BI231" s="302">
        <v>5.6662608999999999E-14</v>
      </c>
      <c r="BJ231" s="302">
        <v>3.9493143999999996E-9</v>
      </c>
      <c r="BK231" s="302">
        <v>2.6737372999999999E-9</v>
      </c>
      <c r="BL231" s="302">
        <v>1.8325685E-11</v>
      </c>
      <c r="BM231" s="302">
        <v>6.8970172999999999E-5</v>
      </c>
      <c r="BN231" s="303">
        <v>0.45526023999999998</v>
      </c>
      <c r="BO231" s="303">
        <v>0</v>
      </c>
      <c r="BP231" s="303">
        <v>0</v>
      </c>
      <c r="BQ231" s="303">
        <v>0</v>
      </c>
      <c r="BR231" s="74"/>
      <c r="BS231" s="136">
        <v>2.9276242000000002E-4</v>
      </c>
      <c r="BT231" s="144">
        <v>9.1950758000000006E-6</v>
      </c>
      <c r="BU231" s="136">
        <v>1.6138527999999999E-4</v>
      </c>
      <c r="BV231" s="144">
        <v>2.8017359E-7</v>
      </c>
      <c r="BW231" s="144">
        <v>9.9882153999999995E-6</v>
      </c>
      <c r="BX231" s="144">
        <v>2.7055191E-6</v>
      </c>
      <c r="BY231" s="144">
        <v>1.0835019E-9</v>
      </c>
      <c r="BZ231" s="144">
        <v>4.1289888999999997E-6</v>
      </c>
      <c r="CA231" s="144">
        <v>4.6351851000000001E-7</v>
      </c>
      <c r="CB231" s="144">
        <v>2.2752723999999999E-7</v>
      </c>
      <c r="CC231" s="144">
        <v>2.286016E-7</v>
      </c>
      <c r="CD231" s="144">
        <v>1.3321783E-8</v>
      </c>
      <c r="CE231" s="144">
        <v>4.0259146E-9</v>
      </c>
      <c r="CF231" s="144">
        <v>6.5340614000000004E-6</v>
      </c>
      <c r="CG231" s="144">
        <v>9.6582679999999998E-5</v>
      </c>
      <c r="CH231" s="144">
        <v>1.0243396E-6</v>
      </c>
      <c r="CI231" s="136">
        <v>0</v>
      </c>
      <c r="CJ231" s="175" t="s">
        <v>1855</v>
      </c>
      <c r="CK231" s="181" t="s">
        <v>1851</v>
      </c>
      <c r="CL231" s="110" t="s">
        <v>1830</v>
      </c>
      <c r="CP231" s="74"/>
      <c r="CQ231" s="74"/>
      <c r="CR231" s="74"/>
      <c r="CS231" s="152"/>
      <c r="CT231" s="74"/>
      <c r="CU231" s="74"/>
      <c r="CV231" s="74"/>
      <c r="CW231" s="74"/>
      <c r="CX231" s="74"/>
      <c r="CY231" s="74"/>
      <c r="CZ231" s="74"/>
      <c r="DA231" s="74"/>
      <c r="DB231" s="74"/>
    </row>
    <row r="232" spans="1:323" ht="14.5" customHeight="1">
      <c r="A232" s="74" t="s">
        <v>1856</v>
      </c>
      <c r="B232" s="129" t="s">
        <v>1133</v>
      </c>
      <c r="C232" s="130" t="str">
        <f t="shared" si="111"/>
        <v>A.030.24.103</v>
      </c>
      <c r="D232" s="131" t="s">
        <v>1846</v>
      </c>
      <c r="E232" s="129" t="s">
        <v>957</v>
      </c>
      <c r="F232" s="132" t="s">
        <v>1858</v>
      </c>
      <c r="G232" s="132">
        <f t="shared" si="112"/>
        <v>1.8507465384589998</v>
      </c>
      <c r="H232" s="348">
        <f t="shared" si="113"/>
        <v>1.8507465384589998</v>
      </c>
      <c r="I232" s="74"/>
      <c r="J232" s="132">
        <f t="shared" si="114"/>
        <v>7.4084810580000007E-2</v>
      </c>
      <c r="K232" s="132">
        <f t="shared" si="115"/>
        <v>0.1863090771</v>
      </c>
      <c r="L232" s="300">
        <f t="shared" si="116"/>
        <v>0.11332865077899999</v>
      </c>
      <c r="M232" s="132">
        <v>1.4770239999999999</v>
      </c>
      <c r="N232" s="132">
        <v>0.10925013</v>
      </c>
      <c r="O232" s="132">
        <v>7.1019750000000006E-2</v>
      </c>
      <c r="P232" s="132">
        <v>6.0318057000000001E-2</v>
      </c>
      <c r="Q232" s="132">
        <v>1.2330114E-2</v>
      </c>
      <c r="R232" s="132">
        <v>6.2981384000000001E-4</v>
      </c>
      <c r="S232" s="132">
        <v>8.0682574000000003E-4</v>
      </c>
      <c r="T232" s="132">
        <v>6.0391971000000001E-3</v>
      </c>
      <c r="U232" s="132">
        <v>4.8416835999999996E-3</v>
      </c>
      <c r="V232" s="132">
        <v>0</v>
      </c>
      <c r="W232" s="132">
        <v>0.10846156</v>
      </c>
      <c r="X232" s="304">
        <v>2.5407178999999999E-5</v>
      </c>
      <c r="Y232" s="132">
        <v>0</v>
      </c>
      <c r="Z232" s="132">
        <v>0</v>
      </c>
      <c r="AA232" s="74"/>
      <c r="AB232" s="301">
        <f t="shared" si="117"/>
        <v>11.105443609022554</v>
      </c>
      <c r="AC232" s="338">
        <f t="shared" si="118"/>
        <v>11.105443609022554</v>
      </c>
      <c r="AD232" s="74"/>
      <c r="AE232" s="136">
        <v>164.9349</v>
      </c>
      <c r="AF232" s="136">
        <v>140.58967000000001</v>
      </c>
      <c r="AG232" s="136">
        <v>14.702912</v>
      </c>
      <c r="AH232" s="136">
        <v>0</v>
      </c>
      <c r="AI232" s="136">
        <v>1.1764064999999999</v>
      </c>
      <c r="AJ232" s="136">
        <v>5.1646912</v>
      </c>
      <c r="AK232" s="136">
        <v>3.3012190000000001</v>
      </c>
      <c r="AL232" s="74"/>
      <c r="AM232" s="133">
        <v>0.23705339</v>
      </c>
      <c r="AN232" s="340">
        <f t="shared" si="119"/>
        <v>0.23705339</v>
      </c>
      <c r="AP232" s="133">
        <v>0.22121853</v>
      </c>
      <c r="AQ232" s="133">
        <v>9.6709923000000003E-3</v>
      </c>
      <c r="AR232" s="133">
        <v>6.1638693999999999E-3</v>
      </c>
      <c r="AS232" s="134">
        <f t="shared" si="120"/>
        <v>1.3262502327777001E-5</v>
      </c>
      <c r="AT232" s="135">
        <f t="shared" si="121"/>
        <v>3.5765503856316099E-8</v>
      </c>
      <c r="AU232" s="135">
        <f t="shared" si="122"/>
        <v>0.86328703302999998</v>
      </c>
      <c r="AV232" s="302">
        <v>1.0397638000000001E-5</v>
      </c>
      <c r="AW232" s="302">
        <v>3.1375553000000002E-8</v>
      </c>
      <c r="AX232" s="302">
        <v>8.5707756999999999E-13</v>
      </c>
      <c r="AY232" s="302">
        <v>4.8305311E-10</v>
      </c>
      <c r="AZ232" s="302">
        <v>5.1035866999999998E-11</v>
      </c>
      <c r="BA232" s="302">
        <v>8.9689867999999999E-9</v>
      </c>
      <c r="BB232" s="302">
        <v>2.8372901999999999E-6</v>
      </c>
      <c r="BC232" s="302">
        <v>1.2875436E-9</v>
      </c>
      <c r="BD232" s="302">
        <v>3.0578253000000001E-9</v>
      </c>
      <c r="BE232" s="302">
        <v>8.0405904999999997E-13</v>
      </c>
      <c r="BF232" s="302">
        <v>6.5189661000000002E-15</v>
      </c>
      <c r="BG232" s="302">
        <v>1.0591404E-11</v>
      </c>
      <c r="BH232" s="302">
        <v>1.2480139E-13</v>
      </c>
      <c r="BI232" s="302">
        <v>2.0460133999999999E-13</v>
      </c>
      <c r="BJ232" s="302">
        <v>7.9916660000000008E-9</v>
      </c>
      <c r="BK232" s="302">
        <v>1.0079385999999999E-8</v>
      </c>
      <c r="BL232" s="302">
        <v>3.1993493999999998E-11</v>
      </c>
      <c r="BM232" s="303">
        <v>1.3224303E-4</v>
      </c>
      <c r="BN232" s="303">
        <v>0.86315478999999995</v>
      </c>
      <c r="BO232" s="303">
        <v>0</v>
      </c>
      <c r="BP232" s="303">
        <v>0</v>
      </c>
      <c r="BQ232" s="303">
        <v>0</v>
      </c>
      <c r="BR232" s="74"/>
      <c r="BS232" s="136">
        <v>5.7654183000000001E-4</v>
      </c>
      <c r="BT232" s="144">
        <v>2.3985627E-5</v>
      </c>
      <c r="BU232" s="136">
        <v>3.0964924000000002E-4</v>
      </c>
      <c r="BV232" s="144">
        <v>7.0935394999999996E-7</v>
      </c>
      <c r="BW232" s="144">
        <v>2.6542647000000001E-5</v>
      </c>
      <c r="BX232" s="144">
        <v>5.7084937000000001E-6</v>
      </c>
      <c r="BY232" s="144">
        <v>4.6391316E-9</v>
      </c>
      <c r="BZ232" s="144">
        <v>8.6999827000000001E-6</v>
      </c>
      <c r="CA232" s="144">
        <v>8.4516583E-7</v>
      </c>
      <c r="CB232" s="144">
        <v>5.3388128999999998E-7</v>
      </c>
      <c r="CC232" s="144">
        <v>3.8299423000000001E-7</v>
      </c>
      <c r="CD232" s="144">
        <v>2.3255176999999999E-8</v>
      </c>
      <c r="CE232" s="144">
        <v>6.7040886000000001E-9</v>
      </c>
      <c r="CF232" s="144">
        <v>1.3864615E-5</v>
      </c>
      <c r="CG232" s="136">
        <v>1.8352097E-4</v>
      </c>
      <c r="CH232" s="144">
        <v>2.0642698E-6</v>
      </c>
      <c r="CI232" s="136">
        <v>0</v>
      </c>
      <c r="CJ232" s="175" t="s">
        <v>1859</v>
      </c>
      <c r="CK232" s="181" t="s">
        <v>1860</v>
      </c>
      <c r="CL232" s="110" t="s">
        <v>1830</v>
      </c>
      <c r="CP232" s="74"/>
      <c r="CQ232" s="74"/>
      <c r="CR232" s="74"/>
      <c r="CS232" s="152"/>
      <c r="CT232" s="74"/>
      <c r="CU232" s="74"/>
      <c r="CV232" s="74"/>
      <c r="CW232" s="74"/>
      <c r="CX232" s="74"/>
      <c r="CY232" s="74"/>
      <c r="CZ232" s="74"/>
      <c r="DA232" s="74"/>
      <c r="DB232" s="74"/>
    </row>
    <row r="233" spans="1:323" ht="14.5" customHeight="1">
      <c r="A233" s="74" t="s">
        <v>1861</v>
      </c>
      <c r="B233" s="129" t="s">
        <v>1133</v>
      </c>
      <c r="C233" s="130" t="str">
        <f t="shared" si="111"/>
        <v>A.030.24.104</v>
      </c>
      <c r="D233" s="131" t="s">
        <v>1846</v>
      </c>
      <c r="E233" s="129" t="s">
        <v>957</v>
      </c>
      <c r="F233" s="132" t="s">
        <v>1863</v>
      </c>
      <c r="G233" s="132">
        <f t="shared" si="112"/>
        <v>3.0844207219449999</v>
      </c>
      <c r="H233" s="348">
        <f t="shared" si="113"/>
        <v>3.0844207219449999</v>
      </c>
      <c r="I233" s="74"/>
      <c r="J233" s="132">
        <f t="shared" si="114"/>
        <v>0.14260852960000001</v>
      </c>
      <c r="K233" s="132">
        <f t="shared" si="115"/>
        <v>0.42220992600000001</v>
      </c>
      <c r="L233" s="300">
        <f t="shared" si="116"/>
        <v>0.156256066345</v>
      </c>
      <c r="M233" s="132">
        <v>2.3633462000000001</v>
      </c>
      <c r="N233" s="132">
        <v>0.27535205000000001</v>
      </c>
      <c r="O233" s="132">
        <v>0.13227458</v>
      </c>
      <c r="P233" s="132">
        <v>0.11201501</v>
      </c>
      <c r="Q233" s="132">
        <v>2.7702893999999999E-2</v>
      </c>
      <c r="R233" s="132">
        <v>1.0631992E-3</v>
      </c>
      <c r="S233" s="132">
        <v>1.8274264E-3</v>
      </c>
      <c r="T233" s="132">
        <v>1.4583296000000001E-2</v>
      </c>
      <c r="U233" s="132">
        <v>6.7922410999999997E-3</v>
      </c>
      <c r="V233" s="132">
        <v>0</v>
      </c>
      <c r="W233" s="132">
        <v>0.14942454999999999</v>
      </c>
      <c r="X233" s="304">
        <v>3.9275245000000003E-5</v>
      </c>
      <c r="Y233" s="132">
        <v>0</v>
      </c>
      <c r="Z233" s="132">
        <v>0</v>
      </c>
      <c r="AA233" s="74"/>
      <c r="AB233" s="301">
        <f t="shared" si="117"/>
        <v>17.769520300751878</v>
      </c>
      <c r="AC233" s="338">
        <f t="shared" si="118"/>
        <v>17.769520300751878</v>
      </c>
      <c r="AD233" s="74"/>
      <c r="AE233" s="136">
        <v>254.67034000000001</v>
      </c>
      <c r="AF233" s="136">
        <v>221.16247999999999</v>
      </c>
      <c r="AG233" s="136">
        <v>20.255814000000001</v>
      </c>
      <c r="AH233" s="136">
        <v>0</v>
      </c>
      <c r="AI233" s="136">
        <v>1.6134740999999999</v>
      </c>
      <c r="AJ233" s="136">
        <v>7.0846663000000003</v>
      </c>
      <c r="AK233" s="136">
        <v>4.5539012000000003</v>
      </c>
      <c r="AL233" s="74"/>
      <c r="AM233" s="133">
        <v>0.41583312</v>
      </c>
      <c r="AN233" s="340">
        <f t="shared" si="119"/>
        <v>0.41583312</v>
      </c>
      <c r="AP233" s="133">
        <v>0.38931017000000001</v>
      </c>
      <c r="AQ233" s="133">
        <v>1.6189344000000001E-2</v>
      </c>
      <c r="AR233" s="133">
        <v>1.0333607999999999E-2</v>
      </c>
      <c r="AS233" s="134">
        <f t="shared" si="120"/>
        <v>2.3339937976422998E-5</v>
      </c>
      <c r="AT233" s="135">
        <f t="shared" si="121"/>
        <v>5.9871833746370001E-8</v>
      </c>
      <c r="AU233" s="135">
        <f t="shared" si="122"/>
        <v>1.4472840194600001</v>
      </c>
      <c r="AV233" s="302">
        <v>1.6629486999999998E-5</v>
      </c>
      <c r="AW233" s="302">
        <v>5.0180222999999998E-8</v>
      </c>
      <c r="AX233" s="302">
        <v>1.3707729999999999E-12</v>
      </c>
      <c r="AY233" s="302">
        <v>8.8993756999999996E-10</v>
      </c>
      <c r="AZ233" s="302">
        <v>7.4652852999999995E-11</v>
      </c>
      <c r="BA233" s="302">
        <v>1.6656064000000001E-8</v>
      </c>
      <c r="BB233" s="302">
        <v>6.6468120999999999E-6</v>
      </c>
      <c r="BC233" s="302">
        <v>2.3895393000000002E-9</v>
      </c>
      <c r="BD233" s="302">
        <v>7.2132471E-9</v>
      </c>
      <c r="BE233" s="302">
        <v>1.6460814E-12</v>
      </c>
      <c r="BF233" s="302">
        <v>1.6814570000000001E-14</v>
      </c>
      <c r="BG233" s="302">
        <v>3.4557809000000003E-11</v>
      </c>
      <c r="BH233" s="302">
        <v>2.9368130000000001E-13</v>
      </c>
      <c r="BI233" s="302">
        <v>6.0747610000000002E-13</v>
      </c>
      <c r="BJ233" s="302">
        <v>1.5536643000000001E-8</v>
      </c>
      <c r="BK233" s="302">
        <v>3.0481579000000003E-8</v>
      </c>
      <c r="BL233" s="302">
        <v>5.0331711000000001E-11</v>
      </c>
      <c r="BM233" s="303">
        <v>1.9481946E-4</v>
      </c>
      <c r="BN233" s="303">
        <v>1.4470892</v>
      </c>
      <c r="BO233" s="303">
        <v>0</v>
      </c>
      <c r="BP233" s="303">
        <v>0</v>
      </c>
      <c r="BQ233" s="303">
        <v>0</v>
      </c>
      <c r="BR233" s="74"/>
      <c r="BS233" s="136">
        <v>9.5980754000000003E-4</v>
      </c>
      <c r="BT233" s="144">
        <v>5.5129300000000001E-5</v>
      </c>
      <c r="BU233" s="136">
        <v>4.9546137000000003E-4</v>
      </c>
      <c r="BV233" s="144">
        <v>1.7110978000000001E-6</v>
      </c>
      <c r="BW233" s="144">
        <v>6.228726E-5</v>
      </c>
      <c r="BX233" s="144">
        <v>1.0626506E-5</v>
      </c>
      <c r="BY233" s="144">
        <v>1.4723527E-8</v>
      </c>
      <c r="BZ233" s="144">
        <v>1.6174871000000001E-5</v>
      </c>
      <c r="CA233" s="144">
        <v>1.4267384E-6</v>
      </c>
      <c r="CB233" s="144">
        <v>1.2092187000000001E-6</v>
      </c>
      <c r="CC233" s="144">
        <v>5.5899696999999998E-7</v>
      </c>
      <c r="CD233" s="144">
        <v>3.6578322000000002E-8</v>
      </c>
      <c r="CE233" s="144">
        <v>9.6698923000000003E-9</v>
      </c>
      <c r="CF233" s="144">
        <v>2.6264247E-5</v>
      </c>
      <c r="CG233" s="136">
        <v>2.8598386E-4</v>
      </c>
      <c r="CH233" s="144">
        <v>2.9131071E-6</v>
      </c>
      <c r="CI233" s="136">
        <v>0</v>
      </c>
      <c r="CJ233" s="175" t="s">
        <v>1864</v>
      </c>
      <c r="CK233" s="181" t="s">
        <v>1865</v>
      </c>
      <c r="CL233" s="110" t="s">
        <v>1830</v>
      </c>
      <c r="CP233" s="74"/>
      <c r="CQ233" s="74"/>
      <c r="CR233" s="74"/>
      <c r="CS233" s="152"/>
      <c r="CT233" s="74"/>
      <c r="CU233" s="74"/>
      <c r="CV233" s="74"/>
      <c r="CW233" s="74"/>
      <c r="CX233" s="74"/>
      <c r="CY233" s="74"/>
      <c r="CZ233" s="74"/>
      <c r="DA233" s="74"/>
      <c r="DB233" s="74"/>
    </row>
    <row r="234" spans="1:323" ht="14.5" customHeight="1">
      <c r="A234" s="74" t="s">
        <v>1866</v>
      </c>
      <c r="B234" s="129" t="s">
        <v>1133</v>
      </c>
      <c r="C234" s="130" t="str">
        <f t="shared" si="111"/>
        <v>A.030.24.105</v>
      </c>
      <c r="D234" s="131" t="s">
        <v>1846</v>
      </c>
      <c r="E234" s="129" t="s">
        <v>957</v>
      </c>
      <c r="F234" s="132" t="s">
        <v>1868</v>
      </c>
      <c r="G234" s="132">
        <f t="shared" si="112"/>
        <v>0.83992153700999994</v>
      </c>
      <c r="H234" s="348">
        <f t="shared" si="113"/>
        <v>0.83992153700999994</v>
      </c>
      <c r="I234" s="74"/>
      <c r="J234" s="132">
        <f t="shared" si="114"/>
        <v>3.5311139169999999E-2</v>
      </c>
      <c r="K234" s="132">
        <f t="shared" si="115"/>
        <v>9.0778631700000001E-2</v>
      </c>
      <c r="L234" s="300">
        <f t="shared" si="116"/>
        <v>4.1757336140000004E-2</v>
      </c>
      <c r="M234" s="132">
        <v>0.67207443</v>
      </c>
      <c r="N234" s="132">
        <v>5.4057275000000002E-2</v>
      </c>
      <c r="O234" s="132">
        <v>3.3524511999999999E-2</v>
      </c>
      <c r="P234" s="132">
        <v>2.8489423E-2</v>
      </c>
      <c r="Q234" s="132">
        <v>6.0786957999999997E-3</v>
      </c>
      <c r="R234" s="132">
        <v>3.1957650999999999E-4</v>
      </c>
      <c r="S234" s="132">
        <v>4.2344386E-4</v>
      </c>
      <c r="T234" s="132">
        <v>3.1968447000000001E-3</v>
      </c>
      <c r="U234" s="132">
        <v>1.9007873E-3</v>
      </c>
      <c r="V234" s="132">
        <v>0</v>
      </c>
      <c r="W234" s="132">
        <v>3.9843766000000003E-2</v>
      </c>
      <c r="X234" s="304">
        <v>1.278284E-5</v>
      </c>
      <c r="Y234" s="132">
        <v>0</v>
      </c>
      <c r="Z234" s="132">
        <v>0</v>
      </c>
      <c r="AA234" s="74"/>
      <c r="AB234" s="301">
        <f t="shared" si="117"/>
        <v>5.0531912030075183</v>
      </c>
      <c r="AC234" s="338">
        <f t="shared" si="118"/>
        <v>5.0531912030075183</v>
      </c>
      <c r="AD234" s="74"/>
      <c r="AE234" s="136">
        <v>73.519293000000005</v>
      </c>
      <c r="AF234" s="136">
        <v>64.639734000000004</v>
      </c>
      <c r="AG234" s="136">
        <v>5.4011874000000004</v>
      </c>
      <c r="AH234" s="136">
        <v>0</v>
      </c>
      <c r="AI234" s="136">
        <v>0.42072870000000001</v>
      </c>
      <c r="AJ234" s="136">
        <v>1.8485482</v>
      </c>
      <c r="AK234" s="136">
        <v>1.2090945</v>
      </c>
      <c r="AL234" s="74"/>
      <c r="AM234" s="133">
        <v>0.10977358</v>
      </c>
      <c r="AN234" s="340">
        <f t="shared" si="119"/>
        <v>0.10977358</v>
      </c>
      <c r="AP234" s="133">
        <v>0.10236551000000001</v>
      </c>
      <c r="AQ234" s="133">
        <v>4.4392985000000001E-3</v>
      </c>
      <c r="AR234" s="133">
        <v>2.9687742E-3</v>
      </c>
      <c r="AS234" s="134">
        <f t="shared" si="120"/>
        <v>6.1370210058639996E-6</v>
      </c>
      <c r="AT234" s="135">
        <f t="shared" si="121"/>
        <v>1.64175238943732E-8</v>
      </c>
      <c r="AU234" s="135">
        <f t="shared" si="122"/>
        <v>0.415794694435</v>
      </c>
      <c r="AV234" s="302">
        <v>4.7354648E-6</v>
      </c>
      <c r="AW234" s="302">
        <v>1.4289731E-8</v>
      </c>
      <c r="AX234" s="302">
        <v>3.9034190000000002E-13</v>
      </c>
      <c r="AY234" s="302">
        <v>2.4735653000000001E-10</v>
      </c>
      <c r="AZ234" s="302">
        <v>2.5549133999999999E-11</v>
      </c>
      <c r="BA234" s="302">
        <v>4.2362368000000001E-9</v>
      </c>
      <c r="BB234" s="302">
        <v>1.3874092999999999E-6</v>
      </c>
      <c r="BC234" s="302">
        <v>6.0873506000000003E-10</v>
      </c>
      <c r="BD234" s="302">
        <v>1.4960690999999999E-9</v>
      </c>
      <c r="BE234" s="302">
        <v>4.1670685999999998E-13</v>
      </c>
      <c r="BF234" s="302">
        <v>3.4831922000000001E-15</v>
      </c>
      <c r="BG234" s="302">
        <v>5.8776838999999999E-12</v>
      </c>
      <c r="BH234" s="302">
        <v>6.5831521000000006E-14</v>
      </c>
      <c r="BI234" s="302">
        <v>1.11729E-13</v>
      </c>
      <c r="BJ234" s="302">
        <v>4.1168394999999999E-9</v>
      </c>
      <c r="BK234" s="302">
        <v>5.5209239E-9</v>
      </c>
      <c r="BL234" s="302">
        <v>1.6122958E-11</v>
      </c>
      <c r="BM234" s="302">
        <v>5.5864435000000002E-5</v>
      </c>
      <c r="BN234" s="303">
        <v>0.41573883</v>
      </c>
      <c r="BO234" s="303">
        <v>0</v>
      </c>
      <c r="BP234" s="303">
        <v>0</v>
      </c>
      <c r="BQ234" s="303">
        <v>0</v>
      </c>
      <c r="BR234" s="74"/>
      <c r="BS234" s="136">
        <v>2.6366005E-4</v>
      </c>
      <c r="BT234" s="144">
        <v>1.1684215999999999E-5</v>
      </c>
      <c r="BU234" s="136">
        <v>1.4089638E-4</v>
      </c>
      <c r="BV234" s="144">
        <v>3.7544072999999998E-7</v>
      </c>
      <c r="BW234" s="144">
        <v>1.305988E-5</v>
      </c>
      <c r="BX234" s="144">
        <v>2.6930727000000002E-6</v>
      </c>
      <c r="BY234" s="144">
        <v>2.5620091000000001E-9</v>
      </c>
      <c r="BZ234" s="144">
        <v>4.1052005999999997E-6</v>
      </c>
      <c r="CA234" s="144">
        <v>4.2884916999999999E-7</v>
      </c>
      <c r="CB234" s="144">
        <v>2.8019526999999998E-7</v>
      </c>
      <c r="CC234" s="144">
        <v>1.9169415999999999E-7</v>
      </c>
      <c r="CD234" s="144">
        <v>1.1719135000000001E-8</v>
      </c>
      <c r="CE234" s="144">
        <v>3.3520213999999998E-9</v>
      </c>
      <c r="CF234" s="144">
        <v>6.6189352000000001E-6</v>
      </c>
      <c r="CG234" s="144">
        <v>8.2526390999999999E-5</v>
      </c>
      <c r="CH234" s="144">
        <v>7.8215883999999998E-7</v>
      </c>
      <c r="CI234" s="136">
        <v>0</v>
      </c>
      <c r="CJ234" s="175" t="s">
        <v>1869</v>
      </c>
      <c r="CK234" s="181" t="s">
        <v>1870</v>
      </c>
      <c r="CL234" s="110" t="s">
        <v>1830</v>
      </c>
      <c r="CP234" s="74"/>
      <c r="CQ234" s="74"/>
      <c r="CR234" s="74"/>
      <c r="CS234" s="152"/>
      <c r="CT234" s="74"/>
      <c r="CU234" s="74"/>
      <c r="CV234" s="74"/>
      <c r="CW234" s="74"/>
      <c r="CX234" s="74"/>
      <c r="CY234" s="74"/>
      <c r="CZ234" s="74"/>
      <c r="DA234" s="74"/>
      <c r="DB234" s="74"/>
    </row>
    <row r="235" spans="1:323" ht="14.5" customHeight="1">
      <c r="A235" s="74" t="s">
        <v>1871</v>
      </c>
      <c r="B235" s="129" t="s">
        <v>1133</v>
      </c>
      <c r="C235" s="130" t="str">
        <f t="shared" si="111"/>
        <v>A.030.24.106</v>
      </c>
      <c r="D235" s="131" t="s">
        <v>1846</v>
      </c>
      <c r="E235" s="129" t="s">
        <v>957</v>
      </c>
      <c r="F235" s="132" t="s">
        <v>1873</v>
      </c>
      <c r="G235" s="132">
        <f t="shared" si="112"/>
        <v>0.71056893957040002</v>
      </c>
      <c r="H235" s="348">
        <f t="shared" si="113"/>
        <v>0.71056893957040002</v>
      </c>
      <c r="I235" s="74"/>
      <c r="J235" s="132">
        <f t="shared" si="114"/>
        <v>2.7821056209999997E-2</v>
      </c>
      <c r="K235" s="132">
        <f t="shared" si="115"/>
        <v>7.39500149E-2</v>
      </c>
      <c r="L235" s="300">
        <f t="shared" si="116"/>
        <v>5.5895288460400004E-2</v>
      </c>
      <c r="M235" s="132">
        <v>0.55290258000000003</v>
      </c>
      <c r="N235" s="132">
        <v>4.5168835999999997E-2</v>
      </c>
      <c r="O235" s="132">
        <v>2.6704971000000001E-2</v>
      </c>
      <c r="P235" s="132">
        <v>2.2615738999999999E-2</v>
      </c>
      <c r="Q235" s="132">
        <v>4.7485736999999997E-3</v>
      </c>
      <c r="R235" s="132">
        <v>1.8712927E-4</v>
      </c>
      <c r="S235" s="132">
        <v>2.6961424000000001E-4</v>
      </c>
      <c r="T235" s="132">
        <v>2.0762078999999999E-3</v>
      </c>
      <c r="U235" s="132">
        <v>2.2067116999999999E-3</v>
      </c>
      <c r="V235" s="132">
        <v>0</v>
      </c>
      <c r="W235" s="132">
        <v>5.3681260000000001E-2</v>
      </c>
      <c r="X235" s="304">
        <v>7.3167604000000003E-6</v>
      </c>
      <c r="Y235" s="132">
        <v>0</v>
      </c>
      <c r="Z235" s="132">
        <v>0</v>
      </c>
      <c r="AA235" s="74"/>
      <c r="AB235" s="301">
        <f t="shared" si="117"/>
        <v>4.1571622556390979</v>
      </c>
      <c r="AC235" s="338">
        <f t="shared" si="118"/>
        <v>4.1571622556390979</v>
      </c>
      <c r="AD235" s="74"/>
      <c r="AE235" s="136">
        <v>63.231150999999997</v>
      </c>
      <c r="AF235" s="136">
        <v>51.07931</v>
      </c>
      <c r="AG235" s="136">
        <v>7.2769366</v>
      </c>
      <c r="AH235" s="136">
        <v>0</v>
      </c>
      <c r="AI235" s="136">
        <v>0.60045746</v>
      </c>
      <c r="AJ235" s="136">
        <v>2.6338537999999998</v>
      </c>
      <c r="AK235" s="136">
        <v>1.6405927</v>
      </c>
      <c r="AL235" s="74"/>
      <c r="AM235" s="133">
        <v>8.9739097000000004E-2</v>
      </c>
      <c r="AN235" s="340">
        <f t="shared" si="119"/>
        <v>8.9739097000000004E-2</v>
      </c>
      <c r="AP235" s="133">
        <v>8.4013799E-2</v>
      </c>
      <c r="AQ235" s="133">
        <v>3.6374196E-3</v>
      </c>
      <c r="AR235" s="133">
        <v>2.0878782000000001E-3</v>
      </c>
      <c r="AS235" s="134">
        <f t="shared" si="120"/>
        <v>5.0367984975889993E-6</v>
      </c>
      <c r="AT235" s="135">
        <f t="shared" si="121"/>
        <v>1.3451995987964999E-8</v>
      </c>
      <c r="AU235" s="135">
        <f t="shared" si="122"/>
        <v>0.29241991081500002</v>
      </c>
      <c r="AV235" s="302">
        <v>3.8841176000000001E-6</v>
      </c>
      <c r="AW235" s="302">
        <v>1.1720281E-8</v>
      </c>
      <c r="AX235" s="302">
        <v>3.2017272E-13</v>
      </c>
      <c r="AY235" s="302">
        <v>1.4830800000000001E-10</v>
      </c>
      <c r="AZ235" s="302">
        <v>1.4424989E-11</v>
      </c>
      <c r="BA235" s="302">
        <v>3.3628366000000001E-9</v>
      </c>
      <c r="BB235" s="302">
        <v>1.1427897999999999E-6</v>
      </c>
      <c r="BC235" s="302">
        <v>4.8157515000000001E-10</v>
      </c>
      <c r="BD235" s="302">
        <v>1.2359520999999999E-9</v>
      </c>
      <c r="BE235" s="302">
        <v>2.5744509999999998E-13</v>
      </c>
      <c r="BF235" s="302">
        <v>2.3100449999999999E-15</v>
      </c>
      <c r="BG235" s="302">
        <v>4.2180815000000002E-12</v>
      </c>
      <c r="BH235" s="302">
        <v>4.2411679E-14</v>
      </c>
      <c r="BI235" s="302">
        <v>7.7623521000000005E-14</v>
      </c>
      <c r="BJ235" s="302">
        <v>2.5058632000000001E-9</v>
      </c>
      <c r="BK235" s="302">
        <v>3.8596648000000002E-9</v>
      </c>
      <c r="BL235" s="302">
        <v>9.2696933999999998E-12</v>
      </c>
      <c r="BM235" s="302">
        <v>5.4760815E-5</v>
      </c>
      <c r="BN235" s="303">
        <v>0.29236515000000002</v>
      </c>
      <c r="BO235" s="303">
        <v>0</v>
      </c>
      <c r="BP235" s="303">
        <v>0</v>
      </c>
      <c r="BQ235" s="303">
        <v>0</v>
      </c>
      <c r="BR235" s="74"/>
      <c r="BS235" s="136">
        <v>2.1788826E-4</v>
      </c>
      <c r="BT235" s="144">
        <v>9.6135247000000006E-6</v>
      </c>
      <c r="BU235" s="136">
        <v>1.1591271000000001E-4</v>
      </c>
      <c r="BV235" s="144">
        <v>2.4375025E-7</v>
      </c>
      <c r="BW235" s="144">
        <v>1.0568379E-5</v>
      </c>
      <c r="BX235" s="144">
        <v>2.1485318999999999E-6</v>
      </c>
      <c r="BY235" s="144">
        <v>1.8210258E-9</v>
      </c>
      <c r="BZ235" s="144">
        <v>3.270711E-6</v>
      </c>
      <c r="CA235" s="144">
        <v>2.5111430000000001E-7</v>
      </c>
      <c r="CB235" s="144">
        <v>1.7840531E-7</v>
      </c>
      <c r="CC235" s="144">
        <v>1.0817215E-7</v>
      </c>
      <c r="CD235" s="144">
        <v>6.7374705999999997E-9</v>
      </c>
      <c r="CE235" s="144">
        <v>1.8861024999999999E-9</v>
      </c>
      <c r="CF235" s="144">
        <v>5.1402857999999999E-6</v>
      </c>
      <c r="CG235" s="144">
        <v>6.9452346999999994E-5</v>
      </c>
      <c r="CH235" s="144">
        <v>9.8987883999999994E-7</v>
      </c>
      <c r="CI235" s="136">
        <v>0</v>
      </c>
      <c r="CJ235" s="175" t="s">
        <v>1874</v>
      </c>
      <c r="CK235" s="181" t="s">
        <v>1875</v>
      </c>
      <c r="CL235" s="110" t="s">
        <v>1830</v>
      </c>
      <c r="CP235" s="74"/>
      <c r="CQ235" s="74"/>
      <c r="CR235" s="74"/>
      <c r="CS235" s="152"/>
      <c r="CT235" s="74"/>
      <c r="CU235" s="74"/>
      <c r="CV235" s="74"/>
      <c r="CW235" s="74"/>
      <c r="CX235" s="74"/>
      <c r="CY235" s="74"/>
      <c r="CZ235" s="74"/>
      <c r="DA235" s="74"/>
      <c r="DB235" s="74"/>
    </row>
    <row r="236" spans="1:323" ht="14.5" customHeight="1">
      <c r="A236" s="74" t="s">
        <v>1876</v>
      </c>
      <c r="B236" s="129" t="s">
        <v>1133</v>
      </c>
      <c r="C236" s="130" t="str">
        <f t="shared" si="111"/>
        <v>A.030.24.107</v>
      </c>
      <c r="D236" s="131" t="s">
        <v>1846</v>
      </c>
      <c r="E236" s="129" t="s">
        <v>957</v>
      </c>
      <c r="F236" s="132" t="s">
        <v>1878</v>
      </c>
      <c r="G236" s="132">
        <f t="shared" si="112"/>
        <v>2.7697402239019997</v>
      </c>
      <c r="H236" s="348">
        <f t="shared" si="113"/>
        <v>2.7697402239019997</v>
      </c>
      <c r="I236" s="74"/>
      <c r="J236" s="132">
        <f t="shared" si="114"/>
        <v>0.10433308769999999</v>
      </c>
      <c r="K236" s="132">
        <f t="shared" si="115"/>
        <v>0.22518409490000002</v>
      </c>
      <c r="L236" s="300">
        <f t="shared" si="116"/>
        <v>0.15180334130199999</v>
      </c>
      <c r="M236" s="132">
        <v>2.2884196999999999</v>
      </c>
      <c r="N236" s="132">
        <v>0.11563503999999999</v>
      </c>
      <c r="O236" s="132">
        <v>0.10181078</v>
      </c>
      <c r="P236" s="132">
        <v>8.6775032000000002E-2</v>
      </c>
      <c r="Q236" s="132">
        <v>1.53765E-2</v>
      </c>
      <c r="R236" s="132">
        <v>1.0765462999999999E-3</v>
      </c>
      <c r="S236" s="132">
        <v>1.1050094E-3</v>
      </c>
      <c r="T236" s="132">
        <v>7.7382748999999997E-3</v>
      </c>
      <c r="U236" s="132">
        <v>6.8992235000000001E-3</v>
      </c>
      <c r="V236" s="132">
        <v>0</v>
      </c>
      <c r="W236" s="132">
        <v>0.14485856</v>
      </c>
      <c r="X236" s="304">
        <v>4.5557801999999998E-5</v>
      </c>
      <c r="Y236" s="132">
        <v>0</v>
      </c>
      <c r="Z236" s="132">
        <v>0</v>
      </c>
      <c r="AA236" s="74"/>
      <c r="AB236" s="301">
        <f t="shared" si="117"/>
        <v>17.206163157894736</v>
      </c>
      <c r="AC236" s="338">
        <f t="shared" si="118"/>
        <v>17.206163157894736</v>
      </c>
      <c r="AD236" s="74"/>
      <c r="AE236" s="136">
        <v>255.65631999999999</v>
      </c>
      <c r="AF236" s="136">
        <v>223.39005</v>
      </c>
      <c r="AG236" s="136">
        <v>19.636907000000001</v>
      </c>
      <c r="AH236" s="136">
        <v>0</v>
      </c>
      <c r="AI236" s="136">
        <v>1.5276945</v>
      </c>
      <c r="AJ236" s="136">
        <v>6.7122921</v>
      </c>
      <c r="AK236" s="136">
        <v>4.3893715999999996</v>
      </c>
      <c r="AL236" s="74"/>
      <c r="AM236" s="133">
        <v>0.34919958000000001</v>
      </c>
      <c r="AN236" s="340">
        <f t="shared" si="119"/>
        <v>0.34919958000000001</v>
      </c>
      <c r="AP236" s="133">
        <v>0.32465276999999998</v>
      </c>
      <c r="AQ236" s="133">
        <v>1.4635931E-2</v>
      </c>
      <c r="AR236" s="133">
        <v>9.9108717000000006E-3</v>
      </c>
      <c r="AS236" s="134">
        <f t="shared" si="120"/>
        <v>1.9463595311213001E-5</v>
      </c>
      <c r="AT236" s="135">
        <f t="shared" si="121"/>
        <v>5.4126965442228799E-8</v>
      </c>
      <c r="AU236" s="135">
        <f t="shared" si="122"/>
        <v>1.3880772795899998</v>
      </c>
      <c r="AV236" s="302">
        <v>1.6133380999999998E-5</v>
      </c>
      <c r="AW236" s="302">
        <v>4.8684447000000001E-8</v>
      </c>
      <c r="AX236" s="302">
        <v>1.3298612E-12</v>
      </c>
      <c r="AY236" s="302">
        <v>7.8181722999999996E-10</v>
      </c>
      <c r="AZ236" s="302">
        <v>9.4009983000000003E-11</v>
      </c>
      <c r="BA236" s="302">
        <v>1.2903023000000001E-8</v>
      </c>
      <c r="BB236" s="302">
        <v>3.2946824000000001E-6</v>
      </c>
      <c r="BC236" s="302">
        <v>1.8559501E-9</v>
      </c>
      <c r="BD236" s="302">
        <v>3.518533E-9</v>
      </c>
      <c r="BE236" s="302">
        <v>1.2043333000000001E-12</v>
      </c>
      <c r="BF236" s="302">
        <v>7.7212288000000005E-15</v>
      </c>
      <c r="BG236" s="302">
        <v>8.2812516999999998E-12</v>
      </c>
      <c r="BH236" s="302">
        <v>1.6443982000000001E-13</v>
      </c>
      <c r="BI236" s="302">
        <v>1.9537098E-13</v>
      </c>
      <c r="BJ236" s="302">
        <v>1.2455356999999999E-8</v>
      </c>
      <c r="BK236" s="302">
        <v>9.2977039999999999E-9</v>
      </c>
      <c r="BL236" s="302">
        <v>5.6852363999999997E-11</v>
      </c>
      <c r="BM236" s="303">
        <v>1.9857959E-4</v>
      </c>
      <c r="BN236" s="303">
        <v>1.3878786999999999</v>
      </c>
      <c r="BO236" s="303">
        <v>0</v>
      </c>
      <c r="BP236" s="303">
        <v>0</v>
      </c>
      <c r="BQ236" s="303">
        <v>0</v>
      </c>
      <c r="BR236" s="74"/>
      <c r="BS236" s="136">
        <v>8.7213183999999995E-4</v>
      </c>
      <c r="BT236" s="144">
        <v>2.8423824999999999E-5</v>
      </c>
      <c r="BU236" s="136">
        <v>4.7975349000000002E-4</v>
      </c>
      <c r="BV236" s="144">
        <v>9.1000352000000003E-7</v>
      </c>
      <c r="BW236" s="144">
        <v>3.1088835999999998E-5</v>
      </c>
      <c r="BX236" s="144">
        <v>8.1806705000000004E-6</v>
      </c>
      <c r="BY236" s="144">
        <v>3.8705657000000001E-9</v>
      </c>
      <c r="BZ236" s="144">
        <v>1.2485898E-5</v>
      </c>
      <c r="CA236" s="144">
        <v>1.4446493999999999E-6</v>
      </c>
      <c r="CB236" s="144">
        <v>7.3119111999999996E-7</v>
      </c>
      <c r="CC236" s="144">
        <v>7.0621349999999996E-7</v>
      </c>
      <c r="CD236" s="144">
        <v>4.1328160000000003E-8</v>
      </c>
      <c r="CE236" s="144">
        <v>1.2429593E-8</v>
      </c>
      <c r="CF236" s="144">
        <v>1.9875091000000001E-5</v>
      </c>
      <c r="CG236" s="136">
        <v>2.8566548999999999E-4</v>
      </c>
      <c r="CH236" s="144">
        <v>2.8088570000000002E-6</v>
      </c>
      <c r="CI236" s="136">
        <v>0</v>
      </c>
      <c r="CJ236" s="175" t="s">
        <v>1879</v>
      </c>
      <c r="CK236" s="181" t="s">
        <v>1880</v>
      </c>
      <c r="CL236" s="110" t="s">
        <v>1830</v>
      </c>
      <c r="CP236" s="74"/>
      <c r="CQ236" s="74"/>
      <c r="CR236" s="74"/>
      <c r="CS236" s="152"/>
      <c r="CT236" s="74"/>
      <c r="CU236" s="74"/>
      <c r="CV236" s="74"/>
      <c r="CW236" s="74"/>
      <c r="CX236" s="74"/>
      <c r="CY236" s="74"/>
      <c r="CZ236" s="74"/>
      <c r="DA236" s="74"/>
      <c r="DB236" s="74"/>
    </row>
    <row r="237" spans="1:323" ht="14.5" customHeight="1">
      <c r="A237" s="74" t="s">
        <v>1881</v>
      </c>
      <c r="B237" s="129" t="s">
        <v>1133</v>
      </c>
      <c r="C237" s="130" t="str">
        <f t="shared" si="111"/>
        <v>A.030.24.108</v>
      </c>
      <c r="D237" s="131" t="s">
        <v>1846</v>
      </c>
      <c r="E237" s="129" t="s">
        <v>957</v>
      </c>
      <c r="F237" s="132" t="s">
        <v>1883</v>
      </c>
      <c r="G237" s="132">
        <f t="shared" si="112"/>
        <v>1.217985969918</v>
      </c>
      <c r="H237" s="348">
        <f t="shared" si="113"/>
        <v>1.217985969918</v>
      </c>
      <c r="I237" s="74"/>
      <c r="J237" s="132">
        <f t="shared" si="114"/>
        <v>5.5818947370000004E-2</v>
      </c>
      <c r="K237" s="132">
        <f t="shared" si="115"/>
        <v>0.15858859750000001</v>
      </c>
      <c r="L237" s="300">
        <f t="shared" si="116"/>
        <v>5.2731925047999999E-2</v>
      </c>
      <c r="M237" s="132">
        <v>0.95084650000000004</v>
      </c>
      <c r="N237" s="132">
        <v>0.10089589</v>
      </c>
      <c r="O237" s="132">
        <v>5.1968094999999999E-2</v>
      </c>
      <c r="P237" s="132">
        <v>4.4082039000000003E-2</v>
      </c>
      <c r="Q237" s="132">
        <v>1.0540081E-2</v>
      </c>
      <c r="R237" s="132">
        <v>4.6649882000000001E-4</v>
      </c>
      <c r="S237" s="132">
        <v>7.3032855E-4</v>
      </c>
      <c r="T237" s="132">
        <v>5.7246125000000002E-3</v>
      </c>
      <c r="U237" s="132">
        <v>2.449695E-3</v>
      </c>
      <c r="V237" s="132">
        <v>0</v>
      </c>
      <c r="W237" s="132">
        <v>5.0264441999999999E-2</v>
      </c>
      <c r="X237" s="304">
        <v>1.7788048000000001E-5</v>
      </c>
      <c r="Y237" s="132">
        <v>0</v>
      </c>
      <c r="Z237" s="132">
        <v>0</v>
      </c>
      <c r="AA237" s="74"/>
      <c r="AB237" s="301">
        <f t="shared" si="117"/>
        <v>7.1492218045112779</v>
      </c>
      <c r="AC237" s="338">
        <f t="shared" si="118"/>
        <v>7.1492218045112779</v>
      </c>
      <c r="AD237" s="74"/>
      <c r="AE237" s="136">
        <v>101.73820000000001</v>
      </c>
      <c r="AF237" s="136">
        <v>90.55565</v>
      </c>
      <c r="AG237" s="136">
        <v>6.8138112</v>
      </c>
      <c r="AH237" s="136">
        <v>0</v>
      </c>
      <c r="AI237" s="136">
        <v>0.52693206000000004</v>
      </c>
      <c r="AJ237" s="136">
        <v>2.3157282000000001</v>
      </c>
      <c r="AK237" s="136">
        <v>1.5260834999999999</v>
      </c>
      <c r="AL237" s="74"/>
      <c r="AM237" s="133">
        <v>0.16418767000000001</v>
      </c>
      <c r="AN237" s="340">
        <f t="shared" si="119"/>
        <v>0.16418767000000001</v>
      </c>
      <c r="AP237" s="133">
        <v>0.15341431</v>
      </c>
      <c r="AQ237" s="133">
        <v>6.4545647999999997E-3</v>
      </c>
      <c r="AR237" s="133">
        <v>4.3187911999999998E-3</v>
      </c>
      <c r="AS237" s="134">
        <f t="shared" si="120"/>
        <v>9.1975007564879996E-6</v>
      </c>
      <c r="AT237" s="135">
        <f t="shared" si="121"/>
        <v>2.3870432179477093E-8</v>
      </c>
      <c r="AU237" s="135">
        <f t="shared" si="122"/>
        <v>0.60487270683099992</v>
      </c>
      <c r="AV237" s="302">
        <v>6.6980222000000001E-6</v>
      </c>
      <c r="AW237" s="302">
        <v>2.0211862999999999E-8</v>
      </c>
      <c r="AX237" s="302">
        <v>5.5211535000000002E-13</v>
      </c>
      <c r="AY237" s="302">
        <v>3.7903532E-10</v>
      </c>
      <c r="AZ237" s="302">
        <v>3.4522067999999999E-11</v>
      </c>
      <c r="BA237" s="302">
        <v>6.5547823999999999E-9</v>
      </c>
      <c r="BB237" s="302">
        <v>2.4747016000000001E-6</v>
      </c>
      <c r="BC237" s="302">
        <v>9.4147335999999993E-10</v>
      </c>
      <c r="BD237" s="302">
        <v>2.6802671000000002E-9</v>
      </c>
      <c r="BE237" s="302">
        <v>6.7789809999999998E-13</v>
      </c>
      <c r="BF237" s="302">
        <v>6.4852970999999996E-15</v>
      </c>
      <c r="BG237" s="302">
        <v>1.2601023E-11</v>
      </c>
      <c r="BH237" s="302">
        <v>1.1610870999999999E-13</v>
      </c>
      <c r="BI237" s="302">
        <v>2.2628402E-13</v>
      </c>
      <c r="BJ237" s="302">
        <v>6.5027547E-9</v>
      </c>
      <c r="BK237" s="302">
        <v>1.1305861999999999E-8</v>
      </c>
      <c r="BL237" s="302">
        <v>2.2648804999999999E-11</v>
      </c>
      <c r="BM237" s="302">
        <v>7.4856831000000003E-5</v>
      </c>
      <c r="BN237" s="303">
        <v>0.60479784999999997</v>
      </c>
      <c r="BO237" s="303">
        <v>0</v>
      </c>
      <c r="BP237" s="303">
        <v>0</v>
      </c>
      <c r="BQ237" s="303">
        <v>0</v>
      </c>
      <c r="BR237" s="74"/>
      <c r="BS237" s="136">
        <v>3.8207355E-4</v>
      </c>
      <c r="BT237" s="144">
        <v>2.0599801000000002E-5</v>
      </c>
      <c r="BU237" s="136">
        <v>1.9933926999999999E-4</v>
      </c>
      <c r="BV237" s="144">
        <v>6.7188107000000002E-7</v>
      </c>
      <c r="BW237" s="144">
        <v>2.3293093999999999E-5</v>
      </c>
      <c r="BX237" s="144">
        <v>4.1734916E-6</v>
      </c>
      <c r="BY237" s="144">
        <v>5.4015596000000004E-9</v>
      </c>
      <c r="BZ237" s="144">
        <v>6.3568759000000003E-6</v>
      </c>
      <c r="CA237" s="144">
        <v>6.2600856999999998E-7</v>
      </c>
      <c r="CB237" s="144">
        <v>4.8326265000000003E-7</v>
      </c>
      <c r="CC237" s="144">
        <v>2.5871743000000002E-7</v>
      </c>
      <c r="CD237" s="144">
        <v>1.6460960999999998E-8</v>
      </c>
      <c r="CE237" s="144">
        <v>4.4958966000000003E-9</v>
      </c>
      <c r="CF237" s="144">
        <v>1.0359105000000001E-5</v>
      </c>
      <c r="CG237" s="136">
        <v>1.1487788E-4</v>
      </c>
      <c r="CH237" s="144">
        <v>1.0077983000000001E-6</v>
      </c>
      <c r="CI237" s="136">
        <v>0</v>
      </c>
      <c r="CJ237" s="175" t="s">
        <v>1884</v>
      </c>
      <c r="CK237" s="181" t="s">
        <v>1885</v>
      </c>
      <c r="CL237" s="110" t="s">
        <v>1830</v>
      </c>
      <c r="CP237" s="74"/>
      <c r="CQ237" s="74"/>
      <c r="CR237" s="74"/>
      <c r="CS237" s="152"/>
      <c r="CT237" s="74"/>
      <c r="CU237" s="74"/>
      <c r="CV237" s="74"/>
      <c r="CW237" s="74"/>
      <c r="CX237" s="74"/>
      <c r="CY237" s="74"/>
      <c r="CZ237" s="74"/>
      <c r="DA237" s="74"/>
      <c r="DB237" s="74"/>
    </row>
    <row r="238" spans="1:323" ht="14.5" customHeight="1">
      <c r="A238" s="74" t="s">
        <v>1886</v>
      </c>
      <c r="B238" s="129" t="s">
        <v>1133</v>
      </c>
      <c r="C238" s="130" t="str">
        <f t="shared" si="111"/>
        <v>A.030.24.109</v>
      </c>
      <c r="D238" s="131" t="s">
        <v>1846</v>
      </c>
      <c r="E238" s="129" t="s">
        <v>957</v>
      </c>
      <c r="F238" s="132" t="s">
        <v>1888</v>
      </c>
      <c r="G238" s="132">
        <f t="shared" si="112"/>
        <v>1.755518804741</v>
      </c>
      <c r="H238" s="348">
        <f t="shared" si="113"/>
        <v>1.755518804741</v>
      </c>
      <c r="I238" s="74"/>
      <c r="J238" s="132">
        <f t="shared" si="114"/>
        <v>6.3361565110000004E-2</v>
      </c>
      <c r="K238" s="132">
        <f t="shared" si="115"/>
        <v>0.1392871175</v>
      </c>
      <c r="L238" s="300">
        <f t="shared" si="116"/>
        <v>0.124702022131</v>
      </c>
      <c r="M238" s="132">
        <v>1.4281680999999999</v>
      </c>
      <c r="N238" s="132">
        <v>7.2947200000000004E-2</v>
      </c>
      <c r="O238" s="132">
        <v>6.2288781000000001E-2</v>
      </c>
      <c r="P238" s="132">
        <v>5.2984679E-2</v>
      </c>
      <c r="Q238" s="132">
        <v>9.2311088000000003E-3</v>
      </c>
      <c r="R238" s="132">
        <v>5.6651243000000004E-4</v>
      </c>
      <c r="S238" s="132">
        <v>5.7926487999999997E-4</v>
      </c>
      <c r="T238" s="132">
        <v>4.0511365000000001E-3</v>
      </c>
      <c r="U238" s="132">
        <v>5.2004108999999998E-3</v>
      </c>
      <c r="V238" s="132">
        <v>0</v>
      </c>
      <c r="W238" s="132">
        <v>0.11947762000000001</v>
      </c>
      <c r="X238" s="304">
        <v>2.3991231E-5</v>
      </c>
      <c r="Y238" s="132">
        <v>0</v>
      </c>
      <c r="Z238" s="132">
        <v>0</v>
      </c>
      <c r="AA238" s="74"/>
      <c r="AB238" s="301">
        <f t="shared" si="117"/>
        <v>10.738106015037593</v>
      </c>
      <c r="AC238" s="338">
        <f t="shared" si="118"/>
        <v>10.738106015037593</v>
      </c>
      <c r="AD238" s="74"/>
      <c r="AE238" s="136">
        <v>163.38508999999999</v>
      </c>
      <c r="AF238" s="136">
        <v>136.50701000000001</v>
      </c>
      <c r="AG238" s="136">
        <v>16.196217999999998</v>
      </c>
      <c r="AH238" s="136">
        <v>0</v>
      </c>
      <c r="AI238" s="136">
        <v>1.3071183</v>
      </c>
      <c r="AJ238" s="136">
        <v>5.7370508999999998</v>
      </c>
      <c r="AK238" s="136">
        <v>3.6376892000000001</v>
      </c>
      <c r="AL238" s="74"/>
      <c r="AM238" s="133">
        <v>0.2170714</v>
      </c>
      <c r="AN238" s="340">
        <f t="shared" si="119"/>
        <v>0.2170714</v>
      </c>
      <c r="AP238" s="133">
        <v>0.20226701999999999</v>
      </c>
      <c r="AQ238" s="133">
        <v>9.1123129000000008E-3</v>
      </c>
      <c r="AR238" s="133">
        <v>5.6920677999999997E-3</v>
      </c>
      <c r="AS238" s="134">
        <f t="shared" si="120"/>
        <v>1.2126320492423001E-5</v>
      </c>
      <c r="AT238" s="135">
        <f t="shared" si="121"/>
        <v>3.3699382204066111E-8</v>
      </c>
      <c r="AU238" s="135">
        <f t="shared" si="122"/>
        <v>0.79720837592999994</v>
      </c>
      <c r="AV238" s="302">
        <v>1.0052423999999999E-5</v>
      </c>
      <c r="AW238" s="302">
        <v>3.0333824000000002E-8</v>
      </c>
      <c r="AX238" s="302">
        <v>8.2862253000000004E-13</v>
      </c>
      <c r="AY238" s="302">
        <v>4.1106052000000002E-10</v>
      </c>
      <c r="AZ238" s="302">
        <v>4.9526003000000002E-11</v>
      </c>
      <c r="BA238" s="302">
        <v>7.8785455999999997E-9</v>
      </c>
      <c r="BB238" s="302">
        <v>2.0541843999999999E-6</v>
      </c>
      <c r="BC238" s="302">
        <v>1.1309672E-9</v>
      </c>
      <c r="BD238" s="302">
        <v>2.1987251E-9</v>
      </c>
      <c r="BE238" s="302">
        <v>6.3237711999999999E-13</v>
      </c>
      <c r="BF238" s="302">
        <v>4.0353691000000001E-15</v>
      </c>
      <c r="BG238" s="302">
        <v>4.2780955999999996E-12</v>
      </c>
      <c r="BH238" s="302">
        <v>8.6136457E-14</v>
      </c>
      <c r="BI238" s="302">
        <v>1.0155699E-13</v>
      </c>
      <c r="BJ238" s="302">
        <v>6.5446159E-9</v>
      </c>
      <c r="BK238" s="302">
        <v>4.8283444000000001E-9</v>
      </c>
      <c r="BL238" s="302">
        <v>2.9935079999999999E-11</v>
      </c>
      <c r="BM238" s="303">
        <v>1.3618593000000001E-4</v>
      </c>
      <c r="BN238" s="303">
        <v>0.79707218999999996</v>
      </c>
      <c r="BO238" s="303">
        <v>0</v>
      </c>
      <c r="BP238" s="303">
        <v>0</v>
      </c>
      <c r="BQ238" s="303">
        <v>0</v>
      </c>
      <c r="BR238" s="74"/>
      <c r="BS238" s="136">
        <v>5.4557634000000003E-4</v>
      </c>
      <c r="BT238" s="144">
        <v>1.7709351E-5</v>
      </c>
      <c r="BU238" s="136">
        <v>2.9940689000000002E-4</v>
      </c>
      <c r="BV238" s="144">
        <v>4.7641611999999998E-7</v>
      </c>
      <c r="BW238" s="144">
        <v>1.9121205999999999E-5</v>
      </c>
      <c r="BX238" s="144">
        <v>5.0096031000000001E-6</v>
      </c>
      <c r="BY238" s="144">
        <v>2.0038536000000002E-9</v>
      </c>
      <c r="BZ238" s="144">
        <v>7.6400881000000004E-6</v>
      </c>
      <c r="CA238" s="144">
        <v>7.6021979000000005E-7</v>
      </c>
      <c r="CB238" s="144">
        <v>3.8330294000000002E-7</v>
      </c>
      <c r="CC238" s="144">
        <v>3.7205032E-7</v>
      </c>
      <c r="CD238" s="144">
        <v>2.1760985000000001E-8</v>
      </c>
      <c r="CE238" s="144">
        <v>6.5487197999999996E-9</v>
      </c>
      <c r="CF238" s="144">
        <v>1.1972613E-5</v>
      </c>
      <c r="CG238" s="136">
        <v>1.8045951E-4</v>
      </c>
      <c r="CH238" s="144">
        <v>2.2347745E-6</v>
      </c>
      <c r="CI238" s="136">
        <v>0</v>
      </c>
      <c r="CJ238" s="175" t="s">
        <v>1889</v>
      </c>
      <c r="CK238" s="181" t="s">
        <v>1875</v>
      </c>
      <c r="CL238" s="110" t="s">
        <v>1830</v>
      </c>
      <c r="CP238" s="74"/>
      <c r="CQ238" s="74"/>
      <c r="CR238" s="74"/>
      <c r="CS238" s="152"/>
      <c r="CT238" s="74"/>
      <c r="CU238" s="74"/>
      <c r="CV238" s="74"/>
      <c r="CW238" s="74"/>
      <c r="CX238" s="74"/>
      <c r="CY238" s="74"/>
      <c r="CZ238" s="74"/>
      <c r="DA238" s="74"/>
      <c r="DB238" s="74"/>
    </row>
    <row r="239" spans="1:323" ht="14.5" customHeight="1">
      <c r="A239" s="74" t="s">
        <v>1890</v>
      </c>
      <c r="B239" s="129" t="s">
        <v>1133</v>
      </c>
      <c r="C239" s="130" t="str">
        <f t="shared" si="111"/>
        <v>A.030.24.110</v>
      </c>
      <c r="D239" s="131" t="s">
        <v>1846</v>
      </c>
      <c r="E239" s="129" t="s">
        <v>957</v>
      </c>
      <c r="F239" s="132" t="s">
        <v>1892</v>
      </c>
      <c r="G239" s="132">
        <f t="shared" si="112"/>
        <v>0.60755444006399995</v>
      </c>
      <c r="H239" s="348">
        <f t="shared" si="113"/>
        <v>0.60755444006399995</v>
      </c>
      <c r="I239" s="74"/>
      <c r="J239" s="132">
        <f t="shared" si="114"/>
        <v>3.1812936679999994E-2</v>
      </c>
      <c r="K239" s="132">
        <f t="shared" si="115"/>
        <v>9.5669058299999998E-2</v>
      </c>
      <c r="L239" s="300">
        <f t="shared" si="116"/>
        <v>7.1861450839999994E-3</v>
      </c>
      <c r="M239" s="132">
        <v>0.47288629999999998</v>
      </c>
      <c r="N239" s="132">
        <v>6.2844731000000001E-2</v>
      </c>
      <c r="O239" s="132">
        <v>2.8927595E-2</v>
      </c>
      <c r="P239" s="132">
        <v>2.4555860999999998E-2</v>
      </c>
      <c r="Q239" s="132">
        <v>6.4712946999999996E-3</v>
      </c>
      <c r="R239" s="132">
        <v>2.9468536000000001E-4</v>
      </c>
      <c r="S239" s="132">
        <v>4.9109562E-4</v>
      </c>
      <c r="T239" s="132">
        <v>3.8967323000000001E-3</v>
      </c>
      <c r="U239" s="132">
        <v>6.2301863000000001E-4</v>
      </c>
      <c r="V239" s="132">
        <v>0</v>
      </c>
      <c r="W239" s="132">
        <v>6.5521208999999997E-3</v>
      </c>
      <c r="X239" s="304">
        <v>1.1005553999999999E-5</v>
      </c>
      <c r="Y239" s="132">
        <v>0</v>
      </c>
      <c r="Z239" s="132">
        <v>0</v>
      </c>
      <c r="AA239" s="74"/>
      <c r="AB239" s="301">
        <f t="shared" si="117"/>
        <v>3.5555360902255635</v>
      </c>
      <c r="AC239" s="338">
        <f t="shared" si="118"/>
        <v>3.5555360902255635</v>
      </c>
      <c r="AD239" s="74"/>
      <c r="AE239" s="136">
        <v>47.377474999999997</v>
      </c>
      <c r="AF239" s="136">
        <v>46.073951000000001</v>
      </c>
      <c r="AG239" s="136">
        <v>0.88824208000000004</v>
      </c>
      <c r="AH239" s="136">
        <v>0</v>
      </c>
      <c r="AI239" s="136">
        <v>4.0847446000000003E-2</v>
      </c>
      <c r="AJ239" s="136">
        <v>0.18321179000000001</v>
      </c>
      <c r="AK239" s="136">
        <v>0.19122302999999999</v>
      </c>
      <c r="AL239" s="74"/>
      <c r="AM239" s="133">
        <v>8.6859288000000007E-2</v>
      </c>
      <c r="AN239" s="340">
        <f t="shared" si="119"/>
        <v>8.6859288000000007E-2</v>
      </c>
      <c r="AP239" s="133">
        <v>8.1075971999999996E-2</v>
      </c>
      <c r="AQ239" s="133">
        <v>3.3145168999999999E-3</v>
      </c>
      <c r="AR239" s="133">
        <v>2.4687989999999998E-3</v>
      </c>
      <c r="AS239" s="134">
        <f t="shared" si="120"/>
        <v>4.8606698170850014E-6</v>
      </c>
      <c r="AT239" s="135">
        <f t="shared" si="121"/>
        <v>1.2257829108387801E-8</v>
      </c>
      <c r="AU239" s="135">
        <f t="shared" si="122"/>
        <v>0.34577016328600002</v>
      </c>
      <c r="AV239" s="302">
        <v>3.3386828000000002E-6</v>
      </c>
      <c r="AW239" s="302">
        <v>1.0075032E-8</v>
      </c>
      <c r="AX239" s="302">
        <v>2.7520176000000002E-13</v>
      </c>
      <c r="AY239" s="302">
        <v>2.4419645E-10</v>
      </c>
      <c r="AZ239" s="302">
        <v>2.1072234999999999E-11</v>
      </c>
      <c r="BA239" s="302">
        <v>3.6513448999999998E-9</v>
      </c>
      <c r="BB239" s="302">
        <v>1.5058292000000001E-6</v>
      </c>
      <c r="BC239" s="302">
        <v>5.2544147000000003E-10</v>
      </c>
      <c r="BD239" s="302">
        <v>1.6332927000000001E-9</v>
      </c>
      <c r="BE239" s="302">
        <v>4.4668208E-13</v>
      </c>
      <c r="BF239" s="302">
        <v>4.4681107999999998E-15</v>
      </c>
      <c r="BG239" s="302">
        <v>9.0261285999999996E-12</v>
      </c>
      <c r="BH239" s="302">
        <v>7.8651067000000002E-14</v>
      </c>
      <c r="BI239" s="302">
        <v>1.5969577000000001E-13</v>
      </c>
      <c r="BJ239" s="302">
        <v>4.2385340000000003E-9</v>
      </c>
      <c r="BK239" s="302">
        <v>8.0026694999999995E-9</v>
      </c>
      <c r="BL239" s="302">
        <v>1.4072111E-11</v>
      </c>
      <c r="BM239" s="302">
        <v>2.8593286000000001E-5</v>
      </c>
      <c r="BN239" s="303">
        <v>0.34574157</v>
      </c>
      <c r="BO239" s="303">
        <v>0</v>
      </c>
      <c r="BP239" s="303">
        <v>0</v>
      </c>
      <c r="BQ239" s="303">
        <v>0</v>
      </c>
      <c r="BR239" s="74"/>
      <c r="BS239" s="136">
        <v>1.9418829000000001E-4</v>
      </c>
      <c r="BT239" s="144">
        <v>1.2439152999999999E-5</v>
      </c>
      <c r="BU239" s="144">
        <v>9.9137781000000006E-5</v>
      </c>
      <c r="BV239" s="144">
        <v>4.5725661999999997E-7</v>
      </c>
      <c r="BW239" s="144">
        <v>1.4309806E-5</v>
      </c>
      <c r="BX239" s="144">
        <v>2.3201917000000002E-6</v>
      </c>
      <c r="BY239" s="144">
        <v>3.8527037999999997E-9</v>
      </c>
      <c r="BZ239" s="144">
        <v>3.5348043999999999E-6</v>
      </c>
      <c r="CA239" s="144">
        <v>3.9544701000000002E-7</v>
      </c>
      <c r="CB239" s="144">
        <v>3.2496083000000001E-7</v>
      </c>
      <c r="CC239" s="144">
        <v>1.5783484000000001E-7</v>
      </c>
      <c r="CD239" s="144">
        <v>1.0227065E-8</v>
      </c>
      <c r="CE239" s="144">
        <v>2.7347341000000002E-9</v>
      </c>
      <c r="CF239" s="144">
        <v>5.9095710999999999E-6</v>
      </c>
      <c r="CG239" s="144">
        <v>5.4987861000000003E-5</v>
      </c>
      <c r="CH239" s="144">
        <v>1.9680631999999999E-7</v>
      </c>
      <c r="CI239" s="136">
        <v>0</v>
      </c>
      <c r="CJ239" s="175" t="s">
        <v>1893</v>
      </c>
      <c r="CK239" s="181" t="s">
        <v>1894</v>
      </c>
      <c r="CL239" s="110" t="s">
        <v>1830</v>
      </c>
      <c r="CP239" s="74"/>
      <c r="CQ239" s="74"/>
      <c r="CR239" s="74"/>
      <c r="CS239" s="152"/>
      <c r="CT239" s="74"/>
      <c r="CU239" s="74"/>
      <c r="CV239" s="74"/>
      <c r="CW239" s="74"/>
      <c r="CX239" s="74"/>
      <c r="CY239" s="74"/>
      <c r="CZ239" s="74"/>
      <c r="DA239" s="74"/>
      <c r="DB239" s="74"/>
    </row>
    <row r="240" spans="1:323" ht="14.5" customHeight="1">
      <c r="A240" s="74" t="s">
        <v>1895</v>
      </c>
      <c r="B240" s="129" t="s">
        <v>1133</v>
      </c>
      <c r="C240" s="130" t="str">
        <f t="shared" si="111"/>
        <v>A.030.24.111</v>
      </c>
      <c r="D240" s="131" t="s">
        <v>1846</v>
      </c>
      <c r="E240" s="129" t="s">
        <v>957</v>
      </c>
      <c r="F240" s="132" t="s">
        <v>1897</v>
      </c>
      <c r="G240" s="132">
        <f t="shared" si="112"/>
        <v>3.0766608900870001</v>
      </c>
      <c r="H240" s="348">
        <f t="shared" si="113"/>
        <v>3.0766608900870001</v>
      </c>
      <c r="I240" s="74"/>
      <c r="J240" s="132">
        <f t="shared" si="114"/>
        <v>0.11201789940000001</v>
      </c>
      <c r="K240" s="132">
        <f t="shared" si="115"/>
        <v>0.2095886407</v>
      </c>
      <c r="L240" s="300">
        <f t="shared" si="116"/>
        <v>0.14170894998699998</v>
      </c>
      <c r="M240" s="132">
        <v>2.6133454</v>
      </c>
      <c r="N240" s="132">
        <v>9.1027303000000004E-2</v>
      </c>
      <c r="O240" s="132">
        <v>0.11059819</v>
      </c>
      <c r="P240" s="132">
        <v>9.4563006000000005E-2</v>
      </c>
      <c r="Q240" s="132">
        <v>1.4899179E-2</v>
      </c>
      <c r="R240" s="132">
        <v>1.3536647999999999E-3</v>
      </c>
      <c r="S240" s="132">
        <v>1.2020495999999999E-3</v>
      </c>
      <c r="T240" s="132">
        <v>7.9631476999999992E-3</v>
      </c>
      <c r="U240" s="132">
        <v>7.0156393000000003E-3</v>
      </c>
      <c r="V240" s="132">
        <v>0</v>
      </c>
      <c r="W240" s="132">
        <v>0.13463457000000001</v>
      </c>
      <c r="X240" s="304">
        <v>5.8740687000000003E-5</v>
      </c>
      <c r="Y240" s="132">
        <v>0</v>
      </c>
      <c r="Z240" s="132">
        <v>0</v>
      </c>
      <c r="AA240" s="74"/>
      <c r="AB240" s="301">
        <f t="shared" si="117"/>
        <v>19.649213533834587</v>
      </c>
      <c r="AC240" s="338">
        <f t="shared" si="118"/>
        <v>19.649213533834587</v>
      </c>
      <c r="AD240" s="74"/>
      <c r="AE240" s="136">
        <v>290.30176999999998</v>
      </c>
      <c r="AF240" s="136">
        <v>260.65204999999997</v>
      </c>
      <c r="AG240" s="136">
        <v>18.25104</v>
      </c>
      <c r="AH240" s="136">
        <v>0</v>
      </c>
      <c r="AI240" s="136">
        <v>1.36022</v>
      </c>
      <c r="AJ240" s="136">
        <v>5.9840736000000003</v>
      </c>
      <c r="AK240" s="136">
        <v>4.0543832999999996</v>
      </c>
      <c r="AL240" s="74"/>
      <c r="AM240" s="133">
        <v>0.38546201000000002</v>
      </c>
      <c r="AN240" s="340">
        <f t="shared" si="119"/>
        <v>0.38546201000000002</v>
      </c>
      <c r="AP240" s="133">
        <v>0.35718598000000001</v>
      </c>
      <c r="AQ240" s="133">
        <v>1.6460189E-2</v>
      </c>
      <c r="AR240" s="133">
        <v>1.1815839999999999E-2</v>
      </c>
      <c r="AS240" s="134">
        <f t="shared" si="120"/>
        <v>2.1414027477810001E-5</v>
      </c>
      <c r="AT240" s="135">
        <f t="shared" si="121"/>
        <v>6.0873479276646687E-8</v>
      </c>
      <c r="AU240" s="135">
        <f t="shared" si="122"/>
        <v>1.6548795217500001</v>
      </c>
      <c r="AV240" s="302">
        <v>1.8449549000000001E-5</v>
      </c>
      <c r="AW240" s="302">
        <v>5.5674723999999999E-8</v>
      </c>
      <c r="AX240" s="302">
        <v>1.5207661E-12</v>
      </c>
      <c r="AY240" s="302">
        <v>9.5307459000000008E-10</v>
      </c>
      <c r="AZ240" s="302">
        <v>1.2284081999999999E-10</v>
      </c>
      <c r="BA240" s="302">
        <v>1.4061079E-8</v>
      </c>
      <c r="BB240" s="302">
        <v>2.9282351E-6</v>
      </c>
      <c r="BC240" s="302">
        <v>2.0265403E-9</v>
      </c>
      <c r="BD240" s="302">
        <v>3.0923105000000002E-9</v>
      </c>
      <c r="BE240" s="302">
        <v>1.3980818000000001E-12</v>
      </c>
      <c r="BF240" s="302">
        <v>7.3693766999999997E-15</v>
      </c>
      <c r="BG240" s="302">
        <v>3.697186E-12</v>
      </c>
      <c r="BH240" s="302">
        <v>1.7334689999999999E-13</v>
      </c>
      <c r="BI240" s="302">
        <v>1.4012947000000001E-13</v>
      </c>
      <c r="BJ240" s="302">
        <v>1.4837778999999999E-8</v>
      </c>
      <c r="BK240" s="302">
        <v>6.2686044000000002E-9</v>
      </c>
      <c r="BL240" s="302">
        <v>7.2967596999999997E-11</v>
      </c>
      <c r="BM240" s="303">
        <v>2.1642174999999999E-4</v>
      </c>
      <c r="BN240" s="303">
        <v>1.6546631000000001</v>
      </c>
      <c r="BO240" s="303">
        <v>0</v>
      </c>
      <c r="BP240" s="303">
        <v>0</v>
      </c>
      <c r="BQ240" s="303">
        <v>0</v>
      </c>
      <c r="BR240" s="74"/>
      <c r="BS240" s="136">
        <v>9.7935181000000007E-4</v>
      </c>
      <c r="BT240" s="144">
        <v>2.5846388000000001E-5</v>
      </c>
      <c r="BU240" s="136">
        <v>5.4787220999999995E-4</v>
      </c>
      <c r="BV240" s="144">
        <v>9.3743188999999997E-7</v>
      </c>
      <c r="BW240" s="144">
        <v>2.8020627000000001E-5</v>
      </c>
      <c r="BX240" s="144">
        <v>8.8823930000000007E-6</v>
      </c>
      <c r="BY240" s="144">
        <v>2.0916774E-9</v>
      </c>
      <c r="BZ240" s="144">
        <v>1.3574534E-5</v>
      </c>
      <c r="CA240" s="144">
        <v>1.8165228999999999E-6</v>
      </c>
      <c r="CB240" s="144">
        <v>7.9540324000000004E-7</v>
      </c>
      <c r="CC240" s="144">
        <v>9.2325316999999997E-7</v>
      </c>
      <c r="CD240" s="144">
        <v>5.3045416000000003E-8</v>
      </c>
      <c r="CE240" s="144">
        <v>1.6292498000000001E-8</v>
      </c>
      <c r="CF240" s="144">
        <v>2.1675060999999999E-5</v>
      </c>
      <c r="CG240" s="136">
        <v>3.2624309000000001E-4</v>
      </c>
      <c r="CH240" s="144">
        <v>2.6934682E-6</v>
      </c>
      <c r="CI240" s="136">
        <v>0</v>
      </c>
      <c r="CJ240" s="175" t="s">
        <v>1898</v>
      </c>
      <c r="CK240" s="181" t="s">
        <v>1899</v>
      </c>
      <c r="CL240" s="110" t="s">
        <v>1830</v>
      </c>
      <c r="CP240" s="74"/>
      <c r="CQ240" s="74"/>
      <c r="CR240" s="74"/>
      <c r="CS240" s="152"/>
      <c r="CT240" s="74"/>
      <c r="CU240" s="74"/>
      <c r="CV240" s="74"/>
      <c r="CW240" s="74"/>
      <c r="CX240" s="74"/>
      <c r="CY240" s="74"/>
      <c r="CZ240" s="74"/>
      <c r="DA240" s="74"/>
      <c r="DB240" s="74"/>
    </row>
    <row r="241" spans="1:323" ht="14.5" customHeight="1">
      <c r="A241" s="74" t="s">
        <v>1900</v>
      </c>
      <c r="B241" s="129" t="s">
        <v>1133</v>
      </c>
      <c r="C241" s="130" t="str">
        <f t="shared" si="111"/>
        <v>A.030.24.112</v>
      </c>
      <c r="D241" s="131" t="s">
        <v>1846</v>
      </c>
      <c r="E241" s="129" t="s">
        <v>957</v>
      </c>
      <c r="F241" s="132" t="s">
        <v>1902</v>
      </c>
      <c r="G241" s="132">
        <f t="shared" si="112"/>
        <v>1.395325411905</v>
      </c>
      <c r="H241" s="348">
        <f t="shared" si="113"/>
        <v>1.395325411905</v>
      </c>
      <c r="I241" s="74"/>
      <c r="J241" s="132">
        <f t="shared" si="114"/>
        <v>5.1163870670000007E-2</v>
      </c>
      <c r="K241" s="132">
        <f t="shared" si="115"/>
        <v>0.12154807050000001</v>
      </c>
      <c r="L241" s="300">
        <f t="shared" si="116"/>
        <v>0.10925927073500001</v>
      </c>
      <c r="M241" s="132">
        <v>1.1133542000000001</v>
      </c>
      <c r="N241" s="132">
        <v>6.8254774000000004E-2</v>
      </c>
      <c r="O241" s="132">
        <v>4.9980888000000001E-2</v>
      </c>
      <c r="P241" s="132">
        <v>4.2423777000000003E-2</v>
      </c>
      <c r="Q241" s="132">
        <v>7.8885801000000005E-3</v>
      </c>
      <c r="R241" s="132">
        <v>3.9570650000000002E-4</v>
      </c>
      <c r="S241" s="132">
        <v>4.5580707000000001E-4</v>
      </c>
      <c r="T241" s="132">
        <v>3.3124084999999999E-3</v>
      </c>
      <c r="U241" s="132">
        <v>4.3912105999999998E-3</v>
      </c>
      <c r="V241" s="132">
        <v>0</v>
      </c>
      <c r="W241" s="132">
        <v>0.10485170000000001</v>
      </c>
      <c r="X241" s="304">
        <v>1.6360134999999998E-5</v>
      </c>
      <c r="Y241" s="132">
        <v>0</v>
      </c>
      <c r="Z241" s="132">
        <v>0</v>
      </c>
      <c r="AA241" s="74"/>
      <c r="AB241" s="301">
        <f t="shared" si="117"/>
        <v>8.3710842105263161</v>
      </c>
      <c r="AC241" s="338">
        <f t="shared" si="118"/>
        <v>8.3710842105263161</v>
      </c>
      <c r="AD241" s="74"/>
      <c r="AE241" s="136">
        <v>128.25130999999999</v>
      </c>
      <c r="AF241" s="136">
        <v>104.56662</v>
      </c>
      <c r="AG241" s="136">
        <v>14.213524</v>
      </c>
      <c r="AH241" s="136">
        <v>0</v>
      </c>
      <c r="AI241" s="136">
        <v>1.1641522</v>
      </c>
      <c r="AJ241" s="136">
        <v>5.1074617</v>
      </c>
      <c r="AK241" s="136">
        <v>3.1995450999999999</v>
      </c>
      <c r="AL241" s="74"/>
      <c r="AM241" s="133">
        <v>0.17279534999999999</v>
      </c>
      <c r="AN241" s="340">
        <f t="shared" si="119"/>
        <v>0.17279534999999999</v>
      </c>
      <c r="AP241" s="133">
        <v>0.16137870000000001</v>
      </c>
      <c r="AQ241" s="133">
        <v>7.1711756999999999E-3</v>
      </c>
      <c r="AR241" s="133">
        <v>4.2454741000000004E-3</v>
      </c>
      <c r="AS241" s="134">
        <f t="shared" si="120"/>
        <v>9.6749819656829993E-6</v>
      </c>
      <c r="AT241" s="135">
        <f t="shared" si="121"/>
        <v>2.6520620473088095E-8</v>
      </c>
      <c r="AU241" s="135">
        <f t="shared" si="122"/>
        <v>0.59460420925000002</v>
      </c>
      <c r="AV241" s="302">
        <v>7.8277442999999998E-6</v>
      </c>
      <c r="AW241" s="302">
        <v>2.3620382999999999E-8</v>
      </c>
      <c r="AX241" s="302">
        <v>6.4524711000000003E-13</v>
      </c>
      <c r="AY241" s="302">
        <v>2.9531730999999998E-10</v>
      </c>
      <c r="AZ241" s="302">
        <v>3.3328573E-11</v>
      </c>
      <c r="BA241" s="302">
        <v>6.3081866000000001E-9</v>
      </c>
      <c r="BB241" s="302">
        <v>1.8309506000000001E-6</v>
      </c>
      <c r="BC241" s="302">
        <v>9.0423110000000003E-10</v>
      </c>
      <c r="BD241" s="302">
        <v>1.9693872999999999E-9</v>
      </c>
      <c r="BE241" s="302">
        <v>4.7347235000000004E-13</v>
      </c>
      <c r="BF241" s="302">
        <v>3.4577390999999998E-15</v>
      </c>
      <c r="BG241" s="302">
        <v>4.8227668000000002E-12</v>
      </c>
      <c r="BH241" s="302">
        <v>6.9295789E-14</v>
      </c>
      <c r="BI241" s="302">
        <v>9.9765300000000001E-14</v>
      </c>
      <c r="BJ241" s="302">
        <v>4.7964126000000004E-9</v>
      </c>
      <c r="BK241" s="302">
        <v>4.8538205999999999E-9</v>
      </c>
      <c r="BL241" s="302">
        <v>2.0505067999999998E-11</v>
      </c>
      <c r="BM241" s="303">
        <v>1.1037925E-4</v>
      </c>
      <c r="BN241" s="303">
        <v>0.59449383</v>
      </c>
      <c r="BO241" s="303">
        <v>0</v>
      </c>
      <c r="BP241" s="303">
        <v>0</v>
      </c>
      <c r="BQ241" s="303">
        <v>0</v>
      </c>
      <c r="BR241" s="74"/>
      <c r="BS241" s="136">
        <v>4.3003296000000002E-4</v>
      </c>
      <c r="BT241" s="144">
        <v>1.5623981999999999E-5</v>
      </c>
      <c r="BU241" s="136">
        <v>2.3340802999999999E-4</v>
      </c>
      <c r="BV241" s="144">
        <v>3.8927110000000001E-7</v>
      </c>
      <c r="BW241" s="144">
        <v>1.6936115999999999E-5</v>
      </c>
      <c r="BX241" s="144">
        <v>4.0213417E-6</v>
      </c>
      <c r="BY241" s="144">
        <v>2.1577862999999999E-9</v>
      </c>
      <c r="BZ241" s="144">
        <v>6.1275292000000002E-6</v>
      </c>
      <c r="CA241" s="144">
        <v>5.3101026999999996E-7</v>
      </c>
      <c r="CB241" s="144">
        <v>3.0161019000000001E-7</v>
      </c>
      <c r="CC241" s="144">
        <v>2.5024634000000002E-7</v>
      </c>
      <c r="CD241" s="144">
        <v>1.4905263000000001E-8</v>
      </c>
      <c r="CE241" s="144">
        <v>4.3930473000000002E-9</v>
      </c>
      <c r="CF241" s="144">
        <v>9.5671003000000001E-6</v>
      </c>
      <c r="CG241" s="136">
        <v>1.4091795E-4</v>
      </c>
      <c r="CH241" s="144">
        <v>1.9373108999999998E-6</v>
      </c>
      <c r="CI241" s="136">
        <v>0</v>
      </c>
      <c r="CJ241" s="175" t="s">
        <v>1903</v>
      </c>
      <c r="CK241" s="181" t="s">
        <v>1904</v>
      </c>
      <c r="CL241" s="110" t="s">
        <v>1830</v>
      </c>
      <c r="CP241" s="74"/>
      <c r="CQ241" s="74"/>
      <c r="CR241" s="74"/>
      <c r="CS241" s="152"/>
      <c r="CT241" s="74"/>
      <c r="CU241" s="74"/>
      <c r="CV241" s="74"/>
      <c r="CW241" s="74"/>
      <c r="CX241" s="74"/>
      <c r="CY241" s="74"/>
      <c r="CZ241" s="74"/>
      <c r="DA241" s="74"/>
      <c r="DB241" s="74"/>
    </row>
    <row r="242" spans="1:323" ht="14.5" customHeight="1">
      <c r="A242" s="74" t="s">
        <v>1905</v>
      </c>
      <c r="B242" s="129" t="s">
        <v>1133</v>
      </c>
      <c r="C242" s="130" t="str">
        <f t="shared" si="111"/>
        <v>A.030.24.113</v>
      </c>
      <c r="D242" s="131" t="s">
        <v>1846</v>
      </c>
      <c r="E242" s="129" t="s">
        <v>957</v>
      </c>
      <c r="F242" s="132" t="s">
        <v>1907</v>
      </c>
      <c r="G242" s="132">
        <f t="shared" si="112"/>
        <v>1.321235260586</v>
      </c>
      <c r="H242" s="348">
        <f t="shared" si="113"/>
        <v>1.321235260586</v>
      </c>
      <c r="I242" s="74"/>
      <c r="J242" s="132">
        <f t="shared" si="114"/>
        <v>5.2687110160000002E-2</v>
      </c>
      <c r="K242" s="132">
        <f t="shared" si="115"/>
        <v>0.13461702110000001</v>
      </c>
      <c r="L242" s="300">
        <f t="shared" si="116"/>
        <v>8.6463229326000007E-2</v>
      </c>
      <c r="M242" s="132">
        <v>1.0474679</v>
      </c>
      <c r="N242" s="132">
        <v>7.9893564E-2</v>
      </c>
      <c r="O242" s="132">
        <v>5.0503646999999999E-2</v>
      </c>
      <c r="P242" s="132">
        <v>4.2861972999999998E-2</v>
      </c>
      <c r="Q242" s="132">
        <v>8.8409972000000007E-3</v>
      </c>
      <c r="R242" s="132">
        <v>4.2449558000000001E-4</v>
      </c>
      <c r="S242" s="132">
        <v>5.5964437999999998E-4</v>
      </c>
      <c r="T242" s="132">
        <v>4.2198100999999997E-3</v>
      </c>
      <c r="U242" s="132">
        <v>3.6109519000000001E-3</v>
      </c>
      <c r="V242" s="132">
        <v>0</v>
      </c>
      <c r="W242" s="132">
        <v>8.2835275999999999E-2</v>
      </c>
      <c r="X242" s="304">
        <v>1.7001426000000001E-5</v>
      </c>
      <c r="Y242" s="132">
        <v>0</v>
      </c>
      <c r="Z242" s="132">
        <v>0</v>
      </c>
      <c r="AA242" s="74"/>
      <c r="AB242" s="301">
        <f t="shared" si="117"/>
        <v>7.8756984962406014</v>
      </c>
      <c r="AC242" s="338">
        <f t="shared" si="118"/>
        <v>7.8756984962406014</v>
      </c>
      <c r="AD242" s="74"/>
      <c r="AE242" s="136">
        <v>117.61281</v>
      </c>
      <c r="AF242" s="136">
        <v>98.972547000000006</v>
      </c>
      <c r="AG242" s="136">
        <v>11.229032999999999</v>
      </c>
      <c r="AH242" s="136">
        <v>0</v>
      </c>
      <c r="AI242" s="136">
        <v>0.90681330999999998</v>
      </c>
      <c r="AJ242" s="136">
        <v>3.9800662</v>
      </c>
      <c r="AK242" s="136">
        <v>2.5243541</v>
      </c>
      <c r="AL242" s="74"/>
      <c r="AM242" s="133">
        <v>0.16873642</v>
      </c>
      <c r="AN242" s="340">
        <f t="shared" si="119"/>
        <v>0.16873642</v>
      </c>
      <c r="AP242" s="133">
        <v>0.15759461</v>
      </c>
      <c r="AQ242" s="133">
        <v>6.8695427999999996E-3</v>
      </c>
      <c r="AR242" s="133">
        <v>4.2722703000000004E-3</v>
      </c>
      <c r="AS242" s="134">
        <f t="shared" si="120"/>
        <v>9.4481178241960005E-6</v>
      </c>
      <c r="AT242" s="135">
        <f t="shared" si="121"/>
        <v>2.5405113934476401E-8</v>
      </c>
      <c r="AU242" s="135">
        <f t="shared" si="122"/>
        <v>0.59835718017099992</v>
      </c>
      <c r="AV242" s="302">
        <v>7.3699819999999997E-6</v>
      </c>
      <c r="AW242" s="302">
        <v>2.2239265E-8</v>
      </c>
      <c r="AX242" s="302">
        <v>6.0751006000000002E-13</v>
      </c>
      <c r="AY242" s="302">
        <v>3.2811415E-10</v>
      </c>
      <c r="AZ242" s="302">
        <v>3.4006746000000003E-11</v>
      </c>
      <c r="BA242" s="302">
        <v>6.3733526000000001E-9</v>
      </c>
      <c r="BB242" s="302">
        <v>2.0586923999999998E-6</v>
      </c>
      <c r="BC242" s="302">
        <v>9.1437815000000003E-10</v>
      </c>
      <c r="BD242" s="302">
        <v>2.2209283E-9</v>
      </c>
      <c r="BE242" s="302">
        <v>5.5176565999999998E-13</v>
      </c>
      <c r="BF242" s="302">
        <v>4.5915584000000003E-15</v>
      </c>
      <c r="BG242" s="302">
        <v>7.7063494999999995E-12</v>
      </c>
      <c r="BH242" s="302">
        <v>8.6941718E-14</v>
      </c>
      <c r="BI242" s="302">
        <v>1.4682297999999999E-13</v>
      </c>
      <c r="BJ242" s="302">
        <v>5.4560341000000003E-9</v>
      </c>
      <c r="BK242" s="302">
        <v>7.2519166000000001E-9</v>
      </c>
      <c r="BL242" s="302">
        <v>2.1438503000000001E-11</v>
      </c>
      <c r="BM242" s="302">
        <v>9.6130170999999997E-5</v>
      </c>
      <c r="BN242" s="303">
        <v>0.59826104999999996</v>
      </c>
      <c r="BO242" s="303">
        <v>0</v>
      </c>
      <c r="BP242" s="303">
        <v>0</v>
      </c>
      <c r="BQ242" s="303">
        <v>0</v>
      </c>
      <c r="BR242" s="74"/>
      <c r="BS242" s="136">
        <v>4.0998768E-4</v>
      </c>
      <c r="BT242" s="144">
        <v>1.7377077E-5</v>
      </c>
      <c r="BU242" s="136">
        <v>2.1959538E-4</v>
      </c>
      <c r="BV242" s="144">
        <v>4.9558946999999999E-7</v>
      </c>
      <c r="BW242" s="144">
        <v>1.9203048E-5</v>
      </c>
      <c r="BX242" s="144">
        <v>4.0603333999999999E-6</v>
      </c>
      <c r="BY242" s="144">
        <v>3.3613893999999999E-9</v>
      </c>
      <c r="BZ242" s="144">
        <v>6.1863036999999998E-6</v>
      </c>
      <c r="CA242" s="144">
        <v>5.6964317999999995E-7</v>
      </c>
      <c r="CB242" s="144">
        <v>3.7031993999999999E-7</v>
      </c>
      <c r="CC242" s="144">
        <v>2.5515883999999999E-7</v>
      </c>
      <c r="CD242" s="144">
        <v>1.5582831E-8</v>
      </c>
      <c r="CE242" s="144">
        <v>4.4624900000000004E-9</v>
      </c>
      <c r="CF242" s="144">
        <v>9.8277146000000004E-6</v>
      </c>
      <c r="CG242" s="136">
        <v>1.3046149999999999E-4</v>
      </c>
      <c r="CH242" s="144">
        <v>1.5622064E-6</v>
      </c>
      <c r="CI242" s="136">
        <v>0</v>
      </c>
      <c r="CJ242" s="175" t="s">
        <v>1908</v>
      </c>
      <c r="CK242" s="181" t="s">
        <v>1909</v>
      </c>
      <c r="CL242" s="110" t="s">
        <v>1830</v>
      </c>
      <c r="CP242" s="74"/>
      <c r="CQ242" s="74"/>
      <c r="CR242" s="74"/>
      <c r="CS242" s="152"/>
      <c r="CT242" s="74"/>
      <c r="CU242" s="74"/>
      <c r="CV242" s="74"/>
      <c r="CW242" s="74"/>
      <c r="CX242" s="74"/>
      <c r="CY242" s="74"/>
      <c r="CZ242" s="74"/>
      <c r="DA242" s="74"/>
      <c r="DB242" s="74"/>
    </row>
    <row r="243" spans="1:323" ht="14.5" customHeight="1">
      <c r="A243" s="74" t="s">
        <v>1910</v>
      </c>
      <c r="B243" s="129" t="s">
        <v>1133</v>
      </c>
      <c r="C243" s="130" t="str">
        <f t="shared" si="111"/>
        <v>A.030.24.114</v>
      </c>
      <c r="D243" s="131" t="s">
        <v>1846</v>
      </c>
      <c r="E243" s="129" t="s">
        <v>957</v>
      </c>
      <c r="F243" s="132" t="s">
        <v>1912</v>
      </c>
      <c r="G243" s="132">
        <f t="shared" si="112"/>
        <v>5.1868484717539998</v>
      </c>
      <c r="H243" s="348">
        <f t="shared" si="113"/>
        <v>5.1868484717539998</v>
      </c>
      <c r="I243" s="74"/>
      <c r="J243" s="132">
        <f t="shared" si="114"/>
        <v>0.16735407784</v>
      </c>
      <c r="K243" s="132">
        <f t="shared" si="115"/>
        <v>0.40688070979999996</v>
      </c>
      <c r="L243" s="300">
        <f t="shared" si="116"/>
        <v>0.61028868411400006</v>
      </c>
      <c r="M243" s="132">
        <v>4.0023249999999999</v>
      </c>
      <c r="N243" s="132">
        <v>0.23375493999999999</v>
      </c>
      <c r="O243" s="132">
        <v>0.16759642999999999</v>
      </c>
      <c r="P243" s="132">
        <v>0.14153101000000001</v>
      </c>
      <c r="Q243" s="132">
        <v>2.4398103000000001E-2</v>
      </c>
      <c r="R243" s="132">
        <v>6.6335323000000005E-4</v>
      </c>
      <c r="S243" s="132">
        <v>7.6161160999999998E-4</v>
      </c>
      <c r="T243" s="132">
        <v>5.5293397999999997E-3</v>
      </c>
      <c r="U243" s="132">
        <v>2.2315908999999998E-2</v>
      </c>
      <c r="V243" s="132">
        <v>0</v>
      </c>
      <c r="W243" s="132">
        <v>0.58794533000000004</v>
      </c>
      <c r="X243" s="304">
        <v>2.7445114000000001E-5</v>
      </c>
      <c r="Y243" s="132">
        <v>0</v>
      </c>
      <c r="Z243" s="132">
        <v>0</v>
      </c>
      <c r="AA243" s="74"/>
      <c r="AB243" s="301">
        <f t="shared" si="117"/>
        <v>30.092669172932329</v>
      </c>
      <c r="AC243" s="338">
        <f t="shared" si="118"/>
        <v>30.092669172932329</v>
      </c>
      <c r="AD243" s="74"/>
      <c r="AE243" s="136">
        <v>489.90323999999998</v>
      </c>
      <c r="AF243" s="136">
        <v>355.85714000000002</v>
      </c>
      <c r="AG243" s="136">
        <v>79.700574000000003</v>
      </c>
      <c r="AH243" s="136">
        <v>0</v>
      </c>
      <c r="AI243" s="136">
        <v>6.7479981000000002</v>
      </c>
      <c r="AJ243" s="136">
        <v>29.578240000000001</v>
      </c>
      <c r="AK243" s="136">
        <v>18.019283999999999</v>
      </c>
      <c r="AL243" s="74"/>
      <c r="AM243" s="133">
        <v>0.60882161000000001</v>
      </c>
      <c r="AN243" s="340">
        <f t="shared" si="119"/>
        <v>0.60882161000000001</v>
      </c>
      <c r="AP243" s="133">
        <v>0.57164749000000004</v>
      </c>
      <c r="AQ243" s="133">
        <v>2.5502311E-2</v>
      </c>
      <c r="AR243" s="133">
        <v>1.1671814000000001E-2</v>
      </c>
      <c r="AS243" s="134">
        <f t="shared" si="120"/>
        <v>3.4271432009792995E-5</v>
      </c>
      <c r="AT243" s="135">
        <f t="shared" si="121"/>
        <v>9.431327929948561E-8</v>
      </c>
      <c r="AU243" s="135">
        <f t="shared" si="122"/>
        <v>1.6347078758</v>
      </c>
      <c r="AV243" s="302">
        <v>2.8025620999999999E-5</v>
      </c>
      <c r="AW243" s="302">
        <v>8.4563735999999997E-8</v>
      </c>
      <c r="AX243" s="302">
        <v>2.3102418999999999E-12</v>
      </c>
      <c r="AY243" s="302">
        <v>4.9466413999999996E-10</v>
      </c>
      <c r="AZ243" s="302">
        <v>5.5932853E-11</v>
      </c>
      <c r="BA243" s="302">
        <v>2.1044771000000001E-8</v>
      </c>
      <c r="BB243" s="302">
        <v>6.2081212999999997E-6</v>
      </c>
      <c r="BC243" s="302">
        <v>3.0000164999999999E-9</v>
      </c>
      <c r="BD243" s="302">
        <v>6.7037476999999998E-9</v>
      </c>
      <c r="BE243" s="302">
        <v>7.9217157999999999E-13</v>
      </c>
      <c r="BF243" s="302">
        <v>5.7653556000000003E-15</v>
      </c>
      <c r="BG243" s="302">
        <v>7.9954428999999994E-12</v>
      </c>
      <c r="BH243" s="302">
        <v>1.1572128000000001E-13</v>
      </c>
      <c r="BI243" s="302">
        <v>1.6584047000000001E-13</v>
      </c>
      <c r="BJ243" s="302">
        <v>8.0296375E-9</v>
      </c>
      <c r="BK243" s="302">
        <v>8.0647042999999998E-9</v>
      </c>
      <c r="BL243" s="302">
        <v>3.4393916000000002E-11</v>
      </c>
      <c r="BM243" s="303">
        <v>4.868758E-4</v>
      </c>
      <c r="BN243" s="303">
        <v>1.6342209999999999</v>
      </c>
      <c r="BO243" s="303">
        <v>0</v>
      </c>
      <c r="BP243" s="303">
        <v>0</v>
      </c>
      <c r="BQ243" s="303">
        <v>0</v>
      </c>
      <c r="BR243" s="74"/>
      <c r="BS243" s="136">
        <v>1.5487236999999999E-3</v>
      </c>
      <c r="BT243" s="144">
        <v>5.3095232E-5</v>
      </c>
      <c r="BU243" s="136">
        <v>8.3906346000000003E-4</v>
      </c>
      <c r="BV243" s="144">
        <v>6.4981399999999997E-7</v>
      </c>
      <c r="BW243" s="144">
        <v>5.5499862999999999E-5</v>
      </c>
      <c r="BX243" s="144">
        <v>1.3519238E-5</v>
      </c>
      <c r="BY243" s="144">
        <v>3.5803475E-9</v>
      </c>
      <c r="BZ243" s="144">
        <v>2.0559598999999999E-5</v>
      </c>
      <c r="CA243" s="144">
        <v>8.9017332999999999E-7</v>
      </c>
      <c r="CB243" s="144">
        <v>5.0396284000000005E-7</v>
      </c>
      <c r="CC243" s="144">
        <v>4.1997607000000002E-7</v>
      </c>
      <c r="CD243" s="144">
        <v>2.5001188E-8</v>
      </c>
      <c r="CE243" s="144">
        <v>7.3732265000000003E-9</v>
      </c>
      <c r="CF243" s="144">
        <v>3.0627353000000002E-5</v>
      </c>
      <c r="CG243" s="136">
        <v>5.2339933999999996E-4</v>
      </c>
      <c r="CH243" s="144">
        <v>1.0459677E-5</v>
      </c>
      <c r="CI243" s="136">
        <v>0</v>
      </c>
      <c r="CJ243" s="175" t="s">
        <v>1913</v>
      </c>
      <c r="CK243" s="181" t="s">
        <v>1914</v>
      </c>
      <c r="CL243" s="110" t="s">
        <v>1830</v>
      </c>
      <c r="CP243" s="74"/>
      <c r="CQ243" s="74"/>
      <c r="CR243" s="74"/>
      <c r="CS243" s="152"/>
      <c r="CT243" s="74"/>
      <c r="CU243" s="74"/>
      <c r="CV243" s="74"/>
      <c r="CW243" s="74"/>
      <c r="CX243" s="74"/>
      <c r="CY243" s="74"/>
      <c r="CZ243" s="74"/>
      <c r="DA243" s="74"/>
      <c r="DB243" s="74"/>
    </row>
    <row r="244" spans="1:323" ht="14.5" customHeight="1">
      <c r="A244" s="74" t="s">
        <v>1915</v>
      </c>
      <c r="B244" s="129" t="s">
        <v>1133</v>
      </c>
      <c r="C244" s="130" t="str">
        <f t="shared" si="111"/>
        <v>A.030.24.115</v>
      </c>
      <c r="D244" s="131" t="s">
        <v>1846</v>
      </c>
      <c r="E244" s="129" t="s">
        <v>957</v>
      </c>
      <c r="F244" s="132" t="s">
        <v>1917</v>
      </c>
      <c r="G244" s="132">
        <f t="shared" si="112"/>
        <v>1.923244417154</v>
      </c>
      <c r="H244" s="348">
        <f t="shared" si="113"/>
        <v>1.923244417154</v>
      </c>
      <c r="I244" s="74"/>
      <c r="J244" s="132">
        <f t="shared" si="114"/>
        <v>7.329645830000002E-2</v>
      </c>
      <c r="K244" s="132">
        <f t="shared" si="115"/>
        <v>0.17428658449999998</v>
      </c>
      <c r="L244" s="300">
        <f t="shared" si="116"/>
        <v>0.12820557435399998</v>
      </c>
      <c r="M244" s="132">
        <v>1.5474558</v>
      </c>
      <c r="N244" s="132">
        <v>9.7838143000000002E-2</v>
      </c>
      <c r="O244" s="132">
        <v>7.1078854999999996E-2</v>
      </c>
      <c r="P244" s="132">
        <v>6.0403640000000001E-2</v>
      </c>
      <c r="Q244" s="132">
        <v>1.1524435E-2</v>
      </c>
      <c r="R244" s="132">
        <v>6.3199611000000001E-4</v>
      </c>
      <c r="S244" s="132">
        <v>7.3638719000000002E-4</v>
      </c>
      <c r="T244" s="132">
        <v>5.3695864999999997E-3</v>
      </c>
      <c r="U244" s="132">
        <v>5.3897503000000001E-3</v>
      </c>
      <c r="V244" s="132">
        <v>0</v>
      </c>
      <c r="W244" s="132">
        <v>0.12278976</v>
      </c>
      <c r="X244" s="304">
        <v>2.6064054000000001E-5</v>
      </c>
      <c r="Y244" s="132">
        <v>0</v>
      </c>
      <c r="Z244" s="132">
        <v>0</v>
      </c>
      <c r="AA244" s="74"/>
      <c r="AB244" s="301">
        <f t="shared" si="117"/>
        <v>11.635006015037593</v>
      </c>
      <c r="AC244" s="338">
        <f t="shared" si="118"/>
        <v>11.635006015037593</v>
      </c>
      <c r="AD244" s="74"/>
      <c r="AE244" s="136">
        <v>175.01678999999999</v>
      </c>
      <c r="AF244" s="136">
        <v>147.41210000000001</v>
      </c>
      <c r="AG244" s="136">
        <v>16.645212999999998</v>
      </c>
      <c r="AH244" s="136">
        <v>0</v>
      </c>
      <c r="AI244" s="136">
        <v>1.3397962000000001</v>
      </c>
      <c r="AJ244" s="136">
        <v>5.8809623000000002</v>
      </c>
      <c r="AK244" s="136">
        <v>3.7387139</v>
      </c>
      <c r="AL244" s="74"/>
      <c r="AM244" s="133">
        <v>0.24211637</v>
      </c>
      <c r="AN244" s="340">
        <f t="shared" si="119"/>
        <v>0.24211637</v>
      </c>
      <c r="AP244" s="133">
        <v>0.22581507000000001</v>
      </c>
      <c r="AQ244" s="133">
        <v>1.000912E-2</v>
      </c>
      <c r="AR244" s="133">
        <v>6.2921799E-3</v>
      </c>
      <c r="AS244" s="134">
        <f t="shared" si="120"/>
        <v>1.3538074102280999E-5</v>
      </c>
      <c r="AT244" s="135">
        <f t="shared" si="121"/>
        <v>3.7015976852999988E-8</v>
      </c>
      <c r="AU244" s="135">
        <f t="shared" si="122"/>
        <v>0.88125769061999992</v>
      </c>
      <c r="AV244" s="302">
        <v>1.0891840000000001E-5</v>
      </c>
      <c r="AW244" s="302">
        <v>3.2866794E-8</v>
      </c>
      <c r="AX244" s="302">
        <v>8.9781572000000002E-13</v>
      </c>
      <c r="AY244" s="302">
        <v>4.7300594999999995E-10</v>
      </c>
      <c r="AZ244" s="302">
        <v>5.3022531000000002E-11</v>
      </c>
      <c r="BA244" s="302">
        <v>8.9817088000000004E-9</v>
      </c>
      <c r="BB244" s="302">
        <v>2.6210335999999999E-6</v>
      </c>
      <c r="BC244" s="302">
        <v>1.2892141E-9</v>
      </c>
      <c r="BD244" s="302">
        <v>2.817341E-9</v>
      </c>
      <c r="BE244" s="302">
        <v>7.6141133999999997E-13</v>
      </c>
      <c r="BF244" s="302">
        <v>5.62736E-15</v>
      </c>
      <c r="BG244" s="302">
        <v>8.0037093000000004E-12</v>
      </c>
      <c r="BH244" s="302">
        <v>1.1217313E-13</v>
      </c>
      <c r="BI244" s="302">
        <v>1.6407015000000001E-13</v>
      </c>
      <c r="BJ244" s="302">
        <v>7.6974453000000007E-9</v>
      </c>
      <c r="BK244" s="302">
        <v>7.9953197000000008E-9</v>
      </c>
      <c r="BL244" s="302">
        <v>3.2682945999999998E-11</v>
      </c>
      <c r="BM244" s="303">
        <v>1.4351062E-4</v>
      </c>
      <c r="BN244" s="303">
        <v>0.88111417999999997</v>
      </c>
      <c r="BO244" s="303">
        <v>0</v>
      </c>
      <c r="BP244" s="303">
        <v>0</v>
      </c>
      <c r="BQ244" s="303">
        <v>0</v>
      </c>
      <c r="BR244" s="74"/>
      <c r="BS244" s="136">
        <v>5.9804515999999997E-4</v>
      </c>
      <c r="BT244" s="144">
        <v>2.2332035000000001E-5</v>
      </c>
      <c r="BU244" s="136">
        <v>3.2441483999999998E-4</v>
      </c>
      <c r="BV244" s="144">
        <v>6.3099082999999995E-7</v>
      </c>
      <c r="BW244" s="144">
        <v>2.4455433999999999E-5</v>
      </c>
      <c r="BX244" s="144">
        <v>5.7149930000000004E-6</v>
      </c>
      <c r="BY244" s="144">
        <v>3.5707020999999999E-9</v>
      </c>
      <c r="BZ244" s="144">
        <v>8.7122015000000001E-6</v>
      </c>
      <c r="CA244" s="144">
        <v>8.4809427999999998E-7</v>
      </c>
      <c r="CB244" s="144">
        <v>4.8727168999999998E-7</v>
      </c>
      <c r="CC244" s="144">
        <v>3.9809634000000001E-7</v>
      </c>
      <c r="CD244" s="144">
        <v>2.3757326E-8</v>
      </c>
      <c r="CE244" s="144">
        <v>6.9865412000000001E-9</v>
      </c>
      <c r="CF244" s="144">
        <v>1.3769531000000001E-5</v>
      </c>
      <c r="CG244" s="136">
        <v>1.9393456E-4</v>
      </c>
      <c r="CH244" s="144">
        <v>2.312796E-6</v>
      </c>
      <c r="CI244" s="136">
        <v>0</v>
      </c>
      <c r="CJ244" s="175" t="s">
        <v>1918</v>
      </c>
      <c r="CK244" s="181" t="s">
        <v>1904</v>
      </c>
      <c r="CL244" s="110" t="s">
        <v>1830</v>
      </c>
      <c r="CP244" s="74"/>
      <c r="CQ244" s="74"/>
      <c r="CR244" s="74"/>
      <c r="CS244" s="152"/>
      <c r="CT244" s="74"/>
      <c r="CU244" s="74"/>
      <c r="CV244" s="74"/>
      <c r="CW244" s="74"/>
      <c r="CX244" s="74"/>
      <c r="CY244" s="74"/>
      <c r="CZ244" s="74"/>
      <c r="DA244" s="74"/>
      <c r="DB244" s="74"/>
    </row>
    <row r="245" spans="1:323" ht="14.5" customHeight="1">
      <c r="A245" s="74" t="s">
        <v>1919</v>
      </c>
      <c r="B245" s="129" t="s">
        <v>1133</v>
      </c>
      <c r="C245" s="130" t="str">
        <f t="shared" si="111"/>
        <v>A.030.24.116</v>
      </c>
      <c r="D245" s="131" t="s">
        <v>1846</v>
      </c>
      <c r="E245" s="129" t="s">
        <v>957</v>
      </c>
      <c r="F245" s="132" t="s">
        <v>1921</v>
      </c>
      <c r="G245" s="132">
        <f t="shared" si="112"/>
        <v>3.3237872816519998</v>
      </c>
      <c r="H245" s="348">
        <f t="shared" si="113"/>
        <v>3.3237872816519998</v>
      </c>
      <c r="I245" s="74"/>
      <c r="J245" s="132">
        <f t="shared" si="114"/>
        <v>0.11118462754000001</v>
      </c>
      <c r="K245" s="132">
        <f t="shared" si="115"/>
        <v>0.23264347769999999</v>
      </c>
      <c r="L245" s="300">
        <f t="shared" si="116"/>
        <v>0.28879017641200005</v>
      </c>
      <c r="M245" s="132">
        <v>2.6911689999999999</v>
      </c>
      <c r="N245" s="132">
        <v>0.11617762</v>
      </c>
      <c r="O245" s="132">
        <v>0.11118641</v>
      </c>
      <c r="P245" s="132">
        <v>9.4484989000000005E-2</v>
      </c>
      <c r="Q245" s="132">
        <v>1.5020143E-2</v>
      </c>
      <c r="R245" s="132">
        <v>8.8566876000000004E-4</v>
      </c>
      <c r="S245" s="132">
        <v>7.9382678E-4</v>
      </c>
      <c r="T245" s="132">
        <v>5.2794477000000003E-3</v>
      </c>
      <c r="U245" s="132">
        <v>1.1452251E-2</v>
      </c>
      <c r="V245" s="132">
        <v>0</v>
      </c>
      <c r="W245" s="132">
        <v>0.27729955000000001</v>
      </c>
      <c r="X245" s="304">
        <v>3.8375411999999998E-5</v>
      </c>
      <c r="Y245" s="132">
        <v>0</v>
      </c>
      <c r="Z245" s="132">
        <v>0</v>
      </c>
      <c r="AA245" s="74"/>
      <c r="AB245" s="301">
        <f t="shared" si="117"/>
        <v>20.234353383458647</v>
      </c>
      <c r="AC245" s="338">
        <f t="shared" si="118"/>
        <v>20.234353383458647</v>
      </c>
      <c r="AD245" s="74"/>
      <c r="AE245" s="136">
        <v>316.11075</v>
      </c>
      <c r="AF245" s="136">
        <v>253.40135000000001</v>
      </c>
      <c r="AG245" s="136">
        <v>37.590249999999997</v>
      </c>
      <c r="AH245" s="136">
        <v>0</v>
      </c>
      <c r="AI245" s="136">
        <v>3.0921517000000001</v>
      </c>
      <c r="AJ245" s="136">
        <v>13.564382999999999</v>
      </c>
      <c r="AK245" s="136">
        <v>8.4626143999999996</v>
      </c>
      <c r="AL245" s="74"/>
      <c r="AM245" s="133">
        <v>0.39946933000000001</v>
      </c>
      <c r="AN245" s="340">
        <f t="shared" si="119"/>
        <v>0.39946933000000001</v>
      </c>
      <c r="AP245" s="133">
        <v>0.37266659000000002</v>
      </c>
      <c r="AQ245" s="133">
        <v>1.6975535E-2</v>
      </c>
      <c r="AR245" s="133">
        <v>9.8272072999999998E-3</v>
      </c>
      <c r="AS245" s="134">
        <f t="shared" si="120"/>
        <v>2.2342121487033999E-5</v>
      </c>
      <c r="AT245" s="135">
        <f t="shared" si="121"/>
        <v>6.27793438089147E-8</v>
      </c>
      <c r="AU245" s="135">
        <f t="shared" si="122"/>
        <v>1.37635959164</v>
      </c>
      <c r="AV245" s="302">
        <v>1.8917954000000002E-5</v>
      </c>
      <c r="AW245" s="302">
        <v>5.7085245999999997E-8</v>
      </c>
      <c r="AX245" s="302">
        <v>1.5594239000000001E-12</v>
      </c>
      <c r="AY245" s="302">
        <v>6.2474997000000001E-10</v>
      </c>
      <c r="AZ245" s="302">
        <v>8.0189863999999996E-11</v>
      </c>
      <c r="BA245" s="302">
        <v>1.4049395999999999E-8</v>
      </c>
      <c r="BB245" s="302">
        <v>3.3953585999999999E-6</v>
      </c>
      <c r="BC245" s="302">
        <v>2.0134019999999999E-9</v>
      </c>
      <c r="BD245" s="302">
        <v>3.6276363000000002E-9</v>
      </c>
      <c r="BE245" s="302">
        <v>9.1929325000000007E-13</v>
      </c>
      <c r="BF245" s="302">
        <v>4.9134237000000002E-15</v>
      </c>
      <c r="BG245" s="302">
        <v>2.6825834E-12</v>
      </c>
      <c r="BH245" s="302">
        <v>1.1472839000000001E-13</v>
      </c>
      <c r="BI245" s="302">
        <v>9.5825551000000006E-14</v>
      </c>
      <c r="BJ245" s="302">
        <v>9.7403189000000006E-9</v>
      </c>
      <c r="BK245" s="302">
        <v>4.3142323000000002E-9</v>
      </c>
      <c r="BL245" s="302">
        <v>4.7682741000000003E-11</v>
      </c>
      <c r="BM245" s="303">
        <v>2.8009163999999999E-4</v>
      </c>
      <c r="BN245" s="303">
        <v>1.3760794999999999</v>
      </c>
      <c r="BO245" s="303">
        <v>0</v>
      </c>
      <c r="BP245" s="303">
        <v>0</v>
      </c>
      <c r="BQ245" s="303">
        <v>0</v>
      </c>
      <c r="BR245" s="74"/>
      <c r="BS245" s="136">
        <v>1.0217744E-3</v>
      </c>
      <c r="BT245" s="144">
        <v>2.9568545999999999E-5</v>
      </c>
      <c r="BU245" s="136">
        <v>5.6418745999999996E-4</v>
      </c>
      <c r="BV245" s="144">
        <v>6.2145613E-7</v>
      </c>
      <c r="BW245" s="144">
        <v>3.1137426999999998E-5</v>
      </c>
      <c r="BX245" s="144">
        <v>8.9511980999999994E-6</v>
      </c>
      <c r="BY245" s="144">
        <v>1.4774651E-9</v>
      </c>
      <c r="BZ245" s="144">
        <v>1.3646598E-5</v>
      </c>
      <c r="CA245" s="144">
        <v>1.1885051E-6</v>
      </c>
      <c r="CB245" s="144">
        <v>5.2527979999999997E-7</v>
      </c>
      <c r="CC245" s="144">
        <v>6.0267760999999995E-7</v>
      </c>
      <c r="CD245" s="144">
        <v>3.4663933E-8</v>
      </c>
      <c r="CE245" s="144">
        <v>1.0633733E-8</v>
      </c>
      <c r="CF245" s="144">
        <v>2.0952782000000001E-5</v>
      </c>
      <c r="CG245" s="136">
        <v>3.4527239E-4</v>
      </c>
      <c r="CH245" s="144">
        <v>5.0733146999999997E-6</v>
      </c>
      <c r="CI245" s="136">
        <v>0</v>
      </c>
      <c r="CJ245" s="175" t="s">
        <v>1922</v>
      </c>
      <c r="CK245" s="181" t="s">
        <v>1923</v>
      </c>
      <c r="CL245" s="110" t="s">
        <v>1830</v>
      </c>
      <c r="CP245" s="74"/>
      <c r="CQ245" s="74"/>
      <c r="CR245" s="74"/>
      <c r="CS245" s="152"/>
      <c r="CT245" s="74"/>
      <c r="CU245" s="74"/>
      <c r="CV245" s="74"/>
      <c r="CW245" s="74"/>
      <c r="CX245" s="74"/>
      <c r="CY245" s="74"/>
      <c r="CZ245" s="74"/>
      <c r="DA245" s="74"/>
      <c r="DB245" s="74"/>
    </row>
    <row r="246" spans="1:323" ht="14.5" customHeight="1">
      <c r="A246" s="74" t="s">
        <v>1924</v>
      </c>
      <c r="B246" s="129" t="s">
        <v>1133</v>
      </c>
      <c r="C246" s="130" t="str">
        <f t="shared" si="111"/>
        <v>A.030.24.117</v>
      </c>
      <c r="D246" s="131" t="s">
        <v>1846</v>
      </c>
      <c r="E246" s="129" t="s">
        <v>957</v>
      </c>
      <c r="F246" s="132" t="s">
        <v>1926</v>
      </c>
      <c r="G246" s="132">
        <f t="shared" si="112"/>
        <v>1.472287128099</v>
      </c>
      <c r="H246" s="348">
        <f t="shared" si="113"/>
        <v>1.472287128099</v>
      </c>
      <c r="I246" s="74"/>
      <c r="J246" s="132">
        <f t="shared" si="114"/>
        <v>5.4984069660000003E-2</v>
      </c>
      <c r="K246" s="132">
        <f t="shared" si="115"/>
        <v>0.13384631</v>
      </c>
      <c r="L246" s="300">
        <f t="shared" si="116"/>
        <v>0.113151448439</v>
      </c>
      <c r="M246" s="132">
        <v>1.1703053000000001</v>
      </c>
      <c r="N246" s="132">
        <v>7.6644411999999995E-2</v>
      </c>
      <c r="O246" s="132">
        <v>5.3467496000000003E-2</v>
      </c>
      <c r="P246" s="132">
        <v>4.5369402000000003E-2</v>
      </c>
      <c r="Q246" s="132">
        <v>8.6872913999999999E-3</v>
      </c>
      <c r="R246" s="132">
        <v>4.2031543000000001E-4</v>
      </c>
      <c r="S246" s="132">
        <v>5.0706082999999998E-4</v>
      </c>
      <c r="T246" s="132">
        <v>3.7344019999999999E-3</v>
      </c>
      <c r="U246" s="132">
        <v>4.5551087999999998E-3</v>
      </c>
      <c r="V246" s="132">
        <v>0</v>
      </c>
      <c r="W246" s="132">
        <v>0.10857914</v>
      </c>
      <c r="X246" s="304">
        <v>1.7199639E-5</v>
      </c>
      <c r="Y246" s="132">
        <v>0</v>
      </c>
      <c r="Z246" s="132">
        <v>0</v>
      </c>
      <c r="AA246" s="74"/>
      <c r="AB246" s="301">
        <f t="shared" si="117"/>
        <v>8.7992879699248121</v>
      </c>
      <c r="AC246" s="338">
        <f t="shared" si="118"/>
        <v>8.7992879699248121</v>
      </c>
      <c r="AD246" s="74"/>
      <c r="AE246" s="136">
        <v>134.30018000000001</v>
      </c>
      <c r="AF246" s="136">
        <v>109.77612999999999</v>
      </c>
      <c r="AG246" s="136">
        <v>14.71881</v>
      </c>
      <c r="AH246" s="136">
        <v>0</v>
      </c>
      <c r="AI246" s="136">
        <v>1.2049996999999999</v>
      </c>
      <c r="AJ246" s="136">
        <v>5.2867480999999996</v>
      </c>
      <c r="AK246" s="136">
        <v>3.3134918999999998</v>
      </c>
      <c r="AL246" s="74"/>
      <c r="AM246" s="133">
        <v>0.18343197</v>
      </c>
      <c r="AN246" s="340">
        <f t="shared" si="119"/>
        <v>0.18343197</v>
      </c>
      <c r="AP246" s="133">
        <v>0.17136529</v>
      </c>
      <c r="AQ246" s="133">
        <v>7.5732667000000002E-3</v>
      </c>
      <c r="AR246" s="133">
        <v>4.4934112999999998E-3</v>
      </c>
      <c r="AS246" s="134">
        <f t="shared" si="120"/>
        <v>1.0273698448739E-5</v>
      </c>
      <c r="AT246" s="135">
        <f t="shared" si="121"/>
        <v>2.8007643613244499E-8</v>
      </c>
      <c r="AU246" s="135">
        <f t="shared" si="122"/>
        <v>0.62932931294000005</v>
      </c>
      <c r="AV246" s="302">
        <v>8.2280442000000001E-6</v>
      </c>
      <c r="AW246" s="302">
        <v>2.4828288999999999E-8</v>
      </c>
      <c r="AX246" s="302">
        <v>6.7824417999999998E-13</v>
      </c>
      <c r="AY246" s="302">
        <v>3.1734927E-10</v>
      </c>
      <c r="AZ246" s="302">
        <v>3.4835169000000002E-11</v>
      </c>
      <c r="BA246" s="302">
        <v>6.7461858000000002E-9</v>
      </c>
      <c r="BB246" s="302">
        <v>2.027542E-6</v>
      </c>
      <c r="BC246" s="302">
        <v>9.6700163999999993E-10</v>
      </c>
      <c r="BD246" s="302">
        <v>2.1834142000000001E-9</v>
      </c>
      <c r="BE246" s="302">
        <v>5.1712891E-13</v>
      </c>
      <c r="BF246" s="302">
        <v>3.9587294999999996E-15</v>
      </c>
      <c r="BG246" s="302">
        <v>5.9435874999999999E-12</v>
      </c>
      <c r="BH246" s="302">
        <v>7.7690584999999997E-14</v>
      </c>
      <c r="BI246" s="302">
        <v>1.1886934E-13</v>
      </c>
      <c r="BJ246" s="302">
        <v>5.1953925999999998E-9</v>
      </c>
      <c r="BK246" s="302">
        <v>5.8184858999999998E-9</v>
      </c>
      <c r="BL246" s="302">
        <v>2.1599294000000001E-11</v>
      </c>
      <c r="BM246" s="303">
        <v>1.1501294E-4</v>
      </c>
      <c r="BN246" s="303">
        <v>0.6292143</v>
      </c>
      <c r="BO246" s="303">
        <v>0</v>
      </c>
      <c r="BP246" s="303">
        <v>0</v>
      </c>
      <c r="BQ246" s="303">
        <v>0</v>
      </c>
      <c r="BR246" s="74"/>
      <c r="BS246" s="136">
        <v>4.5383164000000002E-4</v>
      </c>
      <c r="BT246" s="144">
        <v>1.7241746E-5</v>
      </c>
      <c r="BU246" s="136">
        <v>2.4534749999999999E-4</v>
      </c>
      <c r="BV246" s="144">
        <v>4.3876011000000002E-7</v>
      </c>
      <c r="BW246" s="144">
        <v>1.8774726999999999E-5</v>
      </c>
      <c r="BX246" s="144">
        <v>4.3014470000000003E-6</v>
      </c>
      <c r="BY246" s="144">
        <v>2.6312046E-9</v>
      </c>
      <c r="BZ246" s="144">
        <v>6.5534635000000002E-6</v>
      </c>
      <c r="CA246" s="144">
        <v>5.6403371000000001E-7</v>
      </c>
      <c r="CB246" s="144">
        <v>3.355251E-7</v>
      </c>
      <c r="CC246" s="144">
        <v>2.6150037000000002E-7</v>
      </c>
      <c r="CD246" s="144">
        <v>1.5700353999999999E-8</v>
      </c>
      <c r="CE246" s="144">
        <v>4.5851667999999996E-9</v>
      </c>
      <c r="CF246" s="144">
        <v>1.0262533000000001E-5</v>
      </c>
      <c r="CG246" s="136">
        <v>1.477177E-4</v>
      </c>
      <c r="CH246" s="144">
        <v>2.0097795999999999E-6</v>
      </c>
      <c r="CI246" s="136">
        <v>0</v>
      </c>
      <c r="CJ246" s="175" t="s">
        <v>1927</v>
      </c>
      <c r="CK246" s="181" t="s">
        <v>1904</v>
      </c>
      <c r="CL246" s="110" t="s">
        <v>1830</v>
      </c>
      <c r="CP246" s="74"/>
      <c r="CQ246" s="74"/>
      <c r="CR246" s="74"/>
      <c r="CS246" s="152"/>
      <c r="CT246" s="74"/>
      <c r="CU246" s="74"/>
      <c r="CV246" s="74"/>
      <c r="CW246" s="74"/>
      <c r="CX246" s="74"/>
      <c r="CY246" s="74"/>
      <c r="CZ246" s="74"/>
      <c r="DA246" s="74"/>
      <c r="DB246" s="74"/>
    </row>
    <row r="247" spans="1:323" ht="14.5" customHeight="1">
      <c r="A247" s="74" t="s">
        <v>1928</v>
      </c>
      <c r="B247" s="129" t="s">
        <v>1133</v>
      </c>
      <c r="C247" s="130" t="str">
        <f t="shared" si="111"/>
        <v>A.030.24.118</v>
      </c>
      <c r="D247" s="131" t="s">
        <v>1846</v>
      </c>
      <c r="E247" s="129" t="s">
        <v>957</v>
      </c>
      <c r="F247" s="132" t="s">
        <v>1930</v>
      </c>
      <c r="G247" s="132">
        <f t="shared" si="112"/>
        <v>1.016218569636</v>
      </c>
      <c r="H247" s="348">
        <f t="shared" si="113"/>
        <v>1.016218569636</v>
      </c>
      <c r="I247" s="74"/>
      <c r="J247" s="132">
        <f t="shared" si="114"/>
        <v>4.6893361179999996E-2</v>
      </c>
      <c r="K247" s="132">
        <f t="shared" si="115"/>
        <v>0.13163725900000001</v>
      </c>
      <c r="L247" s="300">
        <f t="shared" si="116"/>
        <v>3.8671149456000004E-2</v>
      </c>
      <c r="M247" s="132">
        <v>0.79901679999999997</v>
      </c>
      <c r="N247" s="132">
        <v>8.3105999E-2</v>
      </c>
      <c r="O247" s="132">
        <v>4.3638872000000002E-2</v>
      </c>
      <c r="P247" s="132">
        <v>3.7043553999999999E-2</v>
      </c>
      <c r="Q247" s="132">
        <v>8.8097100000000001E-3</v>
      </c>
      <c r="R247" s="132">
        <v>4.1233498999999999E-4</v>
      </c>
      <c r="S247" s="132">
        <v>6.2776219000000002E-4</v>
      </c>
      <c r="T247" s="132">
        <v>4.8923880000000001E-3</v>
      </c>
      <c r="U247" s="132">
        <v>1.8932227E-3</v>
      </c>
      <c r="V247" s="132">
        <v>0</v>
      </c>
      <c r="W247" s="132">
        <v>3.6762066000000003E-2</v>
      </c>
      <c r="X247" s="304">
        <v>1.5860755999999999E-5</v>
      </c>
      <c r="Y247" s="132">
        <v>0</v>
      </c>
      <c r="Z247" s="132">
        <v>0</v>
      </c>
      <c r="AA247" s="74"/>
      <c r="AB247" s="301">
        <f t="shared" si="117"/>
        <v>6.0076451127819546</v>
      </c>
      <c r="AC247" s="338">
        <f t="shared" si="118"/>
        <v>6.0076451127819546</v>
      </c>
      <c r="AD247" s="74"/>
      <c r="AE247" s="136">
        <v>84.862358</v>
      </c>
      <c r="AF247" s="136">
        <v>76.737392</v>
      </c>
      <c r="AG247" s="136">
        <v>4.9834531999999996</v>
      </c>
      <c r="AH247" s="136">
        <v>0</v>
      </c>
      <c r="AI247" s="136">
        <v>0.37579650999999997</v>
      </c>
      <c r="AJ247" s="136">
        <v>1.6527852000000001</v>
      </c>
      <c r="AK247" s="136">
        <v>1.112932</v>
      </c>
      <c r="AL247" s="74"/>
      <c r="AM247" s="133">
        <v>0.13758997000000001</v>
      </c>
      <c r="AN247" s="340">
        <f t="shared" si="119"/>
        <v>0.13758997000000001</v>
      </c>
      <c r="AP247" s="133">
        <v>0.12845139</v>
      </c>
      <c r="AQ247" s="133">
        <v>5.4174554E-3</v>
      </c>
      <c r="AR247" s="133">
        <v>3.7211275E-3</v>
      </c>
      <c r="AS247" s="134">
        <f t="shared" si="120"/>
        <v>7.7009227661389998E-6</v>
      </c>
      <c r="AT247" s="135">
        <f t="shared" si="121"/>
        <v>2.00349679157088E-8</v>
      </c>
      <c r="AU247" s="135">
        <f t="shared" si="122"/>
        <v>0.52116632548800002</v>
      </c>
      <c r="AV247" s="302">
        <v>5.6318557000000001E-6</v>
      </c>
      <c r="AW247" s="302">
        <v>1.6994737E-8</v>
      </c>
      <c r="AX247" s="302">
        <v>4.6422967E-13</v>
      </c>
      <c r="AY247" s="302">
        <v>3.3218258E-10</v>
      </c>
      <c r="AZ247" s="302">
        <v>3.0952959000000002E-11</v>
      </c>
      <c r="BA247" s="302">
        <v>5.5081976999999997E-9</v>
      </c>
      <c r="BB247" s="302">
        <v>2.0480470999999999E-6</v>
      </c>
      <c r="BC247" s="302">
        <v>7.9163987999999995E-10</v>
      </c>
      <c r="BD247" s="302">
        <v>2.2165829999999999E-9</v>
      </c>
      <c r="BE247" s="302">
        <v>5.8816496999999999E-13</v>
      </c>
      <c r="BF247" s="302">
        <v>5.5104818E-15</v>
      </c>
      <c r="BG247" s="302">
        <v>1.0501155E-11</v>
      </c>
      <c r="BH247" s="302">
        <v>9.9458527000000006E-14</v>
      </c>
      <c r="BI247" s="302">
        <v>1.9000406E-13</v>
      </c>
      <c r="BJ247" s="302">
        <v>5.6696279000000002E-9</v>
      </c>
      <c r="BK247" s="302">
        <v>9.479005E-9</v>
      </c>
      <c r="BL247" s="302">
        <v>2.0159513000000001E-11</v>
      </c>
      <c r="BM247" s="302">
        <v>6.0695488000000002E-5</v>
      </c>
      <c r="BN247" s="303">
        <v>0.52110562999999999</v>
      </c>
      <c r="BO247" s="303">
        <v>0</v>
      </c>
      <c r="BP247" s="303">
        <v>0</v>
      </c>
      <c r="BQ247" s="303">
        <v>0</v>
      </c>
      <c r="BR247" s="74"/>
      <c r="BS247" s="136">
        <v>3.2024041E-4</v>
      </c>
      <c r="BT247" s="144">
        <v>1.7062816999999998E-5</v>
      </c>
      <c r="BU247" s="136">
        <v>1.6750909E-4</v>
      </c>
      <c r="BV247" s="144">
        <v>5.7425995999999997E-7</v>
      </c>
      <c r="BW247" s="144">
        <v>1.9330125000000002E-5</v>
      </c>
      <c r="BX247" s="144">
        <v>3.5037349999999999E-6</v>
      </c>
      <c r="BY247" s="144">
        <v>4.5112488999999998E-9</v>
      </c>
      <c r="BZ247" s="144">
        <v>5.3382683999999999E-6</v>
      </c>
      <c r="CA247" s="144">
        <v>5.5332453E-7</v>
      </c>
      <c r="CB247" s="144">
        <v>4.1539388999999999E-7</v>
      </c>
      <c r="CC247" s="144">
        <v>2.3202097000000001E-7</v>
      </c>
      <c r="CD247" s="144">
        <v>1.4652019000000001E-8</v>
      </c>
      <c r="CE247" s="144">
        <v>4.0367907000000003E-9</v>
      </c>
      <c r="CF247" s="144">
        <v>8.7298396000000003E-6</v>
      </c>
      <c r="CG247" s="144">
        <v>9.6212361000000001E-5</v>
      </c>
      <c r="CH247" s="144">
        <v>7.5597274000000005E-7</v>
      </c>
      <c r="CI247" s="136">
        <v>0</v>
      </c>
      <c r="CJ247" s="175" t="s">
        <v>1931</v>
      </c>
      <c r="CK247" s="181" t="s">
        <v>1851</v>
      </c>
      <c r="CL247" s="110" t="s">
        <v>1830</v>
      </c>
      <c r="CP247" s="74"/>
      <c r="CQ247" s="74"/>
      <c r="CR247" s="74"/>
      <c r="CS247" s="152"/>
      <c r="CT247" s="74"/>
      <c r="CU247" s="74"/>
      <c r="CV247" s="74"/>
      <c r="CW247" s="74"/>
      <c r="CX247" s="74"/>
      <c r="CY247" s="74"/>
      <c r="CZ247" s="74"/>
      <c r="DA247" s="74"/>
      <c r="DB247" s="74"/>
    </row>
    <row r="248" spans="1:323" s="115" customFormat="1" ht="14.5" customHeight="1">
      <c r="A248" s="74" t="s">
        <v>1932</v>
      </c>
      <c r="B248" s="129" t="s">
        <v>1133</v>
      </c>
      <c r="C248" s="130" t="str">
        <f t="shared" si="111"/>
        <v>A.030.24.119</v>
      </c>
      <c r="D248" s="131" t="s">
        <v>1846</v>
      </c>
      <c r="E248" s="129" t="s">
        <v>957</v>
      </c>
      <c r="F248" s="132" t="s">
        <v>1934</v>
      </c>
      <c r="G248" s="132">
        <f t="shared" si="112"/>
        <v>1.8645074963249999</v>
      </c>
      <c r="H248" s="348">
        <f t="shared" si="113"/>
        <v>1.8645074963249999</v>
      </c>
      <c r="I248" s="74"/>
      <c r="J248" s="132">
        <f t="shared" si="114"/>
        <v>7.7593928650000005E-2</v>
      </c>
      <c r="K248" s="132">
        <f t="shared" si="115"/>
        <v>0.2020811491</v>
      </c>
      <c r="L248" s="300">
        <f t="shared" si="116"/>
        <v>0.103745618575</v>
      </c>
      <c r="M248" s="132">
        <v>1.4810867999999999</v>
      </c>
      <c r="N248" s="132">
        <v>0.12150291000000001</v>
      </c>
      <c r="O248" s="132">
        <v>7.3750385000000002E-2</v>
      </c>
      <c r="P248" s="132">
        <v>6.2622644000000005E-2</v>
      </c>
      <c r="Q248" s="132">
        <v>1.3409829999999999E-2</v>
      </c>
      <c r="R248" s="132">
        <v>6.6238582000000001E-4</v>
      </c>
      <c r="S248" s="132">
        <v>8.9906882999999998E-4</v>
      </c>
      <c r="T248" s="132">
        <v>6.8278541E-3</v>
      </c>
      <c r="U248" s="132">
        <v>4.5346937999999996E-3</v>
      </c>
      <c r="V248" s="132">
        <v>0</v>
      </c>
      <c r="W248" s="132">
        <v>9.9184596E-2</v>
      </c>
      <c r="X248" s="304">
        <v>2.6328774999999999E-5</v>
      </c>
      <c r="Y248" s="132">
        <v>0</v>
      </c>
      <c r="Z248" s="132">
        <v>0</v>
      </c>
      <c r="AA248" s="74"/>
      <c r="AB248" s="301">
        <f t="shared" si="117"/>
        <v>11.135990977443608</v>
      </c>
      <c r="AC248" s="338">
        <f t="shared" si="118"/>
        <v>11.135990977443608</v>
      </c>
      <c r="AD248" s="74"/>
      <c r="AE248" s="136">
        <v>163.39512999999999</v>
      </c>
      <c r="AF248" s="136">
        <v>141.18541999999999</v>
      </c>
      <c r="AG248" s="136">
        <v>13.445353000000001</v>
      </c>
      <c r="AH248" s="136">
        <v>0</v>
      </c>
      <c r="AI248" s="136">
        <v>1.0661183000000001</v>
      </c>
      <c r="AJ248" s="136">
        <v>4.6817504999999997</v>
      </c>
      <c r="AK248" s="136">
        <v>3.0164886000000002</v>
      </c>
      <c r="AL248" s="74"/>
      <c r="AM248" s="133">
        <v>0.24230995999999999</v>
      </c>
      <c r="AN248" s="340">
        <f t="shared" si="119"/>
        <v>0.24230995999999999</v>
      </c>
      <c r="AO248"/>
      <c r="AP248" s="133">
        <v>0.22617039999999999</v>
      </c>
      <c r="AQ248" s="133">
        <v>9.7888556999999998E-3</v>
      </c>
      <c r="AR248" s="133">
        <v>6.3507008999999998E-3</v>
      </c>
      <c r="AS248" s="134">
        <f t="shared" si="120"/>
        <v>1.3559376872198999E-5</v>
      </c>
      <c r="AT248" s="135">
        <f t="shared" si="121"/>
        <v>3.62013895645136E-8</v>
      </c>
      <c r="AU248" s="135">
        <f t="shared" si="122"/>
        <v>0.88945390284000003</v>
      </c>
      <c r="AV248" s="302">
        <v>1.0429041999999999E-5</v>
      </c>
      <c r="AW248" s="302">
        <v>3.1470412000000002E-8</v>
      </c>
      <c r="AX248" s="302">
        <v>8.5966448999999998E-13</v>
      </c>
      <c r="AY248" s="302">
        <v>5.1612013000000003E-10</v>
      </c>
      <c r="AZ248" s="302">
        <v>5.2426869000000002E-11</v>
      </c>
      <c r="BA248" s="302">
        <v>9.3116715000000004E-9</v>
      </c>
      <c r="BB248" s="302">
        <v>3.0997652999999999E-6</v>
      </c>
      <c r="BC248" s="302">
        <v>1.3370856E-9</v>
      </c>
      <c r="BD248" s="302">
        <v>3.3455654999999999E-9</v>
      </c>
      <c r="BE248" s="302">
        <v>8.7698243999999998E-13</v>
      </c>
      <c r="BF248" s="302">
        <v>7.4867135999999999E-15</v>
      </c>
      <c r="BG248" s="302">
        <v>1.2949453E-11</v>
      </c>
      <c r="BH248" s="302">
        <v>1.4026493000000001E-13</v>
      </c>
      <c r="BI248" s="302">
        <v>2.4362993999999998E-13</v>
      </c>
      <c r="BJ248" s="302">
        <v>8.6270227000000007E-9</v>
      </c>
      <c r="BK248" s="302">
        <v>1.2062331E-8</v>
      </c>
      <c r="BL248" s="302">
        <v>3.3248983000000002E-11</v>
      </c>
      <c r="BM248" s="303">
        <v>1.2777283999999999E-4</v>
      </c>
      <c r="BN248" s="303">
        <v>0.88932613000000005</v>
      </c>
      <c r="BO248" s="303">
        <v>0</v>
      </c>
      <c r="BP248" s="303">
        <v>0</v>
      </c>
      <c r="BQ248" s="303">
        <v>0</v>
      </c>
      <c r="BR248" s="74"/>
      <c r="BS248" s="136">
        <v>5.8233183E-4</v>
      </c>
      <c r="BT248" s="144">
        <v>2.6079444999999999E-5</v>
      </c>
      <c r="BU248" s="136">
        <v>3.1050096999999999E-4</v>
      </c>
      <c r="BV248" s="144">
        <v>8.0178947999999995E-7</v>
      </c>
      <c r="BW248" s="144">
        <v>2.9071115000000001E-5</v>
      </c>
      <c r="BX248" s="144">
        <v>5.9262444000000002E-6</v>
      </c>
      <c r="BY248" s="144">
        <v>5.6271391000000002E-9</v>
      </c>
      <c r="BZ248" s="144">
        <v>9.0307900999999992E-6</v>
      </c>
      <c r="CA248" s="144">
        <v>8.8887512999999997E-7</v>
      </c>
      <c r="CB248" s="144">
        <v>5.9491907999999998E-7</v>
      </c>
      <c r="CC248" s="144">
        <v>3.9329949000000001E-7</v>
      </c>
      <c r="CD248" s="144">
        <v>2.4167063000000001E-8</v>
      </c>
      <c r="CE248" s="144">
        <v>6.8719916000000001E-9</v>
      </c>
      <c r="CF248" s="144">
        <v>1.4493847E-5</v>
      </c>
      <c r="CG248" s="136">
        <v>1.8260142000000001E-4</v>
      </c>
      <c r="CH248" s="144">
        <v>1.9124567E-6</v>
      </c>
      <c r="CI248" s="136">
        <v>0</v>
      </c>
      <c r="CJ248" s="175" t="s">
        <v>1935</v>
      </c>
      <c r="CK248" s="181" t="s">
        <v>1860</v>
      </c>
      <c r="CL248" s="110" t="s">
        <v>1830</v>
      </c>
      <c r="CM248" s="89"/>
      <c r="CN248" s="89"/>
      <c r="CO248" s="90"/>
      <c r="CP248" s="74"/>
      <c r="CQ248" s="74"/>
      <c r="CR248" s="74"/>
      <c r="CS248" s="152"/>
      <c r="CT248" s="74"/>
      <c r="CU248" s="74"/>
      <c r="CV248" s="74"/>
      <c r="CW248" s="74"/>
      <c r="CX248" s="74"/>
      <c r="CY248" s="74"/>
      <c r="CZ248" s="74"/>
      <c r="DA248" s="74"/>
      <c r="DB248" s="74"/>
      <c r="DC248" s="74"/>
      <c r="DD248" s="74"/>
      <c r="DE248" s="74"/>
      <c r="DF248" s="74"/>
      <c r="DG248" s="74"/>
      <c r="DH248" s="74"/>
      <c r="DI248" s="74"/>
      <c r="DJ248" s="74"/>
      <c r="DK248" s="74"/>
      <c r="DL248" s="74"/>
      <c r="DM248" s="74"/>
      <c r="DN248" s="74"/>
      <c r="DO248" s="74"/>
      <c r="DP248" s="74"/>
      <c r="DQ248" s="74"/>
      <c r="DR248" s="74"/>
      <c r="DS248" s="74"/>
      <c r="DT248" s="74"/>
      <c r="DU248" s="74"/>
      <c r="DV248" s="74"/>
      <c r="DW248" s="74"/>
      <c r="DX248" s="74"/>
      <c r="DY248" s="74"/>
      <c r="DZ248" s="74"/>
      <c r="EA248" s="74"/>
      <c r="EB248" s="74"/>
      <c r="EC248" s="74"/>
      <c r="ED248" s="74"/>
      <c r="EE248" s="74"/>
      <c r="EF248" s="74"/>
      <c r="EG248" s="74"/>
      <c r="EH248" s="74"/>
      <c r="EI248" s="74"/>
      <c r="EJ248" s="74"/>
      <c r="EK248" s="74"/>
      <c r="EL248" s="74"/>
      <c r="EM248" s="74"/>
      <c r="EN248" s="74"/>
      <c r="EO248" s="74"/>
      <c r="EP248" s="74"/>
      <c r="EQ248" s="74"/>
      <c r="ER248" s="74"/>
      <c r="ES248" s="74"/>
      <c r="ET248" s="74"/>
      <c r="EU248" s="74"/>
      <c r="EV248" s="74"/>
      <c r="EW248" s="74"/>
      <c r="EX248" s="74"/>
      <c r="EY248" s="74"/>
      <c r="EZ248" s="74"/>
      <c r="FA248" s="74"/>
      <c r="FB248" s="74"/>
      <c r="FC248" s="74"/>
      <c r="FD248" s="74"/>
      <c r="FE248" s="74"/>
      <c r="FF248" s="74"/>
      <c r="FG248" s="74"/>
      <c r="FH248" s="74"/>
      <c r="FI248" s="74"/>
      <c r="FJ248" s="74"/>
      <c r="FK248" s="74"/>
      <c r="FL248" s="74"/>
      <c r="FM248" s="74"/>
      <c r="FN248" s="74"/>
      <c r="FO248" s="74"/>
      <c r="FP248" s="74"/>
      <c r="FQ248" s="74"/>
      <c r="FR248" s="74"/>
      <c r="FS248" s="74"/>
      <c r="FT248" s="74"/>
      <c r="FU248" s="74"/>
      <c r="FV248" s="74"/>
      <c r="FW248" s="74"/>
      <c r="FX248" s="74"/>
      <c r="FY248" s="74"/>
      <c r="FZ248" s="74"/>
      <c r="GA248" s="74"/>
      <c r="GB248" s="74"/>
      <c r="GC248" s="74"/>
      <c r="GD248" s="74"/>
      <c r="GE248" s="74"/>
      <c r="GF248" s="74"/>
      <c r="GG248" s="74"/>
      <c r="GH248" s="74"/>
      <c r="GI248" s="74"/>
      <c r="GJ248" s="74"/>
      <c r="GK248" s="74"/>
      <c r="GL248" s="74"/>
      <c r="GM248" s="74"/>
      <c r="GN248" s="74"/>
      <c r="GO248" s="74"/>
      <c r="GP248" s="74"/>
      <c r="GQ248" s="74"/>
      <c r="GR248" s="74"/>
      <c r="GS248" s="74"/>
      <c r="GT248" s="74"/>
      <c r="GU248" s="74"/>
      <c r="GV248" s="74"/>
      <c r="GW248" s="74"/>
      <c r="GX248" s="74"/>
      <c r="GY248" s="74"/>
      <c r="GZ248" s="74"/>
      <c r="HA248" s="74"/>
      <c r="HB248" s="74"/>
      <c r="HC248" s="74"/>
      <c r="HD248" s="74"/>
      <c r="HE248" s="74"/>
      <c r="HF248" s="74"/>
      <c r="HG248" s="74"/>
      <c r="HH248" s="74"/>
      <c r="HI248" s="74"/>
      <c r="HJ248" s="74"/>
      <c r="HK248" s="74"/>
      <c r="HL248" s="74"/>
      <c r="HM248" s="74"/>
      <c r="HN248" s="74"/>
      <c r="HO248" s="74"/>
      <c r="HP248" s="74"/>
      <c r="HQ248" s="74"/>
      <c r="HR248" s="74"/>
      <c r="HS248" s="74"/>
      <c r="HT248" s="74"/>
      <c r="HU248" s="74"/>
      <c r="HV248" s="74"/>
      <c r="HW248" s="74"/>
      <c r="HX248" s="74"/>
      <c r="HY248" s="74"/>
      <c r="HZ248" s="74"/>
      <c r="IA248" s="74"/>
      <c r="IB248" s="74"/>
      <c r="IC248" s="74"/>
      <c r="ID248" s="74"/>
      <c r="IE248" s="74"/>
      <c r="IF248" s="74"/>
      <c r="IG248" s="74"/>
      <c r="IH248" s="74"/>
      <c r="II248" s="74"/>
      <c r="IJ248" s="74"/>
      <c r="IK248" s="74"/>
      <c r="IL248" s="74"/>
      <c r="IM248" s="74"/>
      <c r="IN248" s="74"/>
      <c r="IO248" s="74"/>
      <c r="IP248" s="74"/>
      <c r="IQ248" s="74"/>
      <c r="IR248" s="74"/>
      <c r="IS248" s="74"/>
      <c r="IT248" s="74"/>
      <c r="IU248" s="74"/>
      <c r="IV248" s="74"/>
      <c r="IW248" s="74"/>
      <c r="IX248" s="74"/>
      <c r="IY248" s="74"/>
      <c r="IZ248" s="74"/>
      <c r="JA248" s="74"/>
      <c r="JB248" s="74"/>
      <c r="JC248" s="74"/>
      <c r="JD248" s="74"/>
      <c r="JE248" s="74"/>
      <c r="JF248" s="74"/>
      <c r="JG248" s="74"/>
      <c r="JH248" s="74"/>
      <c r="JI248" s="74"/>
      <c r="JJ248" s="74"/>
      <c r="JK248" s="74"/>
      <c r="JL248" s="74"/>
      <c r="JM248" s="74"/>
      <c r="JN248" s="74"/>
      <c r="JO248" s="74"/>
      <c r="JP248" s="74"/>
      <c r="JQ248" s="74"/>
      <c r="JR248" s="74"/>
      <c r="JS248" s="74"/>
      <c r="JT248" s="74"/>
      <c r="JU248" s="74"/>
      <c r="JV248" s="74"/>
      <c r="JW248" s="74"/>
      <c r="JX248" s="74"/>
      <c r="JY248" s="74"/>
      <c r="JZ248" s="74"/>
      <c r="KA248" s="74"/>
      <c r="KB248" s="74"/>
      <c r="KC248" s="74"/>
      <c r="KD248" s="74"/>
      <c r="KE248" s="74"/>
      <c r="KF248" s="74"/>
      <c r="KG248" s="74"/>
      <c r="KH248" s="74"/>
      <c r="KI248" s="74"/>
      <c r="KJ248" s="74"/>
      <c r="KK248" s="74"/>
      <c r="KL248" s="74"/>
      <c r="KM248" s="74"/>
      <c r="KN248" s="74"/>
      <c r="KO248" s="74"/>
      <c r="KP248" s="74"/>
      <c r="KQ248" s="74"/>
      <c r="KR248" s="74"/>
      <c r="KS248" s="74"/>
      <c r="KT248" s="74"/>
      <c r="KU248" s="74"/>
      <c r="KV248" s="74"/>
      <c r="KW248" s="74"/>
      <c r="KX248" s="74"/>
      <c r="KY248" s="74"/>
      <c r="KZ248" s="74"/>
      <c r="LA248" s="74"/>
      <c r="LB248" s="74"/>
      <c r="LC248" s="74"/>
      <c r="LD248" s="74"/>
      <c r="LE248" s="74"/>
      <c r="LF248" s="74"/>
      <c r="LG248" s="74"/>
      <c r="LH248" s="74"/>
      <c r="LI248" s="74"/>
      <c r="LJ248" s="74"/>
      <c r="LK248" s="74"/>
    </row>
    <row r="249" spans="1:323" ht="14.5" customHeight="1">
      <c r="A249" s="74" t="s">
        <v>1936</v>
      </c>
      <c r="B249" s="129" t="s">
        <v>1133</v>
      </c>
      <c r="C249" s="130" t="str">
        <f t="shared" si="111"/>
        <v>A.030.24.120</v>
      </c>
      <c r="D249" s="131" t="s">
        <v>1846</v>
      </c>
      <c r="E249" s="129" t="s">
        <v>957</v>
      </c>
      <c r="F249" s="132" t="s">
        <v>1938</v>
      </c>
      <c r="G249" s="132">
        <f t="shared" si="112"/>
        <v>3.5444301815530004</v>
      </c>
      <c r="H249" s="348">
        <f t="shared" si="113"/>
        <v>3.5444301815530004</v>
      </c>
      <c r="I249" s="74"/>
      <c r="J249" s="132">
        <f t="shared" si="114"/>
        <v>0.12906953550000003</v>
      </c>
      <c r="K249" s="132">
        <f t="shared" si="115"/>
        <v>0.25748506250000003</v>
      </c>
      <c r="L249" s="300">
        <f t="shared" si="116"/>
        <v>0.192976183553</v>
      </c>
      <c r="M249" s="132">
        <v>2.9648994000000002</v>
      </c>
      <c r="N249" s="132">
        <v>0.12141615</v>
      </c>
      <c r="O249" s="132">
        <v>0.12714099000000001</v>
      </c>
      <c r="P249" s="132">
        <v>0.10850927</v>
      </c>
      <c r="Q249" s="132">
        <v>1.7822233999999999E-2</v>
      </c>
      <c r="R249" s="132">
        <v>1.4169491000000001E-3</v>
      </c>
      <c r="S249" s="132">
        <v>1.3210824E-3</v>
      </c>
      <c r="T249" s="132">
        <v>8.9279224999999993E-3</v>
      </c>
      <c r="U249" s="132">
        <v>8.8857847999999993E-3</v>
      </c>
      <c r="V249" s="132">
        <v>0</v>
      </c>
      <c r="W249" s="132">
        <v>0.18402940000000001</v>
      </c>
      <c r="X249" s="304">
        <v>6.0998753000000001E-5</v>
      </c>
      <c r="Y249" s="132">
        <v>0</v>
      </c>
      <c r="Z249" s="132">
        <v>0</v>
      </c>
      <c r="AA249" s="74"/>
      <c r="AB249" s="301">
        <f t="shared" si="117"/>
        <v>22.292476691729323</v>
      </c>
      <c r="AC249" s="338">
        <f t="shared" si="118"/>
        <v>22.292476691729323</v>
      </c>
      <c r="AD249" s="74"/>
      <c r="AE249" s="136">
        <v>332.44353000000001</v>
      </c>
      <c r="AF249" s="136">
        <v>291.52658000000002</v>
      </c>
      <c r="AG249" s="136">
        <v>24.946894</v>
      </c>
      <c r="AH249" s="136">
        <v>0</v>
      </c>
      <c r="AI249" s="136">
        <v>1.9279995000000001</v>
      </c>
      <c r="AJ249" s="136">
        <v>8.4727192999999996</v>
      </c>
      <c r="AK249" s="136">
        <v>5.5693371999999997</v>
      </c>
      <c r="AL249" s="74"/>
      <c r="AM249" s="133">
        <v>0.44251593</v>
      </c>
      <c r="AN249" s="340">
        <f t="shared" si="119"/>
        <v>0.44251593</v>
      </c>
      <c r="AP249" s="133">
        <v>0.41086043</v>
      </c>
      <c r="AQ249" s="133">
        <v>1.8770235999999999E-2</v>
      </c>
      <c r="AR249" s="133">
        <v>1.2885264E-2</v>
      </c>
      <c r="AS249" s="134">
        <f t="shared" si="120"/>
        <v>2.4631920183590006E-5</v>
      </c>
      <c r="AT249" s="135">
        <f t="shared" si="121"/>
        <v>6.9416552796996125E-8</v>
      </c>
      <c r="AU249" s="135">
        <f t="shared" si="122"/>
        <v>1.8046587918800001</v>
      </c>
      <c r="AV249" s="302">
        <v>2.0910449999999999E-5</v>
      </c>
      <c r="AW249" s="302">
        <v>6.3100143000000005E-8</v>
      </c>
      <c r="AX249" s="302">
        <v>1.7236265E-12</v>
      </c>
      <c r="AY249" s="302">
        <v>1.0076879E-9</v>
      </c>
      <c r="AZ249" s="302">
        <v>1.2703079E-10</v>
      </c>
      <c r="BA249" s="302">
        <v>1.6134802999999999E-8</v>
      </c>
      <c r="BB249" s="302">
        <v>3.6800131999999999E-6</v>
      </c>
      <c r="BC249" s="302">
        <v>2.3222248000000002E-9</v>
      </c>
      <c r="BD249" s="302">
        <v>3.9085715000000004E-9</v>
      </c>
      <c r="BE249" s="302">
        <v>1.5024257E-12</v>
      </c>
      <c r="BF249" s="302">
        <v>8.4982961000000008E-15</v>
      </c>
      <c r="BG249" s="302">
        <v>6.1218187000000003E-12</v>
      </c>
      <c r="BH249" s="302">
        <v>1.9265729E-13</v>
      </c>
      <c r="BI249" s="302">
        <v>1.8206550999999999E-13</v>
      </c>
      <c r="BJ249" s="302">
        <v>1.5807657000000002E-8</v>
      </c>
      <c r="BK249" s="302">
        <v>8.3798049000000003E-9</v>
      </c>
      <c r="BL249" s="302">
        <v>7.5882405E-11</v>
      </c>
      <c r="BM249" s="303">
        <v>2.5759188E-4</v>
      </c>
      <c r="BN249" s="303">
        <v>1.8044012</v>
      </c>
      <c r="BO249" s="303">
        <v>0</v>
      </c>
      <c r="BP249" s="303">
        <v>0</v>
      </c>
      <c r="BQ249" s="303">
        <v>0</v>
      </c>
      <c r="BR249" s="74"/>
      <c r="BS249" s="136">
        <v>1.1190480999999999E-3</v>
      </c>
      <c r="BT249" s="144">
        <v>3.2151576E-5</v>
      </c>
      <c r="BU249" s="136">
        <v>6.2157341000000004E-4</v>
      </c>
      <c r="BV249" s="144">
        <v>1.0506033000000001E-6</v>
      </c>
      <c r="BW249" s="144">
        <v>3.4836558000000003E-5</v>
      </c>
      <c r="BX249" s="144">
        <v>1.0215774E-5</v>
      </c>
      <c r="BY249" s="144">
        <v>3.1199926000000001E-9</v>
      </c>
      <c r="BZ249" s="144">
        <v>1.5600753E-5</v>
      </c>
      <c r="CA249" s="144">
        <v>1.9014459E-6</v>
      </c>
      <c r="CB249" s="144">
        <v>8.7416787999999998E-7</v>
      </c>
      <c r="CC249" s="144">
        <v>9.5459619999999991E-7</v>
      </c>
      <c r="CD249" s="144">
        <v>5.5163587000000001E-8</v>
      </c>
      <c r="CE249" s="144">
        <v>1.6831757E-8</v>
      </c>
      <c r="CF249" s="144">
        <v>2.4763407999999999E-5</v>
      </c>
      <c r="CG249" s="136">
        <v>3.7147481000000002E-4</v>
      </c>
      <c r="CH249" s="144">
        <v>3.5759202999999999E-6</v>
      </c>
      <c r="CI249" s="136">
        <v>0</v>
      </c>
      <c r="CJ249" s="175" t="s">
        <v>1939</v>
      </c>
      <c r="CK249" s="181" t="s">
        <v>1940</v>
      </c>
      <c r="CL249" s="110" t="s">
        <v>1830</v>
      </c>
      <c r="CP249" s="74"/>
      <c r="CQ249" s="74"/>
      <c r="CR249" s="74"/>
      <c r="CS249" s="152"/>
      <c r="CT249" s="74"/>
      <c r="CU249" s="74"/>
      <c r="CV249" s="74"/>
      <c r="CW249" s="74"/>
      <c r="CX249" s="74"/>
      <c r="CY249" s="74"/>
      <c r="CZ249" s="74"/>
      <c r="DA249" s="74"/>
      <c r="DB249" s="74"/>
    </row>
    <row r="250" spans="1:323" ht="14.5" customHeight="1">
      <c r="A250" s="74" t="s">
        <v>1941</v>
      </c>
      <c r="B250" s="129" t="s">
        <v>1133</v>
      </c>
      <c r="C250" s="130" t="str">
        <f t="shared" si="111"/>
        <v>A.030.24.121</v>
      </c>
      <c r="D250" s="131" t="s">
        <v>1846</v>
      </c>
      <c r="E250" s="129" t="s">
        <v>957</v>
      </c>
      <c r="F250" s="132" t="s">
        <v>1943</v>
      </c>
      <c r="G250" s="132">
        <f t="shared" si="112"/>
        <v>1.914549480417</v>
      </c>
      <c r="H250" s="348">
        <f t="shared" si="113"/>
        <v>1.914549480417</v>
      </c>
      <c r="I250" s="74"/>
      <c r="J250" s="132">
        <f t="shared" si="114"/>
        <v>7.8221983239999987E-2</v>
      </c>
      <c r="K250" s="132">
        <f t="shared" si="115"/>
        <v>0.2000116032</v>
      </c>
      <c r="L250" s="300">
        <f t="shared" si="116"/>
        <v>0.11087129397699999</v>
      </c>
      <c r="M250" s="132">
        <v>1.5254445999999999</v>
      </c>
      <c r="N250" s="132">
        <v>0.11870515</v>
      </c>
      <c r="O250" s="132">
        <v>7.4654415000000002E-2</v>
      </c>
      <c r="P250" s="132">
        <v>6.3402481999999996E-2</v>
      </c>
      <c r="Q250" s="132">
        <v>1.3266801E-2</v>
      </c>
      <c r="R250" s="132">
        <v>6.7021072000000002E-4</v>
      </c>
      <c r="S250" s="132">
        <v>8.8248951999999996E-4</v>
      </c>
      <c r="T250" s="132">
        <v>6.6520381999999999E-3</v>
      </c>
      <c r="U250" s="132">
        <v>4.8038129000000001E-3</v>
      </c>
      <c r="V250" s="132">
        <v>0</v>
      </c>
      <c r="W250" s="132">
        <v>0.10604063</v>
      </c>
      <c r="X250" s="304">
        <v>2.6851077000000002E-5</v>
      </c>
      <c r="Y250" s="132">
        <v>0</v>
      </c>
      <c r="Z250" s="132">
        <v>0</v>
      </c>
      <c r="AA250" s="74"/>
      <c r="AB250" s="301">
        <f t="shared" si="117"/>
        <v>11.469508270676691</v>
      </c>
      <c r="AC250" s="338">
        <f t="shared" si="118"/>
        <v>11.469508270676691</v>
      </c>
      <c r="AD250" s="74"/>
      <c r="AE250" s="136">
        <v>169.19261</v>
      </c>
      <c r="AF250" s="136">
        <v>145.4263</v>
      </c>
      <c r="AG250" s="136">
        <v>14.374743</v>
      </c>
      <c r="AH250" s="136">
        <v>0</v>
      </c>
      <c r="AI250" s="136">
        <v>1.1437284999999999</v>
      </c>
      <c r="AJ250" s="136">
        <v>5.0220522000000001</v>
      </c>
      <c r="AK250" s="136">
        <v>3.2257872999999999</v>
      </c>
      <c r="AL250" s="74"/>
      <c r="AM250" s="133">
        <v>0.24713695999999999</v>
      </c>
      <c r="AN250" s="340">
        <f t="shared" si="119"/>
        <v>0.24713695999999999</v>
      </c>
      <c r="AP250" s="133">
        <v>0.2306319</v>
      </c>
      <c r="AQ250" s="133">
        <v>1.0034065E-2</v>
      </c>
      <c r="AR250" s="133">
        <v>6.4709987999999998E-3</v>
      </c>
      <c r="AS250" s="134">
        <f t="shared" si="120"/>
        <v>1.3826852086343999E-5</v>
      </c>
      <c r="AT250" s="135">
        <f t="shared" si="121"/>
        <v>3.7108230659881306E-8</v>
      </c>
      <c r="AU250" s="135">
        <f t="shared" si="122"/>
        <v>0.90630235476999998</v>
      </c>
      <c r="AV250" s="302">
        <v>1.0740575999999999E-5</v>
      </c>
      <c r="AW250" s="302">
        <v>3.2410466E-8</v>
      </c>
      <c r="AX250" s="302">
        <v>8.8534476000000004E-13</v>
      </c>
      <c r="AY250" s="302">
        <v>5.1786385E-10</v>
      </c>
      <c r="AZ250" s="302">
        <v>5.3718394E-11</v>
      </c>
      <c r="BA250" s="302">
        <v>9.4276279000000006E-9</v>
      </c>
      <c r="BB250" s="302">
        <v>3.0562496999999999E-6</v>
      </c>
      <c r="BC250" s="302">
        <v>1.3536550999999999E-9</v>
      </c>
      <c r="BD250" s="302">
        <v>3.2959938999999999E-9</v>
      </c>
      <c r="BE250" s="302">
        <v>8.7046769000000003E-13</v>
      </c>
      <c r="BF250" s="302">
        <v>7.2356113000000006E-15</v>
      </c>
      <c r="BG250" s="302">
        <v>1.2127690999999999E-11</v>
      </c>
      <c r="BH250" s="302">
        <v>1.3707099E-13</v>
      </c>
      <c r="BI250" s="302">
        <v>2.3119083000000001E-13</v>
      </c>
      <c r="BJ250" s="302">
        <v>8.6093731999999994E-9</v>
      </c>
      <c r="BK250" s="302">
        <v>1.1417803E-8</v>
      </c>
      <c r="BL250" s="302">
        <v>3.3856658999999997E-11</v>
      </c>
      <c r="BM250" s="303">
        <v>1.3366477000000001E-4</v>
      </c>
      <c r="BN250" s="303">
        <v>0.90616869</v>
      </c>
      <c r="BO250" s="303">
        <v>0</v>
      </c>
      <c r="BP250" s="303">
        <v>0</v>
      </c>
      <c r="BQ250" s="303">
        <v>0</v>
      </c>
      <c r="BR250" s="74"/>
      <c r="BS250" s="136">
        <v>5.9746476000000002E-4</v>
      </c>
      <c r="BT250" s="144">
        <v>2.5775384E-5</v>
      </c>
      <c r="BU250" s="136">
        <v>3.1980031999999999E-4</v>
      </c>
      <c r="BV250" s="144">
        <v>7.8124314000000003E-7</v>
      </c>
      <c r="BW250" s="144">
        <v>2.8638320000000001E-5</v>
      </c>
      <c r="BX250" s="144">
        <v>5.9995889000000001E-6</v>
      </c>
      <c r="BY250" s="144">
        <v>5.2908137000000002E-9</v>
      </c>
      <c r="BZ250" s="144">
        <v>9.1433652000000004E-6</v>
      </c>
      <c r="CA250" s="144">
        <v>8.9937560000000002E-7</v>
      </c>
      <c r="CB250" s="144">
        <v>5.8394845000000003E-7</v>
      </c>
      <c r="CC250" s="144">
        <v>4.0306187000000002E-7</v>
      </c>
      <c r="CD250" s="144">
        <v>2.4609131000000001E-8</v>
      </c>
      <c r="CE250" s="144">
        <v>7.0494509999999998E-9</v>
      </c>
      <c r="CF250" s="144">
        <v>1.4629711E-5</v>
      </c>
      <c r="CG250" s="136">
        <v>1.8874001E-4</v>
      </c>
      <c r="CH250" s="144">
        <v>2.0334863999999999E-6</v>
      </c>
      <c r="CI250" s="136">
        <v>0</v>
      </c>
      <c r="CJ250" s="175" t="s">
        <v>1944</v>
      </c>
      <c r="CK250" s="181" t="s">
        <v>1860</v>
      </c>
      <c r="CL250" s="110" t="s">
        <v>1830</v>
      </c>
      <c r="CP250" s="74"/>
      <c r="CQ250" s="74"/>
      <c r="CR250" s="74"/>
      <c r="CS250" s="152"/>
      <c r="CT250" s="74"/>
      <c r="CU250" s="74"/>
      <c r="CV250" s="74"/>
      <c r="CW250" s="74"/>
      <c r="CX250" s="74"/>
      <c r="CY250" s="74"/>
      <c r="CZ250" s="74"/>
      <c r="DA250" s="74"/>
      <c r="DB250" s="74"/>
      <c r="DM250" s="115"/>
      <c r="DN250" s="115"/>
      <c r="DO250" s="115"/>
      <c r="DP250" s="115"/>
      <c r="DQ250" s="115"/>
      <c r="DR250" s="115"/>
      <c r="DS250" s="115"/>
      <c r="DT250" s="115"/>
      <c r="DU250" s="115"/>
      <c r="DV250" s="115"/>
      <c r="DW250" s="115"/>
      <c r="DX250" s="115"/>
      <c r="DY250" s="115"/>
      <c r="DZ250" s="115"/>
      <c r="EA250" s="115"/>
      <c r="EB250" s="115"/>
      <c r="EC250" s="115"/>
      <c r="ED250" s="115"/>
      <c r="EE250" s="115"/>
      <c r="EF250" s="115"/>
      <c r="EG250" s="115"/>
      <c r="EH250" s="115"/>
      <c r="EI250" s="115"/>
      <c r="EJ250" s="115"/>
      <c r="EK250" s="115"/>
      <c r="EL250" s="115"/>
      <c r="EM250" s="115"/>
      <c r="EN250" s="115"/>
      <c r="EO250" s="115"/>
      <c r="EP250" s="115"/>
      <c r="EQ250" s="115"/>
      <c r="ER250" s="115"/>
      <c r="ES250" s="115"/>
      <c r="ET250" s="115"/>
      <c r="EU250" s="115"/>
      <c r="EV250" s="115"/>
      <c r="EW250" s="115"/>
      <c r="EX250" s="115"/>
      <c r="EY250" s="115"/>
      <c r="EZ250" s="115"/>
      <c r="FA250" s="115"/>
      <c r="FB250" s="115"/>
      <c r="FC250" s="115"/>
      <c r="FD250" s="115"/>
      <c r="FE250" s="115"/>
      <c r="FF250" s="115"/>
      <c r="FG250" s="115"/>
      <c r="FH250" s="115"/>
      <c r="FI250" s="115"/>
      <c r="FJ250" s="115"/>
      <c r="FK250" s="115"/>
      <c r="FL250" s="115"/>
      <c r="FM250" s="115"/>
      <c r="FN250" s="115"/>
      <c r="FO250" s="115"/>
      <c r="FP250" s="115"/>
      <c r="FQ250" s="115"/>
      <c r="FR250" s="115"/>
      <c r="FS250" s="115"/>
      <c r="FT250" s="115"/>
      <c r="FU250" s="115"/>
      <c r="FV250" s="115"/>
      <c r="FW250" s="115"/>
      <c r="FX250" s="115"/>
      <c r="FY250" s="115"/>
      <c r="FZ250" s="115"/>
      <c r="GA250" s="115"/>
      <c r="GB250" s="115"/>
      <c r="GC250" s="115"/>
      <c r="GD250" s="115"/>
      <c r="GE250" s="115"/>
      <c r="GF250" s="115"/>
      <c r="GG250" s="115"/>
      <c r="GH250" s="115"/>
      <c r="GI250" s="115"/>
      <c r="GJ250" s="115"/>
      <c r="GK250" s="115"/>
      <c r="GL250" s="115"/>
      <c r="GM250" s="115"/>
      <c r="GN250" s="115"/>
      <c r="GO250" s="115"/>
      <c r="GP250" s="115"/>
      <c r="GQ250" s="115"/>
      <c r="GR250" s="115"/>
      <c r="GS250" s="115"/>
      <c r="GT250" s="115"/>
      <c r="GU250" s="115"/>
      <c r="GV250" s="115"/>
      <c r="GW250" s="115"/>
      <c r="GX250" s="115"/>
      <c r="GY250" s="115"/>
      <c r="GZ250" s="115"/>
      <c r="HA250" s="115"/>
      <c r="HB250" s="115"/>
      <c r="HC250" s="115"/>
      <c r="HD250" s="115"/>
      <c r="HE250" s="115"/>
      <c r="HF250" s="115"/>
      <c r="HG250" s="115"/>
      <c r="HH250" s="115"/>
      <c r="HI250" s="115"/>
      <c r="HJ250" s="115"/>
      <c r="HK250" s="115"/>
      <c r="HL250" s="115"/>
      <c r="HM250" s="115"/>
      <c r="HN250" s="115"/>
      <c r="HO250" s="115"/>
      <c r="HP250" s="115"/>
      <c r="HQ250" s="115"/>
      <c r="HR250" s="115"/>
      <c r="HS250" s="115"/>
      <c r="HT250" s="115"/>
      <c r="HU250" s="115"/>
      <c r="HV250" s="115"/>
      <c r="HW250" s="115"/>
      <c r="HX250" s="115"/>
      <c r="HY250" s="115"/>
      <c r="HZ250" s="115"/>
      <c r="IA250" s="115"/>
      <c r="IB250" s="115"/>
      <c r="IC250" s="115"/>
      <c r="ID250" s="115"/>
      <c r="IE250" s="115"/>
      <c r="IF250" s="115"/>
      <c r="IG250" s="115"/>
      <c r="IH250" s="115"/>
      <c r="II250" s="115"/>
      <c r="IJ250" s="115"/>
      <c r="IK250" s="115"/>
      <c r="IL250" s="115"/>
      <c r="IM250" s="115"/>
      <c r="IN250" s="115"/>
      <c r="IO250" s="115"/>
      <c r="IP250" s="115"/>
      <c r="IQ250" s="115"/>
      <c r="IR250" s="115"/>
      <c r="IS250" s="115"/>
      <c r="IT250" s="115"/>
      <c r="IU250" s="115"/>
      <c r="IV250" s="115"/>
      <c r="IW250" s="115"/>
      <c r="IX250" s="115"/>
      <c r="IY250" s="115"/>
      <c r="IZ250" s="115"/>
      <c r="JA250" s="115"/>
      <c r="JB250" s="115"/>
      <c r="JC250" s="115"/>
      <c r="JD250" s="115"/>
      <c r="JE250" s="115"/>
      <c r="JF250" s="115"/>
      <c r="JG250" s="115"/>
      <c r="JH250" s="115"/>
      <c r="JI250" s="115"/>
      <c r="JJ250" s="115"/>
      <c r="JK250" s="115"/>
      <c r="JL250" s="115"/>
      <c r="JM250" s="115"/>
      <c r="JN250" s="115"/>
      <c r="JO250" s="115"/>
      <c r="JP250" s="115"/>
      <c r="JQ250" s="115"/>
      <c r="JR250" s="115"/>
      <c r="JS250" s="115"/>
      <c r="JT250" s="115"/>
      <c r="JU250" s="115"/>
      <c r="JV250" s="115"/>
      <c r="JW250" s="115"/>
      <c r="JX250" s="115"/>
      <c r="JY250" s="115"/>
      <c r="JZ250" s="115"/>
      <c r="KA250" s="115"/>
      <c r="KB250" s="115"/>
      <c r="KC250" s="115"/>
      <c r="KD250" s="115"/>
      <c r="KE250" s="115"/>
      <c r="KF250" s="115"/>
      <c r="KG250" s="115"/>
      <c r="KH250" s="115"/>
      <c r="KI250" s="115"/>
      <c r="KJ250" s="115"/>
      <c r="KK250" s="115"/>
      <c r="KL250" s="115"/>
      <c r="KM250" s="115"/>
      <c r="KN250" s="115"/>
      <c r="KO250" s="115"/>
      <c r="KP250" s="115"/>
      <c r="KQ250" s="115"/>
      <c r="KR250" s="115"/>
      <c r="KS250" s="115"/>
      <c r="KT250" s="115"/>
      <c r="KU250" s="115"/>
      <c r="KV250" s="115"/>
      <c r="KW250" s="115"/>
      <c r="KX250" s="115"/>
      <c r="KY250" s="115"/>
      <c r="KZ250" s="115"/>
      <c r="LA250" s="115"/>
      <c r="LB250" s="115"/>
      <c r="LC250" s="115"/>
      <c r="LD250" s="115"/>
      <c r="LE250" s="115"/>
      <c r="LF250" s="115"/>
      <c r="LG250" s="115"/>
      <c r="LH250" s="115"/>
      <c r="LI250" s="115"/>
      <c r="LJ250" s="115"/>
      <c r="LK250" s="115"/>
    </row>
    <row r="251" spans="1:323" ht="14.5" customHeight="1">
      <c r="A251" s="74" t="s">
        <v>1945</v>
      </c>
      <c r="B251" s="129" t="s">
        <v>1133</v>
      </c>
      <c r="C251" s="130" t="str">
        <f t="shared" si="111"/>
        <v>A.030.24.122</v>
      </c>
      <c r="D251" s="131" t="s">
        <v>1846</v>
      </c>
      <c r="E251" s="129" t="s">
        <v>957</v>
      </c>
      <c r="F251" s="132" t="s">
        <v>1947</v>
      </c>
      <c r="G251" s="132">
        <f t="shared" si="112"/>
        <v>1.4495669877339998</v>
      </c>
      <c r="H251" s="348">
        <f t="shared" si="113"/>
        <v>1.4495669877339998</v>
      </c>
      <c r="I251" s="74"/>
      <c r="J251" s="132">
        <f t="shared" si="114"/>
        <v>5.334542724E-2</v>
      </c>
      <c r="K251" s="132">
        <f t="shared" si="115"/>
        <v>0.1126090436</v>
      </c>
      <c r="L251" s="300">
        <f t="shared" si="116"/>
        <v>8.5519816893999998E-2</v>
      </c>
      <c r="M251" s="132">
        <v>1.1980926999999999</v>
      </c>
      <c r="N251" s="132">
        <v>5.6558339999999999E-2</v>
      </c>
      <c r="O251" s="132">
        <v>5.2330942999999998E-2</v>
      </c>
      <c r="P251" s="132">
        <v>4.4600628000000003E-2</v>
      </c>
      <c r="Q251" s="132">
        <v>7.6629888000000002E-3</v>
      </c>
      <c r="R251" s="132">
        <v>5.4371145000000004E-4</v>
      </c>
      <c r="S251" s="132">
        <v>5.3809899000000004E-4</v>
      </c>
      <c r="T251" s="132">
        <v>3.7197606000000001E-3</v>
      </c>
      <c r="U251" s="132">
        <v>3.8009516000000001E-3</v>
      </c>
      <c r="V251" s="132">
        <v>0</v>
      </c>
      <c r="W251" s="132">
        <v>8.1695700999999996E-2</v>
      </c>
      <c r="X251" s="304">
        <v>2.3164294000000001E-5</v>
      </c>
      <c r="Y251" s="132">
        <v>0</v>
      </c>
      <c r="Z251" s="132">
        <v>0</v>
      </c>
      <c r="AA251" s="74"/>
      <c r="AB251" s="301">
        <f t="shared" si="117"/>
        <v>9.0082157894736827</v>
      </c>
      <c r="AC251" s="338">
        <f t="shared" si="118"/>
        <v>9.0082157894736827</v>
      </c>
      <c r="AD251" s="74"/>
      <c r="AE251" s="136">
        <v>134.86771999999999</v>
      </c>
      <c r="AF251" s="136">
        <v>116.62314000000001</v>
      </c>
      <c r="AG251" s="136">
        <v>11.074590000000001</v>
      </c>
      <c r="AH251" s="136">
        <v>0</v>
      </c>
      <c r="AI251" s="136">
        <v>0.87005060999999995</v>
      </c>
      <c r="AJ251" s="136">
        <v>3.8216709999999998</v>
      </c>
      <c r="AK251" s="136">
        <v>2.4782728000000001</v>
      </c>
      <c r="AL251" s="74"/>
      <c r="AM251" s="133">
        <v>0.18118392</v>
      </c>
      <c r="AN251" s="340">
        <f t="shared" si="119"/>
        <v>0.18118392</v>
      </c>
      <c r="AP251" s="133">
        <v>0.16846728</v>
      </c>
      <c r="AQ251" s="133">
        <v>7.6296901999999998E-3</v>
      </c>
      <c r="AR251" s="133">
        <v>5.0869432000000001E-3</v>
      </c>
      <c r="AS251" s="134">
        <f t="shared" si="120"/>
        <v>1.0099957149706999E-5</v>
      </c>
      <c r="AT251" s="135">
        <f t="shared" si="121"/>
        <v>2.8216309648462605E-8</v>
      </c>
      <c r="AU251" s="135">
        <f t="shared" si="122"/>
        <v>0.71245702426000002</v>
      </c>
      <c r="AV251" s="302">
        <v>8.4441629000000001E-6</v>
      </c>
      <c r="AW251" s="302">
        <v>2.5481207000000001E-8</v>
      </c>
      <c r="AX251" s="302">
        <v>6.9604676999999996E-13</v>
      </c>
      <c r="AY251" s="302">
        <v>3.9165906000000002E-10</v>
      </c>
      <c r="AZ251" s="302">
        <v>4.7973847000000001E-11</v>
      </c>
      <c r="BA251" s="302">
        <v>6.6318922999999998E-9</v>
      </c>
      <c r="BB251" s="302">
        <v>1.6384025E-6</v>
      </c>
      <c r="BC251" s="302">
        <v>9.536296199999999E-10</v>
      </c>
      <c r="BD251" s="302">
        <v>1.7476731E-9</v>
      </c>
      <c r="BE251" s="302">
        <v>5.9585024999999997E-13</v>
      </c>
      <c r="BF251" s="302">
        <v>3.6501085999999999E-15</v>
      </c>
      <c r="BG251" s="302">
        <v>3.4661856000000001E-12</v>
      </c>
      <c r="BH251" s="302">
        <v>7.9485949000000001E-14</v>
      </c>
      <c r="BI251" s="302">
        <v>8.7416785E-14</v>
      </c>
      <c r="BJ251" s="302">
        <v>6.2027388999999997E-9</v>
      </c>
      <c r="BK251" s="302">
        <v>4.1174855999999999E-9</v>
      </c>
      <c r="BL251" s="302">
        <v>2.8871293E-11</v>
      </c>
      <c r="BM251" s="303">
        <v>1.0670426E-4</v>
      </c>
      <c r="BN251" s="303">
        <v>0.71235031999999998</v>
      </c>
      <c r="BO251" s="303">
        <v>0</v>
      </c>
      <c r="BP251" s="303">
        <v>0</v>
      </c>
      <c r="BQ251" s="303">
        <v>0</v>
      </c>
      <c r="BR251" s="74"/>
      <c r="BS251" s="136">
        <v>4.5529172999999999E-4</v>
      </c>
      <c r="BT251" s="144">
        <v>1.4191055000000001E-5</v>
      </c>
      <c r="BU251" s="136">
        <v>2.5117295999999999E-4</v>
      </c>
      <c r="BV251" s="144">
        <v>4.3754031E-7</v>
      </c>
      <c r="BW251" s="144">
        <v>1.5418782999999999E-5</v>
      </c>
      <c r="BX251" s="144">
        <v>4.2058576000000002E-6</v>
      </c>
      <c r="BY251" s="144">
        <v>1.6588425E-9</v>
      </c>
      <c r="BZ251" s="144">
        <v>6.4192465999999999E-6</v>
      </c>
      <c r="CA251" s="144">
        <v>7.2962249000000002E-7</v>
      </c>
      <c r="CB251" s="144">
        <v>3.5606323999999997E-7</v>
      </c>
      <c r="CC251" s="144">
        <v>3.6043387000000001E-7</v>
      </c>
      <c r="CD251" s="144">
        <v>2.0987912000000001E-8</v>
      </c>
      <c r="CE251" s="144">
        <v>6.3483357000000003E-9</v>
      </c>
      <c r="CF251" s="144">
        <v>1.0166436E-5</v>
      </c>
      <c r="CG251" s="136">
        <v>1.5023753E-4</v>
      </c>
      <c r="CH251" s="144">
        <v>1.567201E-6</v>
      </c>
      <c r="CI251" s="136">
        <v>0</v>
      </c>
      <c r="CJ251" s="175" t="s">
        <v>1948</v>
      </c>
      <c r="CK251" s="181" t="s">
        <v>1860</v>
      </c>
      <c r="CL251" s="110" t="s">
        <v>1830</v>
      </c>
      <c r="CP251" s="74"/>
      <c r="CQ251" s="74"/>
      <c r="CR251" s="74"/>
      <c r="CS251" s="152"/>
      <c r="CT251" s="74"/>
      <c r="CU251" s="74"/>
      <c r="CV251" s="74"/>
      <c r="CW251" s="74"/>
      <c r="CX251" s="74"/>
      <c r="CY251" s="74"/>
      <c r="CZ251" s="74"/>
      <c r="DA251" s="74"/>
      <c r="DB251" s="74"/>
      <c r="DI251" s="115"/>
      <c r="DJ251" s="115"/>
      <c r="DK251" s="115"/>
      <c r="DL251" s="115"/>
    </row>
    <row r="252" spans="1:323" ht="14.5" customHeight="1">
      <c r="A252" s="74" t="s">
        <v>1949</v>
      </c>
      <c r="B252" s="129" t="s">
        <v>1133</v>
      </c>
      <c r="C252" s="130" t="str">
        <f t="shared" si="111"/>
        <v>A.030.24.123</v>
      </c>
      <c r="D252" s="131" t="s">
        <v>1846</v>
      </c>
      <c r="E252" s="129" t="s">
        <v>957</v>
      </c>
      <c r="F252" s="132" t="s">
        <v>1951</v>
      </c>
      <c r="G252" s="132">
        <f t="shared" si="112"/>
        <v>1.079976855795</v>
      </c>
      <c r="H252" s="348">
        <f t="shared" si="113"/>
        <v>1.079976855795</v>
      </c>
      <c r="I252" s="74"/>
      <c r="J252" s="132">
        <f t="shared" si="114"/>
        <v>4.328884098E-2</v>
      </c>
      <c r="K252" s="132">
        <f t="shared" si="115"/>
        <v>0.1134068721</v>
      </c>
      <c r="L252" s="300">
        <f t="shared" si="116"/>
        <v>7.4172702714999997E-2</v>
      </c>
      <c r="M252" s="132">
        <v>0.84910843999999996</v>
      </c>
      <c r="N252" s="132">
        <v>6.8531851000000005E-2</v>
      </c>
      <c r="O252" s="132">
        <v>4.1405915000000001E-2</v>
      </c>
      <c r="P252" s="132">
        <v>3.5111123000000001E-2</v>
      </c>
      <c r="Q252" s="132">
        <v>7.3944541000000004E-3</v>
      </c>
      <c r="R252" s="132">
        <v>3.2857021000000001E-4</v>
      </c>
      <c r="S252" s="132">
        <v>4.5469367000000003E-4</v>
      </c>
      <c r="T252" s="132">
        <v>3.4691061E-3</v>
      </c>
      <c r="U252" s="132">
        <v>3.0416102999999998E-3</v>
      </c>
      <c r="V252" s="132">
        <v>0</v>
      </c>
      <c r="W252" s="132">
        <v>7.1118100000000004E-2</v>
      </c>
      <c r="X252" s="304">
        <v>1.2992415000000001E-5</v>
      </c>
      <c r="Y252" s="132">
        <v>0</v>
      </c>
      <c r="Z252" s="132">
        <v>0</v>
      </c>
      <c r="AA252" s="74"/>
      <c r="AB252" s="301">
        <f t="shared" si="117"/>
        <v>6.3842739849624053</v>
      </c>
      <c r="AC252" s="338">
        <f t="shared" si="118"/>
        <v>6.3842739849624053</v>
      </c>
      <c r="AD252" s="74"/>
      <c r="AE252" s="136">
        <v>95.644720000000007</v>
      </c>
      <c r="AF252" s="136">
        <v>79.608694</v>
      </c>
      <c r="AG252" s="136">
        <v>9.6406603999999998</v>
      </c>
      <c r="AH252" s="136">
        <v>0</v>
      </c>
      <c r="AI252" s="136">
        <v>0.78427097000000001</v>
      </c>
      <c r="AJ252" s="136">
        <v>3.4415111999999999</v>
      </c>
      <c r="AK252" s="136">
        <v>2.1695834000000001</v>
      </c>
      <c r="AL252" s="74"/>
      <c r="AM252" s="133">
        <v>0.13796137</v>
      </c>
      <c r="AN252" s="340">
        <f t="shared" si="119"/>
        <v>0.13796137</v>
      </c>
      <c r="AP252" s="133">
        <v>0.12897233</v>
      </c>
      <c r="AQ252" s="133">
        <v>5.5909022999999997E-3</v>
      </c>
      <c r="AR252" s="133">
        <v>3.3981343999999998E-3</v>
      </c>
      <c r="AS252" s="134">
        <f t="shared" si="120"/>
        <v>7.7321541072479993E-6</v>
      </c>
      <c r="AT252" s="135">
        <f t="shared" si="121"/>
        <v>2.0676414220813299E-8</v>
      </c>
      <c r="AU252" s="135">
        <f t="shared" si="122"/>
        <v>0.47592918998799999</v>
      </c>
      <c r="AV252" s="302">
        <v>5.9713600999999998E-6</v>
      </c>
      <c r="AW252" s="302">
        <v>1.8018747E-8</v>
      </c>
      <c r="AX252" s="302">
        <v>4.9222294E-13</v>
      </c>
      <c r="AY252" s="302">
        <v>2.5741196999999998E-10</v>
      </c>
      <c r="AZ252" s="302">
        <v>2.5790378000000001E-11</v>
      </c>
      <c r="BA252" s="302">
        <v>5.2208388E-9</v>
      </c>
      <c r="BB252" s="302">
        <v>1.7447366E-6</v>
      </c>
      <c r="BC252" s="302">
        <v>7.4859149000000002E-10</v>
      </c>
      <c r="BD252" s="302">
        <v>1.8847825000000002E-9</v>
      </c>
      <c r="BE252" s="302">
        <v>4.4042806999999998E-13</v>
      </c>
      <c r="BF252" s="302">
        <v>3.8225553000000004E-15</v>
      </c>
      <c r="BG252" s="302">
        <v>6.7359078999999997E-12</v>
      </c>
      <c r="BH252" s="302">
        <v>7.1132068000000002E-14</v>
      </c>
      <c r="BI252" s="302">
        <v>1.2576028000000001E-13</v>
      </c>
      <c r="BJ252" s="302">
        <v>4.3176789999999996E-9</v>
      </c>
      <c r="BK252" s="302">
        <v>6.2356870999999999E-9</v>
      </c>
      <c r="BL252" s="302">
        <v>1.6423957E-11</v>
      </c>
      <c r="BM252" s="302">
        <v>7.9359988000000006E-5</v>
      </c>
      <c r="BN252" s="303">
        <v>0.47584982999999997</v>
      </c>
      <c r="BO252" s="303">
        <v>0</v>
      </c>
      <c r="BP252" s="303">
        <v>0</v>
      </c>
      <c r="BQ252" s="303">
        <v>0</v>
      </c>
      <c r="BR252" s="74"/>
      <c r="BS252" s="136">
        <v>3.3391277000000002E-4</v>
      </c>
      <c r="BT252" s="144">
        <v>1.4687488E-5</v>
      </c>
      <c r="BU252" s="136">
        <v>1.7801049999999999E-4</v>
      </c>
      <c r="BV252" s="144">
        <v>4.0734244999999999E-7</v>
      </c>
      <c r="BW252" s="144">
        <v>1.6236762999999999E-5</v>
      </c>
      <c r="BX252" s="144">
        <v>3.3294646999999999E-6</v>
      </c>
      <c r="BY252" s="144">
        <v>2.9204075999999999E-9</v>
      </c>
      <c r="BZ252" s="144">
        <v>5.0710159999999998E-6</v>
      </c>
      <c r="CA252" s="144">
        <v>4.4091809000000001E-7</v>
      </c>
      <c r="CB252" s="144">
        <v>3.0087344999999999E-7</v>
      </c>
      <c r="CC252" s="144">
        <v>1.9345246000000001E-7</v>
      </c>
      <c r="CD252" s="144">
        <v>1.1937652000000001E-8</v>
      </c>
      <c r="CE252" s="144">
        <v>3.3779237999999998E-9</v>
      </c>
      <c r="CF252" s="144">
        <v>8.0424412999999997E-6</v>
      </c>
      <c r="CG252" s="136">
        <v>1.0584177E-4</v>
      </c>
      <c r="CH252" s="144">
        <v>1.3325087E-6</v>
      </c>
      <c r="CI252" s="136">
        <v>0</v>
      </c>
      <c r="CJ252" s="175" t="s">
        <v>1952</v>
      </c>
      <c r="CK252" s="181" t="s">
        <v>1953</v>
      </c>
      <c r="CL252" s="110" t="s">
        <v>1830</v>
      </c>
      <c r="CP252" s="74"/>
      <c r="CQ252" s="74"/>
      <c r="CR252" s="74"/>
      <c r="CS252" s="152"/>
      <c r="CT252" s="74"/>
      <c r="CU252" s="74"/>
      <c r="CV252" s="74"/>
      <c r="CW252" s="74"/>
      <c r="CX252" s="74"/>
      <c r="CY252" s="74"/>
      <c r="CZ252" s="74"/>
      <c r="DA252" s="74"/>
      <c r="DB252" s="74"/>
      <c r="DG252" s="115"/>
      <c r="DH252" s="115"/>
    </row>
    <row r="253" spans="1:323" ht="14.5" customHeight="1">
      <c r="B253" s="129" t="s">
        <v>1133</v>
      </c>
      <c r="C253" s="127" t="s">
        <v>1954</v>
      </c>
      <c r="D253" s="127" t="s">
        <v>1955</v>
      </c>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P253" s="74"/>
      <c r="AQ253" s="74"/>
      <c r="AR253" s="74"/>
      <c r="AS253" s="74"/>
      <c r="AT253" s="74"/>
      <c r="AU253" s="74"/>
      <c r="AV253" s="74"/>
      <c r="AW253" s="74"/>
      <c r="AX253" s="74"/>
      <c r="AY253" s="74"/>
      <c r="AZ253" s="74"/>
      <c r="BA253" s="74"/>
      <c r="BB253" s="74"/>
      <c r="BC253" s="74"/>
      <c r="BD253" s="74"/>
      <c r="BE253" s="74"/>
      <c r="BF253" s="74"/>
      <c r="BG253" s="74"/>
      <c r="BH253" s="74"/>
      <c r="BI253" s="74"/>
      <c r="BJ253" s="74"/>
      <c r="BK253" s="74"/>
      <c r="BL253" s="74"/>
      <c r="BM253" s="74"/>
      <c r="BN253" s="74"/>
      <c r="BO253" s="74"/>
      <c r="BP253" s="74"/>
      <c r="BQ253" s="74"/>
      <c r="BR253" s="74"/>
      <c r="BS253" s="74"/>
      <c r="BT253" s="74"/>
      <c r="BU253" s="74"/>
      <c r="BV253" s="74"/>
      <c r="BW253" s="74"/>
      <c r="BX253" s="74"/>
      <c r="BY253" s="74"/>
      <c r="BZ253" s="74"/>
      <c r="CA253" s="74"/>
      <c r="CB253" s="74"/>
      <c r="CC253" s="74"/>
      <c r="CD253" s="74"/>
      <c r="CE253" s="74"/>
      <c r="CF253" s="74"/>
      <c r="CG253" s="74"/>
      <c r="CH253" s="74"/>
      <c r="CI253" s="74"/>
      <c r="CJ253" s="178"/>
      <c r="CK253" s="179"/>
      <c r="CL253" s="180"/>
      <c r="CM253" s="126"/>
      <c r="CN253" s="126"/>
      <c r="CO253" s="150"/>
      <c r="CP253" s="115"/>
      <c r="CQ253" s="115"/>
      <c r="CR253" s="115"/>
      <c r="CS253" s="307"/>
      <c r="CT253" s="115"/>
      <c r="CU253" s="115"/>
      <c r="CV253" s="115"/>
      <c r="CW253" s="115"/>
      <c r="CX253" s="115"/>
      <c r="CY253" s="115"/>
      <c r="CZ253" s="115"/>
      <c r="DA253" s="115"/>
      <c r="DB253" s="115"/>
      <c r="DC253" s="115"/>
      <c r="DD253" s="115"/>
      <c r="DE253" s="115"/>
      <c r="DF253" s="115"/>
    </row>
    <row r="254" spans="1:323" ht="14.5" customHeight="1">
      <c r="A254" s="74" t="s">
        <v>1956</v>
      </c>
      <c r="B254" s="129" t="s">
        <v>1133</v>
      </c>
      <c r="C254" s="130" t="str">
        <f t="shared" ref="C254:C264" si="123">MID(A254,1,12)</f>
        <v>A.030.25.101</v>
      </c>
      <c r="D254" s="131" t="s">
        <v>1955</v>
      </c>
      <c r="E254" s="129" t="s">
        <v>957</v>
      </c>
      <c r="F254" s="132" t="s">
        <v>1958</v>
      </c>
      <c r="G254" s="132">
        <f t="shared" ref="G254:G264" si="124">J254+K254+L254+M254</f>
        <v>0.86159727237700001</v>
      </c>
      <c r="H254" s="348">
        <f t="shared" ref="H254:H264" si="125">G254</f>
        <v>0.86159727237700001</v>
      </c>
      <c r="I254" s="74"/>
      <c r="J254" s="132">
        <f t="shared" ref="J254:J264" si="126">P254+Q254+R254+S254</f>
        <v>2.9791221110000002E-2</v>
      </c>
      <c r="K254" s="132">
        <f t="shared" ref="K254:K264" si="127">N254+O254+T254</f>
        <v>6.3821419099999999E-2</v>
      </c>
      <c r="L254" s="300">
        <f t="shared" ref="L254:L264" si="128">U254+IF(V254="x",0,V254)+IF(W254="x",0,W254)+IF(X254="x",0,X254)+Y254+Z254</f>
        <v>6.9196682166999993E-2</v>
      </c>
      <c r="M254" s="132">
        <v>0.69878795000000005</v>
      </c>
      <c r="N254" s="132">
        <v>3.2624480999999997E-2</v>
      </c>
      <c r="O254" s="132">
        <v>2.9565645000000002E-2</v>
      </c>
      <c r="P254" s="132">
        <v>2.5134469E-2</v>
      </c>
      <c r="Q254" s="132">
        <v>4.1683667000000004E-3</v>
      </c>
      <c r="R254" s="132">
        <v>2.4948658E-4</v>
      </c>
      <c r="S254" s="132">
        <v>2.3889882999999999E-4</v>
      </c>
      <c r="T254" s="132">
        <v>1.6312931000000001E-3</v>
      </c>
      <c r="U254" s="132">
        <v>2.7954757999999998E-3</v>
      </c>
      <c r="V254" s="132">
        <v>0</v>
      </c>
      <c r="W254" s="132">
        <v>6.6390514999999997E-2</v>
      </c>
      <c r="X254" s="304">
        <v>1.0691367E-5</v>
      </c>
      <c r="Y254" s="132">
        <v>0</v>
      </c>
      <c r="Z254" s="132">
        <v>0</v>
      </c>
      <c r="AA254" s="74"/>
      <c r="AB254" s="301">
        <f t="shared" ref="AB254:AB264" si="129">M254/0.133</f>
        <v>5.254044736842105</v>
      </c>
      <c r="AC254" s="338">
        <f t="shared" ref="AC254:AC264" si="130">AB254</f>
        <v>5.254044736842105</v>
      </c>
      <c r="AD254" s="74"/>
      <c r="AE254" s="136">
        <v>81.184898000000004</v>
      </c>
      <c r="AF254" s="136">
        <v>66.199477000000002</v>
      </c>
      <c r="AG254" s="136">
        <v>8.9997916</v>
      </c>
      <c r="AH254" s="136">
        <v>0</v>
      </c>
      <c r="AI254" s="136">
        <v>0.73525403</v>
      </c>
      <c r="AJ254" s="136">
        <v>3.2259720999999999</v>
      </c>
      <c r="AK254" s="136">
        <v>2.0244026000000002</v>
      </c>
      <c r="AL254" s="74"/>
      <c r="AM254" s="133">
        <v>0.10481521000000001</v>
      </c>
      <c r="AN254" s="340">
        <f t="shared" ref="AN254:AN264" si="131">AM254</f>
        <v>0.10481521000000001</v>
      </c>
      <c r="AP254" s="133">
        <v>9.7736653000000007E-2</v>
      </c>
      <c r="AQ254" s="133">
        <v>4.4300284999999997E-3</v>
      </c>
      <c r="AR254" s="133">
        <v>2.6485318999999998E-3</v>
      </c>
      <c r="AS254" s="134">
        <f t="shared" ref="AS254:AS264" si="132">AV254+AY254+AZ254+BA254+BB254+BJ254+BK254+BO254</f>
        <v>5.8595115020040005E-6</v>
      </c>
      <c r="AT254" s="135">
        <f t="shared" ref="AT254:AT264" si="133">AW254+AX254+BC254+BD254+BE254+BF254+BG254+BH254+BI254+BL254+BP254+BQ254</f>
        <v>1.6383241856678696E-8</v>
      </c>
      <c r="AU254" s="135">
        <f t="shared" ref="AU254:AU264" si="134">BM254+BN254</f>
        <v>0.37094284202200001</v>
      </c>
      <c r="AV254" s="302">
        <v>4.9148127999999998E-6</v>
      </c>
      <c r="AW254" s="302">
        <v>1.4830624E-8</v>
      </c>
      <c r="AX254" s="302">
        <v>4.0513087000000002E-13</v>
      </c>
      <c r="AY254" s="302">
        <v>1.7843369E-10</v>
      </c>
      <c r="AZ254" s="302">
        <v>2.2211214E-11</v>
      </c>
      <c r="BA254" s="302">
        <v>3.7373600999999996E-9</v>
      </c>
      <c r="BB254" s="302">
        <v>9.3629223000000002E-7</v>
      </c>
      <c r="BC254" s="302">
        <v>5.3597747000000005E-10</v>
      </c>
      <c r="BD254" s="302">
        <v>1.0012800999999999E-9</v>
      </c>
      <c r="BE254" s="302">
        <v>2.6844008E-13</v>
      </c>
      <c r="BF254" s="302">
        <v>1.5748627E-15</v>
      </c>
      <c r="BG254" s="302">
        <v>1.3033580999999999E-12</v>
      </c>
      <c r="BH254" s="302">
        <v>3.5043850000000002E-14</v>
      </c>
      <c r="BI254" s="302">
        <v>3.5599915999999997E-14</v>
      </c>
      <c r="BJ254" s="302">
        <v>2.8109592000000001E-9</v>
      </c>
      <c r="BK254" s="302">
        <v>1.6575077999999999E-9</v>
      </c>
      <c r="BL254" s="302">
        <v>1.3311139E-11</v>
      </c>
      <c r="BM254" s="302">
        <v>7.0192022000000002E-5</v>
      </c>
      <c r="BN254" s="303">
        <v>0.37087265000000003</v>
      </c>
      <c r="BO254" s="303">
        <v>0</v>
      </c>
      <c r="BP254" s="303">
        <v>0</v>
      </c>
      <c r="BQ254" s="303">
        <v>0</v>
      </c>
      <c r="BR254" s="74"/>
      <c r="BS254" s="136">
        <v>2.6605329000000002E-4</v>
      </c>
      <c r="BT254" s="144">
        <v>8.1146426999999997E-6</v>
      </c>
      <c r="BU254" s="136">
        <v>1.4649671000000001E-4</v>
      </c>
      <c r="BV254" s="144">
        <v>1.9192657E-7</v>
      </c>
      <c r="BW254" s="144">
        <v>8.6442186999999998E-6</v>
      </c>
      <c r="BX254" s="144">
        <v>2.3791916E-6</v>
      </c>
      <c r="BY254" s="144">
        <v>6.4252013999999997E-10</v>
      </c>
      <c r="BZ254" s="144">
        <v>3.6277077E-6</v>
      </c>
      <c r="CA254" s="144">
        <v>3.3479342000000001E-7</v>
      </c>
      <c r="CB254" s="144">
        <v>1.5808074999999999E-7</v>
      </c>
      <c r="CC254" s="144">
        <v>1.6689523E-7</v>
      </c>
      <c r="CD254" s="144">
        <v>9.6766038000000007E-9</v>
      </c>
      <c r="CE254" s="144">
        <v>2.9413484999999999E-9</v>
      </c>
      <c r="CF254" s="144">
        <v>5.6197803000000001E-6</v>
      </c>
      <c r="CG254" s="144">
        <v>8.9081507999999999E-5</v>
      </c>
      <c r="CH254" s="144">
        <v>1.2245708000000001E-6</v>
      </c>
      <c r="CI254" s="136">
        <v>0</v>
      </c>
      <c r="CJ254" s="175" t="s">
        <v>1959</v>
      </c>
      <c r="CK254" s="181" t="s">
        <v>1960</v>
      </c>
      <c r="CL254" s="110" t="s">
        <v>1830</v>
      </c>
      <c r="CP254" s="74"/>
      <c r="CQ254" s="74"/>
      <c r="CR254" s="74"/>
      <c r="CS254" s="152"/>
      <c r="CT254" s="74"/>
      <c r="CU254" s="74"/>
      <c r="CV254" s="74"/>
      <c r="CW254" s="74"/>
      <c r="CX254" s="74"/>
      <c r="CY254" s="74"/>
      <c r="CZ254" s="74"/>
      <c r="DA254" s="74"/>
      <c r="DB254" s="74"/>
    </row>
    <row r="255" spans="1:323" ht="14.5" customHeight="1">
      <c r="A255" s="74" t="s">
        <v>1961</v>
      </c>
      <c r="B255" s="129" t="s">
        <v>1133</v>
      </c>
      <c r="C255" s="130" t="str">
        <f t="shared" si="123"/>
        <v>A.030.25.102</v>
      </c>
      <c r="D255" s="131" t="s">
        <v>1955</v>
      </c>
      <c r="E255" s="129" t="s">
        <v>957</v>
      </c>
      <c r="F255" s="132" t="s">
        <v>1963</v>
      </c>
      <c r="G255" s="132">
        <f t="shared" si="124"/>
        <v>3.2372776110419998</v>
      </c>
      <c r="H255" s="348">
        <f t="shared" si="125"/>
        <v>3.2372776110419998</v>
      </c>
      <c r="I255" s="74"/>
      <c r="J255" s="132">
        <f t="shared" si="126"/>
        <v>0.14916344380000002</v>
      </c>
      <c r="K255" s="132">
        <f t="shared" si="127"/>
        <v>0.44124886099999999</v>
      </c>
      <c r="L255" s="300">
        <f t="shared" si="128"/>
        <v>0.166941606242</v>
      </c>
      <c r="M255" s="132">
        <v>2.4799237000000001</v>
      </c>
      <c r="N255" s="132">
        <v>0.28764395999999998</v>
      </c>
      <c r="O255" s="132">
        <v>0.13843730000000001</v>
      </c>
      <c r="P255" s="132">
        <v>0.11722778</v>
      </c>
      <c r="Q255" s="132">
        <v>2.8929448999999999E-2</v>
      </c>
      <c r="R255" s="132">
        <v>1.1056171E-3</v>
      </c>
      <c r="S255" s="132">
        <v>1.9005977E-3</v>
      </c>
      <c r="T255" s="132">
        <v>1.5167600999999999E-2</v>
      </c>
      <c r="U255" s="132">
        <v>7.2189860999999998E-3</v>
      </c>
      <c r="V255" s="132">
        <v>0</v>
      </c>
      <c r="W255" s="132">
        <v>0.15968178</v>
      </c>
      <c r="X255" s="304">
        <v>4.0840141999999997E-5</v>
      </c>
      <c r="Y255" s="132">
        <v>0</v>
      </c>
      <c r="Z255" s="132">
        <v>0</v>
      </c>
      <c r="AA255" s="74"/>
      <c r="AB255" s="301">
        <f t="shared" si="129"/>
        <v>18.646042857142856</v>
      </c>
      <c r="AC255" s="338">
        <f t="shared" si="130"/>
        <v>18.646042857142856</v>
      </c>
      <c r="AD255" s="74"/>
      <c r="AE255" s="136">
        <v>267.69506000000001</v>
      </c>
      <c r="AF255" s="136">
        <v>231.86705000000001</v>
      </c>
      <c r="AG255" s="136">
        <v>21.646266000000001</v>
      </c>
      <c r="AH255" s="136">
        <v>0</v>
      </c>
      <c r="AI255" s="136">
        <v>1.7278469999999999</v>
      </c>
      <c r="AJ255" s="136">
        <v>7.5864035999999997</v>
      </c>
      <c r="AK255" s="136">
        <v>4.8674930999999999</v>
      </c>
      <c r="AL255" s="74"/>
      <c r="AM255" s="133">
        <v>0.43577557</v>
      </c>
      <c r="AN255" s="340">
        <f t="shared" si="131"/>
        <v>0.43577557</v>
      </c>
      <c r="AP255" s="133">
        <v>0.40800568999999998</v>
      </c>
      <c r="AQ255" s="133">
        <v>1.6976339E-2</v>
      </c>
      <c r="AR255" s="133">
        <v>1.0793540000000001E-2</v>
      </c>
      <c r="AS255" s="134">
        <f t="shared" si="132"/>
        <v>2.4460772749807996E-5</v>
      </c>
      <c r="AT255" s="135">
        <f t="shared" si="133"/>
        <v>6.2782317362299997E-8</v>
      </c>
      <c r="AU255" s="135">
        <f t="shared" si="134"/>
        <v>1.51170023551</v>
      </c>
      <c r="AV255" s="302">
        <v>1.7448451999999999E-5</v>
      </c>
      <c r="AW255" s="302">
        <v>5.2651438999999997E-8</v>
      </c>
      <c r="AX255" s="302">
        <v>1.4382812999999999E-12</v>
      </c>
      <c r="AY255" s="302">
        <v>9.2548507999999998E-10</v>
      </c>
      <c r="AZ255" s="302">
        <v>7.7624728000000001E-11</v>
      </c>
      <c r="BA255" s="302">
        <v>1.7431174999999999E-8</v>
      </c>
      <c r="BB255" s="302">
        <v>6.9460235000000002E-6</v>
      </c>
      <c r="BC255" s="302">
        <v>2.5005515000000001E-9</v>
      </c>
      <c r="BD255" s="302">
        <v>7.5379381999999996E-9</v>
      </c>
      <c r="BE255" s="302">
        <v>1.7119176000000001E-12</v>
      </c>
      <c r="BF255" s="302">
        <v>1.74887E-14</v>
      </c>
      <c r="BG255" s="302">
        <v>3.5945982999999997E-11</v>
      </c>
      <c r="BH255" s="302">
        <v>3.0544512E-13</v>
      </c>
      <c r="BI255" s="302">
        <v>6.3186057999999997E-13</v>
      </c>
      <c r="BJ255" s="302">
        <v>1.6157658000000002E-8</v>
      </c>
      <c r="BK255" s="302">
        <v>3.1705307E-8</v>
      </c>
      <c r="BL255" s="302">
        <v>5.2337685999999999E-11</v>
      </c>
      <c r="BM255" s="303">
        <v>2.0573550999999999E-4</v>
      </c>
      <c r="BN255" s="303">
        <v>1.5114945</v>
      </c>
      <c r="BO255" s="303">
        <v>0</v>
      </c>
      <c r="BP255" s="303">
        <v>0</v>
      </c>
      <c r="BQ255" s="303">
        <v>0</v>
      </c>
      <c r="BR255" s="74"/>
      <c r="BS255" s="136">
        <v>1.0067618E-3</v>
      </c>
      <c r="BT255" s="144">
        <v>5.7619628000000003E-5</v>
      </c>
      <c r="BU255" s="136">
        <v>5.1990116000000003E-4</v>
      </c>
      <c r="BV255" s="144">
        <v>1.7796552999999999E-6</v>
      </c>
      <c r="BW255" s="144">
        <v>6.5067079999999998E-5</v>
      </c>
      <c r="BX255" s="144">
        <v>1.1122067E-5</v>
      </c>
      <c r="BY255" s="144">
        <v>1.5314843999999998E-8</v>
      </c>
      <c r="BZ255" s="144">
        <v>1.6928856999999999E-5</v>
      </c>
      <c r="CA255" s="144">
        <v>1.4836603000000001E-6</v>
      </c>
      <c r="CB255" s="144">
        <v>1.2576365000000001E-6</v>
      </c>
      <c r="CC255" s="144">
        <v>5.8124941999999995E-7</v>
      </c>
      <c r="CD255" s="144">
        <v>3.8036151000000002E-8</v>
      </c>
      <c r="CE255" s="144">
        <v>1.0054754000000001E-8</v>
      </c>
      <c r="CF255" s="144">
        <v>2.7466668000000002E-5</v>
      </c>
      <c r="CG255" s="136">
        <v>3.0038626000000003E-4</v>
      </c>
      <c r="CH255" s="144">
        <v>3.1045049000000001E-6</v>
      </c>
      <c r="CI255" s="136">
        <v>0</v>
      </c>
      <c r="CJ255" s="175" t="s">
        <v>1964</v>
      </c>
      <c r="CK255" s="181" t="s">
        <v>1965</v>
      </c>
      <c r="CL255" s="110" t="s">
        <v>1830</v>
      </c>
      <c r="CP255" s="74"/>
      <c r="CQ255" s="74"/>
      <c r="CR255" s="74"/>
      <c r="CS255" s="152"/>
      <c r="CT255" s="74"/>
      <c r="CU255" s="74"/>
      <c r="CV255" s="74"/>
      <c r="CW255" s="74"/>
      <c r="CX255" s="74"/>
      <c r="CY255" s="74"/>
      <c r="CZ255" s="74"/>
      <c r="DA255" s="74"/>
      <c r="DB255" s="74"/>
    </row>
    <row r="256" spans="1:323" ht="14.5" customHeight="1">
      <c r="A256" s="74" t="s">
        <v>1966</v>
      </c>
      <c r="B256" s="129" t="s">
        <v>1133</v>
      </c>
      <c r="C256" s="130" t="str">
        <f t="shared" si="123"/>
        <v>A.030.25.103</v>
      </c>
      <c r="D256" s="131" t="s">
        <v>1955</v>
      </c>
      <c r="E256" s="129" t="s">
        <v>957</v>
      </c>
      <c r="F256" s="132" t="s">
        <v>1968</v>
      </c>
      <c r="G256" s="132">
        <f t="shared" si="124"/>
        <v>1.602086322908</v>
      </c>
      <c r="H256" s="348">
        <f t="shared" si="125"/>
        <v>1.602086322908</v>
      </c>
      <c r="I256" s="74"/>
      <c r="J256" s="132">
        <f t="shared" si="126"/>
        <v>6.0118004290000006E-2</v>
      </c>
      <c r="K256" s="132">
        <f t="shared" si="127"/>
        <v>0.1416104493</v>
      </c>
      <c r="L256" s="300">
        <f t="shared" si="128"/>
        <v>0.11196356931799999</v>
      </c>
      <c r="M256" s="132">
        <v>1.2883943</v>
      </c>
      <c r="N256" s="132">
        <v>7.8896617000000002E-2</v>
      </c>
      <c r="O256" s="132">
        <v>5.8492600999999998E-2</v>
      </c>
      <c r="P256" s="132">
        <v>4.9700237000000001E-2</v>
      </c>
      <c r="Q256" s="132">
        <v>9.3270203000000006E-3</v>
      </c>
      <c r="R256" s="132">
        <v>5.0870956999999998E-4</v>
      </c>
      <c r="S256" s="132">
        <v>5.8203742000000004E-4</v>
      </c>
      <c r="T256" s="132">
        <v>4.2212313000000003E-3</v>
      </c>
      <c r="U256" s="132">
        <v>4.6488366000000001E-3</v>
      </c>
      <c r="V256" s="132">
        <v>0</v>
      </c>
      <c r="W256" s="132">
        <v>0.10729366999999999</v>
      </c>
      <c r="X256" s="304">
        <v>2.1062718E-5</v>
      </c>
      <c r="Y256" s="132">
        <v>0</v>
      </c>
      <c r="Z256" s="132">
        <v>0</v>
      </c>
      <c r="AA256" s="74"/>
      <c r="AB256" s="301">
        <f t="shared" si="129"/>
        <v>9.6871751879699239</v>
      </c>
      <c r="AC256" s="338">
        <f t="shared" si="130"/>
        <v>9.6871751879699239</v>
      </c>
      <c r="AD256" s="74"/>
      <c r="AE256" s="136">
        <v>146.54580000000001</v>
      </c>
      <c r="AF256" s="136">
        <v>122.39305</v>
      </c>
      <c r="AG256" s="136">
        <v>14.544575</v>
      </c>
      <c r="AH256" s="136">
        <v>0</v>
      </c>
      <c r="AI256" s="136">
        <v>1.1764064999999999</v>
      </c>
      <c r="AJ256" s="136">
        <v>5.1630528</v>
      </c>
      <c r="AK256" s="136">
        <v>3.2687151999999999</v>
      </c>
      <c r="AL256" s="74"/>
      <c r="AM256" s="133">
        <v>0.20047881000000001</v>
      </c>
      <c r="AN256" s="340">
        <f t="shared" si="131"/>
        <v>0.20047881000000001</v>
      </c>
      <c r="AP256" s="133">
        <v>0.18701639</v>
      </c>
      <c r="AQ256" s="133">
        <v>8.3111094000000007E-3</v>
      </c>
      <c r="AR256" s="133">
        <v>5.1513154999999998E-3</v>
      </c>
      <c r="AS256" s="134">
        <f t="shared" si="132"/>
        <v>1.1212013728197002E-5</v>
      </c>
      <c r="AT256" s="135">
        <f t="shared" si="133"/>
        <v>3.0736351717925288E-8</v>
      </c>
      <c r="AU256" s="135">
        <f t="shared" si="134"/>
        <v>0.72147275467999994</v>
      </c>
      <c r="AV256" s="302">
        <v>9.0661654000000004E-6</v>
      </c>
      <c r="AW256" s="302">
        <v>2.7357629E-8</v>
      </c>
      <c r="AX256" s="302">
        <v>7.4732650999999999E-13</v>
      </c>
      <c r="AY256" s="302">
        <v>3.7902202E-10</v>
      </c>
      <c r="AZ256" s="302">
        <v>4.2943576999999999E-11</v>
      </c>
      <c r="BA256" s="302">
        <v>7.3901653000000001E-9</v>
      </c>
      <c r="BB256" s="302">
        <v>2.1257612999999998E-6</v>
      </c>
      <c r="BC256" s="302">
        <v>1.0604542999999999E-9</v>
      </c>
      <c r="BD256" s="302">
        <v>2.2842452E-9</v>
      </c>
      <c r="BE256" s="302">
        <v>6.0624150000000001E-13</v>
      </c>
      <c r="BF256" s="302">
        <v>4.3960443000000003E-15</v>
      </c>
      <c r="BG256" s="302">
        <v>6.0589757999999997E-12</v>
      </c>
      <c r="BH256" s="302">
        <v>8.8382871000000005E-14</v>
      </c>
      <c r="BI256" s="302">
        <v>1.260392E-13</v>
      </c>
      <c r="BJ256" s="302">
        <v>6.1488376999999997E-9</v>
      </c>
      <c r="BK256" s="302">
        <v>6.1260595999999997E-9</v>
      </c>
      <c r="BL256" s="302">
        <v>2.6391856000000001E-11</v>
      </c>
      <c r="BM256" s="303">
        <v>1.2179468E-4</v>
      </c>
      <c r="BN256" s="303">
        <v>0.72135095999999999</v>
      </c>
      <c r="BO256" s="303">
        <v>0</v>
      </c>
      <c r="BP256" s="303">
        <v>0</v>
      </c>
      <c r="BQ256" s="303">
        <v>0</v>
      </c>
      <c r="BR256" s="74"/>
      <c r="BS256" s="136">
        <v>4.9712740000000001E-4</v>
      </c>
      <c r="BT256" s="144">
        <v>1.8142263E-5</v>
      </c>
      <c r="BU256" s="136">
        <v>2.7010414E-4</v>
      </c>
      <c r="BV256" s="144">
        <v>4.9609283000000004E-7</v>
      </c>
      <c r="BW256" s="144">
        <v>1.9790226E-5</v>
      </c>
      <c r="BX256" s="144">
        <v>4.7038822999999997E-6</v>
      </c>
      <c r="BY256" s="144">
        <v>2.7157071999999999E-9</v>
      </c>
      <c r="BZ256" s="144">
        <v>7.1704519999999997E-6</v>
      </c>
      <c r="CA256" s="144">
        <v>6.8265242999999996E-7</v>
      </c>
      <c r="CB256" s="144">
        <v>3.8513755000000003E-7</v>
      </c>
      <c r="CC256" s="144">
        <v>3.2245024E-7</v>
      </c>
      <c r="CD256" s="144">
        <v>1.9184458999999999E-8</v>
      </c>
      <c r="CE256" s="144">
        <v>5.6615141000000003E-9</v>
      </c>
      <c r="CF256" s="144">
        <v>1.1290067E-5</v>
      </c>
      <c r="CG256" s="136">
        <v>1.6200327000000001E-4</v>
      </c>
      <c r="CH256" s="144">
        <v>2.0092042000000002E-6</v>
      </c>
      <c r="CI256" s="136">
        <v>0</v>
      </c>
      <c r="CJ256" s="175" t="s">
        <v>1969</v>
      </c>
      <c r="CK256" s="181" t="s">
        <v>1780</v>
      </c>
      <c r="CL256" s="110" t="s">
        <v>1830</v>
      </c>
      <c r="CP256" s="74"/>
      <c r="CQ256" s="74"/>
      <c r="CR256" s="74"/>
      <c r="CS256" s="152"/>
      <c r="CT256" s="74"/>
      <c r="CU256" s="74"/>
      <c r="CV256" s="74"/>
      <c r="CW256" s="74"/>
      <c r="CX256" s="74"/>
      <c r="CY256" s="74"/>
      <c r="CZ256" s="74"/>
      <c r="DA256" s="74"/>
      <c r="DB256" s="74"/>
    </row>
    <row r="257" spans="1:106" ht="14.5" customHeight="1">
      <c r="A257" s="74" t="s">
        <v>1970</v>
      </c>
      <c r="B257" s="129" t="s">
        <v>1133</v>
      </c>
      <c r="C257" s="130" t="str">
        <f t="shared" si="123"/>
        <v>A.030.25.104</v>
      </c>
      <c r="D257" s="131" t="s">
        <v>1955</v>
      </c>
      <c r="E257" s="129" t="s">
        <v>957</v>
      </c>
      <c r="F257" s="132" t="s">
        <v>1972</v>
      </c>
      <c r="G257" s="132">
        <f t="shared" si="124"/>
        <v>4.647894090586</v>
      </c>
      <c r="H257" s="348">
        <f t="shared" si="125"/>
        <v>4.647894090586</v>
      </c>
      <c r="I257" s="74"/>
      <c r="J257" s="132">
        <f t="shared" si="126"/>
        <v>0.17201304550000002</v>
      </c>
      <c r="K257" s="132">
        <f t="shared" si="127"/>
        <v>0.364249553</v>
      </c>
      <c r="L257" s="300">
        <f t="shared" si="128"/>
        <v>0.26796479208600005</v>
      </c>
      <c r="M257" s="132">
        <v>3.8436667</v>
      </c>
      <c r="N257" s="132">
        <v>0.18351482</v>
      </c>
      <c r="O257" s="132">
        <v>0.16854083</v>
      </c>
      <c r="P257" s="132">
        <v>0.14365606</v>
      </c>
      <c r="Q257" s="132">
        <v>2.4831248E-2</v>
      </c>
      <c r="R257" s="132">
        <v>1.7660747000000001E-3</v>
      </c>
      <c r="S257" s="132">
        <v>1.7596628E-3</v>
      </c>
      <c r="T257" s="132">
        <v>1.2193903000000001E-2</v>
      </c>
      <c r="U257" s="132">
        <v>1.1998511999999999E-2</v>
      </c>
      <c r="V257" s="132">
        <v>0</v>
      </c>
      <c r="W257" s="132">
        <v>0.25589113000000002</v>
      </c>
      <c r="X257" s="304">
        <v>7.5150086000000006E-5</v>
      </c>
      <c r="Y257" s="132">
        <v>0</v>
      </c>
      <c r="Z257" s="132">
        <v>0</v>
      </c>
      <c r="AA257" s="74"/>
      <c r="AB257" s="301">
        <f t="shared" si="129"/>
        <v>28.899749624060149</v>
      </c>
      <c r="AC257" s="338">
        <f t="shared" si="130"/>
        <v>28.899749624060149</v>
      </c>
      <c r="AD257" s="74"/>
      <c r="AE257" s="136">
        <v>431.72507000000002</v>
      </c>
      <c r="AF257" s="136">
        <v>374.62826000000001</v>
      </c>
      <c r="AG257" s="136">
        <v>34.688364999999997</v>
      </c>
      <c r="AH257" s="136">
        <v>0</v>
      </c>
      <c r="AI257" s="136">
        <v>2.7163552000000002</v>
      </c>
      <c r="AJ257" s="136">
        <v>11.932646</v>
      </c>
      <c r="AK257" s="136">
        <v>7.7594436</v>
      </c>
      <c r="AL257" s="74"/>
      <c r="AM257" s="133">
        <v>0.58223977999999998</v>
      </c>
      <c r="AN257" s="340">
        <f t="shared" si="131"/>
        <v>0.58223977999999998</v>
      </c>
      <c r="AP257" s="133">
        <v>0.54131627999999998</v>
      </c>
      <c r="AQ257" s="133">
        <v>2.4497250000000002E-2</v>
      </c>
      <c r="AR257" s="133">
        <v>1.6426254000000001E-2</v>
      </c>
      <c r="AS257" s="134">
        <f t="shared" si="132"/>
        <v>3.245301424690999E-5</v>
      </c>
      <c r="AT257" s="135">
        <f t="shared" si="133"/>
        <v>9.0596337450724023E-8</v>
      </c>
      <c r="AU257" s="135">
        <f t="shared" si="134"/>
        <v>2.3005957638100001</v>
      </c>
      <c r="AV257" s="302">
        <v>2.7093168999999999E-5</v>
      </c>
      <c r="AW257" s="302">
        <v>8.1756779000000001E-8</v>
      </c>
      <c r="AX257" s="302">
        <v>2.2332701999999999E-12</v>
      </c>
      <c r="AY257" s="302">
        <v>1.2740721E-9</v>
      </c>
      <c r="AZ257" s="302">
        <v>1.5553581000000001E-10</v>
      </c>
      <c r="BA257" s="302">
        <v>2.1360947000000001E-8</v>
      </c>
      <c r="BB257" s="302">
        <v>5.3031388000000002E-6</v>
      </c>
      <c r="BC257" s="302">
        <v>3.0719849999999999E-9</v>
      </c>
      <c r="BD257" s="302">
        <v>5.6574663000000004E-9</v>
      </c>
      <c r="BE257" s="302">
        <v>1.9427630999999999E-12</v>
      </c>
      <c r="BF257" s="302">
        <v>1.2003754E-14</v>
      </c>
      <c r="BG257" s="302">
        <v>1.1682325E-11</v>
      </c>
      <c r="BH257" s="302">
        <v>2.6029266999999998E-13</v>
      </c>
      <c r="BI257" s="302">
        <v>2.9060100000000002E-13</v>
      </c>
      <c r="BJ257" s="302">
        <v>2.0199584999999999E-8</v>
      </c>
      <c r="BK257" s="302">
        <v>1.3716307E-8</v>
      </c>
      <c r="BL257" s="302">
        <v>9.3685895000000004E-11</v>
      </c>
      <c r="BM257" s="303">
        <v>3.3956380999999999E-4</v>
      </c>
      <c r="BN257" s="303">
        <v>2.3002562000000002</v>
      </c>
      <c r="BO257" s="303">
        <v>0</v>
      </c>
      <c r="BP257" s="303">
        <v>0</v>
      </c>
      <c r="BQ257" s="303">
        <v>0</v>
      </c>
      <c r="BR257" s="74"/>
      <c r="BS257" s="136">
        <v>1.4612176000000001E-3</v>
      </c>
      <c r="BT257" s="144">
        <v>4.5902577E-5</v>
      </c>
      <c r="BU257" s="136">
        <v>8.0580170999999996E-4</v>
      </c>
      <c r="BV257" s="144">
        <v>1.434254E-6</v>
      </c>
      <c r="BW257" s="144">
        <v>4.9958011000000002E-5</v>
      </c>
      <c r="BX257" s="144">
        <v>1.3544670000000001E-5</v>
      </c>
      <c r="BY257" s="144">
        <v>5.5632397000000002E-9</v>
      </c>
      <c r="BZ257" s="144">
        <v>2.0673363E-5</v>
      </c>
      <c r="CA257" s="144">
        <v>2.369948E-6</v>
      </c>
      <c r="CB257" s="144">
        <v>1.1643791E-6</v>
      </c>
      <c r="CC257" s="144">
        <v>1.1685325000000001E-6</v>
      </c>
      <c r="CD257" s="144">
        <v>6.8104564999999997E-8</v>
      </c>
      <c r="CE257" s="144">
        <v>2.0578729000000001E-8</v>
      </c>
      <c r="CF257" s="144">
        <v>3.2789614E-5</v>
      </c>
      <c r="CG257" s="136">
        <v>4.8139103E-4</v>
      </c>
      <c r="CH257" s="144">
        <v>4.9252724999999999E-6</v>
      </c>
      <c r="CI257" s="136">
        <v>0</v>
      </c>
      <c r="CJ257" s="175" t="s">
        <v>1973</v>
      </c>
      <c r="CK257" s="181" t="s">
        <v>1974</v>
      </c>
      <c r="CL257" s="110" t="s">
        <v>1830</v>
      </c>
      <c r="CP257" s="74"/>
      <c r="CQ257" s="74"/>
      <c r="CR257" s="74"/>
      <c r="CS257" s="152"/>
      <c r="CT257" s="74"/>
      <c r="CU257" s="74"/>
      <c r="CV257" s="74"/>
      <c r="CW257" s="74"/>
      <c r="CX257" s="74"/>
      <c r="CY257" s="74"/>
      <c r="CZ257" s="74"/>
      <c r="DA257" s="74"/>
      <c r="DB257" s="74"/>
    </row>
    <row r="258" spans="1:106" ht="14.5" customHeight="1">
      <c r="A258" s="74" t="s">
        <v>1975</v>
      </c>
      <c r="B258" s="129" t="s">
        <v>1133</v>
      </c>
      <c r="C258" s="130" t="str">
        <f t="shared" si="123"/>
        <v>A.030.25.105</v>
      </c>
      <c r="D258" s="131" t="s">
        <v>1955</v>
      </c>
      <c r="E258" s="129" t="s">
        <v>957</v>
      </c>
      <c r="F258" s="132" t="s">
        <v>1977</v>
      </c>
      <c r="G258" s="132">
        <f t="shared" si="124"/>
        <v>0.57048239057610006</v>
      </c>
      <c r="H258" s="348">
        <f t="shared" si="125"/>
        <v>0.57048239057610006</v>
      </c>
      <c r="I258" s="74"/>
      <c r="J258" s="132">
        <f t="shared" si="126"/>
        <v>2.133259966E-2</v>
      </c>
      <c r="K258" s="132">
        <f t="shared" si="127"/>
        <v>4.9830881999999993E-2</v>
      </c>
      <c r="L258" s="300">
        <f t="shared" si="128"/>
        <v>3.96984589161E-2</v>
      </c>
      <c r="M258" s="132">
        <v>0.45962045000000001</v>
      </c>
      <c r="N258" s="132">
        <v>2.7565802E-2</v>
      </c>
      <c r="O258" s="132">
        <v>2.0777068999999999E-2</v>
      </c>
      <c r="P258" s="132">
        <v>1.7657236E-2</v>
      </c>
      <c r="Q258" s="132">
        <v>3.2868309E-3</v>
      </c>
      <c r="R258" s="132">
        <v>1.8251728999999999E-4</v>
      </c>
      <c r="S258" s="132">
        <v>2.0601547E-4</v>
      </c>
      <c r="T258" s="132">
        <v>1.488011E-3</v>
      </c>
      <c r="U258" s="132">
        <v>1.6523231000000001E-3</v>
      </c>
      <c r="V258" s="132">
        <v>0</v>
      </c>
      <c r="W258" s="132">
        <v>3.8038557000000001E-2</v>
      </c>
      <c r="X258" s="304">
        <v>7.5788160999999997E-6</v>
      </c>
      <c r="Y258" s="132">
        <v>0</v>
      </c>
      <c r="Z258" s="132">
        <v>0</v>
      </c>
      <c r="AA258" s="74"/>
      <c r="AB258" s="301">
        <f t="shared" si="129"/>
        <v>3.4557928571428569</v>
      </c>
      <c r="AC258" s="338">
        <f t="shared" si="130"/>
        <v>3.4557928571428569</v>
      </c>
      <c r="AD258" s="74"/>
      <c r="AE258" s="136">
        <v>52.281623000000003</v>
      </c>
      <c r="AF258" s="136">
        <v>43.721243000000001</v>
      </c>
      <c r="AG258" s="136">
        <v>5.1564525999999997</v>
      </c>
      <c r="AH258" s="136">
        <v>0</v>
      </c>
      <c r="AI258" s="136">
        <v>0.41664394999999999</v>
      </c>
      <c r="AJ258" s="136">
        <v>1.8286328000000001</v>
      </c>
      <c r="AK258" s="136">
        <v>1.1586498000000001</v>
      </c>
      <c r="AL258" s="74"/>
      <c r="AM258" s="133">
        <v>7.1322681999999998E-2</v>
      </c>
      <c r="AN258" s="340">
        <f t="shared" si="131"/>
        <v>7.1322681999999998E-2</v>
      </c>
      <c r="AP258" s="133">
        <v>6.6520206999999998E-2</v>
      </c>
      <c r="AQ258" s="133">
        <v>2.9611250999999998E-3</v>
      </c>
      <c r="AR258" s="133">
        <v>1.8413495999999999E-3</v>
      </c>
      <c r="AS258" s="134">
        <f t="shared" si="132"/>
        <v>3.9880219783760001E-6</v>
      </c>
      <c r="AT258" s="135">
        <f t="shared" si="133"/>
        <v>1.0950906465777199E-8</v>
      </c>
      <c r="AU258" s="135">
        <f t="shared" si="134"/>
        <v>0.25789209634499999</v>
      </c>
      <c r="AV258" s="302">
        <v>3.234505E-6</v>
      </c>
      <c r="AW258" s="302">
        <v>9.7602977E-9</v>
      </c>
      <c r="AX258" s="302">
        <v>2.6662099000000002E-13</v>
      </c>
      <c r="AY258" s="302">
        <v>1.3553751E-10</v>
      </c>
      <c r="AZ258" s="302">
        <v>1.5476966000000001E-11</v>
      </c>
      <c r="BA258" s="302">
        <v>2.6255388E-9</v>
      </c>
      <c r="BB258" s="302">
        <v>7.4643005999999995E-7</v>
      </c>
      <c r="BC258" s="302">
        <v>3.7679040000000002E-10</v>
      </c>
      <c r="BD258" s="302">
        <v>8.0169524000000003E-10</v>
      </c>
      <c r="BE258" s="302">
        <v>2.1576651999999999E-13</v>
      </c>
      <c r="BF258" s="302">
        <v>1.5421471999999999E-15</v>
      </c>
      <c r="BG258" s="302">
        <v>2.0731442000000002E-12</v>
      </c>
      <c r="BH258" s="302">
        <v>3.1209163999999999E-14</v>
      </c>
      <c r="BI258" s="302">
        <v>4.3638156000000001E-14</v>
      </c>
      <c r="BJ258" s="302">
        <v>2.1937548000000001E-9</v>
      </c>
      <c r="BK258" s="302">
        <v>2.1166102999999999E-9</v>
      </c>
      <c r="BL258" s="302">
        <v>9.4912046E-12</v>
      </c>
      <c r="BM258" s="302">
        <v>4.3386344999999998E-5</v>
      </c>
      <c r="BN258" s="303">
        <v>0.25784870999999998</v>
      </c>
      <c r="BO258" s="303">
        <v>0</v>
      </c>
      <c r="BP258" s="303">
        <v>0</v>
      </c>
      <c r="BQ258" s="303">
        <v>0</v>
      </c>
      <c r="BR258" s="74"/>
      <c r="BS258" s="136">
        <v>1.7711678E-4</v>
      </c>
      <c r="BT258" s="144">
        <v>6.3775287999999998E-6</v>
      </c>
      <c r="BU258" s="144">
        <v>9.6356674000000001E-5</v>
      </c>
      <c r="BV258" s="144">
        <v>1.7488866999999999E-7</v>
      </c>
      <c r="BW258" s="144">
        <v>6.9512802E-6</v>
      </c>
      <c r="BX258" s="144">
        <v>1.6708347E-6</v>
      </c>
      <c r="BY258" s="144">
        <v>9.3273119999999991E-10</v>
      </c>
      <c r="BZ258" s="144">
        <v>2.547165E-6</v>
      </c>
      <c r="CA258" s="144">
        <v>2.4492534999999998E-7</v>
      </c>
      <c r="CB258" s="144">
        <v>1.3632164000000001E-7</v>
      </c>
      <c r="CC258" s="144">
        <v>1.1621894999999999E-7</v>
      </c>
      <c r="CD258" s="144">
        <v>6.8992733999999997E-9</v>
      </c>
      <c r="CE258" s="144">
        <v>2.0412145E-9</v>
      </c>
      <c r="CF258" s="144">
        <v>4.0100368000000002E-6</v>
      </c>
      <c r="CG258" s="144">
        <v>5.7808257000000003E-5</v>
      </c>
      <c r="CH258" s="144">
        <v>7.1277334999999997E-7</v>
      </c>
      <c r="CI258" s="136">
        <v>0</v>
      </c>
      <c r="CJ258" s="175" t="s">
        <v>1978</v>
      </c>
      <c r="CK258" s="181" t="s">
        <v>1979</v>
      </c>
      <c r="CL258" s="110" t="s">
        <v>1830</v>
      </c>
      <c r="CP258" s="74"/>
      <c r="CQ258" s="74"/>
      <c r="CR258" s="74"/>
      <c r="CS258" s="152"/>
      <c r="CT258" s="74"/>
      <c r="CU258" s="74"/>
      <c r="CV258" s="74"/>
      <c r="CW258" s="74"/>
      <c r="CX258" s="74"/>
      <c r="CY258" s="74"/>
      <c r="CZ258" s="74"/>
      <c r="DA258" s="74"/>
      <c r="DB258" s="74"/>
    </row>
    <row r="259" spans="1:106" ht="14.5" customHeight="1">
      <c r="A259" s="74" t="s">
        <v>1980</v>
      </c>
      <c r="B259" s="129" t="s">
        <v>1133</v>
      </c>
      <c r="C259" s="130" t="str">
        <f t="shared" si="123"/>
        <v>A.030.25.106</v>
      </c>
      <c r="D259" s="131" t="s">
        <v>1955</v>
      </c>
      <c r="E259" s="129" t="s">
        <v>957</v>
      </c>
      <c r="F259" s="132" t="s">
        <v>1982</v>
      </c>
      <c r="G259" s="132">
        <f t="shared" si="124"/>
        <v>1.4574576266879999</v>
      </c>
      <c r="H259" s="348">
        <f t="shared" si="125"/>
        <v>1.4574576266879999</v>
      </c>
      <c r="I259" s="74"/>
      <c r="J259" s="132">
        <f t="shared" si="126"/>
        <v>5.3728128569999999E-2</v>
      </c>
      <c r="K259" s="132">
        <f t="shared" si="127"/>
        <v>0.13053230229999999</v>
      </c>
      <c r="L259" s="300">
        <f t="shared" si="128"/>
        <v>0.117195695818</v>
      </c>
      <c r="M259" s="132">
        <v>1.1560014999999999</v>
      </c>
      <c r="N259" s="132">
        <v>7.4654850999999994E-2</v>
      </c>
      <c r="O259" s="132">
        <v>5.2380022999999998E-2</v>
      </c>
      <c r="P259" s="132">
        <v>4.4431527999999998E-2</v>
      </c>
      <c r="Q259" s="132">
        <v>8.4244822999999993E-3</v>
      </c>
      <c r="R259" s="132">
        <v>3.9648379999999999E-4</v>
      </c>
      <c r="S259" s="132">
        <v>4.7563447000000003E-4</v>
      </c>
      <c r="T259" s="132">
        <v>3.4974283E-3</v>
      </c>
      <c r="U259" s="132">
        <v>4.6639206000000004E-3</v>
      </c>
      <c r="V259" s="132">
        <v>0</v>
      </c>
      <c r="W259" s="132">
        <v>0.11251553</v>
      </c>
      <c r="X259" s="304">
        <v>1.6245218000000001E-5</v>
      </c>
      <c r="Y259" s="132">
        <v>0</v>
      </c>
      <c r="Z259" s="132">
        <v>0</v>
      </c>
      <c r="AA259" s="74"/>
      <c r="AB259" s="301">
        <f t="shared" si="129"/>
        <v>8.6917406015037582</v>
      </c>
      <c r="AC259" s="338">
        <f t="shared" si="130"/>
        <v>8.6917406015037582</v>
      </c>
      <c r="AD259" s="74"/>
      <c r="AE259" s="136">
        <v>133.42427000000001</v>
      </c>
      <c r="AF259" s="136">
        <v>107.98126999999999</v>
      </c>
      <c r="AG259" s="136">
        <v>15.252413000000001</v>
      </c>
      <c r="AH259" s="136">
        <v>0</v>
      </c>
      <c r="AI259" s="136">
        <v>1.2540165999999999</v>
      </c>
      <c r="AJ259" s="136">
        <v>5.5011429999999999</v>
      </c>
      <c r="AK259" s="136">
        <v>3.4354290999999999</v>
      </c>
      <c r="AL259" s="74"/>
      <c r="AM259" s="133">
        <v>0.18061183</v>
      </c>
      <c r="AN259" s="340">
        <f t="shared" si="131"/>
        <v>0.18061183</v>
      </c>
      <c r="AP259" s="133">
        <v>0.16879480999999999</v>
      </c>
      <c r="AQ259" s="133">
        <v>7.4685404000000002E-3</v>
      </c>
      <c r="AR259" s="133">
        <v>4.3484806999999999E-3</v>
      </c>
      <c r="AS259" s="134">
        <f t="shared" si="132"/>
        <v>1.0119592875794998E-5</v>
      </c>
      <c r="AT259" s="135">
        <f t="shared" si="133"/>
        <v>2.7620342287410003E-8</v>
      </c>
      <c r="AU259" s="135">
        <f t="shared" si="134"/>
        <v>0.60903091396000009</v>
      </c>
      <c r="AV259" s="302">
        <v>8.1247966999999992E-6</v>
      </c>
      <c r="AW259" s="302">
        <v>2.4516640000000001E-8</v>
      </c>
      <c r="AX259" s="302">
        <v>6.6973500999999996E-13</v>
      </c>
      <c r="AY259" s="302">
        <v>2.9892742000000001E-10</v>
      </c>
      <c r="AZ259" s="302">
        <v>3.2926174999999998E-11</v>
      </c>
      <c r="BA259" s="302">
        <v>6.6067259000000003E-9</v>
      </c>
      <c r="BB259" s="302">
        <v>1.9775574E-6</v>
      </c>
      <c r="BC259" s="302">
        <v>9.4661992000000004E-10</v>
      </c>
      <c r="BD259" s="302">
        <v>2.1298329E-9</v>
      </c>
      <c r="BE259" s="302">
        <v>4.8614764999999996E-13</v>
      </c>
      <c r="BF259" s="302">
        <v>3.7008630000000002E-15</v>
      </c>
      <c r="BG259" s="302">
        <v>5.5106822000000002E-12</v>
      </c>
      <c r="BH259" s="302">
        <v>7.2808276999999996E-14</v>
      </c>
      <c r="BI259" s="302">
        <v>1.1062240999999999E-13</v>
      </c>
      <c r="BJ259" s="302">
        <v>4.8890528000000003E-9</v>
      </c>
      <c r="BK259" s="302">
        <v>5.4111434999999999E-9</v>
      </c>
      <c r="BL259" s="302">
        <v>2.0395771E-11</v>
      </c>
      <c r="BM259" s="303">
        <v>1.1590396E-4</v>
      </c>
      <c r="BN259" s="303">
        <v>0.60891501000000003</v>
      </c>
      <c r="BO259" s="303">
        <v>0</v>
      </c>
      <c r="BP259" s="303">
        <v>0</v>
      </c>
      <c r="BQ259" s="303">
        <v>0</v>
      </c>
      <c r="BR259" s="74"/>
      <c r="BS259" s="136">
        <v>4.4806585000000001E-4</v>
      </c>
      <c r="BT259" s="144">
        <v>1.6828276E-5</v>
      </c>
      <c r="BU259" s="136">
        <v>2.4234878E-4</v>
      </c>
      <c r="BV259" s="144">
        <v>4.1092910000000001E-7</v>
      </c>
      <c r="BW259" s="144">
        <v>1.8263290000000001E-5</v>
      </c>
      <c r="BX259" s="144">
        <v>4.2148490999999997E-6</v>
      </c>
      <c r="BY259" s="144">
        <v>2.4423841000000001E-9</v>
      </c>
      <c r="BZ259" s="144">
        <v>6.4207022999999997E-6</v>
      </c>
      <c r="CA259" s="144">
        <v>5.3205334E-7</v>
      </c>
      <c r="CB259" s="144">
        <v>3.1473009000000002E-7</v>
      </c>
      <c r="CC259" s="144">
        <v>2.4717686000000001E-7</v>
      </c>
      <c r="CD259" s="144">
        <v>1.482556E-8</v>
      </c>
      <c r="CE259" s="144">
        <v>4.3346638E-9</v>
      </c>
      <c r="CF259" s="144">
        <v>1.0015122E-5</v>
      </c>
      <c r="CG259" s="136">
        <v>1.4637601E-4</v>
      </c>
      <c r="CH259" s="144">
        <v>2.0723257000000001E-6</v>
      </c>
      <c r="CI259" s="136">
        <v>0</v>
      </c>
      <c r="CJ259" s="175" t="s">
        <v>1983</v>
      </c>
      <c r="CK259" s="181" t="s">
        <v>1974</v>
      </c>
      <c r="CL259" s="110" t="s">
        <v>1830</v>
      </c>
      <c r="CP259" s="74"/>
      <c r="CQ259" s="74"/>
      <c r="CR259" s="74"/>
      <c r="CS259" s="152"/>
      <c r="CT259" s="74"/>
      <c r="CU259" s="74"/>
      <c r="CV259" s="74"/>
      <c r="CW259" s="74"/>
      <c r="CX259" s="74"/>
      <c r="CY259" s="74"/>
      <c r="CZ259" s="74"/>
      <c r="DA259" s="74"/>
      <c r="DB259" s="74"/>
    </row>
    <row r="260" spans="1:106" ht="14.5" customHeight="1">
      <c r="A260" s="74" t="s">
        <v>1984</v>
      </c>
      <c r="B260" s="129" t="s">
        <v>1133</v>
      </c>
      <c r="C260" s="130" t="str">
        <f t="shared" si="123"/>
        <v>A.030.25.107</v>
      </c>
      <c r="D260" s="131" t="s">
        <v>1955</v>
      </c>
      <c r="E260" s="129" t="s">
        <v>957</v>
      </c>
      <c r="F260" s="132" t="s">
        <v>1986</v>
      </c>
      <c r="G260" s="132">
        <f t="shared" si="124"/>
        <v>0.736155197737</v>
      </c>
      <c r="H260" s="348">
        <f t="shared" si="125"/>
        <v>0.736155197737</v>
      </c>
      <c r="I260" s="74"/>
      <c r="J260" s="132">
        <f t="shared" si="126"/>
        <v>2.8065659429999997E-2</v>
      </c>
      <c r="K260" s="132">
        <f t="shared" si="127"/>
        <v>6.14644045E-2</v>
      </c>
      <c r="L260" s="300">
        <f t="shared" si="128"/>
        <v>3.9131483807000003E-2</v>
      </c>
      <c r="M260" s="132">
        <v>0.60749365</v>
      </c>
      <c r="N260" s="132">
        <v>3.2013171999999999E-2</v>
      </c>
      <c r="O260" s="132">
        <v>2.7309887000000001E-2</v>
      </c>
      <c r="P260" s="132">
        <v>2.3274489999999998E-2</v>
      </c>
      <c r="Q260" s="132">
        <v>4.1981704000000003E-3</v>
      </c>
      <c r="R260" s="132">
        <v>2.8945163000000001E-4</v>
      </c>
      <c r="S260" s="132">
        <v>3.0354740000000001E-4</v>
      </c>
      <c r="T260" s="132">
        <v>2.1413455E-3</v>
      </c>
      <c r="U260" s="132">
        <v>1.7939137000000001E-3</v>
      </c>
      <c r="V260" s="132">
        <v>0</v>
      </c>
      <c r="W260" s="132">
        <v>3.7325371000000003E-2</v>
      </c>
      <c r="X260" s="304">
        <v>1.2199107000000001E-5</v>
      </c>
      <c r="Y260" s="132">
        <v>0</v>
      </c>
      <c r="Z260" s="132">
        <v>0</v>
      </c>
      <c r="AA260" s="74"/>
      <c r="AB260" s="301">
        <f t="shared" si="129"/>
        <v>4.5676214285714281</v>
      </c>
      <c r="AC260" s="338">
        <f t="shared" si="130"/>
        <v>4.5676214285714281</v>
      </c>
      <c r="AD260" s="74"/>
      <c r="AE260" s="136">
        <v>67.638091000000003</v>
      </c>
      <c r="AF260" s="136">
        <v>59.332467000000001</v>
      </c>
      <c r="AG260" s="136">
        <v>5.0597988999999997</v>
      </c>
      <c r="AH260" s="136">
        <v>0</v>
      </c>
      <c r="AI260" s="136">
        <v>0.39213547999999998</v>
      </c>
      <c r="AJ260" s="136">
        <v>1.7231384000000001</v>
      </c>
      <c r="AK260" s="136">
        <v>1.1305508</v>
      </c>
      <c r="AL260" s="74"/>
      <c r="AM260" s="133">
        <v>9.3209991000000006E-2</v>
      </c>
      <c r="AN260" s="340">
        <f t="shared" si="131"/>
        <v>9.3209991000000006E-2</v>
      </c>
      <c r="AP260" s="133">
        <v>8.6663592999999997E-2</v>
      </c>
      <c r="AQ260" s="133">
        <v>3.8954366000000002E-3</v>
      </c>
      <c r="AR260" s="133">
        <v>2.6509620000000002E-3</v>
      </c>
      <c r="AS260" s="134">
        <f t="shared" si="132"/>
        <v>5.1956589999049998E-6</v>
      </c>
      <c r="AT260" s="135">
        <f t="shared" si="133"/>
        <v>1.4406200356824E-8</v>
      </c>
      <c r="AU260" s="135">
        <f t="shared" si="134"/>
        <v>0.37128319173800001</v>
      </c>
      <c r="AV260" s="302">
        <v>4.2831861999999998E-6</v>
      </c>
      <c r="AW260" s="302">
        <v>1.2925049000000001E-8</v>
      </c>
      <c r="AX260" s="302">
        <v>3.5305926000000002E-13</v>
      </c>
      <c r="AY260" s="302">
        <v>2.1123881000000001E-10</v>
      </c>
      <c r="AZ260" s="302">
        <v>2.5117294999999999E-11</v>
      </c>
      <c r="BA260" s="302">
        <v>3.4608033000000001E-9</v>
      </c>
      <c r="BB260" s="302">
        <v>9.0271214000000005E-7</v>
      </c>
      <c r="BC260" s="302">
        <v>4.9783056999999998E-10</v>
      </c>
      <c r="BD260" s="302">
        <v>9.648437499999999E-10</v>
      </c>
      <c r="BE260" s="302">
        <v>3.2780688E-13</v>
      </c>
      <c r="BF260" s="302">
        <v>2.1564390000000002E-15</v>
      </c>
      <c r="BG260" s="302">
        <v>2.4574704999999999E-12</v>
      </c>
      <c r="BH260" s="302">
        <v>4.5362066000000002E-14</v>
      </c>
      <c r="BI260" s="302">
        <v>5.6157678999999999E-14</v>
      </c>
      <c r="BJ260" s="302">
        <v>3.3771996000000002E-9</v>
      </c>
      <c r="BK260" s="302">
        <v>2.6863009E-9</v>
      </c>
      <c r="BL260" s="302">
        <v>1.5235024000000001E-11</v>
      </c>
      <c r="BM260" s="302">
        <v>5.2151738000000001E-5</v>
      </c>
      <c r="BN260" s="303">
        <v>0.37123104000000001</v>
      </c>
      <c r="BO260" s="303">
        <v>0</v>
      </c>
      <c r="BP260" s="303">
        <v>0</v>
      </c>
      <c r="BQ260" s="303">
        <v>0</v>
      </c>
      <c r="BR260" s="74"/>
      <c r="BS260" s="136">
        <v>2.3198024E-4</v>
      </c>
      <c r="BT260" s="144">
        <v>7.7692277000000002E-6</v>
      </c>
      <c r="BU260" s="136">
        <v>1.2735741E-4</v>
      </c>
      <c r="BV260" s="144">
        <v>2.5178352999999999E-7</v>
      </c>
      <c r="BW260" s="144">
        <v>8.5244874000000003E-6</v>
      </c>
      <c r="BX260" s="144">
        <v>2.1942007000000001E-6</v>
      </c>
      <c r="BY260" s="144">
        <v>1.1360924000000001E-9</v>
      </c>
      <c r="BZ260" s="144">
        <v>3.3487881000000001E-6</v>
      </c>
      <c r="CA260" s="144">
        <v>3.8842370000000001E-7</v>
      </c>
      <c r="CB260" s="144">
        <v>2.0085908000000001E-7</v>
      </c>
      <c r="CC260" s="144">
        <v>1.8866814000000001E-7</v>
      </c>
      <c r="CD260" s="144">
        <v>1.1074836999999999E-8</v>
      </c>
      <c r="CE260" s="144">
        <v>3.3191462000000001E-9</v>
      </c>
      <c r="CF260" s="144">
        <v>5.3424041999999999E-6</v>
      </c>
      <c r="CG260" s="144">
        <v>7.5671391999999993E-5</v>
      </c>
      <c r="CH260" s="144">
        <v>7.2706606000000001E-7</v>
      </c>
      <c r="CI260" s="136">
        <v>0</v>
      </c>
      <c r="CJ260" s="175" t="s">
        <v>1987</v>
      </c>
      <c r="CK260" s="181" t="s">
        <v>1988</v>
      </c>
      <c r="CL260" s="110" t="s">
        <v>1830</v>
      </c>
      <c r="CP260" s="74"/>
      <c r="CQ260" s="74"/>
      <c r="CR260" s="74"/>
      <c r="CS260" s="152"/>
      <c r="CT260" s="74"/>
      <c r="CU260" s="74"/>
      <c r="CV260" s="74"/>
      <c r="CW260" s="74"/>
      <c r="CX260" s="74"/>
      <c r="CY260" s="74"/>
      <c r="CZ260" s="74"/>
      <c r="DA260" s="74"/>
      <c r="DB260" s="74"/>
    </row>
    <row r="261" spans="1:106" ht="14.5" customHeight="1">
      <c r="A261" s="74" t="s">
        <v>1989</v>
      </c>
      <c r="B261" s="129" t="s">
        <v>1133</v>
      </c>
      <c r="C261" s="130" t="str">
        <f t="shared" si="123"/>
        <v>A.030.25.108</v>
      </c>
      <c r="D261" s="131" t="s">
        <v>1955</v>
      </c>
      <c r="E261" s="129" t="s">
        <v>957</v>
      </c>
      <c r="F261" s="132" t="s">
        <v>1991</v>
      </c>
      <c r="G261" s="132">
        <f t="shared" si="124"/>
        <v>1.0974369424570001</v>
      </c>
      <c r="H261" s="348">
        <f t="shared" si="125"/>
        <v>1.0974369424570001</v>
      </c>
      <c r="I261" s="74"/>
      <c r="J261" s="132">
        <f t="shared" si="126"/>
        <v>3.8167616829999994E-2</v>
      </c>
      <c r="K261" s="132">
        <f t="shared" si="127"/>
        <v>8.5232029500000001E-2</v>
      </c>
      <c r="L261" s="300">
        <f t="shared" si="128"/>
        <v>9.2709156127000009E-2</v>
      </c>
      <c r="M261" s="132">
        <v>0.88132814000000004</v>
      </c>
      <c r="N261" s="132">
        <v>4.5371627999999997E-2</v>
      </c>
      <c r="O261" s="132">
        <v>3.7771934E-2</v>
      </c>
      <c r="P261" s="132">
        <v>3.20738E-2</v>
      </c>
      <c r="Q261" s="132">
        <v>5.5003917999999997E-3</v>
      </c>
      <c r="R261" s="132">
        <v>2.9422486999999999E-4</v>
      </c>
      <c r="S261" s="132">
        <v>2.9920016000000002E-4</v>
      </c>
      <c r="T261" s="132">
        <v>2.0884674999999998E-3</v>
      </c>
      <c r="U261" s="132">
        <v>3.6797461999999999E-3</v>
      </c>
      <c r="V261" s="132">
        <v>0</v>
      </c>
      <c r="W261" s="132">
        <v>8.9016937000000004E-2</v>
      </c>
      <c r="X261" s="304">
        <v>1.2472926999999999E-5</v>
      </c>
      <c r="Y261" s="132">
        <v>0</v>
      </c>
      <c r="Z261" s="132">
        <v>0</v>
      </c>
      <c r="AA261" s="74"/>
      <c r="AB261" s="301">
        <f t="shared" si="129"/>
        <v>6.6265273684210522</v>
      </c>
      <c r="AC261" s="338">
        <f t="shared" si="130"/>
        <v>6.6265273684210522</v>
      </c>
      <c r="AD261" s="74"/>
      <c r="AE261" s="136">
        <v>102.8447</v>
      </c>
      <c r="AF261" s="136">
        <v>82.713714999999993</v>
      </c>
      <c r="AG261" s="136">
        <v>12.066983</v>
      </c>
      <c r="AH261" s="136">
        <v>0</v>
      </c>
      <c r="AI261" s="136">
        <v>0.99259295000000003</v>
      </c>
      <c r="AJ261" s="136">
        <v>4.3542401999999996</v>
      </c>
      <c r="AK261" s="136">
        <v>2.7171728000000002</v>
      </c>
      <c r="AL261" s="74"/>
      <c r="AM261" s="133">
        <v>0.13348457999999999</v>
      </c>
      <c r="AN261" s="340">
        <f t="shared" si="131"/>
        <v>0.13348457999999999</v>
      </c>
      <c r="AP261" s="133">
        <v>0.12461989</v>
      </c>
      <c r="AQ261" s="133">
        <v>5.6114282999999996E-3</v>
      </c>
      <c r="AR261" s="133">
        <v>3.2532628000000001E-3</v>
      </c>
      <c r="AS261" s="134">
        <f t="shared" si="132"/>
        <v>7.4712161432029994E-6</v>
      </c>
      <c r="AT261" s="135">
        <f t="shared" si="133"/>
        <v>2.07523240070349E-8</v>
      </c>
      <c r="AU261" s="135">
        <f t="shared" si="134"/>
        <v>0.45563903833699998</v>
      </c>
      <c r="AV261" s="302">
        <v>6.1948966000000001E-6</v>
      </c>
      <c r="AW261" s="302">
        <v>1.8693180999999999E-8</v>
      </c>
      <c r="AX261" s="302">
        <v>5.1065115000000001E-13</v>
      </c>
      <c r="AY261" s="302">
        <v>2.1322537E-10</v>
      </c>
      <c r="AZ261" s="302">
        <v>2.5762633000000001E-11</v>
      </c>
      <c r="BA261" s="302">
        <v>4.7691976999999997E-9</v>
      </c>
      <c r="BB261" s="302">
        <v>1.2654596E-6</v>
      </c>
      <c r="BC261" s="302">
        <v>6.8340143E-10</v>
      </c>
      <c r="BD261" s="302">
        <v>1.3570821999999999E-9</v>
      </c>
      <c r="BE261" s="302">
        <v>3.2741017000000002E-13</v>
      </c>
      <c r="BF261" s="302">
        <v>2.0752458999999999E-15</v>
      </c>
      <c r="BG261" s="302">
        <v>2.1628275000000002E-12</v>
      </c>
      <c r="BH261" s="302">
        <v>4.4442099999999999E-14</v>
      </c>
      <c r="BI261" s="302">
        <v>5.1816869000000002E-14</v>
      </c>
      <c r="BJ261" s="302">
        <v>3.3917797E-9</v>
      </c>
      <c r="BK261" s="302">
        <v>2.4599778000000001E-9</v>
      </c>
      <c r="BL261" s="302">
        <v>1.5560154000000001E-11</v>
      </c>
      <c r="BM261" s="302">
        <v>9.0488337E-5</v>
      </c>
      <c r="BN261" s="303">
        <v>0.45554855</v>
      </c>
      <c r="BO261" s="303">
        <v>0</v>
      </c>
      <c r="BP261" s="303">
        <v>0</v>
      </c>
      <c r="BQ261" s="303">
        <v>0</v>
      </c>
      <c r="BR261" s="74"/>
      <c r="BS261" s="136">
        <v>3.3733578E-4</v>
      </c>
      <c r="BT261" s="144">
        <v>1.0903879E-5</v>
      </c>
      <c r="BU261" s="136">
        <v>1.8476517000000001E-4</v>
      </c>
      <c r="BV261" s="144">
        <v>2.4561374E-7</v>
      </c>
      <c r="BW261" s="144">
        <v>1.1641431E-5</v>
      </c>
      <c r="BX261" s="144">
        <v>3.0402895999999999E-6</v>
      </c>
      <c r="BY261" s="144">
        <v>1.0163224E-9</v>
      </c>
      <c r="BZ261" s="144">
        <v>4.6335582999999999E-6</v>
      </c>
      <c r="CA261" s="144">
        <v>3.9482905999999997E-7</v>
      </c>
      <c r="CB261" s="144">
        <v>1.9798249000000001E-7</v>
      </c>
      <c r="CC261" s="144">
        <v>1.9353865E-7</v>
      </c>
      <c r="CD261" s="144">
        <v>1.1311309E-8</v>
      </c>
      <c r="CE261" s="144">
        <v>3.4069872E-9</v>
      </c>
      <c r="CF261" s="144">
        <v>7.1596325999999997E-6</v>
      </c>
      <c r="CG261" s="136">
        <v>1.125117E-4</v>
      </c>
      <c r="CH261" s="144">
        <v>1.6324171E-6</v>
      </c>
      <c r="CI261" s="136">
        <v>0</v>
      </c>
      <c r="CJ261" s="175" t="s">
        <v>1992</v>
      </c>
      <c r="CK261" s="181" t="s">
        <v>1993</v>
      </c>
      <c r="CL261" s="110" t="s">
        <v>1830</v>
      </c>
      <c r="CP261" s="74"/>
      <c r="CQ261" s="74"/>
      <c r="CR261" s="74"/>
      <c r="CS261" s="152"/>
      <c r="CT261" s="74"/>
      <c r="CU261" s="74"/>
      <c r="CV261" s="74"/>
      <c r="CW261" s="74"/>
      <c r="CX261" s="74"/>
      <c r="CY261" s="74"/>
      <c r="CZ261" s="74"/>
      <c r="DA261" s="74"/>
      <c r="DB261" s="74"/>
    </row>
    <row r="262" spans="1:106" ht="14.5" customHeight="1">
      <c r="A262" s="74" t="s">
        <v>1994</v>
      </c>
      <c r="B262" s="129" t="s">
        <v>1133</v>
      </c>
      <c r="C262" s="130" t="str">
        <f t="shared" si="123"/>
        <v>A.030.25.109</v>
      </c>
      <c r="D262" s="131" t="s">
        <v>1955</v>
      </c>
      <c r="E262" s="129" t="s">
        <v>957</v>
      </c>
      <c r="F262" s="132" t="s">
        <v>1996</v>
      </c>
      <c r="G262" s="132">
        <f t="shared" si="124"/>
        <v>0.93565732378299993</v>
      </c>
      <c r="H262" s="348">
        <f t="shared" si="125"/>
        <v>0.93565732378299993</v>
      </c>
      <c r="I262" s="74"/>
      <c r="J262" s="132">
        <f t="shared" si="126"/>
        <v>3.2882521179999999E-2</v>
      </c>
      <c r="K262" s="132">
        <f t="shared" si="127"/>
        <v>7.1843240699999991E-2</v>
      </c>
      <c r="L262" s="300">
        <f t="shared" si="128"/>
        <v>7.3192111902999998E-2</v>
      </c>
      <c r="M262" s="132">
        <v>0.75773944999999998</v>
      </c>
      <c r="N262" s="132">
        <v>3.7434817000000002E-2</v>
      </c>
      <c r="O262" s="132">
        <v>3.2502825999999999E-2</v>
      </c>
      <c r="P262" s="132">
        <v>2.7629055999999999E-2</v>
      </c>
      <c r="Q262" s="132">
        <v>4.7020559999999996E-3</v>
      </c>
      <c r="R262" s="132">
        <v>2.7632954999999999E-4</v>
      </c>
      <c r="S262" s="132">
        <v>2.7507962999999999E-4</v>
      </c>
      <c r="T262" s="132">
        <v>1.9055977E-3</v>
      </c>
      <c r="U262" s="132">
        <v>2.9720155999999999E-3</v>
      </c>
      <c r="V262" s="132">
        <v>0</v>
      </c>
      <c r="W262" s="132">
        <v>7.0208335999999996E-2</v>
      </c>
      <c r="X262" s="304">
        <v>1.1760303E-5</v>
      </c>
      <c r="Y262" s="132">
        <v>0</v>
      </c>
      <c r="Z262" s="132">
        <v>0</v>
      </c>
      <c r="AA262" s="74"/>
      <c r="AB262" s="301">
        <f t="shared" si="129"/>
        <v>5.6972890977443607</v>
      </c>
      <c r="AC262" s="338">
        <f t="shared" si="130"/>
        <v>5.6972890977443607</v>
      </c>
      <c r="AD262" s="74"/>
      <c r="AE262" s="136">
        <v>87.672685000000001</v>
      </c>
      <c r="AF262" s="136">
        <v>71.833432000000002</v>
      </c>
      <c r="AG262" s="136">
        <v>9.5173314999999992</v>
      </c>
      <c r="AH262" s="136">
        <v>0</v>
      </c>
      <c r="AI262" s="136">
        <v>0.77610148000000001</v>
      </c>
      <c r="AJ262" s="136">
        <v>3.4053737000000002</v>
      </c>
      <c r="AK262" s="136">
        <v>2.1404466000000002</v>
      </c>
      <c r="AL262" s="74"/>
      <c r="AM262" s="133">
        <v>0.11445577999999999</v>
      </c>
      <c r="AN262" s="340">
        <f t="shared" si="131"/>
        <v>0.11445577999999999</v>
      </c>
      <c r="AP262" s="133">
        <v>0.10673268</v>
      </c>
      <c r="AQ262" s="133">
        <v>4.8195963999999999E-3</v>
      </c>
      <c r="AR262" s="133">
        <v>2.9034996000000001E-3</v>
      </c>
      <c r="AS262" s="134">
        <f t="shared" si="132"/>
        <v>6.3988417846659996E-6</v>
      </c>
      <c r="AT262" s="135">
        <f t="shared" si="133"/>
        <v>1.7823951052180603E-8</v>
      </c>
      <c r="AU262" s="135">
        <f t="shared" si="134"/>
        <v>0.40665260440399997</v>
      </c>
      <c r="AV262" s="302">
        <v>5.3299955E-6</v>
      </c>
      <c r="AW262" s="302">
        <v>1.6083471E-8</v>
      </c>
      <c r="AX262" s="302">
        <v>4.3935426999999999E-13</v>
      </c>
      <c r="AY262" s="302">
        <v>1.9930870000000001E-10</v>
      </c>
      <c r="AZ262" s="302">
        <v>2.4342066E-11</v>
      </c>
      <c r="BA262" s="302">
        <v>4.1082926000000001E-9</v>
      </c>
      <c r="BB262" s="302">
        <v>1.0592159E-6</v>
      </c>
      <c r="BC262" s="302">
        <v>5.8925170000000003E-10</v>
      </c>
      <c r="BD262" s="302">
        <v>1.1339177E-9</v>
      </c>
      <c r="BE262" s="302">
        <v>3.0382213000000002E-13</v>
      </c>
      <c r="BF262" s="302">
        <v>1.8750926000000002E-15</v>
      </c>
      <c r="BG262" s="302">
        <v>1.8190398000000002E-12</v>
      </c>
      <c r="BH262" s="302">
        <v>4.0682799999999998E-14</v>
      </c>
      <c r="BI262" s="302">
        <v>4.5330087999999998E-14</v>
      </c>
      <c r="BJ262" s="302">
        <v>3.1594514999999999E-9</v>
      </c>
      <c r="BK262" s="302">
        <v>2.1389897999999998E-9</v>
      </c>
      <c r="BL262" s="302">
        <v>1.4660548000000001E-11</v>
      </c>
      <c r="BM262" s="302">
        <v>7.5224403999999995E-5</v>
      </c>
      <c r="BN262" s="303">
        <v>0.40657737999999999</v>
      </c>
      <c r="BO262" s="303">
        <v>0</v>
      </c>
      <c r="BP262" s="303">
        <v>0</v>
      </c>
      <c r="BQ262" s="303">
        <v>0</v>
      </c>
      <c r="BR262" s="74"/>
      <c r="BS262" s="136">
        <v>2.8921751E-4</v>
      </c>
      <c r="BT262" s="144">
        <v>9.1491197000000001E-6</v>
      </c>
      <c r="BU262" s="136">
        <v>1.5885553999999999E-4</v>
      </c>
      <c r="BV262" s="144">
        <v>2.2413887E-7</v>
      </c>
      <c r="BW262" s="144">
        <v>9.7982657999999995E-6</v>
      </c>
      <c r="BX262" s="144">
        <v>2.6151897999999998E-6</v>
      </c>
      <c r="BY262" s="144">
        <v>8.6680148000000002E-10</v>
      </c>
      <c r="BZ262" s="144">
        <v>3.9873697999999999E-6</v>
      </c>
      <c r="CA262" s="144">
        <v>3.7081481E-7</v>
      </c>
      <c r="CB262" s="144">
        <v>1.8202178999999999E-7</v>
      </c>
      <c r="CC262" s="144">
        <v>1.8288127999999999E-7</v>
      </c>
      <c r="CD262" s="144">
        <v>1.0657427E-8</v>
      </c>
      <c r="CE262" s="144">
        <v>3.2207317E-9</v>
      </c>
      <c r="CF262" s="144">
        <v>6.1977833000000002E-6</v>
      </c>
      <c r="CG262" s="144">
        <v>9.6341110999999995E-5</v>
      </c>
      <c r="CH262" s="144">
        <v>1.2985354E-6</v>
      </c>
      <c r="CI262" s="136">
        <v>0</v>
      </c>
      <c r="CJ262" s="175" t="s">
        <v>1997</v>
      </c>
      <c r="CK262" s="181" t="s">
        <v>1993</v>
      </c>
      <c r="CL262" s="110" t="s">
        <v>1830</v>
      </c>
      <c r="CP262" s="74"/>
      <c r="CQ262" s="74"/>
      <c r="CR262" s="74"/>
      <c r="CS262" s="152"/>
      <c r="CT262" s="74"/>
      <c r="CU262" s="74"/>
      <c r="CV262" s="74"/>
      <c r="CW262" s="74"/>
      <c r="CX262" s="74"/>
      <c r="CY262" s="74"/>
      <c r="CZ262" s="74"/>
      <c r="DA262" s="74"/>
      <c r="DB262" s="74"/>
    </row>
    <row r="263" spans="1:106" ht="14.5" customHeight="1">
      <c r="A263" s="74" t="s">
        <v>1998</v>
      </c>
      <c r="B263" s="129" t="s">
        <v>1133</v>
      </c>
      <c r="C263" s="130" t="str">
        <f t="shared" si="123"/>
        <v>A.030.25.110</v>
      </c>
      <c r="D263" s="131" t="s">
        <v>1955</v>
      </c>
      <c r="E263" s="129" t="s">
        <v>957</v>
      </c>
      <c r="F263" s="132" t="s">
        <v>2000</v>
      </c>
      <c r="G263" s="132">
        <f t="shared" si="124"/>
        <v>1.3782490318189999</v>
      </c>
      <c r="H263" s="348">
        <f t="shared" si="125"/>
        <v>1.3782490318189999</v>
      </c>
      <c r="I263" s="74"/>
      <c r="J263" s="132">
        <f t="shared" si="126"/>
        <v>5.0489403549999999E-2</v>
      </c>
      <c r="K263" s="132">
        <f t="shared" si="127"/>
        <v>0.1227054014</v>
      </c>
      <c r="L263" s="300">
        <f t="shared" si="128"/>
        <v>0.11347852686899999</v>
      </c>
      <c r="M263" s="132">
        <v>1.0915756999999999</v>
      </c>
      <c r="N263" s="132">
        <v>7.0209842999999994E-2</v>
      </c>
      <c r="O263" s="132">
        <v>4.9281230000000002E-2</v>
      </c>
      <c r="P263" s="132">
        <v>4.1794033000000001E-2</v>
      </c>
      <c r="Q263" s="132">
        <v>7.8935702999999996E-3</v>
      </c>
      <c r="R263" s="132">
        <v>3.6460848000000002E-4</v>
      </c>
      <c r="S263" s="132">
        <v>4.3719176999999998E-4</v>
      </c>
      <c r="T263" s="132">
        <v>3.2143283999999999E-3</v>
      </c>
      <c r="U263" s="132">
        <v>4.4887560999999996E-3</v>
      </c>
      <c r="V263" s="132">
        <v>0</v>
      </c>
      <c r="W263" s="132">
        <v>0.10897482999999999</v>
      </c>
      <c r="X263" s="304">
        <v>1.4940769E-5</v>
      </c>
      <c r="Y263" s="132">
        <v>0</v>
      </c>
      <c r="Z263" s="132">
        <v>0</v>
      </c>
      <c r="AA263" s="74"/>
      <c r="AB263" s="301">
        <f t="shared" si="129"/>
        <v>8.2073360902255637</v>
      </c>
      <c r="AC263" s="338">
        <f t="shared" si="130"/>
        <v>8.2073360902255637</v>
      </c>
      <c r="AD263" s="74"/>
      <c r="AE263" s="136">
        <v>126.36973999999999</v>
      </c>
      <c r="AF263" s="136">
        <v>101.71223999999999</v>
      </c>
      <c r="AG263" s="136">
        <v>14.772437</v>
      </c>
      <c r="AH263" s="136">
        <v>0</v>
      </c>
      <c r="AI263" s="136">
        <v>1.2172539</v>
      </c>
      <c r="AJ263" s="136">
        <v>5.3395399000000001</v>
      </c>
      <c r="AK263" s="136">
        <v>3.3282606000000001</v>
      </c>
      <c r="AL263" s="74"/>
      <c r="AM263" s="133">
        <v>0.17033880000000001</v>
      </c>
      <c r="AN263" s="340">
        <f t="shared" si="131"/>
        <v>0.17033880000000001</v>
      </c>
      <c r="AP263" s="133">
        <v>0.15923139</v>
      </c>
      <c r="AQ263" s="133">
        <v>7.0478008999999998E-3</v>
      </c>
      <c r="AR263" s="133">
        <v>4.0596080999999997E-3</v>
      </c>
      <c r="AS263" s="134">
        <f t="shared" si="132"/>
        <v>9.546246400508002E-6</v>
      </c>
      <c r="AT263" s="135">
        <f t="shared" si="133"/>
        <v>2.60643525851878E-8</v>
      </c>
      <c r="AU263" s="135">
        <f t="shared" si="134"/>
        <v>0.56857255858000011</v>
      </c>
      <c r="AV263" s="302">
        <v>7.6705444000000006E-6</v>
      </c>
      <c r="AW263" s="302">
        <v>2.3145877000000001E-8</v>
      </c>
      <c r="AX263" s="302">
        <v>6.3229141000000001E-13</v>
      </c>
      <c r="AY263" s="302">
        <v>2.7486249E-10</v>
      </c>
      <c r="AZ263" s="302">
        <v>3.0284117999999997E-11</v>
      </c>
      <c r="BA263" s="302">
        <v>6.2145431999999997E-9</v>
      </c>
      <c r="BB263" s="302">
        <v>1.859717E-6</v>
      </c>
      <c r="BC263" s="302">
        <v>8.9021531999999999E-10</v>
      </c>
      <c r="BD263" s="302">
        <v>2.0031910999999999E-9</v>
      </c>
      <c r="BE263" s="302">
        <v>4.4693721E-13</v>
      </c>
      <c r="BF263" s="302">
        <v>3.4007847999999999E-15</v>
      </c>
      <c r="BG263" s="302">
        <v>5.0603382999999996E-12</v>
      </c>
      <c r="BH263" s="302">
        <v>6.6918462999999999E-14</v>
      </c>
      <c r="BI263" s="302">
        <v>1.0161402E-13</v>
      </c>
      <c r="BJ263" s="302">
        <v>4.4951003999999996E-9</v>
      </c>
      <c r="BK263" s="302">
        <v>4.9702103E-9</v>
      </c>
      <c r="BL263" s="302">
        <v>1.8757665000000001E-11</v>
      </c>
      <c r="BM263" s="303">
        <v>1.1061858E-4</v>
      </c>
      <c r="BN263" s="303">
        <v>0.56846194000000005</v>
      </c>
      <c r="BO263" s="303">
        <v>0</v>
      </c>
      <c r="BP263" s="303">
        <v>0</v>
      </c>
      <c r="BQ263" s="303">
        <v>0</v>
      </c>
      <c r="BR263" s="74"/>
      <c r="BS263" s="136">
        <v>4.2308013000000002E-4</v>
      </c>
      <c r="BT263" s="144">
        <v>1.582851E-5</v>
      </c>
      <c r="BU263" s="136">
        <v>2.2884231E-4</v>
      </c>
      <c r="BV263" s="144">
        <v>3.7766725999999998E-7</v>
      </c>
      <c r="BW263" s="144">
        <v>1.7149844E-5</v>
      </c>
      <c r="BX263" s="144">
        <v>3.9659556999999996E-6</v>
      </c>
      <c r="BY263" s="144">
        <v>2.2430067999999999E-9</v>
      </c>
      <c r="BZ263" s="144">
        <v>6.0410552999999997E-6</v>
      </c>
      <c r="CA263" s="144">
        <v>4.8927890999999996E-7</v>
      </c>
      <c r="CB263" s="144">
        <v>2.8929233999999998E-7</v>
      </c>
      <c r="CC263" s="144">
        <v>2.2734346E-7</v>
      </c>
      <c r="CD263" s="144">
        <v>1.3634833000000001E-8</v>
      </c>
      <c r="CE263" s="144">
        <v>3.9869007000000002E-9</v>
      </c>
      <c r="CF263" s="144">
        <v>9.4033235999999995E-6</v>
      </c>
      <c r="CG263" s="136">
        <v>1.3844363999999999E-4</v>
      </c>
      <c r="CH263" s="144">
        <v>2.0020381000000002E-6</v>
      </c>
      <c r="CI263" s="136">
        <v>0</v>
      </c>
      <c r="CJ263" s="175" t="s">
        <v>2001</v>
      </c>
      <c r="CK263" s="181" t="s">
        <v>2002</v>
      </c>
      <c r="CL263" s="110" t="s">
        <v>1830</v>
      </c>
      <c r="CP263" s="74"/>
      <c r="CQ263" s="74"/>
      <c r="CR263" s="74"/>
      <c r="CS263" s="152"/>
      <c r="CT263" s="74"/>
      <c r="CU263" s="74"/>
      <c r="CV263" s="74"/>
      <c r="CW263" s="74"/>
      <c r="CX263" s="74"/>
      <c r="CY263" s="74"/>
      <c r="CZ263" s="74"/>
      <c r="DA263" s="74"/>
      <c r="DB263" s="74"/>
    </row>
    <row r="264" spans="1:106" ht="14.5" customHeight="1">
      <c r="A264" s="74" t="s">
        <v>2003</v>
      </c>
      <c r="B264" s="129" t="s">
        <v>1133</v>
      </c>
      <c r="C264" s="130" t="str">
        <f t="shared" si="123"/>
        <v>A.030.25.111</v>
      </c>
      <c r="D264" s="131" t="s">
        <v>1955</v>
      </c>
      <c r="E264" s="129" t="s">
        <v>957</v>
      </c>
      <c r="F264" s="132" t="s">
        <v>2005</v>
      </c>
      <c r="G264" s="132">
        <f t="shared" si="124"/>
        <v>0.56238548079289996</v>
      </c>
      <c r="H264" s="348">
        <f t="shared" si="125"/>
        <v>0.56238548079289996</v>
      </c>
      <c r="I264" s="74"/>
      <c r="J264" s="132">
        <f t="shared" si="126"/>
        <v>1.9970939199999999E-2</v>
      </c>
      <c r="K264" s="132">
        <f t="shared" si="127"/>
        <v>4.3257625000000001E-2</v>
      </c>
      <c r="L264" s="300">
        <f t="shared" si="128"/>
        <v>4.1526916592900004E-2</v>
      </c>
      <c r="M264" s="132">
        <v>0.45762999999999998</v>
      </c>
      <c r="N264" s="132">
        <v>2.2338935000000001E-2</v>
      </c>
      <c r="O264" s="132">
        <v>1.9706725000000001E-2</v>
      </c>
      <c r="P264" s="132">
        <v>1.6762211999999999E-2</v>
      </c>
      <c r="Q264" s="132">
        <v>2.8572509999999999E-3</v>
      </c>
      <c r="R264" s="132">
        <v>1.7636219E-4</v>
      </c>
      <c r="S264" s="132">
        <v>1.7511400999999999E-4</v>
      </c>
      <c r="T264" s="132">
        <v>1.211965E-3</v>
      </c>
      <c r="U264" s="132">
        <v>1.7154003000000001E-3</v>
      </c>
      <c r="V264" s="132">
        <v>0</v>
      </c>
      <c r="W264" s="132">
        <v>3.9804007000000002E-2</v>
      </c>
      <c r="X264" s="304">
        <v>7.5092929000000003E-6</v>
      </c>
      <c r="Y264" s="132">
        <v>0</v>
      </c>
      <c r="Z264" s="132">
        <v>0</v>
      </c>
      <c r="AA264" s="74"/>
      <c r="AB264" s="301">
        <f t="shared" si="129"/>
        <v>3.4408270676691726</v>
      </c>
      <c r="AC264" s="338">
        <f t="shared" si="130"/>
        <v>3.4408270676691726</v>
      </c>
      <c r="AD264" s="74"/>
      <c r="AE264" s="136">
        <v>52.618541</v>
      </c>
      <c r="AF264" s="136">
        <v>43.655172</v>
      </c>
      <c r="AG264" s="136">
        <v>5.3957728999999999</v>
      </c>
      <c r="AH264" s="136">
        <v>0</v>
      </c>
      <c r="AI264" s="136">
        <v>0.43706768000000001</v>
      </c>
      <c r="AJ264" s="136">
        <v>1.9181246000000001</v>
      </c>
      <c r="AK264" s="136">
        <v>1.2124035</v>
      </c>
      <c r="AL264" s="74"/>
      <c r="AM264" s="133">
        <v>6.9130595000000003E-2</v>
      </c>
      <c r="AN264" s="340">
        <f t="shared" si="131"/>
        <v>6.9130595000000003E-2</v>
      </c>
      <c r="AP264" s="133">
        <v>6.4421791000000006E-2</v>
      </c>
      <c r="AQ264" s="133">
        <v>2.9113202999999999E-3</v>
      </c>
      <c r="AR264" s="133">
        <v>1.7974839E-3</v>
      </c>
      <c r="AS264" s="134">
        <f t="shared" si="132"/>
        <v>3.8622176310720005E-6</v>
      </c>
      <c r="AT264" s="135">
        <f t="shared" si="133"/>
        <v>1.0766717015185998E-8</v>
      </c>
      <c r="AU264" s="135">
        <f t="shared" si="134"/>
        <v>0.25174843914899997</v>
      </c>
      <c r="AV264" s="302">
        <v>3.2204899000000001E-6</v>
      </c>
      <c r="AW264" s="302">
        <v>9.7180096999999995E-9</v>
      </c>
      <c r="AX264" s="302">
        <v>2.6546575999999998E-13</v>
      </c>
      <c r="AY264" s="302">
        <v>1.2713297E-10</v>
      </c>
      <c r="AZ264" s="302">
        <v>1.5547001999999999E-11</v>
      </c>
      <c r="BA264" s="302">
        <v>2.4924528000000001E-9</v>
      </c>
      <c r="BB264" s="302">
        <v>6.3572598000000002E-7</v>
      </c>
      <c r="BC264" s="302">
        <v>3.5770753000000001E-10</v>
      </c>
      <c r="BD264" s="302">
        <v>6.7997973E-10</v>
      </c>
      <c r="BE264" s="302">
        <v>1.9362937E-13</v>
      </c>
      <c r="BF264" s="302">
        <v>1.1911199999999999E-15</v>
      </c>
      <c r="BG264" s="302">
        <v>1.1448264E-12</v>
      </c>
      <c r="BH264" s="302">
        <v>2.5884707000000001E-14</v>
      </c>
      <c r="BI264" s="302">
        <v>2.8677429E-14</v>
      </c>
      <c r="BJ264" s="302">
        <v>2.0144811000000002E-9</v>
      </c>
      <c r="BK264" s="302">
        <v>1.3521372E-9</v>
      </c>
      <c r="BL264" s="302">
        <v>9.3603804000000004E-12</v>
      </c>
      <c r="BM264" s="302">
        <v>4.4349148999999999E-5</v>
      </c>
      <c r="BN264" s="303">
        <v>0.25170408999999999</v>
      </c>
      <c r="BO264" s="303">
        <v>0</v>
      </c>
      <c r="BP264" s="303">
        <v>0</v>
      </c>
      <c r="BQ264" s="303">
        <v>0</v>
      </c>
      <c r="BR264" s="74"/>
      <c r="BS264" s="136">
        <v>1.7447917999999999E-4</v>
      </c>
      <c r="BT264" s="144">
        <v>5.4951597000000003E-6</v>
      </c>
      <c r="BU264" s="144">
        <v>9.5939390000000004E-5</v>
      </c>
      <c r="BV264" s="144">
        <v>1.4255536E-7</v>
      </c>
      <c r="BW264" s="144">
        <v>5.9040223999999997E-6</v>
      </c>
      <c r="BX264" s="144">
        <v>1.5851944000000001E-6</v>
      </c>
      <c r="BY264" s="144">
        <v>5.4654946000000001E-10</v>
      </c>
      <c r="BZ264" s="144">
        <v>2.4175334000000002E-6</v>
      </c>
      <c r="CA264" s="144">
        <v>2.3666564E-7</v>
      </c>
      <c r="CB264" s="144">
        <v>1.1587396E-7</v>
      </c>
      <c r="CC264" s="144">
        <v>1.168053E-7</v>
      </c>
      <c r="CD264" s="144">
        <v>6.8044969999999997E-9</v>
      </c>
      <c r="CE264" s="144">
        <v>2.0571663999999999E-9</v>
      </c>
      <c r="CF264" s="144">
        <v>3.7742716999999998E-6</v>
      </c>
      <c r="CG264" s="144">
        <v>5.8001129999999998E-5</v>
      </c>
      <c r="CH264" s="144">
        <v>7.4117026E-7</v>
      </c>
      <c r="CI264" s="136">
        <v>0</v>
      </c>
      <c r="CJ264" s="175" t="s">
        <v>2006</v>
      </c>
      <c r="CK264" s="181" t="s">
        <v>1233</v>
      </c>
      <c r="CL264" s="110" t="s">
        <v>1830</v>
      </c>
      <c r="CP264" s="74"/>
      <c r="CQ264" s="74"/>
      <c r="CR264" s="74"/>
      <c r="CS264" s="152"/>
      <c r="CT264" s="74"/>
      <c r="CU264" s="74"/>
      <c r="CV264" s="74"/>
      <c r="CW264" s="74"/>
      <c r="CX264" s="74"/>
      <c r="CY264" s="74"/>
      <c r="CZ264" s="74"/>
      <c r="DA264" s="74"/>
      <c r="DB264" s="74"/>
    </row>
    <row r="265" spans="1:106" ht="14.5" customHeight="1">
      <c r="B265" s="129" t="s">
        <v>1133</v>
      </c>
      <c r="C265" s="127" t="s">
        <v>2007</v>
      </c>
      <c r="D265" s="127" t="s">
        <v>2008</v>
      </c>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P265" s="74"/>
      <c r="AQ265" s="74"/>
      <c r="AR265" s="74"/>
      <c r="AS265" s="74"/>
      <c r="AT265" s="74"/>
      <c r="AU265" s="74"/>
      <c r="AV265" s="74"/>
      <c r="AW265" s="74"/>
      <c r="AX265" s="74"/>
      <c r="AY265" s="74"/>
      <c r="AZ265" s="74"/>
      <c r="BA265" s="74"/>
      <c r="BB265" s="74"/>
      <c r="BC265" s="74"/>
      <c r="BD265" s="74"/>
      <c r="BE265" s="74"/>
      <c r="BF265" s="74"/>
      <c r="BG265" s="74"/>
      <c r="BH265" s="74"/>
      <c r="BI265" s="74"/>
      <c r="BJ265" s="74"/>
      <c r="BK265" s="74"/>
      <c r="BL265" s="74"/>
      <c r="BM265" s="74"/>
      <c r="BN265" s="74"/>
      <c r="BO265" s="74"/>
      <c r="BP265" s="74"/>
      <c r="BQ265" s="74"/>
      <c r="BR265" s="74"/>
      <c r="BS265" s="74"/>
      <c r="BT265" s="74"/>
      <c r="BU265" s="74"/>
      <c r="BV265" s="74"/>
      <c r="BW265" s="74"/>
      <c r="BX265" s="74"/>
      <c r="BY265" s="74"/>
      <c r="BZ265" s="74"/>
      <c r="CA265" s="74"/>
      <c r="CB265" s="74"/>
      <c r="CC265" s="74"/>
      <c r="CD265" s="74"/>
      <c r="CE265" s="74"/>
      <c r="CF265" s="74"/>
      <c r="CG265" s="74"/>
      <c r="CH265" s="74"/>
      <c r="CI265" s="74"/>
      <c r="CJ265" s="177"/>
      <c r="CK265" s="143"/>
      <c r="CL265" s="110"/>
      <c r="CP265" s="74"/>
      <c r="CQ265" s="74"/>
      <c r="CR265" s="74"/>
      <c r="CS265" s="152"/>
      <c r="CT265" s="74"/>
      <c r="CU265" s="74"/>
      <c r="CV265" s="74"/>
      <c r="CW265" s="74"/>
      <c r="CX265" s="74"/>
      <c r="CY265" s="74"/>
      <c r="CZ265" s="74"/>
      <c r="DA265" s="74"/>
      <c r="DB265" s="74"/>
    </row>
    <row r="266" spans="1:106" ht="14.5" customHeight="1">
      <c r="A266" s="74" t="s">
        <v>2009</v>
      </c>
      <c r="B266" s="129" t="s">
        <v>1133</v>
      </c>
      <c r="C266" s="130" t="str">
        <f t="shared" ref="C266:C271" si="135">MID(A266,1,12)</f>
        <v>A.030.26.101</v>
      </c>
      <c r="D266" s="131" t="s">
        <v>2008</v>
      </c>
      <c r="E266" s="129" t="s">
        <v>957</v>
      </c>
      <c r="F266" s="132" t="s">
        <v>2011</v>
      </c>
      <c r="G266" s="132">
        <f t="shared" ref="G266:G271" si="136">J266+K266+L266+M266</f>
        <v>0.61216991200000004</v>
      </c>
      <c r="H266" s="348">
        <f t="shared" ref="H266:H271" si="137">G266</f>
        <v>0.61216991200000004</v>
      </c>
      <c r="I266" s="74"/>
      <c r="J266" s="132">
        <f t="shared" ref="J266:J271" si="138">P266+Q266+R266+S266</f>
        <v>2.01854349E-2</v>
      </c>
      <c r="K266" s="132">
        <f t="shared" ref="K266:K271" si="139">N266+O266+T266</f>
        <v>0.2301767623</v>
      </c>
      <c r="L266" s="300">
        <f t="shared" ref="L266:L271" si="140">U266+IF(V266="x",0,V266)+IF(W266="x",0,W266)+IF(X266="x",0,X266)+Y266+Z266</f>
        <v>0.14612539479999997</v>
      </c>
      <c r="M266" s="132">
        <v>0.21568232000000001</v>
      </c>
      <c r="N266" s="132">
        <v>2.705805E-2</v>
      </c>
      <c r="O266" s="132">
        <v>0.19654255000000001</v>
      </c>
      <c r="P266" s="132">
        <v>5.1118667999999999E-3</v>
      </c>
      <c r="Q266" s="132">
        <v>1.1834312E-2</v>
      </c>
      <c r="R266" s="132">
        <v>1.1009339E-3</v>
      </c>
      <c r="S266" s="132">
        <v>2.1383221999999999E-3</v>
      </c>
      <c r="T266" s="132">
        <v>6.5761622999999996E-3</v>
      </c>
      <c r="U266" s="132">
        <v>8.8743451000000001E-3</v>
      </c>
      <c r="V266" s="132">
        <v>0.12022046</v>
      </c>
      <c r="W266" s="132">
        <v>5.0339872000000003E-3</v>
      </c>
      <c r="X266" s="132">
        <v>1.0682541E-2</v>
      </c>
      <c r="Y266" s="132">
        <v>1.3140615E-3</v>
      </c>
      <c r="Z266" s="132">
        <v>0</v>
      </c>
      <c r="AA266" s="74"/>
      <c r="AB266" s="301">
        <f t="shared" ref="AB266:AB271" si="141">M266/0.133</f>
        <v>1.6216715789473684</v>
      </c>
      <c r="AC266" s="338">
        <f t="shared" ref="AC266:AC271" si="142">AB266</f>
        <v>1.6216715789473684</v>
      </c>
      <c r="AD266" s="74"/>
      <c r="AE266" s="136">
        <v>50.649968000000001</v>
      </c>
      <c r="AF266" s="136">
        <v>39.075370999999997</v>
      </c>
      <c r="AG266" s="136">
        <v>0.68248200000000003</v>
      </c>
      <c r="AH266" s="136">
        <v>0</v>
      </c>
      <c r="AI266" s="136">
        <v>10.645172000000001</v>
      </c>
      <c r="AJ266" s="136">
        <v>5.2297426000000001E-2</v>
      </c>
      <c r="AK266" s="136">
        <v>0.19464496000000001</v>
      </c>
      <c r="AL266" s="74"/>
      <c r="AM266" s="133">
        <v>4.0577886000000001E-2</v>
      </c>
      <c r="AN266" s="340">
        <f t="shared" ref="AN266:AN271" si="143">AM266</f>
        <v>4.0577886000000001E-2</v>
      </c>
      <c r="AP266" s="133">
        <v>3.6521737999999998E-2</v>
      </c>
      <c r="AQ266" s="133">
        <v>1.4307069E-3</v>
      </c>
      <c r="AR266" s="133">
        <v>2.6254407E-3</v>
      </c>
      <c r="AS266" s="134">
        <f t="shared" ref="AS266:AS271" si="144">AV266+AY266+AZ266+BA266+BB266+BJ266+BK266+BO266</f>
        <v>2.1895525820300001E-6</v>
      </c>
      <c r="AT266" s="135">
        <f t="shared" ref="AT266:AT271" si="145">AW266+AX266+BC266+BD266+BE266+BF266+BG266+BH266+BI266+BL266+BP266+BQ266</f>
        <v>5.2910759901099997E-9</v>
      </c>
      <c r="AU266" s="135">
        <f t="shared" ref="AU266:AU271" si="146">BM266+BN266</f>
        <v>0.36770878522</v>
      </c>
      <c r="AV266" s="302">
        <v>1.5049112E-6</v>
      </c>
      <c r="AW266" s="302">
        <v>4.5406804999999998E-9</v>
      </c>
      <c r="AX266" s="302">
        <v>1.2405788000000001E-13</v>
      </c>
      <c r="AY266" s="303">
        <v>0</v>
      </c>
      <c r="AZ266" s="303">
        <v>0</v>
      </c>
      <c r="BA266" s="302">
        <v>7.6102592999999997E-10</v>
      </c>
      <c r="BB266" s="302">
        <v>6.7703047999999996E-7</v>
      </c>
      <c r="BC266" s="302">
        <v>1.7355103E-10</v>
      </c>
      <c r="BD266" s="302">
        <v>5.7240000000000001E-10</v>
      </c>
      <c r="BE266" s="303">
        <v>0</v>
      </c>
      <c r="BF266" s="303">
        <v>0</v>
      </c>
      <c r="BG266" s="302">
        <v>1.1791990999999999E-12</v>
      </c>
      <c r="BH266" s="302">
        <v>2.6432946E-12</v>
      </c>
      <c r="BI266" s="302">
        <v>4.9790853000000005E-13</v>
      </c>
      <c r="BJ266" s="302">
        <v>6.3429611000000001E-9</v>
      </c>
      <c r="BK266" s="302">
        <v>5.06915E-10</v>
      </c>
      <c r="BL266" s="303">
        <v>0</v>
      </c>
      <c r="BM266" s="303">
        <v>1.7911522E-4</v>
      </c>
      <c r="BN266" s="303">
        <v>0.36752966999999997</v>
      </c>
      <c r="BO266" s="303">
        <v>0</v>
      </c>
      <c r="BP266" s="303">
        <v>0</v>
      </c>
      <c r="BQ266" s="303">
        <v>0</v>
      </c>
      <c r="BR266" s="74"/>
      <c r="BS266" s="136">
        <v>1.2468945999999999E-4</v>
      </c>
      <c r="BT266" s="144">
        <v>3.9462985999999998E-6</v>
      </c>
      <c r="BU266" s="144">
        <v>4.5216507000000002E-5</v>
      </c>
      <c r="BV266" s="144">
        <v>7.7031050999999996E-7</v>
      </c>
      <c r="BW266" s="144">
        <v>1.3843359999999999E-5</v>
      </c>
      <c r="BX266" s="136">
        <v>0</v>
      </c>
      <c r="BY266" s="136">
        <v>0</v>
      </c>
      <c r="BZ266" s="136">
        <v>0</v>
      </c>
      <c r="CA266" s="144">
        <v>1.4773757999999999E-6</v>
      </c>
      <c r="CB266" s="144">
        <v>1.4149403000000001E-6</v>
      </c>
      <c r="CC266" s="136">
        <v>0</v>
      </c>
      <c r="CD266" s="136">
        <v>0</v>
      </c>
      <c r="CE266" s="136">
        <v>0</v>
      </c>
      <c r="CF266" s="144">
        <v>5.6848394999999999E-6</v>
      </c>
      <c r="CG266" s="144">
        <v>4.8055781999999999E-5</v>
      </c>
      <c r="CH266" s="144">
        <v>4.2800512999999998E-6</v>
      </c>
      <c r="CI266" s="136">
        <v>0</v>
      </c>
      <c r="CJ266" s="173"/>
      <c r="CK266" s="138"/>
      <c r="CL266" s="89" t="s">
        <v>2012</v>
      </c>
      <c r="CM266" s="89" t="s">
        <v>2013</v>
      </c>
      <c r="CP266" s="74"/>
      <c r="CQ266" s="74"/>
      <c r="CR266" s="74"/>
      <c r="CS266" s="152"/>
      <c r="CT266" s="74"/>
      <c r="CU266" s="74"/>
      <c r="CV266" s="74"/>
      <c r="CW266" s="74"/>
      <c r="CX266" s="74"/>
      <c r="CY266" s="74"/>
      <c r="CZ266" s="74"/>
      <c r="DA266" s="74"/>
      <c r="DB266" s="74"/>
    </row>
    <row r="267" spans="1:106" ht="14.5" customHeight="1">
      <c r="A267" s="74" t="s">
        <v>2014</v>
      </c>
      <c r="B267" s="129" t="s">
        <v>1133</v>
      </c>
      <c r="C267" s="130" t="str">
        <f t="shared" si="135"/>
        <v>A.030.26.102</v>
      </c>
      <c r="D267" s="131" t="s">
        <v>2008</v>
      </c>
      <c r="E267" s="129" t="s">
        <v>957</v>
      </c>
      <c r="F267" s="132" t="s">
        <v>2016</v>
      </c>
      <c r="G267" s="132">
        <f t="shared" si="136"/>
        <v>1.9303945769999999</v>
      </c>
      <c r="H267" s="348">
        <f t="shared" si="137"/>
        <v>1.9303945769999999</v>
      </c>
      <c r="I267" s="74"/>
      <c r="J267" s="132">
        <f t="shared" si="138"/>
        <v>9.9433092000000001E-2</v>
      </c>
      <c r="K267" s="132">
        <f t="shared" si="139"/>
        <v>0.51035815000000007</v>
      </c>
      <c r="L267" s="300">
        <f t="shared" si="140"/>
        <v>0.76512425499999992</v>
      </c>
      <c r="M267" s="132">
        <v>0.55547908000000001</v>
      </c>
      <c r="N267" s="132">
        <v>0.1182537</v>
      </c>
      <c r="O267" s="132">
        <v>0.23374002999999999</v>
      </c>
      <c r="P267" s="132">
        <v>1.8956715999999998E-2</v>
      </c>
      <c r="Q267" s="132">
        <v>4.8491726999999998E-2</v>
      </c>
      <c r="R267" s="132">
        <v>1.6332053999999999E-2</v>
      </c>
      <c r="S267" s="132">
        <v>1.5652594999999998E-2</v>
      </c>
      <c r="T267" s="132">
        <v>0.15836442000000001</v>
      </c>
      <c r="U267" s="132">
        <v>4.9274202000000003E-2</v>
      </c>
      <c r="V267" s="132">
        <v>0.57888280999999997</v>
      </c>
      <c r="W267" s="132">
        <v>2.8862789E-2</v>
      </c>
      <c r="X267" s="132">
        <v>3.9223551000000002E-2</v>
      </c>
      <c r="Y267" s="132">
        <v>6.8880902999999993E-2</v>
      </c>
      <c r="Z267" s="132">
        <v>0</v>
      </c>
      <c r="AA267" s="74"/>
      <c r="AB267" s="301">
        <f t="shared" si="141"/>
        <v>4.1765344360902255</v>
      </c>
      <c r="AC267" s="338">
        <f t="shared" si="142"/>
        <v>4.1765344360902255</v>
      </c>
      <c r="AD267" s="74"/>
      <c r="AE267" s="136">
        <v>106.24778000000001</v>
      </c>
      <c r="AF267" s="136">
        <v>82.865435000000005</v>
      </c>
      <c r="AG267" s="136">
        <v>3.9130679000000002</v>
      </c>
      <c r="AH267" s="136">
        <v>0</v>
      </c>
      <c r="AI267" s="136">
        <v>17.810935000000001</v>
      </c>
      <c r="AJ267" s="136">
        <v>0.42996001</v>
      </c>
      <c r="AK267" s="136">
        <v>1.2283801000000001</v>
      </c>
      <c r="AL267" s="74"/>
      <c r="AM267" s="133">
        <v>0.12546309</v>
      </c>
      <c r="AN267" s="340">
        <f t="shared" si="143"/>
        <v>0.12546309</v>
      </c>
      <c r="AP267" s="133">
        <v>0.11585525000000001</v>
      </c>
      <c r="AQ267" s="133">
        <v>4.0357969999999998E-3</v>
      </c>
      <c r="AR267" s="133">
        <v>5.5720465000000004E-3</v>
      </c>
      <c r="AS267" s="134">
        <f t="shared" si="144"/>
        <v>6.9457582291000012E-6</v>
      </c>
      <c r="AT267" s="135">
        <f t="shared" si="145"/>
        <v>1.492528430648E-8</v>
      </c>
      <c r="AU267" s="135">
        <f t="shared" si="146"/>
        <v>0.78039866518000001</v>
      </c>
      <c r="AV267" s="302">
        <v>3.8758239000000001E-6</v>
      </c>
      <c r="AW267" s="302">
        <v>1.1694296E-8</v>
      </c>
      <c r="AX267" s="302">
        <v>3.1950487999999998E-13</v>
      </c>
      <c r="AY267" s="303">
        <v>0</v>
      </c>
      <c r="AZ267" s="303">
        <v>0</v>
      </c>
      <c r="BA267" s="302">
        <v>2.8221691000000001E-9</v>
      </c>
      <c r="BB267" s="302">
        <v>2.9082307999999999E-6</v>
      </c>
      <c r="BC267" s="302">
        <v>6.4359222000000001E-10</v>
      </c>
      <c r="BD267" s="302">
        <v>2.5016000000000001E-9</v>
      </c>
      <c r="BE267" s="303">
        <v>0</v>
      </c>
      <c r="BF267" s="303">
        <v>0</v>
      </c>
      <c r="BG267" s="302">
        <v>8.6987745999999999E-12</v>
      </c>
      <c r="BH267" s="302">
        <v>6.4640704999999996E-11</v>
      </c>
      <c r="BI267" s="302">
        <v>1.2137102E-11</v>
      </c>
      <c r="BJ267" s="302">
        <v>1.5373126000000001E-7</v>
      </c>
      <c r="BK267" s="302">
        <v>5.1501000000000002E-9</v>
      </c>
      <c r="BL267" s="303">
        <v>0</v>
      </c>
      <c r="BM267" s="303">
        <v>9.9452517999999994E-4</v>
      </c>
      <c r="BN267" s="303">
        <v>0.77940414000000002</v>
      </c>
      <c r="BO267" s="303">
        <v>0</v>
      </c>
      <c r="BP267" s="303">
        <v>0</v>
      </c>
      <c r="BQ267" s="303">
        <v>0</v>
      </c>
      <c r="BR267" s="74"/>
      <c r="BS267" s="136">
        <v>3.9221613E-4</v>
      </c>
      <c r="BT267" s="144">
        <v>1.7246786000000001E-5</v>
      </c>
      <c r="BU267" s="136">
        <v>1.1645285999999999E-4</v>
      </c>
      <c r="BV267" s="144">
        <v>1.8550299000000002E-5</v>
      </c>
      <c r="BW267" s="144">
        <v>5.7610752999999999E-5</v>
      </c>
      <c r="BX267" s="136">
        <v>0</v>
      </c>
      <c r="BY267" s="136">
        <v>0</v>
      </c>
      <c r="BZ267" s="136">
        <v>0</v>
      </c>
      <c r="CA267" s="144">
        <v>2.1916466E-5</v>
      </c>
      <c r="CB267" s="144">
        <v>1.0357413000000001E-5</v>
      </c>
      <c r="CC267" s="136">
        <v>0</v>
      </c>
      <c r="CD267" s="136">
        <v>0</v>
      </c>
      <c r="CE267" s="136">
        <v>0</v>
      </c>
      <c r="CF267" s="144">
        <v>2.1251095E-5</v>
      </c>
      <c r="CG267" s="136">
        <v>1.0506576E-4</v>
      </c>
      <c r="CH267" s="144">
        <v>2.3764695999999999E-5</v>
      </c>
      <c r="CI267" s="136">
        <v>0</v>
      </c>
      <c r="CJ267" s="175"/>
      <c r="CK267" s="138"/>
      <c r="CL267" s="89" t="s">
        <v>2012</v>
      </c>
      <c r="CM267" s="89" t="s">
        <v>2013</v>
      </c>
      <c r="CP267" s="308"/>
      <c r="CQ267" s="74"/>
      <c r="CR267" s="74"/>
      <c r="CS267" s="152"/>
      <c r="CT267" s="74"/>
      <c r="CU267" s="74"/>
      <c r="CV267" s="74"/>
      <c r="CW267" s="74"/>
      <c r="CX267" s="74"/>
      <c r="CY267" s="74"/>
      <c r="CZ267" s="74"/>
      <c r="DA267" s="74"/>
      <c r="DB267" s="74"/>
    </row>
    <row r="268" spans="1:106" ht="14.5" customHeight="1">
      <c r="A268" s="74" t="s">
        <v>2017</v>
      </c>
      <c r="B268" s="129" t="s">
        <v>1133</v>
      </c>
      <c r="C268" s="130" t="str">
        <f t="shared" si="135"/>
        <v>A.030.26.103</v>
      </c>
      <c r="D268" s="131" t="s">
        <v>2008</v>
      </c>
      <c r="E268" s="129" t="s">
        <v>957</v>
      </c>
      <c r="F268" s="132" t="s">
        <v>2019</v>
      </c>
      <c r="G268" s="132">
        <f t="shared" si="136"/>
        <v>0.88856903630000006</v>
      </c>
      <c r="H268" s="348">
        <f t="shared" si="137"/>
        <v>0.88856903630000006</v>
      </c>
      <c r="I268" s="74"/>
      <c r="J268" s="132">
        <f t="shared" si="138"/>
        <v>2.6865902299999998E-2</v>
      </c>
      <c r="K268" s="132">
        <f t="shared" si="139"/>
        <v>0.25345243700000003</v>
      </c>
      <c r="L268" s="300">
        <f t="shared" si="140"/>
        <v>0.38821101699999999</v>
      </c>
      <c r="M268" s="132">
        <v>0.22003967999999999</v>
      </c>
      <c r="N268" s="132">
        <v>4.8103199999999999E-2</v>
      </c>
      <c r="O268" s="132">
        <v>0.19343041999999999</v>
      </c>
      <c r="P268" s="132">
        <v>4.7330354000000002E-3</v>
      </c>
      <c r="Q268" s="132">
        <v>1.5740092000000001E-2</v>
      </c>
      <c r="R268" s="132">
        <v>1.8038392999999999E-3</v>
      </c>
      <c r="S268" s="132">
        <v>4.5889355999999999E-3</v>
      </c>
      <c r="T268" s="132">
        <v>1.1918817E-2</v>
      </c>
      <c r="U268" s="132">
        <v>2.0374484000000002E-2</v>
      </c>
      <c r="V268" s="132">
        <v>0.33583056999999999</v>
      </c>
      <c r="W268" s="132">
        <v>1.3343971E-2</v>
      </c>
      <c r="X268" s="132">
        <v>1.5217153000000001E-2</v>
      </c>
      <c r="Y268" s="132">
        <v>3.4448389999999999E-3</v>
      </c>
      <c r="Z268" s="132">
        <v>0</v>
      </c>
      <c r="AA268" s="74"/>
      <c r="AB268" s="301">
        <f t="shared" si="141"/>
        <v>1.6544336842105261</v>
      </c>
      <c r="AC268" s="338">
        <f t="shared" si="142"/>
        <v>1.6544336842105261</v>
      </c>
      <c r="AD268" s="74"/>
      <c r="AE268" s="136">
        <v>48.917552000000001</v>
      </c>
      <c r="AF268" s="136">
        <v>35.505462000000001</v>
      </c>
      <c r="AG268" s="136">
        <v>1.8091067000000001</v>
      </c>
      <c r="AH268" s="136">
        <v>0</v>
      </c>
      <c r="AI268" s="136">
        <v>10.833322000000001</v>
      </c>
      <c r="AJ268" s="136">
        <v>0.23122746999999999</v>
      </c>
      <c r="AK268" s="136">
        <v>0.53843386000000004</v>
      </c>
      <c r="AL268" s="74"/>
      <c r="AM268" s="133">
        <v>4.8482550999999999E-2</v>
      </c>
      <c r="AN268" s="340">
        <f t="shared" si="143"/>
        <v>4.8482550999999999E-2</v>
      </c>
      <c r="AP268" s="133">
        <v>4.4521697999999998E-2</v>
      </c>
      <c r="AQ268" s="133">
        <v>1.5734976999999999E-3</v>
      </c>
      <c r="AR268" s="133">
        <v>2.3873557000000001E-3</v>
      </c>
      <c r="AS268" s="134">
        <f t="shared" si="144"/>
        <v>2.6691665456399998E-6</v>
      </c>
      <c r="AT268" s="135">
        <f t="shared" si="145"/>
        <v>5.8191483045600002E-9</v>
      </c>
      <c r="AU268" s="135">
        <f t="shared" si="146"/>
        <v>0.33436354811000002</v>
      </c>
      <c r="AV268" s="302">
        <v>1.5353145E-6</v>
      </c>
      <c r="AW268" s="302">
        <v>4.6324144000000003E-9</v>
      </c>
      <c r="AX268" s="302">
        <v>1.2656418E-13</v>
      </c>
      <c r="AY268" s="303">
        <v>0</v>
      </c>
      <c r="AZ268" s="303">
        <v>0</v>
      </c>
      <c r="BA268" s="302">
        <v>7.0462764000000001E-10</v>
      </c>
      <c r="BB268" s="302">
        <v>1.1204957E-6</v>
      </c>
      <c r="BC268" s="302">
        <v>1.6068947000000001E-10</v>
      </c>
      <c r="BD268" s="302">
        <v>1.0176000000000001E-9</v>
      </c>
      <c r="BE268" s="303">
        <v>0</v>
      </c>
      <c r="BF268" s="303">
        <v>0</v>
      </c>
      <c r="BG268" s="302">
        <v>2.5749809000000001E-12</v>
      </c>
      <c r="BH268" s="302">
        <v>4.8321736999999997E-12</v>
      </c>
      <c r="BI268" s="302">
        <v>9.1071578000000001E-13</v>
      </c>
      <c r="BJ268" s="302">
        <v>1.1574118E-8</v>
      </c>
      <c r="BK268" s="302">
        <v>1.0776000000000001E-9</v>
      </c>
      <c r="BL268" s="303">
        <v>0</v>
      </c>
      <c r="BM268" s="303">
        <v>4.1122811000000002E-4</v>
      </c>
      <c r="BN268" s="303">
        <v>0.33395232000000002</v>
      </c>
      <c r="BO268" s="303">
        <v>0</v>
      </c>
      <c r="BP268" s="303">
        <v>0</v>
      </c>
      <c r="BQ268" s="303">
        <v>0</v>
      </c>
      <c r="BR268" s="74"/>
      <c r="BS268" s="136">
        <v>1.4036208999999999E-4</v>
      </c>
      <c r="BT268" s="144">
        <v>7.0156419000000002E-6</v>
      </c>
      <c r="BU268" s="144">
        <v>4.6130001000000003E-5</v>
      </c>
      <c r="BV268" s="144">
        <v>1.3961319E-6</v>
      </c>
      <c r="BW268" s="144">
        <v>1.9867670000000001E-5</v>
      </c>
      <c r="BX268" s="136">
        <v>0</v>
      </c>
      <c r="BY268" s="136">
        <v>0</v>
      </c>
      <c r="BZ268" s="136">
        <v>0</v>
      </c>
      <c r="CA268" s="144">
        <v>2.4206253E-6</v>
      </c>
      <c r="CB268" s="144">
        <v>3.0365253999999999E-6</v>
      </c>
      <c r="CC268" s="136">
        <v>0</v>
      </c>
      <c r="CD268" s="136">
        <v>0</v>
      </c>
      <c r="CE268" s="136">
        <v>0</v>
      </c>
      <c r="CF268" s="144">
        <v>5.4817708999999997E-6</v>
      </c>
      <c r="CG268" s="144">
        <v>4.5187215999999997E-5</v>
      </c>
      <c r="CH268" s="144">
        <v>9.8265094999999992E-6</v>
      </c>
      <c r="CI268" s="136">
        <v>0</v>
      </c>
      <c r="CJ268" s="175"/>
      <c r="CK268" s="138"/>
      <c r="CL268" s="89" t="s">
        <v>2012</v>
      </c>
      <c r="CM268" s="89" t="s">
        <v>2013</v>
      </c>
      <c r="CP268" s="308"/>
      <c r="CQ268" s="74"/>
      <c r="CR268" s="74"/>
      <c r="CS268" s="152"/>
      <c r="CT268" s="74"/>
      <c r="CU268" s="74"/>
      <c r="CV268" s="74"/>
      <c r="CW268" s="74"/>
      <c r="CX268" s="74"/>
      <c r="CY268" s="74"/>
      <c r="CZ268" s="74"/>
      <c r="DA268" s="74"/>
      <c r="DB268" s="74"/>
    </row>
    <row r="269" spans="1:106" ht="14.5" customHeight="1">
      <c r="A269" s="74" t="s">
        <v>2020</v>
      </c>
      <c r="B269" s="129" t="s">
        <v>1133</v>
      </c>
      <c r="C269" s="130" t="str">
        <f t="shared" si="135"/>
        <v>A.030.26.104</v>
      </c>
      <c r="D269" s="131" t="s">
        <v>2008</v>
      </c>
      <c r="E269" s="129" t="s">
        <v>957</v>
      </c>
      <c r="F269" s="132" t="s">
        <v>2022</v>
      </c>
      <c r="G269" s="132">
        <f t="shared" si="136"/>
        <v>1.965647143</v>
      </c>
      <c r="H269" s="348">
        <f t="shared" si="137"/>
        <v>1.965647143</v>
      </c>
      <c r="I269" s="74"/>
      <c r="J269" s="132">
        <f t="shared" si="138"/>
        <v>0.10033094900000002</v>
      </c>
      <c r="K269" s="132">
        <f t="shared" si="139"/>
        <v>0.51273769999999996</v>
      </c>
      <c r="L269" s="300">
        <f t="shared" si="140"/>
        <v>0.79653107399999989</v>
      </c>
      <c r="M269" s="132">
        <v>0.55604741999999996</v>
      </c>
      <c r="N269" s="132">
        <v>0.120258</v>
      </c>
      <c r="O269" s="132">
        <v>0.23333409999999999</v>
      </c>
      <c r="P269" s="132">
        <v>1.8907304E-2</v>
      </c>
      <c r="Q269" s="132">
        <v>4.9001197000000003E-2</v>
      </c>
      <c r="R269" s="132">
        <v>1.6438983000000001E-2</v>
      </c>
      <c r="S269" s="132">
        <v>1.5983464999999999E-2</v>
      </c>
      <c r="T269" s="132">
        <v>0.1591456</v>
      </c>
      <c r="U269" s="132">
        <v>5.0774220000000002E-2</v>
      </c>
      <c r="V269" s="132">
        <v>0.6068363</v>
      </c>
      <c r="W269" s="132">
        <v>2.99467E-2</v>
      </c>
      <c r="X269" s="132">
        <v>3.9815022999999998E-2</v>
      </c>
      <c r="Y269" s="132">
        <v>6.9158831000000004E-2</v>
      </c>
      <c r="Z269" s="132">
        <v>0</v>
      </c>
      <c r="AA269" s="74"/>
      <c r="AB269" s="301">
        <f t="shared" si="141"/>
        <v>4.1808076691729319</v>
      </c>
      <c r="AC269" s="338">
        <f t="shared" si="142"/>
        <v>4.1808076691729319</v>
      </c>
      <c r="AD269" s="74"/>
      <c r="AE269" s="136">
        <v>106.02181</v>
      </c>
      <c r="AF269" s="136">
        <v>82.399794999999997</v>
      </c>
      <c r="AG269" s="136">
        <v>4.0600189999999996</v>
      </c>
      <c r="AH269" s="136">
        <v>0</v>
      </c>
      <c r="AI269" s="136">
        <v>17.835476</v>
      </c>
      <c r="AJ269" s="136">
        <v>0.45329870999999999</v>
      </c>
      <c r="AK269" s="136">
        <v>1.2732220999999999</v>
      </c>
      <c r="AL269" s="74"/>
      <c r="AM269" s="133">
        <v>0.12626697000000001</v>
      </c>
      <c r="AN269" s="340">
        <f t="shared" si="143"/>
        <v>0.12626697000000001</v>
      </c>
      <c r="AP269" s="133">
        <v>0.11667578000000001</v>
      </c>
      <c r="AQ269" s="133">
        <v>4.0501976000000004E-3</v>
      </c>
      <c r="AR269" s="133">
        <v>5.5409919000000002E-3</v>
      </c>
      <c r="AS269" s="134">
        <f t="shared" si="144"/>
        <v>6.9949509428999997E-6</v>
      </c>
      <c r="AT269" s="135">
        <f t="shared" si="145"/>
        <v>1.497854180519E-8</v>
      </c>
      <c r="AU269" s="135">
        <f t="shared" si="146"/>
        <v>0.77604929079999996</v>
      </c>
      <c r="AV269" s="302">
        <v>3.8797895000000001E-6</v>
      </c>
      <c r="AW269" s="302">
        <v>1.1706262E-8</v>
      </c>
      <c r="AX269" s="302">
        <v>3.1983179E-13</v>
      </c>
      <c r="AY269" s="303">
        <v>0</v>
      </c>
      <c r="AZ269" s="303">
        <v>0</v>
      </c>
      <c r="BA269" s="302">
        <v>2.8148128999999998E-9</v>
      </c>
      <c r="BB269" s="302">
        <v>2.9526222999999999E-6</v>
      </c>
      <c r="BC269" s="302">
        <v>6.4191464E-10</v>
      </c>
      <c r="BD269" s="302">
        <v>2.5439999999999999E-9</v>
      </c>
      <c r="BE269" s="303">
        <v>0</v>
      </c>
      <c r="BF269" s="303">
        <v>0</v>
      </c>
      <c r="BG269" s="302">
        <v>8.8871834000000005E-12</v>
      </c>
      <c r="BH269" s="302">
        <v>6.4960716999999995E-11</v>
      </c>
      <c r="BI269" s="302">
        <v>1.2197433E-11</v>
      </c>
      <c r="BJ269" s="302">
        <v>1.5449643000000001E-7</v>
      </c>
      <c r="BK269" s="302">
        <v>5.2279000000000001E-9</v>
      </c>
      <c r="BL269" s="303">
        <v>0</v>
      </c>
      <c r="BM269" s="303">
        <v>1.0248008E-3</v>
      </c>
      <c r="BN269" s="303">
        <v>0.77502448999999995</v>
      </c>
      <c r="BO269" s="303">
        <v>0</v>
      </c>
      <c r="BP269" s="303">
        <v>0</v>
      </c>
      <c r="BQ269" s="303">
        <v>0</v>
      </c>
      <c r="BR269" s="74"/>
      <c r="BS269" s="136">
        <v>3.9409413999999998E-4</v>
      </c>
      <c r="BT269" s="144">
        <v>1.7539105E-5</v>
      </c>
      <c r="BU269" s="136">
        <v>1.1657201E-4</v>
      </c>
      <c r="BV269" s="144">
        <v>1.8641803999999999E-5</v>
      </c>
      <c r="BW269" s="144">
        <v>5.8307563000000003E-5</v>
      </c>
      <c r="BX269" s="136">
        <v>0</v>
      </c>
      <c r="BY269" s="136">
        <v>0</v>
      </c>
      <c r="BZ269" s="136">
        <v>0</v>
      </c>
      <c r="CA269" s="144">
        <v>2.2059958000000001E-5</v>
      </c>
      <c r="CB269" s="144">
        <v>1.0576352E-5</v>
      </c>
      <c r="CC269" s="136">
        <v>0</v>
      </c>
      <c r="CD269" s="136">
        <v>0</v>
      </c>
      <c r="CE269" s="136">
        <v>0</v>
      </c>
      <c r="CF269" s="144">
        <v>2.1217595000000001E-5</v>
      </c>
      <c r="CG269" s="136">
        <v>1.0469160000000001E-4</v>
      </c>
      <c r="CH269" s="144">
        <v>2.4488146999999999E-5</v>
      </c>
      <c r="CI269" s="136">
        <v>0</v>
      </c>
      <c r="CJ269" s="173"/>
      <c r="CK269" s="138"/>
      <c r="CL269" s="89" t="s">
        <v>2012</v>
      </c>
      <c r="CM269" s="89" t="s">
        <v>2013</v>
      </c>
      <c r="CP269" s="74"/>
      <c r="CQ269" s="74"/>
      <c r="CR269" s="74"/>
      <c r="CS269" s="74"/>
      <c r="CT269" s="74"/>
      <c r="CU269" s="74"/>
      <c r="CV269" s="74"/>
      <c r="CW269" s="74"/>
      <c r="CX269" s="74"/>
      <c r="CY269" s="74"/>
      <c r="CZ269" s="74"/>
      <c r="DA269" s="74"/>
      <c r="DB269" s="74"/>
    </row>
    <row r="270" spans="1:106" ht="14.5" customHeight="1">
      <c r="A270" s="74" t="s">
        <v>2023</v>
      </c>
      <c r="B270" s="129" t="s">
        <v>1133</v>
      </c>
      <c r="C270" s="130" t="str">
        <f t="shared" si="135"/>
        <v>A.030.26.105</v>
      </c>
      <c r="D270" s="131" t="s">
        <v>2008</v>
      </c>
      <c r="E270" s="129" t="s">
        <v>957</v>
      </c>
      <c r="F270" s="132" t="s">
        <v>2025</v>
      </c>
      <c r="G270" s="132">
        <f t="shared" si="136"/>
        <v>0.96591378609</v>
      </c>
      <c r="H270" s="348">
        <f t="shared" si="137"/>
        <v>0.96591378609</v>
      </c>
      <c r="I270" s="74"/>
      <c r="J270" s="132">
        <f t="shared" si="138"/>
        <v>2.3875448800000001E-2</v>
      </c>
      <c r="K270" s="132">
        <f t="shared" si="139"/>
        <v>0.238555986</v>
      </c>
      <c r="L270" s="300">
        <f t="shared" si="140"/>
        <v>0.35589081128999994</v>
      </c>
      <c r="M270" s="132">
        <v>0.34759153999999998</v>
      </c>
      <c r="N270" s="132">
        <v>0.14385554</v>
      </c>
      <c r="O270" s="132">
        <v>7.0003794999999994E-2</v>
      </c>
      <c r="P270" s="132">
        <v>1.1902855E-2</v>
      </c>
      <c r="Q270" s="132">
        <v>6.4078609000000003E-3</v>
      </c>
      <c r="R270" s="132">
        <v>2.5926617999999998E-3</v>
      </c>
      <c r="S270" s="132">
        <v>2.9720711000000002E-3</v>
      </c>
      <c r="T270" s="132">
        <v>2.4696651E-2</v>
      </c>
      <c r="U270" s="132">
        <v>3.1112692999999999E-3</v>
      </c>
      <c r="V270" s="132">
        <v>0.34712208999999999</v>
      </c>
      <c r="W270" s="132">
        <v>3.7330468000000001E-3</v>
      </c>
      <c r="X270" s="132">
        <v>1.3101288999999999E-3</v>
      </c>
      <c r="Y270" s="132">
        <v>6.1427629000000001E-4</v>
      </c>
      <c r="Z270" s="132">
        <v>0</v>
      </c>
      <c r="AA270" s="74"/>
      <c r="AB270" s="301">
        <f t="shared" si="141"/>
        <v>2.6134702255639093</v>
      </c>
      <c r="AC270" s="338">
        <f t="shared" si="142"/>
        <v>2.6134702255639093</v>
      </c>
      <c r="AD270" s="74"/>
      <c r="AE270" s="136">
        <v>68.179032000000007</v>
      </c>
      <c r="AF270" s="136">
        <v>66.890964999999994</v>
      </c>
      <c r="AG270" s="136">
        <v>0.50610721000000003</v>
      </c>
      <c r="AH270" s="136">
        <v>0</v>
      </c>
      <c r="AI270" s="136">
        <v>0.60153696999999995</v>
      </c>
      <c r="AJ270" s="136">
        <v>5.7008612E-2</v>
      </c>
      <c r="AK270" s="136">
        <v>0.12341441</v>
      </c>
      <c r="AL270" s="74"/>
      <c r="AM270" s="133">
        <v>9.6546636000000005E-2</v>
      </c>
      <c r="AN270" s="340">
        <f t="shared" si="143"/>
        <v>9.6546636000000005E-2</v>
      </c>
      <c r="AP270" s="133">
        <v>9.1283974000000004E-2</v>
      </c>
      <c r="AQ270" s="133">
        <v>3.1957219000000002E-3</v>
      </c>
      <c r="AR270" s="133">
        <v>2.0669400999999998E-3</v>
      </c>
      <c r="AS270" s="134">
        <f t="shared" si="144"/>
        <v>5.4726602851323006E-6</v>
      </c>
      <c r="AT270" s="135">
        <f t="shared" si="145"/>
        <v>1.1818498227554781E-8</v>
      </c>
      <c r="AU270" s="135">
        <f t="shared" si="146"/>
        <v>0.28948740224999997</v>
      </c>
      <c r="AV270" s="302">
        <v>2.4253096E-6</v>
      </c>
      <c r="AW270" s="302">
        <v>7.3177449000000003E-9</v>
      </c>
      <c r="AX270" s="302">
        <v>1.9993123000000001E-13</v>
      </c>
      <c r="AY270" s="302">
        <v>2.1943457999999999E-13</v>
      </c>
      <c r="AZ270" s="302">
        <v>4.8271772000000004E-13</v>
      </c>
      <c r="BA270" s="302">
        <v>1.771626E-9</v>
      </c>
      <c r="BB270" s="302">
        <v>3.0220989000000001E-6</v>
      </c>
      <c r="BC270" s="302">
        <v>4.0395157999999999E-10</v>
      </c>
      <c r="BD270" s="302">
        <v>4.0833360999999997E-9</v>
      </c>
      <c r="BE270" s="302">
        <v>4.1040412000000003E-14</v>
      </c>
      <c r="BF270" s="302">
        <v>7.4912782E-17</v>
      </c>
      <c r="BG270" s="302">
        <v>1.8858012999999998E-12</v>
      </c>
      <c r="BH270" s="302">
        <v>9.5445870000000001E-12</v>
      </c>
      <c r="BI270" s="302">
        <v>1.7942127E-12</v>
      </c>
      <c r="BJ270" s="302">
        <v>2.2613161E-8</v>
      </c>
      <c r="BK270" s="302">
        <v>8.6629597999999998E-10</v>
      </c>
      <c r="BL270" s="303">
        <v>0</v>
      </c>
      <c r="BM270" s="302">
        <v>6.2822250000000007E-5</v>
      </c>
      <c r="BN270" s="303">
        <v>0.28942457999999999</v>
      </c>
      <c r="BO270" s="303">
        <v>0</v>
      </c>
      <c r="BP270" s="303">
        <v>0</v>
      </c>
      <c r="BQ270" s="303">
        <v>0</v>
      </c>
      <c r="BR270" s="74"/>
      <c r="BS270" s="136">
        <v>2.0485571E-4</v>
      </c>
      <c r="BT270" s="144">
        <v>2.9405910999999999E-5</v>
      </c>
      <c r="BU270" s="144">
        <v>7.2870484999999999E-5</v>
      </c>
      <c r="BV270" s="144">
        <v>2.8928921999999999E-6</v>
      </c>
      <c r="BW270" s="144">
        <v>3.0953881000000003E-5</v>
      </c>
      <c r="BX270" s="144">
        <v>3.4957843000000001E-7</v>
      </c>
      <c r="BY270" s="144">
        <v>7.700893E-12</v>
      </c>
      <c r="BZ270" s="144">
        <v>7.0698691999999999E-6</v>
      </c>
      <c r="CA270" s="144">
        <v>3.4791696999999999E-6</v>
      </c>
      <c r="CB270" s="144">
        <v>1.9666367000000001E-6</v>
      </c>
      <c r="CC270" s="144">
        <v>1.3687799999999999E-9</v>
      </c>
      <c r="CD270" s="136">
        <v>0</v>
      </c>
      <c r="CE270" s="144">
        <v>8.9304711000000003E-11</v>
      </c>
      <c r="CF270" s="144">
        <v>1.3783233000000001E-5</v>
      </c>
      <c r="CG270" s="144">
        <v>4.0581601999999997E-5</v>
      </c>
      <c r="CH270" s="144">
        <v>1.5009817E-6</v>
      </c>
      <c r="CI270" s="136">
        <v>0</v>
      </c>
      <c r="CJ270" s="175"/>
      <c r="CK270" s="138"/>
      <c r="CL270" s="89" t="s">
        <v>2012</v>
      </c>
      <c r="CM270" s="89" t="s">
        <v>2013</v>
      </c>
      <c r="CP270" s="74"/>
      <c r="CQ270" s="74"/>
      <c r="CR270" s="74"/>
      <c r="CS270" s="74"/>
      <c r="CT270" s="74"/>
      <c r="CU270" s="74"/>
      <c r="CV270" s="74"/>
      <c r="CW270" s="74"/>
      <c r="CX270" s="74"/>
      <c r="CY270" s="74"/>
      <c r="CZ270" s="74"/>
      <c r="DA270" s="74"/>
      <c r="DB270" s="74"/>
    </row>
    <row r="271" spans="1:106" ht="14.5" customHeight="1">
      <c r="A271" s="74" t="s">
        <v>2026</v>
      </c>
      <c r="B271" s="129" t="s">
        <v>1133</v>
      </c>
      <c r="C271" s="130" t="str">
        <f t="shared" si="135"/>
        <v>A.030.26.106</v>
      </c>
      <c r="D271" s="131" t="s">
        <v>2008</v>
      </c>
      <c r="E271" s="129" t="s">
        <v>957</v>
      </c>
      <c r="F271" s="132" t="s">
        <v>2028</v>
      </c>
      <c r="G271" s="132">
        <f t="shared" si="136"/>
        <v>2.1196293859999997</v>
      </c>
      <c r="H271" s="348">
        <f t="shared" si="137"/>
        <v>2.1196293859999997</v>
      </c>
      <c r="I271" s="74"/>
      <c r="J271" s="132">
        <f t="shared" si="138"/>
        <v>9.4723345000000014E-2</v>
      </c>
      <c r="K271" s="132">
        <f t="shared" si="139"/>
        <v>0.49430041999999996</v>
      </c>
      <c r="L271" s="300">
        <f t="shared" si="140"/>
        <v>0.98679915100000004</v>
      </c>
      <c r="M271" s="132">
        <v>0.54380647000000004</v>
      </c>
      <c r="N271" s="132">
        <v>0.10516845</v>
      </c>
      <c r="O271" s="132">
        <v>0.23067386000000001</v>
      </c>
      <c r="P271" s="132">
        <v>1.6659797E-2</v>
      </c>
      <c r="Q271" s="132">
        <v>4.7303282000000002E-2</v>
      </c>
      <c r="R271" s="132">
        <v>1.6303943000000001E-2</v>
      </c>
      <c r="S271" s="132">
        <v>1.4456323E-2</v>
      </c>
      <c r="T271" s="132">
        <v>0.15845811000000001</v>
      </c>
      <c r="U271" s="132">
        <v>0.27529714999999999</v>
      </c>
      <c r="V271" s="132">
        <v>0.57848885999999999</v>
      </c>
      <c r="W271" s="132">
        <v>2.4909503999999999E-2</v>
      </c>
      <c r="X271" s="132">
        <v>3.9222729999999997E-2</v>
      </c>
      <c r="Y271" s="132">
        <v>6.8880907000000005E-2</v>
      </c>
      <c r="Z271" s="132">
        <v>0</v>
      </c>
      <c r="AA271" s="74"/>
      <c r="AB271" s="301">
        <f t="shared" si="141"/>
        <v>4.0887704511278198</v>
      </c>
      <c r="AC271" s="338">
        <f t="shared" si="142"/>
        <v>4.0887704511278198</v>
      </c>
      <c r="AD271" s="74"/>
      <c r="AE271" s="136">
        <v>101.45495</v>
      </c>
      <c r="AF271" s="136">
        <v>79.087108000000001</v>
      </c>
      <c r="AG271" s="136">
        <v>3.3772123000000001</v>
      </c>
      <c r="AH271" s="136">
        <v>0</v>
      </c>
      <c r="AI271" s="136">
        <v>17.736975000000001</v>
      </c>
      <c r="AJ271" s="136">
        <v>0.14558169000000001</v>
      </c>
      <c r="AK271" s="136">
        <v>1.1080734000000001</v>
      </c>
      <c r="AL271" s="74"/>
      <c r="AM271" s="133">
        <v>0.11958161</v>
      </c>
      <c r="AN271" s="340">
        <f t="shared" si="143"/>
        <v>0.11958161</v>
      </c>
      <c r="AP271" s="133">
        <v>0.11008445</v>
      </c>
      <c r="AQ271" s="133">
        <v>3.8739235000000002E-3</v>
      </c>
      <c r="AR271" s="133">
        <v>5.6232360999999998E-3</v>
      </c>
      <c r="AS271" s="134">
        <f t="shared" si="144"/>
        <v>6.5997871127835078E-6</v>
      </c>
      <c r="AT271" s="135">
        <f t="shared" si="145"/>
        <v>1.4326639969580661E-8</v>
      </c>
      <c r="AU271" s="135">
        <f t="shared" si="146"/>
        <v>0.78756807399999995</v>
      </c>
      <c r="AV271" s="302">
        <v>3.7954636E-6</v>
      </c>
      <c r="AW271" s="302">
        <v>1.1451928999999999E-8</v>
      </c>
      <c r="AX271" s="302">
        <v>3.1288015000000001E-13</v>
      </c>
      <c r="AY271" s="302">
        <v>-1.2438482E-10</v>
      </c>
      <c r="AZ271" s="302">
        <v>1.789889E-12</v>
      </c>
      <c r="BA271" s="302">
        <v>2.4806269999999998E-9</v>
      </c>
      <c r="BB271" s="302">
        <v>2.6443232000000001E-6</v>
      </c>
      <c r="BC271" s="302">
        <v>5.9492220999999997E-10</v>
      </c>
      <c r="BD271" s="302">
        <v>2.1965591999999999E-9</v>
      </c>
      <c r="BE271" s="302">
        <v>1.7823277E-14</v>
      </c>
      <c r="BF271" s="302">
        <v>1.6821299E-17</v>
      </c>
      <c r="BG271" s="302">
        <v>7.9541189000000002E-12</v>
      </c>
      <c r="BH271" s="302">
        <v>6.4495815999999999E-11</v>
      </c>
      <c r="BI271" s="302">
        <v>1.2110548E-11</v>
      </c>
      <c r="BJ271" s="302">
        <v>1.5366396000000001E-7</v>
      </c>
      <c r="BK271" s="302">
        <v>3.9783472E-9</v>
      </c>
      <c r="BL271" s="302">
        <v>-1.6614824999999999E-12</v>
      </c>
      <c r="BM271" s="303">
        <v>5.5384739999999998E-3</v>
      </c>
      <c r="BN271" s="303">
        <v>0.78202959999999999</v>
      </c>
      <c r="BO271" s="302">
        <v>-2.6485492E-14</v>
      </c>
      <c r="BP271" s="302">
        <v>-1.6106042999999999E-16</v>
      </c>
      <c r="BQ271" s="302">
        <v>-7.2059627999999996E-21</v>
      </c>
      <c r="BR271" s="74"/>
      <c r="BS271" s="136">
        <v>4.8514944999999998E-4</v>
      </c>
      <c r="BT271" s="144">
        <v>1.5032468E-5</v>
      </c>
      <c r="BU271" s="136">
        <v>1.1400577E-4</v>
      </c>
      <c r="BV271" s="144">
        <v>1.8561342E-5</v>
      </c>
      <c r="BW271" s="144">
        <v>5.487724E-5</v>
      </c>
      <c r="BX271" s="144">
        <v>-2.190969E-7</v>
      </c>
      <c r="BY271" s="144">
        <v>-2.4649292999999999E-11</v>
      </c>
      <c r="BZ271" s="144">
        <v>-3.3159213000000002E-7</v>
      </c>
      <c r="CA271" s="144">
        <v>2.1878744000000001E-5</v>
      </c>
      <c r="CB271" s="144">
        <v>9.5658331999999993E-6</v>
      </c>
      <c r="CC271" s="144">
        <v>1.3455167000000001E-8</v>
      </c>
      <c r="CD271" s="144">
        <v>-1.003407E-9</v>
      </c>
      <c r="CE271" s="144">
        <v>-3.6400296000000002E-9</v>
      </c>
      <c r="CF271" s="144">
        <v>2.0661721E-5</v>
      </c>
      <c r="CG271" s="144">
        <v>9.9660065999999998E-5</v>
      </c>
      <c r="CH271" s="136">
        <v>1.3144816999999999E-4</v>
      </c>
      <c r="CI271" s="144">
        <v>-3.8021853999999997E-12</v>
      </c>
      <c r="CJ271" s="175"/>
      <c r="CK271" s="138"/>
      <c r="CL271" s="89" t="s">
        <v>2012</v>
      </c>
      <c r="CM271" s="89" t="s">
        <v>2013</v>
      </c>
      <c r="CP271" s="74"/>
      <c r="CQ271" s="74"/>
      <c r="CR271" s="74"/>
      <c r="CS271" s="74"/>
      <c r="CT271" s="74"/>
      <c r="CU271" s="74"/>
      <c r="CV271" s="74"/>
      <c r="CW271" s="74"/>
      <c r="CX271" s="74"/>
      <c r="CY271" s="74"/>
      <c r="CZ271" s="74"/>
      <c r="DA271" s="74"/>
      <c r="DB271" s="74"/>
    </row>
    <row r="272" spans="1:106" ht="14.5" customHeight="1">
      <c r="B272" s="129" t="s">
        <v>1133</v>
      </c>
      <c r="C272" s="127" t="s">
        <v>2029</v>
      </c>
      <c r="D272" s="127" t="s">
        <v>2030</v>
      </c>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P272" s="74"/>
      <c r="AQ272" s="74"/>
      <c r="AR272" s="74"/>
      <c r="AS272" s="74"/>
      <c r="AT272" s="74"/>
      <c r="AU272" s="74"/>
      <c r="AV272" s="74"/>
      <c r="AW272" s="74"/>
      <c r="AX272" s="74"/>
      <c r="AY272" s="74"/>
      <c r="AZ272" s="74"/>
      <c r="BA272" s="74"/>
      <c r="BB272" s="74"/>
      <c r="BC272" s="74"/>
      <c r="BD272" s="74"/>
      <c r="BE272" s="74"/>
      <c r="BF272" s="74"/>
      <c r="BG272" s="74"/>
      <c r="BH272" s="74"/>
      <c r="BI272" s="74"/>
      <c r="BJ272" s="74"/>
      <c r="BK272" s="74"/>
      <c r="BL272" s="74"/>
      <c r="BM272" s="74"/>
      <c r="BN272" s="74"/>
      <c r="BO272" s="74"/>
      <c r="BP272" s="74"/>
      <c r="BQ272" s="74"/>
      <c r="BR272" s="74"/>
      <c r="BS272" s="74"/>
      <c r="BT272" s="74"/>
      <c r="BU272" s="74"/>
      <c r="BV272" s="74"/>
      <c r="BW272" s="74"/>
      <c r="BX272" s="74"/>
      <c r="BY272" s="74"/>
      <c r="BZ272" s="74"/>
      <c r="CA272" s="74"/>
      <c r="CB272" s="74"/>
      <c r="CC272" s="74"/>
      <c r="CD272" s="74"/>
      <c r="CE272" s="74"/>
      <c r="CF272" s="74"/>
      <c r="CG272" s="74"/>
      <c r="CH272" s="74"/>
      <c r="CI272" s="74"/>
      <c r="CJ272" s="177"/>
      <c r="CK272" s="143"/>
      <c r="CL272" s="89"/>
      <c r="CP272" s="74"/>
      <c r="CQ272" s="74"/>
      <c r="CR272" s="74"/>
      <c r="CS272" s="74"/>
      <c r="CT272" s="74"/>
      <c r="CU272" s="74"/>
      <c r="CV272" s="74"/>
      <c r="CW272" s="74"/>
      <c r="CX272" s="74"/>
      <c r="CY272" s="74"/>
      <c r="CZ272" s="74"/>
      <c r="DA272" s="74"/>
      <c r="DB272" s="74"/>
    </row>
    <row r="273" spans="1:106" ht="14.5" customHeight="1" thickBot="1">
      <c r="A273" s="74" t="s">
        <v>2031</v>
      </c>
      <c r="B273" s="129" t="s">
        <v>1133</v>
      </c>
      <c r="C273" s="130" t="str">
        <f>MID(A273,1,12)</f>
        <v>A.030.28.101</v>
      </c>
      <c r="D273" s="131" t="s">
        <v>2030</v>
      </c>
      <c r="E273" s="129" t="s">
        <v>957</v>
      </c>
      <c r="F273" s="132" t="s">
        <v>2033</v>
      </c>
      <c r="G273" s="132">
        <f>J273+K273+L273+M273</f>
        <v>0.30096068567544998</v>
      </c>
      <c r="H273" s="348">
        <f t="shared" ref="H273:H275" si="147">G273</f>
        <v>0.30096068567544998</v>
      </c>
      <c r="I273" s="74"/>
      <c r="J273" s="132">
        <f>P273+Q273+R273+S273</f>
        <v>5.4040352800000001E-4</v>
      </c>
      <c r="K273" s="132">
        <f>N273+O273+T273</f>
        <v>9.00032825E-4</v>
      </c>
      <c r="L273" s="300">
        <f>U273+IF(V273="x",0,V273)+IF(W273="x",0,W273)+IF(X273="x",0,X273)+Y273+Z273</f>
        <v>0.28716728432244998</v>
      </c>
      <c r="M273" s="132">
        <v>1.2352965E-2</v>
      </c>
      <c r="N273" s="132">
        <v>3.2300409999999998E-4</v>
      </c>
      <c r="O273" s="132">
        <v>5.2922532000000005E-4</v>
      </c>
      <c r="P273" s="132">
        <v>4.5481447999999998E-4</v>
      </c>
      <c r="Q273" s="304">
        <v>6.9981398000000002E-5</v>
      </c>
      <c r="R273" s="304">
        <v>8.3361803E-6</v>
      </c>
      <c r="S273" s="304">
        <v>7.2714697000000004E-6</v>
      </c>
      <c r="T273" s="304">
        <v>4.7803404999999997E-5</v>
      </c>
      <c r="U273" s="304">
        <v>1.7151086000000001E-5</v>
      </c>
      <c r="V273" s="132">
        <v>0.28704000000000002</v>
      </c>
      <c r="W273" s="132">
        <v>1.0977047999999999E-4</v>
      </c>
      <c r="X273" s="304">
        <v>3.6275644999999999E-7</v>
      </c>
      <c r="Y273" s="132">
        <v>0</v>
      </c>
      <c r="Z273" s="132">
        <v>0</v>
      </c>
      <c r="AA273" s="74"/>
      <c r="AB273" s="301">
        <f>M273/0.133</f>
        <v>9.2879436090225559E-2</v>
      </c>
      <c r="AC273" s="338">
        <f t="shared" ref="AC273:AC275" si="148">AB273</f>
        <v>9.2879436090225559E-2</v>
      </c>
      <c r="AD273" s="74"/>
      <c r="AE273" s="136">
        <v>17.695948999999999</v>
      </c>
      <c r="AF273" s="136">
        <v>17.678042000000001</v>
      </c>
      <c r="AG273" s="136">
        <v>1.4882115E-2</v>
      </c>
      <c r="AH273" s="136">
        <v>0</v>
      </c>
      <c r="AI273" s="136">
        <v>0</v>
      </c>
      <c r="AJ273" s="136">
        <v>1.4899797E-4</v>
      </c>
      <c r="AK273" s="136">
        <v>2.8764465000000001E-3</v>
      </c>
      <c r="AL273" s="74"/>
      <c r="AM273" s="133">
        <v>2.9051584999999999E-3</v>
      </c>
      <c r="AN273" s="340">
        <f t="shared" ref="AN273:AN275" si="149">AM273</f>
        <v>2.9051584999999999E-3</v>
      </c>
      <c r="AP273" s="133">
        <v>1.6623401E-3</v>
      </c>
      <c r="AQ273" s="145">
        <v>7.7557869E-5</v>
      </c>
      <c r="AR273" s="133">
        <v>1.1652604999999999E-3</v>
      </c>
      <c r="AS273" s="134">
        <f>AV273+AY273+AZ273+BA273+BB273+BJ273+BK273+BO273</f>
        <v>9.9660677877529986E-8</v>
      </c>
      <c r="AT273" s="135">
        <f>AW273+AX273+BC273+BD273+BE273+BF273+BG273+BH273+BI273+BL273+BP273+BQ273</f>
        <v>2.86826435309762E-10</v>
      </c>
      <c r="AU273" s="135">
        <f>BM273+BN273</f>
        <v>0.16320175709192</v>
      </c>
      <c r="AV273" s="302">
        <v>8.7521009E-8</v>
      </c>
      <c r="AW273" s="302">
        <v>2.6412133999999999E-10</v>
      </c>
      <c r="AX273" s="302">
        <v>7.2140284000000005E-15</v>
      </c>
      <c r="AY273" s="302">
        <v>5.8482822999999999E-12</v>
      </c>
      <c r="AZ273" s="302">
        <v>7.5972022999999999E-13</v>
      </c>
      <c r="BA273" s="302">
        <v>6.7629115000000003E-11</v>
      </c>
      <c r="BB273" s="302">
        <v>1.1939821000000001E-8</v>
      </c>
      <c r="BC273" s="302">
        <v>9.7915086999999994E-12</v>
      </c>
      <c r="BD273" s="302">
        <v>1.2427508E-11</v>
      </c>
      <c r="BE273" s="302">
        <v>8.5284208999999997E-15</v>
      </c>
      <c r="BF273" s="302">
        <v>4.3746662000000002E-17</v>
      </c>
      <c r="BG273" s="302">
        <v>1.8072608E-14</v>
      </c>
      <c r="BH273" s="302">
        <v>1.0441423E-15</v>
      </c>
      <c r="BI273" s="302">
        <v>7.8916350000000005E-16</v>
      </c>
      <c r="BJ273" s="302">
        <v>9.0798506999999997E-11</v>
      </c>
      <c r="BK273" s="302">
        <v>3.4812253000000002E-11</v>
      </c>
      <c r="BL273" s="302">
        <v>4.5038650000000001E-13</v>
      </c>
      <c r="BM273" s="302">
        <v>8.0709191999999999E-7</v>
      </c>
      <c r="BN273" s="303">
        <v>0.16320095000000001</v>
      </c>
      <c r="BO273" s="303">
        <v>0</v>
      </c>
      <c r="BP273" s="303">
        <v>0</v>
      </c>
      <c r="BQ273" s="303">
        <v>0</v>
      </c>
      <c r="BR273" s="74"/>
      <c r="BS273" s="144">
        <v>2.4358066E-5</v>
      </c>
      <c r="BT273" s="144">
        <v>1.0731545E-7</v>
      </c>
      <c r="BU273" s="144">
        <v>2.5897251999999999E-6</v>
      </c>
      <c r="BV273" s="144">
        <v>5.6283182999999997E-9</v>
      </c>
      <c r="BW273" s="144">
        <v>1.1951539999999999E-7</v>
      </c>
      <c r="BX273" s="144">
        <v>4.2421513000000001E-8</v>
      </c>
      <c r="BY273" s="144">
        <v>1.0940656999999999E-11</v>
      </c>
      <c r="BZ273" s="144">
        <v>6.4963269999999997E-8</v>
      </c>
      <c r="CA273" s="144">
        <v>1.1186567E-8</v>
      </c>
      <c r="CB273" s="144">
        <v>4.8115738000000001E-9</v>
      </c>
      <c r="CC273" s="144">
        <v>5.7102519999999996E-9</v>
      </c>
      <c r="CD273" s="144">
        <v>3.2742017000000003E-10</v>
      </c>
      <c r="CE273" s="144">
        <v>1.0079675999999999E-10</v>
      </c>
      <c r="CF273" s="144">
        <v>1.0683945E-7</v>
      </c>
      <c r="CG273" s="144">
        <v>2.1295514000000001E-5</v>
      </c>
      <c r="CH273" s="144">
        <v>3.9952507E-9</v>
      </c>
      <c r="CI273" s="136">
        <v>0</v>
      </c>
      <c r="CJ273" s="175" t="s">
        <v>2034</v>
      </c>
      <c r="CK273" s="155" t="s">
        <v>2035</v>
      </c>
      <c r="CL273" s="110" t="s">
        <v>2036</v>
      </c>
      <c r="CP273" s="74"/>
      <c r="CQ273" s="74"/>
      <c r="CR273" s="74"/>
      <c r="CS273" s="74"/>
      <c r="CT273" s="74"/>
      <c r="CU273" s="74"/>
      <c r="CV273" s="74"/>
      <c r="CW273" s="74"/>
      <c r="CX273" s="74"/>
      <c r="CY273" s="74"/>
      <c r="CZ273" s="74"/>
      <c r="DA273" s="74"/>
      <c r="DB273" s="74"/>
    </row>
    <row r="274" spans="1:106" ht="14.5" customHeight="1" thickBot="1">
      <c r="A274" s="74" t="s">
        <v>2037</v>
      </c>
      <c r="B274" s="129" t="s">
        <v>1133</v>
      </c>
      <c r="C274" s="130" t="str">
        <f>MID(A274,1,12)</f>
        <v>A.030.28.102</v>
      </c>
      <c r="D274" s="131" t="s">
        <v>2030</v>
      </c>
      <c r="E274" s="129" t="s">
        <v>957</v>
      </c>
      <c r="F274" s="132" t="s">
        <v>2039</v>
      </c>
      <c r="G274" s="132">
        <f>J274+K274+L274+M274</f>
        <v>0.21959204042118999</v>
      </c>
      <c r="H274" s="348">
        <f t="shared" si="147"/>
        <v>0.21959204042118999</v>
      </c>
      <c r="I274" s="74"/>
      <c r="J274" s="132">
        <f>P274+Q274+R274+S274</f>
        <v>1.9767392309999999E-4</v>
      </c>
      <c r="K274" s="132">
        <f>N274+O274+T274</f>
        <v>3.2922253199999999E-4</v>
      </c>
      <c r="L274" s="300">
        <f>U274+IF(V274="x",0,V274)+IF(W274="x",0,W274)+IF(X274="x",0,X274)+Y274+Z274</f>
        <v>0.21454655926608998</v>
      </c>
      <c r="M274" s="132">
        <v>4.5185846999999998E-3</v>
      </c>
      <c r="N274" s="132">
        <v>1.181515E-4</v>
      </c>
      <c r="O274" s="132">
        <v>1.9358504999999999E-4</v>
      </c>
      <c r="P274" s="132">
        <v>1.6636635E-4</v>
      </c>
      <c r="Q274" s="304">
        <v>2.5598459E-5</v>
      </c>
      <c r="R274" s="304">
        <v>3.049287E-6</v>
      </c>
      <c r="S274" s="304">
        <v>2.6598271E-6</v>
      </c>
      <c r="T274" s="304">
        <v>1.7485981999999999E-5</v>
      </c>
      <c r="U274" s="304">
        <v>6.2736866000000003E-6</v>
      </c>
      <c r="V274" s="132">
        <v>0.2145</v>
      </c>
      <c r="W274" s="304">
        <v>4.0152886999999997E-5</v>
      </c>
      <c r="X274" s="304">
        <v>1.3269249000000001E-7</v>
      </c>
      <c r="Y274" s="132">
        <v>0</v>
      </c>
      <c r="Z274" s="132">
        <v>0</v>
      </c>
      <c r="AA274" s="74"/>
      <c r="AB274" s="301">
        <f>M274/0.133</f>
        <v>3.3974321052631574E-2</v>
      </c>
      <c r="AC274" s="338">
        <f t="shared" si="148"/>
        <v>3.3974321052631574E-2</v>
      </c>
      <c r="AD274" s="74"/>
      <c r="AE274" s="136">
        <v>12.721579999999999</v>
      </c>
      <c r="AF274" s="136">
        <v>12.71503</v>
      </c>
      <c r="AG274" s="136">
        <v>5.4437210999999999E-3</v>
      </c>
      <c r="AH274" s="136">
        <v>0</v>
      </c>
      <c r="AI274" s="136">
        <v>0</v>
      </c>
      <c r="AJ274" s="144">
        <v>5.4501888000000001E-5</v>
      </c>
      <c r="AK274" s="136">
        <v>1.0521738000000001E-3</v>
      </c>
      <c r="AL274" s="74"/>
      <c r="AM274" s="133">
        <v>1.4823092000000001E-3</v>
      </c>
      <c r="AN274" s="340">
        <f t="shared" si="149"/>
        <v>1.4823092000000001E-3</v>
      </c>
      <c r="AP274" s="133">
        <v>6.0806651000000001E-4</v>
      </c>
      <c r="AQ274" s="145">
        <v>2.8369852E-5</v>
      </c>
      <c r="AR274" s="133">
        <v>8.4587284000000001E-4</v>
      </c>
      <c r="AS274" s="134">
        <f>AV274+AY274+AZ274+BA274+BB274+BJ274+BK274+BO274</f>
        <v>3.6454827150760005E-8</v>
      </c>
      <c r="AT274" s="135">
        <f>AW274+AX274+BC274+BD274+BE274+BF274+BG274+BH274+BI274+BL274+BP274+BQ274</f>
        <v>1.04918091638218E-10</v>
      </c>
      <c r="AU274" s="135">
        <f>BM274+BN274</f>
        <v>0.11846958522573001</v>
      </c>
      <c r="AV274" s="302">
        <v>3.2014264000000003E-8</v>
      </c>
      <c r="AW274" s="302">
        <v>9.6612807000000001E-11</v>
      </c>
      <c r="AX274" s="302">
        <v>2.6388157000000001E-15</v>
      </c>
      <c r="AY274" s="302">
        <v>2.1392401000000001E-12</v>
      </c>
      <c r="AZ274" s="302">
        <v>2.7789766E-13</v>
      </c>
      <c r="BA274" s="302">
        <v>2.4738019E-11</v>
      </c>
      <c r="BB274" s="302">
        <v>4.3674609E-9</v>
      </c>
      <c r="BC274" s="302">
        <v>3.5816308E-12</v>
      </c>
      <c r="BD274" s="302">
        <v>4.5458514000000001E-12</v>
      </c>
      <c r="BE274" s="302">
        <v>3.1196066E-15</v>
      </c>
      <c r="BF274" s="302">
        <v>1.6002067999999999E-17</v>
      </c>
      <c r="BG274" s="302">
        <v>6.6107699E-15</v>
      </c>
      <c r="BH274" s="302">
        <v>3.8193624999999998E-16</v>
      </c>
      <c r="BI274" s="302">
        <v>2.8866769999999999E-16</v>
      </c>
      <c r="BJ274" s="302">
        <v>3.3213138000000003E-11</v>
      </c>
      <c r="BK274" s="302">
        <v>1.2733956E-11</v>
      </c>
      <c r="BL274" s="302">
        <v>1.6474664E-13</v>
      </c>
      <c r="BM274" s="302">
        <v>2.9522573E-7</v>
      </c>
      <c r="BN274" s="303">
        <v>0.11846929</v>
      </c>
      <c r="BO274" s="303">
        <v>0</v>
      </c>
      <c r="BP274" s="303">
        <v>0</v>
      </c>
      <c r="BQ274" s="303">
        <v>0</v>
      </c>
      <c r="BR274" s="74"/>
      <c r="BS274" s="144">
        <v>1.6454895E-5</v>
      </c>
      <c r="BT274" s="144">
        <v>3.9254863999999999E-8</v>
      </c>
      <c r="BU274" s="144">
        <v>9.4729422000000002E-7</v>
      </c>
      <c r="BV274" s="144">
        <v>2.0587796000000001E-9</v>
      </c>
      <c r="BW274" s="144">
        <v>4.3717473999999999E-8</v>
      </c>
      <c r="BX274" s="144">
        <v>1.5517342999999999E-8</v>
      </c>
      <c r="BY274" s="144">
        <v>4.0019772999999999E-12</v>
      </c>
      <c r="BZ274" s="144">
        <v>2.3762880000000001E-8</v>
      </c>
      <c r="CA274" s="144">
        <v>4.0919284999999999E-9</v>
      </c>
      <c r="CB274" s="144">
        <v>1.760023E-9</v>
      </c>
      <c r="CC274" s="144">
        <v>2.0887500999999999E-9</v>
      </c>
      <c r="CD274" s="144">
        <v>1.1976684999999999E-10</v>
      </c>
      <c r="CE274" s="144">
        <v>3.6870391999999998E-11</v>
      </c>
      <c r="CF274" s="144">
        <v>3.9080744999999999E-8</v>
      </c>
      <c r="CG274" s="144">
        <v>1.5334646E-5</v>
      </c>
      <c r="CH274" s="144">
        <v>1.4614206000000001E-9</v>
      </c>
      <c r="CI274" s="136">
        <v>0</v>
      </c>
      <c r="CJ274" s="170" t="s">
        <v>2040</v>
      </c>
      <c r="CK274" s="155" t="s">
        <v>2041</v>
      </c>
      <c r="CL274" s="110" t="s">
        <v>2036</v>
      </c>
      <c r="CP274" s="74"/>
      <c r="CQ274" s="74"/>
      <c r="CR274" s="74"/>
      <c r="CS274" s="74"/>
      <c r="CT274" s="74"/>
      <c r="CU274" s="74"/>
      <c r="CV274" s="74"/>
      <c r="CW274" s="74"/>
      <c r="CX274" s="74"/>
      <c r="CY274" s="74"/>
      <c r="CZ274" s="74"/>
      <c r="DA274" s="74"/>
      <c r="DB274" s="74"/>
    </row>
    <row r="275" spans="1:106" ht="14.5" customHeight="1">
      <c r="A275" s="74" t="s">
        <v>2042</v>
      </c>
      <c r="B275" s="129" t="s">
        <v>1133</v>
      </c>
      <c r="C275" s="130" t="str">
        <f>MID(A275,1,12)</f>
        <v>A.030.28.103</v>
      </c>
      <c r="D275" s="131" t="s">
        <v>2030</v>
      </c>
      <c r="E275" s="129" t="s">
        <v>957</v>
      </c>
      <c r="F275" s="132" t="s">
        <v>2044</v>
      </c>
      <c r="G275" s="132">
        <f>J275+K275+L275+M275</f>
        <v>7.7908351376200002E-2</v>
      </c>
      <c r="H275" s="348">
        <f t="shared" si="147"/>
        <v>7.7908351376200002E-2</v>
      </c>
      <c r="I275" s="74"/>
      <c r="J275" s="132">
        <f>P275+Q275+R275+S275</f>
        <v>2.6555448410000002E-3</v>
      </c>
      <c r="K275" s="132">
        <f>N275+O275+T275</f>
        <v>5.2874802599999996E-3</v>
      </c>
      <c r="L275" s="300">
        <f>U275+IF(V275="x",0,V275)+IF(W275="x",0,W275)+IF(X275="x",0,X275)+Y275+Z275</f>
        <v>5.8357642752000002E-3</v>
      </c>
      <c r="M275" s="132">
        <v>6.4129562000000001E-2</v>
      </c>
      <c r="N275" s="132">
        <v>2.4946147999999999E-3</v>
      </c>
      <c r="O275" s="132">
        <v>2.6502939000000001E-3</v>
      </c>
      <c r="P275" s="132">
        <v>2.2570099999999998E-3</v>
      </c>
      <c r="Q275" s="132">
        <v>3.5198571000000001E-4</v>
      </c>
      <c r="R275" s="304">
        <v>2.4862291999999999E-5</v>
      </c>
      <c r="S275" s="304">
        <v>2.1686839E-5</v>
      </c>
      <c r="T275" s="132">
        <v>1.4257156000000001E-4</v>
      </c>
      <c r="U275" s="132">
        <v>2.4217166999999999E-4</v>
      </c>
      <c r="V275" s="132">
        <v>0</v>
      </c>
      <c r="W275" s="132">
        <v>5.5925107E-3</v>
      </c>
      <c r="X275" s="304">
        <v>1.0819052E-6</v>
      </c>
      <c r="Y275" s="132">
        <v>0</v>
      </c>
      <c r="Z275" s="132">
        <v>0</v>
      </c>
      <c r="AA275" s="74"/>
      <c r="AB275" s="301">
        <f>M275/0.133</f>
        <v>0.48217715789473681</v>
      </c>
      <c r="AC275" s="338">
        <f t="shared" si="148"/>
        <v>0.48217715789473681</v>
      </c>
      <c r="AD275" s="74"/>
      <c r="AE275" s="136">
        <v>7.4136579999999999</v>
      </c>
      <c r="AF275" s="136">
        <v>6.1551191000000003</v>
      </c>
      <c r="AG275" s="136">
        <v>0.75811276000000005</v>
      </c>
      <c r="AH275" s="136">
        <v>0</v>
      </c>
      <c r="AI275" s="136">
        <v>6.1271169E-2</v>
      </c>
      <c r="AJ275" s="136">
        <v>0.26891162000000002</v>
      </c>
      <c r="AK275" s="136">
        <v>0.17024334999999999</v>
      </c>
      <c r="AL275" s="74"/>
      <c r="AM275" s="133">
        <v>9.4619231999999998E-3</v>
      </c>
      <c r="AN275" s="340">
        <f t="shared" si="149"/>
        <v>9.4619231999999998E-3</v>
      </c>
      <c r="AP275" s="133">
        <v>8.8070888999999992E-3</v>
      </c>
      <c r="AQ275" s="133">
        <v>4.0358199000000003E-4</v>
      </c>
      <c r="AR275" s="133">
        <v>2.5125232000000001E-4</v>
      </c>
      <c r="AS275" s="134">
        <f>AV275+AY275+AZ275+BA275+BB275+BJ275+BK275+BO275</f>
        <v>5.2800292620730008E-7</v>
      </c>
      <c r="AT275" s="135">
        <f>AW275+AX275+BC275+BD275+BE275+BF275+BG275+BH275+BI275+BL275+BP275+BQ275</f>
        <v>1.4925369905275E-9</v>
      </c>
      <c r="AU275" s="135">
        <f>BM275+BN275</f>
        <v>3.5189399551900001E-2</v>
      </c>
      <c r="AV275" s="302">
        <v>4.5142375E-7</v>
      </c>
      <c r="AW275" s="302">
        <v>1.3622016E-9</v>
      </c>
      <c r="AX275" s="302">
        <v>3.7210899000000002E-14</v>
      </c>
      <c r="AY275" s="302">
        <v>1.7442245E-11</v>
      </c>
      <c r="AZ275" s="302">
        <v>2.2658323E-12</v>
      </c>
      <c r="BA275" s="302">
        <v>3.3560555000000002E-10</v>
      </c>
      <c r="BB275" s="302">
        <v>7.5849233999999995E-8</v>
      </c>
      <c r="BC275" s="302">
        <v>4.8184837000000002E-11</v>
      </c>
      <c r="BD275" s="302">
        <v>8.068515E-11</v>
      </c>
      <c r="BE275" s="302">
        <v>2.5435640999999999E-14</v>
      </c>
      <c r="BF275" s="302">
        <v>1.304725E-16</v>
      </c>
      <c r="BG275" s="302">
        <v>5.3900760999999998E-14</v>
      </c>
      <c r="BH275" s="302">
        <v>3.1141084999999999E-15</v>
      </c>
      <c r="BI275" s="302">
        <v>2.3536454999999999E-15</v>
      </c>
      <c r="BJ275" s="302">
        <v>2.7080256000000002E-10</v>
      </c>
      <c r="BK275" s="302">
        <v>1.0382602E-10</v>
      </c>
      <c r="BL275" s="302">
        <v>1.3432579999999999E-12</v>
      </c>
      <c r="BM275" s="302">
        <v>6.2625519000000004E-6</v>
      </c>
      <c r="BN275" s="303">
        <v>3.5183137000000003E-2</v>
      </c>
      <c r="BO275" s="303">
        <v>0</v>
      </c>
      <c r="BP275" s="303">
        <v>0</v>
      </c>
      <c r="BQ275" s="303">
        <v>0</v>
      </c>
      <c r="BR275" s="74"/>
      <c r="BS275" s="144">
        <v>2.4209882000000001E-5</v>
      </c>
      <c r="BT275" s="144">
        <v>6.6488268999999997E-7</v>
      </c>
      <c r="BU275" s="144">
        <v>1.3444377999999999E-5</v>
      </c>
      <c r="BV275" s="144">
        <v>1.6786213000000001E-8</v>
      </c>
      <c r="BW275" s="144">
        <v>7.0408279E-7</v>
      </c>
      <c r="BX275" s="144">
        <v>2.1320770000000001E-7</v>
      </c>
      <c r="BY275" s="144">
        <v>3.2630031E-11</v>
      </c>
      <c r="BZ275" s="144">
        <v>3.2532292000000001E-7</v>
      </c>
      <c r="CA275" s="144">
        <v>3.3363444999999999E-8</v>
      </c>
      <c r="CB275" s="144">
        <v>1.4350308E-8</v>
      </c>
      <c r="CC275" s="144">
        <v>1.7030575999999999E-8</v>
      </c>
      <c r="CD275" s="144">
        <v>9.7651629999999991E-10</v>
      </c>
      <c r="CE275" s="144">
        <v>3.0062189999999998E-10</v>
      </c>
      <c r="CF275" s="144">
        <v>5.0528516000000001E-7</v>
      </c>
      <c r="CG275" s="144">
        <v>8.1658391000000006E-6</v>
      </c>
      <c r="CH275" s="144">
        <v>1.040433E-7</v>
      </c>
      <c r="CI275" s="136">
        <v>0</v>
      </c>
      <c r="CJ275" s="182" t="s">
        <v>1207</v>
      </c>
      <c r="CK275" s="155" t="s">
        <v>1208</v>
      </c>
      <c r="CL275" s="110" t="s">
        <v>2045</v>
      </c>
      <c r="CP275" s="74"/>
      <c r="CQ275" s="74"/>
      <c r="CR275" s="74"/>
      <c r="CS275" s="74"/>
      <c r="CT275" s="74"/>
      <c r="CU275" s="74"/>
      <c r="CV275" s="74"/>
      <c r="CW275" s="74"/>
      <c r="CX275" s="74"/>
      <c r="CY275" s="74"/>
      <c r="CZ275" s="74"/>
      <c r="DA275" s="74"/>
      <c r="DB275" s="74"/>
    </row>
    <row r="276" spans="1:106" ht="14.5" customHeight="1">
      <c r="B276" s="129" t="s">
        <v>1133</v>
      </c>
      <c r="C276" s="127" t="s">
        <v>2046</v>
      </c>
      <c r="D276" s="127" t="s">
        <v>2047</v>
      </c>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P276" s="74"/>
      <c r="AQ276" s="74"/>
      <c r="AR276" s="74"/>
      <c r="AS276" s="74"/>
      <c r="AT276" s="74"/>
      <c r="AU276" s="74"/>
      <c r="AV276" s="74"/>
      <c r="AW276" s="74"/>
      <c r="AX276" s="74"/>
      <c r="AY276" s="74"/>
      <c r="AZ276" s="74"/>
      <c r="BA276" s="74"/>
      <c r="BB276" s="74"/>
      <c r="BC276" s="74"/>
      <c r="BD276" s="74"/>
      <c r="BE276" s="74"/>
      <c r="BF276" s="74"/>
      <c r="BG276" s="74"/>
      <c r="BH276" s="74"/>
      <c r="BI276" s="74"/>
      <c r="BJ276" s="74"/>
      <c r="BK276" s="74"/>
      <c r="BL276" s="74"/>
      <c r="BM276" s="74"/>
      <c r="BN276" s="74"/>
      <c r="BO276" s="74"/>
      <c r="BP276" s="74"/>
      <c r="BQ276" s="74"/>
      <c r="BR276" s="74"/>
      <c r="BS276" s="74"/>
      <c r="BT276" s="74"/>
      <c r="BU276" s="74"/>
      <c r="BV276" s="74"/>
      <c r="BW276" s="74"/>
      <c r="BX276" s="74"/>
      <c r="BY276" s="74"/>
      <c r="BZ276" s="74"/>
      <c r="CA276" s="74"/>
      <c r="CB276" s="74"/>
      <c r="CC276" s="74"/>
      <c r="CD276" s="74"/>
      <c r="CE276" s="74"/>
      <c r="CF276" s="74"/>
      <c r="CG276" s="74"/>
      <c r="CH276" s="74"/>
      <c r="CI276" s="74"/>
      <c r="CJ276" s="142"/>
      <c r="CK276" s="143"/>
      <c r="CL276" s="89"/>
      <c r="CP276" s="74"/>
      <c r="CQ276" s="74"/>
      <c r="CR276" s="74"/>
      <c r="CS276" s="74"/>
      <c r="CT276" s="74"/>
      <c r="CU276" s="74"/>
      <c r="CV276" s="74"/>
      <c r="CW276" s="74"/>
      <c r="CX276" s="74"/>
      <c r="CY276" s="74"/>
      <c r="CZ276" s="74"/>
      <c r="DA276" s="74"/>
      <c r="DB276" s="74"/>
    </row>
    <row r="277" spans="1:106" ht="14.5" customHeight="1">
      <c r="A277" s="74" t="s">
        <v>2048</v>
      </c>
      <c r="B277" s="129" t="s">
        <v>1133</v>
      </c>
      <c r="C277" s="130" t="str">
        <f>MID(A277,1,12)</f>
        <v>A.030.30.101</v>
      </c>
      <c r="D277" s="131" t="s">
        <v>2047</v>
      </c>
      <c r="E277" s="129" t="s">
        <v>957</v>
      </c>
      <c r="F277" s="132" t="s">
        <v>2050</v>
      </c>
      <c r="G277" s="132">
        <f>J277+K277+L277+M277</f>
        <v>0.73303618333851994</v>
      </c>
      <c r="H277" s="348">
        <f t="shared" ref="H277:H280" si="150">G277</f>
        <v>0.73303618333851994</v>
      </c>
      <c r="I277" s="74"/>
      <c r="J277" s="132">
        <f>P277+Q277+R277+S277</f>
        <v>4.5435301459999994E-2</v>
      </c>
      <c r="K277" s="132">
        <f>N277+O277+T277</f>
        <v>0.1116626312</v>
      </c>
      <c r="L277" s="300">
        <f>U277+IF(V277="x",0,V277)+IF(W277="x",0,W277)+IF(X277="x",0,X277)+Y277+Z277</f>
        <v>2.8311200678519999E-2</v>
      </c>
      <c r="M277" s="132">
        <v>0.54762705</v>
      </c>
      <c r="N277" s="132">
        <v>7.6121719000000004E-2</v>
      </c>
      <c r="O277" s="132">
        <v>3.2299754E-2</v>
      </c>
      <c r="P277" s="132">
        <v>2.5713773999999998E-2</v>
      </c>
      <c r="Q277" s="132">
        <v>1.9056613999999999E-2</v>
      </c>
      <c r="R277" s="132">
        <v>2.3990460999999999E-4</v>
      </c>
      <c r="S277" s="132">
        <v>4.2500885000000001E-4</v>
      </c>
      <c r="T277" s="132">
        <v>3.2411582000000001E-3</v>
      </c>
      <c r="U277" s="132">
        <v>1.1675228999999999E-3</v>
      </c>
      <c r="V277" s="132">
        <v>3.8210963000000001E-3</v>
      </c>
      <c r="W277" s="132">
        <v>2.3310109999999998E-2</v>
      </c>
      <c r="X277" s="304">
        <v>1.2196042E-5</v>
      </c>
      <c r="Y277" s="304">
        <v>2.7543652000000001E-7</v>
      </c>
      <c r="Z277" s="132">
        <v>0</v>
      </c>
      <c r="AA277" s="74"/>
      <c r="AB277" s="301">
        <f>M277/0.133</f>
        <v>4.1174966165413531</v>
      </c>
      <c r="AC277" s="338">
        <f t="shared" ref="AC277:AC280" si="151">AB277</f>
        <v>4.1174966165413531</v>
      </c>
      <c r="AD277" s="74"/>
      <c r="AE277" s="136">
        <v>53.330409000000003</v>
      </c>
      <c r="AF277" s="136">
        <v>47.024484999999999</v>
      </c>
      <c r="AG277" s="136">
        <v>3.159904</v>
      </c>
      <c r="AH277" s="136">
        <v>0</v>
      </c>
      <c r="AI277" s="136">
        <v>0.2427976</v>
      </c>
      <c r="AJ277" s="136">
        <v>1.0668652999999999</v>
      </c>
      <c r="AK277" s="136">
        <v>1.8363574</v>
      </c>
      <c r="AL277" s="74"/>
      <c r="AM277" s="133">
        <v>9.9810221000000005E-2</v>
      </c>
      <c r="AN277" s="340">
        <f t="shared" ref="AN277:AN280" si="152">AM277</f>
        <v>9.9810221000000005E-2</v>
      </c>
      <c r="AP277" s="133">
        <v>9.3720998E-2</v>
      </c>
      <c r="AQ277" s="133">
        <v>3.8244306E-3</v>
      </c>
      <c r="AR277" s="133">
        <v>2.2647922999999999E-3</v>
      </c>
      <c r="AS277" s="134">
        <f>AV277+AY277+AZ277+BA277+BB277+BJ277+BK277+BO277</f>
        <v>5.6187648777139004E-6</v>
      </c>
      <c r="AT277" s="135">
        <f>AW277+AX277+BC277+BD277+BE277+BF277+BG277+BH277+BI277+BL277+BP277+BQ277</f>
        <v>1.4143603918673925E-8</v>
      </c>
      <c r="AU277" s="135">
        <f>BM277+BN277</f>
        <v>0.31719779818499999</v>
      </c>
      <c r="AV277" s="302">
        <v>3.8526415000000004E-6</v>
      </c>
      <c r="AW277" s="302">
        <v>1.1625494E-8</v>
      </c>
      <c r="AX277" s="302">
        <v>3.1757467999999999E-13</v>
      </c>
      <c r="AY277" s="302">
        <v>1.9994001E-10</v>
      </c>
      <c r="AZ277" s="302">
        <v>1.6938682E-11</v>
      </c>
      <c r="BA277" s="302">
        <v>3.8234919000000002E-9</v>
      </c>
      <c r="BB277" s="302">
        <v>1.7517263E-6</v>
      </c>
      <c r="BC277" s="302">
        <v>5.4988384999999995E-10</v>
      </c>
      <c r="BD277" s="302">
        <v>1.9278486000000001E-9</v>
      </c>
      <c r="BE277" s="302">
        <v>1.5383334999999999E-11</v>
      </c>
      <c r="BF277" s="302">
        <v>2.2973115E-14</v>
      </c>
      <c r="BG277" s="302">
        <v>7.5734136000000006E-12</v>
      </c>
      <c r="BH277" s="302">
        <v>8.7483933999999995E-14</v>
      </c>
      <c r="BI277" s="302">
        <v>1.3795757E-13</v>
      </c>
      <c r="BJ277" s="302">
        <v>3.4705604999999998E-9</v>
      </c>
      <c r="BK277" s="302">
        <v>6.8808064E-9</v>
      </c>
      <c r="BL277" s="302">
        <v>1.6822254999999999E-11</v>
      </c>
      <c r="BM277" s="302">
        <v>3.7968184999999999E-5</v>
      </c>
      <c r="BN277" s="303">
        <v>0.31715982999999998</v>
      </c>
      <c r="BO277" s="302">
        <v>5.3402218999999999E-12</v>
      </c>
      <c r="BP277" s="302">
        <v>3.2474321999999998E-14</v>
      </c>
      <c r="BQ277" s="302">
        <v>1.4529252E-18</v>
      </c>
      <c r="BR277" s="74"/>
      <c r="BS277" s="136">
        <v>2.339295E-4</v>
      </c>
      <c r="BT277" s="144">
        <v>1.4525578E-5</v>
      </c>
      <c r="BU277" s="136">
        <v>1.1480673E-4</v>
      </c>
      <c r="BV277" s="144">
        <v>3.8030733E-7</v>
      </c>
      <c r="BW277" s="144">
        <v>2.4077624E-5</v>
      </c>
      <c r="BX277" s="144">
        <v>2.4866524E-6</v>
      </c>
      <c r="BY277" s="144">
        <v>1.0291782E-7</v>
      </c>
      <c r="BZ277" s="144">
        <v>3.6986881999999998E-6</v>
      </c>
      <c r="CA277" s="144">
        <v>3.2193509000000001E-7</v>
      </c>
      <c r="CB277" s="144">
        <v>2.8123082999999998E-7</v>
      </c>
      <c r="CC277" s="144">
        <v>1.2684995E-7</v>
      </c>
      <c r="CD277" s="144">
        <v>1.1816802999999999E-8</v>
      </c>
      <c r="CE277" s="144">
        <v>2.1961610999999999E-9</v>
      </c>
      <c r="CF277" s="144">
        <v>6.2233063999999997E-6</v>
      </c>
      <c r="CG277" s="144">
        <v>5.8341441999999998E-5</v>
      </c>
      <c r="CH277" s="144">
        <v>8.5414565000000005E-6</v>
      </c>
      <c r="CI277" s="144">
        <v>7.6662774999999997E-10</v>
      </c>
      <c r="CJ277" s="183" t="s">
        <v>2051</v>
      </c>
      <c r="CK277" s="159" t="s">
        <v>1233</v>
      </c>
      <c r="CL277" s="89" t="s">
        <v>2052</v>
      </c>
      <c r="CP277" s="74"/>
      <c r="CQ277" s="74"/>
      <c r="CR277" s="74"/>
      <c r="CS277" s="74"/>
      <c r="CT277" s="74"/>
      <c r="CU277" s="74"/>
      <c r="CV277" s="74"/>
      <c r="CW277" s="74"/>
      <c r="CX277" s="74"/>
      <c r="CY277" s="74"/>
      <c r="CZ277" s="74"/>
      <c r="DA277" s="74"/>
      <c r="DB277" s="74"/>
    </row>
    <row r="278" spans="1:106" ht="14.5" customHeight="1">
      <c r="A278" s="74" t="s">
        <v>2053</v>
      </c>
      <c r="B278" s="129" t="s">
        <v>1133</v>
      </c>
      <c r="C278" s="130" t="str">
        <f>MID(A278,1,12)</f>
        <v>A.030.30.102</v>
      </c>
      <c r="D278" s="131" t="s">
        <v>2047</v>
      </c>
      <c r="E278" s="129" t="s">
        <v>957</v>
      </c>
      <c r="F278" s="132" t="s">
        <v>2055</v>
      </c>
      <c r="G278" s="132">
        <f>J278+K278+L278+M278</f>
        <v>4.7728130664999995</v>
      </c>
      <c r="H278" s="348">
        <f t="shared" si="150"/>
        <v>4.7728130664999995</v>
      </c>
      <c r="I278" s="74"/>
      <c r="J278" s="132">
        <f>P278+Q278+R278+S278</f>
        <v>0.5429811966000001</v>
      </c>
      <c r="K278" s="132">
        <f>N278+O278+T278</f>
        <v>2.28867573</v>
      </c>
      <c r="L278" s="300">
        <f>U278+IF(V278="x",0,V278)+IF(W278="x",0,W278)+IF(X278="x",0,X278)+Y278+Z278</f>
        <v>0.48287973989999999</v>
      </c>
      <c r="M278" s="132">
        <v>1.4582763999999999</v>
      </c>
      <c r="N278" s="132">
        <v>0.73026316000000002</v>
      </c>
      <c r="O278" s="132">
        <v>0.69515751000000003</v>
      </c>
      <c r="P278" s="132">
        <v>0.22720545</v>
      </c>
      <c r="Q278" s="132">
        <v>0.29765914999999998</v>
      </c>
      <c r="R278" s="132">
        <v>2.3108816000000001E-3</v>
      </c>
      <c r="S278" s="132">
        <v>1.5805715000000001E-2</v>
      </c>
      <c r="T278" s="132">
        <v>0.86325505999999996</v>
      </c>
      <c r="U278" s="132">
        <v>5.6020345999999999E-2</v>
      </c>
      <c r="V278" s="132">
        <v>0</v>
      </c>
      <c r="W278" s="132">
        <v>0.31414354</v>
      </c>
      <c r="X278" s="132">
        <v>5.3019238999999999E-3</v>
      </c>
      <c r="Y278" s="132">
        <v>0.10741393</v>
      </c>
      <c r="Z278" s="132">
        <v>0</v>
      </c>
      <c r="AA278" s="74"/>
      <c r="AB278" s="301">
        <f>M278/0.133</f>
        <v>10.964484210526315</v>
      </c>
      <c r="AC278" s="338">
        <f t="shared" si="151"/>
        <v>10.964484210526315</v>
      </c>
      <c r="AD278" s="74"/>
      <c r="AE278" s="136">
        <v>217.38480999999999</v>
      </c>
      <c r="AF278" s="136">
        <v>169.64572999999999</v>
      </c>
      <c r="AG278" s="136">
        <v>42.585422999999999</v>
      </c>
      <c r="AH278" s="136">
        <v>8.8883191000000002E-4</v>
      </c>
      <c r="AI278" s="136">
        <v>0.25666909999999998</v>
      </c>
      <c r="AJ278" s="136">
        <v>6.4839678999999997E-2</v>
      </c>
      <c r="AK278" s="136">
        <v>4.8312572999999999</v>
      </c>
      <c r="AL278" s="74"/>
      <c r="AM278" s="133">
        <v>0.59651304000000005</v>
      </c>
      <c r="AN278" s="340">
        <f t="shared" si="152"/>
        <v>0.59651304000000005</v>
      </c>
      <c r="AP278" s="133">
        <v>0.56672460000000002</v>
      </c>
      <c r="AQ278" s="133">
        <v>2.0680461000000001E-2</v>
      </c>
      <c r="AR278" s="133">
        <v>9.1079747000000003E-3</v>
      </c>
      <c r="AS278" s="134">
        <f>AV278+AY278+AZ278+BA278+BB278+BJ278+BK278+BO278</f>
        <v>3.3976294092547002E-5</v>
      </c>
      <c r="AT278" s="135">
        <f>AW278+AX278+BC278+BD278+BE278+BF278+BG278+BH278+BI278+BL278+BP278+BQ278</f>
        <v>7.6480994821980015E-8</v>
      </c>
      <c r="AU278" s="135">
        <f>BM278+BN278</f>
        <v>1.2756267539000001</v>
      </c>
      <c r="AV278" s="302">
        <v>1.0289990000000001E-5</v>
      </c>
      <c r="AW278" s="302">
        <v>3.1050840999999997E-8</v>
      </c>
      <c r="AX278" s="302">
        <v>8.4818280000000003E-13</v>
      </c>
      <c r="AY278" s="302">
        <v>2.8094439999999998E-9</v>
      </c>
      <c r="AZ278" s="302">
        <v>1.4212547E-11</v>
      </c>
      <c r="BA278" s="302">
        <v>3.3787656000000001E-8</v>
      </c>
      <c r="BB278" s="302">
        <v>2.0925227000000001E-5</v>
      </c>
      <c r="BC278" s="302">
        <v>5.0635884000000002E-9</v>
      </c>
      <c r="BD278" s="302">
        <v>2.6890850000000001E-8</v>
      </c>
      <c r="BE278" s="302">
        <v>4.9533616000000002E-10</v>
      </c>
      <c r="BF278" s="302">
        <v>1.2367527000000001E-12</v>
      </c>
      <c r="BG278" s="302">
        <v>1.5359446999999999E-10</v>
      </c>
      <c r="BH278" s="302">
        <v>9.6147733000000005E-12</v>
      </c>
      <c r="BI278" s="302">
        <v>2.7063007999999999E-12</v>
      </c>
      <c r="BJ278" s="302">
        <v>3.3710786999999998E-7</v>
      </c>
      <c r="BK278" s="302">
        <v>3.1150400999999999E-7</v>
      </c>
      <c r="BL278" s="302">
        <v>1.8664171000000001E-10</v>
      </c>
      <c r="BM278" s="303">
        <v>6.6892538999999999E-3</v>
      </c>
      <c r="BN278" s="303">
        <v>1.2689375000000001</v>
      </c>
      <c r="BO278" s="302">
        <v>2.0758539E-6</v>
      </c>
      <c r="BP278" s="302">
        <v>1.2625171E-8</v>
      </c>
      <c r="BQ278" s="302">
        <v>5.6607238000000003E-13</v>
      </c>
      <c r="BR278" s="74"/>
      <c r="BS278" s="136">
        <v>1.7133803999999999E-3</v>
      </c>
      <c r="BT278" s="136">
        <v>2.0617035E-4</v>
      </c>
      <c r="BU278" s="136">
        <v>3.0571891000000001E-4</v>
      </c>
      <c r="BV278" s="136">
        <v>1.0387008E-4</v>
      </c>
      <c r="BW278" s="136">
        <v>2.9918263999999999E-4</v>
      </c>
      <c r="BX278" s="144">
        <v>2.6447395999999999E-5</v>
      </c>
      <c r="BY278" s="144">
        <v>1.283737E-5</v>
      </c>
      <c r="BZ278" s="144">
        <v>9.0402564000000002E-5</v>
      </c>
      <c r="CA278" s="144">
        <v>3.1010405E-6</v>
      </c>
      <c r="CB278" s="144">
        <v>1.0458734E-5</v>
      </c>
      <c r="CC278" s="144">
        <v>1.0447829E-7</v>
      </c>
      <c r="CD278" s="144">
        <v>3.286834E-7</v>
      </c>
      <c r="CE278" s="144">
        <v>3.8525739999999999E-6</v>
      </c>
      <c r="CF278" s="144">
        <v>6.9408324000000003E-5</v>
      </c>
      <c r="CG278" s="136">
        <v>2.5543041E-4</v>
      </c>
      <c r="CH278" s="144">
        <v>2.8020981999999999E-5</v>
      </c>
      <c r="CI278" s="136">
        <v>2.9804589E-4</v>
      </c>
      <c r="CJ278" s="171" t="s">
        <v>2056</v>
      </c>
      <c r="CK278" s="159" t="s">
        <v>1233</v>
      </c>
      <c r="CL278" s="89" t="s">
        <v>2052</v>
      </c>
      <c r="CP278" s="74"/>
      <c r="CQ278" s="74"/>
      <c r="CR278" s="74"/>
      <c r="CS278" s="74"/>
      <c r="CT278" s="74"/>
      <c r="CU278" s="74"/>
      <c r="CV278" s="74"/>
      <c r="CW278" s="74"/>
      <c r="CX278" s="74"/>
      <c r="CY278" s="74"/>
      <c r="CZ278" s="74"/>
      <c r="DA278" s="74"/>
      <c r="DB278" s="74"/>
    </row>
    <row r="279" spans="1:106" ht="14.5" customHeight="1">
      <c r="A279" s="74" t="s">
        <v>2057</v>
      </c>
      <c r="B279" s="129" t="s">
        <v>1133</v>
      </c>
      <c r="C279" s="130" t="str">
        <f>MID(A279,1,12)</f>
        <v>A.030.30.103</v>
      </c>
      <c r="D279" s="131" t="s">
        <v>2047</v>
      </c>
      <c r="E279" s="129" t="s">
        <v>957</v>
      </c>
      <c r="F279" s="132" t="s">
        <v>2059</v>
      </c>
      <c r="G279" s="132">
        <f>J279+K279+L279+M279</f>
        <v>6.7077807865000008</v>
      </c>
      <c r="H279" s="348">
        <f t="shared" si="150"/>
        <v>6.7077807865000008</v>
      </c>
      <c r="I279" s="74"/>
      <c r="J279" s="132">
        <f>P279+Q279+R279+S279</f>
        <v>0.86442513310000002</v>
      </c>
      <c r="K279" s="132">
        <f>N279+O279+T279</f>
        <v>2.0064033500000003</v>
      </c>
      <c r="L279" s="300">
        <f>U279+IF(V279="x",0,V279)+IF(W279="x",0,W279)+IF(X279="x",0,X279)+Y279+Z279</f>
        <v>0.83339410339999997</v>
      </c>
      <c r="M279" s="132">
        <v>3.0035582000000001</v>
      </c>
      <c r="N279" s="132">
        <v>0.96810008999999997</v>
      </c>
      <c r="O279" s="132">
        <v>0.51030516000000004</v>
      </c>
      <c r="P279" s="132">
        <v>0.40228756999999998</v>
      </c>
      <c r="Q279" s="132">
        <v>0.43367667999999998</v>
      </c>
      <c r="R279" s="132">
        <v>3.2487571000000002E-3</v>
      </c>
      <c r="S279" s="132">
        <v>2.5212126000000001E-2</v>
      </c>
      <c r="T279" s="132">
        <v>0.52799810000000003</v>
      </c>
      <c r="U279" s="132">
        <v>4.2652605000000003E-2</v>
      </c>
      <c r="V279" s="132">
        <v>0</v>
      </c>
      <c r="W279" s="132">
        <v>0.47814991000000001</v>
      </c>
      <c r="X279" s="132">
        <v>5.2344084000000004E-3</v>
      </c>
      <c r="Y279" s="132">
        <v>0.30735718000000001</v>
      </c>
      <c r="Z279" s="132">
        <v>0</v>
      </c>
      <c r="AA279" s="74"/>
      <c r="AB279" s="301">
        <f>M279/0.133</f>
        <v>22.583144360902256</v>
      </c>
      <c r="AC279" s="338">
        <f t="shared" si="151"/>
        <v>22.583144360902256</v>
      </c>
      <c r="AD279" s="74"/>
      <c r="AE279" s="136">
        <v>467.68335999999999</v>
      </c>
      <c r="AF279" s="136">
        <v>369.73165999999998</v>
      </c>
      <c r="AG279" s="136">
        <v>64.818190999999999</v>
      </c>
      <c r="AH279" s="136">
        <v>9.1214816000000001E-4</v>
      </c>
      <c r="AI279" s="136">
        <v>0.25665515999999999</v>
      </c>
      <c r="AJ279" s="136">
        <v>6.5129254999999997E-2</v>
      </c>
      <c r="AK279" s="136">
        <v>32.810809999999996</v>
      </c>
      <c r="AL279" s="74"/>
      <c r="AM279" s="133">
        <v>0.94148231000000004</v>
      </c>
      <c r="AN279" s="340">
        <f t="shared" si="152"/>
        <v>0.94148231000000004</v>
      </c>
      <c r="AP279" s="133">
        <v>0.88414685999999998</v>
      </c>
      <c r="AQ279" s="133">
        <v>3.6592680000000002E-2</v>
      </c>
      <c r="AR279" s="133">
        <v>2.0742765E-2</v>
      </c>
      <c r="AS279" s="134">
        <f>AV279+AY279+AZ279+BA279+BB279+BJ279+BK279+BO279</f>
        <v>5.3006407050922002E-5</v>
      </c>
      <c r="AT279" s="135">
        <f>AW279+AX279+BC279+BD279+BE279+BF279+BG279+BH279+BI279+BL279+BP279+BQ279</f>
        <v>1.3532795987250001E-7</v>
      </c>
      <c r="AU279" s="135">
        <f>BM279+BN279</f>
        <v>2.9051491309999999</v>
      </c>
      <c r="AV279" s="302">
        <v>2.1250304E-5</v>
      </c>
      <c r="AW279" s="302">
        <v>6.4122757999999994E-8</v>
      </c>
      <c r="AX279" s="302">
        <v>1.7515477E-12</v>
      </c>
      <c r="AY279" s="302">
        <v>5.8947606999999998E-9</v>
      </c>
      <c r="AZ279" s="302">
        <v>1.4232222E-11</v>
      </c>
      <c r="BA279" s="302">
        <v>5.9823857999999995E-8</v>
      </c>
      <c r="BB279" s="302">
        <v>2.4780808E-5</v>
      </c>
      <c r="BC279" s="302">
        <v>8.9540632000000006E-9</v>
      </c>
      <c r="BD279" s="302">
        <v>2.5089147000000001E-8</v>
      </c>
      <c r="BE279" s="302">
        <v>5.3546773000000003E-10</v>
      </c>
      <c r="BF279" s="302">
        <v>3.0188486999999999E-12</v>
      </c>
      <c r="BG279" s="302">
        <v>1.7962179000000001E-10</v>
      </c>
      <c r="BH279" s="302">
        <v>4.1534901000000003E-11</v>
      </c>
      <c r="BI279" s="302">
        <v>9.5469861000000005E-12</v>
      </c>
      <c r="BJ279" s="302">
        <v>2.7389332999999998E-7</v>
      </c>
      <c r="BK279" s="302">
        <v>6.8353377E-7</v>
      </c>
      <c r="BL279" s="302">
        <v>1.9230710000000001E-10</v>
      </c>
      <c r="BM279" s="303">
        <v>7.7847631E-2</v>
      </c>
      <c r="BN279" s="303">
        <v>2.8273014999999999</v>
      </c>
      <c r="BO279" s="302">
        <v>5.9521351E-6</v>
      </c>
      <c r="BP279" s="302">
        <v>3.6197122000000002E-8</v>
      </c>
      <c r="BQ279" s="302">
        <v>1.620769E-12</v>
      </c>
      <c r="BR279" s="74"/>
      <c r="BS279" s="136">
        <v>4.1789117999999998E-3</v>
      </c>
      <c r="BT279" s="136">
        <v>1.9091909E-4</v>
      </c>
      <c r="BU279" s="136">
        <v>6.2967800000000005E-4</v>
      </c>
      <c r="BV279" s="144">
        <v>6.7579112999999994E-5</v>
      </c>
      <c r="BW279" s="136">
        <v>3.6201049000000001E-4</v>
      </c>
      <c r="BX279" s="144">
        <v>4.3807048000000001E-5</v>
      </c>
      <c r="BY279" s="144">
        <v>1.3744832E-5</v>
      </c>
      <c r="BZ279" s="144">
        <v>5.3754161000000001E-5</v>
      </c>
      <c r="CA279" s="144">
        <v>4.3596034000000002E-6</v>
      </c>
      <c r="CB279" s="144">
        <v>1.6683010999999999E-5</v>
      </c>
      <c r="CC279" s="144">
        <v>1.0462049E-7</v>
      </c>
      <c r="CD279" s="144">
        <v>3.4000960000000002E-7</v>
      </c>
      <c r="CE279" s="144">
        <v>5.0437352000000003E-6</v>
      </c>
      <c r="CF279" s="136">
        <v>1.1922829E-4</v>
      </c>
      <c r="CG279" s="136">
        <v>5.1868018000000003E-4</v>
      </c>
      <c r="CH279" s="136">
        <v>1.2985602000000001E-3</v>
      </c>
      <c r="CI279" s="136">
        <v>8.5441939999999995E-4</v>
      </c>
      <c r="CJ279" s="137"/>
      <c r="CK279" s="159" t="s">
        <v>1233</v>
      </c>
      <c r="CL279" s="89" t="s">
        <v>2052</v>
      </c>
      <c r="CP279" s="74"/>
      <c r="CQ279" s="74"/>
      <c r="CR279" s="74"/>
      <c r="CS279" s="74"/>
      <c r="CT279" s="74"/>
      <c r="CU279" s="74"/>
      <c r="CV279" s="74"/>
      <c r="CW279" s="74"/>
      <c r="CX279" s="74"/>
      <c r="CY279" s="74"/>
      <c r="CZ279" s="74"/>
      <c r="DA279" s="74"/>
      <c r="DB279" s="74"/>
    </row>
    <row r="280" spans="1:106" ht="14.5" customHeight="1">
      <c r="A280" s="74" t="s">
        <v>2060</v>
      </c>
      <c r="B280" s="129" t="s">
        <v>1133</v>
      </c>
      <c r="C280" s="130" t="str">
        <f>MID(A280,1,12)</f>
        <v>A.030.30.104</v>
      </c>
      <c r="D280" s="131" t="s">
        <v>2047</v>
      </c>
      <c r="E280" s="129" t="s">
        <v>957</v>
      </c>
      <c r="F280" s="132" t="s">
        <v>2062</v>
      </c>
      <c r="G280" s="132">
        <f>J280+K280+L280+M280</f>
        <v>0.25678688096829999</v>
      </c>
      <c r="H280" s="348">
        <f t="shared" si="150"/>
        <v>0.25678688096829999</v>
      </c>
      <c r="I280" s="74"/>
      <c r="J280" s="132">
        <f>P280+Q280+R280+S280</f>
        <v>8.96243683E-3</v>
      </c>
      <c r="K280" s="132">
        <f>N280+O280+T280</f>
        <v>1.4814192050000001E-2</v>
      </c>
      <c r="L280" s="300">
        <f>U280+IF(V280="x",0,V280)+IF(W280="x",0,W280)+IF(X280="x",0,X280)+Y280+Z280</f>
        <v>2.0941620883000002E-3</v>
      </c>
      <c r="M280" s="132">
        <v>0.23091608999999999</v>
      </c>
      <c r="N280" s="132">
        <v>5.3142674999999999E-3</v>
      </c>
      <c r="O280" s="132">
        <v>8.7071492E-3</v>
      </c>
      <c r="P280" s="132">
        <v>7.4828951000000003E-3</v>
      </c>
      <c r="Q280" s="132">
        <v>1.1513782000000001E-3</v>
      </c>
      <c r="R280" s="132">
        <v>1.3715210000000001E-4</v>
      </c>
      <c r="S280" s="132">
        <v>1.9101143000000001E-4</v>
      </c>
      <c r="T280" s="132">
        <v>7.9277535000000002E-4</v>
      </c>
      <c r="U280" s="132">
        <v>2.8218048999999998E-4</v>
      </c>
      <c r="V280" s="132">
        <v>0</v>
      </c>
      <c r="W280" s="132">
        <v>1.8060133000000001E-3</v>
      </c>
      <c r="X280" s="304">
        <v>5.9682983000000003E-6</v>
      </c>
      <c r="Y280" s="132">
        <v>0</v>
      </c>
      <c r="Z280" s="132">
        <v>0</v>
      </c>
      <c r="AA280" s="74"/>
      <c r="AB280" s="301">
        <f>M280/0.133</f>
        <v>1.7362112030075185</v>
      </c>
      <c r="AC280" s="338">
        <f t="shared" si="151"/>
        <v>1.7362112030075185</v>
      </c>
      <c r="AD280" s="74"/>
      <c r="AE280" s="136">
        <v>66.051041999999995</v>
      </c>
      <c r="AF280" s="136">
        <v>65.756416000000002</v>
      </c>
      <c r="AG280" s="136">
        <v>0.24484996000000001</v>
      </c>
      <c r="AH280" s="136">
        <v>0</v>
      </c>
      <c r="AI280" s="136">
        <v>0</v>
      </c>
      <c r="AJ280" s="136">
        <v>2.4514087000000002E-3</v>
      </c>
      <c r="AK280" s="136">
        <v>4.7325114000000001E-2</v>
      </c>
      <c r="AL280" s="74"/>
      <c r="AM280" s="133">
        <v>3.3763791000000001E-2</v>
      </c>
      <c r="AN280" s="340">
        <f t="shared" si="152"/>
        <v>3.3763791000000001E-2</v>
      </c>
      <c r="AP280" s="133">
        <v>3.1232586E-2</v>
      </c>
      <c r="AQ280" s="133">
        <v>1.4662572E-3</v>
      </c>
      <c r="AR280" s="133">
        <v>1.0649470999999999E-3</v>
      </c>
      <c r="AS280" s="134">
        <f>AV280+AY280+AZ280+BA280+BB280+BJ280+BK280+BO280</f>
        <v>1.8724572034969999E-6</v>
      </c>
      <c r="AT280" s="135">
        <f>AW280+AX280+BC280+BD280+BE280+BF280+BG280+BH280+BI280+BL280+BP280+BQ280</f>
        <v>5.4225489183417095E-9</v>
      </c>
      <c r="AU280" s="135">
        <f>BM280+BN280</f>
        <v>0.149152258786</v>
      </c>
      <c r="AV280" s="302">
        <v>1.6726109E-6</v>
      </c>
      <c r="AW280" s="302">
        <v>5.0489712000000002E-9</v>
      </c>
      <c r="AX280" s="302">
        <v>1.3784575000000001E-13</v>
      </c>
      <c r="AY280" s="302">
        <v>2.1301963000000001E-10</v>
      </c>
      <c r="AZ280" s="302">
        <v>1.2499397E-11</v>
      </c>
      <c r="BA280" s="302">
        <v>1.1126769E-9</v>
      </c>
      <c r="BB280" s="302">
        <v>1.9644148E-7</v>
      </c>
      <c r="BC280" s="302">
        <v>1.6109609E-10</v>
      </c>
      <c r="BD280" s="302">
        <v>2.0446519999999999E-10</v>
      </c>
      <c r="BE280" s="302">
        <v>1.4031497000000001E-13</v>
      </c>
      <c r="BF280" s="302">
        <v>7.1974771000000003E-16</v>
      </c>
      <c r="BG280" s="302">
        <v>2.9734197000000001E-13</v>
      </c>
      <c r="BH280" s="302">
        <v>1.7178888000000001E-14</v>
      </c>
      <c r="BI280" s="302">
        <v>1.2983816E-14</v>
      </c>
      <c r="BJ280" s="302">
        <v>1.4938744000000001E-9</v>
      </c>
      <c r="BK280" s="302">
        <v>5.7275316999999997E-10</v>
      </c>
      <c r="BL280" s="302">
        <v>7.4100431999999992E-12</v>
      </c>
      <c r="BM280" s="302">
        <v>1.3278786000000001E-5</v>
      </c>
      <c r="BN280" s="303">
        <v>0.14913898</v>
      </c>
      <c r="BO280" s="303">
        <v>0</v>
      </c>
      <c r="BP280" s="303">
        <v>0</v>
      </c>
      <c r="BQ280" s="303">
        <v>0</v>
      </c>
      <c r="BR280" s="74"/>
      <c r="BS280" s="144">
        <v>8.1128470000000006E-5</v>
      </c>
      <c r="BT280" s="144">
        <v>1.7656216000000001E-6</v>
      </c>
      <c r="BU280" s="144">
        <v>4.8410174999999998E-5</v>
      </c>
      <c r="BV280" s="144">
        <v>9.3336680000000001E-8</v>
      </c>
      <c r="BW280" s="144">
        <v>1.9663428E-6</v>
      </c>
      <c r="BX280" s="144">
        <v>6.9794553000000001E-7</v>
      </c>
      <c r="BY280" s="144">
        <v>1.8000260999999999E-10</v>
      </c>
      <c r="BZ280" s="144">
        <v>1.0688167000000001E-6</v>
      </c>
      <c r="CA280" s="144">
        <v>1.8404846999999999E-7</v>
      </c>
      <c r="CB280" s="144">
        <v>1.2639337E-7</v>
      </c>
      <c r="CC280" s="144">
        <v>9.3948672000000004E-8</v>
      </c>
      <c r="CD280" s="144">
        <v>5.3869235000000001E-9</v>
      </c>
      <c r="CE280" s="144">
        <v>1.6583718999999999E-9</v>
      </c>
      <c r="CF280" s="144">
        <v>1.8381367999999999E-6</v>
      </c>
      <c r="CG280" s="144">
        <v>2.4810747000000001E-5</v>
      </c>
      <c r="CH280" s="144">
        <v>6.5732388000000001E-8</v>
      </c>
      <c r="CI280" s="136">
        <v>0</v>
      </c>
      <c r="CJ280" s="171" t="s">
        <v>2063</v>
      </c>
      <c r="CK280" s="155" t="s">
        <v>1336</v>
      </c>
      <c r="CL280" s="89" t="s">
        <v>2064</v>
      </c>
      <c r="CP280" s="74"/>
      <c r="CQ280" s="74"/>
      <c r="CR280" s="74"/>
      <c r="CS280" s="74"/>
      <c r="CT280" s="74"/>
      <c r="CU280" s="74"/>
      <c r="CV280" s="74"/>
      <c r="CW280" s="74"/>
      <c r="CX280" s="74"/>
      <c r="CY280" s="74"/>
      <c r="CZ280" s="74"/>
      <c r="DA280" s="74"/>
      <c r="DB280" s="74"/>
    </row>
    <row r="281" spans="1:106" ht="14.5" customHeight="1">
      <c r="B281" s="129" t="s">
        <v>1133</v>
      </c>
      <c r="C281" s="127" t="s">
        <v>2065</v>
      </c>
      <c r="D281" s="127" t="s">
        <v>2066</v>
      </c>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P281" s="74"/>
      <c r="AQ281" s="74"/>
      <c r="AR281" s="74"/>
      <c r="AS281" s="74"/>
      <c r="AT281" s="74"/>
      <c r="AU281" s="74"/>
      <c r="AV281" s="74"/>
      <c r="AW281" s="74"/>
      <c r="AX281" s="74"/>
      <c r="AY281" s="74"/>
      <c r="AZ281" s="74"/>
      <c r="BA281" s="74"/>
      <c r="BB281" s="74"/>
      <c r="BC281" s="74"/>
      <c r="BD281" s="74"/>
      <c r="BE281" s="74"/>
      <c r="BF281" s="74"/>
      <c r="BG281" s="74"/>
      <c r="BH281" s="74"/>
      <c r="BI281" s="74"/>
      <c r="BJ281" s="74"/>
      <c r="BK281" s="74"/>
      <c r="BL281" s="74"/>
      <c r="BM281" s="74"/>
      <c r="BN281" s="74"/>
      <c r="BO281" s="74"/>
      <c r="BP281" s="74"/>
      <c r="BQ281" s="74"/>
      <c r="BR281" s="74"/>
      <c r="BS281" s="74"/>
      <c r="BT281" s="74"/>
      <c r="BU281" s="74"/>
      <c r="BV281" s="74"/>
      <c r="BW281" s="74"/>
      <c r="BX281" s="74"/>
      <c r="BY281" s="74"/>
      <c r="BZ281" s="74"/>
      <c r="CA281" s="74"/>
      <c r="CB281" s="74"/>
      <c r="CC281" s="74"/>
      <c r="CD281" s="74"/>
      <c r="CE281" s="74"/>
      <c r="CF281" s="74"/>
      <c r="CG281" s="74"/>
      <c r="CH281" s="74"/>
      <c r="CI281" s="74"/>
      <c r="CJ281" s="142"/>
      <c r="CK281" s="143"/>
      <c r="CL281" s="89"/>
      <c r="CP281" s="74"/>
      <c r="CQ281" s="74"/>
      <c r="CR281" s="74"/>
      <c r="CS281" s="74"/>
      <c r="CT281" s="74"/>
      <c r="CU281" s="74"/>
      <c r="CV281" s="74"/>
      <c r="CW281" s="74"/>
      <c r="CX281" s="74"/>
      <c r="CY281" s="74"/>
      <c r="CZ281" s="74"/>
      <c r="DA281" s="74"/>
      <c r="DB281" s="74"/>
    </row>
    <row r="282" spans="1:106" ht="14.5" customHeight="1">
      <c r="A282" s="74" t="s">
        <v>2067</v>
      </c>
      <c r="B282" s="129" t="s">
        <v>1133</v>
      </c>
      <c r="C282" s="130" t="str">
        <f t="shared" ref="C282:C297" si="153">MID(A282,1,12)</f>
        <v>A.030.36.101</v>
      </c>
      <c r="D282" s="131" t="s">
        <v>2066</v>
      </c>
      <c r="E282" s="129" t="s">
        <v>957</v>
      </c>
      <c r="F282" s="132" t="s">
        <v>2069</v>
      </c>
      <c r="G282" s="132">
        <f t="shared" ref="G282:G297" si="154">J282+K282+L282+M282</f>
        <v>0.71213361078399995</v>
      </c>
      <c r="H282" s="348">
        <f t="shared" ref="H282:H297" si="155">G282</f>
        <v>0.71213361078399995</v>
      </c>
      <c r="I282" s="74"/>
      <c r="J282" s="132">
        <f t="shared" ref="J282:J297" si="156">P282+Q282+R282+S282</f>
        <v>2.518190553E-2</v>
      </c>
      <c r="K282" s="132">
        <f t="shared" ref="K282:K297" si="157">N282+O282+T282</f>
        <v>4.17057947E-2</v>
      </c>
      <c r="L282" s="300">
        <f t="shared" ref="L282:L297" si="158">U282+IF(V282="x",0,V282)+IF(W282="x",0,W282)+IF(X282="x",0,X282)+Y282+Z282</f>
        <v>5.896390554E-3</v>
      </c>
      <c r="M282" s="132">
        <v>0.63934952</v>
      </c>
      <c r="N282" s="132">
        <v>1.4963023000000001E-2</v>
      </c>
      <c r="O282" s="132">
        <v>2.4516131E-2</v>
      </c>
      <c r="P282" s="132">
        <v>2.1080096999999999E-2</v>
      </c>
      <c r="Q282" s="132">
        <v>3.2418576000000001E-3</v>
      </c>
      <c r="R282" s="132">
        <v>3.8616989999999999E-4</v>
      </c>
      <c r="S282" s="132">
        <v>4.7378102999999998E-4</v>
      </c>
      <c r="T282" s="132">
        <v>2.2266407E-3</v>
      </c>
      <c r="U282" s="132">
        <v>7.9451651999999998E-4</v>
      </c>
      <c r="V282" s="132">
        <v>0</v>
      </c>
      <c r="W282" s="132">
        <v>5.0850695E-3</v>
      </c>
      <c r="X282" s="304">
        <v>1.6804534000000001E-5</v>
      </c>
      <c r="Y282" s="132">
        <v>0</v>
      </c>
      <c r="Z282" s="132">
        <v>0</v>
      </c>
      <c r="AA282" s="74"/>
      <c r="AB282" s="301">
        <f t="shared" ref="AB282:AB297" si="159">M282/0.133</f>
        <v>4.8071392481203006</v>
      </c>
      <c r="AC282" s="338">
        <f t="shared" ref="AC282:AC297" si="160">AB282</f>
        <v>4.8071392481203006</v>
      </c>
      <c r="AD282" s="74"/>
      <c r="AE282" s="136">
        <v>116.92547</v>
      </c>
      <c r="AF282" s="136">
        <v>116.09591</v>
      </c>
      <c r="AG282" s="136">
        <v>0.68940747000000002</v>
      </c>
      <c r="AH282" s="136">
        <v>0</v>
      </c>
      <c r="AI282" s="136">
        <v>0</v>
      </c>
      <c r="AJ282" s="136">
        <v>6.9022655E-3</v>
      </c>
      <c r="AK282" s="136">
        <v>0.13325012</v>
      </c>
      <c r="AL282" s="74"/>
      <c r="AM282" s="133">
        <v>9.3312745000000002E-2</v>
      </c>
      <c r="AN282" s="340">
        <f t="shared" ref="AN282:AN297" si="161">AM282</f>
        <v>9.3312745000000002E-2</v>
      </c>
      <c r="AP282" s="133">
        <v>8.6269767999999997E-2</v>
      </c>
      <c r="AQ282" s="133">
        <v>4.0444777999999997E-3</v>
      </c>
      <c r="AR282" s="133">
        <v>2.9984996000000002E-3</v>
      </c>
      <c r="AS282" s="134">
        <f t="shared" ref="AS282:AS297" si="162">AV282+AY282+AZ282+BA282+BB282+BJ282+BK282+BO282</f>
        <v>5.1720483752070001E-6</v>
      </c>
      <c r="AT282" s="135">
        <f t="shared" ref="AT282:AT297" si="163">AW282+AX282+BC282+BD282+BE282+BF282+BG282+BH282+BI282+BL282+BP282+BQ282</f>
        <v>1.4957388075339899E-8</v>
      </c>
      <c r="AU282" s="135">
        <f t="shared" ref="AU282:AU297" si="164">BM282+BN282</f>
        <v>0.41995792817900002</v>
      </c>
      <c r="AV282" s="302">
        <v>4.6071122999999996E-6</v>
      </c>
      <c r="AW282" s="302">
        <v>1.3905165000000001E-8</v>
      </c>
      <c r="AX282" s="302">
        <v>3.7969369999999999E-13</v>
      </c>
      <c r="AY282" s="302">
        <v>2.8405191000000002E-9</v>
      </c>
      <c r="AZ282" s="302">
        <v>3.5193706999999998E-11</v>
      </c>
      <c r="BA282" s="302">
        <v>3.1345291000000001E-9</v>
      </c>
      <c r="BB282" s="302">
        <v>5.5310697000000003E-7</v>
      </c>
      <c r="BC282" s="302">
        <v>4.5396135000000002E-10</v>
      </c>
      <c r="BD282" s="302">
        <v>5.7569883999999999E-10</v>
      </c>
      <c r="BE282" s="302">
        <v>3.9507536E-13</v>
      </c>
      <c r="BF282" s="302">
        <v>2.0265448999999999E-15</v>
      </c>
      <c r="BG282" s="302">
        <v>8.3720565000000004E-13</v>
      </c>
      <c r="BH282" s="302">
        <v>4.8369432000000001E-14</v>
      </c>
      <c r="BI282" s="302">
        <v>3.6557652999999997E-14</v>
      </c>
      <c r="BJ282" s="302">
        <v>4.2062010000000001E-9</v>
      </c>
      <c r="BK282" s="302">
        <v>1.6126623E-9</v>
      </c>
      <c r="BL282" s="302">
        <v>2.0863956999999999E-11</v>
      </c>
      <c r="BM282" s="302">
        <v>3.7388178999999998E-5</v>
      </c>
      <c r="BN282" s="303">
        <v>0.41992054000000001</v>
      </c>
      <c r="BO282" s="303">
        <v>0</v>
      </c>
      <c r="BP282" s="303">
        <v>0</v>
      </c>
      <c r="BQ282" s="303">
        <v>0</v>
      </c>
      <c r="BR282" s="74"/>
      <c r="BS282" s="136">
        <v>2.2605336000000001E-4</v>
      </c>
      <c r="BT282" s="144">
        <v>4.9713414000000004E-6</v>
      </c>
      <c r="BU282" s="136">
        <v>1.3403579999999999E-4</v>
      </c>
      <c r="BV282" s="144">
        <v>2.6215480999999998E-7</v>
      </c>
      <c r="BW282" s="144">
        <v>5.5364982999999996E-6</v>
      </c>
      <c r="BX282" s="144">
        <v>1.9651579999999999E-6</v>
      </c>
      <c r="BY282" s="144">
        <v>5.0682116000000001E-10</v>
      </c>
      <c r="BZ282" s="144">
        <v>3.009395E-6</v>
      </c>
      <c r="CA282" s="144">
        <v>5.1821280999999996E-7</v>
      </c>
      <c r="CB282" s="144">
        <v>3.1350365999999998E-7</v>
      </c>
      <c r="CC282" s="144">
        <v>2.6452492E-7</v>
      </c>
      <c r="CD282" s="144">
        <v>1.5167596000000001E-8</v>
      </c>
      <c r="CE282" s="144">
        <v>4.6693655000000002E-9</v>
      </c>
      <c r="CF282" s="144">
        <v>5.1134116999999997E-6</v>
      </c>
      <c r="CG282" s="144">
        <v>6.9857941999999996E-5</v>
      </c>
      <c r="CH282" s="144">
        <v>1.8507824000000001E-7</v>
      </c>
      <c r="CI282" s="136">
        <v>0</v>
      </c>
      <c r="CJ282" s="153" t="s">
        <v>2070</v>
      </c>
      <c r="CK282" s="155" t="s">
        <v>1512</v>
      </c>
      <c r="CL282" s="184" t="s">
        <v>2071</v>
      </c>
      <c r="CP282" s="74"/>
      <c r="CQ282" s="74"/>
      <c r="CR282" s="74"/>
      <c r="CS282" s="74"/>
      <c r="CT282" s="74"/>
      <c r="CU282" s="74"/>
      <c r="CV282" s="74"/>
      <c r="CW282" s="74"/>
      <c r="CX282" s="74"/>
      <c r="CY282" s="74"/>
      <c r="CZ282" s="74"/>
      <c r="DA282" s="74"/>
      <c r="DB282" s="74"/>
    </row>
    <row r="283" spans="1:106" ht="14.5" customHeight="1">
      <c r="A283" s="74" t="s">
        <v>2072</v>
      </c>
      <c r="B283" s="129" t="s">
        <v>1133</v>
      </c>
      <c r="C283" s="130" t="str">
        <f t="shared" si="153"/>
        <v>A.030.36.102</v>
      </c>
      <c r="D283" s="131" t="s">
        <v>2066</v>
      </c>
      <c r="E283" s="129" t="s">
        <v>957</v>
      </c>
      <c r="F283" s="132" t="s">
        <v>2074</v>
      </c>
      <c r="G283" s="132">
        <f t="shared" si="154"/>
        <v>0.43244085986390002</v>
      </c>
      <c r="H283" s="348">
        <f t="shared" si="155"/>
        <v>0.43244085986390002</v>
      </c>
      <c r="I283" s="74"/>
      <c r="J283" s="132">
        <f t="shared" si="156"/>
        <v>1.466790682E-2</v>
      </c>
      <c r="K283" s="132">
        <f t="shared" si="157"/>
        <v>2.4299224500000001E-2</v>
      </c>
      <c r="L283" s="300">
        <f t="shared" si="158"/>
        <v>3.4354485438999999E-3</v>
      </c>
      <c r="M283" s="132">
        <v>0.39003828000000001</v>
      </c>
      <c r="N283" s="132">
        <v>8.7179939999999997E-3</v>
      </c>
      <c r="O283" s="132">
        <v>1.4283977E-2</v>
      </c>
      <c r="P283" s="132">
        <v>1.2275602E-2</v>
      </c>
      <c r="Q283" s="132">
        <v>1.8888225E-3</v>
      </c>
      <c r="R283" s="132">
        <v>2.2499643E-4</v>
      </c>
      <c r="S283" s="132">
        <v>2.7848589E-4</v>
      </c>
      <c r="T283" s="132">
        <v>1.2972534999999999E-3</v>
      </c>
      <c r="U283" s="132">
        <v>4.6291381999999999E-4</v>
      </c>
      <c r="V283" s="132">
        <v>0</v>
      </c>
      <c r="W283" s="132">
        <v>2.9627438000000002E-3</v>
      </c>
      <c r="X283" s="304">
        <v>9.7909239000000004E-6</v>
      </c>
      <c r="Y283" s="132">
        <v>0</v>
      </c>
      <c r="Z283" s="132">
        <v>0</v>
      </c>
      <c r="AA283" s="74"/>
      <c r="AB283" s="301">
        <f t="shared" si="159"/>
        <v>2.9326186466165414</v>
      </c>
      <c r="AC283" s="338">
        <f t="shared" si="160"/>
        <v>2.9326186466165414</v>
      </c>
      <c r="AD283" s="74"/>
      <c r="AE283" s="136">
        <v>70.971862000000002</v>
      </c>
      <c r="AF283" s="136">
        <v>70.488530999999995</v>
      </c>
      <c r="AG283" s="136">
        <v>0.40167351000000001</v>
      </c>
      <c r="AH283" s="136">
        <v>0</v>
      </c>
      <c r="AI283" s="136">
        <v>0</v>
      </c>
      <c r="AJ283" s="136">
        <v>4.0215073999999998E-3</v>
      </c>
      <c r="AK283" s="136">
        <v>7.7636300000000005E-2</v>
      </c>
      <c r="AL283" s="74"/>
      <c r="AM283" s="133">
        <v>5.6757709000000003E-2</v>
      </c>
      <c r="AN283" s="340">
        <f t="shared" si="161"/>
        <v>5.6757709000000003E-2</v>
      </c>
      <c r="AP283" s="133">
        <v>5.2545166999999997E-2</v>
      </c>
      <c r="AQ283" s="133">
        <v>2.4655082E-3</v>
      </c>
      <c r="AR283" s="133">
        <v>1.7470334E-3</v>
      </c>
      <c r="AS283" s="134">
        <f t="shared" si="162"/>
        <v>3.1501898244259994E-6</v>
      </c>
      <c r="AT283" s="135">
        <f t="shared" si="163"/>
        <v>9.1180037265737997E-9</v>
      </c>
      <c r="AU283" s="135">
        <f t="shared" si="164"/>
        <v>0.24468255369399999</v>
      </c>
      <c r="AV283" s="302">
        <v>2.8182726999999998E-6</v>
      </c>
      <c r="AW283" s="302">
        <v>8.5051476999999998E-9</v>
      </c>
      <c r="AX283" s="302">
        <v>2.3225315999999998E-13</v>
      </c>
      <c r="AY283" s="302">
        <v>4.4210471999999997E-9</v>
      </c>
      <c r="AZ283" s="302">
        <v>2.0505116E-11</v>
      </c>
      <c r="BA283" s="302">
        <v>1.8253336000000001E-9</v>
      </c>
      <c r="BB283" s="302">
        <v>3.2225995999999999E-7</v>
      </c>
      <c r="BC283" s="302">
        <v>2.6427625999999998E-10</v>
      </c>
      <c r="BD283" s="302">
        <v>3.3542278999999999E-10</v>
      </c>
      <c r="BE283" s="302">
        <v>2.3018506999999999E-13</v>
      </c>
      <c r="BF283" s="302">
        <v>1.1807377999999999E-15</v>
      </c>
      <c r="BG283" s="302">
        <v>4.8778604000000004E-13</v>
      </c>
      <c r="BH283" s="302">
        <v>2.8181766E-14</v>
      </c>
      <c r="BI283" s="302">
        <v>2.12998E-14</v>
      </c>
      <c r="BJ283" s="302">
        <v>2.4506836E-9</v>
      </c>
      <c r="BK283" s="302">
        <v>9.3959491000000001E-10</v>
      </c>
      <c r="BL283" s="302">
        <v>1.215609E-11</v>
      </c>
      <c r="BM283" s="302">
        <v>2.1783694E-5</v>
      </c>
      <c r="BN283" s="303">
        <v>0.24466077</v>
      </c>
      <c r="BO283" s="303">
        <v>0</v>
      </c>
      <c r="BP283" s="303">
        <v>0</v>
      </c>
      <c r="BQ283" s="303">
        <v>0</v>
      </c>
      <c r="BR283" s="74"/>
      <c r="BS283" s="136">
        <v>1.3537771000000001E-4</v>
      </c>
      <c r="BT283" s="144">
        <v>2.8964818000000002E-6</v>
      </c>
      <c r="BU283" s="144">
        <v>8.1769189E-5</v>
      </c>
      <c r="BV283" s="144">
        <v>1.5273291000000001E-7</v>
      </c>
      <c r="BW283" s="144">
        <v>3.2257625E-6</v>
      </c>
      <c r="BX283" s="144">
        <v>1.1449715E-6</v>
      </c>
      <c r="BY283" s="144">
        <v>2.9529218000000001E-10</v>
      </c>
      <c r="BZ283" s="144">
        <v>1.7533814000000001E-6</v>
      </c>
      <c r="CA283" s="144">
        <v>3.0192937E-7</v>
      </c>
      <c r="CB283" s="144">
        <v>1.8427573E-7</v>
      </c>
      <c r="CC283" s="144">
        <v>1.5412170000000001E-7</v>
      </c>
      <c r="CD283" s="144">
        <v>8.8371852999999995E-9</v>
      </c>
      <c r="CE283" s="144">
        <v>2.7205398000000001E-9</v>
      </c>
      <c r="CF283" s="144">
        <v>2.9734333999999998E-6</v>
      </c>
      <c r="CG283" s="144">
        <v>4.0701741999999998E-5</v>
      </c>
      <c r="CH283" s="144">
        <v>1.0783322E-7</v>
      </c>
      <c r="CI283" s="136">
        <v>0</v>
      </c>
      <c r="CJ283" s="153" t="s">
        <v>2075</v>
      </c>
      <c r="CK283" s="155" t="s">
        <v>1512</v>
      </c>
      <c r="CL283" s="184" t="s">
        <v>2071</v>
      </c>
      <c r="CP283" s="74"/>
      <c r="CQ283" s="74"/>
      <c r="CR283" s="74"/>
      <c r="CS283" s="74"/>
      <c r="CT283" s="74"/>
      <c r="CU283" s="74"/>
      <c r="CV283" s="74"/>
      <c r="CW283" s="74"/>
      <c r="CX283" s="74"/>
      <c r="CY283" s="74"/>
      <c r="CZ283" s="74"/>
      <c r="DA283" s="74"/>
      <c r="DB283" s="74"/>
    </row>
    <row r="284" spans="1:106" ht="14.5" customHeight="1">
      <c r="A284" s="74" t="s">
        <v>2076</v>
      </c>
      <c r="B284" s="129" t="s">
        <v>1133</v>
      </c>
      <c r="C284" s="130" t="str">
        <f t="shared" si="153"/>
        <v>A.030.36.103</v>
      </c>
      <c r="D284" s="131" t="s">
        <v>2066</v>
      </c>
      <c r="E284" s="129" t="s">
        <v>957</v>
      </c>
      <c r="F284" s="132" t="s">
        <v>2078</v>
      </c>
      <c r="G284" s="132">
        <f t="shared" si="154"/>
        <v>0.35666070938459998</v>
      </c>
      <c r="H284" s="348">
        <f t="shared" si="155"/>
        <v>0.35666070938459998</v>
      </c>
      <c r="I284" s="74"/>
      <c r="J284" s="132">
        <f t="shared" si="156"/>
        <v>5.2447808460000002E-3</v>
      </c>
      <c r="K284" s="132">
        <f t="shared" si="157"/>
        <v>7.8831233399999992E-3</v>
      </c>
      <c r="L284" s="300">
        <f t="shared" si="158"/>
        <v>1.1081551985999999E-3</v>
      </c>
      <c r="M284" s="132">
        <v>0.34242465</v>
      </c>
      <c r="N284" s="132">
        <v>2.8121190000000001E-3</v>
      </c>
      <c r="O284" s="132">
        <v>4.6075099E-3</v>
      </c>
      <c r="P284" s="132">
        <v>3.9596787000000001E-3</v>
      </c>
      <c r="Q284" s="132">
        <v>6.0926787999999999E-4</v>
      </c>
      <c r="R284" s="304">
        <v>7.2575956000000004E-5</v>
      </c>
      <c r="S284" s="132">
        <v>6.0325831000000003E-4</v>
      </c>
      <c r="T284" s="132">
        <v>4.6349443999999998E-4</v>
      </c>
      <c r="U284" s="132">
        <v>1.4931976E-4</v>
      </c>
      <c r="V284" s="132">
        <v>0</v>
      </c>
      <c r="W284" s="132">
        <v>9.5567722999999999E-4</v>
      </c>
      <c r="X284" s="304">
        <v>3.1582086E-6</v>
      </c>
      <c r="Y284" s="132">
        <v>0</v>
      </c>
      <c r="Z284" s="132">
        <v>0</v>
      </c>
      <c r="AA284" s="74"/>
      <c r="AB284" s="301">
        <f t="shared" si="159"/>
        <v>2.5746214285714286</v>
      </c>
      <c r="AC284" s="338">
        <f t="shared" si="160"/>
        <v>2.5746214285714286</v>
      </c>
      <c r="AD284" s="74"/>
      <c r="AE284" s="136">
        <v>16.053723999999999</v>
      </c>
      <c r="AF284" s="136">
        <v>15.897819</v>
      </c>
      <c r="AG284" s="136">
        <v>0.12956577999999999</v>
      </c>
      <c r="AH284" s="136">
        <v>0</v>
      </c>
      <c r="AI284" s="136">
        <v>0</v>
      </c>
      <c r="AJ284" s="136">
        <v>1.2971972E-3</v>
      </c>
      <c r="AK284" s="136">
        <v>2.5042747000000001E-2</v>
      </c>
      <c r="AL284" s="74"/>
      <c r="AM284" s="133">
        <v>4.9983888999999997E-2</v>
      </c>
      <c r="AN284" s="340">
        <f t="shared" si="161"/>
        <v>4.9983888999999997E-2</v>
      </c>
      <c r="AP284" s="133">
        <v>4.7148338999999997E-2</v>
      </c>
      <c r="AQ284" s="133">
        <v>2.2720176000000001E-3</v>
      </c>
      <c r="AR284" s="133">
        <v>5.6353168999999999E-4</v>
      </c>
      <c r="AS284" s="134">
        <f t="shared" si="162"/>
        <v>2.8266390637009999E-6</v>
      </c>
      <c r="AT284" s="135">
        <f t="shared" si="163"/>
        <v>8.4024321016108765E-9</v>
      </c>
      <c r="AU284" s="135">
        <f t="shared" si="164"/>
        <v>7.8926006655599998E-2</v>
      </c>
      <c r="AV284" s="302">
        <v>2.7158102000000001E-6</v>
      </c>
      <c r="AW284" s="302">
        <v>8.2045975000000004E-9</v>
      </c>
      <c r="AX284" s="302">
        <v>2.2367034000000001E-13</v>
      </c>
      <c r="AY284" s="302">
        <v>5.1901160000000002E-9</v>
      </c>
      <c r="AZ284" s="302">
        <v>6.614231E-12</v>
      </c>
      <c r="BA284" s="302">
        <v>5.8878857000000003E-10</v>
      </c>
      <c r="BB284" s="302">
        <v>1.0394976E-7</v>
      </c>
      <c r="BC284" s="302">
        <v>8.5246249000000002E-11</v>
      </c>
      <c r="BD284" s="302">
        <v>1.0819562E-10</v>
      </c>
      <c r="BE284" s="302">
        <v>7.4249628999999997E-14</v>
      </c>
      <c r="BF284" s="302">
        <v>3.8086458E-16</v>
      </c>
      <c r="BG284" s="302">
        <v>1.5734265999999999E-13</v>
      </c>
      <c r="BH284" s="302">
        <v>9.0904491000000002E-15</v>
      </c>
      <c r="BI284" s="302">
        <v>6.8705682000000003E-15</v>
      </c>
      <c r="BJ284" s="302">
        <v>7.9050453999999997E-10</v>
      </c>
      <c r="BK284" s="302">
        <v>3.0308036E-10</v>
      </c>
      <c r="BL284" s="302">
        <v>3.9211281000000004E-12</v>
      </c>
      <c r="BM284" s="302">
        <v>7.0266555999999999E-6</v>
      </c>
      <c r="BN284" s="303">
        <v>7.891898E-2</v>
      </c>
      <c r="BO284" s="303">
        <v>0</v>
      </c>
      <c r="BP284" s="303">
        <v>0</v>
      </c>
      <c r="BQ284" s="303">
        <v>0</v>
      </c>
      <c r="BR284" s="74"/>
      <c r="BS284" s="144">
        <v>9.0000517E-5</v>
      </c>
      <c r="BT284" s="144">
        <v>9.3430340999999998E-7</v>
      </c>
      <c r="BU284" s="144">
        <v>7.1787277E-5</v>
      </c>
      <c r="BV284" s="144">
        <v>5.4542821999999997E-8</v>
      </c>
      <c r="BW284" s="144">
        <v>1.0405178E-6</v>
      </c>
      <c r="BX284" s="144">
        <v>3.6932764999999998E-7</v>
      </c>
      <c r="BY284" s="144">
        <v>9.5250899000000003E-11</v>
      </c>
      <c r="BZ284" s="144">
        <v>5.6557933999999995E-7</v>
      </c>
      <c r="CA284" s="144">
        <v>9.7391822000000006E-8</v>
      </c>
      <c r="CB284" s="144">
        <v>3.9917953999999998E-7</v>
      </c>
      <c r="CC284" s="144">
        <v>4.9714255000000003E-8</v>
      </c>
      <c r="CD284" s="144">
        <v>2.850566E-9</v>
      </c>
      <c r="CE284" s="144">
        <v>8.7755069999999995E-10</v>
      </c>
      <c r="CF284" s="144">
        <v>1.5351229999999999E-6</v>
      </c>
      <c r="CG284" s="144">
        <v>1.3128954E-5</v>
      </c>
      <c r="CH284" s="144">
        <v>3.4783213E-8</v>
      </c>
      <c r="CI284" s="136">
        <v>0</v>
      </c>
      <c r="CK284" s="159" t="s">
        <v>1233</v>
      </c>
      <c r="CL284" s="184" t="s">
        <v>2071</v>
      </c>
      <c r="CP284" s="74"/>
      <c r="CQ284" s="74"/>
      <c r="CR284" s="74"/>
      <c r="CS284" s="74"/>
      <c r="CT284" s="74"/>
      <c r="CU284" s="74"/>
      <c r="CV284" s="74"/>
      <c r="CW284" s="74"/>
      <c r="CX284" s="74"/>
      <c r="CY284" s="74"/>
      <c r="CZ284" s="74"/>
      <c r="DA284" s="74"/>
      <c r="DB284" s="74"/>
    </row>
    <row r="285" spans="1:106" ht="14.5" customHeight="1">
      <c r="A285" s="74" t="s">
        <v>2079</v>
      </c>
      <c r="B285" s="129" t="s">
        <v>1133</v>
      </c>
      <c r="C285" s="130" t="str">
        <f t="shared" si="153"/>
        <v>A.030.36.104</v>
      </c>
      <c r="D285" s="131" t="s">
        <v>2066</v>
      </c>
      <c r="E285" s="129" t="s">
        <v>957</v>
      </c>
      <c r="F285" s="132" t="s">
        <v>2081</v>
      </c>
      <c r="G285" s="132">
        <f t="shared" si="154"/>
        <v>0.26045966015060001</v>
      </c>
      <c r="H285" s="348">
        <f t="shared" si="155"/>
        <v>0.26045966015060001</v>
      </c>
      <c r="I285" s="74"/>
      <c r="J285" s="132">
        <f t="shared" si="156"/>
        <v>3.496034728E-3</v>
      </c>
      <c r="K285" s="132">
        <f t="shared" si="157"/>
        <v>5.1261957599999996E-3</v>
      </c>
      <c r="L285" s="300">
        <f t="shared" si="158"/>
        <v>7.2004966259999999E-4</v>
      </c>
      <c r="M285" s="132">
        <v>0.25111738</v>
      </c>
      <c r="N285" s="132">
        <v>1.8272398999999999E-3</v>
      </c>
      <c r="O285" s="132">
        <v>2.9938369E-3</v>
      </c>
      <c r="P285" s="132">
        <v>2.6279735000000002E-3</v>
      </c>
      <c r="Q285" s="132">
        <v>3.9588600000000002E-4</v>
      </c>
      <c r="R285" s="304">
        <v>4.7157918E-5</v>
      </c>
      <c r="S285" s="132">
        <v>4.2501730999999998E-4</v>
      </c>
      <c r="T285" s="132">
        <v>3.0511896000000001E-4</v>
      </c>
      <c r="U285" s="304">
        <v>9.7023992999999999E-5</v>
      </c>
      <c r="V285" s="132">
        <v>0</v>
      </c>
      <c r="W285" s="132">
        <v>6.2097355E-4</v>
      </c>
      <c r="X285" s="304">
        <v>2.0521196000000002E-6</v>
      </c>
      <c r="Y285" s="132">
        <v>0</v>
      </c>
      <c r="Z285" s="132">
        <v>0</v>
      </c>
      <c r="AA285" s="74"/>
      <c r="AB285" s="301">
        <f t="shared" si="159"/>
        <v>1.8881006015037594</v>
      </c>
      <c r="AC285" s="338">
        <f t="shared" si="160"/>
        <v>1.8881006015037594</v>
      </c>
      <c r="AD285" s="74"/>
      <c r="AE285" s="136">
        <v>10.646906</v>
      </c>
      <c r="AF285" s="136">
        <v>10.545603</v>
      </c>
      <c r="AG285" s="136">
        <v>8.4188388000000003E-2</v>
      </c>
      <c r="AH285" s="136">
        <v>0</v>
      </c>
      <c r="AI285" s="136">
        <v>0</v>
      </c>
      <c r="AJ285" s="136">
        <v>8.4288411999999997E-4</v>
      </c>
      <c r="AK285" s="136">
        <v>1.6272108E-2</v>
      </c>
      <c r="AL285" s="74"/>
      <c r="AM285" s="133">
        <v>3.6506584000000002E-2</v>
      </c>
      <c r="AN285" s="340">
        <f t="shared" si="161"/>
        <v>3.6506584000000002E-2</v>
      </c>
      <c r="AP285" s="133">
        <v>3.4477960000000002E-2</v>
      </c>
      <c r="AQ285" s="133">
        <v>1.6624558E-3</v>
      </c>
      <c r="AR285" s="133">
        <v>3.6616785E-4</v>
      </c>
      <c r="AS285" s="134">
        <f t="shared" si="162"/>
        <v>2.0670240199107005E-6</v>
      </c>
      <c r="AT285" s="135">
        <f t="shared" si="163"/>
        <v>6.1481354822954299E-9</v>
      </c>
      <c r="AU285" s="135">
        <f t="shared" si="164"/>
        <v>5.1284011733199998E-2</v>
      </c>
      <c r="AV285" s="302">
        <v>1.9922679E-6</v>
      </c>
      <c r="AW285" s="302">
        <v>6.0176990999999997E-9</v>
      </c>
      <c r="AX285" s="302">
        <v>1.6407189E-13</v>
      </c>
      <c r="AY285" s="302">
        <v>6.1066837999999998E-9</v>
      </c>
      <c r="AZ285" s="302">
        <v>4.2977507000000003E-12</v>
      </c>
      <c r="BA285" s="302">
        <v>3.9077909E-10</v>
      </c>
      <c r="BB285" s="302">
        <v>6.7543776999999998E-8</v>
      </c>
      <c r="BC285" s="302">
        <v>5.7260736999999997E-11</v>
      </c>
      <c r="BD285" s="302">
        <v>7.0302627999999997E-11</v>
      </c>
      <c r="BE285" s="302">
        <v>4.8245426999999999E-14</v>
      </c>
      <c r="BF285" s="302">
        <v>2.4747562999999998E-16</v>
      </c>
      <c r="BG285" s="302">
        <v>1.0223706E-13</v>
      </c>
      <c r="BH285" s="302">
        <v>5.9067311000000002E-15</v>
      </c>
      <c r="BI285" s="302">
        <v>4.4643116999999999E-15</v>
      </c>
      <c r="BJ285" s="302">
        <v>5.1364874999999999E-10</v>
      </c>
      <c r="BK285" s="302">
        <v>1.9693352E-10</v>
      </c>
      <c r="BL285" s="302">
        <v>2.5478443999999999E-12</v>
      </c>
      <c r="BM285" s="302">
        <v>4.5657332000000003E-6</v>
      </c>
      <c r="BN285" s="303">
        <v>5.1279445999999999E-2</v>
      </c>
      <c r="BO285" s="303">
        <v>0</v>
      </c>
      <c r="BP285" s="303">
        <v>0</v>
      </c>
      <c r="BQ285" s="303">
        <v>0</v>
      </c>
      <c r="BR285" s="74"/>
      <c r="BS285" s="144">
        <v>6.4595187999999995E-5</v>
      </c>
      <c r="BT285" s="144">
        <v>6.0708540999999999E-7</v>
      </c>
      <c r="BU285" s="144">
        <v>5.2645254999999999E-5</v>
      </c>
      <c r="BV285" s="144">
        <v>3.5903469000000001E-8</v>
      </c>
      <c r="BW285" s="144">
        <v>6.7610069000000004E-7</v>
      </c>
      <c r="BX285" s="144">
        <v>2.3997924999999999E-7</v>
      </c>
      <c r="BY285" s="144">
        <v>6.1891490999999994E-11</v>
      </c>
      <c r="BZ285" s="144">
        <v>3.6749836000000001E-7</v>
      </c>
      <c r="CA285" s="144">
        <v>6.3282605999999998E-8</v>
      </c>
      <c r="CB285" s="144">
        <v>2.8123643000000002E-7</v>
      </c>
      <c r="CC285" s="144">
        <v>3.2302996E-8</v>
      </c>
      <c r="CD285" s="144">
        <v>1.8522217E-9</v>
      </c>
      <c r="CE285" s="144">
        <v>5.7020902000000002E-10</v>
      </c>
      <c r="CF285" s="144">
        <v>1.0906145000000001E-6</v>
      </c>
      <c r="CG285" s="144">
        <v>8.5308439000000001E-6</v>
      </c>
      <c r="CH285" s="144">
        <v>2.2601203E-8</v>
      </c>
      <c r="CI285" s="136">
        <v>0</v>
      </c>
      <c r="CJ285" s="153" t="s">
        <v>2082</v>
      </c>
      <c r="CK285" s="159" t="s">
        <v>1233</v>
      </c>
      <c r="CL285" s="184" t="s">
        <v>2071</v>
      </c>
      <c r="CP285" s="74"/>
      <c r="CQ285" s="74"/>
      <c r="CR285" s="74"/>
      <c r="CS285" s="74"/>
      <c r="CT285" s="74"/>
      <c r="CU285" s="74"/>
      <c r="CV285" s="74"/>
      <c r="CW285" s="74"/>
      <c r="CX285" s="74"/>
      <c r="CY285" s="74"/>
      <c r="CZ285" s="74"/>
      <c r="DA285" s="74"/>
      <c r="DB285" s="74"/>
    </row>
    <row r="286" spans="1:106" ht="14.5" customHeight="1">
      <c r="A286" s="74" t="s">
        <v>2083</v>
      </c>
      <c r="B286" s="129" t="s">
        <v>1133</v>
      </c>
      <c r="C286" s="130" t="str">
        <f t="shared" si="153"/>
        <v>A.030.36.105</v>
      </c>
      <c r="D286" s="131" t="s">
        <v>2066</v>
      </c>
      <c r="E286" s="129" t="s">
        <v>957</v>
      </c>
      <c r="F286" s="132" t="s">
        <v>2085</v>
      </c>
      <c r="G286" s="132">
        <f t="shared" si="154"/>
        <v>0.4031155593661</v>
      </c>
      <c r="H286" s="348">
        <f t="shared" si="155"/>
        <v>0.4031155593661</v>
      </c>
      <c r="I286" s="74"/>
      <c r="J286" s="132">
        <f t="shared" si="156"/>
        <v>6.961876467E-3</v>
      </c>
      <c r="K286" s="132">
        <f t="shared" si="157"/>
        <v>1.0732992289999998E-2</v>
      </c>
      <c r="L286" s="300">
        <f t="shared" si="158"/>
        <v>1.5111106091E-3</v>
      </c>
      <c r="M286" s="132">
        <v>0.38390957999999997</v>
      </c>
      <c r="N286" s="132">
        <v>3.8346819999999998E-3</v>
      </c>
      <c r="O286" s="132">
        <v>6.2829258999999998E-3</v>
      </c>
      <c r="P286" s="132">
        <v>5.3995255999999998E-3</v>
      </c>
      <c r="Q286" s="132">
        <v>8.3081425000000001E-4</v>
      </c>
      <c r="R286" s="304">
        <v>9.8966546999999997E-5</v>
      </c>
      <c r="S286" s="132">
        <v>6.3257006999999999E-4</v>
      </c>
      <c r="T286" s="132">
        <v>6.1538439000000003E-4</v>
      </c>
      <c r="U286" s="132">
        <v>2.0361648999999999E-4</v>
      </c>
      <c r="V286" s="132">
        <v>0</v>
      </c>
      <c r="W286" s="132">
        <v>1.3031875000000001E-3</v>
      </c>
      <c r="X286" s="304">
        <v>4.3066190999999998E-6</v>
      </c>
      <c r="Y286" s="132">
        <v>0</v>
      </c>
      <c r="Z286" s="132">
        <v>0</v>
      </c>
      <c r="AA286" s="74"/>
      <c r="AB286" s="301">
        <f t="shared" si="159"/>
        <v>2.8865381954887215</v>
      </c>
      <c r="AC286" s="338">
        <f t="shared" si="160"/>
        <v>2.8865381954887215</v>
      </c>
      <c r="AD286" s="74"/>
      <c r="AE286" s="136">
        <v>22.026883000000002</v>
      </c>
      <c r="AF286" s="136">
        <v>21.814285999999999</v>
      </c>
      <c r="AG286" s="136">
        <v>0.17667943</v>
      </c>
      <c r="AH286" s="136">
        <v>0</v>
      </c>
      <c r="AI286" s="136">
        <v>0</v>
      </c>
      <c r="AJ286" s="136">
        <v>1.7688934E-3</v>
      </c>
      <c r="AK286" s="136">
        <v>3.4148971E-2</v>
      </c>
      <c r="AL286" s="74"/>
      <c r="AM286" s="133">
        <v>5.6047608999999998E-2</v>
      </c>
      <c r="AN286" s="340">
        <f t="shared" si="161"/>
        <v>5.6047608999999998E-2</v>
      </c>
      <c r="AP286" s="133">
        <v>5.2745225E-2</v>
      </c>
      <c r="AQ286" s="133">
        <v>2.5339362000000002E-3</v>
      </c>
      <c r="AR286" s="133">
        <v>7.6844713999999999E-4</v>
      </c>
      <c r="AS286" s="134">
        <f t="shared" si="162"/>
        <v>3.1621837999752998E-6</v>
      </c>
      <c r="AT286" s="135">
        <f t="shared" si="163"/>
        <v>9.3710659052249007E-9</v>
      </c>
      <c r="AU286" s="135">
        <f t="shared" si="164"/>
        <v>0.10762565173869999</v>
      </c>
      <c r="AV286" s="302">
        <v>3.0129232999999998E-6</v>
      </c>
      <c r="AW286" s="302">
        <v>9.1013501000000007E-9</v>
      </c>
      <c r="AX286" s="302">
        <v>2.4815844E-13</v>
      </c>
      <c r="AY286" s="302">
        <v>5.2086304000000002E-9</v>
      </c>
      <c r="AZ286" s="302">
        <v>9.0193453E-12</v>
      </c>
      <c r="BA286" s="302">
        <v>8.0288810999999996E-10</v>
      </c>
      <c r="BB286" s="302">
        <v>1.4174872E-7</v>
      </c>
      <c r="BC286" s="302">
        <v>1.1624410000000001E-10</v>
      </c>
      <c r="BD286" s="302">
        <v>1.475385E-10</v>
      </c>
      <c r="BE286" s="302">
        <v>1.0124881E-13</v>
      </c>
      <c r="BF286" s="302">
        <v>5.1935730000000002E-16</v>
      </c>
      <c r="BG286" s="302">
        <v>2.1455674E-13</v>
      </c>
      <c r="BH286" s="302">
        <v>1.2395984E-14</v>
      </c>
      <c r="BI286" s="302">
        <v>9.3688935999999992E-15</v>
      </c>
      <c r="BJ286" s="302">
        <v>1.0779535000000001E-9</v>
      </c>
      <c r="BK286" s="302">
        <v>4.1328861999999998E-10</v>
      </c>
      <c r="BL286" s="302">
        <v>5.346957E-12</v>
      </c>
      <c r="BM286" s="302">
        <v>9.5817387000000003E-6</v>
      </c>
      <c r="BN286" s="303">
        <v>0.10761606999999999</v>
      </c>
      <c r="BO286" s="303">
        <v>0</v>
      </c>
      <c r="BP286" s="303">
        <v>0</v>
      </c>
      <c r="BQ286" s="303">
        <v>0</v>
      </c>
      <c r="BR286" s="74"/>
      <c r="BS286" s="136">
        <v>1.0497981E-4</v>
      </c>
      <c r="BT286" s="144">
        <v>1.2740415E-6</v>
      </c>
      <c r="BU286" s="144">
        <v>8.0484344000000005E-5</v>
      </c>
      <c r="BV286" s="144">
        <v>7.2425836000000003E-8</v>
      </c>
      <c r="BW286" s="144">
        <v>1.4188784000000001E-6</v>
      </c>
      <c r="BX286" s="144">
        <v>5.0362522999999997E-7</v>
      </c>
      <c r="BY286" s="144">
        <v>1.2988672E-10</v>
      </c>
      <c r="BZ286" s="144">
        <v>7.7123938000000004E-7</v>
      </c>
      <c r="CA286" s="144">
        <v>1.3280614000000001E-7</v>
      </c>
      <c r="CB286" s="144">
        <v>4.1857529999999998E-7</v>
      </c>
      <c r="CC286" s="144">
        <v>6.7791711E-8</v>
      </c>
      <c r="CD286" s="144">
        <v>3.8871092999999996E-9</v>
      </c>
      <c r="CE286" s="144">
        <v>1.196652E-9</v>
      </c>
      <c r="CF286" s="144">
        <v>1.8804436E-6</v>
      </c>
      <c r="CG286" s="144">
        <v>1.7902998999999998E-5</v>
      </c>
      <c r="CH286" s="144">
        <v>4.7431335999999998E-8</v>
      </c>
      <c r="CI286" s="136">
        <v>0</v>
      </c>
      <c r="CJ286" s="153" t="s">
        <v>2082</v>
      </c>
      <c r="CK286" s="159" t="s">
        <v>1233</v>
      </c>
      <c r="CL286" s="184" t="s">
        <v>2071</v>
      </c>
      <c r="CP286" s="74"/>
      <c r="CQ286" s="74"/>
      <c r="CR286" s="74"/>
      <c r="CS286" s="74"/>
      <c r="CT286" s="74"/>
      <c r="CU286" s="74"/>
      <c r="CV286" s="74"/>
      <c r="CW286" s="74"/>
      <c r="CX286" s="74"/>
      <c r="CY286" s="74"/>
      <c r="CZ286" s="74"/>
      <c r="DA286" s="74"/>
      <c r="DB286" s="74"/>
    </row>
    <row r="287" spans="1:106" ht="14.5" customHeight="1">
      <c r="A287" s="74" t="s">
        <v>2086</v>
      </c>
      <c r="B287" s="129" t="s">
        <v>1133</v>
      </c>
      <c r="C287" s="130" t="str">
        <f t="shared" si="153"/>
        <v>A.030.36.106</v>
      </c>
      <c r="D287" s="131" t="s">
        <v>2066</v>
      </c>
      <c r="E287" s="129" t="s">
        <v>957</v>
      </c>
      <c r="F287" s="132" t="s">
        <v>2088</v>
      </c>
      <c r="G287" s="132">
        <f t="shared" si="154"/>
        <v>0.21345947785470001</v>
      </c>
      <c r="H287" s="348">
        <f t="shared" si="155"/>
        <v>0.21345947785470001</v>
      </c>
      <c r="I287" s="74"/>
      <c r="J287" s="132">
        <f t="shared" si="156"/>
        <v>7.81289984E-3</v>
      </c>
      <c r="K287" s="132">
        <f t="shared" si="157"/>
        <v>1.2962455349999999E-2</v>
      </c>
      <c r="L287" s="300">
        <f t="shared" si="158"/>
        <v>1.8327826646999999E-3</v>
      </c>
      <c r="M287" s="132">
        <v>0.19085134000000001</v>
      </c>
      <c r="N287" s="132">
        <v>4.6509756999999997E-3</v>
      </c>
      <c r="O287" s="132">
        <v>7.6203803999999997E-3</v>
      </c>
      <c r="P287" s="132">
        <v>6.5489296000000004E-3</v>
      </c>
      <c r="Q287" s="132">
        <v>1.0076707E-3</v>
      </c>
      <c r="R287" s="132">
        <v>1.2003368E-4</v>
      </c>
      <c r="S287" s="132">
        <v>1.3626586E-4</v>
      </c>
      <c r="T287" s="132">
        <v>6.9109925000000001E-4</v>
      </c>
      <c r="U287" s="132">
        <v>2.4696058999999998E-4</v>
      </c>
      <c r="V287" s="132">
        <v>0</v>
      </c>
      <c r="W287" s="132">
        <v>1.5805986999999999E-3</v>
      </c>
      <c r="X287" s="304">
        <v>5.2233747E-6</v>
      </c>
      <c r="Y287" s="132">
        <v>0</v>
      </c>
      <c r="Z287" s="132">
        <v>0</v>
      </c>
      <c r="AA287" s="74"/>
      <c r="AB287" s="301">
        <f t="shared" si="159"/>
        <v>1.4349724812030076</v>
      </c>
      <c r="AC287" s="338">
        <f t="shared" si="160"/>
        <v>1.4349724812030076</v>
      </c>
      <c r="AD287" s="74"/>
      <c r="AE287" s="136">
        <v>31.235385000000001</v>
      </c>
      <c r="AF287" s="136">
        <v>30.977532</v>
      </c>
      <c r="AG287" s="136">
        <v>0.21428941000000001</v>
      </c>
      <c r="AH287" s="136">
        <v>0</v>
      </c>
      <c r="AI287" s="136">
        <v>0</v>
      </c>
      <c r="AJ287" s="136">
        <v>2.1454400000000002E-3</v>
      </c>
      <c r="AK287" s="136">
        <v>4.1418306000000002E-2</v>
      </c>
      <c r="AL287" s="74"/>
      <c r="AM287" s="133">
        <v>2.7886600000000001E-2</v>
      </c>
      <c r="AN287" s="340">
        <f t="shared" si="161"/>
        <v>2.7886600000000001E-2</v>
      </c>
      <c r="AP287" s="133">
        <v>2.5749108E-2</v>
      </c>
      <c r="AQ287" s="133">
        <v>1.2054642999999999E-3</v>
      </c>
      <c r="AR287" s="133">
        <v>9.3202746999999995E-4</v>
      </c>
      <c r="AS287" s="134">
        <f t="shared" si="162"/>
        <v>1.5437115840749999E-6</v>
      </c>
      <c r="AT287" s="135">
        <f t="shared" si="163"/>
        <v>4.4580780896785613E-9</v>
      </c>
      <c r="AU287" s="135">
        <f t="shared" si="164"/>
        <v>0.13053606141599999</v>
      </c>
      <c r="AV287" s="302">
        <v>1.3687358E-6</v>
      </c>
      <c r="AW287" s="302">
        <v>4.1311357000000001E-9</v>
      </c>
      <c r="AX287" s="302">
        <v>1.1280968E-13</v>
      </c>
      <c r="AY287" s="302">
        <v>2.5941013E-10</v>
      </c>
      <c r="AZ287" s="302">
        <v>1.0939304999999999E-11</v>
      </c>
      <c r="BA287" s="302">
        <v>9.7379994000000003E-10</v>
      </c>
      <c r="BB287" s="302">
        <v>1.7192295E-7</v>
      </c>
      <c r="BC287" s="302">
        <v>1.4098913999999999E-10</v>
      </c>
      <c r="BD287" s="302">
        <v>1.7894521E-10</v>
      </c>
      <c r="BE287" s="302">
        <v>1.2280178E-13</v>
      </c>
      <c r="BF287" s="302">
        <v>6.2991355999999996E-16</v>
      </c>
      <c r="BG287" s="302">
        <v>2.6022971000000001E-13</v>
      </c>
      <c r="BH287" s="302">
        <v>1.5034733E-14</v>
      </c>
      <c r="BI287" s="302">
        <v>1.1363262E-14</v>
      </c>
      <c r="BJ287" s="302">
        <v>1.3074188000000001E-9</v>
      </c>
      <c r="BK287" s="302">
        <v>5.012659E-10</v>
      </c>
      <c r="BL287" s="302">
        <v>6.4851705999999999E-12</v>
      </c>
      <c r="BM287" s="302">
        <v>1.1621416000000001E-5</v>
      </c>
      <c r="BN287" s="303">
        <v>0.13052443999999999</v>
      </c>
      <c r="BO287" s="303">
        <v>0</v>
      </c>
      <c r="BP287" s="303">
        <v>0</v>
      </c>
      <c r="BQ287" s="303">
        <v>0</v>
      </c>
      <c r="BR287" s="74"/>
      <c r="BS287" s="144">
        <v>6.8589812999999994E-5</v>
      </c>
      <c r="BT287" s="144">
        <v>1.5452484000000001E-6</v>
      </c>
      <c r="BU287" s="144">
        <v>4.0010839E-5</v>
      </c>
      <c r="BV287" s="144">
        <v>8.1367566999999995E-8</v>
      </c>
      <c r="BW287" s="144">
        <v>1.7209169E-6</v>
      </c>
      <c r="BX287" s="144">
        <v>6.1083257999999996E-7</v>
      </c>
      <c r="BY287" s="144">
        <v>1.5753586999999999E-10</v>
      </c>
      <c r="BZ287" s="144">
        <v>9.3541409999999998E-7</v>
      </c>
      <c r="CA287" s="144">
        <v>1.6107675E-7</v>
      </c>
      <c r="CB287" s="144">
        <v>9.0167913000000006E-8</v>
      </c>
      <c r="CC287" s="144">
        <v>8.2222620000000006E-8</v>
      </c>
      <c r="CD287" s="144">
        <v>4.7145633000000001E-9</v>
      </c>
      <c r="CE287" s="144">
        <v>1.4513848999999999E-9</v>
      </c>
      <c r="CF287" s="144">
        <v>1.5738413999999999E-6</v>
      </c>
      <c r="CG287" s="144">
        <v>2.1714033999999999E-5</v>
      </c>
      <c r="CH287" s="144">
        <v>5.7528105000000001E-8</v>
      </c>
      <c r="CI287" s="136">
        <v>0</v>
      </c>
      <c r="CJ287" s="153" t="s">
        <v>1181</v>
      </c>
      <c r="CK287" s="155" t="s">
        <v>1182</v>
      </c>
      <c r="CL287" s="184" t="s">
        <v>2071</v>
      </c>
      <c r="CP287" s="74"/>
      <c r="CQ287" s="74"/>
      <c r="CR287" s="74"/>
      <c r="CS287" s="74"/>
      <c r="CT287" s="74"/>
      <c r="CU287" s="74"/>
      <c r="CV287" s="74"/>
      <c r="CW287" s="74"/>
      <c r="CX287" s="74"/>
      <c r="CY287" s="74"/>
      <c r="CZ287" s="74"/>
      <c r="DA287" s="74"/>
      <c r="DB287" s="74"/>
    </row>
    <row r="288" spans="1:106" ht="14.5" customHeight="1">
      <c r="A288" s="74" t="s">
        <v>2089</v>
      </c>
      <c r="B288" s="129" t="s">
        <v>1133</v>
      </c>
      <c r="C288" s="130" t="str">
        <f t="shared" si="153"/>
        <v>A.030.36.107</v>
      </c>
      <c r="D288" s="131" t="s">
        <v>2066</v>
      </c>
      <c r="E288" s="129" t="s">
        <v>957</v>
      </c>
      <c r="F288" s="132" t="s">
        <v>2091</v>
      </c>
      <c r="G288" s="132">
        <f t="shared" si="154"/>
        <v>9.80804265653E-2</v>
      </c>
      <c r="H288" s="348">
        <f t="shared" si="155"/>
        <v>9.80804265653E-2</v>
      </c>
      <c r="I288" s="74"/>
      <c r="J288" s="132">
        <f t="shared" si="156"/>
        <v>2.758128944E-3</v>
      </c>
      <c r="K288" s="132">
        <f t="shared" si="157"/>
        <v>4.5438273899999996E-3</v>
      </c>
      <c r="L288" s="300">
        <f t="shared" si="158"/>
        <v>6.423392313E-4</v>
      </c>
      <c r="M288" s="132">
        <v>9.0136130999999994E-2</v>
      </c>
      <c r="N288" s="132">
        <v>1.6300373999999999E-3</v>
      </c>
      <c r="O288" s="132">
        <v>2.6707308999999999E-3</v>
      </c>
      <c r="P288" s="132">
        <v>2.3062333000000001E-3</v>
      </c>
      <c r="Q288" s="132">
        <v>3.5316051000000001E-4</v>
      </c>
      <c r="R288" s="304">
        <v>4.2068460999999999E-5</v>
      </c>
      <c r="S288" s="304">
        <v>5.6666672999999997E-5</v>
      </c>
      <c r="T288" s="132">
        <v>2.4305909E-4</v>
      </c>
      <c r="U288" s="304">
        <v>8.6552803999999993E-5</v>
      </c>
      <c r="V288" s="132">
        <v>0</v>
      </c>
      <c r="W288" s="132">
        <v>5.5395577999999999E-4</v>
      </c>
      <c r="X288" s="304">
        <v>1.8306472999999999E-6</v>
      </c>
      <c r="Y288" s="132">
        <v>0</v>
      </c>
      <c r="Z288" s="132">
        <v>0</v>
      </c>
      <c r="AA288" s="74"/>
      <c r="AB288" s="301">
        <f t="shared" si="159"/>
        <v>0.67771527067669168</v>
      </c>
      <c r="AC288" s="338">
        <f t="shared" si="160"/>
        <v>0.67771527067669168</v>
      </c>
      <c r="AD288" s="74"/>
      <c r="AE288" s="136">
        <v>10.907574</v>
      </c>
      <c r="AF288" s="136">
        <v>10.817204</v>
      </c>
      <c r="AG288" s="136">
        <v>7.5102464999999993E-2</v>
      </c>
      <c r="AH288" s="136">
        <v>0</v>
      </c>
      <c r="AI288" s="136">
        <v>0</v>
      </c>
      <c r="AJ288" s="136">
        <v>7.5191693999999997E-4</v>
      </c>
      <c r="AK288" s="136">
        <v>1.4515962E-2</v>
      </c>
      <c r="AL288" s="74"/>
      <c r="AM288" s="133">
        <v>1.2967786E-2</v>
      </c>
      <c r="AN288" s="340">
        <f t="shared" si="161"/>
        <v>1.2967786E-2</v>
      </c>
      <c r="AP288" s="133">
        <v>1.207241E-2</v>
      </c>
      <c r="AQ288" s="133">
        <v>5.6872664000000002E-4</v>
      </c>
      <c r="AR288" s="133">
        <v>3.2664964999999999E-4</v>
      </c>
      <c r="AS288" s="134">
        <f t="shared" si="162"/>
        <v>7.2376557256149995E-7</v>
      </c>
      <c r="AT288" s="135">
        <f t="shared" si="163"/>
        <v>2.1032789614196505E-9</v>
      </c>
      <c r="AU288" s="135">
        <f t="shared" si="164"/>
        <v>4.5749250982299997E-2</v>
      </c>
      <c r="AV288" s="302">
        <v>6.5911400000000003E-7</v>
      </c>
      <c r="AW288" s="302">
        <v>1.9883060000000001E-9</v>
      </c>
      <c r="AX288" s="302">
        <v>5.4304530999999998E-14</v>
      </c>
      <c r="AY288" s="302">
        <v>3.4167133000000001E-9</v>
      </c>
      <c r="AZ288" s="302">
        <v>3.8339214999999999E-12</v>
      </c>
      <c r="BA288" s="302">
        <v>3.4292974E-10</v>
      </c>
      <c r="BB288" s="302">
        <v>6.0254201999999996E-8</v>
      </c>
      <c r="BC288" s="302">
        <v>4.9786763000000002E-11</v>
      </c>
      <c r="BD288" s="302">
        <v>6.2715307999999997E-11</v>
      </c>
      <c r="BE288" s="302">
        <v>4.3038600999999998E-14</v>
      </c>
      <c r="BF288" s="302">
        <v>2.2076715000000001E-16</v>
      </c>
      <c r="BG288" s="302">
        <v>9.1203259000000005E-14</v>
      </c>
      <c r="BH288" s="302">
        <v>5.2692548000000001E-15</v>
      </c>
      <c r="BI288" s="302">
        <v>3.9825066999999999E-15</v>
      </c>
      <c r="BJ288" s="302">
        <v>4.5821386999999999E-10</v>
      </c>
      <c r="BK288" s="302">
        <v>1.7567972999999999E-10</v>
      </c>
      <c r="BL288" s="302">
        <v>2.2728714999999998E-12</v>
      </c>
      <c r="BM288" s="302">
        <v>4.0729823000000004E-6</v>
      </c>
      <c r="BN288" s="303">
        <v>4.5745177999999997E-2</v>
      </c>
      <c r="BO288" s="303">
        <v>0</v>
      </c>
      <c r="BP288" s="303">
        <v>0</v>
      </c>
      <c r="BQ288" s="303">
        <v>0</v>
      </c>
      <c r="BR288" s="74"/>
      <c r="BS288" s="144">
        <v>2.8937990999999998E-5</v>
      </c>
      <c r="BT288" s="144">
        <v>5.4156649999999995E-7</v>
      </c>
      <c r="BU288" s="144">
        <v>1.8896500000000001E-5</v>
      </c>
      <c r="BV288" s="144">
        <v>2.8616403999999999E-8</v>
      </c>
      <c r="BW288" s="144">
        <v>6.0313338999999999E-7</v>
      </c>
      <c r="BX288" s="144">
        <v>2.1407980000000001E-7</v>
      </c>
      <c r="BY288" s="144">
        <v>5.5211932E-11</v>
      </c>
      <c r="BZ288" s="144">
        <v>3.2783657E-7</v>
      </c>
      <c r="CA288" s="144">
        <v>5.6452912000000001E-8</v>
      </c>
      <c r="CB288" s="144">
        <v>3.7496666999999998E-8</v>
      </c>
      <c r="CC288" s="144">
        <v>2.8816737000000001E-8</v>
      </c>
      <c r="CD288" s="144">
        <v>1.6523230000000001E-9</v>
      </c>
      <c r="CE288" s="144">
        <v>5.0866995000000005E-10</v>
      </c>
      <c r="CF288" s="144">
        <v>5.7094972999999999E-7</v>
      </c>
      <c r="CG288" s="144">
        <v>7.6101635999999997E-6</v>
      </c>
      <c r="CH288" s="144">
        <v>2.0161998000000001E-8</v>
      </c>
      <c r="CI288" s="136">
        <v>0</v>
      </c>
      <c r="CJ288" s="153" t="s">
        <v>2092</v>
      </c>
      <c r="CK288" s="159" t="s">
        <v>1233</v>
      </c>
      <c r="CL288" s="184" t="s">
        <v>2071</v>
      </c>
      <c r="CP288" s="74"/>
      <c r="CQ288" s="74"/>
      <c r="CR288" s="74"/>
      <c r="CS288" s="74"/>
      <c r="CT288" s="74"/>
      <c r="CU288" s="74"/>
      <c r="CV288" s="74"/>
      <c r="CW288" s="74"/>
      <c r="CX288" s="74"/>
      <c r="CY288" s="74"/>
      <c r="CZ288" s="74"/>
      <c r="DA288" s="74"/>
      <c r="DB288" s="74"/>
    </row>
    <row r="289" spans="1:106" ht="14.5" customHeight="1">
      <c r="A289" s="74" t="s">
        <v>2093</v>
      </c>
      <c r="B289" s="129" t="s">
        <v>1133</v>
      </c>
      <c r="C289" s="130" t="str">
        <f t="shared" si="153"/>
        <v>A.030.36.108</v>
      </c>
      <c r="D289" s="131" t="s">
        <v>2066</v>
      </c>
      <c r="E289" s="129" t="s">
        <v>957</v>
      </c>
      <c r="F289" s="132" t="s">
        <v>2095</v>
      </c>
      <c r="G289" s="132">
        <f t="shared" si="154"/>
        <v>0.18016311591429998</v>
      </c>
      <c r="H289" s="348">
        <f t="shared" si="155"/>
        <v>0.18016311591429998</v>
      </c>
      <c r="I289" s="74"/>
      <c r="J289" s="132">
        <f t="shared" si="156"/>
        <v>6.2467580480000005E-3</v>
      </c>
      <c r="K289" s="132">
        <f t="shared" si="157"/>
        <v>1.0321049190000001E-2</v>
      </c>
      <c r="L289" s="300">
        <f t="shared" si="158"/>
        <v>1.4589686762999999E-3</v>
      </c>
      <c r="M289" s="132">
        <v>0.16213633999999999</v>
      </c>
      <c r="N289" s="132">
        <v>3.7023637E-3</v>
      </c>
      <c r="O289" s="132">
        <v>6.0661292E-3</v>
      </c>
      <c r="P289" s="132">
        <v>5.2132111999999998E-3</v>
      </c>
      <c r="Q289" s="132">
        <v>8.0214643000000002E-4</v>
      </c>
      <c r="R289" s="304">
        <v>9.5551638000000006E-5</v>
      </c>
      <c r="S289" s="132">
        <v>1.3584877999999999E-4</v>
      </c>
      <c r="T289" s="132">
        <v>5.5255628999999998E-4</v>
      </c>
      <c r="U289" s="132">
        <v>1.9659056E-4</v>
      </c>
      <c r="V289" s="132">
        <v>0</v>
      </c>
      <c r="W289" s="132">
        <v>1.2582201E-3</v>
      </c>
      <c r="X289" s="304">
        <v>4.1580163000000001E-6</v>
      </c>
      <c r="Y289" s="132">
        <v>0</v>
      </c>
      <c r="Z289" s="132">
        <v>0</v>
      </c>
      <c r="AA289" s="74"/>
      <c r="AB289" s="301">
        <f t="shared" si="159"/>
        <v>1.2190702255639096</v>
      </c>
      <c r="AC289" s="338">
        <f t="shared" si="160"/>
        <v>1.2190702255639096</v>
      </c>
      <c r="AD289" s="74"/>
      <c r="AE289" s="136">
        <v>63.788069</v>
      </c>
      <c r="AF289" s="136">
        <v>63.582808</v>
      </c>
      <c r="AG289" s="136">
        <v>0.17058298</v>
      </c>
      <c r="AH289" s="136">
        <v>0</v>
      </c>
      <c r="AI289" s="136">
        <v>0</v>
      </c>
      <c r="AJ289" s="136">
        <v>1.7078565E-3</v>
      </c>
      <c r="AK289" s="136">
        <v>3.2970636999999997E-2</v>
      </c>
      <c r="AL289" s="74"/>
      <c r="AM289" s="133">
        <v>2.3706112000000001E-2</v>
      </c>
      <c r="AN289" s="340">
        <f t="shared" si="161"/>
        <v>2.3706112000000001E-2</v>
      </c>
      <c r="AP289" s="133">
        <v>2.1934123999999999E-2</v>
      </c>
      <c r="AQ289" s="133">
        <v>1.0300562E-3</v>
      </c>
      <c r="AR289" s="133">
        <v>7.4193133999999998E-4</v>
      </c>
      <c r="AS289" s="134">
        <f t="shared" si="162"/>
        <v>1.3149954924965998E-6</v>
      </c>
      <c r="AT289" s="135">
        <f t="shared" si="163"/>
        <v>3.8093793754850192E-9</v>
      </c>
      <c r="AU289" s="135">
        <f t="shared" si="164"/>
        <v>0.1039119511142</v>
      </c>
      <c r="AV289" s="302">
        <v>1.1757304E-6</v>
      </c>
      <c r="AW289" s="302">
        <v>3.5491130000000001E-9</v>
      </c>
      <c r="AX289" s="302">
        <v>9.6895219000000005E-14</v>
      </c>
      <c r="AY289" s="302">
        <v>1.8383465000000001E-10</v>
      </c>
      <c r="AZ289" s="302">
        <v>8.7081265999999992E-12</v>
      </c>
      <c r="BA289" s="302">
        <v>7.7518390999999995E-10</v>
      </c>
      <c r="BB289" s="302">
        <v>1.3685758000000001E-7</v>
      </c>
      <c r="BC289" s="302">
        <v>1.1223302E-10</v>
      </c>
      <c r="BD289" s="302">
        <v>1.4244758000000001E-10</v>
      </c>
      <c r="BE289" s="302">
        <v>9.7755154000000006E-14</v>
      </c>
      <c r="BF289" s="302">
        <v>5.0143651999999996E-16</v>
      </c>
      <c r="BG289" s="302">
        <v>2.0715331E-13</v>
      </c>
      <c r="BH289" s="302">
        <v>1.1968251999999999E-14</v>
      </c>
      <c r="BI289" s="302">
        <v>9.0456134999999992E-15</v>
      </c>
      <c r="BJ289" s="302">
        <v>1.040758E-9</v>
      </c>
      <c r="BK289" s="302">
        <v>3.9902780999999998E-10</v>
      </c>
      <c r="BL289" s="302">
        <v>5.1624565000000002E-12</v>
      </c>
      <c r="BM289" s="302">
        <v>9.2511142000000001E-6</v>
      </c>
      <c r="BN289" s="303">
        <v>0.1039027</v>
      </c>
      <c r="BO289" s="303">
        <v>0</v>
      </c>
      <c r="BP289" s="303">
        <v>0</v>
      </c>
      <c r="BQ289" s="303">
        <v>0</v>
      </c>
      <c r="BR289" s="74"/>
      <c r="BS289" s="144">
        <v>5.6790182000000001E-5</v>
      </c>
      <c r="BT289" s="144">
        <v>1.2300799E-6</v>
      </c>
      <c r="BU289" s="144">
        <v>3.3990912E-5</v>
      </c>
      <c r="BV289" s="144">
        <v>6.5054565000000006E-8</v>
      </c>
      <c r="BW289" s="144">
        <v>1.3699190000000001E-6</v>
      </c>
      <c r="BX289" s="144">
        <v>4.8624729000000002E-7</v>
      </c>
      <c r="BY289" s="144">
        <v>1.2540488999999999E-10</v>
      </c>
      <c r="BZ289" s="144">
        <v>7.4462723000000003E-7</v>
      </c>
      <c r="CA289" s="144">
        <v>1.2822357E-7</v>
      </c>
      <c r="CB289" s="144">
        <v>8.9891929000000002E-8</v>
      </c>
      <c r="CC289" s="144">
        <v>6.5452510999999997E-8</v>
      </c>
      <c r="CD289" s="144">
        <v>3.7529818999999998E-9</v>
      </c>
      <c r="CE289" s="144">
        <v>1.1553607E-9</v>
      </c>
      <c r="CF289" s="144">
        <v>1.2837022E-6</v>
      </c>
      <c r="CG289" s="144">
        <v>1.7285243999999999E-5</v>
      </c>
      <c r="CH289" s="144">
        <v>4.5794685000000003E-8</v>
      </c>
      <c r="CI289" s="136">
        <v>0</v>
      </c>
      <c r="CJ289" s="153" t="s">
        <v>2096</v>
      </c>
      <c r="CK289" s="155" t="s">
        <v>1458</v>
      </c>
      <c r="CL289" s="184" t="s">
        <v>2071</v>
      </c>
      <c r="CP289" s="305"/>
      <c r="CQ289" s="74"/>
      <c r="CR289" s="74"/>
      <c r="CS289" s="74"/>
      <c r="CT289" s="74"/>
      <c r="CU289" s="74"/>
      <c r="CV289" s="74"/>
      <c r="CW289" s="74"/>
      <c r="CX289" s="74"/>
      <c r="CY289" s="74"/>
      <c r="CZ289" s="74"/>
      <c r="DA289" s="74"/>
      <c r="DB289" s="74"/>
    </row>
    <row r="290" spans="1:106" ht="14.5" customHeight="1">
      <c r="A290" s="74" t="s">
        <v>2097</v>
      </c>
      <c r="B290" s="129" t="s">
        <v>1133</v>
      </c>
      <c r="C290" s="130" t="str">
        <f t="shared" si="153"/>
        <v>A.030.36.109</v>
      </c>
      <c r="D290" s="131" t="s">
        <v>2066</v>
      </c>
      <c r="E290" s="129" t="s">
        <v>957</v>
      </c>
      <c r="F290" s="132" t="s">
        <v>2099</v>
      </c>
      <c r="G290" s="132">
        <f t="shared" si="154"/>
        <v>0.32362963095809999</v>
      </c>
      <c r="H290" s="348">
        <f t="shared" si="155"/>
        <v>0.32362963095809999</v>
      </c>
      <c r="I290" s="74"/>
      <c r="J290" s="132">
        <f t="shared" si="156"/>
        <v>1.120829487E-2</v>
      </c>
      <c r="K290" s="132">
        <f t="shared" si="157"/>
        <v>1.856595766E-2</v>
      </c>
      <c r="L290" s="300">
        <f t="shared" si="158"/>
        <v>2.6248484280999998E-3</v>
      </c>
      <c r="M290" s="132">
        <v>0.29123052999999999</v>
      </c>
      <c r="N290" s="132">
        <v>6.6609679000000001E-3</v>
      </c>
      <c r="O290" s="132">
        <v>1.0913647E-2</v>
      </c>
      <c r="P290" s="132">
        <v>9.3791523000000005E-3</v>
      </c>
      <c r="Q290" s="132">
        <v>1.4431514999999999E-3</v>
      </c>
      <c r="R290" s="132">
        <v>1.7190812E-4</v>
      </c>
      <c r="S290" s="132">
        <v>2.1408295000000001E-4</v>
      </c>
      <c r="T290" s="132">
        <v>9.9134276000000009E-4</v>
      </c>
      <c r="U290" s="132">
        <v>3.5368849E-4</v>
      </c>
      <c r="V290" s="132">
        <v>0</v>
      </c>
      <c r="W290" s="132">
        <v>2.2636791999999998E-3</v>
      </c>
      <c r="X290" s="304">
        <v>7.4807380999999999E-6</v>
      </c>
      <c r="Y290" s="132">
        <v>0</v>
      </c>
      <c r="Z290" s="132">
        <v>0</v>
      </c>
      <c r="AA290" s="74"/>
      <c r="AB290" s="301">
        <f t="shared" si="159"/>
        <v>2.1897032330827066</v>
      </c>
      <c r="AC290" s="338">
        <f t="shared" si="160"/>
        <v>2.1897032330827066</v>
      </c>
      <c r="AD290" s="74"/>
      <c r="AE290" s="136">
        <v>56.753442</v>
      </c>
      <c r="AF290" s="136">
        <v>56.384152999999998</v>
      </c>
      <c r="AG290" s="136">
        <v>0.30689793999999998</v>
      </c>
      <c r="AH290" s="136">
        <v>0</v>
      </c>
      <c r="AI290" s="136">
        <v>0</v>
      </c>
      <c r="AJ290" s="136">
        <v>3.0726256E-3</v>
      </c>
      <c r="AK290" s="136">
        <v>5.9317876999999998E-2</v>
      </c>
      <c r="AL290" s="74"/>
      <c r="AM290" s="133">
        <v>4.2451561999999998E-2</v>
      </c>
      <c r="AN290" s="340">
        <f t="shared" si="161"/>
        <v>4.2451561999999998E-2</v>
      </c>
      <c r="AP290" s="133">
        <v>3.9274552999999997E-2</v>
      </c>
      <c r="AQ290" s="133">
        <v>1.8421917E-3</v>
      </c>
      <c r="AR290" s="133">
        <v>1.3348177999999999E-3</v>
      </c>
      <c r="AS290" s="134">
        <f t="shared" si="162"/>
        <v>2.3545894989270002E-6</v>
      </c>
      <c r="AT290" s="135">
        <f t="shared" si="163"/>
        <v>6.8128391590925889E-9</v>
      </c>
      <c r="AU290" s="135">
        <f t="shared" si="164"/>
        <v>0.186949273793</v>
      </c>
      <c r="AV290" s="302">
        <v>2.1022021E-6</v>
      </c>
      <c r="AW290" s="302">
        <v>6.3445917999999997E-9</v>
      </c>
      <c r="AX290" s="302">
        <v>1.7324719000000001E-13</v>
      </c>
      <c r="AY290" s="302">
        <v>2.1646028999999998E-9</v>
      </c>
      <c r="AZ290" s="302">
        <v>1.5666897000000001E-11</v>
      </c>
      <c r="BA290" s="302">
        <v>1.3946428999999999E-9</v>
      </c>
      <c r="BB290" s="302">
        <v>2.4622215000000001E-7</v>
      </c>
      <c r="BC290" s="302">
        <v>2.0191980999999999E-10</v>
      </c>
      <c r="BD290" s="302">
        <v>2.5627918999999998E-10</v>
      </c>
      <c r="BE290" s="302">
        <v>1.7587249999999999E-13</v>
      </c>
      <c r="BF290" s="302">
        <v>9.0214058999999999E-16</v>
      </c>
      <c r="BG290" s="302">
        <v>3.7269206000000001E-13</v>
      </c>
      <c r="BH290" s="302">
        <v>2.1532228E-14</v>
      </c>
      <c r="BI290" s="302">
        <v>1.6274074000000001E-14</v>
      </c>
      <c r="BJ290" s="302">
        <v>1.8724403999999999E-9</v>
      </c>
      <c r="BK290" s="302">
        <v>7.1789583000000001E-10</v>
      </c>
      <c r="BL290" s="302">
        <v>9.2878389000000007E-12</v>
      </c>
      <c r="BM290" s="302">
        <v>1.6643792999999999E-5</v>
      </c>
      <c r="BN290" s="303">
        <v>0.18693262999999999</v>
      </c>
      <c r="BO290" s="303">
        <v>0</v>
      </c>
      <c r="BP290" s="303">
        <v>0</v>
      </c>
      <c r="BQ290" s="303">
        <v>0</v>
      </c>
      <c r="BR290" s="74"/>
      <c r="BS290" s="136">
        <v>1.020174E-4</v>
      </c>
      <c r="BT290" s="144">
        <v>2.2130518000000001E-6</v>
      </c>
      <c r="BU290" s="144">
        <v>6.1054736999999998E-5</v>
      </c>
      <c r="BV290" s="144">
        <v>1.1671623E-7</v>
      </c>
      <c r="BW290" s="144">
        <v>2.4646380999999998E-6</v>
      </c>
      <c r="BX290" s="144">
        <v>8.7481347000000002E-7</v>
      </c>
      <c r="BY290" s="144">
        <v>2.2561746999999999E-10</v>
      </c>
      <c r="BZ290" s="144">
        <v>1.339668E-6</v>
      </c>
      <c r="CA290" s="144">
        <v>2.3068859999999999E-7</v>
      </c>
      <c r="CB290" s="144">
        <v>1.4165993E-7</v>
      </c>
      <c r="CC290" s="144">
        <v>1.1775642E-7</v>
      </c>
      <c r="CD290" s="144">
        <v>6.7520357999999997E-9</v>
      </c>
      <c r="CE290" s="144">
        <v>2.0786235999999999E-9</v>
      </c>
      <c r="CF290" s="144">
        <v>2.2741298000000001E-6</v>
      </c>
      <c r="CG290" s="144">
        <v>3.1098094000000003E-5</v>
      </c>
      <c r="CH290" s="144">
        <v>8.2389779000000004E-8</v>
      </c>
      <c r="CI290" s="136">
        <v>0</v>
      </c>
      <c r="CJ290" s="153" t="s">
        <v>2100</v>
      </c>
      <c r="CK290" s="155" t="s">
        <v>1512</v>
      </c>
      <c r="CL290" s="184" t="s">
        <v>2071</v>
      </c>
      <c r="CP290" s="305"/>
      <c r="CQ290" s="74"/>
      <c r="CR290" s="74"/>
      <c r="CS290" s="74"/>
      <c r="CT290" s="74"/>
      <c r="CU290" s="74"/>
      <c r="CV290" s="74"/>
      <c r="CW290" s="74"/>
      <c r="CX290" s="74"/>
      <c r="CY290" s="74"/>
      <c r="CZ290" s="74"/>
      <c r="DA290" s="74"/>
      <c r="DB290" s="74"/>
    </row>
    <row r="291" spans="1:106" ht="14.5" customHeight="1">
      <c r="A291" s="74" t="s">
        <v>2101</v>
      </c>
      <c r="B291" s="129" t="s">
        <v>1133</v>
      </c>
      <c r="C291" s="130" t="str">
        <f t="shared" si="153"/>
        <v>A.030.36.110</v>
      </c>
      <c r="D291" s="131" t="s">
        <v>2066</v>
      </c>
      <c r="E291" s="129" t="s">
        <v>957</v>
      </c>
      <c r="F291" s="132" t="s">
        <v>2103</v>
      </c>
      <c r="G291" s="132">
        <f t="shared" si="154"/>
        <v>0.44496516484199999</v>
      </c>
      <c r="H291" s="348">
        <f t="shared" si="155"/>
        <v>0.44496516484199999</v>
      </c>
      <c r="I291" s="74"/>
      <c r="J291" s="132">
        <f t="shared" si="156"/>
        <v>1.5466661959999999E-2</v>
      </c>
      <c r="K291" s="132">
        <f t="shared" si="157"/>
        <v>2.56467711E-2</v>
      </c>
      <c r="L291" s="300">
        <f t="shared" si="158"/>
        <v>3.6261517819999997E-3</v>
      </c>
      <c r="M291" s="132">
        <v>0.40022558000000003</v>
      </c>
      <c r="N291" s="132">
        <v>9.2019335000000004E-3</v>
      </c>
      <c r="O291" s="132">
        <v>1.5076887000000001E-2</v>
      </c>
      <c r="P291" s="132">
        <v>1.2957026E-2</v>
      </c>
      <c r="Q291" s="132">
        <v>1.9936718000000001E-3</v>
      </c>
      <c r="R291" s="132">
        <v>2.3748608E-4</v>
      </c>
      <c r="S291" s="132">
        <v>2.7847807999999998E-4</v>
      </c>
      <c r="T291" s="132">
        <v>1.3679505999999999E-3</v>
      </c>
      <c r="U291" s="132">
        <v>4.8861035999999997E-4</v>
      </c>
      <c r="V291" s="132">
        <v>0</v>
      </c>
      <c r="W291" s="132">
        <v>3.1272069999999999E-3</v>
      </c>
      <c r="X291" s="304">
        <v>1.0334422000000001E-5</v>
      </c>
      <c r="Y291" s="132">
        <v>0</v>
      </c>
      <c r="Z291" s="132">
        <v>0</v>
      </c>
      <c r="AA291" s="74"/>
      <c r="AB291" s="301">
        <f t="shared" si="159"/>
        <v>3.0092148872180453</v>
      </c>
      <c r="AC291" s="338">
        <f t="shared" si="160"/>
        <v>3.0092148872180453</v>
      </c>
      <c r="AD291" s="74"/>
      <c r="AE291" s="136">
        <v>85.679091</v>
      </c>
      <c r="AF291" s="136">
        <v>85.168930000000003</v>
      </c>
      <c r="AG291" s="136">
        <v>0.42397057999999999</v>
      </c>
      <c r="AH291" s="136">
        <v>0</v>
      </c>
      <c r="AI291" s="136">
        <v>0</v>
      </c>
      <c r="AJ291" s="136">
        <v>4.2447429999999996E-3</v>
      </c>
      <c r="AK291" s="136">
        <v>8.1945923000000004E-2</v>
      </c>
      <c r="AL291" s="74"/>
      <c r="AM291" s="133">
        <v>5.8283863999999998E-2</v>
      </c>
      <c r="AN291" s="340">
        <f t="shared" si="161"/>
        <v>5.8283863999999998E-2</v>
      </c>
      <c r="AP291" s="133">
        <v>5.3912516000000001E-2</v>
      </c>
      <c r="AQ291" s="133">
        <v>2.5273354E-3</v>
      </c>
      <c r="AR291" s="133">
        <v>1.8440119999999999E-3</v>
      </c>
      <c r="AS291" s="134">
        <f t="shared" si="162"/>
        <v>3.2321652255830002E-6</v>
      </c>
      <c r="AT291" s="135">
        <f t="shared" si="163"/>
        <v>9.346654745119E-9</v>
      </c>
      <c r="AU291" s="135">
        <f t="shared" si="164"/>
        <v>0.25826498291599997</v>
      </c>
      <c r="AV291" s="302">
        <v>2.8827606999999999E-6</v>
      </c>
      <c r="AW291" s="302">
        <v>8.6997863999999999E-9</v>
      </c>
      <c r="AX291" s="302">
        <v>2.3757554999999999E-13</v>
      </c>
      <c r="AY291" s="302">
        <v>3.7290094000000004E-9</v>
      </c>
      <c r="AZ291" s="302">
        <v>2.1643362999999998E-11</v>
      </c>
      <c r="BA291" s="302">
        <v>1.9266586E-9</v>
      </c>
      <c r="BB291" s="302">
        <v>3.4014874000000002E-7</v>
      </c>
      <c r="BC291" s="302">
        <v>2.7894633999999998E-10</v>
      </c>
      <c r="BD291" s="302">
        <v>3.5404224999999999E-10</v>
      </c>
      <c r="BE291" s="302">
        <v>2.4296273999999999E-13</v>
      </c>
      <c r="BF291" s="302">
        <v>1.246281E-15</v>
      </c>
      <c r="BG291" s="302">
        <v>5.1486323999999996E-13</v>
      </c>
      <c r="BH291" s="302">
        <v>2.9746147999999999E-14</v>
      </c>
      <c r="BI291" s="302">
        <v>2.2482159999999998E-14</v>
      </c>
      <c r="BJ291" s="302">
        <v>2.5867220000000002E-9</v>
      </c>
      <c r="BK291" s="302">
        <v>9.9175221999999998E-10</v>
      </c>
      <c r="BL291" s="302">
        <v>1.2830878999999999E-11</v>
      </c>
      <c r="BM291" s="302">
        <v>2.2992915999999998E-5</v>
      </c>
      <c r="BN291" s="303">
        <v>0.25824198999999998</v>
      </c>
      <c r="BO291" s="303">
        <v>0</v>
      </c>
      <c r="BP291" s="303">
        <v>0</v>
      </c>
      <c r="BQ291" s="303">
        <v>0</v>
      </c>
      <c r="BR291" s="74"/>
      <c r="BS291" s="136">
        <v>1.4046206E-4</v>
      </c>
      <c r="BT291" s="144">
        <v>3.0572666999999998E-6</v>
      </c>
      <c r="BU291" s="144">
        <v>8.3904895000000003E-5</v>
      </c>
      <c r="BV291" s="144">
        <v>1.6105727000000001E-7</v>
      </c>
      <c r="BW291" s="144">
        <v>3.4048258999999999E-6</v>
      </c>
      <c r="BX291" s="144">
        <v>1.2085294000000001E-6</v>
      </c>
      <c r="BY291" s="144">
        <v>3.1168398E-10</v>
      </c>
      <c r="BZ291" s="144">
        <v>1.8507124E-6</v>
      </c>
      <c r="CA291" s="144">
        <v>3.1868959E-7</v>
      </c>
      <c r="CB291" s="144">
        <v>1.8427057E-7</v>
      </c>
      <c r="CC291" s="144">
        <v>1.6267706E-7</v>
      </c>
      <c r="CD291" s="144">
        <v>9.3277411999999994E-9</v>
      </c>
      <c r="CE291" s="144">
        <v>2.8715581000000002E-9</v>
      </c>
      <c r="CF291" s="144">
        <v>3.1216895000000001E-6</v>
      </c>
      <c r="CG291" s="144">
        <v>4.2961113E-5</v>
      </c>
      <c r="CH291" s="144">
        <v>1.1381907999999999E-7</v>
      </c>
      <c r="CI291" s="136">
        <v>0</v>
      </c>
      <c r="CJ291" s="153" t="s">
        <v>1713</v>
      </c>
      <c r="CK291" s="155" t="s">
        <v>1512</v>
      </c>
      <c r="CL291" s="184" t="s">
        <v>2071</v>
      </c>
      <c r="CP291" s="305"/>
      <c r="CQ291" s="74"/>
      <c r="CR291" s="74"/>
      <c r="CS291" s="74"/>
      <c r="CT291" s="74"/>
      <c r="CU291" s="74"/>
      <c r="CV291" s="74"/>
      <c r="CW291" s="74"/>
      <c r="CX291" s="74"/>
      <c r="CY291" s="74"/>
      <c r="CZ291" s="74"/>
      <c r="DA291" s="74"/>
      <c r="DB291" s="74"/>
    </row>
    <row r="292" spans="1:106" ht="14.5" customHeight="1">
      <c r="A292" s="74" t="s">
        <v>2104</v>
      </c>
      <c r="B292" s="129" t="s">
        <v>1133</v>
      </c>
      <c r="C292" s="130" t="str">
        <f t="shared" si="153"/>
        <v>A.030.36.111</v>
      </c>
      <c r="D292" s="131" t="s">
        <v>2066</v>
      </c>
      <c r="E292" s="129" t="s">
        <v>957</v>
      </c>
      <c r="F292" s="132" t="s">
        <v>2106</v>
      </c>
      <c r="G292" s="132">
        <f t="shared" si="154"/>
        <v>0.17260745251510001</v>
      </c>
      <c r="H292" s="348">
        <f t="shared" si="155"/>
        <v>0.17260745251510001</v>
      </c>
      <c r="I292" s="74"/>
      <c r="J292" s="132">
        <f t="shared" si="156"/>
        <v>6.2551410999999993E-3</v>
      </c>
      <c r="K292" s="132">
        <f t="shared" si="157"/>
        <v>1.036815023E-2</v>
      </c>
      <c r="L292" s="300">
        <f t="shared" si="158"/>
        <v>1.4658911851E-3</v>
      </c>
      <c r="M292" s="132">
        <v>0.15451827000000001</v>
      </c>
      <c r="N292" s="132">
        <v>3.7199306E-3</v>
      </c>
      <c r="O292" s="132">
        <v>6.0949115999999999E-3</v>
      </c>
      <c r="P292" s="132">
        <v>5.2379467999999997E-3</v>
      </c>
      <c r="Q292" s="132">
        <v>8.0595243999999995E-4</v>
      </c>
      <c r="R292" s="304">
        <v>9.6005010000000001E-5</v>
      </c>
      <c r="S292" s="132">
        <v>1.1523685E-4</v>
      </c>
      <c r="T292" s="132">
        <v>5.5330802999999996E-4</v>
      </c>
      <c r="U292" s="132">
        <v>1.9752334000000001E-4</v>
      </c>
      <c r="V292" s="132">
        <v>0</v>
      </c>
      <c r="W292" s="132">
        <v>1.2641900999999999E-3</v>
      </c>
      <c r="X292" s="304">
        <v>4.1777451000000004E-6</v>
      </c>
      <c r="Y292" s="132">
        <v>0</v>
      </c>
      <c r="Z292" s="132">
        <v>0</v>
      </c>
      <c r="AA292" s="74"/>
      <c r="AB292" s="301">
        <f t="shared" si="159"/>
        <v>1.1617915037593984</v>
      </c>
      <c r="AC292" s="338">
        <f t="shared" si="160"/>
        <v>1.1617915037593984</v>
      </c>
      <c r="AD292" s="74"/>
      <c r="AE292" s="136">
        <v>32.608074999999999</v>
      </c>
      <c r="AF292" s="136">
        <v>32.40184</v>
      </c>
      <c r="AG292" s="136">
        <v>0.17139235999999999</v>
      </c>
      <c r="AH292" s="136">
        <v>0</v>
      </c>
      <c r="AI292" s="136">
        <v>0</v>
      </c>
      <c r="AJ292" s="136">
        <v>1.7159599000000001E-3</v>
      </c>
      <c r="AK292" s="136">
        <v>3.3127074999999999E-2</v>
      </c>
      <c r="AL292" s="74"/>
      <c r="AM292" s="133">
        <v>2.2585978999999999E-2</v>
      </c>
      <c r="AN292" s="340">
        <f t="shared" si="161"/>
        <v>2.2585978999999999E-2</v>
      </c>
      <c r="AP292" s="133">
        <v>2.0863131E-2</v>
      </c>
      <c r="AQ292" s="133">
        <v>9.7739674999999999E-4</v>
      </c>
      <c r="AR292" s="133">
        <v>7.4545163999999999E-4</v>
      </c>
      <c r="AS292" s="134">
        <f t="shared" si="162"/>
        <v>1.2507872213547E-6</v>
      </c>
      <c r="AT292" s="135">
        <f t="shared" si="163"/>
        <v>3.6146329833386188E-9</v>
      </c>
      <c r="AU292" s="135">
        <f t="shared" si="164"/>
        <v>0.1044049950086</v>
      </c>
      <c r="AV292" s="302">
        <v>1.1109203E-6</v>
      </c>
      <c r="AW292" s="302">
        <v>3.3531374999999999E-9</v>
      </c>
      <c r="AX292" s="302">
        <v>9.1559561E-14</v>
      </c>
      <c r="AY292" s="302">
        <v>1.2575272E-10</v>
      </c>
      <c r="AZ292" s="302">
        <v>8.7494446999999998E-12</v>
      </c>
      <c r="BA292" s="302">
        <v>7.7886197999999997E-10</v>
      </c>
      <c r="BB292" s="302">
        <v>1.3750694000000001E-7</v>
      </c>
      <c r="BC292" s="302">
        <v>1.1276554E-10</v>
      </c>
      <c r="BD292" s="302">
        <v>1.4312346E-10</v>
      </c>
      <c r="BE292" s="302">
        <v>9.8218980999999997E-14</v>
      </c>
      <c r="BF292" s="302">
        <v>5.0381571999999995E-16</v>
      </c>
      <c r="BG292" s="302">
        <v>2.0813621E-13</v>
      </c>
      <c r="BH292" s="302">
        <v>1.2025038000000001E-14</v>
      </c>
      <c r="BI292" s="302">
        <v>9.0885328999999997E-15</v>
      </c>
      <c r="BJ292" s="302">
        <v>1.0456961E-9</v>
      </c>
      <c r="BK292" s="302">
        <v>4.0092110999999998E-10</v>
      </c>
      <c r="BL292" s="302">
        <v>5.1869511999999997E-12</v>
      </c>
      <c r="BM292" s="302">
        <v>9.2950085999999998E-6</v>
      </c>
      <c r="BN292" s="303">
        <v>0.10439569999999999</v>
      </c>
      <c r="BO292" s="303">
        <v>0</v>
      </c>
      <c r="BP292" s="303">
        <v>0</v>
      </c>
      <c r="BQ292" s="303">
        <v>0</v>
      </c>
      <c r="BR292" s="74"/>
      <c r="BS292" s="144">
        <v>5.5263082E-5</v>
      </c>
      <c r="BT292" s="144">
        <v>1.2359162999999999E-6</v>
      </c>
      <c r="BU292" s="144">
        <v>3.2393831E-5</v>
      </c>
      <c r="BV292" s="144">
        <v>6.5144186000000004E-8</v>
      </c>
      <c r="BW292" s="144">
        <v>1.376419E-6</v>
      </c>
      <c r="BX292" s="144">
        <v>4.8855443000000005E-7</v>
      </c>
      <c r="BY292" s="144">
        <v>1.259999E-10</v>
      </c>
      <c r="BZ292" s="144">
        <v>7.4816032000000005E-7</v>
      </c>
      <c r="CA292" s="144">
        <v>1.2883196000000001E-7</v>
      </c>
      <c r="CB292" s="144">
        <v>7.6252896999999998E-8</v>
      </c>
      <c r="CC292" s="144">
        <v>6.5763069000000003E-8</v>
      </c>
      <c r="CD292" s="144">
        <v>3.7707890000000001E-9</v>
      </c>
      <c r="CE292" s="144">
        <v>1.1608426000000001E-9</v>
      </c>
      <c r="CF292" s="144">
        <v>1.2658814000000001E-6</v>
      </c>
      <c r="CG292" s="144">
        <v>1.7367258000000001E-5</v>
      </c>
      <c r="CH292" s="144">
        <v>4.6011969999999999E-8</v>
      </c>
      <c r="CI292" s="136">
        <v>0</v>
      </c>
      <c r="CJ292" s="153" t="s">
        <v>2107</v>
      </c>
      <c r="CK292" s="155" t="s">
        <v>2108</v>
      </c>
      <c r="CL292" s="184" t="s">
        <v>2071</v>
      </c>
      <c r="CP292" s="305"/>
      <c r="CQ292" s="74"/>
      <c r="CR292" s="74"/>
      <c r="CS292" s="74"/>
      <c r="CT292" s="74"/>
      <c r="CU292" s="74"/>
      <c r="CV292" s="74"/>
      <c r="CW292" s="74"/>
      <c r="CX292" s="74"/>
      <c r="CY292" s="74"/>
      <c r="CZ292" s="74"/>
      <c r="DA292" s="74"/>
      <c r="DB292" s="74"/>
    </row>
    <row r="293" spans="1:106" ht="14.5" customHeight="1">
      <c r="A293" s="74" t="s">
        <v>2109</v>
      </c>
      <c r="B293" s="129" t="s">
        <v>1133</v>
      </c>
      <c r="C293" s="130" t="str">
        <f t="shared" si="153"/>
        <v>A.030.36.112</v>
      </c>
      <c r="D293" s="131" t="s">
        <v>2066</v>
      </c>
      <c r="E293" s="129" t="s">
        <v>957</v>
      </c>
      <c r="F293" s="132" t="s">
        <v>2111</v>
      </c>
      <c r="G293" s="132">
        <f t="shared" si="154"/>
        <v>0.23501600795730002</v>
      </c>
      <c r="H293" s="348">
        <f t="shared" si="155"/>
        <v>0.23501600795730002</v>
      </c>
      <c r="I293" s="74"/>
      <c r="J293" s="132">
        <f t="shared" si="156"/>
        <v>8.2758055499999993E-3</v>
      </c>
      <c r="K293" s="132">
        <f t="shared" si="157"/>
        <v>1.3690410730000001E-2</v>
      </c>
      <c r="L293" s="300">
        <f t="shared" si="158"/>
        <v>1.9353916773E-3</v>
      </c>
      <c r="M293" s="132">
        <v>0.21111440000000001</v>
      </c>
      <c r="N293" s="132">
        <v>4.9113624E-3</v>
      </c>
      <c r="O293" s="132">
        <v>8.0470103000000008E-3</v>
      </c>
      <c r="P293" s="132">
        <v>6.9155739000000003E-3</v>
      </c>
      <c r="Q293" s="132">
        <v>1.0640856E-3</v>
      </c>
      <c r="R293" s="132">
        <v>1.2675381E-4</v>
      </c>
      <c r="S293" s="132">
        <v>1.6939224E-4</v>
      </c>
      <c r="T293" s="132">
        <v>7.3203802999999995E-4</v>
      </c>
      <c r="U293" s="132">
        <v>2.6078677000000001E-4</v>
      </c>
      <c r="V293" s="132">
        <v>0</v>
      </c>
      <c r="W293" s="132">
        <v>1.6690890999999999E-3</v>
      </c>
      <c r="X293" s="304">
        <v>5.5158073000000004E-6</v>
      </c>
      <c r="Y293" s="132">
        <v>0</v>
      </c>
      <c r="Z293" s="132">
        <v>0</v>
      </c>
      <c r="AA293" s="74"/>
      <c r="AB293" s="301">
        <f t="shared" si="159"/>
        <v>1.5873263157894737</v>
      </c>
      <c r="AC293" s="338">
        <f t="shared" si="160"/>
        <v>1.5873263157894737</v>
      </c>
      <c r="AD293" s="74"/>
      <c r="AE293" s="136">
        <v>60.068897999999997</v>
      </c>
      <c r="AF293" s="136">
        <v>59.796608999999997</v>
      </c>
      <c r="AG293" s="136">
        <v>0.22628648000000001</v>
      </c>
      <c r="AH293" s="136">
        <v>0</v>
      </c>
      <c r="AI293" s="136">
        <v>0</v>
      </c>
      <c r="AJ293" s="136">
        <v>2.2655533000000001E-3</v>
      </c>
      <c r="AK293" s="136">
        <v>4.3737126000000001E-2</v>
      </c>
      <c r="AL293" s="74"/>
      <c r="AM293" s="133">
        <v>3.0860881999999999E-2</v>
      </c>
      <c r="AN293" s="340">
        <f t="shared" si="161"/>
        <v>3.0860881999999999E-2</v>
      </c>
      <c r="AP293" s="133">
        <v>2.8537679E-2</v>
      </c>
      <c r="AQ293" s="133">
        <v>1.3389958E-3</v>
      </c>
      <c r="AR293" s="133">
        <v>9.8420738999999992E-4</v>
      </c>
      <c r="AS293" s="134">
        <f t="shared" si="162"/>
        <v>1.7108920595759999E-6</v>
      </c>
      <c r="AT293" s="135">
        <f t="shared" si="163"/>
        <v>4.9519075272165092E-9</v>
      </c>
      <c r="AU293" s="135">
        <f t="shared" si="164"/>
        <v>0.13784417204500002</v>
      </c>
      <c r="AV293" s="302">
        <v>1.5261300000000001E-6</v>
      </c>
      <c r="AW293" s="302">
        <v>4.6066545000000002E-9</v>
      </c>
      <c r="AX293" s="302">
        <v>1.257752E-13</v>
      </c>
      <c r="AY293" s="302">
        <v>2.6412466999999998E-10</v>
      </c>
      <c r="AZ293" s="302">
        <v>1.1551746E-11</v>
      </c>
      <c r="BA293" s="302">
        <v>1.0283185E-9</v>
      </c>
      <c r="BB293" s="302">
        <v>1.8154811999999999E-7</v>
      </c>
      <c r="BC293" s="302">
        <v>1.4888247E-10</v>
      </c>
      <c r="BD293" s="302">
        <v>1.8896352E-10</v>
      </c>
      <c r="BE293" s="302">
        <v>1.2967687999999999E-13</v>
      </c>
      <c r="BF293" s="302">
        <v>6.6517950999999998E-16</v>
      </c>
      <c r="BG293" s="302">
        <v>2.7479876000000002E-13</v>
      </c>
      <c r="BH293" s="302">
        <v>1.5876458000000001E-14</v>
      </c>
      <c r="BI293" s="302">
        <v>1.1999438999999999E-14</v>
      </c>
      <c r="BJ293" s="302">
        <v>1.3806152000000001E-9</v>
      </c>
      <c r="BK293" s="302">
        <v>5.2932946000000005E-10</v>
      </c>
      <c r="BL293" s="302">
        <v>6.8482453000000001E-12</v>
      </c>
      <c r="BM293" s="302">
        <v>1.2272045E-5</v>
      </c>
      <c r="BN293" s="303">
        <v>0.13783190000000001</v>
      </c>
      <c r="BO293" s="303">
        <v>0</v>
      </c>
      <c r="BP293" s="303">
        <v>0</v>
      </c>
      <c r="BQ293" s="303">
        <v>0</v>
      </c>
      <c r="BR293" s="74"/>
      <c r="BS293" s="144">
        <v>7.4483718999999998E-5</v>
      </c>
      <c r="BT293" s="144">
        <v>1.6317596999999999E-6</v>
      </c>
      <c r="BU293" s="144">
        <v>4.4258868999999999E-5</v>
      </c>
      <c r="BV293" s="144">
        <v>8.6186205999999994E-8</v>
      </c>
      <c r="BW293" s="144">
        <v>1.817263E-6</v>
      </c>
      <c r="BX293" s="144">
        <v>6.4503026999999997E-7</v>
      </c>
      <c r="BY293" s="144">
        <v>1.6635557999999999E-10</v>
      </c>
      <c r="BZ293" s="144">
        <v>9.8778360999999993E-7</v>
      </c>
      <c r="CA293" s="144">
        <v>1.7009470000000001E-7</v>
      </c>
      <c r="CB293" s="144">
        <v>1.1208783E-7</v>
      </c>
      <c r="CC293" s="144">
        <v>8.6825884000000002E-8</v>
      </c>
      <c r="CD293" s="144">
        <v>4.9785099000000004E-9</v>
      </c>
      <c r="CE293" s="144">
        <v>1.5326412E-9</v>
      </c>
      <c r="CF293" s="144">
        <v>1.6906898E-6</v>
      </c>
      <c r="CG293" s="144">
        <v>2.2929702000000001E-5</v>
      </c>
      <c r="CH293" s="144">
        <v>6.0748838000000005E-8</v>
      </c>
      <c r="CI293" s="136">
        <v>0</v>
      </c>
      <c r="CJ293" s="153" t="s">
        <v>1499</v>
      </c>
      <c r="CK293" s="155" t="s">
        <v>1500</v>
      </c>
      <c r="CL293" s="184" t="s">
        <v>2071</v>
      </c>
      <c r="CP293" s="305"/>
      <c r="CQ293" s="74"/>
      <c r="CR293" s="74"/>
      <c r="CS293" s="74"/>
      <c r="CT293" s="74"/>
      <c r="CU293" s="74"/>
      <c r="CV293" s="74"/>
      <c r="CW293" s="74"/>
      <c r="CX293" s="74"/>
      <c r="CY293" s="74"/>
      <c r="CZ293" s="74"/>
      <c r="DA293" s="74"/>
      <c r="DB293" s="74"/>
    </row>
    <row r="294" spans="1:106" ht="14.5" customHeight="1">
      <c r="A294" s="74" t="s">
        <v>2112</v>
      </c>
      <c r="B294" s="129" t="s">
        <v>1133</v>
      </c>
      <c r="C294" s="130" t="str">
        <f t="shared" si="153"/>
        <v>A.030.36.113</v>
      </c>
      <c r="D294" s="131" t="s">
        <v>2066</v>
      </c>
      <c r="E294" s="129" t="s">
        <v>957</v>
      </c>
      <c r="F294" s="132" t="s">
        <v>2114</v>
      </c>
      <c r="G294" s="132">
        <f t="shared" si="154"/>
        <v>0.36401011678610001</v>
      </c>
      <c r="H294" s="348">
        <f t="shared" si="155"/>
        <v>0.36401011678610001</v>
      </c>
      <c r="I294" s="74"/>
      <c r="J294" s="132">
        <f t="shared" si="156"/>
        <v>1.3240235049999998E-2</v>
      </c>
      <c r="K294" s="132">
        <f t="shared" si="157"/>
        <v>2.1953620699999996E-2</v>
      </c>
      <c r="L294" s="300">
        <f t="shared" si="158"/>
        <v>3.1039510360999995E-3</v>
      </c>
      <c r="M294" s="132">
        <v>0.32571231</v>
      </c>
      <c r="N294" s="132">
        <v>7.8767666999999993E-3</v>
      </c>
      <c r="O294" s="132">
        <v>1.2905669999999999E-2</v>
      </c>
      <c r="P294" s="132">
        <v>1.109109E-2</v>
      </c>
      <c r="Q294" s="132">
        <v>1.7065639E-3</v>
      </c>
      <c r="R294" s="132">
        <v>2.0328579999999999E-4</v>
      </c>
      <c r="S294" s="132">
        <v>2.3929535E-4</v>
      </c>
      <c r="T294" s="132">
        <v>1.171184E-3</v>
      </c>
      <c r="U294" s="132">
        <v>4.1824576999999999E-4</v>
      </c>
      <c r="V294" s="132">
        <v>0</v>
      </c>
      <c r="W294" s="132">
        <v>2.6768590999999998E-3</v>
      </c>
      <c r="X294" s="304">
        <v>8.8461661000000004E-6</v>
      </c>
      <c r="Y294" s="132">
        <v>0</v>
      </c>
      <c r="Z294" s="132">
        <v>0</v>
      </c>
      <c r="AA294" s="74"/>
      <c r="AB294" s="301">
        <f t="shared" si="159"/>
        <v>2.4489647368421052</v>
      </c>
      <c r="AC294" s="338">
        <f t="shared" si="160"/>
        <v>2.4489647368421052</v>
      </c>
      <c r="AD294" s="74"/>
      <c r="AE294" s="136">
        <v>46.640014999999998</v>
      </c>
      <c r="AF294" s="136">
        <v>46.203322</v>
      </c>
      <c r="AG294" s="136">
        <v>0.36291474000000001</v>
      </c>
      <c r="AH294" s="136">
        <v>0</v>
      </c>
      <c r="AI294" s="136">
        <v>0</v>
      </c>
      <c r="AJ294" s="136">
        <v>3.6334592E-3</v>
      </c>
      <c r="AK294" s="136">
        <v>7.0144922999999998E-2</v>
      </c>
      <c r="AL294" s="74"/>
      <c r="AM294" s="133">
        <v>4.7603943000000003E-2</v>
      </c>
      <c r="AN294" s="340">
        <f t="shared" si="161"/>
        <v>4.7603943000000003E-2</v>
      </c>
      <c r="AP294" s="133">
        <v>4.3966261E-2</v>
      </c>
      <c r="AQ294" s="133">
        <v>2.0592248E-3</v>
      </c>
      <c r="AR294" s="133">
        <v>1.5784565E-3</v>
      </c>
      <c r="AS294" s="134">
        <f t="shared" si="162"/>
        <v>2.6358670432909999E-6</v>
      </c>
      <c r="AT294" s="135">
        <f t="shared" si="163"/>
        <v>7.615476354534602E-9</v>
      </c>
      <c r="AU294" s="135">
        <f t="shared" si="164"/>
        <v>0.22107234171500001</v>
      </c>
      <c r="AV294" s="302">
        <v>2.3396543000000001E-6</v>
      </c>
      <c r="AW294" s="302">
        <v>7.0617737999999997E-9</v>
      </c>
      <c r="AX294" s="302">
        <v>1.9283003999999999E-13</v>
      </c>
      <c r="AY294" s="302">
        <v>3.1781601E-10</v>
      </c>
      <c r="AZ294" s="302">
        <v>1.8526510999999999E-11</v>
      </c>
      <c r="BA294" s="302">
        <v>1.6492012E-9</v>
      </c>
      <c r="BB294" s="302">
        <v>2.9116405999999998E-7</v>
      </c>
      <c r="BC294" s="302">
        <v>2.3877539000000002E-10</v>
      </c>
      <c r="BD294" s="302">
        <v>3.0305675999999998E-10</v>
      </c>
      <c r="BE294" s="302">
        <v>2.0797377000000001E-13</v>
      </c>
      <c r="BF294" s="302">
        <v>1.0668046000000001E-15</v>
      </c>
      <c r="BG294" s="302">
        <v>4.4071798999999998E-13</v>
      </c>
      <c r="BH294" s="302">
        <v>2.5462417E-14</v>
      </c>
      <c r="BI294" s="302">
        <v>1.9244513E-14</v>
      </c>
      <c r="BJ294" s="302">
        <v>2.2142092000000001E-9</v>
      </c>
      <c r="BK294" s="302">
        <v>8.4893036999999998E-10</v>
      </c>
      <c r="BL294" s="302">
        <v>1.0983109E-11</v>
      </c>
      <c r="BM294" s="302">
        <v>1.9681714999999999E-5</v>
      </c>
      <c r="BN294" s="303">
        <v>0.22105266000000001</v>
      </c>
      <c r="BO294" s="303">
        <v>0</v>
      </c>
      <c r="BP294" s="303">
        <v>0</v>
      </c>
      <c r="BQ294" s="303">
        <v>0</v>
      </c>
      <c r="BR294" s="74"/>
      <c r="BS294" s="136">
        <v>1.1669962E-4</v>
      </c>
      <c r="BT294" s="144">
        <v>2.6169909000000001E-6</v>
      </c>
      <c r="BU294" s="144">
        <v>6.8283634999999994E-5</v>
      </c>
      <c r="BV294" s="144">
        <v>1.3789059E-7</v>
      </c>
      <c r="BW294" s="144">
        <v>2.9144982E-6</v>
      </c>
      <c r="BX294" s="144">
        <v>1.0344895E-6</v>
      </c>
      <c r="BY294" s="144">
        <v>2.6679848999999999E-10</v>
      </c>
      <c r="BZ294" s="144">
        <v>1.584192E-6</v>
      </c>
      <c r="CA294" s="144">
        <v>2.7279523000000002E-7</v>
      </c>
      <c r="CB294" s="144">
        <v>1.5834311999999999E-7</v>
      </c>
      <c r="CC294" s="144">
        <v>1.3925000000000001E-7</v>
      </c>
      <c r="CD294" s="144">
        <v>7.9844568000000006E-9</v>
      </c>
      <c r="CE294" s="144">
        <v>2.4580262000000001E-9</v>
      </c>
      <c r="CF294" s="144">
        <v>2.6750956000000002E-6</v>
      </c>
      <c r="CG294" s="144">
        <v>3.6774299999999998E-5</v>
      </c>
      <c r="CH294" s="144">
        <v>9.7428043000000001E-8</v>
      </c>
      <c r="CI294" s="136">
        <v>0</v>
      </c>
      <c r="CJ294" s="153" t="s">
        <v>1268</v>
      </c>
      <c r="CK294" s="155" t="s">
        <v>1213</v>
      </c>
      <c r="CL294" s="184" t="s">
        <v>2071</v>
      </c>
      <c r="CP294" s="305"/>
      <c r="CQ294" s="74"/>
      <c r="CR294" s="74"/>
      <c r="CS294" s="74"/>
      <c r="CT294" s="74"/>
      <c r="CU294" s="74"/>
      <c r="CV294" s="74"/>
      <c r="CW294" s="74"/>
      <c r="CX294" s="74"/>
      <c r="CY294" s="74"/>
      <c r="CZ294" s="74"/>
      <c r="DA294" s="74"/>
      <c r="DB294" s="74"/>
    </row>
    <row r="295" spans="1:106" ht="14.5" customHeight="1">
      <c r="A295" s="74" t="s">
        <v>2115</v>
      </c>
      <c r="B295" s="129" t="s">
        <v>1133</v>
      </c>
      <c r="C295" s="130" t="str">
        <f t="shared" si="153"/>
        <v>A.030.36.114</v>
      </c>
      <c r="D295" s="131" t="s">
        <v>2066</v>
      </c>
      <c r="E295" s="129" t="s">
        <v>957</v>
      </c>
      <c r="F295" s="132" t="s">
        <v>2117</v>
      </c>
      <c r="G295" s="132">
        <f t="shared" si="154"/>
        <v>0.22314003395840001</v>
      </c>
      <c r="H295" s="348">
        <f t="shared" si="155"/>
        <v>0.22314003395840001</v>
      </c>
      <c r="I295" s="74"/>
      <c r="J295" s="132">
        <f t="shared" si="156"/>
        <v>2.7056386680000002E-3</v>
      </c>
      <c r="K295" s="132">
        <f t="shared" si="157"/>
        <v>3.8699288100000001E-3</v>
      </c>
      <c r="L295" s="300">
        <f t="shared" si="158"/>
        <v>5.4285648040000003E-4</v>
      </c>
      <c r="M295" s="132">
        <v>0.21602161</v>
      </c>
      <c r="N295" s="132">
        <v>1.3775841999999999E-3</v>
      </c>
      <c r="O295" s="132">
        <v>2.2570996E-3</v>
      </c>
      <c r="P295" s="132">
        <v>1.9948239E-3</v>
      </c>
      <c r="Q295" s="132">
        <v>2.9846453000000002E-4</v>
      </c>
      <c r="R295" s="304">
        <v>3.5553078000000003E-5</v>
      </c>
      <c r="S295" s="132">
        <v>3.7679716000000002E-4</v>
      </c>
      <c r="T295" s="132">
        <v>2.3524500999999999E-4</v>
      </c>
      <c r="U295" s="304">
        <v>7.3147876000000006E-5</v>
      </c>
      <c r="V295" s="132">
        <v>0</v>
      </c>
      <c r="W295" s="132">
        <v>4.6816148000000001E-4</v>
      </c>
      <c r="X295" s="304">
        <v>1.5471244E-6</v>
      </c>
      <c r="Y295" s="132">
        <v>0</v>
      </c>
      <c r="Z295" s="132">
        <v>0</v>
      </c>
      <c r="AA295" s="74"/>
      <c r="AB295" s="301">
        <f t="shared" si="159"/>
        <v>1.6242226315789472</v>
      </c>
      <c r="AC295" s="338">
        <f t="shared" si="160"/>
        <v>1.6242226315789472</v>
      </c>
      <c r="AD295" s="74"/>
      <c r="AE295" s="136">
        <v>9.7841958000000009</v>
      </c>
      <c r="AF295" s="136">
        <v>9.7078217000000002</v>
      </c>
      <c r="AG295" s="136">
        <v>6.3470916000000002E-2</v>
      </c>
      <c r="AH295" s="136">
        <v>0</v>
      </c>
      <c r="AI295" s="136">
        <v>0</v>
      </c>
      <c r="AJ295" s="136">
        <v>6.3546326E-4</v>
      </c>
      <c r="AK295" s="136">
        <v>1.2267792E-2</v>
      </c>
      <c r="AL295" s="74"/>
      <c r="AM295" s="133">
        <v>3.1396102000000002E-2</v>
      </c>
      <c r="AN295" s="340">
        <f t="shared" si="161"/>
        <v>3.1396102000000002E-2</v>
      </c>
      <c r="AP295" s="133">
        <v>2.9686428000000001E-2</v>
      </c>
      <c r="AQ295" s="133">
        <v>1.4336150000000001E-3</v>
      </c>
      <c r="AR295" s="133">
        <v>2.7605955000000002E-4</v>
      </c>
      <c r="AS295" s="134">
        <f t="shared" si="162"/>
        <v>1.7797618226601998E-6</v>
      </c>
      <c r="AT295" s="135">
        <f t="shared" si="163"/>
        <v>5.3018307196199812E-9</v>
      </c>
      <c r="AU295" s="135">
        <f t="shared" si="164"/>
        <v>3.8663803176299999E-2</v>
      </c>
      <c r="AV295" s="302">
        <v>1.7224893999999999E-6</v>
      </c>
      <c r="AW295" s="302">
        <v>5.2030144E-9</v>
      </c>
      <c r="AX295" s="302">
        <v>1.4184919999999999E-13</v>
      </c>
      <c r="AY295" s="302">
        <v>5.5145423999999998E-9</v>
      </c>
      <c r="AZ295" s="302">
        <v>3.2401402000000001E-12</v>
      </c>
      <c r="BA295" s="302">
        <v>2.9663224999999998E-10</v>
      </c>
      <c r="BB295" s="302">
        <v>5.0922289E-8</v>
      </c>
      <c r="BC295" s="302">
        <v>4.3629925999999998E-11</v>
      </c>
      <c r="BD295" s="302">
        <v>5.3002228999999999E-11</v>
      </c>
      <c r="BE295" s="302">
        <v>3.6372967000000003E-14</v>
      </c>
      <c r="BF295" s="302">
        <v>1.8657568000000001E-16</v>
      </c>
      <c r="BG295" s="302">
        <v>7.7078088999999995E-14</v>
      </c>
      <c r="BH295" s="302">
        <v>4.4531752000000004E-15</v>
      </c>
      <c r="BI295" s="302">
        <v>3.3657130999999999E-15</v>
      </c>
      <c r="BJ295" s="302">
        <v>3.8724766999999999E-10</v>
      </c>
      <c r="BK295" s="302">
        <v>1.484712E-10</v>
      </c>
      <c r="BL295" s="302">
        <v>1.9208589000000001E-12</v>
      </c>
      <c r="BM295" s="302">
        <v>3.4421762999999998E-6</v>
      </c>
      <c r="BN295" s="303">
        <v>3.8660360999999997E-2</v>
      </c>
      <c r="BO295" s="303">
        <v>0</v>
      </c>
      <c r="BP295" s="303">
        <v>0</v>
      </c>
      <c r="BQ295" s="303">
        <v>0</v>
      </c>
      <c r="BR295" s="74"/>
      <c r="BS295" s="144">
        <v>5.4411901000000003E-5</v>
      </c>
      <c r="BT295" s="144">
        <v>4.5769099999999999E-7</v>
      </c>
      <c r="BU295" s="144">
        <v>4.5287636999999998E-5</v>
      </c>
      <c r="BV295" s="144">
        <v>2.7678592999999999E-8</v>
      </c>
      <c r="BW295" s="144">
        <v>5.0972267999999997E-7</v>
      </c>
      <c r="BX295" s="144">
        <v>1.8092402999999999E-7</v>
      </c>
      <c r="BY295" s="144">
        <v>4.6660943999999999E-11</v>
      </c>
      <c r="BZ295" s="144">
        <v>2.7706265E-7</v>
      </c>
      <c r="CA295" s="144">
        <v>4.7709726999999997E-8</v>
      </c>
      <c r="CB295" s="144">
        <v>2.4932887999999998E-7</v>
      </c>
      <c r="CC295" s="144">
        <v>2.4353723999999999E-8</v>
      </c>
      <c r="CD295" s="144">
        <v>1.3964183000000001E-9</v>
      </c>
      <c r="CE295" s="144">
        <v>4.2988932000000002E-10</v>
      </c>
      <c r="CF295" s="144">
        <v>8.9934623E-7</v>
      </c>
      <c r="CG295" s="144">
        <v>6.4315339999999998E-6</v>
      </c>
      <c r="CH295" s="144">
        <v>1.7039394000000001E-8</v>
      </c>
      <c r="CI295" s="136">
        <v>0</v>
      </c>
      <c r="CJ295" s="153" t="s">
        <v>2092</v>
      </c>
      <c r="CK295" s="159" t="s">
        <v>1233</v>
      </c>
      <c r="CL295" s="184" t="s">
        <v>2071</v>
      </c>
      <c r="CP295" s="305"/>
      <c r="CQ295" s="74"/>
      <c r="CR295" s="74"/>
      <c r="CS295" s="74"/>
      <c r="CT295" s="74"/>
      <c r="CU295" s="74"/>
      <c r="CV295" s="74"/>
      <c r="CW295" s="74"/>
      <c r="CX295" s="74"/>
      <c r="CY295" s="74"/>
      <c r="CZ295" s="74"/>
      <c r="DA295" s="74"/>
      <c r="DB295" s="74"/>
    </row>
    <row r="296" spans="1:106" ht="14.5" customHeight="1">
      <c r="A296" s="74" t="s">
        <v>2118</v>
      </c>
      <c r="B296" s="129" t="s">
        <v>1133</v>
      </c>
      <c r="C296" s="130" t="str">
        <f t="shared" si="153"/>
        <v>A.030.36.115</v>
      </c>
      <c r="D296" s="131" t="s">
        <v>2066</v>
      </c>
      <c r="E296" s="129" t="s">
        <v>957</v>
      </c>
      <c r="F296" s="132" t="s">
        <v>2120</v>
      </c>
      <c r="G296" s="132">
        <f t="shared" si="154"/>
        <v>0.20729423841860001</v>
      </c>
      <c r="H296" s="348">
        <f t="shared" si="155"/>
        <v>0.20729423841860001</v>
      </c>
      <c r="I296" s="74"/>
      <c r="J296" s="132">
        <f t="shared" si="156"/>
        <v>2.1336469209999997E-3</v>
      </c>
      <c r="K296" s="132">
        <f t="shared" si="157"/>
        <v>2.9222485200000002E-3</v>
      </c>
      <c r="L296" s="300">
        <f t="shared" si="158"/>
        <v>4.0887297759999999E-4</v>
      </c>
      <c r="M296" s="132">
        <v>0.20182947000000001</v>
      </c>
      <c r="N296" s="132">
        <v>1.0375797999999999E-3</v>
      </c>
      <c r="O296" s="132">
        <v>1.7000203000000001E-3</v>
      </c>
      <c r="P296" s="132">
        <v>1.5160718E-3</v>
      </c>
      <c r="Q296" s="132">
        <v>2.2479990000000001E-4</v>
      </c>
      <c r="R296" s="304">
        <v>2.6778151E-5</v>
      </c>
      <c r="S296" s="132">
        <v>3.6599707E-4</v>
      </c>
      <c r="T296" s="132">
        <v>1.8464841999999999E-4</v>
      </c>
      <c r="U296" s="304">
        <v>5.5094101999999997E-5</v>
      </c>
      <c r="V296" s="132">
        <v>0</v>
      </c>
      <c r="W296" s="132">
        <v>3.5261359999999998E-4</v>
      </c>
      <c r="X296" s="304">
        <v>1.1652756000000001E-6</v>
      </c>
      <c r="Y296" s="132">
        <v>0</v>
      </c>
      <c r="Z296" s="132">
        <v>0</v>
      </c>
      <c r="AA296" s="74"/>
      <c r="AB296" s="301">
        <f t="shared" si="159"/>
        <v>1.5175148120300752</v>
      </c>
      <c r="AC296" s="338">
        <f t="shared" si="160"/>
        <v>1.5175148120300752</v>
      </c>
      <c r="AD296" s="74"/>
      <c r="AE296" s="136">
        <v>8.3072358000000008</v>
      </c>
      <c r="AF296" s="136">
        <v>8.2497117000000006</v>
      </c>
      <c r="AG296" s="136">
        <v>4.7805531999999998E-2</v>
      </c>
      <c r="AH296" s="136">
        <v>0</v>
      </c>
      <c r="AI296" s="136">
        <v>0</v>
      </c>
      <c r="AJ296" s="136">
        <v>4.7862330000000001E-4</v>
      </c>
      <c r="AK296" s="136">
        <v>9.2399535000000001E-3</v>
      </c>
      <c r="AL296" s="74"/>
      <c r="AM296" s="133">
        <v>2.9321169000000001E-2</v>
      </c>
      <c r="AN296" s="340">
        <f t="shared" si="161"/>
        <v>2.9321169000000001E-2</v>
      </c>
      <c r="AP296" s="133">
        <v>2.7769462000000002E-2</v>
      </c>
      <c r="AQ296" s="133">
        <v>1.3437817999999999E-3</v>
      </c>
      <c r="AR296" s="133">
        <v>2.0792474000000001E-4</v>
      </c>
      <c r="AS296" s="134">
        <f t="shared" si="162"/>
        <v>1.6648358244546001E-6</v>
      </c>
      <c r="AT296" s="135">
        <f t="shared" si="163"/>
        <v>4.9696072959722613E-9</v>
      </c>
      <c r="AU296" s="135">
        <f t="shared" si="164"/>
        <v>2.9121111605799999E-2</v>
      </c>
      <c r="AV296" s="302">
        <v>1.6203420000000001E-6</v>
      </c>
      <c r="AW296" s="302">
        <v>4.8946919000000004E-9</v>
      </c>
      <c r="AX296" s="302">
        <v>1.3343048000000001E-13</v>
      </c>
      <c r="AY296" s="302">
        <v>5.5083863000000003E-9</v>
      </c>
      <c r="AZ296" s="302">
        <v>2.4404346000000002E-12</v>
      </c>
      <c r="BA296" s="302">
        <v>2.2544369999999999E-10</v>
      </c>
      <c r="BB296" s="302">
        <v>3.8354057000000002E-8</v>
      </c>
      <c r="BC296" s="302">
        <v>3.3323074999999999E-11</v>
      </c>
      <c r="BD296" s="302">
        <v>3.9920642999999999E-11</v>
      </c>
      <c r="BE296" s="302">
        <v>2.7395682E-14</v>
      </c>
      <c r="BF296" s="302">
        <v>1.4052655999999999E-16</v>
      </c>
      <c r="BG296" s="302">
        <v>5.8054291000000006E-14</v>
      </c>
      <c r="BH296" s="302">
        <v>3.3540779999999998E-15</v>
      </c>
      <c r="BI296" s="302">
        <v>2.5350147000000001E-15</v>
      </c>
      <c r="BJ296" s="302">
        <v>2.9167028999999999E-10</v>
      </c>
      <c r="BK296" s="302">
        <v>1.1182673E-10</v>
      </c>
      <c r="BL296" s="302">
        <v>1.4467678999999999E-12</v>
      </c>
      <c r="BM296" s="302">
        <v>2.5926057999999998E-6</v>
      </c>
      <c r="BN296" s="303">
        <v>2.9118518999999999E-2</v>
      </c>
      <c r="BO296" s="303">
        <v>0</v>
      </c>
      <c r="BP296" s="303">
        <v>0</v>
      </c>
      <c r="BQ296" s="303">
        <v>0</v>
      </c>
      <c r="BR296" s="74"/>
      <c r="BS296" s="144">
        <v>4.9345853000000003E-5</v>
      </c>
      <c r="BT296" s="144">
        <v>3.4472736E-7</v>
      </c>
      <c r="BU296" s="144">
        <v>4.2312340000000001E-5</v>
      </c>
      <c r="BV296" s="144">
        <v>2.1721576000000001E-8</v>
      </c>
      <c r="BW296" s="144">
        <v>3.8391699999999998E-7</v>
      </c>
      <c r="BX296" s="144">
        <v>1.3626980999999999E-7</v>
      </c>
      <c r="BY296" s="144">
        <v>3.5144462999999999E-11</v>
      </c>
      <c r="BZ296" s="144">
        <v>2.0868026E-7</v>
      </c>
      <c r="CA296" s="144">
        <v>3.5934392999999999E-8</v>
      </c>
      <c r="CB296" s="144">
        <v>2.4218239E-7</v>
      </c>
      <c r="CC296" s="144">
        <v>1.8342931999999999E-8</v>
      </c>
      <c r="CD296" s="144">
        <v>1.0517655E-9</v>
      </c>
      <c r="CE296" s="144">
        <v>3.2378746999999997E-10</v>
      </c>
      <c r="CF296" s="144">
        <v>7.8333893999999999E-7</v>
      </c>
      <c r="CG296" s="144">
        <v>4.8441542E-6</v>
      </c>
      <c r="CH296" s="144">
        <v>1.2833867E-8</v>
      </c>
      <c r="CI296" s="136">
        <v>0</v>
      </c>
      <c r="CJ296" s="153" t="s">
        <v>2092</v>
      </c>
      <c r="CK296" s="159" t="s">
        <v>1233</v>
      </c>
      <c r="CL296" s="184" t="s">
        <v>2071</v>
      </c>
      <c r="CP296" s="305"/>
      <c r="CQ296" s="74"/>
      <c r="CR296" s="74"/>
      <c r="CS296" s="74"/>
      <c r="CT296" s="74"/>
      <c r="CU296" s="74"/>
      <c r="CV296" s="74"/>
      <c r="CW296" s="74"/>
      <c r="CX296" s="74"/>
      <c r="CY296" s="74"/>
      <c r="CZ296" s="74"/>
      <c r="DA296" s="74"/>
      <c r="DB296" s="74"/>
    </row>
    <row r="297" spans="1:106" ht="14.5" customHeight="1">
      <c r="A297" s="74" t="s">
        <v>2121</v>
      </c>
      <c r="B297" s="129" t="s">
        <v>1133</v>
      </c>
      <c r="C297" s="130" t="str">
        <f t="shared" si="153"/>
        <v>A.030.36.116</v>
      </c>
      <c r="D297" s="131" t="s">
        <v>2066</v>
      </c>
      <c r="E297" s="129" t="s">
        <v>957</v>
      </c>
      <c r="F297" s="132" t="s">
        <v>2123</v>
      </c>
      <c r="G297" s="132">
        <f t="shared" si="154"/>
        <v>0.442196016719</v>
      </c>
      <c r="H297" s="348">
        <f t="shared" si="155"/>
        <v>0.442196016719</v>
      </c>
      <c r="I297" s="74"/>
      <c r="J297" s="132">
        <f t="shared" si="156"/>
        <v>1.531186239E-2</v>
      </c>
      <c r="K297" s="132">
        <f t="shared" si="157"/>
        <v>2.53632393E-2</v>
      </c>
      <c r="L297" s="300">
        <f t="shared" si="158"/>
        <v>3.5858450290000001E-3</v>
      </c>
      <c r="M297" s="132">
        <v>0.39793507</v>
      </c>
      <c r="N297" s="132">
        <v>9.0996489E-3</v>
      </c>
      <c r="O297" s="132">
        <v>1.4909299000000001E-2</v>
      </c>
      <c r="P297" s="132">
        <v>1.2813002E-2</v>
      </c>
      <c r="Q297" s="132">
        <v>1.971511E-3</v>
      </c>
      <c r="R297" s="132">
        <v>2.3484628999999999E-4</v>
      </c>
      <c r="S297" s="132">
        <v>2.9250309999999998E-4</v>
      </c>
      <c r="T297" s="132">
        <v>1.3542914E-3</v>
      </c>
      <c r="U297" s="132">
        <v>4.8317918000000002E-4</v>
      </c>
      <c r="V297" s="132">
        <v>0</v>
      </c>
      <c r="W297" s="132">
        <v>3.0924463000000001E-3</v>
      </c>
      <c r="X297" s="304">
        <v>1.0219549E-5</v>
      </c>
      <c r="Y297" s="132">
        <v>0</v>
      </c>
      <c r="Z297" s="132">
        <v>0</v>
      </c>
      <c r="AA297" s="74"/>
      <c r="AB297" s="301">
        <f t="shared" si="159"/>
        <v>2.991993007518797</v>
      </c>
      <c r="AC297" s="338">
        <f t="shared" si="160"/>
        <v>2.991993007518797</v>
      </c>
      <c r="AD297" s="74"/>
      <c r="AE297" s="136">
        <v>77.528379999999999</v>
      </c>
      <c r="AF297" s="136">
        <v>77.023889999999994</v>
      </c>
      <c r="AG297" s="136">
        <v>0.41925791000000001</v>
      </c>
      <c r="AH297" s="136">
        <v>0</v>
      </c>
      <c r="AI297" s="136">
        <v>0</v>
      </c>
      <c r="AJ297" s="136">
        <v>4.1975603E-3</v>
      </c>
      <c r="AK297" s="136">
        <v>8.1035047999999998E-2</v>
      </c>
      <c r="AL297" s="74"/>
      <c r="AM297" s="133">
        <v>5.8004847999999998E-2</v>
      </c>
      <c r="AN297" s="340">
        <f t="shared" si="161"/>
        <v>5.8004847999999998E-2</v>
      </c>
      <c r="AP297" s="133">
        <v>5.3664177E-2</v>
      </c>
      <c r="AQ297" s="133">
        <v>2.5171556999999999E-3</v>
      </c>
      <c r="AR297" s="133">
        <v>1.8235147000000001E-3</v>
      </c>
      <c r="AS297" s="134">
        <f t="shared" si="162"/>
        <v>3.2172768004249994E-6</v>
      </c>
      <c r="AT297" s="135">
        <f t="shared" si="163"/>
        <v>9.3090078366189003E-9</v>
      </c>
      <c r="AU297" s="135">
        <f t="shared" si="164"/>
        <v>0.25539421733699996</v>
      </c>
      <c r="AV297" s="302">
        <v>2.8724757E-6</v>
      </c>
      <c r="AW297" s="302">
        <v>8.6693280000000001E-9</v>
      </c>
      <c r="AX297" s="302">
        <v>2.3672709999999998E-13</v>
      </c>
      <c r="AY297" s="302">
        <v>2.9679574000000002E-9</v>
      </c>
      <c r="AZ297" s="302">
        <v>2.1402785E-11</v>
      </c>
      <c r="BA297" s="302">
        <v>1.9052427E-9</v>
      </c>
      <c r="BB297" s="302">
        <v>3.363678E-7</v>
      </c>
      <c r="BC297" s="302">
        <v>2.7584570000000001E-10</v>
      </c>
      <c r="BD297" s="302">
        <v>3.5010687000000001E-10</v>
      </c>
      <c r="BE297" s="302">
        <v>2.4026208000000001E-13</v>
      </c>
      <c r="BF297" s="302">
        <v>1.2324279E-15</v>
      </c>
      <c r="BG297" s="302">
        <v>5.0914025000000003E-13</v>
      </c>
      <c r="BH297" s="302">
        <v>2.9415501999999998E-14</v>
      </c>
      <c r="BI297" s="302">
        <v>2.2232259000000001E-14</v>
      </c>
      <c r="BJ297" s="302">
        <v>2.5579692000000002E-9</v>
      </c>
      <c r="BK297" s="302">
        <v>9.8072834000000003E-10</v>
      </c>
      <c r="BL297" s="302">
        <v>1.2688257000000001E-11</v>
      </c>
      <c r="BM297" s="302">
        <v>2.2737337000000001E-5</v>
      </c>
      <c r="BN297" s="303">
        <v>0.25537147999999998</v>
      </c>
      <c r="BO297" s="303">
        <v>0</v>
      </c>
      <c r="BP297" s="303">
        <v>0</v>
      </c>
      <c r="BQ297" s="303">
        <v>0</v>
      </c>
      <c r="BR297" s="74"/>
      <c r="BS297" s="136">
        <v>1.3938448E-4</v>
      </c>
      <c r="BT297" s="144">
        <v>3.0232833999999998E-6</v>
      </c>
      <c r="BU297" s="144">
        <v>8.3424704999999995E-5</v>
      </c>
      <c r="BV297" s="144">
        <v>1.5944816000000001E-7</v>
      </c>
      <c r="BW297" s="144">
        <v>3.3669793E-6</v>
      </c>
      <c r="BX297" s="144">
        <v>1.1950959E-6</v>
      </c>
      <c r="BY297" s="144">
        <v>3.0821942999999999E-10</v>
      </c>
      <c r="BZ297" s="144">
        <v>1.8301406999999999E-6</v>
      </c>
      <c r="CA297" s="144">
        <v>3.1514718E-7</v>
      </c>
      <c r="CB297" s="144">
        <v>1.9355100000000001E-7</v>
      </c>
      <c r="CC297" s="144">
        <v>1.6086881999999999E-7</v>
      </c>
      <c r="CD297" s="144">
        <v>9.2240581000000007E-9</v>
      </c>
      <c r="CE297" s="144">
        <v>2.8396391000000001E-9</v>
      </c>
      <c r="CF297" s="144">
        <v>3.1067620999999998E-6</v>
      </c>
      <c r="CG297" s="144">
        <v>4.2483576000000002E-5</v>
      </c>
      <c r="CH297" s="144">
        <v>1.1255392E-7</v>
      </c>
      <c r="CI297" s="136">
        <v>0</v>
      </c>
      <c r="CJ297" s="153" t="s">
        <v>2124</v>
      </c>
      <c r="CK297" s="155" t="s">
        <v>1512</v>
      </c>
      <c r="CL297" s="184" t="s">
        <v>2071</v>
      </c>
      <c r="CP297" s="305"/>
      <c r="CQ297" s="74"/>
      <c r="CR297" s="74"/>
      <c r="CS297" s="74"/>
      <c r="CT297" s="74"/>
      <c r="CU297" s="74"/>
      <c r="CV297" s="74"/>
      <c r="CW297" s="74"/>
      <c r="CX297" s="74"/>
      <c r="CY297" s="74"/>
      <c r="CZ297" s="74"/>
      <c r="DA297" s="74"/>
      <c r="DB297" s="74"/>
    </row>
    <row r="298" spans="1:106" ht="14.5" customHeight="1" thickBot="1">
      <c r="B298" s="129" t="s">
        <v>1133</v>
      </c>
      <c r="C298" s="127" t="s">
        <v>2125</v>
      </c>
      <c r="D298" s="127" t="s">
        <v>2126</v>
      </c>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P298" s="74"/>
      <c r="AQ298" s="74"/>
      <c r="AR298" s="74"/>
      <c r="AS298" s="74"/>
      <c r="AT298" s="74"/>
      <c r="AU298" s="74"/>
      <c r="AV298" s="74"/>
      <c r="AW298" s="74"/>
      <c r="AX298" s="74"/>
      <c r="AY298" s="74"/>
      <c r="AZ298" s="74"/>
      <c r="BA298" s="74"/>
      <c r="BB298" s="74"/>
      <c r="BC298" s="74"/>
      <c r="BD298" s="74"/>
      <c r="BE298" s="74"/>
      <c r="BF298" s="74"/>
      <c r="BG298" s="74"/>
      <c r="BH298" s="74"/>
      <c r="BI298" s="74"/>
      <c r="BJ298" s="74"/>
      <c r="BK298" s="74"/>
      <c r="BL298" s="74"/>
      <c r="BM298" s="74"/>
      <c r="BN298" s="74"/>
      <c r="BO298" s="74"/>
      <c r="BP298" s="74"/>
      <c r="BQ298" s="74"/>
      <c r="BR298" s="74"/>
      <c r="BS298" s="74"/>
      <c r="BT298" s="74"/>
      <c r="BU298" s="74"/>
      <c r="BV298" s="74"/>
      <c r="BW298" s="74"/>
      <c r="BX298" s="74"/>
      <c r="BY298" s="74"/>
      <c r="BZ298" s="74"/>
      <c r="CA298" s="74"/>
      <c r="CB298" s="74"/>
      <c r="CC298" s="74"/>
      <c r="CD298" s="74"/>
      <c r="CE298" s="74"/>
      <c r="CF298" s="74"/>
      <c r="CG298" s="74"/>
      <c r="CH298" s="74"/>
      <c r="CI298" s="74"/>
      <c r="CJ298" s="142"/>
      <c r="CK298" s="143"/>
      <c r="CL298" s="89"/>
      <c r="CP298" s="305"/>
      <c r="CQ298" s="74"/>
      <c r="CR298" s="74"/>
      <c r="CS298" s="74"/>
      <c r="CT298" s="74"/>
      <c r="CU298" s="74"/>
      <c r="CV298" s="74"/>
      <c r="CW298" s="74"/>
      <c r="CX298" s="74"/>
      <c r="CY298" s="74"/>
      <c r="CZ298" s="74"/>
      <c r="DA298" s="74"/>
      <c r="DB298" s="74"/>
    </row>
    <row r="299" spans="1:106" ht="14.5" customHeight="1" thickBot="1">
      <c r="A299" s="74" t="s">
        <v>2127</v>
      </c>
      <c r="B299" s="129" t="s">
        <v>1133</v>
      </c>
      <c r="C299" s="130" t="str">
        <f t="shared" ref="C299:C313" si="165">MID(A299,1,12)</f>
        <v>A.030.38.101</v>
      </c>
      <c r="D299" s="131" t="s">
        <v>2126</v>
      </c>
      <c r="E299" s="129" t="s">
        <v>957</v>
      </c>
      <c r="F299" s="132" t="s">
        <v>2129</v>
      </c>
      <c r="G299" s="132">
        <f t="shared" ref="G299:G313" si="166">J299+K299+L299+M299</f>
        <v>0.35604418540909999</v>
      </c>
      <c r="H299" s="348">
        <f t="shared" ref="H299:H313" si="167">G299</f>
        <v>0.35604418540909999</v>
      </c>
      <c r="I299" s="74"/>
      <c r="J299" s="132">
        <f t="shared" ref="J299:J313" si="168">P299+Q299+R299+S299</f>
        <v>1.2658065179999999E-2</v>
      </c>
      <c r="K299" s="132">
        <f t="shared" ref="K299:K313" si="169">N299+O299+T299</f>
        <v>2.0954194999999998E-2</v>
      </c>
      <c r="L299" s="300">
        <f t="shared" ref="L299:L313" si="170">U299+IF(V299="x",0,V299)+IF(W299="x",0,W299)+IF(X299="x",0,X299)+Y299+Z299</f>
        <v>2.9623752291E-3</v>
      </c>
      <c r="M299" s="132">
        <v>0.31946954999999999</v>
      </c>
      <c r="N299" s="132">
        <v>7.5174954999999996E-3</v>
      </c>
      <c r="O299" s="132">
        <v>1.2317023E-2</v>
      </c>
      <c r="P299" s="132">
        <v>1.0585209E-2</v>
      </c>
      <c r="Q299" s="132">
        <v>1.6287249999999999E-3</v>
      </c>
      <c r="R299" s="132">
        <v>1.9401362999999999E-4</v>
      </c>
      <c r="S299" s="132">
        <v>2.5011754999999997E-4</v>
      </c>
      <c r="T299" s="132">
        <v>1.1196765E-3</v>
      </c>
      <c r="U299" s="132">
        <v>3.9916894999999998E-4</v>
      </c>
      <c r="V299" s="132">
        <v>0</v>
      </c>
      <c r="W299" s="132">
        <v>2.5547636E-3</v>
      </c>
      <c r="X299" s="304">
        <v>8.4426791000000005E-6</v>
      </c>
      <c r="Y299" s="132">
        <v>0</v>
      </c>
      <c r="Z299" s="132">
        <v>0</v>
      </c>
      <c r="AA299" s="74"/>
      <c r="AB299" s="301">
        <f t="shared" ref="AB299:AB313" si="171">M299/0.133</f>
        <v>2.4020266917293229</v>
      </c>
      <c r="AC299" s="338">
        <f t="shared" ref="AC299:AC313" si="172">AB299</f>
        <v>2.4020266917293229</v>
      </c>
      <c r="AD299" s="74"/>
      <c r="AE299" s="136">
        <v>69.204562999999993</v>
      </c>
      <c r="AF299" s="136">
        <v>68.787788000000006</v>
      </c>
      <c r="AG299" s="136">
        <v>0.34636165000000002</v>
      </c>
      <c r="AH299" s="136">
        <v>0</v>
      </c>
      <c r="AI299" s="136">
        <v>0</v>
      </c>
      <c r="AJ299" s="136">
        <v>3.4677317000000002E-3</v>
      </c>
      <c r="AK299" s="136">
        <v>6.6945507000000001E-2</v>
      </c>
      <c r="AL299" s="74"/>
      <c r="AM299" s="133">
        <v>4.6698086999999999E-2</v>
      </c>
      <c r="AN299" s="340">
        <f t="shared" ref="AN299:AN313" si="173">AM299</f>
        <v>4.6698086999999999E-2</v>
      </c>
      <c r="AP299" s="133">
        <v>4.3167252000000003E-2</v>
      </c>
      <c r="AQ299" s="133">
        <v>2.0243739000000002E-3</v>
      </c>
      <c r="AR299" s="133">
        <v>1.5064607000000001E-3</v>
      </c>
      <c r="AS299" s="134">
        <f t="shared" ref="AS299:AS313" si="174">AV299+AY299+AZ299+BA299+BB299+BJ299+BK299+BO299</f>
        <v>2.5879647164389993E-6</v>
      </c>
      <c r="AT299" s="135">
        <f t="shared" ref="AT299:AT313" si="175">AW299+AX299+BC299+BD299+BE299+BF299+BG299+BH299+BI299+BL299+BP299+BQ299</f>
        <v>7.4865899968949984E-9</v>
      </c>
      <c r="AU299" s="135">
        <f t="shared" ref="AU299:AU313" si="176">BM299+BN299</f>
        <v>0.210988894003</v>
      </c>
      <c r="AV299" s="302">
        <v>2.3051963000000001E-6</v>
      </c>
      <c r="AW299" s="302">
        <v>6.9581366999999999E-9</v>
      </c>
      <c r="AX299" s="302">
        <v>1.8998402E-13</v>
      </c>
      <c r="AY299" s="302">
        <v>3.6971108000000001E-10</v>
      </c>
      <c r="AZ299" s="302">
        <v>1.7681489000000001E-11</v>
      </c>
      <c r="BA299" s="302">
        <v>1.5739787E-9</v>
      </c>
      <c r="BB299" s="302">
        <v>2.7788362E-7</v>
      </c>
      <c r="BC299" s="302">
        <v>2.2788447999999999E-10</v>
      </c>
      <c r="BD299" s="302">
        <v>2.8923389E-10</v>
      </c>
      <c r="BE299" s="302">
        <v>1.9848777000000001E-13</v>
      </c>
      <c r="BF299" s="302">
        <v>1.0181459999999999E-15</v>
      </c>
      <c r="BG299" s="302">
        <v>4.2061617999999998E-13</v>
      </c>
      <c r="BH299" s="302">
        <v>2.4301037000000001E-14</v>
      </c>
      <c r="BI299" s="302">
        <v>1.8366742000000001E-14</v>
      </c>
      <c r="BJ299" s="302">
        <v>2.1132158000000002E-9</v>
      </c>
      <c r="BK299" s="302">
        <v>8.1020937000000002E-10</v>
      </c>
      <c r="BL299" s="302">
        <v>1.0482152999999999E-11</v>
      </c>
      <c r="BM299" s="302">
        <v>1.8784003E-5</v>
      </c>
      <c r="BN299" s="303">
        <v>0.21097010999999999</v>
      </c>
      <c r="BO299" s="303">
        <v>0</v>
      </c>
      <c r="BP299" s="303">
        <v>0</v>
      </c>
      <c r="BQ299" s="303">
        <v>0</v>
      </c>
      <c r="BR299" s="74"/>
      <c r="BS299" s="136">
        <v>1.1322159000000001E-4</v>
      </c>
      <c r="BT299" s="144">
        <v>2.4976259999999999E-6</v>
      </c>
      <c r="BU299" s="144">
        <v>6.6974878999999997E-5</v>
      </c>
      <c r="BV299" s="144">
        <v>1.3182514999999999E-7</v>
      </c>
      <c r="BW299" s="144">
        <v>2.7815635999999999E-6</v>
      </c>
      <c r="BX299" s="144">
        <v>9.8730491000000008E-7</v>
      </c>
      <c r="BY299" s="144">
        <v>2.5462940999999999E-10</v>
      </c>
      <c r="BZ299" s="144">
        <v>1.5119346E-6</v>
      </c>
      <c r="CA299" s="144">
        <v>2.6035262999999998E-7</v>
      </c>
      <c r="CB299" s="144">
        <v>1.6550423999999999E-7</v>
      </c>
      <c r="CC299" s="144">
        <v>1.3289860000000001E-7</v>
      </c>
      <c r="CD299" s="144">
        <v>7.6202736999999993E-9</v>
      </c>
      <c r="CE299" s="144">
        <v>2.3459119E-9</v>
      </c>
      <c r="CF299" s="144">
        <v>2.5775284E-6</v>
      </c>
      <c r="CG299" s="144">
        <v>3.5096967999999999E-5</v>
      </c>
      <c r="CH299" s="144">
        <v>9.2984203000000003E-8</v>
      </c>
      <c r="CI299" s="136">
        <v>0</v>
      </c>
      <c r="CJ299" s="172" t="s">
        <v>2130</v>
      </c>
      <c r="CK299" s="159" t="s">
        <v>1233</v>
      </c>
      <c r="CL299" s="184" t="s">
        <v>2071</v>
      </c>
      <c r="CP299" s="309"/>
      <c r="CQ299" s="74"/>
      <c r="CR299" s="74"/>
      <c r="CS299" s="74"/>
      <c r="CT299" s="74"/>
      <c r="CU299" s="74"/>
      <c r="CV299" s="74"/>
      <c r="CW299" s="74"/>
      <c r="CX299" s="74"/>
      <c r="CY299" s="74"/>
      <c r="CZ299" s="74"/>
      <c r="DA299" s="74"/>
      <c r="DB299" s="74"/>
    </row>
    <row r="300" spans="1:106" ht="14.5" customHeight="1" thickBot="1">
      <c r="A300" s="74" t="s">
        <v>2131</v>
      </c>
      <c r="B300" s="129" t="s">
        <v>1133</v>
      </c>
      <c r="C300" s="130" t="str">
        <f t="shared" si="165"/>
        <v>A.030.38.102</v>
      </c>
      <c r="D300" s="131" t="s">
        <v>2126</v>
      </c>
      <c r="E300" s="129" t="s">
        <v>957</v>
      </c>
      <c r="F300" s="132" t="s">
        <v>2133</v>
      </c>
      <c r="G300" s="132">
        <f t="shared" si="166"/>
        <v>0.2673053652463</v>
      </c>
      <c r="H300" s="348">
        <f t="shared" si="167"/>
        <v>0.2673053652463</v>
      </c>
      <c r="I300" s="74"/>
      <c r="J300" s="132">
        <f t="shared" si="168"/>
        <v>6.3146788609999994E-3</v>
      </c>
      <c r="K300" s="132">
        <f t="shared" si="169"/>
        <v>1.008314167E-2</v>
      </c>
      <c r="L300" s="300">
        <f t="shared" si="170"/>
        <v>1.4229047153E-3</v>
      </c>
      <c r="M300" s="132">
        <v>0.24948464000000001</v>
      </c>
      <c r="N300" s="132">
        <v>3.6108458E-3</v>
      </c>
      <c r="O300" s="132">
        <v>5.9161819999999999E-3</v>
      </c>
      <c r="P300" s="132">
        <v>5.1173950999999999E-3</v>
      </c>
      <c r="Q300" s="132">
        <v>7.8231836999999999E-4</v>
      </c>
      <c r="R300" s="304">
        <v>9.3189720999999997E-5</v>
      </c>
      <c r="S300" s="132">
        <v>3.2177566999999998E-4</v>
      </c>
      <c r="T300" s="132">
        <v>5.5611387E-4</v>
      </c>
      <c r="U300" s="132">
        <v>1.9173108E-4</v>
      </c>
      <c r="V300" s="132">
        <v>0</v>
      </c>
      <c r="W300" s="132">
        <v>1.2271184000000001E-3</v>
      </c>
      <c r="X300" s="304">
        <v>4.0552353000000003E-6</v>
      </c>
      <c r="Y300" s="132">
        <v>0</v>
      </c>
      <c r="Z300" s="132">
        <v>0</v>
      </c>
      <c r="AA300" s="74"/>
      <c r="AB300" s="301">
        <f t="shared" si="171"/>
        <v>1.8758243609022556</v>
      </c>
      <c r="AC300" s="338">
        <f t="shared" si="172"/>
        <v>1.8758243609022556</v>
      </c>
      <c r="AD300" s="74"/>
      <c r="AE300" s="136">
        <v>34.535020000000003</v>
      </c>
      <c r="AF300" s="136">
        <v>34.334833000000003</v>
      </c>
      <c r="AG300" s="136">
        <v>0.16636638000000001</v>
      </c>
      <c r="AH300" s="136">
        <v>0</v>
      </c>
      <c r="AI300" s="136">
        <v>0</v>
      </c>
      <c r="AJ300" s="136">
        <v>1.6656404000000001E-3</v>
      </c>
      <c r="AK300" s="136">
        <v>3.2155643999999997E-2</v>
      </c>
      <c r="AL300" s="74"/>
      <c r="AM300" s="133">
        <v>3.6357151999999997E-2</v>
      </c>
      <c r="AN300" s="340">
        <f t="shared" si="173"/>
        <v>3.6357151999999997E-2</v>
      </c>
      <c r="AP300" s="133">
        <v>3.4013222000000003E-2</v>
      </c>
      <c r="AQ300" s="133">
        <v>1.6203382999999999E-3</v>
      </c>
      <c r="AR300" s="133">
        <v>7.2359172000000004E-4</v>
      </c>
      <c r="AS300" s="134">
        <f t="shared" si="174"/>
        <v>2.0391620388325E-6</v>
      </c>
      <c r="AT300" s="135">
        <f t="shared" si="175"/>
        <v>5.9923755342178288E-9</v>
      </c>
      <c r="AU300" s="135">
        <f t="shared" si="176"/>
        <v>0.1013433824381</v>
      </c>
      <c r="AV300" s="302">
        <v>1.9000028E-6</v>
      </c>
      <c r="AW300" s="302">
        <v>5.7373585999999997E-9</v>
      </c>
      <c r="AX300" s="302">
        <v>1.5652224E-13</v>
      </c>
      <c r="AY300" s="302">
        <v>3.5109775999999999E-9</v>
      </c>
      <c r="AZ300" s="302">
        <v>8.4928725000000002E-12</v>
      </c>
      <c r="BA300" s="302">
        <v>7.6094231999999995E-10</v>
      </c>
      <c r="BB300" s="302">
        <v>1.3347463E-7</v>
      </c>
      <c r="BC300" s="302">
        <v>1.1058075999999999E-10</v>
      </c>
      <c r="BD300" s="302">
        <v>1.3892645000000001E-10</v>
      </c>
      <c r="BE300" s="302">
        <v>9.5338767999999995E-14</v>
      </c>
      <c r="BF300" s="302">
        <v>4.8904162999999996E-16</v>
      </c>
      <c r="BG300" s="302">
        <v>2.0203274000000001E-13</v>
      </c>
      <c r="BH300" s="302">
        <v>1.1672411E-14</v>
      </c>
      <c r="BI300" s="302">
        <v>8.8220172000000002E-15</v>
      </c>
      <c r="BJ300" s="302">
        <v>1.0150317000000001E-9</v>
      </c>
      <c r="BK300" s="302">
        <v>3.8916433999999998E-10</v>
      </c>
      <c r="BL300" s="302">
        <v>5.034847E-12</v>
      </c>
      <c r="BM300" s="302">
        <v>9.0224381000000008E-6</v>
      </c>
      <c r="BN300" s="303">
        <v>0.10133436</v>
      </c>
      <c r="BO300" s="303">
        <v>0</v>
      </c>
      <c r="BP300" s="303">
        <v>0</v>
      </c>
      <c r="BQ300" s="303">
        <v>0</v>
      </c>
      <c r="BR300" s="74"/>
      <c r="BS300" s="144">
        <v>7.4911623000000006E-5</v>
      </c>
      <c r="BT300" s="144">
        <v>1.1996738E-6</v>
      </c>
      <c r="BU300" s="144">
        <v>5.2302960000000001E-5</v>
      </c>
      <c r="BV300" s="144">
        <v>6.5463134000000005E-8</v>
      </c>
      <c r="BW300" s="144">
        <v>1.3360563000000001E-6</v>
      </c>
      <c r="BX300" s="144">
        <v>4.7422786999999998E-7</v>
      </c>
      <c r="BY300" s="144">
        <v>1.2230503E-10</v>
      </c>
      <c r="BZ300" s="144">
        <v>7.2622096999999997E-7</v>
      </c>
      <c r="CA300" s="144">
        <v>1.2505403999999999E-7</v>
      </c>
      <c r="CB300" s="144">
        <v>2.1292083E-7</v>
      </c>
      <c r="CC300" s="144">
        <v>6.3834606000000002E-8</v>
      </c>
      <c r="CD300" s="144">
        <v>3.6602128999999998E-9</v>
      </c>
      <c r="CE300" s="144">
        <v>1.1268016E-9</v>
      </c>
      <c r="CF300" s="144">
        <v>1.4976650999999999E-6</v>
      </c>
      <c r="CG300" s="144">
        <v>1.6857973999999999E-5</v>
      </c>
      <c r="CH300" s="144">
        <v>4.4662697E-8</v>
      </c>
      <c r="CI300" s="136">
        <v>0</v>
      </c>
      <c r="CJ300" s="172" t="s">
        <v>2134</v>
      </c>
      <c r="CK300" s="159" t="s">
        <v>1233</v>
      </c>
      <c r="CL300" s="184" t="s">
        <v>2071</v>
      </c>
      <c r="CP300" s="309"/>
      <c r="CQ300" s="74"/>
      <c r="CR300" s="74"/>
      <c r="CS300" s="74"/>
      <c r="CT300" s="74"/>
      <c r="CU300" s="74"/>
      <c r="CV300" s="74"/>
      <c r="CW300" s="74"/>
      <c r="CX300" s="74"/>
      <c r="CY300" s="74"/>
      <c r="CZ300" s="74"/>
      <c r="DA300" s="74"/>
      <c r="DB300" s="74"/>
    </row>
    <row r="301" spans="1:106" ht="14.5" customHeight="1" thickBot="1">
      <c r="A301" s="74" t="s">
        <v>2135</v>
      </c>
      <c r="B301" s="129" t="s">
        <v>1133</v>
      </c>
      <c r="C301" s="130" t="str">
        <f t="shared" si="165"/>
        <v>A.030.38.103</v>
      </c>
      <c r="D301" s="131" t="s">
        <v>2126</v>
      </c>
      <c r="E301" s="129" t="s">
        <v>957</v>
      </c>
      <c r="F301" s="132" t="s">
        <v>2137</v>
      </c>
      <c r="G301" s="132">
        <f t="shared" si="166"/>
        <v>0.2999794675845</v>
      </c>
      <c r="H301" s="348">
        <f t="shared" si="167"/>
        <v>0.2999794675845</v>
      </c>
      <c r="I301" s="74"/>
      <c r="J301" s="132">
        <f t="shared" si="168"/>
        <v>8.9335263799999991E-3</v>
      </c>
      <c r="K301" s="132">
        <f t="shared" si="169"/>
        <v>1.4594705160000001E-2</v>
      </c>
      <c r="L301" s="300">
        <f t="shared" si="170"/>
        <v>2.0620060444999999E-3</v>
      </c>
      <c r="M301" s="132">
        <v>0.27438922999999998</v>
      </c>
      <c r="N301" s="132">
        <v>5.2326663999999997E-3</v>
      </c>
      <c r="O301" s="132">
        <v>8.5734502000000008E-3</v>
      </c>
      <c r="P301" s="132">
        <v>7.3900266000000003E-3</v>
      </c>
      <c r="Q301" s="132">
        <v>1.1336987000000001E-3</v>
      </c>
      <c r="R301" s="132">
        <v>1.3504612E-4</v>
      </c>
      <c r="S301" s="132">
        <v>2.7475496000000001E-4</v>
      </c>
      <c r="T301" s="132">
        <v>7.8858856000000005E-4</v>
      </c>
      <c r="U301" s="132">
        <v>2.7784758999999999E-4</v>
      </c>
      <c r="V301" s="132">
        <v>0</v>
      </c>
      <c r="W301" s="132">
        <v>1.7782818000000001E-3</v>
      </c>
      <c r="X301" s="304">
        <v>5.8766544999999997E-6</v>
      </c>
      <c r="Y301" s="132">
        <v>0</v>
      </c>
      <c r="Z301" s="132">
        <v>0</v>
      </c>
      <c r="AA301" s="74"/>
      <c r="AB301" s="301">
        <f t="shared" si="171"/>
        <v>2.0630769172932331</v>
      </c>
      <c r="AC301" s="338">
        <f t="shared" si="172"/>
        <v>2.0630769172932331</v>
      </c>
      <c r="AD301" s="74"/>
      <c r="AE301" s="136">
        <v>51.937162000000001</v>
      </c>
      <c r="AF301" s="136">
        <v>51.647058999999999</v>
      </c>
      <c r="AG301" s="136">
        <v>0.24109027</v>
      </c>
      <c r="AH301" s="136">
        <v>0</v>
      </c>
      <c r="AI301" s="136">
        <v>0</v>
      </c>
      <c r="AJ301" s="136">
        <v>2.4137670999999999E-3</v>
      </c>
      <c r="AK301" s="136">
        <v>4.6598433000000002E-2</v>
      </c>
      <c r="AL301" s="74"/>
      <c r="AM301" s="133">
        <v>4.0010276999999997E-2</v>
      </c>
      <c r="AN301" s="340">
        <f t="shared" si="173"/>
        <v>4.0010276999999997E-2</v>
      </c>
      <c r="AP301" s="133">
        <v>3.7203864000000003E-2</v>
      </c>
      <c r="AQ301" s="133">
        <v>1.7578182E-3</v>
      </c>
      <c r="AR301" s="133">
        <v>1.0485948E-3</v>
      </c>
      <c r="AS301" s="134">
        <f t="shared" si="174"/>
        <v>2.2304474156580006E-6</v>
      </c>
      <c r="AT301" s="135">
        <f t="shared" si="175"/>
        <v>6.5008068375799197E-9</v>
      </c>
      <c r="AU301" s="135">
        <f t="shared" si="176"/>
        <v>0.146862014889</v>
      </c>
      <c r="AV301" s="302">
        <v>2.0312703000000002E-6</v>
      </c>
      <c r="AW301" s="302">
        <v>6.1321857999999996E-9</v>
      </c>
      <c r="AX301" s="302">
        <v>1.6737126E-13</v>
      </c>
      <c r="AY301" s="302">
        <v>2.6059422000000001E-9</v>
      </c>
      <c r="AZ301" s="302">
        <v>1.2307468E-11</v>
      </c>
      <c r="BA301" s="302">
        <v>1.0988717000000001E-9</v>
      </c>
      <c r="BB301" s="302">
        <v>1.9342509999999999E-7</v>
      </c>
      <c r="BC301" s="302">
        <v>1.5937044000000001E-10</v>
      </c>
      <c r="BD301" s="302">
        <v>2.0132562E-10</v>
      </c>
      <c r="BE301" s="302">
        <v>1.3816041999999999E-13</v>
      </c>
      <c r="BF301" s="302">
        <v>7.0869592E-16</v>
      </c>
      <c r="BG301" s="302">
        <v>2.9277625E-13</v>
      </c>
      <c r="BH301" s="302">
        <v>1.6915105E-14</v>
      </c>
      <c r="BI301" s="302">
        <v>1.2784449000000001E-14</v>
      </c>
      <c r="BJ301" s="302">
        <v>1.4709358E-9</v>
      </c>
      <c r="BK301" s="302">
        <v>5.6395848999999998E-10</v>
      </c>
      <c r="BL301" s="302">
        <v>7.2962614000000003E-12</v>
      </c>
      <c r="BM301" s="302">
        <v>1.3074889000000001E-5</v>
      </c>
      <c r="BN301" s="303">
        <v>0.14684894000000001</v>
      </c>
      <c r="BO301" s="303">
        <v>0</v>
      </c>
      <c r="BP301" s="303">
        <v>0</v>
      </c>
      <c r="BQ301" s="303">
        <v>0</v>
      </c>
      <c r="BR301" s="74"/>
      <c r="BS301" s="144">
        <v>8.9917407999999996E-5</v>
      </c>
      <c r="BT301" s="144">
        <v>1.7385104E-6</v>
      </c>
      <c r="BU301" s="144">
        <v>5.7524057999999999E-5</v>
      </c>
      <c r="BV301" s="144">
        <v>9.2838983000000006E-8</v>
      </c>
      <c r="BW301" s="144">
        <v>1.9361494E-6</v>
      </c>
      <c r="BX301" s="144">
        <v>6.8722851999999997E-7</v>
      </c>
      <c r="BY301" s="144">
        <v>1.7723865000000001E-10</v>
      </c>
      <c r="BZ301" s="144">
        <v>1.052405E-6</v>
      </c>
      <c r="CA301" s="144">
        <v>1.8122238999999999E-7</v>
      </c>
      <c r="CB301" s="144">
        <v>1.8180696E-7</v>
      </c>
      <c r="CC301" s="144">
        <v>9.2506082000000001E-8</v>
      </c>
      <c r="CD301" s="144">
        <v>5.3042067999999996E-9</v>
      </c>
      <c r="CE301" s="144">
        <v>1.6329074000000001E-9</v>
      </c>
      <c r="CF301" s="144">
        <v>1.9290688000000002E-6</v>
      </c>
      <c r="CG301" s="144">
        <v>2.4429775999999999E-5</v>
      </c>
      <c r="CH301" s="144">
        <v>6.4723061E-8</v>
      </c>
      <c r="CI301" s="136">
        <v>0</v>
      </c>
      <c r="CJ301" s="172" t="s">
        <v>2134</v>
      </c>
      <c r="CK301" s="159" t="s">
        <v>1233</v>
      </c>
      <c r="CL301" s="184" t="s">
        <v>2071</v>
      </c>
      <c r="CP301" s="309"/>
      <c r="CQ301" s="74"/>
      <c r="CR301" s="74"/>
      <c r="CS301" s="74"/>
      <c r="CT301" s="74"/>
      <c r="CU301" s="74"/>
      <c r="CV301" s="74"/>
      <c r="CW301" s="74"/>
      <c r="CX301" s="74"/>
      <c r="CY301" s="74"/>
      <c r="CZ301" s="74"/>
      <c r="DA301" s="74"/>
      <c r="DB301" s="74"/>
    </row>
    <row r="302" spans="1:106" ht="14.5" customHeight="1" thickBot="1">
      <c r="A302" s="74" t="s">
        <v>2138</v>
      </c>
      <c r="B302" s="129" t="s">
        <v>1133</v>
      </c>
      <c r="C302" s="130" t="str">
        <f t="shared" si="165"/>
        <v>A.030.38.104</v>
      </c>
      <c r="D302" s="131" t="s">
        <v>2126</v>
      </c>
      <c r="E302" s="129" t="s">
        <v>957</v>
      </c>
      <c r="F302" s="132" t="s">
        <v>2140</v>
      </c>
      <c r="G302" s="132">
        <f t="shared" si="166"/>
        <v>0.37171013060489999</v>
      </c>
      <c r="H302" s="348">
        <f t="shared" si="167"/>
        <v>0.37171013060489999</v>
      </c>
      <c r="I302" s="74"/>
      <c r="J302" s="132">
        <f t="shared" si="168"/>
        <v>9.6153751200000002E-3</v>
      </c>
      <c r="K302" s="132">
        <f t="shared" si="169"/>
        <v>1.5542215769999999E-2</v>
      </c>
      <c r="L302" s="300">
        <f t="shared" si="170"/>
        <v>2.1946497148999998E-3</v>
      </c>
      <c r="M302" s="132">
        <v>0.34435789</v>
      </c>
      <c r="N302" s="132">
        <v>5.5692707000000001E-3</v>
      </c>
      <c r="O302" s="132">
        <v>9.1249586999999997E-3</v>
      </c>
      <c r="P302" s="132">
        <v>7.8750070999999994E-3</v>
      </c>
      <c r="Q302" s="132">
        <v>1.2066265999999999E-3</v>
      </c>
      <c r="R302" s="132">
        <v>1.4373329999999999E-4</v>
      </c>
      <c r="S302" s="132">
        <v>3.9000812000000002E-4</v>
      </c>
      <c r="T302" s="132">
        <v>8.4798637000000005E-4</v>
      </c>
      <c r="U302" s="132">
        <v>2.9572083000000001E-4</v>
      </c>
      <c r="V302" s="132">
        <v>0</v>
      </c>
      <c r="W302" s="132">
        <v>1.8926742000000001E-3</v>
      </c>
      <c r="X302" s="304">
        <v>6.2546849000000003E-6</v>
      </c>
      <c r="Y302" s="132">
        <v>0</v>
      </c>
      <c r="Z302" s="132">
        <v>0</v>
      </c>
      <c r="AA302" s="74"/>
      <c r="AB302" s="301">
        <f t="shared" si="171"/>
        <v>2.5891570676691726</v>
      </c>
      <c r="AC302" s="338">
        <f t="shared" si="172"/>
        <v>2.5891570676691726</v>
      </c>
      <c r="AD302" s="74"/>
      <c r="AE302" s="136">
        <v>42.909799999999997</v>
      </c>
      <c r="AF302" s="136">
        <v>42.601036000000001</v>
      </c>
      <c r="AG302" s="136">
        <v>0.25659900000000002</v>
      </c>
      <c r="AH302" s="136">
        <v>0</v>
      </c>
      <c r="AI302" s="136">
        <v>0</v>
      </c>
      <c r="AJ302" s="136">
        <v>2.5690386999999999E-3</v>
      </c>
      <c r="AK302" s="136">
        <v>4.9595992999999998E-2</v>
      </c>
      <c r="AL302" s="74"/>
      <c r="AM302" s="133">
        <v>5.0117035999999997E-2</v>
      </c>
      <c r="AN302" s="340">
        <f t="shared" si="173"/>
        <v>5.0117035999999997E-2</v>
      </c>
      <c r="AP302" s="133">
        <v>4.6780408000000002E-2</v>
      </c>
      <c r="AQ302" s="133">
        <v>2.2205796000000001E-3</v>
      </c>
      <c r="AR302" s="133">
        <v>1.1160483E-3</v>
      </c>
      <c r="AS302" s="134">
        <f t="shared" si="174"/>
        <v>2.8045807680960001E-6</v>
      </c>
      <c r="AT302" s="135">
        <f t="shared" si="175"/>
        <v>8.212202623615551E-9</v>
      </c>
      <c r="AU302" s="135">
        <f t="shared" si="176"/>
        <v>0.15630927596399999</v>
      </c>
      <c r="AV302" s="302">
        <v>2.5900064000000001E-6</v>
      </c>
      <c r="AW302" s="302">
        <v>7.8195080000000002E-9</v>
      </c>
      <c r="AX302" s="302">
        <v>2.1338003999999999E-13</v>
      </c>
      <c r="AY302" s="302">
        <v>5.3568366999999997E-9</v>
      </c>
      <c r="AZ302" s="302">
        <v>1.3099176E-11</v>
      </c>
      <c r="BA302" s="302">
        <v>1.1709883E-9</v>
      </c>
      <c r="BB302" s="302">
        <v>2.0586765E-7</v>
      </c>
      <c r="BC302" s="302">
        <v>1.6994822E-10</v>
      </c>
      <c r="BD302" s="302">
        <v>2.1427639000000001E-10</v>
      </c>
      <c r="BE302" s="302">
        <v>1.4704793E-13</v>
      </c>
      <c r="BF302" s="302">
        <v>7.5428454999999997E-16</v>
      </c>
      <c r="BG302" s="302">
        <v>3.1160980999999999E-13</v>
      </c>
      <c r="BH302" s="302">
        <v>1.8003211000000002E-14</v>
      </c>
      <c r="BI302" s="302">
        <v>1.3606839999999999E-14</v>
      </c>
      <c r="BJ302" s="302">
        <v>1.5655573999999999E-9</v>
      </c>
      <c r="BK302" s="302">
        <v>6.0023651999999999E-10</v>
      </c>
      <c r="BL302" s="302">
        <v>7.7656114999999993E-12</v>
      </c>
      <c r="BM302" s="302">
        <v>1.3915964E-5</v>
      </c>
      <c r="BN302" s="303">
        <v>0.15629535999999999</v>
      </c>
      <c r="BO302" s="303">
        <v>0</v>
      </c>
      <c r="BP302" s="303">
        <v>0</v>
      </c>
      <c r="BQ302" s="303">
        <v>0</v>
      </c>
      <c r="BR302" s="74"/>
      <c r="BS302" s="136">
        <v>1.0685357E-4</v>
      </c>
      <c r="BT302" s="144">
        <v>1.8503444E-6</v>
      </c>
      <c r="BU302" s="144">
        <v>7.2192569000000006E-5</v>
      </c>
      <c r="BV302" s="144">
        <v>9.9826644999999994E-8</v>
      </c>
      <c r="BW302" s="144">
        <v>2.0606970000000002E-6</v>
      </c>
      <c r="BX302" s="144">
        <v>7.3143620000000002E-7</v>
      </c>
      <c r="BY302" s="144">
        <v>1.8863997E-10</v>
      </c>
      <c r="BZ302" s="144">
        <v>1.1201035000000001E-6</v>
      </c>
      <c r="CA302" s="144">
        <v>1.9287996999999999E-7</v>
      </c>
      <c r="CB302" s="144">
        <v>2.5807064000000003E-7</v>
      </c>
      <c r="CC302" s="144">
        <v>9.8456766000000004E-8</v>
      </c>
      <c r="CD302" s="144">
        <v>5.6454130999999996E-9</v>
      </c>
      <c r="CE302" s="144">
        <v>1.7379483000000001E-9</v>
      </c>
      <c r="CF302" s="144">
        <v>2.171444E-6</v>
      </c>
      <c r="CG302" s="144">
        <v>2.6001281999999999E-5</v>
      </c>
      <c r="CH302" s="144">
        <v>6.8886533E-8</v>
      </c>
      <c r="CI302" s="136">
        <v>0</v>
      </c>
      <c r="CJ302" s="172" t="s">
        <v>2141</v>
      </c>
      <c r="CK302" s="159" t="s">
        <v>1233</v>
      </c>
      <c r="CL302" s="184" t="s">
        <v>2071</v>
      </c>
      <c r="CP302" s="309"/>
      <c r="CQ302" s="74"/>
      <c r="CR302" s="74"/>
      <c r="CS302" s="74"/>
      <c r="CT302" s="74"/>
      <c r="CU302" s="74"/>
      <c r="CV302" s="74"/>
      <c r="CW302" s="74"/>
      <c r="CX302" s="74"/>
      <c r="CY302" s="74"/>
      <c r="CZ302" s="74"/>
      <c r="DA302" s="74"/>
      <c r="DB302" s="74"/>
    </row>
    <row r="303" spans="1:106" ht="14.5" customHeight="1">
      <c r="A303" s="74" t="s">
        <v>2142</v>
      </c>
      <c r="B303" s="129" t="s">
        <v>1133</v>
      </c>
      <c r="C303" s="130" t="str">
        <f t="shared" si="165"/>
        <v>A.030.38.105</v>
      </c>
      <c r="D303" s="131" t="s">
        <v>2126</v>
      </c>
      <c r="E303" s="129" t="s">
        <v>957</v>
      </c>
      <c r="F303" s="132" t="s">
        <v>2144</v>
      </c>
      <c r="G303" s="132">
        <f t="shared" si="166"/>
        <v>0.26435407048359999</v>
      </c>
      <c r="H303" s="348">
        <f t="shared" si="167"/>
        <v>0.26435407048359999</v>
      </c>
      <c r="I303" s="74"/>
      <c r="J303" s="132">
        <f t="shared" si="168"/>
        <v>8.0689209999999997E-3</v>
      </c>
      <c r="K303" s="132">
        <f t="shared" si="169"/>
        <v>1.321745949E-2</v>
      </c>
      <c r="L303" s="300">
        <f t="shared" si="170"/>
        <v>1.8677299936000001E-3</v>
      </c>
      <c r="M303" s="132">
        <v>0.24119995999999999</v>
      </c>
      <c r="N303" s="132">
        <v>4.7396601999999998E-3</v>
      </c>
      <c r="O303" s="132">
        <v>7.7656851999999997E-3</v>
      </c>
      <c r="P303" s="132">
        <v>6.6958360999999997E-3</v>
      </c>
      <c r="Q303" s="132">
        <v>1.0268848999999999E-3</v>
      </c>
      <c r="R303" s="132">
        <v>1.2232247999999999E-4</v>
      </c>
      <c r="S303" s="132">
        <v>2.2387751999999999E-4</v>
      </c>
      <c r="T303" s="132">
        <v>7.1211408999999999E-4</v>
      </c>
      <c r="U303" s="132">
        <v>2.5166962000000001E-4</v>
      </c>
      <c r="V303" s="132">
        <v>0</v>
      </c>
      <c r="W303" s="132">
        <v>1.6107374E-3</v>
      </c>
      <c r="X303" s="304">
        <v>5.3229735999999996E-6</v>
      </c>
      <c r="Y303" s="132">
        <v>0</v>
      </c>
      <c r="Z303" s="132">
        <v>0</v>
      </c>
      <c r="AA303" s="74"/>
      <c r="AB303" s="301">
        <f t="shared" si="171"/>
        <v>1.8135335338345864</v>
      </c>
      <c r="AC303" s="338">
        <f t="shared" si="172"/>
        <v>1.8135335338345864</v>
      </c>
      <c r="AD303" s="74"/>
      <c r="AE303" s="136">
        <v>36.755356999999997</v>
      </c>
      <c r="AF303" s="136">
        <v>36.492587</v>
      </c>
      <c r="AG303" s="136">
        <v>0.21837545999999999</v>
      </c>
      <c r="AH303" s="136">
        <v>0</v>
      </c>
      <c r="AI303" s="136">
        <v>0</v>
      </c>
      <c r="AJ303" s="136">
        <v>2.1863490999999998E-3</v>
      </c>
      <c r="AK303" s="136">
        <v>4.2208067000000002E-2</v>
      </c>
      <c r="AL303" s="74"/>
      <c r="AM303" s="133">
        <v>3.5133905E-2</v>
      </c>
      <c r="AN303" s="340">
        <f t="shared" si="173"/>
        <v>3.5133905E-2</v>
      </c>
      <c r="AP303" s="133">
        <v>3.2643936999999998E-2</v>
      </c>
      <c r="AQ303" s="133">
        <v>1.5401684000000001E-3</v>
      </c>
      <c r="AR303" s="133">
        <v>9.4979929999999997E-4</v>
      </c>
      <c r="AS303" s="134">
        <f t="shared" si="174"/>
        <v>1.957070544575E-6</v>
      </c>
      <c r="AT303" s="135">
        <f t="shared" si="175"/>
        <v>5.6958891040647006E-9</v>
      </c>
      <c r="AU303" s="135">
        <f t="shared" si="176"/>
        <v>0.13302511301199998</v>
      </c>
      <c r="AV303" s="302">
        <v>1.7763056E-6</v>
      </c>
      <c r="AW303" s="302">
        <v>5.3619331999999997E-9</v>
      </c>
      <c r="AX303" s="302">
        <v>1.4636638000000001E-13</v>
      </c>
      <c r="AY303" s="302">
        <v>2.7138157999999999E-9</v>
      </c>
      <c r="AZ303" s="302">
        <v>1.1147895E-11</v>
      </c>
      <c r="BA303" s="302">
        <v>9.9564827999999996E-10</v>
      </c>
      <c r="BB303" s="302">
        <v>1.7520116000000001E-7</v>
      </c>
      <c r="BC303" s="302">
        <v>1.4442550999999999E-10</v>
      </c>
      <c r="BD303" s="302">
        <v>1.8235732000000001E-10</v>
      </c>
      <c r="BE303" s="302">
        <v>1.2514336000000001E-13</v>
      </c>
      <c r="BF303" s="302">
        <v>6.4192470000000003E-16</v>
      </c>
      <c r="BG303" s="302">
        <v>2.6519175E-13</v>
      </c>
      <c r="BH303" s="302">
        <v>1.5321413999999999E-14</v>
      </c>
      <c r="BI303" s="302">
        <v>1.1579936E-14</v>
      </c>
      <c r="BJ303" s="302">
        <v>1.3323486E-9</v>
      </c>
      <c r="BK303" s="302">
        <v>5.1082400000000003E-10</v>
      </c>
      <c r="BL303" s="302">
        <v>6.6088292999999998E-12</v>
      </c>
      <c r="BM303" s="302">
        <v>1.1843011999999999E-5</v>
      </c>
      <c r="BN303" s="303">
        <v>0.13301326999999999</v>
      </c>
      <c r="BO303" s="303">
        <v>0</v>
      </c>
      <c r="BP303" s="303">
        <v>0</v>
      </c>
      <c r="BQ303" s="303">
        <v>0</v>
      </c>
      <c r="BR303" s="74"/>
      <c r="BS303" s="144">
        <v>7.9864462000000004E-5</v>
      </c>
      <c r="BT303" s="144">
        <v>1.5747131E-6</v>
      </c>
      <c r="BU303" s="144">
        <v>5.0566128E-5</v>
      </c>
      <c r="BV303" s="144">
        <v>8.3837079999999997E-8</v>
      </c>
      <c r="BW303" s="144">
        <v>1.7537311999999999E-6</v>
      </c>
      <c r="BX303" s="144">
        <v>6.2247988999999997E-7</v>
      </c>
      <c r="BY303" s="144">
        <v>1.6053974999999999E-10</v>
      </c>
      <c r="BZ303" s="144">
        <v>9.5325049999999995E-7</v>
      </c>
      <c r="CA303" s="144">
        <v>1.6414815000000001E-7</v>
      </c>
      <c r="CB303" s="144">
        <v>1.4814105E-7</v>
      </c>
      <c r="CC303" s="144">
        <v>8.3790433999999997E-8</v>
      </c>
      <c r="CD303" s="144">
        <v>4.8044601999999998E-9</v>
      </c>
      <c r="CE303" s="144">
        <v>1.4790598E-9</v>
      </c>
      <c r="CF303" s="144">
        <v>1.7210984E-6</v>
      </c>
      <c r="CG303" s="144">
        <v>2.2128075000000001E-5</v>
      </c>
      <c r="CH303" s="144">
        <v>5.8625047000000002E-8</v>
      </c>
      <c r="CI303" s="136">
        <v>0</v>
      </c>
      <c r="CJ303" s="171" t="s">
        <v>2130</v>
      </c>
      <c r="CK303" s="159" t="s">
        <v>1233</v>
      </c>
      <c r="CL303" s="184" t="s">
        <v>2071</v>
      </c>
      <c r="CP303" s="305"/>
      <c r="CQ303" s="74"/>
      <c r="CR303" s="74"/>
      <c r="CS303" s="74"/>
      <c r="CT303" s="74"/>
      <c r="CU303" s="74"/>
      <c r="CV303" s="74"/>
      <c r="CW303" s="74"/>
      <c r="CX303" s="74"/>
      <c r="CY303" s="74"/>
      <c r="CZ303" s="74"/>
      <c r="DA303" s="74"/>
      <c r="DB303" s="74"/>
    </row>
    <row r="304" spans="1:106" ht="14.5" customHeight="1">
      <c r="A304" s="74" t="s">
        <v>2145</v>
      </c>
      <c r="B304" s="129" t="s">
        <v>1133</v>
      </c>
      <c r="C304" s="130" t="str">
        <f t="shared" si="165"/>
        <v>A.030.38.106</v>
      </c>
      <c r="D304" s="131" t="s">
        <v>2126</v>
      </c>
      <c r="E304" s="129" t="s">
        <v>957</v>
      </c>
      <c r="F304" s="132" t="s">
        <v>2147</v>
      </c>
      <c r="G304" s="132">
        <f t="shared" si="166"/>
        <v>0.38061838048769997</v>
      </c>
      <c r="H304" s="348">
        <f t="shared" si="167"/>
        <v>0.38061838048769997</v>
      </c>
      <c r="I304" s="74"/>
      <c r="J304" s="132">
        <f t="shared" si="168"/>
        <v>1.2426042179999999E-2</v>
      </c>
      <c r="K304" s="132">
        <f t="shared" si="169"/>
        <v>2.04655545E-2</v>
      </c>
      <c r="L304" s="300">
        <f t="shared" si="170"/>
        <v>2.8927038077000001E-3</v>
      </c>
      <c r="M304" s="132">
        <v>0.34483407999999999</v>
      </c>
      <c r="N304" s="132">
        <v>7.3406931999999998E-3</v>
      </c>
      <c r="O304" s="132">
        <v>1.2027342E-2</v>
      </c>
      <c r="P304" s="132">
        <v>1.0358289E-2</v>
      </c>
      <c r="Q304" s="132">
        <v>1.5904194E-3</v>
      </c>
      <c r="R304" s="132">
        <v>1.8945067E-4</v>
      </c>
      <c r="S304" s="132">
        <v>2.8788311E-4</v>
      </c>
      <c r="T304" s="132">
        <v>1.0975193E-3</v>
      </c>
      <c r="U304" s="132">
        <v>3.8978099E-4</v>
      </c>
      <c r="V304" s="132">
        <v>0</v>
      </c>
      <c r="W304" s="132">
        <v>2.4946787E-3</v>
      </c>
      <c r="X304" s="304">
        <v>8.2441177000000007E-6</v>
      </c>
      <c r="Y304" s="132">
        <v>0</v>
      </c>
      <c r="Z304" s="132">
        <v>0</v>
      </c>
      <c r="AA304" s="74"/>
      <c r="AB304" s="301">
        <f t="shared" si="171"/>
        <v>2.5927374436090225</v>
      </c>
      <c r="AC304" s="338">
        <f t="shared" si="172"/>
        <v>2.5927374436090225</v>
      </c>
      <c r="AD304" s="74"/>
      <c r="AE304" s="136">
        <v>46.792264000000003</v>
      </c>
      <c r="AF304" s="136">
        <v>46.385291000000002</v>
      </c>
      <c r="AG304" s="136">
        <v>0.33821564999999998</v>
      </c>
      <c r="AH304" s="136">
        <v>0</v>
      </c>
      <c r="AI304" s="136">
        <v>0</v>
      </c>
      <c r="AJ304" s="136">
        <v>3.3861748999999999E-3</v>
      </c>
      <c r="AK304" s="136">
        <v>6.5371030999999996E-2</v>
      </c>
      <c r="AL304" s="74"/>
      <c r="AM304" s="133">
        <v>5.0254702999999998E-2</v>
      </c>
      <c r="AN304" s="340">
        <f t="shared" si="173"/>
        <v>5.0254702999999998E-2</v>
      </c>
      <c r="AP304" s="133">
        <v>4.6591771999999997E-2</v>
      </c>
      <c r="AQ304" s="133">
        <v>2.1919001000000001E-3</v>
      </c>
      <c r="AR304" s="133">
        <v>1.4710305999999999E-3</v>
      </c>
      <c r="AS304" s="134">
        <f t="shared" si="174"/>
        <v>2.7932717258920001E-6</v>
      </c>
      <c r="AT304" s="135">
        <f t="shared" si="175"/>
        <v>8.1061395091664596E-9</v>
      </c>
      <c r="AU304" s="135">
        <f t="shared" si="176"/>
        <v>0.206026702226</v>
      </c>
      <c r="AV304" s="302">
        <v>2.5144001E-6</v>
      </c>
      <c r="AW304" s="302">
        <v>7.5893451000000002E-9</v>
      </c>
      <c r="AX304" s="302">
        <v>2.0720129E-13</v>
      </c>
      <c r="AY304" s="302">
        <v>3.1113099000000001E-9</v>
      </c>
      <c r="AZ304" s="302">
        <v>1.7265642E-11</v>
      </c>
      <c r="BA304" s="302">
        <v>1.5402406E-9</v>
      </c>
      <c r="BB304" s="302">
        <v>2.7134813999999998E-7</v>
      </c>
      <c r="BC304" s="302">
        <v>2.2327292E-10</v>
      </c>
      <c r="BD304" s="302">
        <v>2.8243146000000002E-10</v>
      </c>
      <c r="BE304" s="302">
        <v>1.9381959000000001E-13</v>
      </c>
      <c r="BF304" s="302">
        <v>9.9420045999999998E-16</v>
      </c>
      <c r="BG304" s="302">
        <v>4.1072380000000001E-13</v>
      </c>
      <c r="BH304" s="302">
        <v>2.3729507000000001E-14</v>
      </c>
      <c r="BI304" s="302">
        <v>1.7934779E-14</v>
      </c>
      <c r="BJ304" s="302">
        <v>2.0635155000000001E-9</v>
      </c>
      <c r="BK304" s="302">
        <v>7.9115425000000001E-10</v>
      </c>
      <c r="BL304" s="302">
        <v>1.0235626E-11</v>
      </c>
      <c r="BM304" s="302">
        <v>1.8342226E-5</v>
      </c>
      <c r="BN304" s="303">
        <v>0.20600836</v>
      </c>
      <c r="BO304" s="303">
        <v>0</v>
      </c>
      <c r="BP304" s="303">
        <v>0</v>
      </c>
      <c r="BQ304" s="303">
        <v>0</v>
      </c>
      <c r="BR304" s="74"/>
      <c r="BS304" s="136">
        <v>1.1755125E-4</v>
      </c>
      <c r="BT304" s="144">
        <v>2.4388848999999999E-6</v>
      </c>
      <c r="BU304" s="144">
        <v>7.2292400000000006E-5</v>
      </c>
      <c r="BV304" s="144">
        <v>1.2921397000000001E-7</v>
      </c>
      <c r="BW304" s="144">
        <v>2.7161446000000001E-6</v>
      </c>
      <c r="BX304" s="144">
        <v>9.6408471000000003E-7</v>
      </c>
      <c r="BY304" s="144">
        <v>2.4864084E-10</v>
      </c>
      <c r="BZ304" s="144">
        <v>1.4763758000000001E-6</v>
      </c>
      <c r="CA304" s="144">
        <v>2.5422944999999998E-7</v>
      </c>
      <c r="CB304" s="144">
        <v>1.9049393E-7</v>
      </c>
      <c r="CC304" s="144">
        <v>1.2977299E-7</v>
      </c>
      <c r="CD304" s="144">
        <v>7.4410542000000002E-9</v>
      </c>
      <c r="CE304" s="144">
        <v>2.2907389E-9</v>
      </c>
      <c r="CF304" s="144">
        <v>2.587345E-6</v>
      </c>
      <c r="CG304" s="144">
        <v>3.4271530999999997E-5</v>
      </c>
      <c r="CH304" s="144">
        <v>9.0797329000000005E-8</v>
      </c>
      <c r="CI304" s="136">
        <v>0</v>
      </c>
      <c r="CJ304" s="153" t="s">
        <v>2148</v>
      </c>
      <c r="CK304" s="159" t="s">
        <v>1233</v>
      </c>
      <c r="CL304" s="184" t="s">
        <v>2071</v>
      </c>
      <c r="CP304" s="305"/>
      <c r="CQ304" s="74"/>
      <c r="CR304" s="74"/>
      <c r="CS304" s="74"/>
      <c r="CT304" s="74"/>
      <c r="CU304" s="74"/>
      <c r="CV304" s="74"/>
      <c r="CW304" s="74"/>
      <c r="CX304" s="74"/>
      <c r="CY304" s="74"/>
      <c r="CZ304" s="74"/>
      <c r="DA304" s="74"/>
      <c r="DB304" s="74"/>
    </row>
    <row r="305" spans="1:106" ht="14.5" customHeight="1">
      <c r="A305" s="74" t="s">
        <v>2149</v>
      </c>
      <c r="B305" s="129" t="s">
        <v>1133</v>
      </c>
      <c r="C305" s="130" t="str">
        <f t="shared" si="165"/>
        <v>A.030.38.107</v>
      </c>
      <c r="D305" s="131" t="s">
        <v>2126</v>
      </c>
      <c r="E305" s="129" t="s">
        <v>957</v>
      </c>
      <c r="F305" s="132" t="s">
        <v>2151</v>
      </c>
      <c r="G305" s="132">
        <f t="shared" si="166"/>
        <v>0.39206595099140001</v>
      </c>
      <c r="H305" s="348">
        <f t="shared" si="167"/>
        <v>0.39206595099140001</v>
      </c>
      <c r="I305" s="74"/>
      <c r="J305" s="132">
        <f t="shared" si="168"/>
        <v>1.379756628E-2</v>
      </c>
      <c r="K305" s="132">
        <f t="shared" si="169"/>
        <v>2.2822242E-2</v>
      </c>
      <c r="L305" s="300">
        <f t="shared" si="170"/>
        <v>3.2263227113999999E-3</v>
      </c>
      <c r="M305" s="132">
        <v>0.35221982000000002</v>
      </c>
      <c r="N305" s="132">
        <v>8.1873039999999994E-3</v>
      </c>
      <c r="O305" s="132">
        <v>1.3414469E-2</v>
      </c>
      <c r="P305" s="132">
        <v>1.152835E-2</v>
      </c>
      <c r="Q305" s="132">
        <v>1.7738443E-3</v>
      </c>
      <c r="R305" s="132">
        <v>2.1130022999999999E-4</v>
      </c>
      <c r="S305" s="132">
        <v>2.8407174999999998E-4</v>
      </c>
      <c r="T305" s="132">
        <v>1.2204690000000001E-3</v>
      </c>
      <c r="U305" s="132">
        <v>4.3473489000000001E-4</v>
      </c>
      <c r="V305" s="132">
        <v>0</v>
      </c>
      <c r="W305" s="132">
        <v>2.7823929000000002E-3</v>
      </c>
      <c r="X305" s="304">
        <v>9.1949213999999995E-6</v>
      </c>
      <c r="Y305" s="132">
        <v>0</v>
      </c>
      <c r="Z305" s="132">
        <v>0</v>
      </c>
      <c r="AA305" s="74"/>
      <c r="AB305" s="301">
        <f t="shared" si="171"/>
        <v>2.6482693233082708</v>
      </c>
      <c r="AC305" s="338">
        <f t="shared" si="172"/>
        <v>2.6482693233082708</v>
      </c>
      <c r="AD305" s="74"/>
      <c r="AE305" s="136">
        <v>81.963016999999994</v>
      </c>
      <c r="AF305" s="136">
        <v>81.509107</v>
      </c>
      <c r="AG305" s="136">
        <v>0.37722245999999998</v>
      </c>
      <c r="AH305" s="136">
        <v>0</v>
      </c>
      <c r="AI305" s="136">
        <v>0</v>
      </c>
      <c r="AJ305" s="136">
        <v>3.7767064E-3</v>
      </c>
      <c r="AK305" s="136">
        <v>7.2910348999999999E-2</v>
      </c>
      <c r="AL305" s="74"/>
      <c r="AM305" s="133">
        <v>5.1492272999999998E-2</v>
      </c>
      <c r="AN305" s="340">
        <f t="shared" si="173"/>
        <v>5.1492272999999998E-2</v>
      </c>
      <c r="AP305" s="133">
        <v>4.7617222000000001E-2</v>
      </c>
      <c r="AQ305" s="133">
        <v>2.2343645000000001E-3</v>
      </c>
      <c r="AR305" s="133">
        <v>1.6406863E-3</v>
      </c>
      <c r="AS305" s="134">
        <f t="shared" si="174"/>
        <v>2.8547495577690005E-6</v>
      </c>
      <c r="AT305" s="135">
        <f t="shared" si="175"/>
        <v>8.2631824410697998E-9</v>
      </c>
      <c r="AU305" s="135">
        <f t="shared" si="176"/>
        <v>0.229787997656</v>
      </c>
      <c r="AV305" s="302">
        <v>2.5468073000000001E-6</v>
      </c>
      <c r="AW305" s="302">
        <v>7.6876410000000005E-9</v>
      </c>
      <c r="AX305" s="302">
        <v>2.0989364E-13</v>
      </c>
      <c r="AY305" s="302">
        <v>3.8183856999999999E-10</v>
      </c>
      <c r="AZ305" s="302">
        <v>1.9256908999999999E-11</v>
      </c>
      <c r="BA305" s="302">
        <v>1.7142200999999999E-9</v>
      </c>
      <c r="BB305" s="302">
        <v>3.0264303999999998E-7</v>
      </c>
      <c r="BC305" s="302">
        <v>2.4818898E-10</v>
      </c>
      <c r="BD305" s="302">
        <v>3.1500461000000001E-10</v>
      </c>
      <c r="BE305" s="302">
        <v>2.1617303E-13</v>
      </c>
      <c r="BF305" s="302">
        <v>1.1088627999999999E-15</v>
      </c>
      <c r="BG305" s="302">
        <v>4.5809306000000005E-13</v>
      </c>
      <c r="BH305" s="302">
        <v>2.6466259000000001E-14</v>
      </c>
      <c r="BI305" s="302">
        <v>2.0003218000000001E-14</v>
      </c>
      <c r="BJ305" s="302">
        <v>2.3015032000000002E-9</v>
      </c>
      <c r="BK305" s="302">
        <v>8.8239899000000002E-10</v>
      </c>
      <c r="BL305" s="302">
        <v>1.1416113E-11</v>
      </c>
      <c r="BM305" s="302">
        <v>2.0457655999999999E-5</v>
      </c>
      <c r="BN305" s="303">
        <v>0.22976753999999999</v>
      </c>
      <c r="BO305" s="303">
        <v>0</v>
      </c>
      <c r="BP305" s="303">
        <v>0</v>
      </c>
      <c r="BQ305" s="303">
        <v>0</v>
      </c>
      <c r="BR305" s="74"/>
      <c r="BS305" s="136">
        <v>1.2422907E-4</v>
      </c>
      <c r="BT305" s="144">
        <v>2.7201643999999998E-6</v>
      </c>
      <c r="BU305" s="144">
        <v>7.3840776000000001E-5</v>
      </c>
      <c r="BV305" s="144">
        <v>1.4369134E-7</v>
      </c>
      <c r="BW305" s="144">
        <v>3.0294008000000001E-6</v>
      </c>
      <c r="BX305" s="144">
        <v>1.0752737E-6</v>
      </c>
      <c r="BY305" s="144">
        <v>2.7731687999999999E-10</v>
      </c>
      <c r="BZ305" s="144">
        <v>1.6466478999999999E-6</v>
      </c>
      <c r="CA305" s="144">
        <v>2.8355004000000001E-7</v>
      </c>
      <c r="CB305" s="144">
        <v>1.8797192999999999E-7</v>
      </c>
      <c r="CC305" s="144">
        <v>1.4473986000000001E-7</v>
      </c>
      <c r="CD305" s="144">
        <v>8.2992397000000007E-9</v>
      </c>
      <c r="CE305" s="144">
        <v>2.5549325E-9</v>
      </c>
      <c r="CF305" s="144">
        <v>2.8203479E-6</v>
      </c>
      <c r="CG305" s="144">
        <v>3.8224106999999998E-5</v>
      </c>
      <c r="CH305" s="144">
        <v>1.0126909E-7</v>
      </c>
      <c r="CI305" s="136">
        <v>0</v>
      </c>
      <c r="CJ305" s="153" t="s">
        <v>2152</v>
      </c>
      <c r="CK305" s="159" t="s">
        <v>1233</v>
      </c>
      <c r="CL305" s="184" t="s">
        <v>2071</v>
      </c>
      <c r="CP305" s="305"/>
      <c r="CQ305" s="74"/>
      <c r="CR305" s="74"/>
      <c r="CS305" s="74"/>
      <c r="CT305" s="74"/>
      <c r="CU305" s="74"/>
      <c r="CV305" s="74"/>
      <c r="CW305" s="74"/>
      <c r="CX305" s="74"/>
      <c r="CY305" s="74"/>
      <c r="CZ305" s="74"/>
      <c r="DA305" s="74"/>
      <c r="DB305" s="74"/>
    </row>
    <row r="306" spans="1:106" ht="14.5" customHeight="1">
      <c r="A306" s="74" t="s">
        <v>2153</v>
      </c>
      <c r="B306" s="129" t="s">
        <v>1133</v>
      </c>
      <c r="C306" s="130" t="str">
        <f t="shared" si="165"/>
        <v>A.030.38.108</v>
      </c>
      <c r="D306" s="131" t="s">
        <v>2126</v>
      </c>
      <c r="E306" s="129" t="s">
        <v>957</v>
      </c>
      <c r="F306" s="132" t="s">
        <v>2155</v>
      </c>
      <c r="G306" s="132">
        <f t="shared" si="166"/>
        <v>0.34013433239140001</v>
      </c>
      <c r="H306" s="348">
        <f t="shared" si="167"/>
        <v>0.34013433239140001</v>
      </c>
      <c r="I306" s="74"/>
      <c r="J306" s="132">
        <f t="shared" si="168"/>
        <v>1.2011677569999999E-2</v>
      </c>
      <c r="K306" s="132">
        <f t="shared" si="169"/>
        <v>1.9874340800000001E-2</v>
      </c>
      <c r="L306" s="300">
        <f t="shared" si="170"/>
        <v>2.8096340214000004E-3</v>
      </c>
      <c r="M306" s="132">
        <v>0.30543868000000002</v>
      </c>
      <c r="N306" s="132">
        <v>7.1298904999999996E-3</v>
      </c>
      <c r="O306" s="132">
        <v>1.1681953E-2</v>
      </c>
      <c r="P306" s="132">
        <v>1.0039431E-2</v>
      </c>
      <c r="Q306" s="132">
        <v>1.5447473000000001E-3</v>
      </c>
      <c r="R306" s="132">
        <v>1.8401021E-4</v>
      </c>
      <c r="S306" s="132">
        <v>2.4348906E-4</v>
      </c>
      <c r="T306" s="132">
        <v>1.0624973E-3</v>
      </c>
      <c r="U306" s="132">
        <v>3.7858765E-4</v>
      </c>
      <c r="V306" s="132">
        <v>0</v>
      </c>
      <c r="W306" s="132">
        <v>2.4230390000000001E-3</v>
      </c>
      <c r="X306" s="304">
        <v>8.0073713999999994E-6</v>
      </c>
      <c r="Y306" s="132">
        <v>0</v>
      </c>
      <c r="Z306" s="132">
        <v>0</v>
      </c>
      <c r="AA306" s="74"/>
      <c r="AB306" s="301">
        <f t="shared" si="171"/>
        <v>2.2965314285714284</v>
      </c>
      <c r="AC306" s="338">
        <f t="shared" si="172"/>
        <v>2.2965314285714284</v>
      </c>
      <c r="AD306" s="74"/>
      <c r="AE306" s="136">
        <v>77.090844000000004</v>
      </c>
      <c r="AF306" s="136">
        <v>76.695558000000005</v>
      </c>
      <c r="AG306" s="136">
        <v>0.32850310999999999</v>
      </c>
      <c r="AH306" s="136">
        <v>0</v>
      </c>
      <c r="AI306" s="136">
        <v>0</v>
      </c>
      <c r="AJ306" s="136">
        <v>3.2889340999999999E-3</v>
      </c>
      <c r="AK306" s="136">
        <v>6.3493771000000004E-2</v>
      </c>
      <c r="AL306" s="74"/>
      <c r="AM306" s="133">
        <v>4.4649420000000002E-2</v>
      </c>
      <c r="AN306" s="340">
        <f t="shared" si="173"/>
        <v>4.4649420000000002E-2</v>
      </c>
      <c r="AP306" s="133">
        <v>4.1283866000000002E-2</v>
      </c>
      <c r="AQ306" s="133">
        <v>1.9367666999999999E-3</v>
      </c>
      <c r="AR306" s="133">
        <v>1.4287869999999999E-3</v>
      </c>
      <c r="AS306" s="134">
        <f t="shared" si="174"/>
        <v>2.475051918935E-6</v>
      </c>
      <c r="AT306" s="135">
        <f t="shared" si="175"/>
        <v>7.1625988328730001E-9</v>
      </c>
      <c r="AU306" s="135">
        <f t="shared" si="176"/>
        <v>0.20011023549199999</v>
      </c>
      <c r="AV306" s="302">
        <v>2.2068511000000001E-6</v>
      </c>
      <c r="AW306" s="302">
        <v>6.6613910999999998E-9</v>
      </c>
      <c r="AX306" s="302">
        <v>1.8187718999999999E-13</v>
      </c>
      <c r="AY306" s="302">
        <v>3.6269313999999999E-10</v>
      </c>
      <c r="AZ306" s="302">
        <v>1.6769825E-11</v>
      </c>
      <c r="BA306" s="302">
        <v>1.4928237E-9</v>
      </c>
      <c r="BB306" s="302">
        <v>2.6355584000000001E-7</v>
      </c>
      <c r="BC306" s="302">
        <v>2.1613467E-10</v>
      </c>
      <c r="BD306" s="302">
        <v>2.7432087999999998E-10</v>
      </c>
      <c r="BE306" s="302">
        <v>1.8825366999999999E-13</v>
      </c>
      <c r="BF306" s="302">
        <v>9.6565000000000002E-16</v>
      </c>
      <c r="BG306" s="302">
        <v>3.9892905E-13</v>
      </c>
      <c r="BH306" s="302">
        <v>2.3048067000000001E-14</v>
      </c>
      <c r="BI306" s="302">
        <v>1.7419746000000001E-14</v>
      </c>
      <c r="BJ306" s="302">
        <v>2.0042575999999999E-9</v>
      </c>
      <c r="BK306" s="302">
        <v>7.6843467000000002E-10</v>
      </c>
      <c r="BL306" s="302">
        <v>9.9416894999999995E-12</v>
      </c>
      <c r="BM306" s="302">
        <v>1.7815492000000001E-5</v>
      </c>
      <c r="BN306" s="303">
        <v>0.20009241999999999</v>
      </c>
      <c r="BO306" s="303">
        <v>0</v>
      </c>
      <c r="BP306" s="303">
        <v>0</v>
      </c>
      <c r="BQ306" s="303">
        <v>0</v>
      </c>
      <c r="BR306" s="74"/>
      <c r="BS306" s="136">
        <v>1.0790687E-4</v>
      </c>
      <c r="BT306" s="144">
        <v>2.3688475E-6</v>
      </c>
      <c r="BU306" s="144">
        <v>6.4033389000000006E-5</v>
      </c>
      <c r="BV306" s="144">
        <v>1.2509282E-7</v>
      </c>
      <c r="BW306" s="144">
        <v>2.6381450999999999E-6</v>
      </c>
      <c r="BX306" s="144">
        <v>9.3639909000000003E-7</v>
      </c>
      <c r="BY306" s="144">
        <v>2.4150062000000002E-10</v>
      </c>
      <c r="BZ306" s="144">
        <v>1.4339787E-6</v>
      </c>
      <c r="CA306" s="144">
        <v>2.4692875000000002E-7</v>
      </c>
      <c r="CB306" s="144">
        <v>1.6111813E-7</v>
      </c>
      <c r="CC306" s="144">
        <v>1.2604629999999999E-7</v>
      </c>
      <c r="CD306" s="144">
        <v>7.2273695000000003E-9</v>
      </c>
      <c r="CE306" s="144">
        <v>2.2249558E-9</v>
      </c>
      <c r="CF306" s="144">
        <v>2.4516842E-6</v>
      </c>
      <c r="CG306" s="144">
        <v>3.3287354999999999E-5</v>
      </c>
      <c r="CH306" s="144">
        <v>8.8189901999999999E-8</v>
      </c>
      <c r="CI306" s="136">
        <v>0</v>
      </c>
      <c r="CJ306" s="153" t="s">
        <v>2152</v>
      </c>
      <c r="CK306" s="159" t="s">
        <v>1233</v>
      </c>
      <c r="CL306" s="184" t="s">
        <v>2071</v>
      </c>
      <c r="CP306" s="305"/>
      <c r="CQ306" s="74"/>
      <c r="CR306" s="74"/>
      <c r="CS306" s="74"/>
      <c r="CT306" s="74"/>
      <c r="CU306" s="74"/>
      <c r="CV306" s="74"/>
      <c r="CW306" s="74"/>
      <c r="CX306" s="74"/>
      <c r="CY306" s="74"/>
      <c r="CZ306" s="74"/>
      <c r="DA306" s="74"/>
      <c r="DB306" s="74"/>
    </row>
    <row r="307" spans="1:106" ht="14.5" customHeight="1">
      <c r="A307" s="74" t="s">
        <v>2156</v>
      </c>
      <c r="B307" s="129" t="s">
        <v>1133</v>
      </c>
      <c r="C307" s="130" t="str">
        <f t="shared" si="165"/>
        <v>A.030.38.109</v>
      </c>
      <c r="D307" s="131" t="s">
        <v>2126</v>
      </c>
      <c r="E307" s="129" t="s">
        <v>957</v>
      </c>
      <c r="F307" s="132" t="s">
        <v>2158</v>
      </c>
      <c r="G307" s="132">
        <f t="shared" si="166"/>
        <v>0.35201054595370002</v>
      </c>
      <c r="H307" s="348">
        <f t="shared" si="167"/>
        <v>0.35201054595370002</v>
      </c>
      <c r="I307" s="74"/>
      <c r="J307" s="132">
        <f t="shared" si="168"/>
        <v>1.1140976850000001E-2</v>
      </c>
      <c r="K307" s="132">
        <f t="shared" si="169"/>
        <v>1.8299107569999997E-2</v>
      </c>
      <c r="L307" s="300">
        <f t="shared" si="170"/>
        <v>2.5858815336999999E-3</v>
      </c>
      <c r="M307" s="132">
        <v>0.31998458000000002</v>
      </c>
      <c r="N307" s="132">
        <v>6.5620833000000003E-3</v>
      </c>
      <c r="O307" s="132">
        <v>1.075163E-2</v>
      </c>
      <c r="P307" s="132">
        <v>9.2399152000000005E-3</v>
      </c>
      <c r="Q307" s="132">
        <v>1.4217273999999999E-3</v>
      </c>
      <c r="R307" s="132">
        <v>1.6935607999999999E-4</v>
      </c>
      <c r="S307" s="132">
        <v>3.0997817E-4</v>
      </c>
      <c r="T307" s="132">
        <v>9.853942699999999E-4</v>
      </c>
      <c r="U307" s="132">
        <v>3.4843785000000002E-4</v>
      </c>
      <c r="V307" s="132">
        <v>0</v>
      </c>
      <c r="W307" s="132">
        <v>2.2300739999999999E-3</v>
      </c>
      <c r="X307" s="304">
        <v>7.3696836999999997E-6</v>
      </c>
      <c r="Y307" s="132">
        <v>0</v>
      </c>
      <c r="Z307" s="132">
        <v>0</v>
      </c>
      <c r="AA307" s="74"/>
      <c r="AB307" s="301">
        <f t="shared" si="171"/>
        <v>2.4058990977443608</v>
      </c>
      <c r="AC307" s="338">
        <f t="shared" si="172"/>
        <v>2.4058990977443608</v>
      </c>
      <c r="AD307" s="74"/>
      <c r="AE307" s="136">
        <v>69.369753000000003</v>
      </c>
      <c r="AF307" s="136">
        <v>69.005947000000006</v>
      </c>
      <c r="AG307" s="136">
        <v>0.30234191999999999</v>
      </c>
      <c r="AH307" s="136">
        <v>0</v>
      </c>
      <c r="AI307" s="136">
        <v>0</v>
      </c>
      <c r="AJ307" s="136">
        <v>3.0270114000000002E-3</v>
      </c>
      <c r="AK307" s="136">
        <v>5.8437281000000001E-2</v>
      </c>
      <c r="AL307" s="74"/>
      <c r="AM307" s="133">
        <v>4.6750042999999998E-2</v>
      </c>
      <c r="AN307" s="340">
        <f t="shared" si="173"/>
        <v>4.6750042999999998E-2</v>
      </c>
      <c r="AP307" s="133">
        <v>4.3389186000000003E-2</v>
      </c>
      <c r="AQ307" s="133">
        <v>2.0458553000000002E-3</v>
      </c>
      <c r="AR307" s="133">
        <v>1.3150019E-3</v>
      </c>
      <c r="AS307" s="134">
        <f t="shared" si="174"/>
        <v>2.6012701574059994E-6</v>
      </c>
      <c r="AT307" s="135">
        <f t="shared" si="175"/>
        <v>7.5660328967809823E-9</v>
      </c>
      <c r="AU307" s="135">
        <f t="shared" si="176"/>
        <v>0.18417393671000001</v>
      </c>
      <c r="AV307" s="302">
        <v>2.3533584000000001E-6</v>
      </c>
      <c r="AW307" s="302">
        <v>7.1047136000000003E-9</v>
      </c>
      <c r="AX307" s="302">
        <v>1.9392468000000001E-13</v>
      </c>
      <c r="AY307" s="302">
        <v>1.4036125E-9</v>
      </c>
      <c r="AZ307" s="302">
        <v>1.5434315999999999E-11</v>
      </c>
      <c r="BA307" s="302">
        <v>1.3739389E-9</v>
      </c>
      <c r="BB307" s="302">
        <v>2.4256688999999998E-7</v>
      </c>
      <c r="BC307" s="302">
        <v>1.9892223E-10</v>
      </c>
      <c r="BD307" s="302">
        <v>2.5247463000000001E-10</v>
      </c>
      <c r="BE307" s="302">
        <v>1.732616E-13</v>
      </c>
      <c r="BF307" s="302">
        <v>8.8874798000000006E-16</v>
      </c>
      <c r="BG307" s="302">
        <v>3.6715930000000002E-13</v>
      </c>
      <c r="BH307" s="302">
        <v>2.1212573999999999E-14</v>
      </c>
      <c r="BI307" s="302">
        <v>1.6032479000000001E-14</v>
      </c>
      <c r="BJ307" s="302">
        <v>1.8446433E-9</v>
      </c>
      <c r="BK307" s="302">
        <v>7.0723838999999999E-10</v>
      </c>
      <c r="BL307" s="302">
        <v>9.1499574E-12</v>
      </c>
      <c r="BM307" s="302">
        <v>1.6396709999999999E-5</v>
      </c>
      <c r="BN307" s="303">
        <v>0.18415754000000001</v>
      </c>
      <c r="BO307" s="303">
        <v>0</v>
      </c>
      <c r="BP307" s="303">
        <v>0</v>
      </c>
      <c r="BQ307" s="303">
        <v>0</v>
      </c>
      <c r="BR307" s="74"/>
      <c r="BS307" s="136">
        <v>1.0761611E-4</v>
      </c>
      <c r="BT307" s="144">
        <v>2.1801982000000001E-6</v>
      </c>
      <c r="BU307" s="144">
        <v>6.7082850999999994E-5</v>
      </c>
      <c r="BV307" s="144">
        <v>1.1601063E-7</v>
      </c>
      <c r="BW307" s="144">
        <v>2.4280495999999998E-6</v>
      </c>
      <c r="BX307" s="144">
        <v>8.6182653000000005E-7</v>
      </c>
      <c r="BY307" s="144">
        <v>2.2226808999999999E-10</v>
      </c>
      <c r="BZ307" s="144">
        <v>1.3197801000000001E-6</v>
      </c>
      <c r="CA307" s="144">
        <v>2.2726394000000001E-7</v>
      </c>
      <c r="CB307" s="144">
        <v>2.0511436E-7</v>
      </c>
      <c r="CC307" s="144">
        <v>1.1600828E-7</v>
      </c>
      <c r="CD307" s="144">
        <v>6.6517993000000003E-9</v>
      </c>
      <c r="CE307" s="144">
        <v>2.0477657000000001E-9</v>
      </c>
      <c r="CF307" s="144">
        <v>2.3524895E-6</v>
      </c>
      <c r="CG307" s="144">
        <v>3.0636431000000002E-5</v>
      </c>
      <c r="CH307" s="144">
        <v>8.1166672000000003E-8</v>
      </c>
      <c r="CI307" s="136">
        <v>0</v>
      </c>
      <c r="CJ307" s="185" t="s">
        <v>2159</v>
      </c>
      <c r="CK307" s="159" t="s">
        <v>1233</v>
      </c>
      <c r="CL307" s="184" t="s">
        <v>2071</v>
      </c>
      <c r="CP307" s="309"/>
      <c r="CQ307" s="74"/>
      <c r="CR307" s="74"/>
      <c r="CS307" s="74"/>
      <c r="CT307" s="74"/>
      <c r="CU307" s="74"/>
      <c r="CV307" s="74"/>
      <c r="CW307" s="74"/>
      <c r="CX307" s="74"/>
      <c r="CY307" s="74"/>
      <c r="CZ307" s="74"/>
      <c r="DA307" s="74"/>
      <c r="DB307" s="74"/>
    </row>
    <row r="308" spans="1:106" ht="14.5" customHeight="1">
      <c r="A308" s="74" t="s">
        <v>2160</v>
      </c>
      <c r="B308" s="129" t="s">
        <v>1133</v>
      </c>
      <c r="C308" s="130" t="str">
        <f t="shared" si="165"/>
        <v>A.030.38.110</v>
      </c>
      <c r="D308" s="131" t="s">
        <v>2126</v>
      </c>
      <c r="E308" s="129" t="s">
        <v>957</v>
      </c>
      <c r="F308" s="132" t="s">
        <v>2162</v>
      </c>
      <c r="G308" s="132">
        <f t="shared" si="166"/>
        <v>0.4079058130887</v>
      </c>
      <c r="H308" s="348">
        <f t="shared" si="167"/>
        <v>0.4079058130887</v>
      </c>
      <c r="I308" s="74"/>
      <c r="J308" s="132">
        <f t="shared" si="168"/>
        <v>1.266165161E-2</v>
      </c>
      <c r="K308" s="132">
        <f t="shared" si="169"/>
        <v>1.5841145720000002E-2</v>
      </c>
      <c r="L308" s="300">
        <f t="shared" si="170"/>
        <v>2.2268057587000001E-3</v>
      </c>
      <c r="M308" s="132">
        <v>0.37717621000000001</v>
      </c>
      <c r="N308" s="132">
        <v>5.6508718000000003E-3</v>
      </c>
      <c r="O308" s="132">
        <v>9.2586577000000007E-3</v>
      </c>
      <c r="P308" s="132">
        <v>1.076594E-2</v>
      </c>
      <c r="Q308" s="132">
        <v>1.2243060999999999E-3</v>
      </c>
      <c r="R308" s="132">
        <v>1.4583928E-4</v>
      </c>
      <c r="S308" s="132">
        <v>5.2556623000000005E-4</v>
      </c>
      <c r="T308" s="132">
        <v>9.3161622000000001E-4</v>
      </c>
      <c r="U308" s="132">
        <v>3.0005373000000001E-4</v>
      </c>
      <c r="V308" s="132">
        <v>0</v>
      </c>
      <c r="W308" s="132">
        <v>1.9204057000000001E-3</v>
      </c>
      <c r="X308" s="304">
        <v>6.3463287E-6</v>
      </c>
      <c r="Y308" s="132">
        <v>0</v>
      </c>
      <c r="Z308" s="132">
        <v>0</v>
      </c>
      <c r="AA308" s="74"/>
      <c r="AB308" s="301">
        <f t="shared" si="171"/>
        <v>2.8359113533834588</v>
      </c>
      <c r="AC308" s="338">
        <f t="shared" si="172"/>
        <v>2.8359113533834588</v>
      </c>
      <c r="AD308" s="74"/>
      <c r="AE308" s="136">
        <v>41.938330000000001</v>
      </c>
      <c r="AF308" s="136">
        <v>41.625042000000001</v>
      </c>
      <c r="AG308" s="136">
        <v>0.26035869</v>
      </c>
      <c r="AH308" s="136">
        <v>0</v>
      </c>
      <c r="AI308" s="136">
        <v>0</v>
      </c>
      <c r="AJ308" s="136">
        <v>2.6066802000000002E-3</v>
      </c>
      <c r="AK308" s="136">
        <v>5.0322673999999998E-2</v>
      </c>
      <c r="AL308" s="74"/>
      <c r="AM308" s="133">
        <v>5.5078824999999998E-2</v>
      </c>
      <c r="AN308" s="340">
        <f t="shared" si="173"/>
        <v>5.5078824999999998E-2</v>
      </c>
      <c r="AP308" s="133">
        <v>5.1470449000000001E-2</v>
      </c>
      <c r="AQ308" s="133">
        <v>2.4759753000000002E-3</v>
      </c>
      <c r="AR308" s="133">
        <v>1.1324006E-3</v>
      </c>
      <c r="AS308" s="134">
        <f t="shared" si="174"/>
        <v>3.0857583161059996E-6</v>
      </c>
      <c r="AT308" s="135">
        <f t="shared" si="175"/>
        <v>9.1567132084783416E-9</v>
      </c>
      <c r="AU308" s="135">
        <f t="shared" si="176"/>
        <v>0.15859951986099999</v>
      </c>
      <c r="AV308" s="302">
        <v>2.8690469999999998E-6</v>
      </c>
      <c r="AW308" s="302">
        <v>8.6640134E-9</v>
      </c>
      <c r="AX308" s="302">
        <v>2.3635853000000001E-13</v>
      </c>
      <c r="AY308" s="302">
        <v>4.0151141999999999E-9</v>
      </c>
      <c r="AZ308" s="302">
        <v>1.3291106E-11</v>
      </c>
      <c r="BA308" s="302">
        <v>1.6013536E-9</v>
      </c>
      <c r="BB308" s="302">
        <v>2.0888403000000001E-7</v>
      </c>
      <c r="BC308" s="302">
        <v>2.6666987000000001E-10</v>
      </c>
      <c r="BD308" s="302">
        <v>2.1741597E-10</v>
      </c>
      <c r="BE308" s="302">
        <v>1.4920247999999999E-13</v>
      </c>
      <c r="BF308" s="302">
        <v>7.6533634E-16</v>
      </c>
      <c r="BG308" s="302">
        <v>3.1617553000000001E-13</v>
      </c>
      <c r="BH308" s="302">
        <v>1.8266993999999999E-14</v>
      </c>
      <c r="BI308" s="302">
        <v>1.3806208E-14</v>
      </c>
      <c r="BJ308" s="302">
        <v>1.588496E-9</v>
      </c>
      <c r="BK308" s="302">
        <v>6.0903119999999998E-10</v>
      </c>
      <c r="BL308" s="302">
        <v>7.8793934E-12</v>
      </c>
      <c r="BM308" s="302">
        <v>1.4119861E-5</v>
      </c>
      <c r="BN308" s="303">
        <v>0.15858539999999999</v>
      </c>
      <c r="BO308" s="303">
        <v>0</v>
      </c>
      <c r="BP308" s="303">
        <v>0</v>
      </c>
      <c r="BQ308" s="303">
        <v>0</v>
      </c>
      <c r="BR308" s="74"/>
      <c r="BS308" s="136">
        <v>1.1739253E-4</v>
      </c>
      <c r="BT308" s="144">
        <v>1.8774555999999999E-6</v>
      </c>
      <c r="BU308" s="144">
        <v>7.9072733000000003E-5</v>
      </c>
      <c r="BV308" s="144">
        <v>1.0963005000000001E-7</v>
      </c>
      <c r="BW308" s="144">
        <v>2.0908904000000001E-6</v>
      </c>
      <c r="BX308" s="144">
        <v>7.4215320999999996E-7</v>
      </c>
      <c r="BY308" s="144">
        <v>1.9140391999999999E-10</v>
      </c>
      <c r="BZ308" s="144">
        <v>1.1365153000000001E-6</v>
      </c>
      <c r="CA308" s="144">
        <v>1.9570604999999999E-7</v>
      </c>
      <c r="CB308" s="144">
        <v>3.4777022999999998E-7</v>
      </c>
      <c r="CC308" s="144">
        <v>9.9899355999999994E-8</v>
      </c>
      <c r="CD308" s="144">
        <v>5.7281297000000001E-9</v>
      </c>
      <c r="CE308" s="144">
        <v>1.7634127E-9</v>
      </c>
      <c r="CF308" s="144">
        <v>5.2599412999999997E-6</v>
      </c>
      <c r="CG308" s="144">
        <v>2.6382253000000001E-5</v>
      </c>
      <c r="CH308" s="144">
        <v>6.9895858999999997E-8</v>
      </c>
      <c r="CI308" s="136">
        <v>0</v>
      </c>
      <c r="CJ308" s="137" t="s">
        <v>2124</v>
      </c>
      <c r="CK308" s="159" t="s">
        <v>1233</v>
      </c>
      <c r="CL308" s="184" t="s">
        <v>2071</v>
      </c>
      <c r="CP308" s="309"/>
      <c r="CQ308" s="74"/>
      <c r="CR308" s="74"/>
      <c r="CS308" s="74"/>
      <c r="CT308" s="74"/>
      <c r="CU308" s="74"/>
      <c r="CV308" s="74"/>
      <c r="CW308" s="74"/>
      <c r="CX308" s="74"/>
      <c r="CY308" s="74"/>
      <c r="CZ308" s="74"/>
      <c r="DA308" s="74"/>
      <c r="DB308" s="74"/>
    </row>
    <row r="309" spans="1:106" ht="14.5" customHeight="1">
      <c r="A309" s="74" t="s">
        <v>2163</v>
      </c>
      <c r="B309" s="129" t="s">
        <v>1133</v>
      </c>
      <c r="C309" s="130" t="str">
        <f t="shared" si="165"/>
        <v>A.030.38.111</v>
      </c>
      <c r="D309" s="131" t="s">
        <v>2126</v>
      </c>
      <c r="E309" s="129" t="s">
        <v>957</v>
      </c>
      <c r="F309" s="132" t="s">
        <v>2165</v>
      </c>
      <c r="G309" s="132">
        <f t="shared" si="166"/>
        <v>0.46553388321559996</v>
      </c>
      <c r="H309" s="348">
        <f t="shared" si="167"/>
        <v>0.46553388321559996</v>
      </c>
      <c r="I309" s="74"/>
      <c r="J309" s="132">
        <f t="shared" si="168"/>
        <v>1.506539805E-2</v>
      </c>
      <c r="K309" s="132">
        <f t="shared" si="169"/>
        <v>2.4807617000000001E-2</v>
      </c>
      <c r="L309" s="300">
        <f t="shared" si="170"/>
        <v>3.5063481656000001E-3</v>
      </c>
      <c r="M309" s="132">
        <v>0.42215451999999998</v>
      </c>
      <c r="N309" s="132">
        <v>8.8979130000000003E-3</v>
      </c>
      <c r="O309" s="132">
        <v>1.4578765E-2</v>
      </c>
      <c r="P309" s="132">
        <v>1.2550973999999999E-2</v>
      </c>
      <c r="Q309" s="132">
        <v>1.9278034E-3</v>
      </c>
      <c r="R309" s="132">
        <v>2.2963983000000001E-4</v>
      </c>
      <c r="S309" s="132">
        <v>3.5698081999999999E-4</v>
      </c>
      <c r="T309" s="132">
        <v>1.330939E-3</v>
      </c>
      <c r="U309" s="132">
        <v>4.7246727999999998E-4</v>
      </c>
      <c r="V309" s="132">
        <v>0</v>
      </c>
      <c r="W309" s="132">
        <v>3.0238879000000001E-3</v>
      </c>
      <c r="X309" s="304">
        <v>9.9929855999999993E-6</v>
      </c>
      <c r="Y309" s="132">
        <v>0</v>
      </c>
      <c r="Z309" s="132">
        <v>0</v>
      </c>
      <c r="AA309" s="74"/>
      <c r="AB309" s="301">
        <f t="shared" si="171"/>
        <v>3.1740941353383456</v>
      </c>
      <c r="AC309" s="338">
        <f t="shared" si="172"/>
        <v>3.1740941353383456</v>
      </c>
      <c r="AD309" s="74"/>
      <c r="AE309" s="136">
        <v>56.749685999999997</v>
      </c>
      <c r="AF309" s="136">
        <v>56.25638</v>
      </c>
      <c r="AG309" s="136">
        <v>0.40996311000000002</v>
      </c>
      <c r="AH309" s="136">
        <v>0</v>
      </c>
      <c r="AI309" s="136">
        <v>0</v>
      </c>
      <c r="AJ309" s="136">
        <v>4.1045018999999999E-3</v>
      </c>
      <c r="AK309" s="136">
        <v>7.9238531000000001E-2</v>
      </c>
      <c r="AL309" s="74"/>
      <c r="AM309" s="133">
        <v>6.1517114999999997E-2</v>
      </c>
      <c r="AN309" s="340">
        <f t="shared" si="173"/>
        <v>6.1517114999999997E-2</v>
      </c>
      <c r="AP309" s="133">
        <v>5.7049247999999997E-2</v>
      </c>
      <c r="AQ309" s="133">
        <v>2.6847791E-3</v>
      </c>
      <c r="AR309" s="133">
        <v>1.7830881E-3</v>
      </c>
      <c r="AS309" s="134">
        <f t="shared" si="174"/>
        <v>3.4202187131429994E-6</v>
      </c>
      <c r="AT309" s="135">
        <f t="shared" si="175"/>
        <v>9.9289168617053997E-9</v>
      </c>
      <c r="AU309" s="135">
        <f t="shared" si="176"/>
        <v>0.24973222325899999</v>
      </c>
      <c r="AV309" s="302">
        <v>3.0820034999999999E-6</v>
      </c>
      <c r="AW309" s="302">
        <v>9.3026479999999993E-9</v>
      </c>
      <c r="AX309" s="302">
        <v>2.5397250000000001E-13</v>
      </c>
      <c r="AY309" s="302">
        <v>3.9571047999999998E-9</v>
      </c>
      <c r="AZ309" s="302">
        <v>2.0928292999999999E-11</v>
      </c>
      <c r="BA309" s="302">
        <v>1.8662842E-9</v>
      </c>
      <c r="BB309" s="302">
        <v>3.2891064999999997E-7</v>
      </c>
      <c r="BC309" s="302">
        <v>2.7047830000000001E-10</v>
      </c>
      <c r="BD309" s="302">
        <v>3.4234512999999998E-10</v>
      </c>
      <c r="BE309" s="302">
        <v>2.3493555000000001E-13</v>
      </c>
      <c r="BF309" s="302">
        <v>1.2051054E-15</v>
      </c>
      <c r="BG309" s="302">
        <v>4.9785280000000005E-13</v>
      </c>
      <c r="BH309" s="302">
        <v>2.8763372000000001E-14</v>
      </c>
      <c r="BI309" s="302">
        <v>2.1739377999999999E-14</v>
      </c>
      <c r="BJ309" s="302">
        <v>2.5012599000000001E-9</v>
      </c>
      <c r="BK309" s="302">
        <v>9.5898594999999996E-10</v>
      </c>
      <c r="BL309" s="302">
        <v>1.2406963E-11</v>
      </c>
      <c r="BM309" s="302">
        <v>2.2233259000000001E-5</v>
      </c>
      <c r="BN309" s="303">
        <v>0.24970998999999999</v>
      </c>
      <c r="BO309" s="303">
        <v>0</v>
      </c>
      <c r="BP309" s="303">
        <v>0</v>
      </c>
      <c r="BQ309" s="303">
        <v>0</v>
      </c>
      <c r="BR309" s="74"/>
      <c r="BS309" s="136">
        <v>1.4337142E-4</v>
      </c>
      <c r="BT309" s="144">
        <v>2.9562583999999998E-6</v>
      </c>
      <c r="BU309" s="144">
        <v>8.8502166000000001E-5</v>
      </c>
      <c r="BV309" s="144">
        <v>1.5669475999999999E-7</v>
      </c>
      <c r="BW309" s="144">
        <v>3.2923346E-6</v>
      </c>
      <c r="BX309" s="144">
        <v>1.1686011000000001E-6</v>
      </c>
      <c r="BY309" s="144">
        <v>3.0138631999999998E-10</v>
      </c>
      <c r="BZ309" s="144">
        <v>1.7895671000000001E-6</v>
      </c>
      <c r="CA309" s="144">
        <v>3.0816048000000002E-7</v>
      </c>
      <c r="CB309" s="144">
        <v>2.3621629E-7</v>
      </c>
      <c r="CC309" s="144">
        <v>1.5730242E-7</v>
      </c>
      <c r="CD309" s="144">
        <v>9.0195641000000007E-9</v>
      </c>
      <c r="CE309" s="144">
        <v>2.7766854E-9</v>
      </c>
      <c r="CF309" s="144">
        <v>3.1402337999999998E-6</v>
      </c>
      <c r="CG309" s="144">
        <v>4.1541731000000001E-5</v>
      </c>
      <c r="CH309" s="144">
        <v>1.1005864E-7</v>
      </c>
      <c r="CI309" s="136">
        <v>0</v>
      </c>
      <c r="CJ309" s="186" t="s">
        <v>1233</v>
      </c>
      <c r="CK309" s="159" t="s">
        <v>1233</v>
      </c>
      <c r="CL309" s="184" t="s">
        <v>2071</v>
      </c>
      <c r="CP309" s="309"/>
      <c r="CQ309" s="74"/>
      <c r="CR309" s="74"/>
      <c r="CS309" s="74"/>
      <c r="CT309" s="74"/>
      <c r="CU309" s="74"/>
      <c r="CV309" s="74"/>
      <c r="CW309" s="74"/>
      <c r="CX309" s="74"/>
      <c r="CY309" s="74"/>
      <c r="CZ309" s="74"/>
      <c r="DA309" s="74"/>
      <c r="DB309" s="74"/>
    </row>
    <row r="310" spans="1:106" ht="14.5" customHeight="1">
      <c r="A310" s="74" t="s">
        <v>2166</v>
      </c>
      <c r="B310" s="129" t="s">
        <v>1133</v>
      </c>
      <c r="C310" s="130" t="str">
        <f t="shared" si="165"/>
        <v>A.030.38.112</v>
      </c>
      <c r="D310" s="131" t="s">
        <v>2126</v>
      </c>
      <c r="E310" s="129" t="s">
        <v>957</v>
      </c>
      <c r="F310" s="132" t="s">
        <v>2168</v>
      </c>
      <c r="G310" s="132">
        <f t="shared" si="166"/>
        <v>0.15470279314680002</v>
      </c>
      <c r="H310" s="348">
        <f t="shared" si="167"/>
        <v>0.15470279314680002</v>
      </c>
      <c r="I310" s="74"/>
      <c r="J310" s="132">
        <f t="shared" si="168"/>
        <v>4.8114435730000002E-3</v>
      </c>
      <c r="K310" s="132">
        <f t="shared" si="169"/>
        <v>7.9422578399999996E-3</v>
      </c>
      <c r="L310" s="300">
        <f t="shared" si="170"/>
        <v>1.1227817337999999E-3</v>
      </c>
      <c r="M310" s="132">
        <v>0.14082631000000001</v>
      </c>
      <c r="N310" s="132">
        <v>2.8492361999999999E-3</v>
      </c>
      <c r="O310" s="132">
        <v>4.6683243999999999E-3</v>
      </c>
      <c r="P310" s="132">
        <v>4.0229584999999998E-3</v>
      </c>
      <c r="Q310" s="132">
        <v>6.1730960000000001E-4</v>
      </c>
      <c r="R310" s="304">
        <v>7.3533885000000003E-5</v>
      </c>
      <c r="S310" s="304">
        <v>9.7641588000000004E-5</v>
      </c>
      <c r="T310" s="132">
        <v>4.2469723999999999E-4</v>
      </c>
      <c r="U310" s="132">
        <v>1.5129063E-4</v>
      </c>
      <c r="V310" s="132">
        <v>0</v>
      </c>
      <c r="W310" s="132">
        <v>9.6829120999999995E-4</v>
      </c>
      <c r="X310" s="304">
        <v>3.1998938E-6</v>
      </c>
      <c r="Y310" s="132">
        <v>0</v>
      </c>
      <c r="Z310" s="132">
        <v>0</v>
      </c>
      <c r="AA310" s="74"/>
      <c r="AB310" s="301">
        <f t="shared" si="171"/>
        <v>1.0588444360902256</v>
      </c>
      <c r="AC310" s="338">
        <f t="shared" si="172"/>
        <v>1.0588444360902256</v>
      </c>
      <c r="AD310" s="74"/>
      <c r="AE310" s="136">
        <v>20.05547</v>
      </c>
      <c r="AF310" s="136">
        <v>19.897506</v>
      </c>
      <c r="AG310" s="136">
        <v>0.13127591999999999</v>
      </c>
      <c r="AH310" s="136">
        <v>0</v>
      </c>
      <c r="AI310" s="136">
        <v>0</v>
      </c>
      <c r="AJ310" s="136">
        <v>1.3143189E-3</v>
      </c>
      <c r="AK310" s="136">
        <v>2.5373285999999998E-2</v>
      </c>
      <c r="AL310" s="74"/>
      <c r="AM310" s="133">
        <v>2.0390908999999999E-2</v>
      </c>
      <c r="AN310" s="340">
        <f t="shared" si="173"/>
        <v>2.0390908999999999E-2</v>
      </c>
      <c r="AP310" s="133">
        <v>1.8929727E-2</v>
      </c>
      <c r="AQ310" s="133">
        <v>8.9021247999999996E-4</v>
      </c>
      <c r="AR310" s="133">
        <v>5.7096974000000003E-4</v>
      </c>
      <c r="AS310" s="134">
        <f t="shared" si="174"/>
        <v>1.1348756986422001E-6</v>
      </c>
      <c r="AT310" s="135">
        <f t="shared" si="175"/>
        <v>3.2922059290831096E-9</v>
      </c>
      <c r="AU310" s="135">
        <f t="shared" si="176"/>
        <v>7.9967750400300006E-2</v>
      </c>
      <c r="AV310" s="302">
        <v>1.0245774000000001E-6</v>
      </c>
      <c r="AW310" s="302">
        <v>3.0915282999999998E-9</v>
      </c>
      <c r="AX310" s="302">
        <v>8.4425325000000002E-14</v>
      </c>
      <c r="AY310" s="302">
        <v>3.2635880000000001E-9</v>
      </c>
      <c r="AZ310" s="302">
        <v>6.7015322000000001E-12</v>
      </c>
      <c r="BA310" s="302">
        <v>5.9819999000000002E-10</v>
      </c>
      <c r="BB310" s="302">
        <v>1.0532179E-7</v>
      </c>
      <c r="BC310" s="302">
        <v>8.6745414E-11</v>
      </c>
      <c r="BD310" s="302">
        <v>1.096237E-10</v>
      </c>
      <c r="BE310" s="302">
        <v>7.5229649999999998E-14</v>
      </c>
      <c r="BF310" s="302">
        <v>3.8589161E-16</v>
      </c>
      <c r="BG310" s="302">
        <v>1.5941943000000001E-13</v>
      </c>
      <c r="BH310" s="302">
        <v>9.2104338000000002E-15</v>
      </c>
      <c r="BI310" s="302">
        <v>6.9612527000000004E-15</v>
      </c>
      <c r="BJ310" s="302">
        <v>8.0093840999999998E-10</v>
      </c>
      <c r="BK310" s="302">
        <v>3.0708071E-10</v>
      </c>
      <c r="BL310" s="302">
        <v>3.9728830999999997E-12</v>
      </c>
      <c r="BM310" s="302">
        <v>7.1194002999999998E-6</v>
      </c>
      <c r="BN310" s="303">
        <v>7.9960631000000004E-2</v>
      </c>
      <c r="BO310" s="303">
        <v>0</v>
      </c>
      <c r="BP310" s="303">
        <v>0</v>
      </c>
      <c r="BQ310" s="303">
        <v>0</v>
      </c>
      <c r="BR310" s="74"/>
      <c r="BS310" s="144">
        <v>4.7066125999999998E-5</v>
      </c>
      <c r="BT310" s="144">
        <v>9.4663527000000001E-7</v>
      </c>
      <c r="BU310" s="144">
        <v>2.9523392000000001E-5</v>
      </c>
      <c r="BV310" s="144">
        <v>5.0001548999999999E-8</v>
      </c>
      <c r="BW310" s="144">
        <v>1.0542516E-6</v>
      </c>
      <c r="BX310" s="144">
        <v>3.7420240000000003E-7</v>
      </c>
      <c r="BY310" s="144">
        <v>9.6508115000000002E-11</v>
      </c>
      <c r="BZ310" s="144">
        <v>5.7304442000000005E-7</v>
      </c>
      <c r="CA310" s="144">
        <v>9.8677296000000006E-8</v>
      </c>
      <c r="CB310" s="144">
        <v>6.4610007000000006E-8</v>
      </c>
      <c r="CC310" s="144">
        <v>5.0370433000000003E-8</v>
      </c>
      <c r="CD310" s="144">
        <v>2.8881905999999999E-9</v>
      </c>
      <c r="CE310" s="144">
        <v>8.8913349000000005E-10</v>
      </c>
      <c r="CF310" s="144">
        <v>9.8958219E-7</v>
      </c>
      <c r="CG310" s="144">
        <v>1.3302243E-5</v>
      </c>
      <c r="CH310" s="144">
        <v>3.5242316999999997E-8</v>
      </c>
      <c r="CI310" s="136">
        <v>0</v>
      </c>
      <c r="CJ310" s="137" t="s">
        <v>2100</v>
      </c>
      <c r="CK310" s="159" t="s">
        <v>1233</v>
      </c>
      <c r="CL310" s="184" t="s">
        <v>2071</v>
      </c>
      <c r="CP310" s="305"/>
      <c r="CQ310" s="74"/>
      <c r="CR310" s="74"/>
      <c r="CS310" s="74"/>
      <c r="CT310" s="74"/>
      <c r="CU310" s="74"/>
      <c r="CV310" s="74"/>
      <c r="CW310" s="74"/>
      <c r="CX310" s="74"/>
      <c r="CY310" s="74"/>
      <c r="CZ310" s="74"/>
      <c r="DA310" s="74"/>
      <c r="DB310" s="74"/>
    </row>
    <row r="311" spans="1:106" ht="14.5" customHeight="1">
      <c r="A311" s="74" t="s">
        <v>2169</v>
      </c>
      <c r="B311" s="129" t="s">
        <v>1133</v>
      </c>
      <c r="C311" s="130" t="str">
        <f t="shared" si="165"/>
        <v>A.030.38.113</v>
      </c>
      <c r="D311" s="131" t="s">
        <v>2126</v>
      </c>
      <c r="E311" s="129" t="s">
        <v>957</v>
      </c>
      <c r="F311" s="132" t="s">
        <v>2171</v>
      </c>
      <c r="G311" s="132">
        <f t="shared" si="166"/>
        <v>0.25678688096829999</v>
      </c>
      <c r="H311" s="348">
        <f t="shared" si="167"/>
        <v>0.25678688096829999</v>
      </c>
      <c r="I311" s="74"/>
      <c r="J311" s="132">
        <f t="shared" si="168"/>
        <v>8.96243683E-3</v>
      </c>
      <c r="K311" s="132">
        <f t="shared" si="169"/>
        <v>1.4814192050000001E-2</v>
      </c>
      <c r="L311" s="300">
        <f t="shared" si="170"/>
        <v>2.0941620883000002E-3</v>
      </c>
      <c r="M311" s="132">
        <v>0.23091608999999999</v>
      </c>
      <c r="N311" s="132">
        <v>5.3142674999999999E-3</v>
      </c>
      <c r="O311" s="132">
        <v>8.7071492E-3</v>
      </c>
      <c r="P311" s="132">
        <v>7.4828951000000003E-3</v>
      </c>
      <c r="Q311" s="132">
        <v>1.1513782000000001E-3</v>
      </c>
      <c r="R311" s="132">
        <v>1.3715210000000001E-4</v>
      </c>
      <c r="S311" s="132">
        <v>1.9101143000000001E-4</v>
      </c>
      <c r="T311" s="132">
        <v>7.9277535000000002E-4</v>
      </c>
      <c r="U311" s="132">
        <v>2.8218048999999998E-4</v>
      </c>
      <c r="V311" s="132">
        <v>0</v>
      </c>
      <c r="W311" s="132">
        <v>1.8060133000000001E-3</v>
      </c>
      <c r="X311" s="304">
        <v>5.9682983000000003E-6</v>
      </c>
      <c r="Y311" s="132">
        <v>0</v>
      </c>
      <c r="Z311" s="132">
        <v>0</v>
      </c>
      <c r="AA311" s="74"/>
      <c r="AB311" s="301">
        <f t="shared" si="171"/>
        <v>1.7362112030075185</v>
      </c>
      <c r="AC311" s="338">
        <f t="shared" si="172"/>
        <v>1.7362112030075185</v>
      </c>
      <c r="AD311" s="74"/>
      <c r="AE311" s="136">
        <v>66.051041999999995</v>
      </c>
      <c r="AF311" s="136">
        <v>65.756416000000002</v>
      </c>
      <c r="AG311" s="136">
        <v>0.24484996000000001</v>
      </c>
      <c r="AH311" s="136">
        <v>0</v>
      </c>
      <c r="AI311" s="136">
        <v>0</v>
      </c>
      <c r="AJ311" s="136">
        <v>2.4514087000000002E-3</v>
      </c>
      <c r="AK311" s="136">
        <v>4.7325114000000001E-2</v>
      </c>
      <c r="AL311" s="74"/>
      <c r="AM311" s="133">
        <v>3.3763791000000001E-2</v>
      </c>
      <c r="AN311" s="340">
        <f t="shared" si="173"/>
        <v>3.3763791000000001E-2</v>
      </c>
      <c r="AP311" s="133">
        <v>3.1232586E-2</v>
      </c>
      <c r="AQ311" s="133">
        <v>1.4662572E-3</v>
      </c>
      <c r="AR311" s="133">
        <v>1.0649470999999999E-3</v>
      </c>
      <c r="AS311" s="134">
        <f t="shared" si="174"/>
        <v>1.8724572034969999E-6</v>
      </c>
      <c r="AT311" s="135">
        <f t="shared" si="175"/>
        <v>5.4225489183417095E-9</v>
      </c>
      <c r="AU311" s="135">
        <f t="shared" si="176"/>
        <v>0.149152258786</v>
      </c>
      <c r="AV311" s="302">
        <v>1.6726109E-6</v>
      </c>
      <c r="AW311" s="302">
        <v>5.0489712000000002E-9</v>
      </c>
      <c r="AX311" s="302">
        <v>1.3784575000000001E-13</v>
      </c>
      <c r="AY311" s="302">
        <v>2.1301963000000001E-10</v>
      </c>
      <c r="AZ311" s="302">
        <v>1.2499397E-11</v>
      </c>
      <c r="BA311" s="302">
        <v>1.1126769E-9</v>
      </c>
      <c r="BB311" s="302">
        <v>1.9644148E-7</v>
      </c>
      <c r="BC311" s="302">
        <v>1.6109609E-10</v>
      </c>
      <c r="BD311" s="302">
        <v>2.0446519999999999E-10</v>
      </c>
      <c r="BE311" s="302">
        <v>1.4031497000000001E-13</v>
      </c>
      <c r="BF311" s="302">
        <v>7.1974771000000003E-16</v>
      </c>
      <c r="BG311" s="302">
        <v>2.9734197000000001E-13</v>
      </c>
      <c r="BH311" s="302">
        <v>1.7178888000000001E-14</v>
      </c>
      <c r="BI311" s="302">
        <v>1.2983816E-14</v>
      </c>
      <c r="BJ311" s="302">
        <v>1.4938744000000001E-9</v>
      </c>
      <c r="BK311" s="302">
        <v>5.7275316999999997E-10</v>
      </c>
      <c r="BL311" s="302">
        <v>7.4100431999999992E-12</v>
      </c>
      <c r="BM311" s="302">
        <v>1.3278786000000001E-5</v>
      </c>
      <c r="BN311" s="303">
        <v>0.14913898</v>
      </c>
      <c r="BO311" s="303">
        <v>0</v>
      </c>
      <c r="BP311" s="303">
        <v>0</v>
      </c>
      <c r="BQ311" s="303">
        <v>0</v>
      </c>
      <c r="BR311" s="74"/>
      <c r="BS311" s="144">
        <v>8.1128470000000006E-5</v>
      </c>
      <c r="BT311" s="144">
        <v>1.7656216000000001E-6</v>
      </c>
      <c r="BU311" s="144">
        <v>4.8410174999999998E-5</v>
      </c>
      <c r="BV311" s="144">
        <v>9.3336680000000001E-8</v>
      </c>
      <c r="BW311" s="144">
        <v>1.9663428E-6</v>
      </c>
      <c r="BX311" s="144">
        <v>6.9794553000000001E-7</v>
      </c>
      <c r="BY311" s="144">
        <v>1.8000260999999999E-10</v>
      </c>
      <c r="BZ311" s="144">
        <v>1.0688167000000001E-6</v>
      </c>
      <c r="CA311" s="144">
        <v>1.8404846999999999E-7</v>
      </c>
      <c r="CB311" s="144">
        <v>1.2639337E-7</v>
      </c>
      <c r="CC311" s="144">
        <v>9.3948672000000004E-8</v>
      </c>
      <c r="CD311" s="144">
        <v>5.3869235000000001E-9</v>
      </c>
      <c r="CE311" s="144">
        <v>1.6583718999999999E-9</v>
      </c>
      <c r="CF311" s="144">
        <v>1.8381367999999999E-6</v>
      </c>
      <c r="CG311" s="144">
        <v>2.4810747000000001E-5</v>
      </c>
      <c r="CH311" s="144">
        <v>6.5732388000000001E-8</v>
      </c>
      <c r="CI311" s="136">
        <v>0</v>
      </c>
      <c r="CJ311" s="171" t="s">
        <v>2172</v>
      </c>
      <c r="CK311" s="159" t="s">
        <v>1233</v>
      </c>
      <c r="CL311" s="184" t="s">
        <v>2071</v>
      </c>
      <c r="CP311" s="305"/>
      <c r="CQ311" s="74"/>
      <c r="CR311" s="74"/>
      <c r="CS311" s="74"/>
      <c r="CT311" s="74"/>
      <c r="CU311" s="74"/>
      <c r="CV311" s="74"/>
      <c r="CW311" s="74"/>
      <c r="CX311" s="74"/>
      <c r="CY311" s="74"/>
      <c r="CZ311" s="74"/>
      <c r="DA311" s="74"/>
      <c r="DB311" s="74"/>
    </row>
    <row r="312" spans="1:106" ht="14.5" customHeight="1" thickBot="1">
      <c r="A312" s="74" t="s">
        <v>2173</v>
      </c>
      <c r="B312" s="129" t="s">
        <v>1133</v>
      </c>
      <c r="C312" s="130" t="str">
        <f t="shared" si="165"/>
        <v>A.030.38.114</v>
      </c>
      <c r="D312" s="131" t="s">
        <v>2126</v>
      </c>
      <c r="E312" s="129" t="s">
        <v>957</v>
      </c>
      <c r="F312" s="132" t="s">
        <v>2175</v>
      </c>
      <c r="G312" s="132">
        <f t="shared" si="166"/>
        <v>0.49939096036599995</v>
      </c>
      <c r="H312" s="348">
        <f t="shared" si="167"/>
        <v>0.49939096036599995</v>
      </c>
      <c r="I312" s="74"/>
      <c r="J312" s="132">
        <f t="shared" si="168"/>
        <v>1.7215946569999998E-2</v>
      </c>
      <c r="K312" s="132">
        <f t="shared" si="169"/>
        <v>2.8497249999999998E-2</v>
      </c>
      <c r="L312" s="300">
        <f t="shared" si="170"/>
        <v>4.0288837959999999E-3</v>
      </c>
      <c r="M312" s="132">
        <v>0.44964887999999997</v>
      </c>
      <c r="N312" s="132">
        <v>1.0223930000000001E-2</v>
      </c>
      <c r="O312" s="132">
        <v>1.6751373999999999E-2</v>
      </c>
      <c r="P312" s="132">
        <v>1.4407091E-2</v>
      </c>
      <c r="Q312" s="132">
        <v>2.2150954E-3</v>
      </c>
      <c r="R312" s="132">
        <v>2.6386204000000002E-4</v>
      </c>
      <c r="S312" s="132">
        <v>3.2989812999999999E-4</v>
      </c>
      <c r="T312" s="132">
        <v>1.5219459999999999E-3</v>
      </c>
      <c r="U312" s="132">
        <v>5.4287699999999999E-4</v>
      </c>
      <c r="V312" s="132">
        <v>0</v>
      </c>
      <c r="W312" s="132">
        <v>3.4745245999999999E-3</v>
      </c>
      <c r="X312" s="304">
        <v>1.1482196000000001E-5</v>
      </c>
      <c r="Y312" s="132">
        <v>0</v>
      </c>
      <c r="Z312" s="132">
        <v>0</v>
      </c>
      <c r="AA312" s="74"/>
      <c r="AB312" s="301">
        <f t="shared" si="171"/>
        <v>3.3808186466165409</v>
      </c>
      <c r="AC312" s="338">
        <f t="shared" si="172"/>
        <v>3.3808186466165409</v>
      </c>
      <c r="AD312" s="74"/>
      <c r="AE312" s="136">
        <v>60.875504999999997</v>
      </c>
      <c r="AF312" s="136">
        <v>60.308683000000002</v>
      </c>
      <c r="AG312" s="136">
        <v>0.47105810999999997</v>
      </c>
      <c r="AH312" s="136">
        <v>0</v>
      </c>
      <c r="AI312" s="136">
        <v>0</v>
      </c>
      <c r="AJ312" s="136">
        <v>4.7161777999999996E-3</v>
      </c>
      <c r="AK312" s="136">
        <v>9.1047101000000005E-2</v>
      </c>
      <c r="AL312" s="74"/>
      <c r="AM312" s="133">
        <v>6.5522401999999993E-2</v>
      </c>
      <c r="AN312" s="340">
        <f t="shared" si="173"/>
        <v>6.5522401999999993E-2</v>
      </c>
      <c r="AP312" s="133">
        <v>6.0629270999999998E-2</v>
      </c>
      <c r="AQ312" s="133">
        <v>2.8443173E-3</v>
      </c>
      <c r="AR312" s="133">
        <v>2.0488138999999999E-3</v>
      </c>
      <c r="AS312" s="134">
        <f t="shared" si="174"/>
        <v>3.6348483112449995E-6</v>
      </c>
      <c r="AT312" s="135">
        <f t="shared" si="175"/>
        <v>1.0518924862198E-8</v>
      </c>
      <c r="AU312" s="135">
        <f t="shared" si="176"/>
        <v>0.28694871658300003</v>
      </c>
      <c r="AV312" s="302">
        <v>3.2470901999999998E-6</v>
      </c>
      <c r="AW312" s="302">
        <v>9.7998356000000006E-9</v>
      </c>
      <c r="AX312" s="302">
        <v>2.6759797999999998E-13</v>
      </c>
      <c r="AY312" s="302">
        <v>3.6891135000000002E-9</v>
      </c>
      <c r="AZ312" s="302">
        <v>2.4047145E-11</v>
      </c>
      <c r="BA312" s="302">
        <v>2.1422795E-9</v>
      </c>
      <c r="BB312" s="302">
        <v>3.7792676E-7</v>
      </c>
      <c r="BC312" s="302">
        <v>3.1030102E-10</v>
      </c>
      <c r="BD312" s="302">
        <v>3.9336331999999998E-10</v>
      </c>
      <c r="BE312" s="302">
        <v>2.6994696000000002E-13</v>
      </c>
      <c r="BF312" s="302">
        <v>1.3846969999999999E-15</v>
      </c>
      <c r="BG312" s="302">
        <v>5.7204561000000004E-13</v>
      </c>
      <c r="BH312" s="302">
        <v>3.3049849999999997E-14</v>
      </c>
      <c r="BI312" s="302">
        <v>2.4979100999999999E-14</v>
      </c>
      <c r="BJ312" s="302">
        <v>2.8740116999999998E-9</v>
      </c>
      <c r="BK312" s="302">
        <v>1.1018993999999999E-9</v>
      </c>
      <c r="BL312" s="302">
        <v>1.4255918E-11</v>
      </c>
      <c r="BM312" s="302">
        <v>2.5546583000000001E-5</v>
      </c>
      <c r="BN312" s="303">
        <v>0.28692317000000001</v>
      </c>
      <c r="BO312" s="303">
        <v>0</v>
      </c>
      <c r="BP312" s="303">
        <v>0</v>
      </c>
      <c r="BQ312" s="303">
        <v>0</v>
      </c>
      <c r="BR312" s="74"/>
      <c r="BS312" s="136">
        <v>1.5715352E-4</v>
      </c>
      <c r="BT312" s="144">
        <v>3.3968165E-6</v>
      </c>
      <c r="BU312" s="144">
        <v>9.4266195000000002E-5</v>
      </c>
      <c r="BV312" s="144">
        <v>1.7918686E-7</v>
      </c>
      <c r="BW312" s="144">
        <v>3.7829768000000002E-6</v>
      </c>
      <c r="BX312" s="144">
        <v>1.3427524999999999E-6</v>
      </c>
      <c r="BY312" s="144">
        <v>3.4630060000000002E-10</v>
      </c>
      <c r="BZ312" s="144">
        <v>2.0562584E-6</v>
      </c>
      <c r="CA312" s="144">
        <v>3.5408428000000002E-7</v>
      </c>
      <c r="CB312" s="144">
        <v>2.1829551000000001E-7</v>
      </c>
      <c r="CC312" s="144">
        <v>1.8074450000000001E-7</v>
      </c>
      <c r="CD312" s="144">
        <v>1.036371E-8</v>
      </c>
      <c r="CE312" s="144">
        <v>3.1904825999999999E-9</v>
      </c>
      <c r="CF312" s="144">
        <v>3.5033342999999999E-6</v>
      </c>
      <c r="CG312" s="144">
        <v>4.7732511999999997E-5</v>
      </c>
      <c r="CH312" s="144">
        <v>1.2646019999999999E-7</v>
      </c>
      <c r="CI312" s="136">
        <v>0</v>
      </c>
      <c r="CJ312" s="186" t="s">
        <v>1233</v>
      </c>
      <c r="CK312" s="159" t="s">
        <v>1233</v>
      </c>
      <c r="CL312" s="184" t="s">
        <v>2071</v>
      </c>
      <c r="CP312" s="305"/>
      <c r="CQ312" s="74"/>
      <c r="CR312" s="74"/>
      <c r="CS312" s="74"/>
      <c r="CT312" s="74"/>
      <c r="CU312" s="74"/>
      <c r="CV312" s="74"/>
      <c r="CW312" s="74"/>
      <c r="CX312" s="74"/>
      <c r="CY312" s="74"/>
      <c r="CZ312" s="74"/>
      <c r="DA312" s="74"/>
      <c r="DB312" s="74"/>
    </row>
    <row r="313" spans="1:106" ht="14.5" customHeight="1" thickBot="1">
      <c r="A313" s="74" t="s">
        <v>2176</v>
      </c>
      <c r="B313" s="129" t="s">
        <v>1133</v>
      </c>
      <c r="C313" s="130" t="str">
        <f t="shared" si="165"/>
        <v>A.030.38.115</v>
      </c>
      <c r="D313" s="131" t="s">
        <v>2126</v>
      </c>
      <c r="E313" s="129" t="s">
        <v>957</v>
      </c>
      <c r="F313" s="132" t="s">
        <v>2178</v>
      </c>
      <c r="G313" s="132">
        <f t="shared" si="166"/>
        <v>0.25551507696289999</v>
      </c>
      <c r="H313" s="348">
        <f t="shared" si="167"/>
        <v>0.25551507696289999</v>
      </c>
      <c r="I313" s="74"/>
      <c r="J313" s="132">
        <f t="shared" si="168"/>
        <v>9.1153677100000007E-3</v>
      </c>
      <c r="K313" s="132">
        <f t="shared" si="169"/>
        <v>1.5096842070000002E-2</v>
      </c>
      <c r="L313" s="300">
        <f t="shared" si="170"/>
        <v>2.1343571828999998E-3</v>
      </c>
      <c r="M313" s="132">
        <v>0.22916850999999999</v>
      </c>
      <c r="N313" s="132">
        <v>5.4162688000000004E-3</v>
      </c>
      <c r="O313" s="132">
        <v>8.8742730000000002E-3</v>
      </c>
      <c r="P313" s="132">
        <v>7.6265207000000002E-3</v>
      </c>
      <c r="Q313" s="132">
        <v>1.1734776E-3</v>
      </c>
      <c r="R313" s="132">
        <v>1.3978457999999999E-4</v>
      </c>
      <c r="S313" s="132">
        <v>1.7558483E-4</v>
      </c>
      <c r="T313" s="132">
        <v>8.0630027000000003E-4</v>
      </c>
      <c r="U313" s="132">
        <v>2.8759663000000002E-4</v>
      </c>
      <c r="V313" s="132">
        <v>0</v>
      </c>
      <c r="W313" s="132">
        <v>1.8406777E-3</v>
      </c>
      <c r="X313" s="304">
        <v>6.0828528999999996E-6</v>
      </c>
      <c r="Y313" s="132">
        <v>0</v>
      </c>
      <c r="Z313" s="132">
        <v>0</v>
      </c>
      <c r="AA313" s="74"/>
      <c r="AB313" s="301">
        <f t="shared" si="171"/>
        <v>1.7230715037593984</v>
      </c>
      <c r="AC313" s="338">
        <f t="shared" si="172"/>
        <v>1.7230715037593984</v>
      </c>
      <c r="AD313" s="74"/>
      <c r="AE313" s="136">
        <v>55.876004999999999</v>
      </c>
      <c r="AF313" s="136">
        <v>55.575724000000001</v>
      </c>
      <c r="AG313" s="136">
        <v>0.24954957999999999</v>
      </c>
      <c r="AH313" s="136">
        <v>0</v>
      </c>
      <c r="AI313" s="136">
        <v>0</v>
      </c>
      <c r="AJ313" s="136">
        <v>2.4984606999999999E-3</v>
      </c>
      <c r="AK313" s="136">
        <v>4.8233466000000003E-2</v>
      </c>
      <c r="AL313" s="74"/>
      <c r="AM313" s="133">
        <v>3.3488452000000002E-2</v>
      </c>
      <c r="AN313" s="340">
        <f t="shared" si="173"/>
        <v>3.3488452000000002E-2</v>
      </c>
      <c r="AP313" s="133">
        <v>3.0951979000000001E-2</v>
      </c>
      <c r="AQ313" s="133">
        <v>1.4510858E-3</v>
      </c>
      <c r="AR313" s="133">
        <v>1.0853875999999999E-3</v>
      </c>
      <c r="AS313" s="134">
        <f t="shared" si="174"/>
        <v>1.8556341833790001E-6</v>
      </c>
      <c r="AT313" s="135">
        <f t="shared" si="175"/>
        <v>5.3664416558254485E-9</v>
      </c>
      <c r="AU313" s="135">
        <f t="shared" si="176"/>
        <v>0.15201506365699999</v>
      </c>
      <c r="AV313" s="302">
        <v>1.6517791E-6</v>
      </c>
      <c r="AW313" s="302">
        <v>4.9856978999999996E-9</v>
      </c>
      <c r="AX313" s="302">
        <v>1.3613287E-13</v>
      </c>
      <c r="AY313" s="302">
        <v>3.9006645999999998E-10</v>
      </c>
      <c r="AZ313" s="302">
        <v>1.2739309E-11</v>
      </c>
      <c r="BA313" s="302">
        <v>1.1340334999999999E-9</v>
      </c>
      <c r="BB313" s="302">
        <v>2.0021195E-7</v>
      </c>
      <c r="BC313" s="302">
        <v>1.6418813999999999E-10</v>
      </c>
      <c r="BD313" s="302">
        <v>2.0838968000000001E-10</v>
      </c>
      <c r="BE313" s="302">
        <v>1.4300815000000001E-13</v>
      </c>
      <c r="BF313" s="302">
        <v>7.3356244999999999E-16</v>
      </c>
      <c r="BG313" s="302">
        <v>3.0304909999999999E-13</v>
      </c>
      <c r="BH313" s="302">
        <v>1.7508616999999999E-14</v>
      </c>
      <c r="BI313" s="302">
        <v>1.3233026E-14</v>
      </c>
      <c r="BJ313" s="302">
        <v>1.5225475999999999E-9</v>
      </c>
      <c r="BK313" s="302">
        <v>5.8374651000000004E-10</v>
      </c>
      <c r="BL313" s="302">
        <v>7.5522704999999996E-12</v>
      </c>
      <c r="BM313" s="302">
        <v>1.3533657E-5</v>
      </c>
      <c r="BN313" s="303">
        <v>0.15200153</v>
      </c>
      <c r="BO313" s="303">
        <v>0</v>
      </c>
      <c r="BP313" s="303">
        <v>0</v>
      </c>
      <c r="BQ313" s="303">
        <v>0</v>
      </c>
      <c r="BR313" s="74"/>
      <c r="BS313" s="144">
        <v>8.1355630999999996E-5</v>
      </c>
      <c r="BT313" s="144">
        <v>1.7995106999999999E-6</v>
      </c>
      <c r="BU313" s="144">
        <v>4.8043805999999999E-5</v>
      </c>
      <c r="BV313" s="144">
        <v>9.4930036000000002E-8</v>
      </c>
      <c r="BW313" s="144">
        <v>2.0040845000000001E-6</v>
      </c>
      <c r="BX313" s="144">
        <v>7.1134179999999998E-7</v>
      </c>
      <c r="BY313" s="144">
        <v>1.8345755E-10</v>
      </c>
      <c r="BZ313" s="144">
        <v>1.0893315E-6</v>
      </c>
      <c r="CA313" s="144">
        <v>1.8758107000000001E-7</v>
      </c>
      <c r="CB313" s="144">
        <v>1.161855E-7</v>
      </c>
      <c r="CC313" s="144">
        <v>9.575191E-8</v>
      </c>
      <c r="CD313" s="144">
        <v>5.4903192999999999E-9</v>
      </c>
      <c r="CE313" s="144">
        <v>1.6902024E-9</v>
      </c>
      <c r="CF313" s="144">
        <v>1.8517889E-6</v>
      </c>
      <c r="CG313" s="144">
        <v>2.5286961E-5</v>
      </c>
      <c r="CH313" s="144">
        <v>6.6994046000000006E-8</v>
      </c>
      <c r="CI313" s="136">
        <v>0</v>
      </c>
      <c r="CJ313" s="172" t="s">
        <v>1335</v>
      </c>
      <c r="CK313" s="155" t="s">
        <v>1336</v>
      </c>
      <c r="CL313" s="184" t="s">
        <v>2071</v>
      </c>
      <c r="CP313" s="74"/>
      <c r="CQ313" s="74"/>
      <c r="CR313" s="74"/>
      <c r="CS313" s="74"/>
      <c r="CT313" s="74"/>
      <c r="CU313" s="74"/>
      <c r="CV313" s="74"/>
      <c r="CW313" s="74"/>
      <c r="CX313" s="74"/>
      <c r="CY313" s="74"/>
      <c r="CZ313" s="74"/>
      <c r="DA313" s="74"/>
      <c r="DB313" s="74"/>
    </row>
    <row r="314" spans="1:106" ht="14.5" customHeight="1">
      <c r="B314" s="129" t="s">
        <v>2179</v>
      </c>
      <c r="C314" s="127" t="s">
        <v>2180</v>
      </c>
      <c r="D314" s="131"/>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P314" s="74"/>
      <c r="AQ314" s="74"/>
      <c r="AR314" s="74"/>
      <c r="AS314" s="74"/>
      <c r="AT314" s="74"/>
      <c r="AU314" s="74"/>
      <c r="AV314" s="74"/>
      <c r="AW314" s="74"/>
      <c r="AX314" s="74"/>
      <c r="AY314" s="74"/>
      <c r="AZ314" s="74"/>
      <c r="BA314" s="74"/>
      <c r="BB314" s="74"/>
      <c r="BC314" s="74"/>
      <c r="BD314" s="74"/>
      <c r="BE314" s="74"/>
      <c r="BF314" s="74"/>
      <c r="BG314" s="74"/>
      <c r="BH314" s="74"/>
      <c r="BI314" s="74"/>
      <c r="BJ314" s="74"/>
      <c r="BK314" s="74"/>
      <c r="BL314" s="74"/>
      <c r="BM314" s="74"/>
      <c r="BN314" s="74"/>
      <c r="BO314" s="74"/>
      <c r="BP314" s="74"/>
      <c r="BQ314" s="74"/>
      <c r="BR314" s="74"/>
      <c r="BS314" s="74"/>
      <c r="BT314" s="74"/>
      <c r="BU314" s="74"/>
      <c r="BV314" s="74"/>
      <c r="BW314" s="74"/>
      <c r="BX314" s="74"/>
      <c r="BY314" s="74"/>
      <c r="BZ314" s="74"/>
      <c r="CA314" s="74"/>
      <c r="CB314" s="74"/>
      <c r="CC314" s="74"/>
      <c r="CD314" s="74"/>
      <c r="CE314" s="74"/>
      <c r="CF314" s="74"/>
      <c r="CG314" s="74"/>
      <c r="CH314" s="74"/>
      <c r="CI314" s="74"/>
      <c r="CJ314" s="187"/>
      <c r="CK314" s="143"/>
      <c r="CL314" s="89"/>
      <c r="CO314" s="110"/>
      <c r="CP314" s="305"/>
      <c r="CQ314" s="74"/>
      <c r="CR314" s="74"/>
      <c r="CS314" s="74"/>
      <c r="CT314" s="74"/>
      <c r="CU314" s="74"/>
      <c r="CV314" s="74"/>
      <c r="CW314" s="74"/>
      <c r="CX314" s="74"/>
      <c r="CY314" s="74"/>
      <c r="CZ314" s="74"/>
      <c r="DA314" s="74"/>
      <c r="DB314" s="74"/>
    </row>
    <row r="315" spans="1:106" ht="14.5" customHeight="1">
      <c r="B315" s="129" t="s">
        <v>2179</v>
      </c>
      <c r="C315" s="127" t="s">
        <v>51</v>
      </c>
      <c r="D315" s="127" t="s">
        <v>2181</v>
      </c>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P315" s="74"/>
      <c r="AQ315" s="74"/>
      <c r="AR315" s="74"/>
      <c r="AS315" s="74"/>
      <c r="AT315" s="74"/>
      <c r="AU315" s="74"/>
      <c r="AV315" s="74"/>
      <c r="AW315" s="74"/>
      <c r="AX315" s="74"/>
      <c r="AY315" s="74"/>
      <c r="AZ315" s="74"/>
      <c r="BA315" s="74"/>
      <c r="BB315" s="74"/>
      <c r="BC315" s="74"/>
      <c r="BD315" s="74"/>
      <c r="BE315" s="74"/>
      <c r="BF315" s="74"/>
      <c r="BG315" s="74"/>
      <c r="BH315" s="74"/>
      <c r="BI315" s="74"/>
      <c r="BJ315" s="74"/>
      <c r="BK315" s="74"/>
      <c r="BL315" s="74"/>
      <c r="BM315" s="74"/>
      <c r="BN315" s="74"/>
      <c r="BO315" s="74"/>
      <c r="BP315" s="74"/>
      <c r="BQ315" s="74"/>
      <c r="BR315" s="74"/>
      <c r="BS315" s="74"/>
      <c r="BT315" s="74"/>
      <c r="BU315" s="74"/>
      <c r="BV315" s="74"/>
      <c r="BW315" s="74"/>
      <c r="BX315" s="74"/>
      <c r="BY315" s="74"/>
      <c r="BZ315" s="74"/>
      <c r="CA315" s="74"/>
      <c r="CB315" s="74"/>
      <c r="CC315" s="74"/>
      <c r="CD315" s="74"/>
      <c r="CE315" s="74"/>
      <c r="CF315" s="74"/>
      <c r="CG315" s="74"/>
      <c r="CH315" s="74"/>
      <c r="CI315" s="74"/>
      <c r="CJ315" s="187"/>
      <c r="CK315" s="143"/>
      <c r="CL315" s="89"/>
      <c r="CO315" s="110"/>
      <c r="CP315" s="305"/>
      <c r="CQ315" s="74"/>
      <c r="CR315" s="74"/>
      <c r="CS315" s="74"/>
      <c r="CT315" s="74"/>
      <c r="CU315" s="74"/>
      <c r="CV315" s="74"/>
      <c r="CW315" s="74"/>
      <c r="CX315" s="74"/>
      <c r="CY315" s="74"/>
      <c r="CZ315" s="74"/>
      <c r="DA315" s="74"/>
      <c r="DB315" s="74"/>
    </row>
    <row r="316" spans="1:106" ht="14.5" customHeight="1">
      <c r="A316" s="74" t="s">
        <v>2182</v>
      </c>
      <c r="B316" s="129" t="s">
        <v>2179</v>
      </c>
      <c r="C316" s="130" t="str">
        <f>MID(A316,1,12)</f>
        <v>A.040.01.101</v>
      </c>
      <c r="D316" s="131" t="s">
        <v>2181</v>
      </c>
      <c r="E316" s="129" t="s">
        <v>957</v>
      </c>
      <c r="F316" s="132" t="s">
        <v>2183</v>
      </c>
      <c r="G316" s="132">
        <f>J316+K316+L316+M316</f>
        <v>6.7396874645400007E-2</v>
      </c>
      <c r="H316" s="348">
        <f t="shared" ref="H316:H318" si="177">G316</f>
        <v>6.7396874645400007E-2</v>
      </c>
      <c r="I316" s="74"/>
      <c r="J316" s="132">
        <f>P316+Q316+R316+S316</f>
        <v>2.585367509E-3</v>
      </c>
      <c r="K316" s="132">
        <f>N316+O316+T316</f>
        <v>8.6201269300000011E-3</v>
      </c>
      <c r="L316" s="300">
        <f>U316+IF(V316="x",0,V316)+IF(W316="x",0,W316)+IF(X316="x",0,X316)+Y316+Z316</f>
        <v>1.7948812063999999E-3</v>
      </c>
      <c r="M316" s="132">
        <v>5.4396499000000001E-2</v>
      </c>
      <c r="N316" s="132">
        <v>6.0079323000000002E-3</v>
      </c>
      <c r="O316" s="132">
        <v>2.2914205999999999E-3</v>
      </c>
      <c r="P316" s="132">
        <v>1.9319592999999999E-3</v>
      </c>
      <c r="Q316" s="132">
        <v>5.8148271999999997E-4</v>
      </c>
      <c r="R316" s="304">
        <v>1.9480519999999999E-5</v>
      </c>
      <c r="S316" s="304">
        <v>5.2444968999999999E-5</v>
      </c>
      <c r="T316" s="132">
        <v>3.2077403E-4</v>
      </c>
      <c r="U316" s="132">
        <v>2.6083938999999997E-4</v>
      </c>
      <c r="V316" s="132">
        <v>1.4680264000000001E-4</v>
      </c>
      <c r="W316" s="132">
        <v>1.3826751999999999E-3</v>
      </c>
      <c r="X316" s="304">
        <v>1.1587546000000001E-6</v>
      </c>
      <c r="Y316" s="304">
        <v>3.4052217999999999E-6</v>
      </c>
      <c r="Z316" s="132">
        <v>0</v>
      </c>
      <c r="AA316" s="74"/>
      <c r="AB316" s="301">
        <f>M316/0.133</f>
        <v>0.40899623308270677</v>
      </c>
      <c r="AC316" s="338">
        <f t="shared" ref="AC316:AC318" si="178">AB316</f>
        <v>0.40899623308270677</v>
      </c>
      <c r="AD316" s="74"/>
      <c r="AE316" s="136">
        <v>3.3958298</v>
      </c>
      <c r="AF316" s="136">
        <v>3.0881240999999999</v>
      </c>
      <c r="AG316" s="136">
        <v>0.18743447999999999</v>
      </c>
      <c r="AH316" s="136">
        <v>0</v>
      </c>
      <c r="AI316" s="136">
        <v>1.4471131E-2</v>
      </c>
      <c r="AJ316" s="136">
        <v>6.3601904000000001E-2</v>
      </c>
      <c r="AK316" s="136">
        <v>4.2198178000000003E-2</v>
      </c>
      <c r="AL316" s="74"/>
      <c r="AM316" s="133">
        <v>9.2244907000000008E-3</v>
      </c>
      <c r="AN316" s="340">
        <f t="shared" ref="AN316:AN318" si="179">AM316</f>
        <v>9.2244907000000008E-3</v>
      </c>
      <c r="AP316" s="133">
        <v>8.6997220999999996E-3</v>
      </c>
      <c r="AQ316" s="133">
        <v>3.6410369000000001E-4</v>
      </c>
      <c r="AR316" s="133">
        <v>1.6066489999999999E-4</v>
      </c>
      <c r="AS316" s="134">
        <f>AV316+AY316+AZ316+BA316+BB316+BJ316+BK316+BO316</f>
        <v>5.2156607280280996E-7</v>
      </c>
      <c r="AT316" s="135">
        <f>AW316+AX316+BC316+BD316+BE316+BF316+BG316+BH316+BI316+BL316+BP316+BQ316</f>
        <v>1.3465373254244363E-9</v>
      </c>
      <c r="AU316" s="135">
        <f>BM316+BN316</f>
        <v>2.2502087401000001E-2</v>
      </c>
      <c r="AV316" s="302">
        <v>3.8148038E-7</v>
      </c>
      <c r="AW316" s="302">
        <v>1.1510864000000001E-9</v>
      </c>
      <c r="AX316" s="302">
        <v>3.1446281000000002E-14</v>
      </c>
      <c r="AY316" s="302">
        <v>1.6458556000000001E-11</v>
      </c>
      <c r="AZ316" s="302">
        <v>9.6528781000000005E-13</v>
      </c>
      <c r="BA316" s="302">
        <v>2.8727270000000001E-10</v>
      </c>
      <c r="BB316" s="302">
        <v>1.3852811999999999E-7</v>
      </c>
      <c r="BC316" s="302">
        <v>4.1197655000000001E-11</v>
      </c>
      <c r="BD316" s="302">
        <v>1.5110994E-10</v>
      </c>
      <c r="BE316" s="302">
        <v>4.6154352000000003E-14</v>
      </c>
      <c r="BF316" s="302">
        <v>4.5062322000000003E-16</v>
      </c>
      <c r="BG316" s="302">
        <v>9.2490007000000003E-13</v>
      </c>
      <c r="BH316" s="302">
        <v>6.9250633E-15</v>
      </c>
      <c r="BI316" s="302">
        <v>1.5163555999999999E-14</v>
      </c>
      <c r="BJ316" s="302">
        <v>3.0057591999999998E-10</v>
      </c>
      <c r="BK316" s="302">
        <v>8.8849769999999997E-10</v>
      </c>
      <c r="BL316" s="302">
        <v>1.7302840999999999E-12</v>
      </c>
      <c r="BM316" s="302">
        <v>7.6645401000000006E-5</v>
      </c>
      <c r="BN316" s="303">
        <v>2.2425442E-2</v>
      </c>
      <c r="BO316" s="302">
        <v>6.3802638999999994E-11</v>
      </c>
      <c r="BP316" s="302">
        <v>3.8798902E-13</v>
      </c>
      <c r="BQ316" s="302">
        <v>1.7358915999999999E-17</v>
      </c>
      <c r="BR316" s="74"/>
      <c r="BS316" s="144">
        <v>1.8800438000000001E-5</v>
      </c>
      <c r="BT316" s="144">
        <v>1.1350409000000001E-6</v>
      </c>
      <c r="BU316" s="144">
        <v>1.1403899999999999E-5</v>
      </c>
      <c r="BV316" s="144">
        <v>3.7611816E-8</v>
      </c>
      <c r="BW316" s="144">
        <v>1.3062772999999999E-6</v>
      </c>
      <c r="BX316" s="144">
        <v>1.8387315000000001E-7</v>
      </c>
      <c r="BY316" s="144">
        <v>6.5897835999999997E-10</v>
      </c>
      <c r="BZ316" s="144">
        <v>2.7952470999999999E-7</v>
      </c>
      <c r="CA316" s="144">
        <v>2.6141485999999998E-8</v>
      </c>
      <c r="CB316" s="144">
        <v>3.4703140999999998E-8</v>
      </c>
      <c r="CC316" s="144">
        <v>7.200724E-9</v>
      </c>
      <c r="CD316" s="144">
        <v>1.1821606E-9</v>
      </c>
      <c r="CE316" s="144">
        <v>1.2199164E-10</v>
      </c>
      <c r="CF316" s="144">
        <v>4.6295056000000002E-7</v>
      </c>
      <c r="CG316" s="144">
        <v>3.8890897000000001E-6</v>
      </c>
      <c r="CH316" s="144">
        <v>2.300141E-8</v>
      </c>
      <c r="CI316" s="144">
        <v>9.1593334999999999E-9</v>
      </c>
      <c r="CJ316" s="188"/>
      <c r="CK316" s="138"/>
      <c r="CL316" s="89" t="s">
        <v>2184</v>
      </c>
      <c r="CO316" s="110"/>
      <c r="CP316" s="305"/>
      <c r="CQ316" s="74"/>
      <c r="CR316" s="74"/>
      <c r="CS316" s="74"/>
      <c r="CT316" s="74"/>
      <c r="CU316" s="74"/>
      <c r="CV316" s="74"/>
      <c r="CW316" s="74"/>
      <c r="CX316" s="74"/>
      <c r="CY316" s="74"/>
      <c r="CZ316" s="74"/>
      <c r="DA316" s="74"/>
      <c r="DB316" s="74"/>
    </row>
    <row r="317" spans="1:106" ht="14.5" customHeight="1">
      <c r="A317" s="74" t="s">
        <v>2185</v>
      </c>
      <c r="B317" s="129" t="s">
        <v>2179</v>
      </c>
      <c r="C317" s="130" t="str">
        <f>MID(A317,1,12)</f>
        <v>A.040.01.102</v>
      </c>
      <c r="D317" s="131" t="s">
        <v>2181</v>
      </c>
      <c r="E317" s="129" t="s">
        <v>957</v>
      </c>
      <c r="F317" s="132" t="s">
        <v>2186</v>
      </c>
      <c r="G317" s="132">
        <f>J317+K317+L317+M317</f>
        <v>0.17161057546899999</v>
      </c>
      <c r="H317" s="348">
        <f t="shared" si="177"/>
        <v>0.17161057546899999</v>
      </c>
      <c r="I317" s="74"/>
      <c r="J317" s="132">
        <f>P317+Q317+R317+S317</f>
        <v>1.4190085868999999E-2</v>
      </c>
      <c r="K317" s="132">
        <f>N317+O317+T317</f>
        <v>2.7101911599999997E-2</v>
      </c>
      <c r="L317" s="300">
        <f>U317+IF(V317="x",0,V317)+IF(W317="x",0,W317)+IF(X317="x",0,X317)+Y317+Z317</f>
        <v>1.0201498E-2</v>
      </c>
      <c r="M317" s="132">
        <v>0.12011708</v>
      </c>
      <c r="N317" s="132">
        <v>1.0501129999999999E-2</v>
      </c>
      <c r="O317" s="132">
        <v>1.3807593E-2</v>
      </c>
      <c r="P317" s="132">
        <v>1.1199153999999999E-2</v>
      </c>
      <c r="Q317" s="132">
        <v>2.1217715999999999E-3</v>
      </c>
      <c r="R317" s="304">
        <v>4.0464799000000003E-5</v>
      </c>
      <c r="S317" s="132">
        <v>8.2869547000000003E-4</v>
      </c>
      <c r="T317" s="132">
        <v>2.7931886E-3</v>
      </c>
      <c r="U317" s="132">
        <v>1.0201498E-2</v>
      </c>
      <c r="V317" s="132">
        <v>0</v>
      </c>
      <c r="W317" s="132">
        <v>0</v>
      </c>
      <c r="X317" s="132">
        <v>0</v>
      </c>
      <c r="Y317" s="132">
        <v>0</v>
      </c>
      <c r="Z317" s="132">
        <v>0</v>
      </c>
      <c r="AA317" s="74"/>
      <c r="AB317" s="301">
        <f>M317/0.133</f>
        <v>0.90313593984962404</v>
      </c>
      <c r="AC317" s="338">
        <f t="shared" si="178"/>
        <v>0.90313593984962404</v>
      </c>
      <c r="AD317" s="74"/>
      <c r="AE317" s="136">
        <v>3.8408932999999998</v>
      </c>
      <c r="AF317" s="136">
        <v>3.7087596999999999</v>
      </c>
      <c r="AG317" s="136">
        <v>0</v>
      </c>
      <c r="AH317" s="136">
        <v>0</v>
      </c>
      <c r="AI317" s="136">
        <v>8.2318115000000003E-4</v>
      </c>
      <c r="AJ317" s="136">
        <v>3.178926E-2</v>
      </c>
      <c r="AK317" s="136">
        <v>9.9521224000000005E-2</v>
      </c>
      <c r="AL317" s="74"/>
      <c r="AM317" s="133">
        <v>2.0759527999999999E-2</v>
      </c>
      <c r="AN317" s="340">
        <f t="shared" si="179"/>
        <v>2.0759527999999999E-2</v>
      </c>
      <c r="AP317" s="133">
        <v>1.9759217999999999E-2</v>
      </c>
      <c r="AQ317" s="133">
        <v>8.5314235999999996E-4</v>
      </c>
      <c r="AR317" s="133">
        <v>1.4716706999999999E-4</v>
      </c>
      <c r="AS317" s="134">
        <f>AV317+AY317+AZ317+BA317+BB317+BJ317+BK317+BO317</f>
        <v>1.1846054059330003E-6</v>
      </c>
      <c r="AT317" s="135">
        <f>AW317+AX317+BC317+BD317+BE317+BF317+BG317+BH317+BI317+BL317+BP317+BQ317</f>
        <v>3.1551122692914994E-9</v>
      </c>
      <c r="AU317" s="135">
        <f>BM317+BN317</f>
        <v>2.0611633899999999E-2</v>
      </c>
      <c r="AV317" s="302">
        <v>8.4148915999999997E-7</v>
      </c>
      <c r="AW317" s="302">
        <v>2.5391019999999999E-9</v>
      </c>
      <c r="AX317" s="302">
        <v>6.9366435000000003E-14</v>
      </c>
      <c r="AY317" s="302">
        <v>3.7149255999999999E-11</v>
      </c>
      <c r="AZ317" s="302">
        <v>5.8185587E-11</v>
      </c>
      <c r="BA317" s="302">
        <v>1.6652788999999999E-9</v>
      </c>
      <c r="BB317" s="302">
        <v>3.4002953E-7</v>
      </c>
      <c r="BC317" s="302">
        <v>2.3935593E-10</v>
      </c>
      <c r="BD317" s="302">
        <v>3.7486107999999999E-10</v>
      </c>
      <c r="BE317" s="302">
        <v>3.3136106999999999E-13</v>
      </c>
      <c r="BF317" s="302">
        <v>1.140933E-15</v>
      </c>
      <c r="BG317" s="302">
        <v>1.3688313999999999E-12</v>
      </c>
      <c r="BH317" s="302">
        <v>1.3868158E-14</v>
      </c>
      <c r="BI317" s="302">
        <v>8.6912955000000007E-15</v>
      </c>
      <c r="BJ317" s="302">
        <v>2.5081918999999998E-10</v>
      </c>
      <c r="BK317" s="302">
        <v>1.075283E-9</v>
      </c>
      <c r="BL317" s="303">
        <v>0</v>
      </c>
      <c r="BM317" s="303">
        <v>3.5850790000000002E-4</v>
      </c>
      <c r="BN317" s="303">
        <v>2.0253126E-2</v>
      </c>
      <c r="BO317" s="303">
        <v>0</v>
      </c>
      <c r="BP317" s="303">
        <v>0</v>
      </c>
      <c r="BQ317" s="303">
        <v>0</v>
      </c>
      <c r="BR317" s="74"/>
      <c r="BS317" s="144">
        <v>4.2890920999999997E-5</v>
      </c>
      <c r="BT317" s="144">
        <v>3.1397426000000001E-6</v>
      </c>
      <c r="BU317" s="144">
        <v>2.5181827000000001E-5</v>
      </c>
      <c r="BV317" s="144">
        <v>3.2797508999999998E-7</v>
      </c>
      <c r="BW317" s="144">
        <v>3.7218166000000002E-6</v>
      </c>
      <c r="BX317" s="144">
        <v>1.0616215E-6</v>
      </c>
      <c r="BY317" s="144">
        <v>1.1496288999999999E-9</v>
      </c>
      <c r="BZ317" s="144">
        <v>1.7094995E-6</v>
      </c>
      <c r="CA317" s="144">
        <v>5.4300910999999999E-8</v>
      </c>
      <c r="CB317" s="144">
        <v>5.4835260999999995E-7</v>
      </c>
      <c r="CC317" s="144">
        <v>1.6477820000000001E-7</v>
      </c>
      <c r="CD317" s="136">
        <v>0</v>
      </c>
      <c r="CE317" s="144">
        <v>6.0247986E-8</v>
      </c>
      <c r="CF317" s="144">
        <v>2.4710423999999998E-6</v>
      </c>
      <c r="CG317" s="144">
        <v>4.4439348999999999E-6</v>
      </c>
      <c r="CH317" s="144">
        <v>4.6317296000000004E-9</v>
      </c>
      <c r="CI317" s="136">
        <v>0</v>
      </c>
      <c r="CK317" s="138"/>
      <c r="CL317" s="89" t="s">
        <v>674</v>
      </c>
      <c r="CP317" s="89"/>
      <c r="CQ317" s="74"/>
      <c r="CR317" s="74"/>
      <c r="CS317" s="74"/>
      <c r="CT317" s="74"/>
      <c r="CU317" s="74"/>
      <c r="CV317" s="74"/>
      <c r="CW317" s="74"/>
      <c r="CX317" s="74"/>
      <c r="CY317" s="74"/>
      <c r="CZ317" s="74"/>
      <c r="DA317" s="74"/>
      <c r="DB317" s="74"/>
    </row>
    <row r="318" spans="1:106" ht="14.5" customHeight="1">
      <c r="A318" s="74" t="s">
        <v>2187</v>
      </c>
      <c r="B318" s="129" t="s">
        <v>2179</v>
      </c>
      <c r="C318" s="130" t="str">
        <f>MID(A318,1,12)</f>
        <v>A.040.01.103</v>
      </c>
      <c r="D318" s="131" t="s">
        <v>2181</v>
      </c>
      <c r="E318" s="129" t="s">
        <v>957</v>
      </c>
      <c r="F318" s="132" t="s">
        <v>2188</v>
      </c>
      <c r="G318" s="132">
        <f>J318+K318+L318+M318</f>
        <v>1.9963331872809999E-2</v>
      </c>
      <c r="H318" s="348">
        <f t="shared" si="177"/>
        <v>1.9963331872809999E-2</v>
      </c>
      <c r="I318" s="74"/>
      <c r="J318" s="132">
        <f>P318+Q318+R318+S318</f>
        <v>1.9308610619999999E-4</v>
      </c>
      <c r="K318" s="132">
        <f>N318+O318+T318</f>
        <v>2.1571719120000001E-3</v>
      </c>
      <c r="L318" s="300">
        <f>U318+IF(V318="x",0,V318)+IF(W318="x",0,W318)+IF(X318="x",0,X318)+Y318+Z318</f>
        <v>1.33305585461E-3</v>
      </c>
      <c r="M318" s="132">
        <v>1.6280018E-2</v>
      </c>
      <c r="N318" s="132">
        <v>1.8275763999999999E-3</v>
      </c>
      <c r="O318" s="132">
        <v>3.0645949000000002E-4</v>
      </c>
      <c r="P318" s="132">
        <v>1.4877440000000001E-4</v>
      </c>
      <c r="Q318" s="304">
        <v>1.6382926999999999E-5</v>
      </c>
      <c r="R318" s="304">
        <v>1.0483312000000001E-6</v>
      </c>
      <c r="S318" s="304">
        <v>2.6880447999999999E-5</v>
      </c>
      <c r="T318" s="304">
        <v>2.3136022E-5</v>
      </c>
      <c r="U318" s="304">
        <v>1.6546653999999999E-5</v>
      </c>
      <c r="V318" s="132">
        <v>1.301656E-3</v>
      </c>
      <c r="W318" s="304">
        <v>9.7108096999999995E-6</v>
      </c>
      <c r="X318" s="304">
        <v>4.7457206000000003E-6</v>
      </c>
      <c r="Y318" s="304">
        <v>3.9667030999999998E-7</v>
      </c>
      <c r="Z318" s="132">
        <v>0</v>
      </c>
      <c r="AA318" s="74"/>
      <c r="AB318" s="301">
        <f>M318/0.133</f>
        <v>0.12240615037593984</v>
      </c>
      <c r="AC318" s="338">
        <f t="shared" si="178"/>
        <v>0.12240615037593984</v>
      </c>
      <c r="AD318" s="74"/>
      <c r="AE318" s="136">
        <v>1.3538851999999999</v>
      </c>
      <c r="AF318" s="136">
        <v>1.1870512</v>
      </c>
      <c r="AG318" s="136">
        <v>1.3165002E-3</v>
      </c>
      <c r="AH318" s="136">
        <v>0</v>
      </c>
      <c r="AI318" s="136">
        <v>1.3002137000000001E-4</v>
      </c>
      <c r="AJ318" s="136">
        <v>0.16514166</v>
      </c>
      <c r="AK318" s="136">
        <v>2.4585032000000001E-4</v>
      </c>
      <c r="AL318" s="74"/>
      <c r="AM318" s="133">
        <v>2.6496031E-3</v>
      </c>
      <c r="AN318" s="340">
        <f t="shared" si="179"/>
        <v>2.6496031E-3</v>
      </c>
      <c r="AP318" s="133">
        <v>2.4805809999999999E-3</v>
      </c>
      <c r="AQ318" s="133">
        <v>1.0680254E-4</v>
      </c>
      <c r="AR318" s="145">
        <v>6.2219548000000001E-5</v>
      </c>
      <c r="AS318" s="134">
        <f>AV318+AY318+AZ318+BA318+BB318+BJ318+BK318+BO318</f>
        <v>1.48715888477588E-7</v>
      </c>
      <c r="AT318" s="135">
        <f>AW318+AX318+BC318+BD318+BE318+BF318+BG318+BH318+BI318+BL318+BP318+BQ318</f>
        <v>3.9497982192598236E-10</v>
      </c>
      <c r="AU318" s="135">
        <f>BM318+BN318</f>
        <v>8.7142224212000009E-3</v>
      </c>
      <c r="AV318" s="302">
        <v>1.1368207E-7</v>
      </c>
      <c r="AW318" s="302">
        <v>3.4300919999999999E-10</v>
      </c>
      <c r="AX318" s="302">
        <v>9.3713645999999993E-15</v>
      </c>
      <c r="AY318" s="302">
        <v>1.1737982000000001E-12</v>
      </c>
      <c r="AZ318" s="302">
        <v>3.0721587999999999E-14</v>
      </c>
      <c r="BA318" s="302">
        <v>2.2118233000000001E-11</v>
      </c>
      <c r="BB318" s="302">
        <v>3.4722636999999999E-8</v>
      </c>
      <c r="BC318" s="302">
        <v>3.5213107000000001E-12</v>
      </c>
      <c r="BD318" s="302">
        <v>4.0515771000000001E-11</v>
      </c>
      <c r="BE318" s="302">
        <v>7.8019796000000007E-15</v>
      </c>
      <c r="BF318" s="302">
        <v>2.5129048E-16</v>
      </c>
      <c r="BG318" s="302">
        <v>9.3913433999999995E-15</v>
      </c>
      <c r="BH318" s="302">
        <v>4.3192563E-16</v>
      </c>
      <c r="BI318" s="302">
        <v>8.0268684000000001E-16</v>
      </c>
      <c r="BJ318" s="302">
        <v>4.5819464000000002E-12</v>
      </c>
      <c r="BK318" s="302">
        <v>2.7558605000000001E-10</v>
      </c>
      <c r="BL318" s="302">
        <v>7.8587196E-12</v>
      </c>
      <c r="BM318" s="302">
        <v>2.2999212E-6</v>
      </c>
      <c r="BN318" s="303">
        <v>8.7119225000000002E-3</v>
      </c>
      <c r="BO318" s="302">
        <v>7.6907284000000002E-12</v>
      </c>
      <c r="BP318" s="302">
        <v>4.6767942999999997E-14</v>
      </c>
      <c r="BQ318" s="302">
        <v>2.0924324E-18</v>
      </c>
      <c r="BR318" s="74"/>
      <c r="BS318" s="144">
        <v>5.4404374999999997E-6</v>
      </c>
      <c r="BT318" s="144">
        <v>2.8559158000000002E-7</v>
      </c>
      <c r="BU318" s="144">
        <v>3.4130084000000002E-6</v>
      </c>
      <c r="BV318" s="144">
        <v>2.7117705000000002E-9</v>
      </c>
      <c r="BW318" s="144">
        <v>2.3387681E-7</v>
      </c>
      <c r="BX318" s="144">
        <v>1.2314587E-8</v>
      </c>
      <c r="BY318" s="144">
        <v>1.5177987000000001E-10</v>
      </c>
      <c r="BZ318" s="144">
        <v>1.9892272000000001E-8</v>
      </c>
      <c r="CA318" s="144">
        <v>1.4067867E-9</v>
      </c>
      <c r="CB318" s="144">
        <v>1.7786948999999999E-8</v>
      </c>
      <c r="CC318" s="144">
        <v>2.2548876E-10</v>
      </c>
      <c r="CD318" s="144">
        <v>5.1235261000000004E-9</v>
      </c>
      <c r="CE318" s="144">
        <v>4.2137720999999997E-12</v>
      </c>
      <c r="CF318" s="144">
        <v>6.7508075999999996E-8</v>
      </c>
      <c r="CG318" s="144">
        <v>1.3776574999999999E-6</v>
      </c>
      <c r="CH318" s="144">
        <v>2.073757E-9</v>
      </c>
      <c r="CI318" s="144">
        <v>1.1040601E-9</v>
      </c>
      <c r="CK318" s="138"/>
      <c r="CL318" s="89" t="s">
        <v>2189</v>
      </c>
      <c r="CP318" s="74"/>
      <c r="CQ318" s="74"/>
      <c r="CR318" s="74"/>
      <c r="CS318" s="74"/>
      <c r="CT318" s="74"/>
      <c r="CU318" s="74"/>
      <c r="CV318" s="74"/>
      <c r="CW318" s="74"/>
      <c r="CX318" s="74"/>
      <c r="CY318" s="74"/>
      <c r="CZ318" s="74"/>
      <c r="DA318" s="74"/>
      <c r="DB318" s="74"/>
    </row>
    <row r="319" spans="1:106" ht="14.5" customHeight="1">
      <c r="B319" s="129" t="s">
        <v>2179</v>
      </c>
      <c r="C319" s="127" t="s">
        <v>55</v>
      </c>
      <c r="D319" s="127" t="s">
        <v>2190</v>
      </c>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P319" s="74"/>
      <c r="AQ319" s="74"/>
      <c r="AR319" s="74"/>
      <c r="AS319" s="74"/>
      <c r="AT319" s="74"/>
      <c r="AU319" s="74"/>
      <c r="AV319" s="74"/>
      <c r="AW319" s="74"/>
      <c r="AX319" s="74"/>
      <c r="AY319" s="74"/>
      <c r="AZ319" s="74"/>
      <c r="BA319" s="74"/>
      <c r="BB319" s="74"/>
      <c r="BC319" s="74"/>
      <c r="BD319" s="74"/>
      <c r="BE319" s="74"/>
      <c r="BF319" s="74"/>
      <c r="BG319" s="74"/>
      <c r="BH319" s="74"/>
      <c r="BI319" s="74"/>
      <c r="BJ319" s="74"/>
      <c r="BK319" s="74"/>
      <c r="BL319" s="74"/>
      <c r="BM319" s="74"/>
      <c r="BN319" s="74"/>
      <c r="BO319" s="74"/>
      <c r="BP319" s="74"/>
      <c r="BQ319" s="74"/>
      <c r="BR319" s="74"/>
      <c r="BS319" s="74"/>
      <c r="BT319" s="74"/>
      <c r="BU319" s="74"/>
      <c r="BV319" s="74"/>
      <c r="BW319" s="74"/>
      <c r="BX319" s="74"/>
      <c r="BY319" s="74"/>
      <c r="BZ319" s="74"/>
      <c r="CA319" s="74"/>
      <c r="CB319" s="74"/>
      <c r="CC319" s="74"/>
      <c r="CD319" s="74"/>
      <c r="CE319" s="74"/>
      <c r="CF319" s="74"/>
      <c r="CG319" s="74"/>
      <c r="CH319" s="74"/>
      <c r="CI319" s="74"/>
      <c r="CJ319" s="142"/>
      <c r="CK319" s="143"/>
      <c r="CL319" s="89"/>
      <c r="CP319" s="305"/>
      <c r="CQ319" s="74"/>
      <c r="CR319" s="74"/>
      <c r="CS319" s="74"/>
      <c r="CT319" s="74"/>
      <c r="CU319" s="74"/>
      <c r="CV319" s="74"/>
      <c r="CW319" s="74"/>
      <c r="CX319" s="74"/>
      <c r="CY319" s="74"/>
      <c r="CZ319" s="74"/>
      <c r="DA319" s="74"/>
      <c r="DB319" s="74"/>
    </row>
    <row r="320" spans="1:106" ht="14.5" customHeight="1">
      <c r="A320" s="74" t="s">
        <v>2191</v>
      </c>
      <c r="B320" s="129" t="s">
        <v>2179</v>
      </c>
      <c r="C320" s="130" t="str">
        <f>MID(A320,1,12)</f>
        <v>A.040.03.101</v>
      </c>
      <c r="D320" s="131" t="s">
        <v>2192</v>
      </c>
      <c r="E320" s="129" t="s">
        <v>957</v>
      </c>
      <c r="F320" s="132" t="s">
        <v>2193</v>
      </c>
      <c r="G320" s="132">
        <f>J320+K320+L320+M320</f>
        <v>0.87182970609130006</v>
      </c>
      <c r="H320" s="348">
        <f t="shared" ref="H320:H321" si="180">G320</f>
        <v>0.87182970609130006</v>
      </c>
      <c r="I320" s="74"/>
      <c r="J320" s="132">
        <f>P320+Q320+R320+S320</f>
        <v>3.0908331470000001E-3</v>
      </c>
      <c r="K320" s="132">
        <f>N320+O320+T320</f>
        <v>2.6751055774000002E-2</v>
      </c>
      <c r="L320" s="300">
        <f>U320+IF(V320="x",0,V320)+IF(W320="x",0,W320)+IF(X320="x",0,X320)+Y320+Z320</f>
        <v>0.78139255817030007</v>
      </c>
      <c r="M320" s="132">
        <v>6.0595258999999999E-2</v>
      </c>
      <c r="N320" s="132">
        <v>1.9092391E-2</v>
      </c>
      <c r="O320" s="132">
        <v>7.6121297000000003E-3</v>
      </c>
      <c r="P320" s="132">
        <v>1.7357922E-3</v>
      </c>
      <c r="Q320" s="132">
        <v>1.0082303E-3</v>
      </c>
      <c r="R320" s="304">
        <v>5.5636836999999997E-5</v>
      </c>
      <c r="S320" s="132">
        <v>2.9117381E-4</v>
      </c>
      <c r="T320" s="304">
        <v>4.6535074000000003E-5</v>
      </c>
      <c r="U320" s="132">
        <v>2.0621326E-4</v>
      </c>
      <c r="V320" s="132">
        <v>0.78</v>
      </c>
      <c r="W320" s="132">
        <v>1.179921E-3</v>
      </c>
      <c r="X320" s="304">
        <v>6.4239103000000001E-6</v>
      </c>
      <c r="Y320" s="132">
        <v>0</v>
      </c>
      <c r="Z320" s="132">
        <v>0</v>
      </c>
      <c r="AA320" s="74"/>
      <c r="AB320" s="301">
        <f>M320/0.133</f>
        <v>0.45560345112781953</v>
      </c>
      <c r="AC320" s="338">
        <f t="shared" ref="AC320:AC321" si="181">AB320</f>
        <v>0.45560345112781953</v>
      </c>
      <c r="AD320" s="74"/>
      <c r="AE320" s="136">
        <v>47.210901</v>
      </c>
      <c r="AF320" s="136">
        <v>46.994630999999998</v>
      </c>
      <c r="AG320" s="136">
        <v>0.15995055999999999</v>
      </c>
      <c r="AH320" s="136">
        <v>0</v>
      </c>
      <c r="AI320" s="136">
        <v>0</v>
      </c>
      <c r="AJ320" s="136">
        <v>1.6939739999999998E-2</v>
      </c>
      <c r="AK320" s="136">
        <v>3.9379859000000003E-2</v>
      </c>
      <c r="AL320" s="74"/>
      <c r="AM320" s="133">
        <v>1.6670621E-2</v>
      </c>
      <c r="AN320" s="340">
        <f t="shared" ref="AN320:AN321" si="182">AM320</f>
        <v>1.6670621E-2</v>
      </c>
      <c r="AP320" s="133">
        <v>1.3105571E-2</v>
      </c>
      <c r="AQ320" s="133">
        <v>4.7197530999999997E-4</v>
      </c>
      <c r="AR320" s="133">
        <v>3.0930754E-3</v>
      </c>
      <c r="AS320" s="134">
        <f>AV320+AY320+AZ320+BA320+BB320+BJ320+BK320+BO320</f>
        <v>7.8570568336929993E-7</v>
      </c>
      <c r="AT320" s="135">
        <f>AW320+AX320+BC320+BD320+BE320+BF320+BG320+BH320+BI320+BL320+BP320+BQ320</f>
        <v>1.745470857374E-9</v>
      </c>
      <c r="AU320" s="135">
        <f>BM320+BN320</f>
        <v>0.43320383614300001</v>
      </c>
      <c r="AV320" s="302">
        <v>4.228E-7</v>
      </c>
      <c r="AW320" s="302">
        <v>1.2756897000000001E-9</v>
      </c>
      <c r="AX320" s="302">
        <v>3.4853664000000001E-14</v>
      </c>
      <c r="AY320" s="303">
        <v>0</v>
      </c>
      <c r="AZ320" s="303">
        <v>0</v>
      </c>
      <c r="BA320" s="302">
        <v>2.5841496000000001E-10</v>
      </c>
      <c r="BB320" s="302">
        <v>3.6255090999999999E-7</v>
      </c>
      <c r="BC320" s="302">
        <v>5.8931216999999995E-11</v>
      </c>
      <c r="BD320" s="302">
        <v>4.0389032000000002E-10</v>
      </c>
      <c r="BE320" s="303">
        <v>0</v>
      </c>
      <c r="BF320" s="303">
        <v>0</v>
      </c>
      <c r="BG320" s="302">
        <v>1.5382381E-13</v>
      </c>
      <c r="BH320" s="302">
        <v>5.7317783999999999E-12</v>
      </c>
      <c r="BI320" s="302">
        <v>1.0391645E-12</v>
      </c>
      <c r="BJ320" s="302">
        <v>7.6382253000000004E-12</v>
      </c>
      <c r="BK320" s="302">
        <v>8.8720183999999995E-11</v>
      </c>
      <c r="BL320" s="303">
        <v>0</v>
      </c>
      <c r="BM320" s="302">
        <v>1.8966142999999999E-5</v>
      </c>
      <c r="BN320" s="303">
        <v>0.43318487</v>
      </c>
      <c r="BO320" s="303">
        <v>0</v>
      </c>
      <c r="BP320" s="303">
        <v>0</v>
      </c>
      <c r="BQ320" s="303">
        <v>0</v>
      </c>
      <c r="BR320" s="74"/>
      <c r="BS320" s="144">
        <v>7.7746630000000001E-5</v>
      </c>
      <c r="BT320" s="144">
        <v>2.7845419000000001E-6</v>
      </c>
      <c r="BU320" s="144">
        <v>1.2703433E-5</v>
      </c>
      <c r="BV320" s="144">
        <v>5.4509689000000003E-9</v>
      </c>
      <c r="BW320" s="144">
        <v>3.1961698000000001E-6</v>
      </c>
      <c r="BX320" s="136">
        <v>0</v>
      </c>
      <c r="BY320" s="136">
        <v>0</v>
      </c>
      <c r="BZ320" s="136">
        <v>0</v>
      </c>
      <c r="CA320" s="144">
        <v>7.4660718000000005E-8</v>
      </c>
      <c r="CB320" s="144">
        <v>1.9267139999999999E-7</v>
      </c>
      <c r="CC320" s="136">
        <v>0</v>
      </c>
      <c r="CD320" s="136">
        <v>0</v>
      </c>
      <c r="CE320" s="136">
        <v>0</v>
      </c>
      <c r="CF320" s="144">
        <v>2.0241206999999999E-6</v>
      </c>
      <c r="CG320" s="144">
        <v>5.6765582000000002E-5</v>
      </c>
      <c r="CH320" s="144">
        <v>2.9033410000000002E-15</v>
      </c>
      <c r="CI320" s="136">
        <v>0</v>
      </c>
      <c r="CJ320" s="137"/>
      <c r="CK320" s="138"/>
      <c r="CL320" s="110" t="s">
        <v>2194</v>
      </c>
      <c r="CP320" s="305"/>
      <c r="CQ320" s="74"/>
      <c r="CR320" s="74"/>
      <c r="CS320" s="74"/>
      <c r="CT320" s="74"/>
      <c r="CU320" s="74"/>
      <c r="CV320" s="74"/>
      <c r="CW320" s="74"/>
      <c r="CX320" s="74"/>
      <c r="CY320" s="74"/>
      <c r="CZ320" s="74"/>
      <c r="DA320" s="74"/>
      <c r="DB320" s="74"/>
    </row>
    <row r="321" spans="1:106" ht="14.5" customHeight="1">
      <c r="A321" s="74" t="s">
        <v>2195</v>
      </c>
      <c r="B321" s="129" t="s">
        <v>2179</v>
      </c>
      <c r="C321" s="130" t="str">
        <f>MID(A321,1,12)</f>
        <v>A.040.03.102</v>
      </c>
      <c r="D321" s="131" t="s">
        <v>2192</v>
      </c>
      <c r="E321" s="129" t="s">
        <v>957</v>
      </c>
      <c r="F321" s="132" t="s">
        <v>2196</v>
      </c>
      <c r="G321" s="132">
        <f>J321+K321+L321+M321</f>
        <v>0.27305589564999999</v>
      </c>
      <c r="H321" s="348">
        <f t="shared" si="180"/>
        <v>0.27305589564999999</v>
      </c>
      <c r="I321" s="74"/>
      <c r="J321" s="132">
        <f>P321+Q321+R321+S321</f>
        <v>1.049417148E-2</v>
      </c>
      <c r="K321" s="132">
        <f>N321+O321+T321</f>
        <v>1.8259246100000001E-2</v>
      </c>
      <c r="L321" s="300">
        <f>U321+IF(V321="x",0,V321)+IF(W321="x",0,W321)+IF(X321="x",0,X321)+Y321+Z321</f>
        <v>0.12026237807</v>
      </c>
      <c r="M321" s="132">
        <v>0.1240401</v>
      </c>
      <c r="N321" s="132">
        <v>8.6798611000000001E-3</v>
      </c>
      <c r="O321" s="132">
        <v>7.8065104999999997E-3</v>
      </c>
      <c r="P321" s="132">
        <v>5.3039235999999997E-3</v>
      </c>
      <c r="Q321" s="132">
        <v>1.7348973999999999E-3</v>
      </c>
      <c r="R321" s="132">
        <v>4.5605118E-4</v>
      </c>
      <c r="S321" s="132">
        <v>2.9992993000000001E-3</v>
      </c>
      <c r="T321" s="132">
        <v>1.7728745E-3</v>
      </c>
      <c r="U321" s="132">
        <v>3.0963016999999999E-2</v>
      </c>
      <c r="V321" s="132">
        <v>8.8356273999999999E-2</v>
      </c>
      <c r="W321" s="132">
        <v>2.2507635000000001E-4</v>
      </c>
      <c r="X321" s="132">
        <v>2.0660667E-4</v>
      </c>
      <c r="Y321" s="132">
        <v>5.1140405000000004E-4</v>
      </c>
      <c r="Z321" s="132">
        <v>0</v>
      </c>
      <c r="AA321" s="74"/>
      <c r="AB321" s="301">
        <f>M321/0.133</f>
        <v>0.93263233082706765</v>
      </c>
      <c r="AC321" s="338">
        <f t="shared" si="181"/>
        <v>0.93263233082706765</v>
      </c>
      <c r="AD321" s="74"/>
      <c r="AE321" s="136">
        <v>13.900966</v>
      </c>
      <c r="AF321" s="136">
        <v>13.861573999999999</v>
      </c>
      <c r="AG321" s="136">
        <v>3.0513829999999999E-2</v>
      </c>
      <c r="AH321" s="136">
        <v>0</v>
      </c>
      <c r="AI321" s="144">
        <v>2.4704060999999999E-5</v>
      </c>
      <c r="AJ321" s="136">
        <v>1.1248931000000001E-3</v>
      </c>
      <c r="AK321" s="136">
        <v>7.7284483000000003E-3</v>
      </c>
      <c r="AL321" s="74"/>
      <c r="AM321" s="133">
        <v>2.0683169000000001E-2</v>
      </c>
      <c r="AN321" s="340">
        <f t="shared" si="182"/>
        <v>2.0683169000000001E-2</v>
      </c>
      <c r="AP321" s="133">
        <v>1.9007837E-2</v>
      </c>
      <c r="AQ321" s="133">
        <v>9.2521349999999999E-4</v>
      </c>
      <c r="AR321" s="133">
        <v>7.5011828999999996E-4</v>
      </c>
      <c r="AS321" s="134">
        <f>AV321+AY321+AZ321+BA321+BB321+BJ321+BK321+BO321</f>
        <v>1.1395585787745E-6</v>
      </c>
      <c r="AT321" s="135">
        <f>AW321+AX321+BC321+BD321+BE321+BF321+BG321+BH321+BI321+BL321+BP321+BQ321</f>
        <v>3.4216476220512005E-9</v>
      </c>
      <c r="AU321" s="135">
        <f>BM321+BN321</f>
        <v>0.1050585845</v>
      </c>
      <c r="AV321" s="302">
        <v>8.7099204999999996E-7</v>
      </c>
      <c r="AW321" s="302">
        <v>2.6281225000000002E-9</v>
      </c>
      <c r="AX321" s="302">
        <v>7.1796656000000003E-14</v>
      </c>
      <c r="AY321" s="302">
        <v>1.8639132999999999E-10</v>
      </c>
      <c r="AZ321" s="302">
        <v>1.1507244999999999E-12</v>
      </c>
      <c r="BA321" s="302">
        <v>7.8867641999999999E-10</v>
      </c>
      <c r="BB321" s="302">
        <v>2.2397183999999999E-7</v>
      </c>
      <c r="BC321" s="302">
        <v>1.1396949E-10</v>
      </c>
      <c r="BD321" s="302">
        <v>2.6380504000000002E-10</v>
      </c>
      <c r="BE321" s="302">
        <v>2.5177475E-12</v>
      </c>
      <c r="BF321" s="302">
        <v>1.7850703000000001E-14</v>
      </c>
      <c r="BG321" s="302">
        <v>1.0623479E-11</v>
      </c>
      <c r="BH321" s="302">
        <v>4.1217560999999999E-13</v>
      </c>
      <c r="BI321" s="302">
        <v>1.7152687E-13</v>
      </c>
      <c r="BJ321" s="302">
        <v>2.7662389999999998E-9</v>
      </c>
      <c r="BK321" s="302">
        <v>3.0936799E-8</v>
      </c>
      <c r="BL321" s="302">
        <v>3.4163677000000001E-10</v>
      </c>
      <c r="BM321" s="303">
        <v>5.6613274999999996E-3</v>
      </c>
      <c r="BN321" s="303">
        <v>9.9397257000000003E-2</v>
      </c>
      <c r="BO321" s="302">
        <v>9.9154323000000003E-9</v>
      </c>
      <c r="BP321" s="302">
        <v>6.0296547999999999E-11</v>
      </c>
      <c r="BQ321" s="302">
        <v>2.6977121999999998E-15</v>
      </c>
      <c r="BR321" s="74"/>
      <c r="BS321" s="144">
        <v>5.390559E-5</v>
      </c>
      <c r="BT321" s="144">
        <v>2.0896333E-6</v>
      </c>
      <c r="BU321" s="144">
        <v>2.6004264999999999E-5</v>
      </c>
      <c r="BV321" s="144">
        <v>2.0773250000000001E-7</v>
      </c>
      <c r="BW321" s="144">
        <v>2.9308917000000001E-6</v>
      </c>
      <c r="BX321" s="144">
        <v>5.5016824999999996E-7</v>
      </c>
      <c r="BY321" s="144">
        <v>5.1067160999999998E-8</v>
      </c>
      <c r="BZ321" s="144">
        <v>8.6014889999999996E-7</v>
      </c>
      <c r="CA321" s="144">
        <v>6.1198858E-7</v>
      </c>
      <c r="CB321" s="144">
        <v>1.9846537999999999E-6</v>
      </c>
      <c r="CC321" s="144">
        <v>8.4192371000000003E-9</v>
      </c>
      <c r="CD321" s="144">
        <v>2.2272257E-7</v>
      </c>
      <c r="CE321" s="144">
        <v>1.2085535E-10</v>
      </c>
      <c r="CF321" s="144">
        <v>1.2697733E-6</v>
      </c>
      <c r="CG321" s="144">
        <v>1.668804E-5</v>
      </c>
      <c r="CH321" s="144">
        <v>-9.9746767000000002E-7</v>
      </c>
      <c r="CI321" s="144">
        <v>1.4234324999999999E-6</v>
      </c>
      <c r="CL321" s="89" t="s">
        <v>2197</v>
      </c>
      <c r="CP321" s="305"/>
      <c r="CQ321" s="74"/>
      <c r="CR321" s="74"/>
      <c r="CS321" s="74"/>
      <c r="CT321" s="74"/>
      <c r="CU321" s="74"/>
      <c r="CV321" s="74"/>
      <c r="CW321" s="74"/>
      <c r="CX321" s="74"/>
      <c r="CY321" s="74"/>
      <c r="CZ321" s="74"/>
      <c r="DA321" s="74"/>
      <c r="DB321" s="74"/>
    </row>
    <row r="322" spans="1:106" ht="14.5" customHeight="1">
      <c r="B322" s="129" t="s">
        <v>2179</v>
      </c>
      <c r="C322" s="127" t="s">
        <v>58</v>
      </c>
      <c r="D322" s="127" t="s">
        <v>2198</v>
      </c>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P322" s="74"/>
      <c r="AQ322" s="74"/>
      <c r="AR322" s="74"/>
      <c r="AS322" s="74"/>
      <c r="AT322" s="74"/>
      <c r="AU322" s="74"/>
      <c r="AV322" s="74"/>
      <c r="AW322" s="74"/>
      <c r="AX322" s="74"/>
      <c r="AY322" s="74"/>
      <c r="AZ322" s="74"/>
      <c r="BA322" s="74"/>
      <c r="BB322" s="74"/>
      <c r="BC322" s="74"/>
      <c r="BD322" s="74"/>
      <c r="BE322" s="74"/>
      <c r="BF322" s="74"/>
      <c r="BG322" s="74"/>
      <c r="BH322" s="74"/>
      <c r="BI322" s="74"/>
      <c r="BJ322" s="74"/>
      <c r="BK322" s="74"/>
      <c r="BL322" s="74"/>
      <c r="BM322" s="74"/>
      <c r="BN322" s="74"/>
      <c r="BO322" s="74"/>
      <c r="BP322" s="74"/>
      <c r="BQ322" s="74"/>
      <c r="BR322" s="74"/>
      <c r="BS322" s="74"/>
      <c r="BT322" s="74"/>
      <c r="BU322" s="74"/>
      <c r="BV322" s="74"/>
      <c r="BW322" s="74"/>
      <c r="BX322" s="74"/>
      <c r="BY322" s="74"/>
      <c r="BZ322" s="74"/>
      <c r="CA322" s="74"/>
      <c r="CB322" s="74"/>
      <c r="CC322" s="74"/>
      <c r="CD322" s="74"/>
      <c r="CE322" s="74"/>
      <c r="CF322" s="74"/>
      <c r="CG322" s="74"/>
      <c r="CH322" s="74"/>
      <c r="CI322" s="74"/>
      <c r="CJ322" s="124"/>
      <c r="CK322" s="152"/>
      <c r="CL322" s="89"/>
      <c r="DB322" s="74"/>
    </row>
    <row r="323" spans="1:106" ht="14.5" customHeight="1">
      <c r="A323" s="74" t="s">
        <v>2199</v>
      </c>
      <c r="B323" s="129" t="s">
        <v>2179</v>
      </c>
      <c r="C323" s="130" t="str">
        <f>MID(A323,1,12)</f>
        <v>A.040.05.101</v>
      </c>
      <c r="D323" s="131" t="s">
        <v>2198</v>
      </c>
      <c r="E323" s="129" t="s">
        <v>957</v>
      </c>
      <c r="F323" s="132" t="s">
        <v>2200</v>
      </c>
      <c r="G323" s="132">
        <f>J323+K323+L323+M323</f>
        <v>4.3771244093686351E-2</v>
      </c>
      <c r="H323" s="348">
        <f t="shared" ref="H323:H326" si="183">G323</f>
        <v>4.3771244093686351E-2</v>
      </c>
      <c r="I323" s="74"/>
      <c r="J323" s="132">
        <f>P323+Q323+R323+S323</f>
        <v>2.5305183196800004E-4</v>
      </c>
      <c r="K323" s="132">
        <f>N323+O323+T323</f>
        <v>6.5116185117183503E-3</v>
      </c>
      <c r="L323" s="300">
        <f>U323+IF(V323="x",0,V323)+IF(W323="x",0,W323)+IF(X323="x",0,X323)+Y323+Z323</f>
        <v>8.5773750000000005E-5</v>
      </c>
      <c r="M323" s="132">
        <v>3.6920799999999997E-2</v>
      </c>
      <c r="N323" s="132">
        <v>5.1911370000000002E-3</v>
      </c>
      <c r="O323" s="132">
        <v>1.3204811999999999E-3</v>
      </c>
      <c r="P323" s="132">
        <v>2.5303568000000003E-4</v>
      </c>
      <c r="Q323" s="132">
        <v>0</v>
      </c>
      <c r="R323" s="132">
        <v>0</v>
      </c>
      <c r="S323" s="304">
        <v>1.6151968000000001E-8</v>
      </c>
      <c r="T323" s="304">
        <v>3.1171834999999998E-10</v>
      </c>
      <c r="U323" s="304">
        <v>8.5773750000000005E-5</v>
      </c>
      <c r="V323" s="132">
        <v>0</v>
      </c>
      <c r="W323" s="132">
        <v>0</v>
      </c>
      <c r="X323" s="132">
        <v>0</v>
      </c>
      <c r="Y323" s="132">
        <v>0</v>
      </c>
      <c r="Z323" s="132">
        <v>0</v>
      </c>
      <c r="AA323" s="74"/>
      <c r="AB323" s="301">
        <f>M323/0.133</f>
        <v>0.27759999999999996</v>
      </c>
      <c r="AC323" s="338">
        <f t="shared" ref="AC323:AC326" si="184">AB323</f>
        <v>0.27759999999999996</v>
      </c>
      <c r="AD323" s="74"/>
      <c r="AE323" s="136">
        <v>4.03118</v>
      </c>
      <c r="AF323" s="136">
        <v>4.03118</v>
      </c>
      <c r="AG323" s="136">
        <v>0</v>
      </c>
      <c r="AH323" s="136">
        <v>0</v>
      </c>
      <c r="AI323" s="136">
        <v>0</v>
      </c>
      <c r="AJ323" s="136">
        <v>0</v>
      </c>
      <c r="AK323" s="136">
        <v>0</v>
      </c>
      <c r="AL323" s="74"/>
      <c r="AM323" s="133">
        <v>6.3976036000000002E-3</v>
      </c>
      <c r="AN323" s="340">
        <f t="shared" ref="AN323:AN326" si="185">AM323</f>
        <v>6.3976036000000002E-3</v>
      </c>
      <c r="AP323" s="133">
        <v>5.8701320999999997E-3</v>
      </c>
      <c r="AQ323" s="133">
        <v>2.5675189000000002E-4</v>
      </c>
      <c r="AR323" s="133">
        <v>2.7071959999999998E-4</v>
      </c>
      <c r="AS323" s="134">
        <f>AV323+AY323+AZ323+BA323+BB323+BJ323+BK323+BO323</f>
        <v>3.5192638699999997E-7</v>
      </c>
      <c r="AT323" s="135">
        <f>AW323+AX323+BC323+BD323+BE323+BF323+BG323+BH323+BI323+BL323+BP323+BQ323</f>
        <v>9.4952620639999996E-10</v>
      </c>
      <c r="AU323" s="135">
        <f>BM323+BN323</f>
        <v>3.7915909999999997E-2</v>
      </c>
      <c r="AV323" s="302">
        <v>2.5761279999999998E-7</v>
      </c>
      <c r="AW323" s="302">
        <v>7.7728000000000003E-10</v>
      </c>
      <c r="AX323" s="302">
        <v>2.1236400000000001E-14</v>
      </c>
      <c r="AY323" s="303">
        <v>0</v>
      </c>
      <c r="AZ323" s="303">
        <v>0</v>
      </c>
      <c r="BA323" s="302">
        <v>3.7587000000000003E-11</v>
      </c>
      <c r="BB323" s="302">
        <v>9.4276000000000003E-8</v>
      </c>
      <c r="BC323" s="302">
        <v>8.5880599999999993E-12</v>
      </c>
      <c r="BD323" s="302">
        <v>1.0981600000000001E-10</v>
      </c>
      <c r="BE323" s="302">
        <v>5.3820910000000003E-11</v>
      </c>
      <c r="BF323" s="303">
        <v>0</v>
      </c>
      <c r="BG323" s="303">
        <v>0</v>
      </c>
      <c r="BH323" s="303">
        <v>0</v>
      </c>
      <c r="BI323" s="303">
        <v>0</v>
      </c>
      <c r="BJ323" s="303">
        <v>0</v>
      </c>
      <c r="BK323" s="303">
        <v>0</v>
      </c>
      <c r="BL323" s="303">
        <v>0</v>
      </c>
      <c r="BM323" s="303">
        <v>0</v>
      </c>
      <c r="BN323" s="303">
        <v>3.7915909999999997E-2</v>
      </c>
      <c r="BO323" s="303">
        <v>0</v>
      </c>
      <c r="BP323" s="303">
        <v>0</v>
      </c>
      <c r="BQ323" s="303">
        <v>0</v>
      </c>
      <c r="BR323" s="74"/>
      <c r="BS323" s="144">
        <v>1.5660539E-5</v>
      </c>
      <c r="BT323" s="144">
        <v>7.5710467999999995E-7</v>
      </c>
      <c r="BU323" s="144">
        <v>7.7402245999999995E-6</v>
      </c>
      <c r="BV323" s="144">
        <v>3.6513685999999999E-14</v>
      </c>
      <c r="BW323" s="144">
        <v>6.2365315999999998E-7</v>
      </c>
      <c r="BX323" s="136">
        <v>0</v>
      </c>
      <c r="BY323" s="144">
        <v>1.3976892999999999E-6</v>
      </c>
      <c r="BZ323" s="136">
        <v>0</v>
      </c>
      <c r="CA323" s="136">
        <v>0</v>
      </c>
      <c r="CB323" s="144">
        <v>1.0687850999999999E-11</v>
      </c>
      <c r="CC323" s="136">
        <v>0</v>
      </c>
      <c r="CD323" s="136">
        <v>0</v>
      </c>
      <c r="CE323" s="136">
        <v>0</v>
      </c>
      <c r="CF323" s="144">
        <v>2.7433574000000001E-7</v>
      </c>
      <c r="CG323" s="144">
        <v>4.8675210000000004E-6</v>
      </c>
      <c r="CH323" s="136">
        <v>0</v>
      </c>
      <c r="CI323" s="136">
        <v>0</v>
      </c>
      <c r="CJ323" s="137"/>
      <c r="CK323" s="138"/>
      <c r="CL323" s="110" t="s">
        <v>2201</v>
      </c>
      <c r="CM323" s="176"/>
      <c r="CN323" s="176"/>
      <c r="CP323" s="305"/>
      <c r="CQ323" s="74"/>
      <c r="CR323" s="74"/>
      <c r="CS323" s="74"/>
      <c r="CT323" s="74"/>
      <c r="CU323" s="74"/>
      <c r="CV323" s="74"/>
      <c r="CW323" s="74"/>
      <c r="CX323" s="74"/>
      <c r="CY323" s="74"/>
      <c r="CZ323" s="74"/>
      <c r="DA323" s="74"/>
      <c r="DB323" s="74"/>
    </row>
    <row r="324" spans="1:106" ht="14.5" customHeight="1">
      <c r="A324" s="74" t="s">
        <v>2202</v>
      </c>
      <c r="B324" s="129" t="s">
        <v>2179</v>
      </c>
      <c r="C324" s="130" t="str">
        <f>MID(A324,1,12)</f>
        <v>A.040.05.102</v>
      </c>
      <c r="D324" s="131" t="s">
        <v>2198</v>
      </c>
      <c r="E324" s="129" t="s">
        <v>957</v>
      </c>
      <c r="F324" s="132" t="s">
        <v>2203</v>
      </c>
      <c r="G324" s="132">
        <f>J324+K324+L324+M324</f>
        <v>3.910244854004253E-2</v>
      </c>
      <c r="H324" s="348">
        <f t="shared" si="183"/>
        <v>3.910244854004253E-2</v>
      </c>
      <c r="I324" s="74"/>
      <c r="J324" s="132">
        <f>P324+Q324+R324+S324</f>
        <v>1.04844168998E-4</v>
      </c>
      <c r="K324" s="132">
        <f>N324+O324+T324</f>
        <v>9.3073991701811982E-3</v>
      </c>
      <c r="L324" s="300">
        <f>U324+IF(V324="x",0,V324)+IF(W324="x",0,W324)+IF(X324="x",0,X324)+Y324+Z324</f>
        <v>2.0086332999999999E-10</v>
      </c>
      <c r="M324" s="132">
        <v>2.9690205000000001E-2</v>
      </c>
      <c r="N324" s="132">
        <v>8.0811184999999997E-3</v>
      </c>
      <c r="O324" s="132">
        <v>1.2262722999999999E-3</v>
      </c>
      <c r="P324" s="132">
        <v>1.0475237E-4</v>
      </c>
      <c r="Q324" s="132">
        <v>0</v>
      </c>
      <c r="R324" s="132">
        <v>0</v>
      </c>
      <c r="S324" s="304">
        <v>9.1798998000000006E-8</v>
      </c>
      <c r="T324" s="304">
        <v>8.3701811999999997E-9</v>
      </c>
      <c r="U324" s="132">
        <v>0</v>
      </c>
      <c r="V324" s="304">
        <v>2.0086332999999999E-10</v>
      </c>
      <c r="W324" s="132">
        <v>0</v>
      </c>
      <c r="X324" s="132">
        <v>0</v>
      </c>
      <c r="Y324" s="132">
        <v>0</v>
      </c>
      <c r="Z324" s="132">
        <v>0</v>
      </c>
      <c r="AA324" s="74"/>
      <c r="AB324" s="301">
        <f>M324/0.133</f>
        <v>0.22323462406015038</v>
      </c>
      <c r="AC324" s="338">
        <f t="shared" si="184"/>
        <v>0.22323462406015038</v>
      </c>
      <c r="AD324" s="74"/>
      <c r="AE324" s="136">
        <v>3.2418132000000002</v>
      </c>
      <c r="AF324" s="136">
        <v>3.2418132000000002</v>
      </c>
      <c r="AG324" s="136">
        <v>0</v>
      </c>
      <c r="AH324" s="136">
        <v>0</v>
      </c>
      <c r="AI324" s="136">
        <v>0</v>
      </c>
      <c r="AJ324" s="136">
        <v>0</v>
      </c>
      <c r="AK324" s="136">
        <v>0</v>
      </c>
      <c r="AL324" s="74"/>
      <c r="AM324" s="133">
        <v>6.3376031000000003E-3</v>
      </c>
      <c r="AN324" s="340">
        <f t="shared" si="185"/>
        <v>6.3376031000000003E-3</v>
      </c>
      <c r="AP324" s="133">
        <v>5.9036877000000001E-3</v>
      </c>
      <c r="AQ324" s="133">
        <v>2.1620683999999999E-4</v>
      </c>
      <c r="AR324" s="133">
        <v>2.1770854999999999E-4</v>
      </c>
      <c r="AS324" s="134">
        <f>AV324+AY324+AZ324+BA324+BB324+BJ324+BK324+BO324</f>
        <v>3.53938110364E-7</v>
      </c>
      <c r="AT324" s="135">
        <f>AW324+AX324+BC324+BD324+BE324+BF324+BG324+BH324+BI324+BL324+BP324+BQ324</f>
        <v>7.9958149494899996E-10</v>
      </c>
      <c r="AU324" s="135">
        <f>BM324+BN324</f>
        <v>3.0491394000000002E-2</v>
      </c>
      <c r="AV324" s="302">
        <v>2.0716173000000001E-7</v>
      </c>
      <c r="AW324" s="302">
        <v>6.2505694999999997E-10</v>
      </c>
      <c r="AX324" s="302">
        <v>1.7077449E-14</v>
      </c>
      <c r="AY324" s="303">
        <v>0</v>
      </c>
      <c r="AZ324" s="303">
        <v>0</v>
      </c>
      <c r="BA324" s="302">
        <v>1.5560363999999999E-11</v>
      </c>
      <c r="BB324" s="302">
        <v>1.4676082000000001E-7</v>
      </c>
      <c r="BC324" s="302">
        <v>3.5553074999999999E-12</v>
      </c>
      <c r="BD324" s="302">
        <v>1.7095215999999999E-10</v>
      </c>
      <c r="BE324" s="303">
        <v>0</v>
      </c>
      <c r="BF324" s="303">
        <v>0</v>
      </c>
      <c r="BG324" s="303">
        <v>0</v>
      </c>
      <c r="BH324" s="303">
        <v>0</v>
      </c>
      <c r="BI324" s="303">
        <v>0</v>
      </c>
      <c r="BJ324" s="303">
        <v>0</v>
      </c>
      <c r="BK324" s="303">
        <v>0</v>
      </c>
      <c r="BL324" s="303">
        <v>0</v>
      </c>
      <c r="BM324" s="303">
        <v>0</v>
      </c>
      <c r="BN324" s="303">
        <v>3.0491394000000002E-2</v>
      </c>
      <c r="BO324" s="303">
        <v>0</v>
      </c>
      <c r="BP324" s="303">
        <v>0</v>
      </c>
      <c r="BQ324" s="303">
        <v>0</v>
      </c>
      <c r="BR324" s="74"/>
      <c r="BS324" s="144">
        <v>1.2457998E-5</v>
      </c>
      <c r="BT324" s="144">
        <v>1.1785959E-6</v>
      </c>
      <c r="BU324" s="144">
        <v>6.2243737E-6</v>
      </c>
      <c r="BV324" s="144">
        <v>9.8045611999999999E-13</v>
      </c>
      <c r="BW324" s="144">
        <v>9.7084993999999998E-7</v>
      </c>
      <c r="BX324" s="136">
        <v>0</v>
      </c>
      <c r="BY324" s="136">
        <v>0</v>
      </c>
      <c r="BZ324" s="136">
        <v>0</v>
      </c>
      <c r="CA324" s="136">
        <v>0</v>
      </c>
      <c r="CB324" s="144">
        <v>6.0743931000000003E-11</v>
      </c>
      <c r="CC324" s="136">
        <v>0</v>
      </c>
      <c r="CD324" s="136">
        <v>0</v>
      </c>
      <c r="CE324" s="136">
        <v>0</v>
      </c>
      <c r="CF324" s="144">
        <v>1.6973098999999999E-7</v>
      </c>
      <c r="CG324" s="144">
        <v>3.9143858000000003E-6</v>
      </c>
      <c r="CH324" s="136">
        <v>0</v>
      </c>
      <c r="CI324" s="136">
        <v>0</v>
      </c>
      <c r="CJ324" s="137"/>
      <c r="CK324" s="138"/>
      <c r="CL324" s="110" t="s">
        <v>2204</v>
      </c>
      <c r="CM324" s="110"/>
      <c r="CN324" s="110"/>
      <c r="CP324" s="305"/>
      <c r="CQ324" s="74"/>
      <c r="CR324" s="74"/>
      <c r="CS324" s="74"/>
      <c r="CT324" s="74"/>
      <c r="CU324" s="74"/>
      <c r="CV324" s="74"/>
      <c r="CW324" s="74"/>
      <c r="CX324" s="74"/>
      <c r="CY324" s="74"/>
      <c r="CZ324" s="74"/>
      <c r="DA324" s="74"/>
      <c r="DB324" s="74"/>
    </row>
    <row r="325" spans="1:106" ht="14.5" customHeight="1">
      <c r="A325" s="74" t="s">
        <v>2205</v>
      </c>
      <c r="B325" s="129" t="s">
        <v>2179</v>
      </c>
      <c r="C325" s="130" t="str">
        <f>MID(A325,1,12)</f>
        <v>A.040.05.103</v>
      </c>
      <c r="D325" s="131" t="s">
        <v>2198</v>
      </c>
      <c r="E325" s="129" t="s">
        <v>957</v>
      </c>
      <c r="F325" s="132" t="s">
        <v>2207</v>
      </c>
      <c r="G325" s="132">
        <f>J325+K325+L325+M325</f>
        <v>5.1924415529984877E-2</v>
      </c>
      <c r="H325" s="348">
        <f t="shared" si="183"/>
        <v>5.1924415529984877E-2</v>
      </c>
      <c r="I325" s="74"/>
      <c r="J325" s="132">
        <f>P325+Q325+R325+S325</f>
        <v>9.2867135587799997E-5</v>
      </c>
      <c r="K325" s="132">
        <f>N325+O325+T325</f>
        <v>3.7807693943970799E-3</v>
      </c>
      <c r="L325" s="300">
        <f>U325+IF(V325="x",0,V325)+IF(W325="x",0,W325)+IF(X325="x",0,X325)+Y325+Z325</f>
        <v>3.7778999999999999E-5</v>
      </c>
      <c r="M325" s="132">
        <v>4.8013E-2</v>
      </c>
      <c r="N325" s="132">
        <v>2.9312888E-3</v>
      </c>
      <c r="O325" s="132">
        <v>8.4948048000000004E-4</v>
      </c>
      <c r="P325" s="304">
        <v>9.2861208E-5</v>
      </c>
      <c r="Q325" s="132">
        <v>0</v>
      </c>
      <c r="R325" s="132">
        <v>0</v>
      </c>
      <c r="S325" s="304">
        <v>5.9275878000000003E-9</v>
      </c>
      <c r="T325" s="304">
        <v>1.1439708E-10</v>
      </c>
      <c r="U325" s="304">
        <v>3.7778999999999999E-5</v>
      </c>
      <c r="V325" s="132">
        <v>0</v>
      </c>
      <c r="W325" s="132">
        <v>0</v>
      </c>
      <c r="X325" s="132">
        <v>0</v>
      </c>
      <c r="Y325" s="132">
        <v>0</v>
      </c>
      <c r="Z325" s="132">
        <v>0</v>
      </c>
      <c r="AA325" s="74"/>
      <c r="AB325" s="301">
        <f>M325/0.133</f>
        <v>0.36099999999999999</v>
      </c>
      <c r="AC325" s="338">
        <f t="shared" si="184"/>
        <v>0.36099999999999999</v>
      </c>
      <c r="AD325" s="74"/>
      <c r="AE325" s="136">
        <v>5.2424419999999996</v>
      </c>
      <c r="AF325" s="136">
        <v>5.2424419999999996</v>
      </c>
      <c r="AG325" s="136">
        <v>0</v>
      </c>
      <c r="AH325" s="136">
        <v>0</v>
      </c>
      <c r="AI325" s="136">
        <v>0</v>
      </c>
      <c r="AJ325" s="136">
        <v>0</v>
      </c>
      <c r="AK325" s="136">
        <v>0</v>
      </c>
      <c r="AL325" s="74"/>
      <c r="AM325" s="133">
        <v>7.1284966999999996E-3</v>
      </c>
      <c r="AN325" s="340">
        <f t="shared" si="185"/>
        <v>7.1284966999999996E-3</v>
      </c>
      <c r="AP325" s="133">
        <v>6.4761233E-3</v>
      </c>
      <c r="AQ325" s="133">
        <v>3.0030973999999998E-4</v>
      </c>
      <c r="AR325" s="133">
        <v>3.5206361000000001E-4</v>
      </c>
      <c r="AS325" s="134">
        <f>AV325+AY325+AZ325+BA325+BB325+BJ325+BK325+BO325</f>
        <v>3.8825679399999997E-7</v>
      </c>
      <c r="AT325" s="135">
        <f>AW325+AX325+BC325+BD325+BE325+BF325+BG325+BH325+BI325+BL325+BP325+BQ325</f>
        <v>1.1106129365000001E-9</v>
      </c>
      <c r="AU325" s="135">
        <f>BM325+BN325</f>
        <v>4.9308629E-2</v>
      </c>
      <c r="AV325" s="302">
        <v>3.3500799999999998E-7</v>
      </c>
      <c r="AW325" s="302">
        <v>1.0108000000000001E-9</v>
      </c>
      <c r="AX325" s="302">
        <v>2.7616499999999999E-14</v>
      </c>
      <c r="AY325" s="303">
        <v>0</v>
      </c>
      <c r="AZ325" s="303">
        <v>0</v>
      </c>
      <c r="BA325" s="302">
        <v>1.3794E-11</v>
      </c>
      <c r="BB325" s="302">
        <v>5.3235E-8</v>
      </c>
      <c r="BC325" s="302">
        <v>3.1517199999999998E-12</v>
      </c>
      <c r="BD325" s="302">
        <v>6.2010000000000001E-11</v>
      </c>
      <c r="BE325" s="302">
        <v>3.4623600000000003E-11</v>
      </c>
      <c r="BF325" s="303">
        <v>0</v>
      </c>
      <c r="BG325" s="303">
        <v>0</v>
      </c>
      <c r="BH325" s="303">
        <v>0</v>
      </c>
      <c r="BI325" s="303">
        <v>0</v>
      </c>
      <c r="BJ325" s="303">
        <v>0</v>
      </c>
      <c r="BK325" s="303">
        <v>0</v>
      </c>
      <c r="BL325" s="303">
        <v>0</v>
      </c>
      <c r="BM325" s="303">
        <v>0</v>
      </c>
      <c r="BN325" s="303">
        <v>4.9308629E-2</v>
      </c>
      <c r="BO325" s="303">
        <v>0</v>
      </c>
      <c r="BP325" s="303">
        <v>0</v>
      </c>
      <c r="BQ325" s="303">
        <v>0</v>
      </c>
      <c r="BR325" s="74"/>
      <c r="BS325" s="144">
        <v>1.8184941000000002E-5</v>
      </c>
      <c r="BT325" s="144">
        <v>4.2751568000000001E-7</v>
      </c>
      <c r="BU325" s="144">
        <v>1.0065638E-5</v>
      </c>
      <c r="BV325" s="144">
        <v>1.3400106E-14</v>
      </c>
      <c r="BW325" s="144">
        <v>3.5215936000000001E-7</v>
      </c>
      <c r="BX325" s="136">
        <v>0</v>
      </c>
      <c r="BY325" s="144">
        <v>8.9914931999999997E-7</v>
      </c>
      <c r="BZ325" s="136">
        <v>0</v>
      </c>
      <c r="CA325" s="136">
        <v>0</v>
      </c>
      <c r="CB325" s="144">
        <v>3.9223192999999998E-12</v>
      </c>
      <c r="CC325" s="136">
        <v>0</v>
      </c>
      <c r="CD325" s="136">
        <v>0</v>
      </c>
      <c r="CE325" s="136">
        <v>0</v>
      </c>
      <c r="CF325" s="144">
        <v>1.1039344E-7</v>
      </c>
      <c r="CG325" s="144">
        <v>6.3300812000000002E-6</v>
      </c>
      <c r="CH325" s="136">
        <v>0</v>
      </c>
      <c r="CI325" s="136">
        <v>0</v>
      </c>
      <c r="CK325" s="138"/>
      <c r="CL325" s="110" t="s">
        <v>2208</v>
      </c>
      <c r="CM325" s="110"/>
      <c r="CN325" s="110"/>
      <c r="CP325" s="74"/>
      <c r="CQ325" s="74"/>
      <c r="CR325" s="74"/>
      <c r="CS325" s="74"/>
      <c r="CT325" s="74"/>
      <c r="CU325" s="74"/>
      <c r="CV325" s="74"/>
      <c r="CW325" s="74"/>
      <c r="CX325" s="74"/>
      <c r="CY325" s="74"/>
      <c r="CZ325" s="74"/>
      <c r="DA325" s="74"/>
      <c r="DB325" s="74"/>
    </row>
    <row r="326" spans="1:106" ht="14.5" customHeight="1">
      <c r="A326" s="74" t="s">
        <v>2209</v>
      </c>
      <c r="B326" s="129" t="s">
        <v>2179</v>
      </c>
      <c r="C326" s="130" t="str">
        <f>MID(A326,1,12)</f>
        <v>A.040.05.104</v>
      </c>
      <c r="D326" s="131" t="s">
        <v>2198</v>
      </c>
      <c r="E326" s="129" t="s">
        <v>957</v>
      </c>
      <c r="F326" s="132" t="s">
        <v>2211</v>
      </c>
      <c r="G326" s="132">
        <f>J326+K326+L326+M326</f>
        <v>1.9064199360265099E-2</v>
      </c>
      <c r="H326" s="348">
        <f t="shared" si="183"/>
        <v>1.9064199360265099E-2</v>
      </c>
      <c r="I326" s="74"/>
      <c r="J326" s="132">
        <f>P326+Q326+R326+S326</f>
        <v>2.6679846580000001E-5</v>
      </c>
      <c r="K326" s="132">
        <f>N326+O326+T326</f>
        <v>1.2820195136851E-3</v>
      </c>
      <c r="L326" s="300">
        <f>U326+IF(V326="x",0,V326)+IF(W326="x",0,W326)+IF(X326="x",0,X326)+Y326+Z326</f>
        <v>0</v>
      </c>
      <c r="M326" s="132">
        <v>1.77555E-2</v>
      </c>
      <c r="N326" s="132">
        <v>1.00215E-3</v>
      </c>
      <c r="O326" s="132">
        <v>2.7986759999999998E-4</v>
      </c>
      <c r="P326" s="304">
        <v>2.6658720000000001E-5</v>
      </c>
      <c r="Q326" s="132">
        <v>0</v>
      </c>
      <c r="R326" s="132">
        <v>0</v>
      </c>
      <c r="S326" s="304">
        <v>2.112658E-8</v>
      </c>
      <c r="T326" s="304">
        <v>1.9136850999999999E-9</v>
      </c>
      <c r="U326" s="132">
        <v>0</v>
      </c>
      <c r="V326" s="132">
        <v>0</v>
      </c>
      <c r="W326" s="132">
        <v>0</v>
      </c>
      <c r="X326" s="132">
        <v>0</v>
      </c>
      <c r="Y326" s="132">
        <v>0</v>
      </c>
      <c r="Z326" s="132">
        <v>0</v>
      </c>
      <c r="AA326" s="74"/>
      <c r="AB326" s="301">
        <f>M326/0.133</f>
        <v>0.13350000000000001</v>
      </c>
      <c r="AC326" s="338">
        <f t="shared" si="184"/>
        <v>0.13350000000000001</v>
      </c>
      <c r="AD326" s="74"/>
      <c r="AE326" s="136">
        <v>1.938687</v>
      </c>
      <c r="AF326" s="136">
        <v>1.938687</v>
      </c>
      <c r="AG326" s="136">
        <v>0</v>
      </c>
      <c r="AH326" s="136">
        <v>0</v>
      </c>
      <c r="AI326" s="136">
        <v>0</v>
      </c>
      <c r="AJ326" s="136">
        <v>0</v>
      </c>
      <c r="AK326" s="136">
        <v>0</v>
      </c>
      <c r="AL326" s="74"/>
      <c r="AM326" s="133">
        <v>2.6073445999999999E-3</v>
      </c>
      <c r="AN326" s="340">
        <f t="shared" si="185"/>
        <v>2.6073445999999999E-3</v>
      </c>
      <c r="AP326" s="133">
        <v>2.3700939000000001E-3</v>
      </c>
      <c r="AQ326" s="133">
        <v>1.0705542E-4</v>
      </c>
      <c r="AR326" s="133">
        <v>1.3019527E-4</v>
      </c>
      <c r="AS326" s="134">
        <f>AV326+AY326+AZ326+BA326+BB326+BJ326+BK326+BO326</f>
        <v>1.4209195999999999E-7</v>
      </c>
      <c r="AT326" s="135">
        <f>AW326+AX326+BC326+BD326+BE326+BF326+BG326+BH326+BI326+BL326+BP326+BQ326</f>
        <v>3.9591501274999996E-10</v>
      </c>
      <c r="AU326" s="135">
        <f>BM326+BN326</f>
        <v>1.8234632000000001E-2</v>
      </c>
      <c r="AV326" s="302">
        <v>1.23888E-7</v>
      </c>
      <c r="AW326" s="302">
        <v>3.7379999999999999E-10</v>
      </c>
      <c r="AX326" s="302">
        <v>1.021275E-14</v>
      </c>
      <c r="AY326" s="303">
        <v>0</v>
      </c>
      <c r="AZ326" s="303">
        <v>0</v>
      </c>
      <c r="BA326" s="302">
        <v>3.9600000000000001E-12</v>
      </c>
      <c r="BB326" s="302">
        <v>1.8200000000000001E-8</v>
      </c>
      <c r="BC326" s="302">
        <v>9.0480000000000004E-13</v>
      </c>
      <c r="BD326" s="302">
        <v>2.1199999999999999E-11</v>
      </c>
      <c r="BE326" s="303">
        <v>0</v>
      </c>
      <c r="BF326" s="303">
        <v>0</v>
      </c>
      <c r="BG326" s="303">
        <v>0</v>
      </c>
      <c r="BH326" s="303">
        <v>0</v>
      </c>
      <c r="BI326" s="303">
        <v>0</v>
      </c>
      <c r="BJ326" s="303">
        <v>0</v>
      </c>
      <c r="BK326" s="303">
        <v>0</v>
      </c>
      <c r="BL326" s="303">
        <v>0</v>
      </c>
      <c r="BM326" s="303">
        <v>0</v>
      </c>
      <c r="BN326" s="303">
        <v>1.8234632000000001E-2</v>
      </c>
      <c r="BO326" s="303">
        <v>0</v>
      </c>
      <c r="BP326" s="303">
        <v>0</v>
      </c>
      <c r="BQ326" s="303">
        <v>0</v>
      </c>
      <c r="BR326" s="74"/>
      <c r="BS326" s="144">
        <v>6.3630192000000001E-6</v>
      </c>
      <c r="BT326" s="144">
        <v>1.4615921E-7</v>
      </c>
      <c r="BU326" s="144">
        <v>3.7223341999999999E-6</v>
      </c>
      <c r="BV326" s="144">
        <v>2.2416292000000001E-13</v>
      </c>
      <c r="BW326" s="144">
        <v>1.2039636E-7</v>
      </c>
      <c r="BX326" s="136">
        <v>0</v>
      </c>
      <c r="BY326" s="136">
        <v>0</v>
      </c>
      <c r="BZ326" s="136">
        <v>0</v>
      </c>
      <c r="CA326" s="136">
        <v>0</v>
      </c>
      <c r="CB326" s="144">
        <v>1.3979581E-11</v>
      </c>
      <c r="CC326" s="136">
        <v>0</v>
      </c>
      <c r="CD326" s="136">
        <v>0</v>
      </c>
      <c r="CE326" s="136">
        <v>0</v>
      </c>
      <c r="CF326" s="144">
        <v>3.3212644E-8</v>
      </c>
      <c r="CG326" s="144">
        <v>2.3409026E-6</v>
      </c>
      <c r="CH326" s="136">
        <v>0</v>
      </c>
      <c r="CI326" s="136">
        <v>0</v>
      </c>
      <c r="CJ326" s="137"/>
      <c r="CK326" s="138"/>
      <c r="CL326" s="110" t="s">
        <v>2212</v>
      </c>
      <c r="CM326" s="110"/>
      <c r="CN326" s="110"/>
      <c r="CP326" s="74"/>
      <c r="CQ326" s="74"/>
      <c r="CR326" s="74"/>
      <c r="CS326" s="74"/>
      <c r="CT326" s="74"/>
      <c r="CU326" s="74"/>
      <c r="CV326" s="74"/>
      <c r="CW326" s="74"/>
      <c r="CX326" s="74"/>
      <c r="CY326" s="74"/>
      <c r="CZ326" s="74"/>
      <c r="DA326" s="74"/>
      <c r="DB326" s="74"/>
    </row>
    <row r="327" spans="1:106" ht="14.5" customHeight="1">
      <c r="B327" s="129" t="s">
        <v>2179</v>
      </c>
      <c r="C327" s="127" t="s">
        <v>2213</v>
      </c>
      <c r="D327" s="127" t="s">
        <v>2214</v>
      </c>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P327" s="74"/>
      <c r="AQ327" s="74"/>
      <c r="AR327" s="74"/>
      <c r="AS327" s="74"/>
      <c r="AT327" s="74"/>
      <c r="AU327" s="74"/>
      <c r="AV327" s="74"/>
      <c r="AW327" s="74"/>
      <c r="AX327" s="74"/>
      <c r="AY327" s="74"/>
      <c r="AZ327" s="74"/>
      <c r="BA327" s="74"/>
      <c r="BB327" s="74"/>
      <c r="BC327" s="74"/>
      <c r="BD327" s="74"/>
      <c r="BE327" s="74"/>
      <c r="BF327" s="74"/>
      <c r="BG327" s="74"/>
      <c r="BH327" s="74"/>
      <c r="BI327" s="74"/>
      <c r="BJ327" s="74"/>
      <c r="BK327" s="74"/>
      <c r="BL327" s="74"/>
      <c r="BM327" s="74"/>
      <c r="BN327" s="74"/>
      <c r="BO327" s="74"/>
      <c r="BP327" s="74"/>
      <c r="BQ327" s="74"/>
      <c r="BR327" s="74"/>
      <c r="BS327" s="74"/>
      <c r="BT327" s="74"/>
      <c r="BU327" s="74"/>
      <c r="BV327" s="74"/>
      <c r="BW327" s="74"/>
      <c r="BX327" s="74"/>
      <c r="BY327" s="74"/>
      <c r="BZ327" s="74"/>
      <c r="CA327" s="74"/>
      <c r="CB327" s="74"/>
      <c r="CC327" s="74"/>
      <c r="CD327" s="74"/>
      <c r="CE327" s="74"/>
      <c r="CF327" s="74"/>
      <c r="CG327" s="74"/>
      <c r="CH327" s="74"/>
      <c r="CI327" s="74"/>
      <c r="CJ327" s="142"/>
      <c r="CK327" s="143"/>
      <c r="CL327" s="89"/>
      <c r="CP327" s="305"/>
      <c r="CQ327" s="74"/>
      <c r="CR327" s="74"/>
      <c r="CS327" s="74"/>
      <c r="CT327" s="74"/>
      <c r="CU327" s="74"/>
      <c r="CV327" s="74"/>
      <c r="CW327" s="74"/>
      <c r="CX327" s="74"/>
      <c r="CY327" s="74"/>
      <c r="CZ327" s="74"/>
      <c r="DA327" s="74"/>
      <c r="DB327" s="74"/>
    </row>
    <row r="328" spans="1:106" ht="14.5" customHeight="1">
      <c r="A328" s="74" t="s">
        <v>2215</v>
      </c>
      <c r="B328" s="129" t="s">
        <v>2179</v>
      </c>
      <c r="C328" s="130" t="str">
        <f>MID(A328,1,12)</f>
        <v>A.040.07.101</v>
      </c>
      <c r="D328" s="131" t="s">
        <v>2214</v>
      </c>
      <c r="E328" s="129" t="s">
        <v>2217</v>
      </c>
      <c r="F328" s="132" t="s">
        <v>2218</v>
      </c>
      <c r="G328" s="132">
        <f>J328+K328+L328+M328</f>
        <v>58.964496888799999</v>
      </c>
      <c r="H328" s="348">
        <f t="shared" ref="H328:H329" si="186">G328</f>
        <v>58.964496888799999</v>
      </c>
      <c r="I328" s="74"/>
      <c r="J328" s="132">
        <f>P328+Q328+R328+S328</f>
        <v>4.7187481529999999</v>
      </c>
      <c r="K328" s="132">
        <f>N328+O328+T328</f>
        <v>9.0393290900000007</v>
      </c>
      <c r="L328" s="300">
        <f>U328+IF(V328="x",0,V328)+IF(W328="x",0,W328)+IF(X328="x",0,X328)+Y328+Z328</f>
        <v>4.5641526458000001</v>
      </c>
      <c r="M328" s="132">
        <v>40.642266999999997</v>
      </c>
      <c r="N328" s="132">
        <v>3.5291456999999999</v>
      </c>
      <c r="O328" s="132">
        <v>4.5774805000000001</v>
      </c>
      <c r="P328" s="132">
        <v>3.6941619999999999</v>
      </c>
      <c r="Q328" s="132">
        <v>0.70558905000000005</v>
      </c>
      <c r="R328" s="132">
        <v>1.6060662999999999E-2</v>
      </c>
      <c r="S328" s="132">
        <v>0.30293643999999997</v>
      </c>
      <c r="T328" s="132">
        <v>0.93270288999999995</v>
      </c>
      <c r="U328" s="132">
        <v>3.4780191999999999</v>
      </c>
      <c r="V328" s="132">
        <v>1.0613393</v>
      </c>
      <c r="W328" s="132">
        <v>1.7754743E-2</v>
      </c>
      <c r="X328" s="132">
        <v>4.3649841000000002E-3</v>
      </c>
      <c r="Y328" s="132">
        <v>2.6744186999999998E-3</v>
      </c>
      <c r="Z328" s="132">
        <v>0</v>
      </c>
      <c r="AA328" s="74"/>
      <c r="AB328" s="301">
        <f>M328/0.133</f>
        <v>305.58095488721801</v>
      </c>
      <c r="AC328" s="338">
        <f t="shared" ref="AC328:AC329" si="187">AB328</f>
        <v>305.58095488721801</v>
      </c>
      <c r="AD328" s="74"/>
      <c r="AE328" s="136">
        <v>1415.7258999999999</v>
      </c>
      <c r="AF328" s="136">
        <v>1368.9443000000001</v>
      </c>
      <c r="AG328" s="136">
        <v>2.4068567999999999</v>
      </c>
      <c r="AH328" s="136">
        <v>0</v>
      </c>
      <c r="AI328" s="136">
        <v>0.43948660000000001</v>
      </c>
      <c r="AJ328" s="136">
        <v>11.044881</v>
      </c>
      <c r="AK328" s="136">
        <v>32.890315999999999</v>
      </c>
      <c r="AL328" s="74"/>
      <c r="AM328" s="133">
        <v>7.0118574999999996</v>
      </c>
      <c r="AN328" s="340">
        <f t="shared" ref="AN328:AN329" si="188">AM328</f>
        <v>7.0118574999999996</v>
      </c>
      <c r="AP328" s="133">
        <v>6.6646150999999998</v>
      </c>
      <c r="AQ328" s="133">
        <v>0.28977814000000002</v>
      </c>
      <c r="AR328" s="133">
        <v>5.7464270999999997E-2</v>
      </c>
      <c r="AS328" s="134">
        <f>AV328+AY328+AZ328+BA328+BB328+BJ328+BK328+BO328</f>
        <v>3.99557265394E-4</v>
      </c>
      <c r="AT328" s="135">
        <f>AW328+AX328+BC328+BD328+BE328+BF328+BG328+BH328+BI328+BL328+BP328+BQ328</f>
        <v>1.071664723576006E-6</v>
      </c>
      <c r="AU328" s="135">
        <f>BM328+BN328</f>
        <v>8.0482173100000001</v>
      </c>
      <c r="AV328" s="303">
        <v>2.8474913000000002E-4</v>
      </c>
      <c r="AW328" s="302">
        <v>8.5919984999999995E-7</v>
      </c>
      <c r="AX328" s="302">
        <v>2.3472689999999999E-11</v>
      </c>
      <c r="AY328" s="302">
        <v>1.3788337000000001E-8</v>
      </c>
      <c r="AZ328" s="302">
        <v>1.8940656E-8</v>
      </c>
      <c r="BA328" s="302">
        <v>5.4931017000000002E-7</v>
      </c>
      <c r="BB328" s="303">
        <v>1.1337758E-4</v>
      </c>
      <c r="BC328" s="302">
        <v>7.8961987999999999E-8</v>
      </c>
      <c r="BD328" s="302">
        <v>1.25287E-7</v>
      </c>
      <c r="BE328" s="302">
        <v>1.3331408000000001E-10</v>
      </c>
      <c r="BF328" s="302">
        <v>6.4742965999999998E-13</v>
      </c>
      <c r="BG328" s="302">
        <v>5.0410334999999998E-10</v>
      </c>
      <c r="BH328" s="302">
        <v>5.4396752000000002E-12</v>
      </c>
      <c r="BI328" s="302">
        <v>3.9747832999999996E-12</v>
      </c>
      <c r="BJ328" s="302">
        <v>9.8778910999999995E-8</v>
      </c>
      <c r="BK328" s="302">
        <v>6.9788398000000004E-7</v>
      </c>
      <c r="BL328" s="302">
        <v>7.2295951E-9</v>
      </c>
      <c r="BM328" s="303">
        <v>0.14600251</v>
      </c>
      <c r="BN328" s="303">
        <v>7.9022148000000003</v>
      </c>
      <c r="BO328" s="302">
        <v>5.1853339999999997E-8</v>
      </c>
      <c r="BP328" s="302">
        <v>3.1532435999999999E-10</v>
      </c>
      <c r="BQ328" s="302">
        <v>1.4107846000000001E-14</v>
      </c>
      <c r="BR328" s="74"/>
      <c r="BS328" s="136">
        <v>1.4601294000000001E-2</v>
      </c>
      <c r="BT328" s="136">
        <v>1.0472369000000001E-3</v>
      </c>
      <c r="BU328" s="136">
        <v>8.5204077999999992E-3</v>
      </c>
      <c r="BV328" s="136">
        <v>1.0951192E-4</v>
      </c>
      <c r="BW328" s="136">
        <v>1.2418336999999999E-3</v>
      </c>
      <c r="BX328" s="136">
        <v>3.5100738999999998E-4</v>
      </c>
      <c r="BY328" s="144">
        <v>7.3707398999999999E-7</v>
      </c>
      <c r="BZ328" s="136">
        <v>5.6559272999999997E-4</v>
      </c>
      <c r="CA328" s="144">
        <v>2.1552279E-5</v>
      </c>
      <c r="CB328" s="136">
        <v>2.0045480999999999E-4</v>
      </c>
      <c r="CC328" s="144">
        <v>5.3734160999999998E-5</v>
      </c>
      <c r="CD328" s="144">
        <v>4.7130449000000003E-6</v>
      </c>
      <c r="CE328" s="144">
        <v>1.9584714000000001E-5</v>
      </c>
      <c r="CF328" s="136">
        <v>8.1643030000000004E-4</v>
      </c>
      <c r="CG328" s="136">
        <v>1.6439079999999999E-3</v>
      </c>
      <c r="CH328" s="144">
        <v>-2.8544762E-6</v>
      </c>
      <c r="CI328" s="144">
        <v>7.4439247000000002E-6</v>
      </c>
      <c r="CJ328" s="137"/>
      <c r="CK328" s="138"/>
      <c r="CL328" s="89" t="s">
        <v>2219</v>
      </c>
      <c r="CM328" s="110"/>
      <c r="CN328" s="110"/>
      <c r="CP328" s="305"/>
      <c r="CQ328" s="74"/>
      <c r="CR328" s="74"/>
      <c r="CS328" s="74"/>
      <c r="CT328" s="74"/>
      <c r="CU328" s="74"/>
      <c r="CV328" s="74"/>
      <c r="CW328" s="74"/>
      <c r="CX328" s="74"/>
      <c r="CY328" s="74"/>
      <c r="CZ328" s="74"/>
      <c r="DA328" s="74"/>
      <c r="DB328" s="74"/>
    </row>
    <row r="329" spans="1:106" ht="14.5" customHeight="1">
      <c r="A329" s="74" t="s">
        <v>2220</v>
      </c>
      <c r="B329" s="129" t="s">
        <v>2179</v>
      </c>
      <c r="C329" s="130" t="str">
        <f>MID(A329,1,12)</f>
        <v>A.040.07.102</v>
      </c>
      <c r="D329" s="131" t="s">
        <v>2214</v>
      </c>
      <c r="E329" s="129" t="s">
        <v>2217</v>
      </c>
      <c r="F329" s="132" t="s">
        <v>2222</v>
      </c>
      <c r="G329" s="132">
        <f>J329+K329+L329+M329</f>
        <v>75.1257394533</v>
      </c>
      <c r="H329" s="348">
        <f t="shared" si="186"/>
        <v>75.1257394533</v>
      </c>
      <c r="I329" s="74"/>
      <c r="J329" s="132">
        <f>P329+Q329+R329+S329</f>
        <v>5.6617839270000001</v>
      </c>
      <c r="K329" s="132">
        <f>N329+O329+T329</f>
        <v>10.722777900000001</v>
      </c>
      <c r="L329" s="300">
        <f>U329+IF(V329="x",0,V329)+IF(W329="x",0,W329)+IF(X329="x",0,X329)+Y329+Z329</f>
        <v>8.8981026263000018</v>
      </c>
      <c r="M329" s="132">
        <v>49.843074999999999</v>
      </c>
      <c r="N329" s="132">
        <v>4.5828445999999996</v>
      </c>
      <c r="O329" s="132">
        <v>5.1311726000000002</v>
      </c>
      <c r="P329" s="132">
        <v>4.1463293999999999</v>
      </c>
      <c r="Q329" s="132">
        <v>0.89793752999999998</v>
      </c>
      <c r="R329" s="132">
        <v>7.1770687E-2</v>
      </c>
      <c r="S329" s="132">
        <v>0.54574630999999996</v>
      </c>
      <c r="T329" s="132">
        <v>1.0087607000000001</v>
      </c>
      <c r="U329" s="132">
        <v>7.5055624999999999</v>
      </c>
      <c r="V329" s="132">
        <v>1.2967112000000001</v>
      </c>
      <c r="W329" s="132">
        <v>1.9117228E-2</v>
      </c>
      <c r="X329" s="132">
        <v>5.2033113000000001E-3</v>
      </c>
      <c r="Y329" s="132">
        <v>7.1508387000000007E-2</v>
      </c>
      <c r="Z329" s="132">
        <v>0</v>
      </c>
      <c r="AA329" s="74"/>
      <c r="AB329" s="301">
        <f>M329/0.133</f>
        <v>374.75996240601501</v>
      </c>
      <c r="AC329" s="338">
        <f t="shared" si="187"/>
        <v>374.75996240601501</v>
      </c>
      <c r="AD329" s="74"/>
      <c r="AE329" s="136">
        <v>2099.9564999999998</v>
      </c>
      <c r="AF329" s="136">
        <v>2054.6547999999998</v>
      </c>
      <c r="AG329" s="136">
        <v>2.5915762999999998</v>
      </c>
      <c r="AH329" s="136">
        <v>0</v>
      </c>
      <c r="AI329" s="136">
        <v>0.44965888999999998</v>
      </c>
      <c r="AJ329" s="136">
        <v>10.633322</v>
      </c>
      <c r="AK329" s="136">
        <v>31.627178000000001</v>
      </c>
      <c r="AL329" s="74"/>
      <c r="AM329" s="133">
        <v>8.6508375999999991</v>
      </c>
      <c r="AN329" s="340">
        <f t="shared" si="188"/>
        <v>8.6508375999999991</v>
      </c>
      <c r="AP329" s="133">
        <v>8.2125456999999997</v>
      </c>
      <c r="AQ329" s="133">
        <v>0.35554174</v>
      </c>
      <c r="AR329" s="133">
        <v>8.2750112000000001E-2</v>
      </c>
      <c r="AS329" s="134">
        <f>AV329+AY329+AZ329+BA329+BB329+BJ329+BK329+BO329</f>
        <v>4.9235886282100001E-4</v>
      </c>
      <c r="AT329" s="135">
        <f>AW329+AX329+BC329+BD329+BE329+BF329+BG329+BH329+BI329+BL329+BP329+BQ329</f>
        <v>1.31487333230803E-6</v>
      </c>
      <c r="AU329" s="135">
        <f>BM329+BN329</f>
        <v>11.589651590000001</v>
      </c>
      <c r="AV329" s="303">
        <v>3.4927134000000001E-4</v>
      </c>
      <c r="AW329" s="302">
        <v>1.0538829E-6</v>
      </c>
      <c r="AX329" s="302">
        <v>2.8791344999999999E-11</v>
      </c>
      <c r="AY329" s="302">
        <v>3.2296484000000002E-8</v>
      </c>
      <c r="AZ329" s="302">
        <v>1.8189587E-8</v>
      </c>
      <c r="BA329" s="302">
        <v>6.1654264999999997E-7</v>
      </c>
      <c r="BB329" s="303">
        <v>1.3727602999999999E-4</v>
      </c>
      <c r="BC329" s="302">
        <v>8.8551740999999998E-8</v>
      </c>
      <c r="BD329" s="302">
        <v>1.5301207000000001E-7</v>
      </c>
      <c r="BE329" s="302">
        <v>4.3123282000000002E-10</v>
      </c>
      <c r="BF329" s="302">
        <v>1.6302275E-12</v>
      </c>
      <c r="BG329" s="302">
        <v>1.8801066000000002E-9</v>
      </c>
      <c r="BH329" s="302">
        <v>1.9952617999999999E-11</v>
      </c>
      <c r="BI329" s="302">
        <v>1.5634583000000001E-11</v>
      </c>
      <c r="BJ329" s="302">
        <v>4.5031299999999999E-7</v>
      </c>
      <c r="BK329" s="302">
        <v>3.3077002999999999E-6</v>
      </c>
      <c r="BL329" s="302">
        <v>8.6177763999999997E-9</v>
      </c>
      <c r="BM329" s="303">
        <v>0.90203858999999997</v>
      </c>
      <c r="BN329" s="303">
        <v>10.687613000000001</v>
      </c>
      <c r="BO329" s="302">
        <v>1.3864508E-6</v>
      </c>
      <c r="BP329" s="302">
        <v>8.4311194999999996E-9</v>
      </c>
      <c r="BQ329" s="302">
        <v>3.7721452999999999E-13</v>
      </c>
      <c r="BR329" s="74"/>
      <c r="BS329" s="136">
        <v>1.8385088000000001E-2</v>
      </c>
      <c r="BT329" s="136">
        <v>1.2601172999999999E-3</v>
      </c>
      <c r="BU329" s="136">
        <v>1.0449302000000001E-2</v>
      </c>
      <c r="BV329" s="136">
        <v>1.1841113E-4</v>
      </c>
      <c r="BW329" s="136">
        <v>1.5447515E-3</v>
      </c>
      <c r="BX329" s="136">
        <v>3.9658419000000001E-4</v>
      </c>
      <c r="BY329" s="144">
        <v>6.7812270000000001E-6</v>
      </c>
      <c r="BZ329" s="136">
        <v>6.2999707000000002E-4</v>
      </c>
      <c r="CA329" s="144">
        <v>9.6311208000000002E-5</v>
      </c>
      <c r="CB329" s="136">
        <v>3.6112351E-4</v>
      </c>
      <c r="CC329" s="144">
        <v>5.1632923000000001E-5</v>
      </c>
      <c r="CD329" s="144">
        <v>5.6180884999999998E-6</v>
      </c>
      <c r="CE329" s="144">
        <v>1.8802224999999999E-5</v>
      </c>
      <c r="CF329" s="136">
        <v>9.1839110999999995E-4</v>
      </c>
      <c r="CG329" s="136">
        <v>2.4671038999999999E-3</v>
      </c>
      <c r="CH329" s="136">
        <v>-1.388742E-4</v>
      </c>
      <c r="CI329" s="136">
        <v>1.9903510999999999E-4</v>
      </c>
      <c r="CJ329" s="137"/>
      <c r="CK329" s="138"/>
      <c r="CL329" s="89" t="s">
        <v>2223</v>
      </c>
      <c r="CM329" s="110"/>
      <c r="CN329" s="110"/>
      <c r="CP329" s="305"/>
      <c r="CS329" s="74"/>
      <c r="CT329" s="74"/>
      <c r="CU329" s="74"/>
      <c r="CV329" s="74"/>
      <c r="CW329" s="74"/>
      <c r="CX329" s="74"/>
      <c r="CY329" s="74"/>
      <c r="CZ329" s="74"/>
      <c r="DA329" s="74"/>
      <c r="DB329" s="74"/>
    </row>
    <row r="330" spans="1:106" ht="14.5" customHeight="1">
      <c r="B330" s="129" t="s">
        <v>2179</v>
      </c>
      <c r="C330" s="127" t="s">
        <v>61</v>
      </c>
      <c r="D330" s="127" t="s">
        <v>2224</v>
      </c>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P330" s="74"/>
      <c r="AQ330" s="74"/>
      <c r="AR330" s="74"/>
      <c r="AS330" s="74"/>
      <c r="AT330" s="74"/>
      <c r="AU330" s="74"/>
      <c r="AV330" s="74"/>
      <c r="AW330" s="74"/>
      <c r="AX330" s="74"/>
      <c r="AY330" s="74"/>
      <c r="AZ330" s="74"/>
      <c r="BA330" s="74"/>
      <c r="BB330" s="74"/>
      <c r="BC330" s="74"/>
      <c r="BD330" s="74"/>
      <c r="BE330" s="74"/>
      <c r="BF330" s="74"/>
      <c r="BG330" s="74"/>
      <c r="BH330" s="74"/>
      <c r="BI330" s="74"/>
      <c r="BJ330" s="74"/>
      <c r="BK330" s="74"/>
      <c r="BL330" s="74"/>
      <c r="BM330" s="74"/>
      <c r="BN330" s="74"/>
      <c r="BO330" s="74"/>
      <c r="BP330" s="74"/>
      <c r="BQ330" s="74"/>
      <c r="BR330" s="74"/>
      <c r="BS330" s="74"/>
      <c r="BT330" s="74"/>
      <c r="BU330" s="74"/>
      <c r="BV330" s="74"/>
      <c r="BW330" s="74"/>
      <c r="BX330" s="74"/>
      <c r="BY330" s="74"/>
      <c r="BZ330" s="74"/>
      <c r="CA330" s="74"/>
      <c r="CB330" s="74"/>
      <c r="CC330" s="74"/>
      <c r="CD330" s="74"/>
      <c r="CE330" s="74"/>
      <c r="CF330" s="74"/>
      <c r="CG330" s="74"/>
      <c r="CH330" s="74"/>
      <c r="CI330" s="74"/>
      <c r="CJ330" s="124"/>
      <c r="CK330" s="143"/>
      <c r="CL330" s="89"/>
      <c r="CP330" s="74"/>
      <c r="CQ330" s="74"/>
      <c r="CR330" s="74"/>
      <c r="CS330" s="74"/>
      <c r="CT330" s="74"/>
      <c r="CU330" s="74"/>
      <c r="CV330" s="74"/>
      <c r="CW330" s="74"/>
      <c r="CX330" s="74"/>
      <c r="CY330" s="74"/>
      <c r="CZ330" s="74"/>
      <c r="DA330" s="74"/>
      <c r="DB330" s="74"/>
    </row>
    <row r="331" spans="1:106" ht="14.5" customHeight="1">
      <c r="A331" s="74" t="s">
        <v>2225</v>
      </c>
      <c r="B331" s="129" t="s">
        <v>2179</v>
      </c>
      <c r="C331" s="130" t="str">
        <f>MID(A331,1,12)</f>
        <v>A.040.09.101</v>
      </c>
      <c r="D331" s="131" t="s">
        <v>2224</v>
      </c>
      <c r="E331" s="129" t="s">
        <v>957</v>
      </c>
      <c r="F331" s="132" t="s">
        <v>2226</v>
      </c>
      <c r="G331" s="132">
        <f>J331+K331+L331+M331</f>
        <v>0.25856635931470001</v>
      </c>
      <c r="H331" s="348">
        <f t="shared" ref="H331:H333" si="189">G331</f>
        <v>0.25856635931470001</v>
      </c>
      <c r="I331" s="74"/>
      <c r="J331" s="132">
        <f>P331+Q331+R331+S331</f>
        <v>7.7517068010000004E-3</v>
      </c>
      <c r="K331" s="132">
        <f>N331+O331+T331</f>
        <v>3.7423697210000002E-2</v>
      </c>
      <c r="L331" s="300">
        <f>U331+IF(V331="x",0,V331)+IF(W331="x",0,W331)+IF(X331="x",0,X331)+Y331+Z331</f>
        <v>8.9055405303699986E-2</v>
      </c>
      <c r="M331" s="132">
        <v>0.12433555</v>
      </c>
      <c r="N331" s="132">
        <v>2.5148699E-2</v>
      </c>
      <c r="O331" s="132">
        <v>1.1925689999999999E-2</v>
      </c>
      <c r="P331" s="132">
        <v>6.9892475999999999E-3</v>
      </c>
      <c r="Q331" s="132">
        <v>5.4308785E-4</v>
      </c>
      <c r="R331" s="304">
        <v>2.5557621000000002E-5</v>
      </c>
      <c r="S331" s="132">
        <v>1.9381372999999999E-4</v>
      </c>
      <c r="T331" s="132">
        <v>3.4930821000000003E-4</v>
      </c>
      <c r="U331" s="132">
        <v>6.8891017000000001E-4</v>
      </c>
      <c r="V331" s="132">
        <v>7.2064343000000003E-2</v>
      </c>
      <c r="W331" s="132">
        <v>1.6267388000000001E-2</v>
      </c>
      <c r="X331" s="304">
        <v>3.2356432999999998E-5</v>
      </c>
      <c r="Y331" s="304">
        <v>2.4077006999999998E-6</v>
      </c>
      <c r="Z331" s="132">
        <v>0</v>
      </c>
      <c r="AA331" s="74"/>
      <c r="AB331" s="301">
        <f>M331/0.133</f>
        <v>0.93485375939849624</v>
      </c>
      <c r="AC331" s="338">
        <f t="shared" ref="AC331:AC333" si="190">AB331</f>
        <v>0.93485375939849624</v>
      </c>
      <c r="AD331" s="74"/>
      <c r="AE331" s="136">
        <v>32.877713</v>
      </c>
      <c r="AF331" s="136">
        <v>13.226774000000001</v>
      </c>
      <c r="AG331" s="136">
        <v>2.2051683</v>
      </c>
      <c r="AH331" s="136">
        <v>0</v>
      </c>
      <c r="AI331" s="136">
        <v>16.119382000000002</v>
      </c>
      <c r="AJ331" s="136">
        <v>0.82720574000000002</v>
      </c>
      <c r="AK331" s="136">
        <v>0.49918254000000001</v>
      </c>
      <c r="AL331" s="74"/>
      <c r="AM331" s="133">
        <v>2.5614560000000001E-2</v>
      </c>
      <c r="AN331" s="340">
        <f t="shared" ref="AN331:AN333" si="191">AM331</f>
        <v>2.5614560000000001E-2</v>
      </c>
      <c r="AP331" s="133">
        <v>2.4078384000000001E-2</v>
      </c>
      <c r="AQ331" s="133">
        <v>9.5571005000000004E-4</v>
      </c>
      <c r="AR331" s="133">
        <v>5.8046683999999997E-4</v>
      </c>
      <c r="AS331" s="134">
        <f>AV331+AY331+AZ331+BA331+BB331+BJ331+BK331+BO331</f>
        <v>1.4435481747312699E-6</v>
      </c>
      <c r="AT331" s="135">
        <f>AW331+AX331+BC331+BD331+BE331+BF331+BG331+BH331+BI331+BL331+BP331+BQ331</f>
        <v>3.5344307007705005E-9</v>
      </c>
      <c r="AU331" s="135">
        <f>BM331+BN331</f>
        <v>8.1297876327000002E-2</v>
      </c>
      <c r="AV331" s="302">
        <v>8.7107228000000004E-7</v>
      </c>
      <c r="AW331" s="302">
        <v>2.6283693999999999E-9</v>
      </c>
      <c r="AX331" s="302">
        <v>7.1805062999999998E-14</v>
      </c>
      <c r="AY331" s="302">
        <v>7.9048756E-12</v>
      </c>
      <c r="AZ331" s="302">
        <v>2.0316367E-13</v>
      </c>
      <c r="BA331" s="302">
        <v>1.0393224E-9</v>
      </c>
      <c r="BB331" s="302">
        <v>5.6916911999999999E-7</v>
      </c>
      <c r="BC331" s="302">
        <v>1.5277549000000001E-10</v>
      </c>
      <c r="BD331" s="302">
        <v>6.9910771000000001E-10</v>
      </c>
      <c r="BE331" s="302">
        <v>1.6201310999999999E-13</v>
      </c>
      <c r="BF331" s="302">
        <v>5.3867565999999998E-15</v>
      </c>
      <c r="BG331" s="302">
        <v>6.1669537999999999E-14</v>
      </c>
      <c r="BH331" s="302">
        <v>5.7080195000000001E-15</v>
      </c>
      <c r="BI331" s="302">
        <v>5.4565628E-15</v>
      </c>
      <c r="BJ331" s="302">
        <v>3.3190907999999998E-10</v>
      </c>
      <c r="BK331" s="302">
        <v>1.8807541999999998E-9</v>
      </c>
      <c r="BL331" s="302">
        <v>5.3582178000000001E-11</v>
      </c>
      <c r="BM331" s="302">
        <v>2.5925327000000001E-5</v>
      </c>
      <c r="BN331" s="303">
        <v>8.1271950999999995E-2</v>
      </c>
      <c r="BO331" s="302">
        <v>4.6681012000000003E-11</v>
      </c>
      <c r="BP331" s="302">
        <v>2.8387102000000002E-13</v>
      </c>
      <c r="BQ331" s="302">
        <v>1.27006E-17</v>
      </c>
      <c r="BR331" s="74"/>
      <c r="BS331" s="144">
        <v>5.8991535999999998E-5</v>
      </c>
      <c r="BT331" s="144">
        <v>5.2440110000000002E-6</v>
      </c>
      <c r="BU331" s="144">
        <v>2.6066203999999999E-5</v>
      </c>
      <c r="BV331" s="144">
        <v>4.0928084000000001E-8</v>
      </c>
      <c r="BW331" s="144">
        <v>4.3656604999999998E-6</v>
      </c>
      <c r="BX331" s="144">
        <v>6.656917E-7</v>
      </c>
      <c r="BY331" s="144">
        <v>1.0280476E-9</v>
      </c>
      <c r="BZ331" s="144">
        <v>1.5385981000000001E-6</v>
      </c>
      <c r="CA331" s="144">
        <v>3.4296528000000001E-8</v>
      </c>
      <c r="CB331" s="144">
        <v>1.2824766999999999E-7</v>
      </c>
      <c r="CC331" s="144">
        <v>1.4901577E-9</v>
      </c>
      <c r="CD331" s="144">
        <v>3.4932838000000001E-8</v>
      </c>
      <c r="CE331" s="144">
        <v>2.7240283E-11</v>
      </c>
      <c r="CF331" s="144">
        <v>1.9498215E-6</v>
      </c>
      <c r="CG331" s="144">
        <v>1.8617474000000001E-5</v>
      </c>
      <c r="CH331" s="144">
        <v>2.9642270999999999E-7</v>
      </c>
      <c r="CI331" s="144">
        <v>6.7013993999999998E-9</v>
      </c>
      <c r="CJ331" s="137"/>
      <c r="CK331" s="138"/>
      <c r="CL331" s="110" t="s">
        <v>2227</v>
      </c>
      <c r="CM331" s="110"/>
      <c r="CN331" s="110"/>
      <c r="CP331" s="305"/>
      <c r="CQ331" s="74"/>
      <c r="CR331" s="74"/>
      <c r="CS331" s="74"/>
      <c r="CT331" s="74"/>
      <c r="CU331" s="74"/>
      <c r="CV331" s="74"/>
      <c r="CW331" s="74"/>
      <c r="CX331" s="74"/>
      <c r="CY331" s="74"/>
      <c r="CZ331" s="74"/>
      <c r="DA331" s="74"/>
      <c r="DB331" s="74"/>
    </row>
    <row r="332" spans="1:106" ht="14.5" customHeight="1">
      <c r="A332" s="74" t="s">
        <v>2228</v>
      </c>
      <c r="B332" s="129" t="s">
        <v>2179</v>
      </c>
      <c r="C332" s="130" t="str">
        <f>MID(A332,1,12)</f>
        <v>A.040.09.102</v>
      </c>
      <c r="D332" s="131" t="s">
        <v>2224</v>
      </c>
      <c r="E332" s="129" t="s">
        <v>957</v>
      </c>
      <c r="F332" s="132" t="s">
        <v>2229</v>
      </c>
      <c r="G332" s="132">
        <f>J332+K332+L332+M332</f>
        <v>0.28016059500000001</v>
      </c>
      <c r="H332" s="348">
        <f t="shared" si="189"/>
        <v>0.28016059500000001</v>
      </c>
      <c r="I332" s="74"/>
      <c r="J332" s="132">
        <f>P332+Q332+R332+S332</f>
        <v>1.87884E-2</v>
      </c>
      <c r="K332" s="132">
        <f>N332+O332+T332</f>
        <v>9.6452195000000004E-2</v>
      </c>
      <c r="L332" s="300">
        <f>U332+IF(V332="x",0,V332)+IF(W332="x",0,W332)+IF(X332="x",0,X332)+Y332+Z332</f>
        <v>0</v>
      </c>
      <c r="M332" s="132">
        <v>0.16492000000000001</v>
      </c>
      <c r="N332" s="132">
        <v>7.3858455000000003E-2</v>
      </c>
      <c r="O332" s="132">
        <v>2.2593740000000001E-2</v>
      </c>
      <c r="P332" s="132">
        <v>1.87884E-2</v>
      </c>
      <c r="Q332" s="132">
        <v>0</v>
      </c>
      <c r="R332" s="132">
        <v>0</v>
      </c>
      <c r="S332" s="132">
        <v>0</v>
      </c>
      <c r="T332" s="132">
        <v>0</v>
      </c>
      <c r="U332" s="132">
        <v>0</v>
      </c>
      <c r="V332" s="132">
        <v>0</v>
      </c>
      <c r="W332" s="132">
        <v>0</v>
      </c>
      <c r="X332" s="132">
        <v>0</v>
      </c>
      <c r="Y332" s="132">
        <v>0</v>
      </c>
      <c r="Z332" s="132">
        <v>0</v>
      </c>
      <c r="AA332" s="74"/>
      <c r="AB332" s="301">
        <f>M332/0.133</f>
        <v>1.24</v>
      </c>
      <c r="AC332" s="338">
        <f t="shared" si="190"/>
        <v>1.24</v>
      </c>
      <c r="AD332" s="74"/>
      <c r="AE332" s="136">
        <v>4.72</v>
      </c>
      <c r="AF332" s="136">
        <v>0</v>
      </c>
      <c r="AG332" s="136">
        <v>0</v>
      </c>
      <c r="AH332" s="136">
        <v>0</v>
      </c>
      <c r="AI332" s="136">
        <v>0</v>
      </c>
      <c r="AJ332" s="136">
        <v>0</v>
      </c>
      <c r="AK332" s="136">
        <v>4.72</v>
      </c>
      <c r="AL332" s="74"/>
      <c r="AM332" s="133">
        <v>4.6692047E-2</v>
      </c>
      <c r="AN332" s="340">
        <f t="shared" si="191"/>
        <v>4.6692047E-2</v>
      </c>
      <c r="AP332" s="133">
        <v>4.5157726000000002E-2</v>
      </c>
      <c r="AQ332" s="133">
        <v>1.5343212E-3</v>
      </c>
      <c r="AR332" s="133">
        <v>0</v>
      </c>
      <c r="AS332" s="134">
        <f>AV332+AY332+AZ332+BA332+BB332+BJ332+BK332+BO332</f>
        <v>2.7072977E-6</v>
      </c>
      <c r="AT332" s="135">
        <f>AW332+AX332+BC332+BD332+BE332+BF332+BG332+BH332+BI332+BL332+BP332+BQ332</f>
        <v>5.6742646599999999E-9</v>
      </c>
      <c r="AU332" s="135">
        <f>BM332+BN332</f>
        <v>0</v>
      </c>
      <c r="AV332" s="302">
        <v>1.15072E-6</v>
      </c>
      <c r="AW332" s="302">
        <v>3.472E-9</v>
      </c>
      <c r="AX332" s="302">
        <v>9.4859999999999999E-14</v>
      </c>
      <c r="AY332" s="303">
        <v>0</v>
      </c>
      <c r="AZ332" s="303">
        <v>0</v>
      </c>
      <c r="BA332" s="302">
        <v>2.7937E-9</v>
      </c>
      <c r="BB332" s="302">
        <v>1.553784E-6</v>
      </c>
      <c r="BC332" s="302">
        <v>3.9602999999999998E-10</v>
      </c>
      <c r="BD332" s="302">
        <v>1.796681E-9</v>
      </c>
      <c r="BE332" s="302">
        <v>9.4587999999999992E-12</v>
      </c>
      <c r="BF332" s="303">
        <v>0</v>
      </c>
      <c r="BG332" s="303">
        <v>0</v>
      </c>
      <c r="BH332" s="303">
        <v>0</v>
      </c>
      <c r="BI332" s="303">
        <v>0</v>
      </c>
      <c r="BJ332" s="303">
        <v>0</v>
      </c>
      <c r="BK332" s="303">
        <v>0</v>
      </c>
      <c r="BL332" s="303">
        <v>0</v>
      </c>
      <c r="BM332" s="303">
        <v>0</v>
      </c>
      <c r="BN332" s="303">
        <v>0</v>
      </c>
      <c r="BO332" s="303">
        <v>0</v>
      </c>
      <c r="BP332" s="303">
        <v>0</v>
      </c>
      <c r="BQ332" s="303">
        <v>0</v>
      </c>
      <c r="BR332" s="74"/>
      <c r="BS332" s="144">
        <v>6.6584060000000002E-5</v>
      </c>
      <c r="BT332" s="144">
        <v>1.3306624E-5</v>
      </c>
      <c r="BU332" s="144">
        <v>3.4574489999999998E-5</v>
      </c>
      <c r="BV332" s="136">
        <v>0</v>
      </c>
      <c r="BW332" s="144">
        <v>9.6124456000000007E-6</v>
      </c>
      <c r="BX332" s="144">
        <v>1.8085894E-6</v>
      </c>
      <c r="BY332" s="144">
        <v>2.4611599E-7</v>
      </c>
      <c r="BZ332" s="144">
        <v>2.7450495E-6</v>
      </c>
      <c r="CA332" s="136">
        <v>0</v>
      </c>
      <c r="CB332" s="136">
        <v>0</v>
      </c>
      <c r="CC332" s="136">
        <v>0</v>
      </c>
      <c r="CD332" s="136">
        <v>0</v>
      </c>
      <c r="CE332" s="136">
        <v>0</v>
      </c>
      <c r="CF332" s="144">
        <v>4.2907449000000001E-6</v>
      </c>
      <c r="CG332" s="136">
        <v>0</v>
      </c>
      <c r="CH332" s="136">
        <v>0</v>
      </c>
      <c r="CI332" s="136">
        <v>0</v>
      </c>
      <c r="CK332" s="138"/>
      <c r="CL332" s="110" t="s">
        <v>2230</v>
      </c>
      <c r="CM332" s="110"/>
      <c r="CN332" s="110"/>
      <c r="CP332" s="74"/>
      <c r="CQ332" s="74"/>
      <c r="CR332" s="74"/>
      <c r="CS332" s="74"/>
      <c r="CT332" s="74"/>
      <c r="CU332" s="74"/>
      <c r="CV332" s="74"/>
      <c r="CW332" s="74"/>
      <c r="CX332" s="74"/>
      <c r="CY332" s="74"/>
      <c r="CZ332" s="74"/>
      <c r="DA332" s="74"/>
      <c r="DB332" s="74"/>
    </row>
    <row r="333" spans="1:106" ht="14.5" customHeight="1">
      <c r="A333" s="74" t="s">
        <v>2231</v>
      </c>
      <c r="B333" s="129" t="s">
        <v>2179</v>
      </c>
      <c r="C333" s="130" t="str">
        <f>MID(A333,1,12)</f>
        <v>A.040.09.103</v>
      </c>
      <c r="D333" s="131" t="s">
        <v>2224</v>
      </c>
      <c r="E333" s="129" t="s">
        <v>957</v>
      </c>
      <c r="F333" s="132" t="s">
        <v>2232</v>
      </c>
      <c r="G333" s="132">
        <f>J333+K333+L333+M333</f>
        <v>0.23412115833409547</v>
      </c>
      <c r="H333" s="348">
        <f t="shared" si="189"/>
        <v>0.23412115833409547</v>
      </c>
      <c r="I333" s="74"/>
      <c r="J333" s="132">
        <f>P333+Q333+R333+S333</f>
        <v>6.6882481021300004E-4</v>
      </c>
      <c r="K333" s="132">
        <f>N333+O333+T333</f>
        <v>6.4722433523882461E-2</v>
      </c>
      <c r="L333" s="300">
        <f>U333+IF(V333="x",0,V333)+IF(W333="x",0,W333)+IF(X333="x",0,X333)+Y333+Z333</f>
        <v>0</v>
      </c>
      <c r="M333" s="132">
        <v>0.16872989999999999</v>
      </c>
      <c r="N333" s="132">
        <v>6.1068516000000003E-2</v>
      </c>
      <c r="O333" s="132">
        <v>3.6539166999999999E-3</v>
      </c>
      <c r="P333" s="132">
        <v>6.6878211999999999E-4</v>
      </c>
      <c r="Q333" s="132">
        <v>0</v>
      </c>
      <c r="R333" s="132">
        <v>0</v>
      </c>
      <c r="S333" s="304">
        <v>4.2690212999999999E-8</v>
      </c>
      <c r="T333" s="304">
        <v>8.2388245999999995E-10</v>
      </c>
      <c r="U333" s="132">
        <v>0</v>
      </c>
      <c r="V333" s="132">
        <v>0</v>
      </c>
      <c r="W333" s="132">
        <v>0</v>
      </c>
      <c r="X333" s="132">
        <v>0</v>
      </c>
      <c r="Y333" s="132">
        <v>0</v>
      </c>
      <c r="Z333" s="132">
        <v>0</v>
      </c>
      <c r="AA333" s="74"/>
      <c r="AB333" s="301">
        <f>M333/0.133</f>
        <v>1.2686458646616541</v>
      </c>
      <c r="AC333" s="338">
        <f t="shared" si="190"/>
        <v>1.2686458646616541</v>
      </c>
      <c r="AD333" s="74"/>
      <c r="AE333" s="136">
        <v>1.034375</v>
      </c>
      <c r="AF333" s="136">
        <v>0</v>
      </c>
      <c r="AG333" s="136">
        <v>0</v>
      </c>
      <c r="AH333" s="136">
        <v>0</v>
      </c>
      <c r="AI333" s="136">
        <v>0</v>
      </c>
      <c r="AJ333" s="136">
        <v>0</v>
      </c>
      <c r="AK333" s="136">
        <v>1.034375</v>
      </c>
      <c r="AL333" s="74"/>
      <c r="AM333" s="133">
        <v>3.9494829000000002E-2</v>
      </c>
      <c r="AN333" s="340">
        <f t="shared" si="191"/>
        <v>3.9494829000000002E-2</v>
      </c>
      <c r="AP333" s="133">
        <v>3.8138238999999997E-2</v>
      </c>
      <c r="AQ333" s="133">
        <v>1.35659E-3</v>
      </c>
      <c r="AR333" s="133">
        <v>0</v>
      </c>
      <c r="AS333" s="134">
        <f>AV333+AY333+AZ333+BA333+BB333+BJ333+BK333+BO333</f>
        <v>2.2864651437500002E-6</v>
      </c>
      <c r="AT333" s="135">
        <f>AW333+AX333+BC333+BD333+BE333+BF333+BG333+BH333+BI333+BL333+BP333+BQ333</f>
        <v>5.016974723406E-9</v>
      </c>
      <c r="AU333" s="135">
        <f>BM333+BN333</f>
        <v>0</v>
      </c>
      <c r="AV333" s="302">
        <v>1.1773033E-6</v>
      </c>
      <c r="AW333" s="302">
        <v>3.5522083E-9</v>
      </c>
      <c r="AX333" s="302">
        <v>9.7051406E-14</v>
      </c>
      <c r="AY333" s="303">
        <v>0</v>
      </c>
      <c r="AZ333" s="303">
        <v>0</v>
      </c>
      <c r="BA333" s="302">
        <v>9.9343749999999996E-11</v>
      </c>
      <c r="BB333" s="302">
        <v>1.1090625E-6</v>
      </c>
      <c r="BC333" s="302">
        <v>2.2698542000000001E-11</v>
      </c>
      <c r="BD333" s="302">
        <v>1.2918749999999999E-9</v>
      </c>
      <c r="BE333" s="302">
        <v>1.5009582999999999E-10</v>
      </c>
      <c r="BF333" s="303">
        <v>0</v>
      </c>
      <c r="BG333" s="303">
        <v>0</v>
      </c>
      <c r="BH333" s="303">
        <v>0</v>
      </c>
      <c r="BI333" s="303">
        <v>0</v>
      </c>
      <c r="BJ333" s="303">
        <v>0</v>
      </c>
      <c r="BK333" s="303">
        <v>0</v>
      </c>
      <c r="BL333" s="303">
        <v>0</v>
      </c>
      <c r="BM333" s="303">
        <v>0</v>
      </c>
      <c r="BN333" s="303">
        <v>0</v>
      </c>
      <c r="BO333" s="303">
        <v>0</v>
      </c>
      <c r="BP333" s="303">
        <v>0</v>
      </c>
      <c r="BQ333" s="303">
        <v>0</v>
      </c>
      <c r="BR333" s="74"/>
      <c r="BS333" s="144">
        <v>5.6695271E-5</v>
      </c>
      <c r="BT333" s="144">
        <v>8.9065765999999994E-6</v>
      </c>
      <c r="BU333" s="144">
        <v>3.5373212000000002E-5</v>
      </c>
      <c r="BV333" s="144">
        <v>9.6506944000000005E-14</v>
      </c>
      <c r="BW333" s="144">
        <v>7.3366533999999999E-6</v>
      </c>
      <c r="BX333" s="136">
        <v>0</v>
      </c>
      <c r="BY333" s="144">
        <v>3.9054620000000004E-6</v>
      </c>
      <c r="BZ333" s="136">
        <v>0</v>
      </c>
      <c r="CA333" s="136">
        <v>0</v>
      </c>
      <c r="CB333" s="144">
        <v>2.8248362000000001E-11</v>
      </c>
      <c r="CC333" s="136">
        <v>0</v>
      </c>
      <c r="CD333" s="136">
        <v>0</v>
      </c>
      <c r="CE333" s="136">
        <v>0</v>
      </c>
      <c r="CF333" s="144">
        <v>1.1733381999999999E-6</v>
      </c>
      <c r="CG333" s="136">
        <v>0</v>
      </c>
      <c r="CH333" s="136">
        <v>0</v>
      </c>
      <c r="CI333" s="136">
        <v>0</v>
      </c>
      <c r="CK333" s="138"/>
      <c r="CL333" s="110" t="s">
        <v>2233</v>
      </c>
      <c r="CM333" s="110"/>
      <c r="CN333" s="110"/>
      <c r="CP333" s="74"/>
      <c r="CQ333" s="74"/>
      <c r="CR333" s="74"/>
      <c r="CS333" s="74"/>
      <c r="CT333" s="74"/>
      <c r="CU333" s="74"/>
      <c r="CV333" s="74"/>
      <c r="CW333" s="74"/>
      <c r="CX333" s="74"/>
      <c r="CY333" s="74"/>
      <c r="CZ333" s="74"/>
      <c r="DA333" s="74"/>
      <c r="DB333" s="74"/>
    </row>
    <row r="334" spans="1:106" ht="14.5" customHeight="1">
      <c r="B334" s="129" t="s">
        <v>2179</v>
      </c>
      <c r="C334" s="127" t="s">
        <v>2234</v>
      </c>
      <c r="D334" s="127" t="s">
        <v>2235</v>
      </c>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P334" s="74"/>
      <c r="AQ334" s="74"/>
      <c r="AR334" s="74"/>
      <c r="AS334" s="74"/>
      <c r="AT334" s="74"/>
      <c r="AU334" s="74"/>
      <c r="AV334" s="74"/>
      <c r="AW334" s="74"/>
      <c r="AX334" s="74"/>
      <c r="AY334" s="74"/>
      <c r="AZ334" s="74"/>
      <c r="BA334" s="74"/>
      <c r="BB334" s="74"/>
      <c r="BC334" s="74"/>
      <c r="BD334" s="74"/>
      <c r="BE334" s="74"/>
      <c r="BF334" s="74"/>
      <c r="BG334" s="74"/>
      <c r="BH334" s="74"/>
      <c r="BI334" s="74"/>
      <c r="BJ334" s="74"/>
      <c r="BK334" s="74"/>
      <c r="BL334" s="74"/>
      <c r="BM334" s="74"/>
      <c r="BN334" s="74"/>
      <c r="BO334" s="74"/>
      <c r="BP334" s="74"/>
      <c r="BQ334" s="74"/>
      <c r="BR334" s="74"/>
      <c r="BS334" s="74"/>
      <c r="BT334" s="74"/>
      <c r="BU334" s="74"/>
      <c r="BV334" s="74"/>
      <c r="BW334" s="74"/>
      <c r="BX334" s="74"/>
      <c r="BY334" s="74"/>
      <c r="BZ334" s="74"/>
      <c r="CA334" s="74"/>
      <c r="CB334" s="74"/>
      <c r="CC334" s="74"/>
      <c r="CD334" s="74"/>
      <c r="CE334" s="74"/>
      <c r="CF334" s="74"/>
      <c r="CG334" s="74"/>
      <c r="CH334" s="74"/>
      <c r="CI334" s="74"/>
      <c r="CJ334" s="189"/>
      <c r="CK334" s="143"/>
      <c r="CL334" s="89"/>
      <c r="CP334" s="305"/>
      <c r="CQ334" s="74"/>
      <c r="CR334" s="74"/>
      <c r="CS334" s="74"/>
      <c r="CT334" s="74"/>
      <c r="CU334" s="74"/>
      <c r="CV334" s="74"/>
      <c r="CW334" s="74"/>
      <c r="CX334" s="74"/>
      <c r="CY334" s="74"/>
      <c r="CZ334" s="74"/>
      <c r="DA334" s="74"/>
      <c r="DB334" s="74"/>
    </row>
    <row r="335" spans="1:106" ht="14.5" customHeight="1">
      <c r="A335" s="74" t="s">
        <v>2236</v>
      </c>
      <c r="B335" s="129" t="s">
        <v>2179</v>
      </c>
      <c r="C335" s="130" t="str">
        <f t="shared" ref="C335:C342" si="192">MID(A335,1,12)</f>
        <v>A.040.11.101</v>
      </c>
      <c r="D335" s="131" t="s">
        <v>2235</v>
      </c>
      <c r="E335" s="129" t="s">
        <v>957</v>
      </c>
      <c r="F335" s="132" t="s">
        <v>2238</v>
      </c>
      <c r="G335" s="132">
        <f t="shared" ref="G335:G342" si="193">J335+K335+L335+M335</f>
        <v>7.1377216530000003E-4</v>
      </c>
      <c r="H335" s="348">
        <f t="shared" ref="H335:H342" si="194">G335</f>
        <v>7.1377216530000003E-4</v>
      </c>
      <c r="I335" s="74"/>
      <c r="J335" s="132">
        <f t="shared" ref="J335:J342" si="195">P335+Q335+R335+S335</f>
        <v>5.02955104E-5</v>
      </c>
      <c r="K335" s="132">
        <f t="shared" ref="K335:K342" si="196">N335+O335+T335</f>
        <v>7.0956507999999992E-5</v>
      </c>
      <c r="L335" s="300">
        <f t="shared" ref="L335:L342" si="197">U335+IF(V335="x",0,V335)+IF(W335="x",0,W335)+IF(X335="x",0,X335)+Y335+Z335</f>
        <v>1.9793371690000002E-4</v>
      </c>
      <c r="M335" s="132">
        <v>3.9458643000000001E-4</v>
      </c>
      <c r="N335" s="304">
        <v>3.4069494E-5</v>
      </c>
      <c r="O335" s="304">
        <v>3.1815754000000002E-5</v>
      </c>
      <c r="P335" s="304">
        <v>2.650038E-5</v>
      </c>
      <c r="Q335" s="304">
        <v>9.5151216000000002E-6</v>
      </c>
      <c r="R335" s="304">
        <v>2.6251867999999998E-6</v>
      </c>
      <c r="S335" s="304">
        <v>1.1654822000000001E-5</v>
      </c>
      <c r="T335" s="304">
        <v>5.0712599999999998E-6</v>
      </c>
      <c r="U335" s="132">
        <v>1.9471325000000001E-4</v>
      </c>
      <c r="V335" s="132">
        <v>0</v>
      </c>
      <c r="W335" s="132">
        <v>0</v>
      </c>
      <c r="X335" s="132">
        <v>0</v>
      </c>
      <c r="Y335" s="304">
        <v>3.2204669000000001E-6</v>
      </c>
      <c r="Z335" s="132">
        <v>0</v>
      </c>
      <c r="AA335" s="74"/>
      <c r="AB335" s="301">
        <f t="shared" ref="AB335:AB342" si="198">M335/0.133</f>
        <v>2.9668152631578946E-3</v>
      </c>
      <c r="AC335" s="338">
        <f t="shared" ref="AC335:AC342" si="199">AB335</f>
        <v>2.9668152631578946E-3</v>
      </c>
      <c r="AD335" s="74"/>
      <c r="AE335" s="136">
        <v>3.2899108000000003E-2</v>
      </c>
      <c r="AF335" s="136">
        <v>3.2899108000000003E-2</v>
      </c>
      <c r="AG335" s="136">
        <v>0</v>
      </c>
      <c r="AH335" s="136">
        <v>0</v>
      </c>
      <c r="AI335" s="136">
        <v>0</v>
      </c>
      <c r="AJ335" s="136">
        <v>0</v>
      </c>
      <c r="AK335" s="136">
        <v>0</v>
      </c>
      <c r="AL335" s="74"/>
      <c r="AM335" s="145">
        <v>6.8927580999999995E-5</v>
      </c>
      <c r="AN335" s="340">
        <f t="shared" ref="AN335:AN342" si="200">AM335</f>
        <v>6.8927580999999995E-5</v>
      </c>
      <c r="AP335" s="145">
        <v>6.4926894E-5</v>
      </c>
      <c r="AQ335" s="145">
        <v>2.8195169000000002E-6</v>
      </c>
      <c r="AR335" s="145">
        <v>1.1811701999999999E-6</v>
      </c>
      <c r="AS335" s="134">
        <f t="shared" ref="AS335:AS342" si="201">AV335+AY335+AZ335+BA335+BB335+BJ335+BK335+BO335</f>
        <v>3.89249970565E-9</v>
      </c>
      <c r="AT335" s="135">
        <f t="shared" ref="AT335:AT342" si="202">AW335+AX335+BC335+BD335+BE335+BF335+BG335+BH335+BI335+BL335+BP335+BQ335</f>
        <v>1.0427207524042997E-11</v>
      </c>
      <c r="AU335" s="135">
        <f t="shared" ref="AU335:AU342" si="203">BM335+BN335</f>
        <v>1.6542998799999999E-4</v>
      </c>
      <c r="AV335" s="302">
        <v>2.7696613000000001E-9</v>
      </c>
      <c r="AW335" s="302">
        <v>8.3569719999999992E-12</v>
      </c>
      <c r="AX335" s="302">
        <v>2.2830527000000002E-16</v>
      </c>
      <c r="AY335" s="302">
        <v>8.7971974999999997E-13</v>
      </c>
      <c r="AZ335" s="303">
        <v>0</v>
      </c>
      <c r="BA335" s="302">
        <v>3.9404158999999999E-12</v>
      </c>
      <c r="BB335" s="302">
        <v>9.1837931999999996E-10</v>
      </c>
      <c r="BC335" s="302">
        <v>5.5858643000000005E-13</v>
      </c>
      <c r="BD335" s="302">
        <v>1.0511123999999999E-12</v>
      </c>
      <c r="BE335" s="302">
        <v>1.4105437E-14</v>
      </c>
      <c r="BF335" s="302">
        <v>4.4668948999999997E-17</v>
      </c>
      <c r="BG335" s="302">
        <v>6.5206185000000006E-14</v>
      </c>
      <c r="BH335" s="302">
        <v>6.8464760000000003E-16</v>
      </c>
      <c r="BI335" s="302">
        <v>5.4476190999999995E-16</v>
      </c>
      <c r="BJ335" s="302">
        <v>1.6580607000000001E-11</v>
      </c>
      <c r="BK335" s="302">
        <v>1.2061785000000001E-10</v>
      </c>
      <c r="BL335" s="303">
        <v>0</v>
      </c>
      <c r="BM335" s="302">
        <v>3.5610637999999998E-5</v>
      </c>
      <c r="BN335" s="303">
        <v>1.2981935E-4</v>
      </c>
      <c r="BO335" s="302">
        <v>6.2440493E-11</v>
      </c>
      <c r="BP335" s="302">
        <v>3.797057E-13</v>
      </c>
      <c r="BQ335" s="302">
        <v>1.6988314E-17</v>
      </c>
      <c r="BR335" s="74"/>
      <c r="BS335" s="144">
        <v>1.7123100000000001E-7</v>
      </c>
      <c r="BT335" s="144">
        <v>8.5439794000000003E-9</v>
      </c>
      <c r="BU335" s="144">
        <v>8.2722681E-8</v>
      </c>
      <c r="BV335" s="144">
        <v>5.940311E-10</v>
      </c>
      <c r="BW335" s="144">
        <v>1.3727226E-8</v>
      </c>
      <c r="BX335" s="144">
        <v>2.6654088999999999E-9</v>
      </c>
      <c r="BY335" s="144">
        <v>2.8255394E-10</v>
      </c>
      <c r="BZ335" s="144">
        <v>3.8717961000000002E-9</v>
      </c>
      <c r="CA335" s="144">
        <v>3.5228159E-9</v>
      </c>
      <c r="CB335" s="144">
        <v>7.7120636000000003E-9</v>
      </c>
      <c r="CC335" s="136">
        <v>0</v>
      </c>
      <c r="CD335" s="136">
        <v>0</v>
      </c>
      <c r="CE335" s="136">
        <v>0</v>
      </c>
      <c r="CF335" s="144">
        <v>5.5227415000000004E-9</v>
      </c>
      <c r="CG335" s="144">
        <v>3.9489716999999997E-8</v>
      </c>
      <c r="CH335" s="144">
        <v>-6.3878002999999999E-9</v>
      </c>
      <c r="CI335" s="144">
        <v>8.9637876000000002E-9</v>
      </c>
      <c r="CJ335" s="190"/>
      <c r="CK335" s="138"/>
      <c r="CL335" s="89" t="s">
        <v>674</v>
      </c>
      <c r="CM335" s="110"/>
      <c r="CN335" s="110"/>
      <c r="CP335" s="305"/>
      <c r="CQ335" s="74"/>
      <c r="CR335" s="74"/>
      <c r="CS335" s="74"/>
      <c r="CT335" s="74"/>
      <c r="CU335" s="74"/>
      <c r="CV335" s="74"/>
      <c r="CW335" s="74"/>
      <c r="CX335" s="74"/>
      <c r="CY335" s="74"/>
      <c r="CZ335" s="74"/>
      <c r="DA335" s="74"/>
      <c r="DB335" s="74"/>
    </row>
    <row r="336" spans="1:106" ht="14.5" customHeight="1">
      <c r="A336" s="74" t="s">
        <v>2239</v>
      </c>
      <c r="B336" s="129" t="s">
        <v>2179</v>
      </c>
      <c r="C336" s="130" t="str">
        <f t="shared" si="192"/>
        <v>A.040.11.102</v>
      </c>
      <c r="D336" s="131" t="s">
        <v>2235</v>
      </c>
      <c r="E336" s="129" t="s">
        <v>957</v>
      </c>
      <c r="F336" s="132" t="s">
        <v>2241</v>
      </c>
      <c r="G336" s="132">
        <f t="shared" si="193"/>
        <v>0.12050835870730001</v>
      </c>
      <c r="H336" s="348">
        <f t="shared" si="194"/>
        <v>0.12050835870730001</v>
      </c>
      <c r="I336" s="74"/>
      <c r="J336" s="132">
        <f t="shared" si="195"/>
        <v>1.948903996E-3</v>
      </c>
      <c r="K336" s="132">
        <f t="shared" si="196"/>
        <v>3.3883319099999999E-3</v>
      </c>
      <c r="L336" s="300">
        <f t="shared" si="197"/>
        <v>1.8860828013E-3</v>
      </c>
      <c r="M336" s="132">
        <v>0.11328504</v>
      </c>
      <c r="N336" s="132">
        <v>1.3246220999999999E-3</v>
      </c>
      <c r="O336" s="132">
        <v>1.8963189E-3</v>
      </c>
      <c r="P336" s="132">
        <v>1.6157204000000001E-3</v>
      </c>
      <c r="Q336" s="132">
        <v>2.5560204999999997E-4</v>
      </c>
      <c r="R336" s="304">
        <v>2.9900715000000001E-5</v>
      </c>
      <c r="S336" s="304">
        <v>4.7680830999999997E-5</v>
      </c>
      <c r="T336" s="132">
        <v>1.6739091E-4</v>
      </c>
      <c r="U336" s="132">
        <v>3.0594097000000002E-4</v>
      </c>
      <c r="V336" s="132">
        <v>4.8934211999999999E-4</v>
      </c>
      <c r="W336" s="132">
        <v>1.0839059999999999E-3</v>
      </c>
      <c r="X336" s="304">
        <v>3.1766346999999999E-6</v>
      </c>
      <c r="Y336" s="304">
        <v>3.7170766000000002E-6</v>
      </c>
      <c r="Z336" s="132">
        <v>0</v>
      </c>
      <c r="AA336" s="74"/>
      <c r="AB336" s="301">
        <f t="shared" si="198"/>
        <v>0.8517672180451128</v>
      </c>
      <c r="AC336" s="338">
        <f t="shared" si="199"/>
        <v>0.8517672180451128</v>
      </c>
      <c r="AD336" s="74"/>
      <c r="AE336" s="136">
        <v>4.7514349999999999</v>
      </c>
      <c r="AF336" s="136">
        <v>4.5263983999999997</v>
      </c>
      <c r="AG336" s="136">
        <v>0.14693771999999999</v>
      </c>
      <c r="AH336" s="136">
        <v>0</v>
      </c>
      <c r="AI336" s="136">
        <v>8.5333848999999996E-3</v>
      </c>
      <c r="AJ336" s="136">
        <v>3.7851713000000002E-2</v>
      </c>
      <c r="AK336" s="136">
        <v>3.1713854E-2</v>
      </c>
      <c r="AL336" s="74"/>
      <c r="AM336" s="133">
        <v>1.4926065000000001E-2</v>
      </c>
      <c r="AN336" s="340">
        <f t="shared" si="200"/>
        <v>1.4926065000000001E-2</v>
      </c>
      <c r="AP336" s="133">
        <v>1.4034366E-2</v>
      </c>
      <c r="AQ336" s="133">
        <v>6.7228814999999999E-4</v>
      </c>
      <c r="AR336" s="133">
        <v>2.1941058E-4</v>
      </c>
      <c r="AS336" s="134">
        <f t="shared" si="201"/>
        <v>8.4138884014230013E-7</v>
      </c>
      <c r="AT336" s="135">
        <f t="shared" si="202"/>
        <v>2.4862727248247324E-9</v>
      </c>
      <c r="AU336" s="135">
        <f t="shared" si="203"/>
        <v>3.0729772996E-2</v>
      </c>
      <c r="AV336" s="302">
        <v>7.9471524E-7</v>
      </c>
      <c r="AW336" s="302">
        <v>2.3980058E-9</v>
      </c>
      <c r="AX336" s="302">
        <v>6.5510058999999999E-14</v>
      </c>
      <c r="AY336" s="302">
        <v>2.0076395E-11</v>
      </c>
      <c r="AZ336" s="302">
        <v>2.4281002999999999E-12</v>
      </c>
      <c r="BA336" s="302">
        <v>2.4025075E-10</v>
      </c>
      <c r="BB336" s="302">
        <v>4.5664404999999998E-8</v>
      </c>
      <c r="BC336" s="302">
        <v>3.471922E-11</v>
      </c>
      <c r="BD336" s="302">
        <v>4.8072072000000002E-11</v>
      </c>
      <c r="BE336" s="302">
        <v>4.6123194000000002E-14</v>
      </c>
      <c r="BF336" s="302">
        <v>2.9614065E-16</v>
      </c>
      <c r="BG336" s="302">
        <v>1.3516063E-13</v>
      </c>
      <c r="BH336" s="302">
        <v>4.2757190000000002E-15</v>
      </c>
      <c r="BI336" s="302">
        <v>3.4624741000000001E-15</v>
      </c>
      <c r="BJ336" s="302">
        <v>3.0925480000000002E-10</v>
      </c>
      <c r="BK336" s="302">
        <v>3.6511601999999998E-10</v>
      </c>
      <c r="BL336" s="302">
        <v>4.7825271000000002E-12</v>
      </c>
      <c r="BM336" s="302">
        <v>4.4187996E-5</v>
      </c>
      <c r="BN336" s="303">
        <v>3.0685585000000001E-2</v>
      </c>
      <c r="BO336" s="302">
        <v>7.2069076999999994E-11</v>
      </c>
      <c r="BP336" s="302">
        <v>4.3825789999999999E-13</v>
      </c>
      <c r="BQ336" s="302">
        <v>1.9607983E-17</v>
      </c>
      <c r="BR336" s="74"/>
      <c r="BS336" s="144">
        <v>3.0941907000000002E-5</v>
      </c>
      <c r="BT336" s="144">
        <v>4.0866880000000001E-7</v>
      </c>
      <c r="BU336" s="144">
        <v>2.3749529999999999E-5</v>
      </c>
      <c r="BV336" s="144">
        <v>1.9699817999999999E-8</v>
      </c>
      <c r="BW336" s="144">
        <v>4.5304274000000003E-7</v>
      </c>
      <c r="BX336" s="144">
        <v>1.5162489000000001E-7</v>
      </c>
      <c r="BY336" s="144">
        <v>4.2087196000000001E-10</v>
      </c>
      <c r="BZ336" s="144">
        <v>2.322845E-7</v>
      </c>
      <c r="CA336" s="144">
        <v>4.0124655000000003E-8</v>
      </c>
      <c r="CB336" s="144">
        <v>3.1550682999999997E-8</v>
      </c>
      <c r="CC336" s="144">
        <v>1.8247965000000001E-8</v>
      </c>
      <c r="CD336" s="144">
        <v>3.2253901000000002E-9</v>
      </c>
      <c r="CE336" s="144">
        <v>3.2186719999999998E-10</v>
      </c>
      <c r="CF336" s="144">
        <v>3.7592856000000002E-7</v>
      </c>
      <c r="CG336" s="144">
        <v>5.4284840000000002E-6</v>
      </c>
      <c r="CH336" s="144">
        <v>1.8406133999999999E-8</v>
      </c>
      <c r="CI336" s="144">
        <v>1.0346041E-8</v>
      </c>
      <c r="CK336" s="138"/>
      <c r="CL336" s="89" t="s">
        <v>2242</v>
      </c>
      <c r="CM336" s="110"/>
      <c r="CN336" s="110"/>
      <c r="CP336" s="74"/>
      <c r="CQ336" s="74"/>
      <c r="CR336" s="74"/>
      <c r="CS336" s="74"/>
      <c r="CT336" s="74"/>
      <c r="CU336" s="74"/>
      <c r="CV336" s="74"/>
      <c r="CW336" s="74"/>
      <c r="CX336" s="74"/>
      <c r="CY336" s="74"/>
      <c r="CZ336" s="74"/>
      <c r="DA336" s="74"/>
      <c r="DB336" s="74"/>
    </row>
    <row r="337" spans="1:106" ht="14.5" customHeight="1">
      <c r="A337" s="74" t="s">
        <v>2243</v>
      </c>
      <c r="B337" s="129" t="s">
        <v>2179</v>
      </c>
      <c r="C337" s="130" t="str">
        <f t="shared" si="192"/>
        <v>A.040.11.103</v>
      </c>
      <c r="D337" s="131" t="s">
        <v>2235</v>
      </c>
      <c r="E337" s="129" t="s">
        <v>957</v>
      </c>
      <c r="F337" s="132" t="s">
        <v>2245</v>
      </c>
      <c r="G337" s="132">
        <f t="shared" si="193"/>
        <v>2.2129893003E-3</v>
      </c>
      <c r="H337" s="348">
        <f t="shared" si="194"/>
        <v>2.2129893003E-3</v>
      </c>
      <c r="I337" s="74"/>
      <c r="J337" s="132">
        <f t="shared" si="195"/>
        <v>9.2516616199999995E-5</v>
      </c>
      <c r="K337" s="132">
        <f t="shared" si="196"/>
        <v>1.6462635800000003E-4</v>
      </c>
      <c r="L337" s="300">
        <f t="shared" si="197"/>
        <v>8.8570842609999993E-4</v>
      </c>
      <c r="M337" s="132">
        <v>1.0701379E-3</v>
      </c>
      <c r="N337" s="304">
        <v>6.1606974000000004E-5</v>
      </c>
      <c r="O337" s="304">
        <v>8.6306158999999998E-5</v>
      </c>
      <c r="P337" s="304">
        <v>5.8279294E-5</v>
      </c>
      <c r="Q337" s="304">
        <v>1.0547576E-5</v>
      </c>
      <c r="R337" s="304">
        <v>1.6932472000000001E-6</v>
      </c>
      <c r="S337" s="304">
        <v>2.1996498999999999E-5</v>
      </c>
      <c r="T337" s="304">
        <v>1.6713225E-5</v>
      </c>
      <c r="U337" s="304">
        <v>8.6967615000000005E-5</v>
      </c>
      <c r="V337" s="132">
        <v>7.8995531999999998E-4</v>
      </c>
      <c r="W337" s="304">
        <v>4.2392391999999999E-6</v>
      </c>
      <c r="X337" s="304">
        <v>3.0704420000000002E-6</v>
      </c>
      <c r="Y337" s="304">
        <v>1.4758099E-6</v>
      </c>
      <c r="Z337" s="132">
        <v>0</v>
      </c>
      <c r="AA337" s="74"/>
      <c r="AB337" s="301">
        <f t="shared" si="198"/>
        <v>8.0461496240601497E-3</v>
      </c>
      <c r="AC337" s="338">
        <f t="shared" si="199"/>
        <v>8.0461496240601497E-3</v>
      </c>
      <c r="AD337" s="74"/>
      <c r="AE337" s="136">
        <v>0.11552339</v>
      </c>
      <c r="AF337" s="136">
        <v>0.11473811</v>
      </c>
      <c r="AG337" s="136">
        <v>5.7472041999999997E-4</v>
      </c>
      <c r="AH337" s="136">
        <v>0</v>
      </c>
      <c r="AI337" s="144">
        <v>4.3340458000000001E-5</v>
      </c>
      <c r="AJ337" s="144">
        <v>4.8784289999999999E-5</v>
      </c>
      <c r="AK337" s="136">
        <v>1.1843141999999999E-4</v>
      </c>
      <c r="AL337" s="74"/>
      <c r="AM337" s="133">
        <v>1.7676186999999999E-4</v>
      </c>
      <c r="AN337" s="340">
        <f t="shared" si="200"/>
        <v>1.7676186999999999E-4</v>
      </c>
      <c r="AP337" s="133">
        <v>1.6128089E-4</v>
      </c>
      <c r="AQ337" s="145">
        <v>8.5178725E-6</v>
      </c>
      <c r="AR337" s="145">
        <v>6.9631083000000003E-6</v>
      </c>
      <c r="AS337" s="134">
        <f t="shared" si="201"/>
        <v>9.6691181145340018E-9</v>
      </c>
      <c r="AT337" s="135">
        <f t="shared" si="202"/>
        <v>3.1501007541532601E-11</v>
      </c>
      <c r="AU337" s="135">
        <f t="shared" si="203"/>
        <v>9.7522525399999999E-4</v>
      </c>
      <c r="AV337" s="302">
        <v>7.5220080000000004E-9</v>
      </c>
      <c r="AW337" s="302">
        <v>2.2697371000000001E-11</v>
      </c>
      <c r="AX337" s="302">
        <v>6.2004328000000001E-16</v>
      </c>
      <c r="AY337" s="302">
        <v>1.0853329E-12</v>
      </c>
      <c r="AZ337" s="302">
        <v>1.7237033999999998E-14</v>
      </c>
      <c r="BA337" s="302">
        <v>8.6658951999999997E-12</v>
      </c>
      <c r="BB337" s="302">
        <v>1.8723126000000001E-9</v>
      </c>
      <c r="BC337" s="302">
        <v>1.2517323999999999E-12</v>
      </c>
      <c r="BD337" s="302">
        <v>2.2480897000000002E-12</v>
      </c>
      <c r="BE337" s="302">
        <v>1.0476925E-14</v>
      </c>
      <c r="BF337" s="302">
        <v>1.7998319000000001E-16</v>
      </c>
      <c r="BG337" s="302">
        <v>3.2195351000000002E-14</v>
      </c>
      <c r="BH337" s="302">
        <v>5.4962833000000002E-16</v>
      </c>
      <c r="BI337" s="302">
        <v>7.3218568999999996E-16</v>
      </c>
      <c r="BJ337" s="302">
        <v>9.2488813999999993E-12</v>
      </c>
      <c r="BK337" s="302">
        <v>2.2716627000000001E-10</v>
      </c>
      <c r="BL337" s="302">
        <v>5.0850491000000003E-12</v>
      </c>
      <c r="BM337" s="302">
        <v>1.5664683999999999E-5</v>
      </c>
      <c r="BN337" s="303">
        <v>9.5956057000000003E-4</v>
      </c>
      <c r="BO337" s="302">
        <v>2.8613898E-11</v>
      </c>
      <c r="BP337" s="302">
        <v>1.7400344E-13</v>
      </c>
      <c r="BQ337" s="302">
        <v>7.7850426000000003E-18</v>
      </c>
      <c r="BR337" s="74"/>
      <c r="BS337" s="144">
        <v>4.5353541E-7</v>
      </c>
      <c r="BT337" s="144">
        <v>1.8552926E-8</v>
      </c>
      <c r="BU337" s="144">
        <v>2.2434799999999999E-7</v>
      </c>
      <c r="BV337" s="144">
        <v>1.9587072000000001E-9</v>
      </c>
      <c r="BW337" s="144">
        <v>1.8305985E-8</v>
      </c>
      <c r="BX337" s="144">
        <v>6.0476651999999998E-9</v>
      </c>
      <c r="BY337" s="144">
        <v>2.1323574999999999E-10</v>
      </c>
      <c r="BZ337" s="144">
        <v>9.8864587000000006E-9</v>
      </c>
      <c r="CA337" s="144">
        <v>2.2722185000000002E-9</v>
      </c>
      <c r="CB337" s="144">
        <v>1.4555212E-8</v>
      </c>
      <c r="CC337" s="144">
        <v>1.2609097000000001E-10</v>
      </c>
      <c r="CD337" s="144">
        <v>3.3150963999999999E-9</v>
      </c>
      <c r="CE337" s="144">
        <v>2.1019677000000001E-12</v>
      </c>
      <c r="CF337" s="144">
        <v>1.3452306E-8</v>
      </c>
      <c r="CG337" s="144">
        <v>1.3825367000000001E-7</v>
      </c>
      <c r="CH337" s="144">
        <v>-1.861998E-9</v>
      </c>
      <c r="CI337" s="144">
        <v>4.1077334999999997E-9</v>
      </c>
      <c r="CJ337" s="137"/>
      <c r="CK337" s="138"/>
      <c r="CL337" s="89" t="s">
        <v>2246</v>
      </c>
      <c r="CM337" s="110"/>
      <c r="CN337" s="110"/>
      <c r="CP337" s="305"/>
      <c r="CQ337" s="74"/>
      <c r="CR337" s="74"/>
      <c r="CS337" s="74"/>
      <c r="CT337" s="74"/>
      <c r="CU337" s="74"/>
      <c r="CV337" s="74"/>
      <c r="CW337" s="74"/>
      <c r="CX337" s="74"/>
      <c r="CY337" s="74"/>
      <c r="CZ337" s="74"/>
      <c r="DA337" s="74"/>
      <c r="DB337" s="74"/>
    </row>
    <row r="338" spans="1:106" ht="14.5" customHeight="1">
      <c r="A338" s="74" t="s">
        <v>2247</v>
      </c>
      <c r="B338" s="129" t="s">
        <v>2179</v>
      </c>
      <c r="C338" s="130" t="str">
        <f t="shared" si="192"/>
        <v>A.040.11.104</v>
      </c>
      <c r="D338" s="131" t="s">
        <v>2235</v>
      </c>
      <c r="E338" s="129" t="s">
        <v>957</v>
      </c>
      <c r="F338" s="132" t="s">
        <v>2249</v>
      </c>
      <c r="G338" s="132">
        <f t="shared" si="193"/>
        <v>1.7040673681E-3</v>
      </c>
      <c r="H338" s="348">
        <f t="shared" si="194"/>
        <v>1.7040673681E-3</v>
      </c>
      <c r="I338" s="74"/>
      <c r="J338" s="132">
        <f t="shared" si="195"/>
        <v>4.8046750199999995E-5</v>
      </c>
      <c r="K338" s="132">
        <f t="shared" si="196"/>
        <v>1.1833840999999999E-4</v>
      </c>
      <c r="L338" s="300">
        <f t="shared" si="197"/>
        <v>6.9287478790000002E-4</v>
      </c>
      <c r="M338" s="132">
        <v>8.4480741999999999E-4</v>
      </c>
      <c r="N338" s="304">
        <v>6.3898462999999997E-5</v>
      </c>
      <c r="O338" s="304">
        <v>4.0611707000000002E-5</v>
      </c>
      <c r="P338" s="304">
        <v>2.1891554E-5</v>
      </c>
      <c r="Q338" s="304">
        <v>5.8695724000000004E-6</v>
      </c>
      <c r="R338" s="304">
        <v>1.5180608E-6</v>
      </c>
      <c r="S338" s="304">
        <v>1.8767562999999998E-5</v>
      </c>
      <c r="T338" s="304">
        <v>1.382824E-5</v>
      </c>
      <c r="U338" s="304">
        <v>8.1604352999999999E-5</v>
      </c>
      <c r="V338" s="132">
        <v>6.0568983000000001E-4</v>
      </c>
      <c r="W338" s="304">
        <v>1.7049584000000001E-6</v>
      </c>
      <c r="X338" s="304">
        <v>2.5320601E-6</v>
      </c>
      <c r="Y338" s="304">
        <v>1.3435863999999999E-6</v>
      </c>
      <c r="Z338" s="132">
        <v>0</v>
      </c>
      <c r="AA338" s="74"/>
      <c r="AB338" s="301">
        <f t="shared" si="198"/>
        <v>6.3519354887218039E-3</v>
      </c>
      <c r="AC338" s="338">
        <f t="shared" si="199"/>
        <v>6.3519354887218039E-3</v>
      </c>
      <c r="AD338" s="74"/>
      <c r="AE338" s="136">
        <v>8.7402338999999996E-2</v>
      </c>
      <c r="AF338" s="136">
        <v>8.7106473000000004E-2</v>
      </c>
      <c r="AG338" s="136">
        <v>2.3114945000000001E-4</v>
      </c>
      <c r="AH338" s="136">
        <v>0</v>
      </c>
      <c r="AI338" s="136">
        <v>0</v>
      </c>
      <c r="AJ338" s="144">
        <v>2.6603748E-6</v>
      </c>
      <c r="AK338" s="144">
        <v>6.2056218999999996E-5</v>
      </c>
      <c r="AM338" s="133">
        <v>1.3959599000000001E-4</v>
      </c>
      <c r="AN338" s="340">
        <f t="shared" si="200"/>
        <v>1.3959599000000001E-4</v>
      </c>
      <c r="AP338" s="133">
        <v>1.2763999E-4</v>
      </c>
      <c r="AQ338" s="145">
        <v>6.6466961000000001E-6</v>
      </c>
      <c r="AR338" s="145">
        <v>5.3093025000000003E-6</v>
      </c>
      <c r="AS338" s="134">
        <f t="shared" si="201"/>
        <v>7.652277511684001E-9</v>
      </c>
      <c r="AT338" s="135">
        <f t="shared" si="202"/>
        <v>2.4580976839755204E-11</v>
      </c>
      <c r="AU338" s="135">
        <f t="shared" si="203"/>
        <v>7.4359979700000002E-4</v>
      </c>
      <c r="AV338" s="302">
        <v>5.9330931E-9</v>
      </c>
      <c r="AW338" s="302">
        <v>1.7902654000000001E-11</v>
      </c>
      <c r="AX338" s="302">
        <v>4.8907084000000002E-16</v>
      </c>
      <c r="AY338" s="302">
        <v>9.2333943999999998E-13</v>
      </c>
      <c r="AZ338" s="302">
        <v>1.1901344E-14</v>
      </c>
      <c r="BA338" s="302">
        <v>3.2551774E-12</v>
      </c>
      <c r="BB338" s="302">
        <v>1.4857781E-9</v>
      </c>
      <c r="BC338" s="302">
        <v>4.7372724999999997E-13</v>
      </c>
      <c r="BD338" s="302">
        <v>1.8108956E-12</v>
      </c>
      <c r="BE338" s="302">
        <v>9.2723487999999995E-15</v>
      </c>
      <c r="BF338" s="302">
        <v>1.5060907999999999E-16</v>
      </c>
      <c r="BG338" s="302">
        <v>3.0369349999999998E-14</v>
      </c>
      <c r="BH338" s="302">
        <v>4.8978965999999998E-16</v>
      </c>
      <c r="BI338" s="302">
        <v>6.3101380999999998E-16</v>
      </c>
      <c r="BJ338" s="302">
        <v>8.2852715000000004E-12</v>
      </c>
      <c r="BK338" s="302">
        <v>1.948803E-10</v>
      </c>
      <c r="BL338" s="302">
        <v>4.1938766E-12</v>
      </c>
      <c r="BM338" s="302">
        <v>1.4926927E-5</v>
      </c>
      <c r="BN338" s="303">
        <v>7.2867286999999997E-4</v>
      </c>
      <c r="BO338" s="302">
        <v>2.6050322000000002E-11</v>
      </c>
      <c r="BP338" s="302">
        <v>1.5841411999999999E-13</v>
      </c>
      <c r="BQ338" s="302">
        <v>7.0875652000000001E-18</v>
      </c>
      <c r="BR338" s="74"/>
      <c r="BS338" s="144">
        <v>3.4423823999999999E-7</v>
      </c>
      <c r="BT338" s="144">
        <v>1.3748718999999999E-8</v>
      </c>
      <c r="BU338" s="144">
        <v>1.7710882000000001E-7</v>
      </c>
      <c r="BV338" s="144">
        <v>1.620493E-9</v>
      </c>
      <c r="BW338" s="144">
        <v>1.5291131E-8</v>
      </c>
      <c r="BX338" s="144">
        <v>2.5252196E-9</v>
      </c>
      <c r="BY338" s="144">
        <v>1.9402128000000001E-10</v>
      </c>
      <c r="BZ338" s="144">
        <v>4.4056747000000004E-9</v>
      </c>
      <c r="CA338" s="144">
        <v>2.0371307000000002E-9</v>
      </c>
      <c r="CB338" s="144">
        <v>1.2418606E-8</v>
      </c>
      <c r="CC338" s="144">
        <v>8.6630725999999995E-11</v>
      </c>
      <c r="CD338" s="144">
        <v>2.7340062999999998E-9</v>
      </c>
      <c r="CE338" s="144">
        <v>1.1862672E-12</v>
      </c>
      <c r="CF338" s="144">
        <v>5.7355811999999997E-9</v>
      </c>
      <c r="CG338" s="144">
        <v>1.0506621E-7</v>
      </c>
      <c r="CH338" s="144">
        <v>-2.4749052999999998E-9</v>
      </c>
      <c r="CI338" s="144">
        <v>3.7397135000000004E-9</v>
      </c>
      <c r="CJ338" s="137"/>
      <c r="CK338" s="138"/>
      <c r="CL338" s="89" t="s">
        <v>2250</v>
      </c>
      <c r="CM338" s="110"/>
      <c r="CN338" s="110"/>
      <c r="CP338" s="305"/>
      <c r="CQ338" s="74"/>
      <c r="CR338" s="74"/>
      <c r="CS338" s="74"/>
      <c r="CT338" s="74"/>
      <c r="CU338" s="74"/>
      <c r="CV338" s="74"/>
      <c r="CW338" s="74"/>
      <c r="CX338" s="74"/>
      <c r="CY338" s="74"/>
      <c r="CZ338" s="74"/>
      <c r="DA338" s="74"/>
      <c r="DB338" s="74"/>
    </row>
    <row r="339" spans="1:106" ht="14.5" customHeight="1">
      <c r="A339" s="74" t="s">
        <v>2251</v>
      </c>
      <c r="B339" s="129" t="s">
        <v>2179</v>
      </c>
      <c r="C339" s="130" t="str">
        <f t="shared" si="192"/>
        <v>A.040.11.105</v>
      </c>
      <c r="D339" s="131" t="s">
        <v>2235</v>
      </c>
      <c r="E339" s="129" t="s">
        <v>957</v>
      </c>
      <c r="F339" s="132" t="s">
        <v>2253</v>
      </c>
      <c r="G339" s="132">
        <f t="shared" si="193"/>
        <v>6.0774563815999996E-5</v>
      </c>
      <c r="H339" s="348">
        <f t="shared" si="194"/>
        <v>6.0774563815999996E-5</v>
      </c>
      <c r="I339" s="74"/>
      <c r="J339" s="132">
        <f t="shared" si="195"/>
        <v>1.188447915E-6</v>
      </c>
      <c r="K339" s="132">
        <f t="shared" si="196"/>
        <v>2.91806028E-6</v>
      </c>
      <c r="L339" s="300">
        <f t="shared" si="197"/>
        <v>2.6800289620999998E-5</v>
      </c>
      <c r="M339" s="304">
        <v>2.9867765999999999E-5</v>
      </c>
      <c r="N339" s="304">
        <v>1.2032093E-6</v>
      </c>
      <c r="O339" s="304">
        <v>1.2005134000000001E-6</v>
      </c>
      <c r="P339" s="304">
        <v>4.7582687000000002E-7</v>
      </c>
      <c r="Q339" s="304">
        <v>8.3428790999999995E-8</v>
      </c>
      <c r="R339" s="304">
        <v>1.8567824000000001E-8</v>
      </c>
      <c r="S339" s="304">
        <v>6.1062443000000003E-7</v>
      </c>
      <c r="T339" s="304">
        <v>5.1433758000000005E-7</v>
      </c>
      <c r="U339" s="304">
        <v>1.6227031E-8</v>
      </c>
      <c r="V339" s="304">
        <v>2.6597999999999998E-5</v>
      </c>
      <c r="W339" s="304">
        <v>7.4870799999999998E-8</v>
      </c>
      <c r="X339" s="304">
        <v>1.1119179E-7</v>
      </c>
      <c r="Y339" s="132">
        <v>0</v>
      </c>
      <c r="Z339" s="132">
        <v>0</v>
      </c>
      <c r="AA339" s="74"/>
      <c r="AB339" s="301">
        <f t="shared" si="198"/>
        <v>2.245696691729323E-4</v>
      </c>
      <c r="AC339" s="338">
        <f t="shared" si="199"/>
        <v>2.245696691729323E-4</v>
      </c>
      <c r="AD339" s="74"/>
      <c r="AE339" s="136">
        <v>3.2354088999999998E-3</v>
      </c>
      <c r="AF339" s="136">
        <v>3.2224163999999998E-3</v>
      </c>
      <c r="AG339" s="144">
        <v>1.0150597000000001E-5</v>
      </c>
      <c r="AH339" s="136">
        <v>0</v>
      </c>
      <c r="AI339" s="136">
        <v>0</v>
      </c>
      <c r="AJ339" s="144">
        <v>1.1682654E-7</v>
      </c>
      <c r="AK339" s="144">
        <v>2.7251097999999999E-6</v>
      </c>
      <c r="AM339" s="145">
        <v>4.5651073000000004E-6</v>
      </c>
      <c r="AN339" s="340">
        <f t="shared" si="200"/>
        <v>4.5651073000000004E-6</v>
      </c>
      <c r="AP339" s="145">
        <v>4.1189796000000004E-6</v>
      </c>
      <c r="AQ339" s="145">
        <v>2.3461729999999999E-7</v>
      </c>
      <c r="AR339" s="145">
        <v>2.1151037000000001E-7</v>
      </c>
      <c r="AS339" s="134">
        <f t="shared" si="201"/>
        <v>2.4694122234143997E-10</v>
      </c>
      <c r="AT339" s="135">
        <f t="shared" si="202"/>
        <v>8.6766754572330001E-13</v>
      </c>
      <c r="AU339" s="135">
        <f t="shared" si="203"/>
        <v>2.9623300637700001E-5</v>
      </c>
      <c r="AV339" s="302">
        <v>2.0978969E-10</v>
      </c>
      <c r="AW339" s="302">
        <v>6.3302922999999998E-13</v>
      </c>
      <c r="AX339" s="302">
        <v>1.7293187999999999E-17</v>
      </c>
      <c r="AY339" s="302">
        <v>2.4429917999999999E-14</v>
      </c>
      <c r="AZ339" s="302">
        <v>5.2263043999999999E-16</v>
      </c>
      <c r="BA339" s="302">
        <v>7.0754698999999995E-14</v>
      </c>
      <c r="BB339" s="302">
        <v>3.0647691999999998E-11</v>
      </c>
      <c r="BC339" s="302">
        <v>1.0569278E-14</v>
      </c>
      <c r="BD339" s="302">
        <v>3.9563422E-14</v>
      </c>
      <c r="BE339" s="302">
        <v>1.4875838999999999E-16</v>
      </c>
      <c r="BF339" s="302">
        <v>5.7954088999999998E-18</v>
      </c>
      <c r="BG339" s="302">
        <v>1.3899408E-16</v>
      </c>
      <c r="BH339" s="302">
        <v>8.9650884E-18</v>
      </c>
      <c r="BI339" s="302">
        <v>1.7729567999999999E-17</v>
      </c>
      <c r="BJ339" s="302">
        <v>6.0065094000000003E-14</v>
      </c>
      <c r="BK339" s="302">
        <v>6.3480679999999997E-12</v>
      </c>
      <c r="BL339" s="302">
        <v>1.8416808E-13</v>
      </c>
      <c r="BM339" s="302">
        <v>3.0776376999999998E-9</v>
      </c>
      <c r="BN339" s="302">
        <v>2.9620223000000001E-5</v>
      </c>
      <c r="BO339" s="303">
        <v>0</v>
      </c>
      <c r="BP339" s="303">
        <v>0</v>
      </c>
      <c r="BQ339" s="303">
        <v>0</v>
      </c>
      <c r="BR339" s="74"/>
      <c r="BS339" s="144">
        <v>1.1709739E-8</v>
      </c>
      <c r="BT339" s="144">
        <v>3.0449515999999998E-10</v>
      </c>
      <c r="BU339" s="144">
        <v>6.2615982000000002E-9</v>
      </c>
      <c r="BV339" s="144">
        <v>6.0278475999999997E-11</v>
      </c>
      <c r="BW339" s="144">
        <v>3.0242443000000001E-10</v>
      </c>
      <c r="BX339" s="144">
        <v>6.2058854000000001E-11</v>
      </c>
      <c r="BY339" s="144">
        <v>3.3435392000000001E-12</v>
      </c>
      <c r="BZ339" s="144">
        <v>1.2253431000000001E-10</v>
      </c>
      <c r="CA339" s="144">
        <v>2.4916712999999999E-11</v>
      </c>
      <c r="CB339" s="144">
        <v>4.0405373999999998E-10</v>
      </c>
      <c r="CC339" s="144">
        <v>3.8042641000000001E-12</v>
      </c>
      <c r="CD339" s="144">
        <v>1.2005996999999999E-10</v>
      </c>
      <c r="CE339" s="144">
        <v>5.2093224000000002E-14</v>
      </c>
      <c r="CF339" s="144">
        <v>1.4142366000000001E-10</v>
      </c>
      <c r="CG339" s="144">
        <v>3.8903471000000002E-9</v>
      </c>
      <c r="CH339" s="144">
        <v>8.3479763000000004E-12</v>
      </c>
      <c r="CI339" s="136">
        <v>0</v>
      </c>
      <c r="CJ339" s="137"/>
      <c r="CK339" s="138"/>
      <c r="CL339" s="89" t="s">
        <v>2254</v>
      </c>
      <c r="CM339" s="110"/>
      <c r="CN339" s="110"/>
      <c r="CP339" s="305"/>
      <c r="CQ339" s="74"/>
      <c r="CR339" s="74"/>
      <c r="CS339" s="74"/>
      <c r="CT339" s="74"/>
      <c r="CU339" s="74"/>
      <c r="CV339" s="74"/>
      <c r="CW339" s="74"/>
      <c r="CX339" s="74"/>
      <c r="CY339" s="74"/>
      <c r="CZ339" s="74"/>
      <c r="DA339" s="74"/>
      <c r="DB339" s="74"/>
    </row>
    <row r="340" spans="1:106" ht="14.5" customHeight="1">
      <c r="A340" s="74" t="s">
        <v>2255</v>
      </c>
      <c r="B340" s="129" t="s">
        <v>2179</v>
      </c>
      <c r="C340" s="130" t="str">
        <f t="shared" si="192"/>
        <v>A.040.11.106</v>
      </c>
      <c r="D340" s="131" t="s">
        <v>2235</v>
      </c>
      <c r="E340" s="129" t="s">
        <v>957</v>
      </c>
      <c r="F340" s="132" t="s">
        <v>2257</v>
      </c>
      <c r="G340" s="132">
        <f t="shared" si="193"/>
        <v>0.88989036996500004</v>
      </c>
      <c r="H340" s="348">
        <f t="shared" si="194"/>
        <v>0.88989036996500004</v>
      </c>
      <c r="I340" s="74"/>
      <c r="J340" s="132">
        <f t="shared" si="195"/>
        <v>3.3529835869999997E-2</v>
      </c>
      <c r="K340" s="132">
        <f t="shared" si="196"/>
        <v>7.7136124E-2</v>
      </c>
      <c r="L340" s="300">
        <f t="shared" si="197"/>
        <v>0.56776902009500008</v>
      </c>
      <c r="M340" s="132">
        <v>0.21145538999999999</v>
      </c>
      <c r="N340" s="132">
        <v>3.3077733999999998E-2</v>
      </c>
      <c r="O340" s="132">
        <v>3.3127354999999997E-2</v>
      </c>
      <c r="P340" s="132">
        <v>1.6967379000000001E-2</v>
      </c>
      <c r="Q340" s="132">
        <v>3.0721288000000002E-3</v>
      </c>
      <c r="R340" s="132">
        <v>4.4734906999999998E-4</v>
      </c>
      <c r="S340" s="132">
        <v>1.3042979E-2</v>
      </c>
      <c r="T340" s="132">
        <v>1.0931035E-2</v>
      </c>
      <c r="U340" s="132">
        <v>1.0541353E-3</v>
      </c>
      <c r="V340" s="132">
        <v>0.55410177000000005</v>
      </c>
      <c r="W340" s="132">
        <v>3.7261222000000002E-3</v>
      </c>
      <c r="X340" s="132">
        <v>2.2922847000000001E-3</v>
      </c>
      <c r="Y340" s="304">
        <v>1.4707895E-5</v>
      </c>
      <c r="Z340" s="132">
        <v>6.5799999999999999E-3</v>
      </c>
      <c r="AA340" s="74"/>
      <c r="AB340" s="301">
        <f t="shared" si="198"/>
        <v>1.5898901503759397</v>
      </c>
      <c r="AC340" s="338">
        <f t="shared" si="199"/>
        <v>1.5898901503759397</v>
      </c>
      <c r="AD340" s="74"/>
      <c r="AE340" s="136">
        <v>76.520166000000003</v>
      </c>
      <c r="AF340" s="136">
        <v>75.793873000000005</v>
      </c>
      <c r="AG340" s="136">
        <v>0.50514212000000003</v>
      </c>
      <c r="AH340" s="136">
        <v>0</v>
      </c>
      <c r="AI340" s="136">
        <v>2.1503437E-2</v>
      </c>
      <c r="AJ340" s="136">
        <v>8.1263704000000006E-2</v>
      </c>
      <c r="AK340" s="136">
        <v>0.11838340999999999</v>
      </c>
      <c r="AL340" s="74"/>
      <c r="AM340" s="133">
        <v>4.9436942999999997E-2</v>
      </c>
      <c r="AN340" s="340">
        <f t="shared" si="200"/>
        <v>4.9436942999999997E-2</v>
      </c>
      <c r="AP340" s="133">
        <v>4.2006902999999998E-2</v>
      </c>
      <c r="AQ340" s="133">
        <v>2.6547312000000001E-3</v>
      </c>
      <c r="AR340" s="133">
        <v>4.7753092000000002E-3</v>
      </c>
      <c r="AS340" s="134">
        <f t="shared" si="201"/>
        <v>2.5183994606650001E-6</v>
      </c>
      <c r="AT340" s="135">
        <f t="shared" si="202"/>
        <v>9.8177927238940143E-9</v>
      </c>
      <c r="AU340" s="135">
        <f t="shared" si="203"/>
        <v>0.66881081157</v>
      </c>
      <c r="AV340" s="302">
        <v>1.5120248000000001E-6</v>
      </c>
      <c r="AW340" s="302">
        <v>4.5633079999999998E-9</v>
      </c>
      <c r="AX340" s="302">
        <v>1.2462084999999999E-13</v>
      </c>
      <c r="AY340" s="302">
        <v>5.8242345E-10</v>
      </c>
      <c r="AZ340" s="302">
        <v>1.4599115E-11</v>
      </c>
      <c r="BA340" s="302">
        <v>2.5230018999999999E-9</v>
      </c>
      <c r="BB340" s="302">
        <v>8.6943335999999998E-7</v>
      </c>
      <c r="BC340" s="302">
        <v>3.7070452999999999E-10</v>
      </c>
      <c r="BD340" s="302">
        <v>1.0785423E-9</v>
      </c>
      <c r="BE340" s="302">
        <v>3.1633570999999999E-12</v>
      </c>
      <c r="BF340" s="302">
        <v>1.1982046999999999E-13</v>
      </c>
      <c r="BG340" s="302">
        <v>3.5519914000000001E-12</v>
      </c>
      <c r="BH340" s="302">
        <v>1.9268657999999999E-13</v>
      </c>
      <c r="BI340" s="302">
        <v>3.7466000999999998E-13</v>
      </c>
      <c r="BJ340" s="302">
        <v>1.8694963999999999E-9</v>
      </c>
      <c r="BK340" s="302">
        <v>1.3166662000000001E-7</v>
      </c>
      <c r="BL340" s="302">
        <v>3.7959765999999997E-9</v>
      </c>
      <c r="BM340" s="303">
        <v>1.4869157E-4</v>
      </c>
      <c r="BN340" s="303">
        <v>0.66866212000000003</v>
      </c>
      <c r="BO340" s="302">
        <v>2.8515980000000001E-10</v>
      </c>
      <c r="BP340" s="302">
        <v>1.7340799E-12</v>
      </c>
      <c r="BQ340" s="302">
        <v>7.7584017000000002E-17</v>
      </c>
      <c r="BR340" s="74"/>
      <c r="BS340" s="136">
        <v>1.7635023999999999E-4</v>
      </c>
      <c r="BT340" s="144">
        <v>8.4336134000000004E-6</v>
      </c>
      <c r="BU340" s="144">
        <v>4.4330357000000001E-5</v>
      </c>
      <c r="BV340" s="144">
        <v>1.2812051E-6</v>
      </c>
      <c r="BW340" s="144">
        <v>8.4098991999999994E-6</v>
      </c>
      <c r="BX340" s="144">
        <v>1.9551167000000002E-6</v>
      </c>
      <c r="BY340" s="144">
        <v>6.9357426E-8</v>
      </c>
      <c r="BZ340" s="144">
        <v>3.5535975999999999E-6</v>
      </c>
      <c r="CA340" s="144">
        <v>6.0031095000000001E-7</v>
      </c>
      <c r="CB340" s="144">
        <v>8.6306151999999992E-6</v>
      </c>
      <c r="CC340" s="144">
        <v>1.0715789999999999E-7</v>
      </c>
      <c r="CD340" s="144">
        <v>2.4747879000000002E-6</v>
      </c>
      <c r="CE340" s="144">
        <v>2.8801787999999999E-9</v>
      </c>
      <c r="CF340" s="144">
        <v>4.51517E-6</v>
      </c>
      <c r="CG340" s="144">
        <v>9.1510284999999996E-5</v>
      </c>
      <c r="CH340" s="144">
        <v>4.3494864E-7</v>
      </c>
      <c r="CI340" s="144">
        <v>4.0936766000000003E-8</v>
      </c>
      <c r="CJ340" s="137"/>
      <c r="CK340" s="138"/>
      <c r="CL340" s="89" t="s">
        <v>2258</v>
      </c>
      <c r="CM340" s="110"/>
      <c r="CN340" s="110"/>
      <c r="CP340" s="305"/>
      <c r="CQ340" s="74"/>
      <c r="CR340" s="74"/>
      <c r="CS340" s="74"/>
      <c r="CT340" s="74"/>
      <c r="CU340" s="74"/>
      <c r="CV340" s="74"/>
      <c r="CW340" s="74"/>
      <c r="CX340" s="74"/>
      <c r="CY340" s="74"/>
      <c r="CZ340" s="74"/>
      <c r="DA340" s="74"/>
      <c r="DB340" s="74"/>
    </row>
    <row r="341" spans="1:106" ht="14.5" customHeight="1">
      <c r="A341" s="74" t="s">
        <v>2259</v>
      </c>
      <c r="B341" s="129" t="s">
        <v>2179</v>
      </c>
      <c r="C341" s="130" t="str">
        <f t="shared" si="192"/>
        <v>A.040.11.107</v>
      </c>
      <c r="D341" s="131" t="s">
        <v>2235</v>
      </c>
      <c r="E341" s="129" t="s">
        <v>957</v>
      </c>
      <c r="F341" s="132" t="s">
        <v>2261</v>
      </c>
      <c r="G341" s="132">
        <f t="shared" si="193"/>
        <v>0.37133735181806893</v>
      </c>
      <c r="H341" s="348">
        <f t="shared" si="194"/>
        <v>0.37133735181806893</v>
      </c>
      <c r="I341" s="74"/>
      <c r="J341" s="132">
        <f t="shared" si="195"/>
        <v>6.9317096419600007E-4</v>
      </c>
      <c r="K341" s="132">
        <f t="shared" si="196"/>
        <v>3.4804180853872928E-2</v>
      </c>
      <c r="L341" s="300">
        <f t="shared" si="197"/>
        <v>8.5800000000000001E-2</v>
      </c>
      <c r="M341" s="132">
        <v>0.25003999999999998</v>
      </c>
      <c r="N341" s="132">
        <v>2.9262779999999999E-2</v>
      </c>
      <c r="O341" s="132">
        <v>5.5414000000000001E-3</v>
      </c>
      <c r="P341" s="132">
        <v>6.9312672000000001E-4</v>
      </c>
      <c r="Q341" s="132">
        <v>0</v>
      </c>
      <c r="R341" s="132">
        <v>0</v>
      </c>
      <c r="S341" s="304">
        <v>4.4244195999999999E-8</v>
      </c>
      <c r="T341" s="304">
        <v>8.5387292999999999E-10</v>
      </c>
      <c r="U341" s="132">
        <v>0</v>
      </c>
      <c r="V341" s="132">
        <v>8.5800000000000001E-2</v>
      </c>
      <c r="W341" s="132">
        <v>0</v>
      </c>
      <c r="X341" s="132">
        <v>0</v>
      </c>
      <c r="Y341" s="132">
        <v>0</v>
      </c>
      <c r="Z341" s="132">
        <v>0</v>
      </c>
      <c r="AA341" s="74"/>
      <c r="AB341" s="301">
        <f t="shared" si="198"/>
        <v>1.88</v>
      </c>
      <c r="AC341" s="338">
        <f t="shared" si="199"/>
        <v>1.88</v>
      </c>
      <c r="AD341" s="74"/>
      <c r="AE341" s="136">
        <v>36.386200000000002</v>
      </c>
      <c r="AF341" s="136">
        <v>34.876199999999997</v>
      </c>
      <c r="AG341" s="136">
        <v>0</v>
      </c>
      <c r="AH341" s="136">
        <v>0</v>
      </c>
      <c r="AI341" s="136">
        <v>0</v>
      </c>
      <c r="AJ341" s="136">
        <v>1.51</v>
      </c>
      <c r="AK341" s="136">
        <v>0</v>
      </c>
      <c r="AL341" s="74"/>
      <c r="AM341" s="133">
        <v>4.1329452000000003E-2</v>
      </c>
      <c r="AN341" s="340">
        <f t="shared" si="200"/>
        <v>4.1329452000000003E-2</v>
      </c>
      <c r="AP341" s="133">
        <v>3.7966732000000003E-2</v>
      </c>
      <c r="AQ341" s="133">
        <v>1.597174E-3</v>
      </c>
      <c r="AR341" s="133">
        <v>1.7655463999999999E-3</v>
      </c>
      <c r="AS341" s="134">
        <f t="shared" si="201"/>
        <v>2.2761829599999999E-6</v>
      </c>
      <c r="AT341" s="135">
        <f t="shared" si="202"/>
        <v>5.9067086199999998E-9</v>
      </c>
      <c r="AU341" s="135">
        <f t="shared" si="203"/>
        <v>0.24727540000000001</v>
      </c>
      <c r="AV341" s="302">
        <v>1.74464E-6</v>
      </c>
      <c r="AW341" s="302">
        <v>5.264E-9</v>
      </c>
      <c r="AX341" s="302">
        <v>1.4382000000000001E-13</v>
      </c>
      <c r="AY341" s="303">
        <v>0</v>
      </c>
      <c r="AZ341" s="303">
        <v>0</v>
      </c>
      <c r="BA341" s="302">
        <v>1.0296E-10</v>
      </c>
      <c r="BB341" s="302">
        <v>5.3144000000000005E-7</v>
      </c>
      <c r="BC341" s="302">
        <v>2.3524799999999998E-11</v>
      </c>
      <c r="BD341" s="302">
        <v>6.1903999999999996E-10</v>
      </c>
      <c r="BE341" s="303">
        <v>0</v>
      </c>
      <c r="BF341" s="303">
        <v>0</v>
      </c>
      <c r="BG341" s="303">
        <v>0</v>
      </c>
      <c r="BH341" s="303">
        <v>0</v>
      </c>
      <c r="BI341" s="303">
        <v>0</v>
      </c>
      <c r="BJ341" s="303">
        <v>0</v>
      </c>
      <c r="BK341" s="303">
        <v>0</v>
      </c>
      <c r="BL341" s="303">
        <v>0</v>
      </c>
      <c r="BM341" s="303">
        <v>0</v>
      </c>
      <c r="BN341" s="303">
        <v>0.24727540000000001</v>
      </c>
      <c r="BO341" s="303">
        <v>0</v>
      </c>
      <c r="BP341" s="303">
        <v>0</v>
      </c>
      <c r="BQ341" s="303">
        <v>0</v>
      </c>
      <c r="BR341" s="74"/>
      <c r="BS341" s="136">
        <v>1.0131169E-4</v>
      </c>
      <c r="BT341" s="144">
        <v>4.2678488E-6</v>
      </c>
      <c r="BU341" s="144">
        <v>5.2419388000000002E-5</v>
      </c>
      <c r="BV341" s="144">
        <v>1.0001993E-13</v>
      </c>
      <c r="BW341" s="144">
        <v>3.5155738000000001E-6</v>
      </c>
      <c r="BX341" s="136">
        <v>0</v>
      </c>
      <c r="BY341" s="136">
        <v>0</v>
      </c>
      <c r="BZ341" s="136">
        <v>0</v>
      </c>
      <c r="CA341" s="136">
        <v>0</v>
      </c>
      <c r="CB341" s="144">
        <v>2.9276642000000002E-11</v>
      </c>
      <c r="CC341" s="136">
        <v>0</v>
      </c>
      <c r="CD341" s="136">
        <v>0</v>
      </c>
      <c r="CE341" s="136">
        <v>0</v>
      </c>
      <c r="CF341" s="144">
        <v>8.9388925E-7</v>
      </c>
      <c r="CG341" s="144">
        <v>4.0214964999999998E-5</v>
      </c>
      <c r="CH341" s="136">
        <v>0</v>
      </c>
      <c r="CI341" s="136">
        <v>0</v>
      </c>
      <c r="CJ341" s="137"/>
      <c r="CK341" s="138"/>
      <c r="CL341" s="89" t="s">
        <v>2262</v>
      </c>
      <c r="CM341" s="110"/>
      <c r="CN341" s="110"/>
      <c r="CP341" s="305"/>
      <c r="CQ341" s="74"/>
      <c r="CR341" s="74"/>
      <c r="CS341" s="74"/>
      <c r="CT341" s="74"/>
      <c r="CU341" s="74"/>
      <c r="CV341" s="74"/>
      <c r="CW341" s="74"/>
      <c r="CX341" s="74"/>
      <c r="CY341" s="74"/>
      <c r="CZ341" s="74"/>
      <c r="DA341" s="74"/>
      <c r="DB341" s="74"/>
    </row>
    <row r="342" spans="1:106" ht="14.5" customHeight="1">
      <c r="A342" s="74" t="s">
        <v>2263</v>
      </c>
      <c r="B342" s="129" t="s">
        <v>2179</v>
      </c>
      <c r="C342" s="130" t="str">
        <f t="shared" si="192"/>
        <v>A.040.11.108</v>
      </c>
      <c r="D342" s="131" t="s">
        <v>2235</v>
      </c>
      <c r="E342" s="129" t="s">
        <v>957</v>
      </c>
      <c r="F342" s="132" t="s">
        <v>2265</v>
      </c>
      <c r="G342" s="132">
        <f t="shared" si="193"/>
        <v>5.9185790974000002E-4</v>
      </c>
      <c r="H342" s="348">
        <f t="shared" si="194"/>
        <v>5.9185790974000002E-4</v>
      </c>
      <c r="I342" s="74"/>
      <c r="J342" s="132">
        <f t="shared" si="195"/>
        <v>2.67339615E-5</v>
      </c>
      <c r="K342" s="132">
        <f t="shared" si="196"/>
        <v>4.3722869999999992E-5</v>
      </c>
      <c r="L342" s="300">
        <f t="shared" si="197"/>
        <v>2.1225723824000003E-4</v>
      </c>
      <c r="M342" s="132">
        <v>3.0914384000000001E-4</v>
      </c>
      <c r="N342" s="304">
        <v>2.0035854E-5</v>
      </c>
      <c r="O342" s="304">
        <v>1.9082543999999999E-5</v>
      </c>
      <c r="P342" s="304">
        <v>1.335841E-5</v>
      </c>
      <c r="Q342" s="304">
        <v>4.3734190999999997E-6</v>
      </c>
      <c r="R342" s="304">
        <v>1.1850785E-6</v>
      </c>
      <c r="S342" s="304">
        <v>7.8170538999999993E-6</v>
      </c>
      <c r="T342" s="304">
        <v>4.6044719999999998E-6</v>
      </c>
      <c r="U342" s="304">
        <v>8.1313349E-5</v>
      </c>
      <c r="V342" s="132">
        <v>1.2870000000000001E-4</v>
      </c>
      <c r="W342" s="304">
        <v>3.6227807000000003E-7</v>
      </c>
      <c r="X342" s="304">
        <v>5.3802477000000004E-7</v>
      </c>
      <c r="Y342" s="304">
        <v>1.3435863999999999E-6</v>
      </c>
      <c r="Z342" s="132">
        <v>0</v>
      </c>
      <c r="AA342" s="74"/>
      <c r="AB342" s="301">
        <f t="shared" si="198"/>
        <v>2.32438977443609E-3</v>
      </c>
      <c r="AC342" s="338">
        <f t="shared" si="199"/>
        <v>2.32438977443609E-3</v>
      </c>
      <c r="AD342" s="74"/>
      <c r="AE342" s="136">
        <v>2.9380791E-2</v>
      </c>
      <c r="AF342" s="136">
        <v>2.9317923999999999E-2</v>
      </c>
      <c r="AG342" s="144">
        <v>4.9115790000000001E-5</v>
      </c>
      <c r="AH342" s="136">
        <v>0</v>
      </c>
      <c r="AI342" s="136">
        <v>0</v>
      </c>
      <c r="AJ342" s="144">
        <v>5.6528973000000003E-7</v>
      </c>
      <c r="AK342" s="144">
        <v>1.3186015E-5</v>
      </c>
      <c r="AM342" s="145">
        <v>5.0845979999999999E-5</v>
      </c>
      <c r="AN342" s="340">
        <f t="shared" si="200"/>
        <v>5.0845979999999999E-5</v>
      </c>
      <c r="AP342" s="145">
        <v>4.7018200999999999E-5</v>
      </c>
      <c r="AQ342" s="145">
        <v>2.3115541999999999E-6</v>
      </c>
      <c r="AR342" s="145">
        <v>1.5162243E-6</v>
      </c>
      <c r="AS342" s="134">
        <f t="shared" si="201"/>
        <v>2.818837030007E-9</v>
      </c>
      <c r="AT342" s="135">
        <f t="shared" si="202"/>
        <v>8.5486471707481987E-12</v>
      </c>
      <c r="AU342" s="135">
        <f t="shared" si="203"/>
        <v>2.12356345E-4</v>
      </c>
      <c r="AV342" s="302">
        <v>2.1706206999999999E-9</v>
      </c>
      <c r="AW342" s="302">
        <v>6.5495932999999996E-12</v>
      </c>
      <c r="AX342" s="302">
        <v>1.7892622E-16</v>
      </c>
      <c r="AY342" s="302">
        <v>4.8523045E-13</v>
      </c>
      <c r="AZ342" s="302">
        <v>2.528857E-15</v>
      </c>
      <c r="BA342" s="302">
        <v>1.9863124E-12</v>
      </c>
      <c r="BB342" s="302">
        <v>5.3144532E-10</v>
      </c>
      <c r="BC342" s="302">
        <v>2.8418525999999999E-13</v>
      </c>
      <c r="BD342" s="302">
        <v>6.2996251999999997E-13</v>
      </c>
      <c r="BE342" s="302">
        <v>6.6046204000000003E-15</v>
      </c>
      <c r="BF342" s="302">
        <v>4.6678292999999998E-17</v>
      </c>
      <c r="BG342" s="302">
        <v>2.7876727999999999E-14</v>
      </c>
      <c r="BH342" s="302">
        <v>3.2901606999999999E-16</v>
      </c>
      <c r="BI342" s="302">
        <v>3.1306419999999999E-16</v>
      </c>
      <c r="BJ342" s="302">
        <v>7.2081063E-12</v>
      </c>
      <c r="BK342" s="302">
        <v>8.1038510000000005E-11</v>
      </c>
      <c r="BL342" s="302">
        <v>8.9113585E-13</v>
      </c>
      <c r="BM342" s="302">
        <v>1.4871734999999999E-5</v>
      </c>
      <c r="BN342" s="303">
        <v>1.9748461E-4</v>
      </c>
      <c r="BO342" s="302">
        <v>2.6050322000000002E-11</v>
      </c>
      <c r="BP342" s="302">
        <v>1.5841411999999999E-13</v>
      </c>
      <c r="BQ342" s="302">
        <v>7.0875652000000001E-18</v>
      </c>
      <c r="BR342" s="74"/>
      <c r="BS342" s="144">
        <v>1.2809801E-7</v>
      </c>
      <c r="BT342" s="144">
        <v>5.0379322000000001E-9</v>
      </c>
      <c r="BU342" s="144">
        <v>6.4810155000000002E-8</v>
      </c>
      <c r="BV342" s="144">
        <v>5.3950123000000005E-10</v>
      </c>
      <c r="BW342" s="144">
        <v>7.1903751999999999E-9</v>
      </c>
      <c r="BX342" s="144">
        <v>1.4122997000000001E-9</v>
      </c>
      <c r="BY342" s="144">
        <v>1.3406058999999999E-10</v>
      </c>
      <c r="BZ342" s="144">
        <v>2.2082305000000001E-9</v>
      </c>
      <c r="CA342" s="144">
        <v>1.5902919000000001E-9</v>
      </c>
      <c r="CB342" s="144">
        <v>5.1725901000000003E-9</v>
      </c>
      <c r="CC342" s="144">
        <v>1.8407728999999999E-11</v>
      </c>
      <c r="CD342" s="144">
        <v>5.8093532E-10</v>
      </c>
      <c r="CE342" s="144">
        <v>2.5206398E-13</v>
      </c>
      <c r="CF342" s="144">
        <v>2.9884089000000001E-9</v>
      </c>
      <c r="CG342" s="144">
        <v>3.5299464E-8</v>
      </c>
      <c r="CH342" s="144">
        <v>-2.6246120999999999E-9</v>
      </c>
      <c r="CI342" s="144">
        <v>3.7397135000000004E-9</v>
      </c>
      <c r="CK342" s="138"/>
      <c r="CL342" s="89" t="s">
        <v>2266</v>
      </c>
      <c r="CM342" s="110"/>
      <c r="CN342" s="110"/>
      <c r="CP342" s="74"/>
      <c r="CQ342" s="74"/>
      <c r="CR342" s="74"/>
      <c r="CS342" s="74"/>
      <c r="CT342" s="74"/>
      <c r="CU342" s="74"/>
      <c r="CV342" s="74"/>
      <c r="CW342" s="74"/>
      <c r="CX342" s="74"/>
      <c r="CY342" s="74"/>
      <c r="CZ342" s="74"/>
      <c r="DA342" s="74"/>
      <c r="DB342" s="74"/>
    </row>
    <row r="343" spans="1:106" ht="14.5" customHeight="1">
      <c r="B343" s="129" t="s">
        <v>2179</v>
      </c>
      <c r="C343" s="127" t="s">
        <v>2267</v>
      </c>
      <c r="D343" s="127" t="s">
        <v>2268</v>
      </c>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P343" s="74"/>
      <c r="AQ343" s="74"/>
      <c r="AR343" s="74"/>
      <c r="AS343" s="74"/>
      <c r="AT343" s="74"/>
      <c r="AU343" s="74"/>
      <c r="AV343" s="74"/>
      <c r="AW343" s="74"/>
      <c r="AX343" s="74"/>
      <c r="AY343" s="74"/>
      <c r="AZ343" s="74"/>
      <c r="BA343" s="74"/>
      <c r="BB343" s="74"/>
      <c r="BC343" s="74"/>
      <c r="BD343" s="74"/>
      <c r="BE343" s="74"/>
      <c r="BF343" s="74"/>
      <c r="BG343" s="74"/>
      <c r="BH343" s="74"/>
      <c r="BI343" s="74"/>
      <c r="BJ343" s="74"/>
      <c r="BK343" s="74"/>
      <c r="BL343" s="74"/>
      <c r="BM343" s="74"/>
      <c r="BN343" s="74"/>
      <c r="BO343" s="74"/>
      <c r="BP343" s="74"/>
      <c r="BQ343" s="74"/>
      <c r="BR343" s="74"/>
      <c r="BS343" s="74"/>
      <c r="BT343" s="74"/>
      <c r="BU343" s="74"/>
      <c r="BV343" s="74"/>
      <c r="BW343" s="74"/>
      <c r="BX343" s="74"/>
      <c r="BY343" s="74"/>
      <c r="BZ343" s="74"/>
      <c r="CA343" s="74"/>
      <c r="CB343" s="74"/>
      <c r="CC343" s="74"/>
      <c r="CD343" s="74"/>
      <c r="CE343" s="74"/>
      <c r="CF343" s="74"/>
      <c r="CG343" s="74"/>
      <c r="CH343" s="74"/>
      <c r="CI343" s="74"/>
      <c r="CJ343" s="142"/>
      <c r="CK343" s="143"/>
      <c r="CL343" s="89"/>
      <c r="CP343" s="305" t="s">
        <v>8079</v>
      </c>
      <c r="CQ343" s="74"/>
      <c r="CR343" s="74"/>
      <c r="CS343" s="74"/>
      <c r="CT343" s="74"/>
      <c r="CU343" s="74"/>
      <c r="CV343" s="74"/>
      <c r="CW343" s="74"/>
      <c r="CX343" s="74"/>
      <c r="CY343" s="74"/>
      <c r="CZ343" s="74"/>
      <c r="DA343" s="74"/>
      <c r="DB343" s="74"/>
    </row>
    <row r="344" spans="1:106" ht="14.5" customHeight="1">
      <c r="A344" s="74" t="s">
        <v>2269</v>
      </c>
      <c r="B344" s="129" t="s">
        <v>2179</v>
      </c>
      <c r="C344" s="130" t="str">
        <f>MID(A344,1,12)</f>
        <v>A.040.13.101</v>
      </c>
      <c r="D344" s="131" t="s">
        <v>2268</v>
      </c>
      <c r="E344" s="129" t="s">
        <v>957</v>
      </c>
      <c r="F344" s="132" t="s">
        <v>2271</v>
      </c>
      <c r="G344" s="132">
        <f>J344+K344+L344+M344</f>
        <v>2.1112513683</v>
      </c>
      <c r="H344" s="348">
        <f t="shared" ref="H344:H347" si="204">G344</f>
        <v>2.1112513683</v>
      </c>
      <c r="I344" s="74"/>
      <c r="J344" s="132">
        <f>P344+Q344+R344+S344</f>
        <v>0.34147860390000001</v>
      </c>
      <c r="K344" s="132">
        <f>N344+O344+T344</f>
        <v>0.74982744440000004</v>
      </c>
      <c r="L344" s="300">
        <f>U344+IF(V344="x",0,V344)+IF(W344="x",0,W344)+IF(X344="x",0,X344)+Y344+Z344</f>
        <v>0.52223438</v>
      </c>
      <c r="M344" s="132">
        <v>0.49771093999999999</v>
      </c>
      <c r="N344" s="132">
        <v>0.63965355000000002</v>
      </c>
      <c r="O344" s="132">
        <v>0.10255625</v>
      </c>
      <c r="P344" s="132">
        <v>0.33736500000000003</v>
      </c>
      <c r="Q344" s="132">
        <v>0</v>
      </c>
      <c r="R344" s="132">
        <v>0</v>
      </c>
      <c r="S344" s="132">
        <v>4.1136039000000003E-3</v>
      </c>
      <c r="T344" s="132">
        <v>7.6176443999999999E-3</v>
      </c>
      <c r="U344" s="132">
        <v>0</v>
      </c>
      <c r="V344" s="132">
        <v>0.52223438</v>
      </c>
      <c r="W344" s="132">
        <v>0</v>
      </c>
      <c r="X344" s="132">
        <v>0</v>
      </c>
      <c r="Y344" s="132">
        <v>0</v>
      </c>
      <c r="Z344" s="132">
        <v>0</v>
      </c>
      <c r="AA344" s="74"/>
      <c r="AB344" s="301">
        <f>M344/0.133</f>
        <v>3.7421875187969924</v>
      </c>
      <c r="AC344" s="338">
        <f t="shared" ref="AC344:AC347" si="205">AB344</f>
        <v>3.7421875187969924</v>
      </c>
      <c r="AD344" s="74"/>
      <c r="AE344" s="136">
        <v>96.293280999999993</v>
      </c>
      <c r="AF344" s="136">
        <v>96.293280999999993</v>
      </c>
      <c r="AG344" s="136">
        <v>0</v>
      </c>
      <c r="AH344" s="136">
        <v>0</v>
      </c>
      <c r="AI344" s="136">
        <v>0</v>
      </c>
      <c r="AJ344" s="136">
        <v>0</v>
      </c>
      <c r="AK344" s="136">
        <v>0</v>
      </c>
      <c r="AL344" s="74"/>
      <c r="AM344" s="133">
        <v>0.26762648999999999</v>
      </c>
      <c r="AN344" s="340">
        <f t="shared" ref="AN344:AN347" si="206">AM344</f>
        <v>0.26762648999999999</v>
      </c>
      <c r="AP344" s="133">
        <v>0.25253008999999998</v>
      </c>
      <c r="AQ344" s="133">
        <v>9.5893908999999996E-3</v>
      </c>
      <c r="AR344" s="133">
        <v>5.5070073000000001E-3</v>
      </c>
      <c r="AS344" s="134">
        <f>AV344+AY344+AZ344+BA344+BB344+BJ344+BK344+BO344</f>
        <v>1.5139694E-5</v>
      </c>
      <c r="AT344" s="135">
        <f>AW344+AX344+BC344+BD344+BE344+BF344+BG344+BH344+BI344+BL344+BP344+BQ344</f>
        <v>3.5463723277339995E-8</v>
      </c>
      <c r="AU344" s="135">
        <f>BM344+BN344</f>
        <v>0.77128953</v>
      </c>
      <c r="AV344" s="302">
        <v>3.4727499999999999E-6</v>
      </c>
      <c r="AW344" s="302">
        <v>1.0478125E-8</v>
      </c>
      <c r="AX344" s="302">
        <v>2.8627734000000002E-13</v>
      </c>
      <c r="AY344" s="303">
        <v>0</v>
      </c>
      <c r="AZ344" s="303">
        <v>0</v>
      </c>
      <c r="BA344" s="302">
        <v>5.0225000000000001E-8</v>
      </c>
      <c r="BB344" s="302">
        <v>1.1616719E-5</v>
      </c>
      <c r="BC344" s="302">
        <v>1.1453749999999999E-8</v>
      </c>
      <c r="BD344" s="302">
        <v>1.3531561999999999E-8</v>
      </c>
      <c r="BE344" s="303">
        <v>0</v>
      </c>
      <c r="BF344" s="303">
        <v>0</v>
      </c>
      <c r="BG344" s="303">
        <v>0</v>
      </c>
      <c r="BH344" s="303">
        <v>0</v>
      </c>
      <c r="BI344" s="303">
        <v>0</v>
      </c>
      <c r="BJ344" s="303">
        <v>0</v>
      </c>
      <c r="BK344" s="303">
        <v>0</v>
      </c>
      <c r="BL344" s="303">
        <v>0</v>
      </c>
      <c r="BM344" s="303">
        <v>0</v>
      </c>
      <c r="BN344" s="303">
        <v>0.77128953</v>
      </c>
      <c r="BO344" s="303">
        <v>0</v>
      </c>
      <c r="BP344" s="303">
        <v>0</v>
      </c>
      <c r="BQ344" s="303">
        <v>0</v>
      </c>
      <c r="BR344" s="74"/>
      <c r="BS344" s="136">
        <v>7.5511771000000001E-4</v>
      </c>
      <c r="BT344" s="144">
        <v>9.3290680000000003E-5</v>
      </c>
      <c r="BU344" s="136">
        <v>1.0434212000000001E-4</v>
      </c>
      <c r="BV344" s="144">
        <v>8.9230637999999997E-7</v>
      </c>
      <c r="BW344" s="144">
        <v>7.6846740999999996E-5</v>
      </c>
      <c r="BX344" s="136">
        <v>0</v>
      </c>
      <c r="BY344" s="136">
        <v>0</v>
      </c>
      <c r="BZ344" s="136">
        <v>0</v>
      </c>
      <c r="CA344" s="136">
        <v>0</v>
      </c>
      <c r="CB344" s="144">
        <v>2.7219956000000001E-6</v>
      </c>
      <c r="CC344" s="136">
        <v>0</v>
      </c>
      <c r="CD344" s="136">
        <v>0</v>
      </c>
      <c r="CE344" s="136">
        <v>0</v>
      </c>
      <c r="CF344" s="136">
        <v>3.6432886E-4</v>
      </c>
      <c r="CG344" s="136">
        <v>1.1269501000000001E-4</v>
      </c>
      <c r="CH344" s="136">
        <v>0</v>
      </c>
      <c r="CI344" s="136">
        <v>0</v>
      </c>
      <c r="CJ344" s="137"/>
      <c r="CK344" s="138"/>
      <c r="CL344" s="110" t="s">
        <v>2272</v>
      </c>
      <c r="CM344" s="110"/>
      <c r="CN344" s="110"/>
      <c r="CP344" s="305"/>
      <c r="CQ344" s="74"/>
      <c r="CR344" s="74"/>
      <c r="CS344" s="74"/>
      <c r="CT344" s="74"/>
      <c r="CU344" s="74"/>
      <c r="CV344" s="74"/>
      <c r="CW344" s="74"/>
      <c r="CX344" s="74"/>
      <c r="CY344" s="74"/>
      <c r="CZ344" s="74"/>
      <c r="DA344" s="74"/>
      <c r="DB344" s="74"/>
    </row>
    <row r="345" spans="1:106" ht="14.5" customHeight="1">
      <c r="A345" s="74" t="s">
        <v>2273</v>
      </c>
      <c r="B345" s="129" t="s">
        <v>2179</v>
      </c>
      <c r="C345" s="130" t="str">
        <f>MID(A345,1,12)</f>
        <v>A.040.13.102</v>
      </c>
      <c r="D345" s="131" t="s">
        <v>2268</v>
      </c>
      <c r="E345" s="129" t="s">
        <v>957</v>
      </c>
      <c r="F345" s="132" t="s">
        <v>2275</v>
      </c>
      <c r="G345" s="132">
        <f>J345+K345+L345+M345</f>
        <v>3.440254455207</v>
      </c>
      <c r="H345" s="348">
        <f t="shared" si="204"/>
        <v>3.440254455207</v>
      </c>
      <c r="I345" s="74"/>
      <c r="J345" s="132">
        <f>P345+Q345+R345+S345</f>
        <v>0.29285398220000003</v>
      </c>
      <c r="K345" s="132">
        <f>N345+O345+T345</f>
        <v>0.63925236289999998</v>
      </c>
      <c r="L345" s="300">
        <f>U345+IF(V345="x",0,V345)+IF(W345="x",0,W345)+IF(X345="x",0,X345)+Y345+Z345</f>
        <v>1.927807010107</v>
      </c>
      <c r="M345" s="132">
        <v>0.58034110000000005</v>
      </c>
      <c r="N345" s="132">
        <v>0.53942208999999997</v>
      </c>
      <c r="O345" s="132">
        <v>9.2822868000000003E-2</v>
      </c>
      <c r="P345" s="132">
        <v>0.28827655000000002</v>
      </c>
      <c r="Q345" s="132">
        <v>9.2883234000000004E-4</v>
      </c>
      <c r="R345" s="132">
        <v>1.1064245999999999E-4</v>
      </c>
      <c r="S345" s="132">
        <v>3.5379574000000001E-3</v>
      </c>
      <c r="T345" s="132">
        <v>7.0074048999999999E-3</v>
      </c>
      <c r="U345" s="132">
        <v>1.4894433</v>
      </c>
      <c r="V345" s="132">
        <v>0.43690195999999998</v>
      </c>
      <c r="W345" s="132">
        <v>1.4569354000000001E-3</v>
      </c>
      <c r="X345" s="304">
        <v>4.8147069999999998E-6</v>
      </c>
      <c r="Y345" s="132">
        <v>0</v>
      </c>
      <c r="Z345" s="132">
        <v>0</v>
      </c>
      <c r="AA345" s="74"/>
      <c r="AB345" s="301">
        <f>M345/0.133</f>
        <v>4.3634669172932332</v>
      </c>
      <c r="AC345" s="338">
        <f t="shared" si="205"/>
        <v>4.3634669172932332</v>
      </c>
      <c r="AD345" s="74"/>
      <c r="AE345" s="136">
        <v>97.938743000000002</v>
      </c>
      <c r="AF345" s="136">
        <v>97.701063000000005</v>
      </c>
      <c r="AG345" s="136">
        <v>0.19752378000000001</v>
      </c>
      <c r="AH345" s="136">
        <v>0</v>
      </c>
      <c r="AI345" s="136">
        <v>0</v>
      </c>
      <c r="AJ345" s="136">
        <v>1.9775844999999998E-3</v>
      </c>
      <c r="AK345" s="136">
        <v>3.817781E-2</v>
      </c>
      <c r="AL345" s="74"/>
      <c r="AM345" s="133">
        <v>0.24799151</v>
      </c>
      <c r="AN345" s="340">
        <f t="shared" si="206"/>
        <v>0.24799151</v>
      </c>
      <c r="AP345" s="133">
        <v>0.23333050999999999</v>
      </c>
      <c r="AQ345" s="133">
        <v>9.0518885000000007E-3</v>
      </c>
      <c r="AR345" s="133">
        <v>5.6091112999999996E-3</v>
      </c>
      <c r="AS345" s="134">
        <f>AV345+AY345+AZ345+BA345+BB345+BJ345+BK345+BO345</f>
        <v>1.3988639993544001E-5</v>
      </c>
      <c r="AT345" s="135">
        <f>AW345+AX345+BC345+BD345+BE345+BF345+BG345+BH345+BI345+BL345+BP345+BQ345</f>
        <v>3.3475919607791223E-8</v>
      </c>
      <c r="AU345" s="135">
        <f>BM345+BN345</f>
        <v>0.78558981299999997</v>
      </c>
      <c r="AV345" s="302">
        <v>4.0669350999999998E-6</v>
      </c>
      <c r="AW345" s="302">
        <v>1.2271580000000001E-8</v>
      </c>
      <c r="AX345" s="302">
        <v>3.3524863000000002E-13</v>
      </c>
      <c r="AY345" s="302">
        <v>7.7621680999999994E-11</v>
      </c>
      <c r="AZ345" s="302">
        <v>1.0083433E-11</v>
      </c>
      <c r="BA345" s="302">
        <v>4.2915911999999997E-8</v>
      </c>
      <c r="BB345" s="302">
        <v>9.8770341000000001E-6</v>
      </c>
      <c r="BC345" s="302">
        <v>9.7121805999999992E-9</v>
      </c>
      <c r="BD345" s="302">
        <v>1.1485468E-8</v>
      </c>
      <c r="BE345" s="302">
        <v>1.1319398E-13</v>
      </c>
      <c r="BF345" s="302">
        <v>5.8063021999999999E-16</v>
      </c>
      <c r="BG345" s="302">
        <v>2.3986979000000002E-13</v>
      </c>
      <c r="BH345" s="302">
        <v>1.3858441E-14</v>
      </c>
      <c r="BI345" s="302">
        <v>1.0474219999999999E-14</v>
      </c>
      <c r="BJ345" s="302">
        <v>1.2051287E-9</v>
      </c>
      <c r="BK345" s="302">
        <v>4.6204772999999999E-10</v>
      </c>
      <c r="BL345" s="302">
        <v>5.9777821E-12</v>
      </c>
      <c r="BM345" s="303">
        <v>1.9912672999999999E-2</v>
      </c>
      <c r="BN345" s="303">
        <v>0.76567713999999998</v>
      </c>
      <c r="BO345" s="303">
        <v>0</v>
      </c>
      <c r="BP345" s="303">
        <v>0</v>
      </c>
      <c r="BQ345" s="303">
        <v>0</v>
      </c>
      <c r="BR345" s="74"/>
      <c r="BS345" s="136">
        <v>6.9241550999999996E-4</v>
      </c>
      <c r="BT345" s="144">
        <v>7.9471456000000006E-5</v>
      </c>
      <c r="BU345" s="136">
        <v>1.2166504E-4</v>
      </c>
      <c r="BV345" s="144">
        <v>8.2120688000000004E-7</v>
      </c>
      <c r="BW345" s="144">
        <v>6.5876359000000006E-5</v>
      </c>
      <c r="BX345" s="144">
        <v>5.6304209999999999E-7</v>
      </c>
      <c r="BY345" s="144">
        <v>1.4521054000000001E-10</v>
      </c>
      <c r="BZ345" s="144">
        <v>8.6222891999999996E-7</v>
      </c>
      <c r="CA345" s="144">
        <v>1.4847439E-7</v>
      </c>
      <c r="CB345" s="144">
        <v>2.3410870000000002E-6</v>
      </c>
      <c r="CC345" s="144">
        <v>7.5789664999999995E-8</v>
      </c>
      <c r="CD345" s="144">
        <v>4.3457039999999996E-9</v>
      </c>
      <c r="CE345" s="144">
        <v>1.337831E-9</v>
      </c>
      <c r="CF345" s="136">
        <v>3.0621602999999999E-4</v>
      </c>
      <c r="CG345" s="136">
        <v>1.1431268999999999E-4</v>
      </c>
      <c r="CH345" s="144">
        <v>5.6273138999999998E-8</v>
      </c>
      <c r="CI345" s="136">
        <v>0</v>
      </c>
      <c r="CJ345" s="137"/>
      <c r="CK345" s="138"/>
      <c r="CL345" s="110" t="s">
        <v>2272</v>
      </c>
      <c r="CM345" s="110"/>
      <c r="CN345" s="110"/>
      <c r="CP345" s="305"/>
      <c r="CQ345" s="74"/>
      <c r="CR345" s="74"/>
      <c r="CS345" s="74"/>
      <c r="CT345" s="74"/>
      <c r="CU345" s="74"/>
      <c r="CV345" s="74"/>
      <c r="CW345" s="74"/>
      <c r="CX345" s="74"/>
      <c r="CY345" s="74"/>
      <c r="CZ345" s="74"/>
      <c r="DA345" s="74"/>
      <c r="DB345" s="74"/>
    </row>
    <row r="346" spans="1:106" ht="14.5" customHeight="1">
      <c r="A346" s="74" t="s">
        <v>2276</v>
      </c>
      <c r="B346" s="129" t="s">
        <v>2179</v>
      </c>
      <c r="C346" s="130" t="str">
        <f>MID(A346,1,12)</f>
        <v>A.040.13.103</v>
      </c>
      <c r="D346" s="131" t="s">
        <v>2268</v>
      </c>
      <c r="E346" s="129" t="s">
        <v>957</v>
      </c>
      <c r="F346" s="132" t="s">
        <v>2278</v>
      </c>
      <c r="G346" s="132">
        <f>J346+K346+L346+M346</f>
        <v>0.60490479500999994</v>
      </c>
      <c r="H346" s="348">
        <f t="shared" si="204"/>
        <v>0.60490479500999994</v>
      </c>
      <c r="I346" s="74"/>
      <c r="J346" s="132">
        <f>P346+Q346+R346+S346</f>
        <v>3.490535551E-2</v>
      </c>
      <c r="K346" s="132">
        <f>N346+O346+T346</f>
        <v>0.2693037895</v>
      </c>
      <c r="L346" s="300">
        <f>U346+IF(V346="x",0,V346)+IF(W346="x",0,W346)+IF(X346="x",0,X346)+Y346+Z346</f>
        <v>0</v>
      </c>
      <c r="M346" s="132">
        <v>0.30069564999999998</v>
      </c>
      <c r="N346" s="132">
        <v>0.22483017</v>
      </c>
      <c r="O346" s="132">
        <v>4.3694957E-2</v>
      </c>
      <c r="P346" s="132">
        <v>3.4484870000000001E-2</v>
      </c>
      <c r="Q346" s="132">
        <v>0</v>
      </c>
      <c r="R346" s="132">
        <v>0</v>
      </c>
      <c r="S346" s="132">
        <v>4.2048550999999998E-4</v>
      </c>
      <c r="T346" s="132">
        <v>7.7866250000000001E-4</v>
      </c>
      <c r="U346" s="132">
        <v>0</v>
      </c>
      <c r="V346" s="132">
        <v>0</v>
      </c>
      <c r="W346" s="132">
        <v>0</v>
      </c>
      <c r="X346" s="132">
        <v>0</v>
      </c>
      <c r="Y346" s="132">
        <v>0</v>
      </c>
      <c r="Z346" s="132">
        <v>0</v>
      </c>
      <c r="AA346" s="74"/>
      <c r="AB346" s="301">
        <f>M346/0.133</f>
        <v>2.2608695488721802</v>
      </c>
      <c r="AC346" s="338">
        <f t="shared" si="205"/>
        <v>2.2608695488721802</v>
      </c>
      <c r="AD346" s="74"/>
      <c r="AE346" s="136">
        <v>39.651130000000002</v>
      </c>
      <c r="AF346" s="136">
        <v>39.651130000000002</v>
      </c>
      <c r="AG346" s="136">
        <v>0</v>
      </c>
      <c r="AH346" s="136">
        <v>0</v>
      </c>
      <c r="AI346" s="136">
        <v>0</v>
      </c>
      <c r="AJ346" s="136">
        <v>0</v>
      </c>
      <c r="AK346" s="136">
        <v>0</v>
      </c>
      <c r="AL346" s="74"/>
      <c r="AM346" s="133">
        <v>0.10851005</v>
      </c>
      <c r="AN346" s="340">
        <f t="shared" si="206"/>
        <v>0.10851005</v>
      </c>
      <c r="AP346" s="133">
        <v>0.10318834</v>
      </c>
      <c r="AQ346" s="133">
        <v>3.3144454000000002E-3</v>
      </c>
      <c r="AR346" s="133">
        <v>2.0072687999999998E-3</v>
      </c>
      <c r="AS346" s="134">
        <f>AV346+AY346+AZ346+BA346+BB346+BJ346+BK346+BO346</f>
        <v>6.1863513130000005E-6</v>
      </c>
      <c r="AT346" s="135">
        <f>AW346+AX346+BC346+BD346+BE346+BF346+BG346+BH346+BI346+BL346+BP346+BQ346</f>
        <v>1.225756425652E-8</v>
      </c>
      <c r="AU346" s="135">
        <f>BM346+BN346</f>
        <v>0.28113009</v>
      </c>
      <c r="AV346" s="302">
        <v>2.0980870000000001E-6</v>
      </c>
      <c r="AW346" s="302">
        <v>6.3304347999999999E-9</v>
      </c>
      <c r="AX346" s="302">
        <v>1.7295652E-13</v>
      </c>
      <c r="AY346" s="303">
        <v>0</v>
      </c>
      <c r="AZ346" s="303">
        <v>0</v>
      </c>
      <c r="BA346" s="302">
        <v>5.1339130000000002E-9</v>
      </c>
      <c r="BB346" s="302">
        <v>4.0831304000000001E-6</v>
      </c>
      <c r="BC346" s="302">
        <v>1.1707826E-9</v>
      </c>
      <c r="BD346" s="302">
        <v>4.7561738999999997E-9</v>
      </c>
      <c r="BE346" s="303">
        <v>0</v>
      </c>
      <c r="BF346" s="303">
        <v>0</v>
      </c>
      <c r="BG346" s="303">
        <v>0</v>
      </c>
      <c r="BH346" s="303">
        <v>0</v>
      </c>
      <c r="BI346" s="303">
        <v>0</v>
      </c>
      <c r="BJ346" s="303">
        <v>0</v>
      </c>
      <c r="BK346" s="303">
        <v>0</v>
      </c>
      <c r="BL346" s="303">
        <v>0</v>
      </c>
      <c r="BM346" s="303">
        <v>0</v>
      </c>
      <c r="BN346" s="303">
        <v>0.28113009</v>
      </c>
      <c r="BO346" s="303">
        <v>0</v>
      </c>
      <c r="BP346" s="303">
        <v>0</v>
      </c>
      <c r="BQ346" s="303">
        <v>0</v>
      </c>
      <c r="BR346" s="74"/>
      <c r="BS346" s="136">
        <v>2.0768107E-4</v>
      </c>
      <c r="BT346" s="144">
        <v>3.2790499999999997E-5</v>
      </c>
      <c r="BU346" s="144">
        <v>6.3039041999999999E-5</v>
      </c>
      <c r="BV346" s="144">
        <v>9.1210021999999995E-8</v>
      </c>
      <c r="BW346" s="144">
        <v>2.7010662000000001E-5</v>
      </c>
      <c r="BX346" s="136">
        <v>0</v>
      </c>
      <c r="BY346" s="136">
        <v>0</v>
      </c>
      <c r="BZ346" s="136">
        <v>0</v>
      </c>
      <c r="CA346" s="136">
        <v>0</v>
      </c>
      <c r="CB346" s="144">
        <v>2.7823770999999999E-7</v>
      </c>
      <c r="CC346" s="136">
        <v>0</v>
      </c>
      <c r="CD346" s="136">
        <v>0</v>
      </c>
      <c r="CE346" s="136">
        <v>0</v>
      </c>
      <c r="CF346" s="144">
        <v>3.8750590999999997E-5</v>
      </c>
      <c r="CG346" s="144">
        <v>4.572083E-5</v>
      </c>
      <c r="CH346" s="136">
        <v>0</v>
      </c>
      <c r="CI346" s="136">
        <v>0</v>
      </c>
      <c r="CJ346" s="137"/>
      <c r="CK346" s="138"/>
      <c r="CL346" s="110" t="s">
        <v>2272</v>
      </c>
      <c r="CM346" s="110"/>
      <c r="CN346" s="110"/>
      <c r="CP346" s="305"/>
      <c r="CQ346" s="74"/>
      <c r="CR346" s="74"/>
      <c r="CS346" s="74"/>
      <c r="CT346" s="74"/>
      <c r="CU346" s="74"/>
      <c r="CV346" s="74"/>
      <c r="CW346" s="74"/>
      <c r="CX346" s="74"/>
      <c r="CY346" s="74"/>
      <c r="CZ346" s="74"/>
      <c r="DA346" s="74"/>
      <c r="DB346" s="74"/>
    </row>
    <row r="347" spans="1:106" ht="14.5" customHeight="1">
      <c r="A347" s="74" t="s">
        <v>2279</v>
      </c>
      <c r="B347" s="129" t="s">
        <v>2179</v>
      </c>
      <c r="C347" s="130" t="str">
        <f>MID(A347,1,12)</f>
        <v>A.040.13.104</v>
      </c>
      <c r="D347" s="131" t="s">
        <v>2268</v>
      </c>
      <c r="E347" s="129" t="s">
        <v>957</v>
      </c>
      <c r="F347" s="132" t="s">
        <v>2281</v>
      </c>
      <c r="G347" s="132">
        <f>J347+K347+L347+M347</f>
        <v>2.3263058406568997</v>
      </c>
      <c r="H347" s="348">
        <f t="shared" si="204"/>
        <v>2.3263058406568997</v>
      </c>
      <c r="I347" s="74"/>
      <c r="J347" s="132">
        <f>P347+Q347+R347+S347</f>
        <v>3.6510816069999993E-2</v>
      </c>
      <c r="K347" s="132">
        <f>N347+O347+T347</f>
        <v>0.23426882060000001</v>
      </c>
      <c r="L347" s="300">
        <f>U347+IF(V347="x",0,V347)+IF(W347="x",0,W347)+IF(X347="x",0,X347)+Y347+Z347</f>
        <v>1.6293462839869</v>
      </c>
      <c r="M347" s="132">
        <v>0.42617991999999999</v>
      </c>
      <c r="N347" s="132">
        <v>0.18936711000000001</v>
      </c>
      <c r="O347" s="132">
        <v>4.3568705999999999E-2</v>
      </c>
      <c r="P347" s="132">
        <v>3.4923946999999997E-2</v>
      </c>
      <c r="Q347" s="132">
        <v>1.0150811E-3</v>
      </c>
      <c r="R347" s="132">
        <v>1.2091640000000001E-4</v>
      </c>
      <c r="S347" s="132">
        <v>4.5087156999999999E-4</v>
      </c>
      <c r="T347" s="132">
        <v>1.3330046E-3</v>
      </c>
      <c r="U347" s="132">
        <v>1.6277488</v>
      </c>
      <c r="V347" s="132">
        <v>0</v>
      </c>
      <c r="W347" s="132">
        <v>1.5922222E-3</v>
      </c>
      <c r="X347" s="304">
        <v>5.2617868999999997E-6</v>
      </c>
      <c r="Y347" s="132">
        <v>0</v>
      </c>
      <c r="Z347" s="132">
        <v>0</v>
      </c>
      <c r="AA347" s="74"/>
      <c r="AB347" s="301">
        <f>M347/0.133</f>
        <v>3.2043603007518793</v>
      </c>
      <c r="AC347" s="338">
        <f t="shared" si="205"/>
        <v>3.2043603007518793</v>
      </c>
      <c r="AD347" s="74"/>
      <c r="AE347" s="136">
        <v>51.548197000000002</v>
      </c>
      <c r="AF347" s="136">
        <v>51.288448000000002</v>
      </c>
      <c r="AG347" s="136">
        <v>0.21586527</v>
      </c>
      <c r="AH347" s="136">
        <v>0</v>
      </c>
      <c r="AI347" s="136">
        <v>0</v>
      </c>
      <c r="AJ347" s="136">
        <v>2.1612174000000001E-3</v>
      </c>
      <c r="AK347" s="136">
        <v>4.1722891999999998E-2</v>
      </c>
      <c r="AL347" s="74"/>
      <c r="AM347" s="133">
        <v>0.11546468</v>
      </c>
      <c r="AN347" s="340">
        <f t="shared" si="206"/>
        <v>0.11546468</v>
      </c>
      <c r="AP347" s="133">
        <v>0.10887411</v>
      </c>
      <c r="AQ347" s="133">
        <v>3.8475580000000001E-3</v>
      </c>
      <c r="AR347" s="133">
        <v>2.7430045E-3</v>
      </c>
      <c r="AS347" s="134">
        <f>AV347+AY347+AZ347+BA347+BB347+BJ347+BK347+BO347</f>
        <v>6.5272251388199993E-6</v>
      </c>
      <c r="AT347" s="135">
        <f>AW347+AX347+BC347+BD347+BE347+BF347+BG347+BH347+BI347+BL347+BP347+BQ347</f>
        <v>1.4229134547828878E-8</v>
      </c>
      <c r="AU347" s="135">
        <f>BM347+BN347</f>
        <v>0.384174297</v>
      </c>
      <c r="AV347" s="302">
        <v>2.9929219E-6</v>
      </c>
      <c r="AW347" s="302">
        <v>9.0310834000000001E-9</v>
      </c>
      <c r="AX347" s="302">
        <v>2.4671099999999999E-13</v>
      </c>
      <c r="AY347" s="302">
        <v>8.4829408E-11</v>
      </c>
      <c r="AZ347" s="302">
        <v>1.1019752E-11</v>
      </c>
      <c r="BA347" s="302">
        <v>5.1981039999999997E-9</v>
      </c>
      <c r="BB347" s="302">
        <v>3.5271873E-6</v>
      </c>
      <c r="BC347" s="302">
        <v>1.1037402E-9</v>
      </c>
      <c r="BD347" s="302">
        <v>4.0871183000000001E-9</v>
      </c>
      <c r="BE347" s="302">
        <v>1.2370484999999999E-13</v>
      </c>
      <c r="BF347" s="302">
        <v>6.3454587999999998E-16</v>
      </c>
      <c r="BG347" s="302">
        <v>2.6214341000000001E-13</v>
      </c>
      <c r="BH347" s="302">
        <v>1.5145297000000002E-14</v>
      </c>
      <c r="BI347" s="302">
        <v>1.1446826E-14</v>
      </c>
      <c r="BJ347" s="302">
        <v>1.3170335E-9</v>
      </c>
      <c r="BK347" s="302">
        <v>5.0495216E-10</v>
      </c>
      <c r="BL347" s="302">
        <v>6.5328619E-12</v>
      </c>
      <c r="BM347" s="303">
        <v>2.1761707000000002E-2</v>
      </c>
      <c r="BN347" s="303">
        <v>0.36241258999999998</v>
      </c>
      <c r="BO347" s="303">
        <v>0</v>
      </c>
      <c r="BP347" s="303">
        <v>0</v>
      </c>
      <c r="BQ347" s="303">
        <v>0</v>
      </c>
      <c r="BR347" s="74"/>
      <c r="BS347" s="136">
        <v>2.3689478E-4</v>
      </c>
      <c r="BT347" s="144">
        <v>2.8491666000000001E-5</v>
      </c>
      <c r="BU347" s="144">
        <v>8.9346066999999998E-5</v>
      </c>
      <c r="BV347" s="144">
        <v>1.5656134999999999E-7</v>
      </c>
      <c r="BW347" s="144">
        <v>2.3920901999999999E-5</v>
      </c>
      <c r="BX347" s="144">
        <v>6.1532457999999997E-7</v>
      </c>
      <c r="BY347" s="144">
        <v>1.5869437E-10</v>
      </c>
      <c r="BZ347" s="144">
        <v>9.4229304000000002E-7</v>
      </c>
      <c r="CA347" s="144">
        <v>1.6226128999999999E-7</v>
      </c>
      <c r="CB347" s="144">
        <v>2.9834433999999998E-7</v>
      </c>
      <c r="CC347" s="144">
        <v>8.2827277000000003E-8</v>
      </c>
      <c r="CD347" s="144">
        <v>4.7492337000000001E-9</v>
      </c>
      <c r="CE347" s="144">
        <v>1.4620582000000001E-9</v>
      </c>
      <c r="CF347" s="144">
        <v>3.338055E-5</v>
      </c>
      <c r="CG347" s="144">
        <v>5.9430111999999998E-5</v>
      </c>
      <c r="CH347" s="144">
        <v>6.1498501999999994E-8</v>
      </c>
      <c r="CI347" s="136">
        <v>0</v>
      </c>
      <c r="CJ347" s="137"/>
      <c r="CK347" s="138"/>
      <c r="CL347" s="110" t="s">
        <v>2272</v>
      </c>
      <c r="CM347" s="110"/>
      <c r="CN347" s="110"/>
      <c r="CP347" s="305"/>
      <c r="CQ347" s="74"/>
      <c r="CR347" s="74"/>
      <c r="CS347" s="74"/>
      <c r="CT347" s="74"/>
      <c r="CU347" s="74"/>
      <c r="CV347" s="74"/>
      <c r="CW347" s="74"/>
      <c r="CX347" s="74"/>
      <c r="CY347" s="74"/>
      <c r="CZ347" s="74"/>
      <c r="DA347" s="74"/>
      <c r="DB347" s="74"/>
    </row>
    <row r="348" spans="1:106" ht="14.5" customHeight="1">
      <c r="B348" s="129" t="s">
        <v>2282</v>
      </c>
      <c r="C348" s="127" t="s">
        <v>2283</v>
      </c>
      <c r="D348" s="131"/>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P348" s="74"/>
      <c r="AQ348" s="74"/>
      <c r="AR348" s="74"/>
      <c r="AS348" s="74"/>
      <c r="AT348" s="74"/>
      <c r="AU348" s="74"/>
      <c r="AV348" s="74"/>
      <c r="AW348" s="74"/>
      <c r="AX348" s="74"/>
      <c r="AY348" s="74"/>
      <c r="AZ348" s="74"/>
      <c r="BA348" s="74"/>
      <c r="BB348" s="74"/>
      <c r="BC348" s="74"/>
      <c r="BD348" s="74"/>
      <c r="BE348" s="74"/>
      <c r="BF348" s="74"/>
      <c r="BG348" s="74"/>
      <c r="BH348" s="74"/>
      <c r="BI348" s="74"/>
      <c r="BJ348" s="74"/>
      <c r="BK348" s="74"/>
      <c r="BL348" s="74"/>
      <c r="BM348" s="74"/>
      <c r="BN348" s="74"/>
      <c r="BO348" s="74"/>
      <c r="BP348" s="74"/>
      <c r="BQ348" s="74"/>
      <c r="BR348" s="74"/>
      <c r="BS348" s="74"/>
      <c r="BT348" s="74"/>
      <c r="BU348" s="74"/>
      <c r="BV348" s="74"/>
      <c r="BW348" s="74"/>
      <c r="BX348" s="74"/>
      <c r="BY348" s="74"/>
      <c r="BZ348" s="74"/>
      <c r="CA348" s="74"/>
      <c r="CB348" s="74"/>
      <c r="CC348" s="74"/>
      <c r="CD348" s="74"/>
      <c r="CE348" s="74"/>
      <c r="CF348" s="74"/>
      <c r="CG348" s="74"/>
      <c r="CH348" s="74"/>
      <c r="CI348" s="74"/>
      <c r="CJ348" s="142"/>
      <c r="CK348" s="143"/>
      <c r="CM348" s="74"/>
      <c r="CN348" s="110"/>
      <c r="CP348" s="305"/>
      <c r="CQ348" s="74"/>
      <c r="CR348" s="74"/>
      <c r="CS348" s="74"/>
      <c r="CT348" s="74"/>
      <c r="CU348" s="74"/>
      <c r="CV348" s="74"/>
      <c r="CW348" s="74"/>
      <c r="CX348" s="74"/>
      <c r="CY348" s="74"/>
      <c r="CZ348" s="74"/>
      <c r="DA348" s="74"/>
      <c r="DB348" s="74"/>
    </row>
    <row r="349" spans="1:106" ht="14.5" customHeight="1">
      <c r="B349" s="129" t="s">
        <v>2282</v>
      </c>
      <c r="C349" s="127" t="s">
        <v>65</v>
      </c>
      <c r="D349" s="127" t="s">
        <v>2284</v>
      </c>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P349" s="74"/>
      <c r="AQ349" s="74"/>
      <c r="AR349" s="74"/>
      <c r="AS349" s="74"/>
      <c r="AT349" s="74"/>
      <c r="AU349" s="74"/>
      <c r="AV349" s="74"/>
      <c r="AW349" s="74"/>
      <c r="AX349" s="74"/>
      <c r="AY349" s="74"/>
      <c r="AZ349" s="74"/>
      <c r="BA349" s="74"/>
      <c r="BB349" s="74"/>
      <c r="BC349" s="74"/>
      <c r="BD349" s="74"/>
      <c r="BE349" s="74"/>
      <c r="BF349" s="74"/>
      <c r="BG349" s="74"/>
      <c r="BH349" s="74"/>
      <c r="BI349" s="74"/>
      <c r="BJ349" s="74"/>
      <c r="BK349" s="74"/>
      <c r="BL349" s="74"/>
      <c r="BM349" s="74"/>
      <c r="BN349" s="74"/>
      <c r="BO349" s="74"/>
      <c r="BP349" s="74"/>
      <c r="BQ349" s="74"/>
      <c r="BR349" s="74"/>
      <c r="BS349" s="74"/>
      <c r="BT349" s="74"/>
      <c r="BU349" s="74"/>
      <c r="BV349" s="74"/>
      <c r="BW349" s="74"/>
      <c r="BX349" s="74"/>
      <c r="BY349" s="74"/>
      <c r="BZ349" s="74"/>
      <c r="CA349" s="74"/>
      <c r="CB349" s="74"/>
      <c r="CC349" s="74"/>
      <c r="CD349" s="74"/>
      <c r="CE349" s="74"/>
      <c r="CF349" s="74"/>
      <c r="CG349" s="74"/>
      <c r="CH349" s="74"/>
      <c r="CI349" s="74"/>
      <c r="CJ349" s="142"/>
      <c r="CK349" s="143"/>
      <c r="CL349" s="89"/>
      <c r="CP349" s="305"/>
      <c r="CQ349" s="74"/>
      <c r="CR349" s="74"/>
      <c r="CS349" s="74"/>
      <c r="CT349" s="74"/>
      <c r="CU349" s="74"/>
      <c r="CV349" s="74"/>
      <c r="CW349" s="74"/>
      <c r="CX349" s="74"/>
      <c r="CY349" s="74"/>
      <c r="CZ349" s="74"/>
      <c r="DA349" s="74"/>
      <c r="DB349" s="74"/>
    </row>
    <row r="350" spans="1:106" ht="14.5" customHeight="1">
      <c r="A350" s="74" t="s">
        <v>2285</v>
      </c>
      <c r="B350" s="129" t="s">
        <v>2282</v>
      </c>
      <c r="C350" s="130" t="str">
        <f t="shared" ref="C350:C372" si="207">MID(A350,1,12)</f>
        <v>A.050.04.101</v>
      </c>
      <c r="D350" s="131" t="s">
        <v>2284</v>
      </c>
      <c r="E350" s="129" t="s">
        <v>2286</v>
      </c>
      <c r="F350" s="132" t="s">
        <v>2287</v>
      </c>
      <c r="G350" s="132">
        <f t="shared" ref="G350:G372" si="208">J350+K350+L350+M350</f>
        <v>3.0717197524999997E-2</v>
      </c>
      <c r="H350" s="348">
        <f t="shared" ref="H350:H372" si="209">G350</f>
        <v>3.0717197524999997E-2</v>
      </c>
      <c r="I350" s="74"/>
      <c r="J350" s="132">
        <f t="shared" ref="J350:J372" si="210">P350+Q350+R350+S350</f>
        <v>2.3041649650000001E-3</v>
      </c>
      <c r="K350" s="132">
        <f t="shared" ref="K350:K372" si="211">N350+O350+T350</f>
        <v>7.5467018599999994E-3</v>
      </c>
      <c r="L350" s="300">
        <f t="shared" ref="L350:L372" si="212">U350+IF(V350="x",0,V350)+IF(W350="x",0,W350)+IF(X350="x",0,X350)+Y350+Z350</f>
        <v>1.1528904299999998E-2</v>
      </c>
      <c r="M350" s="132">
        <v>9.3374263999999995E-3</v>
      </c>
      <c r="N350" s="132">
        <v>4.6399544999999997E-3</v>
      </c>
      <c r="O350" s="132">
        <v>2.1143932000000001E-3</v>
      </c>
      <c r="P350" s="132">
        <v>1.7084158000000001E-3</v>
      </c>
      <c r="Q350" s="132">
        <v>1.8831922000000001E-4</v>
      </c>
      <c r="R350" s="304">
        <v>3.6673995000000001E-5</v>
      </c>
      <c r="S350" s="132">
        <v>3.7075595000000001E-4</v>
      </c>
      <c r="T350" s="132">
        <v>7.9235416000000001E-4</v>
      </c>
      <c r="U350" s="132">
        <v>1.0204329E-2</v>
      </c>
      <c r="V350" s="304">
        <v>1.6146E-6</v>
      </c>
      <c r="W350" s="132">
        <v>9.9346060000000003E-4</v>
      </c>
      <c r="X350" s="132">
        <v>0</v>
      </c>
      <c r="Y350" s="132">
        <v>1.052255E-4</v>
      </c>
      <c r="Z350" s="132">
        <v>2.2427459999999999E-4</v>
      </c>
      <c r="AA350" s="74"/>
      <c r="AB350" s="301">
        <f t="shared" ref="AB350:AB372" si="213">M350/0.133</f>
        <v>7.0206213533834577E-2</v>
      </c>
      <c r="AC350" s="338">
        <f t="shared" ref="AC350:AC372" si="214">AB350</f>
        <v>7.0206213533834577E-2</v>
      </c>
      <c r="AD350" s="74"/>
      <c r="AE350" s="136">
        <v>1.5526827000000001</v>
      </c>
      <c r="AF350" s="136">
        <v>1.3694196999999999</v>
      </c>
      <c r="AG350" s="136">
        <v>0.134663</v>
      </c>
      <c r="AH350" s="136">
        <v>0</v>
      </c>
      <c r="AI350" s="136">
        <v>0</v>
      </c>
      <c r="AJ350" s="136">
        <v>0</v>
      </c>
      <c r="AK350" s="136">
        <v>4.8599999999999997E-2</v>
      </c>
      <c r="AL350" s="74"/>
      <c r="AM350" s="133">
        <v>3.4659968000000001E-3</v>
      </c>
      <c r="AN350" s="340">
        <f t="shared" ref="AN350:AN372" si="215">AM350</f>
        <v>3.4659968000000001E-3</v>
      </c>
      <c r="AP350" s="133">
        <v>3.3229990000000001E-3</v>
      </c>
      <c r="AQ350" s="133">
        <v>1.0809033E-4</v>
      </c>
      <c r="AR350" s="145">
        <v>3.4907470000000002E-5</v>
      </c>
      <c r="AS350" s="134">
        <f t="shared" ref="AS350:AS372" si="216">AV350+AY350+AZ350+BA350+BB350+BJ350+BK350+BO350</f>
        <v>1.9922056884509999E-7</v>
      </c>
      <c r="AT350" s="135">
        <f t="shared" ref="AT350:AT372" si="217">AW350+AX350+BC350+BD350+BE350+BF350+BG350+BH350+BI350+BL350+BP350+BQ350</f>
        <v>3.9974234984119997E-10</v>
      </c>
      <c r="AU350" s="135">
        <f t="shared" ref="AU350:AU372" si="218">BM350+BN350</f>
        <v>4.8890014200000005E-3</v>
      </c>
      <c r="AV350" s="302">
        <v>6.5522790000000003E-8</v>
      </c>
      <c r="AW350" s="302">
        <v>1.9770956000000001E-10</v>
      </c>
      <c r="AX350" s="302">
        <v>5.4011536999999999E-15</v>
      </c>
      <c r="AY350" s="302">
        <v>7.6837151000000003E-12</v>
      </c>
      <c r="AZ350" s="303">
        <v>0</v>
      </c>
      <c r="BA350" s="302">
        <v>2.5402853000000002E-10</v>
      </c>
      <c r="BB350" s="302">
        <v>1.2913176E-7</v>
      </c>
      <c r="BC350" s="302">
        <v>3.6155658000000002E-11</v>
      </c>
      <c r="BD350" s="302">
        <v>1.4917123000000001E-10</v>
      </c>
      <c r="BE350" s="302">
        <v>3.5431376E-12</v>
      </c>
      <c r="BF350" s="302">
        <v>1.1124037E-15</v>
      </c>
      <c r="BG350" s="302">
        <v>1.0441803999999999E-12</v>
      </c>
      <c r="BH350" s="302">
        <v>4.9720981000000002E-14</v>
      </c>
      <c r="BI350" s="302">
        <v>1.7110414E-14</v>
      </c>
      <c r="BJ350" s="302">
        <v>3.0477279999999999E-10</v>
      </c>
      <c r="BK350" s="302">
        <v>2.0188497999999998E-9</v>
      </c>
      <c r="BL350" s="303">
        <v>0</v>
      </c>
      <c r="BM350" s="303">
        <v>3.4893252000000002E-4</v>
      </c>
      <c r="BN350" s="303">
        <v>4.5400689000000003E-3</v>
      </c>
      <c r="BO350" s="302">
        <v>1.9806839999999999E-9</v>
      </c>
      <c r="BP350" s="302">
        <v>1.20447E-11</v>
      </c>
      <c r="BQ350" s="302">
        <v>5.3888879999999999E-16</v>
      </c>
      <c r="BR350" s="74"/>
      <c r="BS350" s="144">
        <v>8.8943169000000004E-6</v>
      </c>
      <c r="BT350" s="144">
        <v>9.0931401999999995E-7</v>
      </c>
      <c r="BU350" s="144">
        <v>1.9575354999999999E-6</v>
      </c>
      <c r="BV350" s="144">
        <v>1.0286129E-7</v>
      </c>
      <c r="BW350" s="144">
        <v>6.2750488000000005E-7</v>
      </c>
      <c r="BX350" s="144">
        <v>1.6648909000000001E-7</v>
      </c>
      <c r="BY350" s="144">
        <v>2.2646888000000002E-8</v>
      </c>
      <c r="BZ350" s="144">
        <v>2.5101297999999998E-7</v>
      </c>
      <c r="CA350" s="144">
        <v>4.9213920000000001E-8</v>
      </c>
      <c r="CB350" s="144">
        <v>2.4533136999999998E-7</v>
      </c>
      <c r="CC350" s="136">
        <v>0</v>
      </c>
      <c r="CD350" s="136">
        <v>0</v>
      </c>
      <c r="CE350" s="144">
        <v>2.8032453E-9</v>
      </c>
      <c r="CF350" s="144">
        <v>3.8436593999999998E-7</v>
      </c>
      <c r="CG350" s="144">
        <v>1.2795397E-6</v>
      </c>
      <c r="CH350" s="144">
        <v>2.6113574000000002E-6</v>
      </c>
      <c r="CI350" s="144">
        <v>2.8434061999999999E-7</v>
      </c>
      <c r="CJ350" s="137"/>
      <c r="CK350" s="138"/>
      <c r="CL350" s="89" t="s">
        <v>2288</v>
      </c>
      <c r="CM350" s="110"/>
      <c r="CN350" s="110"/>
      <c r="CP350" s="305"/>
      <c r="CQ350" s="74"/>
      <c r="CR350" s="74"/>
      <c r="CS350" s="74"/>
      <c r="CT350" s="74"/>
      <c r="CU350" s="74"/>
      <c r="CV350" s="74"/>
      <c r="CW350" s="74"/>
      <c r="CX350" s="74"/>
      <c r="CY350" s="74"/>
      <c r="CZ350" s="74"/>
      <c r="DA350" s="74"/>
      <c r="DB350" s="74"/>
    </row>
    <row r="351" spans="1:106" ht="14.5" customHeight="1">
      <c r="A351" s="74" t="s">
        <v>2289</v>
      </c>
      <c r="B351" s="129" t="s">
        <v>2282</v>
      </c>
      <c r="C351" s="130" t="str">
        <f t="shared" si="207"/>
        <v>A.050.04.102</v>
      </c>
      <c r="D351" s="131" t="s">
        <v>2284</v>
      </c>
      <c r="E351" s="129" t="s">
        <v>2286</v>
      </c>
      <c r="F351" s="132" t="s">
        <v>2290</v>
      </c>
      <c r="G351" s="132">
        <f t="shared" si="208"/>
        <v>0.1758790337094</v>
      </c>
      <c r="H351" s="348">
        <f t="shared" si="209"/>
        <v>0.1758790337094</v>
      </c>
      <c r="I351" s="74"/>
      <c r="J351" s="132">
        <f t="shared" si="210"/>
        <v>4.0167261510000007E-3</v>
      </c>
      <c r="K351" s="132">
        <f t="shared" si="211"/>
        <v>7.9765067450000005E-2</v>
      </c>
      <c r="L351" s="300">
        <f t="shared" si="212"/>
        <v>6.826979110839998E-2</v>
      </c>
      <c r="M351" s="132">
        <v>2.3827449000000001E-2</v>
      </c>
      <c r="N351" s="132">
        <v>7.536168E-2</v>
      </c>
      <c r="O351" s="132">
        <v>3.5974421000000002E-3</v>
      </c>
      <c r="P351" s="132">
        <v>2.8335923999999999E-3</v>
      </c>
      <c r="Q351" s="132">
        <v>1.0976397000000001E-3</v>
      </c>
      <c r="R351" s="304">
        <v>3.2434570999999997E-5</v>
      </c>
      <c r="S351" s="304">
        <v>5.3059480000000001E-5</v>
      </c>
      <c r="T351" s="132">
        <v>8.0594534999999998E-4</v>
      </c>
      <c r="U351" s="132">
        <v>6.6310339999999995E-2</v>
      </c>
      <c r="V351" s="304">
        <v>1.6068E-6</v>
      </c>
      <c r="W351" s="132">
        <v>1.7121809999999999E-3</v>
      </c>
      <c r="X351" s="304">
        <v>2.8403084000000001E-6</v>
      </c>
      <c r="Y351" s="304">
        <v>9.0684000000000001E-5</v>
      </c>
      <c r="Z351" s="132">
        <v>1.52139E-4</v>
      </c>
      <c r="AA351" s="74"/>
      <c r="AB351" s="301">
        <f t="shared" si="213"/>
        <v>0.17915375187969923</v>
      </c>
      <c r="AC351" s="338">
        <f t="shared" si="214"/>
        <v>0.17915375187969923</v>
      </c>
      <c r="AD351" s="74"/>
      <c r="AE351" s="136">
        <v>3.1121511000000002</v>
      </c>
      <c r="AF351" s="136">
        <v>2.7923260999999999</v>
      </c>
      <c r="AG351" s="136">
        <v>0.23210500000000001</v>
      </c>
      <c r="AH351" s="136">
        <v>0</v>
      </c>
      <c r="AI351" s="136">
        <v>0</v>
      </c>
      <c r="AJ351" s="136">
        <v>0</v>
      </c>
      <c r="AK351" s="136">
        <v>8.7720000000000006E-2</v>
      </c>
      <c r="AL351" s="74"/>
      <c r="AM351" s="133">
        <v>2.9046875E-2</v>
      </c>
      <c r="AN351" s="340">
        <f t="shared" si="215"/>
        <v>2.9046875E-2</v>
      </c>
      <c r="AP351" s="133">
        <v>2.8297167000000002E-2</v>
      </c>
      <c r="AQ351" s="133">
        <v>6.4031699999999995E-4</v>
      </c>
      <c r="AR351" s="133">
        <v>1.0939148E-4</v>
      </c>
      <c r="AS351" s="134">
        <f t="shared" si="216"/>
        <v>1.6964727767052001E-6</v>
      </c>
      <c r="AT351" s="135">
        <f t="shared" si="217"/>
        <v>2.3680362129644804E-9</v>
      </c>
      <c r="AU351" s="135">
        <f t="shared" si="218"/>
        <v>1.5320935500000001E-2</v>
      </c>
      <c r="AV351" s="302">
        <v>1.6647647E-7</v>
      </c>
      <c r="AW351" s="302">
        <v>5.0230794000000002E-10</v>
      </c>
      <c r="AX351" s="302">
        <v>1.3723367E-14</v>
      </c>
      <c r="AY351" s="302">
        <v>8.0884551999999997E-12</v>
      </c>
      <c r="AZ351" s="303">
        <v>0</v>
      </c>
      <c r="BA351" s="302">
        <v>4.2133681000000002E-10</v>
      </c>
      <c r="BB351" s="302">
        <v>1.5266214E-6</v>
      </c>
      <c r="BC351" s="302">
        <v>5.9909300999999994E-11</v>
      </c>
      <c r="BD351" s="302">
        <v>1.774749E-9</v>
      </c>
      <c r="BE351" s="302">
        <v>9.7669761999999999E-12</v>
      </c>
      <c r="BF351" s="302">
        <v>9.8354147999999993E-16</v>
      </c>
      <c r="BG351" s="302">
        <v>3.1623403E-13</v>
      </c>
      <c r="BH351" s="302">
        <v>8.4064116999999994E-14</v>
      </c>
      <c r="BI351" s="302">
        <v>1.7735950999999999E-14</v>
      </c>
      <c r="BJ351" s="302">
        <v>3.0438868999999998E-10</v>
      </c>
      <c r="BK351" s="302">
        <v>9.4390275000000007E-10</v>
      </c>
      <c r="BL351" s="302">
        <v>1.0549043E-11</v>
      </c>
      <c r="BM351" s="303">
        <v>3.2690925000000001E-3</v>
      </c>
      <c r="BN351" s="303">
        <v>1.2051843E-2</v>
      </c>
      <c r="BO351" s="302">
        <v>1.69719E-9</v>
      </c>
      <c r="BP351" s="302">
        <v>1.032075E-11</v>
      </c>
      <c r="BQ351" s="302">
        <v>4.61758E-16</v>
      </c>
      <c r="BR351" s="74"/>
      <c r="BS351" s="144">
        <v>3.3859192000000001E-5</v>
      </c>
      <c r="BT351" s="144">
        <v>1.1374264E-5</v>
      </c>
      <c r="BU351" s="144">
        <v>4.9952820000000002E-6</v>
      </c>
      <c r="BV351" s="144">
        <v>1.0196793E-7</v>
      </c>
      <c r="BW351" s="144">
        <v>9.1672933000000001E-6</v>
      </c>
      <c r="BX351" s="144">
        <v>2.7446866999999999E-7</v>
      </c>
      <c r="BY351" s="144">
        <v>1.8532478E-7</v>
      </c>
      <c r="BZ351" s="144">
        <v>4.1422070000000001E-7</v>
      </c>
      <c r="CA351" s="144">
        <v>4.3524911000000002E-8</v>
      </c>
      <c r="CB351" s="144">
        <v>3.5109767000000003E-8</v>
      </c>
      <c r="CC351" s="136">
        <v>0</v>
      </c>
      <c r="CD351" s="144">
        <v>1.9376448000000001E-7</v>
      </c>
      <c r="CE351" s="144">
        <v>3.9392009000000001E-9</v>
      </c>
      <c r="CF351" s="144">
        <v>1.2716675000000001E-6</v>
      </c>
      <c r="CG351" s="144">
        <v>3.1301455000000002E-6</v>
      </c>
      <c r="CH351" s="144">
        <v>2.4245771E-6</v>
      </c>
      <c r="CI351" s="144">
        <v>2.4364297E-7</v>
      </c>
      <c r="CJ351" s="137"/>
      <c r="CK351" s="138"/>
      <c r="CL351" s="89" t="s">
        <v>2288</v>
      </c>
      <c r="CM351" s="110"/>
      <c r="CN351" s="110"/>
      <c r="CP351" s="305"/>
      <c r="CQ351" s="74"/>
      <c r="CR351" s="74"/>
      <c r="CS351" s="74"/>
      <c r="CT351" s="74"/>
      <c r="CU351" s="74"/>
      <c r="CV351" s="74"/>
      <c r="CW351" s="74"/>
      <c r="CX351" s="74"/>
      <c r="CY351" s="74"/>
      <c r="CZ351" s="74"/>
      <c r="DA351" s="74"/>
      <c r="DB351" s="74"/>
    </row>
    <row r="352" spans="1:106" ht="14.5" customHeight="1">
      <c r="A352" s="74" t="s">
        <v>2291</v>
      </c>
      <c r="B352" s="129" t="s">
        <v>2282</v>
      </c>
      <c r="C352" s="130" t="str">
        <f t="shared" si="207"/>
        <v>A.050.04.103</v>
      </c>
      <c r="D352" s="131" t="s">
        <v>2284</v>
      </c>
      <c r="E352" s="129" t="s">
        <v>2286</v>
      </c>
      <c r="F352" s="132" t="s">
        <v>2292</v>
      </c>
      <c r="G352" s="132">
        <f t="shared" si="208"/>
        <v>168.74433969489999</v>
      </c>
      <c r="H352" s="348">
        <f t="shared" si="209"/>
        <v>168.74433969489999</v>
      </c>
      <c r="I352" s="74"/>
      <c r="J352" s="132">
        <f t="shared" si="210"/>
        <v>6.1805172739999996</v>
      </c>
      <c r="K352" s="132">
        <f t="shared" si="211"/>
        <v>10.294365319999999</v>
      </c>
      <c r="L352" s="300">
        <f t="shared" si="212"/>
        <v>10.995367100900001</v>
      </c>
      <c r="M352" s="132">
        <v>141.27409</v>
      </c>
      <c r="N352" s="132">
        <v>3.6949926999999998</v>
      </c>
      <c r="O352" s="132">
        <v>6.0526296999999998</v>
      </c>
      <c r="P352" s="132">
        <v>5.2016042000000002</v>
      </c>
      <c r="Q352" s="132">
        <v>0.80041282999999996</v>
      </c>
      <c r="R352" s="132">
        <v>9.5336085000000001E-2</v>
      </c>
      <c r="S352" s="132">
        <v>8.3164159000000001E-2</v>
      </c>
      <c r="T352" s="132">
        <v>0.54674292000000002</v>
      </c>
      <c r="U352" s="132">
        <v>8.8692730999999991</v>
      </c>
      <c r="V352" s="132">
        <v>0.86658000000000002</v>
      </c>
      <c r="W352" s="132">
        <v>1.2553654000000001</v>
      </c>
      <c r="X352" s="132">
        <v>4.1486009000000004E-3</v>
      </c>
      <c r="Y352" s="132">
        <v>0</v>
      </c>
      <c r="Z352" s="132">
        <v>0</v>
      </c>
      <c r="AA352" s="74"/>
      <c r="AB352" s="301">
        <f t="shared" si="213"/>
        <v>1062.2112030075189</v>
      </c>
      <c r="AC352" s="338">
        <f t="shared" si="214"/>
        <v>1062.2112030075189</v>
      </c>
      <c r="AD352" s="74"/>
      <c r="AE352" s="136">
        <v>14962.815000000001</v>
      </c>
      <c r="AF352" s="136">
        <v>14758.019</v>
      </c>
      <c r="AG352" s="136">
        <v>170.19595000000001</v>
      </c>
      <c r="AH352" s="136">
        <v>0</v>
      </c>
      <c r="AI352" s="136">
        <v>0</v>
      </c>
      <c r="AJ352" s="136">
        <v>1.7039837</v>
      </c>
      <c r="AK352" s="136">
        <v>32.895904000000002</v>
      </c>
      <c r="AL352" s="74"/>
      <c r="AM352" s="133">
        <v>20.641378</v>
      </c>
      <c r="AN352" s="340">
        <f t="shared" si="215"/>
        <v>20.641378</v>
      </c>
      <c r="AP352" s="133">
        <v>19.011609</v>
      </c>
      <c r="AQ352" s="133">
        <v>0.88699351999999998</v>
      </c>
      <c r="AR352" s="133">
        <v>0.74277539000000004</v>
      </c>
      <c r="AS352" s="134">
        <f t="shared" si="216"/>
        <v>1.1397847401694E-3</v>
      </c>
      <c r="AT352" s="135">
        <f t="shared" si="217"/>
        <v>3.2803014243771993E-6</v>
      </c>
      <c r="AU352" s="135">
        <f t="shared" si="218"/>
        <v>104.03017133</v>
      </c>
      <c r="AV352" s="303">
        <v>1.0009296E-3</v>
      </c>
      <c r="AW352" s="302">
        <v>3.0206103E-6</v>
      </c>
      <c r="AX352" s="302">
        <v>8.2502870999999996E-11</v>
      </c>
      <c r="AY352" s="302">
        <v>6.6884160000000003E-8</v>
      </c>
      <c r="AZ352" s="302">
        <v>8.6883694000000001E-9</v>
      </c>
      <c r="BA352" s="302">
        <v>7.7345798000000002E-7</v>
      </c>
      <c r="BB352" s="303">
        <v>1.3656941999999999E-4</v>
      </c>
      <c r="BC352" s="302">
        <v>1.1198308E-7</v>
      </c>
      <c r="BD352" s="302">
        <v>1.4214891E-7</v>
      </c>
      <c r="BE352" s="302">
        <v>9.7537455999999998E-11</v>
      </c>
      <c r="BF352" s="302">
        <v>5.0036219999999996E-13</v>
      </c>
      <c r="BG352" s="302">
        <v>2.0684925000000001E-10</v>
      </c>
      <c r="BH352" s="302">
        <v>1.1942064999999999E-11</v>
      </c>
      <c r="BI352" s="302">
        <v>9.0277730000000005E-12</v>
      </c>
      <c r="BJ352" s="302">
        <v>1.0384301999999999E-6</v>
      </c>
      <c r="BK352" s="302">
        <v>3.9825946000000002E-7</v>
      </c>
      <c r="BL352" s="302">
        <v>5.1507746000000002E-9</v>
      </c>
      <c r="BM352" s="303">
        <v>0.36147132999999998</v>
      </c>
      <c r="BN352" s="303">
        <v>103.6687</v>
      </c>
      <c r="BO352" s="303">
        <v>0</v>
      </c>
      <c r="BP352" s="303">
        <v>0</v>
      </c>
      <c r="BQ352" s="303">
        <v>0</v>
      </c>
      <c r="BR352" s="74"/>
      <c r="BS352" s="136">
        <v>6.5056613999999999E-2</v>
      </c>
      <c r="BT352" s="136">
        <v>1.2274687E-3</v>
      </c>
      <c r="BU352" s="136">
        <v>2.9617266999999999E-2</v>
      </c>
      <c r="BV352" s="144">
        <v>6.4372857000000004E-5</v>
      </c>
      <c r="BW352" s="136">
        <v>1.3670204E-3</v>
      </c>
      <c r="BX352" s="136">
        <v>4.8516522000000001E-4</v>
      </c>
      <c r="BY352" s="144">
        <v>1.2518944999999999E-7</v>
      </c>
      <c r="BZ352" s="136">
        <v>7.4296983000000005E-4</v>
      </c>
      <c r="CA352" s="136">
        <v>1.2793430999999999E-4</v>
      </c>
      <c r="CB352" s="144">
        <v>5.5030208000000002E-5</v>
      </c>
      <c r="CC352" s="144">
        <v>6.5304001000000006E-5</v>
      </c>
      <c r="CD352" s="144">
        <v>3.7444894E-6</v>
      </c>
      <c r="CE352" s="144">
        <v>1.1527382000000001E-6</v>
      </c>
      <c r="CF352" s="136">
        <v>1.2219002E-3</v>
      </c>
      <c r="CG352" s="136">
        <v>1.7246234999999999E-2</v>
      </c>
      <c r="CH352" s="136">
        <v>1.2830924E-2</v>
      </c>
      <c r="CI352" s="136">
        <v>0</v>
      </c>
      <c r="CJ352" s="137"/>
      <c r="CK352" s="138"/>
      <c r="CL352" s="89" t="s">
        <v>2293</v>
      </c>
      <c r="CM352" s="151"/>
      <c r="CN352" s="110"/>
      <c r="CP352" s="305"/>
      <c r="CQ352" s="74"/>
      <c r="CR352" s="74"/>
      <c r="CS352" s="74"/>
      <c r="CT352" s="74"/>
      <c r="CU352" s="74"/>
      <c r="CV352" s="74"/>
      <c r="CW352" s="74"/>
      <c r="CX352" s="74"/>
      <c r="CY352" s="74"/>
      <c r="CZ352" s="74"/>
      <c r="DA352" s="74"/>
      <c r="DB352" s="74"/>
    </row>
    <row r="353" spans="1:106" ht="14.5" customHeight="1">
      <c r="A353" s="74" t="s">
        <v>2294</v>
      </c>
      <c r="B353" s="129" t="s">
        <v>2282</v>
      </c>
      <c r="C353" s="130" t="str">
        <f t="shared" si="207"/>
        <v>A.050.04.104</v>
      </c>
      <c r="D353" s="131" t="s">
        <v>2284</v>
      </c>
      <c r="E353" s="129" t="s">
        <v>2286</v>
      </c>
      <c r="F353" s="132" t="s">
        <v>2295</v>
      </c>
      <c r="G353" s="132">
        <f t="shared" si="208"/>
        <v>98.19965260299999</v>
      </c>
      <c r="H353" s="348">
        <f t="shared" si="209"/>
        <v>98.19965260299999</v>
      </c>
      <c r="I353" s="74"/>
      <c r="J353" s="132">
        <f t="shared" si="210"/>
        <v>4.0482374610000003</v>
      </c>
      <c r="K353" s="132">
        <f t="shared" si="211"/>
        <v>9.6772227399999995</v>
      </c>
      <c r="L353" s="300">
        <f t="shared" si="212"/>
        <v>9.8215364019999996</v>
      </c>
      <c r="M353" s="132">
        <v>74.652655999999993</v>
      </c>
      <c r="N353" s="132">
        <v>5.4324231999999997</v>
      </c>
      <c r="O353" s="132">
        <v>3.8069505000000001</v>
      </c>
      <c r="P353" s="132">
        <v>3.2514219999999998</v>
      </c>
      <c r="Q353" s="132">
        <v>0.68776725000000005</v>
      </c>
      <c r="R353" s="132">
        <v>4.9530666000000001E-2</v>
      </c>
      <c r="S353" s="132">
        <v>5.9517544999999998E-2</v>
      </c>
      <c r="T353" s="132">
        <v>0.43784904000000002</v>
      </c>
      <c r="U353" s="132">
        <v>8.5206037000000006</v>
      </c>
      <c r="V353" s="132">
        <v>0.70511999999999997</v>
      </c>
      <c r="W353" s="132">
        <v>0.59378403999999996</v>
      </c>
      <c r="X353" s="132">
        <v>2.0286620000000001E-3</v>
      </c>
      <c r="Y353" s="132">
        <v>0</v>
      </c>
      <c r="Z353" s="132">
        <v>0</v>
      </c>
      <c r="AA353" s="74"/>
      <c r="AB353" s="301">
        <f t="shared" si="213"/>
        <v>561.29816541353375</v>
      </c>
      <c r="AC353" s="338">
        <f t="shared" si="214"/>
        <v>561.29816541353375</v>
      </c>
      <c r="AD353" s="74"/>
      <c r="AE353" s="136">
        <v>7689.1439</v>
      </c>
      <c r="AF353" s="136">
        <v>7592.0087000000003</v>
      </c>
      <c r="AG353" s="136">
        <v>80.502174999999994</v>
      </c>
      <c r="AH353" s="136">
        <v>0</v>
      </c>
      <c r="AI353" s="136">
        <v>0</v>
      </c>
      <c r="AJ353" s="136">
        <v>0.81326142999999995</v>
      </c>
      <c r="AK353" s="136">
        <v>15.819789</v>
      </c>
      <c r="AL353" s="74"/>
      <c r="AM353" s="133">
        <v>12.142868</v>
      </c>
      <c r="AN353" s="340">
        <f t="shared" si="215"/>
        <v>12.142868</v>
      </c>
      <c r="AP353" s="133">
        <v>11.253316</v>
      </c>
      <c r="AQ353" s="133">
        <v>0.49274319</v>
      </c>
      <c r="AR353" s="133">
        <v>0.39680870000000001</v>
      </c>
      <c r="AS353" s="134">
        <f t="shared" si="216"/>
        <v>6.7465924256789999E-4</v>
      </c>
      <c r="AT353" s="135">
        <f t="shared" si="217"/>
        <v>1.8222750625833201E-6</v>
      </c>
      <c r="AU353" s="135">
        <f t="shared" si="218"/>
        <v>55.575448799999997</v>
      </c>
      <c r="AV353" s="303">
        <v>5.2823466999999996E-4</v>
      </c>
      <c r="AW353" s="302">
        <v>1.594082E-6</v>
      </c>
      <c r="AX353" s="302">
        <v>4.3540786E-11</v>
      </c>
      <c r="AY353" s="302">
        <v>3.7359298E-8</v>
      </c>
      <c r="AZ353" s="302">
        <v>4.1108498999999997E-9</v>
      </c>
      <c r="BA353" s="302">
        <v>4.8347272000000005E-7</v>
      </c>
      <c r="BB353" s="303">
        <v>1.4460958000000001E-4</v>
      </c>
      <c r="BC353" s="302">
        <v>6.9793502000000003E-8</v>
      </c>
      <c r="BD353" s="302">
        <v>1.5503265000000001E-7</v>
      </c>
      <c r="BE353" s="302">
        <v>6.0793323000000003E-11</v>
      </c>
      <c r="BF353" s="302">
        <v>4.6356541999999995E-13</v>
      </c>
      <c r="BG353" s="302">
        <v>6.9196856000000004E-10</v>
      </c>
      <c r="BH353" s="302">
        <v>9.1132158999999999E-12</v>
      </c>
      <c r="BI353" s="302">
        <v>1.3875232999999999E-11</v>
      </c>
      <c r="BJ353" s="302">
        <v>6.1119917999999996E-7</v>
      </c>
      <c r="BK353" s="302">
        <v>6.7885051999999995E-7</v>
      </c>
      <c r="BL353" s="302">
        <v>2.5471559000000001E-9</v>
      </c>
      <c r="BM353" s="303">
        <v>0.33100580000000002</v>
      </c>
      <c r="BN353" s="303">
        <v>55.244442999999997</v>
      </c>
      <c r="BO353" s="303">
        <v>0</v>
      </c>
      <c r="BP353" s="303">
        <v>0</v>
      </c>
      <c r="BQ353" s="303">
        <v>0</v>
      </c>
      <c r="BR353" s="74"/>
      <c r="BS353" s="136">
        <v>4.1723751000000003E-2</v>
      </c>
      <c r="BT353" s="136">
        <v>1.2241975E-3</v>
      </c>
      <c r="BU353" s="136">
        <v>1.5650482E-2</v>
      </c>
      <c r="BV353" s="144">
        <v>5.1444494999999998E-5</v>
      </c>
      <c r="BW353" s="136">
        <v>1.3968787000000001E-3</v>
      </c>
      <c r="BX353" s="136">
        <v>3.0522002000000001E-4</v>
      </c>
      <c r="BY353" s="144">
        <v>3.065804E-7</v>
      </c>
      <c r="BZ353" s="136">
        <v>4.6618708999999998E-4</v>
      </c>
      <c r="CA353" s="144">
        <v>6.6466667000000002E-5</v>
      </c>
      <c r="CB353" s="144">
        <v>3.9383106000000002E-5</v>
      </c>
      <c r="CC353" s="144">
        <v>3.0859903000000001E-5</v>
      </c>
      <c r="CD353" s="144">
        <v>1.8515104999999999E-6</v>
      </c>
      <c r="CE353" s="144">
        <v>5.4115666999999995E-7</v>
      </c>
      <c r="CF353" s="136">
        <v>7.7478362000000004E-4</v>
      </c>
      <c r="CG353" s="136">
        <v>8.9066773000000005E-3</v>
      </c>
      <c r="CH353" s="136">
        <v>1.2808472E-2</v>
      </c>
      <c r="CI353" s="136">
        <v>0</v>
      </c>
      <c r="CJ353" s="137"/>
      <c r="CK353" s="138"/>
      <c r="CL353" s="89" t="s">
        <v>2296</v>
      </c>
      <c r="CM353" s="151"/>
      <c r="CN353" s="110"/>
      <c r="CP353" s="305"/>
      <c r="CQ353" s="74"/>
      <c r="CR353" s="74"/>
      <c r="CS353" s="74"/>
      <c r="CT353" s="74"/>
      <c r="CU353" s="74"/>
      <c r="CV353" s="74"/>
      <c r="CW353" s="74"/>
      <c r="CX353" s="74"/>
      <c r="CY353" s="74"/>
      <c r="CZ353" s="74"/>
      <c r="DA353" s="74"/>
      <c r="DB353" s="74"/>
    </row>
    <row r="354" spans="1:106" ht="14.5" customHeight="1">
      <c r="A354" s="74" t="s">
        <v>2297</v>
      </c>
      <c r="B354" s="129" t="s">
        <v>2282</v>
      </c>
      <c r="C354" s="130" t="str">
        <f t="shared" si="207"/>
        <v>A.050.04.105</v>
      </c>
      <c r="D354" s="131" t="s">
        <v>2284</v>
      </c>
      <c r="E354" s="129" t="s">
        <v>427</v>
      </c>
      <c r="F354" s="132" t="s">
        <v>2298</v>
      </c>
      <c r="G354" s="132">
        <f t="shared" si="208"/>
        <v>0.1094168677414793</v>
      </c>
      <c r="H354" s="348">
        <f t="shared" si="209"/>
        <v>0.1094168677414793</v>
      </c>
      <c r="I354" s="74"/>
      <c r="J354" s="132">
        <f t="shared" si="210"/>
        <v>2.8742381459999997E-3</v>
      </c>
      <c r="K354" s="132">
        <f t="shared" si="211"/>
        <v>7.3375361399999998E-3</v>
      </c>
      <c r="L354" s="300">
        <f t="shared" si="212"/>
        <v>7.8574476455479297E-2</v>
      </c>
      <c r="M354" s="132">
        <v>2.0630617E-2</v>
      </c>
      <c r="N354" s="132">
        <v>5.2469748999999996E-3</v>
      </c>
      <c r="O354" s="132">
        <v>1.7678164000000001E-3</v>
      </c>
      <c r="P354" s="132">
        <v>1.3482957E-3</v>
      </c>
      <c r="Q354" s="132">
        <v>1.2986959E-3</v>
      </c>
      <c r="R354" s="304">
        <v>5.0258556E-5</v>
      </c>
      <c r="S354" s="132">
        <v>1.7698799000000001E-4</v>
      </c>
      <c r="T354" s="132">
        <v>3.2274483999999998E-4</v>
      </c>
      <c r="U354" s="132">
        <v>5.9491996999999998E-2</v>
      </c>
      <c r="V354" s="132">
        <v>1.5777289E-2</v>
      </c>
      <c r="W354" s="132">
        <v>3.3049222000000001E-3</v>
      </c>
      <c r="X354" s="304">
        <v>2.6031385000000002E-7</v>
      </c>
      <c r="Y354" s="304">
        <v>7.9416293000000002E-9</v>
      </c>
      <c r="Z354" s="132">
        <v>0</v>
      </c>
      <c r="AA354" s="74"/>
      <c r="AB354" s="301">
        <f t="shared" si="213"/>
        <v>0.15511742105263157</v>
      </c>
      <c r="AC354" s="338">
        <f t="shared" si="214"/>
        <v>0.15511742105263157</v>
      </c>
      <c r="AD354" s="74"/>
      <c r="AE354" s="136">
        <v>4.2864599999999999</v>
      </c>
      <c r="AF354" s="136">
        <v>3.4184751000000002</v>
      </c>
      <c r="AG354" s="136">
        <v>0.44806206999999998</v>
      </c>
      <c r="AH354" s="136">
        <v>0</v>
      </c>
      <c r="AI354" s="136">
        <v>0.15604222000000001</v>
      </c>
      <c r="AJ354" s="136">
        <v>0.24669766000000001</v>
      </c>
      <c r="AK354" s="136">
        <v>1.718285E-2</v>
      </c>
      <c r="AL354" s="74"/>
      <c r="AM354" s="133">
        <v>4.5187977000000004E-3</v>
      </c>
      <c r="AN354" s="340">
        <f t="shared" si="215"/>
        <v>4.5187977000000004E-3</v>
      </c>
      <c r="AP354" s="133">
        <v>4.2508624000000004E-3</v>
      </c>
      <c r="AQ354" s="133">
        <v>1.6274791999999999E-4</v>
      </c>
      <c r="AR354" s="133">
        <v>1.0518743E-4</v>
      </c>
      <c r="AS354" s="134">
        <f t="shared" si="216"/>
        <v>2.5484786084777998E-7</v>
      </c>
      <c r="AT354" s="135">
        <f t="shared" si="217"/>
        <v>6.0187840917412204E-10</v>
      </c>
      <c r="AU354" s="135">
        <f t="shared" si="218"/>
        <v>1.4732133099999999E-2</v>
      </c>
      <c r="AV354" s="302">
        <v>1.4502526000000001E-7</v>
      </c>
      <c r="AW354" s="302">
        <v>4.3761297999999999E-10</v>
      </c>
      <c r="AX354" s="302">
        <v>1.1954541E-14</v>
      </c>
      <c r="AY354" s="302">
        <v>1.1394273E-11</v>
      </c>
      <c r="AZ354" s="302">
        <v>1.2874478000000001E-13</v>
      </c>
      <c r="BA354" s="302">
        <v>2.0048063E-10</v>
      </c>
      <c r="BB354" s="302">
        <v>1.0946233999999999E-7</v>
      </c>
      <c r="BC354" s="302">
        <v>2.9953756000000001E-11</v>
      </c>
      <c r="BD354" s="302">
        <v>1.3231426000000001E-10</v>
      </c>
      <c r="BE354" s="302">
        <v>7.9160162999999995E-13</v>
      </c>
      <c r="BF354" s="302">
        <v>9.4347666999999991E-16</v>
      </c>
      <c r="BG354" s="302">
        <v>7.6719013E-13</v>
      </c>
      <c r="BH354" s="302">
        <v>1.6571893999999999E-14</v>
      </c>
      <c r="BI354" s="302">
        <v>2.1058122000000002E-15</v>
      </c>
      <c r="BJ354" s="302">
        <v>2.5779766000000001E-11</v>
      </c>
      <c r="BK354" s="302">
        <v>1.2232346E-10</v>
      </c>
      <c r="BL354" s="302">
        <v>4.0610931999999999E-13</v>
      </c>
      <c r="BM354" s="303">
        <v>3.2501301E-3</v>
      </c>
      <c r="BN354" s="303">
        <v>1.1482002999999999E-2</v>
      </c>
      <c r="BO354" s="302">
        <v>1.5397400000000001E-13</v>
      </c>
      <c r="BP354" s="302">
        <v>9.3632836000000007E-16</v>
      </c>
      <c r="BQ354" s="302">
        <v>4.1892025000000001E-20</v>
      </c>
      <c r="BR354" s="74"/>
      <c r="BS354" s="144">
        <v>3.3537403000000003E-5</v>
      </c>
      <c r="BT354" s="144">
        <v>9.3150527999999999E-7</v>
      </c>
      <c r="BU354" s="144">
        <v>4.3250852E-6</v>
      </c>
      <c r="BV354" s="144">
        <v>3.7810192000000001E-8</v>
      </c>
      <c r="BW354" s="144">
        <v>1.8510233E-6</v>
      </c>
      <c r="BX354" s="144">
        <v>1.1993536999999999E-7</v>
      </c>
      <c r="BY354" s="144">
        <v>8.1966877000000003E-9</v>
      </c>
      <c r="BZ354" s="144">
        <v>1.7994653000000001E-7</v>
      </c>
      <c r="CA354" s="144">
        <v>6.7443444E-8</v>
      </c>
      <c r="CB354" s="144">
        <v>1.1711398000000001E-7</v>
      </c>
      <c r="CC354" s="144">
        <v>9.6744723000000007E-10</v>
      </c>
      <c r="CD354" s="144">
        <v>2.7046054999999998E-10</v>
      </c>
      <c r="CE354" s="144">
        <v>1.7182034E-11</v>
      </c>
      <c r="CF354" s="144">
        <v>4.036871E-7</v>
      </c>
      <c r="CG354" s="144">
        <v>2.3423891000000001E-6</v>
      </c>
      <c r="CH354" s="144">
        <v>2.3151990000000001E-5</v>
      </c>
      <c r="CI354" s="144">
        <v>2.2104088999999998E-11</v>
      </c>
      <c r="CJ354" s="149"/>
      <c r="CK354" s="138"/>
      <c r="CL354" s="89" t="s">
        <v>2299</v>
      </c>
      <c r="CM354" s="151"/>
      <c r="CN354" s="110"/>
      <c r="CO354" s="74"/>
      <c r="CP354" s="74"/>
      <c r="CQ354" s="74"/>
      <c r="CR354" s="74"/>
      <c r="CS354" s="74"/>
      <c r="CT354" s="74"/>
      <c r="CU354" s="74"/>
      <c r="CV354" s="74"/>
      <c r="CW354" s="74"/>
      <c r="CX354" s="74"/>
      <c r="CY354" s="74"/>
      <c r="CZ354" s="74"/>
      <c r="DA354" s="74"/>
      <c r="DB354" s="74"/>
    </row>
    <row r="355" spans="1:106" ht="14.5" customHeight="1">
      <c r="A355" s="74" t="s">
        <v>2300</v>
      </c>
      <c r="B355" s="129" t="s">
        <v>2282</v>
      </c>
      <c r="C355" s="130" t="str">
        <f t="shared" si="207"/>
        <v>A.050.04.106</v>
      </c>
      <c r="D355" s="131" t="s">
        <v>2284</v>
      </c>
      <c r="E355" s="129" t="s">
        <v>957</v>
      </c>
      <c r="F355" s="132" t="s">
        <v>2301</v>
      </c>
      <c r="G355" s="132">
        <f t="shared" si="208"/>
        <v>1.8928491116599999</v>
      </c>
      <c r="H355" s="348">
        <f t="shared" si="209"/>
        <v>1.8928491116599999</v>
      </c>
      <c r="I355" s="74"/>
      <c r="J355" s="132">
        <f t="shared" si="210"/>
        <v>5.3616925199999999E-2</v>
      </c>
      <c r="K355" s="132">
        <f t="shared" si="211"/>
        <v>0.251059123</v>
      </c>
      <c r="L355" s="300">
        <f t="shared" si="212"/>
        <v>1.24006687346</v>
      </c>
      <c r="M355" s="132">
        <v>0.34810618999999998</v>
      </c>
      <c r="N355" s="132">
        <v>0.20240095</v>
      </c>
      <c r="O355" s="132">
        <v>3.8650985999999998E-2</v>
      </c>
      <c r="P355" s="132">
        <v>3.1294754000000001E-2</v>
      </c>
      <c r="Q355" s="132">
        <v>5.2238444999999998E-3</v>
      </c>
      <c r="R355" s="132">
        <v>8.9064694999999999E-3</v>
      </c>
      <c r="S355" s="132">
        <v>8.1918571999999995E-3</v>
      </c>
      <c r="T355" s="132">
        <v>1.0007187000000001E-2</v>
      </c>
      <c r="U355" s="132">
        <v>1.1688657</v>
      </c>
      <c r="V355" s="132">
        <v>9.1815277000000008E-3</v>
      </c>
      <c r="W355" s="132">
        <v>6.1518650000000001E-2</v>
      </c>
      <c r="X355" s="304">
        <v>3.4658710000000001E-5</v>
      </c>
      <c r="Y355" s="132">
        <v>4.6633705000000001E-4</v>
      </c>
      <c r="Z355" s="132">
        <v>0</v>
      </c>
      <c r="AA355" s="74"/>
      <c r="AB355" s="301">
        <f t="shared" si="213"/>
        <v>2.6173397744360898</v>
      </c>
      <c r="AC355" s="338">
        <f t="shared" si="214"/>
        <v>2.6173397744360898</v>
      </c>
      <c r="AD355" s="74"/>
      <c r="AE355" s="136">
        <v>48.462463</v>
      </c>
      <c r="AF355" s="136">
        <v>34.700932000000002</v>
      </c>
      <c r="AG355" s="136">
        <v>8.3403162000000002</v>
      </c>
      <c r="AH355" s="136">
        <v>0</v>
      </c>
      <c r="AI355" s="136">
        <v>1.3125374999999999</v>
      </c>
      <c r="AJ355" s="136">
        <v>3.7936613000000001</v>
      </c>
      <c r="AK355" s="136">
        <v>0.31501601000000001</v>
      </c>
      <c r="AL355" s="74"/>
      <c r="AM355" s="133">
        <v>0.11436122999999999</v>
      </c>
      <c r="AN355" s="340">
        <f t="shared" si="215"/>
        <v>0.11436122999999999</v>
      </c>
      <c r="AP355" s="133">
        <v>0.10906992</v>
      </c>
      <c r="AQ355" s="133">
        <v>3.5150899999999998E-3</v>
      </c>
      <c r="AR355" s="133">
        <v>1.7762154E-3</v>
      </c>
      <c r="AS355" s="134">
        <f t="shared" si="216"/>
        <v>6.5389640965289998E-6</v>
      </c>
      <c r="AT355" s="135">
        <f t="shared" si="217"/>
        <v>1.2999593275288603E-8</v>
      </c>
      <c r="AU355" s="135">
        <f t="shared" si="218"/>
        <v>0.24876965899999998</v>
      </c>
      <c r="AV355" s="302">
        <v>2.454125E-6</v>
      </c>
      <c r="AW355" s="302">
        <v>7.4053437000000003E-9</v>
      </c>
      <c r="AX355" s="302">
        <v>2.0228941999999999E-13</v>
      </c>
      <c r="AY355" s="302">
        <v>7.1771414999999997E-10</v>
      </c>
      <c r="AZ355" s="302">
        <v>2.1634789999999998E-12</v>
      </c>
      <c r="BA355" s="302">
        <v>4.6530660999999999E-9</v>
      </c>
      <c r="BB355" s="302">
        <v>4.0200331999999998E-6</v>
      </c>
      <c r="BC355" s="302">
        <v>6.7758670000000002E-10</v>
      </c>
      <c r="BD355" s="302">
        <v>4.7467879999999997E-9</v>
      </c>
      <c r="BE355" s="302">
        <v>1.7421876E-11</v>
      </c>
      <c r="BF355" s="302">
        <v>4.037359E-14</v>
      </c>
      <c r="BG355" s="302">
        <v>3.9166204999999999E-11</v>
      </c>
      <c r="BH355" s="302">
        <v>7.5944108999999999E-13</v>
      </c>
      <c r="BI355" s="302">
        <v>2.8121320999999999E-13</v>
      </c>
      <c r="BJ355" s="302">
        <v>5.0745426999999998E-9</v>
      </c>
      <c r="BK355" s="302">
        <v>4.5316767000000003E-8</v>
      </c>
      <c r="BL355" s="302">
        <v>5.7018052000000001E-11</v>
      </c>
      <c r="BM355" s="303">
        <v>7.6183718999999997E-2</v>
      </c>
      <c r="BN355" s="303">
        <v>0.17258593999999999</v>
      </c>
      <c r="BO355" s="302">
        <v>9.0416430999999996E-9</v>
      </c>
      <c r="BP355" s="302">
        <v>5.4982964999999999E-11</v>
      </c>
      <c r="BQ355" s="302">
        <v>2.4599786E-15</v>
      </c>
      <c r="BR355" s="74"/>
      <c r="BS355" s="136">
        <v>6.3190740000000005E-4</v>
      </c>
      <c r="BT355" s="144">
        <v>3.3579233999999998E-5</v>
      </c>
      <c r="BU355" s="144">
        <v>7.2978377999999999E-5</v>
      </c>
      <c r="BV355" s="144">
        <v>1.1722953000000001E-6</v>
      </c>
      <c r="BW355" s="144">
        <v>3.0178677E-5</v>
      </c>
      <c r="BX355" s="144">
        <v>2.9791402000000001E-6</v>
      </c>
      <c r="BY355" s="144">
        <v>2.5463533000000001E-7</v>
      </c>
      <c r="BZ355" s="144">
        <v>4.3904801E-6</v>
      </c>
      <c r="CA355" s="144">
        <v>1.1951855E-5</v>
      </c>
      <c r="CB355" s="144">
        <v>5.4205995999999996E-6</v>
      </c>
      <c r="CC355" s="144">
        <v>1.6222605999999999E-8</v>
      </c>
      <c r="CD355" s="144">
        <v>3.7260910000000003E-8</v>
      </c>
      <c r="CE355" s="144">
        <v>1.1884197000000001E-8</v>
      </c>
      <c r="CF355" s="144">
        <v>8.9932496999999992E-6</v>
      </c>
      <c r="CG355" s="144">
        <v>5.2393805E-5</v>
      </c>
      <c r="CH355" s="136">
        <v>4.0625169E-4</v>
      </c>
      <c r="CI355" s="144">
        <v>1.2979936999999999E-6</v>
      </c>
      <c r="CJ355" s="149"/>
      <c r="CK355" s="138"/>
      <c r="CL355" s="89" t="s">
        <v>2302</v>
      </c>
      <c r="CM355" s="151"/>
      <c r="CN355" s="110"/>
      <c r="CO355" s="74"/>
      <c r="CP355" s="74"/>
      <c r="CQ355" s="74"/>
      <c r="CR355" s="74"/>
      <c r="CS355" s="74"/>
      <c r="CT355" s="74"/>
      <c r="CU355" s="74"/>
      <c r="CV355" s="74"/>
      <c r="CW355" s="74"/>
      <c r="CX355" s="74"/>
      <c r="CY355" s="74"/>
      <c r="CZ355" s="74"/>
      <c r="DA355" s="74"/>
      <c r="DB355" s="74"/>
    </row>
    <row r="356" spans="1:106" ht="14.5" customHeight="1">
      <c r="A356" s="74" t="s">
        <v>2303</v>
      </c>
      <c r="B356" s="129" t="s">
        <v>2282</v>
      </c>
      <c r="C356" s="130" t="str">
        <f t="shared" si="207"/>
        <v>A.050.04.107</v>
      </c>
      <c r="D356" s="131" t="s">
        <v>2284</v>
      </c>
      <c r="E356" s="129" t="s">
        <v>957</v>
      </c>
      <c r="F356" s="132" t="s">
        <v>2304</v>
      </c>
      <c r="G356" s="132">
        <f t="shared" si="208"/>
        <v>6024.5611747890007</v>
      </c>
      <c r="H356" s="348">
        <f t="shared" si="209"/>
        <v>6024.5611747890007</v>
      </c>
      <c r="I356" s="74"/>
      <c r="J356" s="132">
        <f t="shared" si="210"/>
        <v>369.74978190000002</v>
      </c>
      <c r="K356" s="132">
        <f t="shared" si="211"/>
        <v>1291.039483</v>
      </c>
      <c r="L356" s="300">
        <f t="shared" si="212"/>
        <v>26.468209889000001</v>
      </c>
      <c r="M356" s="132">
        <v>4337.3037000000004</v>
      </c>
      <c r="N356" s="132">
        <v>914.12991999999997</v>
      </c>
      <c r="O356" s="132">
        <v>325.85500999999999</v>
      </c>
      <c r="P356" s="132">
        <v>275.37795999999997</v>
      </c>
      <c r="Q356" s="132">
        <v>85.503704999999997</v>
      </c>
      <c r="R356" s="132">
        <v>2.7320057000000002</v>
      </c>
      <c r="S356" s="132">
        <v>6.1361112000000002</v>
      </c>
      <c r="T356" s="132">
        <v>51.054552999999999</v>
      </c>
      <c r="U356" s="132">
        <v>3.8470515999999999</v>
      </c>
      <c r="V356" s="132">
        <v>0</v>
      </c>
      <c r="W356" s="132">
        <v>22.531424000000001</v>
      </c>
      <c r="X356" s="132">
        <v>8.9734288999999995E-2</v>
      </c>
      <c r="Y356" s="132">
        <v>0</v>
      </c>
      <c r="Z356" s="132">
        <v>0</v>
      </c>
      <c r="AA356" s="74"/>
      <c r="AB356" s="301">
        <f t="shared" si="213"/>
        <v>32611.306015037597</v>
      </c>
      <c r="AC356" s="338">
        <f t="shared" si="214"/>
        <v>32611.306015037597</v>
      </c>
      <c r="AD356" s="74"/>
      <c r="AE356" s="136">
        <v>409317.76</v>
      </c>
      <c r="AF356" s="136">
        <v>405580.54</v>
      </c>
      <c r="AG356" s="136">
        <v>3054.6941000000002</v>
      </c>
      <c r="AH356" s="136">
        <v>0</v>
      </c>
      <c r="AI356" s="136">
        <v>0</v>
      </c>
      <c r="AJ356" s="136">
        <v>32.258847000000003</v>
      </c>
      <c r="AK356" s="136">
        <v>650.27107000000001</v>
      </c>
      <c r="AL356" s="74"/>
      <c r="AM356" s="133">
        <v>917.67754000000002</v>
      </c>
      <c r="AN356" s="340">
        <f t="shared" si="215"/>
        <v>917.67754000000002</v>
      </c>
      <c r="AP356" s="133">
        <v>861.42777000000001</v>
      </c>
      <c r="AQ356" s="133">
        <v>32.76193</v>
      </c>
      <c r="AR356" s="133">
        <v>23.487836999999999</v>
      </c>
      <c r="AS356" s="134">
        <f t="shared" si="216"/>
        <v>5.1644351475229992E-2</v>
      </c>
      <c r="AT356" s="135">
        <f t="shared" si="217"/>
        <v>1.2116098392837199E-4</v>
      </c>
      <c r="AU356" s="135">
        <f t="shared" si="218"/>
        <v>3289.6130931300004</v>
      </c>
      <c r="AV356" s="303">
        <v>3.0573231999999999E-2</v>
      </c>
      <c r="AW356" s="302">
        <v>9.2257792999999997E-5</v>
      </c>
      <c r="AX356" s="302">
        <v>2.5201251000000002E-9</v>
      </c>
      <c r="AY356" s="302">
        <v>2.5173135999999998E-6</v>
      </c>
      <c r="AZ356" s="302">
        <v>1.5623363E-7</v>
      </c>
      <c r="BA356" s="302">
        <v>4.0947410999999997E-5</v>
      </c>
      <c r="BB356" s="303">
        <v>2.0861243000000002E-2</v>
      </c>
      <c r="BC356" s="302">
        <v>5.8813348999999999E-6</v>
      </c>
      <c r="BD356" s="302">
        <v>2.2752399E-5</v>
      </c>
      <c r="BE356" s="302">
        <v>5.1233574999999996E-9</v>
      </c>
      <c r="BF356" s="302">
        <v>6.1186872000000001E-11</v>
      </c>
      <c r="BG356" s="302">
        <v>1.4041557000000001E-7</v>
      </c>
      <c r="BH356" s="302">
        <v>1.0115185E-9</v>
      </c>
      <c r="BI356" s="302">
        <v>2.3720704000000002E-9</v>
      </c>
      <c r="BJ356" s="302">
        <v>4.6254317000000002E-5</v>
      </c>
      <c r="BK356" s="303">
        <v>1.2000120000000001E-4</v>
      </c>
      <c r="BL356" s="302">
        <v>1.179532E-7</v>
      </c>
      <c r="BM356" s="303">
        <v>0.22429313000000001</v>
      </c>
      <c r="BN356" s="303">
        <v>3289.3888000000002</v>
      </c>
      <c r="BO356" s="303">
        <v>0</v>
      </c>
      <c r="BP356" s="303">
        <v>0</v>
      </c>
      <c r="BQ356" s="303">
        <v>0</v>
      </c>
      <c r="BR356" s="74"/>
      <c r="BS356" s="136">
        <v>1.9078626999999999</v>
      </c>
      <c r="BT356" s="136">
        <v>0.17011835</v>
      </c>
      <c r="BU356" s="136">
        <v>0.90928975000000001</v>
      </c>
      <c r="BV356" s="136">
        <v>5.9864072000000001E-3</v>
      </c>
      <c r="BW356" s="136">
        <v>0.19716755</v>
      </c>
      <c r="BX356" s="136">
        <v>2.6134397E-2</v>
      </c>
      <c r="BY356" s="144">
        <v>5.9163297000000002E-5</v>
      </c>
      <c r="BZ356" s="136">
        <v>3.9741037999999999E-2</v>
      </c>
      <c r="CA356" s="136">
        <v>3.6661594000000001E-3</v>
      </c>
      <c r="CB356" s="136">
        <v>4.0603004999999999E-3</v>
      </c>
      <c r="CC356" s="136">
        <v>1.1654809000000001E-3</v>
      </c>
      <c r="CD356" s="144">
        <v>8.5700674999999996E-5</v>
      </c>
      <c r="CE356" s="144">
        <v>1.9749536E-5</v>
      </c>
      <c r="CF356" s="136">
        <v>6.7218979999999998E-2</v>
      </c>
      <c r="CG356" s="136">
        <v>0.48193407999999999</v>
      </c>
      <c r="CH356" s="136">
        <v>1.2156336E-3</v>
      </c>
      <c r="CI356" s="136">
        <v>0</v>
      </c>
      <c r="CJ356" s="149"/>
      <c r="CK356" s="138"/>
      <c r="CL356" s="117" t="s">
        <v>681</v>
      </c>
      <c r="CM356" s="151"/>
      <c r="CN356" s="110"/>
      <c r="CO356" s="74"/>
      <c r="CP356" s="74"/>
      <c r="CQ356" s="74"/>
      <c r="CR356" s="74"/>
      <c r="CS356" s="74"/>
      <c r="CT356" s="74"/>
      <c r="CU356" s="74"/>
      <c r="CV356" s="74"/>
      <c r="CW356" s="74"/>
      <c r="CX356" s="74"/>
      <c r="CY356" s="74"/>
      <c r="CZ356" s="74"/>
      <c r="DA356" s="74"/>
      <c r="DB356" s="74"/>
    </row>
    <row r="357" spans="1:106" ht="14.5" customHeight="1">
      <c r="A357" s="74" t="s">
        <v>2305</v>
      </c>
      <c r="B357" s="129" t="s">
        <v>2282</v>
      </c>
      <c r="C357" s="130" t="str">
        <f t="shared" si="207"/>
        <v>A.050.04.108</v>
      </c>
      <c r="D357" s="131" t="s">
        <v>2284</v>
      </c>
      <c r="E357" s="129" t="s">
        <v>957</v>
      </c>
      <c r="F357" s="132" t="s">
        <v>2306</v>
      </c>
      <c r="G357" s="132">
        <f t="shared" si="208"/>
        <v>247.62369748129998</v>
      </c>
      <c r="H357" s="348">
        <f t="shared" si="209"/>
        <v>247.62369748129998</v>
      </c>
      <c r="I357" s="74"/>
      <c r="J357" s="132">
        <f t="shared" si="210"/>
        <v>15.197588849999999</v>
      </c>
      <c r="K357" s="132">
        <f t="shared" si="211"/>
        <v>53.064772699999999</v>
      </c>
      <c r="L357" s="300">
        <f t="shared" si="212"/>
        <v>1.0879059312999999</v>
      </c>
      <c r="M357" s="132">
        <v>178.27342999999999</v>
      </c>
      <c r="N357" s="132">
        <v>37.572899</v>
      </c>
      <c r="O357" s="132">
        <v>13.393411</v>
      </c>
      <c r="P357" s="132">
        <v>11.318683999999999</v>
      </c>
      <c r="Q357" s="132">
        <v>3.5144042999999998</v>
      </c>
      <c r="R357" s="132">
        <v>0.11229189000000001</v>
      </c>
      <c r="S357" s="132">
        <v>0.25220865999999997</v>
      </c>
      <c r="T357" s="132">
        <v>2.0984626999999998</v>
      </c>
      <c r="U357" s="132">
        <v>0.15812291000000001</v>
      </c>
      <c r="V357" s="132">
        <v>0</v>
      </c>
      <c r="W357" s="132">
        <v>0.92609472999999998</v>
      </c>
      <c r="X357" s="132">
        <v>3.6882912999999999E-3</v>
      </c>
      <c r="Y357" s="132">
        <v>0</v>
      </c>
      <c r="Z357" s="132">
        <v>0</v>
      </c>
      <c r="AA357" s="74"/>
      <c r="AB357" s="301">
        <f t="shared" si="213"/>
        <v>1340.401729323308</v>
      </c>
      <c r="AC357" s="338">
        <f t="shared" si="214"/>
        <v>1340.401729323308</v>
      </c>
      <c r="AD357" s="74"/>
      <c r="AE357" s="136">
        <v>16823.927</v>
      </c>
      <c r="AF357" s="136">
        <v>16670.317999999999</v>
      </c>
      <c r="AG357" s="136">
        <v>125.55513999999999</v>
      </c>
      <c r="AH357" s="136">
        <v>0</v>
      </c>
      <c r="AI357" s="136">
        <v>0</v>
      </c>
      <c r="AJ357" s="136">
        <v>1.3259148000000001</v>
      </c>
      <c r="AK357" s="136">
        <v>26.727677</v>
      </c>
      <c r="AL357" s="74"/>
      <c r="AM357" s="133">
        <v>37.718715000000003</v>
      </c>
      <c r="AN357" s="340">
        <f t="shared" si="215"/>
        <v>37.718715000000003</v>
      </c>
      <c r="AP357" s="133">
        <v>35.406716000000003</v>
      </c>
      <c r="AQ357" s="133">
        <v>1.3465927</v>
      </c>
      <c r="AR357" s="133">
        <v>0.96540559999999997</v>
      </c>
      <c r="AS357" s="134">
        <f t="shared" si="216"/>
        <v>2.1227047689012998E-3</v>
      </c>
      <c r="AT357" s="135">
        <f t="shared" si="217"/>
        <v>4.9800026204210011E-6</v>
      </c>
      <c r="AU357" s="135">
        <f t="shared" si="218"/>
        <v>135.2108689776</v>
      </c>
      <c r="AV357" s="303">
        <v>1.2566319999999999E-3</v>
      </c>
      <c r="AW357" s="302">
        <v>3.7920131999999999E-6</v>
      </c>
      <c r="AX357" s="302">
        <v>1.035831E-10</v>
      </c>
      <c r="AY357" s="302">
        <v>1.0346753E-7</v>
      </c>
      <c r="AZ357" s="302">
        <v>6.4215713000000002E-9</v>
      </c>
      <c r="BA357" s="302">
        <v>1.6830353E-6</v>
      </c>
      <c r="BB357" s="303">
        <v>8.5744635E-4</v>
      </c>
      <c r="BC357" s="302">
        <v>2.4173675999999999E-7</v>
      </c>
      <c r="BD357" s="302">
        <v>9.3517734000000003E-7</v>
      </c>
      <c r="BE357" s="302">
        <v>2.1058210000000001E-10</v>
      </c>
      <c r="BF357" s="302">
        <v>2.514925E-12</v>
      </c>
      <c r="BG357" s="302">
        <v>5.7714117999999998E-9</v>
      </c>
      <c r="BH357" s="302">
        <v>4.1575799999999999E-11</v>
      </c>
      <c r="BI357" s="302">
        <v>9.7497696000000001E-11</v>
      </c>
      <c r="BJ357" s="302">
        <v>1.9011617000000001E-6</v>
      </c>
      <c r="BK357" s="302">
        <v>4.9323327999999997E-6</v>
      </c>
      <c r="BL357" s="302">
        <v>4.8481550000000004E-9</v>
      </c>
      <c r="BM357" s="303">
        <v>9.2189776000000008E-3</v>
      </c>
      <c r="BN357" s="303">
        <v>135.20165</v>
      </c>
      <c r="BO357" s="303">
        <v>0</v>
      </c>
      <c r="BP357" s="303">
        <v>0</v>
      </c>
      <c r="BQ357" s="303">
        <v>0</v>
      </c>
      <c r="BR357" s="74"/>
      <c r="BS357" s="136">
        <v>7.8417664999999998E-2</v>
      </c>
      <c r="BT357" s="136">
        <v>6.9922661000000001E-3</v>
      </c>
      <c r="BU357" s="136">
        <v>3.7373956999999999E-2</v>
      </c>
      <c r="BV357" s="136">
        <v>2.4605547999999999E-4</v>
      </c>
      <c r="BW357" s="136">
        <v>8.1040518999999991E-3</v>
      </c>
      <c r="BX357" s="136">
        <v>1.0741855E-3</v>
      </c>
      <c r="BY357" s="144">
        <v>2.4317513000000001E-6</v>
      </c>
      <c r="BZ357" s="136">
        <v>1.6334505E-3</v>
      </c>
      <c r="CA357" s="136">
        <v>1.5068781E-4</v>
      </c>
      <c r="CB357" s="136">
        <v>1.6688793999999999E-4</v>
      </c>
      <c r="CC357" s="144">
        <v>4.7904017999999997E-5</v>
      </c>
      <c r="CD357" s="144">
        <v>3.5225002E-6</v>
      </c>
      <c r="CE357" s="144">
        <v>8.1175257E-7</v>
      </c>
      <c r="CF357" s="136">
        <v>2.7628588999999999E-3</v>
      </c>
      <c r="CG357" s="136">
        <v>1.9808629000000001E-2</v>
      </c>
      <c r="CH357" s="144">
        <v>4.9965412000000001E-5</v>
      </c>
      <c r="CI357" s="136">
        <v>0</v>
      </c>
      <c r="CJ357" s="149"/>
      <c r="CK357" s="138"/>
      <c r="CL357" s="117" t="s">
        <v>681</v>
      </c>
      <c r="CM357" s="151"/>
      <c r="CN357" s="110"/>
      <c r="CO357" s="74"/>
      <c r="CP357" s="74"/>
      <c r="CQ357" s="74"/>
      <c r="CR357" s="74"/>
      <c r="CS357" s="74"/>
      <c r="CT357" s="74"/>
      <c r="CU357" s="74"/>
      <c r="CV357" s="74"/>
      <c r="CW357" s="74"/>
      <c r="CX357" s="74"/>
      <c r="CY357" s="74"/>
      <c r="CZ357" s="74"/>
      <c r="DA357" s="74"/>
      <c r="DB357" s="74"/>
    </row>
    <row r="358" spans="1:106" ht="14.5" customHeight="1">
      <c r="A358" s="74" t="s">
        <v>2307</v>
      </c>
      <c r="B358" s="129" t="s">
        <v>2282</v>
      </c>
      <c r="C358" s="130" t="str">
        <f t="shared" si="207"/>
        <v>A.050.04.109</v>
      </c>
      <c r="D358" s="131" t="s">
        <v>2284</v>
      </c>
      <c r="E358" s="129" t="s">
        <v>2286</v>
      </c>
      <c r="F358" s="132" t="s">
        <v>2308</v>
      </c>
      <c r="G358" s="132">
        <f t="shared" si="208"/>
        <v>52.355011270200002</v>
      </c>
      <c r="H358" s="348">
        <f t="shared" si="209"/>
        <v>52.355011270200002</v>
      </c>
      <c r="I358" s="74"/>
      <c r="J358" s="132">
        <f t="shared" si="210"/>
        <v>1.9595392190000001</v>
      </c>
      <c r="K358" s="132">
        <f t="shared" si="211"/>
        <v>3.2681503999999997</v>
      </c>
      <c r="L358" s="300">
        <f t="shared" si="212"/>
        <v>2.3319586511999995</v>
      </c>
      <c r="M358" s="132">
        <v>44.795363000000002</v>
      </c>
      <c r="N358" s="132">
        <v>1.1757253999999999</v>
      </c>
      <c r="O358" s="132">
        <v>1.9190564000000001</v>
      </c>
      <c r="P358" s="132">
        <v>1.6490937999999999</v>
      </c>
      <c r="Q358" s="132">
        <v>0.25384778000000002</v>
      </c>
      <c r="R358" s="132">
        <v>3.0221879E-2</v>
      </c>
      <c r="S358" s="132">
        <v>2.6375760000000002E-2</v>
      </c>
      <c r="T358" s="132">
        <v>0.17336860000000001</v>
      </c>
      <c r="U358" s="132">
        <v>1.0547223999999999</v>
      </c>
      <c r="V358" s="132">
        <v>0.87797530999999995</v>
      </c>
      <c r="W358" s="132">
        <v>0.39794575999999998</v>
      </c>
      <c r="X358" s="132">
        <v>1.3151812E-3</v>
      </c>
      <c r="Y358" s="132">
        <v>0</v>
      </c>
      <c r="Z358" s="132">
        <v>0</v>
      </c>
      <c r="AA358" s="74"/>
      <c r="AB358" s="301">
        <f t="shared" si="213"/>
        <v>336.80724060150374</v>
      </c>
      <c r="AC358" s="338">
        <f t="shared" si="214"/>
        <v>336.80724060150374</v>
      </c>
      <c r="AD358" s="74"/>
      <c r="AE358" s="136">
        <v>4744.2566999999999</v>
      </c>
      <c r="AF358" s="136">
        <v>4679.3365999999996</v>
      </c>
      <c r="AG358" s="136">
        <v>53.951431999999997</v>
      </c>
      <c r="AH358" s="136">
        <v>0</v>
      </c>
      <c r="AI358" s="136">
        <v>0</v>
      </c>
      <c r="AJ358" s="136">
        <v>0.54056605000000002</v>
      </c>
      <c r="AK358" s="136">
        <v>10.428189</v>
      </c>
      <c r="AL358" s="74"/>
      <c r="AM358" s="133">
        <v>6.5456735000000004</v>
      </c>
      <c r="AN358" s="340">
        <f t="shared" si="215"/>
        <v>6.5456735000000004</v>
      </c>
      <c r="AP358" s="133">
        <v>6.0294032</v>
      </c>
      <c r="AQ358" s="133">
        <v>0.28126897000000001</v>
      </c>
      <c r="AR358" s="133">
        <v>0.23500132000000001</v>
      </c>
      <c r="AS358" s="134">
        <f t="shared" si="216"/>
        <v>3.6147500644870007E-4</v>
      </c>
      <c r="AT358" s="135">
        <f t="shared" si="217"/>
        <v>1.0401959069574903E-6</v>
      </c>
      <c r="AU358" s="135">
        <f t="shared" si="218"/>
        <v>32.913349717000003</v>
      </c>
      <c r="AV358" s="303">
        <v>3.1737437000000003E-4</v>
      </c>
      <c r="AW358" s="302">
        <v>9.5777393000000005E-7</v>
      </c>
      <c r="AX358" s="302">
        <v>2.6159980000000001E-11</v>
      </c>
      <c r="AY358" s="302">
        <v>2.1202437000000001E-8</v>
      </c>
      <c r="AZ358" s="302">
        <v>2.7539617E-9</v>
      </c>
      <c r="BA358" s="302">
        <v>2.4521374000000002E-7</v>
      </c>
      <c r="BB358" s="302">
        <v>4.3375850999999998E-5</v>
      </c>
      <c r="BC358" s="302">
        <v>3.5503123E-8</v>
      </c>
      <c r="BD358" s="302">
        <v>4.5156308000000003E-8</v>
      </c>
      <c r="BE358" s="302">
        <v>3.0921918999999998E-11</v>
      </c>
      <c r="BF358" s="302">
        <v>1.5868349E-13</v>
      </c>
      <c r="BG358" s="302">
        <v>6.5787100000000006E-11</v>
      </c>
      <c r="BH358" s="302">
        <v>3.9388088000000004E-12</v>
      </c>
      <c r="BI358" s="302">
        <v>2.8926661999999999E-12</v>
      </c>
      <c r="BJ358" s="302">
        <v>3.2919645E-7</v>
      </c>
      <c r="BK358" s="302">
        <v>1.2641886000000001E-7</v>
      </c>
      <c r="BL358" s="302">
        <v>1.6326868000000001E-9</v>
      </c>
      <c r="BM358" s="303">
        <v>3.9596716999999997E-2</v>
      </c>
      <c r="BN358" s="303">
        <v>32.873753000000001</v>
      </c>
      <c r="BO358" s="303">
        <v>0</v>
      </c>
      <c r="BP358" s="303">
        <v>0</v>
      </c>
      <c r="BQ358" s="303">
        <v>0</v>
      </c>
      <c r="BR358" s="74"/>
      <c r="BS358" s="136">
        <v>1.8225511E-2</v>
      </c>
      <c r="BT358" s="136">
        <v>3.8977013999999999E-4</v>
      </c>
      <c r="BU358" s="136">
        <v>9.3910795999999994E-3</v>
      </c>
      <c r="BV358" s="144">
        <v>2.0412171000000002E-5</v>
      </c>
      <c r="BW358" s="136">
        <v>4.3398558000000003E-4</v>
      </c>
      <c r="BX358" s="136">
        <v>1.5381107E-4</v>
      </c>
      <c r="BY358" s="144">
        <v>3.9772106999999998E-8</v>
      </c>
      <c r="BZ358" s="136">
        <v>2.3554197E-4</v>
      </c>
      <c r="CA358" s="144">
        <v>4.0555634000000001E-5</v>
      </c>
      <c r="CB358" s="144">
        <v>1.7452994000000001E-5</v>
      </c>
      <c r="CC358" s="144">
        <v>2.0699463999999999E-5</v>
      </c>
      <c r="CD358" s="144">
        <v>1.186924E-6</v>
      </c>
      <c r="CE358" s="144">
        <v>3.6538309999999998E-7</v>
      </c>
      <c r="CF358" s="136">
        <v>3.8745804999999999E-4</v>
      </c>
      <c r="CG358" s="136">
        <v>5.468339E-3</v>
      </c>
      <c r="CH358" s="136">
        <v>1.6648131E-3</v>
      </c>
      <c r="CI358" s="136">
        <v>0</v>
      </c>
      <c r="CJ358" s="149"/>
      <c r="CK358" s="138"/>
      <c r="CL358" s="117" t="s">
        <v>2309</v>
      </c>
      <c r="CM358" s="151"/>
      <c r="CN358" s="110"/>
      <c r="CO358" s="74"/>
      <c r="CP358" s="74"/>
      <c r="CQ358" s="74"/>
      <c r="CR358" s="74"/>
      <c r="CS358" s="74"/>
      <c r="CT358" s="74"/>
      <c r="CU358" s="74"/>
      <c r="CV358" s="74"/>
      <c r="CW358" s="74"/>
      <c r="CX358" s="74"/>
      <c r="CY358" s="74"/>
      <c r="CZ358" s="74"/>
      <c r="DA358" s="74"/>
      <c r="DB358" s="74"/>
    </row>
    <row r="359" spans="1:106" ht="14.5" customHeight="1">
      <c r="A359" s="74" t="s">
        <v>2310</v>
      </c>
      <c r="B359" s="129" t="s">
        <v>2282</v>
      </c>
      <c r="C359" s="130" t="str">
        <f t="shared" si="207"/>
        <v>A.050.04.110</v>
      </c>
      <c r="D359" s="131" t="s">
        <v>2284</v>
      </c>
      <c r="E359" s="129" t="s">
        <v>957</v>
      </c>
      <c r="F359" s="132" t="s">
        <v>2311</v>
      </c>
      <c r="G359" s="132">
        <f t="shared" si="208"/>
        <v>0.53407960186738013</v>
      </c>
      <c r="H359" s="348">
        <f t="shared" si="209"/>
        <v>0.53407960186738013</v>
      </c>
      <c r="I359" s="74"/>
      <c r="J359" s="132">
        <f t="shared" si="210"/>
        <v>1.4838209010000002E-2</v>
      </c>
      <c r="K359" s="132">
        <f t="shared" si="211"/>
        <v>7.1774645100000006E-2</v>
      </c>
      <c r="L359" s="300">
        <f t="shared" si="212"/>
        <v>0.33483030775738004</v>
      </c>
      <c r="M359" s="132">
        <v>0.11263644</v>
      </c>
      <c r="N359" s="132">
        <v>6.2216524000000002E-2</v>
      </c>
      <c r="O359" s="132">
        <v>6.7549410000000004E-3</v>
      </c>
      <c r="P359" s="132">
        <v>5.4909935000000002E-3</v>
      </c>
      <c r="Q359" s="132">
        <v>4.9302536999999997E-3</v>
      </c>
      <c r="R359" s="132">
        <v>1.2272391000000001E-4</v>
      </c>
      <c r="S359" s="132">
        <v>4.2942379000000001E-3</v>
      </c>
      <c r="T359" s="132">
        <v>2.8031801000000002E-3</v>
      </c>
      <c r="U359" s="132">
        <v>0.28836382999999999</v>
      </c>
      <c r="V359" s="132">
        <v>4.0551265000000003E-2</v>
      </c>
      <c r="W359" s="132">
        <v>5.9014482999999998E-3</v>
      </c>
      <c r="X359" s="304">
        <v>1.2826873E-5</v>
      </c>
      <c r="Y359" s="304">
        <v>9.3758438000000002E-7</v>
      </c>
      <c r="Z359" s="132">
        <v>0</v>
      </c>
      <c r="AA359" s="74"/>
      <c r="AB359" s="301">
        <f t="shared" si="213"/>
        <v>0.84689052631578943</v>
      </c>
      <c r="AC359" s="338">
        <f t="shared" si="214"/>
        <v>0.84689052631578943</v>
      </c>
      <c r="AD359" s="74"/>
      <c r="AE359" s="136">
        <v>15.183515999999999</v>
      </c>
      <c r="AF359" s="136">
        <v>14.146399000000001</v>
      </c>
      <c r="AG359" s="136">
        <v>0.80008771000000001</v>
      </c>
      <c r="AH359" s="136">
        <v>0</v>
      </c>
      <c r="AI359" s="136">
        <v>3.2239451000000002E-2</v>
      </c>
      <c r="AJ359" s="136">
        <v>1.5974794000000001E-3</v>
      </c>
      <c r="AK359" s="136">
        <v>0.20319209999999999</v>
      </c>
      <c r="AL359" s="74"/>
      <c r="AM359" s="133">
        <v>3.6493537E-2</v>
      </c>
      <c r="AN359" s="340">
        <f t="shared" si="215"/>
        <v>3.6493537E-2</v>
      </c>
      <c r="AP359" s="133">
        <v>3.4707488000000002E-2</v>
      </c>
      <c r="AQ359" s="133">
        <v>1.0668383E-3</v>
      </c>
      <c r="AR359" s="133">
        <v>7.1921107999999999E-4</v>
      </c>
      <c r="AS359" s="134">
        <f t="shared" si="216"/>
        <v>2.0807846775729994E-6</v>
      </c>
      <c r="AT359" s="135">
        <f t="shared" si="217"/>
        <v>3.9454079108986506E-9</v>
      </c>
      <c r="AU359" s="135">
        <f t="shared" si="218"/>
        <v>0.10072984300000001</v>
      </c>
      <c r="AV359" s="302">
        <v>7.9517700999999996E-7</v>
      </c>
      <c r="AW359" s="302">
        <v>2.3995725000000002E-9</v>
      </c>
      <c r="AX359" s="302">
        <v>6.5545048999999997E-14</v>
      </c>
      <c r="AY359" s="302">
        <v>7.4884698000000002E-11</v>
      </c>
      <c r="AZ359" s="302">
        <v>1.0724854E-10</v>
      </c>
      <c r="BA359" s="302">
        <v>8.1649014999999999E-10</v>
      </c>
      <c r="BB359" s="302">
        <v>1.2044231E-6</v>
      </c>
      <c r="BC359" s="302">
        <v>1.1851483E-10</v>
      </c>
      <c r="BD359" s="302">
        <v>1.3840073E-9</v>
      </c>
      <c r="BE359" s="302">
        <v>4.6815318000000004E-13</v>
      </c>
      <c r="BF359" s="302">
        <v>2.4722438999999998E-15</v>
      </c>
      <c r="BG359" s="302">
        <v>2.0903542E-11</v>
      </c>
      <c r="BH359" s="302">
        <v>9.2204442000000006E-13</v>
      </c>
      <c r="BI359" s="302">
        <v>3.0480865000000002E-13</v>
      </c>
      <c r="BJ359" s="302">
        <v>2.2318361E-9</v>
      </c>
      <c r="BK359" s="302">
        <v>7.7935930000000001E-8</v>
      </c>
      <c r="BL359" s="302">
        <v>2.0536167999999999E-11</v>
      </c>
      <c r="BM359" s="303">
        <v>1.6593241000000002E-2</v>
      </c>
      <c r="BN359" s="303">
        <v>8.4136602000000005E-2</v>
      </c>
      <c r="BO359" s="302">
        <v>1.8178084999999998E-11</v>
      </c>
      <c r="BP359" s="302">
        <v>1.1054241E-13</v>
      </c>
      <c r="BQ359" s="302">
        <v>4.9457493000000002E-18</v>
      </c>
      <c r="BR359" s="74"/>
      <c r="BS359" s="136">
        <v>1.0524232000000001E-3</v>
      </c>
      <c r="BT359" s="144">
        <v>9.8024952999999992E-6</v>
      </c>
      <c r="BU359" s="144">
        <v>2.3613555000000001E-5</v>
      </c>
      <c r="BV359" s="144">
        <v>3.2983526999999999E-7</v>
      </c>
      <c r="BW359" s="144">
        <v>1.2125858E-5</v>
      </c>
      <c r="BX359" s="144">
        <v>5.1443818000000001E-7</v>
      </c>
      <c r="BY359" s="144">
        <v>1.5911597E-9</v>
      </c>
      <c r="BZ359" s="144">
        <v>7.8486522000000004E-7</v>
      </c>
      <c r="CA359" s="144">
        <v>1.6468685000000001E-7</v>
      </c>
      <c r="CB359" s="144">
        <v>2.8415221999999999E-6</v>
      </c>
      <c r="CC359" s="144">
        <v>3.1961380000000001E-7</v>
      </c>
      <c r="CD359" s="144">
        <v>1.3535762E-8</v>
      </c>
      <c r="CE359" s="144">
        <v>1.9732936999999999E-8</v>
      </c>
      <c r="CF359" s="144">
        <v>1.8407912000000001E-6</v>
      </c>
      <c r="CG359" s="144">
        <v>1.602559E-5</v>
      </c>
      <c r="CH359" s="136">
        <v>9.8402244999999991E-4</v>
      </c>
      <c r="CI359" s="144">
        <v>2.6095965999999999E-9</v>
      </c>
      <c r="CJ359" s="149"/>
      <c r="CK359" s="138"/>
      <c r="CL359" s="89" t="s">
        <v>2312</v>
      </c>
      <c r="CM359" s="151"/>
      <c r="CN359" s="110"/>
      <c r="CO359" s="74"/>
      <c r="CP359" s="74"/>
      <c r="CQ359" s="74"/>
      <c r="CR359" s="74"/>
      <c r="CS359" s="74"/>
      <c r="CT359" s="74"/>
      <c r="CU359" s="74"/>
      <c r="CV359" s="74"/>
      <c r="CW359" s="74"/>
      <c r="CX359" s="74"/>
      <c r="CY359" s="74"/>
      <c r="CZ359" s="74"/>
      <c r="DA359" s="74"/>
      <c r="DB359" s="74"/>
    </row>
    <row r="360" spans="1:106" ht="14.5" customHeight="1">
      <c r="A360" s="74" t="s">
        <v>2313</v>
      </c>
      <c r="B360" s="129" t="s">
        <v>2282</v>
      </c>
      <c r="C360" s="130" t="str">
        <f t="shared" si="207"/>
        <v>A.050.04.111</v>
      </c>
      <c r="D360" s="131" t="s">
        <v>2284</v>
      </c>
      <c r="E360" s="129" t="s">
        <v>2286</v>
      </c>
      <c r="F360" s="132" t="s">
        <v>2314</v>
      </c>
      <c r="G360" s="132">
        <f t="shared" si="208"/>
        <v>3.5359312854617997</v>
      </c>
      <c r="H360" s="348">
        <f t="shared" si="209"/>
        <v>3.5359312854617997</v>
      </c>
      <c r="I360" s="74"/>
      <c r="J360" s="132">
        <f t="shared" si="210"/>
        <v>0.16288514770000001</v>
      </c>
      <c r="K360" s="132">
        <f t="shared" si="211"/>
        <v>0.57106925599999991</v>
      </c>
      <c r="L360" s="300">
        <f t="shared" si="212"/>
        <v>0.87580658176180004</v>
      </c>
      <c r="M360" s="132">
        <v>1.9261702999999999</v>
      </c>
      <c r="N360" s="132">
        <v>0.40669148999999999</v>
      </c>
      <c r="O360" s="132">
        <v>0.14245168999999999</v>
      </c>
      <c r="P360" s="132">
        <v>0.12021819</v>
      </c>
      <c r="Q360" s="132">
        <v>3.7680343999999998E-2</v>
      </c>
      <c r="R360" s="132">
        <v>1.7143756E-3</v>
      </c>
      <c r="S360" s="132">
        <v>3.2722380999999998E-3</v>
      </c>
      <c r="T360" s="132">
        <v>2.1926075999999999E-2</v>
      </c>
      <c r="U360" s="132">
        <v>0.80441351999999999</v>
      </c>
      <c r="V360" s="132">
        <v>5.0160786999999998E-2</v>
      </c>
      <c r="W360" s="132">
        <v>2.1192005999999999E-2</v>
      </c>
      <c r="X360" s="304">
        <v>3.9943888999999999E-5</v>
      </c>
      <c r="Y360" s="304">
        <v>3.2487280000000002E-7</v>
      </c>
      <c r="Z360" s="132">
        <v>0</v>
      </c>
      <c r="AA360" s="74"/>
      <c r="AB360" s="301">
        <f t="shared" si="213"/>
        <v>14.482483458646614</v>
      </c>
      <c r="AC360" s="338">
        <f t="shared" si="214"/>
        <v>14.482483458646614</v>
      </c>
      <c r="AD360" s="74"/>
      <c r="AE360" s="136">
        <v>188.07775000000001</v>
      </c>
      <c r="AF360" s="136">
        <v>183.82539</v>
      </c>
      <c r="AG360" s="136">
        <v>2.8729174</v>
      </c>
      <c r="AH360" s="136">
        <v>0</v>
      </c>
      <c r="AI360" s="136">
        <v>0.14444477999999999</v>
      </c>
      <c r="AJ360" s="136">
        <v>0.62398644999999997</v>
      </c>
      <c r="AK360" s="136">
        <v>0.61100553999999996</v>
      </c>
      <c r="AL360" s="74"/>
      <c r="AM360" s="133">
        <v>0.40707584000000002</v>
      </c>
      <c r="AN360" s="340">
        <f t="shared" si="215"/>
        <v>0.40707584000000002</v>
      </c>
      <c r="AP360" s="133">
        <v>0.38199109999999997</v>
      </c>
      <c r="AQ360" s="133">
        <v>1.4530731999999999E-2</v>
      </c>
      <c r="AR360" s="133">
        <v>1.0554010000000001E-2</v>
      </c>
      <c r="AS360" s="134">
        <f t="shared" si="216"/>
        <v>2.2901145524388699E-5</v>
      </c>
      <c r="AT360" s="135">
        <f t="shared" si="217"/>
        <v>5.3737914569452733E-8</v>
      </c>
      <c r="AU360" s="135">
        <f t="shared" si="218"/>
        <v>1.478152594</v>
      </c>
      <c r="AV360" s="302">
        <v>1.3572788E-5</v>
      </c>
      <c r="AW360" s="302">
        <v>4.0957088000000002E-8</v>
      </c>
      <c r="AX360" s="302">
        <v>1.118796E-12</v>
      </c>
      <c r="AY360" s="302">
        <v>1.0763584999999999E-9</v>
      </c>
      <c r="AZ360" s="302">
        <v>6.6907062000000002E-11</v>
      </c>
      <c r="BA360" s="302">
        <v>1.7875863E-8</v>
      </c>
      <c r="BB360" s="302">
        <v>9.2363639000000001E-6</v>
      </c>
      <c r="BC360" s="302">
        <v>2.5677415000000001E-9</v>
      </c>
      <c r="BD360" s="302">
        <v>1.0094839E-8</v>
      </c>
      <c r="BE360" s="302">
        <v>2.3901498999999998E-12</v>
      </c>
      <c r="BF360" s="302">
        <v>2.6339763E-14</v>
      </c>
      <c r="BG360" s="302">
        <v>6.0185285999999994E-11</v>
      </c>
      <c r="BH360" s="302">
        <v>4.3802660000000001E-13</v>
      </c>
      <c r="BI360" s="302">
        <v>1.0251358E-12</v>
      </c>
      <c r="BJ360" s="302">
        <v>2.1712599999999999E-8</v>
      </c>
      <c r="BK360" s="302">
        <v>5.1255597E-8</v>
      </c>
      <c r="BL360" s="302">
        <v>5.3024030000000001E-11</v>
      </c>
      <c r="BM360" s="303">
        <v>3.0098294000000001E-2</v>
      </c>
      <c r="BN360" s="303">
        <v>1.4480542999999999</v>
      </c>
      <c r="BO360" s="302">
        <v>6.2988266999999998E-12</v>
      </c>
      <c r="BP360" s="302">
        <v>3.8303675999999999E-14</v>
      </c>
      <c r="BQ360" s="302">
        <v>1.7137348E-18</v>
      </c>
      <c r="BR360" s="74"/>
      <c r="BS360" s="136">
        <v>2.0733721E-3</v>
      </c>
      <c r="BT360" s="144">
        <v>7.5372203999999994E-5</v>
      </c>
      <c r="BU360" s="136">
        <v>4.0381005999999998E-4</v>
      </c>
      <c r="BV360" s="144">
        <v>2.5709367999999999E-6</v>
      </c>
      <c r="BW360" s="144">
        <v>8.7312140000000003E-5</v>
      </c>
      <c r="BX360" s="144">
        <v>1.1406068E-5</v>
      </c>
      <c r="BY360" s="144">
        <v>2.7348320000000001E-8</v>
      </c>
      <c r="BZ360" s="144">
        <v>1.7343882999999999E-5</v>
      </c>
      <c r="CA360" s="144">
        <v>2.3005714000000001E-6</v>
      </c>
      <c r="CB360" s="144">
        <v>2.1652590000000002E-6</v>
      </c>
      <c r="CC360" s="144">
        <v>4.9914720999999996E-7</v>
      </c>
      <c r="CD360" s="144">
        <v>3.8331018E-8</v>
      </c>
      <c r="CE360" s="144">
        <v>8.4613828000000001E-9</v>
      </c>
      <c r="CF360" s="144">
        <v>2.9412663999999999E-5</v>
      </c>
      <c r="CG360" s="136">
        <v>2.1731648000000001E-4</v>
      </c>
      <c r="CH360" s="136">
        <v>1.2237877000000001E-3</v>
      </c>
      <c r="CI360" s="144">
        <v>9.0424245000000003E-10</v>
      </c>
      <c r="CJ360" s="149"/>
      <c r="CK360" s="138"/>
      <c r="CL360" s="117" t="s">
        <v>686</v>
      </c>
      <c r="CM360" s="151"/>
      <c r="CN360" s="161"/>
      <c r="CO360" s="74"/>
      <c r="CP360" s="74"/>
      <c r="CQ360" s="74"/>
      <c r="CR360" s="74"/>
      <c r="CS360" s="74"/>
      <c r="CT360" s="74"/>
      <c r="CU360" s="74"/>
      <c r="CV360" s="74"/>
      <c r="CW360" s="74"/>
      <c r="CX360" s="74"/>
      <c r="CY360" s="74"/>
      <c r="CZ360" s="74"/>
      <c r="DA360" s="74"/>
      <c r="DB360" s="74"/>
    </row>
    <row r="361" spans="1:106" ht="14.5" customHeight="1">
      <c r="A361" s="74" t="s">
        <v>2315</v>
      </c>
      <c r="B361" s="129" t="s">
        <v>2282</v>
      </c>
      <c r="C361" s="130" t="str">
        <f t="shared" si="207"/>
        <v>A.050.04.112</v>
      </c>
      <c r="D361" s="131" t="s">
        <v>2284</v>
      </c>
      <c r="E361" s="129" t="s">
        <v>957</v>
      </c>
      <c r="F361" s="132" t="s">
        <v>2316</v>
      </c>
      <c r="G361" s="132">
        <f t="shared" si="208"/>
        <v>29.651704400029999</v>
      </c>
      <c r="H361" s="348">
        <f t="shared" si="209"/>
        <v>29.651704400029999</v>
      </c>
      <c r="I361" s="74"/>
      <c r="J361" s="132">
        <f t="shared" si="210"/>
        <v>0.97101261000000005</v>
      </c>
      <c r="K361" s="132">
        <f t="shared" si="211"/>
        <v>3.4506495400000001</v>
      </c>
      <c r="L361" s="300">
        <f t="shared" si="212"/>
        <v>14.670163250030001</v>
      </c>
      <c r="M361" s="132">
        <v>10.559879</v>
      </c>
      <c r="N361" s="132">
        <v>2.4660571</v>
      </c>
      <c r="O361" s="132">
        <v>0.83598353000000003</v>
      </c>
      <c r="P361" s="132">
        <v>0.63763930000000002</v>
      </c>
      <c r="Q361" s="132">
        <v>0.27794603000000001</v>
      </c>
      <c r="R361" s="132">
        <v>3.9594692000000001E-2</v>
      </c>
      <c r="S361" s="132">
        <v>1.5832588000000002E-2</v>
      </c>
      <c r="T361" s="132">
        <v>0.14860891000000001</v>
      </c>
      <c r="U361" s="132">
        <v>14.273956</v>
      </c>
      <c r="V361" s="132">
        <v>0.16117667999999999</v>
      </c>
      <c r="W361" s="132">
        <v>0.23468454</v>
      </c>
      <c r="X361" s="132">
        <v>2.0871934999999999E-4</v>
      </c>
      <c r="Y361" s="132">
        <v>1.3731067999999999E-4</v>
      </c>
      <c r="Z361" s="132">
        <v>0</v>
      </c>
      <c r="AA361" s="74"/>
      <c r="AB361" s="301">
        <f t="shared" si="213"/>
        <v>79.397586466165407</v>
      </c>
      <c r="AC361" s="338">
        <f t="shared" si="214"/>
        <v>79.397586466165407</v>
      </c>
      <c r="AD361" s="74"/>
      <c r="AE361" s="136">
        <v>1093.0808999999999</v>
      </c>
      <c r="AF361" s="136">
        <v>1058.4179999999999</v>
      </c>
      <c r="AG361" s="136">
        <v>31.817318</v>
      </c>
      <c r="AH361" s="136">
        <v>0</v>
      </c>
      <c r="AI361" s="136">
        <v>1.2731929</v>
      </c>
      <c r="AJ361" s="136">
        <v>7.4368100000000006E-2</v>
      </c>
      <c r="AK361" s="136">
        <v>1.4979963000000001</v>
      </c>
      <c r="AL361" s="74"/>
      <c r="AM361" s="133">
        <v>2.3056038000000001</v>
      </c>
      <c r="AN361" s="340">
        <f t="shared" si="215"/>
        <v>2.3056038000000001</v>
      </c>
      <c r="AP361" s="133">
        <v>2.1594793999999999</v>
      </c>
      <c r="AQ361" s="133">
        <v>8.0780814000000006E-2</v>
      </c>
      <c r="AR361" s="133">
        <v>6.5343545000000003E-2</v>
      </c>
      <c r="AS361" s="134">
        <f t="shared" si="216"/>
        <v>1.2946519471941002E-4</v>
      </c>
      <c r="AT361" s="135">
        <f t="shared" si="217"/>
        <v>2.9874561015732881E-7</v>
      </c>
      <c r="AU361" s="135">
        <f t="shared" si="218"/>
        <v>9.151757009999999</v>
      </c>
      <c r="AV361" s="302">
        <v>7.4395640999999995E-5</v>
      </c>
      <c r="AW361" s="302">
        <v>2.2449489E-7</v>
      </c>
      <c r="AX361" s="302">
        <v>6.1323925999999998E-12</v>
      </c>
      <c r="AY361" s="302">
        <v>5.8365639000000004E-9</v>
      </c>
      <c r="AZ361" s="302">
        <v>3.5989540999999999E-10</v>
      </c>
      <c r="BA361" s="302">
        <v>9.4813942000000006E-8</v>
      </c>
      <c r="BB361" s="302">
        <v>5.4535432000000001E-5</v>
      </c>
      <c r="BC361" s="302">
        <v>1.3644753E-8</v>
      </c>
      <c r="BD361" s="302">
        <v>5.9938339000000003E-8</v>
      </c>
      <c r="BE361" s="302">
        <v>2.2763488999999999E-11</v>
      </c>
      <c r="BF361" s="302">
        <v>1.1680094999999999E-12</v>
      </c>
      <c r="BG361" s="302">
        <v>3.3635997999999998E-10</v>
      </c>
      <c r="BH361" s="302">
        <v>4.059692E-12</v>
      </c>
      <c r="BI361" s="302">
        <v>5.9097619000000003E-12</v>
      </c>
      <c r="BJ361" s="302">
        <v>1.1392879000000001E-7</v>
      </c>
      <c r="BK361" s="302">
        <v>3.1652026000000002E-7</v>
      </c>
      <c r="BL361" s="302">
        <v>2.7504464E-10</v>
      </c>
      <c r="BM361" s="303">
        <v>0.49333811</v>
      </c>
      <c r="BN361" s="303">
        <v>8.6584188999999991</v>
      </c>
      <c r="BO361" s="302">
        <v>2.6622681E-9</v>
      </c>
      <c r="BP361" s="302">
        <v>1.6189468000000001E-11</v>
      </c>
      <c r="BQ361" s="302">
        <v>7.2432879E-16</v>
      </c>
      <c r="BR361" s="74"/>
      <c r="BS361" s="136">
        <v>4.9181907E-3</v>
      </c>
      <c r="BT361" s="136">
        <v>4.4382698000000002E-4</v>
      </c>
      <c r="BU361" s="136">
        <v>2.2138154000000002E-3</v>
      </c>
      <c r="BV361" s="144">
        <v>1.7421486000000001E-5</v>
      </c>
      <c r="BW361" s="136">
        <v>5.7000645000000001E-4</v>
      </c>
      <c r="BX361" s="144">
        <v>6.3393093000000002E-5</v>
      </c>
      <c r="BY361" s="144">
        <v>4.1736605999999999E-7</v>
      </c>
      <c r="BZ361" s="144">
        <v>9.1716352000000004E-5</v>
      </c>
      <c r="CA361" s="144">
        <v>5.3133288999999998E-5</v>
      </c>
      <c r="CB361" s="144">
        <v>1.0476515999999999E-5</v>
      </c>
      <c r="CC361" s="144">
        <v>2.6847675E-6</v>
      </c>
      <c r="CD361" s="144">
        <v>1.9958858000000001E-7</v>
      </c>
      <c r="CE361" s="144">
        <v>4.5494616999999998E-8</v>
      </c>
      <c r="CF361" s="136">
        <v>1.6048026999999999E-4</v>
      </c>
      <c r="CG361" s="136">
        <v>1.281644E-3</v>
      </c>
      <c r="CH361" s="144">
        <v>8.5475019999999995E-6</v>
      </c>
      <c r="CI361" s="144">
        <v>3.8218797999999999E-7</v>
      </c>
      <c r="CK361" s="138"/>
      <c r="CL361" s="89" t="s">
        <v>2317</v>
      </c>
      <c r="CM361" s="151"/>
      <c r="CN361" s="161"/>
      <c r="CP361" s="74"/>
      <c r="CQ361" s="74"/>
      <c r="CR361" s="74"/>
      <c r="CS361" s="74"/>
      <c r="CT361" s="74"/>
      <c r="CU361" s="74"/>
      <c r="CV361" s="74"/>
      <c r="CW361" s="74"/>
      <c r="CX361" s="74"/>
      <c r="CY361" s="74"/>
      <c r="CZ361" s="74"/>
      <c r="DA361" s="74"/>
      <c r="DB361" s="74"/>
    </row>
    <row r="362" spans="1:106" ht="14.5" customHeight="1">
      <c r="A362" s="74" t="s">
        <v>2318</v>
      </c>
      <c r="B362" s="129" t="s">
        <v>2282</v>
      </c>
      <c r="C362" s="130" t="str">
        <f t="shared" si="207"/>
        <v>A.050.04.113</v>
      </c>
      <c r="D362" s="131" t="s">
        <v>2284</v>
      </c>
      <c r="E362" s="129" t="s">
        <v>957</v>
      </c>
      <c r="F362" s="132" t="s">
        <v>2319</v>
      </c>
      <c r="G362" s="132">
        <f t="shared" si="208"/>
        <v>2.8221851191999998</v>
      </c>
      <c r="H362" s="348">
        <f t="shared" si="209"/>
        <v>2.8221851191999998</v>
      </c>
      <c r="I362" s="74"/>
      <c r="J362" s="132">
        <f t="shared" si="210"/>
        <v>0.21228177350000002</v>
      </c>
      <c r="K362" s="132">
        <f t="shared" si="211"/>
        <v>0.47290389799999999</v>
      </c>
      <c r="L362" s="300">
        <f t="shared" si="212"/>
        <v>1.0550704476999999</v>
      </c>
      <c r="M362" s="132">
        <v>1.0819289999999999</v>
      </c>
      <c r="N362" s="132">
        <v>0.26765518999999999</v>
      </c>
      <c r="O362" s="132">
        <v>0.11044841</v>
      </c>
      <c r="P362" s="132">
        <v>8.0671950000000006E-2</v>
      </c>
      <c r="Q362" s="132">
        <v>4.5182686E-2</v>
      </c>
      <c r="R362" s="132">
        <v>3.9108175000000002E-3</v>
      </c>
      <c r="S362" s="132">
        <v>8.2516320000000004E-2</v>
      </c>
      <c r="T362" s="132">
        <v>9.4800298000000005E-2</v>
      </c>
      <c r="U362" s="132">
        <v>0.85740903000000002</v>
      </c>
      <c r="V362" s="132">
        <v>5.4826144E-2</v>
      </c>
      <c r="W362" s="132">
        <v>0.10043508</v>
      </c>
      <c r="X362" s="132">
        <v>4.0014426999999998E-2</v>
      </c>
      <c r="Y362" s="132">
        <v>2.3857666999999999E-3</v>
      </c>
      <c r="Z362" s="132">
        <v>0</v>
      </c>
      <c r="AA362" s="74"/>
      <c r="AB362" s="301">
        <f t="shared" si="213"/>
        <v>8.1348045112781939</v>
      </c>
      <c r="AC362" s="338">
        <f t="shared" si="214"/>
        <v>8.1348045112781939</v>
      </c>
      <c r="AD362" s="74"/>
      <c r="AE362" s="136">
        <v>129.20778999999999</v>
      </c>
      <c r="AF362" s="136">
        <v>106.39772000000001</v>
      </c>
      <c r="AG362" s="136">
        <v>13.615332</v>
      </c>
      <c r="AH362" s="136">
        <v>1.3589409E-3</v>
      </c>
      <c r="AI362" s="136">
        <v>1.1353044000000001</v>
      </c>
      <c r="AJ362" s="136">
        <v>5.3292355000000002</v>
      </c>
      <c r="AK362" s="136">
        <v>2.7288298000000002</v>
      </c>
      <c r="AL362" s="74"/>
      <c r="AM362" s="133">
        <v>0.25479457</v>
      </c>
      <c r="AN362" s="340">
        <f t="shared" si="215"/>
        <v>0.25479457</v>
      </c>
      <c r="AP362" s="133">
        <v>0.24122592000000001</v>
      </c>
      <c r="AQ362" s="133">
        <v>8.9344851000000003E-3</v>
      </c>
      <c r="AR362" s="133">
        <v>4.6341617000000002E-3</v>
      </c>
      <c r="AS362" s="134">
        <f t="shared" si="216"/>
        <v>1.4461985743659998E-5</v>
      </c>
      <c r="AT362" s="135">
        <f t="shared" si="217"/>
        <v>3.3041734496349998E-8</v>
      </c>
      <c r="AU362" s="135">
        <f t="shared" si="218"/>
        <v>0.64904225900000001</v>
      </c>
      <c r="AV362" s="302">
        <v>7.6352112999999992E-6</v>
      </c>
      <c r="AW362" s="302">
        <v>2.3040339999999999E-8</v>
      </c>
      <c r="AX362" s="302">
        <v>6.2935927999999998E-13</v>
      </c>
      <c r="AY362" s="302">
        <v>5.6887987999999999E-10</v>
      </c>
      <c r="AZ362" s="302">
        <v>1.0848178E-10</v>
      </c>
      <c r="BA362" s="302">
        <v>1.199561E-8</v>
      </c>
      <c r="BB362" s="302">
        <v>6.4514352000000004E-6</v>
      </c>
      <c r="BC362" s="302">
        <v>1.7299964999999999E-9</v>
      </c>
      <c r="BD362" s="302">
        <v>6.8332417E-9</v>
      </c>
      <c r="BE362" s="302">
        <v>7.0192075000000002E-10</v>
      </c>
      <c r="BF362" s="302">
        <v>1.5971945E-12</v>
      </c>
      <c r="BG362" s="302">
        <v>1.6327747E-10</v>
      </c>
      <c r="BH362" s="302">
        <v>1.6870579999999999E-12</v>
      </c>
      <c r="BI362" s="302">
        <v>1.1025441E-12</v>
      </c>
      <c r="BJ362" s="302">
        <v>1.0162479E-7</v>
      </c>
      <c r="BK362" s="302">
        <v>2.37027E-7</v>
      </c>
      <c r="BL362" s="302">
        <v>4.0559950000000002E-10</v>
      </c>
      <c r="BM362" s="303">
        <v>6.0922509E-2</v>
      </c>
      <c r="BN362" s="303">
        <v>0.58811975000000005</v>
      </c>
      <c r="BO362" s="302">
        <v>2.4014482000000001E-8</v>
      </c>
      <c r="BP362" s="302">
        <v>1.6233093E-10</v>
      </c>
      <c r="BQ362" s="302">
        <v>1.1490470000000001E-14</v>
      </c>
      <c r="BR362" s="74"/>
      <c r="BS362" s="136">
        <v>8.5011376999999996E-4</v>
      </c>
      <c r="BT362" s="144">
        <v>5.0759184999999999E-5</v>
      </c>
      <c r="BU362" s="136">
        <v>2.2681994E-4</v>
      </c>
      <c r="BV362" s="144">
        <v>1.1208278000000001E-5</v>
      </c>
      <c r="BW362" s="144">
        <v>4.8613821999999999E-5</v>
      </c>
      <c r="BX362" s="144">
        <v>1.2357796E-5</v>
      </c>
      <c r="BY362" s="144">
        <v>6.7199772000000003E-6</v>
      </c>
      <c r="BZ362" s="144">
        <v>1.2415563000000001E-5</v>
      </c>
      <c r="CA362" s="144">
        <v>5.2480416999999996E-6</v>
      </c>
      <c r="CB362" s="144">
        <v>5.4601529000000002E-5</v>
      </c>
      <c r="CC362" s="144">
        <v>6.0693849999999997E-7</v>
      </c>
      <c r="CD362" s="144">
        <v>6.9206334000000001E-7</v>
      </c>
      <c r="CE362" s="144">
        <v>8.7347492999999996E-8</v>
      </c>
      <c r="CF362" s="144">
        <v>2.0263353000000001E-5</v>
      </c>
      <c r="CG362" s="136">
        <v>1.4221217000000001E-4</v>
      </c>
      <c r="CH362" s="136">
        <v>2.5360303999999998E-4</v>
      </c>
      <c r="CI362" s="144">
        <v>3.9047184999999998E-6</v>
      </c>
      <c r="CJ362" s="137"/>
      <c r="CK362" s="138"/>
      <c r="CL362" s="89" t="s">
        <v>2320</v>
      </c>
      <c r="CM362" s="151"/>
      <c r="CN362" s="161"/>
      <c r="CP362" s="305"/>
      <c r="CQ362" s="74"/>
      <c r="CR362" s="74"/>
      <c r="CS362" s="74"/>
      <c r="CT362" s="74"/>
      <c r="CU362" s="74"/>
      <c r="CV362" s="74"/>
      <c r="CW362" s="74"/>
      <c r="CX362" s="74"/>
      <c r="CY362" s="74"/>
      <c r="CZ362" s="74"/>
      <c r="DA362" s="74"/>
      <c r="DB362" s="74"/>
    </row>
    <row r="363" spans="1:106" ht="14.5" customHeight="1">
      <c r="A363" s="74" t="s">
        <v>2321</v>
      </c>
      <c r="B363" s="129" t="s">
        <v>2282</v>
      </c>
      <c r="C363" s="130" t="str">
        <f t="shared" si="207"/>
        <v>A.050.04.114</v>
      </c>
      <c r="D363" s="131" t="s">
        <v>2284</v>
      </c>
      <c r="E363" s="129" t="s">
        <v>957</v>
      </c>
      <c r="F363" s="132" t="s">
        <v>2322</v>
      </c>
      <c r="G363" s="132">
        <f t="shared" si="208"/>
        <v>9.5138134791355</v>
      </c>
      <c r="H363" s="348">
        <f t="shared" si="209"/>
        <v>9.5138134791355</v>
      </c>
      <c r="I363" s="74"/>
      <c r="J363" s="132">
        <f t="shared" si="210"/>
        <v>0.21382273359999998</v>
      </c>
      <c r="K363" s="132">
        <f t="shared" si="211"/>
        <v>2.9408706390000003</v>
      </c>
      <c r="L363" s="300">
        <f t="shared" si="212"/>
        <v>4.7596623065355006</v>
      </c>
      <c r="M363" s="132">
        <v>1.5994577999999999</v>
      </c>
      <c r="N363" s="132">
        <v>2.8345435000000001</v>
      </c>
      <c r="O363" s="132">
        <v>9.2302208999999996E-2</v>
      </c>
      <c r="P363" s="132">
        <v>9.0293136999999996E-2</v>
      </c>
      <c r="Q363" s="132">
        <v>1.2642518E-2</v>
      </c>
      <c r="R363" s="132">
        <v>9.7814085999999995E-3</v>
      </c>
      <c r="S363" s="132">
        <v>0.10110566999999999</v>
      </c>
      <c r="T363" s="132">
        <v>1.402493E-2</v>
      </c>
      <c r="U363" s="132">
        <v>4.4688397000000002</v>
      </c>
      <c r="V363" s="132">
        <v>8.0199203999999996E-2</v>
      </c>
      <c r="W363" s="132">
        <v>0.21058540000000001</v>
      </c>
      <c r="X363" s="304">
        <v>3.1203328000000003E-5</v>
      </c>
      <c r="Y363" s="304">
        <v>6.7992074999999997E-6</v>
      </c>
      <c r="Z363" s="132">
        <v>0</v>
      </c>
      <c r="AA363" s="74"/>
      <c r="AB363" s="301">
        <f t="shared" si="213"/>
        <v>12.0259984962406</v>
      </c>
      <c r="AC363" s="338">
        <f t="shared" si="214"/>
        <v>12.0259984962406</v>
      </c>
      <c r="AD363" s="74"/>
      <c r="AE363" s="136">
        <v>257.11793</v>
      </c>
      <c r="AF363" s="136">
        <v>216.66326000000001</v>
      </c>
      <c r="AG363" s="136">
        <v>28.548596</v>
      </c>
      <c r="AH363" s="136">
        <v>0</v>
      </c>
      <c r="AI363" s="136">
        <v>1.5697471000000001</v>
      </c>
      <c r="AJ363" s="136">
        <v>7.4076918999999997</v>
      </c>
      <c r="AK363" s="136">
        <v>2.9286317999999998</v>
      </c>
      <c r="AL363" s="74"/>
      <c r="AM363" s="133">
        <v>1.1000399999999999</v>
      </c>
      <c r="AN363" s="340">
        <f t="shared" si="215"/>
        <v>1.1000399999999999</v>
      </c>
      <c r="AP363" s="133">
        <v>1.0611207</v>
      </c>
      <c r="AQ363" s="133">
        <v>2.6246781E-2</v>
      </c>
      <c r="AR363" s="133">
        <v>1.2672505000000001E-2</v>
      </c>
      <c r="AS363" s="134">
        <f t="shared" si="216"/>
        <v>6.3616350350497998E-5</v>
      </c>
      <c r="AT363" s="135">
        <f t="shared" si="217"/>
        <v>9.7066498747608521E-8</v>
      </c>
      <c r="AU363" s="135">
        <f t="shared" si="218"/>
        <v>1.77486057</v>
      </c>
      <c r="AV363" s="302">
        <v>1.1234833E-5</v>
      </c>
      <c r="AW363" s="302">
        <v>3.3900942000000002E-8</v>
      </c>
      <c r="AX363" s="302">
        <v>9.2610236999999998E-13</v>
      </c>
      <c r="AY363" s="302">
        <v>3.9808279E-10</v>
      </c>
      <c r="AZ363" s="302">
        <v>3.4109337999999998E-11</v>
      </c>
      <c r="BA363" s="302">
        <v>1.3422665E-8</v>
      </c>
      <c r="BB363" s="302">
        <v>5.2327071000000003E-5</v>
      </c>
      <c r="BC363" s="302">
        <v>2.1986563E-9</v>
      </c>
      <c r="BD363" s="302">
        <v>6.0884321999999995E-8</v>
      </c>
      <c r="BE363" s="302">
        <v>1.1496042E-11</v>
      </c>
      <c r="BF363" s="302">
        <v>8.0194971999999998E-14</v>
      </c>
      <c r="BG363" s="302">
        <v>2.3682372999999999E-11</v>
      </c>
      <c r="BH363" s="302">
        <v>4.4599339000000001E-13</v>
      </c>
      <c r="BI363" s="302">
        <v>2.4867510999999999E-13</v>
      </c>
      <c r="BJ363" s="302">
        <v>2.2018954999999999E-8</v>
      </c>
      <c r="BK363" s="302">
        <v>1.8440711E-8</v>
      </c>
      <c r="BL363" s="302">
        <v>4.4897378E-11</v>
      </c>
      <c r="BM363" s="303">
        <v>0.23209167</v>
      </c>
      <c r="BN363" s="303">
        <v>1.5427689</v>
      </c>
      <c r="BO363" s="302">
        <v>1.3182736999999999E-10</v>
      </c>
      <c r="BP363" s="302">
        <v>8.0165289999999998E-13</v>
      </c>
      <c r="BQ363" s="302">
        <v>3.5866544000000003E-17</v>
      </c>
      <c r="BR363" s="74"/>
      <c r="BS363" s="136">
        <v>1.8725168999999999E-3</v>
      </c>
      <c r="BT363" s="136">
        <v>4.2254442000000001E-4</v>
      </c>
      <c r="BU363" s="136">
        <v>3.3531674999999998E-4</v>
      </c>
      <c r="BV363" s="144">
        <v>1.6441289000000001E-6</v>
      </c>
      <c r="BW363" s="136">
        <v>3.5454021E-4</v>
      </c>
      <c r="BX363" s="144">
        <v>6.7080914000000003E-6</v>
      </c>
      <c r="BY363" s="144">
        <v>1.3172123999999999E-7</v>
      </c>
      <c r="BZ363" s="144">
        <v>9.8834862999999993E-6</v>
      </c>
      <c r="CA363" s="144">
        <v>1.3125962E-5</v>
      </c>
      <c r="CB363" s="144">
        <v>6.6902212999999993E-5</v>
      </c>
      <c r="CC363" s="144">
        <v>2.5635387999999998E-7</v>
      </c>
      <c r="CD363" s="144">
        <v>3.0785617000000002E-8</v>
      </c>
      <c r="CE363" s="144">
        <v>4.5261503000000002E-9</v>
      </c>
      <c r="CF363" s="144">
        <v>6.0467748999999998E-5</v>
      </c>
      <c r="CG363" s="136">
        <v>2.9368024000000001E-4</v>
      </c>
      <c r="CH363" s="136">
        <v>3.0726130999999998E-4</v>
      </c>
      <c r="CI363" s="144">
        <v>1.8924779000000001E-8</v>
      </c>
      <c r="CK363" s="138"/>
      <c r="CL363" s="89" t="s">
        <v>2320</v>
      </c>
      <c r="CM363" s="151"/>
      <c r="CN363" s="161"/>
      <c r="CP363" s="74"/>
      <c r="CQ363" s="74"/>
      <c r="CR363" s="74"/>
      <c r="CS363" s="74"/>
      <c r="CT363" s="74"/>
      <c r="CU363" s="74"/>
      <c r="CV363" s="74"/>
      <c r="CW363" s="74"/>
      <c r="CX363" s="74"/>
      <c r="CY363" s="74"/>
      <c r="CZ363" s="74"/>
      <c r="DA363" s="74"/>
      <c r="DB363" s="74"/>
    </row>
    <row r="364" spans="1:106" ht="14.5" customHeight="1">
      <c r="A364" s="74" t="s">
        <v>2323</v>
      </c>
      <c r="B364" s="129" t="s">
        <v>2282</v>
      </c>
      <c r="C364" s="130" t="str">
        <f t="shared" si="207"/>
        <v>A.050.04.115</v>
      </c>
      <c r="D364" s="131" t="s">
        <v>2284</v>
      </c>
      <c r="E364" s="129" t="s">
        <v>957</v>
      </c>
      <c r="F364" s="132" t="s">
        <v>2324</v>
      </c>
      <c r="G364" s="132">
        <f t="shared" si="208"/>
        <v>0.43889166120829998</v>
      </c>
      <c r="H364" s="348">
        <f t="shared" si="209"/>
        <v>0.43889166120829998</v>
      </c>
      <c r="I364" s="74"/>
      <c r="J364" s="132">
        <f t="shared" si="210"/>
        <v>2.693641641E-2</v>
      </c>
      <c r="K364" s="132">
        <f t="shared" si="211"/>
        <v>9.4052735299999982E-2</v>
      </c>
      <c r="L364" s="300">
        <f t="shared" si="212"/>
        <v>1.9282194982999999E-3</v>
      </c>
      <c r="M364" s="132">
        <v>0.31597428999999999</v>
      </c>
      <c r="N364" s="132">
        <v>6.6594724999999994E-2</v>
      </c>
      <c r="O364" s="132">
        <v>2.3738665999999999E-2</v>
      </c>
      <c r="P364" s="132">
        <v>2.0061392000000001E-2</v>
      </c>
      <c r="Q364" s="132">
        <v>6.2289785999999998E-3</v>
      </c>
      <c r="R364" s="132">
        <v>1.9902769000000001E-4</v>
      </c>
      <c r="S364" s="132">
        <v>4.4701811999999999E-4</v>
      </c>
      <c r="T364" s="132">
        <v>3.7193443E-3</v>
      </c>
      <c r="U364" s="132">
        <v>2.8025921999999998E-4</v>
      </c>
      <c r="V364" s="132">
        <v>0</v>
      </c>
      <c r="W364" s="132">
        <v>1.6414231E-3</v>
      </c>
      <c r="X364" s="304">
        <v>6.5371783000000003E-6</v>
      </c>
      <c r="Y364" s="132">
        <v>0</v>
      </c>
      <c r="Z364" s="132">
        <v>0</v>
      </c>
      <c r="AA364" s="74"/>
      <c r="AB364" s="301">
        <f t="shared" si="213"/>
        <v>2.3757465413533834</v>
      </c>
      <c r="AC364" s="338">
        <f t="shared" si="214"/>
        <v>2.3757465413533834</v>
      </c>
      <c r="AD364" s="74"/>
      <c r="AE364" s="136">
        <v>29.818960000000001</v>
      </c>
      <c r="AF364" s="136">
        <v>29.546702</v>
      </c>
      <c r="AG364" s="136">
        <v>0.22253566999999999</v>
      </c>
      <c r="AH364" s="136">
        <v>0</v>
      </c>
      <c r="AI364" s="136">
        <v>0</v>
      </c>
      <c r="AJ364" s="136">
        <v>2.3500697E-3</v>
      </c>
      <c r="AK364" s="136">
        <v>4.7372503000000003E-2</v>
      </c>
      <c r="AL364" s="74"/>
      <c r="AM364" s="133">
        <v>6.6853170000000003E-2</v>
      </c>
      <c r="AN364" s="340">
        <f t="shared" si="215"/>
        <v>6.6853170000000003E-2</v>
      </c>
      <c r="AP364" s="133">
        <v>6.2755352E-2</v>
      </c>
      <c r="AQ364" s="133">
        <v>2.3867195E-3</v>
      </c>
      <c r="AR364" s="133">
        <v>1.7110981999999999E-3</v>
      </c>
      <c r="AS364" s="134">
        <f t="shared" si="216"/>
        <v>3.7623112837620001E-6</v>
      </c>
      <c r="AT364" s="135">
        <f t="shared" si="217"/>
        <v>8.8266253206887002E-9</v>
      </c>
      <c r="AU364" s="135">
        <f t="shared" si="218"/>
        <v>0.23964960984300002</v>
      </c>
      <c r="AV364" s="302">
        <v>2.2272719999999999E-6</v>
      </c>
      <c r="AW364" s="302">
        <v>6.7210164999999997E-9</v>
      </c>
      <c r="AX364" s="302">
        <v>1.8359210999999999E-13</v>
      </c>
      <c r="AY364" s="302">
        <v>1.8338728000000001E-10</v>
      </c>
      <c r="AZ364" s="302">
        <v>1.1381682E-11</v>
      </c>
      <c r="BA364" s="302">
        <v>2.9830350000000001E-9</v>
      </c>
      <c r="BB364" s="302">
        <v>1.5197496999999999E-6</v>
      </c>
      <c r="BC364" s="302">
        <v>4.2845757000000002E-10</v>
      </c>
      <c r="BD364" s="302">
        <v>1.6575212000000001E-9</v>
      </c>
      <c r="BE364" s="302">
        <v>3.7323861000000002E-13</v>
      </c>
      <c r="BF364" s="302">
        <v>4.4574877000000002E-15</v>
      </c>
      <c r="BG364" s="302">
        <v>1.0229330000000001E-11</v>
      </c>
      <c r="BH364" s="302">
        <v>7.3689521000000004E-14</v>
      </c>
      <c r="BI364" s="302">
        <v>1.7280625999999999E-13</v>
      </c>
      <c r="BJ364" s="302">
        <v>3.3696452E-9</v>
      </c>
      <c r="BK364" s="302">
        <v>8.7421345999999997E-9</v>
      </c>
      <c r="BL364" s="302">
        <v>8.5929367000000001E-12</v>
      </c>
      <c r="BM364" s="302">
        <v>1.6339843E-5</v>
      </c>
      <c r="BN364" s="303">
        <v>0.23963327000000001</v>
      </c>
      <c r="BO364" s="303">
        <v>0</v>
      </c>
      <c r="BP364" s="303">
        <v>0</v>
      </c>
      <c r="BQ364" s="303">
        <v>0</v>
      </c>
      <c r="BR364" s="74"/>
      <c r="BS364" s="136">
        <v>1.3898854999999999E-4</v>
      </c>
      <c r="BT364" s="144">
        <v>1.2393189E-5</v>
      </c>
      <c r="BU364" s="144">
        <v>6.6242116000000004E-5</v>
      </c>
      <c r="BV364" s="144">
        <v>4.3611212000000002E-7</v>
      </c>
      <c r="BW364" s="144">
        <v>1.4363733E-5</v>
      </c>
      <c r="BX364" s="144">
        <v>1.9039011000000001E-6</v>
      </c>
      <c r="BY364" s="144">
        <v>4.3100695E-9</v>
      </c>
      <c r="BZ364" s="144">
        <v>2.8951502E-6</v>
      </c>
      <c r="CA364" s="144">
        <v>2.6708115000000002E-7</v>
      </c>
      <c r="CB364" s="144">
        <v>2.9579449000000001E-7</v>
      </c>
      <c r="CC364" s="144">
        <v>8.4905741999999997E-8</v>
      </c>
      <c r="CD364" s="144">
        <v>6.2433279000000004E-9</v>
      </c>
      <c r="CE364" s="144">
        <v>1.4387615E-9</v>
      </c>
      <c r="CF364" s="144">
        <v>4.8969291999999997E-6</v>
      </c>
      <c r="CG364" s="144">
        <v>3.5109086999999997E-5</v>
      </c>
      <c r="CH364" s="144">
        <v>8.8559384999999999E-8</v>
      </c>
      <c r="CI364" s="136">
        <v>0</v>
      </c>
      <c r="CJ364" s="137"/>
      <c r="CK364" s="138"/>
      <c r="CL364" s="89" t="s">
        <v>2325</v>
      </c>
      <c r="CM364" s="110"/>
      <c r="CN364" s="161"/>
      <c r="CP364" s="305"/>
      <c r="CQ364" s="74"/>
      <c r="CR364" s="74"/>
      <c r="CS364" s="74"/>
      <c r="CT364" s="74"/>
      <c r="CU364" s="74"/>
      <c r="CV364" s="74"/>
      <c r="CW364" s="74"/>
      <c r="CX364" s="74"/>
      <c r="CY364" s="74"/>
      <c r="CZ364" s="74"/>
      <c r="DA364" s="74"/>
      <c r="DB364" s="74"/>
    </row>
    <row r="365" spans="1:106" ht="14.5" customHeight="1">
      <c r="A365" s="74" t="s">
        <v>2326</v>
      </c>
      <c r="B365" s="129" t="s">
        <v>2282</v>
      </c>
      <c r="C365" s="130" t="str">
        <f t="shared" si="207"/>
        <v>A.050.04.116</v>
      </c>
      <c r="D365" s="131" t="s">
        <v>2284</v>
      </c>
      <c r="E365" s="129" t="s">
        <v>2286</v>
      </c>
      <c r="F365" s="132" t="s">
        <v>2327</v>
      </c>
      <c r="G365" s="132">
        <f t="shared" si="208"/>
        <v>0.27693368871200003</v>
      </c>
      <c r="H365" s="348">
        <f t="shared" si="209"/>
        <v>0.27693368871200003</v>
      </c>
      <c r="I365" s="74"/>
      <c r="J365" s="132">
        <f t="shared" si="210"/>
        <v>8.4604333520000002E-3</v>
      </c>
      <c r="K365" s="132">
        <f t="shared" si="211"/>
        <v>8.4618885960000015E-2</v>
      </c>
      <c r="L365" s="300">
        <f t="shared" si="212"/>
        <v>0.15554813440000001</v>
      </c>
      <c r="M365" s="132">
        <v>2.8306234999999999E-2</v>
      </c>
      <c r="N365" s="132">
        <v>7.9971570000000006E-2</v>
      </c>
      <c r="O365" s="132">
        <v>4.3393811999999999E-3</v>
      </c>
      <c r="P365" s="132">
        <v>3.4295316000000002E-3</v>
      </c>
      <c r="Q365" s="132">
        <v>1.1759373E-3</v>
      </c>
      <c r="R365" s="304">
        <v>5.9503251999999999E-5</v>
      </c>
      <c r="S365" s="132">
        <v>3.7954612E-3</v>
      </c>
      <c r="T365" s="132">
        <v>3.0793476E-4</v>
      </c>
      <c r="U365" s="132">
        <v>0.15425959</v>
      </c>
      <c r="V365" s="132">
        <v>0</v>
      </c>
      <c r="W365" s="132">
        <v>1.2885443999999999E-3</v>
      </c>
      <c r="X365" s="132">
        <v>0</v>
      </c>
      <c r="Y365" s="132">
        <v>0</v>
      </c>
      <c r="Z365" s="132">
        <v>0</v>
      </c>
      <c r="AA365" s="74"/>
      <c r="AB365" s="301">
        <f t="shared" si="213"/>
        <v>0.21282883458646615</v>
      </c>
      <c r="AC365" s="338">
        <f t="shared" si="214"/>
        <v>0.21282883458646615</v>
      </c>
      <c r="AD365" s="74"/>
      <c r="AE365" s="136">
        <v>3.3096478999999999</v>
      </c>
      <c r="AF365" s="136">
        <v>3.0594627000000001</v>
      </c>
      <c r="AG365" s="136">
        <v>0.17468520000000001</v>
      </c>
      <c r="AH365" s="136">
        <v>0</v>
      </c>
      <c r="AI365" s="136">
        <v>0</v>
      </c>
      <c r="AJ365" s="136">
        <v>0</v>
      </c>
      <c r="AK365" s="136">
        <v>7.5499999999999998E-2</v>
      </c>
      <c r="AL365" s="74"/>
      <c r="AM365" s="133">
        <v>3.1295221999999998E-2</v>
      </c>
      <c r="AN365" s="340">
        <f t="shared" si="215"/>
        <v>3.1295221999999998E-2</v>
      </c>
      <c r="AP365" s="133">
        <v>3.0454957000000001E-2</v>
      </c>
      <c r="AQ365" s="133">
        <v>6.9410090999999995E-4</v>
      </c>
      <c r="AR365" s="133">
        <v>1.4616351000000001E-4</v>
      </c>
      <c r="AS365" s="134">
        <f t="shared" si="216"/>
        <v>1.8258367933500001E-6</v>
      </c>
      <c r="AT365" s="135">
        <f t="shared" si="217"/>
        <v>2.5669412496649999E-9</v>
      </c>
      <c r="AU365" s="135">
        <f t="shared" si="218"/>
        <v>2.0471080099999997E-2</v>
      </c>
      <c r="AV365" s="302">
        <v>1.9804093999999999E-7</v>
      </c>
      <c r="AW365" s="302">
        <v>5.9755762E-10</v>
      </c>
      <c r="AX365" s="302">
        <v>1.6325256E-14</v>
      </c>
      <c r="AY365" s="302">
        <v>2.4156200000000002E-12</v>
      </c>
      <c r="AZ365" s="303">
        <v>0</v>
      </c>
      <c r="BA365" s="302">
        <v>5.0992169000000001E-10</v>
      </c>
      <c r="BB365" s="302">
        <v>1.625013E-6</v>
      </c>
      <c r="BC365" s="302">
        <v>7.2383123999999994E-11</v>
      </c>
      <c r="BD365" s="302">
        <v>1.8889213000000001E-9</v>
      </c>
      <c r="BE365" s="302">
        <v>7.2020097000000002E-12</v>
      </c>
      <c r="BF365" s="302">
        <v>1.450374E-15</v>
      </c>
      <c r="BG365" s="302">
        <v>7.2758855999999999E-13</v>
      </c>
      <c r="BH365" s="302">
        <v>1.0731481E-13</v>
      </c>
      <c r="BI365" s="302">
        <v>2.4516965E-14</v>
      </c>
      <c r="BJ365" s="302">
        <v>5.2476673999999999E-10</v>
      </c>
      <c r="BK365" s="302">
        <v>1.7457493000000001E-9</v>
      </c>
      <c r="BL365" s="303">
        <v>0</v>
      </c>
      <c r="BM365" s="303">
        <v>3.8214100999999999E-3</v>
      </c>
      <c r="BN365" s="303">
        <v>1.6649669999999998E-2</v>
      </c>
      <c r="BO365" s="303">
        <v>0</v>
      </c>
      <c r="BP365" s="303">
        <v>0</v>
      </c>
      <c r="BQ365" s="303">
        <v>0</v>
      </c>
      <c r="BR365" s="74"/>
      <c r="BS365" s="136">
        <v>8.5690398999999995E-4</v>
      </c>
      <c r="BT365" s="144">
        <v>1.2129151999999999E-5</v>
      </c>
      <c r="BU365" s="144">
        <v>5.9342327000000003E-6</v>
      </c>
      <c r="BV365" s="144">
        <v>5.2354907999999998E-8</v>
      </c>
      <c r="BW365" s="144">
        <v>9.7445656000000004E-6</v>
      </c>
      <c r="BX365" s="144">
        <v>3.3392474999999999E-7</v>
      </c>
      <c r="BY365" s="144">
        <v>1.8688720999999999E-7</v>
      </c>
      <c r="BZ365" s="144">
        <v>5.0332266999999998E-7</v>
      </c>
      <c r="CA365" s="144">
        <v>7.9849175000000002E-8</v>
      </c>
      <c r="CB365" s="144">
        <v>2.5114788000000002E-6</v>
      </c>
      <c r="CC365" s="136">
        <v>0</v>
      </c>
      <c r="CD365" s="136">
        <v>0</v>
      </c>
      <c r="CE365" s="144">
        <v>2.6017048000000001E-9</v>
      </c>
      <c r="CF365" s="144">
        <v>1.4140686E-6</v>
      </c>
      <c r="CG365" s="144">
        <v>3.8459954000000004E-6</v>
      </c>
      <c r="CH365" s="136">
        <v>8.2016554999999995E-4</v>
      </c>
      <c r="CI365" s="136">
        <v>0</v>
      </c>
      <c r="CJ365" s="137"/>
      <c r="CK365" s="138"/>
      <c r="CL365" s="89" t="s">
        <v>2328</v>
      </c>
      <c r="CM365" s="110"/>
      <c r="CN365" s="161"/>
      <c r="CP365" s="305"/>
      <c r="CQ365" s="74"/>
      <c r="CR365" s="74"/>
      <c r="CS365" s="74"/>
      <c r="CT365" s="74"/>
      <c r="CU365" s="74"/>
      <c r="CV365" s="74"/>
      <c r="CW365" s="74"/>
      <c r="CX365" s="74"/>
      <c r="CY365" s="74"/>
      <c r="CZ365" s="74"/>
      <c r="DA365" s="74"/>
      <c r="DB365" s="74"/>
    </row>
    <row r="366" spans="1:106" ht="14.5" customHeight="1">
      <c r="A366" s="74" t="s">
        <v>2329</v>
      </c>
      <c r="B366" s="129" t="s">
        <v>2282</v>
      </c>
      <c r="C366" s="130" t="str">
        <f t="shared" si="207"/>
        <v>A.050.04.117</v>
      </c>
      <c r="D366" s="131" t="s">
        <v>2284</v>
      </c>
      <c r="E366" s="129" t="s">
        <v>2286</v>
      </c>
      <c r="F366" s="132" t="s">
        <v>2330</v>
      </c>
      <c r="G366" s="132">
        <f t="shared" si="208"/>
        <v>0.88340267589999988</v>
      </c>
      <c r="H366" s="348">
        <f t="shared" si="209"/>
        <v>0.88340267589999988</v>
      </c>
      <c r="I366" s="74"/>
      <c r="J366" s="132">
        <f t="shared" si="210"/>
        <v>1.0454792399999999E-2</v>
      </c>
      <c r="K366" s="132">
        <f t="shared" si="211"/>
        <v>0.15313196359999998</v>
      </c>
      <c r="L366" s="300">
        <f t="shared" si="212"/>
        <v>0.66524465389999998</v>
      </c>
      <c r="M366" s="132">
        <v>5.4571266E-2</v>
      </c>
      <c r="N366" s="132">
        <v>0.1423053</v>
      </c>
      <c r="O366" s="132">
        <v>9.8775701999999996E-3</v>
      </c>
      <c r="P366" s="132">
        <v>7.9521131999999994E-3</v>
      </c>
      <c r="Q366" s="132">
        <v>2.1217358999999999E-3</v>
      </c>
      <c r="R366" s="132">
        <v>1.2738361000000001E-4</v>
      </c>
      <c r="S366" s="132">
        <v>2.5355969E-4</v>
      </c>
      <c r="T366" s="132">
        <v>9.4909339999999995E-4</v>
      </c>
      <c r="U366" s="132">
        <v>0.66275150999999999</v>
      </c>
      <c r="V366" s="132">
        <v>0</v>
      </c>
      <c r="W366" s="132">
        <v>2.4931439000000001E-3</v>
      </c>
      <c r="X366" s="132">
        <v>0</v>
      </c>
      <c r="Y366" s="132">
        <v>0</v>
      </c>
      <c r="Z366" s="132">
        <v>0</v>
      </c>
      <c r="AA366" s="74"/>
      <c r="AB366" s="301">
        <f t="shared" si="213"/>
        <v>0.41031027067669174</v>
      </c>
      <c r="AC366" s="338">
        <f t="shared" si="214"/>
        <v>0.41031027067669174</v>
      </c>
      <c r="AD366" s="74"/>
      <c r="AE366" s="136">
        <v>5.8542794000000002</v>
      </c>
      <c r="AF366" s="136">
        <v>5.3842863000000003</v>
      </c>
      <c r="AG366" s="136">
        <v>0.33799309999999999</v>
      </c>
      <c r="AH366" s="136">
        <v>0</v>
      </c>
      <c r="AI366" s="136">
        <v>0</v>
      </c>
      <c r="AJ366" s="136">
        <v>0</v>
      </c>
      <c r="AK366" s="136">
        <v>0.13200000000000001</v>
      </c>
      <c r="AL366" s="74"/>
      <c r="AM366" s="133">
        <v>5.6420985E-2</v>
      </c>
      <c r="AN366" s="340">
        <f t="shared" si="215"/>
        <v>5.6420985E-2</v>
      </c>
      <c r="AP366" s="133">
        <v>5.4872329999999997E-2</v>
      </c>
      <c r="AQ366" s="133">
        <v>1.2724603000000001E-3</v>
      </c>
      <c r="AR366" s="133">
        <v>2.7619451999999999E-4</v>
      </c>
      <c r="AS366" s="134">
        <f t="shared" si="216"/>
        <v>3.289708048E-6</v>
      </c>
      <c r="AT366" s="135">
        <f t="shared" si="217"/>
        <v>4.7058442574450003E-9</v>
      </c>
      <c r="AU366" s="135">
        <f t="shared" si="218"/>
        <v>3.8682705900000003E-2</v>
      </c>
      <c r="AV366" s="302">
        <v>3.8291332000000001E-7</v>
      </c>
      <c r="AW366" s="302">
        <v>1.1554232999999999E-9</v>
      </c>
      <c r="AX366" s="302">
        <v>3.1564321999999998E-14</v>
      </c>
      <c r="AY366" s="302">
        <v>1.0175200000000001E-11</v>
      </c>
      <c r="AZ366" s="303">
        <v>0</v>
      </c>
      <c r="BA366" s="302">
        <v>1.1824266E-9</v>
      </c>
      <c r="BB366" s="302">
        <v>2.8982671999999999E-6</v>
      </c>
      <c r="BC366" s="302">
        <v>1.6804099000000001E-10</v>
      </c>
      <c r="BD366" s="302">
        <v>3.3677737999999998E-9</v>
      </c>
      <c r="BE366" s="302">
        <v>1.2230987E-11</v>
      </c>
      <c r="BF366" s="302">
        <v>2.8686249999999999E-15</v>
      </c>
      <c r="BG366" s="302">
        <v>1.9497559E-12</v>
      </c>
      <c r="BH366" s="302">
        <v>3.1679689000000002E-13</v>
      </c>
      <c r="BI366" s="302">
        <v>7.4194707999999995E-14</v>
      </c>
      <c r="BJ366" s="302">
        <v>1.0852193999999999E-9</v>
      </c>
      <c r="BK366" s="302">
        <v>6.2497067999999997E-9</v>
      </c>
      <c r="BL366" s="303">
        <v>0</v>
      </c>
      <c r="BM366" s="303">
        <v>7.8298068999999998E-3</v>
      </c>
      <c r="BN366" s="303">
        <v>3.0852899E-2</v>
      </c>
      <c r="BO366" s="303">
        <v>0</v>
      </c>
      <c r="BP366" s="303">
        <v>0</v>
      </c>
      <c r="BQ366" s="303">
        <v>0</v>
      </c>
      <c r="BR366" s="74"/>
      <c r="BS366" s="136">
        <v>5.3363485999999996E-3</v>
      </c>
      <c r="BT366" s="144">
        <v>2.1826264E-5</v>
      </c>
      <c r="BU366" s="144">
        <v>1.1440539E-5</v>
      </c>
      <c r="BV366" s="144">
        <v>1.9639923E-7</v>
      </c>
      <c r="BW366" s="144">
        <v>1.7410954000000001E-5</v>
      </c>
      <c r="BX366" s="144">
        <v>7.7105675999999997E-7</v>
      </c>
      <c r="BY366" s="144">
        <v>3.1799593000000002E-7</v>
      </c>
      <c r="BZ366" s="144">
        <v>1.1597932999999999E-6</v>
      </c>
      <c r="CA366" s="144">
        <v>1.7093983000000001E-7</v>
      </c>
      <c r="CB366" s="144">
        <v>1.6778191999999999E-7</v>
      </c>
      <c r="CC366" s="136">
        <v>0</v>
      </c>
      <c r="CD366" s="136">
        <v>0</v>
      </c>
      <c r="CE366" s="144">
        <v>1.2165718000000001E-8</v>
      </c>
      <c r="CF366" s="144">
        <v>2.9008722E-6</v>
      </c>
      <c r="CG366" s="144">
        <v>6.7604491000000003E-6</v>
      </c>
      <c r="CH366" s="136">
        <v>5.2732133999999998E-3</v>
      </c>
      <c r="CI366" s="136">
        <v>0</v>
      </c>
      <c r="CJ366" s="137"/>
      <c r="CK366" s="138"/>
      <c r="CL366" s="89" t="s">
        <v>2331</v>
      </c>
      <c r="CM366" s="110"/>
      <c r="CN366" s="161"/>
      <c r="CP366" s="305"/>
      <c r="CQ366" s="74"/>
      <c r="CR366" s="74"/>
      <c r="CS366" s="74"/>
      <c r="CT366" s="74"/>
      <c r="CU366" s="74"/>
      <c r="CV366" s="74"/>
      <c r="CW366" s="74"/>
      <c r="CX366" s="74"/>
      <c r="CY366" s="74"/>
      <c r="CZ366" s="74"/>
      <c r="DA366" s="74"/>
      <c r="DB366" s="74"/>
    </row>
    <row r="367" spans="1:106" ht="14.5" customHeight="1">
      <c r="A367" s="74" t="s">
        <v>2332</v>
      </c>
      <c r="B367" s="129" t="s">
        <v>2282</v>
      </c>
      <c r="C367" s="130" t="str">
        <f t="shared" si="207"/>
        <v>A.050.04.118</v>
      </c>
      <c r="D367" s="131" t="s">
        <v>2284</v>
      </c>
      <c r="E367" s="129" t="s">
        <v>957</v>
      </c>
      <c r="F367" s="132" t="s">
        <v>2333</v>
      </c>
      <c r="G367" s="132">
        <f t="shared" si="208"/>
        <v>26.914312038550001</v>
      </c>
      <c r="H367" s="348">
        <f t="shared" si="209"/>
        <v>26.914312038550001</v>
      </c>
      <c r="I367" s="74"/>
      <c r="J367" s="132">
        <f t="shared" si="210"/>
        <v>0.6836354026</v>
      </c>
      <c r="K367" s="132">
        <f t="shared" si="211"/>
        <v>2.3870205289999999</v>
      </c>
      <c r="L367" s="300">
        <f t="shared" si="212"/>
        <v>15.824356106950001</v>
      </c>
      <c r="M367" s="132">
        <v>8.0192999999999994</v>
      </c>
      <c r="N367" s="132">
        <v>1.6901473</v>
      </c>
      <c r="O367" s="132">
        <v>0.60247777000000002</v>
      </c>
      <c r="P367" s="132">
        <v>0.50915005000000002</v>
      </c>
      <c r="Q367" s="132">
        <v>0.15808897</v>
      </c>
      <c r="R367" s="132">
        <v>5.0512426000000003E-3</v>
      </c>
      <c r="S367" s="132">
        <v>1.134514E-2</v>
      </c>
      <c r="T367" s="132">
        <v>9.4395459000000001E-2</v>
      </c>
      <c r="U367" s="132">
        <v>15.538415000000001</v>
      </c>
      <c r="V367" s="132">
        <v>0.24411653999999999</v>
      </c>
      <c r="W367" s="132">
        <v>4.1658656000000002E-2</v>
      </c>
      <c r="X367" s="132">
        <v>1.6591094999999999E-4</v>
      </c>
      <c r="Y367" s="132">
        <v>0</v>
      </c>
      <c r="Z367" s="132">
        <v>0</v>
      </c>
      <c r="AA367" s="74"/>
      <c r="AB367" s="301">
        <f t="shared" si="213"/>
        <v>60.295488721804503</v>
      </c>
      <c r="AC367" s="338">
        <f t="shared" si="214"/>
        <v>60.295488721804503</v>
      </c>
      <c r="AD367" s="74"/>
      <c r="AE367" s="136">
        <v>756.79318000000001</v>
      </c>
      <c r="AF367" s="136">
        <v>749.88337999999999</v>
      </c>
      <c r="AG367" s="136">
        <v>5.6478655</v>
      </c>
      <c r="AH367" s="136">
        <v>0</v>
      </c>
      <c r="AI367" s="136">
        <v>0</v>
      </c>
      <c r="AJ367" s="136">
        <v>5.9643821999999999E-2</v>
      </c>
      <c r="AK367" s="136">
        <v>1.2022949999999999</v>
      </c>
      <c r="AL367" s="74"/>
      <c r="AM367" s="133">
        <v>1.6984938999999999</v>
      </c>
      <c r="AN367" s="340">
        <f t="shared" si="215"/>
        <v>1.6984938999999999</v>
      </c>
      <c r="AP367" s="133">
        <v>1.5927055000000001</v>
      </c>
      <c r="AQ367" s="133">
        <v>6.0573979E-2</v>
      </c>
      <c r="AR367" s="133">
        <v>4.5214417E-2</v>
      </c>
      <c r="AS367" s="134">
        <f t="shared" si="216"/>
        <v>9.5485944468789999E-5</v>
      </c>
      <c r="AT367" s="135">
        <f t="shared" si="217"/>
        <v>2.2401619277194E-7</v>
      </c>
      <c r="AU367" s="135">
        <f t="shared" si="218"/>
        <v>6.3325513299999994</v>
      </c>
      <c r="AV367" s="302">
        <v>5.6527265000000001E-5</v>
      </c>
      <c r="AW367" s="302">
        <v>1.7057668999999999E-7</v>
      </c>
      <c r="AX367" s="302">
        <v>4.6594936E-12</v>
      </c>
      <c r="AY367" s="302">
        <v>4.6542952999999997E-9</v>
      </c>
      <c r="AZ367" s="302">
        <v>2.8886249E-10</v>
      </c>
      <c r="BA367" s="302">
        <v>7.5708225000000001E-8</v>
      </c>
      <c r="BB367" s="302">
        <v>3.8570635999999998E-5</v>
      </c>
      <c r="BC367" s="302">
        <v>1.0874079999999999E-8</v>
      </c>
      <c r="BD367" s="302">
        <v>4.2067219999999999E-8</v>
      </c>
      <c r="BE367" s="302">
        <v>9.4726455999999995E-12</v>
      </c>
      <c r="BF367" s="302">
        <v>1.1312924E-13</v>
      </c>
      <c r="BG367" s="302">
        <v>2.5961627000000001E-10</v>
      </c>
      <c r="BH367" s="302">
        <v>1.8702103000000001E-12</v>
      </c>
      <c r="BI367" s="302">
        <v>4.3857531999999998E-12</v>
      </c>
      <c r="BJ367" s="302">
        <v>8.5520235999999997E-8</v>
      </c>
      <c r="BK367" s="302">
        <v>2.2187185E-7</v>
      </c>
      <c r="BL367" s="302">
        <v>2.1808526999999999E-10</v>
      </c>
      <c r="BM367" s="303">
        <v>0.25075563000000001</v>
      </c>
      <c r="BN367" s="303">
        <v>6.0817956999999998</v>
      </c>
      <c r="BO367" s="303">
        <v>0</v>
      </c>
      <c r="BP367" s="303">
        <v>0</v>
      </c>
      <c r="BQ367" s="303">
        <v>0</v>
      </c>
      <c r="BR367" s="74"/>
      <c r="BS367" s="136">
        <v>3.5548751999999999E-3</v>
      </c>
      <c r="BT367" s="136">
        <v>3.1453413999999998E-4</v>
      </c>
      <c r="BU367" s="136">
        <v>1.6811981999999999E-3</v>
      </c>
      <c r="BV367" s="144">
        <v>1.1068350000000001E-5</v>
      </c>
      <c r="BW367" s="136">
        <v>3.6454576000000003E-4</v>
      </c>
      <c r="BX367" s="144">
        <v>4.8320243000000003E-5</v>
      </c>
      <c r="BY367" s="144">
        <v>1.0938783000000001E-7</v>
      </c>
      <c r="BZ367" s="144">
        <v>7.3477746000000002E-5</v>
      </c>
      <c r="CA367" s="144">
        <v>6.7784119999999997E-6</v>
      </c>
      <c r="CB367" s="144">
        <v>7.5071449000000003E-6</v>
      </c>
      <c r="CC367" s="144">
        <v>2.1548734999999999E-6</v>
      </c>
      <c r="CD367" s="144">
        <v>1.5845314E-7</v>
      </c>
      <c r="CE367" s="144">
        <v>3.6515185999999999E-8</v>
      </c>
      <c r="CF367" s="136">
        <v>1.2428208999999999E-4</v>
      </c>
      <c r="CG367" s="136">
        <v>8.9105447999999999E-4</v>
      </c>
      <c r="CH367" s="144">
        <v>2.9649407E-5</v>
      </c>
      <c r="CI367" s="136">
        <v>0</v>
      </c>
      <c r="CJ367" s="137"/>
      <c r="CK367" s="138"/>
      <c r="CL367" s="117" t="s">
        <v>2334</v>
      </c>
      <c r="CM367" s="110"/>
      <c r="CN367" s="161"/>
      <c r="CP367" s="305"/>
      <c r="CQ367" s="74"/>
      <c r="CR367" s="74"/>
      <c r="CS367" s="74"/>
      <c r="CT367" s="74"/>
      <c r="CU367" s="74"/>
      <c r="CV367" s="74"/>
      <c r="CW367" s="74"/>
      <c r="CX367" s="74"/>
      <c r="CY367" s="74"/>
      <c r="CZ367" s="74"/>
      <c r="DA367" s="74"/>
      <c r="DB367" s="74"/>
    </row>
    <row r="368" spans="1:106" ht="14.5" customHeight="1">
      <c r="A368" s="74" t="s">
        <v>2335</v>
      </c>
      <c r="B368" s="129" t="s">
        <v>2282</v>
      </c>
      <c r="C368" s="130" t="str">
        <f t="shared" si="207"/>
        <v>A.050.04.119</v>
      </c>
      <c r="D368" s="131" t="s">
        <v>2284</v>
      </c>
      <c r="E368" s="129" t="s">
        <v>957</v>
      </c>
      <c r="F368" s="132" t="s">
        <v>2336</v>
      </c>
      <c r="G368" s="132">
        <f t="shared" si="208"/>
        <v>111.5236425667</v>
      </c>
      <c r="H368" s="348">
        <f t="shared" si="209"/>
        <v>111.5236425667</v>
      </c>
      <c r="I368" s="74"/>
      <c r="J368" s="132">
        <f t="shared" si="210"/>
        <v>5.3217183429999997</v>
      </c>
      <c r="K368" s="132">
        <f t="shared" si="211"/>
        <v>18.58161642</v>
      </c>
      <c r="L368" s="300">
        <f t="shared" si="212"/>
        <v>25.1945538037</v>
      </c>
      <c r="M368" s="132">
        <v>62.425753999999998</v>
      </c>
      <c r="N368" s="132">
        <v>13.156848999999999</v>
      </c>
      <c r="O368" s="132">
        <v>4.6899516999999999</v>
      </c>
      <c r="P368" s="132">
        <v>3.9634477000000001</v>
      </c>
      <c r="Q368" s="132">
        <v>1.230634</v>
      </c>
      <c r="R368" s="132">
        <v>3.9321092000000002E-2</v>
      </c>
      <c r="S368" s="132">
        <v>8.8315551000000006E-2</v>
      </c>
      <c r="T368" s="132">
        <v>0.73481571999999995</v>
      </c>
      <c r="U368" s="132">
        <v>24.868973</v>
      </c>
      <c r="V368" s="132">
        <v>0</v>
      </c>
      <c r="W368" s="132">
        <v>0.32428928000000001</v>
      </c>
      <c r="X368" s="132">
        <v>1.2915237E-3</v>
      </c>
      <c r="Y368" s="132">
        <v>0</v>
      </c>
      <c r="Z368" s="132">
        <v>0</v>
      </c>
      <c r="AA368" s="74"/>
      <c r="AB368" s="301">
        <f t="shared" si="213"/>
        <v>469.36657142857138</v>
      </c>
      <c r="AC368" s="338">
        <f t="shared" si="214"/>
        <v>469.36657142857138</v>
      </c>
      <c r="AD368" s="74"/>
      <c r="AE368" s="136">
        <v>5891.2106000000003</v>
      </c>
      <c r="AF368" s="136">
        <v>5837.4215999999997</v>
      </c>
      <c r="AG368" s="136">
        <v>43.965465999999999</v>
      </c>
      <c r="AH368" s="136">
        <v>0</v>
      </c>
      <c r="AI368" s="136">
        <v>0</v>
      </c>
      <c r="AJ368" s="136">
        <v>0.46429371000000003</v>
      </c>
      <c r="AK368" s="136">
        <v>9.3591926999999995</v>
      </c>
      <c r="AL368" s="74"/>
      <c r="AM368" s="133">
        <v>13.214454</v>
      </c>
      <c r="AN368" s="340">
        <f t="shared" si="215"/>
        <v>13.214454</v>
      </c>
      <c r="AP368" s="133">
        <v>12.39832</v>
      </c>
      <c r="AQ368" s="133">
        <v>0.47153445999999999</v>
      </c>
      <c r="AR368" s="133">
        <v>0.34460037999999998</v>
      </c>
      <c r="AS368" s="134">
        <f t="shared" si="216"/>
        <v>7.4330453089250007E-4</v>
      </c>
      <c r="AT368" s="135">
        <f t="shared" si="217"/>
        <v>1.7438404671977196E-6</v>
      </c>
      <c r="AU368" s="135">
        <f t="shared" si="218"/>
        <v>48.263358570000001</v>
      </c>
      <c r="AV368" s="303">
        <v>4.4003306000000002E-4</v>
      </c>
      <c r="AW368" s="302">
        <v>1.3278439E-6</v>
      </c>
      <c r="AX368" s="302">
        <v>3.6271546000000002E-11</v>
      </c>
      <c r="AY368" s="302">
        <v>3.6231080000000001E-8</v>
      </c>
      <c r="AZ368" s="302">
        <v>2.2486324999999999E-9</v>
      </c>
      <c r="BA368" s="302">
        <v>5.8934609000000002E-7</v>
      </c>
      <c r="BB368" s="303">
        <v>3.0025077000000002E-4</v>
      </c>
      <c r="BC368" s="302">
        <v>8.4648617999999997E-8</v>
      </c>
      <c r="BD368" s="302">
        <v>3.2746972E-7</v>
      </c>
      <c r="BE368" s="302">
        <v>7.3739235E-11</v>
      </c>
      <c r="BF368" s="302">
        <v>8.8064772000000005E-13</v>
      </c>
      <c r="BG368" s="302">
        <v>2.0209670999999998E-9</v>
      </c>
      <c r="BH368" s="302">
        <v>1.4558538999999999E-11</v>
      </c>
      <c r="BI368" s="302">
        <v>3.414063E-11</v>
      </c>
      <c r="BJ368" s="302">
        <v>6.6572709000000005E-7</v>
      </c>
      <c r="BK368" s="302">
        <v>1.727148E-6</v>
      </c>
      <c r="BL368" s="302">
        <v>1.6976715000000001E-9</v>
      </c>
      <c r="BM368" s="303">
        <v>0.91998857000000001</v>
      </c>
      <c r="BN368" s="303">
        <v>47.34337</v>
      </c>
      <c r="BO368" s="303">
        <v>0</v>
      </c>
      <c r="BP368" s="303">
        <v>0</v>
      </c>
      <c r="BQ368" s="303">
        <v>0</v>
      </c>
      <c r="BR368" s="74"/>
      <c r="BS368" s="136">
        <v>6.8717643999999994E-2</v>
      </c>
      <c r="BT368" s="136">
        <v>2.4484719000000001E-3</v>
      </c>
      <c r="BU368" s="136">
        <v>1.3087184999999999E-2</v>
      </c>
      <c r="BV368" s="144">
        <v>8.6160898000000005E-5</v>
      </c>
      <c r="BW368" s="136">
        <v>2.8377844E-3</v>
      </c>
      <c r="BX368" s="136">
        <v>3.76146E-4</v>
      </c>
      <c r="BY368" s="144">
        <v>8.5152289000000005E-7</v>
      </c>
      <c r="BZ368" s="136">
        <v>5.7198304999999999E-4</v>
      </c>
      <c r="CA368" s="144">
        <v>5.2766136999999997E-5</v>
      </c>
      <c r="CB368" s="144">
        <v>5.8438913999999999E-5</v>
      </c>
      <c r="CC368" s="144">
        <v>1.6774482000000001E-5</v>
      </c>
      <c r="CD368" s="144">
        <v>1.2334689E-6</v>
      </c>
      <c r="CE368" s="144">
        <v>2.8425024999999997E-7</v>
      </c>
      <c r="CF368" s="136">
        <v>9.6746638000000005E-4</v>
      </c>
      <c r="CG368" s="136">
        <v>6.9363595000000002E-3</v>
      </c>
      <c r="CH368" s="136">
        <v>4.1275737E-2</v>
      </c>
      <c r="CI368" s="136">
        <v>0</v>
      </c>
      <c r="CJ368" s="137"/>
      <c r="CK368" s="138"/>
      <c r="CL368" s="89" t="s">
        <v>2337</v>
      </c>
      <c r="CM368" s="151"/>
      <c r="CN368" s="161"/>
      <c r="CP368" s="305"/>
      <c r="CQ368" s="74"/>
      <c r="CR368" s="74"/>
      <c r="CS368" s="74"/>
      <c r="CT368" s="74"/>
      <c r="CU368" s="74"/>
      <c r="CV368" s="74"/>
      <c r="CW368" s="74"/>
      <c r="CX368" s="74"/>
      <c r="CY368" s="74"/>
      <c r="CZ368" s="74"/>
      <c r="DA368" s="74"/>
      <c r="DB368" s="74"/>
    </row>
    <row r="369" spans="1:106" ht="14.5" customHeight="1">
      <c r="A369" s="74" t="s">
        <v>2338</v>
      </c>
      <c r="B369" s="129" t="s">
        <v>2282</v>
      </c>
      <c r="C369" s="130" t="str">
        <f t="shared" si="207"/>
        <v>A.050.04.120</v>
      </c>
      <c r="D369" s="131" t="s">
        <v>2284</v>
      </c>
      <c r="E369" s="129" t="s">
        <v>957</v>
      </c>
      <c r="F369" s="132" t="s">
        <v>2339</v>
      </c>
      <c r="G369" s="132">
        <f t="shared" si="208"/>
        <v>18.432510326934992</v>
      </c>
      <c r="H369" s="348">
        <f t="shared" si="209"/>
        <v>18.432510326934992</v>
      </c>
      <c r="I369" s="74"/>
      <c r="J369" s="132">
        <f t="shared" si="210"/>
        <v>0.1247750862</v>
      </c>
      <c r="K369" s="132">
        <f t="shared" si="211"/>
        <v>2.9147583020000001</v>
      </c>
      <c r="L369" s="300">
        <f t="shared" si="212"/>
        <v>13.894804438734994</v>
      </c>
      <c r="M369" s="132">
        <v>1.4981724999999999</v>
      </c>
      <c r="N369" s="132">
        <v>2.7803494999999998</v>
      </c>
      <c r="O369" s="132">
        <v>8.6056134000000006E-2</v>
      </c>
      <c r="P369" s="132">
        <v>2.8768102E-2</v>
      </c>
      <c r="Q369" s="132">
        <v>6.1299772000000001E-3</v>
      </c>
      <c r="R369" s="132">
        <v>6.5569822E-2</v>
      </c>
      <c r="S369" s="132">
        <v>2.4307184999999999E-2</v>
      </c>
      <c r="T369" s="132">
        <v>4.8352668000000001E-2</v>
      </c>
      <c r="U369" s="132">
        <v>13.509866000000001</v>
      </c>
      <c r="V369" s="132">
        <v>4.2162655999999996E-3</v>
      </c>
      <c r="W369" s="132">
        <v>0.38072211</v>
      </c>
      <c r="X369" s="304">
        <v>6.3134993000000004E-8</v>
      </c>
      <c r="Y369" s="132">
        <v>0</v>
      </c>
      <c r="Z369" s="132">
        <v>0</v>
      </c>
      <c r="AA369" s="74"/>
      <c r="AB369" s="301">
        <f t="shared" si="213"/>
        <v>11.264454887218044</v>
      </c>
      <c r="AC369" s="338">
        <f t="shared" si="214"/>
        <v>11.264454887218044</v>
      </c>
      <c r="AD369" s="74"/>
      <c r="AE369" s="136">
        <v>184.13804999999999</v>
      </c>
      <c r="AF369" s="136">
        <v>131.79268999999999</v>
      </c>
      <c r="AG369" s="136">
        <v>51.616337000000001</v>
      </c>
      <c r="AH369" s="136">
        <v>0</v>
      </c>
      <c r="AI369" s="136">
        <v>0.33098781999999999</v>
      </c>
      <c r="AJ369" s="136">
        <v>1.2813137000000001E-3</v>
      </c>
      <c r="AK369" s="136">
        <v>0.39674517999999998</v>
      </c>
      <c r="AL369" s="74"/>
      <c r="AM369" s="133">
        <v>1.0797346999999999</v>
      </c>
      <c r="AN369" s="340">
        <f t="shared" si="215"/>
        <v>1.0797346999999999</v>
      </c>
      <c r="AP369" s="133">
        <v>1.0409975</v>
      </c>
      <c r="AQ369" s="133">
        <v>2.4745083000000001E-2</v>
      </c>
      <c r="AR369" s="133">
        <v>1.3992118E-2</v>
      </c>
      <c r="AS369" s="134">
        <f t="shared" si="216"/>
        <v>6.2409924039890006E-5</v>
      </c>
      <c r="AT369" s="135">
        <f t="shared" si="217"/>
        <v>9.1512880595419979E-8</v>
      </c>
      <c r="AU369" s="135">
        <f t="shared" si="218"/>
        <v>1.9596803199999999</v>
      </c>
      <c r="AV369" s="302">
        <v>1.0460230000000001E-5</v>
      </c>
      <c r="AW369" s="302">
        <v>3.1561268999999997E-8</v>
      </c>
      <c r="AX369" s="302">
        <v>8.6228843999999998E-13</v>
      </c>
      <c r="AY369" s="302">
        <v>9.7359519999999995E-11</v>
      </c>
      <c r="AZ369" s="302">
        <v>2.1679127E-10</v>
      </c>
      <c r="BA369" s="302">
        <v>4.2743160999999998E-9</v>
      </c>
      <c r="BB369" s="302">
        <v>5.0586563E-5</v>
      </c>
      <c r="BC369" s="302">
        <v>8.9361428999999996E-10</v>
      </c>
      <c r="BD369" s="302">
        <v>5.8898571000000002E-8</v>
      </c>
      <c r="BE369" s="302">
        <v>2.7112659000000001E-11</v>
      </c>
      <c r="BF369" s="302">
        <v>6.6008679999999999E-14</v>
      </c>
      <c r="BG369" s="302">
        <v>8.4359917999999998E-11</v>
      </c>
      <c r="BH369" s="302">
        <v>3.8396007E-11</v>
      </c>
      <c r="BI369" s="302">
        <v>8.6294243000000007E-12</v>
      </c>
      <c r="BJ369" s="302">
        <v>6.0286172999999994E-8</v>
      </c>
      <c r="BK369" s="302">
        <v>1.2982563999999999E-6</v>
      </c>
      <c r="BL369" s="303">
        <v>0</v>
      </c>
      <c r="BM369" s="303">
        <v>0.76539652000000002</v>
      </c>
      <c r="BN369" s="303">
        <v>1.1942838</v>
      </c>
      <c r="BO369" s="303">
        <v>0</v>
      </c>
      <c r="BP369" s="303">
        <v>0</v>
      </c>
      <c r="BQ369" s="303">
        <v>0</v>
      </c>
      <c r="BR369" s="74"/>
      <c r="BS369" s="136">
        <v>1.5599785999999999E-2</v>
      </c>
      <c r="BT369" s="136">
        <v>4.0638121000000001E-4</v>
      </c>
      <c r="BU369" s="136">
        <v>3.1408289E-4</v>
      </c>
      <c r="BV369" s="144">
        <v>5.6666947000000001E-6</v>
      </c>
      <c r="BW369" s="136">
        <v>3.3982047999999999E-4</v>
      </c>
      <c r="BX369" s="144">
        <v>8.1490569000000002E-7</v>
      </c>
      <c r="BY369" s="144">
        <v>6.8420575000000005E-7</v>
      </c>
      <c r="BZ369" s="144">
        <v>9.4965142000000005E-7</v>
      </c>
      <c r="CA369" s="144">
        <v>8.7990085000000002E-5</v>
      </c>
      <c r="CB369" s="144">
        <v>1.6084206000000001E-5</v>
      </c>
      <c r="CC369" s="144">
        <v>6.1408578999999999E-7</v>
      </c>
      <c r="CD369" s="136">
        <v>0</v>
      </c>
      <c r="CE369" s="144">
        <v>4.0249380000000001E-8</v>
      </c>
      <c r="CF369" s="144">
        <v>4.7456198000000003E-5</v>
      </c>
      <c r="CG369" s="136">
        <v>2.2508357E-4</v>
      </c>
      <c r="CH369" s="136">
        <v>1.4154118E-2</v>
      </c>
      <c r="CI369" s="136">
        <v>0</v>
      </c>
      <c r="CJ369" s="137"/>
      <c r="CK369" s="138"/>
      <c r="CL369" s="89" t="s">
        <v>2340</v>
      </c>
      <c r="CM369" s="151"/>
      <c r="CN369" s="161"/>
      <c r="CP369" s="305"/>
      <c r="CQ369" s="74"/>
      <c r="CR369" s="74"/>
      <c r="CS369" s="74"/>
      <c r="CT369" s="74"/>
      <c r="CU369" s="74"/>
      <c r="CV369" s="74"/>
      <c r="CW369" s="74"/>
      <c r="CX369" s="74"/>
      <c r="CY369" s="74"/>
      <c r="CZ369" s="74"/>
      <c r="DA369" s="74"/>
      <c r="DB369" s="74"/>
    </row>
    <row r="370" spans="1:106" ht="14.5" customHeight="1">
      <c r="A370" s="74" t="s">
        <v>2341</v>
      </c>
      <c r="B370" s="129" t="s">
        <v>2282</v>
      </c>
      <c r="C370" s="130" t="str">
        <f t="shared" si="207"/>
        <v>A.050.04.121</v>
      </c>
      <c r="D370" s="131" t="s">
        <v>2284</v>
      </c>
      <c r="E370" s="129" t="s">
        <v>957</v>
      </c>
      <c r="F370" s="132" t="s">
        <v>2342</v>
      </c>
      <c r="G370" s="132">
        <f t="shared" si="208"/>
        <v>49.208325472976185</v>
      </c>
      <c r="H370" s="348">
        <f t="shared" si="209"/>
        <v>49.208325472976185</v>
      </c>
      <c r="I370" s="74"/>
      <c r="J370" s="132">
        <f t="shared" si="210"/>
        <v>0.43049818674000001</v>
      </c>
      <c r="K370" s="132">
        <f t="shared" si="211"/>
        <v>5.38416009</v>
      </c>
      <c r="L370" s="300">
        <f t="shared" si="212"/>
        <v>40.727318296236184</v>
      </c>
      <c r="M370" s="132">
        <v>2.6663489</v>
      </c>
      <c r="N370" s="132">
        <v>4.9610463999999999</v>
      </c>
      <c r="O370" s="132">
        <v>0.17779323999999999</v>
      </c>
      <c r="P370" s="132">
        <v>4.2800541999999997E-2</v>
      </c>
      <c r="Q370" s="132">
        <v>4.3605473999999998E-4</v>
      </c>
      <c r="R370" s="132">
        <v>0.17218410000000001</v>
      </c>
      <c r="S370" s="132">
        <v>0.21507749000000001</v>
      </c>
      <c r="T370" s="132">
        <v>0.24532045</v>
      </c>
      <c r="U370" s="132">
        <v>40.134734000000002</v>
      </c>
      <c r="V370" s="132">
        <v>0</v>
      </c>
      <c r="W370" s="132">
        <v>0.59258409999999995</v>
      </c>
      <c r="X370" s="304">
        <v>1.9623618E-7</v>
      </c>
      <c r="Y370" s="132">
        <v>0</v>
      </c>
      <c r="Z370" s="132">
        <v>0</v>
      </c>
      <c r="AA370" s="74"/>
      <c r="AB370" s="301">
        <f t="shared" si="213"/>
        <v>20.047736090225563</v>
      </c>
      <c r="AC370" s="338">
        <f t="shared" si="214"/>
        <v>20.047736090225563</v>
      </c>
      <c r="AD370" s="74"/>
      <c r="AE370" s="136">
        <v>319.39103999999998</v>
      </c>
      <c r="AF370" s="136">
        <v>234.34171000000001</v>
      </c>
      <c r="AG370" s="136">
        <v>80.339492000000007</v>
      </c>
      <c r="AH370" s="136">
        <v>0</v>
      </c>
      <c r="AI370" s="136">
        <v>4.6923702</v>
      </c>
      <c r="AJ370" s="144">
        <v>5.3749853000000003E-5</v>
      </c>
      <c r="AK370" s="136">
        <v>1.7416266999999999E-2</v>
      </c>
      <c r="AL370" s="74"/>
      <c r="AM370" s="133">
        <v>2.1048363000000001</v>
      </c>
      <c r="AN370" s="340">
        <f t="shared" si="215"/>
        <v>2.1048363000000001</v>
      </c>
      <c r="AP370" s="133">
        <v>2.0281726999999998</v>
      </c>
      <c r="AQ370" s="133">
        <v>4.5028234E-2</v>
      </c>
      <c r="AR370" s="133">
        <v>3.163535E-2</v>
      </c>
      <c r="AS370" s="134">
        <f t="shared" si="216"/>
        <v>1.215930875551496E-4</v>
      </c>
      <c r="AT370" s="135">
        <f t="shared" si="217"/>
        <v>1.6652453323935993E-7</v>
      </c>
      <c r="AU370" s="135">
        <f t="shared" si="218"/>
        <v>4.4307213000000001</v>
      </c>
      <c r="AV370" s="302">
        <v>1.8605088999999999E-5</v>
      </c>
      <c r="AW370" s="302">
        <v>5.6136071999999997E-8</v>
      </c>
      <c r="AX370" s="302">
        <v>1.5337165000000001E-12</v>
      </c>
      <c r="AY370" s="302">
        <v>9.4154596999999994E-12</v>
      </c>
      <c r="AZ370" s="302">
        <v>2.258899E-13</v>
      </c>
      <c r="BA370" s="302">
        <v>6.3580437999999997E-9</v>
      </c>
      <c r="BB370" s="302">
        <v>9.0122987999999998E-5</v>
      </c>
      <c r="BC370" s="302">
        <v>1.4304008E-9</v>
      </c>
      <c r="BD370" s="302">
        <v>1.0497782999999999E-7</v>
      </c>
      <c r="BE370" s="302">
        <v>5.5896918E-11</v>
      </c>
      <c r="BF370" s="302">
        <v>5.5562338999999997E-13</v>
      </c>
      <c r="BG370" s="302">
        <v>3.0674041E-9</v>
      </c>
      <c r="BH370" s="302">
        <v>6.9546140999999997E-10</v>
      </c>
      <c r="BI370" s="302">
        <v>1.5909682999999999E-10</v>
      </c>
      <c r="BJ370" s="302">
        <v>4.8581587000000005E-7</v>
      </c>
      <c r="BK370" s="302">
        <v>1.2372827E-5</v>
      </c>
      <c r="BL370" s="302">
        <v>2.8184146999999999E-13</v>
      </c>
      <c r="BM370" s="303">
        <v>2.2274726</v>
      </c>
      <c r="BN370" s="303">
        <v>2.2032487000000001</v>
      </c>
      <c r="BO370" s="303">
        <v>0</v>
      </c>
      <c r="BP370" s="303">
        <v>0</v>
      </c>
      <c r="BQ370" s="303">
        <v>0</v>
      </c>
      <c r="BR370" s="74"/>
      <c r="BS370" s="136">
        <v>6.5358582999999998E-2</v>
      </c>
      <c r="BT370" s="136">
        <v>7.2378226000000001E-4</v>
      </c>
      <c r="BU370" s="136">
        <v>5.5898408000000001E-4</v>
      </c>
      <c r="BV370" s="144">
        <v>2.8736057999999999E-5</v>
      </c>
      <c r="BW370" s="136">
        <v>5.9646953000000002E-4</v>
      </c>
      <c r="BX370" s="144">
        <v>1.8330053E-6</v>
      </c>
      <c r="BY370" s="144">
        <v>1.4428695000000001E-6</v>
      </c>
      <c r="BZ370" s="144">
        <v>2.5435864999999998E-7</v>
      </c>
      <c r="CA370" s="136">
        <v>2.3105892999999999E-4</v>
      </c>
      <c r="CB370" s="136">
        <v>1.4231802999999999E-4</v>
      </c>
      <c r="CC370" s="144">
        <v>1.6463955E-9</v>
      </c>
      <c r="CD370" s="144">
        <v>2.0460896999999999E-10</v>
      </c>
      <c r="CE370" s="144">
        <v>2.4253858999999998E-11</v>
      </c>
      <c r="CF370" s="144">
        <v>8.3857561999999998E-5</v>
      </c>
      <c r="CG370" s="136">
        <v>3.8577813E-4</v>
      </c>
      <c r="CH370" s="136">
        <v>6.2604066E-2</v>
      </c>
      <c r="CI370" s="136">
        <v>0</v>
      </c>
      <c r="CJ370" s="137"/>
      <c r="CK370" s="138"/>
      <c r="CL370" s="89" t="s">
        <v>2340</v>
      </c>
      <c r="CM370" s="151"/>
      <c r="CN370" s="110"/>
      <c r="CP370" s="305"/>
      <c r="CQ370" s="74"/>
      <c r="CR370" s="74"/>
      <c r="CS370" s="74"/>
      <c r="CT370" s="74"/>
      <c r="CU370" s="74"/>
      <c r="CV370" s="74"/>
      <c r="CW370" s="74"/>
      <c r="CX370" s="74"/>
      <c r="CY370" s="74"/>
      <c r="CZ370" s="74"/>
      <c r="DA370" s="74"/>
      <c r="DB370" s="74"/>
    </row>
    <row r="371" spans="1:106" ht="14.5" customHeight="1">
      <c r="A371" s="74" t="s">
        <v>2343</v>
      </c>
      <c r="B371" s="129" t="s">
        <v>2282</v>
      </c>
      <c r="C371" s="130" t="str">
        <f t="shared" si="207"/>
        <v>A.050.04.122</v>
      </c>
      <c r="D371" s="131" t="s">
        <v>2284</v>
      </c>
      <c r="E371" s="129" t="s">
        <v>957</v>
      </c>
      <c r="F371" s="132" t="s">
        <v>2344</v>
      </c>
      <c r="G371" s="132">
        <f t="shared" si="208"/>
        <v>17.666331979554048</v>
      </c>
      <c r="H371" s="348">
        <f t="shared" si="209"/>
        <v>17.666331979554048</v>
      </c>
      <c r="I371" s="74"/>
      <c r="J371" s="132">
        <f t="shared" si="210"/>
        <v>0.12161108529999999</v>
      </c>
      <c r="K371" s="132">
        <f t="shared" si="211"/>
        <v>2.7933978210000001</v>
      </c>
      <c r="L371" s="300">
        <f t="shared" si="212"/>
        <v>13.312510373254048</v>
      </c>
      <c r="M371" s="132">
        <v>1.4388126999999999</v>
      </c>
      <c r="N371" s="132">
        <v>2.6636978999999998</v>
      </c>
      <c r="O371" s="132">
        <v>8.2967747999999994E-2</v>
      </c>
      <c r="P371" s="132">
        <v>2.8236639000000001E-2</v>
      </c>
      <c r="Q371" s="132">
        <v>6.6270023000000004E-3</v>
      </c>
      <c r="R371" s="132">
        <v>6.2469999999999998E-2</v>
      </c>
      <c r="S371" s="132">
        <v>2.4277443999999999E-2</v>
      </c>
      <c r="T371" s="132">
        <v>4.6732173000000002E-2</v>
      </c>
      <c r="U371" s="132">
        <v>12.943909</v>
      </c>
      <c r="V371" s="132">
        <v>4.5581249999999997E-3</v>
      </c>
      <c r="W371" s="132">
        <v>0.36404318000000002</v>
      </c>
      <c r="X371" s="304">
        <v>6.8254046999999995E-8</v>
      </c>
      <c r="Y371" s="132">
        <v>0</v>
      </c>
      <c r="Z371" s="132">
        <v>0</v>
      </c>
      <c r="AA371" s="74"/>
      <c r="AB371" s="301">
        <f t="shared" si="213"/>
        <v>10.818140601503758</v>
      </c>
      <c r="AC371" s="338">
        <f t="shared" si="214"/>
        <v>10.818140601503758</v>
      </c>
      <c r="AD371" s="74"/>
      <c r="AE371" s="136">
        <v>176.77515</v>
      </c>
      <c r="AF371" s="136">
        <v>126.67449999999999</v>
      </c>
      <c r="AG371" s="136">
        <v>49.355094999999999</v>
      </c>
      <c r="AH371" s="136">
        <v>0</v>
      </c>
      <c r="AI371" s="136">
        <v>0.31525711000000001</v>
      </c>
      <c r="AJ371" s="136">
        <v>1.3852039999999999E-3</v>
      </c>
      <c r="AK371" s="136">
        <v>0.42891371</v>
      </c>
      <c r="AL371" s="74"/>
      <c r="AM371" s="133">
        <v>1.0352896</v>
      </c>
      <c r="AN371" s="340">
        <f t="shared" si="215"/>
        <v>1.0352896</v>
      </c>
      <c r="AP371" s="133">
        <v>0.99816088000000003</v>
      </c>
      <c r="AQ371" s="133">
        <v>2.3735032999999999E-2</v>
      </c>
      <c r="AR371" s="133">
        <v>1.3393722E-2</v>
      </c>
      <c r="AS371" s="134">
        <f t="shared" si="216"/>
        <v>5.9841779085280005E-5</v>
      </c>
      <c r="AT371" s="135">
        <f t="shared" si="217"/>
        <v>8.7777490094879029E-8</v>
      </c>
      <c r="AU371" s="135">
        <f t="shared" si="218"/>
        <v>1.87587145</v>
      </c>
      <c r="AV371" s="302">
        <v>1.0046603E-5</v>
      </c>
      <c r="AW371" s="302">
        <v>3.0313275E-8</v>
      </c>
      <c r="AX371" s="302">
        <v>8.2819058999999999E-13</v>
      </c>
      <c r="AY371" s="302">
        <v>1.0525354E-10</v>
      </c>
      <c r="AZ371" s="302">
        <v>2.3436894000000002E-10</v>
      </c>
      <c r="BA371" s="302">
        <v>4.1954498E-9</v>
      </c>
      <c r="BB371" s="302">
        <v>4.8475581000000002E-5</v>
      </c>
      <c r="BC371" s="302">
        <v>8.6886462999999998E-10</v>
      </c>
      <c r="BD371" s="302">
        <v>5.6437483000000003E-8</v>
      </c>
      <c r="BE371" s="302">
        <v>2.5932407000000001E-11</v>
      </c>
      <c r="BF371" s="302">
        <v>6.3318788999999999E-14</v>
      </c>
      <c r="BG371" s="302">
        <v>8.5930794E-11</v>
      </c>
      <c r="BH371" s="302">
        <v>3.6813810000000002E-11</v>
      </c>
      <c r="BI371" s="302">
        <v>8.2989444999999995E-12</v>
      </c>
      <c r="BJ371" s="302">
        <v>5.7905812999999999E-8</v>
      </c>
      <c r="BK371" s="302">
        <v>1.2571542000000001E-6</v>
      </c>
      <c r="BL371" s="303">
        <v>0</v>
      </c>
      <c r="BM371" s="303">
        <v>0.73340165000000002</v>
      </c>
      <c r="BN371" s="303">
        <v>1.1424698</v>
      </c>
      <c r="BO371" s="303">
        <v>0</v>
      </c>
      <c r="BP371" s="303">
        <v>0</v>
      </c>
      <c r="BQ371" s="303">
        <v>0</v>
      </c>
      <c r="BR371" s="74"/>
      <c r="BS371" s="136">
        <v>1.5130507E-2</v>
      </c>
      <c r="BT371" s="136">
        <v>3.8943940000000002E-4</v>
      </c>
      <c r="BU371" s="136">
        <v>3.0163846000000002E-4</v>
      </c>
      <c r="BV371" s="144">
        <v>5.4771036999999999E-6</v>
      </c>
      <c r="BW371" s="136">
        <v>3.2627603000000001E-4</v>
      </c>
      <c r="BX371" s="144">
        <v>8.5685459000000003E-7</v>
      </c>
      <c r="BY371" s="144">
        <v>6.5194278000000003E-7</v>
      </c>
      <c r="BZ371" s="144">
        <v>1.0266502E-6</v>
      </c>
      <c r="CA371" s="144">
        <v>8.3830342000000004E-5</v>
      </c>
      <c r="CB371" s="144">
        <v>1.6064526E-5</v>
      </c>
      <c r="CC371" s="144">
        <v>6.6387651999999996E-7</v>
      </c>
      <c r="CD371" s="136">
        <v>0</v>
      </c>
      <c r="CE371" s="144">
        <v>4.3512843E-8</v>
      </c>
      <c r="CF371" s="144">
        <v>4.5516541000000003E-5</v>
      </c>
      <c r="CG371" s="136">
        <v>2.1599987E-4</v>
      </c>
      <c r="CH371" s="136">
        <v>1.3743022000000001E-2</v>
      </c>
      <c r="CI371" s="136">
        <v>0</v>
      </c>
      <c r="CJ371" s="137"/>
      <c r="CK371" s="138"/>
      <c r="CL371" s="89" t="s">
        <v>2340</v>
      </c>
      <c r="CM371" s="151"/>
      <c r="CN371" s="161"/>
      <c r="CP371" s="305"/>
      <c r="CQ371" s="74"/>
      <c r="CR371" s="74"/>
      <c r="CS371" s="74"/>
      <c r="CT371" s="74"/>
      <c r="CU371" s="74"/>
      <c r="CV371" s="74"/>
      <c r="CW371" s="74"/>
      <c r="CX371" s="74"/>
      <c r="CY371" s="74"/>
      <c r="CZ371" s="74"/>
      <c r="DA371" s="74"/>
      <c r="DB371" s="74"/>
    </row>
    <row r="372" spans="1:106" ht="14.5" customHeight="1">
      <c r="A372" s="74" t="s">
        <v>2345</v>
      </c>
      <c r="B372" s="129" t="s">
        <v>2282</v>
      </c>
      <c r="C372" s="130" t="str">
        <f t="shared" si="207"/>
        <v>A.050.04.123</v>
      </c>
      <c r="D372" s="131" t="s">
        <v>2284</v>
      </c>
      <c r="E372" s="129" t="s">
        <v>2346</v>
      </c>
      <c r="F372" s="132" t="s">
        <v>2347</v>
      </c>
      <c r="G372" s="132">
        <f t="shared" si="208"/>
        <v>93.765113615199994</v>
      </c>
      <c r="H372" s="348">
        <f t="shared" si="209"/>
        <v>93.765113615199994</v>
      </c>
      <c r="I372" s="74"/>
      <c r="J372" s="132">
        <f t="shared" si="210"/>
        <v>7.5710500730000003</v>
      </c>
      <c r="K372" s="132">
        <f t="shared" si="211"/>
        <v>13.086080542199999</v>
      </c>
      <c r="L372" s="300">
        <f t="shared" si="212"/>
        <v>18.188727</v>
      </c>
      <c r="M372" s="132">
        <v>54.919255999999997</v>
      </c>
      <c r="N372" s="132">
        <v>3.6650472999999999</v>
      </c>
      <c r="O372" s="132">
        <v>9.4194017999999993</v>
      </c>
      <c r="P372" s="132">
        <v>7.5525359999999999</v>
      </c>
      <c r="Q372" s="132">
        <v>0</v>
      </c>
      <c r="R372" s="132">
        <v>0</v>
      </c>
      <c r="S372" s="132">
        <v>1.8514072999999999E-2</v>
      </c>
      <c r="T372" s="132">
        <v>1.6314421999999999E-3</v>
      </c>
      <c r="U372" s="132">
        <v>18.188727</v>
      </c>
      <c r="V372" s="132">
        <v>0</v>
      </c>
      <c r="W372" s="132">
        <v>0</v>
      </c>
      <c r="X372" s="132">
        <v>0</v>
      </c>
      <c r="Y372" s="132">
        <v>0</v>
      </c>
      <c r="Z372" s="132">
        <v>0</v>
      </c>
      <c r="AA372" s="74"/>
      <c r="AB372" s="301">
        <f t="shared" si="213"/>
        <v>412.92673684210524</v>
      </c>
      <c r="AC372" s="338">
        <f t="shared" si="214"/>
        <v>412.92673684210524</v>
      </c>
      <c r="AD372" s="74"/>
      <c r="AE372" s="136">
        <v>16538.400000000001</v>
      </c>
      <c r="AF372" s="136">
        <v>0</v>
      </c>
      <c r="AG372" s="136">
        <v>0</v>
      </c>
      <c r="AH372" s="136">
        <v>0</v>
      </c>
      <c r="AI372" s="136">
        <v>0</v>
      </c>
      <c r="AJ372" s="136">
        <v>16538.400000000001</v>
      </c>
      <c r="AK372" s="136">
        <v>0</v>
      </c>
      <c r="AL372" s="74"/>
      <c r="AM372" s="133">
        <v>9.5375189999999996</v>
      </c>
      <c r="AN372" s="340">
        <f t="shared" si="215"/>
        <v>9.5375189999999996</v>
      </c>
      <c r="AP372" s="133">
        <v>9.1143155999999994</v>
      </c>
      <c r="AQ372" s="133">
        <v>0.41541092000000002</v>
      </c>
      <c r="AR372" s="133">
        <v>7.7924314E-3</v>
      </c>
      <c r="AS372" s="134">
        <f t="shared" si="216"/>
        <v>5.4642179780000006E-4</v>
      </c>
      <c r="AT372" s="135">
        <f t="shared" si="217"/>
        <v>1.5362829902269999E-6</v>
      </c>
      <c r="AU372" s="135">
        <f t="shared" si="218"/>
        <v>1.0913769</v>
      </c>
      <c r="AV372" s="303">
        <v>3.9334008E-4</v>
      </c>
      <c r="AW372" s="302">
        <v>1.1871977E-6</v>
      </c>
      <c r="AX372" s="302">
        <v>3.2419227000000002E-11</v>
      </c>
      <c r="AY372" s="303">
        <v>0</v>
      </c>
      <c r="AZ372" s="303">
        <v>0</v>
      </c>
      <c r="BA372" s="302">
        <v>1.1230078E-6</v>
      </c>
      <c r="BB372" s="303">
        <v>1.5195871000000001E-4</v>
      </c>
      <c r="BC372" s="302">
        <v>1.5919561000000001E-7</v>
      </c>
      <c r="BD372" s="302">
        <v>1.7169219E-7</v>
      </c>
      <c r="BE372" s="302">
        <v>1.8165071E-8</v>
      </c>
      <c r="BF372" s="303">
        <v>0</v>
      </c>
      <c r="BG372" s="303">
        <v>0</v>
      </c>
      <c r="BH372" s="303">
        <v>0</v>
      </c>
      <c r="BI372" s="303">
        <v>0</v>
      </c>
      <c r="BJ372" s="303">
        <v>0</v>
      </c>
      <c r="BK372" s="303">
        <v>0</v>
      </c>
      <c r="BL372" s="303">
        <v>0</v>
      </c>
      <c r="BM372" s="303">
        <v>1.0913769</v>
      </c>
      <c r="BN372" s="303">
        <v>0</v>
      </c>
      <c r="BO372" s="303">
        <v>0</v>
      </c>
      <c r="BP372" s="303">
        <v>0</v>
      </c>
      <c r="BQ372" s="303">
        <v>0</v>
      </c>
      <c r="BR372" s="74"/>
      <c r="BS372" s="136">
        <v>4.4344025000000002E-2</v>
      </c>
      <c r="BT372" s="136">
        <v>1.5534227000000001E-3</v>
      </c>
      <c r="BU372" s="136">
        <v>1.1513493E-2</v>
      </c>
      <c r="BV372" s="144">
        <v>1.9110189999999999E-7</v>
      </c>
      <c r="BW372" s="136">
        <v>7.3746786000000004E-4</v>
      </c>
      <c r="BX372" s="136">
        <v>7.2701435000000001E-4</v>
      </c>
      <c r="BY372" s="136">
        <v>4.5582647000000002E-4</v>
      </c>
      <c r="BZ372" s="136">
        <v>1.1034513E-3</v>
      </c>
      <c r="CA372" s="136">
        <v>0</v>
      </c>
      <c r="CB372" s="144">
        <v>1.2250869999999999E-5</v>
      </c>
      <c r="CC372" s="136">
        <v>0</v>
      </c>
      <c r="CD372" s="136">
        <v>0</v>
      </c>
      <c r="CE372" s="136">
        <v>0</v>
      </c>
      <c r="CF372" s="136">
        <v>1.4992674E-3</v>
      </c>
      <c r="CG372" s="136">
        <v>0</v>
      </c>
      <c r="CH372" s="136">
        <v>2.6741640000000001E-2</v>
      </c>
      <c r="CI372" s="136">
        <v>0</v>
      </c>
      <c r="CK372" s="138"/>
      <c r="CL372" s="356" t="s">
        <v>8086</v>
      </c>
      <c r="CM372" s="151"/>
      <c r="CN372" s="110"/>
      <c r="CP372" s="89"/>
      <c r="CQ372" s="74"/>
      <c r="CR372" s="74"/>
      <c r="CS372" s="74"/>
      <c r="CT372" s="74"/>
      <c r="CU372" s="74"/>
      <c r="CV372" s="74"/>
      <c r="CW372" s="74"/>
      <c r="CX372" s="74"/>
      <c r="CY372" s="74"/>
      <c r="CZ372" s="74"/>
      <c r="DA372" s="74"/>
      <c r="DB372" s="74"/>
    </row>
    <row r="373" spans="1:106" ht="14.5" customHeight="1">
      <c r="B373" s="129" t="s">
        <v>2348</v>
      </c>
      <c r="C373" s="127" t="s">
        <v>2349</v>
      </c>
      <c r="D373" s="131"/>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P373" s="74"/>
      <c r="AQ373" s="74"/>
      <c r="AR373" s="74"/>
      <c r="AS373" s="74"/>
      <c r="AT373" s="74"/>
      <c r="AU373" s="74"/>
      <c r="AV373" s="74"/>
      <c r="AW373" s="74"/>
      <c r="AX373" s="74"/>
      <c r="AY373" s="74"/>
      <c r="AZ373" s="74"/>
      <c r="BA373" s="74"/>
      <c r="BB373" s="74"/>
      <c r="BC373" s="74"/>
      <c r="BD373" s="74"/>
      <c r="BE373" s="74"/>
      <c r="BF373" s="74"/>
      <c r="BG373" s="74"/>
      <c r="BH373" s="74"/>
      <c r="BI373" s="74"/>
      <c r="BJ373" s="74"/>
      <c r="BK373" s="74"/>
      <c r="BL373" s="74"/>
      <c r="BM373" s="74"/>
      <c r="BN373" s="74"/>
      <c r="BO373" s="74"/>
      <c r="BP373" s="74"/>
      <c r="BQ373" s="74"/>
      <c r="BR373" s="74"/>
      <c r="BS373" s="74"/>
      <c r="BT373" s="74"/>
      <c r="BU373" s="74"/>
      <c r="BV373" s="74"/>
      <c r="BW373" s="74"/>
      <c r="BX373" s="74"/>
      <c r="BY373" s="74"/>
      <c r="BZ373" s="74"/>
      <c r="CA373" s="74"/>
      <c r="CB373" s="74"/>
      <c r="CC373" s="74"/>
      <c r="CD373" s="74"/>
      <c r="CE373" s="74"/>
      <c r="CF373" s="74"/>
      <c r="CG373" s="74"/>
      <c r="CH373" s="74"/>
      <c r="CI373" s="74"/>
      <c r="CJ373" s="124"/>
      <c r="CK373" s="143"/>
      <c r="CL373" s="89"/>
      <c r="CM373" s="151"/>
      <c r="CN373" s="110"/>
      <c r="CP373" s="74"/>
      <c r="CQ373" s="74"/>
      <c r="CR373" s="74"/>
      <c r="CS373" s="74"/>
      <c r="CT373" s="74"/>
      <c r="CU373" s="74"/>
      <c r="CV373" s="74"/>
      <c r="CW373" s="74"/>
      <c r="CX373" s="74"/>
      <c r="CY373" s="74"/>
      <c r="CZ373" s="74"/>
      <c r="DA373" s="74"/>
      <c r="DB373" s="74"/>
    </row>
    <row r="374" spans="1:106" ht="14.5" customHeight="1">
      <c r="B374" s="129" t="s">
        <v>2348</v>
      </c>
      <c r="C374" s="127" t="s">
        <v>68</v>
      </c>
      <c r="D374" s="127" t="s">
        <v>2350</v>
      </c>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P374" s="74"/>
      <c r="AQ374" s="74"/>
      <c r="AR374" s="74"/>
      <c r="AS374" s="74"/>
      <c r="AT374" s="74"/>
      <c r="AU374" s="74"/>
      <c r="AV374" s="74"/>
      <c r="AW374" s="74"/>
      <c r="AX374" s="74"/>
      <c r="AY374" s="74"/>
      <c r="AZ374" s="74"/>
      <c r="BA374" s="74"/>
      <c r="BB374" s="74"/>
      <c r="BC374" s="74"/>
      <c r="BD374" s="74"/>
      <c r="BE374" s="74"/>
      <c r="BF374" s="74"/>
      <c r="BG374" s="74"/>
      <c r="BH374" s="74"/>
      <c r="BI374" s="74"/>
      <c r="BJ374" s="74"/>
      <c r="BK374" s="74"/>
      <c r="BL374" s="74"/>
      <c r="BM374" s="74"/>
      <c r="BN374" s="74"/>
      <c r="BO374" s="74"/>
      <c r="BP374" s="74"/>
      <c r="BQ374" s="74"/>
      <c r="BR374" s="74"/>
      <c r="BS374" s="74"/>
      <c r="BT374" s="74"/>
      <c r="BU374" s="74"/>
      <c r="BV374" s="74"/>
      <c r="BW374" s="74"/>
      <c r="BX374" s="74"/>
      <c r="BY374" s="74"/>
      <c r="BZ374" s="74"/>
      <c r="CA374" s="74"/>
      <c r="CB374" s="74"/>
      <c r="CC374" s="74"/>
      <c r="CD374" s="74"/>
      <c r="CE374" s="74"/>
      <c r="CF374" s="74"/>
      <c r="CG374" s="74"/>
      <c r="CH374" s="74"/>
      <c r="CI374" s="74"/>
      <c r="CJ374" s="142"/>
      <c r="CK374" s="143"/>
      <c r="CL374" s="89"/>
      <c r="CM374" s="110"/>
      <c r="CN374" s="110"/>
      <c r="CP374" s="305"/>
      <c r="CQ374" s="74"/>
      <c r="CR374" s="74"/>
      <c r="CS374" s="74"/>
      <c r="CT374" s="74"/>
      <c r="CU374" s="74"/>
      <c r="CV374" s="74"/>
      <c r="CW374" s="74"/>
      <c r="CX374" s="74"/>
      <c r="CY374" s="74"/>
      <c r="CZ374" s="74"/>
      <c r="DA374" s="74"/>
      <c r="DB374" s="74"/>
    </row>
    <row r="375" spans="1:106" ht="14.5" customHeight="1">
      <c r="A375" s="74" t="s">
        <v>2351</v>
      </c>
      <c r="B375" s="129" t="s">
        <v>2348</v>
      </c>
      <c r="C375" s="130" t="str">
        <f>MID(A375,1,12)</f>
        <v>A.060.01.101</v>
      </c>
      <c r="D375" s="131" t="s">
        <v>2350</v>
      </c>
      <c r="E375" s="129" t="s">
        <v>957</v>
      </c>
      <c r="F375" s="132" t="s">
        <v>2352</v>
      </c>
      <c r="G375" s="132">
        <f>J375+K375+L375+M375</f>
        <v>14.650593840690998</v>
      </c>
      <c r="H375" s="348">
        <f t="shared" ref="H375:H377" si="219">G375</f>
        <v>14.650593840690998</v>
      </c>
      <c r="I375" s="74"/>
      <c r="J375" s="132">
        <f>P375+Q375+R375+S375</f>
        <v>0.28127167660000002</v>
      </c>
      <c r="K375" s="132">
        <f>N375+O375+T375</f>
        <v>0.60137669999999999</v>
      </c>
      <c r="L375" s="300">
        <f>U375+IF(V375="x",0,V375)+IF(W375="x",0,W375)+IF(X375="x",0,X375)+Y375+Z375</f>
        <v>11.685968264090999</v>
      </c>
      <c r="M375" s="132">
        <v>2.0819771999999999</v>
      </c>
      <c r="N375" s="132">
        <v>5.7393090000000001E-2</v>
      </c>
      <c r="O375" s="132">
        <v>0.30767232999999999</v>
      </c>
      <c r="P375" s="132">
        <v>0.26101848</v>
      </c>
      <c r="Q375" s="132">
        <v>1.1352256E-2</v>
      </c>
      <c r="R375" s="132">
        <v>1.4117750000000001E-3</v>
      </c>
      <c r="S375" s="132">
        <v>7.4891656000000001E-3</v>
      </c>
      <c r="T375" s="132">
        <v>0.23631128000000001</v>
      </c>
      <c r="U375" s="132">
        <v>1.8191268E-3</v>
      </c>
      <c r="V375" s="132">
        <v>0.61229999999999996</v>
      </c>
      <c r="W375" s="132">
        <v>11.05922</v>
      </c>
      <c r="X375" s="304">
        <v>3.4137290999999998E-5</v>
      </c>
      <c r="Y375" s="132">
        <v>1.2595E-2</v>
      </c>
      <c r="Z375" s="132">
        <v>0</v>
      </c>
      <c r="AA375" s="74"/>
      <c r="AB375" s="301">
        <f>M375/0.133</f>
        <v>15.653963909774435</v>
      </c>
      <c r="AC375" s="338">
        <f t="shared" ref="AC375:AC377" si="220">AB375</f>
        <v>15.653963909774435</v>
      </c>
      <c r="AD375" s="74"/>
      <c r="AE375" s="136">
        <v>1721.1436000000001</v>
      </c>
      <c r="AF375" s="136">
        <v>221.65165999999999</v>
      </c>
      <c r="AG375" s="136">
        <v>1499.1612</v>
      </c>
      <c r="AH375" s="136">
        <v>0</v>
      </c>
      <c r="AI375" s="136">
        <v>3.3030730000000001E-2</v>
      </c>
      <c r="AJ375" s="136">
        <v>1.5581579999999999E-2</v>
      </c>
      <c r="AK375" s="136">
        <v>0.28215936000000003</v>
      </c>
      <c r="AL375" s="74"/>
      <c r="AM375" s="133">
        <v>0.42198347000000003</v>
      </c>
      <c r="AN375" s="340">
        <f t="shared" ref="AN375:AN377" si="221">AM375</f>
        <v>0.42198347000000003</v>
      </c>
      <c r="AP375" s="133">
        <v>0.3929745</v>
      </c>
      <c r="AQ375" s="133">
        <v>1.6351402000000001E-2</v>
      </c>
      <c r="AR375" s="133">
        <v>1.2657567E-2</v>
      </c>
      <c r="AS375" s="134">
        <f>AV375+AY375+AZ375+BA375+BB375+BJ375+BK375+BO375</f>
        <v>2.3559622886672003E-5</v>
      </c>
      <c r="AT375" s="135">
        <f>AW375+AX375+BC375+BD375+BE375+BF375+BG375+BH375+BI375+BL375+BP375+BQ375</f>
        <v>6.0471159234566009E-8</v>
      </c>
      <c r="AU375" s="135">
        <f>BM375+BN375</f>
        <v>1.7727684182999999</v>
      </c>
      <c r="AV375" s="302">
        <v>1.4699473E-5</v>
      </c>
      <c r="AW375" s="302">
        <v>4.4360467999999998E-8</v>
      </c>
      <c r="AX375" s="302">
        <v>1.2116342E-12</v>
      </c>
      <c r="AY375" s="302">
        <v>2.1313354000000001E-8</v>
      </c>
      <c r="AZ375" s="302">
        <v>7.1493672000000003E-11</v>
      </c>
      <c r="BA375" s="302">
        <v>3.8811529999999999E-8</v>
      </c>
      <c r="BB375" s="302">
        <v>8.6448346E-6</v>
      </c>
      <c r="BC375" s="302">
        <v>5.5416151999999999E-9</v>
      </c>
      <c r="BD375" s="302">
        <v>9.7147610999999996E-9</v>
      </c>
      <c r="BE375" s="302">
        <v>1.1019514E-12</v>
      </c>
      <c r="BF375" s="302">
        <v>1.2204536E-14</v>
      </c>
      <c r="BG375" s="302">
        <v>2.0957979E-12</v>
      </c>
      <c r="BH375" s="302">
        <v>9.8980413000000006E-14</v>
      </c>
      <c r="BI375" s="302">
        <v>7.7406116999999994E-14</v>
      </c>
      <c r="BJ375" s="302">
        <v>1.9937777000000001E-8</v>
      </c>
      <c r="BK375" s="302">
        <v>1.3081132000000001E-8</v>
      </c>
      <c r="BL375" s="302">
        <v>1.0718374E-10</v>
      </c>
      <c r="BM375" s="303">
        <v>2.1037183000000002E-3</v>
      </c>
      <c r="BN375" s="303">
        <v>1.7706647</v>
      </c>
      <c r="BO375" s="302">
        <v>1.2209999999999999E-7</v>
      </c>
      <c r="BP375" s="302">
        <v>7.4249999999999997E-10</v>
      </c>
      <c r="BQ375" s="302">
        <v>3.3220000000000003E-14</v>
      </c>
      <c r="BR375" s="74"/>
      <c r="BS375" s="136">
        <v>2.9056656000000002E-3</v>
      </c>
      <c r="BT375" s="144">
        <v>4.3260919999999999E-5</v>
      </c>
      <c r="BU375" s="136">
        <v>4.3647404000000001E-4</v>
      </c>
      <c r="BV375" s="144">
        <v>2.7683451999999999E-5</v>
      </c>
      <c r="BW375" s="144">
        <v>2.6628181000000002E-5</v>
      </c>
      <c r="BX375" s="144">
        <v>2.4869133999999998E-5</v>
      </c>
      <c r="BY375" s="144">
        <v>1.0495570999999999E-9</v>
      </c>
      <c r="BZ375" s="144">
        <v>3.7763411000000002E-5</v>
      </c>
      <c r="CA375" s="144">
        <v>1.8945027000000001E-6</v>
      </c>
      <c r="CB375" s="144">
        <v>4.9556245E-6</v>
      </c>
      <c r="CC375" s="144">
        <v>5.3736477000000003E-7</v>
      </c>
      <c r="CD375" s="144">
        <v>1.6558395000000001E-7</v>
      </c>
      <c r="CE375" s="144">
        <v>5.1262491000000001E-5</v>
      </c>
      <c r="CF375" s="144">
        <v>5.3386732000000003E-5</v>
      </c>
      <c r="CG375" s="136">
        <v>2.1788782E-3</v>
      </c>
      <c r="CH375" s="144">
        <v>3.7660401000000001E-7</v>
      </c>
      <c r="CI375" s="144">
        <v>1.7528344E-5</v>
      </c>
      <c r="CJ375" s="137"/>
      <c r="CK375" s="138"/>
      <c r="CL375" s="89" t="s">
        <v>2353</v>
      </c>
      <c r="CM375" s="110"/>
      <c r="CN375" s="110"/>
      <c r="CP375" s="305"/>
      <c r="CQ375" s="74"/>
      <c r="CR375" s="74"/>
      <c r="CS375" s="74"/>
      <c r="CT375" s="74"/>
      <c r="CU375" s="74"/>
      <c r="CV375" s="74"/>
      <c r="CW375" s="74"/>
      <c r="CX375" s="74"/>
      <c r="CY375" s="74"/>
      <c r="CZ375" s="74"/>
      <c r="DA375" s="74"/>
      <c r="DB375" s="74"/>
    </row>
    <row r="376" spans="1:106" ht="14.5" customHeight="1">
      <c r="A376" s="74" t="s">
        <v>2354</v>
      </c>
      <c r="B376" s="129" t="s">
        <v>2348</v>
      </c>
      <c r="C376" s="130" t="str">
        <f>MID(A376,1,12)</f>
        <v>A.060.01.102</v>
      </c>
      <c r="D376" s="131" t="s">
        <v>2350</v>
      </c>
      <c r="E376" s="129" t="s">
        <v>957</v>
      </c>
      <c r="F376" s="132" t="s">
        <v>2355</v>
      </c>
      <c r="G376" s="132">
        <f>J376+K376+L376+M376</f>
        <v>16.223621236469999</v>
      </c>
      <c r="H376" s="348">
        <f t="shared" si="219"/>
        <v>16.223621236469999</v>
      </c>
      <c r="I376" s="74"/>
      <c r="J376" s="132">
        <f>P376+Q376+R376+S376</f>
        <v>0.99570412080000004</v>
      </c>
      <c r="K376" s="132">
        <f>N376+O376+T376</f>
        <v>3.4766575199999998</v>
      </c>
      <c r="L376" s="300">
        <f>U376+IF(V376="x",0,V376)+IF(W376="x",0,W376)+IF(X376="x",0,X376)+Y376+Z376</f>
        <v>7.1276595669999998E-2</v>
      </c>
      <c r="M376" s="132">
        <v>11.679983</v>
      </c>
      <c r="N376" s="132">
        <v>2.4616726999999998</v>
      </c>
      <c r="O376" s="132">
        <v>0.87749933000000002</v>
      </c>
      <c r="P376" s="132">
        <v>0.74156898000000004</v>
      </c>
      <c r="Q376" s="132">
        <v>0.23025407000000001</v>
      </c>
      <c r="R376" s="132">
        <v>7.3570548000000003E-3</v>
      </c>
      <c r="S376" s="132">
        <v>1.6524015999999999E-2</v>
      </c>
      <c r="T376" s="132">
        <v>0.13748548999999999</v>
      </c>
      <c r="U376" s="132">
        <v>1.0359777000000001E-2</v>
      </c>
      <c r="V376" s="132">
        <v>0</v>
      </c>
      <c r="W376" s="132">
        <v>6.0675171999999999E-2</v>
      </c>
      <c r="X376" s="132">
        <v>2.4164666999999999E-4</v>
      </c>
      <c r="Y376" s="132">
        <v>0</v>
      </c>
      <c r="Z376" s="132">
        <v>0</v>
      </c>
      <c r="AA376" s="74"/>
      <c r="AB376" s="301">
        <f>M376/0.133</f>
        <v>87.819421052631569</v>
      </c>
      <c r="AC376" s="338">
        <f t="shared" si="220"/>
        <v>87.819421052631569</v>
      </c>
      <c r="AD376" s="74"/>
      <c r="AE376" s="136">
        <v>1102.2573</v>
      </c>
      <c r="AF376" s="136">
        <v>1092.1932999999999</v>
      </c>
      <c r="AG376" s="136">
        <v>8.2260266000000009</v>
      </c>
      <c r="AH376" s="136">
        <v>0</v>
      </c>
      <c r="AI376" s="136">
        <v>0</v>
      </c>
      <c r="AJ376" s="136">
        <v>8.6870280999999994E-2</v>
      </c>
      <c r="AK376" s="136">
        <v>1.7511236999999999</v>
      </c>
      <c r="AL376" s="74"/>
      <c r="AM376" s="133">
        <v>2.4712261</v>
      </c>
      <c r="AN376" s="340">
        <f t="shared" si="221"/>
        <v>2.4712261</v>
      </c>
      <c r="AP376" s="133">
        <v>2.3197504000000002</v>
      </c>
      <c r="AQ376" s="133">
        <v>8.8225040000000005E-2</v>
      </c>
      <c r="AR376" s="133">
        <v>6.3250712000000001E-2</v>
      </c>
      <c r="AS376" s="134">
        <f>AV376+AY376+AZ376+BA376+BB376+BJ376+BK376+BO376</f>
        <v>1.3907376317104001E-4</v>
      </c>
      <c r="AT376" s="135">
        <f>AW376+AX376+BC376+BD376+BE376+BF376+BG376+BH376+BI376+BL376+BP376+BQ376</f>
        <v>3.2627603943935002E-7</v>
      </c>
      <c r="AU376" s="135">
        <f>BM376+BN376</f>
        <v>8.8586431019799985</v>
      </c>
      <c r="AV376" s="302">
        <v>8.2331065000000006E-5</v>
      </c>
      <c r="AW376" s="302">
        <v>2.4844224999999998E-7</v>
      </c>
      <c r="AX376" s="302">
        <v>6.7864786000000004E-12</v>
      </c>
      <c r="AY376" s="302">
        <v>6.7789074000000001E-9</v>
      </c>
      <c r="AZ376" s="302">
        <v>4.2072364E-10</v>
      </c>
      <c r="BA376" s="302">
        <v>1.1026783E-7</v>
      </c>
      <c r="BB376" s="302">
        <v>5.6177519000000001E-5</v>
      </c>
      <c r="BC376" s="302">
        <v>1.5837925999999999E-8</v>
      </c>
      <c r="BD376" s="302">
        <v>6.1270238999999999E-8</v>
      </c>
      <c r="BE376" s="302">
        <v>1.3796758E-11</v>
      </c>
      <c r="BF376" s="302">
        <v>1.6477095000000001E-13</v>
      </c>
      <c r="BG376" s="302">
        <v>3.7812698000000001E-10</v>
      </c>
      <c r="BH376" s="302">
        <v>2.7239316999999999E-12</v>
      </c>
      <c r="BI376" s="302">
        <v>6.3877800999999997E-12</v>
      </c>
      <c r="BJ376" s="302">
        <v>1.2455887E-7</v>
      </c>
      <c r="BK376" s="302">
        <v>3.2315284000000001E-7</v>
      </c>
      <c r="BL376" s="302">
        <v>3.1763774000000001E-10</v>
      </c>
      <c r="BM376" s="303">
        <v>6.0400198000000005E-4</v>
      </c>
      <c r="BN376" s="303">
        <v>8.8580390999999992</v>
      </c>
      <c r="BO376" s="303">
        <v>0</v>
      </c>
      <c r="BP376" s="303">
        <v>0</v>
      </c>
      <c r="BQ376" s="303">
        <v>0</v>
      </c>
      <c r="BR376" s="74"/>
      <c r="BS376" s="136">
        <v>5.1377091000000003E-3</v>
      </c>
      <c r="BT376" s="136">
        <v>4.5811399000000001E-4</v>
      </c>
      <c r="BU376" s="136">
        <v>2.4486385000000001E-3</v>
      </c>
      <c r="BV376" s="144">
        <v>1.6120876000000001E-5</v>
      </c>
      <c r="BW376" s="136">
        <v>5.3095512000000001E-4</v>
      </c>
      <c r="BX376" s="144">
        <v>7.0377667999999994E-5</v>
      </c>
      <c r="BY376" s="144">
        <v>1.5932163000000001E-7</v>
      </c>
      <c r="BZ376" s="136">
        <v>1.0701917E-4</v>
      </c>
      <c r="CA376" s="144">
        <v>9.8726495999999996E-6</v>
      </c>
      <c r="CB376" s="144">
        <v>1.0934038E-5</v>
      </c>
      <c r="CC376" s="144">
        <v>3.1385391000000001E-6</v>
      </c>
      <c r="CD376" s="144">
        <v>2.3078448999999999E-7</v>
      </c>
      <c r="CE376" s="144">
        <v>5.3183788999999997E-8</v>
      </c>
      <c r="CF376" s="136">
        <v>1.8101489000000001E-4</v>
      </c>
      <c r="CG376" s="136">
        <v>1.2978066999999999E-3</v>
      </c>
      <c r="CH376" s="144">
        <v>3.2735958999999998E-6</v>
      </c>
      <c r="CI376" s="136">
        <v>0</v>
      </c>
      <c r="CJ376" s="137"/>
      <c r="CK376" s="138"/>
      <c r="CL376" s="110" t="s">
        <v>2356</v>
      </c>
      <c r="CM376" s="110"/>
      <c r="CN376" s="110"/>
      <c r="CP376" s="305"/>
      <c r="CQ376" s="74"/>
      <c r="CR376" s="74"/>
      <c r="CS376" s="74"/>
      <c r="CT376" s="74"/>
      <c r="CU376" s="74"/>
      <c r="CV376" s="74"/>
      <c r="CW376" s="74"/>
      <c r="CX376" s="74"/>
      <c r="CY376" s="74"/>
      <c r="CZ376" s="74"/>
      <c r="DA376" s="74"/>
      <c r="DB376" s="74"/>
    </row>
    <row r="377" spans="1:106" ht="14.5" customHeight="1">
      <c r="A377" s="74" t="s">
        <v>2357</v>
      </c>
      <c r="B377" s="129" t="s">
        <v>2348</v>
      </c>
      <c r="C377" s="130" t="str">
        <f>MID(A377,1,12)</f>
        <v>A.060.01.103</v>
      </c>
      <c r="D377" s="131" t="s">
        <v>2350</v>
      </c>
      <c r="E377" s="129" t="s">
        <v>957</v>
      </c>
      <c r="F377" s="132" t="s">
        <v>2358</v>
      </c>
      <c r="G377" s="132">
        <f>J377+K377+L377+M377</f>
        <v>0.28016059500000001</v>
      </c>
      <c r="H377" s="348">
        <f t="shared" si="219"/>
        <v>0.28016059500000001</v>
      </c>
      <c r="I377" s="74"/>
      <c r="J377" s="132">
        <f>P377+Q377+R377+S377</f>
        <v>1.87884E-2</v>
      </c>
      <c r="K377" s="132">
        <f>N377+O377+T377</f>
        <v>9.6452195000000004E-2</v>
      </c>
      <c r="L377" s="300">
        <f>U377+IF(V377="x",0,V377)+IF(W377="x",0,W377)+IF(X377="x",0,X377)+Y377+Z377</f>
        <v>0</v>
      </c>
      <c r="M377" s="132">
        <v>0.16492000000000001</v>
      </c>
      <c r="N377" s="132">
        <v>7.3858455000000003E-2</v>
      </c>
      <c r="O377" s="132">
        <v>2.2593740000000001E-2</v>
      </c>
      <c r="P377" s="132">
        <v>1.87884E-2</v>
      </c>
      <c r="Q377" s="132">
        <v>0</v>
      </c>
      <c r="R377" s="132">
        <v>0</v>
      </c>
      <c r="S377" s="132">
        <v>0</v>
      </c>
      <c r="T377" s="132">
        <v>0</v>
      </c>
      <c r="U377" s="132">
        <v>0</v>
      </c>
      <c r="V377" s="132">
        <v>0</v>
      </c>
      <c r="W377" s="132">
        <v>0</v>
      </c>
      <c r="X377" s="132">
        <v>0</v>
      </c>
      <c r="Y377" s="132">
        <v>0</v>
      </c>
      <c r="Z377" s="132">
        <v>0</v>
      </c>
      <c r="AA377" s="74"/>
      <c r="AB377" s="301">
        <f>M377/0.133</f>
        <v>1.24</v>
      </c>
      <c r="AC377" s="338">
        <f t="shared" si="220"/>
        <v>1.24</v>
      </c>
      <c r="AD377" s="74"/>
      <c r="AE377" s="136">
        <v>4.72</v>
      </c>
      <c r="AF377" s="136">
        <v>0</v>
      </c>
      <c r="AG377" s="136">
        <v>0</v>
      </c>
      <c r="AH377" s="136">
        <v>0</v>
      </c>
      <c r="AI377" s="136">
        <v>0</v>
      </c>
      <c r="AJ377" s="136">
        <v>0</v>
      </c>
      <c r="AK377" s="136">
        <v>4.72</v>
      </c>
      <c r="AL377" s="74"/>
      <c r="AM377" s="133">
        <v>4.6692047E-2</v>
      </c>
      <c r="AN377" s="340">
        <f t="shared" si="221"/>
        <v>4.6692047E-2</v>
      </c>
      <c r="AP377" s="133">
        <v>4.5157726000000002E-2</v>
      </c>
      <c r="AQ377" s="133">
        <v>1.5343212E-3</v>
      </c>
      <c r="AR377" s="133">
        <v>0</v>
      </c>
      <c r="AS377" s="134">
        <f>AV377+AY377+AZ377+BA377+BB377+BJ377+BK377+BO377</f>
        <v>2.7072977E-6</v>
      </c>
      <c r="AT377" s="135">
        <f>AW377+AX377+BC377+BD377+BE377+BF377+BG377+BH377+BI377+BL377+BP377+BQ377</f>
        <v>5.6742646599999999E-9</v>
      </c>
      <c r="AU377" s="135">
        <f>BM377+BN377</f>
        <v>0</v>
      </c>
      <c r="AV377" s="302">
        <v>1.15072E-6</v>
      </c>
      <c r="AW377" s="302">
        <v>3.472E-9</v>
      </c>
      <c r="AX377" s="302">
        <v>9.4859999999999999E-14</v>
      </c>
      <c r="AY377" s="303">
        <v>0</v>
      </c>
      <c r="AZ377" s="303">
        <v>0</v>
      </c>
      <c r="BA377" s="302">
        <v>2.7937E-9</v>
      </c>
      <c r="BB377" s="302">
        <v>1.553784E-6</v>
      </c>
      <c r="BC377" s="302">
        <v>3.9602999999999998E-10</v>
      </c>
      <c r="BD377" s="302">
        <v>1.796681E-9</v>
      </c>
      <c r="BE377" s="302">
        <v>9.4587999999999992E-12</v>
      </c>
      <c r="BF377" s="303">
        <v>0</v>
      </c>
      <c r="BG377" s="303">
        <v>0</v>
      </c>
      <c r="BH377" s="303">
        <v>0</v>
      </c>
      <c r="BI377" s="303">
        <v>0</v>
      </c>
      <c r="BJ377" s="303">
        <v>0</v>
      </c>
      <c r="BK377" s="303">
        <v>0</v>
      </c>
      <c r="BL377" s="303">
        <v>0</v>
      </c>
      <c r="BM377" s="303">
        <v>0</v>
      </c>
      <c r="BN377" s="303">
        <v>0</v>
      </c>
      <c r="BO377" s="303">
        <v>0</v>
      </c>
      <c r="BP377" s="303">
        <v>0</v>
      </c>
      <c r="BQ377" s="303">
        <v>0</v>
      </c>
      <c r="BR377" s="74"/>
      <c r="BS377" s="144">
        <v>6.6584060000000002E-5</v>
      </c>
      <c r="BT377" s="144">
        <v>1.3306624E-5</v>
      </c>
      <c r="BU377" s="144">
        <v>3.4574489999999998E-5</v>
      </c>
      <c r="BV377" s="136">
        <v>0</v>
      </c>
      <c r="BW377" s="144">
        <v>9.6124456000000007E-6</v>
      </c>
      <c r="BX377" s="144">
        <v>1.8085894E-6</v>
      </c>
      <c r="BY377" s="144">
        <v>2.4611599E-7</v>
      </c>
      <c r="BZ377" s="144">
        <v>2.7450495E-6</v>
      </c>
      <c r="CA377" s="136">
        <v>0</v>
      </c>
      <c r="CB377" s="136">
        <v>0</v>
      </c>
      <c r="CC377" s="136">
        <v>0</v>
      </c>
      <c r="CD377" s="136">
        <v>0</v>
      </c>
      <c r="CE377" s="136">
        <v>0</v>
      </c>
      <c r="CF377" s="144">
        <v>4.2907449000000001E-6</v>
      </c>
      <c r="CG377" s="136">
        <v>0</v>
      </c>
      <c r="CH377" s="136">
        <v>0</v>
      </c>
      <c r="CI377" s="136">
        <v>0</v>
      </c>
      <c r="CJ377" s="137"/>
      <c r="CK377" s="138"/>
      <c r="CL377" s="89" t="s">
        <v>2359</v>
      </c>
      <c r="CM377" s="110"/>
      <c r="CN377" s="110"/>
      <c r="CP377" s="305"/>
      <c r="CQ377" s="74"/>
      <c r="CR377" s="74"/>
      <c r="CS377" s="74"/>
      <c r="CT377" s="74"/>
      <c r="CU377" s="74"/>
      <c r="CV377" s="74"/>
      <c r="CW377" s="74"/>
      <c r="CX377" s="74"/>
      <c r="CY377" s="74"/>
      <c r="CZ377" s="74"/>
      <c r="DA377" s="74"/>
      <c r="DB377" s="74"/>
    </row>
    <row r="378" spans="1:106" ht="14.5" customHeight="1">
      <c r="B378" s="129" t="s">
        <v>2360</v>
      </c>
      <c r="C378" s="127" t="s">
        <v>2361</v>
      </c>
      <c r="D378" s="131"/>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P378" s="74"/>
      <c r="AQ378" s="74"/>
      <c r="AR378" s="74"/>
      <c r="AS378" s="74"/>
      <c r="AT378" s="74"/>
      <c r="AU378" s="74"/>
      <c r="AV378" s="74"/>
      <c r="AW378" s="74"/>
      <c r="AX378" s="74"/>
      <c r="AY378" s="74"/>
      <c r="AZ378" s="74"/>
      <c r="BA378" s="74"/>
      <c r="BB378" s="74"/>
      <c r="BC378" s="74"/>
      <c r="BD378" s="74"/>
      <c r="BE378" s="74"/>
      <c r="BF378" s="74"/>
      <c r="BG378" s="74"/>
      <c r="BH378" s="74"/>
      <c r="BI378" s="74"/>
      <c r="BJ378" s="74"/>
      <c r="BK378" s="74"/>
      <c r="BL378" s="74"/>
      <c r="BM378" s="74"/>
      <c r="BN378" s="74"/>
      <c r="BO378" s="74"/>
      <c r="BP378" s="74"/>
      <c r="BQ378" s="74"/>
      <c r="BR378" s="74"/>
      <c r="BS378" s="74"/>
      <c r="BT378" s="74"/>
      <c r="BU378" s="74"/>
      <c r="BV378" s="74"/>
      <c r="BW378" s="74"/>
      <c r="BX378" s="74"/>
      <c r="BY378" s="74"/>
      <c r="BZ378" s="74"/>
      <c r="CA378" s="74"/>
      <c r="CB378" s="74"/>
      <c r="CC378" s="74"/>
      <c r="CD378" s="74"/>
      <c r="CE378" s="74"/>
      <c r="CF378" s="74"/>
      <c r="CG378" s="74"/>
      <c r="CH378" s="74"/>
      <c r="CI378" s="74"/>
      <c r="CJ378" s="142"/>
      <c r="CK378" s="143"/>
      <c r="CL378" s="110"/>
      <c r="CM378" s="110"/>
      <c r="CN378" s="110"/>
      <c r="CP378" s="305"/>
      <c r="CQ378" s="74"/>
      <c r="CR378" s="74"/>
      <c r="CS378" s="74"/>
      <c r="CT378" s="74"/>
      <c r="CU378" s="74"/>
      <c r="CV378" s="74"/>
      <c r="CW378" s="74"/>
      <c r="CX378" s="74"/>
      <c r="CY378" s="74"/>
      <c r="CZ378" s="74"/>
      <c r="DA378" s="74"/>
      <c r="DB378" s="74"/>
    </row>
    <row r="379" spans="1:106" ht="14.5" customHeight="1">
      <c r="B379" s="129" t="s">
        <v>2360</v>
      </c>
      <c r="C379" s="127" t="s">
        <v>2362</v>
      </c>
      <c r="D379" s="127" t="s">
        <v>2363</v>
      </c>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P379" s="74"/>
      <c r="AQ379" s="74"/>
      <c r="AR379" s="74"/>
      <c r="AS379" s="74"/>
      <c r="AT379" s="74"/>
      <c r="AU379" s="74"/>
      <c r="AV379" s="74"/>
      <c r="AW379" s="74"/>
      <c r="AX379" s="74"/>
      <c r="AY379" s="74"/>
      <c r="AZ379" s="74"/>
      <c r="BA379" s="74"/>
      <c r="BB379" s="74"/>
      <c r="BC379" s="74"/>
      <c r="BD379" s="74"/>
      <c r="BE379" s="74"/>
      <c r="BF379" s="74"/>
      <c r="BG379" s="74"/>
      <c r="BH379" s="74"/>
      <c r="BI379" s="74"/>
      <c r="BJ379" s="74"/>
      <c r="BK379" s="74"/>
      <c r="BL379" s="74"/>
      <c r="BM379" s="74"/>
      <c r="BN379" s="74"/>
      <c r="BO379" s="74"/>
      <c r="BP379" s="74"/>
      <c r="BQ379" s="74"/>
      <c r="BR379" s="74"/>
      <c r="BS379" s="74"/>
      <c r="BT379" s="74"/>
      <c r="BU379" s="74"/>
      <c r="BV379" s="74"/>
      <c r="BW379" s="74"/>
      <c r="BX379" s="74"/>
      <c r="BY379" s="74"/>
      <c r="BZ379" s="74"/>
      <c r="CA379" s="74"/>
      <c r="CB379" s="74"/>
      <c r="CC379" s="74"/>
      <c r="CD379" s="74"/>
      <c r="CE379" s="74"/>
      <c r="CF379" s="74"/>
      <c r="CG379" s="74"/>
      <c r="CH379" s="74"/>
      <c r="CI379" s="74"/>
      <c r="CJ379" s="142"/>
      <c r="CK379" s="143"/>
      <c r="CL379" s="89"/>
      <c r="CM379" s="110"/>
      <c r="CN379" s="110"/>
      <c r="CP379" s="305"/>
      <c r="CQ379" s="74"/>
      <c r="CR379" s="74"/>
      <c r="CS379" s="74"/>
      <c r="CT379" s="74"/>
      <c r="CU379" s="74"/>
      <c r="CV379" s="74"/>
      <c r="CW379" s="74"/>
      <c r="CX379" s="74"/>
      <c r="CY379" s="74"/>
      <c r="CZ379" s="74"/>
      <c r="DA379" s="74"/>
      <c r="DB379" s="74"/>
    </row>
    <row r="380" spans="1:106" ht="14.5" customHeight="1">
      <c r="A380" s="74" t="s">
        <v>2364</v>
      </c>
      <c r="B380" s="129" t="s">
        <v>2360</v>
      </c>
      <c r="C380" s="130" t="str">
        <f t="shared" ref="C380:C390" si="222">MID(A380,1,12)</f>
        <v>A.070.02.101</v>
      </c>
      <c r="D380" s="131" t="s">
        <v>2363</v>
      </c>
      <c r="E380" s="129" t="s">
        <v>2217</v>
      </c>
      <c r="F380" s="132" t="s">
        <v>2366</v>
      </c>
      <c r="G380" s="132">
        <f t="shared" ref="G380:G390" si="223">J380+K380+L380+M380</f>
        <v>770.94941501909</v>
      </c>
      <c r="H380" s="348">
        <f t="shared" ref="H380:H390" si="224">G380</f>
        <v>770.94941501909</v>
      </c>
      <c r="I380" s="74"/>
      <c r="J380" s="132">
        <f t="shared" ref="J380:J390" si="225">P380+Q380+R380+S380</f>
        <v>15.395892700000001</v>
      </c>
      <c r="K380" s="132">
        <f t="shared" ref="K380:K390" si="226">N380+O380+T380</f>
        <v>37.970394200000001</v>
      </c>
      <c r="L380" s="300">
        <f t="shared" ref="L380:L390" si="227">U380+IF(V380="x",0,V380)+IF(W380="x",0,W380)+IF(X380="x",0,X380)+Y380+Z380</f>
        <v>337.40724811908996</v>
      </c>
      <c r="M380" s="132">
        <v>380.17588000000001</v>
      </c>
      <c r="N380" s="132">
        <v>15.673997999999999</v>
      </c>
      <c r="O380" s="132">
        <v>15.817402</v>
      </c>
      <c r="P380" s="132">
        <v>6.3640964999999996</v>
      </c>
      <c r="Q380" s="132">
        <v>1.1086233999999999</v>
      </c>
      <c r="R380" s="132">
        <v>0.23640530000000001</v>
      </c>
      <c r="S380" s="132">
        <v>7.6867675000000002</v>
      </c>
      <c r="T380" s="132">
        <v>6.4789941999999998</v>
      </c>
      <c r="U380" s="132">
        <v>0.21980869</v>
      </c>
      <c r="V380" s="132">
        <v>334.63335999999998</v>
      </c>
      <c r="W380" s="132">
        <v>1.1584181</v>
      </c>
      <c r="X380" s="132">
        <v>1.3955489999999999</v>
      </c>
      <c r="Y380" s="132">
        <v>1.1232908999999999E-4</v>
      </c>
      <c r="Z380" s="132">
        <v>0</v>
      </c>
      <c r="AA380" s="74"/>
      <c r="AB380" s="301">
        <f t="shared" ref="AB380:AB390" si="228">M380/0.133</f>
        <v>2858.4652631578947</v>
      </c>
      <c r="AC380" s="338">
        <f t="shared" ref="AC380:AC390" si="229">AB380</f>
        <v>2858.4652631578947</v>
      </c>
      <c r="AD380" s="74"/>
      <c r="AE380" s="136">
        <v>41275.811999999998</v>
      </c>
      <c r="AF380" s="136">
        <v>41064.773999999998</v>
      </c>
      <c r="AG380" s="136">
        <v>157.04911999999999</v>
      </c>
      <c r="AH380" s="136">
        <v>0</v>
      </c>
      <c r="AI380" s="136">
        <v>2.1974808000000001</v>
      </c>
      <c r="AJ380" s="136">
        <v>11.018319999999999</v>
      </c>
      <c r="AK380" s="136">
        <v>40.773246999999998</v>
      </c>
      <c r="AL380" s="74"/>
      <c r="AM380" s="133">
        <v>58.250131000000003</v>
      </c>
      <c r="AN380" s="340">
        <f t="shared" ref="AN380:AN390" si="230">AM380</f>
        <v>58.250131000000003</v>
      </c>
      <c r="AP380" s="133">
        <v>52.585081000000002</v>
      </c>
      <c r="AQ380" s="133">
        <v>2.9828057000000001</v>
      </c>
      <c r="AR380" s="133">
        <v>2.6822444999999999</v>
      </c>
      <c r="AS380" s="134">
        <f t="shared" ref="AS380:AS390" si="231">AV380+AY380+AZ380+BA380+BB380+BJ380+BK380+BO380</f>
        <v>3.1525827389215001E-3</v>
      </c>
      <c r="AT380" s="135">
        <f t="shared" ref="AT380:AT390" si="232">AW380+AX380+BC380+BD380+BE380+BF380+BG380+BH380+BI380+BL380+BP380+BQ380</f>
        <v>1.1031086278989892E-5</v>
      </c>
      <c r="AU380" s="135">
        <f t="shared" ref="AU380:AU390" si="233">BM380+BN380</f>
        <v>375.66448637000002</v>
      </c>
      <c r="AV380" s="303">
        <v>2.6710216000000002E-3</v>
      </c>
      <c r="AW380" s="302">
        <v>8.0596338999999996E-6</v>
      </c>
      <c r="AX380" s="302">
        <v>2.2017431999999999E-10</v>
      </c>
      <c r="AY380" s="302">
        <v>4.3739503999999999E-7</v>
      </c>
      <c r="AZ380" s="302">
        <v>6.7733526999999996E-9</v>
      </c>
      <c r="BA380" s="302">
        <v>9.4633128000000002E-7</v>
      </c>
      <c r="BB380" s="303">
        <v>3.9964238999999998E-4</v>
      </c>
      <c r="BC380" s="302">
        <v>1.4141481E-7</v>
      </c>
      <c r="BD380" s="302">
        <v>5.1310970000000004E-7</v>
      </c>
      <c r="BE380" s="302">
        <v>3.0472845E-9</v>
      </c>
      <c r="BF380" s="302">
        <v>7.8949311000000006E-11</v>
      </c>
      <c r="BG380" s="302">
        <v>1.7904325E-9</v>
      </c>
      <c r="BH380" s="302">
        <v>1.1602613E-10</v>
      </c>
      <c r="BI380" s="302">
        <v>2.2381694999999999E-10</v>
      </c>
      <c r="BJ380" s="302">
        <v>7.9007209999999997E-7</v>
      </c>
      <c r="BK380" s="302">
        <v>7.9736009000000002E-5</v>
      </c>
      <c r="BL380" s="302">
        <v>2.3114379999999998E-6</v>
      </c>
      <c r="BM380" s="303">
        <v>0.10191637000000001</v>
      </c>
      <c r="BN380" s="303">
        <v>375.56256999999999</v>
      </c>
      <c r="BO380" s="302">
        <v>2.1681487999999998E-9</v>
      </c>
      <c r="BP380" s="302">
        <v>1.3184689000000001E-11</v>
      </c>
      <c r="BQ380" s="302">
        <v>5.8989274000000001E-16</v>
      </c>
      <c r="BR380" s="74"/>
      <c r="BS380" s="136">
        <v>0.14938578</v>
      </c>
      <c r="BT380" s="136">
        <v>3.9531582000000001E-3</v>
      </c>
      <c r="BU380" s="136">
        <v>7.9701595E-2</v>
      </c>
      <c r="BV380" s="136">
        <v>7.5932105999999995E-4</v>
      </c>
      <c r="BW380" s="136">
        <v>3.9315553999999999E-3</v>
      </c>
      <c r="BX380" s="136">
        <v>8.3157079999999996E-4</v>
      </c>
      <c r="BY380" s="144">
        <v>7.2505976000000001E-5</v>
      </c>
      <c r="BZ380" s="136">
        <v>1.5897887E-3</v>
      </c>
      <c r="CA380" s="136">
        <v>3.1723926000000002E-4</v>
      </c>
      <c r="CB380" s="136">
        <v>5.0863788000000002E-3</v>
      </c>
      <c r="CC380" s="144">
        <v>4.9352284999999997E-5</v>
      </c>
      <c r="CD380" s="136">
        <v>1.5068531000000001E-3</v>
      </c>
      <c r="CE380" s="144">
        <v>7.6570315000000003E-7</v>
      </c>
      <c r="CF380" s="136">
        <v>1.8901914E-3</v>
      </c>
      <c r="CG380" s="136">
        <v>4.956356E-2</v>
      </c>
      <c r="CH380" s="136">
        <v>1.3163087999999999E-4</v>
      </c>
      <c r="CI380" s="144">
        <v>3.1125355E-7</v>
      </c>
      <c r="CL380" s="89" t="s">
        <v>2367</v>
      </c>
      <c r="CW380" s="74"/>
      <c r="CX380" s="74"/>
      <c r="CY380" s="74"/>
      <c r="CZ380" s="74"/>
      <c r="DA380" s="74"/>
      <c r="DB380" s="74"/>
    </row>
    <row r="381" spans="1:106" ht="14.5" customHeight="1">
      <c r="A381" s="74" t="s">
        <v>2368</v>
      </c>
      <c r="B381" s="129" t="s">
        <v>2360</v>
      </c>
      <c r="C381" s="130" t="str">
        <f t="shared" si="222"/>
        <v>A.070.02.102</v>
      </c>
      <c r="D381" s="131" t="s">
        <v>2363</v>
      </c>
      <c r="E381" s="129" t="s">
        <v>2217</v>
      </c>
      <c r="F381" s="132" t="s">
        <v>2370</v>
      </c>
      <c r="G381" s="132">
        <f t="shared" si="223"/>
        <v>753.34074639264998</v>
      </c>
      <c r="H381" s="348">
        <f t="shared" si="224"/>
        <v>753.34074639264998</v>
      </c>
      <c r="I381" s="74"/>
      <c r="J381" s="132">
        <f t="shared" si="225"/>
        <v>15.180507550000002</v>
      </c>
      <c r="K381" s="132">
        <f t="shared" si="226"/>
        <v>37.514161600000001</v>
      </c>
      <c r="L381" s="300">
        <f t="shared" si="227"/>
        <v>328.32353724264999</v>
      </c>
      <c r="M381" s="132">
        <v>372.32254</v>
      </c>
      <c r="N381" s="132">
        <v>15.493482</v>
      </c>
      <c r="O381" s="132">
        <v>15.71444</v>
      </c>
      <c r="P381" s="132">
        <v>6.3642662000000003</v>
      </c>
      <c r="Q381" s="132">
        <v>1.1055324</v>
      </c>
      <c r="R381" s="132">
        <v>0.23125375000000001</v>
      </c>
      <c r="S381" s="132">
        <v>7.4794552000000003</v>
      </c>
      <c r="T381" s="132">
        <v>6.3062395999999996</v>
      </c>
      <c r="U381" s="132">
        <v>0.22101377</v>
      </c>
      <c r="V381" s="132">
        <v>325.52006</v>
      </c>
      <c r="W381" s="132">
        <v>1.2263082000000001</v>
      </c>
      <c r="X381" s="132">
        <v>1.3559943999999999</v>
      </c>
      <c r="Y381" s="132">
        <v>1.6087265000000001E-4</v>
      </c>
      <c r="Z381" s="132">
        <v>0</v>
      </c>
      <c r="AA381" s="74"/>
      <c r="AB381" s="301">
        <f t="shared" si="228"/>
        <v>2799.4175939849624</v>
      </c>
      <c r="AC381" s="338">
        <f t="shared" si="229"/>
        <v>2799.4175939849624</v>
      </c>
      <c r="AD381" s="74"/>
      <c r="AE381" s="136">
        <v>40413.873</v>
      </c>
      <c r="AF381" s="136">
        <v>40186.726000000002</v>
      </c>
      <c r="AG381" s="136">
        <v>166.25191000000001</v>
      </c>
      <c r="AH381" s="136">
        <v>0</v>
      </c>
      <c r="AI381" s="136">
        <v>3.1471325999999999</v>
      </c>
      <c r="AJ381" s="136">
        <v>15.104725999999999</v>
      </c>
      <c r="AK381" s="136">
        <v>42.643464000000002</v>
      </c>
      <c r="AL381" s="74"/>
      <c r="AM381" s="133">
        <v>57.096735000000002</v>
      </c>
      <c r="AN381" s="340">
        <f t="shared" si="230"/>
        <v>57.096735000000002</v>
      </c>
      <c r="AP381" s="133">
        <v>51.559247999999997</v>
      </c>
      <c r="AQ381" s="133">
        <v>2.9185504999999998</v>
      </c>
      <c r="AR381" s="133">
        <v>2.6189366999999999</v>
      </c>
      <c r="AS381" s="134">
        <f t="shared" si="231"/>
        <v>3.0910820323115998E-3</v>
      </c>
      <c r="AT381" s="135">
        <f t="shared" si="232"/>
        <v>1.0793455943441817E-5</v>
      </c>
      <c r="AU381" s="135">
        <f t="shared" si="233"/>
        <v>366.79786239999999</v>
      </c>
      <c r="AV381" s="303">
        <v>2.6161342000000001E-3</v>
      </c>
      <c r="AW381" s="302">
        <v>7.8939994999999996E-6</v>
      </c>
      <c r="AX381" s="302">
        <v>2.1564953E-10</v>
      </c>
      <c r="AY381" s="302">
        <v>4.8522142000000002E-7</v>
      </c>
      <c r="AZ381" s="302">
        <v>6.6798768999999997E-9</v>
      </c>
      <c r="BA381" s="302">
        <v>9.4635661E-7</v>
      </c>
      <c r="BB381" s="303">
        <v>3.9521731999999998E-4</v>
      </c>
      <c r="BC381" s="302">
        <v>1.4144133999999999E-7</v>
      </c>
      <c r="BD381" s="302">
        <v>5.0619042E-7</v>
      </c>
      <c r="BE381" s="302">
        <v>3.5044141E-9</v>
      </c>
      <c r="BF381" s="302">
        <v>7.9572291999999995E-11</v>
      </c>
      <c r="BG381" s="302">
        <v>1.7608416E-9</v>
      </c>
      <c r="BH381" s="302">
        <v>1.1435245E-10</v>
      </c>
      <c r="BI381" s="302">
        <v>2.1807011E-10</v>
      </c>
      <c r="BJ381" s="302">
        <v>7.8435128000000004E-7</v>
      </c>
      <c r="BK381" s="302">
        <v>7.7504798000000005E-5</v>
      </c>
      <c r="BL381" s="302">
        <v>2.2459129000000002E-6</v>
      </c>
      <c r="BM381" s="303">
        <v>0.12817239999999999</v>
      </c>
      <c r="BN381" s="303">
        <v>366.66969</v>
      </c>
      <c r="BO381" s="302">
        <v>3.1051247E-9</v>
      </c>
      <c r="BP381" s="302">
        <v>1.8882515000000001E-11</v>
      </c>
      <c r="BQ381" s="302">
        <v>8.4481771000000001E-16</v>
      </c>
      <c r="BR381" s="74"/>
      <c r="BS381" s="136">
        <v>0.14636547</v>
      </c>
      <c r="BT381" s="136">
        <v>3.9016639E-3</v>
      </c>
      <c r="BU381" s="136">
        <v>7.8055189999999997E-2</v>
      </c>
      <c r="BV381" s="136">
        <v>7.3907775999999998E-4</v>
      </c>
      <c r="BW381" s="136">
        <v>3.8826934000000001E-3</v>
      </c>
      <c r="BX381" s="136">
        <v>8.3226065000000004E-4</v>
      </c>
      <c r="BY381" s="144">
        <v>8.4515348000000005E-5</v>
      </c>
      <c r="BZ381" s="136">
        <v>1.56862E-3</v>
      </c>
      <c r="CA381" s="136">
        <v>3.1032625000000001E-4</v>
      </c>
      <c r="CB381" s="136">
        <v>4.9491989999999996E-3</v>
      </c>
      <c r="CC381" s="144">
        <v>4.8692858000000001E-5</v>
      </c>
      <c r="CD381" s="136">
        <v>1.4641442E-3</v>
      </c>
      <c r="CE381" s="144">
        <v>7.9552566999999999E-7</v>
      </c>
      <c r="CF381" s="136">
        <v>1.8896696000000001E-3</v>
      </c>
      <c r="CG381" s="136">
        <v>4.8497907999999999E-2</v>
      </c>
      <c r="CH381" s="136">
        <v>1.4026754999999999E-4</v>
      </c>
      <c r="CI381" s="144">
        <v>4.4576326999999999E-7</v>
      </c>
      <c r="CL381" s="89" t="s">
        <v>2367</v>
      </c>
      <c r="CW381" s="74"/>
      <c r="CX381" s="74"/>
      <c r="CY381" s="74"/>
      <c r="CZ381" s="74"/>
      <c r="DA381" s="74"/>
      <c r="DB381" s="74"/>
    </row>
    <row r="382" spans="1:106" ht="14.5" customHeight="1">
      <c r="A382" s="74" t="s">
        <v>2371</v>
      </c>
      <c r="B382" s="129" t="s">
        <v>2360</v>
      </c>
      <c r="C382" s="130" t="str">
        <f t="shared" si="222"/>
        <v>A.070.02.103</v>
      </c>
      <c r="D382" s="131" t="s">
        <v>2363</v>
      </c>
      <c r="E382" s="129" t="s">
        <v>2217</v>
      </c>
      <c r="F382" s="132" t="s">
        <v>2373</v>
      </c>
      <c r="G382" s="132">
        <f t="shared" si="223"/>
        <v>162.38543861260001</v>
      </c>
      <c r="H382" s="348">
        <f t="shared" si="224"/>
        <v>162.38543861260001</v>
      </c>
      <c r="I382" s="74"/>
      <c r="J382" s="132">
        <f t="shared" si="225"/>
        <v>8.0446956119999999</v>
      </c>
      <c r="K382" s="132">
        <f t="shared" si="226"/>
        <v>22.31314532</v>
      </c>
      <c r="L382" s="300">
        <f t="shared" si="227"/>
        <v>32.370921680599999</v>
      </c>
      <c r="M382" s="132">
        <v>99.656676000000004</v>
      </c>
      <c r="N382" s="132">
        <v>9.4685340999999994</v>
      </c>
      <c r="O382" s="132">
        <v>12.167814</v>
      </c>
      <c r="P382" s="132">
        <v>6.2677772000000003</v>
      </c>
      <c r="Q382" s="132">
        <v>0.98891183000000005</v>
      </c>
      <c r="R382" s="132">
        <v>6.2691772000000007E-2</v>
      </c>
      <c r="S382" s="132">
        <v>0.72531480999999998</v>
      </c>
      <c r="T382" s="132">
        <v>0.67679721999999998</v>
      </c>
      <c r="U382" s="132">
        <v>0.25603912000000001</v>
      </c>
      <c r="V382" s="132">
        <v>28.665436</v>
      </c>
      <c r="W382" s="132">
        <v>3.3792740999999999</v>
      </c>
      <c r="X382" s="132">
        <v>6.8460683999999994E-2</v>
      </c>
      <c r="Y382" s="132">
        <v>1.7117765999999999E-3</v>
      </c>
      <c r="Z382" s="132">
        <v>0</v>
      </c>
      <c r="AA382" s="74"/>
      <c r="AB382" s="301">
        <f t="shared" si="228"/>
        <v>749.29831578947369</v>
      </c>
      <c r="AC382" s="338">
        <f t="shared" si="229"/>
        <v>749.29831578947369</v>
      </c>
      <c r="AD382" s="74"/>
      <c r="AE382" s="136">
        <v>12183.084000000001</v>
      </c>
      <c r="AF382" s="136">
        <v>11444.056</v>
      </c>
      <c r="AG382" s="136">
        <v>458.09537</v>
      </c>
      <c r="AH382" s="136">
        <v>0</v>
      </c>
      <c r="AI382" s="136">
        <v>33.487282999999998</v>
      </c>
      <c r="AJ382" s="136">
        <v>145.63507999999999</v>
      </c>
      <c r="AK382" s="136">
        <v>101.81082000000001</v>
      </c>
      <c r="AL382" s="74"/>
      <c r="AM382" s="133">
        <v>17.393816000000001</v>
      </c>
      <c r="AN382" s="340">
        <f t="shared" si="230"/>
        <v>17.393816000000001</v>
      </c>
      <c r="AP382" s="133">
        <v>16.114818</v>
      </c>
      <c r="AQ382" s="133">
        <v>0.72796090999999996</v>
      </c>
      <c r="AR382" s="133">
        <v>0.55103672000000004</v>
      </c>
      <c r="AS382" s="134">
        <f t="shared" si="231"/>
        <v>9.6611622323600004E-4</v>
      </c>
      <c r="AT382" s="135">
        <f t="shared" si="232"/>
        <v>2.6921631459363423E-6</v>
      </c>
      <c r="AU382" s="135">
        <f t="shared" si="233"/>
        <v>77.176011440000011</v>
      </c>
      <c r="AV382" s="303">
        <v>7.1041183000000003E-4</v>
      </c>
      <c r="AW382" s="302">
        <v>2.143145E-6</v>
      </c>
      <c r="AX382" s="302">
        <v>5.8547111E-11</v>
      </c>
      <c r="AY382" s="302">
        <v>2.0079801999999998E-6</v>
      </c>
      <c r="AZ382" s="302">
        <v>3.5815109999999999E-9</v>
      </c>
      <c r="BA382" s="302">
        <v>9.3201205000000002E-7</v>
      </c>
      <c r="BB382" s="303">
        <v>2.4727818000000001E-4</v>
      </c>
      <c r="BC382" s="302">
        <v>1.4002535000000001E-7</v>
      </c>
      <c r="BD382" s="302">
        <v>2.7665479999999997E-7</v>
      </c>
      <c r="BE382" s="302">
        <v>1.8077253999999999E-8</v>
      </c>
      <c r="BF382" s="302">
        <v>9.8234492999999995E-11</v>
      </c>
      <c r="BG382" s="302">
        <v>7.8568163999999999E-10</v>
      </c>
      <c r="BH382" s="302">
        <v>5.8960399999999994E-11</v>
      </c>
      <c r="BI382" s="302">
        <v>3.0668592999999998E-11</v>
      </c>
      <c r="BJ382" s="302">
        <v>5.8871417999999995E-7</v>
      </c>
      <c r="BK382" s="302">
        <v>4.8608850000000001E-6</v>
      </c>
      <c r="BL382" s="302">
        <v>1.1302772E-7</v>
      </c>
      <c r="BM382" s="303">
        <v>0.96635943999999996</v>
      </c>
      <c r="BN382" s="303">
        <v>76.209652000000006</v>
      </c>
      <c r="BO382" s="302">
        <v>3.3040295000000001E-8</v>
      </c>
      <c r="BP382" s="302">
        <v>2.0092071E-10</v>
      </c>
      <c r="BQ382" s="302">
        <v>8.9893415E-15</v>
      </c>
      <c r="BR382" s="74"/>
      <c r="BS382" s="136">
        <v>4.4141417000000002E-2</v>
      </c>
      <c r="BT382" s="136">
        <v>2.1912715E-3</v>
      </c>
      <c r="BU382" s="136">
        <v>2.0892424999999999E-2</v>
      </c>
      <c r="BV382" s="144">
        <v>7.9420595999999999E-5</v>
      </c>
      <c r="BW382" s="136">
        <v>2.2568428000000001E-3</v>
      </c>
      <c r="BX382" s="136">
        <v>8.4100891999999998E-4</v>
      </c>
      <c r="BY382" s="136">
        <v>4.6748317000000001E-4</v>
      </c>
      <c r="BZ382" s="136">
        <v>8.6606446000000005E-4</v>
      </c>
      <c r="CA382" s="144">
        <v>8.4127943999999998E-5</v>
      </c>
      <c r="CB382" s="136">
        <v>4.7994503E-4</v>
      </c>
      <c r="CC382" s="144">
        <v>2.6810232E-5</v>
      </c>
      <c r="CD382" s="144">
        <v>7.3936995E-5</v>
      </c>
      <c r="CE382" s="144">
        <v>1.7371597E-6</v>
      </c>
      <c r="CF382" s="136">
        <v>1.8427109999999999E-3</v>
      </c>
      <c r="CG382" s="136">
        <v>1.3618478999999999E-2</v>
      </c>
      <c r="CH382" s="136">
        <v>4.1441002000000001E-4</v>
      </c>
      <c r="CI382" s="144">
        <v>4.7431749999999997E-6</v>
      </c>
      <c r="CL382" s="89" t="s">
        <v>2367</v>
      </c>
      <c r="CW382" s="74"/>
      <c r="CX382" s="74"/>
      <c r="CY382" s="74"/>
      <c r="CZ382" s="74"/>
      <c r="DA382" s="74"/>
      <c r="DB382" s="74"/>
    </row>
    <row r="383" spans="1:106" ht="14.5" customHeight="1">
      <c r="A383" s="74" t="s">
        <v>2374</v>
      </c>
      <c r="B383" s="129" t="s">
        <v>2360</v>
      </c>
      <c r="C383" s="130" t="str">
        <f t="shared" si="222"/>
        <v>A.070.02.104</v>
      </c>
      <c r="D383" s="131" t="s">
        <v>2363</v>
      </c>
      <c r="E383" s="129" t="s">
        <v>2217</v>
      </c>
      <c r="F383" s="132" t="s">
        <v>2376</v>
      </c>
      <c r="G383" s="132">
        <f t="shared" si="223"/>
        <v>150.08430170299999</v>
      </c>
      <c r="H383" s="348">
        <f t="shared" si="224"/>
        <v>150.08430170299999</v>
      </c>
      <c r="I383" s="74"/>
      <c r="J383" s="132">
        <f t="shared" si="225"/>
        <v>2.8070618079999998</v>
      </c>
      <c r="K383" s="132">
        <f t="shared" si="226"/>
        <v>86.427569680000005</v>
      </c>
      <c r="L383" s="300">
        <f t="shared" si="227"/>
        <v>5.2834262150000013</v>
      </c>
      <c r="M383" s="132">
        <v>55.566243999999998</v>
      </c>
      <c r="N383" s="132">
        <v>2.0910137</v>
      </c>
      <c r="O383" s="132">
        <v>83.905524</v>
      </c>
      <c r="P383" s="132">
        <v>2.2942866999999998</v>
      </c>
      <c r="Q383" s="132">
        <v>0.34045474999999997</v>
      </c>
      <c r="R383" s="132">
        <v>3.0954348E-2</v>
      </c>
      <c r="S383" s="132">
        <v>0.14136600999999999</v>
      </c>
      <c r="T383" s="132">
        <v>0.43103197999999998</v>
      </c>
      <c r="U383" s="132">
        <v>0.11344722</v>
      </c>
      <c r="V383" s="132">
        <v>4.5809581000000001</v>
      </c>
      <c r="W383" s="132">
        <v>0.55797549999999996</v>
      </c>
      <c r="X383" s="132">
        <v>1.7772293000000002E-2</v>
      </c>
      <c r="Y383" s="132">
        <v>1.3273102E-2</v>
      </c>
      <c r="Z383" s="132">
        <v>0</v>
      </c>
      <c r="AA383" s="74"/>
      <c r="AB383" s="301">
        <f t="shared" si="228"/>
        <v>417.79130827067667</v>
      </c>
      <c r="AC383" s="338">
        <f t="shared" si="229"/>
        <v>417.79130827067667</v>
      </c>
      <c r="AD383" s="74"/>
      <c r="AE383" s="136">
        <v>6196.1705000000002</v>
      </c>
      <c r="AF383" s="136">
        <v>6092.1859000000004</v>
      </c>
      <c r="AG383" s="136">
        <v>75.644122999999993</v>
      </c>
      <c r="AH383" s="136">
        <v>0</v>
      </c>
      <c r="AI383" s="136">
        <v>2.5593050000000002</v>
      </c>
      <c r="AJ383" s="136">
        <v>10.310625</v>
      </c>
      <c r="AK383" s="136">
        <v>15.470469</v>
      </c>
      <c r="AL383" s="74"/>
      <c r="AM383" s="133">
        <v>9.6425871999999995</v>
      </c>
      <c r="AN383" s="340">
        <f t="shared" si="230"/>
        <v>9.6425871999999995</v>
      </c>
      <c r="AP383" s="133">
        <v>8.9719215999999999</v>
      </c>
      <c r="AQ383" s="133">
        <v>0.42067953000000002</v>
      </c>
      <c r="AR383" s="133">
        <v>0.24998607</v>
      </c>
      <c r="AS383" s="134">
        <f t="shared" si="231"/>
        <v>5.3788498048009997E-4</v>
      </c>
      <c r="AT383" s="135">
        <f t="shared" si="232"/>
        <v>1.5557674456497117E-6</v>
      </c>
      <c r="AU383" s="135">
        <f t="shared" si="233"/>
        <v>35.012054489999997</v>
      </c>
      <c r="AV383" s="303">
        <v>3.9819538E-4</v>
      </c>
      <c r="AW383" s="302">
        <v>1.2011666E-6</v>
      </c>
      <c r="AX383" s="302">
        <v>3.2813906E-11</v>
      </c>
      <c r="AY383" s="302">
        <v>1.5032409999999999E-6</v>
      </c>
      <c r="AZ383" s="302">
        <v>2.4705801E-9</v>
      </c>
      <c r="BA383" s="302">
        <v>3.4115022000000001E-7</v>
      </c>
      <c r="BB383" s="303">
        <v>1.3610175999999999E-4</v>
      </c>
      <c r="BC383" s="302">
        <v>4.9180936000000002E-8</v>
      </c>
      <c r="BD383" s="302">
        <v>2.6133643E-7</v>
      </c>
      <c r="BE383" s="302">
        <v>1.179723E-8</v>
      </c>
      <c r="BF383" s="302">
        <v>1.5260374E-9</v>
      </c>
      <c r="BG383" s="302">
        <v>1.8757567000000001E-10</v>
      </c>
      <c r="BH383" s="302">
        <v>5.2570950999999999E-12</v>
      </c>
      <c r="BI383" s="302">
        <v>6.6810617000000004E-12</v>
      </c>
      <c r="BJ383" s="302">
        <v>3.2024614999999998E-7</v>
      </c>
      <c r="BK383" s="302">
        <v>1.1633856E-6</v>
      </c>
      <c r="BL383" s="302">
        <v>2.8962867E-8</v>
      </c>
      <c r="BM383" s="303">
        <v>0.21808849</v>
      </c>
      <c r="BN383" s="303">
        <v>34.793965999999998</v>
      </c>
      <c r="BO383" s="302">
        <v>2.5734692999999999E-7</v>
      </c>
      <c r="BP383" s="302">
        <v>1.5649475000000001E-9</v>
      </c>
      <c r="BQ383" s="302">
        <v>7.0016912000000002E-14</v>
      </c>
      <c r="BR383" s="74"/>
      <c r="BS383" s="136">
        <v>2.9388991999999999E-2</v>
      </c>
      <c r="BT383" s="136">
        <v>2.1390971E-3</v>
      </c>
      <c r="BU383" s="136">
        <v>1.1649130000000001E-2</v>
      </c>
      <c r="BV383" s="144">
        <v>5.0585201000000001E-5</v>
      </c>
      <c r="BW383" s="136">
        <v>2.0562833E-3</v>
      </c>
      <c r="BX383" s="136">
        <v>4.8597381000000002E-3</v>
      </c>
      <c r="BY383" s="136">
        <v>3.0552096E-4</v>
      </c>
      <c r="BZ383" s="136">
        <v>1.6124016000000001E-3</v>
      </c>
      <c r="CA383" s="144">
        <v>4.1538554999999999E-5</v>
      </c>
      <c r="CB383" s="144">
        <v>9.3542709000000006E-5</v>
      </c>
      <c r="CC383" s="144">
        <v>1.8544964000000001E-5</v>
      </c>
      <c r="CD383" s="144">
        <v>1.8988728999999999E-5</v>
      </c>
      <c r="CE383" s="144">
        <v>3.9107119999999998E-7</v>
      </c>
      <c r="CF383" s="136">
        <v>5.2418379999999995E-4</v>
      </c>
      <c r="CG383" s="136">
        <v>5.7279362000000004E-3</v>
      </c>
      <c r="CH383" s="136">
        <v>2.5416518999999999E-4</v>
      </c>
      <c r="CI383" s="144">
        <v>3.6944026000000002E-5</v>
      </c>
      <c r="CL383" s="89" t="s">
        <v>2367</v>
      </c>
      <c r="CW383" s="74"/>
      <c r="CX383" s="74"/>
      <c r="CY383" s="74"/>
      <c r="CZ383" s="74"/>
      <c r="DA383" s="74"/>
      <c r="DB383" s="74"/>
    </row>
    <row r="384" spans="1:106" ht="14.5" customHeight="1">
      <c r="A384" s="74" t="s">
        <v>2377</v>
      </c>
      <c r="B384" s="129" t="s">
        <v>2360</v>
      </c>
      <c r="C384" s="130" t="str">
        <f t="shared" si="222"/>
        <v>A.070.02.201</v>
      </c>
      <c r="D384" s="131" t="s">
        <v>2363</v>
      </c>
      <c r="E384" s="129" t="s">
        <v>2217</v>
      </c>
      <c r="F384" s="132" t="s">
        <v>2379</v>
      </c>
      <c r="G384" s="132">
        <f t="shared" si="223"/>
        <v>738.94603732783605</v>
      </c>
      <c r="H384" s="348">
        <f t="shared" si="224"/>
        <v>738.94603732783605</v>
      </c>
      <c r="I384" s="74"/>
      <c r="J384" s="132">
        <f t="shared" si="225"/>
        <v>9.2725160129999988</v>
      </c>
      <c r="K384" s="132">
        <f t="shared" si="226"/>
        <v>38.211804999999998</v>
      </c>
      <c r="L384" s="300">
        <f t="shared" si="227"/>
        <v>308.25905631483607</v>
      </c>
      <c r="M384" s="132">
        <v>383.20265999999998</v>
      </c>
      <c r="N384" s="132">
        <v>22.094866</v>
      </c>
      <c r="O384" s="132">
        <v>9.8046468999999998</v>
      </c>
      <c r="P384" s="132">
        <v>7.7027190000000001</v>
      </c>
      <c r="Q384" s="132">
        <v>1.0528839000000001</v>
      </c>
      <c r="R384" s="132">
        <v>6.5109212999999999E-2</v>
      </c>
      <c r="S384" s="132">
        <v>0.45180389999999998</v>
      </c>
      <c r="T384" s="132">
        <v>6.3122920999999996</v>
      </c>
      <c r="U384" s="132">
        <v>0.23024414000000001</v>
      </c>
      <c r="V384" s="132">
        <v>306.52643999999998</v>
      </c>
      <c r="W384" s="132">
        <v>1.387373</v>
      </c>
      <c r="X384" s="132">
        <v>0.11496935</v>
      </c>
      <c r="Y384" s="304">
        <v>2.9824836000000001E-5</v>
      </c>
      <c r="Z384" s="132">
        <v>0</v>
      </c>
      <c r="AA384" s="74"/>
      <c r="AB384" s="301">
        <f t="shared" si="228"/>
        <v>2881.2230075187967</v>
      </c>
      <c r="AC384" s="338">
        <f t="shared" si="229"/>
        <v>2881.2230075187967</v>
      </c>
      <c r="AD384" s="74"/>
      <c r="AE384" s="136">
        <v>40097.817000000003</v>
      </c>
      <c r="AF384" s="136">
        <v>39849.786</v>
      </c>
      <c r="AG384" s="136">
        <v>188.08945</v>
      </c>
      <c r="AH384" s="136">
        <v>0</v>
      </c>
      <c r="AI384" s="136">
        <v>2.3132035000000002</v>
      </c>
      <c r="AJ384" s="136">
        <v>11.922546000000001</v>
      </c>
      <c r="AK384" s="136">
        <v>45.704993999999999</v>
      </c>
      <c r="AL384" s="74"/>
      <c r="AM384" s="133">
        <v>58.250590000000003</v>
      </c>
      <c r="AN384" s="340">
        <f t="shared" si="230"/>
        <v>58.250590000000003</v>
      </c>
      <c r="AP384" s="133">
        <v>53.206161999999999</v>
      </c>
      <c r="AQ384" s="133">
        <v>2.4606303</v>
      </c>
      <c r="AR384" s="133">
        <v>2.5837979</v>
      </c>
      <c r="AS384" s="134">
        <f t="shared" si="231"/>
        <v>3.1898178782327601E-3</v>
      </c>
      <c r="AT384" s="135">
        <f t="shared" si="232"/>
        <v>9.0999639389050271E-6</v>
      </c>
      <c r="AU384" s="135">
        <f t="shared" si="233"/>
        <v>361.876456878</v>
      </c>
      <c r="AV384" s="303">
        <v>2.6912284000000001E-3</v>
      </c>
      <c r="AW384" s="302">
        <v>8.1206797000000005E-6</v>
      </c>
      <c r="AX384" s="302">
        <v>2.2184146999999999E-10</v>
      </c>
      <c r="AY384" s="302">
        <v>1.9322640999999999E-7</v>
      </c>
      <c r="AZ384" s="302">
        <v>8.1549124999999995E-9</v>
      </c>
      <c r="BA384" s="302">
        <v>1.1454402E-6</v>
      </c>
      <c r="BB384" s="303">
        <v>4.9028959000000001E-4</v>
      </c>
      <c r="BC384" s="302">
        <v>1.7200232E-7</v>
      </c>
      <c r="BD384" s="302">
        <v>5.6225602999999995E-7</v>
      </c>
      <c r="BE384" s="302">
        <v>3.0776175E-9</v>
      </c>
      <c r="BF384" s="302">
        <v>2.3985996999999999E-11</v>
      </c>
      <c r="BG384" s="302">
        <v>2.7071051999999999E-9</v>
      </c>
      <c r="BH384" s="302">
        <v>9.3956544E-11</v>
      </c>
      <c r="BI384" s="302">
        <v>2.1635565E-10</v>
      </c>
      <c r="BJ384" s="302">
        <v>9.0823236000000001E-7</v>
      </c>
      <c r="BK384" s="302">
        <v>6.0442561000000003E-6</v>
      </c>
      <c r="BL384" s="302">
        <v>2.3868150999999999E-7</v>
      </c>
      <c r="BM384" s="303">
        <v>1.8486878000000002E-2</v>
      </c>
      <c r="BN384" s="303">
        <v>361.85797000000002</v>
      </c>
      <c r="BO384" s="302">
        <v>5.7825025999999996E-10</v>
      </c>
      <c r="BP384" s="302">
        <v>3.5163866999999998E-12</v>
      </c>
      <c r="BQ384" s="302">
        <v>1.5732575000000001E-16</v>
      </c>
      <c r="BR384" s="74"/>
      <c r="BS384" s="136">
        <v>0.14226351000000001</v>
      </c>
      <c r="BT384" s="136">
        <v>4.2266559E-3</v>
      </c>
      <c r="BU384" s="136">
        <v>8.0336142999999999E-2</v>
      </c>
      <c r="BV384" s="136">
        <v>7.3970882999999999E-4</v>
      </c>
      <c r="BW384" s="136">
        <v>3.9343384E-3</v>
      </c>
      <c r="BX384" s="136">
        <v>7.4383950999999996E-4</v>
      </c>
      <c r="BY384" s="144">
        <v>2.3082897000000001E-5</v>
      </c>
      <c r="BZ384" s="136">
        <v>1.0714842E-3</v>
      </c>
      <c r="CA384" s="144">
        <v>8.7371980000000002E-5</v>
      </c>
      <c r="CB384" s="136">
        <v>2.9896126999999999E-4</v>
      </c>
      <c r="CC384" s="144">
        <v>5.9892046999999997E-5</v>
      </c>
      <c r="CD384" s="136">
        <v>1.6125104000000001E-4</v>
      </c>
      <c r="CE384" s="144">
        <v>9.1016921E-7</v>
      </c>
      <c r="CF384" s="136">
        <v>2.3740401E-3</v>
      </c>
      <c r="CG384" s="136">
        <v>4.8102161999999997E-2</v>
      </c>
      <c r="CH384" s="136">
        <v>1.0358405999999999E-4</v>
      </c>
      <c r="CI384" s="144">
        <v>8.3012036000000001E-8</v>
      </c>
      <c r="CL384" s="89" t="s">
        <v>2380</v>
      </c>
      <c r="CW384" s="74"/>
      <c r="CX384" s="74"/>
      <c r="CY384" s="74"/>
      <c r="CZ384" s="74"/>
      <c r="DA384" s="74"/>
      <c r="DB384" s="74"/>
    </row>
    <row r="385" spans="1:106" ht="14.5" customHeight="1">
      <c r="A385" s="74" t="s">
        <v>2381</v>
      </c>
      <c r="B385" s="129" t="s">
        <v>2360</v>
      </c>
      <c r="C385" s="130" t="str">
        <f t="shared" si="222"/>
        <v>A.070.02.202</v>
      </c>
      <c r="D385" s="131" t="s">
        <v>2363</v>
      </c>
      <c r="E385" s="129" t="s">
        <v>2217</v>
      </c>
      <c r="F385" s="132" t="s">
        <v>2383</v>
      </c>
      <c r="G385" s="132">
        <f t="shared" si="223"/>
        <v>710.08248415450498</v>
      </c>
      <c r="H385" s="348">
        <f t="shared" si="224"/>
        <v>710.08248415450498</v>
      </c>
      <c r="I385" s="74"/>
      <c r="J385" s="132">
        <f t="shared" si="225"/>
        <v>9.1341218150000021</v>
      </c>
      <c r="K385" s="132">
        <f t="shared" si="226"/>
        <v>36.8505106</v>
      </c>
      <c r="L385" s="300">
        <f t="shared" si="227"/>
        <v>292.86298173950502</v>
      </c>
      <c r="M385" s="132">
        <v>371.23487</v>
      </c>
      <c r="N385" s="132">
        <v>21.200068999999999</v>
      </c>
      <c r="O385" s="132">
        <v>9.6346071000000002</v>
      </c>
      <c r="P385" s="132">
        <v>7.5908829999999998</v>
      </c>
      <c r="Q385" s="132">
        <v>1.0424415</v>
      </c>
      <c r="R385" s="132">
        <v>6.6205525000000001E-2</v>
      </c>
      <c r="S385" s="132">
        <v>0.43459178999999998</v>
      </c>
      <c r="T385" s="132">
        <v>6.0158345000000004</v>
      </c>
      <c r="U385" s="132">
        <v>0.2362805</v>
      </c>
      <c r="V385" s="132">
        <v>290.93398000000002</v>
      </c>
      <c r="W385" s="132">
        <v>1.5830138</v>
      </c>
      <c r="X385" s="132">
        <v>0.1096477</v>
      </c>
      <c r="Y385" s="304">
        <v>5.9739505E-5</v>
      </c>
      <c r="Z385" s="132">
        <v>0</v>
      </c>
      <c r="AA385" s="74"/>
      <c r="AB385" s="301">
        <f t="shared" si="228"/>
        <v>2791.2396240601502</v>
      </c>
      <c r="AC385" s="338">
        <f t="shared" si="229"/>
        <v>2791.2396240601502</v>
      </c>
      <c r="AD385" s="74"/>
      <c r="AE385" s="136">
        <v>38879.966999999997</v>
      </c>
      <c r="AF385" s="136">
        <v>38587.391000000003</v>
      </c>
      <c r="AG385" s="136">
        <v>214.60999000000001</v>
      </c>
      <c r="AH385" s="136">
        <v>0</v>
      </c>
      <c r="AI385" s="136">
        <v>4.6333744000000001</v>
      </c>
      <c r="AJ385" s="136">
        <v>22.040932000000002</v>
      </c>
      <c r="AK385" s="136">
        <v>51.291285999999999</v>
      </c>
      <c r="AL385" s="74"/>
      <c r="AM385" s="133">
        <v>56.392586000000001</v>
      </c>
      <c r="AN385" s="340">
        <f t="shared" si="230"/>
        <v>56.392586000000001</v>
      </c>
      <c r="AP385" s="133">
        <v>51.5212</v>
      </c>
      <c r="AQ385" s="133">
        <v>2.382965</v>
      </c>
      <c r="AR385" s="133">
        <v>2.4884211999999999</v>
      </c>
      <c r="AS385" s="134">
        <f t="shared" si="231"/>
        <v>3.0888009337253003E-3</v>
      </c>
      <c r="AT385" s="135">
        <f t="shared" si="232"/>
        <v>8.8127405743180223E-6</v>
      </c>
      <c r="AU385" s="135">
        <f t="shared" si="233"/>
        <v>348.51837624200004</v>
      </c>
      <c r="AV385" s="303">
        <v>2.6075300999999999E-3</v>
      </c>
      <c r="AW385" s="302">
        <v>7.8681373999999994E-6</v>
      </c>
      <c r="AX385" s="302">
        <v>2.1494190999999999E-10</v>
      </c>
      <c r="AY385" s="302">
        <v>1.8647507E-7</v>
      </c>
      <c r="AZ385" s="302">
        <v>8.1359531000000008E-9</v>
      </c>
      <c r="BA385" s="302">
        <v>1.1288065999999999E-6</v>
      </c>
      <c r="BB385" s="303">
        <v>4.7326205999999999E-4</v>
      </c>
      <c r="BC385" s="302">
        <v>1.6926190999999999E-7</v>
      </c>
      <c r="BD385" s="302">
        <v>5.4197959999999997E-7</v>
      </c>
      <c r="BE385" s="302">
        <v>2.9250944E-9</v>
      </c>
      <c r="BF385" s="302">
        <v>2.280053E-11</v>
      </c>
      <c r="BG385" s="302">
        <v>2.5786571999999998E-9</v>
      </c>
      <c r="BH385" s="302">
        <v>8.9724247999999998E-11</v>
      </c>
      <c r="BI385" s="302">
        <v>2.0575235000000001E-10</v>
      </c>
      <c r="BJ385" s="302">
        <v>9.0943896000000001E-7</v>
      </c>
      <c r="BK385" s="302">
        <v>5.7747588999999997E-6</v>
      </c>
      <c r="BL385" s="302">
        <v>2.2731765E-7</v>
      </c>
      <c r="BM385" s="303">
        <v>1.8296242000000001E-2</v>
      </c>
      <c r="BN385" s="303">
        <v>348.50008000000003</v>
      </c>
      <c r="BO385" s="302">
        <v>1.1582422E-9</v>
      </c>
      <c r="BP385" s="302">
        <v>7.0433649000000004E-12</v>
      </c>
      <c r="BQ385" s="302">
        <v>3.1512536E-16</v>
      </c>
      <c r="BR385" s="74"/>
      <c r="BS385" s="136">
        <v>0.13783740999999999</v>
      </c>
      <c r="BT385" s="136">
        <v>4.0824540000000001E-3</v>
      </c>
      <c r="BU385" s="136">
        <v>7.7827167000000003E-2</v>
      </c>
      <c r="BV385" s="136">
        <v>7.0498215999999995E-4</v>
      </c>
      <c r="BW385" s="136">
        <v>3.8110116999999998E-3</v>
      </c>
      <c r="BX385" s="136">
        <v>7.3228488999999995E-4</v>
      </c>
      <c r="BY385" s="144">
        <v>2.1918678000000001E-5</v>
      </c>
      <c r="BZ385" s="136">
        <v>1.0572871999999999E-3</v>
      </c>
      <c r="CA385" s="144">
        <v>8.8843153000000002E-5</v>
      </c>
      <c r="CB385" s="136">
        <v>2.8757191999999998E-4</v>
      </c>
      <c r="CC385" s="144">
        <v>5.9820920999999999E-5</v>
      </c>
      <c r="CD385" s="136">
        <v>1.5357106999999999E-4</v>
      </c>
      <c r="CE385" s="144">
        <v>9.1646130000000005E-7</v>
      </c>
      <c r="CF385" s="136">
        <v>2.3177898000000001E-3</v>
      </c>
      <c r="CG385" s="136">
        <v>4.6587446999999997E-2</v>
      </c>
      <c r="CH385" s="136">
        <v>1.0417909E-4</v>
      </c>
      <c r="CI385" s="144">
        <v>1.6627411E-7</v>
      </c>
      <c r="CL385" s="89" t="s">
        <v>2380</v>
      </c>
      <c r="CW385" s="74"/>
      <c r="CX385" s="74"/>
      <c r="CY385" s="74"/>
      <c r="CZ385" s="74"/>
      <c r="DA385" s="74"/>
      <c r="DB385" s="74"/>
    </row>
    <row r="386" spans="1:106" ht="14.5" customHeight="1">
      <c r="A386" s="74" t="s">
        <v>2384</v>
      </c>
      <c r="B386" s="129" t="s">
        <v>2360</v>
      </c>
      <c r="C386" s="130" t="str">
        <f t="shared" si="222"/>
        <v>A.070.02.203</v>
      </c>
      <c r="D386" s="131" t="s">
        <v>2363</v>
      </c>
      <c r="E386" s="129" t="s">
        <v>2217</v>
      </c>
      <c r="F386" s="132" t="s">
        <v>2386</v>
      </c>
      <c r="G386" s="132">
        <f t="shared" si="223"/>
        <v>272.12059760001</v>
      </c>
      <c r="H386" s="348">
        <f t="shared" si="224"/>
        <v>272.12059760001</v>
      </c>
      <c r="I386" s="74"/>
      <c r="J386" s="132">
        <f t="shared" si="225"/>
        <v>7.161516057</v>
      </c>
      <c r="K386" s="132">
        <f t="shared" si="226"/>
        <v>16.278843200000001</v>
      </c>
      <c r="L386" s="300">
        <f t="shared" si="227"/>
        <v>57.468148343009993</v>
      </c>
      <c r="M386" s="132">
        <v>191.21208999999999</v>
      </c>
      <c r="N386" s="132">
        <v>7.6114009999999999</v>
      </c>
      <c r="O386" s="132">
        <v>7.1759266000000004</v>
      </c>
      <c r="P386" s="132">
        <v>6.0014469999999998</v>
      </c>
      <c r="Q386" s="132">
        <v>0.90138808999999998</v>
      </c>
      <c r="R386" s="132">
        <v>8.4886767000000002E-2</v>
      </c>
      <c r="S386" s="132">
        <v>0.17379420000000001</v>
      </c>
      <c r="T386" s="132">
        <v>1.4915156000000001</v>
      </c>
      <c r="U386" s="132">
        <v>0.33631292000000002</v>
      </c>
      <c r="V386" s="132">
        <v>52.411664999999999</v>
      </c>
      <c r="W386" s="132">
        <v>4.6911702999999996</v>
      </c>
      <c r="X386" s="132">
        <v>2.8469147E-2</v>
      </c>
      <c r="Y386" s="132">
        <v>5.3097601000000002E-4</v>
      </c>
      <c r="Z386" s="132">
        <v>0</v>
      </c>
      <c r="AA386" s="74"/>
      <c r="AB386" s="301">
        <f t="shared" si="228"/>
        <v>1437.6848872180449</v>
      </c>
      <c r="AC386" s="338">
        <f t="shared" si="229"/>
        <v>1437.6848872180449</v>
      </c>
      <c r="AD386" s="74"/>
      <c r="AE386" s="136">
        <v>20606.376</v>
      </c>
      <c r="AF386" s="136">
        <v>19607.601999999999</v>
      </c>
      <c r="AG386" s="136">
        <v>635.94371999999998</v>
      </c>
      <c r="AH386" s="136">
        <v>0</v>
      </c>
      <c r="AI386" s="136">
        <v>41.182307000000002</v>
      </c>
      <c r="AJ386" s="136">
        <v>181.47318000000001</v>
      </c>
      <c r="AK386" s="136">
        <v>140.17527999999999</v>
      </c>
      <c r="AL386" s="74"/>
      <c r="AM386" s="133">
        <v>28.423563000000001</v>
      </c>
      <c r="AN386" s="340">
        <f t="shared" si="230"/>
        <v>28.423563000000001</v>
      </c>
      <c r="AP386" s="133">
        <v>26.164225999999999</v>
      </c>
      <c r="AQ386" s="133">
        <v>1.2142942000000001</v>
      </c>
      <c r="AR386" s="133">
        <v>1.0450436000000001</v>
      </c>
      <c r="AS386" s="134">
        <f t="shared" si="231"/>
        <v>1.5685986475936998E-3</v>
      </c>
      <c r="AT386" s="135">
        <f t="shared" si="232"/>
        <v>4.4907328799985938E-6</v>
      </c>
      <c r="AU386" s="135">
        <f t="shared" si="233"/>
        <v>146.364644981</v>
      </c>
      <c r="AV386" s="303">
        <v>1.3487699E-3</v>
      </c>
      <c r="AW386" s="302">
        <v>4.0700970000000003E-6</v>
      </c>
      <c r="AX386" s="302">
        <v>1.1117749E-10</v>
      </c>
      <c r="AY386" s="302">
        <v>8.4531796999999997E-8</v>
      </c>
      <c r="AZ386" s="302">
        <v>8.0175007000000007E-9</v>
      </c>
      <c r="BA386" s="302">
        <v>8.9240219999999996E-7</v>
      </c>
      <c r="BB386" s="303">
        <v>2.1621642000000001E-4</v>
      </c>
      <c r="BC386" s="302">
        <v>1.2994545999999999E-7</v>
      </c>
      <c r="BD386" s="302">
        <v>2.3541326000000001E-7</v>
      </c>
      <c r="BE386" s="302">
        <v>5.9365163999999998E-10</v>
      </c>
      <c r="BF386" s="302">
        <v>4.6811127000000004E-12</v>
      </c>
      <c r="BG386" s="302">
        <v>6.1776345999999995E-10</v>
      </c>
      <c r="BH386" s="302">
        <v>2.5218718000000001E-11</v>
      </c>
      <c r="BI386" s="302">
        <v>4.3725019000000001E-11</v>
      </c>
      <c r="BJ386" s="302">
        <v>9.4844362000000004E-7</v>
      </c>
      <c r="BK386" s="302">
        <v>1.6686377999999999E-6</v>
      </c>
      <c r="BL386" s="302">
        <v>5.3818336999999997E-8</v>
      </c>
      <c r="BM386" s="303">
        <v>1.5704981E-2</v>
      </c>
      <c r="BN386" s="303">
        <v>146.34894</v>
      </c>
      <c r="BO386" s="302">
        <v>1.0294676E-8</v>
      </c>
      <c r="BP386" s="302">
        <v>6.2602757999999998E-11</v>
      </c>
      <c r="BQ386" s="302">
        <v>2.8008938000000001E-15</v>
      </c>
      <c r="BR386" s="74"/>
      <c r="BS386" s="136">
        <v>7.1304362999999996E-2</v>
      </c>
      <c r="BT386" s="136">
        <v>1.9072418999999999E-3</v>
      </c>
      <c r="BU386" s="136">
        <v>4.0086469E-2</v>
      </c>
      <c r="BV386" s="136">
        <v>1.7501549000000001E-4</v>
      </c>
      <c r="BW386" s="136">
        <v>1.9577370999999998E-3</v>
      </c>
      <c r="BX386" s="136">
        <v>5.6692207999999998E-4</v>
      </c>
      <c r="BY386" s="144">
        <v>4.1135936000000004E-6</v>
      </c>
      <c r="BZ386" s="136">
        <v>8.5758050999999995E-4</v>
      </c>
      <c r="CA386" s="136">
        <v>1.1391205999999999E-4</v>
      </c>
      <c r="CB386" s="136">
        <v>1.1500062999999999E-4</v>
      </c>
      <c r="CC386" s="144">
        <v>6.0022512000000003E-5</v>
      </c>
      <c r="CD386" s="144">
        <v>3.6314756E-5</v>
      </c>
      <c r="CE386" s="144">
        <v>1.0355071E-6</v>
      </c>
      <c r="CF386" s="136">
        <v>1.4852743000000001E-3</v>
      </c>
      <c r="CG386" s="136">
        <v>2.3820423E-2</v>
      </c>
      <c r="CH386" s="136">
        <v>1.1582297E-4</v>
      </c>
      <c r="CI386" s="144">
        <v>1.4778757E-6</v>
      </c>
      <c r="CL386" s="89" t="s">
        <v>2380</v>
      </c>
      <c r="CW386" s="74"/>
      <c r="CX386" s="74"/>
      <c r="CY386" s="74"/>
      <c r="CZ386" s="74"/>
      <c r="DA386" s="74"/>
      <c r="DB386" s="74"/>
    </row>
    <row r="387" spans="1:106" ht="14.5" customHeight="1">
      <c r="A387" s="74" t="s">
        <v>2387</v>
      </c>
      <c r="B387" s="129" t="s">
        <v>2360</v>
      </c>
      <c r="C387" s="130" t="str">
        <f t="shared" si="222"/>
        <v>A.070.02.301</v>
      </c>
      <c r="D387" s="131" t="s">
        <v>2363</v>
      </c>
      <c r="E387" s="129" t="s">
        <v>957</v>
      </c>
      <c r="F387" s="132" t="s">
        <v>2389</v>
      </c>
      <c r="G387" s="132">
        <f t="shared" si="223"/>
        <v>1.0151341514359999</v>
      </c>
      <c r="H387" s="348">
        <f t="shared" si="224"/>
        <v>1.0151341514359999</v>
      </c>
      <c r="I387" s="74"/>
      <c r="J387" s="132">
        <f t="shared" si="225"/>
        <v>2.27538324E-2</v>
      </c>
      <c r="K387" s="132">
        <f t="shared" si="226"/>
        <v>3.7896118999999999E-2</v>
      </c>
      <c r="L387" s="300">
        <f t="shared" si="227"/>
        <v>0.43435934003599996</v>
      </c>
      <c r="M387" s="132">
        <v>0.52012486000000002</v>
      </c>
      <c r="N387" s="132">
        <v>1.3600173E-2</v>
      </c>
      <c r="O387" s="132">
        <v>2.2283171000000001E-2</v>
      </c>
      <c r="P387" s="132">
        <v>1.9150082999999998E-2</v>
      </c>
      <c r="Q387" s="132">
        <v>2.9465851999999999E-3</v>
      </c>
      <c r="R387" s="132">
        <v>3.5099706E-4</v>
      </c>
      <c r="S387" s="132">
        <v>3.0616714000000002E-4</v>
      </c>
      <c r="T387" s="132">
        <v>2.0127750000000001E-3</v>
      </c>
      <c r="U387" s="132">
        <v>7.2215097999999995E-4</v>
      </c>
      <c r="V387" s="132">
        <v>0.42899999999999999</v>
      </c>
      <c r="W387" s="132">
        <v>4.6219151000000003E-3</v>
      </c>
      <c r="X387" s="304">
        <v>1.5273955999999999E-5</v>
      </c>
      <c r="Y387" s="132">
        <v>0</v>
      </c>
      <c r="Z387" s="132">
        <v>0</v>
      </c>
      <c r="AA387" s="74"/>
      <c r="AB387" s="301">
        <f t="shared" si="228"/>
        <v>3.9107132330827068</v>
      </c>
      <c r="AC387" s="338">
        <f t="shared" si="229"/>
        <v>3.9107132330827068</v>
      </c>
      <c r="AD387" s="74"/>
      <c r="AE387" s="136">
        <v>55.0884</v>
      </c>
      <c r="AF387" s="136">
        <v>54.334397000000003</v>
      </c>
      <c r="AG387" s="136">
        <v>0.62661538000000006</v>
      </c>
      <c r="AH387" s="136">
        <v>0</v>
      </c>
      <c r="AI387" s="136">
        <v>0</v>
      </c>
      <c r="AJ387" s="136">
        <v>6.2735986999999998E-3</v>
      </c>
      <c r="AK387" s="136">
        <v>0.12111354000000001</v>
      </c>
      <c r="AL387" s="74"/>
      <c r="AM387" s="133">
        <v>7.5984255000000001E-2</v>
      </c>
      <c r="AN387" s="340">
        <f t="shared" si="230"/>
        <v>7.5984255000000001E-2</v>
      </c>
      <c r="AP387" s="133">
        <v>6.9993267999999997E-2</v>
      </c>
      <c r="AQ387" s="133">
        <v>3.2655944999999999E-3</v>
      </c>
      <c r="AR387" s="133">
        <v>2.7253925999999999E-3</v>
      </c>
      <c r="AS387" s="134">
        <f t="shared" si="231"/>
        <v>4.1962390574900004E-6</v>
      </c>
      <c r="AT387" s="135">
        <f t="shared" si="232"/>
        <v>1.2076902997696699E-8</v>
      </c>
      <c r="AU387" s="135">
        <f t="shared" si="233"/>
        <v>0.38170764281800001</v>
      </c>
      <c r="AV387" s="302">
        <v>3.6850951000000001E-6</v>
      </c>
      <c r="AW387" s="302">
        <v>1.1120899E-8</v>
      </c>
      <c r="AX387" s="302">
        <v>3.0374856999999999E-13</v>
      </c>
      <c r="AY387" s="302">
        <v>2.4624347000000002E-10</v>
      </c>
      <c r="AZ387" s="302">
        <v>3.1988219999999998E-11</v>
      </c>
      <c r="BA387" s="302">
        <v>2.8475417E-9</v>
      </c>
      <c r="BB387" s="302">
        <v>5.0272930999999999E-7</v>
      </c>
      <c r="BC387" s="302">
        <v>4.1227405000000001E-10</v>
      </c>
      <c r="BD387" s="302">
        <v>5.2326348E-10</v>
      </c>
      <c r="BE387" s="302">
        <v>3.5909141000000002E-13</v>
      </c>
      <c r="BF387" s="302">
        <v>1.8419647E-15</v>
      </c>
      <c r="BG387" s="302">
        <v>7.6095193000000005E-13</v>
      </c>
      <c r="BH387" s="302">
        <v>4.3963884999999998E-14</v>
      </c>
      <c r="BI387" s="302">
        <v>3.3227937E-14</v>
      </c>
      <c r="BJ387" s="302">
        <v>3.8230950000000002E-9</v>
      </c>
      <c r="BK387" s="302">
        <v>1.4657791E-9</v>
      </c>
      <c r="BL387" s="302">
        <v>1.8963642000000001E-11</v>
      </c>
      <c r="BM387" s="302">
        <v>3.3982817999999999E-5</v>
      </c>
      <c r="BN387" s="303">
        <v>0.38167366000000003</v>
      </c>
      <c r="BO387" s="303">
        <v>0</v>
      </c>
      <c r="BP387" s="303">
        <v>0</v>
      </c>
      <c r="BQ387" s="303">
        <v>0</v>
      </c>
      <c r="BR387" s="74"/>
      <c r="BS387" s="136">
        <v>1.9244473000000001E-4</v>
      </c>
      <c r="BT387" s="144">
        <v>4.5185454000000004E-6</v>
      </c>
      <c r="BU387" s="136">
        <v>1.0904106000000001E-4</v>
      </c>
      <c r="BV387" s="144">
        <v>2.3698182000000001E-7</v>
      </c>
      <c r="BW387" s="144">
        <v>5.0322272000000003E-6</v>
      </c>
      <c r="BX387" s="144">
        <v>1.7861689999999999E-6</v>
      </c>
      <c r="BY387" s="144">
        <v>4.6065926E-10</v>
      </c>
      <c r="BZ387" s="144">
        <v>2.7352956E-6</v>
      </c>
      <c r="CA387" s="144">
        <v>4.7101335000000001E-7</v>
      </c>
      <c r="CB387" s="144">
        <v>2.0259258E-7</v>
      </c>
      <c r="CC387" s="144">
        <v>2.4043165999999998E-7</v>
      </c>
      <c r="CD387" s="144">
        <v>1.3786113E-8</v>
      </c>
      <c r="CE387" s="144">
        <v>4.2440739000000002E-9</v>
      </c>
      <c r="CF387" s="144">
        <v>4.4985030000000001E-6</v>
      </c>
      <c r="CG387" s="144">
        <v>6.3495193999999998E-5</v>
      </c>
      <c r="CH387" s="144">
        <v>1.6822108000000001E-7</v>
      </c>
      <c r="CI387" s="136">
        <v>0</v>
      </c>
      <c r="CL387" s="89" t="s">
        <v>2390</v>
      </c>
      <c r="CW387" s="74"/>
      <c r="CX387" s="74"/>
      <c r="CY387" s="74"/>
      <c r="CZ387" s="74"/>
      <c r="DA387" s="74"/>
      <c r="DB387" s="74"/>
    </row>
    <row r="388" spans="1:106" ht="14.5" customHeight="1">
      <c r="A388" s="74" t="s">
        <v>2391</v>
      </c>
      <c r="B388" s="129" t="s">
        <v>2360</v>
      </c>
      <c r="C388" s="130" t="str">
        <f t="shared" si="222"/>
        <v>A.070.02.302</v>
      </c>
      <c r="D388" s="131" t="s">
        <v>2363</v>
      </c>
      <c r="E388" s="129" t="s">
        <v>957</v>
      </c>
      <c r="F388" s="132" t="s">
        <v>2393</v>
      </c>
      <c r="G388" s="132">
        <f t="shared" si="223"/>
        <v>1.0151341514359999</v>
      </c>
      <c r="H388" s="348">
        <f t="shared" si="224"/>
        <v>1.0151341514359999</v>
      </c>
      <c r="I388" s="74"/>
      <c r="J388" s="132">
        <f t="shared" si="225"/>
        <v>2.27538324E-2</v>
      </c>
      <c r="K388" s="132">
        <f t="shared" si="226"/>
        <v>3.7896118999999999E-2</v>
      </c>
      <c r="L388" s="300">
        <f t="shared" si="227"/>
        <v>0.43435934003599996</v>
      </c>
      <c r="M388" s="132">
        <v>0.52012486000000002</v>
      </c>
      <c r="N388" s="132">
        <v>1.3600173E-2</v>
      </c>
      <c r="O388" s="132">
        <v>2.2283171000000001E-2</v>
      </c>
      <c r="P388" s="132">
        <v>1.9150082999999998E-2</v>
      </c>
      <c r="Q388" s="132">
        <v>2.9465851999999999E-3</v>
      </c>
      <c r="R388" s="132">
        <v>3.5099706E-4</v>
      </c>
      <c r="S388" s="132">
        <v>3.0616714000000002E-4</v>
      </c>
      <c r="T388" s="132">
        <v>2.0127750000000001E-3</v>
      </c>
      <c r="U388" s="132">
        <v>7.2215097999999995E-4</v>
      </c>
      <c r="V388" s="132">
        <v>0.42899999999999999</v>
      </c>
      <c r="W388" s="132">
        <v>4.6219151000000003E-3</v>
      </c>
      <c r="X388" s="304">
        <v>1.5273955999999999E-5</v>
      </c>
      <c r="Y388" s="132">
        <v>0</v>
      </c>
      <c r="Z388" s="132">
        <v>0</v>
      </c>
      <c r="AA388" s="74"/>
      <c r="AB388" s="301">
        <f t="shared" si="228"/>
        <v>3.9107132330827068</v>
      </c>
      <c r="AC388" s="338">
        <f t="shared" si="229"/>
        <v>3.9107132330827068</v>
      </c>
      <c r="AD388" s="74"/>
      <c r="AE388" s="136">
        <v>55.0884</v>
      </c>
      <c r="AF388" s="136">
        <v>54.334397000000003</v>
      </c>
      <c r="AG388" s="136">
        <v>0.62661538000000006</v>
      </c>
      <c r="AH388" s="136">
        <v>0</v>
      </c>
      <c r="AI388" s="136">
        <v>0</v>
      </c>
      <c r="AJ388" s="136">
        <v>6.2735986999999998E-3</v>
      </c>
      <c r="AK388" s="136">
        <v>0.12111354000000001</v>
      </c>
      <c r="AL388" s="74"/>
      <c r="AM388" s="133">
        <v>7.5984255000000001E-2</v>
      </c>
      <c r="AN388" s="340">
        <f t="shared" si="230"/>
        <v>7.5984255000000001E-2</v>
      </c>
      <c r="AP388" s="133">
        <v>6.9993267999999997E-2</v>
      </c>
      <c r="AQ388" s="133">
        <v>3.2655944999999999E-3</v>
      </c>
      <c r="AR388" s="133">
        <v>2.7253925999999999E-3</v>
      </c>
      <c r="AS388" s="134">
        <f t="shared" si="231"/>
        <v>4.1962390574900004E-6</v>
      </c>
      <c r="AT388" s="135">
        <f t="shared" si="232"/>
        <v>1.2076902997696699E-8</v>
      </c>
      <c r="AU388" s="135">
        <f t="shared" si="233"/>
        <v>0.38170764281800001</v>
      </c>
      <c r="AV388" s="302">
        <v>3.6850951000000001E-6</v>
      </c>
      <c r="AW388" s="302">
        <v>1.1120899E-8</v>
      </c>
      <c r="AX388" s="302">
        <v>3.0374856999999999E-13</v>
      </c>
      <c r="AY388" s="302">
        <v>2.4624347000000002E-10</v>
      </c>
      <c r="AZ388" s="302">
        <v>3.1988219999999998E-11</v>
      </c>
      <c r="BA388" s="302">
        <v>2.8475417E-9</v>
      </c>
      <c r="BB388" s="302">
        <v>5.0272930999999999E-7</v>
      </c>
      <c r="BC388" s="302">
        <v>4.1227405000000001E-10</v>
      </c>
      <c r="BD388" s="302">
        <v>5.2326348E-10</v>
      </c>
      <c r="BE388" s="302">
        <v>3.5909141000000002E-13</v>
      </c>
      <c r="BF388" s="302">
        <v>1.8419647E-15</v>
      </c>
      <c r="BG388" s="302">
        <v>7.6095193000000005E-13</v>
      </c>
      <c r="BH388" s="302">
        <v>4.3963884999999998E-14</v>
      </c>
      <c r="BI388" s="302">
        <v>3.3227937E-14</v>
      </c>
      <c r="BJ388" s="302">
        <v>3.8230950000000002E-9</v>
      </c>
      <c r="BK388" s="302">
        <v>1.4657791E-9</v>
      </c>
      <c r="BL388" s="302">
        <v>1.8963642000000001E-11</v>
      </c>
      <c r="BM388" s="302">
        <v>3.3982817999999999E-5</v>
      </c>
      <c r="BN388" s="303">
        <v>0.38167366000000003</v>
      </c>
      <c r="BO388" s="303">
        <v>0</v>
      </c>
      <c r="BP388" s="303">
        <v>0</v>
      </c>
      <c r="BQ388" s="303">
        <v>0</v>
      </c>
      <c r="BR388" s="74"/>
      <c r="BS388" s="136">
        <v>1.9244473000000001E-4</v>
      </c>
      <c r="BT388" s="144">
        <v>4.5185454000000004E-6</v>
      </c>
      <c r="BU388" s="136">
        <v>1.0904106000000001E-4</v>
      </c>
      <c r="BV388" s="144">
        <v>2.3698182000000001E-7</v>
      </c>
      <c r="BW388" s="144">
        <v>5.0322272000000003E-6</v>
      </c>
      <c r="BX388" s="144">
        <v>1.7861689999999999E-6</v>
      </c>
      <c r="BY388" s="144">
        <v>4.6065926E-10</v>
      </c>
      <c r="BZ388" s="144">
        <v>2.7352956E-6</v>
      </c>
      <c r="CA388" s="144">
        <v>4.7101335000000001E-7</v>
      </c>
      <c r="CB388" s="144">
        <v>2.0259258E-7</v>
      </c>
      <c r="CC388" s="144">
        <v>2.4043165999999998E-7</v>
      </c>
      <c r="CD388" s="144">
        <v>1.3786113E-8</v>
      </c>
      <c r="CE388" s="144">
        <v>4.2440739000000002E-9</v>
      </c>
      <c r="CF388" s="144">
        <v>4.4985030000000001E-6</v>
      </c>
      <c r="CG388" s="144">
        <v>6.3495193999999998E-5</v>
      </c>
      <c r="CH388" s="144">
        <v>1.6822108000000001E-7</v>
      </c>
      <c r="CI388" s="136">
        <v>0</v>
      </c>
      <c r="CL388" s="89" t="s">
        <v>2390</v>
      </c>
      <c r="CW388" s="74"/>
      <c r="CX388" s="74"/>
      <c r="CY388" s="74"/>
      <c r="CZ388" s="74"/>
      <c r="DA388" s="74"/>
      <c r="DB388" s="74"/>
    </row>
    <row r="389" spans="1:106" ht="14.5" customHeight="1">
      <c r="A389" s="74" t="s">
        <v>2394</v>
      </c>
      <c r="B389" s="129" t="s">
        <v>2360</v>
      </c>
      <c r="C389" s="130" t="str">
        <f t="shared" si="222"/>
        <v>A.070.02.303</v>
      </c>
      <c r="D389" s="131" t="s">
        <v>2363</v>
      </c>
      <c r="E389" s="129" t="s">
        <v>2217</v>
      </c>
      <c r="F389" s="132" t="s">
        <v>2396</v>
      </c>
      <c r="G389" s="132">
        <f t="shared" si="223"/>
        <v>480.67295923407505</v>
      </c>
      <c r="H389" s="348">
        <f t="shared" si="224"/>
        <v>480.67295923407505</v>
      </c>
      <c r="I389" s="74"/>
      <c r="J389" s="132">
        <f t="shared" si="225"/>
        <v>11.782761211675</v>
      </c>
      <c r="K389" s="132">
        <f t="shared" si="226"/>
        <v>21.114419720000001</v>
      </c>
      <c r="L389" s="300">
        <f t="shared" si="227"/>
        <v>219.76924830240003</v>
      </c>
      <c r="M389" s="132">
        <v>228.00653</v>
      </c>
      <c r="N389" s="132">
        <v>8.2878316000000005</v>
      </c>
      <c r="O389" s="132">
        <v>12.682603</v>
      </c>
      <c r="P389" s="132">
        <v>10.654629</v>
      </c>
      <c r="Q389" s="132">
        <v>1.1165617999999999</v>
      </c>
      <c r="R389" s="304">
        <v>3.1932674999999998E-5</v>
      </c>
      <c r="S389" s="132">
        <v>1.1538479000000001E-2</v>
      </c>
      <c r="T389" s="132">
        <v>0.14398511999999999</v>
      </c>
      <c r="U389" s="132">
        <v>4.6444211999999999E-2</v>
      </c>
      <c r="V389" s="132">
        <v>218.87755000000001</v>
      </c>
      <c r="W389" s="132">
        <v>0.83882807000000004</v>
      </c>
      <c r="X389" s="132">
        <v>0</v>
      </c>
      <c r="Y389" s="132">
        <v>6.4260204000000003E-3</v>
      </c>
      <c r="Z389" s="132">
        <v>0</v>
      </c>
      <c r="AA389" s="74"/>
      <c r="AB389" s="301">
        <f t="shared" si="228"/>
        <v>1714.334812030075</v>
      </c>
      <c r="AC389" s="338">
        <f t="shared" si="229"/>
        <v>1714.334812030075</v>
      </c>
      <c r="AD389" s="74"/>
      <c r="AE389" s="136">
        <v>25637.780999999999</v>
      </c>
      <c r="AF389" s="136">
        <v>25512.17</v>
      </c>
      <c r="AG389" s="136">
        <v>113.72398</v>
      </c>
      <c r="AH389" s="136">
        <v>0</v>
      </c>
      <c r="AI389" s="136">
        <v>8.5242354000000002</v>
      </c>
      <c r="AJ389" s="136">
        <v>0.40261141</v>
      </c>
      <c r="AK389" s="136">
        <v>2.9602181999999999</v>
      </c>
      <c r="AL389" s="74"/>
      <c r="AM389" s="133">
        <v>34.312466999999998</v>
      </c>
      <c r="AN389" s="340">
        <f t="shared" si="230"/>
        <v>34.312466999999998</v>
      </c>
      <c r="AP389" s="133">
        <v>31.171485000000001</v>
      </c>
      <c r="AQ389" s="133">
        <v>1.4515061</v>
      </c>
      <c r="AR389" s="133">
        <v>1.6894761</v>
      </c>
      <c r="AS389" s="134">
        <f t="shared" si="231"/>
        <v>1.8687940595185919E-3</v>
      </c>
      <c r="AT389" s="135">
        <f t="shared" si="232"/>
        <v>5.3679960886607174E-6</v>
      </c>
      <c r="AU389" s="135">
        <f t="shared" si="233"/>
        <v>236.62130486910002</v>
      </c>
      <c r="AV389" s="303">
        <v>1.5961585E-3</v>
      </c>
      <c r="AW389" s="302">
        <v>4.8162005000000003E-6</v>
      </c>
      <c r="AX389" s="302">
        <v>1.3157682E-10</v>
      </c>
      <c r="AY389" s="302">
        <v>9.0284593000000001E-16</v>
      </c>
      <c r="AZ389" s="303">
        <v>0</v>
      </c>
      <c r="BA389" s="302">
        <v>1.5842666999999999E-6</v>
      </c>
      <c r="BB389" s="303">
        <v>2.7098877999999997E-4</v>
      </c>
      <c r="BC389" s="302">
        <v>2.2458291999999999E-7</v>
      </c>
      <c r="BD389" s="302">
        <v>3.0815969000000001E-7</v>
      </c>
      <c r="BE389" s="302">
        <v>1.2479367999999999E-10</v>
      </c>
      <c r="BF389" s="302">
        <v>2.1483450000000002E-12</v>
      </c>
      <c r="BG389" s="302">
        <v>5.1329150999999997E-13</v>
      </c>
      <c r="BH389" s="302">
        <v>1.6466412999999999E-16</v>
      </c>
      <c r="BI389" s="302">
        <v>8.8056388000000005E-16</v>
      </c>
      <c r="BJ389" s="302">
        <v>1.0592629E-11</v>
      </c>
      <c r="BK389" s="302">
        <v>2.0630705999999999E-10</v>
      </c>
      <c r="BL389" s="302">
        <v>1.8415101999999999E-8</v>
      </c>
      <c r="BM389" s="303">
        <v>6.6486910000000004E-4</v>
      </c>
      <c r="BN389" s="303">
        <v>236.62064000000001</v>
      </c>
      <c r="BO389" s="302">
        <v>6.2295917999999998E-8</v>
      </c>
      <c r="BP389" s="302">
        <v>3.7882653000000002E-10</v>
      </c>
      <c r="BQ389" s="302">
        <v>1.694898E-14</v>
      </c>
      <c r="BR389" s="74"/>
      <c r="BS389" s="136">
        <v>8.8489432000000007E-2</v>
      </c>
      <c r="BT389" s="136">
        <v>2.6461296999999999E-3</v>
      </c>
      <c r="BU389" s="136">
        <v>4.7800203999999999E-2</v>
      </c>
      <c r="BV389" s="144">
        <v>1.6865958999999999E-5</v>
      </c>
      <c r="BW389" s="136">
        <v>2.3477022999999998E-3</v>
      </c>
      <c r="BX389" s="136">
        <v>1.0320689E-3</v>
      </c>
      <c r="BY389" s="144">
        <v>5.1571892000000002E-9</v>
      </c>
      <c r="BZ389" s="136">
        <v>1.5566769E-3</v>
      </c>
      <c r="CA389" s="144">
        <v>4.2851401000000003E-8</v>
      </c>
      <c r="CB389" s="144">
        <v>7.6350788000000001E-6</v>
      </c>
      <c r="CC389" s="136">
        <v>0</v>
      </c>
      <c r="CD389" s="144">
        <v>4.0722649000000003E-5</v>
      </c>
      <c r="CE389" s="136">
        <v>0</v>
      </c>
      <c r="CF389" s="136">
        <v>2.1259616000000002E-3</v>
      </c>
      <c r="CG389" s="136">
        <v>3.0906342E-2</v>
      </c>
      <c r="CH389" s="144">
        <v>1.3243488E-7</v>
      </c>
      <c r="CI389" s="144">
        <v>8.9430328999999992E-6</v>
      </c>
      <c r="CL389" s="89" t="s">
        <v>2390</v>
      </c>
      <c r="CW389" s="74"/>
      <c r="CX389" s="74"/>
      <c r="CY389" s="74"/>
      <c r="CZ389" s="74"/>
      <c r="DA389" s="74"/>
      <c r="DB389" s="74"/>
    </row>
    <row r="390" spans="1:106" ht="14.5" customHeight="1">
      <c r="A390" s="74" t="s">
        <v>2397</v>
      </c>
      <c r="B390" s="129" t="s">
        <v>2360</v>
      </c>
      <c r="C390" s="130" t="str">
        <f t="shared" si="222"/>
        <v>A.070.02.304</v>
      </c>
      <c r="D390" s="131" t="s">
        <v>2363</v>
      </c>
      <c r="E390" s="129" t="s">
        <v>957</v>
      </c>
      <c r="F390" s="132" t="s">
        <v>2399</v>
      </c>
      <c r="G390" s="132">
        <f t="shared" si="223"/>
        <v>1.768999806241</v>
      </c>
      <c r="H390" s="348">
        <f t="shared" si="224"/>
        <v>1.768999806241</v>
      </c>
      <c r="I390" s="74"/>
      <c r="J390" s="132">
        <f t="shared" si="225"/>
        <v>6.8377518030000001E-2</v>
      </c>
      <c r="K390" s="132">
        <f t="shared" si="226"/>
        <v>0.11483010460000001</v>
      </c>
      <c r="L390" s="300">
        <f t="shared" si="227"/>
        <v>2.0827083611E-2</v>
      </c>
      <c r="M390" s="132">
        <v>1.5649651</v>
      </c>
      <c r="N390" s="132">
        <v>4.1848022999999998E-2</v>
      </c>
      <c r="O390" s="132">
        <v>6.7001923000000005E-2</v>
      </c>
      <c r="P390" s="132">
        <v>5.7561387999999998E-2</v>
      </c>
      <c r="Q390" s="132">
        <v>8.8600449000000008E-3</v>
      </c>
      <c r="R390" s="132">
        <v>1.0423303000000001E-3</v>
      </c>
      <c r="S390" s="132">
        <v>9.1375482999999996E-4</v>
      </c>
      <c r="T390" s="132">
        <v>5.9801586000000004E-3</v>
      </c>
      <c r="U390" s="132">
        <v>2.2916171000000002E-3</v>
      </c>
      <c r="V390" s="132">
        <v>2.2196102000000001E-4</v>
      </c>
      <c r="W390" s="132">
        <v>1.7717673999999999E-2</v>
      </c>
      <c r="X390" s="304">
        <v>4.6169611000000003E-5</v>
      </c>
      <c r="Y390" s="132">
        <v>5.4966187999999996E-4</v>
      </c>
      <c r="Z390" s="132">
        <v>0</v>
      </c>
      <c r="AA390" s="74"/>
      <c r="AB390" s="301">
        <f t="shared" si="228"/>
        <v>11.766654887218044</v>
      </c>
      <c r="AC390" s="338">
        <f t="shared" si="229"/>
        <v>11.766654887218044</v>
      </c>
      <c r="AD390" s="74"/>
      <c r="AE390" s="136">
        <v>166.25709000000001</v>
      </c>
      <c r="AF390" s="136">
        <v>163.10409000000001</v>
      </c>
      <c r="AG390" s="136">
        <v>2.4020017999999999</v>
      </c>
      <c r="AH390" s="136">
        <v>0</v>
      </c>
      <c r="AI390" s="136">
        <v>4.6488337999999997E-2</v>
      </c>
      <c r="AJ390" s="136">
        <v>0.22225481999999999</v>
      </c>
      <c r="AK390" s="136">
        <v>0.48224763999999998</v>
      </c>
      <c r="AL390" s="74"/>
      <c r="AM390" s="133">
        <v>0.22899338999999999</v>
      </c>
      <c r="AN390" s="340">
        <f t="shared" si="230"/>
        <v>0.22899338999999999</v>
      </c>
      <c r="AP390" s="133">
        <v>0.21100914000000001</v>
      </c>
      <c r="AQ390" s="133">
        <v>9.8462340000000006E-3</v>
      </c>
      <c r="AR390" s="133">
        <v>8.1380211999999997E-3</v>
      </c>
      <c r="AS390" s="134">
        <f t="shared" si="231"/>
        <v>1.2650427637990998E-5</v>
      </c>
      <c r="AT390" s="135">
        <f t="shared" si="232"/>
        <v>3.6413587729283597E-8</v>
      </c>
      <c r="AU390" s="135">
        <f t="shared" si="233"/>
        <v>1.1397788841100001</v>
      </c>
      <c r="AV390" s="302">
        <v>1.1085646E-5</v>
      </c>
      <c r="AW390" s="302">
        <v>3.3454240999999997E-8</v>
      </c>
      <c r="AX390" s="302">
        <v>9.137495199999999E-13</v>
      </c>
      <c r="AY390" s="302">
        <v>7.3132766000000002E-10</v>
      </c>
      <c r="AZ390" s="302">
        <v>9.4982131E-11</v>
      </c>
      <c r="BA390" s="302">
        <v>8.5591487000000002E-9</v>
      </c>
      <c r="BB390" s="302">
        <v>1.5289873999999999E-6</v>
      </c>
      <c r="BC390" s="302">
        <v>1.2389064999999999E-9</v>
      </c>
      <c r="BD390" s="302">
        <v>1.5934907000000001E-9</v>
      </c>
      <c r="BE390" s="302">
        <v>1.0675095000000001E-12</v>
      </c>
      <c r="BF390" s="302">
        <v>5.5123401999999999E-15</v>
      </c>
      <c r="BG390" s="302">
        <v>2.2609238000000002E-12</v>
      </c>
      <c r="BH390" s="302">
        <v>1.3060794E-13</v>
      </c>
      <c r="BI390" s="302">
        <v>9.8795656999999999E-14</v>
      </c>
      <c r="BJ390" s="302">
        <v>1.1351998000000001E-8</v>
      </c>
      <c r="BK390" s="302">
        <v>4.3995815000000003E-9</v>
      </c>
      <c r="BL390" s="302">
        <v>5.7662235000000002E-11</v>
      </c>
      <c r="BM390" s="303">
        <v>1.0418411E-4</v>
      </c>
      <c r="BN390" s="303">
        <v>1.1396747</v>
      </c>
      <c r="BO390" s="302">
        <v>1.06572E-8</v>
      </c>
      <c r="BP390" s="302">
        <v>6.4807295999999997E-11</v>
      </c>
      <c r="BQ390" s="302">
        <v>2.8995263999999999E-15</v>
      </c>
      <c r="BR390" s="74"/>
      <c r="BS390" s="136">
        <v>5.8107508999999998E-4</v>
      </c>
      <c r="BT390" s="144">
        <v>1.3725337999999999E-5</v>
      </c>
      <c r="BU390" s="136">
        <v>3.2808556000000003E-4</v>
      </c>
      <c r="BV390" s="144">
        <v>7.0409492999999999E-7</v>
      </c>
      <c r="BW390" s="144">
        <v>1.524407E-5</v>
      </c>
      <c r="BX390" s="144">
        <v>5.3710647000000004E-6</v>
      </c>
      <c r="BY390" s="144">
        <v>1.3938078999999999E-9</v>
      </c>
      <c r="BZ390" s="144">
        <v>8.2244045999999993E-6</v>
      </c>
      <c r="CA390" s="144">
        <v>1.3987338000000001E-6</v>
      </c>
      <c r="CB390" s="144">
        <v>6.0463688999999999E-7</v>
      </c>
      <c r="CC390" s="144">
        <v>7.1390910999999997E-7</v>
      </c>
      <c r="CD390" s="144">
        <v>4.1817260999999997E-8</v>
      </c>
      <c r="CE390" s="144">
        <v>1.2601873E-8</v>
      </c>
      <c r="CF390" s="144">
        <v>1.3505430999999999E-5</v>
      </c>
      <c r="CG390" s="136">
        <v>1.9134244999999999E-4</v>
      </c>
      <c r="CH390" s="144">
        <v>5.6966816000000004E-7</v>
      </c>
      <c r="CI390" s="144">
        <v>1.5299187E-6</v>
      </c>
      <c r="CL390" s="89" t="s">
        <v>2390</v>
      </c>
      <c r="CW390" s="74"/>
      <c r="CX390" s="74"/>
      <c r="CY390" s="74"/>
      <c r="CZ390" s="74"/>
      <c r="DA390" s="74"/>
      <c r="DB390" s="74"/>
    </row>
    <row r="391" spans="1:106" ht="14.5" customHeight="1">
      <c r="B391" s="129" t="s">
        <v>2360</v>
      </c>
      <c r="C391" s="127" t="s">
        <v>2400</v>
      </c>
      <c r="D391" s="127" t="s">
        <v>2401</v>
      </c>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P391" s="74"/>
      <c r="AQ391" s="74"/>
      <c r="AR391" s="74"/>
      <c r="AS391" s="74"/>
      <c r="AT391" s="74"/>
      <c r="AU391" s="74"/>
      <c r="AV391" s="74"/>
      <c r="AW391" s="74"/>
      <c r="AX391" s="74"/>
      <c r="AY391" s="74"/>
      <c r="AZ391" s="74"/>
      <c r="BA391" s="74"/>
      <c r="BB391" s="74"/>
      <c r="BC391" s="74"/>
      <c r="BD391" s="74"/>
      <c r="BE391" s="74"/>
      <c r="BF391" s="74"/>
      <c r="BG391" s="74"/>
      <c r="BH391" s="74"/>
      <c r="BI391" s="74"/>
      <c r="BJ391" s="74"/>
      <c r="BK391" s="74"/>
      <c r="BL391" s="74"/>
      <c r="BM391" s="74"/>
      <c r="BN391" s="74"/>
      <c r="BO391" s="74"/>
      <c r="BP391" s="74"/>
      <c r="BQ391" s="74"/>
      <c r="BR391" s="74"/>
      <c r="BS391" s="74"/>
      <c r="BT391" s="74"/>
      <c r="BU391" s="74"/>
      <c r="BV391" s="74"/>
      <c r="BW391" s="74"/>
      <c r="BX391" s="74"/>
      <c r="BY391" s="74"/>
      <c r="BZ391" s="74"/>
      <c r="CA391" s="74"/>
      <c r="CB391" s="74"/>
      <c r="CC391" s="74"/>
      <c r="CD391" s="74"/>
      <c r="CE391" s="74"/>
      <c r="CF391" s="74"/>
      <c r="CG391" s="74"/>
      <c r="CH391" s="74"/>
      <c r="CI391" s="74"/>
      <c r="CJ391" s="124"/>
      <c r="CK391" s="152"/>
      <c r="CL391" s="89"/>
      <c r="CW391" s="74"/>
      <c r="CX391" s="74"/>
      <c r="CY391" s="74"/>
      <c r="CZ391" s="74"/>
      <c r="DA391" s="74"/>
      <c r="DB391" s="74"/>
    </row>
    <row r="392" spans="1:106" ht="14.5" customHeight="1">
      <c r="A392" s="74" t="s">
        <v>2402</v>
      </c>
      <c r="B392" s="129" t="s">
        <v>2360</v>
      </c>
      <c r="C392" s="130" t="str">
        <f t="shared" ref="C392:C405" si="234">MID(A392,1,12)</f>
        <v>A.070.03.101</v>
      </c>
      <c r="D392" s="131" t="s">
        <v>2401</v>
      </c>
      <c r="E392" s="129" t="s">
        <v>427</v>
      </c>
      <c r="F392" s="132" t="s">
        <v>2404</v>
      </c>
      <c r="G392" s="132">
        <f t="shared" ref="G392:G405" si="235">J392+K392+L392+M392</f>
        <v>3.6498239765210604E-5</v>
      </c>
      <c r="H392" s="348">
        <f t="shared" ref="H392:H405" si="236">G392</f>
        <v>3.6498239765210604E-5</v>
      </c>
      <c r="I392" s="74"/>
      <c r="J392" s="132">
        <f t="shared" ref="J392:J405" si="237">P392+Q392+R392+S392</f>
        <v>4.69493865E-7</v>
      </c>
      <c r="K392" s="132">
        <f t="shared" ref="K392:K405" si="238">N392+O392+T392</f>
        <v>1.8941162099999999E-6</v>
      </c>
      <c r="L392" s="300">
        <f t="shared" ref="L392:L405" si="239">U392+IF(V392="x",0,V392)+IF(W392="x",0,W392)+IF(X392="x",0,X392)+Y392+Z392</f>
        <v>1.50531576902106E-5</v>
      </c>
      <c r="M392" s="304">
        <v>1.9081472E-5</v>
      </c>
      <c r="N392" s="304">
        <v>1.0896835E-6</v>
      </c>
      <c r="O392" s="304">
        <v>4.9521880999999998E-7</v>
      </c>
      <c r="P392" s="304">
        <v>3.9017139000000002E-7</v>
      </c>
      <c r="Q392" s="304">
        <v>5.3581492999999997E-8</v>
      </c>
      <c r="R392" s="304">
        <v>3.402964E-9</v>
      </c>
      <c r="S392" s="304">
        <v>2.2338018E-8</v>
      </c>
      <c r="T392" s="304">
        <v>3.0921390000000001E-7</v>
      </c>
      <c r="U392" s="304">
        <v>1.2144817E-8</v>
      </c>
      <c r="V392" s="304">
        <v>1.4954007E-5</v>
      </c>
      <c r="W392" s="304">
        <v>8.1366910999999998E-8</v>
      </c>
      <c r="X392" s="304">
        <v>5.6358916000000002E-9</v>
      </c>
      <c r="Y392" s="304">
        <v>3.0706105999999999E-12</v>
      </c>
      <c r="Z392" s="132">
        <v>0</v>
      </c>
      <c r="AA392" s="74"/>
      <c r="AB392" s="301">
        <f t="shared" ref="AB392:AB405" si="240">M392/0.133</f>
        <v>1.4346971428571428E-4</v>
      </c>
      <c r="AC392" s="338">
        <f t="shared" ref="AC392:AC405" si="241">AB392</f>
        <v>1.4346971428571428E-4</v>
      </c>
      <c r="AD392" s="74"/>
      <c r="AE392" s="136">
        <v>1.9984302999999999E-3</v>
      </c>
      <c r="AF392" s="136">
        <v>1.9833919E-3</v>
      </c>
      <c r="AG392" s="144">
        <v>1.1030953E-5</v>
      </c>
      <c r="AH392" s="136">
        <v>0</v>
      </c>
      <c r="AI392" s="144">
        <v>2.3815544000000001E-7</v>
      </c>
      <c r="AJ392" s="144">
        <v>1.1329038999999999E-6</v>
      </c>
      <c r="AK392" s="144">
        <v>2.6363720999999999E-6</v>
      </c>
      <c r="AM392" s="145">
        <v>2.8985789000000002E-6</v>
      </c>
      <c r="AN392" s="340">
        <f t="shared" ref="AN392:AN405" si="242">AM392</f>
        <v>2.8985789000000002E-6</v>
      </c>
      <c r="AP392" s="145">
        <v>2.6481896999999998E-6</v>
      </c>
      <c r="AQ392" s="145">
        <v>1.224844E-7</v>
      </c>
      <c r="AR392" s="145">
        <v>1.2790484999999999E-7</v>
      </c>
      <c r="AS392" s="134">
        <f t="shared" ref="AS392:AS405" si="243">AV392+AY392+AZ392+BA392+BB392+BJ392+BK392+BO392</f>
        <v>1.5876437097024101E-10</v>
      </c>
      <c r="AT392" s="135">
        <f t="shared" ref="AT392:AT405" si="244">AW392+AX392+BC392+BD392+BE392+BF392+BG392+BH392+BI392+BL392+BP392+BQ392</f>
        <v>4.5297486333375738E-13</v>
      </c>
      <c r="AU392" s="135">
        <f t="shared" ref="AU392:AU405" si="245">BM392+BN392</f>
        <v>1.7913844426839999E-5</v>
      </c>
      <c r="AV392" s="302">
        <v>1.3402704999999999E-10</v>
      </c>
      <c r="AW392" s="302">
        <v>4.0442225999999998E-13</v>
      </c>
      <c r="AX392" s="302">
        <v>1.1048013999999999E-17</v>
      </c>
      <c r="AY392" s="302">
        <v>9.5848186000000005E-15</v>
      </c>
      <c r="AZ392" s="302">
        <v>4.1818799000000001E-16</v>
      </c>
      <c r="BA392" s="302">
        <v>5.8020657999999997E-14</v>
      </c>
      <c r="BB392" s="302">
        <v>2.432567E-11</v>
      </c>
      <c r="BC392" s="302">
        <v>8.700062E-15</v>
      </c>
      <c r="BD392" s="302">
        <v>2.7857752000000002E-14</v>
      </c>
      <c r="BE392" s="302">
        <v>1.5034985E-16</v>
      </c>
      <c r="BF392" s="302">
        <v>1.1719471999999999E-18</v>
      </c>
      <c r="BG392" s="302">
        <v>1.3254298000000001E-16</v>
      </c>
      <c r="BH392" s="302">
        <v>4.6118264000000001E-18</v>
      </c>
      <c r="BI392" s="302">
        <v>1.0575671E-17</v>
      </c>
      <c r="BJ392" s="302">
        <v>4.6745162000000003E-14</v>
      </c>
      <c r="BK392" s="302">
        <v>2.9682261000000001E-13</v>
      </c>
      <c r="BL392" s="302">
        <v>1.1684127000000001E-14</v>
      </c>
      <c r="BM392" s="302">
        <v>9.4042684000000001E-10</v>
      </c>
      <c r="BN392" s="302">
        <v>1.7912904E-5</v>
      </c>
      <c r="BO392" s="302">
        <v>5.9533650999999994E-17</v>
      </c>
      <c r="BP392" s="302">
        <v>3.6202896E-19</v>
      </c>
      <c r="BQ392" s="302">
        <v>1.6197443999999999E-23</v>
      </c>
      <c r="BR392" s="74"/>
      <c r="BS392" s="144">
        <v>7.0848428999999998E-9</v>
      </c>
      <c r="BT392" s="144">
        <v>2.0983814000000001E-10</v>
      </c>
      <c r="BU392" s="144">
        <v>4.0003164000000002E-9</v>
      </c>
      <c r="BV392" s="144">
        <v>3.6236083000000003E-11</v>
      </c>
      <c r="BW392" s="144">
        <v>1.95886E-10</v>
      </c>
      <c r="BX392" s="144">
        <v>3.7639443E-11</v>
      </c>
      <c r="BY392" s="144">
        <v>1.1266200000000001E-12</v>
      </c>
      <c r="BZ392" s="144">
        <v>5.4344560999999999E-11</v>
      </c>
      <c r="CA392" s="144">
        <v>4.5665381000000002E-12</v>
      </c>
      <c r="CB392" s="144">
        <v>1.4781196999999999E-11</v>
      </c>
      <c r="CC392" s="144">
        <v>3.0747954E-12</v>
      </c>
      <c r="CD392" s="144">
        <v>7.8935528000000004E-12</v>
      </c>
      <c r="CE392" s="144">
        <v>4.7106111E-14</v>
      </c>
      <c r="CF392" s="144">
        <v>1.1913439999999999E-10</v>
      </c>
      <c r="CG392" s="144">
        <v>2.3945948E-9</v>
      </c>
      <c r="CH392" s="144">
        <v>5.3548050000000002E-12</v>
      </c>
      <c r="CI392" s="144">
        <v>8.5464891999999999E-15</v>
      </c>
      <c r="CL392" s="89" t="s">
        <v>2405</v>
      </c>
      <c r="CM392" s="89" t="s">
        <v>2406</v>
      </c>
      <c r="CW392" s="74"/>
      <c r="CX392" s="74"/>
      <c r="CY392" s="74"/>
      <c r="CZ392" s="74"/>
      <c r="DA392" s="74"/>
      <c r="DB392" s="74"/>
    </row>
    <row r="393" spans="1:106" ht="14.5" customHeight="1">
      <c r="A393" s="74" t="s">
        <v>2407</v>
      </c>
      <c r="B393" s="129" t="s">
        <v>2360</v>
      </c>
      <c r="C393" s="130" t="str">
        <f t="shared" si="234"/>
        <v>A.070.03.102</v>
      </c>
      <c r="D393" s="131" t="s">
        <v>2401</v>
      </c>
      <c r="E393" s="129" t="s">
        <v>427</v>
      </c>
      <c r="F393" s="132" t="s">
        <v>2409</v>
      </c>
      <c r="G393" s="132">
        <f t="shared" si="235"/>
        <v>4.2888982540866105E-5</v>
      </c>
      <c r="H393" s="348">
        <f t="shared" si="236"/>
        <v>4.2888982540866105E-5</v>
      </c>
      <c r="I393" s="74"/>
      <c r="J393" s="132">
        <f t="shared" si="237"/>
        <v>5.517009537E-7</v>
      </c>
      <c r="K393" s="132">
        <f t="shared" si="238"/>
        <v>2.2257708799999998E-6</v>
      </c>
      <c r="L393" s="300">
        <f t="shared" si="239"/>
        <v>1.7688924707166102E-5</v>
      </c>
      <c r="M393" s="304">
        <v>2.2422585999999999E-5</v>
      </c>
      <c r="N393" s="304">
        <v>1.2804841999999999E-6</v>
      </c>
      <c r="O393" s="304">
        <v>5.8193027E-7</v>
      </c>
      <c r="P393" s="304">
        <v>4.5848932999999998E-7</v>
      </c>
      <c r="Q393" s="304">
        <v>6.2963466000000002E-8</v>
      </c>
      <c r="R393" s="304">
        <v>3.9988137000000001E-9</v>
      </c>
      <c r="S393" s="304">
        <v>2.6249343999999999E-8</v>
      </c>
      <c r="T393" s="304">
        <v>3.6335640999999999E-7</v>
      </c>
      <c r="U393" s="304">
        <v>1.4271342000000001E-8</v>
      </c>
      <c r="V393" s="304">
        <v>1.7572413E-5</v>
      </c>
      <c r="W393" s="304">
        <v>9.5614035999999997E-8</v>
      </c>
      <c r="X393" s="304">
        <v>6.6227209000000003E-9</v>
      </c>
      <c r="Y393" s="304">
        <v>3.6082661000000001E-12</v>
      </c>
      <c r="Z393" s="132">
        <v>0</v>
      </c>
      <c r="AA393" s="74"/>
      <c r="AB393" s="301">
        <f t="shared" si="240"/>
        <v>1.6859087218045111E-4</v>
      </c>
      <c r="AC393" s="338">
        <f t="shared" si="241"/>
        <v>1.6859087218045111E-4</v>
      </c>
      <c r="AD393" s="74"/>
      <c r="AE393" s="136">
        <v>2.3483499999999999E-3</v>
      </c>
      <c r="AF393" s="136">
        <v>2.3306783999999998E-3</v>
      </c>
      <c r="AG393" s="144">
        <v>1.2962443000000001E-5</v>
      </c>
      <c r="AH393" s="136">
        <v>0</v>
      </c>
      <c r="AI393" s="144">
        <v>2.7985581000000001E-7</v>
      </c>
      <c r="AJ393" s="144">
        <v>1.3312723E-6</v>
      </c>
      <c r="AK393" s="144">
        <v>3.0979936999999998E-6</v>
      </c>
      <c r="AM393" s="145">
        <v>3.4061122000000001E-6</v>
      </c>
      <c r="AN393" s="340">
        <f t="shared" si="242"/>
        <v>3.4061122000000001E-6</v>
      </c>
      <c r="AP393" s="145">
        <v>3.1118804999999998E-6</v>
      </c>
      <c r="AQ393" s="145">
        <v>1.4393109E-7</v>
      </c>
      <c r="AR393" s="145">
        <v>1.5030064000000001E-7</v>
      </c>
      <c r="AS393" s="134">
        <f t="shared" si="243"/>
        <v>1.8656357793339101E-10</v>
      </c>
      <c r="AT393" s="135">
        <f t="shared" si="244"/>
        <v>5.3228953146787352E-13</v>
      </c>
      <c r="AU393" s="135">
        <f t="shared" si="245"/>
        <v>2.1050510092999998E-5</v>
      </c>
      <c r="AV393" s="302">
        <v>1.5749482000000001E-10</v>
      </c>
      <c r="AW393" s="302">
        <v>4.7523550000000003E-13</v>
      </c>
      <c r="AX393" s="302">
        <v>1.2982491E-17</v>
      </c>
      <c r="AY393" s="302">
        <v>1.1263094000000001E-14</v>
      </c>
      <c r="AZ393" s="302">
        <v>4.9141156000000005E-16</v>
      </c>
      <c r="BA393" s="302">
        <v>6.8179917000000002E-14</v>
      </c>
      <c r="BB393" s="302">
        <v>2.8585028000000001E-11</v>
      </c>
      <c r="BC393" s="302">
        <v>1.0223418999999999E-14</v>
      </c>
      <c r="BD393" s="302">
        <v>3.2735567999999998E-14</v>
      </c>
      <c r="BE393" s="302">
        <v>1.766757E-16</v>
      </c>
      <c r="BF393" s="302">
        <v>1.377152E-18</v>
      </c>
      <c r="BG393" s="302">
        <v>1.557509E-16</v>
      </c>
      <c r="BH393" s="302">
        <v>5.4193446000000004E-18</v>
      </c>
      <c r="BI393" s="302">
        <v>1.2427442E-17</v>
      </c>
      <c r="BJ393" s="302">
        <v>5.4930112999999998E-14</v>
      </c>
      <c r="BK393" s="302">
        <v>3.4879544E-13</v>
      </c>
      <c r="BL393" s="302">
        <v>1.3729986E-14</v>
      </c>
      <c r="BM393" s="302">
        <v>1.1050930000000001E-9</v>
      </c>
      <c r="BN393" s="302">
        <v>2.1049404999999999E-5</v>
      </c>
      <c r="BO393" s="302">
        <v>6.9957830999999998E-17</v>
      </c>
      <c r="BP393" s="302">
        <v>4.2541924000000002E-19</v>
      </c>
      <c r="BQ393" s="302">
        <v>1.9033572000000001E-23</v>
      </c>
      <c r="BR393" s="74"/>
      <c r="BS393" s="144">
        <v>8.3253796000000003E-9</v>
      </c>
      <c r="BT393" s="144">
        <v>2.4658021999999999E-10</v>
      </c>
      <c r="BU393" s="144">
        <v>4.7007609000000001E-9</v>
      </c>
      <c r="BV393" s="144">
        <v>4.2580921999999999E-11</v>
      </c>
      <c r="BW393" s="144">
        <v>2.3018510999999999E-10</v>
      </c>
      <c r="BX393" s="144">
        <v>4.4230007000000003E-11</v>
      </c>
      <c r="BY393" s="144">
        <v>1.3238881E-12</v>
      </c>
      <c r="BZ393" s="144">
        <v>6.3860146000000006E-11</v>
      </c>
      <c r="CA393" s="144">
        <v>5.3661264999999999E-12</v>
      </c>
      <c r="CB393" s="144">
        <v>1.7369344E-11</v>
      </c>
      <c r="CC393" s="144">
        <v>3.6131835999999998E-12</v>
      </c>
      <c r="CD393" s="144">
        <v>9.2756924000000006E-12</v>
      </c>
      <c r="CE393" s="144">
        <v>5.5354263000000001E-14</v>
      </c>
      <c r="CF393" s="144">
        <v>1.3999450000000001E-10</v>
      </c>
      <c r="CG393" s="144">
        <v>2.8138818E-9</v>
      </c>
      <c r="CH393" s="144">
        <v>6.2924167000000001E-12</v>
      </c>
      <c r="CI393" s="144">
        <v>1.0042956E-14</v>
      </c>
      <c r="CL393" s="89" t="s">
        <v>2405</v>
      </c>
      <c r="CM393" s="89" t="s">
        <v>2406</v>
      </c>
      <c r="CW393" s="74"/>
      <c r="CX393" s="74"/>
      <c r="CY393" s="74"/>
      <c r="CZ393" s="74"/>
      <c r="DA393" s="74"/>
      <c r="DB393" s="74"/>
    </row>
    <row r="394" spans="1:106" ht="14.5" customHeight="1">
      <c r="A394" s="74" t="s">
        <v>2410</v>
      </c>
      <c r="B394" s="129" t="s">
        <v>2360</v>
      </c>
      <c r="C394" s="130" t="str">
        <f t="shared" si="234"/>
        <v>A.070.03.103</v>
      </c>
      <c r="D394" s="131" t="s">
        <v>2401</v>
      </c>
      <c r="E394" s="129" t="s">
        <v>427</v>
      </c>
      <c r="F394" s="132" t="s">
        <v>2412</v>
      </c>
      <c r="G394" s="132">
        <f t="shared" si="235"/>
        <v>5.0415857018204902E-5</v>
      </c>
      <c r="H394" s="348">
        <f t="shared" si="236"/>
        <v>5.0415857018204902E-5</v>
      </c>
      <c r="I394" s="74"/>
      <c r="J394" s="132">
        <f t="shared" si="237"/>
        <v>6.485226452999999E-7</v>
      </c>
      <c r="K394" s="132">
        <f t="shared" si="238"/>
        <v>2.6163862499999999E-6</v>
      </c>
      <c r="L394" s="300">
        <f t="shared" si="239"/>
        <v>2.07932721229049E-5</v>
      </c>
      <c r="M394" s="304">
        <v>2.6357676000000001E-5</v>
      </c>
      <c r="N394" s="304">
        <v>1.5052049E-6</v>
      </c>
      <c r="O394" s="304">
        <v>6.8405709999999996E-7</v>
      </c>
      <c r="P394" s="304">
        <v>5.3895268999999996E-7</v>
      </c>
      <c r="Q394" s="304">
        <v>7.4013346E-8</v>
      </c>
      <c r="R394" s="304">
        <v>4.7005923000000001E-9</v>
      </c>
      <c r="S394" s="304">
        <v>3.0856016999999997E-8</v>
      </c>
      <c r="T394" s="304">
        <v>4.2712424999999999E-7</v>
      </c>
      <c r="U394" s="304">
        <v>1.6775915E-8</v>
      </c>
      <c r="V394" s="304">
        <v>2.0656313E-5</v>
      </c>
      <c r="W394" s="304">
        <v>1.1239398E-7</v>
      </c>
      <c r="X394" s="304">
        <v>7.7849864000000005E-9</v>
      </c>
      <c r="Y394" s="304">
        <v>4.2415049000000001E-12</v>
      </c>
      <c r="Z394" s="132">
        <v>0</v>
      </c>
      <c r="AA394" s="74"/>
      <c r="AB394" s="301">
        <f t="shared" si="240"/>
        <v>1.9817801503759397E-4</v>
      </c>
      <c r="AC394" s="338">
        <f t="shared" si="241"/>
        <v>1.9817801503759397E-4</v>
      </c>
      <c r="AD394" s="74"/>
      <c r="AE394" s="136">
        <v>2.7604777000000001E-3</v>
      </c>
      <c r="AF394" s="136">
        <v>2.7397048000000002E-3</v>
      </c>
      <c r="AG394" s="144">
        <v>1.5237309E-5</v>
      </c>
      <c r="AH394" s="136">
        <v>0</v>
      </c>
      <c r="AI394" s="144">
        <v>3.2896958000000003E-7</v>
      </c>
      <c r="AJ394" s="144">
        <v>1.5649062000000001E-6</v>
      </c>
      <c r="AK394" s="144">
        <v>3.6416813000000001E-6</v>
      </c>
      <c r="AM394" s="145">
        <v>4.0038735999999998E-6</v>
      </c>
      <c r="AN394" s="340">
        <f t="shared" si="242"/>
        <v>4.0038735999999998E-6</v>
      </c>
      <c r="AP394" s="145">
        <v>3.6580052000000002E-6</v>
      </c>
      <c r="AQ394" s="145">
        <v>1.6919052E-7</v>
      </c>
      <c r="AR394" s="145">
        <v>1.766779E-7</v>
      </c>
      <c r="AS394" s="134">
        <f t="shared" si="243"/>
        <v>2.1930486894086801E-10</v>
      </c>
      <c r="AT394" s="135">
        <f t="shared" si="244"/>
        <v>6.257045850124839E-13</v>
      </c>
      <c r="AU394" s="135">
        <f t="shared" si="245"/>
        <v>2.47448040332E-5</v>
      </c>
      <c r="AV394" s="302">
        <v>1.8513464E-10</v>
      </c>
      <c r="AW394" s="302">
        <v>5.5863776000000003E-13</v>
      </c>
      <c r="AX394" s="302">
        <v>1.5260875E-17</v>
      </c>
      <c r="AY394" s="302">
        <v>1.323973E-14</v>
      </c>
      <c r="AZ394" s="302">
        <v>5.7765267000000004E-16</v>
      </c>
      <c r="BA394" s="302">
        <v>8.0145267000000004E-14</v>
      </c>
      <c r="BB394" s="302">
        <v>3.3601606000000002E-11</v>
      </c>
      <c r="BC394" s="302">
        <v>1.2017595E-14</v>
      </c>
      <c r="BD394" s="302">
        <v>3.8480551999999999E-14</v>
      </c>
      <c r="BE394" s="302">
        <v>2.0768169999999999E-16</v>
      </c>
      <c r="BF394" s="302">
        <v>1.6188376E-18</v>
      </c>
      <c r="BG394" s="302">
        <v>1.8308466000000001E-16</v>
      </c>
      <c r="BH394" s="302">
        <v>6.3704216000000003E-18</v>
      </c>
      <c r="BI394" s="302">
        <v>1.4608416999999999E-17</v>
      </c>
      <c r="BJ394" s="302">
        <v>6.4570166000000004E-14</v>
      </c>
      <c r="BK394" s="302">
        <v>4.1000789E-13</v>
      </c>
      <c r="BL394" s="302">
        <v>1.6139553E-14</v>
      </c>
      <c r="BM394" s="302">
        <v>1.2990332E-9</v>
      </c>
      <c r="BN394" s="302">
        <v>2.4743505000000002E-5</v>
      </c>
      <c r="BO394" s="302">
        <v>8.2235198000000005E-17</v>
      </c>
      <c r="BP394" s="302">
        <v>5.0007891000000004E-19</v>
      </c>
      <c r="BQ394" s="302">
        <v>2.2373901E-23</v>
      </c>
      <c r="BR394" s="74"/>
      <c r="BS394" s="144">
        <v>9.7864562000000006E-9</v>
      </c>
      <c r="BT394" s="144">
        <v>2.8985423000000001E-10</v>
      </c>
      <c r="BU394" s="144">
        <v>5.5257288999999998E-9</v>
      </c>
      <c r="BV394" s="144">
        <v>5.0053733000000001E-11</v>
      </c>
      <c r="BW394" s="144">
        <v>2.7058182999999999E-10</v>
      </c>
      <c r="BX394" s="144">
        <v>5.1992226999999999E-11</v>
      </c>
      <c r="BY394" s="144">
        <v>1.5562261000000001E-12</v>
      </c>
      <c r="BZ394" s="144">
        <v>7.5067389999999998E-11</v>
      </c>
      <c r="CA394" s="144">
        <v>6.3078639E-12</v>
      </c>
      <c r="CB394" s="144">
        <v>2.0417606E-11</v>
      </c>
      <c r="CC394" s="144">
        <v>4.2472853999999999E-12</v>
      </c>
      <c r="CD394" s="144">
        <v>1.0903545999999999E-11</v>
      </c>
      <c r="CE394" s="144">
        <v>6.5068752999999998E-14</v>
      </c>
      <c r="CF394" s="144">
        <v>1.6456307999999999E-10</v>
      </c>
      <c r="CG394" s="144">
        <v>3.3077086999999999E-9</v>
      </c>
      <c r="CH394" s="144">
        <v>7.3967150000000004E-12</v>
      </c>
      <c r="CI394" s="144">
        <v>1.1805462E-14</v>
      </c>
      <c r="CL394" s="89" t="s">
        <v>2405</v>
      </c>
      <c r="CM394" s="89" t="s">
        <v>2406</v>
      </c>
      <c r="CW394" s="74"/>
      <c r="CX394" s="74"/>
      <c r="CY394" s="74"/>
      <c r="CZ394" s="74"/>
      <c r="DA394" s="74"/>
      <c r="DB394" s="74"/>
    </row>
    <row r="395" spans="1:106" ht="14.5" customHeight="1">
      <c r="A395" s="74" t="s">
        <v>2413</v>
      </c>
      <c r="B395" s="129" t="s">
        <v>2360</v>
      </c>
      <c r="C395" s="130" t="str">
        <f t="shared" si="234"/>
        <v>A.070.03.104</v>
      </c>
      <c r="D395" s="131" t="s">
        <v>2401</v>
      </c>
      <c r="E395" s="129" t="s">
        <v>427</v>
      </c>
      <c r="F395" s="132" t="s">
        <v>2415</v>
      </c>
      <c r="G395" s="132">
        <f t="shared" si="235"/>
        <v>5.1125939596144402E-5</v>
      </c>
      <c r="H395" s="348">
        <f t="shared" si="236"/>
        <v>5.1125939596144402E-5</v>
      </c>
      <c r="I395" s="74"/>
      <c r="J395" s="132">
        <f t="shared" si="237"/>
        <v>6.576567648E-7</v>
      </c>
      <c r="K395" s="132">
        <f t="shared" si="238"/>
        <v>2.6532367000000004E-6</v>
      </c>
      <c r="L395" s="300">
        <f t="shared" si="239"/>
        <v>2.1086135131344399E-5</v>
      </c>
      <c r="M395" s="304">
        <v>2.6728911000000001E-5</v>
      </c>
      <c r="N395" s="304">
        <v>1.5264049000000001E-6</v>
      </c>
      <c r="O395" s="304">
        <v>6.9369171000000002E-7</v>
      </c>
      <c r="P395" s="304">
        <v>5.4654356999999995E-7</v>
      </c>
      <c r="Q395" s="304">
        <v>7.5055788000000006E-8</v>
      </c>
      <c r="R395" s="304">
        <v>4.7667977999999998E-9</v>
      </c>
      <c r="S395" s="304">
        <v>3.1290609000000003E-8</v>
      </c>
      <c r="T395" s="304">
        <v>4.3314008999999998E-7</v>
      </c>
      <c r="U395" s="304">
        <v>1.7012196E-8</v>
      </c>
      <c r="V395" s="304">
        <v>2.0947247E-5</v>
      </c>
      <c r="W395" s="304">
        <v>1.13977E-7</v>
      </c>
      <c r="X395" s="304">
        <v>7.8946340999999997E-9</v>
      </c>
      <c r="Y395" s="304">
        <v>4.3012444000000001E-12</v>
      </c>
      <c r="Z395" s="132">
        <v>0</v>
      </c>
      <c r="AA395" s="74"/>
      <c r="AB395" s="301">
        <f t="shared" si="240"/>
        <v>2.0096925563909773E-4</v>
      </c>
      <c r="AC395" s="338">
        <f t="shared" si="241"/>
        <v>2.0096925563909773E-4</v>
      </c>
      <c r="AD395" s="74"/>
      <c r="AE395" s="136">
        <v>2.7993575999999999E-3</v>
      </c>
      <c r="AF395" s="136">
        <v>2.7782922E-3</v>
      </c>
      <c r="AG395" s="144">
        <v>1.5451918999999999E-5</v>
      </c>
      <c r="AH395" s="136">
        <v>0</v>
      </c>
      <c r="AI395" s="144">
        <v>3.3360296000000001E-7</v>
      </c>
      <c r="AJ395" s="144">
        <v>1.5869471E-6</v>
      </c>
      <c r="AK395" s="144">
        <v>3.6929726000000002E-6</v>
      </c>
      <c r="AM395" s="145">
        <v>4.0602662000000001E-6</v>
      </c>
      <c r="AN395" s="340">
        <f t="shared" si="242"/>
        <v>4.0602662000000001E-6</v>
      </c>
      <c r="AP395" s="145">
        <v>3.7095263999999999E-6</v>
      </c>
      <c r="AQ395" s="145">
        <v>1.7157347999999999E-7</v>
      </c>
      <c r="AR395" s="145">
        <v>1.7916632E-7</v>
      </c>
      <c r="AS395" s="134">
        <f t="shared" si="243"/>
        <v>2.2239366970506095E-10</v>
      </c>
      <c r="AT395" s="135">
        <f t="shared" si="244"/>
        <v>6.3451731803505915E-13</v>
      </c>
      <c r="AU395" s="135">
        <f t="shared" si="245"/>
        <v>2.5093322329399999E-5</v>
      </c>
      <c r="AV395" s="302">
        <v>1.8774216999999999E-10</v>
      </c>
      <c r="AW395" s="302">
        <v>5.6650589000000005E-13</v>
      </c>
      <c r="AX395" s="302">
        <v>1.5475817000000001E-17</v>
      </c>
      <c r="AY395" s="302">
        <v>1.3426204999999999E-14</v>
      </c>
      <c r="AZ395" s="302">
        <v>5.8578861999999995E-16</v>
      </c>
      <c r="BA395" s="302">
        <v>8.1274072999999996E-14</v>
      </c>
      <c r="BB395" s="302">
        <v>3.4074867999999997E-11</v>
      </c>
      <c r="BC395" s="302">
        <v>1.2186857000000001E-14</v>
      </c>
      <c r="BD395" s="302">
        <v>3.9022530999999999E-14</v>
      </c>
      <c r="BE395" s="302">
        <v>2.1060679999999999E-16</v>
      </c>
      <c r="BF395" s="302">
        <v>1.6416382E-18</v>
      </c>
      <c r="BG395" s="302">
        <v>1.8566332000000001E-16</v>
      </c>
      <c r="BH395" s="302">
        <v>6.4601459000000002E-18</v>
      </c>
      <c r="BI395" s="302">
        <v>1.4814169000000001E-17</v>
      </c>
      <c r="BJ395" s="302">
        <v>6.5479605000000004E-14</v>
      </c>
      <c r="BK395" s="302">
        <v>4.1578264E-13</v>
      </c>
      <c r="BL395" s="302">
        <v>1.6366870999999999E-14</v>
      </c>
      <c r="BM395" s="302">
        <v>1.3173294000000001E-9</v>
      </c>
      <c r="BN395" s="302">
        <v>2.5092005E-5</v>
      </c>
      <c r="BO395" s="302">
        <v>8.3393441000000002E-17</v>
      </c>
      <c r="BP395" s="302">
        <v>5.0712226999999997E-19</v>
      </c>
      <c r="BQ395" s="302">
        <v>2.2689026000000001E-23</v>
      </c>
      <c r="BR395" s="74"/>
      <c r="BS395" s="144">
        <v>9.9242935999999994E-9</v>
      </c>
      <c r="BT395" s="144">
        <v>2.9393669000000001E-10</v>
      </c>
      <c r="BU395" s="144">
        <v>5.603556E-9</v>
      </c>
      <c r="BV395" s="144">
        <v>5.0758715000000002E-11</v>
      </c>
      <c r="BW395" s="144">
        <v>2.7439284000000001E-10</v>
      </c>
      <c r="BX395" s="144">
        <v>5.2724512E-11</v>
      </c>
      <c r="BY395" s="144">
        <v>1.5781447999999999E-12</v>
      </c>
      <c r="BZ395" s="144">
        <v>7.6124676999999997E-11</v>
      </c>
      <c r="CA395" s="144">
        <v>6.396707E-12</v>
      </c>
      <c r="CB395" s="144">
        <v>2.0705178E-11</v>
      </c>
      <c r="CC395" s="144">
        <v>4.3071063000000001E-12</v>
      </c>
      <c r="CD395" s="144">
        <v>1.1057117E-11</v>
      </c>
      <c r="CE395" s="144">
        <v>6.5985213999999995E-14</v>
      </c>
      <c r="CF395" s="144">
        <v>1.6688086E-10</v>
      </c>
      <c r="CG395" s="144">
        <v>3.3542961999999999E-9</v>
      </c>
      <c r="CH395" s="144">
        <v>7.5008941000000007E-12</v>
      </c>
      <c r="CI395" s="144">
        <v>1.1971736E-14</v>
      </c>
      <c r="CL395" s="89" t="s">
        <v>2405</v>
      </c>
      <c r="CM395" s="89" t="s">
        <v>2406</v>
      </c>
      <c r="CW395" s="74"/>
      <c r="CX395" s="74"/>
      <c r="CY395" s="74"/>
      <c r="CZ395" s="74"/>
      <c r="DA395" s="74"/>
      <c r="DB395" s="74"/>
    </row>
    <row r="396" spans="1:106" ht="14.5" customHeight="1">
      <c r="A396" s="74" t="s">
        <v>2416</v>
      </c>
      <c r="B396" s="129" t="s">
        <v>2360</v>
      </c>
      <c r="C396" s="130" t="str">
        <f t="shared" si="234"/>
        <v>A.070.03.105</v>
      </c>
      <c r="D396" s="131" t="s">
        <v>2401</v>
      </c>
      <c r="E396" s="129" t="s">
        <v>427</v>
      </c>
      <c r="F396" s="132" t="s">
        <v>2418</v>
      </c>
      <c r="G396" s="132">
        <f t="shared" si="235"/>
        <v>6.7031787055009303E-5</v>
      </c>
      <c r="H396" s="348">
        <f t="shared" si="236"/>
        <v>6.7031787055009303E-5</v>
      </c>
      <c r="I396" s="74"/>
      <c r="J396" s="132">
        <f t="shared" si="237"/>
        <v>8.6226109359999991E-7</v>
      </c>
      <c r="K396" s="132">
        <f t="shared" si="238"/>
        <v>3.47868819E-6</v>
      </c>
      <c r="L396" s="300">
        <f t="shared" si="239"/>
        <v>2.7646265771409298E-5</v>
      </c>
      <c r="M396" s="304">
        <v>3.5044572000000003E-5</v>
      </c>
      <c r="N396" s="304">
        <v>2.0012865E-6</v>
      </c>
      <c r="O396" s="304">
        <v>9.0950691000000001E-7</v>
      </c>
      <c r="P396" s="304">
        <v>7.1657935E-7</v>
      </c>
      <c r="Q396" s="304">
        <v>9.8406476999999998E-8</v>
      </c>
      <c r="R396" s="304">
        <v>6.2498016000000002E-9</v>
      </c>
      <c r="S396" s="304">
        <v>4.1025464999999998E-8</v>
      </c>
      <c r="T396" s="304">
        <v>5.6789478000000001E-7</v>
      </c>
      <c r="U396" s="304">
        <v>2.2304879000000001E-8</v>
      </c>
      <c r="V396" s="304">
        <v>2.7464168E-5</v>
      </c>
      <c r="W396" s="304">
        <v>1.4943651000000001E-7</v>
      </c>
      <c r="X396" s="304">
        <v>1.0350743E-8</v>
      </c>
      <c r="Y396" s="304">
        <v>5.6394093000000001E-12</v>
      </c>
      <c r="Z396" s="132">
        <v>0</v>
      </c>
      <c r="AA396" s="74"/>
      <c r="AB396" s="301">
        <f t="shared" si="240"/>
        <v>2.6349302255639101E-4</v>
      </c>
      <c r="AC396" s="338">
        <f t="shared" si="241"/>
        <v>2.6349302255639101E-4</v>
      </c>
      <c r="AD396" s="74"/>
      <c r="AE396" s="136">
        <v>3.6702688999999998E-3</v>
      </c>
      <c r="AF396" s="136">
        <v>3.6426497999999998E-3</v>
      </c>
      <c r="AG396" s="144">
        <v>2.0259183000000001E-5</v>
      </c>
      <c r="AH396" s="136">
        <v>0</v>
      </c>
      <c r="AI396" s="144">
        <v>4.3739053999999997E-7</v>
      </c>
      <c r="AJ396" s="144">
        <v>2.0806640000000001E-6</v>
      </c>
      <c r="AK396" s="144">
        <v>4.8418974000000001E-6</v>
      </c>
      <c r="AM396" s="145">
        <v>5.3234600999999996E-6</v>
      </c>
      <c r="AN396" s="340">
        <f t="shared" si="242"/>
        <v>5.3234600999999996E-6</v>
      </c>
      <c r="AP396" s="145">
        <v>4.8636013000000004E-6</v>
      </c>
      <c r="AQ396" s="145">
        <v>2.249519E-7</v>
      </c>
      <c r="AR396" s="145">
        <v>2.3490695999999999E-7</v>
      </c>
      <c r="AS396" s="134">
        <f t="shared" si="243"/>
        <v>2.9158280723604003E-10</v>
      </c>
      <c r="AT396" s="135">
        <f t="shared" si="244"/>
        <v>8.3192270895039796E-13</v>
      </c>
      <c r="AU396" s="135">
        <f t="shared" si="245"/>
        <v>3.29001341652E-5</v>
      </c>
      <c r="AV396" s="302">
        <v>2.4615083999999999E-10</v>
      </c>
      <c r="AW396" s="302">
        <v>7.4275217000000004E-13</v>
      </c>
      <c r="AX396" s="302">
        <v>2.0290516E-17</v>
      </c>
      <c r="AY396" s="302">
        <v>1.7603247000000001E-14</v>
      </c>
      <c r="AZ396" s="302">
        <v>7.6803396999999995E-16</v>
      </c>
      <c r="BA396" s="302">
        <v>1.0655933999999999E-13</v>
      </c>
      <c r="BB396" s="302">
        <v>4.4675939000000003E-11</v>
      </c>
      <c r="BC396" s="302">
        <v>1.5978324000000001E-14</v>
      </c>
      <c r="BD396" s="302">
        <v>5.1162874E-14</v>
      </c>
      <c r="BE396" s="302">
        <v>2.7612891000000001E-16</v>
      </c>
      <c r="BF396" s="302">
        <v>2.1523699999999998E-18</v>
      </c>
      <c r="BG396" s="302">
        <v>2.4342524000000001E-16</v>
      </c>
      <c r="BH396" s="302">
        <v>8.4699690000000001E-18</v>
      </c>
      <c r="BI396" s="302">
        <v>1.9423022000000001E-17</v>
      </c>
      <c r="BJ396" s="302">
        <v>8.5851037000000004E-14</v>
      </c>
      <c r="BK396" s="302">
        <v>5.4513723999999998E-13</v>
      </c>
      <c r="BL396" s="302">
        <v>2.1458785999999999E-14</v>
      </c>
      <c r="BM396" s="302">
        <v>1.7271652000000001E-9</v>
      </c>
      <c r="BN396" s="302">
        <v>3.2898407000000003E-5</v>
      </c>
      <c r="BO396" s="302">
        <v>1.0933807E-16</v>
      </c>
      <c r="BP396" s="302">
        <v>6.6489364999999996E-19</v>
      </c>
      <c r="BQ396" s="302">
        <v>2.9747833999999998E-23</v>
      </c>
      <c r="BR396" s="74"/>
      <c r="BS396" s="144">
        <v>1.3011852E-8</v>
      </c>
      <c r="BT396" s="144">
        <v>3.8538365999999998E-10</v>
      </c>
      <c r="BU396" s="144">
        <v>7.3468846E-9</v>
      </c>
      <c r="BV396" s="144">
        <v>6.6550315999999994E-11</v>
      </c>
      <c r="BW396" s="144">
        <v>3.5975951E-10</v>
      </c>
      <c r="BX396" s="144">
        <v>6.9127693999999998E-11</v>
      </c>
      <c r="BY396" s="144">
        <v>2.0691231999999998E-12</v>
      </c>
      <c r="BZ396" s="144">
        <v>9.9807909999999998E-11</v>
      </c>
      <c r="CA396" s="144">
        <v>8.3867937000000002E-12</v>
      </c>
      <c r="CB396" s="144">
        <v>2.7146788999999999E-11</v>
      </c>
      <c r="CC396" s="144">
        <v>5.6470950000000004E-12</v>
      </c>
      <c r="CD396" s="144">
        <v>1.4497109E-11</v>
      </c>
      <c r="CE396" s="144">
        <v>8.6513947000000004E-14</v>
      </c>
      <c r="CF396" s="144">
        <v>2.1879936E-10</v>
      </c>
      <c r="CG396" s="144">
        <v>4.397855E-9</v>
      </c>
      <c r="CH396" s="144">
        <v>9.8345055999999997E-12</v>
      </c>
      <c r="CI396" s="144">
        <v>1.5696276E-14</v>
      </c>
      <c r="CL396" s="89" t="s">
        <v>2405</v>
      </c>
      <c r="CM396" s="89" t="s">
        <v>2406</v>
      </c>
      <c r="CW396" s="74"/>
      <c r="CX396" s="74"/>
      <c r="CY396" s="74"/>
      <c r="CZ396" s="74"/>
      <c r="DA396" s="74"/>
      <c r="DB396" s="74"/>
    </row>
    <row r="397" spans="1:106" ht="14.5" customHeight="1">
      <c r="A397" s="74" t="s">
        <v>2419</v>
      </c>
      <c r="B397" s="129" t="s">
        <v>2360</v>
      </c>
      <c r="C397" s="130" t="str">
        <f t="shared" si="234"/>
        <v>A.070.03.202</v>
      </c>
      <c r="D397" s="131" t="s">
        <v>2401</v>
      </c>
      <c r="E397" s="129" t="s">
        <v>427</v>
      </c>
      <c r="F397" s="132" t="s">
        <v>2421</v>
      </c>
      <c r="G397" s="132">
        <f t="shared" si="235"/>
        <v>3.6386358472148802E-5</v>
      </c>
      <c r="H397" s="348">
        <f t="shared" si="236"/>
        <v>3.6386358472148802E-5</v>
      </c>
      <c r="I397" s="74"/>
      <c r="J397" s="132">
        <f t="shared" si="237"/>
        <v>7.3321852199999998E-7</v>
      </c>
      <c r="K397" s="132">
        <f t="shared" si="238"/>
        <v>1.8119340000000001E-6</v>
      </c>
      <c r="L397" s="300">
        <f t="shared" si="239"/>
        <v>1.5858026950148798E-5</v>
      </c>
      <c r="M397" s="304">
        <v>1.7983179E-5</v>
      </c>
      <c r="N397" s="304">
        <v>7.4833519999999999E-7</v>
      </c>
      <c r="O397" s="304">
        <v>7.5900743000000001E-7</v>
      </c>
      <c r="P397" s="304">
        <v>3.0739406000000001E-7</v>
      </c>
      <c r="Q397" s="304">
        <v>5.3397216000000001E-8</v>
      </c>
      <c r="R397" s="304">
        <v>1.1169555999999999E-8</v>
      </c>
      <c r="S397" s="304">
        <v>3.6125768999999998E-7</v>
      </c>
      <c r="T397" s="304">
        <v>3.0459137E-7</v>
      </c>
      <c r="U397" s="304">
        <v>1.0674965E-8</v>
      </c>
      <c r="V397" s="304">
        <v>1.5722619E-5</v>
      </c>
      <c r="W397" s="304">
        <v>5.9230686000000002E-8</v>
      </c>
      <c r="X397" s="304">
        <v>6.5494529000000004E-8</v>
      </c>
      <c r="Y397" s="304">
        <v>7.7701487999999997E-12</v>
      </c>
      <c r="Z397" s="132">
        <v>0</v>
      </c>
      <c r="AA397" s="74"/>
      <c r="AB397" s="301">
        <f t="shared" si="240"/>
        <v>1.3521187218045112E-4</v>
      </c>
      <c r="AC397" s="338">
        <f t="shared" si="241"/>
        <v>1.3521187218045112E-4</v>
      </c>
      <c r="AD397" s="74"/>
      <c r="AE397" s="136">
        <v>1.9519901000000001E-3</v>
      </c>
      <c r="AF397" s="136">
        <v>1.9410187999999999E-3</v>
      </c>
      <c r="AG397" s="144">
        <v>8.0299674000000005E-6</v>
      </c>
      <c r="AH397" s="136">
        <v>0</v>
      </c>
      <c r="AI397" s="144">
        <v>1.5200650999999999E-7</v>
      </c>
      <c r="AJ397" s="144">
        <v>7.2955825000000003E-7</v>
      </c>
      <c r="AK397" s="144">
        <v>2.0596792999999998E-6</v>
      </c>
      <c r="AM397" s="145">
        <v>2.7577723E-6</v>
      </c>
      <c r="AN397" s="340">
        <f t="shared" si="242"/>
        <v>2.7577723E-6</v>
      </c>
      <c r="AP397" s="145">
        <v>2.4903117000000002E-6</v>
      </c>
      <c r="AQ397" s="145">
        <v>1.4096599000000001E-7</v>
      </c>
      <c r="AR397" s="145">
        <v>1.2649464000000001E-7</v>
      </c>
      <c r="AS397" s="134">
        <f t="shared" si="243"/>
        <v>1.4929926070157001E-10</v>
      </c>
      <c r="AT397" s="135">
        <f t="shared" si="244"/>
        <v>5.2132392303928467E-13</v>
      </c>
      <c r="AU397" s="135">
        <f t="shared" si="245"/>
        <v>1.7716336726800002E-5</v>
      </c>
      <c r="AV397" s="302">
        <v>1.2635927999999999E-10</v>
      </c>
      <c r="AW397" s="302">
        <v>3.8128018000000001E-13</v>
      </c>
      <c r="AX397" s="302">
        <v>1.0415872E-17</v>
      </c>
      <c r="AY397" s="302">
        <v>2.3436194999999999E-14</v>
      </c>
      <c r="AZ397" s="302">
        <v>3.2263805000000001E-16</v>
      </c>
      <c r="BA397" s="302">
        <v>4.5709024000000001E-14</v>
      </c>
      <c r="BB397" s="302">
        <v>1.9088997000000001E-11</v>
      </c>
      <c r="BC397" s="302">
        <v>6.8316169000000001E-15</v>
      </c>
      <c r="BD397" s="302">
        <v>2.4448997E-14</v>
      </c>
      <c r="BE397" s="302">
        <v>1.692632E-16</v>
      </c>
      <c r="BF397" s="302">
        <v>3.8433417E-18</v>
      </c>
      <c r="BG397" s="302">
        <v>8.5048650000000005E-17</v>
      </c>
      <c r="BH397" s="302">
        <v>5.5232233E-18</v>
      </c>
      <c r="BI397" s="302">
        <v>1.0532786000000001E-17</v>
      </c>
      <c r="BJ397" s="302">
        <v>3.7884166999999999E-14</v>
      </c>
      <c r="BK397" s="302">
        <v>3.7434816999999999E-12</v>
      </c>
      <c r="BL397" s="302">
        <v>1.0847759E-13</v>
      </c>
      <c r="BM397" s="302">
        <v>6.1907268000000004E-9</v>
      </c>
      <c r="BN397" s="302">
        <v>1.7710146000000001E-5</v>
      </c>
      <c r="BO397" s="302">
        <v>1.4997752E-16</v>
      </c>
      <c r="BP397" s="302">
        <v>9.1202547999999995E-19</v>
      </c>
      <c r="BQ397" s="302">
        <v>4.0804696E-23</v>
      </c>
      <c r="BR397" s="74"/>
      <c r="BS397" s="144">
        <v>7.0694521999999997E-9</v>
      </c>
      <c r="BT397" s="144">
        <v>1.8845037E-10</v>
      </c>
      <c r="BU397" s="144">
        <v>3.7700657000000003E-9</v>
      </c>
      <c r="BV397" s="144">
        <v>3.5697456000000002E-11</v>
      </c>
      <c r="BW397" s="144">
        <v>1.8753408999999999E-10</v>
      </c>
      <c r="BX397" s="144">
        <v>4.0198189000000002E-11</v>
      </c>
      <c r="BY397" s="144">
        <v>4.0820913E-12</v>
      </c>
      <c r="BZ397" s="144">
        <v>7.5764345E-11</v>
      </c>
      <c r="CA397" s="144">
        <v>1.4988757999999998E-11</v>
      </c>
      <c r="CB397" s="144">
        <v>2.3904631000000002E-10</v>
      </c>
      <c r="CC397" s="144">
        <v>2.3518650000000001E-12</v>
      </c>
      <c r="CD397" s="144">
        <v>7.0718164999999996E-11</v>
      </c>
      <c r="CE397" s="144">
        <v>3.8423890000000002E-14</v>
      </c>
      <c r="CF397" s="144">
        <v>9.1271042000000006E-11</v>
      </c>
      <c r="CG397" s="144">
        <v>2.3424489E-9</v>
      </c>
      <c r="CH397" s="144">
        <v>6.7749226000000003E-12</v>
      </c>
      <c r="CI397" s="144">
        <v>2.1530366000000001E-14</v>
      </c>
      <c r="CL397" s="89" t="s">
        <v>2405</v>
      </c>
      <c r="CM397" s="89" t="s">
        <v>2406</v>
      </c>
      <c r="CW397" s="74"/>
      <c r="CX397" s="74"/>
      <c r="CY397" s="74"/>
      <c r="CZ397" s="74"/>
      <c r="DA397" s="74"/>
      <c r="DB397" s="74"/>
    </row>
    <row r="398" spans="1:106" ht="14.5" customHeight="1">
      <c r="A398" s="74" t="s">
        <v>2422</v>
      </c>
      <c r="B398" s="129" t="s">
        <v>2360</v>
      </c>
      <c r="C398" s="130" t="str">
        <f t="shared" si="234"/>
        <v>A.070.03.203</v>
      </c>
      <c r="D398" s="131" t="s">
        <v>2401</v>
      </c>
      <c r="E398" s="129" t="s">
        <v>427</v>
      </c>
      <c r="F398" s="132" t="s">
        <v>2424</v>
      </c>
      <c r="G398" s="132">
        <f t="shared" si="235"/>
        <v>3.7893039760894106E-5</v>
      </c>
      <c r="H398" s="348">
        <f t="shared" si="236"/>
        <v>3.7893039760894106E-5</v>
      </c>
      <c r="I398" s="74"/>
      <c r="J398" s="132">
        <f t="shared" si="237"/>
        <v>7.6357953499999997E-7</v>
      </c>
      <c r="K398" s="132">
        <f t="shared" si="238"/>
        <v>1.88696232E-6</v>
      </c>
      <c r="L398" s="300">
        <f t="shared" si="239"/>
        <v>1.6514673905894103E-5</v>
      </c>
      <c r="M398" s="304">
        <v>1.8727823999999999E-5</v>
      </c>
      <c r="N398" s="304">
        <v>7.7932216000000002E-7</v>
      </c>
      <c r="O398" s="304">
        <v>7.9043630999999998E-7</v>
      </c>
      <c r="P398" s="304">
        <v>3.2012259000000001E-7</v>
      </c>
      <c r="Q398" s="304">
        <v>5.5608280999999998E-8</v>
      </c>
      <c r="R398" s="304">
        <v>1.1632064E-8</v>
      </c>
      <c r="S398" s="304">
        <v>3.7621660000000002E-7</v>
      </c>
      <c r="T398" s="304">
        <v>3.1720385E-7</v>
      </c>
      <c r="U398" s="304">
        <v>1.1116993000000001E-8</v>
      </c>
      <c r="V398" s="304">
        <v>1.6373659E-5</v>
      </c>
      <c r="W398" s="304">
        <v>6.1683302999999998E-8</v>
      </c>
      <c r="X398" s="304">
        <v>6.8206517999999995E-8</v>
      </c>
      <c r="Y398" s="304">
        <v>8.0918940999999993E-12</v>
      </c>
      <c r="Z398" s="132">
        <v>0</v>
      </c>
      <c r="AA398" s="74"/>
      <c r="AB398" s="301">
        <f t="shared" si="240"/>
        <v>1.4081070676691729E-4</v>
      </c>
      <c r="AC398" s="338">
        <f t="shared" si="241"/>
        <v>1.4081070676691729E-4</v>
      </c>
      <c r="AD398" s="74"/>
      <c r="AE398" s="136">
        <v>2.0328178E-3</v>
      </c>
      <c r="AF398" s="136">
        <v>2.0213923E-3</v>
      </c>
      <c r="AG398" s="144">
        <v>8.3624713000000005E-6</v>
      </c>
      <c r="AH398" s="136">
        <v>0</v>
      </c>
      <c r="AI398" s="144">
        <v>1.5830077E-7</v>
      </c>
      <c r="AJ398" s="144">
        <v>7.5976769999999995E-7</v>
      </c>
      <c r="AK398" s="144">
        <v>2.1449662E-6</v>
      </c>
      <c r="AM398" s="145">
        <v>2.8719657999999998E-6</v>
      </c>
      <c r="AN398" s="340">
        <f t="shared" si="242"/>
        <v>2.8719657999999998E-6</v>
      </c>
      <c r="AP398" s="145">
        <v>2.5934301999999999E-6</v>
      </c>
      <c r="AQ398" s="145">
        <v>1.4680309E-7</v>
      </c>
      <c r="AR398" s="145">
        <v>1.3173252000000001E-7</v>
      </c>
      <c r="AS398" s="134">
        <f t="shared" si="243"/>
        <v>1.5548142572858002E-10</v>
      </c>
      <c r="AT398" s="135">
        <f t="shared" si="244"/>
        <v>5.429108403085043E-13</v>
      </c>
      <c r="AU398" s="135">
        <f t="shared" si="245"/>
        <v>1.8449932071599998E-5</v>
      </c>
      <c r="AV398" s="302">
        <v>1.3159155000000001E-10</v>
      </c>
      <c r="AW398" s="302">
        <v>3.9706817999999999E-13</v>
      </c>
      <c r="AX398" s="302">
        <v>1.0847172E-17</v>
      </c>
      <c r="AY398" s="302">
        <v>2.4406637E-14</v>
      </c>
      <c r="AZ398" s="302">
        <v>3.3599780999999999E-16</v>
      </c>
      <c r="BA398" s="302">
        <v>4.7601736999999997E-14</v>
      </c>
      <c r="BB398" s="302">
        <v>1.9879431000000001E-11</v>
      </c>
      <c r="BC398" s="302">
        <v>7.1144996E-15</v>
      </c>
      <c r="BD398" s="302">
        <v>2.5461378000000001E-14</v>
      </c>
      <c r="BE398" s="302">
        <v>1.7627203000000001E-16</v>
      </c>
      <c r="BF398" s="302">
        <v>4.0024862999999997E-18</v>
      </c>
      <c r="BG398" s="302">
        <v>8.8570333000000002E-17</v>
      </c>
      <c r="BH398" s="302">
        <v>5.7519281999999997E-18</v>
      </c>
      <c r="BI398" s="302">
        <v>1.0968926E-17</v>
      </c>
      <c r="BJ398" s="302">
        <v>3.9452868999999999E-14</v>
      </c>
      <c r="BK398" s="302">
        <v>3.8984912999999998E-12</v>
      </c>
      <c r="BL398" s="302">
        <v>1.1296942E-13</v>
      </c>
      <c r="BM398" s="302">
        <v>6.4470716000000003E-9</v>
      </c>
      <c r="BN398" s="302">
        <v>1.8443484999999999E-5</v>
      </c>
      <c r="BO398" s="302">
        <v>1.5618777000000001E-16</v>
      </c>
      <c r="BP398" s="302">
        <v>9.4979051000000004E-19</v>
      </c>
      <c r="BQ398" s="302">
        <v>4.2494331E-23</v>
      </c>
      <c r="BR398" s="74"/>
      <c r="BS398" s="144">
        <v>7.3621830999999997E-9</v>
      </c>
      <c r="BT398" s="144">
        <v>1.9625368999999999E-10</v>
      </c>
      <c r="BU398" s="144">
        <v>3.9261759999999997E-9</v>
      </c>
      <c r="BV398" s="144">
        <v>3.7175612000000001E-11</v>
      </c>
      <c r="BW398" s="144">
        <v>1.9529948E-10</v>
      </c>
      <c r="BX398" s="144">
        <v>4.1862710999999999E-11</v>
      </c>
      <c r="BY398" s="144">
        <v>4.2511219999999997E-12</v>
      </c>
      <c r="BZ398" s="144">
        <v>7.8901584999999998E-11</v>
      </c>
      <c r="CA398" s="144">
        <v>1.560941E-11</v>
      </c>
      <c r="CB398" s="144">
        <v>2.4894471000000001E-10</v>
      </c>
      <c r="CC398" s="144">
        <v>2.4492507999999999E-12</v>
      </c>
      <c r="CD398" s="144">
        <v>7.3646453999999994E-11</v>
      </c>
      <c r="CE398" s="144">
        <v>4.0014940999999998E-14</v>
      </c>
      <c r="CF398" s="144">
        <v>9.5050381000000004E-11</v>
      </c>
      <c r="CG398" s="144">
        <v>2.4394446999999998E-9</v>
      </c>
      <c r="CH398" s="144">
        <v>7.0554577000000002E-12</v>
      </c>
      <c r="CI398" s="144">
        <v>2.2421893000000001E-14</v>
      </c>
      <c r="CL398" s="89" t="s">
        <v>2405</v>
      </c>
      <c r="CM398" s="89" t="s">
        <v>2406</v>
      </c>
      <c r="CW398" s="74"/>
      <c r="CX398" s="74"/>
      <c r="CY398" s="74"/>
      <c r="CZ398" s="74"/>
      <c r="DA398" s="74"/>
      <c r="DB398" s="74"/>
    </row>
    <row r="399" spans="1:106" ht="14.5" customHeight="1">
      <c r="A399" s="74" t="s">
        <v>2425</v>
      </c>
      <c r="B399" s="129" t="s">
        <v>2360</v>
      </c>
      <c r="C399" s="130" t="str">
        <f t="shared" si="234"/>
        <v>A.070.03.204</v>
      </c>
      <c r="D399" s="131" t="s">
        <v>2401</v>
      </c>
      <c r="E399" s="129" t="s">
        <v>427</v>
      </c>
      <c r="F399" s="132" t="s">
        <v>2427</v>
      </c>
      <c r="G399" s="132">
        <f t="shared" si="235"/>
        <v>4.0755733720210198E-5</v>
      </c>
      <c r="H399" s="348">
        <f t="shared" si="236"/>
        <v>4.0755733720210198E-5</v>
      </c>
      <c r="I399" s="74"/>
      <c r="J399" s="132">
        <f t="shared" si="237"/>
        <v>8.2126546199999994E-7</v>
      </c>
      <c r="K399" s="132">
        <f t="shared" si="238"/>
        <v>2.0295161399999999E-6</v>
      </c>
      <c r="L399" s="300">
        <f t="shared" si="239"/>
        <v>1.77623031182102E-5</v>
      </c>
      <c r="M399" s="304">
        <v>2.0142649E-5</v>
      </c>
      <c r="N399" s="304">
        <v>8.3819739999999997E-7</v>
      </c>
      <c r="O399" s="304">
        <v>8.5015117999999997E-7</v>
      </c>
      <c r="P399" s="304">
        <v>3.4430679999999998E-7</v>
      </c>
      <c r="Q399" s="304">
        <v>5.9809303999999994E-8</v>
      </c>
      <c r="R399" s="304">
        <v>1.2510828E-8</v>
      </c>
      <c r="S399" s="304">
        <v>4.0463853000000002E-7</v>
      </c>
      <c r="T399" s="304">
        <v>3.4116756000000002E-7</v>
      </c>
      <c r="U399" s="304">
        <v>1.1956844999999999E-8</v>
      </c>
      <c r="V399" s="304">
        <v>1.7610634999999999E-5</v>
      </c>
      <c r="W399" s="304">
        <v>6.6343274000000002E-8</v>
      </c>
      <c r="X399" s="304">
        <v>7.3359296000000004E-8</v>
      </c>
      <c r="Y399" s="304">
        <v>8.7032101999999997E-12</v>
      </c>
      <c r="Z399" s="132">
        <v>0</v>
      </c>
      <c r="AA399" s="74"/>
      <c r="AB399" s="301">
        <f t="shared" si="240"/>
        <v>1.514484887218045E-4</v>
      </c>
      <c r="AC399" s="338">
        <f t="shared" si="241"/>
        <v>1.514484887218045E-4</v>
      </c>
      <c r="AD399" s="74"/>
      <c r="AE399" s="136">
        <v>2.1863905E-3</v>
      </c>
      <c r="AF399" s="136">
        <v>2.1741019000000002E-3</v>
      </c>
      <c r="AG399" s="144">
        <v>8.9942285000000007E-6</v>
      </c>
      <c r="AH399" s="136">
        <v>0</v>
      </c>
      <c r="AI399" s="144">
        <v>1.7025988000000001E-7</v>
      </c>
      <c r="AJ399" s="144">
        <v>8.1716566000000004E-7</v>
      </c>
      <c r="AK399" s="144">
        <v>2.3070114E-6</v>
      </c>
      <c r="AM399" s="145">
        <v>3.0889333999999998E-6</v>
      </c>
      <c r="AN399" s="340">
        <f t="shared" si="242"/>
        <v>3.0889333999999998E-6</v>
      </c>
      <c r="AP399" s="145">
        <v>2.7893553E-6</v>
      </c>
      <c r="AQ399" s="145">
        <v>1.5789358000000001E-7</v>
      </c>
      <c r="AR399" s="145">
        <v>1.4168448000000001E-7</v>
      </c>
      <c r="AS399" s="134">
        <f t="shared" si="243"/>
        <v>1.6722753774359002E-10</v>
      </c>
      <c r="AT399" s="135">
        <f t="shared" si="244"/>
        <v>5.8392596618230467E-13</v>
      </c>
      <c r="AU399" s="135">
        <f t="shared" si="245"/>
        <v>1.9843764126700001E-5</v>
      </c>
      <c r="AV399" s="302">
        <v>1.4153286E-10</v>
      </c>
      <c r="AW399" s="302">
        <v>4.2706536999999998E-13</v>
      </c>
      <c r="AX399" s="302">
        <v>1.166664E-17</v>
      </c>
      <c r="AY399" s="302">
        <v>2.6250479000000001E-14</v>
      </c>
      <c r="AZ399" s="302">
        <v>3.6138134000000002E-16</v>
      </c>
      <c r="BA399" s="302">
        <v>5.1197892E-14</v>
      </c>
      <c r="BB399" s="302">
        <v>2.1381257E-11</v>
      </c>
      <c r="BC399" s="302">
        <v>7.6519767E-15</v>
      </c>
      <c r="BD399" s="302">
        <v>2.7384902E-14</v>
      </c>
      <c r="BE399" s="302">
        <v>1.8958880000000001E-16</v>
      </c>
      <c r="BF399" s="302">
        <v>4.3048609999999999E-18</v>
      </c>
      <c r="BG399" s="302">
        <v>9.5261530999999997E-17</v>
      </c>
      <c r="BH399" s="302">
        <v>6.1864674999999999E-18</v>
      </c>
      <c r="BI399" s="302">
        <v>1.1797593E-17</v>
      </c>
      <c r="BJ399" s="302">
        <v>4.2433404000000001E-14</v>
      </c>
      <c r="BK399" s="302">
        <v>4.1930096000000003E-12</v>
      </c>
      <c r="BL399" s="302">
        <v>1.2150389000000001E-13</v>
      </c>
      <c r="BM399" s="302">
        <v>6.9341267000000001E-9</v>
      </c>
      <c r="BN399" s="302">
        <v>1.9836830000000002E-5</v>
      </c>
      <c r="BO399" s="302">
        <v>1.6798725E-16</v>
      </c>
      <c r="BP399" s="302">
        <v>1.0215441E-18</v>
      </c>
      <c r="BQ399" s="302">
        <v>4.5704638000000003E-23</v>
      </c>
      <c r="BR399" s="74"/>
      <c r="BS399" s="144">
        <v>7.9183718999999996E-9</v>
      </c>
      <c r="BT399" s="144">
        <v>2.1108002E-10</v>
      </c>
      <c r="BU399" s="144">
        <v>4.2227858000000004E-9</v>
      </c>
      <c r="BV399" s="144">
        <v>3.9984107E-11</v>
      </c>
      <c r="BW399" s="144">
        <v>2.1005371E-10</v>
      </c>
      <c r="BX399" s="144">
        <v>4.5025301E-11</v>
      </c>
      <c r="BY399" s="144">
        <v>4.5722802999999998E-12</v>
      </c>
      <c r="BZ399" s="144">
        <v>8.4862341000000005E-11</v>
      </c>
      <c r="CA399" s="144">
        <v>1.678865E-11</v>
      </c>
      <c r="CB399" s="144">
        <v>2.6775166999999997E-10</v>
      </c>
      <c r="CC399" s="144">
        <v>2.6342836E-12</v>
      </c>
      <c r="CD399" s="144">
        <v>7.9210202000000004E-11</v>
      </c>
      <c r="CE399" s="144">
        <v>4.3037938999999998E-14</v>
      </c>
      <c r="CF399" s="144">
        <v>1.0223113E-10</v>
      </c>
      <c r="CG399" s="144">
        <v>2.6237368000000001E-9</v>
      </c>
      <c r="CH399" s="144">
        <v>7.5884743999999996E-12</v>
      </c>
      <c r="CI399" s="144">
        <v>2.4115792999999999E-14</v>
      </c>
      <c r="CL399" s="89" t="s">
        <v>2405</v>
      </c>
      <c r="CM399" s="89" t="s">
        <v>2406</v>
      </c>
      <c r="CW399" s="74"/>
      <c r="CX399" s="74"/>
      <c r="CY399" s="74"/>
      <c r="CZ399" s="74"/>
      <c r="DA399" s="74"/>
      <c r="DB399" s="74"/>
    </row>
    <row r="400" spans="1:106" ht="14.5" customHeight="1">
      <c r="A400" s="74" t="s">
        <v>2428</v>
      </c>
      <c r="B400" s="129" t="s">
        <v>2360</v>
      </c>
      <c r="C400" s="130" t="str">
        <f t="shared" si="234"/>
        <v>A.070.03.205</v>
      </c>
      <c r="D400" s="131" t="s">
        <v>2401</v>
      </c>
      <c r="E400" s="129" t="s">
        <v>427</v>
      </c>
      <c r="F400" s="132" t="s">
        <v>2430</v>
      </c>
      <c r="G400" s="132">
        <f t="shared" si="235"/>
        <v>7.684075589701E-5</v>
      </c>
      <c r="H400" s="348">
        <f t="shared" si="236"/>
        <v>7.684075589701E-5</v>
      </c>
      <c r="I400" s="74"/>
      <c r="J400" s="132">
        <f t="shared" si="237"/>
        <v>1.5484117730000001E-6</v>
      </c>
      <c r="K400" s="132">
        <f t="shared" si="238"/>
        <v>3.8264444399999998E-6</v>
      </c>
      <c r="L400" s="300">
        <f t="shared" si="239"/>
        <v>3.3489000684010002E-5</v>
      </c>
      <c r="M400" s="304">
        <v>3.7976899000000003E-5</v>
      </c>
      <c r="N400" s="304">
        <v>1.5803351999999999E-6</v>
      </c>
      <c r="O400" s="304">
        <v>1.6028727999999999E-6</v>
      </c>
      <c r="P400" s="304">
        <v>6.4915515000000001E-7</v>
      </c>
      <c r="Q400" s="304">
        <v>1.1276431E-7</v>
      </c>
      <c r="R400" s="304">
        <v>2.3587883000000002E-8</v>
      </c>
      <c r="S400" s="304">
        <v>7.6290443000000001E-7</v>
      </c>
      <c r="T400" s="304">
        <v>6.4323643999999998E-7</v>
      </c>
      <c r="U400" s="304">
        <v>2.2543404999999999E-8</v>
      </c>
      <c r="V400" s="304">
        <v>3.3203046E-5</v>
      </c>
      <c r="W400" s="304">
        <v>1.2508343999999999E-7</v>
      </c>
      <c r="X400" s="304">
        <v>1.3831143E-7</v>
      </c>
      <c r="Y400" s="304">
        <v>1.6409009999999999E-11</v>
      </c>
      <c r="Z400" s="132">
        <v>0</v>
      </c>
      <c r="AA400" s="74"/>
      <c r="AB400" s="301">
        <f t="shared" si="240"/>
        <v>2.8554059398496243E-4</v>
      </c>
      <c r="AC400" s="338">
        <f t="shared" si="241"/>
        <v>2.8554059398496243E-4</v>
      </c>
      <c r="AD400" s="74"/>
      <c r="AE400" s="136">
        <v>4.1222150000000003E-3</v>
      </c>
      <c r="AF400" s="136">
        <v>4.0990460000000003E-3</v>
      </c>
      <c r="AG400" s="144">
        <v>1.6957695000000002E-5</v>
      </c>
      <c r="AH400" s="136">
        <v>0</v>
      </c>
      <c r="AI400" s="144">
        <v>3.2100752999999997E-7</v>
      </c>
      <c r="AJ400" s="144">
        <v>1.5406820000000001E-6</v>
      </c>
      <c r="AK400" s="144">
        <v>4.3496332999999999E-6</v>
      </c>
      <c r="AM400" s="145">
        <v>5.823867E-6</v>
      </c>
      <c r="AN400" s="340">
        <f t="shared" si="242"/>
        <v>5.823867E-6</v>
      </c>
      <c r="AP400" s="145">
        <v>5.2590432999999999E-6</v>
      </c>
      <c r="AQ400" s="145">
        <v>2.9769214999999998E-7</v>
      </c>
      <c r="AR400" s="145">
        <v>2.6713154999999999E-7</v>
      </c>
      <c r="AS400" s="134">
        <f t="shared" si="243"/>
        <v>3.1529036926016004E-10</v>
      </c>
      <c r="AT400" s="135">
        <f t="shared" si="244"/>
        <v>1.1009325119094715E-12</v>
      </c>
      <c r="AU400" s="135">
        <f t="shared" si="245"/>
        <v>3.7413381584999996E-5</v>
      </c>
      <c r="AV400" s="302">
        <v>2.6684568999999999E-10</v>
      </c>
      <c r="AW400" s="302">
        <v>8.0518794999999995E-13</v>
      </c>
      <c r="AX400" s="302">
        <v>2.1996251999999999E-17</v>
      </c>
      <c r="AY400" s="302">
        <v>4.9492585000000001E-14</v>
      </c>
      <c r="AZ400" s="302">
        <v>6.8134743999999999E-16</v>
      </c>
      <c r="BA400" s="302">
        <v>9.6528373999999996E-14</v>
      </c>
      <c r="BB400" s="302">
        <v>4.0312166999999998E-11</v>
      </c>
      <c r="BC400" s="302">
        <v>1.4427016999999999E-14</v>
      </c>
      <c r="BD400" s="302">
        <v>5.1631422999999999E-14</v>
      </c>
      <c r="BE400" s="302">
        <v>3.5745023999999998E-16</v>
      </c>
      <c r="BF400" s="302">
        <v>8.1163738000000005E-18</v>
      </c>
      <c r="BG400" s="302">
        <v>1.7960584000000001E-16</v>
      </c>
      <c r="BH400" s="302">
        <v>1.166395E-17</v>
      </c>
      <c r="BI400" s="302">
        <v>2.2243151E-17</v>
      </c>
      <c r="BJ400" s="302">
        <v>8.0003830999999998E-14</v>
      </c>
      <c r="BK400" s="302">
        <v>7.9054894000000005E-12</v>
      </c>
      <c r="BL400" s="302">
        <v>2.2908312000000001E-13</v>
      </c>
      <c r="BM400" s="302">
        <v>1.3073585E-8</v>
      </c>
      <c r="BN400" s="302">
        <v>3.7400307999999997E-5</v>
      </c>
      <c r="BO400" s="302">
        <v>3.1672272E-16</v>
      </c>
      <c r="BP400" s="302">
        <v>1.9260165E-18</v>
      </c>
      <c r="BQ400" s="302">
        <v>8.6171406999999997E-23</v>
      </c>
      <c r="BR400" s="74"/>
      <c r="BS400" s="144">
        <v>1.4929278E-8</v>
      </c>
      <c r="BT400" s="144">
        <v>3.9796971000000002E-10</v>
      </c>
      <c r="BU400" s="144">
        <v>7.9616293999999997E-9</v>
      </c>
      <c r="BV400" s="144">
        <v>7.5385932000000002E-11</v>
      </c>
      <c r="BW400" s="144">
        <v>3.9603472000000001E-10</v>
      </c>
      <c r="BX400" s="144">
        <v>8.4890586000000006E-11</v>
      </c>
      <c r="BY400" s="144">
        <v>8.6205654000000001E-12</v>
      </c>
      <c r="BZ400" s="144">
        <v>1.5999923999999999E-10</v>
      </c>
      <c r="CA400" s="144">
        <v>3.1653278000000001E-11</v>
      </c>
      <c r="CB400" s="144">
        <v>5.048183E-10</v>
      </c>
      <c r="CC400" s="144">
        <v>4.9666715000000003E-12</v>
      </c>
      <c r="CD400" s="144">
        <v>1.4934271E-10</v>
      </c>
      <c r="CE400" s="144">
        <v>8.1143618E-14</v>
      </c>
      <c r="CF400" s="144">
        <v>1.9274629999999999E-10</v>
      </c>
      <c r="CG400" s="144">
        <v>4.9467866000000002E-9</v>
      </c>
      <c r="CH400" s="144">
        <v>1.430729E-11</v>
      </c>
      <c r="CI400" s="144">
        <v>4.5467854000000002E-14</v>
      </c>
      <c r="CL400" s="89" t="s">
        <v>2405</v>
      </c>
      <c r="CM400" s="89" t="s">
        <v>2406</v>
      </c>
      <c r="CW400" s="74"/>
      <c r="CX400" s="74"/>
      <c r="CY400" s="74"/>
      <c r="CZ400" s="74"/>
      <c r="DA400" s="74"/>
      <c r="DB400" s="74"/>
    </row>
    <row r="401" spans="1:106" ht="14.5" customHeight="1">
      <c r="A401" s="74" t="s">
        <v>2431</v>
      </c>
      <c r="B401" s="129" t="s">
        <v>2360</v>
      </c>
      <c r="C401" s="130" t="str">
        <f t="shared" si="234"/>
        <v>A.070.03.301</v>
      </c>
      <c r="D401" s="131" t="s">
        <v>2401</v>
      </c>
      <c r="E401" s="129" t="s">
        <v>427</v>
      </c>
      <c r="F401" s="132" t="s">
        <v>2433</v>
      </c>
      <c r="G401" s="132">
        <f t="shared" si="235"/>
        <v>1.0618424479E-5</v>
      </c>
      <c r="H401" s="348">
        <f t="shared" si="236"/>
        <v>1.0618424479E-5</v>
      </c>
      <c r="I401" s="74"/>
      <c r="J401" s="132">
        <f t="shared" si="237"/>
        <v>3.9797751600000001E-7</v>
      </c>
      <c r="K401" s="132">
        <f t="shared" si="238"/>
        <v>1.0686204700000002E-6</v>
      </c>
      <c r="L401" s="300">
        <f t="shared" si="239"/>
        <v>2.8396213929999999E-6</v>
      </c>
      <c r="M401" s="304">
        <v>6.3122050999999998E-6</v>
      </c>
      <c r="N401" s="304">
        <v>6.9554296000000004E-7</v>
      </c>
      <c r="O401" s="304">
        <v>3.7307751000000002E-7</v>
      </c>
      <c r="P401" s="304">
        <v>3.1343649000000001E-7</v>
      </c>
      <c r="Q401" s="304">
        <v>8.4541026000000004E-8</v>
      </c>
      <c r="R401" s="132">
        <v>0</v>
      </c>
      <c r="S401" s="132">
        <v>0</v>
      </c>
      <c r="T401" s="132">
        <v>0</v>
      </c>
      <c r="U401" s="304">
        <v>8.8473493000000002E-8</v>
      </c>
      <c r="V401" s="132">
        <v>0</v>
      </c>
      <c r="W401" s="304">
        <v>2.7511478999999999E-6</v>
      </c>
      <c r="X401" s="132">
        <v>0</v>
      </c>
      <c r="Y401" s="132">
        <v>0</v>
      </c>
      <c r="Z401" s="132">
        <v>0</v>
      </c>
      <c r="AA401" s="74"/>
      <c r="AB401" s="301">
        <f t="shared" si="240"/>
        <v>4.7460188721804504E-5</v>
      </c>
      <c r="AC401" s="338">
        <f t="shared" si="241"/>
        <v>4.7460188721804504E-5</v>
      </c>
      <c r="AD401" s="74"/>
      <c r="AE401" s="136">
        <v>1.1518978999999999E-3</v>
      </c>
      <c r="AF401" s="136">
        <v>5.5022833999999999E-4</v>
      </c>
      <c r="AG401" s="136">
        <v>3.7293888999999998E-4</v>
      </c>
      <c r="AH401" s="136">
        <v>0</v>
      </c>
      <c r="AI401" s="144">
        <v>4.7583283999999998E-5</v>
      </c>
      <c r="AJ401" s="136">
        <v>1.2570482E-4</v>
      </c>
      <c r="AK401" s="144">
        <v>5.5442567E-5</v>
      </c>
      <c r="AM401" s="145">
        <v>1.0877444000000001E-6</v>
      </c>
      <c r="AN401" s="340">
        <f t="shared" si="242"/>
        <v>1.0877444000000001E-6</v>
      </c>
      <c r="AP401" s="145">
        <v>1.0273472999999999E-6</v>
      </c>
      <c r="AQ401" s="145">
        <v>4.2755781999999999E-8</v>
      </c>
      <c r="AR401" s="145">
        <v>1.7641364999999999E-8</v>
      </c>
      <c r="AS401" s="134">
        <f t="shared" si="243"/>
        <v>6.1591562753E-11</v>
      </c>
      <c r="AT401" s="135">
        <f t="shared" si="244"/>
        <v>1.581204992044E-13</v>
      </c>
      <c r="AU401" s="135">
        <f t="shared" si="245"/>
        <v>2.4707794035000002E-6</v>
      </c>
      <c r="AV401" s="302">
        <v>4.4043055000000003E-11</v>
      </c>
      <c r="AW401" s="302">
        <v>1.3288853E-13</v>
      </c>
      <c r="AX401" s="302">
        <v>3.6307044E-18</v>
      </c>
      <c r="AY401" s="303">
        <v>0</v>
      </c>
      <c r="AZ401" s="303">
        <v>0</v>
      </c>
      <c r="BA401" s="302">
        <v>4.6605752999999998E-14</v>
      </c>
      <c r="BB401" s="302">
        <v>1.7501902E-11</v>
      </c>
      <c r="BC401" s="302">
        <v>6.6067494999999996E-15</v>
      </c>
      <c r="BD401" s="302">
        <v>1.8621589000000001E-14</v>
      </c>
      <c r="BE401" s="303">
        <v>0</v>
      </c>
      <c r="BF401" s="303">
        <v>0</v>
      </c>
      <c r="BG401" s="303">
        <v>0</v>
      </c>
      <c r="BH401" s="303">
        <v>0</v>
      </c>
      <c r="BI401" s="303">
        <v>0</v>
      </c>
      <c r="BJ401" s="303">
        <v>0</v>
      </c>
      <c r="BK401" s="303">
        <v>0</v>
      </c>
      <c r="BL401" s="303">
        <v>0</v>
      </c>
      <c r="BM401" s="302">
        <v>1.7857035E-9</v>
      </c>
      <c r="BN401" s="302">
        <v>2.4689937E-6</v>
      </c>
      <c r="BO401" s="303">
        <v>0</v>
      </c>
      <c r="BP401" s="303">
        <v>0</v>
      </c>
      <c r="BQ401" s="303">
        <v>0</v>
      </c>
      <c r="BR401" s="74"/>
      <c r="BS401" s="144">
        <v>2.9551951E-9</v>
      </c>
      <c r="BT401" s="144">
        <v>1.4372675E-10</v>
      </c>
      <c r="BU401" s="144">
        <v>1.3233159999999999E-9</v>
      </c>
      <c r="BV401" s="136">
        <v>0</v>
      </c>
      <c r="BW401" s="144">
        <v>1.7156441E-10</v>
      </c>
      <c r="BX401" s="144">
        <v>3.0171697000000001E-11</v>
      </c>
      <c r="BY401" s="136">
        <v>0</v>
      </c>
      <c r="BZ401" s="144">
        <v>4.5794142999999998E-11</v>
      </c>
      <c r="CA401" s="136">
        <v>0</v>
      </c>
      <c r="CB401" s="136">
        <v>0</v>
      </c>
      <c r="CC401" s="136">
        <v>0</v>
      </c>
      <c r="CD401" s="136">
        <v>0</v>
      </c>
      <c r="CE401" s="136">
        <v>0</v>
      </c>
      <c r="CF401" s="144">
        <v>6.6500002000000004E-11</v>
      </c>
      <c r="CG401" s="144">
        <v>1.1314518E-9</v>
      </c>
      <c r="CH401" s="144">
        <v>4.2670314E-11</v>
      </c>
      <c r="CI401" s="136">
        <v>0</v>
      </c>
      <c r="CL401" s="89" t="s">
        <v>2405</v>
      </c>
      <c r="CM401" s="89" t="s">
        <v>2406</v>
      </c>
      <c r="CW401" s="74"/>
      <c r="CX401" s="74"/>
      <c r="CY401" s="74"/>
      <c r="CZ401" s="74"/>
      <c r="DA401" s="74"/>
      <c r="DB401" s="74"/>
    </row>
    <row r="402" spans="1:106" ht="14.5" customHeight="1">
      <c r="A402" s="74" t="s">
        <v>2434</v>
      </c>
      <c r="B402" s="129" t="s">
        <v>2360</v>
      </c>
      <c r="C402" s="130" t="str">
        <f t="shared" si="234"/>
        <v>A.070.03.302</v>
      </c>
      <c r="D402" s="131" t="s">
        <v>2401</v>
      </c>
      <c r="E402" s="129" t="s">
        <v>427</v>
      </c>
      <c r="F402" s="132" t="s">
        <v>2436</v>
      </c>
      <c r="G402" s="132">
        <f t="shared" si="235"/>
        <v>1.1275823581000001E-5</v>
      </c>
      <c r="H402" s="348">
        <f t="shared" si="236"/>
        <v>1.1275823581000001E-5</v>
      </c>
      <c r="I402" s="74"/>
      <c r="J402" s="132">
        <f t="shared" si="237"/>
        <v>4.2261677000000004E-7</v>
      </c>
      <c r="K402" s="132">
        <f t="shared" si="238"/>
        <v>1.1347800200000001E-6</v>
      </c>
      <c r="L402" s="300">
        <f t="shared" si="239"/>
        <v>3.0154256910000001E-6</v>
      </c>
      <c r="M402" s="304">
        <v>6.7030011000000002E-6</v>
      </c>
      <c r="N402" s="304">
        <v>7.3860483999999999E-7</v>
      </c>
      <c r="O402" s="304">
        <v>3.9617517999999998E-7</v>
      </c>
      <c r="P402" s="304">
        <v>3.3284171000000002E-7</v>
      </c>
      <c r="Q402" s="304">
        <v>8.9775060000000001E-8</v>
      </c>
      <c r="R402" s="132">
        <v>0</v>
      </c>
      <c r="S402" s="132">
        <v>0</v>
      </c>
      <c r="T402" s="132">
        <v>0</v>
      </c>
      <c r="U402" s="304">
        <v>9.3950990999999999E-8</v>
      </c>
      <c r="V402" s="132">
        <v>0</v>
      </c>
      <c r="W402" s="304">
        <v>2.9214747E-6</v>
      </c>
      <c r="X402" s="132">
        <v>0</v>
      </c>
      <c r="Y402" s="132">
        <v>0</v>
      </c>
      <c r="Z402" s="132">
        <v>0</v>
      </c>
      <c r="AA402" s="74"/>
      <c r="AB402" s="301">
        <f t="shared" si="240"/>
        <v>5.0398504511278194E-5</v>
      </c>
      <c r="AC402" s="338">
        <f t="shared" si="241"/>
        <v>5.0398504511278194E-5</v>
      </c>
      <c r="AD402" s="74"/>
      <c r="AE402" s="136">
        <v>1.2232133E-3</v>
      </c>
      <c r="AF402" s="136">
        <v>5.8429361999999996E-4</v>
      </c>
      <c r="AG402" s="136">
        <v>3.9602798000000001E-4</v>
      </c>
      <c r="AH402" s="136">
        <v>0</v>
      </c>
      <c r="AI402" s="144">
        <v>5.0529221000000001E-5</v>
      </c>
      <c r="AJ402" s="136">
        <v>1.3348736E-4</v>
      </c>
      <c r="AK402" s="144">
        <v>5.8875081999999999E-5</v>
      </c>
      <c r="AM402" s="145">
        <v>1.1550878999999999E-6</v>
      </c>
      <c r="AN402" s="340">
        <f t="shared" si="242"/>
        <v>1.1550878999999999E-6</v>
      </c>
      <c r="AP402" s="145">
        <v>1.0909515000000001E-6</v>
      </c>
      <c r="AQ402" s="145">
        <v>4.5402842999999999E-8</v>
      </c>
      <c r="AR402" s="145">
        <v>1.8733563000000001E-8</v>
      </c>
      <c r="AS402" s="134">
        <f t="shared" si="243"/>
        <v>6.5404768168999992E-11</v>
      </c>
      <c r="AT402" s="135">
        <f t="shared" si="244"/>
        <v>1.6790991958559998E-13</v>
      </c>
      <c r="AU402" s="135">
        <f t="shared" si="245"/>
        <v>2.6237482585000001E-6</v>
      </c>
      <c r="AV402" s="302">
        <v>4.6769811999999999E-11</v>
      </c>
      <c r="AW402" s="302">
        <v>1.4111580999999999E-13</v>
      </c>
      <c r="AX402" s="302">
        <v>3.8554855999999998E-18</v>
      </c>
      <c r="AY402" s="303">
        <v>0</v>
      </c>
      <c r="AZ402" s="303">
        <v>0</v>
      </c>
      <c r="BA402" s="302">
        <v>4.9491168999999997E-14</v>
      </c>
      <c r="BB402" s="302">
        <v>1.8585465E-11</v>
      </c>
      <c r="BC402" s="302">
        <v>7.0157811000000004E-15</v>
      </c>
      <c r="BD402" s="302">
        <v>1.9774473E-14</v>
      </c>
      <c r="BE402" s="303">
        <v>0</v>
      </c>
      <c r="BF402" s="303">
        <v>0</v>
      </c>
      <c r="BG402" s="303">
        <v>0</v>
      </c>
      <c r="BH402" s="303">
        <v>0</v>
      </c>
      <c r="BI402" s="303">
        <v>0</v>
      </c>
      <c r="BJ402" s="303">
        <v>0</v>
      </c>
      <c r="BK402" s="303">
        <v>0</v>
      </c>
      <c r="BL402" s="303">
        <v>0</v>
      </c>
      <c r="BM402" s="302">
        <v>1.8962585000000002E-9</v>
      </c>
      <c r="BN402" s="302">
        <v>2.6218520000000002E-6</v>
      </c>
      <c r="BO402" s="303">
        <v>0</v>
      </c>
      <c r="BP402" s="303">
        <v>0</v>
      </c>
      <c r="BQ402" s="303">
        <v>0</v>
      </c>
      <c r="BR402" s="74"/>
      <c r="BS402" s="144">
        <v>3.1381546999999998E-9</v>
      </c>
      <c r="BT402" s="144">
        <v>1.5262504E-10</v>
      </c>
      <c r="BU402" s="144">
        <v>1.405244E-9</v>
      </c>
      <c r="BV402" s="136">
        <v>0</v>
      </c>
      <c r="BW402" s="144">
        <v>1.8218616E-10</v>
      </c>
      <c r="BX402" s="144">
        <v>3.2039661999999999E-11</v>
      </c>
      <c r="BY402" s="136">
        <v>0</v>
      </c>
      <c r="BZ402" s="144">
        <v>4.8629312000000001E-11</v>
      </c>
      <c r="CA402" s="136">
        <v>0</v>
      </c>
      <c r="CB402" s="136">
        <v>0</v>
      </c>
      <c r="CC402" s="136">
        <v>0</v>
      </c>
      <c r="CD402" s="136">
        <v>0</v>
      </c>
      <c r="CE402" s="136">
        <v>0</v>
      </c>
      <c r="CF402" s="144">
        <v>7.0617094999999994E-11</v>
      </c>
      <c r="CG402" s="144">
        <v>1.2015013E-9</v>
      </c>
      <c r="CH402" s="144">
        <v>4.5312082999999997E-11</v>
      </c>
      <c r="CI402" s="136">
        <v>0</v>
      </c>
      <c r="CL402" s="89" t="s">
        <v>2405</v>
      </c>
      <c r="CM402" s="89" t="s">
        <v>2406</v>
      </c>
      <c r="CW402" s="74"/>
      <c r="CX402" s="74"/>
      <c r="CY402" s="74"/>
      <c r="CZ402" s="74"/>
      <c r="DA402" s="74"/>
      <c r="DB402" s="74"/>
    </row>
    <row r="403" spans="1:106" ht="14.5" customHeight="1">
      <c r="A403" s="74" t="s">
        <v>2437</v>
      </c>
      <c r="B403" s="129" t="s">
        <v>2360</v>
      </c>
      <c r="C403" s="130" t="str">
        <f t="shared" si="234"/>
        <v>A.070.03.303</v>
      </c>
      <c r="D403" s="131" t="s">
        <v>2401</v>
      </c>
      <c r="E403" s="129" t="s">
        <v>427</v>
      </c>
      <c r="F403" s="132" t="s">
        <v>2439</v>
      </c>
      <c r="G403" s="132">
        <f t="shared" si="235"/>
        <v>1.2133300561E-5</v>
      </c>
      <c r="H403" s="348">
        <f t="shared" si="236"/>
        <v>1.2133300561E-5</v>
      </c>
      <c r="I403" s="74"/>
      <c r="J403" s="132">
        <f t="shared" si="237"/>
        <v>4.5475493100000001E-7</v>
      </c>
      <c r="K403" s="132">
        <f t="shared" si="238"/>
        <v>1.2210750800000001E-6</v>
      </c>
      <c r="L403" s="300">
        <f t="shared" si="239"/>
        <v>3.24473555E-6</v>
      </c>
      <c r="M403" s="304">
        <v>7.2127350000000003E-6</v>
      </c>
      <c r="N403" s="304">
        <v>7.9477251000000001E-7</v>
      </c>
      <c r="O403" s="304">
        <v>4.2630257E-7</v>
      </c>
      <c r="P403" s="304">
        <v>3.5815287E-7</v>
      </c>
      <c r="Q403" s="304">
        <v>9.6602061000000003E-8</v>
      </c>
      <c r="R403" s="132">
        <v>0</v>
      </c>
      <c r="S403" s="132">
        <v>0</v>
      </c>
      <c r="T403" s="132">
        <v>0</v>
      </c>
      <c r="U403" s="304">
        <v>1.0109555E-7</v>
      </c>
      <c r="V403" s="132">
        <v>0</v>
      </c>
      <c r="W403" s="304">
        <v>3.1436400000000001E-6</v>
      </c>
      <c r="X403" s="132">
        <v>0</v>
      </c>
      <c r="Y403" s="132">
        <v>0</v>
      </c>
      <c r="Z403" s="132">
        <v>0</v>
      </c>
      <c r="AA403" s="74"/>
      <c r="AB403" s="301">
        <f t="shared" si="240"/>
        <v>5.4231090225563907E-5</v>
      </c>
      <c r="AC403" s="338">
        <f t="shared" si="241"/>
        <v>5.4231090225563907E-5</v>
      </c>
      <c r="AD403" s="74"/>
      <c r="AE403" s="136">
        <v>1.3162333000000001E-3</v>
      </c>
      <c r="AF403" s="136">
        <v>6.2872660000000001E-4</v>
      </c>
      <c r="AG403" s="136">
        <v>4.2614417000000002E-4</v>
      </c>
      <c r="AH403" s="136">
        <v>0</v>
      </c>
      <c r="AI403" s="144">
        <v>5.4371747000000002E-5</v>
      </c>
      <c r="AJ403" s="136">
        <v>1.4363848999999999E-4</v>
      </c>
      <c r="AK403" s="144">
        <v>6.3352274000000002E-5</v>
      </c>
      <c r="AM403" s="145">
        <v>1.2429272999999999E-6</v>
      </c>
      <c r="AN403" s="340">
        <f t="shared" si="242"/>
        <v>1.2429272999999999E-6</v>
      </c>
      <c r="AP403" s="145">
        <v>1.1739136000000001E-6</v>
      </c>
      <c r="AQ403" s="145">
        <v>4.8855530999999997E-8</v>
      </c>
      <c r="AR403" s="145">
        <v>2.0158168000000002E-8</v>
      </c>
      <c r="AS403" s="134">
        <f t="shared" si="243"/>
        <v>7.0378514756000004E-11</v>
      </c>
      <c r="AT403" s="135">
        <f t="shared" si="244"/>
        <v>1.8067873527839999E-13</v>
      </c>
      <c r="AU403" s="135">
        <f t="shared" si="245"/>
        <v>2.8232728606999998E-6</v>
      </c>
      <c r="AV403" s="302">
        <v>5.0326452000000003E-11</v>
      </c>
      <c r="AW403" s="302">
        <v>1.5184704999999999E-13</v>
      </c>
      <c r="AX403" s="302">
        <v>4.1486784000000002E-18</v>
      </c>
      <c r="AY403" s="303">
        <v>0</v>
      </c>
      <c r="AZ403" s="303">
        <v>0</v>
      </c>
      <c r="BA403" s="302">
        <v>5.3254756000000002E-14</v>
      </c>
      <c r="BB403" s="302">
        <v>1.9998807999999999E-11</v>
      </c>
      <c r="BC403" s="302">
        <v>7.5493005999999997E-15</v>
      </c>
      <c r="BD403" s="302">
        <v>2.1278236000000001E-14</v>
      </c>
      <c r="BE403" s="303">
        <v>0</v>
      </c>
      <c r="BF403" s="303">
        <v>0</v>
      </c>
      <c r="BG403" s="303">
        <v>0</v>
      </c>
      <c r="BH403" s="303">
        <v>0</v>
      </c>
      <c r="BI403" s="303">
        <v>0</v>
      </c>
      <c r="BJ403" s="303">
        <v>0</v>
      </c>
      <c r="BK403" s="303">
        <v>0</v>
      </c>
      <c r="BL403" s="303">
        <v>0</v>
      </c>
      <c r="BM403" s="302">
        <v>2.0404607E-9</v>
      </c>
      <c r="BN403" s="302">
        <v>2.8212324E-6</v>
      </c>
      <c r="BO403" s="303">
        <v>0</v>
      </c>
      <c r="BP403" s="303">
        <v>0</v>
      </c>
      <c r="BQ403" s="303">
        <v>0</v>
      </c>
      <c r="BR403" s="74"/>
      <c r="BS403" s="144">
        <v>3.3767976999999998E-9</v>
      </c>
      <c r="BT403" s="144">
        <v>1.6423150999999999E-10</v>
      </c>
      <c r="BU403" s="144">
        <v>1.5121067E-9</v>
      </c>
      <c r="BV403" s="136">
        <v>0</v>
      </c>
      <c r="BW403" s="144">
        <v>1.9604062E-10</v>
      </c>
      <c r="BX403" s="144">
        <v>3.4476138E-11</v>
      </c>
      <c r="BY403" s="136">
        <v>0</v>
      </c>
      <c r="BZ403" s="144">
        <v>5.2327358000000002E-11</v>
      </c>
      <c r="CA403" s="136">
        <v>0</v>
      </c>
      <c r="CB403" s="136">
        <v>0</v>
      </c>
      <c r="CC403" s="136">
        <v>0</v>
      </c>
      <c r="CD403" s="136">
        <v>0</v>
      </c>
      <c r="CE403" s="136">
        <v>0</v>
      </c>
      <c r="CF403" s="144">
        <v>7.5987215999999996E-11</v>
      </c>
      <c r="CG403" s="144">
        <v>1.2928702E-9</v>
      </c>
      <c r="CH403" s="144">
        <v>4.8757868999999999E-11</v>
      </c>
      <c r="CI403" s="136">
        <v>0</v>
      </c>
      <c r="CL403" s="89" t="s">
        <v>2405</v>
      </c>
      <c r="CM403" s="89" t="s">
        <v>2406</v>
      </c>
      <c r="CW403" s="74"/>
      <c r="CX403" s="74"/>
      <c r="CY403" s="74"/>
      <c r="CZ403" s="74"/>
      <c r="DA403" s="74"/>
      <c r="DB403" s="74"/>
    </row>
    <row r="404" spans="1:106" ht="14.5" customHeight="1">
      <c r="A404" s="74" t="s">
        <v>2440</v>
      </c>
      <c r="B404" s="129" t="s">
        <v>2360</v>
      </c>
      <c r="C404" s="130" t="str">
        <f t="shared" si="234"/>
        <v>A.070.03.304</v>
      </c>
      <c r="D404" s="131" t="s">
        <v>2401</v>
      </c>
      <c r="E404" s="129" t="s">
        <v>427</v>
      </c>
      <c r="F404" s="132" t="s">
        <v>2442</v>
      </c>
      <c r="G404" s="132">
        <f t="shared" si="235"/>
        <v>1.284786491E-5</v>
      </c>
      <c r="H404" s="348">
        <f t="shared" si="236"/>
        <v>1.284786491E-5</v>
      </c>
      <c r="I404" s="74"/>
      <c r="J404" s="132">
        <f t="shared" si="237"/>
        <v>4.8153673000000001E-7</v>
      </c>
      <c r="K404" s="132">
        <f t="shared" si="238"/>
        <v>1.29298763E-6</v>
      </c>
      <c r="L404" s="300">
        <f t="shared" si="239"/>
        <v>3.4358272500000002E-6</v>
      </c>
      <c r="M404" s="304">
        <v>7.6375132999999997E-6</v>
      </c>
      <c r="N404" s="304">
        <v>8.4157890000000003E-7</v>
      </c>
      <c r="O404" s="304">
        <v>4.5140872999999999E-7</v>
      </c>
      <c r="P404" s="304">
        <v>3.7924549999999999E-7</v>
      </c>
      <c r="Q404" s="304">
        <v>1.0229123E-7</v>
      </c>
      <c r="R404" s="132">
        <v>0</v>
      </c>
      <c r="S404" s="132">
        <v>0</v>
      </c>
      <c r="T404" s="132">
        <v>0</v>
      </c>
      <c r="U404" s="304">
        <v>1.0704934999999999E-7</v>
      </c>
      <c r="V404" s="132">
        <v>0</v>
      </c>
      <c r="W404" s="304">
        <v>3.3287779000000001E-6</v>
      </c>
      <c r="X404" s="132">
        <v>0</v>
      </c>
      <c r="Y404" s="132">
        <v>0</v>
      </c>
      <c r="Z404" s="132">
        <v>0</v>
      </c>
      <c r="AA404" s="74"/>
      <c r="AB404" s="301">
        <f t="shared" si="240"/>
        <v>5.7424912030075185E-5</v>
      </c>
      <c r="AC404" s="338">
        <f t="shared" si="241"/>
        <v>5.7424912030075185E-5</v>
      </c>
      <c r="AD404" s="74"/>
      <c r="AE404" s="136">
        <v>1.39375E-3</v>
      </c>
      <c r="AF404" s="136">
        <v>6.6575407999999996E-4</v>
      </c>
      <c r="AG404" s="136">
        <v>4.5124100000000001E-4</v>
      </c>
      <c r="AH404" s="136">
        <v>0</v>
      </c>
      <c r="AI404" s="144">
        <v>5.7573852999999999E-5</v>
      </c>
      <c r="AJ404" s="136">
        <v>1.5209775999999999E-4</v>
      </c>
      <c r="AK404" s="144">
        <v>6.7083267999999994E-5</v>
      </c>
      <c r="AM404" s="145">
        <v>1.3161268E-6</v>
      </c>
      <c r="AN404" s="340">
        <f t="shared" si="242"/>
        <v>1.3161268E-6</v>
      </c>
      <c r="AP404" s="145">
        <v>1.2430487000000001E-6</v>
      </c>
      <c r="AQ404" s="145">
        <v>5.1732769999999997E-8</v>
      </c>
      <c r="AR404" s="145">
        <v>2.1345338999999999E-8</v>
      </c>
      <c r="AS404" s="134">
        <f t="shared" si="243"/>
        <v>7.4523304079E-11</v>
      </c>
      <c r="AT404" s="135">
        <f t="shared" si="244"/>
        <v>1.9131941420579998E-13</v>
      </c>
      <c r="AU404" s="135">
        <f t="shared" si="245"/>
        <v>2.9895433292E-6</v>
      </c>
      <c r="AV404" s="302">
        <v>5.3290318E-11</v>
      </c>
      <c r="AW404" s="302">
        <v>1.6078975E-13</v>
      </c>
      <c r="AX404" s="302">
        <v>4.3930057999999998E-18</v>
      </c>
      <c r="AY404" s="303">
        <v>0</v>
      </c>
      <c r="AZ404" s="303">
        <v>0</v>
      </c>
      <c r="BA404" s="302">
        <v>5.6391079000000001E-14</v>
      </c>
      <c r="BB404" s="302">
        <v>2.1176595E-11</v>
      </c>
      <c r="BC404" s="302">
        <v>7.9939002000000007E-15</v>
      </c>
      <c r="BD404" s="302">
        <v>2.2531370999999999E-14</v>
      </c>
      <c r="BE404" s="303">
        <v>0</v>
      </c>
      <c r="BF404" s="303">
        <v>0</v>
      </c>
      <c r="BG404" s="303">
        <v>0</v>
      </c>
      <c r="BH404" s="303">
        <v>0</v>
      </c>
      <c r="BI404" s="303">
        <v>0</v>
      </c>
      <c r="BJ404" s="303">
        <v>0</v>
      </c>
      <c r="BK404" s="303">
        <v>0</v>
      </c>
      <c r="BL404" s="303">
        <v>0</v>
      </c>
      <c r="BM404" s="302">
        <v>2.1606292E-9</v>
      </c>
      <c r="BN404" s="302">
        <v>2.9873826999999999E-6</v>
      </c>
      <c r="BO404" s="303">
        <v>0</v>
      </c>
      <c r="BP404" s="303">
        <v>0</v>
      </c>
      <c r="BQ404" s="303">
        <v>0</v>
      </c>
      <c r="BR404" s="74"/>
      <c r="BS404" s="144">
        <v>3.5756668000000001E-9</v>
      </c>
      <c r="BT404" s="144">
        <v>1.7390356E-10</v>
      </c>
      <c r="BU404" s="144">
        <v>1.6011588999999999E-9</v>
      </c>
      <c r="BV404" s="136">
        <v>0</v>
      </c>
      <c r="BW404" s="144">
        <v>2.0758600999999999E-10</v>
      </c>
      <c r="BX404" s="144">
        <v>3.6506535000000002E-11</v>
      </c>
      <c r="BY404" s="136">
        <v>0</v>
      </c>
      <c r="BZ404" s="144">
        <v>5.5409064000000002E-11</v>
      </c>
      <c r="CA404" s="136">
        <v>0</v>
      </c>
      <c r="CB404" s="136">
        <v>0</v>
      </c>
      <c r="CC404" s="136">
        <v>0</v>
      </c>
      <c r="CD404" s="136">
        <v>0</v>
      </c>
      <c r="CE404" s="136">
        <v>0</v>
      </c>
      <c r="CF404" s="144">
        <v>8.0462316999999999E-11</v>
      </c>
      <c r="CG404" s="144">
        <v>1.3690109999999999E-9</v>
      </c>
      <c r="CH404" s="144">
        <v>5.1629356999999998E-11</v>
      </c>
      <c r="CI404" s="136">
        <v>0</v>
      </c>
      <c r="CL404" s="89" t="s">
        <v>2405</v>
      </c>
      <c r="CM404" s="89" t="s">
        <v>2406</v>
      </c>
      <c r="CW404" s="74"/>
      <c r="CX404" s="74"/>
      <c r="CY404" s="74"/>
      <c r="CZ404" s="74"/>
      <c r="DA404" s="74"/>
      <c r="DB404" s="74"/>
    </row>
    <row r="405" spans="1:106" ht="14.5" customHeight="1">
      <c r="A405" s="74" t="s">
        <v>2443</v>
      </c>
      <c r="B405" s="129" t="s">
        <v>2360</v>
      </c>
      <c r="C405" s="130" t="str">
        <f t="shared" si="234"/>
        <v>A.070.03.305</v>
      </c>
      <c r="D405" s="131" t="s">
        <v>2401</v>
      </c>
      <c r="E405" s="129" t="s">
        <v>427</v>
      </c>
      <c r="F405" s="132" t="s">
        <v>2445</v>
      </c>
      <c r="G405" s="132">
        <f t="shared" si="235"/>
        <v>1.702806549E-5</v>
      </c>
      <c r="H405" s="348">
        <f t="shared" si="236"/>
        <v>1.702806549E-5</v>
      </c>
      <c r="I405" s="74"/>
      <c r="J405" s="132">
        <f t="shared" si="237"/>
        <v>6.3821025E-7</v>
      </c>
      <c r="K405" s="132">
        <f t="shared" si="238"/>
        <v>1.7136760499999999E-6</v>
      </c>
      <c r="L405" s="300">
        <f t="shared" si="239"/>
        <v>4.5537131899999999E-6</v>
      </c>
      <c r="M405" s="304">
        <v>1.0122466E-5</v>
      </c>
      <c r="N405" s="304">
        <v>1.1153963000000001E-6</v>
      </c>
      <c r="O405" s="304">
        <v>5.9827974999999997E-7</v>
      </c>
      <c r="P405" s="304">
        <v>5.0263738999999996E-7</v>
      </c>
      <c r="Q405" s="304">
        <v>1.3557285999999999E-7</v>
      </c>
      <c r="R405" s="132">
        <v>0</v>
      </c>
      <c r="S405" s="132">
        <v>0</v>
      </c>
      <c r="T405" s="132">
        <v>0</v>
      </c>
      <c r="U405" s="304">
        <v>1.4187909E-7</v>
      </c>
      <c r="V405" s="132">
        <v>0</v>
      </c>
      <c r="W405" s="304">
        <v>4.4118341000000003E-6</v>
      </c>
      <c r="X405" s="132">
        <v>0</v>
      </c>
      <c r="Y405" s="132">
        <v>0</v>
      </c>
      <c r="Z405" s="132">
        <v>0</v>
      </c>
      <c r="AA405" s="74"/>
      <c r="AB405" s="301">
        <f t="shared" si="240"/>
        <v>7.6108766917293232E-5</v>
      </c>
      <c r="AC405" s="338">
        <f t="shared" si="241"/>
        <v>7.6108766917293232E-5</v>
      </c>
      <c r="AD405" s="74"/>
      <c r="AE405" s="136">
        <v>1.8472225999999999E-3</v>
      </c>
      <c r="AF405" s="136">
        <v>8.8236483E-4</v>
      </c>
      <c r="AG405" s="136">
        <v>5.9805746000000004E-4</v>
      </c>
      <c r="AH405" s="136">
        <v>0</v>
      </c>
      <c r="AI405" s="144">
        <v>7.6306168000000004E-5</v>
      </c>
      <c r="AJ405" s="136">
        <v>2.0158452E-4</v>
      </c>
      <c r="AK405" s="144">
        <v>8.8909582000000004E-5</v>
      </c>
      <c r="AM405" s="145">
        <v>1.7443438E-6</v>
      </c>
      <c r="AN405" s="340">
        <f t="shared" si="242"/>
        <v>1.7443438E-6</v>
      </c>
      <c r="AP405" s="145">
        <v>1.6474889000000001E-6</v>
      </c>
      <c r="AQ405" s="145">
        <v>6.8564623000000001E-8</v>
      </c>
      <c r="AR405" s="145">
        <v>2.8290291000000001E-8</v>
      </c>
      <c r="AS405" s="134">
        <f t="shared" si="243"/>
        <v>9.8770318566000016E-11</v>
      </c>
      <c r="AT405" s="135">
        <f t="shared" si="244"/>
        <v>2.5356739232079998E-13</v>
      </c>
      <c r="AU405" s="135">
        <f t="shared" si="245"/>
        <v>3.9622256146999998E-6</v>
      </c>
      <c r="AV405" s="302">
        <v>7.0628937000000006E-11</v>
      </c>
      <c r="AW405" s="302">
        <v>2.1310455E-13</v>
      </c>
      <c r="AX405" s="302">
        <v>5.8223207999999999E-18</v>
      </c>
      <c r="AY405" s="303">
        <v>0</v>
      </c>
      <c r="AZ405" s="303">
        <v>0</v>
      </c>
      <c r="BA405" s="302">
        <v>7.4738565999999998E-14</v>
      </c>
      <c r="BB405" s="302">
        <v>2.8066643000000001E-11</v>
      </c>
      <c r="BC405" s="302">
        <v>1.0594807999999999E-14</v>
      </c>
      <c r="BD405" s="302">
        <v>2.9862211999999998E-14</v>
      </c>
      <c r="BE405" s="303">
        <v>0</v>
      </c>
      <c r="BF405" s="303">
        <v>0</v>
      </c>
      <c r="BG405" s="303">
        <v>0</v>
      </c>
      <c r="BH405" s="303">
        <v>0</v>
      </c>
      <c r="BI405" s="303">
        <v>0</v>
      </c>
      <c r="BJ405" s="303">
        <v>0</v>
      </c>
      <c r="BK405" s="303">
        <v>0</v>
      </c>
      <c r="BL405" s="303">
        <v>0</v>
      </c>
      <c r="BM405" s="302">
        <v>2.8636147E-9</v>
      </c>
      <c r="BN405" s="302">
        <v>3.959362E-6</v>
      </c>
      <c r="BO405" s="303">
        <v>0</v>
      </c>
      <c r="BP405" s="303">
        <v>0</v>
      </c>
      <c r="BQ405" s="303">
        <v>0</v>
      </c>
      <c r="BR405" s="74"/>
      <c r="BS405" s="144">
        <v>4.7390511E-9</v>
      </c>
      <c r="BT405" s="144">
        <v>2.3048508999999999E-10</v>
      </c>
      <c r="BU405" s="144">
        <v>2.1221144E-9</v>
      </c>
      <c r="BV405" s="136">
        <v>0</v>
      </c>
      <c r="BW405" s="144">
        <v>2.7512649999999998E-10</v>
      </c>
      <c r="BX405" s="144">
        <v>4.8384357E-11</v>
      </c>
      <c r="BY405" s="136">
        <v>0</v>
      </c>
      <c r="BZ405" s="144">
        <v>7.3437040999999998E-11</v>
      </c>
      <c r="CA405" s="136">
        <v>0</v>
      </c>
      <c r="CB405" s="136">
        <v>0</v>
      </c>
      <c r="CC405" s="136">
        <v>0</v>
      </c>
      <c r="CD405" s="136">
        <v>0</v>
      </c>
      <c r="CE405" s="136">
        <v>0</v>
      </c>
      <c r="CF405" s="144">
        <v>1.0664165999999999E-10</v>
      </c>
      <c r="CG405" s="144">
        <v>1.8144345000000001E-9</v>
      </c>
      <c r="CH405" s="144">
        <v>6.8427562999999999E-11</v>
      </c>
      <c r="CI405" s="136">
        <v>0</v>
      </c>
      <c r="CL405" s="89" t="s">
        <v>2405</v>
      </c>
      <c r="CM405" s="89" t="s">
        <v>2406</v>
      </c>
      <c r="CW405" s="74"/>
      <c r="CX405" s="74"/>
      <c r="CY405" s="74"/>
      <c r="CZ405" s="74"/>
      <c r="DA405" s="74"/>
      <c r="DB405" s="74"/>
    </row>
    <row r="406" spans="1:106" ht="14.5" customHeight="1">
      <c r="B406" s="129" t="s">
        <v>2360</v>
      </c>
      <c r="C406" s="127" t="s">
        <v>2446</v>
      </c>
      <c r="D406" s="127" t="s">
        <v>2447</v>
      </c>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P406" s="74"/>
      <c r="AQ406" s="74"/>
      <c r="AR406" s="74"/>
      <c r="AS406" s="74"/>
      <c r="AT406" s="74"/>
      <c r="AU406" s="74"/>
      <c r="AV406" s="74"/>
      <c r="AW406" s="74"/>
      <c r="AX406" s="74"/>
      <c r="AY406" s="74"/>
      <c r="AZ406" s="74"/>
      <c r="BA406" s="74"/>
      <c r="BB406" s="74"/>
      <c r="BC406" s="74"/>
      <c r="BD406" s="74"/>
      <c r="BE406" s="74"/>
      <c r="BF406" s="74"/>
      <c r="BG406" s="74"/>
      <c r="BH406" s="74"/>
      <c r="BI406" s="74"/>
      <c r="BJ406" s="74"/>
      <c r="BK406" s="74"/>
      <c r="BL406" s="74"/>
      <c r="BM406" s="74"/>
      <c r="BN406" s="74"/>
      <c r="BO406" s="74"/>
      <c r="BP406" s="74"/>
      <c r="BQ406" s="74"/>
      <c r="BR406" s="74"/>
      <c r="BS406" s="74"/>
      <c r="BT406" s="74"/>
      <c r="BU406" s="74"/>
      <c r="BV406" s="74"/>
      <c r="BW406" s="74"/>
      <c r="BX406" s="74"/>
      <c r="BY406" s="74"/>
      <c r="BZ406" s="74"/>
      <c r="CA406" s="74"/>
      <c r="CB406" s="74"/>
      <c r="CC406" s="74"/>
      <c r="CD406" s="74"/>
      <c r="CE406" s="74"/>
      <c r="CF406" s="74"/>
      <c r="CG406" s="74"/>
      <c r="CH406" s="74"/>
      <c r="CI406" s="74"/>
      <c r="CJ406" s="124"/>
      <c r="CK406" s="152"/>
      <c r="CL406" s="89"/>
      <c r="CS406" s="152"/>
      <c r="CT406" s="74"/>
      <c r="CU406" s="74"/>
      <c r="CV406" s="74"/>
      <c r="CW406" s="74"/>
      <c r="CX406" s="74"/>
      <c r="CY406" s="74"/>
      <c r="CZ406" s="74"/>
      <c r="DA406" s="74"/>
      <c r="DB406" s="74"/>
    </row>
    <row r="407" spans="1:106" ht="14.5" customHeight="1">
      <c r="A407" s="74" t="s">
        <v>2448</v>
      </c>
      <c r="B407" s="129" t="s">
        <v>2360</v>
      </c>
      <c r="C407" s="130" t="str">
        <f t="shared" ref="C407:C416" si="246">MID(A407,1,12)</f>
        <v>A.070.04.101</v>
      </c>
      <c r="D407" s="131" t="s">
        <v>2447</v>
      </c>
      <c r="E407" s="129" t="s">
        <v>957</v>
      </c>
      <c r="F407" s="132" t="s">
        <v>2450</v>
      </c>
      <c r="G407" s="132">
        <f t="shared" ref="G407:G416" si="247">J407+K407+L407+M407</f>
        <v>0.85460789219216005</v>
      </c>
      <c r="H407" s="348">
        <f t="shared" ref="H407:H416" si="248">G407</f>
        <v>0.85460789219216005</v>
      </c>
      <c r="I407" s="74"/>
      <c r="J407" s="132">
        <f t="shared" ref="J407:J416" si="249">P407+Q407+R407+S407</f>
        <v>6.7693594710000003E-3</v>
      </c>
      <c r="K407" s="132">
        <f t="shared" ref="K407:K416" si="250">N407+O407+T407</f>
        <v>2.5454119220000002E-2</v>
      </c>
      <c r="L407" s="300">
        <f t="shared" ref="L407:L416" si="251">U407+IF(V407="x",0,V407)+IF(W407="x",0,W407)+IF(X407="x",0,X407)+Y407+Z407</f>
        <v>0.64899929350116004</v>
      </c>
      <c r="M407" s="132">
        <v>0.17338512</v>
      </c>
      <c r="N407" s="132">
        <v>1.8537798000000001E-2</v>
      </c>
      <c r="O407" s="132">
        <v>6.3157583E-3</v>
      </c>
      <c r="P407" s="132">
        <v>5.4703805000000001E-3</v>
      </c>
      <c r="Q407" s="132">
        <v>6.3681364999999997E-4</v>
      </c>
      <c r="R407" s="304">
        <v>4.1984051000000003E-5</v>
      </c>
      <c r="S407" s="132">
        <v>6.2018127000000004E-4</v>
      </c>
      <c r="T407" s="132">
        <v>6.0056292000000002E-4</v>
      </c>
      <c r="U407" s="132">
        <v>3.0711615000000002E-4</v>
      </c>
      <c r="V407" s="132">
        <v>3.3579966000000003E-2</v>
      </c>
      <c r="W407" s="132">
        <v>5.8628698E-3</v>
      </c>
      <c r="X407" s="132">
        <v>0.60924845000000005</v>
      </c>
      <c r="Y407" s="304">
        <v>8.9155116000000004E-7</v>
      </c>
      <c r="Z407" s="132">
        <v>0</v>
      </c>
      <c r="AA407" s="74"/>
      <c r="AB407" s="301">
        <f t="shared" ref="AB407:AB416" si="252">M407/0.133</f>
        <v>1.3036475187969925</v>
      </c>
      <c r="AC407" s="338">
        <f t="shared" ref="AC407:AC416" si="253">AB407</f>
        <v>1.3036475187969925</v>
      </c>
      <c r="AD407" s="74"/>
      <c r="AE407" s="136">
        <v>12.24198</v>
      </c>
      <c r="AF407" s="136">
        <v>10.930275999999999</v>
      </c>
      <c r="AG407" s="136">
        <v>0.79476409999999997</v>
      </c>
      <c r="AH407" s="136">
        <v>0</v>
      </c>
      <c r="AI407" s="136">
        <v>6.2887102E-2</v>
      </c>
      <c r="AJ407" s="136">
        <v>0.27566214999999999</v>
      </c>
      <c r="AK407" s="136">
        <v>0.17839113000000001</v>
      </c>
      <c r="AL407" s="74"/>
      <c r="AM407" s="133">
        <v>3.1199768999999999E-2</v>
      </c>
      <c r="AN407" s="340">
        <f t="shared" ref="AN407:AN416" si="254">AM407</f>
        <v>3.1199768999999999E-2</v>
      </c>
      <c r="AP407" s="133">
        <v>2.9385458999999999E-2</v>
      </c>
      <c r="AQ407" s="133">
        <v>1.2936358000000001E-3</v>
      </c>
      <c r="AR407" s="133">
        <v>5.2067447999999998E-4</v>
      </c>
      <c r="AS407" s="134">
        <f t="shared" ref="AS407:AS416" si="255">AV407+AY407+AZ407+BA407+BB407+BJ407+BK407+BO407</f>
        <v>1.7617180863452002E-6</v>
      </c>
      <c r="AT407" s="135">
        <f t="shared" ref="AT407:AT416" si="256">AW407+AX407+BC407+BD407+BE407+BF407+BG407+BH407+BI407+BL407+BP407+BQ407</f>
        <v>4.7841561358159239E-9</v>
      </c>
      <c r="AU407" s="135">
        <f t="shared" ref="AU407:AU416" si="257">BM407+BN407</f>
        <v>7.2923597145999997E-2</v>
      </c>
      <c r="AV407" s="302">
        <v>1.3582023000000001E-6</v>
      </c>
      <c r="AW407" s="302">
        <v>4.0949827999999999E-9</v>
      </c>
      <c r="AX407" s="302">
        <v>1.1178325E-13</v>
      </c>
      <c r="AY407" s="302">
        <v>3.4190405000000001E-11</v>
      </c>
      <c r="AZ407" s="302">
        <v>3.0339161999999999E-12</v>
      </c>
      <c r="BA407" s="302">
        <v>8.1353166000000003E-10</v>
      </c>
      <c r="BB407" s="302">
        <v>3.9882099000000001E-7</v>
      </c>
      <c r="BC407" s="302">
        <v>1.2503641E-10</v>
      </c>
      <c r="BD407" s="302">
        <v>4.5593751999999999E-10</v>
      </c>
      <c r="BE407" s="302">
        <v>9.4960077000000003E-12</v>
      </c>
      <c r="BF407" s="302">
        <v>5.5321629000000001E-14</v>
      </c>
      <c r="BG407" s="302">
        <v>1.5021341999999999E-13</v>
      </c>
      <c r="BH407" s="302">
        <v>1.7402205E-13</v>
      </c>
      <c r="BI407" s="302">
        <v>4.2231033999999997E-14</v>
      </c>
      <c r="BJ407" s="302">
        <v>3.6384147999999998E-10</v>
      </c>
      <c r="BK407" s="302">
        <v>3.4629132999999998E-9</v>
      </c>
      <c r="BL407" s="302">
        <v>9.8064707000000005E-11</v>
      </c>
      <c r="BM407" s="302">
        <v>1.3884146000000001E-5</v>
      </c>
      <c r="BN407" s="303">
        <v>7.2909713000000001E-2</v>
      </c>
      <c r="BO407" s="302">
        <v>1.7285583999999999E-11</v>
      </c>
      <c r="BP407" s="302">
        <v>1.0511503E-13</v>
      </c>
      <c r="BQ407" s="302">
        <v>4.7029245000000002E-18</v>
      </c>
      <c r="BR407" s="74"/>
      <c r="BS407" s="144">
        <v>6.0175342999999997E-5</v>
      </c>
      <c r="BT407" s="144">
        <v>3.3801996000000001E-6</v>
      </c>
      <c r="BU407" s="144">
        <v>3.6349152000000003E-5</v>
      </c>
      <c r="BV407" s="144">
        <v>7.0468762000000004E-8</v>
      </c>
      <c r="BW407" s="144">
        <v>2.9527085E-6</v>
      </c>
      <c r="BX407" s="144">
        <v>4.6509554000000002E-7</v>
      </c>
      <c r="BY407" s="144">
        <v>1.8107879000000001E-9</v>
      </c>
      <c r="BZ407" s="144">
        <v>7.2281867999999999E-7</v>
      </c>
      <c r="CA407" s="144">
        <v>5.6339639999999998E-8</v>
      </c>
      <c r="CB407" s="144">
        <v>4.1037755000000001E-7</v>
      </c>
      <c r="CC407" s="144">
        <v>2.2738480999999999E-8</v>
      </c>
      <c r="CD407" s="144">
        <v>6.4051692000000004E-8</v>
      </c>
      <c r="CE407" s="144">
        <v>3.9546050999999999E-10</v>
      </c>
      <c r="CF407" s="144">
        <v>2.1783848000000001E-6</v>
      </c>
      <c r="CG407" s="144">
        <v>1.3381554E-5</v>
      </c>
      <c r="CH407" s="144">
        <v>1.1676584E-7</v>
      </c>
      <c r="CI407" s="144">
        <v>2.4814714000000002E-9</v>
      </c>
      <c r="CL407" s="110" t="s">
        <v>2451</v>
      </c>
      <c r="CR407" s="152"/>
      <c r="CS407" s="152"/>
      <c r="CT407" s="74"/>
      <c r="CU407" s="74"/>
      <c r="CV407" s="74"/>
      <c r="CW407" s="74"/>
      <c r="CX407" s="74"/>
      <c r="CY407" s="74"/>
      <c r="CZ407" s="74"/>
      <c r="DA407" s="74"/>
      <c r="DB407" s="74"/>
    </row>
    <row r="408" spans="1:106" ht="14.5" customHeight="1">
      <c r="A408" s="74" t="s">
        <v>2452</v>
      </c>
      <c r="B408" s="129" t="s">
        <v>2360</v>
      </c>
      <c r="C408" s="130" t="str">
        <f t="shared" si="246"/>
        <v>A.070.04.102</v>
      </c>
      <c r="D408" s="131" t="s">
        <v>2447</v>
      </c>
      <c r="E408" s="129" t="s">
        <v>957</v>
      </c>
      <c r="F408" s="132" t="s">
        <v>2454</v>
      </c>
      <c r="G408" s="132">
        <f t="shared" si="247"/>
        <v>0.52158010833559998</v>
      </c>
      <c r="H408" s="348">
        <f t="shared" si="248"/>
        <v>0.52158010833559998</v>
      </c>
      <c r="I408" s="74"/>
      <c r="J408" s="132">
        <f t="shared" si="249"/>
        <v>6.8146816929999998E-3</v>
      </c>
      <c r="K408" s="132">
        <f t="shared" si="250"/>
        <v>0.37624912960000001</v>
      </c>
      <c r="L408" s="300">
        <f t="shared" si="251"/>
        <v>1.9776607042600002E-2</v>
      </c>
      <c r="M408" s="132">
        <v>0.11873968999999999</v>
      </c>
      <c r="N408" s="132">
        <v>6.5493319999999997E-3</v>
      </c>
      <c r="O408" s="132">
        <v>0.36837341000000001</v>
      </c>
      <c r="P408" s="132">
        <v>5.5730692999999996E-3</v>
      </c>
      <c r="Q408" s="132">
        <v>8.3545753E-4</v>
      </c>
      <c r="R408" s="304">
        <v>5.7756483000000002E-5</v>
      </c>
      <c r="S408" s="132">
        <v>3.4839837999999998E-4</v>
      </c>
      <c r="T408" s="132">
        <v>1.3263876E-3</v>
      </c>
      <c r="U408" s="132">
        <v>2.7107660999999998E-4</v>
      </c>
      <c r="V408" s="132">
        <v>1.6671853E-2</v>
      </c>
      <c r="W408" s="132">
        <v>2.7939642E-3</v>
      </c>
      <c r="X408" s="304">
        <v>3.7297547999999998E-5</v>
      </c>
      <c r="Y408" s="304">
        <v>2.4156846000000001E-6</v>
      </c>
      <c r="Z408" s="132">
        <v>0</v>
      </c>
      <c r="AA408" s="74"/>
      <c r="AB408" s="301">
        <f t="shared" si="252"/>
        <v>0.89277962406015032</v>
      </c>
      <c r="AC408" s="338">
        <f t="shared" si="253"/>
        <v>0.89277962406015032</v>
      </c>
      <c r="AD408" s="74"/>
      <c r="AE408" s="136">
        <v>16.617255</v>
      </c>
      <c r="AF408" s="136">
        <v>16.018176</v>
      </c>
      <c r="AG408" s="136">
        <v>0.37875378999999998</v>
      </c>
      <c r="AH408" s="136">
        <v>0</v>
      </c>
      <c r="AI408" s="136">
        <v>2.5840822999999999E-2</v>
      </c>
      <c r="AJ408" s="136">
        <v>0.11141429999999999</v>
      </c>
      <c r="AK408" s="136">
        <v>8.3070238000000005E-2</v>
      </c>
      <c r="AL408" s="74"/>
      <c r="AM408" s="133">
        <v>2.4392152E-2</v>
      </c>
      <c r="AN408" s="340">
        <f t="shared" si="254"/>
        <v>2.4392152E-2</v>
      </c>
      <c r="AP408" s="133">
        <v>2.2833508999999998E-2</v>
      </c>
      <c r="AQ408" s="133">
        <v>1.0515343999999999E-3</v>
      </c>
      <c r="AR408" s="133">
        <v>5.0710876000000004E-4</v>
      </c>
      <c r="AS408" s="134">
        <f t="shared" si="255"/>
        <v>1.3689154065254E-6</v>
      </c>
      <c r="AT408" s="135">
        <f t="shared" si="256"/>
        <v>3.8888107506777159E-9</v>
      </c>
      <c r="AU408" s="135">
        <f t="shared" si="257"/>
        <v>7.1023635299999999E-2</v>
      </c>
      <c r="AV408" s="302">
        <v>8.6306356E-7</v>
      </c>
      <c r="AW408" s="302">
        <v>2.6023519E-9</v>
      </c>
      <c r="AX408" s="302">
        <v>7.1103137999999998E-14</v>
      </c>
      <c r="AY408" s="302">
        <v>6.6408727999999997E-9</v>
      </c>
      <c r="AZ408" s="302">
        <v>4.2184984000000001E-12</v>
      </c>
      <c r="BA408" s="302">
        <v>8.2868535000000003E-10</v>
      </c>
      <c r="BB408" s="302">
        <v>4.9507076999999999E-7</v>
      </c>
      <c r="BC408" s="302">
        <v>1.1913362E-10</v>
      </c>
      <c r="BD408" s="302">
        <v>1.0460899E-9</v>
      </c>
      <c r="BE408" s="302">
        <v>5.2454271000000001E-11</v>
      </c>
      <c r="BF408" s="302">
        <v>6.7998432000000001E-12</v>
      </c>
      <c r="BG408" s="302">
        <v>6.2275654999999999E-13</v>
      </c>
      <c r="BH408" s="302">
        <v>1.1020842E-14</v>
      </c>
      <c r="BI408" s="302">
        <v>1.6729865000000001E-14</v>
      </c>
      <c r="BJ408" s="302">
        <v>6.1189977000000004E-10</v>
      </c>
      <c r="BK408" s="302">
        <v>2.6485642999999999E-9</v>
      </c>
      <c r="BL408" s="302">
        <v>6.0974780999999998E-11</v>
      </c>
      <c r="BM408" s="303">
        <v>9.4735529999999998E-4</v>
      </c>
      <c r="BN408" s="303">
        <v>7.0076280000000005E-2</v>
      </c>
      <c r="BO408" s="302">
        <v>4.6835807E-11</v>
      </c>
      <c r="BP408" s="302">
        <v>2.8481233999999998E-13</v>
      </c>
      <c r="BQ408" s="302">
        <v>1.2742715E-17</v>
      </c>
      <c r="BR408" s="74"/>
      <c r="BS408" s="144">
        <v>8.5657296000000006E-5</v>
      </c>
      <c r="BT408" s="144">
        <v>8.4906911000000002E-6</v>
      </c>
      <c r="BU408" s="144">
        <v>2.4893065000000002E-5</v>
      </c>
      <c r="BV408" s="144">
        <v>1.5553279E-7</v>
      </c>
      <c r="BW408" s="144">
        <v>8.0793853999999997E-6</v>
      </c>
      <c r="BX408" s="144">
        <v>2.1220483000000001E-5</v>
      </c>
      <c r="BY408" s="144">
        <v>1.3605236E-6</v>
      </c>
      <c r="BZ408" s="144">
        <v>6.5020981000000003E-6</v>
      </c>
      <c r="CA408" s="144">
        <v>7.7505132999999998E-8</v>
      </c>
      <c r="CB408" s="144">
        <v>2.3053723000000001E-7</v>
      </c>
      <c r="CC408" s="144">
        <v>3.1640994000000003E-8</v>
      </c>
      <c r="CD408" s="144">
        <v>3.9935699000000001E-8</v>
      </c>
      <c r="CE408" s="144">
        <v>8.4052001999999999E-10</v>
      </c>
      <c r="CF408" s="144">
        <v>1.2563047E-6</v>
      </c>
      <c r="CG408" s="144">
        <v>1.2207101E-5</v>
      </c>
      <c r="CH408" s="144">
        <v>1.1049283999999999E-6</v>
      </c>
      <c r="CI408" s="144">
        <v>6.7236213000000004E-9</v>
      </c>
      <c r="CL408" s="110" t="s">
        <v>2455</v>
      </c>
      <c r="CQ408" s="74"/>
      <c r="CR408" s="152"/>
      <c r="CS408" s="152"/>
      <c r="CT408" s="74"/>
      <c r="CU408" s="74"/>
      <c r="CV408" s="74"/>
      <c r="CW408" s="74"/>
      <c r="CX408" s="74"/>
      <c r="CY408" s="74"/>
      <c r="CZ408" s="74"/>
      <c r="DA408" s="74"/>
      <c r="DB408" s="74"/>
    </row>
    <row r="409" spans="1:106" ht="14.5" customHeight="1">
      <c r="A409" s="74" t="s">
        <v>2456</v>
      </c>
      <c r="B409" s="129" t="s">
        <v>2360</v>
      </c>
      <c r="C409" s="130" t="str">
        <f t="shared" si="246"/>
        <v>A.070.04.103</v>
      </c>
      <c r="D409" s="131" t="s">
        <v>2447</v>
      </c>
      <c r="E409" s="129" t="s">
        <v>957</v>
      </c>
      <c r="F409" s="132" t="s">
        <v>2458</v>
      </c>
      <c r="G409" s="132">
        <f t="shared" si="247"/>
        <v>0.95180712515290011</v>
      </c>
      <c r="H409" s="348">
        <f t="shared" si="248"/>
        <v>0.95180712515290011</v>
      </c>
      <c r="I409" s="74"/>
      <c r="J409" s="132">
        <f t="shared" si="249"/>
        <v>9.9406663169999999E-3</v>
      </c>
      <c r="K409" s="132">
        <f t="shared" si="250"/>
        <v>2.6701146910000001E-2</v>
      </c>
      <c r="L409" s="300">
        <f t="shared" si="251"/>
        <v>0.42545843192590005</v>
      </c>
      <c r="M409" s="132">
        <v>0.48970688000000001</v>
      </c>
      <c r="N409" s="132">
        <v>1.1244837000000001E-2</v>
      </c>
      <c r="O409" s="132">
        <v>1.4603710000000001E-2</v>
      </c>
      <c r="P409" s="132">
        <v>7.7407650999999997E-3</v>
      </c>
      <c r="Q409" s="132">
        <v>1.2036824999999999E-3</v>
      </c>
      <c r="R409" s="304">
        <v>7.5131867000000001E-5</v>
      </c>
      <c r="S409" s="132">
        <v>9.2108684999999996E-4</v>
      </c>
      <c r="T409" s="132">
        <v>8.5259991000000005E-4</v>
      </c>
      <c r="U409" s="132">
        <v>3.8611384E-4</v>
      </c>
      <c r="V409" s="132">
        <v>3.8134793E-2</v>
      </c>
      <c r="W409" s="132">
        <v>3.8513041999999999E-3</v>
      </c>
      <c r="X409" s="132">
        <v>0.38308191000000003</v>
      </c>
      <c r="Y409" s="304">
        <v>4.3108858999999998E-6</v>
      </c>
      <c r="Z409" s="132">
        <v>0</v>
      </c>
      <c r="AA409" s="74"/>
      <c r="AB409" s="301">
        <f t="shared" si="252"/>
        <v>3.6820066165413534</v>
      </c>
      <c r="AC409" s="338">
        <f t="shared" si="253"/>
        <v>3.6820066165413534</v>
      </c>
      <c r="AD409" s="74"/>
      <c r="AE409" s="136">
        <v>14.510109</v>
      </c>
      <c r="AF409" s="136">
        <v>13.669333999999999</v>
      </c>
      <c r="AG409" s="136">
        <v>0.5220844</v>
      </c>
      <c r="AH409" s="136">
        <v>0</v>
      </c>
      <c r="AI409" s="136">
        <v>3.8422073000000001E-2</v>
      </c>
      <c r="AJ409" s="136">
        <v>0.16455652000000001</v>
      </c>
      <c r="AK409" s="136">
        <v>0.11571255</v>
      </c>
      <c r="AL409" s="74"/>
      <c r="AM409" s="133">
        <v>6.6077576999999998E-2</v>
      </c>
      <c r="AN409" s="340">
        <f t="shared" si="254"/>
        <v>6.6077576999999998E-2</v>
      </c>
      <c r="AP409" s="133">
        <v>6.2421032000000001E-2</v>
      </c>
      <c r="AQ409" s="133">
        <v>2.9871367999999999E-3</v>
      </c>
      <c r="AR409" s="133">
        <v>6.6940784000000001E-4</v>
      </c>
      <c r="AS409" s="134">
        <f t="shared" si="255"/>
        <v>3.7422680806893997E-6</v>
      </c>
      <c r="AT409" s="135">
        <f t="shared" si="256"/>
        <v>1.1047103529723628E-8</v>
      </c>
      <c r="AU409" s="135">
        <f t="shared" si="257"/>
        <v>9.3754599100000002E-2</v>
      </c>
      <c r="AV409" s="302">
        <v>3.4342413999999999E-6</v>
      </c>
      <c r="AW409" s="302">
        <v>1.0361568E-8</v>
      </c>
      <c r="AX409" s="302">
        <v>2.8308471000000001E-13</v>
      </c>
      <c r="AY409" s="302">
        <v>2.2617817000000001E-9</v>
      </c>
      <c r="AZ409" s="302">
        <v>4.1623204000000002E-12</v>
      </c>
      <c r="BA409" s="302">
        <v>1.1510423999999999E-9</v>
      </c>
      <c r="BB409" s="302">
        <v>2.9730543999999998E-7</v>
      </c>
      <c r="BC409" s="302">
        <v>1.7232271000000001E-10</v>
      </c>
      <c r="BD409" s="302">
        <v>3.3355677000000002E-10</v>
      </c>
      <c r="BE409" s="302">
        <v>2.0352072E-11</v>
      </c>
      <c r="BF409" s="302">
        <v>1.1139363999999999E-13</v>
      </c>
      <c r="BG409" s="302">
        <v>9.2699987000000007E-13</v>
      </c>
      <c r="BH409" s="302">
        <v>7.5169731999999995E-14</v>
      </c>
      <c r="BI409" s="302">
        <v>3.8959607E-14</v>
      </c>
      <c r="BJ409" s="302">
        <v>6.8376023999999996E-10</v>
      </c>
      <c r="BK409" s="302">
        <v>6.5370799999999999E-9</v>
      </c>
      <c r="BL409" s="302">
        <v>1.573611E-10</v>
      </c>
      <c r="BM409" s="303">
        <v>1.0997671E-3</v>
      </c>
      <c r="BN409" s="303">
        <v>9.2654832000000006E-2</v>
      </c>
      <c r="BO409" s="302">
        <v>8.3414029000000005E-11</v>
      </c>
      <c r="BP409" s="302">
        <v>5.0724747E-13</v>
      </c>
      <c r="BQ409" s="302">
        <v>2.2694628000000001E-17</v>
      </c>
      <c r="BR409" s="74"/>
      <c r="BS409" s="136">
        <v>1.3056318999999999E-4</v>
      </c>
      <c r="BT409" s="144">
        <v>2.6535435999999999E-6</v>
      </c>
      <c r="BU409" s="136">
        <v>1.0266411E-4</v>
      </c>
      <c r="BV409" s="144">
        <v>1.0003861E-7</v>
      </c>
      <c r="BW409" s="144">
        <v>2.6817524E-6</v>
      </c>
      <c r="BX409" s="144">
        <v>1.0136752999999999E-6</v>
      </c>
      <c r="BY409" s="144">
        <v>5.2605630000000001E-7</v>
      </c>
      <c r="BZ409" s="144">
        <v>1.0818619E-6</v>
      </c>
      <c r="CA409" s="144">
        <v>1.0082168E-7</v>
      </c>
      <c r="CB409" s="144">
        <v>6.0948852999999995E-7</v>
      </c>
      <c r="CC409" s="144">
        <v>3.1140982000000002E-8</v>
      </c>
      <c r="CD409" s="144">
        <v>1.0287194E-7</v>
      </c>
      <c r="CE409" s="144">
        <v>1.9731225999999999E-9</v>
      </c>
      <c r="CF409" s="144">
        <v>2.2289388000000001E-6</v>
      </c>
      <c r="CG409" s="144">
        <v>1.6277435E-5</v>
      </c>
      <c r="CH409" s="144">
        <v>4.775059E-7</v>
      </c>
      <c r="CI409" s="144">
        <v>1.1974691E-8</v>
      </c>
      <c r="CL409" s="110" t="s">
        <v>2459</v>
      </c>
      <c r="CQ409" s="74"/>
      <c r="CR409" s="152"/>
      <c r="CS409" s="152"/>
      <c r="CT409" s="74"/>
      <c r="CU409" s="74"/>
      <c r="CV409" s="74"/>
      <c r="CW409" s="74"/>
      <c r="CX409" s="74"/>
      <c r="CY409" s="74"/>
      <c r="CZ409" s="74"/>
      <c r="DA409" s="74"/>
      <c r="DB409" s="74"/>
    </row>
    <row r="410" spans="1:106" ht="14.5" customHeight="1">
      <c r="A410" s="74" t="s">
        <v>2460</v>
      </c>
      <c r="B410" s="129" t="s">
        <v>2360</v>
      </c>
      <c r="C410" s="130" t="str">
        <f t="shared" si="246"/>
        <v>A.070.04.104</v>
      </c>
      <c r="D410" s="131" t="s">
        <v>2447</v>
      </c>
      <c r="E410" s="129" t="s">
        <v>957</v>
      </c>
      <c r="F410" s="132" t="s">
        <v>2462</v>
      </c>
      <c r="G410" s="132">
        <f t="shared" si="247"/>
        <v>0.18252122888790001</v>
      </c>
      <c r="H410" s="348">
        <f t="shared" si="248"/>
        <v>0.18252122888790001</v>
      </c>
      <c r="I410" s="74"/>
      <c r="J410" s="132">
        <f t="shared" si="249"/>
        <v>9.0422379019999988E-3</v>
      </c>
      <c r="K410" s="132">
        <f t="shared" si="250"/>
        <v>2.5079975070000003E-2</v>
      </c>
      <c r="L410" s="300">
        <f t="shared" si="251"/>
        <v>3.6384915915899999E-2</v>
      </c>
      <c r="M410" s="132">
        <v>0.11201410000000001</v>
      </c>
      <c r="N410" s="132">
        <v>1.0642632000000001E-2</v>
      </c>
      <c r="O410" s="132">
        <v>1.3676623000000001E-2</v>
      </c>
      <c r="P410" s="132">
        <v>7.0449815999999998E-3</v>
      </c>
      <c r="Q410" s="132">
        <v>1.1115369000000001E-3</v>
      </c>
      <c r="R410" s="304">
        <v>7.0465552E-5</v>
      </c>
      <c r="S410" s="132">
        <v>8.1525385000000001E-4</v>
      </c>
      <c r="T410" s="132">
        <v>7.6072007000000004E-4</v>
      </c>
      <c r="U410" s="132">
        <v>2.8778796999999999E-4</v>
      </c>
      <c r="V410" s="132">
        <v>3.2219949999999997E-2</v>
      </c>
      <c r="W410" s="132">
        <v>3.7983041000000002E-3</v>
      </c>
      <c r="X410" s="304">
        <v>7.6949809000000004E-5</v>
      </c>
      <c r="Y410" s="304">
        <v>1.9240369000000002E-6</v>
      </c>
      <c r="Z410" s="132">
        <v>0</v>
      </c>
      <c r="AA410" s="74"/>
      <c r="AB410" s="301">
        <f t="shared" si="252"/>
        <v>0.84221127819548869</v>
      </c>
      <c r="AC410" s="338">
        <f t="shared" si="253"/>
        <v>0.84221127819548869</v>
      </c>
      <c r="AD410" s="74"/>
      <c r="AE410" s="136">
        <v>13.693787</v>
      </c>
      <c r="AF410" s="136">
        <v>12.863118999999999</v>
      </c>
      <c r="AG410" s="136">
        <v>0.51489918999999995</v>
      </c>
      <c r="AH410" s="136">
        <v>0</v>
      </c>
      <c r="AI410" s="136">
        <v>3.7639706000000002E-2</v>
      </c>
      <c r="AJ410" s="136">
        <v>0.16369383000000001</v>
      </c>
      <c r="AK410" s="136">
        <v>0.11443536</v>
      </c>
      <c r="AL410" s="74"/>
      <c r="AM410" s="133">
        <v>1.9550649E-2</v>
      </c>
      <c r="AN410" s="340">
        <f t="shared" si="254"/>
        <v>1.9550649E-2</v>
      </c>
      <c r="AP410" s="133">
        <v>1.8113055999999999E-2</v>
      </c>
      <c r="AQ410" s="133">
        <v>8.1822806999999999E-4</v>
      </c>
      <c r="AR410" s="133">
        <v>6.1936528000000005E-4</v>
      </c>
      <c r="AS410" s="134">
        <f t="shared" si="255"/>
        <v>1.0859146235404001E-6</v>
      </c>
      <c r="AT410" s="135">
        <f t="shared" si="256"/>
        <v>3.0259913996560201E-9</v>
      </c>
      <c r="AU410" s="135">
        <f t="shared" si="257"/>
        <v>8.6745837000000006E-2</v>
      </c>
      <c r="AV410" s="302">
        <v>7.9850288999999996E-7</v>
      </c>
      <c r="AW410" s="302">
        <v>2.4088949999999999E-9</v>
      </c>
      <c r="AX410" s="302">
        <v>6.5806952999999999E-14</v>
      </c>
      <c r="AY410" s="302">
        <v>2.2569696999999998E-9</v>
      </c>
      <c r="AZ410" s="302">
        <v>4.0256184000000003E-12</v>
      </c>
      <c r="BA410" s="302">
        <v>1.0475815000000001E-9</v>
      </c>
      <c r="BB410" s="302">
        <v>2.7794067000000001E-7</v>
      </c>
      <c r="BC410" s="302">
        <v>1.5738849000000001E-10</v>
      </c>
      <c r="BD410" s="302">
        <v>3.1095999999999998E-10</v>
      </c>
      <c r="BE410" s="302">
        <v>2.0318832999999999E-11</v>
      </c>
      <c r="BF410" s="302">
        <v>1.1041557E-13</v>
      </c>
      <c r="BG410" s="302">
        <v>8.8310616000000005E-13</v>
      </c>
      <c r="BH410" s="302">
        <v>6.6271490000000001E-14</v>
      </c>
      <c r="BI410" s="302">
        <v>3.4471498999999999E-14</v>
      </c>
      <c r="BJ410" s="302">
        <v>6.6171472999999996E-10</v>
      </c>
      <c r="BK410" s="302">
        <v>5.4636347000000003E-9</v>
      </c>
      <c r="BL410" s="302">
        <v>1.2704316E-10</v>
      </c>
      <c r="BM410" s="303">
        <v>1.0861880000000001E-3</v>
      </c>
      <c r="BN410" s="303">
        <v>8.5659649000000004E-2</v>
      </c>
      <c r="BO410" s="302">
        <v>3.7137292000000001E-11</v>
      </c>
      <c r="BP410" s="302">
        <v>2.2583487999999999E-13</v>
      </c>
      <c r="BQ410" s="302">
        <v>1.0104020000000001E-17</v>
      </c>
      <c r="BR410" s="74"/>
      <c r="BS410" s="144">
        <v>4.9614953000000003E-5</v>
      </c>
      <c r="BT410" s="144">
        <v>2.4629890999999998E-6</v>
      </c>
      <c r="BU410" s="144">
        <v>2.3483086000000001E-5</v>
      </c>
      <c r="BV410" s="144">
        <v>8.9268749999999997E-8</v>
      </c>
      <c r="BW410" s="144">
        <v>2.5366913999999999E-6</v>
      </c>
      <c r="BX410" s="144">
        <v>9.4529403000000002E-7</v>
      </c>
      <c r="BY410" s="144">
        <v>5.2545107999999998E-7</v>
      </c>
      <c r="BZ410" s="144">
        <v>9.734564599999999E-7</v>
      </c>
      <c r="CA410" s="144">
        <v>9.4559809000000003E-8</v>
      </c>
      <c r="CB410" s="144">
        <v>5.3945822000000004E-7</v>
      </c>
      <c r="CC410" s="144">
        <v>3.0134700999999999E-8</v>
      </c>
      <c r="CD410" s="144">
        <v>8.3105182E-8</v>
      </c>
      <c r="CE410" s="144">
        <v>1.9525675E-9</v>
      </c>
      <c r="CF410" s="144">
        <v>2.0712072E-6</v>
      </c>
      <c r="CG410" s="144">
        <v>1.5307169999999999E-5</v>
      </c>
      <c r="CH410" s="144">
        <v>4.6579685999999999E-7</v>
      </c>
      <c r="CI410" s="144">
        <v>5.3313286999999996E-9</v>
      </c>
      <c r="CK410" s="138"/>
      <c r="CL410" s="89" t="s">
        <v>2390</v>
      </c>
      <c r="CM410" s="110"/>
      <c r="CN410" s="110"/>
      <c r="CP410" s="74"/>
      <c r="CQ410" s="74"/>
      <c r="CR410" s="152"/>
      <c r="CS410" s="152"/>
      <c r="CT410" s="74"/>
      <c r="CU410" s="74"/>
      <c r="CV410" s="74"/>
      <c r="CW410" s="74"/>
      <c r="CX410" s="74"/>
      <c r="CY410" s="74"/>
      <c r="CZ410" s="74"/>
      <c r="DA410" s="74"/>
      <c r="DB410" s="74"/>
    </row>
    <row r="411" spans="1:106" ht="14.5" customHeight="1">
      <c r="A411" s="74" t="s">
        <v>2463</v>
      </c>
      <c r="B411" s="129" t="s">
        <v>2360</v>
      </c>
      <c r="C411" s="130" t="str">
        <f t="shared" si="246"/>
        <v>A.070.04.105</v>
      </c>
      <c r="D411" s="131" t="s">
        <v>2447</v>
      </c>
      <c r="E411" s="129" t="s">
        <v>957</v>
      </c>
      <c r="F411" s="132" t="s">
        <v>2465</v>
      </c>
      <c r="G411" s="132">
        <f t="shared" si="247"/>
        <v>0.22616707916263001</v>
      </c>
      <c r="H411" s="348">
        <f t="shared" si="248"/>
        <v>0.22616707916263001</v>
      </c>
      <c r="I411" s="74"/>
      <c r="J411" s="132">
        <f t="shared" si="249"/>
        <v>8.48812782E-3</v>
      </c>
      <c r="K411" s="132">
        <f t="shared" si="250"/>
        <v>1.502146165E-2</v>
      </c>
      <c r="L411" s="300">
        <f t="shared" si="251"/>
        <v>9.7970496926300006E-3</v>
      </c>
      <c r="M411" s="132">
        <v>0.19286043999999999</v>
      </c>
      <c r="N411" s="132">
        <v>5.9690369000000004E-3</v>
      </c>
      <c r="O411" s="132">
        <v>8.3771605999999992E-3</v>
      </c>
      <c r="P411" s="132">
        <v>7.1300668000000003E-3</v>
      </c>
      <c r="Q411" s="132">
        <v>1.0968429999999999E-3</v>
      </c>
      <c r="R411" s="132">
        <v>1.1178324E-4</v>
      </c>
      <c r="S411" s="132">
        <v>1.4943477999999999E-4</v>
      </c>
      <c r="T411" s="132">
        <v>6.7526415000000002E-4</v>
      </c>
      <c r="U411" s="132">
        <v>4.497848E-4</v>
      </c>
      <c r="V411" s="132">
        <v>2.6033119E-3</v>
      </c>
      <c r="W411" s="132">
        <v>6.7288951E-3</v>
      </c>
      <c r="X411" s="304">
        <v>1.4264551999999999E-5</v>
      </c>
      <c r="Y411" s="304">
        <v>7.9334062999999999E-7</v>
      </c>
      <c r="Z411" s="132">
        <v>0</v>
      </c>
      <c r="AA411" s="74"/>
      <c r="AB411" s="301">
        <f t="shared" si="252"/>
        <v>1.4500784962406015</v>
      </c>
      <c r="AC411" s="338">
        <f t="shared" si="253"/>
        <v>1.4500784962406015</v>
      </c>
      <c r="AD411" s="74"/>
      <c r="AE411" s="136">
        <v>21.077597999999998</v>
      </c>
      <c r="AF411" s="136">
        <v>19.633174</v>
      </c>
      <c r="AG411" s="136">
        <v>0.91217780999999998</v>
      </c>
      <c r="AH411" s="136">
        <v>0</v>
      </c>
      <c r="AI411" s="136">
        <v>6.1531212000000002E-2</v>
      </c>
      <c r="AJ411" s="136">
        <v>0.27071106</v>
      </c>
      <c r="AK411" s="136">
        <v>0.20000415999999999</v>
      </c>
      <c r="AL411" s="74"/>
      <c r="AM411" s="133">
        <v>2.8346133999999999E-2</v>
      </c>
      <c r="AN411" s="340">
        <f t="shared" si="254"/>
        <v>2.8346133999999999E-2</v>
      </c>
      <c r="AP411" s="133">
        <v>2.6196441000000001E-2</v>
      </c>
      <c r="AQ411" s="133">
        <v>1.2179716E-3</v>
      </c>
      <c r="AR411" s="133">
        <v>9.3172171000000003E-4</v>
      </c>
      <c r="AS411" s="134">
        <f t="shared" si="255"/>
        <v>1.5705299768979999E-6</v>
      </c>
      <c r="AT411" s="135">
        <f t="shared" si="256"/>
        <v>4.504333003644765E-9</v>
      </c>
      <c r="AU411" s="135">
        <f t="shared" si="257"/>
        <v>0.130493234909</v>
      </c>
      <c r="AV411" s="302">
        <v>1.3633365E-6</v>
      </c>
      <c r="AW411" s="302">
        <v>4.1141705000000002E-9</v>
      </c>
      <c r="AX411" s="302">
        <v>1.1237653E-13</v>
      </c>
      <c r="AY411" s="302">
        <v>7.9298678999999994E-11</v>
      </c>
      <c r="AZ411" s="302">
        <v>1.0057761999999999E-11</v>
      </c>
      <c r="BA411" s="302">
        <v>1.0602099E-9</v>
      </c>
      <c r="BB411" s="302">
        <v>2.0381541999999999E-7</v>
      </c>
      <c r="BC411" s="302">
        <v>1.5308091E-10</v>
      </c>
      <c r="BD411" s="302">
        <v>2.1482002999999999E-10</v>
      </c>
      <c r="BE411" s="302">
        <v>1.2782002E-13</v>
      </c>
      <c r="BF411" s="302">
        <v>1.0781949E-15</v>
      </c>
      <c r="BG411" s="302">
        <v>2.5658016000000002E-13</v>
      </c>
      <c r="BH411" s="302">
        <v>1.4602565000000001E-14</v>
      </c>
      <c r="BI411" s="302">
        <v>1.1989104E-14</v>
      </c>
      <c r="BJ411" s="302">
        <v>1.2038810999999999E-9</v>
      </c>
      <c r="BK411" s="302">
        <v>1.009228E-9</v>
      </c>
      <c r="BL411" s="302">
        <v>2.1643576999999999E-11</v>
      </c>
      <c r="BM411" s="302">
        <v>1.9074909000000001E-5</v>
      </c>
      <c r="BN411" s="303">
        <v>0.13047416000000001</v>
      </c>
      <c r="BO411" s="302">
        <v>1.5381457E-11</v>
      </c>
      <c r="BP411" s="302">
        <v>9.3535885999999994E-14</v>
      </c>
      <c r="BQ411" s="302">
        <v>4.1848648000000001E-18</v>
      </c>
      <c r="BR411" s="74"/>
      <c r="BS411" s="144">
        <v>7.2069386000000007E-5</v>
      </c>
      <c r="BT411" s="144">
        <v>1.8223368E-6</v>
      </c>
      <c r="BU411" s="144">
        <v>4.0432036E-5</v>
      </c>
      <c r="BV411" s="144">
        <v>7.9480353000000004E-8</v>
      </c>
      <c r="BW411" s="144">
        <v>1.9713866E-6</v>
      </c>
      <c r="BX411" s="144">
        <v>6.6949437999999995E-7</v>
      </c>
      <c r="BY411" s="144">
        <v>4.4751576E-10</v>
      </c>
      <c r="BZ411" s="144">
        <v>1.0261372000000001E-6</v>
      </c>
      <c r="CA411" s="144">
        <v>1.5000524E-7</v>
      </c>
      <c r="CB411" s="144">
        <v>9.8881864999999998E-8</v>
      </c>
      <c r="CC411" s="144">
        <v>7.5585871999999998E-8</v>
      </c>
      <c r="CD411" s="144">
        <v>1.4555212E-8</v>
      </c>
      <c r="CE411" s="144">
        <v>1.3347005999999999E-9</v>
      </c>
      <c r="CF411" s="144">
        <v>1.6479531000000001E-6</v>
      </c>
      <c r="CG411" s="144">
        <v>2.3928699000000001E-5</v>
      </c>
      <c r="CH411" s="144">
        <v>1.4884424E-7</v>
      </c>
      <c r="CI411" s="144">
        <v>2.2081202000000001E-9</v>
      </c>
      <c r="CJ411" s="137"/>
      <c r="CK411" s="138"/>
      <c r="CL411" s="89" t="s">
        <v>2466</v>
      </c>
      <c r="CM411" s="110"/>
      <c r="CN411" s="110"/>
      <c r="CP411" s="305"/>
      <c r="CQ411" s="74"/>
      <c r="CR411" s="152"/>
      <c r="CS411" s="74"/>
      <c r="CT411" s="74"/>
      <c r="CU411" s="74"/>
      <c r="CV411" s="74"/>
      <c r="CW411" s="74"/>
      <c r="CX411" s="74"/>
      <c r="CY411" s="74"/>
      <c r="CZ411" s="74"/>
      <c r="DA411" s="74"/>
      <c r="DB411" s="74"/>
    </row>
    <row r="412" spans="1:106" ht="14.5" customHeight="1">
      <c r="A412" s="74" t="s">
        <v>2467</v>
      </c>
      <c r="B412" s="129" t="s">
        <v>2360</v>
      </c>
      <c r="C412" s="130" t="str">
        <f t="shared" si="246"/>
        <v>A.070.04.106</v>
      </c>
      <c r="D412" s="131" t="s">
        <v>2447</v>
      </c>
      <c r="E412" s="129" t="s">
        <v>957</v>
      </c>
      <c r="F412" s="132" t="s">
        <v>2469</v>
      </c>
      <c r="G412" s="132">
        <f t="shared" si="247"/>
        <v>0.28295015518652999</v>
      </c>
      <c r="H412" s="348">
        <f t="shared" si="248"/>
        <v>0.28295015518652999</v>
      </c>
      <c r="I412" s="74"/>
      <c r="J412" s="132">
        <f t="shared" si="249"/>
        <v>9.0951254200000008E-3</v>
      </c>
      <c r="K412" s="132">
        <f t="shared" si="250"/>
        <v>2.0674130900000001E-2</v>
      </c>
      <c r="L412" s="300">
        <f t="shared" si="251"/>
        <v>7.2984548866529997E-2</v>
      </c>
      <c r="M412" s="132">
        <v>0.18019635000000001</v>
      </c>
      <c r="N412" s="132">
        <v>9.6664792999999992E-3</v>
      </c>
      <c r="O412" s="132">
        <v>9.1134267999999994E-3</v>
      </c>
      <c r="P412" s="132">
        <v>7.6218377E-3</v>
      </c>
      <c r="Q412" s="132">
        <v>1.1447629E-3</v>
      </c>
      <c r="R412" s="132">
        <v>1.0780619E-4</v>
      </c>
      <c r="S412" s="132">
        <v>2.2071863000000001E-4</v>
      </c>
      <c r="T412" s="132">
        <v>1.8942248E-3</v>
      </c>
      <c r="U412" s="132">
        <v>4.2711741000000001E-4</v>
      </c>
      <c r="V412" s="132">
        <v>6.6562814999999997E-2</v>
      </c>
      <c r="W412" s="132">
        <v>5.9577863000000002E-3</v>
      </c>
      <c r="X412" s="304">
        <v>3.6155816999999997E-5</v>
      </c>
      <c r="Y412" s="304">
        <v>6.7433952999999998E-7</v>
      </c>
      <c r="Z412" s="132">
        <v>0</v>
      </c>
      <c r="AA412" s="74"/>
      <c r="AB412" s="301">
        <f t="shared" si="252"/>
        <v>1.3548597744360902</v>
      </c>
      <c r="AC412" s="338">
        <f t="shared" si="253"/>
        <v>1.3548597744360902</v>
      </c>
      <c r="AD412" s="74"/>
      <c r="AE412" s="136">
        <v>26.170097999999999</v>
      </c>
      <c r="AF412" s="136">
        <v>24.901654000000001</v>
      </c>
      <c r="AG412" s="136">
        <v>0.80764851999999998</v>
      </c>
      <c r="AH412" s="136">
        <v>0</v>
      </c>
      <c r="AI412" s="136">
        <v>5.2301529999999999E-2</v>
      </c>
      <c r="AJ412" s="136">
        <v>0.23047094000000001</v>
      </c>
      <c r="AK412" s="136">
        <v>0.1780226</v>
      </c>
      <c r="AL412" s="74"/>
      <c r="AM412" s="133">
        <v>2.8450684E-2</v>
      </c>
      <c r="AN412" s="340">
        <f t="shared" si="254"/>
        <v>2.8450684E-2</v>
      </c>
      <c r="AP412" s="133">
        <v>2.5937939E-2</v>
      </c>
      <c r="AQ412" s="133">
        <v>1.1855403E-3</v>
      </c>
      <c r="AR412" s="133">
        <v>1.3272053E-3</v>
      </c>
      <c r="AS412" s="134">
        <f t="shared" si="255"/>
        <v>1.5550323160439998E-6</v>
      </c>
      <c r="AT412" s="135">
        <f t="shared" si="256"/>
        <v>4.3843946417182361E-9</v>
      </c>
      <c r="AU412" s="135">
        <f t="shared" si="257"/>
        <v>0.185883095325</v>
      </c>
      <c r="AV412" s="302">
        <v>1.2758497999999999E-6</v>
      </c>
      <c r="AW412" s="302">
        <v>3.8502230999999997E-9</v>
      </c>
      <c r="AX412" s="302">
        <v>1.0516392E-13</v>
      </c>
      <c r="AY412" s="302">
        <v>1.0735538E-10</v>
      </c>
      <c r="AZ412" s="302">
        <v>1.0182226E-11</v>
      </c>
      <c r="BA412" s="302">
        <v>1.1333508000000001E-9</v>
      </c>
      <c r="BB412" s="302">
        <v>2.7459486000000003E-7</v>
      </c>
      <c r="BC412" s="302">
        <v>1.6503072999999999E-10</v>
      </c>
      <c r="BD412" s="302">
        <v>2.9897485E-10</v>
      </c>
      <c r="BE412" s="302">
        <v>7.5393757999999997E-13</v>
      </c>
      <c r="BF412" s="302">
        <v>5.9450131000000002E-15</v>
      </c>
      <c r="BG412" s="302">
        <v>7.8455960000000001E-13</v>
      </c>
      <c r="BH412" s="302">
        <v>3.2027771000000001E-14</v>
      </c>
      <c r="BI412" s="302">
        <v>5.5530773999999997E-14</v>
      </c>
      <c r="BJ412" s="302">
        <v>1.2045233999999999E-9</v>
      </c>
      <c r="BK412" s="302">
        <v>2.1191699999999998E-9</v>
      </c>
      <c r="BL412" s="302">
        <v>6.8349288000000004E-11</v>
      </c>
      <c r="BM412" s="302">
        <v>1.9945324999999999E-5</v>
      </c>
      <c r="BN412" s="303">
        <v>0.18586315</v>
      </c>
      <c r="BO412" s="302">
        <v>1.3074238E-11</v>
      </c>
      <c r="BP412" s="302">
        <v>7.9505503000000002E-14</v>
      </c>
      <c r="BQ412" s="302">
        <v>3.5571350999999996E-18</v>
      </c>
      <c r="BR412" s="74"/>
      <c r="BS412" s="144">
        <v>7.7423811000000006E-5</v>
      </c>
      <c r="BT412" s="144">
        <v>2.4221971999999999E-6</v>
      </c>
      <c r="BU412" s="144">
        <v>3.7777085E-5</v>
      </c>
      <c r="BV412" s="144">
        <v>2.2226968E-7</v>
      </c>
      <c r="BW412" s="144">
        <v>2.4863261E-6</v>
      </c>
      <c r="BX412" s="144">
        <v>7.1999103999999999E-7</v>
      </c>
      <c r="BY412" s="144">
        <v>5.2242637999999999E-9</v>
      </c>
      <c r="BZ412" s="144">
        <v>1.0891272000000001E-6</v>
      </c>
      <c r="CA412" s="144">
        <v>1.4466832E-7</v>
      </c>
      <c r="CB412" s="144">
        <v>1.4605080999999999E-7</v>
      </c>
      <c r="CC412" s="144">
        <v>7.6228589999999996E-8</v>
      </c>
      <c r="CD412" s="144">
        <v>4.6119740000000002E-8</v>
      </c>
      <c r="CE412" s="144">
        <v>1.3150940000000001E-9</v>
      </c>
      <c r="CF412" s="144">
        <v>1.8862984E-6</v>
      </c>
      <c r="CG412" s="144">
        <v>3.0251936999999999E-5</v>
      </c>
      <c r="CH412" s="144">
        <v>1.4709516999999999E-7</v>
      </c>
      <c r="CI412" s="144">
        <v>1.8769020999999998E-9</v>
      </c>
      <c r="CJ412" s="137"/>
      <c r="CK412" s="138"/>
      <c r="CL412" s="89" t="s">
        <v>2470</v>
      </c>
      <c r="CM412" s="110"/>
      <c r="CN412" s="110"/>
      <c r="CP412" s="305"/>
      <c r="CQ412" s="74"/>
      <c r="CR412" s="74"/>
      <c r="CS412" s="74"/>
      <c r="CT412" s="74"/>
      <c r="CU412" s="74"/>
      <c r="CV412" s="74"/>
      <c r="CW412" s="74"/>
      <c r="CX412" s="74"/>
      <c r="CY412" s="74"/>
      <c r="CZ412" s="74"/>
      <c r="DA412" s="74"/>
      <c r="DB412" s="74"/>
    </row>
    <row r="413" spans="1:106" ht="14.5" customHeight="1">
      <c r="A413" s="74" t="s">
        <v>2471</v>
      </c>
      <c r="B413" s="129" t="s">
        <v>2360</v>
      </c>
      <c r="C413" s="130" t="str">
        <f t="shared" si="246"/>
        <v>A.070.04.107</v>
      </c>
      <c r="D413" s="131" t="s">
        <v>2447</v>
      </c>
      <c r="E413" s="129" t="s">
        <v>957</v>
      </c>
      <c r="F413" s="132" t="s">
        <v>2473</v>
      </c>
      <c r="G413" s="132">
        <f t="shared" si="247"/>
        <v>0.18252122888790001</v>
      </c>
      <c r="H413" s="348">
        <f t="shared" si="248"/>
        <v>0.18252122888790001</v>
      </c>
      <c r="I413" s="74"/>
      <c r="J413" s="132">
        <f t="shared" si="249"/>
        <v>9.0422379019999988E-3</v>
      </c>
      <c r="K413" s="132">
        <f t="shared" si="250"/>
        <v>2.5079975070000003E-2</v>
      </c>
      <c r="L413" s="300">
        <f t="shared" si="251"/>
        <v>3.6384915915899999E-2</v>
      </c>
      <c r="M413" s="132">
        <v>0.11201410000000001</v>
      </c>
      <c r="N413" s="132">
        <v>1.0642632000000001E-2</v>
      </c>
      <c r="O413" s="132">
        <v>1.3676623000000001E-2</v>
      </c>
      <c r="P413" s="132">
        <v>7.0449815999999998E-3</v>
      </c>
      <c r="Q413" s="132">
        <v>1.1115369000000001E-3</v>
      </c>
      <c r="R413" s="304">
        <v>7.0465552E-5</v>
      </c>
      <c r="S413" s="132">
        <v>8.1525385000000001E-4</v>
      </c>
      <c r="T413" s="132">
        <v>7.6072007000000004E-4</v>
      </c>
      <c r="U413" s="132">
        <v>2.8778796999999999E-4</v>
      </c>
      <c r="V413" s="132">
        <v>3.2219949999999997E-2</v>
      </c>
      <c r="W413" s="132">
        <v>3.7983041000000002E-3</v>
      </c>
      <c r="X413" s="304">
        <v>7.6949809000000004E-5</v>
      </c>
      <c r="Y413" s="304">
        <v>1.9240369000000002E-6</v>
      </c>
      <c r="Z413" s="132">
        <v>0</v>
      </c>
      <c r="AA413" s="74"/>
      <c r="AB413" s="301">
        <f t="shared" si="252"/>
        <v>0.84221127819548869</v>
      </c>
      <c r="AC413" s="338">
        <f t="shared" si="253"/>
        <v>0.84221127819548869</v>
      </c>
      <c r="AD413" s="74"/>
      <c r="AE413" s="136">
        <v>13.693787</v>
      </c>
      <c r="AF413" s="136">
        <v>12.863118999999999</v>
      </c>
      <c r="AG413" s="136">
        <v>0.51489918999999995</v>
      </c>
      <c r="AH413" s="136">
        <v>0</v>
      </c>
      <c r="AI413" s="136">
        <v>3.7639706000000002E-2</v>
      </c>
      <c r="AJ413" s="136">
        <v>0.16369383000000001</v>
      </c>
      <c r="AK413" s="136">
        <v>0.11443536</v>
      </c>
      <c r="AL413" s="74"/>
      <c r="AM413" s="133">
        <v>1.9550649E-2</v>
      </c>
      <c r="AN413" s="340">
        <f t="shared" si="254"/>
        <v>1.9550649E-2</v>
      </c>
      <c r="AP413" s="133">
        <v>1.8113055999999999E-2</v>
      </c>
      <c r="AQ413" s="133">
        <v>8.1822806999999999E-4</v>
      </c>
      <c r="AR413" s="133">
        <v>6.1936528000000005E-4</v>
      </c>
      <c r="AS413" s="134">
        <f t="shared" si="255"/>
        <v>1.0859146235404001E-6</v>
      </c>
      <c r="AT413" s="135">
        <f t="shared" si="256"/>
        <v>3.0259913996560201E-9</v>
      </c>
      <c r="AU413" s="135">
        <f t="shared" si="257"/>
        <v>8.6745837000000006E-2</v>
      </c>
      <c r="AV413" s="302">
        <v>7.9850288999999996E-7</v>
      </c>
      <c r="AW413" s="302">
        <v>2.4088949999999999E-9</v>
      </c>
      <c r="AX413" s="302">
        <v>6.5806952999999999E-14</v>
      </c>
      <c r="AY413" s="302">
        <v>2.2569696999999998E-9</v>
      </c>
      <c r="AZ413" s="302">
        <v>4.0256184000000003E-12</v>
      </c>
      <c r="BA413" s="302">
        <v>1.0475815000000001E-9</v>
      </c>
      <c r="BB413" s="302">
        <v>2.7794067000000001E-7</v>
      </c>
      <c r="BC413" s="302">
        <v>1.5738849000000001E-10</v>
      </c>
      <c r="BD413" s="302">
        <v>3.1095999999999998E-10</v>
      </c>
      <c r="BE413" s="302">
        <v>2.0318832999999999E-11</v>
      </c>
      <c r="BF413" s="302">
        <v>1.1041557E-13</v>
      </c>
      <c r="BG413" s="302">
        <v>8.8310616000000005E-13</v>
      </c>
      <c r="BH413" s="302">
        <v>6.6271490000000001E-14</v>
      </c>
      <c r="BI413" s="302">
        <v>3.4471498999999999E-14</v>
      </c>
      <c r="BJ413" s="302">
        <v>6.6171472999999996E-10</v>
      </c>
      <c r="BK413" s="302">
        <v>5.4636347000000003E-9</v>
      </c>
      <c r="BL413" s="302">
        <v>1.2704316E-10</v>
      </c>
      <c r="BM413" s="303">
        <v>1.0861880000000001E-3</v>
      </c>
      <c r="BN413" s="303">
        <v>8.5659649000000004E-2</v>
      </c>
      <c r="BO413" s="302">
        <v>3.7137292000000001E-11</v>
      </c>
      <c r="BP413" s="302">
        <v>2.2583487999999999E-13</v>
      </c>
      <c r="BQ413" s="302">
        <v>1.0104020000000001E-17</v>
      </c>
      <c r="BR413" s="74"/>
      <c r="BS413" s="144">
        <v>4.9614953000000003E-5</v>
      </c>
      <c r="BT413" s="144">
        <v>2.4629890999999998E-6</v>
      </c>
      <c r="BU413" s="144">
        <v>2.3483086000000001E-5</v>
      </c>
      <c r="BV413" s="144">
        <v>8.9268749999999997E-8</v>
      </c>
      <c r="BW413" s="144">
        <v>2.5366913999999999E-6</v>
      </c>
      <c r="BX413" s="144">
        <v>9.4529403000000002E-7</v>
      </c>
      <c r="BY413" s="144">
        <v>5.2545107999999998E-7</v>
      </c>
      <c r="BZ413" s="144">
        <v>9.734564599999999E-7</v>
      </c>
      <c r="CA413" s="144">
        <v>9.4559809000000003E-8</v>
      </c>
      <c r="CB413" s="144">
        <v>5.3945822000000004E-7</v>
      </c>
      <c r="CC413" s="144">
        <v>3.0134700999999999E-8</v>
      </c>
      <c r="CD413" s="144">
        <v>8.3105182E-8</v>
      </c>
      <c r="CE413" s="144">
        <v>1.9525675E-9</v>
      </c>
      <c r="CF413" s="144">
        <v>2.0712072E-6</v>
      </c>
      <c r="CG413" s="144">
        <v>1.5307169999999999E-5</v>
      </c>
      <c r="CH413" s="144">
        <v>4.6579685999999999E-7</v>
      </c>
      <c r="CI413" s="144">
        <v>5.3313286999999996E-9</v>
      </c>
      <c r="CJ413" s="137"/>
      <c r="CK413" s="138"/>
      <c r="CL413" s="89" t="s">
        <v>2367</v>
      </c>
      <c r="CM413" s="110"/>
      <c r="CN413" s="110"/>
      <c r="CP413" s="305"/>
      <c r="CQ413" s="74"/>
      <c r="CR413" s="74"/>
      <c r="CS413" s="74"/>
      <c r="CT413" s="74"/>
      <c r="CU413" s="74"/>
      <c r="CV413" s="74"/>
      <c r="CW413" s="74"/>
      <c r="CX413" s="74"/>
      <c r="CY413" s="74"/>
      <c r="CZ413" s="74"/>
      <c r="DA413" s="74"/>
      <c r="DB413" s="74"/>
    </row>
    <row r="414" spans="1:106" ht="14.5" customHeight="1">
      <c r="A414" s="74" t="s">
        <v>2474</v>
      </c>
      <c r="B414" s="129" t="s">
        <v>2360</v>
      </c>
      <c r="C414" s="130" t="str">
        <f t="shared" si="246"/>
        <v>A.070.04.108</v>
      </c>
      <c r="D414" s="131" t="s">
        <v>2447</v>
      </c>
      <c r="E414" s="129" t="s">
        <v>957</v>
      </c>
      <c r="F414" s="132" t="s">
        <v>2476</v>
      </c>
      <c r="G414" s="132">
        <f t="shared" si="247"/>
        <v>0.19240807330100002</v>
      </c>
      <c r="H414" s="348">
        <f t="shared" si="248"/>
        <v>0.19240807330100002</v>
      </c>
      <c r="I414" s="74"/>
      <c r="J414" s="132">
        <f t="shared" si="249"/>
        <v>3.5986532839999996E-3</v>
      </c>
      <c r="K414" s="132">
        <f t="shared" si="250"/>
        <v>0.1108001425</v>
      </c>
      <c r="L414" s="300">
        <f t="shared" si="251"/>
        <v>6.7733525169999999E-3</v>
      </c>
      <c r="M414" s="132">
        <v>7.1235925000000005E-2</v>
      </c>
      <c r="N414" s="132">
        <v>2.6806794999999998E-3</v>
      </c>
      <c r="O414" s="132">
        <v>0.10756688</v>
      </c>
      <c r="P414" s="132">
        <v>2.9412755999999999E-3</v>
      </c>
      <c r="Q414" s="132">
        <v>4.3646298999999998E-4</v>
      </c>
      <c r="R414" s="304">
        <v>3.9683474000000003E-5</v>
      </c>
      <c r="S414" s="132">
        <v>1.8123122E-4</v>
      </c>
      <c r="T414" s="132">
        <v>5.5258300000000005E-4</v>
      </c>
      <c r="U414" s="132">
        <v>1.4543933000000001E-4</v>
      </c>
      <c r="V414" s="132">
        <v>5.8727883999999996E-3</v>
      </c>
      <c r="W414" s="132">
        <v>7.1532458999999996E-4</v>
      </c>
      <c r="X414" s="304">
        <v>2.278408E-5</v>
      </c>
      <c r="Y414" s="304">
        <v>1.7016117000000001E-5</v>
      </c>
      <c r="Z414" s="132">
        <v>0</v>
      </c>
      <c r="AA414" s="74"/>
      <c r="AB414" s="301">
        <f t="shared" si="252"/>
        <v>0.53560845864661655</v>
      </c>
      <c r="AC414" s="338">
        <f t="shared" si="253"/>
        <v>0.53560845864661655</v>
      </c>
      <c r="AD414" s="74"/>
      <c r="AE414" s="136">
        <v>7.9434905000000002</v>
      </c>
      <c r="AF414" s="136">
        <v>7.8101824000000004</v>
      </c>
      <c r="AG414" s="136">
        <v>9.6975766000000005E-2</v>
      </c>
      <c r="AH414" s="136">
        <v>0</v>
      </c>
      <c r="AI414" s="136">
        <v>3.281029E-3</v>
      </c>
      <c r="AJ414" s="136">
        <v>1.3218221E-2</v>
      </c>
      <c r="AK414" s="136">
        <v>1.9833140999999999E-2</v>
      </c>
      <c r="AL414" s="74"/>
      <c r="AM414" s="133">
        <v>1.2361797000000001E-2</v>
      </c>
      <c r="AN414" s="340">
        <f t="shared" si="254"/>
        <v>1.2361797000000001E-2</v>
      </c>
      <c r="AP414" s="133">
        <v>1.1502003E-2</v>
      </c>
      <c r="AQ414" s="133">
        <v>5.3931115000000005E-4</v>
      </c>
      <c r="AR414" s="133">
        <v>3.2048214000000001E-4</v>
      </c>
      <c r="AS414" s="134">
        <f t="shared" si="255"/>
        <v>6.8956855138369998E-7</v>
      </c>
      <c r="AT414" s="135">
        <f t="shared" si="256"/>
        <v>1.9944938896156815E-9</v>
      </c>
      <c r="AU414" s="135">
        <f t="shared" si="257"/>
        <v>4.4885454450000001E-2</v>
      </c>
      <c r="AV414" s="302">
        <v>5.1048648E-7</v>
      </c>
      <c r="AW414" s="302">
        <v>1.5398956000000001E-9</v>
      </c>
      <c r="AX414" s="302">
        <v>4.2067427E-14</v>
      </c>
      <c r="AY414" s="302">
        <v>1.9271548999999998E-9</v>
      </c>
      <c r="AZ414" s="302">
        <v>3.1672836999999999E-12</v>
      </c>
      <c r="BA414" s="302">
        <v>4.3735457999999998E-10</v>
      </c>
      <c r="BB414" s="302">
        <v>1.7448245999999999E-7</v>
      </c>
      <c r="BC414" s="302">
        <v>6.3049959E-11</v>
      </c>
      <c r="BD414" s="302">
        <v>3.3503330999999999E-10</v>
      </c>
      <c r="BE414" s="302">
        <v>1.5124049E-11</v>
      </c>
      <c r="BF414" s="302">
        <v>1.9563800000000002E-12</v>
      </c>
      <c r="BG414" s="302">
        <v>2.4047201000000001E-13</v>
      </c>
      <c r="BH414" s="302">
        <v>6.7395959E-15</v>
      </c>
      <c r="BI414" s="302">
        <v>8.5651210999999996E-15</v>
      </c>
      <c r="BJ414" s="302">
        <v>4.1055556E-10</v>
      </c>
      <c r="BK414" s="302">
        <v>1.4914603E-9</v>
      </c>
      <c r="BL414" s="302">
        <v>3.7130395000000001E-11</v>
      </c>
      <c r="BM414" s="303">
        <v>2.7958945E-4</v>
      </c>
      <c r="BN414" s="303">
        <v>4.4605865000000001E-2</v>
      </c>
      <c r="BO414" s="302">
        <v>3.2991875999999999E-10</v>
      </c>
      <c r="BP414" s="302">
        <v>2.0062626999999999E-12</v>
      </c>
      <c r="BQ414" s="302">
        <v>8.9761681000000004E-17</v>
      </c>
      <c r="BR414" s="74"/>
      <c r="BS414" s="144">
        <v>3.7676687000000002E-5</v>
      </c>
      <c r="BT414" s="144">
        <v>2.7423224999999999E-6</v>
      </c>
      <c r="BU414" s="144">
        <v>1.4934185000000001E-5</v>
      </c>
      <c r="BV414" s="144">
        <v>6.4850227999999995E-8</v>
      </c>
      <c r="BW414" s="144">
        <v>2.6361552E-6</v>
      </c>
      <c r="BX414" s="144">
        <v>6.2301843000000003E-6</v>
      </c>
      <c r="BY414" s="144">
        <v>3.9167788000000001E-7</v>
      </c>
      <c r="BZ414" s="144">
        <v>2.0670988E-6</v>
      </c>
      <c r="CA414" s="144">
        <v>5.3252427999999997E-8</v>
      </c>
      <c r="CB414" s="144">
        <v>1.1992175E-7</v>
      </c>
      <c r="CC414" s="144">
        <v>2.3774643999999998E-8</v>
      </c>
      <c r="CD414" s="144">
        <v>2.4343550000000002E-8</v>
      </c>
      <c r="CE414" s="144">
        <v>5.0135327000000002E-10</v>
      </c>
      <c r="CF414" s="144">
        <v>6.7200363000000002E-7</v>
      </c>
      <c r="CG414" s="144">
        <v>7.3432142000000001E-6</v>
      </c>
      <c r="CH414" s="144">
        <v>3.2583977000000002E-7</v>
      </c>
      <c r="CI414" s="144">
        <v>4.7362240999999998E-8</v>
      </c>
      <c r="CJ414" s="137"/>
      <c r="CK414" s="138"/>
      <c r="CL414" s="89" t="s">
        <v>2367</v>
      </c>
      <c r="CM414" s="110"/>
      <c r="CN414" s="110"/>
      <c r="CP414" s="305"/>
      <c r="CQ414" s="74"/>
      <c r="CR414" s="74"/>
      <c r="CS414" s="74"/>
      <c r="CT414" s="74"/>
      <c r="CU414" s="74"/>
      <c r="CV414" s="74"/>
      <c r="CW414" s="74"/>
      <c r="CX414" s="74"/>
      <c r="CY414" s="74"/>
      <c r="CZ414" s="74"/>
      <c r="DA414" s="74"/>
      <c r="DB414" s="74"/>
    </row>
    <row r="415" spans="1:106" ht="14.5" customHeight="1">
      <c r="A415" s="74" t="s">
        <v>2477</v>
      </c>
      <c r="B415" s="129" t="s">
        <v>2360</v>
      </c>
      <c r="C415" s="130" t="str">
        <f t="shared" si="246"/>
        <v>A.070.04.109</v>
      </c>
      <c r="D415" s="131" t="s">
        <v>2447</v>
      </c>
      <c r="E415" s="129" t="s">
        <v>957</v>
      </c>
      <c r="F415" s="132" t="s">
        <v>2479</v>
      </c>
      <c r="G415" s="132">
        <f t="shared" si="247"/>
        <v>6.9659016004999991E-2</v>
      </c>
      <c r="H415" s="348">
        <f t="shared" si="248"/>
        <v>6.9659016004999991E-2</v>
      </c>
      <c r="I415" s="74"/>
      <c r="J415" s="132">
        <f t="shared" si="249"/>
        <v>2.4036487410000001E-3</v>
      </c>
      <c r="K415" s="132">
        <f t="shared" si="250"/>
        <v>5.35824722E-3</v>
      </c>
      <c r="L415" s="300">
        <f t="shared" si="251"/>
        <v>8.8238230440000013E-3</v>
      </c>
      <c r="M415" s="132">
        <v>5.3073296999999998E-2</v>
      </c>
      <c r="N415" s="132">
        <v>2.7026774999999999E-3</v>
      </c>
      <c r="O415" s="132">
        <v>2.4243965999999999E-3</v>
      </c>
      <c r="P415" s="132">
        <v>1.9652216999999999E-3</v>
      </c>
      <c r="Q415" s="132">
        <v>3.0362618000000002E-4</v>
      </c>
      <c r="R415" s="304">
        <v>3.2644680999999997E-5</v>
      </c>
      <c r="S415" s="132">
        <v>1.0215618E-4</v>
      </c>
      <c r="T415" s="132">
        <v>2.3117312E-4</v>
      </c>
      <c r="U415" s="132">
        <v>1.1159068E-4</v>
      </c>
      <c r="V415" s="132">
        <v>8.1461875000000007E-3</v>
      </c>
      <c r="W415" s="132">
        <v>5.3523860000000004E-4</v>
      </c>
      <c r="X415" s="304">
        <v>1.4331614999999999E-5</v>
      </c>
      <c r="Y415" s="304">
        <v>1.6474649E-5</v>
      </c>
      <c r="Z415" s="132">
        <v>0</v>
      </c>
      <c r="AA415" s="74"/>
      <c r="AB415" s="301">
        <f t="shared" si="252"/>
        <v>0.39904734586466162</v>
      </c>
      <c r="AC415" s="338">
        <f t="shared" si="253"/>
        <v>0.39904734586466162</v>
      </c>
      <c r="AD415" s="74"/>
      <c r="AE415" s="136">
        <v>5.6390222000000003</v>
      </c>
      <c r="AF415" s="136">
        <v>5.5434158</v>
      </c>
      <c r="AG415" s="136">
        <v>7.2562660000000001E-2</v>
      </c>
      <c r="AH415" s="136">
        <v>0</v>
      </c>
      <c r="AI415" s="136">
        <v>1.6570272E-3</v>
      </c>
      <c r="AJ415" s="136">
        <v>6.7912472000000003E-3</v>
      </c>
      <c r="AK415" s="136">
        <v>1.4595501E-2</v>
      </c>
      <c r="AL415" s="74"/>
      <c r="AM415" s="133">
        <v>8.1772948000000002E-3</v>
      </c>
      <c r="AN415" s="340">
        <f t="shared" si="254"/>
        <v>8.1772948000000002E-3</v>
      </c>
      <c r="AP415" s="133">
        <v>7.5398588000000002E-3</v>
      </c>
      <c r="AQ415" s="133">
        <v>3.4669677999999999E-4</v>
      </c>
      <c r="AR415" s="133">
        <v>2.9073928E-4</v>
      </c>
      <c r="AS415" s="134">
        <f t="shared" si="255"/>
        <v>4.5202990538599999E-7</v>
      </c>
      <c r="AT415" s="135">
        <f t="shared" si="256"/>
        <v>1.2821626856360321E-9</v>
      </c>
      <c r="AU415" s="135">
        <f t="shared" si="257"/>
        <v>4.0719786525499999E-2</v>
      </c>
      <c r="AV415" s="302">
        <v>3.7521295999999997E-7</v>
      </c>
      <c r="AW415" s="302">
        <v>1.1322889000000001E-9</v>
      </c>
      <c r="AX415" s="302">
        <v>3.0927867999999999E-14</v>
      </c>
      <c r="AY415" s="302">
        <v>2.3685213E-11</v>
      </c>
      <c r="AZ415" s="302">
        <v>2.7434629999999998E-12</v>
      </c>
      <c r="BA415" s="302">
        <v>2.9222406999999998E-10</v>
      </c>
      <c r="BB415" s="302">
        <v>7.4971088000000005E-8</v>
      </c>
      <c r="BC415" s="302">
        <v>4.2511118000000003E-11</v>
      </c>
      <c r="BD415" s="302">
        <v>8.2071694000000003E-11</v>
      </c>
      <c r="BE415" s="302">
        <v>5.1213390999999999E-14</v>
      </c>
      <c r="BF415" s="302">
        <v>8.4113259000000005E-16</v>
      </c>
      <c r="BG415" s="302">
        <v>9.0615906000000002E-14</v>
      </c>
      <c r="BH415" s="302">
        <v>6.6063227000000004E-14</v>
      </c>
      <c r="BI415" s="302">
        <v>1.6060206000000001E-14</v>
      </c>
      <c r="BJ415" s="302">
        <v>3.3046017E-10</v>
      </c>
      <c r="BK415" s="302">
        <v>8.773238E-10</v>
      </c>
      <c r="BL415" s="302">
        <v>2.3092742000000001E-11</v>
      </c>
      <c r="BM415" s="302">
        <v>9.4055254999999997E-6</v>
      </c>
      <c r="BN415" s="303">
        <v>4.0710380999999997E-2</v>
      </c>
      <c r="BO415" s="302">
        <v>3.1942067000000001E-10</v>
      </c>
      <c r="BP415" s="302">
        <v>1.9424229999999998E-12</v>
      </c>
      <c r="BQ415" s="302">
        <v>8.6905442000000001E-17</v>
      </c>
      <c r="BR415" s="74"/>
      <c r="BS415" s="144">
        <v>2.0178222999999999E-5</v>
      </c>
      <c r="BT415" s="144">
        <v>6.5964703999999996E-7</v>
      </c>
      <c r="BU415" s="144">
        <v>1.1126499E-5</v>
      </c>
      <c r="BV415" s="144">
        <v>2.7184252999999998E-8</v>
      </c>
      <c r="BW415" s="144">
        <v>6.5952138000000005E-7</v>
      </c>
      <c r="BX415" s="144">
        <v>1.8404608E-7</v>
      </c>
      <c r="BY415" s="144">
        <v>4.5384716E-10</v>
      </c>
      <c r="BZ415" s="144">
        <v>2.8464971999999999E-7</v>
      </c>
      <c r="CA415" s="144">
        <v>4.3806863000000002E-8</v>
      </c>
      <c r="CB415" s="144">
        <v>6.7597336999999998E-8</v>
      </c>
      <c r="CC415" s="144">
        <v>2.0605725000000001E-8</v>
      </c>
      <c r="CD415" s="144">
        <v>1.5173688000000001E-8</v>
      </c>
      <c r="CE415" s="144">
        <v>3.6436885E-10</v>
      </c>
      <c r="CF415" s="144">
        <v>4.8579036000000005E-7</v>
      </c>
      <c r="CG415" s="144">
        <v>6.5354099000000001E-6</v>
      </c>
      <c r="CH415" s="144">
        <v>2.1618370000000001E-8</v>
      </c>
      <c r="CI415" s="144">
        <v>4.5855162999999998E-8</v>
      </c>
      <c r="CK415" s="138"/>
      <c r="CL415" s="89" t="s">
        <v>2367</v>
      </c>
      <c r="CP415" s="74"/>
      <c r="CQ415" s="74"/>
      <c r="CR415" s="74"/>
      <c r="CS415" s="74"/>
      <c r="CT415" s="74"/>
      <c r="CU415" s="74"/>
      <c r="CV415" s="74"/>
      <c r="CW415" s="74"/>
      <c r="CX415" s="74"/>
      <c r="CY415" s="74"/>
      <c r="CZ415" s="74"/>
      <c r="DA415" s="74"/>
      <c r="DB415" s="74"/>
    </row>
    <row r="416" spans="1:106" ht="14.5" customHeight="1">
      <c r="A416" s="74" t="s">
        <v>2480</v>
      </c>
      <c r="B416" s="129" t="s">
        <v>2360</v>
      </c>
      <c r="C416" s="130" t="str">
        <f t="shared" si="246"/>
        <v>A.070.04.110</v>
      </c>
      <c r="D416" s="131" t="s">
        <v>2447</v>
      </c>
      <c r="E416" s="129" t="s">
        <v>957</v>
      </c>
      <c r="F416" s="132" t="s">
        <v>2482</v>
      </c>
      <c r="G416" s="132">
        <f t="shared" si="247"/>
        <v>5.8124885232000004E-2</v>
      </c>
      <c r="H416" s="348">
        <f t="shared" si="248"/>
        <v>5.8124885232000004E-2</v>
      </c>
      <c r="I416" s="74"/>
      <c r="J416" s="132">
        <f t="shared" si="249"/>
        <v>1.6750786780000001E-3</v>
      </c>
      <c r="K416" s="132">
        <f t="shared" si="250"/>
        <v>5.0638493299999992E-3</v>
      </c>
      <c r="L416" s="300">
        <f t="shared" si="251"/>
        <v>1.1878560224000001E-2</v>
      </c>
      <c r="M416" s="132">
        <v>3.9507397E-2</v>
      </c>
      <c r="N416" s="132">
        <v>3.1526479E-3</v>
      </c>
      <c r="O416" s="132">
        <v>1.7454549999999999E-3</v>
      </c>
      <c r="P416" s="132">
        <v>1.3452903E-3</v>
      </c>
      <c r="Q416" s="132">
        <v>2.1385834000000001E-4</v>
      </c>
      <c r="R416" s="304">
        <v>2.1603549000000001E-5</v>
      </c>
      <c r="S416" s="304">
        <v>9.4326489000000002E-5</v>
      </c>
      <c r="T416" s="132">
        <v>1.6574643E-4</v>
      </c>
      <c r="U416" s="304">
        <v>8.7956273999999999E-5</v>
      </c>
      <c r="V416" s="132">
        <v>1.1416956000000001E-2</v>
      </c>
      <c r="W416" s="132">
        <v>3.4934681999999998E-4</v>
      </c>
      <c r="X416" s="304">
        <v>1.3872762E-5</v>
      </c>
      <c r="Y416" s="304">
        <v>1.0428368000000001E-5</v>
      </c>
      <c r="Z416" s="132">
        <v>0</v>
      </c>
      <c r="AA416" s="74"/>
      <c r="AB416" s="301">
        <f t="shared" si="252"/>
        <v>0.29704809774436086</v>
      </c>
      <c r="AC416" s="338">
        <f t="shared" si="253"/>
        <v>0.29704809774436086</v>
      </c>
      <c r="AD416" s="74"/>
      <c r="AE416" s="136">
        <v>4.1704068000000003</v>
      </c>
      <c r="AF416" s="136">
        <v>4.1078332</v>
      </c>
      <c r="AG416" s="136">
        <v>4.736104E-2</v>
      </c>
      <c r="AH416" s="136">
        <v>0</v>
      </c>
      <c r="AI416" s="136">
        <v>1.1456553999999999E-3</v>
      </c>
      <c r="AJ416" s="136">
        <v>4.4756919999999999E-3</v>
      </c>
      <c r="AK416" s="136">
        <v>9.5912394999999994E-3</v>
      </c>
      <c r="AL416" s="74"/>
      <c r="AM416" s="133">
        <v>6.4105426000000002E-3</v>
      </c>
      <c r="AN416" s="340">
        <f t="shared" si="254"/>
        <v>6.4105426000000002E-3</v>
      </c>
      <c r="AP416" s="133">
        <v>5.9212192999999998E-3</v>
      </c>
      <c r="AQ416" s="133">
        <v>2.6450250999999998E-4</v>
      </c>
      <c r="AR416" s="133">
        <v>2.2482078000000001E-4</v>
      </c>
      <c r="AS416" s="134">
        <f t="shared" si="255"/>
        <v>3.5498916263760004E-7</v>
      </c>
      <c r="AT416" s="135">
        <f t="shared" si="256"/>
        <v>9.7818976105550198E-10</v>
      </c>
      <c r="AU416" s="135">
        <f t="shared" si="257"/>
        <v>3.14875042093E-2</v>
      </c>
      <c r="AV416" s="302">
        <v>2.7872955000000002E-7</v>
      </c>
      <c r="AW416" s="302">
        <v>8.4110729000000003E-10</v>
      </c>
      <c r="AX416" s="302">
        <v>2.2975321E-14</v>
      </c>
      <c r="AY416" s="302">
        <v>1.5640607999999999E-11</v>
      </c>
      <c r="AZ416" s="302">
        <v>1.6986595999999999E-12</v>
      </c>
      <c r="BA416" s="302">
        <v>2.0004510000000001E-10</v>
      </c>
      <c r="BB416" s="302">
        <v>7.4804785000000001E-8</v>
      </c>
      <c r="BC416" s="302">
        <v>2.9332783000000001E-11</v>
      </c>
      <c r="BD416" s="302">
        <v>8.3800225999999999E-11</v>
      </c>
      <c r="BE416" s="302">
        <v>3.9470786999999998E-14</v>
      </c>
      <c r="BF416" s="302">
        <v>7.8049685000000004E-16</v>
      </c>
      <c r="BG416" s="302">
        <v>6.6919396999999995E-14</v>
      </c>
      <c r="BH416" s="302">
        <v>1.0835921E-13</v>
      </c>
      <c r="BI416" s="302">
        <v>2.2902133E-14</v>
      </c>
      <c r="BJ416" s="302">
        <v>2.0564647E-10</v>
      </c>
      <c r="BK416" s="302">
        <v>8.2960532999999997E-10</v>
      </c>
      <c r="BL416" s="302">
        <v>2.2458457E-11</v>
      </c>
      <c r="BM416" s="302">
        <v>8.4042092999999994E-6</v>
      </c>
      <c r="BN416" s="303">
        <v>3.1479100000000003E-2</v>
      </c>
      <c r="BO416" s="302">
        <v>2.0219147000000001E-10</v>
      </c>
      <c r="BP416" s="302">
        <v>1.2295427E-12</v>
      </c>
      <c r="BQ416" s="302">
        <v>5.5010652000000001E-17</v>
      </c>
      <c r="BR416" s="74"/>
      <c r="BS416" s="144">
        <v>1.5258215999999999E-5</v>
      </c>
      <c r="BT416" s="144">
        <v>6.4143141999999996E-7</v>
      </c>
      <c r="BU416" s="144">
        <v>8.2824891000000006E-6</v>
      </c>
      <c r="BV416" s="144">
        <v>1.9480797999999999E-8</v>
      </c>
      <c r="BW416" s="144">
        <v>6.0808368999999997E-7</v>
      </c>
      <c r="BX416" s="144">
        <v>1.2496437E-7</v>
      </c>
      <c r="BY416" s="144">
        <v>4.3851528000000002E-10</v>
      </c>
      <c r="BZ416" s="144">
        <v>1.9418126E-7</v>
      </c>
      <c r="CA416" s="144">
        <v>2.8990441999999999E-8</v>
      </c>
      <c r="CB416" s="144">
        <v>6.2416386999999996E-8</v>
      </c>
      <c r="CC416" s="144">
        <v>1.2752725E-8</v>
      </c>
      <c r="CD416" s="144">
        <v>1.4713698E-8</v>
      </c>
      <c r="CE416" s="144">
        <v>2.2574825000000001E-10</v>
      </c>
      <c r="CF416" s="144">
        <v>3.5991332000000002E-7</v>
      </c>
      <c r="CG416" s="144">
        <v>4.8637564000000002E-6</v>
      </c>
      <c r="CH416" s="144">
        <v>1.5352021000000001E-8</v>
      </c>
      <c r="CI416" s="144">
        <v>2.9026058E-8</v>
      </c>
      <c r="CL416" s="89" t="s">
        <v>2367</v>
      </c>
      <c r="CS416" s="74"/>
      <c r="CT416" s="74"/>
      <c r="CU416" s="74"/>
      <c r="CV416" s="74"/>
      <c r="CW416" s="74"/>
      <c r="CX416" s="74"/>
      <c r="CY416" s="74"/>
      <c r="CZ416" s="74"/>
      <c r="DA416" s="74"/>
      <c r="DB416" s="74"/>
    </row>
    <row r="417" spans="1:106" ht="14.5" customHeight="1">
      <c r="B417" s="129" t="s">
        <v>2360</v>
      </c>
      <c r="C417" s="127" t="s">
        <v>72</v>
      </c>
      <c r="D417" s="127" t="s">
        <v>2483</v>
      </c>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P417" s="74"/>
      <c r="AQ417" s="74"/>
      <c r="AR417" s="74"/>
      <c r="AS417" s="74"/>
      <c r="AT417" s="74"/>
      <c r="AU417" s="74"/>
      <c r="AV417" s="74"/>
      <c r="AW417" s="74"/>
      <c r="AX417" s="74"/>
      <c r="AY417" s="74"/>
      <c r="AZ417" s="74"/>
      <c r="BA417" s="74"/>
      <c r="BB417" s="74"/>
      <c r="BC417" s="74"/>
      <c r="BD417" s="74"/>
      <c r="BE417" s="74"/>
      <c r="BF417" s="74"/>
      <c r="BG417" s="74"/>
      <c r="BH417" s="74"/>
      <c r="BI417" s="74"/>
      <c r="BJ417" s="74"/>
      <c r="BK417" s="74"/>
      <c r="BL417" s="74"/>
      <c r="BM417" s="74"/>
      <c r="BN417" s="74"/>
      <c r="BO417" s="74"/>
      <c r="BP417" s="74"/>
      <c r="BQ417" s="74"/>
      <c r="BR417" s="74"/>
      <c r="BS417" s="74"/>
      <c r="BT417" s="74"/>
      <c r="BU417" s="74"/>
      <c r="BV417" s="74"/>
      <c r="BW417" s="74"/>
      <c r="BX417" s="74"/>
      <c r="BY417" s="74"/>
      <c r="BZ417" s="74"/>
      <c r="CA417" s="74"/>
      <c r="CB417" s="74"/>
      <c r="CC417" s="74"/>
      <c r="CD417" s="74"/>
      <c r="CE417" s="74"/>
      <c r="CF417" s="74"/>
      <c r="CG417" s="74"/>
      <c r="CH417" s="74"/>
      <c r="CI417" s="74"/>
      <c r="CJ417" s="124"/>
      <c r="CK417" s="152"/>
      <c r="CL417" s="89"/>
      <c r="CS417" s="74"/>
      <c r="CT417" s="74"/>
      <c r="CU417" s="74"/>
      <c r="CV417" s="74"/>
      <c r="CW417" s="74"/>
      <c r="CX417" s="74"/>
      <c r="CY417" s="74"/>
      <c r="CZ417" s="74"/>
      <c r="DA417" s="74"/>
      <c r="DB417" s="74"/>
    </row>
    <row r="418" spans="1:106" ht="14.5" customHeight="1">
      <c r="A418" s="74" t="s">
        <v>2484</v>
      </c>
      <c r="B418" s="129" t="s">
        <v>2360</v>
      </c>
      <c r="C418" s="130" t="str">
        <f>MID(A418,1,12)</f>
        <v>A.070.06.101</v>
      </c>
      <c r="D418" s="131" t="s">
        <v>2483</v>
      </c>
      <c r="E418" s="129" t="s">
        <v>957</v>
      </c>
      <c r="F418" s="132" t="s">
        <v>2485</v>
      </c>
      <c r="G418" s="132">
        <f>J418+K418+L418+M418</f>
        <v>0.27221943510333202</v>
      </c>
      <c r="H418" s="348">
        <f t="shared" ref="H418:H421" si="258">G418</f>
        <v>0.27221943510333202</v>
      </c>
      <c r="I418" s="74"/>
      <c r="J418" s="132">
        <f>P418+Q418+R418+S418</f>
        <v>7.3681136159999994E-2</v>
      </c>
      <c r="K418" s="132">
        <f>N418+O418+T418</f>
        <v>0.10467034223</v>
      </c>
      <c r="L418" s="300">
        <f>U418+IF(V418="x",0,V418)+IF(W418="x",0,W418)+IF(X418="x",0,X418)+Y418+Z418</f>
        <v>3.5274687133320004E-3</v>
      </c>
      <c r="M418" s="132">
        <v>9.0340487999999997E-2</v>
      </c>
      <c r="N418" s="132">
        <v>9.3539448999999997E-2</v>
      </c>
      <c r="O418" s="132">
        <v>1.0843795999999999E-2</v>
      </c>
      <c r="P418" s="132">
        <v>9.0623904000000002E-3</v>
      </c>
      <c r="Q418" s="132">
        <v>8.7193934000000001E-4</v>
      </c>
      <c r="R418" s="132">
        <v>3.0350442000000002E-4</v>
      </c>
      <c r="S418" s="132">
        <v>6.3443301999999993E-2</v>
      </c>
      <c r="T418" s="132">
        <v>2.8709722999999999E-4</v>
      </c>
      <c r="U418" s="304">
        <v>1.7466977000000001E-5</v>
      </c>
      <c r="V418" s="132">
        <v>3.1659214000000001E-3</v>
      </c>
      <c r="W418" s="132">
        <v>3.3423072000000003E-4</v>
      </c>
      <c r="X418" s="304">
        <v>9.7554742000000005E-6</v>
      </c>
      <c r="Y418" s="304">
        <v>9.4142131999999999E-8</v>
      </c>
      <c r="Z418" s="132">
        <v>0</v>
      </c>
      <c r="AA418" s="74"/>
      <c r="AB418" s="301">
        <f>M418/0.133</f>
        <v>0.67925178947368414</v>
      </c>
      <c r="AC418" s="338">
        <f t="shared" ref="AC418:AC421" si="259">AB418</f>
        <v>0.67925178947368414</v>
      </c>
      <c r="AD418" s="74"/>
      <c r="AE418" s="136">
        <v>50.017491</v>
      </c>
      <c r="AF418" s="136">
        <v>49.941581999999997</v>
      </c>
      <c r="AG418" s="136">
        <v>4.5307661999999999E-2</v>
      </c>
      <c r="AH418" s="136">
        <v>0</v>
      </c>
      <c r="AI418" s="136">
        <v>3.7868545999999999E-3</v>
      </c>
      <c r="AJ418" s="136">
        <v>1.6529439999999999E-2</v>
      </c>
      <c r="AK418" s="136">
        <v>1.0284443000000001E-2</v>
      </c>
      <c r="AL418" s="74"/>
      <c r="AM418" s="133">
        <v>4.2741394000000002E-2</v>
      </c>
      <c r="AN418" s="340">
        <f t="shared" ref="AN418:AN421" si="260">AM418</f>
        <v>4.2741394000000002E-2</v>
      </c>
      <c r="AP418" s="133">
        <v>4.0934918000000001E-2</v>
      </c>
      <c r="AQ418" s="133">
        <v>1.1470644000000001E-3</v>
      </c>
      <c r="AR418" s="133">
        <v>6.5941191999999995E-4</v>
      </c>
      <c r="AS418" s="134">
        <f>AV418+AY418+AZ418+BA418+BB418+BJ418+BK418+BO418</f>
        <v>2.454131799984313E-6</v>
      </c>
      <c r="AT418" s="135">
        <f>AW418+AX418+BC418+BD418+BE418+BF418+BG418+BH418+BI418+BL418+BP418+BQ418</f>
        <v>4.2421021609429588E-9</v>
      </c>
      <c r="AU418" s="135">
        <f>BM418+BN418</f>
        <v>9.2354610543899998E-2</v>
      </c>
      <c r="AV418" s="302">
        <v>6.4152326000000001E-7</v>
      </c>
      <c r="AW418" s="302">
        <v>1.9360655000000001E-9</v>
      </c>
      <c r="AX418" s="302">
        <v>5.2877683999999998E-14</v>
      </c>
      <c r="AY418" s="302">
        <v>2.2896655000000001E-12</v>
      </c>
      <c r="AZ418" s="302">
        <v>5.7871113000000005E-14</v>
      </c>
      <c r="BA418" s="302">
        <v>1.3475126E-9</v>
      </c>
      <c r="BB418" s="302">
        <v>1.8016095999999999E-6</v>
      </c>
      <c r="BC418" s="302">
        <v>1.9119015000000001E-10</v>
      </c>
      <c r="BD418" s="302">
        <v>2.0923653E-9</v>
      </c>
      <c r="BE418" s="302">
        <v>1.4544144999999999E-14</v>
      </c>
      <c r="BF418" s="302">
        <v>5.1577235999999997E-16</v>
      </c>
      <c r="BG418" s="302">
        <v>6.2077003000000001E-12</v>
      </c>
      <c r="BH418" s="302">
        <v>1.2878326999999999E-14</v>
      </c>
      <c r="BI418" s="302">
        <v>2.4607738999999999E-14</v>
      </c>
      <c r="BJ418" s="302">
        <v>2.2914350000000002E-9</v>
      </c>
      <c r="BK418" s="302">
        <v>7.3558196000000002E-9</v>
      </c>
      <c r="BL418" s="302">
        <v>1.6156987000000001E-11</v>
      </c>
      <c r="BM418" s="302">
        <v>1.0645438999999999E-6</v>
      </c>
      <c r="BN418" s="303">
        <v>9.2353545999999995E-2</v>
      </c>
      <c r="BO418" s="302">
        <v>1.8252477E-12</v>
      </c>
      <c r="BP418" s="302">
        <v>1.1099479E-14</v>
      </c>
      <c r="BQ418" s="302">
        <v>4.9659891999999996E-19</v>
      </c>
      <c r="BR418" s="74"/>
      <c r="BS418" s="136">
        <v>1.5433351000000001E-4</v>
      </c>
      <c r="BT418" s="144">
        <v>1.4869313000000001E-5</v>
      </c>
      <c r="BU418" s="144">
        <v>1.8939342000000002E-5</v>
      </c>
      <c r="BV418" s="144">
        <v>3.3632798000000003E-8</v>
      </c>
      <c r="BW418" s="144">
        <v>1.2384762E-5</v>
      </c>
      <c r="BX418" s="144">
        <v>8.7289086000000003E-7</v>
      </c>
      <c r="BY418" s="144">
        <v>3.0247232999999998E-10</v>
      </c>
      <c r="BZ418" s="144">
        <v>1.3273149E-6</v>
      </c>
      <c r="CA418" s="144">
        <v>4.0728156000000003E-7</v>
      </c>
      <c r="CB418" s="144">
        <v>4.1980802000000002E-5</v>
      </c>
      <c r="CC418" s="144">
        <v>4.2360969000000001E-10</v>
      </c>
      <c r="CD418" s="144">
        <v>1.0535324E-8</v>
      </c>
      <c r="CE418" s="144">
        <v>6.3172964999999997E-12</v>
      </c>
      <c r="CF418" s="144">
        <v>2.6778215000000001E-6</v>
      </c>
      <c r="CG418" s="144">
        <v>6.0821959999999999E-5</v>
      </c>
      <c r="CH418" s="144">
        <v>6.8586000000000003E-9</v>
      </c>
      <c r="CI418" s="144">
        <v>2.6202759999999998E-10</v>
      </c>
      <c r="CJ418" s="137"/>
      <c r="CK418" s="138"/>
      <c r="CL418" s="110" t="s">
        <v>2486</v>
      </c>
      <c r="CM418" s="110"/>
      <c r="CN418" s="110"/>
      <c r="CP418" s="305"/>
      <c r="CQ418" s="74"/>
      <c r="CR418" s="74"/>
      <c r="CS418" s="74"/>
      <c r="CT418" s="74"/>
      <c r="CU418" s="74"/>
      <c r="CV418" s="74"/>
      <c r="CW418" s="74"/>
      <c r="CX418" s="74"/>
      <c r="CY418" s="74"/>
      <c r="CZ418" s="74"/>
      <c r="DA418" s="74"/>
      <c r="DB418" s="74"/>
    </row>
    <row r="419" spans="1:106" ht="14.5" customHeight="1">
      <c r="A419" s="74" t="s">
        <v>2487</v>
      </c>
      <c r="B419" s="129" t="s">
        <v>2360</v>
      </c>
      <c r="C419" s="130" t="str">
        <f>MID(A419,1,12)</f>
        <v>A.070.06.102</v>
      </c>
      <c r="D419" s="131" t="s">
        <v>2483</v>
      </c>
      <c r="E419" s="129" t="s">
        <v>957</v>
      </c>
      <c r="F419" s="132" t="s">
        <v>2489</v>
      </c>
      <c r="G419" s="132">
        <f>J419+K419+L419+M419</f>
        <v>1.52561551605725</v>
      </c>
      <c r="H419" s="348">
        <f t="shared" si="258"/>
        <v>1.52561551605725</v>
      </c>
      <c r="I419" s="74"/>
      <c r="J419" s="132">
        <f>P419+Q419+R419+S419</f>
        <v>0.43259909019999998</v>
      </c>
      <c r="K419" s="132">
        <f>N419+O419+T419</f>
        <v>0.61295237683999992</v>
      </c>
      <c r="L419" s="300">
        <f>U419+IF(V419="x",0,V419)+IF(W419="x",0,W419)+IF(X419="x",0,X419)+Y419+Z419</f>
        <v>7.4814190172499996E-3</v>
      </c>
      <c r="M419" s="132">
        <v>0.47258263</v>
      </c>
      <c r="N419" s="132">
        <v>0.54922351999999997</v>
      </c>
      <c r="O419" s="132">
        <v>6.3019881E-2</v>
      </c>
      <c r="P419" s="132">
        <v>5.2853533000000001E-2</v>
      </c>
      <c r="Q419" s="132">
        <v>5.0491625999999996E-3</v>
      </c>
      <c r="R419" s="132">
        <v>1.7790546E-3</v>
      </c>
      <c r="S419" s="132">
        <v>0.37291733999999999</v>
      </c>
      <c r="T419" s="132">
        <v>7.0897584000000004E-4</v>
      </c>
      <c r="U419" s="304">
        <v>3.8098915000000003E-5</v>
      </c>
      <c r="V419" s="132">
        <v>7.0653021999999999E-3</v>
      </c>
      <c r="W419" s="132">
        <v>3.5221370000000001E-4</v>
      </c>
      <c r="X419" s="304">
        <v>2.5250425E-5</v>
      </c>
      <c r="Y419" s="304">
        <v>5.5377724999999995E-7</v>
      </c>
      <c r="Z419" s="132">
        <v>0</v>
      </c>
      <c r="AA419" s="74"/>
      <c r="AB419" s="301">
        <f>M419/0.133</f>
        <v>3.5532528571428568</v>
      </c>
      <c r="AC419" s="338">
        <f t="shared" si="259"/>
        <v>3.5532528571428568</v>
      </c>
      <c r="AD419" s="74"/>
      <c r="AE419" s="136">
        <v>50.511653000000003</v>
      </c>
      <c r="AF419" s="136">
        <v>50.432451999999998</v>
      </c>
      <c r="AG419" s="136">
        <v>4.7745653999999998E-2</v>
      </c>
      <c r="AH419" s="136">
        <v>0</v>
      </c>
      <c r="AI419" s="136">
        <v>3.9375147000000003E-3</v>
      </c>
      <c r="AJ419" s="136">
        <v>1.6704090000000001E-2</v>
      </c>
      <c r="AK419" s="136">
        <v>1.0814300000000001E-2</v>
      </c>
      <c r="AL419" s="74"/>
      <c r="AM419" s="133">
        <v>0.23962447000000001</v>
      </c>
      <c r="AN419" s="340">
        <f t="shared" si="260"/>
        <v>0.23962447000000001</v>
      </c>
      <c r="AP419" s="133">
        <v>0.23259071000000001</v>
      </c>
      <c r="AQ419" s="133">
        <v>6.3426936000000001E-3</v>
      </c>
      <c r="AR419" s="133">
        <v>6.9107553000000003E-4</v>
      </c>
      <c r="AS419" s="134">
        <f>AV419+AY419+AZ419+BA419+BB419+BJ419+BK419+BO419</f>
        <v>1.394428723309071E-5</v>
      </c>
      <c r="AT419" s="135">
        <f>AW419+AX419+BC419+BD419+BE419+BF419+BG419+BH419+BI419+BL419+BP419+BQ419</f>
        <v>2.345670728538627E-8</v>
      </c>
      <c r="AU419" s="135">
        <f>BM419+BN419</f>
        <v>9.6789290212900003E-2</v>
      </c>
      <c r="AV419" s="302">
        <v>3.3089393E-6</v>
      </c>
      <c r="AW419" s="302">
        <v>9.9843154999999999E-9</v>
      </c>
      <c r="AX419" s="302">
        <v>2.7276684000000002E-13</v>
      </c>
      <c r="AY419" s="302">
        <v>5.8459869999999997E-12</v>
      </c>
      <c r="AZ419" s="302">
        <v>1.4045271E-13</v>
      </c>
      <c r="BA419" s="302">
        <v>7.8589388999999998E-9</v>
      </c>
      <c r="BB419" s="302">
        <v>1.0572579E-5</v>
      </c>
      <c r="BC419" s="302">
        <v>1.114707E-9</v>
      </c>
      <c r="BD419" s="302">
        <v>1.2278861000000001E-8</v>
      </c>
      <c r="BE419" s="302">
        <v>3.6957650000000001E-14</v>
      </c>
      <c r="BF419" s="302">
        <v>1.3279470999999999E-15</v>
      </c>
      <c r="BG419" s="302">
        <v>3.6469099000000001E-11</v>
      </c>
      <c r="BH419" s="302">
        <v>2.7787334000000001E-14</v>
      </c>
      <c r="BI419" s="302">
        <v>1.3105163999999999E-13</v>
      </c>
      <c r="BJ419" s="302">
        <v>1.3455877E-8</v>
      </c>
      <c r="BK419" s="302">
        <v>4.1437394000000002E-8</v>
      </c>
      <c r="BL419" s="302">
        <v>4.1819501E-11</v>
      </c>
      <c r="BM419" s="302">
        <v>4.0062128999999996E-6</v>
      </c>
      <c r="BN419" s="303">
        <v>9.6785283999999999E-2</v>
      </c>
      <c r="BO419" s="302">
        <v>1.0736751E-11</v>
      </c>
      <c r="BP419" s="302">
        <v>6.5291054000000005E-14</v>
      </c>
      <c r="BQ419" s="302">
        <v>2.9211700999999999E-18</v>
      </c>
      <c r="BR419" s="74"/>
      <c r="BS419" s="136">
        <v>5.9790945999999999E-4</v>
      </c>
      <c r="BT419" s="144">
        <v>8.7241512000000001E-5</v>
      </c>
      <c r="BU419" s="144">
        <v>9.9074117999999997E-5</v>
      </c>
      <c r="BV419" s="144">
        <v>8.3055015E-8</v>
      </c>
      <c r="BW419" s="144">
        <v>7.2622975000000004E-5</v>
      </c>
      <c r="BX419" s="144">
        <v>5.0876060999999999E-6</v>
      </c>
      <c r="BY419" s="144">
        <v>7.7892243E-10</v>
      </c>
      <c r="BZ419" s="144">
        <v>7.7282856000000005E-6</v>
      </c>
      <c r="CA419" s="144">
        <v>2.3873660000000001E-6</v>
      </c>
      <c r="CB419" s="136">
        <v>2.4676157999999998E-4</v>
      </c>
      <c r="CC419" s="144">
        <v>1.026887E-9</v>
      </c>
      <c r="CD419" s="144">
        <v>2.7265283000000001E-8</v>
      </c>
      <c r="CE419" s="144">
        <v>1.5883015E-11</v>
      </c>
      <c r="CF419" s="144">
        <v>1.5468347000000001E-5</v>
      </c>
      <c r="CG419" s="144">
        <v>6.1413978999999994E-5</v>
      </c>
      <c r="CH419" s="144">
        <v>1.0011998E-8</v>
      </c>
      <c r="CI419" s="144">
        <v>1.5413388E-9</v>
      </c>
      <c r="CJ419" s="137"/>
      <c r="CK419" s="138"/>
      <c r="CL419" s="110" t="s">
        <v>2486</v>
      </c>
      <c r="CM419" s="110"/>
      <c r="CN419" s="110"/>
      <c r="CP419" s="305"/>
      <c r="CQ419" s="74"/>
      <c r="CR419" s="74"/>
      <c r="CS419" s="74"/>
      <c r="CT419" s="74"/>
      <c r="CU419" s="74"/>
      <c r="CV419" s="74"/>
      <c r="CW419" s="74"/>
      <c r="CX419" s="74"/>
      <c r="CY419" s="74"/>
      <c r="CZ419" s="74"/>
      <c r="DA419" s="74"/>
      <c r="DB419" s="74"/>
    </row>
    <row r="420" spans="1:106" ht="14.5" customHeight="1">
      <c r="A420" s="74" t="s">
        <v>2490</v>
      </c>
      <c r="B420" s="129" t="s">
        <v>2360</v>
      </c>
      <c r="C420" s="130" t="str">
        <f>MID(A420,1,12)</f>
        <v>A.070.06.103</v>
      </c>
      <c r="D420" s="131" t="s">
        <v>2483</v>
      </c>
      <c r="E420" s="129" t="s">
        <v>957</v>
      </c>
      <c r="F420" s="132" t="s">
        <v>2492</v>
      </c>
      <c r="G420" s="132">
        <f>J420+K420+L420+M420</f>
        <v>2.8153282925309019E-2</v>
      </c>
      <c r="H420" s="348">
        <f t="shared" si="258"/>
        <v>2.8153282925309019E-2</v>
      </c>
      <c r="I420" s="74"/>
      <c r="J420" s="132">
        <f>P420+Q420+R420+S420</f>
        <v>3.3524547060000002E-4</v>
      </c>
      <c r="K420" s="132">
        <f>N420+O420+T420</f>
        <v>8.0381259999999998E-4</v>
      </c>
      <c r="L420" s="300">
        <f>U420+IF(V420="x",0,V420)+IF(W420="x",0,W420)+IF(X420="x",0,X420)+Y420+Z420</f>
        <v>4.2373908547090177E-3</v>
      </c>
      <c r="M420" s="132">
        <v>2.2776833999999999E-2</v>
      </c>
      <c r="N420" s="132">
        <v>3.9007671999999999E-4</v>
      </c>
      <c r="O420" s="132">
        <v>2.8414990999999998E-4</v>
      </c>
      <c r="P420" s="132">
        <v>1.6935004E-4</v>
      </c>
      <c r="Q420" s="304">
        <v>3.3266970000000003E-5</v>
      </c>
      <c r="R420" s="304">
        <v>2.8178806000000001E-6</v>
      </c>
      <c r="S420" s="132">
        <v>1.2981057999999999E-4</v>
      </c>
      <c r="T420" s="132">
        <v>1.2958596999999999E-4</v>
      </c>
      <c r="U420" s="304">
        <v>2.0136109E-5</v>
      </c>
      <c r="V420" s="132">
        <v>3.7020133000000002E-3</v>
      </c>
      <c r="W420" s="132">
        <v>5.0074528E-4</v>
      </c>
      <c r="X420" s="304">
        <v>1.4496158E-5</v>
      </c>
      <c r="Y420" s="304">
        <v>7.7090173999999999E-12</v>
      </c>
      <c r="Z420" s="132">
        <v>0</v>
      </c>
      <c r="AA420" s="74"/>
      <c r="AB420" s="301">
        <f>M420/0.133</f>
        <v>0.1712543909774436</v>
      </c>
      <c r="AC420" s="338">
        <f t="shared" si="259"/>
        <v>0.1712543909774436</v>
      </c>
      <c r="AD420" s="74"/>
      <c r="AE420" s="136">
        <v>33.030493</v>
      </c>
      <c r="AF420" s="136">
        <v>32.916511</v>
      </c>
      <c r="AG420" s="136">
        <v>6.7880001999999995E-2</v>
      </c>
      <c r="AH420" s="136">
        <v>0</v>
      </c>
      <c r="AI420" s="136">
        <v>5.6961182999999997E-3</v>
      </c>
      <c r="AJ420" s="136">
        <v>2.4975679000000001E-2</v>
      </c>
      <c r="AK420" s="136">
        <v>1.5430493E-2</v>
      </c>
      <c r="AL420" s="74"/>
      <c r="AM420" s="133">
        <v>3.8186308000000002E-3</v>
      </c>
      <c r="AN420" s="340">
        <f t="shared" si="260"/>
        <v>3.8186308000000002E-3</v>
      </c>
      <c r="AP420" s="133">
        <v>3.2127241000000002E-3</v>
      </c>
      <c r="AQ420" s="133">
        <v>1.5938952E-4</v>
      </c>
      <c r="AR420" s="133">
        <v>4.4651724999999998E-4</v>
      </c>
      <c r="AS420" s="134">
        <f>AV420+AY420+AZ420+BA420+BB420+BJ420+BK420+BO420</f>
        <v>1.9260935941987006E-7</v>
      </c>
      <c r="AT420" s="135">
        <f>AW420+AX420+BC420+BD420+BE420+BF420+BG420+BH420+BI420+BL420+BP420+BQ420</f>
        <v>5.894582751803438E-10</v>
      </c>
      <c r="AU420" s="135">
        <f>BM420+BN420</f>
        <v>6.2537430490070003E-2</v>
      </c>
      <c r="AV420" s="302">
        <v>1.8207709000000001E-7</v>
      </c>
      <c r="AW420" s="302">
        <v>5.5027177999999997E-10</v>
      </c>
      <c r="AX420" s="302">
        <v>1.4996109999999999E-14</v>
      </c>
      <c r="AY420" s="302">
        <v>4.2985744E-12</v>
      </c>
      <c r="AZ420" s="302">
        <v>7.8508006000000004E-14</v>
      </c>
      <c r="BA420" s="302">
        <v>2.5181570999999999E-11</v>
      </c>
      <c r="BB420" s="302">
        <v>9.6566213000000001E-9</v>
      </c>
      <c r="BC420" s="302">
        <v>3.6487704000000002E-12</v>
      </c>
      <c r="BD420" s="302">
        <v>1.1420646000000001E-11</v>
      </c>
      <c r="BE420" s="302">
        <v>2.1896882E-14</v>
      </c>
      <c r="BF420" s="302">
        <v>7.7082800000000001E-16</v>
      </c>
      <c r="BG420" s="302">
        <v>2.5709643E-14</v>
      </c>
      <c r="BH420" s="302">
        <v>1.2463425E-15</v>
      </c>
      <c r="BI420" s="302">
        <v>2.4920658999999998E-15</v>
      </c>
      <c r="BJ420" s="302">
        <v>1.0937286999999999E-11</v>
      </c>
      <c r="BK420" s="302">
        <v>8.3515203E-10</v>
      </c>
      <c r="BL420" s="302">
        <v>2.4049966E-11</v>
      </c>
      <c r="BM420" s="302">
        <v>7.7649006999999998E-7</v>
      </c>
      <c r="BN420" s="303">
        <v>6.2536653999999997E-2</v>
      </c>
      <c r="BO420" s="302">
        <v>1.4946407E-16</v>
      </c>
      <c r="BP420" s="302">
        <v>9.0890311999999991E-19</v>
      </c>
      <c r="BQ420" s="302">
        <v>4.0664999000000001E-23</v>
      </c>
      <c r="BR420" s="74"/>
      <c r="BS420" s="144">
        <v>4.5359733000000002E-5</v>
      </c>
      <c r="BT420" s="144">
        <v>8.8094325999999999E-8</v>
      </c>
      <c r="BU420" s="144">
        <v>4.7750267999999998E-6</v>
      </c>
      <c r="BV420" s="144">
        <v>1.5183658999999999E-8</v>
      </c>
      <c r="BW420" s="144">
        <v>9.1743394000000003E-8</v>
      </c>
      <c r="BX420" s="144">
        <v>1.8400854E-8</v>
      </c>
      <c r="BY420" s="144">
        <v>4.5241976999999998E-10</v>
      </c>
      <c r="BZ420" s="144">
        <v>3.1553005000000003E-8</v>
      </c>
      <c r="CA420" s="144">
        <v>3.7813973000000002E-9</v>
      </c>
      <c r="CB420" s="144">
        <v>8.5896416000000004E-8</v>
      </c>
      <c r="CC420" s="144">
        <v>5.7285505E-10</v>
      </c>
      <c r="CD420" s="144">
        <v>1.5683213000000001E-8</v>
      </c>
      <c r="CE420" s="144">
        <v>3.4538411999999999E-11</v>
      </c>
      <c r="CF420" s="144">
        <v>9.6154712999999994E-8</v>
      </c>
      <c r="CG420" s="144">
        <v>4.0127404000000002E-5</v>
      </c>
      <c r="CH420" s="144">
        <v>9.7507223999999999E-9</v>
      </c>
      <c r="CI420" s="144">
        <v>2.1456656E-14</v>
      </c>
      <c r="CJ420" s="137"/>
      <c r="CK420" s="138"/>
      <c r="CL420" s="110" t="s">
        <v>2486</v>
      </c>
      <c r="CM420" s="110"/>
      <c r="CN420" s="110"/>
      <c r="CP420" s="305"/>
      <c r="CQ420" s="74"/>
      <c r="CR420" s="74"/>
      <c r="CS420" s="74"/>
      <c r="CT420" s="74"/>
      <c r="CU420" s="74"/>
      <c r="CV420" s="74"/>
      <c r="CW420" s="74"/>
      <c r="CX420" s="74"/>
      <c r="CY420" s="74"/>
      <c r="CZ420" s="74"/>
      <c r="DA420" s="74"/>
      <c r="DB420" s="74"/>
    </row>
    <row r="421" spans="1:106" ht="14.5" customHeight="1">
      <c r="A421" s="74" t="s">
        <v>2493</v>
      </c>
      <c r="B421" s="129" t="s">
        <v>2360</v>
      </c>
      <c r="C421" s="130" t="str">
        <f>MID(A421,1,12)</f>
        <v>A.070.06.104</v>
      </c>
      <c r="D421" s="131" t="s">
        <v>2483</v>
      </c>
      <c r="E421" s="129" t="s">
        <v>957</v>
      </c>
      <c r="F421" s="132" t="s">
        <v>2495</v>
      </c>
      <c r="G421" s="132">
        <f>J421+K421+L421+M421</f>
        <v>0.68004720209120206</v>
      </c>
      <c r="H421" s="348">
        <f t="shared" si="258"/>
        <v>0.68004720209120206</v>
      </c>
      <c r="I421" s="74"/>
      <c r="J421" s="132">
        <f>P421+Q421+R421+S421</f>
        <v>7.3649963999999998E-2</v>
      </c>
      <c r="K421" s="132">
        <f>N421+O421+T421</f>
        <v>0.20934044579000002</v>
      </c>
      <c r="L421" s="300">
        <f>U421+IF(V421="x",0,V421)+IF(W421="x",0,W421)+IF(X421="x",0,X421)+Y421+Z421</f>
        <v>7.0273123012019999E-3</v>
      </c>
      <c r="M421" s="132">
        <v>0.39002947999999998</v>
      </c>
      <c r="N421" s="132">
        <v>0.16673755000000001</v>
      </c>
      <c r="O421" s="132">
        <v>4.2317606000000001E-2</v>
      </c>
      <c r="P421" s="132">
        <v>3.5443173000000001E-2</v>
      </c>
      <c r="Q421" s="132">
        <v>1.8355532000000001E-2</v>
      </c>
      <c r="R421" s="132">
        <v>7.3577600000000005E-4</v>
      </c>
      <c r="S421" s="132">
        <v>1.9115482999999999E-2</v>
      </c>
      <c r="T421" s="132">
        <v>2.8528979000000003E-4</v>
      </c>
      <c r="U421" s="304">
        <v>2.2534593E-5</v>
      </c>
      <c r="V421" s="132">
        <v>6.4699147999999996E-3</v>
      </c>
      <c r="W421" s="132">
        <v>5.0880912999999995E-4</v>
      </c>
      <c r="X421" s="304">
        <v>2.6035896000000002E-5</v>
      </c>
      <c r="Y421" s="304">
        <v>1.7882201999999999E-8</v>
      </c>
      <c r="Z421" s="132">
        <v>0</v>
      </c>
      <c r="AA421" s="74"/>
      <c r="AB421" s="301">
        <f>M421/0.133</f>
        <v>2.932552481203007</v>
      </c>
      <c r="AC421" s="338">
        <f t="shared" si="259"/>
        <v>2.932552481203007</v>
      </c>
      <c r="AD421" s="74"/>
      <c r="AE421" s="136">
        <v>61.137954999999998</v>
      </c>
      <c r="AF421" s="136">
        <v>61.022567000000002</v>
      </c>
      <c r="AG421" s="136">
        <v>6.8973255999999997E-2</v>
      </c>
      <c r="AH421" s="136">
        <v>0</v>
      </c>
      <c r="AI421" s="136">
        <v>5.7019771999999996E-3</v>
      </c>
      <c r="AJ421" s="136">
        <v>2.4993962000000002E-2</v>
      </c>
      <c r="AK421" s="136">
        <v>1.5719149000000002E-2</v>
      </c>
      <c r="AL421" s="74"/>
      <c r="AM421" s="133">
        <v>0.10803636</v>
      </c>
      <c r="AN421" s="340">
        <f t="shared" si="260"/>
        <v>0.10803636</v>
      </c>
      <c r="AP421" s="133">
        <v>0.1036757</v>
      </c>
      <c r="AQ421" s="133">
        <v>3.5379537000000002E-3</v>
      </c>
      <c r="AR421" s="133">
        <v>8.2269741000000004E-4</v>
      </c>
      <c r="AS421" s="134">
        <f>AV421+AY421+AZ421+BA421+BB421+BJ421+BK421+BO421</f>
        <v>6.2155697582309402E-6</v>
      </c>
      <c r="AT421" s="135">
        <f>AW421+AX421+BC421+BD421+BE421+BF421+BG421+BH421+BI421+BL421+BP421+BQ421</f>
        <v>1.3084148263173627E-8</v>
      </c>
      <c r="AU421" s="135">
        <f>BM421+BN421</f>
        <v>0.11522372361290001</v>
      </c>
      <c r="AV421" s="302">
        <v>2.7540783000000001E-6</v>
      </c>
      <c r="AW421" s="302">
        <v>8.3099972000000004E-9</v>
      </c>
      <c r="AX421" s="302">
        <v>2.2700671000000001E-13</v>
      </c>
      <c r="AY421" s="302">
        <v>2.1912054000000001E-9</v>
      </c>
      <c r="AZ421" s="302">
        <v>1.3312699999999999E-13</v>
      </c>
      <c r="BA421" s="302">
        <v>5.2701444999999999E-9</v>
      </c>
      <c r="BB421" s="302">
        <v>3.4297165000000001E-6</v>
      </c>
      <c r="BC421" s="302">
        <v>7.4741764000000002E-10</v>
      </c>
      <c r="BD421" s="302">
        <v>3.9708500999999998E-9</v>
      </c>
      <c r="BE421" s="302">
        <v>3.7400837999999998E-14</v>
      </c>
      <c r="BF421" s="302">
        <v>1.3724664000000001E-15</v>
      </c>
      <c r="BG421" s="302">
        <v>1.2419896000000001E-11</v>
      </c>
      <c r="BH421" s="302">
        <v>4.4209411000000002E-15</v>
      </c>
      <c r="BI421" s="302">
        <v>2.7840789000000001E-14</v>
      </c>
      <c r="BJ421" s="302">
        <v>4.4707374999999998E-9</v>
      </c>
      <c r="BK421" s="302">
        <v>1.9842390999999999E-8</v>
      </c>
      <c r="BL421" s="302">
        <v>4.3163277000000001E-11</v>
      </c>
      <c r="BM421" s="302">
        <v>1.1936129000000001E-6</v>
      </c>
      <c r="BN421" s="303">
        <v>0.11522253</v>
      </c>
      <c r="BO421" s="302">
        <v>3.4670394E-13</v>
      </c>
      <c r="BP421" s="302">
        <v>2.1083348E-15</v>
      </c>
      <c r="BQ421" s="302">
        <v>9.4328459000000005E-20</v>
      </c>
      <c r="BR421" s="74"/>
      <c r="BS421" s="136">
        <v>2.5422499E-4</v>
      </c>
      <c r="BT421" s="144">
        <v>2.9112512999999998E-5</v>
      </c>
      <c r="BU421" s="144">
        <v>8.1767344999999995E-5</v>
      </c>
      <c r="BV421" s="144">
        <v>3.3425499E-8</v>
      </c>
      <c r="BW421" s="144">
        <v>3.8013711000000002E-5</v>
      </c>
      <c r="BX421" s="144">
        <v>3.414114E-6</v>
      </c>
      <c r="BY421" s="144">
        <v>7.9982891999999996E-10</v>
      </c>
      <c r="BZ421" s="144">
        <v>5.1884559000000001E-6</v>
      </c>
      <c r="CA421" s="144">
        <v>9.8735957999999998E-7</v>
      </c>
      <c r="CB421" s="144">
        <v>1.2648825999999999E-5</v>
      </c>
      <c r="CC421" s="144">
        <v>9.7051461000000005E-10</v>
      </c>
      <c r="CD421" s="144">
        <v>2.8143279999999999E-8</v>
      </c>
      <c r="CE421" s="144">
        <v>6.1484578000000002E-8</v>
      </c>
      <c r="CF421" s="144">
        <v>8.6342223999999994E-6</v>
      </c>
      <c r="CG421" s="144">
        <v>7.4322878999999995E-5</v>
      </c>
      <c r="CH421" s="144">
        <v>1.0694486000000001E-8</v>
      </c>
      <c r="CI421" s="144">
        <v>4.9771875999999997E-11</v>
      </c>
      <c r="CJ421" s="137"/>
      <c r="CK421" s="138"/>
      <c r="CL421" s="110" t="s">
        <v>2486</v>
      </c>
      <c r="CM421" s="110"/>
      <c r="CN421" s="110"/>
      <c r="CP421" s="305"/>
      <c r="CQ421" s="74"/>
      <c r="CR421" s="74"/>
      <c r="CS421" s="74"/>
      <c r="CT421" s="74"/>
      <c r="CU421" s="74"/>
      <c r="CV421" s="74"/>
      <c r="CW421" s="74"/>
      <c r="CX421" s="74"/>
      <c r="CY421" s="74"/>
      <c r="CZ421" s="74"/>
      <c r="DA421" s="74"/>
      <c r="DB421" s="74"/>
    </row>
    <row r="422" spans="1:106" ht="14.5" customHeight="1">
      <c r="B422" s="129" t="s">
        <v>2360</v>
      </c>
      <c r="C422" s="127" t="s">
        <v>74</v>
      </c>
      <c r="D422" s="127" t="s">
        <v>2496</v>
      </c>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P422" s="74"/>
      <c r="AQ422" s="74"/>
      <c r="AR422" s="74"/>
      <c r="AS422" s="74"/>
      <c r="AT422" s="74"/>
      <c r="AU422" s="74"/>
      <c r="AV422" s="74"/>
      <c r="AW422" s="74"/>
      <c r="AX422" s="74"/>
      <c r="AY422" s="74"/>
      <c r="AZ422" s="74"/>
      <c r="BA422" s="74"/>
      <c r="BB422" s="74"/>
      <c r="BC422" s="74"/>
      <c r="BD422" s="74"/>
      <c r="BE422" s="74"/>
      <c r="BF422" s="74"/>
      <c r="BG422" s="74"/>
      <c r="BH422" s="74"/>
      <c r="BI422" s="74"/>
      <c r="BJ422" s="74"/>
      <c r="BK422" s="74"/>
      <c r="BL422" s="74"/>
      <c r="BM422" s="74"/>
      <c r="BN422" s="74"/>
      <c r="BO422" s="74"/>
      <c r="BP422" s="74"/>
      <c r="BQ422" s="74"/>
      <c r="BR422" s="74"/>
      <c r="BS422" s="74"/>
      <c r="BT422" s="74"/>
      <c r="BU422" s="74"/>
      <c r="BV422" s="74"/>
      <c r="BW422" s="74"/>
      <c r="BX422" s="74"/>
      <c r="BY422" s="74"/>
      <c r="BZ422" s="74"/>
      <c r="CA422" s="74"/>
      <c r="CB422" s="74"/>
      <c r="CC422" s="74"/>
      <c r="CD422" s="74"/>
      <c r="CE422" s="74"/>
      <c r="CF422" s="74"/>
      <c r="CG422" s="74"/>
      <c r="CH422" s="74"/>
      <c r="CI422" s="74"/>
      <c r="CJ422" s="142"/>
      <c r="CK422" s="143"/>
      <c r="CL422" s="89"/>
      <c r="CP422" s="305"/>
      <c r="CQ422" s="74"/>
      <c r="CR422" s="74"/>
      <c r="CS422" s="74"/>
      <c r="CT422" s="74"/>
      <c r="CU422" s="74"/>
      <c r="CV422" s="74"/>
      <c r="CW422" s="74"/>
      <c r="CX422" s="74"/>
      <c r="CY422" s="74"/>
      <c r="CZ422" s="74"/>
      <c r="DA422" s="74"/>
      <c r="DB422" s="74"/>
    </row>
    <row r="423" spans="1:106" ht="14.5" customHeight="1">
      <c r="A423" s="74" t="s">
        <v>2497</v>
      </c>
      <c r="B423" s="129" t="s">
        <v>2360</v>
      </c>
      <c r="C423" s="130" t="str">
        <f>MID(A423,1,12)</f>
        <v>A.070.07.101</v>
      </c>
      <c r="D423" s="131" t="s">
        <v>2496</v>
      </c>
      <c r="E423" s="129" t="s">
        <v>957</v>
      </c>
      <c r="F423" s="132" t="s">
        <v>2498</v>
      </c>
      <c r="G423" s="132">
        <f>J423+K423+L423+M423</f>
        <v>1.0313534830820001E-2</v>
      </c>
      <c r="H423" s="348">
        <f t="shared" ref="H423" si="261">G423</f>
        <v>1.0313534830820001E-2</v>
      </c>
      <c r="I423" s="74"/>
      <c r="J423" s="132">
        <f>P423+Q423+R423+S423</f>
        <v>1.3194493664000003E-3</v>
      </c>
      <c r="K423" s="132">
        <f>N423+O423+T423</f>
        <v>2.3859432279000003E-3</v>
      </c>
      <c r="L423" s="300">
        <f>U423+IF(V423="x",0,V423)+IF(W423="x",0,W423)+IF(X423="x",0,X423)+Y423+Z423</f>
        <v>6.0021113652000007E-4</v>
      </c>
      <c r="M423" s="132">
        <v>6.0079310999999998E-3</v>
      </c>
      <c r="N423" s="132">
        <v>1.9928454000000002E-3</v>
      </c>
      <c r="O423" s="132">
        <v>3.8919135000000001E-4</v>
      </c>
      <c r="P423" s="304">
        <v>6.1772000000000004E-5</v>
      </c>
      <c r="Q423" s="132">
        <v>1.2030000000000001E-3</v>
      </c>
      <c r="R423" s="304">
        <v>2.6812344000000001E-6</v>
      </c>
      <c r="S423" s="304">
        <v>5.1996132000000003E-5</v>
      </c>
      <c r="T423" s="304">
        <v>3.9064778999999997E-6</v>
      </c>
      <c r="U423" s="304">
        <v>8.2247652000000002E-7</v>
      </c>
      <c r="V423" s="132">
        <v>0</v>
      </c>
      <c r="W423" s="132">
        <v>5.9938866000000003E-4</v>
      </c>
      <c r="X423" s="132">
        <v>0</v>
      </c>
      <c r="Y423" s="132">
        <v>0</v>
      </c>
      <c r="Z423" s="132">
        <v>0</v>
      </c>
      <c r="AA423" s="74"/>
      <c r="AB423" s="301">
        <f>M423/0.133</f>
        <v>4.517241428571428E-2</v>
      </c>
      <c r="AC423" s="338">
        <f t="shared" ref="AC423" si="262">AB423</f>
        <v>4.517241428571428E-2</v>
      </c>
      <c r="AD423" s="74"/>
      <c r="AE423" s="136">
        <v>10.819622000000001</v>
      </c>
      <c r="AF423" s="136">
        <v>10.726637</v>
      </c>
      <c r="AG423" s="136">
        <v>8.1262021000000004E-2</v>
      </c>
      <c r="AH423" s="136">
        <v>0</v>
      </c>
      <c r="AI423" s="136">
        <v>0</v>
      </c>
      <c r="AJ423" s="136">
        <v>3.3873977000000001E-3</v>
      </c>
      <c r="AK423" s="136">
        <v>8.3355203999999992E-3</v>
      </c>
      <c r="AL423" s="74"/>
      <c r="AM423" s="133">
        <v>1.6712923999999999E-3</v>
      </c>
      <c r="AN423" s="340">
        <f t="shared" ref="AN423" si="263">AM423</f>
        <v>1.6712923999999999E-3</v>
      </c>
      <c r="AP423" s="133">
        <v>1.6181931E-3</v>
      </c>
      <c r="AQ423" s="145">
        <v>4.6822332999999998E-5</v>
      </c>
      <c r="AR423" s="145">
        <v>6.2769626000000001E-6</v>
      </c>
      <c r="AS423" s="134">
        <f>AV423+AY423+AZ423+BA423+BB423+BJ423+BK423+BO423</f>
        <v>9.7013976844459995E-8</v>
      </c>
      <c r="AT423" s="135">
        <f>AW423+AX423+BC423+BD423+BE423+BF423+BG423+BH423+BI423+BL423+BP423+BQ423</f>
        <v>1.7315951573070001E-10</v>
      </c>
      <c r="AU423" s="135">
        <f>BM423+BN423</f>
        <v>8.7912641438600005E-4</v>
      </c>
      <c r="AV423" s="302">
        <v>4.1920000000000001E-8</v>
      </c>
      <c r="AW423" s="302">
        <v>1.2648276E-10</v>
      </c>
      <c r="AX423" s="302">
        <v>3.4556897E-15</v>
      </c>
      <c r="AY423" s="303">
        <v>0</v>
      </c>
      <c r="AZ423" s="303">
        <v>0</v>
      </c>
      <c r="BA423" s="302">
        <v>9.1962672E-12</v>
      </c>
      <c r="BB423" s="302">
        <v>5.5061973999999999E-8</v>
      </c>
      <c r="BC423" s="302">
        <v>2.0971975000000002E-12</v>
      </c>
      <c r="BD423" s="302">
        <v>4.2157684E-11</v>
      </c>
      <c r="BE423" s="303">
        <v>0</v>
      </c>
      <c r="BF423" s="303">
        <v>0</v>
      </c>
      <c r="BG423" s="302">
        <v>2.9190421E-14</v>
      </c>
      <c r="BH423" s="302">
        <v>2.0225870000000001E-12</v>
      </c>
      <c r="BI423" s="302">
        <v>3.6664111999999999E-13</v>
      </c>
      <c r="BJ423" s="302">
        <v>5.2747726E-13</v>
      </c>
      <c r="BK423" s="302">
        <v>2.22791E-11</v>
      </c>
      <c r="BL423" s="303">
        <v>0</v>
      </c>
      <c r="BM423" s="302">
        <v>6.9004385999999998E-8</v>
      </c>
      <c r="BN423" s="303">
        <v>8.7905741000000003E-4</v>
      </c>
      <c r="BO423" s="303">
        <v>0</v>
      </c>
      <c r="BP423" s="303">
        <v>0</v>
      </c>
      <c r="BQ423" s="303">
        <v>0</v>
      </c>
      <c r="BR423" s="74"/>
      <c r="BS423" s="144">
        <v>1.5250999000000001E-5</v>
      </c>
      <c r="BT423" s="144">
        <v>2.9064781000000002E-7</v>
      </c>
      <c r="BU423" s="144">
        <v>1.2595268E-6</v>
      </c>
      <c r="BV423" s="144">
        <v>4.5759227E-10</v>
      </c>
      <c r="BW423" s="144">
        <v>1.3161979999999999E-6</v>
      </c>
      <c r="BX423" s="136">
        <v>0</v>
      </c>
      <c r="BY423" s="136">
        <v>0</v>
      </c>
      <c r="BZ423" s="136">
        <v>0</v>
      </c>
      <c r="CA423" s="144">
        <v>3.5980278E-9</v>
      </c>
      <c r="CB423" s="144">
        <v>3.4406143E-8</v>
      </c>
      <c r="CC423" s="136">
        <v>0</v>
      </c>
      <c r="CD423" s="136">
        <v>0</v>
      </c>
      <c r="CE423" s="136">
        <v>0</v>
      </c>
      <c r="CF423" s="144">
        <v>8.4467162999999994E-8</v>
      </c>
      <c r="CG423" s="144">
        <v>1.2261697E-5</v>
      </c>
      <c r="CH423" s="144">
        <v>1.1579904000000001E-17</v>
      </c>
      <c r="CI423" s="136">
        <v>0</v>
      </c>
      <c r="CJ423" s="137"/>
      <c r="CK423" s="138"/>
      <c r="CL423" s="110" t="s">
        <v>2499</v>
      </c>
      <c r="CM423" s="110"/>
      <c r="CN423" s="110"/>
      <c r="CP423" s="305"/>
      <c r="CQ423" s="74"/>
      <c r="CR423" s="74"/>
      <c r="CS423" s="74"/>
      <c r="CT423" s="74"/>
      <c r="CU423" s="74"/>
      <c r="CV423" s="74"/>
      <c r="CW423" s="74"/>
      <c r="CX423" s="74"/>
      <c r="CY423" s="74"/>
      <c r="CZ423" s="74"/>
      <c r="DA423" s="74"/>
      <c r="DB423" s="74"/>
    </row>
    <row r="424" spans="1:106" ht="14.5" customHeight="1">
      <c r="B424" s="129" t="s">
        <v>2360</v>
      </c>
      <c r="C424" s="127" t="s">
        <v>76</v>
      </c>
      <c r="D424" s="127" t="s">
        <v>2500</v>
      </c>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P424" s="74"/>
      <c r="AQ424" s="74"/>
      <c r="AR424" s="74"/>
      <c r="AS424" s="74"/>
      <c r="AT424" s="74"/>
      <c r="AU424" s="74"/>
      <c r="AV424" s="74"/>
      <c r="AW424" s="74"/>
      <c r="AX424" s="74"/>
      <c r="AY424" s="74"/>
      <c r="AZ424" s="74"/>
      <c r="BA424" s="74"/>
      <c r="BB424" s="74"/>
      <c r="BC424" s="74"/>
      <c r="BD424" s="74"/>
      <c r="BE424" s="74"/>
      <c r="BF424" s="74"/>
      <c r="BG424" s="74"/>
      <c r="BH424" s="74"/>
      <c r="BI424" s="74"/>
      <c r="BJ424" s="74"/>
      <c r="BK424" s="74"/>
      <c r="BL424" s="74"/>
      <c r="BM424" s="74"/>
      <c r="BN424" s="74"/>
      <c r="BO424" s="74"/>
      <c r="BP424" s="74"/>
      <c r="BQ424" s="74"/>
      <c r="BR424" s="74"/>
      <c r="BS424" s="74"/>
      <c r="BT424" s="74"/>
      <c r="BU424" s="74"/>
      <c r="BV424" s="74"/>
      <c r="BW424" s="74"/>
      <c r="BX424" s="74"/>
      <c r="BY424" s="74"/>
      <c r="BZ424" s="74"/>
      <c r="CA424" s="74"/>
      <c r="CB424" s="74"/>
      <c r="CC424" s="74"/>
      <c r="CD424" s="74"/>
      <c r="CE424" s="74"/>
      <c r="CF424" s="74"/>
      <c r="CG424" s="74"/>
      <c r="CH424" s="74"/>
      <c r="CI424" s="74"/>
      <c r="CJ424" s="142"/>
      <c r="CK424" s="143"/>
      <c r="CL424" s="89"/>
      <c r="CP424" s="305"/>
      <c r="CQ424" s="74"/>
      <c r="CR424" s="74"/>
      <c r="CS424" s="74"/>
      <c r="CT424" s="74"/>
      <c r="CU424" s="74"/>
      <c r="CV424" s="74"/>
      <c r="CW424" s="74"/>
      <c r="CX424" s="74"/>
      <c r="CY424" s="74"/>
      <c r="CZ424" s="74"/>
      <c r="DA424" s="74"/>
      <c r="DB424" s="74"/>
    </row>
    <row r="425" spans="1:106" ht="14.5" customHeight="1">
      <c r="A425" s="74" t="s">
        <v>2501</v>
      </c>
      <c r="B425" s="129" t="s">
        <v>2360</v>
      </c>
      <c r="C425" s="130" t="str">
        <f>MID(A425,1,12)</f>
        <v>A.070.08.101</v>
      </c>
      <c r="D425" s="131" t="s">
        <v>2500</v>
      </c>
      <c r="E425" s="129" t="s">
        <v>957</v>
      </c>
      <c r="F425" s="132" t="s">
        <v>2503</v>
      </c>
      <c r="G425" s="132">
        <f>J425+K425+L425+M425</f>
        <v>0.11278900960204299</v>
      </c>
      <c r="H425" s="348">
        <f t="shared" ref="H425:H427" si="264">G425</f>
        <v>0.11278900960204299</v>
      </c>
      <c r="I425" s="74"/>
      <c r="J425" s="132">
        <f>P425+Q425+R425+S425</f>
        <v>2.3094211107042999E-2</v>
      </c>
      <c r="K425" s="132">
        <f>N425+O425+T425</f>
        <v>4.1384262839999998E-2</v>
      </c>
      <c r="L425" s="300">
        <f>U425+IF(V425="x",0,V425)+IF(W425="x",0,W425)+IF(X425="x",0,X425)+Y425+Z425</f>
        <v>1.747728655E-3</v>
      </c>
      <c r="M425" s="132">
        <v>4.6562806999999998E-2</v>
      </c>
      <c r="N425" s="132">
        <v>1.6244149999999999E-2</v>
      </c>
      <c r="O425" s="132">
        <v>2.4857902000000001E-2</v>
      </c>
      <c r="P425" s="132">
        <v>2.0883071999999999E-2</v>
      </c>
      <c r="Q425" s="132">
        <v>2.1884611000000001E-3</v>
      </c>
      <c r="R425" s="304">
        <v>6.2588043000000001E-8</v>
      </c>
      <c r="S425" s="304">
        <v>2.2615418999999999E-5</v>
      </c>
      <c r="T425" s="132">
        <v>2.8221083999999997E-4</v>
      </c>
      <c r="U425" s="304">
        <v>9.1030654999999999E-5</v>
      </c>
      <c r="V425" s="132">
        <v>0</v>
      </c>
      <c r="W425" s="132">
        <v>1.6441030000000001E-3</v>
      </c>
      <c r="X425" s="132">
        <v>0</v>
      </c>
      <c r="Y425" s="304">
        <v>1.2595000000000001E-5</v>
      </c>
      <c r="Z425" s="132">
        <v>0</v>
      </c>
      <c r="AA425" s="74"/>
      <c r="AB425" s="301">
        <f>M425/0.133</f>
        <v>0.35009629323308267</v>
      </c>
      <c r="AC425" s="338">
        <f t="shared" ref="AC425:AC427" si="265">AB425</f>
        <v>0.35009629323308267</v>
      </c>
      <c r="AD425" s="74"/>
      <c r="AE425" s="136">
        <v>50.250051999999997</v>
      </c>
      <c r="AF425" s="136">
        <v>50.003853999999997</v>
      </c>
      <c r="AG425" s="136">
        <v>0.22289900000000001</v>
      </c>
      <c r="AH425" s="136">
        <v>0</v>
      </c>
      <c r="AI425" s="136">
        <v>1.6707501E-2</v>
      </c>
      <c r="AJ425" s="136">
        <v>7.8911835999999997E-4</v>
      </c>
      <c r="AK425" s="136">
        <v>5.8020277000000002E-3</v>
      </c>
      <c r="AL425" s="74"/>
      <c r="AM425" s="133">
        <v>1.8381531999999999E-2</v>
      </c>
      <c r="AN425" s="340">
        <f t="shared" ref="AN425:AN427" si="266">AM425</f>
        <v>1.8381531999999999E-2</v>
      </c>
      <c r="AP425" s="133">
        <v>1.45042E-2</v>
      </c>
      <c r="AQ425" s="133">
        <v>5.6595856999999998E-4</v>
      </c>
      <c r="AR425" s="133">
        <v>3.3113731999999999E-3</v>
      </c>
      <c r="AS425" s="134">
        <f>AV425+AY425+AZ425+BA425+BB425+BJ425+BK425+BO425</f>
        <v>8.6955634782516345E-7</v>
      </c>
      <c r="AT425" s="135">
        <f>AW425+AX425+BC425+BD425+BE425+BF425+BG425+BH425+BI425+BL425+BP425+BQ425</f>
        <v>2.0930420832543475E-9</v>
      </c>
      <c r="AU425" s="135">
        <f>BM425+BN425</f>
        <v>0.46377776314340002</v>
      </c>
      <c r="AV425" s="302">
        <v>3.3519065999999998E-7</v>
      </c>
      <c r="AW425" s="302">
        <v>1.0117530000000001E-9</v>
      </c>
      <c r="AX425" s="302">
        <v>2.7625568000000001E-14</v>
      </c>
      <c r="AY425" s="302">
        <v>1.7695780000000002E-18</v>
      </c>
      <c r="AZ425" s="303">
        <v>0</v>
      </c>
      <c r="BA425" s="302">
        <v>3.1051627000000001E-9</v>
      </c>
      <c r="BB425" s="302">
        <v>5.3113799999999997E-7</v>
      </c>
      <c r="BC425" s="302">
        <v>4.4018253000000002E-10</v>
      </c>
      <c r="BD425" s="302">
        <v>6.0399298000000004E-10</v>
      </c>
      <c r="BE425" s="302">
        <v>2.4459561000000001E-13</v>
      </c>
      <c r="BF425" s="302">
        <v>4.2107562999999997E-15</v>
      </c>
      <c r="BG425" s="302">
        <v>1.0060514E-15</v>
      </c>
      <c r="BH425" s="302">
        <v>3.2274169000000001E-19</v>
      </c>
      <c r="BI425" s="302">
        <v>1.7259051999999999E-18</v>
      </c>
      <c r="BJ425" s="302">
        <v>2.0761553999999999E-14</v>
      </c>
      <c r="BK425" s="302">
        <v>4.0436183999999998E-13</v>
      </c>
      <c r="BL425" s="302">
        <v>3.6093599999999999E-11</v>
      </c>
      <c r="BM425" s="302">
        <v>1.3031434E-6</v>
      </c>
      <c r="BN425" s="303">
        <v>0.46377646</v>
      </c>
      <c r="BO425" s="302">
        <v>1.221E-10</v>
      </c>
      <c r="BP425" s="302">
        <v>7.4250000000000002E-13</v>
      </c>
      <c r="BQ425" s="302">
        <v>3.322E-17</v>
      </c>
      <c r="BR425" s="74"/>
      <c r="BS425" s="144">
        <v>8.9512500999999997E-5</v>
      </c>
      <c r="BT425" s="144">
        <v>5.1864140999999999E-6</v>
      </c>
      <c r="BU425" s="144">
        <v>9.7616135000000001E-6</v>
      </c>
      <c r="BV425" s="144">
        <v>3.3057279999999999E-8</v>
      </c>
      <c r="BW425" s="144">
        <v>4.6014965000000003E-6</v>
      </c>
      <c r="BX425" s="144">
        <v>2.022855E-6</v>
      </c>
      <c r="BY425" s="144">
        <v>1.0108090999999999E-11</v>
      </c>
      <c r="BZ425" s="144">
        <v>3.0510867999999999E-6</v>
      </c>
      <c r="CA425" s="144">
        <v>8.3988747000000006E-11</v>
      </c>
      <c r="CB425" s="144">
        <v>1.4964755E-8</v>
      </c>
      <c r="CC425" s="136">
        <v>0</v>
      </c>
      <c r="CD425" s="144">
        <v>7.9816391999999997E-8</v>
      </c>
      <c r="CE425" s="136">
        <v>0</v>
      </c>
      <c r="CF425" s="144">
        <v>4.1668846999999998E-6</v>
      </c>
      <c r="CG425" s="144">
        <v>6.057643E-5</v>
      </c>
      <c r="CH425" s="144">
        <v>2.5957237000000003E-10</v>
      </c>
      <c r="CI425" s="144">
        <v>1.7528344E-8</v>
      </c>
      <c r="CJ425" s="137"/>
      <c r="CK425" s="138"/>
      <c r="CL425" s="89" t="s">
        <v>2504</v>
      </c>
      <c r="CP425" s="305"/>
      <c r="CQ425" s="74"/>
      <c r="CR425" s="74"/>
      <c r="CS425" s="74"/>
      <c r="CT425" s="74"/>
      <c r="CU425" s="74"/>
      <c r="CV425" s="74"/>
      <c r="CW425" s="74"/>
      <c r="CX425" s="74"/>
      <c r="CY425" s="74"/>
      <c r="CZ425" s="74"/>
      <c r="DA425" s="74"/>
      <c r="DB425" s="74"/>
    </row>
    <row r="426" spans="1:106" ht="14.5" customHeight="1">
      <c r="A426" s="74" t="s">
        <v>2505</v>
      </c>
      <c r="B426" s="129" t="s">
        <v>2360</v>
      </c>
      <c r="C426" s="130" t="str">
        <f>MID(A426,1,12)</f>
        <v>A.070.08.102</v>
      </c>
      <c r="D426" s="131" t="s">
        <v>2500</v>
      </c>
      <c r="E426" s="129" t="s">
        <v>957</v>
      </c>
      <c r="F426" s="132" t="s">
        <v>2507</v>
      </c>
      <c r="G426" s="132">
        <f>J426+K426+L426+M426</f>
        <v>0.54178900960204301</v>
      </c>
      <c r="H426" s="348">
        <f t="shared" si="264"/>
        <v>0.54178900960204301</v>
      </c>
      <c r="I426" s="74"/>
      <c r="J426" s="132">
        <f>P426+Q426+R426+S426</f>
        <v>2.3094211107042999E-2</v>
      </c>
      <c r="K426" s="132">
        <f>N426+O426+T426</f>
        <v>4.1384262839999998E-2</v>
      </c>
      <c r="L426" s="300">
        <f>U426+IF(V426="x",0,V426)+IF(W426="x",0,W426)+IF(X426="x",0,X426)+Y426+Z426</f>
        <v>0.430747728655</v>
      </c>
      <c r="M426" s="132">
        <v>4.6562806999999998E-2</v>
      </c>
      <c r="N426" s="132">
        <v>1.6244149999999999E-2</v>
      </c>
      <c r="O426" s="132">
        <v>2.4857902000000001E-2</v>
      </c>
      <c r="P426" s="132">
        <v>2.0883071999999999E-2</v>
      </c>
      <c r="Q426" s="132">
        <v>2.1884611000000001E-3</v>
      </c>
      <c r="R426" s="304">
        <v>6.2588043000000001E-8</v>
      </c>
      <c r="S426" s="304">
        <v>2.2615418999999999E-5</v>
      </c>
      <c r="T426" s="132">
        <v>2.8221083999999997E-4</v>
      </c>
      <c r="U426" s="304">
        <v>9.1030654999999999E-5</v>
      </c>
      <c r="V426" s="132">
        <v>0.42899999999999999</v>
      </c>
      <c r="W426" s="132">
        <v>1.6441030000000001E-3</v>
      </c>
      <c r="X426" s="132">
        <v>0</v>
      </c>
      <c r="Y426" s="304">
        <v>1.2595000000000001E-5</v>
      </c>
      <c r="Z426" s="132">
        <v>0</v>
      </c>
      <c r="AA426" s="74"/>
      <c r="AB426" s="301">
        <f>M426/0.133</f>
        <v>0.35009629323308267</v>
      </c>
      <c r="AC426" s="338">
        <f t="shared" si="265"/>
        <v>0.35009629323308267</v>
      </c>
      <c r="AD426" s="74"/>
      <c r="AE426" s="136">
        <v>50.250051999999997</v>
      </c>
      <c r="AF426" s="136">
        <v>50.003853999999997</v>
      </c>
      <c r="AG426" s="136">
        <v>0.22289900000000001</v>
      </c>
      <c r="AH426" s="136">
        <v>0</v>
      </c>
      <c r="AI426" s="136">
        <v>1.6707501E-2</v>
      </c>
      <c r="AJ426" s="136">
        <v>7.8911835999999997E-4</v>
      </c>
      <c r="AK426" s="136">
        <v>5.8020277000000002E-3</v>
      </c>
      <c r="AL426" s="74"/>
      <c r="AM426" s="133">
        <v>1.8381531999999999E-2</v>
      </c>
      <c r="AN426" s="340">
        <f t="shared" si="266"/>
        <v>1.8381531999999999E-2</v>
      </c>
      <c r="AP426" s="133">
        <v>1.45042E-2</v>
      </c>
      <c r="AQ426" s="133">
        <v>5.6595856999999998E-4</v>
      </c>
      <c r="AR426" s="133">
        <v>3.3113731999999999E-3</v>
      </c>
      <c r="AS426" s="134">
        <f>AV426+AY426+AZ426+BA426+BB426+BJ426+BK426+BO426</f>
        <v>8.6955634782516345E-7</v>
      </c>
      <c r="AT426" s="135">
        <f>AW426+AX426+BC426+BD426+BE426+BF426+BG426+BH426+BI426+BL426+BP426+BQ426</f>
        <v>2.0930420832543475E-9</v>
      </c>
      <c r="AU426" s="135">
        <f>BM426+BN426</f>
        <v>0.46377776314340002</v>
      </c>
      <c r="AV426" s="302">
        <v>3.3519065999999998E-7</v>
      </c>
      <c r="AW426" s="302">
        <v>1.0117530000000001E-9</v>
      </c>
      <c r="AX426" s="302">
        <v>2.7625568000000001E-14</v>
      </c>
      <c r="AY426" s="302">
        <v>1.7695780000000002E-18</v>
      </c>
      <c r="AZ426" s="303">
        <v>0</v>
      </c>
      <c r="BA426" s="302">
        <v>3.1051627000000001E-9</v>
      </c>
      <c r="BB426" s="302">
        <v>5.3113799999999997E-7</v>
      </c>
      <c r="BC426" s="302">
        <v>4.4018253000000002E-10</v>
      </c>
      <c r="BD426" s="302">
        <v>6.0399298000000004E-10</v>
      </c>
      <c r="BE426" s="302">
        <v>2.4459561000000001E-13</v>
      </c>
      <c r="BF426" s="302">
        <v>4.2107562999999997E-15</v>
      </c>
      <c r="BG426" s="302">
        <v>1.0060514E-15</v>
      </c>
      <c r="BH426" s="302">
        <v>3.2274169000000001E-19</v>
      </c>
      <c r="BI426" s="302">
        <v>1.7259051999999999E-18</v>
      </c>
      <c r="BJ426" s="302">
        <v>2.0761553999999999E-14</v>
      </c>
      <c r="BK426" s="302">
        <v>4.0436183999999998E-13</v>
      </c>
      <c r="BL426" s="302">
        <v>3.6093599999999999E-11</v>
      </c>
      <c r="BM426" s="302">
        <v>1.3031434E-6</v>
      </c>
      <c r="BN426" s="303">
        <v>0.46377646</v>
      </c>
      <c r="BO426" s="302">
        <v>1.221E-10</v>
      </c>
      <c r="BP426" s="302">
        <v>7.4250000000000002E-13</v>
      </c>
      <c r="BQ426" s="302">
        <v>3.322E-17</v>
      </c>
      <c r="BR426" s="74"/>
      <c r="BS426" s="144">
        <v>8.9512500999999997E-5</v>
      </c>
      <c r="BT426" s="144">
        <v>5.1864140999999999E-6</v>
      </c>
      <c r="BU426" s="144">
        <v>9.7616135000000001E-6</v>
      </c>
      <c r="BV426" s="144">
        <v>3.3057279999999999E-8</v>
      </c>
      <c r="BW426" s="144">
        <v>4.6014965000000003E-6</v>
      </c>
      <c r="BX426" s="144">
        <v>2.022855E-6</v>
      </c>
      <c r="BY426" s="144">
        <v>1.0108090999999999E-11</v>
      </c>
      <c r="BZ426" s="144">
        <v>3.0510867999999999E-6</v>
      </c>
      <c r="CA426" s="144">
        <v>8.3988747000000006E-11</v>
      </c>
      <c r="CB426" s="144">
        <v>1.4964755E-8</v>
      </c>
      <c r="CC426" s="136">
        <v>0</v>
      </c>
      <c r="CD426" s="144">
        <v>7.9816391999999997E-8</v>
      </c>
      <c r="CE426" s="136">
        <v>0</v>
      </c>
      <c r="CF426" s="144">
        <v>4.1668846999999998E-6</v>
      </c>
      <c r="CG426" s="144">
        <v>6.057643E-5</v>
      </c>
      <c r="CH426" s="144">
        <v>2.5957237000000003E-10</v>
      </c>
      <c r="CI426" s="144">
        <v>1.7528344E-8</v>
      </c>
      <c r="CK426" s="138"/>
      <c r="CL426" s="89" t="s">
        <v>2504</v>
      </c>
      <c r="CM426" s="110"/>
      <c r="CN426" s="110"/>
      <c r="CP426" s="74"/>
      <c r="CQ426" s="74"/>
      <c r="CR426" s="74"/>
      <c r="CS426" s="74"/>
      <c r="CT426" s="74"/>
      <c r="CU426" s="74"/>
      <c r="CV426" s="74"/>
      <c r="CW426" s="74"/>
      <c r="CX426" s="74"/>
      <c r="CY426" s="74"/>
      <c r="CZ426" s="74"/>
      <c r="DA426" s="74"/>
      <c r="DB426" s="74"/>
    </row>
    <row r="427" spans="1:106" ht="14.5" customHeight="1">
      <c r="A427" s="74" t="s">
        <v>2508</v>
      </c>
      <c r="B427" s="129" t="s">
        <v>2360</v>
      </c>
      <c r="C427" s="130" t="str">
        <f>MID(A427,1,12)</f>
        <v>A.070.08.103</v>
      </c>
      <c r="D427" s="131" t="s">
        <v>2500</v>
      </c>
      <c r="E427" s="129" t="s">
        <v>957</v>
      </c>
      <c r="F427" s="132" t="s">
        <v>2510</v>
      </c>
      <c r="G427" s="132">
        <f>J427+K427+L427+M427</f>
        <v>0.94211901260204289</v>
      </c>
      <c r="H427" s="348">
        <f t="shared" si="264"/>
        <v>0.94211901260204289</v>
      </c>
      <c r="I427" s="74"/>
      <c r="J427" s="132">
        <f>P427+Q427+R427+S427</f>
        <v>2.3094211107042999E-2</v>
      </c>
      <c r="K427" s="132">
        <f>N427+O427+T427</f>
        <v>4.1384262839999998E-2</v>
      </c>
      <c r="L427" s="300">
        <f>U427+IF(V427="x",0,V427)+IF(W427="x",0,W427)+IF(X427="x",0,X427)+Y427+Z427</f>
        <v>0.430747728655</v>
      </c>
      <c r="M427" s="132">
        <v>0.44689280999999997</v>
      </c>
      <c r="N427" s="132">
        <v>1.6244149999999999E-2</v>
      </c>
      <c r="O427" s="132">
        <v>2.4857902000000001E-2</v>
      </c>
      <c r="P427" s="132">
        <v>2.0883071999999999E-2</v>
      </c>
      <c r="Q427" s="132">
        <v>2.1884611000000001E-3</v>
      </c>
      <c r="R427" s="304">
        <v>6.2588043000000001E-8</v>
      </c>
      <c r="S427" s="304">
        <v>2.2615418999999999E-5</v>
      </c>
      <c r="T427" s="132">
        <v>2.8221083999999997E-4</v>
      </c>
      <c r="U427" s="304">
        <v>9.1030654999999999E-5</v>
      </c>
      <c r="V427" s="132">
        <v>0.42899999999999999</v>
      </c>
      <c r="W427" s="132">
        <v>1.6441030000000001E-3</v>
      </c>
      <c r="X427" s="132">
        <v>0</v>
      </c>
      <c r="Y427" s="304">
        <v>1.2595000000000001E-5</v>
      </c>
      <c r="Z427" s="132">
        <v>0</v>
      </c>
      <c r="AA427" s="74"/>
      <c r="AB427" s="301">
        <f>M427/0.133</f>
        <v>3.3600963157894732</v>
      </c>
      <c r="AC427" s="338">
        <f t="shared" si="265"/>
        <v>3.3600963157894732</v>
      </c>
      <c r="AD427" s="74"/>
      <c r="AE427" s="136">
        <v>50.250051999999997</v>
      </c>
      <c r="AF427" s="136">
        <v>50.003853999999997</v>
      </c>
      <c r="AG427" s="136">
        <v>0.22289900000000001</v>
      </c>
      <c r="AH427" s="136">
        <v>0</v>
      </c>
      <c r="AI427" s="136">
        <v>1.6707501E-2</v>
      </c>
      <c r="AJ427" s="136">
        <v>7.8911835999999997E-4</v>
      </c>
      <c r="AK427" s="136">
        <v>5.8020277000000002E-3</v>
      </c>
      <c r="AL427" s="74"/>
      <c r="AM427" s="133">
        <v>6.7252434999999999E-2</v>
      </c>
      <c r="AN427" s="340">
        <f t="shared" si="266"/>
        <v>6.7252434999999999E-2</v>
      </c>
      <c r="AP427" s="133">
        <v>6.1096110000000002E-2</v>
      </c>
      <c r="AQ427" s="133">
        <v>2.844952E-3</v>
      </c>
      <c r="AR427" s="133">
        <v>3.3113731999999999E-3</v>
      </c>
      <c r="AS427" s="134">
        <f>AV427+AY427+AZ427+BA427+BB427+BJ427+BK427+BO427</f>
        <v>3.6628363878251633E-6</v>
      </c>
      <c r="AT427" s="135">
        <f>AW427+AX427+BC427+BD427+BE427+BF427+BG427+BH427+BI427+BL427+BP427+BQ427</f>
        <v>1.0521272348256348E-8</v>
      </c>
      <c r="AU427" s="135">
        <f>BM427+BN427</f>
        <v>0.46377776314340002</v>
      </c>
      <c r="AV427" s="302">
        <v>3.1284706999999998E-6</v>
      </c>
      <c r="AW427" s="302">
        <v>9.4397529999999995E-9</v>
      </c>
      <c r="AX427" s="302">
        <v>2.5789057000000001E-13</v>
      </c>
      <c r="AY427" s="302">
        <v>1.7695780000000002E-18</v>
      </c>
      <c r="AZ427" s="303">
        <v>0</v>
      </c>
      <c r="BA427" s="302">
        <v>3.1051627000000001E-9</v>
      </c>
      <c r="BB427" s="302">
        <v>5.3113799999999997E-7</v>
      </c>
      <c r="BC427" s="302">
        <v>4.4018253000000002E-10</v>
      </c>
      <c r="BD427" s="302">
        <v>6.0399298000000004E-10</v>
      </c>
      <c r="BE427" s="302">
        <v>2.4459561000000001E-13</v>
      </c>
      <c r="BF427" s="302">
        <v>4.2107562999999997E-15</v>
      </c>
      <c r="BG427" s="302">
        <v>1.0060514E-15</v>
      </c>
      <c r="BH427" s="302">
        <v>3.2274169000000001E-19</v>
      </c>
      <c r="BI427" s="302">
        <v>1.7259051999999999E-18</v>
      </c>
      <c r="BJ427" s="302">
        <v>2.0761553999999999E-14</v>
      </c>
      <c r="BK427" s="302">
        <v>4.0436183999999998E-13</v>
      </c>
      <c r="BL427" s="302">
        <v>3.6093599999999999E-11</v>
      </c>
      <c r="BM427" s="302">
        <v>1.3031434E-6</v>
      </c>
      <c r="BN427" s="303">
        <v>0.46377646</v>
      </c>
      <c r="BO427" s="302">
        <v>1.221E-10</v>
      </c>
      <c r="BP427" s="302">
        <v>7.4250000000000002E-13</v>
      </c>
      <c r="BQ427" s="302">
        <v>3.322E-17</v>
      </c>
      <c r="BR427" s="74"/>
      <c r="BS427" s="136">
        <v>1.7343929000000001E-4</v>
      </c>
      <c r="BT427" s="144">
        <v>5.1864140999999999E-6</v>
      </c>
      <c r="BU427" s="144">
        <v>9.3688400000000002E-5</v>
      </c>
      <c r="BV427" s="144">
        <v>3.3057279999999999E-8</v>
      </c>
      <c r="BW427" s="144">
        <v>4.6014965000000003E-6</v>
      </c>
      <c r="BX427" s="144">
        <v>2.022855E-6</v>
      </c>
      <c r="BY427" s="144">
        <v>1.0108090999999999E-11</v>
      </c>
      <c r="BZ427" s="144">
        <v>3.0510867999999999E-6</v>
      </c>
      <c r="CA427" s="144">
        <v>8.3988747000000006E-11</v>
      </c>
      <c r="CB427" s="144">
        <v>1.4964755E-8</v>
      </c>
      <c r="CC427" s="136">
        <v>0</v>
      </c>
      <c r="CD427" s="144">
        <v>7.9816391999999997E-8</v>
      </c>
      <c r="CE427" s="136">
        <v>0</v>
      </c>
      <c r="CF427" s="144">
        <v>4.1668846999999998E-6</v>
      </c>
      <c r="CG427" s="144">
        <v>6.057643E-5</v>
      </c>
      <c r="CH427" s="144">
        <v>2.5957237000000003E-10</v>
      </c>
      <c r="CI427" s="144">
        <v>1.7528344E-8</v>
      </c>
      <c r="CK427" s="138"/>
      <c r="CL427" s="89" t="s">
        <v>2504</v>
      </c>
      <c r="CM427" s="110"/>
      <c r="CN427" s="110"/>
      <c r="CP427" s="74"/>
      <c r="CQ427" s="74"/>
      <c r="CR427" s="74"/>
      <c r="CS427" s="74"/>
      <c r="CT427" s="74"/>
      <c r="CU427" s="74"/>
      <c r="CV427" s="74"/>
      <c r="CW427" s="74"/>
      <c r="CX427" s="74"/>
      <c r="CY427" s="74"/>
      <c r="CZ427" s="74"/>
      <c r="DA427" s="74"/>
      <c r="DB427" s="74"/>
    </row>
    <row r="428" spans="1:106" ht="14.5" customHeight="1">
      <c r="B428" s="129" t="s">
        <v>2360</v>
      </c>
      <c r="C428" s="127" t="s">
        <v>77</v>
      </c>
      <c r="D428" s="127" t="s">
        <v>2511</v>
      </c>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P428" s="74"/>
      <c r="AQ428" s="74"/>
      <c r="AR428" s="74"/>
      <c r="AS428" s="74"/>
      <c r="AT428" s="74"/>
      <c r="AU428" s="74"/>
      <c r="AV428" s="74"/>
      <c r="AW428" s="74"/>
      <c r="AX428" s="74"/>
      <c r="AY428" s="74"/>
      <c r="AZ428" s="74"/>
      <c r="BA428" s="74"/>
      <c r="BB428" s="74"/>
      <c r="BC428" s="74"/>
      <c r="BD428" s="74"/>
      <c r="BE428" s="74"/>
      <c r="BF428" s="74"/>
      <c r="BG428" s="74"/>
      <c r="BH428" s="74"/>
      <c r="BI428" s="74"/>
      <c r="BJ428" s="74"/>
      <c r="BK428" s="74"/>
      <c r="BL428" s="74"/>
      <c r="BM428" s="74"/>
      <c r="BN428" s="74"/>
      <c r="BO428" s="74"/>
      <c r="BP428" s="74"/>
      <c r="BQ428" s="74"/>
      <c r="BR428" s="74"/>
      <c r="BS428" s="74"/>
      <c r="BT428" s="74"/>
      <c r="BU428" s="74"/>
      <c r="BV428" s="74"/>
      <c r="BW428" s="74"/>
      <c r="BX428" s="74"/>
      <c r="BY428" s="74"/>
      <c r="BZ428" s="74"/>
      <c r="CA428" s="74"/>
      <c r="CB428" s="74"/>
      <c r="CC428" s="74"/>
      <c r="CD428" s="74"/>
      <c r="CE428" s="74"/>
      <c r="CF428" s="74"/>
      <c r="CG428" s="74"/>
      <c r="CH428" s="74"/>
      <c r="CI428" s="74"/>
      <c r="CJ428" s="124"/>
      <c r="CK428" s="143"/>
      <c r="CL428" s="89"/>
      <c r="CP428" s="74"/>
      <c r="CQ428" s="74"/>
      <c r="CR428" s="74"/>
      <c r="CS428" s="74"/>
      <c r="CT428" s="74"/>
      <c r="CU428" s="74"/>
      <c r="CV428" s="74"/>
      <c r="CW428" s="74"/>
      <c r="CX428" s="74"/>
      <c r="CY428" s="74"/>
      <c r="CZ428" s="74"/>
      <c r="DA428" s="74"/>
      <c r="DB428" s="74"/>
    </row>
    <row r="429" spans="1:106" ht="14.5" customHeight="1">
      <c r="A429" s="74" t="s">
        <v>2512</v>
      </c>
      <c r="B429" s="129" t="s">
        <v>2360</v>
      </c>
      <c r="C429" s="130" t="str">
        <f t="shared" ref="C429:C436" si="267">MID(A429,1,12)</f>
        <v>A.070.09.101</v>
      </c>
      <c r="D429" s="131" t="s">
        <v>2511</v>
      </c>
      <c r="E429" s="129" t="s">
        <v>957</v>
      </c>
      <c r="F429" s="132" t="s">
        <v>2513</v>
      </c>
      <c r="G429" s="132">
        <f t="shared" ref="G429:G436" si="268">J429+K429+L429+M429</f>
        <v>0.64938415143599992</v>
      </c>
      <c r="H429" s="348">
        <f t="shared" ref="H429:H436" si="269">G429</f>
        <v>0.64938415143599992</v>
      </c>
      <c r="I429" s="74"/>
      <c r="J429" s="132">
        <f t="shared" ref="J429:J436" si="270">P429+Q429+R429+S429</f>
        <v>2.27538324E-2</v>
      </c>
      <c r="K429" s="132">
        <f t="shared" ref="K429:K436" si="271">N429+O429+T429</f>
        <v>3.7896118999999999E-2</v>
      </c>
      <c r="L429" s="300">
        <f t="shared" ref="L429:L436" si="272">U429+IF(V429="x",0,V429)+IF(W429="x",0,W429)+IF(X429="x",0,X429)+Y429+Z429</f>
        <v>0.43435934003599996</v>
      </c>
      <c r="M429" s="132">
        <v>0.15437486</v>
      </c>
      <c r="N429" s="132">
        <v>1.3600173E-2</v>
      </c>
      <c r="O429" s="132">
        <v>2.2283171000000001E-2</v>
      </c>
      <c r="P429" s="132">
        <v>1.9150082999999998E-2</v>
      </c>
      <c r="Q429" s="132">
        <v>2.9465851999999999E-3</v>
      </c>
      <c r="R429" s="132">
        <v>3.5099706E-4</v>
      </c>
      <c r="S429" s="132">
        <v>3.0616714000000002E-4</v>
      </c>
      <c r="T429" s="132">
        <v>2.0127750000000001E-3</v>
      </c>
      <c r="U429" s="132">
        <v>7.2215097999999995E-4</v>
      </c>
      <c r="V429" s="132">
        <v>0.42899999999999999</v>
      </c>
      <c r="W429" s="132">
        <v>4.6219151000000003E-3</v>
      </c>
      <c r="X429" s="304">
        <v>1.5273955999999999E-5</v>
      </c>
      <c r="Y429" s="132">
        <v>0</v>
      </c>
      <c r="Z429" s="132">
        <v>0</v>
      </c>
      <c r="AA429" s="74"/>
      <c r="AB429" s="301">
        <f t="shared" ref="AB429:AB436" si="273">M429/0.133</f>
        <v>1.1607132330827068</v>
      </c>
      <c r="AC429" s="338">
        <f t="shared" ref="AC429:AC436" si="274">AB429</f>
        <v>1.1607132330827068</v>
      </c>
      <c r="AD429" s="74"/>
      <c r="AE429" s="136">
        <v>55.0884</v>
      </c>
      <c r="AF429" s="136">
        <v>54.334397000000003</v>
      </c>
      <c r="AG429" s="136">
        <v>0.62661538000000006</v>
      </c>
      <c r="AH429" s="136">
        <v>0</v>
      </c>
      <c r="AI429" s="136">
        <v>0</v>
      </c>
      <c r="AJ429" s="136">
        <v>6.2735986999999998E-3</v>
      </c>
      <c r="AK429" s="136">
        <v>0.12111354000000001</v>
      </c>
      <c r="AL429" s="74"/>
      <c r="AM429" s="133">
        <v>3.1334757999999997E-2</v>
      </c>
      <c r="AN429" s="340">
        <f t="shared" ref="AN429:AN436" si="275">AM429</f>
        <v>3.1334757999999997E-2</v>
      </c>
      <c r="AP429" s="133">
        <v>2.7425907999999999E-2</v>
      </c>
      <c r="AQ429" s="133">
        <v>1.1834575999999999E-3</v>
      </c>
      <c r="AR429" s="133">
        <v>2.7253925999999999E-3</v>
      </c>
      <c r="AS429" s="134">
        <f t="shared" ref="AS429:AS436" si="276">AV429+AY429+AZ429+BA429+BB429+BJ429+BK429+BO429</f>
        <v>1.6442390574900005E-6</v>
      </c>
      <c r="AT429" s="135">
        <f t="shared" ref="AT429:AT436" si="277">AW429+AX429+BC429+BD429+BE429+BF429+BG429+BH429+BI429+BL429+BP429+BQ429</f>
        <v>4.3766923226927005E-9</v>
      </c>
      <c r="AU429" s="135">
        <f t="shared" ref="AU429:AU436" si="278">BM429+BN429</f>
        <v>0.38170764281800001</v>
      </c>
      <c r="AV429" s="302">
        <v>1.1330951E-6</v>
      </c>
      <c r="AW429" s="302">
        <v>3.4208987E-9</v>
      </c>
      <c r="AX429" s="302">
        <v>9.3373565999999999E-14</v>
      </c>
      <c r="AY429" s="302">
        <v>2.4624347000000002E-10</v>
      </c>
      <c r="AZ429" s="302">
        <v>3.1988219999999998E-11</v>
      </c>
      <c r="BA429" s="302">
        <v>2.8475417E-9</v>
      </c>
      <c r="BB429" s="302">
        <v>5.0272930999999999E-7</v>
      </c>
      <c r="BC429" s="302">
        <v>4.1227405000000001E-10</v>
      </c>
      <c r="BD429" s="302">
        <v>5.2326348E-10</v>
      </c>
      <c r="BE429" s="302">
        <v>3.5909141000000002E-13</v>
      </c>
      <c r="BF429" s="302">
        <v>1.8419647E-15</v>
      </c>
      <c r="BG429" s="302">
        <v>7.6095193000000005E-13</v>
      </c>
      <c r="BH429" s="302">
        <v>4.3963884999999998E-14</v>
      </c>
      <c r="BI429" s="302">
        <v>3.3227937E-14</v>
      </c>
      <c r="BJ429" s="302">
        <v>3.8230950000000002E-9</v>
      </c>
      <c r="BK429" s="302">
        <v>1.4657791E-9</v>
      </c>
      <c r="BL429" s="302">
        <v>1.8963642000000001E-11</v>
      </c>
      <c r="BM429" s="302">
        <v>3.3982817999999999E-5</v>
      </c>
      <c r="BN429" s="303">
        <v>0.38167366000000003</v>
      </c>
      <c r="BO429" s="303">
        <v>0</v>
      </c>
      <c r="BP429" s="303">
        <v>0</v>
      </c>
      <c r="BQ429" s="303">
        <v>0</v>
      </c>
      <c r="BR429" s="74"/>
      <c r="BS429" s="136">
        <v>1.1576742999999999E-4</v>
      </c>
      <c r="BT429" s="144">
        <v>4.5185454000000004E-6</v>
      </c>
      <c r="BU429" s="144">
        <v>3.2363763999999998E-5</v>
      </c>
      <c r="BV429" s="144">
        <v>2.3698182000000001E-7</v>
      </c>
      <c r="BW429" s="144">
        <v>5.0322272000000003E-6</v>
      </c>
      <c r="BX429" s="144">
        <v>1.7861689999999999E-6</v>
      </c>
      <c r="BY429" s="144">
        <v>4.6065926E-10</v>
      </c>
      <c r="BZ429" s="144">
        <v>2.7352956E-6</v>
      </c>
      <c r="CA429" s="144">
        <v>4.7101335000000001E-7</v>
      </c>
      <c r="CB429" s="144">
        <v>2.0259258E-7</v>
      </c>
      <c r="CC429" s="144">
        <v>2.4043165999999998E-7</v>
      </c>
      <c r="CD429" s="144">
        <v>1.3786113E-8</v>
      </c>
      <c r="CE429" s="144">
        <v>4.2440739000000002E-9</v>
      </c>
      <c r="CF429" s="144">
        <v>4.4985030000000001E-6</v>
      </c>
      <c r="CG429" s="144">
        <v>6.3495193999999998E-5</v>
      </c>
      <c r="CH429" s="144">
        <v>1.6822108000000001E-7</v>
      </c>
      <c r="CI429" s="136">
        <v>0</v>
      </c>
      <c r="CK429" s="138"/>
      <c r="CL429" s="110" t="s">
        <v>2514</v>
      </c>
      <c r="CM429" s="110"/>
      <c r="CN429" s="110"/>
      <c r="CP429" s="74"/>
      <c r="CQ429" s="74"/>
      <c r="CR429" s="74"/>
      <c r="CU429" s="74"/>
      <c r="CV429" s="74"/>
      <c r="CW429" s="74"/>
      <c r="CX429" s="74"/>
      <c r="CY429" s="74"/>
      <c r="CZ429" s="74"/>
      <c r="DA429" s="74"/>
      <c r="DB429" s="74"/>
    </row>
    <row r="430" spans="1:106" ht="14.5" customHeight="1">
      <c r="A430" s="74" t="s">
        <v>2515</v>
      </c>
      <c r="B430" s="129" t="s">
        <v>2360</v>
      </c>
      <c r="C430" s="130" t="str">
        <f t="shared" si="267"/>
        <v>A.070.09.102</v>
      </c>
      <c r="D430" s="131" t="s">
        <v>2511</v>
      </c>
      <c r="E430" s="129" t="s">
        <v>957</v>
      </c>
      <c r="F430" s="132" t="s">
        <v>2516</v>
      </c>
      <c r="G430" s="132">
        <f t="shared" si="268"/>
        <v>1.0151341514359999</v>
      </c>
      <c r="H430" s="348">
        <f t="shared" si="269"/>
        <v>1.0151341514359999</v>
      </c>
      <c r="I430" s="74"/>
      <c r="J430" s="132">
        <f t="shared" si="270"/>
        <v>2.27538324E-2</v>
      </c>
      <c r="K430" s="132">
        <f t="shared" si="271"/>
        <v>3.7896118999999999E-2</v>
      </c>
      <c r="L430" s="300">
        <f t="shared" si="272"/>
        <v>0.43435934003599996</v>
      </c>
      <c r="M430" s="132">
        <v>0.52012486000000002</v>
      </c>
      <c r="N430" s="132">
        <v>1.3600173E-2</v>
      </c>
      <c r="O430" s="132">
        <v>2.2283171000000001E-2</v>
      </c>
      <c r="P430" s="132">
        <v>1.9150082999999998E-2</v>
      </c>
      <c r="Q430" s="132">
        <v>2.9465851999999999E-3</v>
      </c>
      <c r="R430" s="132">
        <v>3.5099706E-4</v>
      </c>
      <c r="S430" s="132">
        <v>3.0616714000000002E-4</v>
      </c>
      <c r="T430" s="132">
        <v>2.0127750000000001E-3</v>
      </c>
      <c r="U430" s="132">
        <v>7.2215097999999995E-4</v>
      </c>
      <c r="V430" s="132">
        <v>0.42899999999999999</v>
      </c>
      <c r="W430" s="132">
        <v>4.6219151000000003E-3</v>
      </c>
      <c r="X430" s="304">
        <v>1.5273955999999999E-5</v>
      </c>
      <c r="Y430" s="132">
        <v>0</v>
      </c>
      <c r="Z430" s="132">
        <v>0</v>
      </c>
      <c r="AA430" s="74"/>
      <c r="AB430" s="301">
        <f t="shared" si="273"/>
        <v>3.9107132330827068</v>
      </c>
      <c r="AC430" s="338">
        <f t="shared" si="274"/>
        <v>3.9107132330827068</v>
      </c>
      <c r="AD430" s="74"/>
      <c r="AE430" s="136">
        <v>55.0884</v>
      </c>
      <c r="AF430" s="136">
        <v>54.334397000000003</v>
      </c>
      <c r="AG430" s="136">
        <v>0.62661538000000006</v>
      </c>
      <c r="AH430" s="136">
        <v>0</v>
      </c>
      <c r="AI430" s="136">
        <v>0</v>
      </c>
      <c r="AJ430" s="136">
        <v>6.2735986999999998E-3</v>
      </c>
      <c r="AK430" s="136">
        <v>0.12111354000000001</v>
      </c>
      <c r="AL430" s="74"/>
      <c r="AM430" s="133">
        <v>7.5984255000000001E-2</v>
      </c>
      <c r="AN430" s="340">
        <f t="shared" si="275"/>
        <v>7.5984255000000001E-2</v>
      </c>
      <c r="AP430" s="133">
        <v>6.9993267999999997E-2</v>
      </c>
      <c r="AQ430" s="133">
        <v>3.2655944999999999E-3</v>
      </c>
      <c r="AR430" s="133">
        <v>2.7253925999999999E-3</v>
      </c>
      <c r="AS430" s="134">
        <f t="shared" si="276"/>
        <v>4.1962390574900004E-6</v>
      </c>
      <c r="AT430" s="135">
        <f t="shared" si="277"/>
        <v>1.2076902997696699E-8</v>
      </c>
      <c r="AU430" s="135">
        <f t="shared" si="278"/>
        <v>0.38170764281800001</v>
      </c>
      <c r="AV430" s="302">
        <v>3.6850951000000001E-6</v>
      </c>
      <c r="AW430" s="302">
        <v>1.1120899E-8</v>
      </c>
      <c r="AX430" s="302">
        <v>3.0374856999999999E-13</v>
      </c>
      <c r="AY430" s="302">
        <v>2.4624347000000002E-10</v>
      </c>
      <c r="AZ430" s="302">
        <v>3.1988219999999998E-11</v>
      </c>
      <c r="BA430" s="302">
        <v>2.8475417E-9</v>
      </c>
      <c r="BB430" s="302">
        <v>5.0272930999999999E-7</v>
      </c>
      <c r="BC430" s="302">
        <v>4.1227405000000001E-10</v>
      </c>
      <c r="BD430" s="302">
        <v>5.2326348E-10</v>
      </c>
      <c r="BE430" s="302">
        <v>3.5909141000000002E-13</v>
      </c>
      <c r="BF430" s="302">
        <v>1.8419647E-15</v>
      </c>
      <c r="BG430" s="302">
        <v>7.6095193000000005E-13</v>
      </c>
      <c r="BH430" s="302">
        <v>4.3963884999999998E-14</v>
      </c>
      <c r="BI430" s="302">
        <v>3.3227937E-14</v>
      </c>
      <c r="BJ430" s="302">
        <v>3.8230950000000002E-9</v>
      </c>
      <c r="BK430" s="302">
        <v>1.4657791E-9</v>
      </c>
      <c r="BL430" s="302">
        <v>1.8963642000000001E-11</v>
      </c>
      <c r="BM430" s="302">
        <v>3.3982817999999999E-5</v>
      </c>
      <c r="BN430" s="303">
        <v>0.38167366000000003</v>
      </c>
      <c r="BO430" s="303">
        <v>0</v>
      </c>
      <c r="BP430" s="303">
        <v>0</v>
      </c>
      <c r="BQ430" s="303">
        <v>0</v>
      </c>
      <c r="BR430" s="74"/>
      <c r="BS430" s="136">
        <v>1.9244473000000001E-4</v>
      </c>
      <c r="BT430" s="144">
        <v>4.5185454000000004E-6</v>
      </c>
      <c r="BU430" s="136">
        <v>1.0904106000000001E-4</v>
      </c>
      <c r="BV430" s="144">
        <v>2.3698182000000001E-7</v>
      </c>
      <c r="BW430" s="144">
        <v>5.0322272000000003E-6</v>
      </c>
      <c r="BX430" s="144">
        <v>1.7861689999999999E-6</v>
      </c>
      <c r="BY430" s="144">
        <v>4.6065926E-10</v>
      </c>
      <c r="BZ430" s="144">
        <v>2.7352956E-6</v>
      </c>
      <c r="CA430" s="144">
        <v>4.7101335000000001E-7</v>
      </c>
      <c r="CB430" s="144">
        <v>2.0259258E-7</v>
      </c>
      <c r="CC430" s="144">
        <v>2.4043165999999998E-7</v>
      </c>
      <c r="CD430" s="144">
        <v>1.3786113E-8</v>
      </c>
      <c r="CE430" s="144">
        <v>4.2440739000000002E-9</v>
      </c>
      <c r="CF430" s="144">
        <v>4.4985030000000001E-6</v>
      </c>
      <c r="CG430" s="144">
        <v>6.3495193999999998E-5</v>
      </c>
      <c r="CH430" s="144">
        <v>1.6822108000000001E-7</v>
      </c>
      <c r="CI430" s="136">
        <v>0</v>
      </c>
      <c r="CK430" s="138"/>
      <c r="CL430" s="110" t="s">
        <v>2514</v>
      </c>
      <c r="CM430" s="110"/>
      <c r="CN430" s="110"/>
      <c r="CP430" s="74"/>
      <c r="CQ430" s="74"/>
      <c r="CR430" s="74"/>
      <c r="CU430" s="74"/>
      <c r="CV430" s="74"/>
      <c r="CW430" s="74"/>
      <c r="CX430" s="74"/>
      <c r="CY430" s="74"/>
      <c r="CZ430" s="74"/>
      <c r="DA430" s="74"/>
      <c r="DB430" s="74"/>
    </row>
    <row r="431" spans="1:106" ht="14.5" customHeight="1">
      <c r="A431" s="74" t="s">
        <v>2517</v>
      </c>
      <c r="B431" s="129" t="s">
        <v>2360</v>
      </c>
      <c r="C431" s="130" t="str">
        <f t="shared" si="267"/>
        <v>A.070.09.103</v>
      </c>
      <c r="D431" s="131" t="s">
        <v>2511</v>
      </c>
      <c r="E431" s="129" t="s">
        <v>957</v>
      </c>
      <c r="F431" s="132" t="s">
        <v>2518</v>
      </c>
      <c r="G431" s="132">
        <f t="shared" si="268"/>
        <v>0.22038415143599999</v>
      </c>
      <c r="H431" s="348">
        <f t="shared" si="269"/>
        <v>0.22038415143599999</v>
      </c>
      <c r="I431" s="74"/>
      <c r="J431" s="132">
        <f t="shared" si="270"/>
        <v>2.27538324E-2</v>
      </c>
      <c r="K431" s="132">
        <f t="shared" si="271"/>
        <v>3.7896118999999999E-2</v>
      </c>
      <c r="L431" s="300">
        <f t="shared" si="272"/>
        <v>5.3593400360000005E-3</v>
      </c>
      <c r="M431" s="132">
        <v>0.15437486</v>
      </c>
      <c r="N431" s="132">
        <v>1.3600173E-2</v>
      </c>
      <c r="O431" s="132">
        <v>2.2283171000000001E-2</v>
      </c>
      <c r="P431" s="132">
        <v>1.9150082999999998E-2</v>
      </c>
      <c r="Q431" s="132">
        <v>2.9465851999999999E-3</v>
      </c>
      <c r="R431" s="132">
        <v>3.5099706E-4</v>
      </c>
      <c r="S431" s="132">
        <v>3.0616714000000002E-4</v>
      </c>
      <c r="T431" s="132">
        <v>2.0127750000000001E-3</v>
      </c>
      <c r="U431" s="132">
        <v>7.2215097999999995E-4</v>
      </c>
      <c r="V431" s="132">
        <v>0</v>
      </c>
      <c r="W431" s="132">
        <v>4.6219151000000003E-3</v>
      </c>
      <c r="X431" s="304">
        <v>1.5273955999999999E-5</v>
      </c>
      <c r="Y431" s="132">
        <v>0</v>
      </c>
      <c r="Z431" s="132">
        <v>0</v>
      </c>
      <c r="AA431" s="74"/>
      <c r="AB431" s="301">
        <f t="shared" si="273"/>
        <v>1.1607132330827068</v>
      </c>
      <c r="AC431" s="338">
        <f t="shared" si="274"/>
        <v>1.1607132330827068</v>
      </c>
      <c r="AD431" s="74"/>
      <c r="AE431" s="136">
        <v>55.0884</v>
      </c>
      <c r="AF431" s="136">
        <v>54.334397000000003</v>
      </c>
      <c r="AG431" s="136">
        <v>0.62661538000000006</v>
      </c>
      <c r="AH431" s="136">
        <v>0</v>
      </c>
      <c r="AI431" s="136">
        <v>0</v>
      </c>
      <c r="AJ431" s="136">
        <v>6.2735986999999998E-3</v>
      </c>
      <c r="AK431" s="136">
        <v>0.12111354000000001</v>
      </c>
      <c r="AL431" s="74"/>
      <c r="AM431" s="133">
        <v>3.1334757999999997E-2</v>
      </c>
      <c r="AN431" s="340">
        <f t="shared" si="275"/>
        <v>3.1334757999999997E-2</v>
      </c>
      <c r="AP431" s="133">
        <v>2.7425907999999999E-2</v>
      </c>
      <c r="AQ431" s="133">
        <v>1.1834575999999999E-3</v>
      </c>
      <c r="AR431" s="133">
        <v>2.7253925999999999E-3</v>
      </c>
      <c r="AS431" s="134">
        <f t="shared" si="276"/>
        <v>1.6442390574900005E-6</v>
      </c>
      <c r="AT431" s="135">
        <f t="shared" si="277"/>
        <v>4.3766923226927005E-9</v>
      </c>
      <c r="AU431" s="135">
        <f t="shared" si="278"/>
        <v>0.38170764281800001</v>
      </c>
      <c r="AV431" s="302">
        <v>1.1330951E-6</v>
      </c>
      <c r="AW431" s="302">
        <v>3.4208987E-9</v>
      </c>
      <c r="AX431" s="302">
        <v>9.3373565999999999E-14</v>
      </c>
      <c r="AY431" s="302">
        <v>2.4624347000000002E-10</v>
      </c>
      <c r="AZ431" s="302">
        <v>3.1988219999999998E-11</v>
      </c>
      <c r="BA431" s="302">
        <v>2.8475417E-9</v>
      </c>
      <c r="BB431" s="302">
        <v>5.0272930999999999E-7</v>
      </c>
      <c r="BC431" s="302">
        <v>4.1227405000000001E-10</v>
      </c>
      <c r="BD431" s="302">
        <v>5.2326348E-10</v>
      </c>
      <c r="BE431" s="302">
        <v>3.5909141000000002E-13</v>
      </c>
      <c r="BF431" s="302">
        <v>1.8419647E-15</v>
      </c>
      <c r="BG431" s="302">
        <v>7.6095193000000005E-13</v>
      </c>
      <c r="BH431" s="302">
        <v>4.3963884999999998E-14</v>
      </c>
      <c r="BI431" s="302">
        <v>3.3227937E-14</v>
      </c>
      <c r="BJ431" s="302">
        <v>3.8230950000000002E-9</v>
      </c>
      <c r="BK431" s="302">
        <v>1.4657791E-9</v>
      </c>
      <c r="BL431" s="302">
        <v>1.8963642000000001E-11</v>
      </c>
      <c r="BM431" s="302">
        <v>3.3982817999999999E-5</v>
      </c>
      <c r="BN431" s="303">
        <v>0.38167366000000003</v>
      </c>
      <c r="BO431" s="303">
        <v>0</v>
      </c>
      <c r="BP431" s="303">
        <v>0</v>
      </c>
      <c r="BQ431" s="303">
        <v>0</v>
      </c>
      <c r="BR431" s="74"/>
      <c r="BS431" s="136">
        <v>1.1576742999999999E-4</v>
      </c>
      <c r="BT431" s="144">
        <v>4.5185454000000004E-6</v>
      </c>
      <c r="BU431" s="144">
        <v>3.2363763999999998E-5</v>
      </c>
      <c r="BV431" s="144">
        <v>2.3698182000000001E-7</v>
      </c>
      <c r="BW431" s="144">
        <v>5.0322272000000003E-6</v>
      </c>
      <c r="BX431" s="144">
        <v>1.7861689999999999E-6</v>
      </c>
      <c r="BY431" s="144">
        <v>4.6065926E-10</v>
      </c>
      <c r="BZ431" s="144">
        <v>2.7352956E-6</v>
      </c>
      <c r="CA431" s="144">
        <v>4.7101335000000001E-7</v>
      </c>
      <c r="CB431" s="144">
        <v>2.0259258E-7</v>
      </c>
      <c r="CC431" s="144">
        <v>2.4043165999999998E-7</v>
      </c>
      <c r="CD431" s="144">
        <v>1.3786113E-8</v>
      </c>
      <c r="CE431" s="144">
        <v>4.2440739000000002E-9</v>
      </c>
      <c r="CF431" s="144">
        <v>4.4985030000000001E-6</v>
      </c>
      <c r="CG431" s="144">
        <v>6.3495193999999998E-5</v>
      </c>
      <c r="CH431" s="144">
        <v>1.6822108000000001E-7</v>
      </c>
      <c r="CI431" s="136">
        <v>0</v>
      </c>
      <c r="CK431" s="138"/>
      <c r="CL431" s="110" t="s">
        <v>2514</v>
      </c>
      <c r="CM431" s="110"/>
      <c r="CN431" s="110"/>
      <c r="CP431" s="74"/>
      <c r="CQ431" s="74"/>
      <c r="CR431" s="74"/>
      <c r="CU431" s="74"/>
      <c r="CV431" s="74"/>
      <c r="CW431" s="74"/>
      <c r="CX431" s="74"/>
      <c r="CY431" s="74"/>
      <c r="CZ431" s="74"/>
      <c r="DA431" s="74"/>
      <c r="DB431" s="74"/>
    </row>
    <row r="432" spans="1:106" ht="14.5" customHeight="1">
      <c r="A432" s="74" t="s">
        <v>2519</v>
      </c>
      <c r="B432" s="129" t="s">
        <v>2360</v>
      </c>
      <c r="C432" s="130" t="str">
        <f t="shared" si="267"/>
        <v>A.070.09.104</v>
      </c>
      <c r="D432" s="131" t="s">
        <v>2511</v>
      </c>
      <c r="E432" s="129" t="s">
        <v>957</v>
      </c>
      <c r="F432" s="132" t="s">
        <v>2520</v>
      </c>
      <c r="G432" s="132">
        <f t="shared" si="268"/>
        <v>0.58613415143600001</v>
      </c>
      <c r="H432" s="348">
        <f t="shared" si="269"/>
        <v>0.58613415143600001</v>
      </c>
      <c r="I432" s="74"/>
      <c r="J432" s="132">
        <f t="shared" si="270"/>
        <v>2.27538324E-2</v>
      </c>
      <c r="K432" s="132">
        <f t="shared" si="271"/>
        <v>3.7896118999999999E-2</v>
      </c>
      <c r="L432" s="300">
        <f t="shared" si="272"/>
        <v>5.3593400360000005E-3</v>
      </c>
      <c r="M432" s="132">
        <v>0.52012486000000002</v>
      </c>
      <c r="N432" s="132">
        <v>1.3600173E-2</v>
      </c>
      <c r="O432" s="132">
        <v>2.2283171000000001E-2</v>
      </c>
      <c r="P432" s="132">
        <v>1.9150082999999998E-2</v>
      </c>
      <c r="Q432" s="132">
        <v>2.9465851999999999E-3</v>
      </c>
      <c r="R432" s="132">
        <v>3.5099706E-4</v>
      </c>
      <c r="S432" s="132">
        <v>3.0616714000000002E-4</v>
      </c>
      <c r="T432" s="132">
        <v>2.0127750000000001E-3</v>
      </c>
      <c r="U432" s="132">
        <v>7.2215097999999995E-4</v>
      </c>
      <c r="V432" s="132">
        <v>0</v>
      </c>
      <c r="W432" s="132">
        <v>4.6219151000000003E-3</v>
      </c>
      <c r="X432" s="304">
        <v>1.5273955999999999E-5</v>
      </c>
      <c r="Y432" s="132">
        <v>0</v>
      </c>
      <c r="Z432" s="132">
        <v>0</v>
      </c>
      <c r="AA432" s="74"/>
      <c r="AB432" s="301">
        <f t="shared" si="273"/>
        <v>3.9107132330827068</v>
      </c>
      <c r="AC432" s="338">
        <f t="shared" si="274"/>
        <v>3.9107132330827068</v>
      </c>
      <c r="AD432" s="74"/>
      <c r="AE432" s="136">
        <v>55.0884</v>
      </c>
      <c r="AF432" s="136">
        <v>54.334397000000003</v>
      </c>
      <c r="AG432" s="136">
        <v>0.62661538000000006</v>
      </c>
      <c r="AH432" s="136">
        <v>0</v>
      </c>
      <c r="AI432" s="136">
        <v>0</v>
      </c>
      <c r="AJ432" s="136">
        <v>6.2735986999999998E-3</v>
      </c>
      <c r="AK432" s="136">
        <v>0.12111354000000001</v>
      </c>
      <c r="AL432" s="74"/>
      <c r="AM432" s="133">
        <v>7.5984255000000001E-2</v>
      </c>
      <c r="AN432" s="340">
        <f t="shared" si="275"/>
        <v>7.5984255000000001E-2</v>
      </c>
      <c r="AP432" s="133">
        <v>6.9993267999999997E-2</v>
      </c>
      <c r="AQ432" s="133">
        <v>3.2655944999999999E-3</v>
      </c>
      <c r="AR432" s="133">
        <v>2.7253925999999999E-3</v>
      </c>
      <c r="AS432" s="134">
        <f t="shared" si="276"/>
        <v>4.1962390574900004E-6</v>
      </c>
      <c r="AT432" s="135">
        <f t="shared" si="277"/>
        <v>1.2076902997696699E-8</v>
      </c>
      <c r="AU432" s="135">
        <f t="shared" si="278"/>
        <v>0.38170764281800001</v>
      </c>
      <c r="AV432" s="302">
        <v>3.6850951000000001E-6</v>
      </c>
      <c r="AW432" s="302">
        <v>1.1120899E-8</v>
      </c>
      <c r="AX432" s="302">
        <v>3.0374856999999999E-13</v>
      </c>
      <c r="AY432" s="302">
        <v>2.4624347000000002E-10</v>
      </c>
      <c r="AZ432" s="302">
        <v>3.1988219999999998E-11</v>
      </c>
      <c r="BA432" s="302">
        <v>2.8475417E-9</v>
      </c>
      <c r="BB432" s="302">
        <v>5.0272930999999999E-7</v>
      </c>
      <c r="BC432" s="302">
        <v>4.1227405000000001E-10</v>
      </c>
      <c r="BD432" s="302">
        <v>5.2326348E-10</v>
      </c>
      <c r="BE432" s="302">
        <v>3.5909141000000002E-13</v>
      </c>
      <c r="BF432" s="302">
        <v>1.8419647E-15</v>
      </c>
      <c r="BG432" s="302">
        <v>7.6095193000000005E-13</v>
      </c>
      <c r="BH432" s="302">
        <v>4.3963884999999998E-14</v>
      </c>
      <c r="BI432" s="302">
        <v>3.3227937E-14</v>
      </c>
      <c r="BJ432" s="302">
        <v>3.8230950000000002E-9</v>
      </c>
      <c r="BK432" s="302">
        <v>1.4657791E-9</v>
      </c>
      <c r="BL432" s="302">
        <v>1.8963642000000001E-11</v>
      </c>
      <c r="BM432" s="302">
        <v>3.3982817999999999E-5</v>
      </c>
      <c r="BN432" s="303">
        <v>0.38167366000000003</v>
      </c>
      <c r="BO432" s="303">
        <v>0</v>
      </c>
      <c r="BP432" s="303">
        <v>0</v>
      </c>
      <c r="BQ432" s="303">
        <v>0</v>
      </c>
      <c r="BR432" s="74"/>
      <c r="BS432" s="136">
        <v>1.9244473000000001E-4</v>
      </c>
      <c r="BT432" s="144">
        <v>4.5185454000000004E-6</v>
      </c>
      <c r="BU432" s="136">
        <v>1.0904106000000001E-4</v>
      </c>
      <c r="BV432" s="144">
        <v>2.3698182000000001E-7</v>
      </c>
      <c r="BW432" s="144">
        <v>5.0322272000000003E-6</v>
      </c>
      <c r="BX432" s="144">
        <v>1.7861689999999999E-6</v>
      </c>
      <c r="BY432" s="144">
        <v>4.6065926E-10</v>
      </c>
      <c r="BZ432" s="144">
        <v>2.7352956E-6</v>
      </c>
      <c r="CA432" s="144">
        <v>4.7101335000000001E-7</v>
      </c>
      <c r="CB432" s="144">
        <v>2.0259258E-7</v>
      </c>
      <c r="CC432" s="144">
        <v>2.4043165999999998E-7</v>
      </c>
      <c r="CD432" s="144">
        <v>1.3786113E-8</v>
      </c>
      <c r="CE432" s="144">
        <v>4.2440739000000002E-9</v>
      </c>
      <c r="CF432" s="144">
        <v>4.4985030000000001E-6</v>
      </c>
      <c r="CG432" s="144">
        <v>6.3495193999999998E-5</v>
      </c>
      <c r="CH432" s="144">
        <v>1.6822108000000001E-7</v>
      </c>
      <c r="CI432" s="136">
        <v>0</v>
      </c>
      <c r="CK432" s="138"/>
      <c r="CL432" s="110" t="s">
        <v>2514</v>
      </c>
      <c r="CM432" s="110"/>
      <c r="CN432" s="110"/>
      <c r="CP432" s="74"/>
      <c r="CQ432" s="74"/>
      <c r="CS432" s="74"/>
      <c r="CT432" s="74"/>
      <c r="CU432" s="74"/>
      <c r="CV432" s="74"/>
      <c r="CW432" s="74"/>
      <c r="CX432" s="74"/>
      <c r="CY432" s="74"/>
      <c r="CZ432" s="74"/>
      <c r="DA432" s="74"/>
      <c r="DB432" s="74"/>
    </row>
    <row r="433" spans="1:106" ht="14.5" customHeight="1">
      <c r="A433" s="74" t="s">
        <v>2521</v>
      </c>
      <c r="B433" s="129" t="s">
        <v>2360</v>
      </c>
      <c r="C433" s="130" t="str">
        <f t="shared" si="267"/>
        <v>A.070.09.105</v>
      </c>
      <c r="D433" s="131" t="s">
        <v>2511</v>
      </c>
      <c r="E433" s="129" t="s">
        <v>957</v>
      </c>
      <c r="F433" s="132" t="s">
        <v>2523</v>
      </c>
      <c r="G433" s="132">
        <f t="shared" si="268"/>
        <v>0.18679462331150998</v>
      </c>
      <c r="H433" s="348">
        <f t="shared" si="269"/>
        <v>0.18679462331150998</v>
      </c>
      <c r="I433" s="74"/>
      <c r="J433" s="132">
        <f t="shared" si="270"/>
        <v>1.2747117130000001E-2</v>
      </c>
      <c r="K433" s="132">
        <f t="shared" si="271"/>
        <v>2.3572935E-2</v>
      </c>
      <c r="L433" s="300">
        <f t="shared" si="272"/>
        <v>1.4363161181510001E-2</v>
      </c>
      <c r="M433" s="132">
        <v>0.13611140999999999</v>
      </c>
      <c r="N433" s="132">
        <v>9.9625802999999992E-3</v>
      </c>
      <c r="O433" s="132">
        <v>1.2595149E-2</v>
      </c>
      <c r="P433" s="132">
        <v>1.0739682E-2</v>
      </c>
      <c r="Q433" s="132">
        <v>1.6651528000000001E-3</v>
      </c>
      <c r="R433" s="132">
        <v>1.7646091E-4</v>
      </c>
      <c r="S433" s="132">
        <v>1.6582142E-4</v>
      </c>
      <c r="T433" s="132">
        <v>1.0152056999999999E-3</v>
      </c>
      <c r="U433" s="132">
        <v>6.0300809999999996E-4</v>
      </c>
      <c r="V433" s="132">
        <v>4.9792246999999998E-3</v>
      </c>
      <c r="W433" s="132">
        <v>8.7713726000000006E-3</v>
      </c>
      <c r="X433" s="304">
        <v>9.4129801999999997E-6</v>
      </c>
      <c r="Y433" s="304">
        <v>1.4280131E-7</v>
      </c>
      <c r="Z433" s="132">
        <v>0</v>
      </c>
      <c r="AA433" s="74"/>
      <c r="AB433" s="301">
        <f t="shared" si="273"/>
        <v>1.0233940601503757</v>
      </c>
      <c r="AC433" s="338">
        <f t="shared" si="274"/>
        <v>1.0233940601503757</v>
      </c>
      <c r="AD433" s="74"/>
      <c r="AE433" s="136">
        <v>32.401905999999997</v>
      </c>
      <c r="AF433" s="136">
        <v>30.546890999999999</v>
      </c>
      <c r="AG433" s="136">
        <v>1.1890658999999999</v>
      </c>
      <c r="AH433" s="136">
        <v>0</v>
      </c>
      <c r="AI433" s="136">
        <v>7.5042718999999994E-2</v>
      </c>
      <c r="AJ433" s="136">
        <v>0.33196979999999998</v>
      </c>
      <c r="AK433" s="136">
        <v>0.25893664</v>
      </c>
      <c r="AL433" s="74"/>
      <c r="AM433" s="133">
        <v>2.4226739000000001E-2</v>
      </c>
      <c r="AN433" s="340">
        <f t="shared" si="275"/>
        <v>2.4226739000000001E-2</v>
      </c>
      <c r="AP433" s="133">
        <v>2.1799669000000001E-2</v>
      </c>
      <c r="AQ433" s="133">
        <v>9.5668065999999997E-4</v>
      </c>
      <c r="AR433" s="133">
        <v>1.4703889999999999E-3</v>
      </c>
      <c r="AS433" s="134">
        <f t="shared" si="276"/>
        <v>1.3069345967622001E-6</v>
      </c>
      <c r="AT433" s="135">
        <f t="shared" si="277"/>
        <v>3.5380201910401755E-9</v>
      </c>
      <c r="AU433" s="135">
        <f t="shared" si="278"/>
        <v>0.205936827849</v>
      </c>
      <c r="AV433" s="302">
        <v>9.7771837999999994E-7</v>
      </c>
      <c r="AW433" s="302">
        <v>2.9510519999999999E-9</v>
      </c>
      <c r="AX433" s="302">
        <v>8.0581770999999999E-14</v>
      </c>
      <c r="AY433" s="302">
        <v>1.2354429999999999E-10</v>
      </c>
      <c r="AZ433" s="302">
        <v>1.6005169999999999E-11</v>
      </c>
      <c r="BA433" s="302">
        <v>1.5969479999999999E-9</v>
      </c>
      <c r="BB433" s="302">
        <v>3.2473064000000002E-7</v>
      </c>
      <c r="BC433" s="302">
        <v>2.3093809999999999E-10</v>
      </c>
      <c r="BD433" s="302">
        <v>3.4294263999999998E-10</v>
      </c>
      <c r="BE433" s="302">
        <v>1.8235442000000001E-13</v>
      </c>
      <c r="BF433" s="302">
        <v>1.0114469000000001E-15</v>
      </c>
      <c r="BG433" s="302">
        <v>3.8547418999999999E-13</v>
      </c>
      <c r="BH433" s="302">
        <v>8.2402991000000005E-14</v>
      </c>
      <c r="BI433" s="302">
        <v>2.7829007999999999E-14</v>
      </c>
      <c r="BJ433" s="302">
        <v>1.9132772999999998E-9</v>
      </c>
      <c r="BK433" s="302">
        <v>8.3303333000000001E-10</v>
      </c>
      <c r="BL433" s="302">
        <v>1.2310960000000001E-11</v>
      </c>
      <c r="BM433" s="302">
        <v>2.2737848999999998E-5</v>
      </c>
      <c r="BN433" s="303">
        <v>0.20591408999999999</v>
      </c>
      <c r="BO433" s="302">
        <v>2.7686622000000001E-12</v>
      </c>
      <c r="BP433" s="302">
        <v>1.6836460000000001E-14</v>
      </c>
      <c r="BQ433" s="302">
        <v>7.5327567E-19</v>
      </c>
      <c r="BR433" s="74"/>
      <c r="BS433" s="144">
        <v>7.7285648000000002E-5</v>
      </c>
      <c r="BT433" s="144">
        <v>2.8760697000000001E-6</v>
      </c>
      <c r="BU433" s="144">
        <v>2.8534940999999999E-5</v>
      </c>
      <c r="BV433" s="144">
        <v>1.1952446000000001E-7</v>
      </c>
      <c r="BW433" s="144">
        <v>3.1110231999999998E-6</v>
      </c>
      <c r="BX433" s="144">
        <v>1.0036231E-6</v>
      </c>
      <c r="BY433" s="144">
        <v>2.8497037999999999E-10</v>
      </c>
      <c r="BZ433" s="144">
        <v>1.5358540999999999E-6</v>
      </c>
      <c r="CA433" s="144">
        <v>2.3679812000000001E-7</v>
      </c>
      <c r="CB433" s="144">
        <v>1.09725E-7</v>
      </c>
      <c r="CC433" s="144">
        <v>1.2029700999999999E-7</v>
      </c>
      <c r="CD433" s="144">
        <v>8.7375255999999995E-9</v>
      </c>
      <c r="CE433" s="144">
        <v>2.1235539000000002E-9</v>
      </c>
      <c r="CF433" s="144">
        <v>2.5189533999999999E-6</v>
      </c>
      <c r="CG433" s="144">
        <v>3.6909673999999999E-5</v>
      </c>
      <c r="CH433" s="144">
        <v>1.9762131999999999E-7</v>
      </c>
      <c r="CI433" s="144">
        <v>3.9746163000000001E-10</v>
      </c>
      <c r="CK433" s="138"/>
      <c r="CL433" s="110" t="s">
        <v>2524</v>
      </c>
      <c r="CM433" s="110"/>
      <c r="CN433" s="110"/>
      <c r="CP433" s="74"/>
      <c r="CS433" s="74"/>
      <c r="CT433" s="74"/>
      <c r="CU433" s="74"/>
      <c r="CV433" s="74"/>
      <c r="CW433" s="74"/>
      <c r="CX433" s="74"/>
      <c r="CY433" s="74"/>
      <c r="CZ433" s="74"/>
      <c r="DA433" s="74"/>
      <c r="DB433" s="74"/>
    </row>
    <row r="434" spans="1:106" ht="14.5" customHeight="1">
      <c r="A434" s="74" t="s">
        <v>2525</v>
      </c>
      <c r="B434" s="129" t="s">
        <v>2360</v>
      </c>
      <c r="C434" s="130" t="str">
        <f t="shared" si="267"/>
        <v>A.070.09.201</v>
      </c>
      <c r="D434" s="131" t="s">
        <v>2511</v>
      </c>
      <c r="E434" s="129" t="s">
        <v>2217</v>
      </c>
      <c r="F434" s="132" t="s">
        <v>2527</v>
      </c>
      <c r="G434" s="132">
        <f t="shared" si="268"/>
        <v>0.40929231063665</v>
      </c>
      <c r="H434" s="348">
        <f t="shared" si="269"/>
        <v>0.40929231063665</v>
      </c>
      <c r="I434" s="74"/>
      <c r="J434" s="132">
        <f t="shared" si="270"/>
        <v>9.4423089700000004E-3</v>
      </c>
      <c r="K434" s="132">
        <f t="shared" si="271"/>
        <v>1.7461433040000002E-2</v>
      </c>
      <c r="L434" s="300">
        <f t="shared" si="272"/>
        <v>1.0639378626650001E-2</v>
      </c>
      <c r="M434" s="132">
        <v>0.37174919000000001</v>
      </c>
      <c r="N434" s="132">
        <v>7.3796890999999996E-3</v>
      </c>
      <c r="O434" s="132">
        <v>9.3297397000000008E-3</v>
      </c>
      <c r="P434" s="132">
        <v>7.9553199000000005E-3</v>
      </c>
      <c r="Q434" s="132">
        <v>1.2334466E-3</v>
      </c>
      <c r="R434" s="132">
        <v>1.3071179E-4</v>
      </c>
      <c r="S434" s="132">
        <v>1.2283068000000001E-4</v>
      </c>
      <c r="T434" s="132">
        <v>7.5200424000000004E-4</v>
      </c>
      <c r="U434" s="132">
        <v>4.4667266999999999E-4</v>
      </c>
      <c r="V434" s="132">
        <v>3.6883146E-3</v>
      </c>
      <c r="W434" s="132">
        <v>6.4973130000000002E-3</v>
      </c>
      <c r="X434" s="304">
        <v>6.9725778999999998E-6</v>
      </c>
      <c r="Y434" s="304">
        <v>1.0577875E-7</v>
      </c>
      <c r="Z434" s="132">
        <v>0</v>
      </c>
      <c r="AA434" s="74"/>
      <c r="AB434" s="301">
        <f t="shared" si="273"/>
        <v>2.7951066917293232</v>
      </c>
      <c r="AC434" s="338">
        <f t="shared" si="274"/>
        <v>2.7951066917293232</v>
      </c>
      <c r="AD434" s="74"/>
      <c r="AE434" s="136">
        <v>24.001411999999998</v>
      </c>
      <c r="AF434" s="136">
        <v>22.627327000000001</v>
      </c>
      <c r="AG434" s="136">
        <v>0.88078953000000004</v>
      </c>
      <c r="AH434" s="136">
        <v>0</v>
      </c>
      <c r="AI434" s="136">
        <v>5.5587198999999997E-2</v>
      </c>
      <c r="AJ434" s="136">
        <v>0.24590355999999999</v>
      </c>
      <c r="AK434" s="136">
        <v>0.19180491999999999</v>
      </c>
      <c r="AL434" s="74"/>
      <c r="AM434" s="133">
        <v>5.1019434000000002E-2</v>
      </c>
      <c r="AN434" s="340">
        <f t="shared" si="275"/>
        <v>5.1019434000000002E-2</v>
      </c>
      <c r="AP434" s="133">
        <v>4.7679280999999997E-2</v>
      </c>
      <c r="AQ434" s="133">
        <v>2.250976E-3</v>
      </c>
      <c r="AR434" s="133">
        <v>1.089177E-3</v>
      </c>
      <c r="AS434" s="134">
        <f t="shared" si="276"/>
        <v>2.8584700594678999E-6</v>
      </c>
      <c r="AT434" s="135">
        <f t="shared" si="277"/>
        <v>8.3246152816809321E-9</v>
      </c>
      <c r="AU434" s="135">
        <f t="shared" si="278"/>
        <v>0.152545802851</v>
      </c>
      <c r="AV434" s="302">
        <v>2.6146062E-6</v>
      </c>
      <c r="AW434" s="302">
        <v>7.8896682E-9</v>
      </c>
      <c r="AX434" s="302">
        <v>2.1552353000000001E-13</v>
      </c>
      <c r="AY434" s="302">
        <v>9.1514296000000001E-11</v>
      </c>
      <c r="AZ434" s="302">
        <v>1.1855681E-11</v>
      </c>
      <c r="BA434" s="302">
        <v>1.1829244E-9</v>
      </c>
      <c r="BB434" s="302">
        <v>2.4054121E-7</v>
      </c>
      <c r="BC434" s="302">
        <v>1.7106525999999999E-10</v>
      </c>
      <c r="BD434" s="302">
        <v>2.5403158000000001E-10</v>
      </c>
      <c r="BE434" s="302">
        <v>1.3507735E-13</v>
      </c>
      <c r="BF434" s="302">
        <v>7.4921994999999998E-16</v>
      </c>
      <c r="BG434" s="302">
        <v>2.8553644E-13</v>
      </c>
      <c r="BH434" s="302">
        <v>6.1039251999999994E-14</v>
      </c>
      <c r="BI434" s="302">
        <v>2.0614080000000001E-14</v>
      </c>
      <c r="BJ434" s="302">
        <v>1.4172424999999999E-9</v>
      </c>
      <c r="BK434" s="302">
        <v>6.1706172999999999E-10</v>
      </c>
      <c r="BL434" s="302">
        <v>9.1192297999999996E-12</v>
      </c>
      <c r="BM434" s="302">
        <v>1.6842851E-5</v>
      </c>
      <c r="BN434" s="303">
        <v>0.15252895999999999</v>
      </c>
      <c r="BO434" s="302">
        <v>2.0508609000000001E-12</v>
      </c>
      <c r="BP434" s="302">
        <v>1.2471451E-14</v>
      </c>
      <c r="BQ434" s="302">
        <v>5.5798198E-19</v>
      </c>
      <c r="BR434" s="74"/>
      <c r="BS434" s="136">
        <v>1.1404663E-4</v>
      </c>
      <c r="BT434" s="144">
        <v>2.1304220000000001E-6</v>
      </c>
      <c r="BU434" s="144">
        <v>7.7934991E-5</v>
      </c>
      <c r="BV434" s="144">
        <v>8.8536638000000004E-8</v>
      </c>
      <c r="BW434" s="144">
        <v>2.3044617000000001E-6</v>
      </c>
      <c r="BX434" s="144">
        <v>7.4342452999999999E-7</v>
      </c>
      <c r="BY434" s="144">
        <v>2.1108916999999999E-10</v>
      </c>
      <c r="BZ434" s="144">
        <v>1.1376696999999999E-6</v>
      </c>
      <c r="CA434" s="144">
        <v>1.7540602E-7</v>
      </c>
      <c r="CB434" s="144">
        <v>8.1277774999999999E-8</v>
      </c>
      <c r="CC434" s="144">
        <v>8.9108893999999993E-8</v>
      </c>
      <c r="CD434" s="144">
        <v>6.4722411999999999E-9</v>
      </c>
      <c r="CE434" s="144">
        <v>1.5730028999999999E-9</v>
      </c>
      <c r="CF434" s="144">
        <v>1.8658913999999999E-6</v>
      </c>
      <c r="CG434" s="144">
        <v>2.7340499000000001E-5</v>
      </c>
      <c r="CH434" s="144">
        <v>1.4638616E-7</v>
      </c>
      <c r="CI434" s="144">
        <v>2.9441602000000001E-10</v>
      </c>
      <c r="CK434" s="138"/>
      <c r="CL434" s="89" t="s">
        <v>2528</v>
      </c>
      <c r="CP434" s="74"/>
      <c r="CS434" s="74"/>
      <c r="CT434" s="74"/>
      <c r="CU434" s="74"/>
      <c r="CV434" s="74"/>
      <c r="CW434" s="74"/>
      <c r="CX434" s="74"/>
      <c r="CY434" s="74"/>
      <c r="CZ434" s="74"/>
      <c r="DA434" s="74"/>
      <c r="DB434" s="74"/>
    </row>
    <row r="435" spans="1:106" ht="14.5" customHeight="1">
      <c r="A435" s="74" t="s">
        <v>2529</v>
      </c>
      <c r="B435" s="129" t="s">
        <v>2360</v>
      </c>
      <c r="C435" s="130" t="str">
        <f t="shared" si="267"/>
        <v>A.070.09.202</v>
      </c>
      <c r="D435" s="131" t="s">
        <v>2511</v>
      </c>
      <c r="E435" s="129" t="s">
        <v>2217</v>
      </c>
      <c r="F435" s="132" t="s">
        <v>2531</v>
      </c>
      <c r="G435" s="132">
        <f t="shared" si="268"/>
        <v>0.43417344190100005</v>
      </c>
      <c r="H435" s="348">
        <f t="shared" si="269"/>
        <v>0.43417344190100005</v>
      </c>
      <c r="I435" s="74"/>
      <c r="J435" s="132">
        <f t="shared" si="270"/>
        <v>1.6854691009999999E-2</v>
      </c>
      <c r="K435" s="132">
        <f t="shared" si="271"/>
        <v>2.80711994E-2</v>
      </c>
      <c r="L435" s="300">
        <f t="shared" si="272"/>
        <v>3.9698814910000008E-3</v>
      </c>
      <c r="M435" s="132">
        <v>0.38527767000000002</v>
      </c>
      <c r="N435" s="132">
        <v>1.0074202000000001E-2</v>
      </c>
      <c r="O435" s="132">
        <v>1.6506053E-2</v>
      </c>
      <c r="P435" s="132">
        <v>1.4185247E-2</v>
      </c>
      <c r="Q435" s="132">
        <v>2.1826557000000002E-3</v>
      </c>
      <c r="R435" s="132">
        <v>2.5999782999999997E-4</v>
      </c>
      <c r="S435" s="132">
        <v>2.2679048E-4</v>
      </c>
      <c r="T435" s="132">
        <v>1.4909444E-3</v>
      </c>
      <c r="U435" s="132">
        <v>5.3492665000000003E-4</v>
      </c>
      <c r="V435" s="132">
        <v>0</v>
      </c>
      <c r="W435" s="132">
        <v>3.4236408000000002E-3</v>
      </c>
      <c r="X435" s="304">
        <v>1.1314040999999999E-5</v>
      </c>
      <c r="Y435" s="132">
        <v>0</v>
      </c>
      <c r="Z435" s="132">
        <v>0</v>
      </c>
      <c r="AA435" s="74"/>
      <c r="AB435" s="301">
        <f t="shared" si="273"/>
        <v>2.8968245864661655</v>
      </c>
      <c r="AC435" s="338">
        <f t="shared" si="274"/>
        <v>2.8968245864661655</v>
      </c>
      <c r="AD435" s="74"/>
      <c r="AE435" s="136">
        <v>40.806221999999998</v>
      </c>
      <c r="AF435" s="136">
        <v>40.247701999999997</v>
      </c>
      <c r="AG435" s="136">
        <v>0.46415953999999998</v>
      </c>
      <c r="AH435" s="136">
        <v>0</v>
      </c>
      <c r="AI435" s="136">
        <v>0</v>
      </c>
      <c r="AJ435" s="136">
        <v>4.6471100999999999E-3</v>
      </c>
      <c r="AK435" s="136">
        <v>8.9713730000000005E-2</v>
      </c>
      <c r="AL435" s="74"/>
      <c r="AM435" s="133">
        <v>5.6284633000000001E-2</v>
      </c>
      <c r="AN435" s="340">
        <f t="shared" si="275"/>
        <v>5.6284633000000001E-2</v>
      </c>
      <c r="AP435" s="133">
        <v>5.1846864999999999E-2</v>
      </c>
      <c r="AQ435" s="133">
        <v>2.4189589E-3</v>
      </c>
      <c r="AR435" s="133">
        <v>2.0188093E-3</v>
      </c>
      <c r="AS435" s="134">
        <f t="shared" si="276"/>
        <v>3.1083252522480003E-6</v>
      </c>
      <c r="AT435" s="135">
        <f t="shared" si="277"/>
        <v>8.9458538062043005E-9</v>
      </c>
      <c r="AU435" s="135">
        <f t="shared" si="278"/>
        <v>0.28274640245799998</v>
      </c>
      <c r="AV435" s="302">
        <v>2.7297000999999998E-6</v>
      </c>
      <c r="AW435" s="302">
        <v>8.2377027000000002E-9</v>
      </c>
      <c r="AX435" s="302">
        <v>2.2499893999999999E-13</v>
      </c>
      <c r="AY435" s="302">
        <v>1.8240257000000001E-10</v>
      </c>
      <c r="AZ435" s="302">
        <v>2.3694977999999999E-11</v>
      </c>
      <c r="BA435" s="302">
        <v>2.1092901999999999E-9</v>
      </c>
      <c r="BB435" s="302">
        <v>3.7239207999999999E-7</v>
      </c>
      <c r="BC435" s="302">
        <v>3.0538819000000002E-10</v>
      </c>
      <c r="BD435" s="302">
        <v>3.8760257000000001E-10</v>
      </c>
      <c r="BE435" s="302">
        <v>2.6599362999999998E-13</v>
      </c>
      <c r="BF435" s="302">
        <v>1.3644182999999999E-15</v>
      </c>
      <c r="BG435" s="302">
        <v>5.6366808999999999E-13</v>
      </c>
      <c r="BH435" s="302">
        <v>3.2565839999999998E-14</v>
      </c>
      <c r="BI435" s="302">
        <v>2.4613286E-14</v>
      </c>
      <c r="BJ435" s="302">
        <v>2.8319222000000002E-9</v>
      </c>
      <c r="BK435" s="302">
        <v>1.0857623000000001E-9</v>
      </c>
      <c r="BL435" s="302">
        <v>1.4047142000000001E-11</v>
      </c>
      <c r="BM435" s="302">
        <v>2.5172457999999998E-5</v>
      </c>
      <c r="BN435" s="303">
        <v>0.28272122999999999</v>
      </c>
      <c r="BO435" s="303">
        <v>0</v>
      </c>
      <c r="BP435" s="303">
        <v>0</v>
      </c>
      <c r="BQ435" s="303">
        <v>0</v>
      </c>
      <c r="BR435" s="74"/>
      <c r="BS435" s="136">
        <v>1.4255164999999999E-4</v>
      </c>
      <c r="BT435" s="144">
        <v>3.3470707000000001E-6</v>
      </c>
      <c r="BU435" s="144">
        <v>8.0771156000000003E-5</v>
      </c>
      <c r="BV435" s="144">
        <v>1.7554209000000001E-7</v>
      </c>
      <c r="BW435" s="144">
        <v>3.7275757E-6</v>
      </c>
      <c r="BX435" s="144">
        <v>1.3230880999999999E-6</v>
      </c>
      <c r="BY435" s="144">
        <v>3.4122908000000001E-10</v>
      </c>
      <c r="BZ435" s="144">
        <v>2.0261449000000002E-6</v>
      </c>
      <c r="CA435" s="144">
        <v>3.4889877999999998E-7</v>
      </c>
      <c r="CB435" s="144">
        <v>1.5006858E-7</v>
      </c>
      <c r="CC435" s="144">
        <v>1.7809753E-7</v>
      </c>
      <c r="CD435" s="144">
        <v>1.0211935E-8</v>
      </c>
      <c r="CE435" s="144">
        <v>3.1437584999999998E-9</v>
      </c>
      <c r="CF435" s="144">
        <v>3.3322244E-6</v>
      </c>
      <c r="CG435" s="144">
        <v>4.7033477E-5</v>
      </c>
      <c r="CH435" s="144">
        <v>1.2460820999999999E-7</v>
      </c>
      <c r="CI435" s="136">
        <v>0</v>
      </c>
      <c r="CK435" s="138"/>
      <c r="CL435" s="89" t="s">
        <v>2532</v>
      </c>
      <c r="CR435" s="74"/>
      <c r="CS435" s="74"/>
      <c r="CT435" s="74"/>
      <c r="CU435" s="74"/>
      <c r="CV435" s="74"/>
      <c r="CW435" s="74"/>
      <c r="CX435" s="74"/>
      <c r="CY435" s="74"/>
      <c r="CZ435" s="74"/>
      <c r="DA435" s="74"/>
      <c r="DB435" s="74"/>
    </row>
    <row r="436" spans="1:106" ht="14.5" customHeight="1">
      <c r="A436" s="74" t="s">
        <v>2533</v>
      </c>
      <c r="B436" s="129" t="s">
        <v>2360</v>
      </c>
      <c r="C436" s="130" t="str">
        <f t="shared" si="267"/>
        <v>A.070.09.203</v>
      </c>
      <c r="D436" s="131" t="s">
        <v>2511</v>
      </c>
      <c r="E436" s="129" t="s">
        <v>2217</v>
      </c>
      <c r="F436" s="132" t="s">
        <v>2535</v>
      </c>
      <c r="G436" s="132">
        <f t="shared" si="268"/>
        <v>0.68712379111106792</v>
      </c>
      <c r="H436" s="348">
        <f t="shared" si="269"/>
        <v>0.68712379111106792</v>
      </c>
      <c r="I436" s="74"/>
      <c r="J436" s="132">
        <f t="shared" si="270"/>
        <v>1.6451418629999999E-2</v>
      </c>
      <c r="K436" s="132">
        <f t="shared" si="271"/>
        <v>2.7514277600000001E-2</v>
      </c>
      <c r="L436" s="300">
        <f t="shared" si="272"/>
        <v>4.6141248810680005E-3</v>
      </c>
      <c r="M436" s="132">
        <v>0.63854396999999996</v>
      </c>
      <c r="N436" s="132">
        <v>9.9529082000000008E-3</v>
      </c>
      <c r="O436" s="132">
        <v>1.6117981E-2</v>
      </c>
      <c r="P436" s="132">
        <v>1.3848065E-2</v>
      </c>
      <c r="Q436" s="132">
        <v>2.1312999E-3</v>
      </c>
      <c r="R436" s="132">
        <v>2.5158865999999998E-4</v>
      </c>
      <c r="S436" s="132">
        <v>2.2046507E-4</v>
      </c>
      <c r="T436" s="132">
        <v>1.4433884E-3</v>
      </c>
      <c r="U436" s="132">
        <v>5.4344200999999995E-4</v>
      </c>
      <c r="V436" s="304">
        <v>5.0619954000000001E-5</v>
      </c>
      <c r="W436" s="132">
        <v>4.0089165999999997E-3</v>
      </c>
      <c r="X436" s="304">
        <v>1.1130891000000001E-5</v>
      </c>
      <c r="Y436" s="304">
        <v>1.5426068E-8</v>
      </c>
      <c r="Z436" s="132">
        <v>0</v>
      </c>
      <c r="AA436" s="74"/>
      <c r="AB436" s="301">
        <f t="shared" si="273"/>
        <v>4.8010824812030073</v>
      </c>
      <c r="AC436" s="338">
        <f t="shared" si="274"/>
        <v>4.8010824812030073</v>
      </c>
      <c r="AD436" s="74"/>
      <c r="AE436" s="136">
        <v>39.951149999999998</v>
      </c>
      <c r="AF436" s="136">
        <v>39.251365</v>
      </c>
      <c r="AG436" s="136">
        <v>0.54349619000000005</v>
      </c>
      <c r="AH436" s="136">
        <v>0</v>
      </c>
      <c r="AI436" s="136">
        <v>8.1064666000000007E-3</v>
      </c>
      <c r="AJ436" s="136">
        <v>3.9998922999999999E-2</v>
      </c>
      <c r="AK436" s="136">
        <v>0.10818323000000001</v>
      </c>
      <c r="AL436" s="74"/>
      <c r="AM436" s="133">
        <v>8.7003753000000003E-2</v>
      </c>
      <c r="AN436" s="340">
        <f t="shared" si="275"/>
        <v>8.7003753000000003E-2</v>
      </c>
      <c r="AP436" s="133">
        <v>8.1186625999999998E-2</v>
      </c>
      <c r="AQ436" s="133">
        <v>3.8558086999999999E-3</v>
      </c>
      <c r="AR436" s="133">
        <v>1.9613183000000002E-3</v>
      </c>
      <c r="AS436" s="134">
        <f t="shared" si="276"/>
        <v>4.8673037824998811E-6</v>
      </c>
      <c r="AT436" s="135">
        <f t="shared" si="277"/>
        <v>1.4259647365569773E-8</v>
      </c>
      <c r="AU436" s="135">
        <f t="shared" si="278"/>
        <v>0.27469444356799999</v>
      </c>
      <c r="AV436" s="302">
        <v>4.4955078999999998E-6</v>
      </c>
      <c r="AW436" s="302">
        <v>1.3565521E-8</v>
      </c>
      <c r="AX436" s="302">
        <v>3.7056472E-13</v>
      </c>
      <c r="AY436" s="302">
        <v>1.7652013000000001E-10</v>
      </c>
      <c r="AZ436" s="302">
        <v>2.2926086000000001E-11</v>
      </c>
      <c r="BA436" s="302">
        <v>2.0591521000000001E-9</v>
      </c>
      <c r="BB436" s="302">
        <v>3.6573573000000001E-7</v>
      </c>
      <c r="BC436" s="302">
        <v>2.9807526E-10</v>
      </c>
      <c r="BD436" s="302">
        <v>3.8092242999999998E-10</v>
      </c>
      <c r="BE436" s="302">
        <v>2.5765225E-13</v>
      </c>
      <c r="BF436" s="302">
        <v>1.3298471E-15</v>
      </c>
      <c r="BG436" s="302">
        <v>5.4571410000000005E-13</v>
      </c>
      <c r="BH436" s="302">
        <v>3.1524248E-14</v>
      </c>
      <c r="BI436" s="302">
        <v>2.384457E-14</v>
      </c>
      <c r="BJ436" s="302">
        <v>2.7400628999999998E-9</v>
      </c>
      <c r="BK436" s="302">
        <v>1.0611922E-9</v>
      </c>
      <c r="BL436" s="302">
        <v>1.3896227E-11</v>
      </c>
      <c r="BM436" s="302">
        <v>2.4953568E-5</v>
      </c>
      <c r="BN436" s="303">
        <v>0.27466949000000002</v>
      </c>
      <c r="BO436" s="302">
        <v>2.9908387999999998E-13</v>
      </c>
      <c r="BP436" s="302">
        <v>1.8187533E-15</v>
      </c>
      <c r="BQ436" s="302">
        <v>8.1372372000000001E-20</v>
      </c>
      <c r="BR436" s="74"/>
      <c r="BS436" s="136">
        <v>1.9429577E-4</v>
      </c>
      <c r="BT436" s="144">
        <v>3.2851567E-6</v>
      </c>
      <c r="BU436" s="136">
        <v>1.3386691999999999E-4</v>
      </c>
      <c r="BV436" s="144">
        <v>1.6994243E-7</v>
      </c>
      <c r="BW436" s="144">
        <v>3.6533895000000001E-6</v>
      </c>
      <c r="BX436" s="144">
        <v>1.2920287E-6</v>
      </c>
      <c r="BY436" s="144">
        <v>3.3604168999999999E-10</v>
      </c>
      <c r="BZ436" s="144">
        <v>1.9784655999999999E-6</v>
      </c>
      <c r="CA436" s="144">
        <v>3.3761426999999999E-7</v>
      </c>
      <c r="CB436" s="144">
        <v>1.4588302E-7</v>
      </c>
      <c r="CC436" s="144">
        <v>1.7231812999999999E-7</v>
      </c>
      <c r="CD436" s="144">
        <v>1.0079295E-8</v>
      </c>
      <c r="CE436" s="144">
        <v>3.0417501999999998E-9</v>
      </c>
      <c r="CF436" s="144">
        <v>3.2496850000000002E-6</v>
      </c>
      <c r="CG436" s="144">
        <v>4.5998046000000002E-5</v>
      </c>
      <c r="CH436" s="144">
        <v>1.3282041E-7</v>
      </c>
      <c r="CI436" s="144">
        <v>4.2935669999999997E-11</v>
      </c>
      <c r="CK436" s="138"/>
      <c r="CL436" s="89" t="s">
        <v>2536</v>
      </c>
      <c r="CQ436" s="74"/>
      <c r="CR436" s="74"/>
      <c r="CS436" s="74"/>
      <c r="CT436" s="74"/>
      <c r="CU436" s="74"/>
      <c r="CV436" s="74"/>
      <c r="CW436" s="74"/>
      <c r="CX436" s="74"/>
      <c r="CY436" s="74"/>
      <c r="CZ436" s="74"/>
      <c r="DA436" s="74"/>
      <c r="DB436" s="74"/>
    </row>
    <row r="437" spans="1:106" ht="14.5" customHeight="1">
      <c r="B437" s="129" t="s">
        <v>2360</v>
      </c>
      <c r="C437" s="127" t="s">
        <v>82</v>
      </c>
      <c r="D437" s="127" t="s">
        <v>2537</v>
      </c>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P437" s="74"/>
      <c r="AQ437" s="74"/>
      <c r="AR437" s="74"/>
      <c r="AS437" s="74"/>
      <c r="AT437" s="74"/>
      <c r="AU437" s="74"/>
      <c r="AV437" s="74"/>
      <c r="AW437" s="74"/>
      <c r="AX437" s="74"/>
      <c r="AY437" s="74"/>
      <c r="AZ437" s="74"/>
      <c r="BA437" s="74"/>
      <c r="BB437" s="74"/>
      <c r="BC437" s="74"/>
      <c r="BD437" s="74"/>
      <c r="BE437" s="74"/>
      <c r="BF437" s="74"/>
      <c r="BG437" s="74"/>
      <c r="BH437" s="74"/>
      <c r="BI437" s="74"/>
      <c r="BJ437" s="74"/>
      <c r="BK437" s="74"/>
      <c r="BL437" s="74"/>
      <c r="BM437" s="74"/>
      <c r="BN437" s="74"/>
      <c r="BO437" s="74"/>
      <c r="BP437" s="74"/>
      <c r="BQ437" s="74"/>
      <c r="BR437" s="74"/>
      <c r="BS437" s="74"/>
      <c r="BT437" s="74"/>
      <c r="BU437" s="74"/>
      <c r="BV437" s="74"/>
      <c r="BW437" s="74"/>
      <c r="BX437" s="74"/>
      <c r="BY437" s="74"/>
      <c r="BZ437" s="74"/>
      <c r="CA437" s="74"/>
      <c r="CB437" s="74"/>
      <c r="CC437" s="74"/>
      <c r="CD437" s="74"/>
      <c r="CE437" s="74"/>
      <c r="CF437" s="74"/>
      <c r="CG437" s="74"/>
      <c r="CH437" s="74"/>
      <c r="CI437" s="74"/>
      <c r="CJ437" s="124"/>
      <c r="CK437" s="143"/>
      <c r="CL437" s="89"/>
      <c r="CQ437" s="74"/>
      <c r="CR437" s="74"/>
      <c r="CS437" s="74"/>
      <c r="CT437" s="74"/>
      <c r="CU437" s="74"/>
      <c r="CV437" s="74"/>
      <c r="CW437" s="74"/>
      <c r="CX437" s="74"/>
      <c r="CY437" s="74"/>
      <c r="CZ437" s="74"/>
      <c r="DA437" s="74"/>
      <c r="DB437" s="74"/>
    </row>
    <row r="438" spans="1:106" ht="14.5" customHeight="1">
      <c r="A438" s="74" t="s">
        <v>2538</v>
      </c>
      <c r="B438" s="129" t="s">
        <v>2360</v>
      </c>
      <c r="C438" s="130" t="str">
        <f t="shared" ref="C438:C448" si="279">MID(A438,1,12)</f>
        <v>A.070.10.101</v>
      </c>
      <c r="D438" s="131" t="s">
        <v>2537</v>
      </c>
      <c r="E438" s="129" t="s">
        <v>957</v>
      </c>
      <c r="F438" s="132" t="s">
        <v>2539</v>
      </c>
      <c r="G438" s="132">
        <f t="shared" ref="G438:G448" si="280">J438+K438+L438+M438</f>
        <v>3.8785112987423001E-2</v>
      </c>
      <c r="H438" s="348">
        <f t="shared" ref="H438:H448" si="281">G438</f>
        <v>3.8785112987423001E-2</v>
      </c>
      <c r="I438" s="74"/>
      <c r="J438" s="132">
        <f t="shared" ref="J438:J448" si="282">P438+Q438+R438+S438</f>
        <v>4.1406729350430002E-3</v>
      </c>
      <c r="K438" s="132">
        <f t="shared" ref="K438:K448" si="283">N438+O438+T438</f>
        <v>7.7170993971000003E-3</v>
      </c>
      <c r="L438" s="300">
        <f t="shared" ref="L438:L448" si="284">U438+IF(V438="x",0,V438)+IF(W438="x",0,W438)+IF(X438="x",0,X438)+Y438+Z438</f>
        <v>1.6445336552800001E-3</v>
      </c>
      <c r="M438" s="132">
        <v>2.5282807000000001E-2</v>
      </c>
      <c r="N438" s="132">
        <v>5.2205000000000003E-3</v>
      </c>
      <c r="O438" s="132">
        <v>2.4937878000000002E-3</v>
      </c>
      <c r="P438" s="132">
        <v>2.0946720000000001E-3</v>
      </c>
      <c r="Q438" s="132">
        <v>2.0248531000000001E-3</v>
      </c>
      <c r="R438" s="304">
        <v>6.2588043000000001E-8</v>
      </c>
      <c r="S438" s="304">
        <v>2.1085247000000001E-5</v>
      </c>
      <c r="T438" s="304">
        <v>2.8115971E-6</v>
      </c>
      <c r="U438" s="304">
        <v>4.3065528E-7</v>
      </c>
      <c r="V438" s="132">
        <v>0</v>
      </c>
      <c r="W438" s="132">
        <v>1.6441030000000001E-3</v>
      </c>
      <c r="X438" s="132">
        <v>0</v>
      </c>
      <c r="Y438" s="132">
        <v>0</v>
      </c>
      <c r="Z438" s="132">
        <v>0</v>
      </c>
      <c r="AA438" s="74"/>
      <c r="AB438" s="301">
        <f t="shared" ref="AB438:AB448" si="285">M438/0.133</f>
        <v>0.19009629323308269</v>
      </c>
      <c r="AC438" s="338">
        <f t="shared" ref="AC438:AC448" si="286">AB438</f>
        <v>0.19009629323308269</v>
      </c>
      <c r="AD438" s="74"/>
      <c r="AE438" s="136">
        <v>50.239573</v>
      </c>
      <c r="AF438" s="136">
        <v>49.993375</v>
      </c>
      <c r="AG438" s="136">
        <v>0.22289900000000001</v>
      </c>
      <c r="AH438" s="136">
        <v>0</v>
      </c>
      <c r="AI438" s="136">
        <v>1.6707501E-2</v>
      </c>
      <c r="AJ438" s="136">
        <v>7.8911835999999997E-4</v>
      </c>
      <c r="AK438" s="136">
        <v>5.8020277000000002E-3</v>
      </c>
      <c r="AL438" s="74"/>
      <c r="AM438" s="133">
        <v>8.6085526999999992E-3</v>
      </c>
      <c r="AN438" s="340">
        <f t="shared" ref="AN438:AN448" si="287">AM438</f>
        <v>8.6085526999999992E-3</v>
      </c>
      <c r="AP438" s="133">
        <v>5.0960160000000001E-3</v>
      </c>
      <c r="AQ438" s="133">
        <v>2.0130604999999999E-4</v>
      </c>
      <c r="AR438" s="133">
        <v>3.3112306999999999E-3</v>
      </c>
      <c r="AS438" s="134">
        <f t="shared" ref="AS438:AS448" si="288">AV438+AY438+AZ438+BA438+BB438+BJ438+BK438+BO438</f>
        <v>3.0551654778516362E-7</v>
      </c>
      <c r="AT438" s="135">
        <f t="shared" ref="AT438:AT448" si="289">AW438+AX438+BC438+BD438+BE438+BF438+BG438+BH438+BI438+BL438+BP438+BQ438</f>
        <v>7.4447503203293582E-10</v>
      </c>
      <c r="AU438" s="135">
        <f t="shared" ref="AU438:AU448" si="290">BM438+BN438</f>
        <v>0.46375780114343995</v>
      </c>
      <c r="AV438" s="302">
        <v>1.8671065999999999E-7</v>
      </c>
      <c r="AW438" s="302">
        <v>5.6375297999999998E-10</v>
      </c>
      <c r="AX438" s="302">
        <v>1.5385568000000001E-14</v>
      </c>
      <c r="AY438" s="302">
        <v>1.7695780000000002E-18</v>
      </c>
      <c r="AZ438" s="303">
        <v>0</v>
      </c>
      <c r="BA438" s="302">
        <v>3.1146265999999999E-10</v>
      </c>
      <c r="BB438" s="302">
        <v>1.18494E-7</v>
      </c>
      <c r="BC438" s="302">
        <v>4.4152531999999999E-11</v>
      </c>
      <c r="BD438" s="302">
        <v>1.3655197999999999E-10</v>
      </c>
      <c r="BE438" s="302">
        <v>1.0956085999999999E-15</v>
      </c>
      <c r="BF438" s="302">
        <v>5.0756288999999999E-17</v>
      </c>
      <c r="BG438" s="302">
        <v>1.0060514E-15</v>
      </c>
      <c r="BH438" s="302">
        <v>3.2274169000000001E-19</v>
      </c>
      <c r="BI438" s="302">
        <v>1.7259051999999999E-18</v>
      </c>
      <c r="BJ438" s="302">
        <v>2.0761553999999999E-14</v>
      </c>
      <c r="BK438" s="302">
        <v>4.0436183999999998E-13</v>
      </c>
      <c r="BL438" s="303">
        <v>0</v>
      </c>
      <c r="BM438" s="302">
        <v>7.1143439999999999E-8</v>
      </c>
      <c r="BN438" s="303">
        <v>0.46375772999999998</v>
      </c>
      <c r="BO438" s="303">
        <v>0</v>
      </c>
      <c r="BP438" s="303">
        <v>0</v>
      </c>
      <c r="BQ438" s="303">
        <v>0</v>
      </c>
      <c r="BR438" s="74"/>
      <c r="BS438" s="144">
        <v>7.0439418000000005E-5</v>
      </c>
      <c r="BT438" s="144">
        <v>1.0439722E-6</v>
      </c>
      <c r="BU438" s="144">
        <v>5.300389E-6</v>
      </c>
      <c r="BV438" s="144">
        <v>3.2935106000000002E-10</v>
      </c>
      <c r="BW438" s="144">
        <v>2.5379027999999999E-6</v>
      </c>
      <c r="BX438" s="144">
        <v>2.0178662999999999E-7</v>
      </c>
      <c r="BY438" s="144">
        <v>1.0108090999999999E-11</v>
      </c>
      <c r="BZ438" s="144">
        <v>3.0603727999999999E-7</v>
      </c>
      <c r="CA438" s="144">
        <v>8.3988747000000006E-11</v>
      </c>
      <c r="CB438" s="144">
        <v>1.395223E-8</v>
      </c>
      <c r="CC438" s="136">
        <v>0</v>
      </c>
      <c r="CD438" s="136">
        <v>0</v>
      </c>
      <c r="CE438" s="136">
        <v>0</v>
      </c>
      <c r="CF438" s="144">
        <v>4.710158E-7</v>
      </c>
      <c r="CG438" s="144">
        <v>6.0563679E-5</v>
      </c>
      <c r="CH438" s="144">
        <v>2.5957237000000003E-10</v>
      </c>
      <c r="CI438" s="136">
        <v>0</v>
      </c>
      <c r="CK438" s="138"/>
      <c r="CL438" s="89" t="s">
        <v>663</v>
      </c>
      <c r="CM438" s="110"/>
      <c r="CN438" s="110"/>
      <c r="CP438" s="74"/>
      <c r="CQ438" s="74"/>
      <c r="CR438" s="74"/>
      <c r="CS438" s="74"/>
      <c r="CT438" s="74"/>
      <c r="CU438" s="74"/>
      <c r="CV438" s="74"/>
      <c r="CW438" s="74"/>
      <c r="CX438" s="74"/>
      <c r="CY438" s="74"/>
      <c r="CZ438" s="74"/>
      <c r="DA438" s="74"/>
      <c r="DB438" s="74"/>
    </row>
    <row r="439" spans="1:106" ht="14.5" customHeight="1">
      <c r="A439" s="74" t="s">
        <v>2540</v>
      </c>
      <c r="B439" s="129" t="s">
        <v>2360</v>
      </c>
      <c r="C439" s="130" t="str">
        <f t="shared" si="279"/>
        <v>A.070.10.102</v>
      </c>
      <c r="D439" s="131" t="s">
        <v>2537</v>
      </c>
      <c r="E439" s="129" t="s">
        <v>957</v>
      </c>
      <c r="F439" s="132" t="s">
        <v>2541</v>
      </c>
      <c r="G439" s="132">
        <f t="shared" si="280"/>
        <v>6.1648644093999998E-2</v>
      </c>
      <c r="H439" s="348">
        <f t="shared" si="281"/>
        <v>6.1648644093999998E-2</v>
      </c>
      <c r="I439" s="74"/>
      <c r="J439" s="132">
        <f t="shared" si="282"/>
        <v>1.5519462869999999E-3</v>
      </c>
      <c r="K439" s="132">
        <f t="shared" si="283"/>
        <v>1.1266013890000001E-2</v>
      </c>
      <c r="L439" s="300">
        <f t="shared" si="284"/>
        <v>5.5249219170000006E-3</v>
      </c>
      <c r="M439" s="132">
        <v>4.3305761999999998E-2</v>
      </c>
      <c r="N439" s="132">
        <v>7.382078E-4</v>
      </c>
      <c r="O439" s="132">
        <v>9.2199209000000002E-4</v>
      </c>
      <c r="P439" s="132">
        <v>6.9318389000000002E-4</v>
      </c>
      <c r="Q439" s="132">
        <v>1.0875755E-4</v>
      </c>
      <c r="R439" s="304">
        <v>4.1163416999999999E-5</v>
      </c>
      <c r="S439" s="132">
        <v>7.0884143E-4</v>
      </c>
      <c r="T439" s="132">
        <v>9.6058140000000007E-3</v>
      </c>
      <c r="U439" s="304">
        <v>4.0495418999999997E-5</v>
      </c>
      <c r="V439" s="132">
        <v>4.8322560000000001E-3</v>
      </c>
      <c r="W439" s="132">
        <v>6.3247513999999995E-4</v>
      </c>
      <c r="X439" s="304">
        <v>1.9695358E-5</v>
      </c>
      <c r="Y439" s="132">
        <v>0</v>
      </c>
      <c r="Z439" s="132">
        <v>0</v>
      </c>
      <c r="AA439" s="74"/>
      <c r="AB439" s="301">
        <f t="shared" si="285"/>
        <v>0.32560723308270673</v>
      </c>
      <c r="AC439" s="338">
        <f t="shared" si="286"/>
        <v>0.32560723308270673</v>
      </c>
      <c r="AD439" s="74"/>
      <c r="AE439" s="136">
        <v>49.819575999999998</v>
      </c>
      <c r="AF439" s="136">
        <v>49.683841999999999</v>
      </c>
      <c r="AG439" s="136">
        <v>8.5739197000000003E-2</v>
      </c>
      <c r="AH439" s="136">
        <v>0</v>
      </c>
      <c r="AI439" s="136">
        <v>5.7364520000000004E-3</v>
      </c>
      <c r="AJ439" s="136">
        <v>2.5327158999999998E-2</v>
      </c>
      <c r="AK439" s="136">
        <v>1.8930415999999999E-2</v>
      </c>
      <c r="AL439" s="74"/>
      <c r="AM439" s="133">
        <v>1.0006483E-2</v>
      </c>
      <c r="AN439" s="340">
        <f t="shared" si="287"/>
        <v>1.0006483E-2</v>
      </c>
      <c r="AP439" s="133">
        <v>6.2179428999999996E-3</v>
      </c>
      <c r="AQ439" s="133">
        <v>2.9326120000000002E-4</v>
      </c>
      <c r="AR439" s="133">
        <v>3.4952793000000001E-3</v>
      </c>
      <c r="AS439" s="134">
        <f t="shared" si="288"/>
        <v>3.7277834721705004E-7</v>
      </c>
      <c r="AT439" s="135">
        <f t="shared" si="289"/>
        <v>1.0845458816492002E-9</v>
      </c>
      <c r="AU439" s="135">
        <f t="shared" si="290"/>
        <v>0.48953492046570002</v>
      </c>
      <c r="AV439" s="302">
        <v>3.3439010000000001E-7</v>
      </c>
      <c r="AW439" s="302">
        <v>1.010188E-9</v>
      </c>
      <c r="AX439" s="302">
        <v>2.7546784000000002E-14</v>
      </c>
      <c r="AY439" s="302">
        <v>1.1064171000000001E-11</v>
      </c>
      <c r="AZ439" s="302">
        <v>9.6641604999999998E-13</v>
      </c>
      <c r="BA439" s="302">
        <v>1.0307369E-10</v>
      </c>
      <c r="BB439" s="302">
        <v>2.3111876999999999E-8</v>
      </c>
      <c r="BC439" s="302">
        <v>1.4946355E-11</v>
      </c>
      <c r="BD439" s="302">
        <v>2.5582168000000002E-11</v>
      </c>
      <c r="BE439" s="302">
        <v>3.6464339999999999E-13</v>
      </c>
      <c r="BF439" s="302">
        <v>2.2252481999999999E-15</v>
      </c>
      <c r="BG439" s="302">
        <v>4.6816236999999999E-14</v>
      </c>
      <c r="BH439" s="302">
        <v>7.4377475999999997E-13</v>
      </c>
      <c r="BI439" s="302">
        <v>1.5687522000000001E-13</v>
      </c>
      <c r="BJ439" s="302">
        <v>1.7264894E-10</v>
      </c>
      <c r="BK439" s="302">
        <v>1.4988617E-8</v>
      </c>
      <c r="BL439" s="302">
        <v>3.2487477E-11</v>
      </c>
      <c r="BM439" s="302">
        <v>1.8304657E-6</v>
      </c>
      <c r="BN439" s="303">
        <v>0.48953309</v>
      </c>
      <c r="BO439" s="303">
        <v>0</v>
      </c>
      <c r="BP439" s="303">
        <v>0</v>
      </c>
      <c r="BQ439" s="303">
        <v>0</v>
      </c>
      <c r="BR439" s="74"/>
      <c r="BS439" s="144">
        <v>7.1623511000000006E-5</v>
      </c>
      <c r="BT439" s="144">
        <v>2.1102101999999999E-7</v>
      </c>
      <c r="BU439" s="144">
        <v>9.0787937000000007E-6</v>
      </c>
      <c r="BV439" s="144">
        <v>1.1252325999999999E-6</v>
      </c>
      <c r="BW439" s="144">
        <v>2.2466403999999999E-7</v>
      </c>
      <c r="BX439" s="144">
        <v>7.1445346E-8</v>
      </c>
      <c r="BY439" s="144">
        <v>6.0777306000000005E-10</v>
      </c>
      <c r="BZ439" s="144">
        <v>1.0868105E-7</v>
      </c>
      <c r="CA439" s="144">
        <v>5.5238407999999999E-8</v>
      </c>
      <c r="CB439" s="144">
        <v>4.6904449999999999E-7</v>
      </c>
      <c r="CC439" s="144">
        <v>7.2413305999999996E-9</v>
      </c>
      <c r="CD439" s="144">
        <v>2.1221900000000001E-8</v>
      </c>
      <c r="CE439" s="144">
        <v>1.2510814000000001E-10</v>
      </c>
      <c r="CF439" s="144">
        <v>2.2868918999999999E-7</v>
      </c>
      <c r="CG439" s="144">
        <v>6.0006785999999998E-5</v>
      </c>
      <c r="CH439" s="144">
        <v>1.4719041999999999E-8</v>
      </c>
      <c r="CI439" s="136">
        <v>0</v>
      </c>
      <c r="CK439" s="138"/>
      <c r="CL439" s="110" t="s">
        <v>2542</v>
      </c>
      <c r="CM439" s="110"/>
      <c r="CN439" s="110"/>
      <c r="CP439" s="74"/>
      <c r="CQ439" s="74"/>
      <c r="CR439" s="74"/>
      <c r="CS439" s="74"/>
      <c r="CT439" s="74"/>
      <c r="CU439" s="74"/>
      <c r="CV439" s="74"/>
      <c r="CW439" s="74"/>
      <c r="CX439" s="74"/>
      <c r="CY439" s="74"/>
      <c r="CZ439" s="74"/>
      <c r="DA439" s="74"/>
      <c r="DB439" s="74"/>
    </row>
    <row r="440" spans="1:106" ht="14.5" customHeight="1">
      <c r="A440" s="74" t="s">
        <v>2543</v>
      </c>
      <c r="B440" s="129" t="s">
        <v>2360</v>
      </c>
      <c r="C440" s="130" t="str">
        <f t="shared" si="279"/>
        <v>A.070.10.103</v>
      </c>
      <c r="D440" s="131" t="s">
        <v>2537</v>
      </c>
      <c r="E440" s="129" t="s">
        <v>957</v>
      </c>
      <c r="F440" s="132" t="s">
        <v>2544</v>
      </c>
      <c r="G440" s="132">
        <f t="shared" si="280"/>
        <v>0.56261489792999997</v>
      </c>
      <c r="H440" s="348">
        <f t="shared" si="281"/>
        <v>0.56261489792999997</v>
      </c>
      <c r="I440" s="74"/>
      <c r="J440" s="132">
        <f t="shared" si="282"/>
        <v>1.916851483E-2</v>
      </c>
      <c r="K440" s="132">
        <f t="shared" si="283"/>
        <v>4.70654883E-2</v>
      </c>
      <c r="L440" s="300">
        <f t="shared" si="284"/>
        <v>0.43226273579999996</v>
      </c>
      <c r="M440" s="132">
        <v>6.4118158999999994E-2</v>
      </c>
      <c r="N440" s="132">
        <v>1.9406601999999998E-2</v>
      </c>
      <c r="O440" s="132">
        <v>1.9363119000000002E-2</v>
      </c>
      <c r="P440" s="132">
        <v>7.6746269000000002E-3</v>
      </c>
      <c r="Q440" s="132">
        <v>1.3456257000000001E-3</v>
      </c>
      <c r="R440" s="132">
        <v>2.9948102999999998E-4</v>
      </c>
      <c r="S440" s="132">
        <v>9.8487812000000001E-3</v>
      </c>
      <c r="T440" s="132">
        <v>8.2957672999999996E-3</v>
      </c>
      <c r="U440" s="132">
        <v>2.6172629999999999E-4</v>
      </c>
      <c r="V440" s="132">
        <v>0.42899999999999999</v>
      </c>
      <c r="W440" s="132">
        <v>1.2075936000000001E-3</v>
      </c>
      <c r="X440" s="132">
        <v>1.7934158999999999E-3</v>
      </c>
      <c r="Y440" s="132">
        <v>0</v>
      </c>
      <c r="Z440" s="132">
        <v>0</v>
      </c>
      <c r="AA440" s="74"/>
      <c r="AB440" s="301">
        <f t="shared" si="285"/>
        <v>0.48209142105263153</v>
      </c>
      <c r="AC440" s="338">
        <f t="shared" si="286"/>
        <v>0.48209142105263153</v>
      </c>
      <c r="AD440" s="74"/>
      <c r="AE440" s="136">
        <v>52.184015000000002</v>
      </c>
      <c r="AF440" s="136">
        <v>51.974457999999998</v>
      </c>
      <c r="AG440" s="136">
        <v>0.16371930000000001</v>
      </c>
      <c r="AH440" s="136">
        <v>0</v>
      </c>
      <c r="AI440" s="136">
        <v>0</v>
      </c>
      <c r="AJ440" s="136">
        <v>1.8842990999999999E-3</v>
      </c>
      <c r="AK440" s="136">
        <v>4.3953384999999998E-2</v>
      </c>
      <c r="AL440" s="74"/>
      <c r="AM440" s="133">
        <v>2.2649155000000001E-2</v>
      </c>
      <c r="AN440" s="340">
        <f t="shared" si="287"/>
        <v>2.2649155000000001E-2</v>
      </c>
      <c r="AP440" s="133">
        <v>1.7830968999999999E-2</v>
      </c>
      <c r="AQ440" s="133">
        <v>1.4067283E-3</v>
      </c>
      <c r="AR440" s="133">
        <v>3.4114575999999999E-3</v>
      </c>
      <c r="AS440" s="134">
        <f t="shared" si="288"/>
        <v>1.0690029271032001E-6</v>
      </c>
      <c r="AT440" s="135">
        <f t="shared" si="289"/>
        <v>5.2023974544029998E-9</v>
      </c>
      <c r="AU440" s="135">
        <f t="shared" si="290"/>
        <v>0.47779517931800003</v>
      </c>
      <c r="AV440" s="302">
        <v>4.6978467000000001E-7</v>
      </c>
      <c r="AW440" s="302">
        <v>1.4181487999999999E-9</v>
      </c>
      <c r="AX440" s="302">
        <v>3.8712385E-14</v>
      </c>
      <c r="AY440" s="302">
        <v>3.9403093999999998E-10</v>
      </c>
      <c r="AZ440" s="302">
        <v>8.4295231999999996E-12</v>
      </c>
      <c r="BA440" s="302">
        <v>1.1412048E-9</v>
      </c>
      <c r="BB440" s="302">
        <v>4.9431761000000001E-7</v>
      </c>
      <c r="BC440" s="302">
        <v>1.7047222E-10</v>
      </c>
      <c r="BD440" s="302">
        <v>6.3811971999999996E-10</v>
      </c>
      <c r="BE440" s="302">
        <v>2.3993288000000002E-12</v>
      </c>
      <c r="BF440" s="302">
        <v>9.3474338000000006E-14</v>
      </c>
      <c r="BG440" s="302">
        <v>2.2418399E-12</v>
      </c>
      <c r="BH440" s="302">
        <v>1.4459820000000001E-13</v>
      </c>
      <c r="BI440" s="302">
        <v>2.8596078000000001E-13</v>
      </c>
      <c r="BJ440" s="302">
        <v>9.6879184000000005E-10</v>
      </c>
      <c r="BK440" s="302">
        <v>1.0238819E-7</v>
      </c>
      <c r="BL440" s="302">
        <v>2.9704527999999999E-9</v>
      </c>
      <c r="BM440" s="302">
        <v>4.9639318E-5</v>
      </c>
      <c r="BN440" s="303">
        <v>0.47774554000000002</v>
      </c>
      <c r="BO440" s="303">
        <v>0</v>
      </c>
      <c r="BP440" s="303">
        <v>0</v>
      </c>
      <c r="BQ440" s="303">
        <v>0</v>
      </c>
      <c r="BR440" s="74"/>
      <c r="BS440" s="136">
        <v>1.0131522E-4</v>
      </c>
      <c r="BT440" s="144">
        <v>4.9112122999999998E-6</v>
      </c>
      <c r="BU440" s="144">
        <v>1.3441988E-5</v>
      </c>
      <c r="BV440" s="144">
        <v>9.7223348000000009E-7</v>
      </c>
      <c r="BW440" s="144">
        <v>4.8778135000000004E-6</v>
      </c>
      <c r="BX440" s="144">
        <v>1.0009492999999999E-6</v>
      </c>
      <c r="BY440" s="144">
        <v>5.3928052000000002E-8</v>
      </c>
      <c r="BZ440" s="144">
        <v>1.9763598000000001E-6</v>
      </c>
      <c r="CA440" s="144">
        <v>4.0188246000000003E-7</v>
      </c>
      <c r="CB440" s="144">
        <v>6.5169957999999996E-6</v>
      </c>
      <c r="CC440" s="144">
        <v>6.1359097999999999E-8</v>
      </c>
      <c r="CD440" s="144">
        <v>1.9364511000000001E-6</v>
      </c>
      <c r="CE440" s="144">
        <v>8.4021327999999997E-10</v>
      </c>
      <c r="CF440" s="144">
        <v>2.2810268000000001E-6</v>
      </c>
      <c r="CG440" s="144">
        <v>6.2747533999999995E-5</v>
      </c>
      <c r="CH440" s="144">
        <v>1.3464478E-7</v>
      </c>
      <c r="CI440" s="136">
        <v>0</v>
      </c>
      <c r="CK440" s="138"/>
      <c r="CL440" s="110" t="s">
        <v>674</v>
      </c>
      <c r="CM440" s="110"/>
      <c r="CN440" s="110"/>
      <c r="CP440" s="74"/>
      <c r="CQ440" s="74"/>
      <c r="CR440" s="74"/>
      <c r="CS440" s="74"/>
      <c r="CT440" s="74"/>
      <c r="CU440" s="74"/>
      <c r="CV440" s="74"/>
      <c r="CW440" s="74"/>
      <c r="CX440" s="74"/>
      <c r="CY440" s="74"/>
      <c r="CZ440" s="74"/>
      <c r="DA440" s="74"/>
      <c r="DB440" s="74"/>
    </row>
    <row r="441" spans="1:106" ht="14.5" customHeight="1">
      <c r="A441" s="74" t="s">
        <v>2545</v>
      </c>
      <c r="B441" s="129" t="s">
        <v>2360</v>
      </c>
      <c r="C441" s="130" t="str">
        <f t="shared" si="279"/>
        <v>A.070.10.104</v>
      </c>
      <c r="D441" s="131" t="s">
        <v>2537</v>
      </c>
      <c r="E441" s="129" t="s">
        <v>957</v>
      </c>
      <c r="F441" s="132" t="s">
        <v>2546</v>
      </c>
      <c r="G441" s="132">
        <f t="shared" si="280"/>
        <v>0.98023489893000004</v>
      </c>
      <c r="H441" s="348">
        <f t="shared" si="281"/>
        <v>0.98023489893000004</v>
      </c>
      <c r="I441" s="74"/>
      <c r="J441" s="132">
        <f t="shared" si="282"/>
        <v>1.916851483E-2</v>
      </c>
      <c r="K441" s="132">
        <f t="shared" si="283"/>
        <v>4.70654883E-2</v>
      </c>
      <c r="L441" s="300">
        <f t="shared" si="284"/>
        <v>0.43226273579999996</v>
      </c>
      <c r="M441" s="132">
        <v>0.48173816000000003</v>
      </c>
      <c r="N441" s="132">
        <v>1.9406601999999998E-2</v>
      </c>
      <c r="O441" s="132">
        <v>1.9363119000000002E-2</v>
      </c>
      <c r="P441" s="132">
        <v>7.6746269000000002E-3</v>
      </c>
      <c r="Q441" s="132">
        <v>1.3456257000000001E-3</v>
      </c>
      <c r="R441" s="132">
        <v>2.9948102999999998E-4</v>
      </c>
      <c r="S441" s="132">
        <v>9.8487812000000001E-3</v>
      </c>
      <c r="T441" s="132">
        <v>8.2957672999999996E-3</v>
      </c>
      <c r="U441" s="132">
        <v>2.6172629999999999E-4</v>
      </c>
      <c r="V441" s="132">
        <v>0.42899999999999999</v>
      </c>
      <c r="W441" s="132">
        <v>1.2075936000000001E-3</v>
      </c>
      <c r="X441" s="132">
        <v>1.7934158999999999E-3</v>
      </c>
      <c r="Y441" s="132">
        <v>0</v>
      </c>
      <c r="Z441" s="132">
        <v>0</v>
      </c>
      <c r="AA441" s="74"/>
      <c r="AB441" s="301">
        <f t="shared" si="285"/>
        <v>3.6220914285714287</v>
      </c>
      <c r="AC441" s="338">
        <f t="shared" si="286"/>
        <v>3.6220914285714287</v>
      </c>
      <c r="AD441" s="74"/>
      <c r="AE441" s="136">
        <v>52.184015000000002</v>
      </c>
      <c r="AF441" s="136">
        <v>51.974457999999998</v>
      </c>
      <c r="AG441" s="136">
        <v>0.16371930000000001</v>
      </c>
      <c r="AH441" s="136">
        <v>0</v>
      </c>
      <c r="AI441" s="136">
        <v>0</v>
      </c>
      <c r="AJ441" s="136">
        <v>1.8842990999999999E-3</v>
      </c>
      <c r="AK441" s="136">
        <v>4.3953384999999998E-2</v>
      </c>
      <c r="AL441" s="74"/>
      <c r="AM441" s="133">
        <v>7.3630762000000002E-2</v>
      </c>
      <c r="AN441" s="340">
        <f t="shared" si="287"/>
        <v>7.3630762000000002E-2</v>
      </c>
      <c r="AP441" s="133">
        <v>6.6435153999999996E-2</v>
      </c>
      <c r="AQ441" s="133">
        <v>3.78415E-3</v>
      </c>
      <c r="AR441" s="133">
        <v>3.4114575999999999E-3</v>
      </c>
      <c r="AS441" s="134">
        <f t="shared" si="288"/>
        <v>3.9829229571031997E-6</v>
      </c>
      <c r="AT441" s="135">
        <f t="shared" si="289"/>
        <v>1.3994637864408001E-8</v>
      </c>
      <c r="AU441" s="135">
        <f t="shared" si="290"/>
        <v>0.47779517931800003</v>
      </c>
      <c r="AV441" s="302">
        <v>3.3837047E-6</v>
      </c>
      <c r="AW441" s="302">
        <v>1.0210149E-8</v>
      </c>
      <c r="AX441" s="302">
        <v>2.7892239000000002E-13</v>
      </c>
      <c r="AY441" s="302">
        <v>3.9403093999999998E-10</v>
      </c>
      <c r="AZ441" s="302">
        <v>8.4295231999999996E-12</v>
      </c>
      <c r="BA441" s="302">
        <v>1.1412048E-9</v>
      </c>
      <c r="BB441" s="302">
        <v>4.9431761000000001E-7</v>
      </c>
      <c r="BC441" s="302">
        <v>1.7047222E-10</v>
      </c>
      <c r="BD441" s="302">
        <v>6.3811971999999996E-10</v>
      </c>
      <c r="BE441" s="302">
        <v>2.3993288000000002E-12</v>
      </c>
      <c r="BF441" s="302">
        <v>9.3474338000000006E-14</v>
      </c>
      <c r="BG441" s="302">
        <v>2.2418399E-12</v>
      </c>
      <c r="BH441" s="302">
        <v>1.4459820000000001E-13</v>
      </c>
      <c r="BI441" s="302">
        <v>2.8596078000000001E-13</v>
      </c>
      <c r="BJ441" s="302">
        <v>9.6879184000000005E-10</v>
      </c>
      <c r="BK441" s="302">
        <v>1.0238819E-7</v>
      </c>
      <c r="BL441" s="302">
        <v>2.9704527999999999E-9</v>
      </c>
      <c r="BM441" s="302">
        <v>4.9639318E-5</v>
      </c>
      <c r="BN441" s="303">
        <v>0.47774554000000002</v>
      </c>
      <c r="BO441" s="303">
        <v>0</v>
      </c>
      <c r="BP441" s="303">
        <v>0</v>
      </c>
      <c r="BQ441" s="303">
        <v>0</v>
      </c>
      <c r="BR441" s="74"/>
      <c r="BS441" s="136">
        <v>1.8886675E-4</v>
      </c>
      <c r="BT441" s="144">
        <v>4.9112122999999998E-6</v>
      </c>
      <c r="BU441" s="136">
        <v>1.0099352E-4</v>
      </c>
      <c r="BV441" s="144">
        <v>9.7223348000000009E-7</v>
      </c>
      <c r="BW441" s="144">
        <v>4.8778135000000004E-6</v>
      </c>
      <c r="BX441" s="144">
        <v>1.0009492999999999E-6</v>
      </c>
      <c r="BY441" s="144">
        <v>5.3928052000000002E-8</v>
      </c>
      <c r="BZ441" s="144">
        <v>1.9763598000000001E-6</v>
      </c>
      <c r="CA441" s="144">
        <v>4.0188246000000003E-7</v>
      </c>
      <c r="CB441" s="144">
        <v>6.5169957999999996E-6</v>
      </c>
      <c r="CC441" s="144">
        <v>6.1359097999999999E-8</v>
      </c>
      <c r="CD441" s="144">
        <v>1.9364511000000001E-6</v>
      </c>
      <c r="CE441" s="144">
        <v>8.4021327999999997E-10</v>
      </c>
      <c r="CF441" s="144">
        <v>2.2810268000000001E-6</v>
      </c>
      <c r="CG441" s="144">
        <v>6.2747533999999995E-5</v>
      </c>
      <c r="CH441" s="144">
        <v>1.3464478E-7</v>
      </c>
      <c r="CI441" s="136">
        <v>0</v>
      </c>
      <c r="CK441" s="138"/>
      <c r="CL441" s="89" t="s">
        <v>2547</v>
      </c>
      <c r="CM441" s="110"/>
      <c r="CN441" s="110"/>
      <c r="CP441" s="74"/>
      <c r="CQ441" s="74"/>
      <c r="CR441" s="74"/>
      <c r="CS441" s="74"/>
      <c r="CT441" s="74"/>
      <c r="CU441" s="74"/>
      <c r="CV441" s="74"/>
      <c r="CW441" s="74"/>
      <c r="CX441" s="74"/>
      <c r="CY441" s="74"/>
      <c r="CZ441" s="74"/>
      <c r="DA441" s="74"/>
      <c r="DB441" s="74"/>
    </row>
    <row r="442" spans="1:106" ht="14.5" customHeight="1">
      <c r="A442" s="74" t="s">
        <v>2548</v>
      </c>
      <c r="B442" s="129" t="s">
        <v>2360</v>
      </c>
      <c r="C442" s="130" t="str">
        <f t="shared" si="279"/>
        <v>A.070.10.105</v>
      </c>
      <c r="D442" s="131" t="s">
        <v>2537</v>
      </c>
      <c r="E442" s="129" t="s">
        <v>2549</v>
      </c>
      <c r="F442" s="132" t="s">
        <v>2550</v>
      </c>
      <c r="G442" s="132">
        <f t="shared" si="280"/>
        <v>2.3052347977237E-2</v>
      </c>
      <c r="H442" s="348">
        <f t="shared" si="281"/>
        <v>2.3052347977237E-2</v>
      </c>
      <c r="I442" s="74"/>
      <c r="J442" s="132">
        <f t="shared" si="282"/>
        <v>4.5871507510000001E-4</v>
      </c>
      <c r="K442" s="132">
        <f t="shared" si="283"/>
        <v>1.1168622300000001E-3</v>
      </c>
      <c r="L442" s="300">
        <f t="shared" si="284"/>
        <v>1.0155959672137E-2</v>
      </c>
      <c r="M442" s="132">
        <v>1.1320811E-2</v>
      </c>
      <c r="N442" s="132">
        <v>4.5859204000000002E-4</v>
      </c>
      <c r="O442" s="132">
        <v>4.6355187999999999E-4</v>
      </c>
      <c r="P442" s="132">
        <v>1.8798046999999999E-4</v>
      </c>
      <c r="Q442" s="304">
        <v>3.2563613999999999E-5</v>
      </c>
      <c r="R442" s="304">
        <v>7.0459411000000002E-6</v>
      </c>
      <c r="S442" s="132">
        <v>2.3112505000000001E-4</v>
      </c>
      <c r="T442" s="132">
        <v>1.9471831000000001E-4</v>
      </c>
      <c r="U442" s="304">
        <v>7.3693445E-6</v>
      </c>
      <c r="V442" s="132">
        <v>1.0077648E-2</v>
      </c>
      <c r="W442" s="304">
        <v>2.8836346999999999E-5</v>
      </c>
      <c r="X442" s="304">
        <v>4.2075230999999998E-5</v>
      </c>
      <c r="Y442" s="304">
        <v>3.0749637000000001E-8</v>
      </c>
      <c r="Z442" s="132">
        <v>0</v>
      </c>
      <c r="AA442" s="74"/>
      <c r="AB442" s="301">
        <f t="shared" si="285"/>
        <v>8.5118879699248112E-2</v>
      </c>
      <c r="AC442" s="338">
        <f t="shared" si="286"/>
        <v>8.5118879699248112E-2</v>
      </c>
      <c r="AD442" s="74"/>
      <c r="AE442" s="136">
        <v>1.2271829000000001</v>
      </c>
      <c r="AF442" s="136">
        <v>1.2221673</v>
      </c>
      <c r="AG442" s="136">
        <v>3.9094797999999998E-3</v>
      </c>
      <c r="AH442" s="136">
        <v>0</v>
      </c>
      <c r="AI442" s="144">
        <v>1.0079175999999999E-5</v>
      </c>
      <c r="AJ442" s="144">
        <v>5.4802378999999998E-5</v>
      </c>
      <c r="AK442" s="136">
        <v>1.0412298999999999E-3</v>
      </c>
      <c r="AL442" s="74"/>
      <c r="AM442" s="133">
        <v>1.7325506E-3</v>
      </c>
      <c r="AN442" s="340">
        <f t="shared" si="287"/>
        <v>1.7325506E-3</v>
      </c>
      <c r="AP442" s="133">
        <v>1.5633877999999999E-3</v>
      </c>
      <c r="AQ442" s="145">
        <v>8.8980400000000006E-5</v>
      </c>
      <c r="AR442" s="145">
        <v>8.0182457000000003E-5</v>
      </c>
      <c r="AS442" s="134">
        <f t="shared" si="288"/>
        <v>9.3728283709730003E-8</v>
      </c>
      <c r="AT442" s="135">
        <f t="shared" si="289"/>
        <v>3.290695298382041E-10</v>
      </c>
      <c r="AU442" s="135">
        <f t="shared" si="290"/>
        <v>1.1230035691199999E-2</v>
      </c>
      <c r="AV442" s="302">
        <v>7.9518253000000002E-8</v>
      </c>
      <c r="AW442" s="302">
        <v>2.3994216000000001E-10</v>
      </c>
      <c r="AX442" s="302">
        <v>6.5547736E-15</v>
      </c>
      <c r="AY442" s="302">
        <v>9.2545022999999999E-12</v>
      </c>
      <c r="AZ442" s="302">
        <v>1.9841694E-13</v>
      </c>
      <c r="BA442" s="302">
        <v>2.7952378000000001E-11</v>
      </c>
      <c r="BB442" s="302">
        <v>1.174666E-8</v>
      </c>
      <c r="BC442" s="302">
        <v>4.1684694999999996E-12</v>
      </c>
      <c r="BD442" s="302">
        <v>1.5137649999999999E-11</v>
      </c>
      <c r="BE442" s="302">
        <v>5.6403149999999999E-14</v>
      </c>
      <c r="BF442" s="302">
        <v>2.1933017000000001E-15</v>
      </c>
      <c r="BG442" s="302">
        <v>5.2863823000000001E-14</v>
      </c>
      <c r="BH442" s="302">
        <v>3.3962314000000001E-15</v>
      </c>
      <c r="BI442" s="302">
        <v>6.7124744E-15</v>
      </c>
      <c r="BJ442" s="302">
        <v>2.2885231999999999E-11</v>
      </c>
      <c r="BK442" s="302">
        <v>2.4024840000000002E-9</v>
      </c>
      <c r="BL442" s="302">
        <v>6.9689500999999997E-11</v>
      </c>
      <c r="BM442" s="302">
        <v>1.3326912E-6</v>
      </c>
      <c r="BN442" s="303">
        <v>1.1228703E-2</v>
      </c>
      <c r="BO442" s="302">
        <v>5.9618048999999999E-13</v>
      </c>
      <c r="BP442" s="302">
        <v>3.6254219000000001E-15</v>
      </c>
      <c r="BQ442" s="302">
        <v>1.6220406000000001E-19</v>
      </c>
      <c r="BR442" s="74"/>
      <c r="BS442" s="144">
        <v>4.4446541999999999E-6</v>
      </c>
      <c r="BT442" s="144">
        <v>1.1675193E-7</v>
      </c>
      <c r="BU442" s="144">
        <v>2.3733402999999999E-6</v>
      </c>
      <c r="BV442" s="144">
        <v>2.2820295E-8</v>
      </c>
      <c r="BW442" s="144">
        <v>1.1542133E-7</v>
      </c>
      <c r="BX442" s="144">
        <v>2.4232509000000002E-8</v>
      </c>
      <c r="BY442" s="144">
        <v>1.2659066E-9</v>
      </c>
      <c r="BZ442" s="144">
        <v>4.7503893000000002E-8</v>
      </c>
      <c r="CA442" s="144">
        <v>9.4551568999999997E-9</v>
      </c>
      <c r="CB442" s="144">
        <v>1.5293678999999999E-7</v>
      </c>
      <c r="CC442" s="144">
        <v>1.4444355E-9</v>
      </c>
      <c r="CD442" s="144">
        <v>4.5430917999999999E-8</v>
      </c>
      <c r="CE442" s="144">
        <v>1.9866493E-11</v>
      </c>
      <c r="CF442" s="144">
        <v>5.5199448999999998E-8</v>
      </c>
      <c r="CG442" s="144">
        <v>1.4754538E-6</v>
      </c>
      <c r="CH442" s="144">
        <v>3.2920302999999999E-9</v>
      </c>
      <c r="CI442" s="144">
        <v>8.5586053000000001E-11</v>
      </c>
      <c r="CK442" s="138"/>
      <c r="CL442" s="89" t="s">
        <v>2547</v>
      </c>
      <c r="CM442" s="110"/>
      <c r="CN442" s="110"/>
      <c r="CP442" s="74"/>
      <c r="CQ442" s="74"/>
      <c r="CR442" s="74"/>
      <c r="CS442" s="74"/>
      <c r="CT442" s="74"/>
      <c r="CU442" s="74"/>
      <c r="CV442" s="74"/>
      <c r="CW442" s="74"/>
      <c r="CX442" s="74"/>
      <c r="CY442" s="74"/>
      <c r="CZ442" s="74"/>
      <c r="DA442" s="74"/>
      <c r="DB442" s="74"/>
    </row>
    <row r="443" spans="1:106" ht="14.5" customHeight="1">
      <c r="A443" s="74" t="s">
        <v>2551</v>
      </c>
      <c r="B443" s="129" t="s">
        <v>2360</v>
      </c>
      <c r="C443" s="130" t="str">
        <f t="shared" si="279"/>
        <v>A.070.10.106</v>
      </c>
      <c r="D443" s="131" t="s">
        <v>2537</v>
      </c>
      <c r="E443" s="129" t="s">
        <v>957</v>
      </c>
      <c r="F443" s="132" t="s">
        <v>2552</v>
      </c>
      <c r="G443" s="132">
        <f t="shared" si="280"/>
        <v>0.5094497070913</v>
      </c>
      <c r="H443" s="348">
        <f t="shared" si="281"/>
        <v>0.5094497070913</v>
      </c>
      <c r="I443" s="74"/>
      <c r="J443" s="132">
        <f t="shared" si="282"/>
        <v>3.0908331470000001E-3</v>
      </c>
      <c r="K443" s="132">
        <f t="shared" si="283"/>
        <v>2.6751055774000002E-2</v>
      </c>
      <c r="L443" s="300">
        <f t="shared" si="284"/>
        <v>1.3925581703000001E-3</v>
      </c>
      <c r="M443" s="132">
        <v>0.47821525999999998</v>
      </c>
      <c r="N443" s="132">
        <v>1.9092391E-2</v>
      </c>
      <c r="O443" s="132">
        <v>7.6121297000000003E-3</v>
      </c>
      <c r="P443" s="132">
        <v>1.7357922E-3</v>
      </c>
      <c r="Q443" s="132">
        <v>1.0082303E-3</v>
      </c>
      <c r="R443" s="304">
        <v>5.5636836999999997E-5</v>
      </c>
      <c r="S443" s="132">
        <v>2.9117381E-4</v>
      </c>
      <c r="T443" s="304">
        <v>4.6535074000000003E-5</v>
      </c>
      <c r="U443" s="132">
        <v>2.0621326E-4</v>
      </c>
      <c r="V443" s="132">
        <v>0</v>
      </c>
      <c r="W443" s="132">
        <v>1.179921E-3</v>
      </c>
      <c r="X443" s="304">
        <v>6.4239103000000001E-6</v>
      </c>
      <c r="Y443" s="132">
        <v>0</v>
      </c>
      <c r="Z443" s="132">
        <v>0</v>
      </c>
      <c r="AA443" s="74"/>
      <c r="AB443" s="301">
        <f t="shared" si="285"/>
        <v>3.5956034586466163</v>
      </c>
      <c r="AC443" s="338">
        <f t="shared" si="286"/>
        <v>3.5956034586466163</v>
      </c>
      <c r="AD443" s="74"/>
      <c r="AE443" s="136">
        <v>47.210901</v>
      </c>
      <c r="AF443" s="136">
        <v>46.994630999999998</v>
      </c>
      <c r="AG443" s="136">
        <v>0.15995055999999999</v>
      </c>
      <c r="AH443" s="136">
        <v>0</v>
      </c>
      <c r="AI443" s="136">
        <v>0</v>
      </c>
      <c r="AJ443" s="136">
        <v>1.6939739999999998E-2</v>
      </c>
      <c r="AK443" s="136">
        <v>3.9379859000000003E-2</v>
      </c>
      <c r="AL443" s="74"/>
      <c r="AM443" s="133">
        <v>6.7652228999999994E-2</v>
      </c>
      <c r="AN443" s="340">
        <f t="shared" si="287"/>
        <v>6.7652228999999994E-2</v>
      </c>
      <c r="AP443" s="133">
        <v>6.1709755999999998E-2</v>
      </c>
      <c r="AQ443" s="133">
        <v>2.8493971000000001E-3</v>
      </c>
      <c r="AR443" s="133">
        <v>3.0930754E-3</v>
      </c>
      <c r="AS443" s="134">
        <f t="shared" si="288"/>
        <v>3.6996256833693002E-6</v>
      </c>
      <c r="AT443" s="135">
        <f t="shared" si="289"/>
        <v>1.0537711367369998E-8</v>
      </c>
      <c r="AU443" s="135">
        <f t="shared" si="290"/>
        <v>0.43320383614300001</v>
      </c>
      <c r="AV443" s="302">
        <v>3.3367199999999999E-6</v>
      </c>
      <c r="AW443" s="302">
        <v>1.006769E-8</v>
      </c>
      <c r="AX443" s="302">
        <v>2.7506366000000001E-13</v>
      </c>
      <c r="AY443" s="303">
        <v>0</v>
      </c>
      <c r="AZ443" s="303">
        <v>0</v>
      </c>
      <c r="BA443" s="302">
        <v>2.5841496000000001E-10</v>
      </c>
      <c r="BB443" s="302">
        <v>3.6255090999999999E-7</v>
      </c>
      <c r="BC443" s="302">
        <v>5.8931216999999995E-11</v>
      </c>
      <c r="BD443" s="302">
        <v>4.0389032000000002E-10</v>
      </c>
      <c r="BE443" s="303">
        <v>0</v>
      </c>
      <c r="BF443" s="303">
        <v>0</v>
      </c>
      <c r="BG443" s="302">
        <v>1.5382381E-13</v>
      </c>
      <c r="BH443" s="302">
        <v>5.7317783999999999E-12</v>
      </c>
      <c r="BI443" s="302">
        <v>1.0391645E-12</v>
      </c>
      <c r="BJ443" s="302">
        <v>7.6382253000000004E-12</v>
      </c>
      <c r="BK443" s="302">
        <v>8.8720183999999995E-11</v>
      </c>
      <c r="BL443" s="303">
        <v>0</v>
      </c>
      <c r="BM443" s="302">
        <v>1.8966142999999999E-5</v>
      </c>
      <c r="BN443" s="303">
        <v>0.43318487</v>
      </c>
      <c r="BO443" s="303">
        <v>0</v>
      </c>
      <c r="BP443" s="303">
        <v>0</v>
      </c>
      <c r="BQ443" s="303">
        <v>0</v>
      </c>
      <c r="BR443" s="74"/>
      <c r="BS443" s="136">
        <v>1.6529816000000001E-4</v>
      </c>
      <c r="BT443" s="144">
        <v>2.7845419000000001E-6</v>
      </c>
      <c r="BU443" s="136">
        <v>1.0025496000000001E-4</v>
      </c>
      <c r="BV443" s="144">
        <v>5.4509689000000003E-9</v>
      </c>
      <c r="BW443" s="144">
        <v>3.1961698000000001E-6</v>
      </c>
      <c r="BX443" s="136">
        <v>0</v>
      </c>
      <c r="BY443" s="136">
        <v>0</v>
      </c>
      <c r="BZ443" s="136">
        <v>0</v>
      </c>
      <c r="CA443" s="144">
        <v>7.4660718000000005E-8</v>
      </c>
      <c r="CB443" s="144">
        <v>1.9267139999999999E-7</v>
      </c>
      <c r="CC443" s="136">
        <v>0</v>
      </c>
      <c r="CD443" s="136">
        <v>0</v>
      </c>
      <c r="CE443" s="136">
        <v>0</v>
      </c>
      <c r="CF443" s="144">
        <v>2.0241206999999999E-6</v>
      </c>
      <c r="CG443" s="144">
        <v>5.6765582000000002E-5</v>
      </c>
      <c r="CH443" s="144">
        <v>2.9033410000000002E-15</v>
      </c>
      <c r="CI443" s="136">
        <v>0</v>
      </c>
      <c r="CK443" s="138"/>
      <c r="CL443" s="110" t="s">
        <v>2553</v>
      </c>
      <c r="CM443" s="110"/>
      <c r="CN443" s="110"/>
      <c r="CP443" s="74"/>
      <c r="CQ443" s="74"/>
      <c r="CR443" s="74"/>
      <c r="CS443" s="74"/>
      <c r="CT443" s="74"/>
      <c r="CU443" s="74"/>
      <c r="CV443" s="74"/>
      <c r="CW443" s="74"/>
      <c r="CX443" s="74"/>
      <c r="CY443" s="74"/>
      <c r="CZ443" s="74"/>
      <c r="DA443" s="74"/>
      <c r="DB443" s="74"/>
    </row>
    <row r="444" spans="1:106" ht="14.5" customHeight="1">
      <c r="A444" s="74" t="s">
        <v>2554</v>
      </c>
      <c r="B444" s="129" t="s">
        <v>2360</v>
      </c>
      <c r="C444" s="130" t="str">
        <f t="shared" si="279"/>
        <v>A.070.10.107</v>
      </c>
      <c r="D444" s="131" t="s">
        <v>2537</v>
      </c>
      <c r="E444" s="129" t="s">
        <v>957</v>
      </c>
      <c r="F444" s="132" t="s">
        <v>2555</v>
      </c>
      <c r="G444" s="132">
        <f t="shared" si="280"/>
        <v>0.93844970709129982</v>
      </c>
      <c r="H444" s="348">
        <f t="shared" si="281"/>
        <v>0.93844970709129982</v>
      </c>
      <c r="I444" s="74"/>
      <c r="J444" s="132">
        <f t="shared" si="282"/>
        <v>3.0908331470000001E-3</v>
      </c>
      <c r="K444" s="132">
        <f t="shared" si="283"/>
        <v>2.6751055774000002E-2</v>
      </c>
      <c r="L444" s="300">
        <f t="shared" si="284"/>
        <v>0.43039255817029992</v>
      </c>
      <c r="M444" s="132">
        <v>0.47821525999999998</v>
      </c>
      <c r="N444" s="132">
        <v>1.9092391E-2</v>
      </c>
      <c r="O444" s="132">
        <v>7.6121297000000003E-3</v>
      </c>
      <c r="P444" s="132">
        <v>1.7357922E-3</v>
      </c>
      <c r="Q444" s="132">
        <v>1.0082303E-3</v>
      </c>
      <c r="R444" s="304">
        <v>5.5636836999999997E-5</v>
      </c>
      <c r="S444" s="132">
        <v>2.9117381E-4</v>
      </c>
      <c r="T444" s="304">
        <v>4.6535074000000003E-5</v>
      </c>
      <c r="U444" s="132">
        <v>2.0621326E-4</v>
      </c>
      <c r="V444" s="132">
        <v>0.42899999999999999</v>
      </c>
      <c r="W444" s="132">
        <v>1.179921E-3</v>
      </c>
      <c r="X444" s="304">
        <v>6.4239103000000001E-6</v>
      </c>
      <c r="Y444" s="132">
        <v>0</v>
      </c>
      <c r="Z444" s="132">
        <v>0</v>
      </c>
      <c r="AA444" s="74"/>
      <c r="AB444" s="301">
        <f t="shared" si="285"/>
        <v>3.5956034586466163</v>
      </c>
      <c r="AC444" s="338">
        <f t="shared" si="286"/>
        <v>3.5956034586466163</v>
      </c>
      <c r="AD444" s="74"/>
      <c r="AE444" s="136">
        <v>47.210901</v>
      </c>
      <c r="AF444" s="136">
        <v>46.994630999999998</v>
      </c>
      <c r="AG444" s="136">
        <v>0.15995055999999999</v>
      </c>
      <c r="AH444" s="136">
        <v>0</v>
      </c>
      <c r="AI444" s="136">
        <v>0</v>
      </c>
      <c r="AJ444" s="136">
        <v>1.6939739999999998E-2</v>
      </c>
      <c r="AK444" s="136">
        <v>3.9379859000000003E-2</v>
      </c>
      <c r="AL444" s="74"/>
      <c r="AM444" s="133">
        <v>6.7652228999999994E-2</v>
      </c>
      <c r="AN444" s="340">
        <f t="shared" si="287"/>
        <v>6.7652228999999994E-2</v>
      </c>
      <c r="AP444" s="133">
        <v>6.1709755999999998E-2</v>
      </c>
      <c r="AQ444" s="133">
        <v>2.8493971000000001E-3</v>
      </c>
      <c r="AR444" s="133">
        <v>3.0930754E-3</v>
      </c>
      <c r="AS444" s="134">
        <f t="shared" si="288"/>
        <v>3.6996256833693002E-6</v>
      </c>
      <c r="AT444" s="135">
        <f t="shared" si="289"/>
        <v>1.0537711367369998E-8</v>
      </c>
      <c r="AU444" s="135">
        <f t="shared" si="290"/>
        <v>0.43320383614300001</v>
      </c>
      <c r="AV444" s="302">
        <v>3.3367199999999999E-6</v>
      </c>
      <c r="AW444" s="302">
        <v>1.006769E-8</v>
      </c>
      <c r="AX444" s="302">
        <v>2.7506366000000001E-13</v>
      </c>
      <c r="AY444" s="303">
        <v>0</v>
      </c>
      <c r="AZ444" s="303">
        <v>0</v>
      </c>
      <c r="BA444" s="302">
        <v>2.5841496000000001E-10</v>
      </c>
      <c r="BB444" s="302">
        <v>3.6255090999999999E-7</v>
      </c>
      <c r="BC444" s="302">
        <v>5.8931216999999995E-11</v>
      </c>
      <c r="BD444" s="302">
        <v>4.0389032000000002E-10</v>
      </c>
      <c r="BE444" s="303">
        <v>0</v>
      </c>
      <c r="BF444" s="303">
        <v>0</v>
      </c>
      <c r="BG444" s="302">
        <v>1.5382381E-13</v>
      </c>
      <c r="BH444" s="302">
        <v>5.7317783999999999E-12</v>
      </c>
      <c r="BI444" s="302">
        <v>1.0391645E-12</v>
      </c>
      <c r="BJ444" s="302">
        <v>7.6382253000000004E-12</v>
      </c>
      <c r="BK444" s="302">
        <v>8.8720183999999995E-11</v>
      </c>
      <c r="BL444" s="303">
        <v>0</v>
      </c>
      <c r="BM444" s="302">
        <v>1.8966142999999999E-5</v>
      </c>
      <c r="BN444" s="303">
        <v>0.43318487</v>
      </c>
      <c r="BO444" s="303">
        <v>0</v>
      </c>
      <c r="BP444" s="303">
        <v>0</v>
      </c>
      <c r="BQ444" s="303">
        <v>0</v>
      </c>
      <c r="BR444" s="74"/>
      <c r="BS444" s="136">
        <v>1.6529816000000001E-4</v>
      </c>
      <c r="BT444" s="144">
        <v>2.7845419000000001E-6</v>
      </c>
      <c r="BU444" s="136">
        <v>1.0025496000000001E-4</v>
      </c>
      <c r="BV444" s="144">
        <v>5.4509689000000003E-9</v>
      </c>
      <c r="BW444" s="144">
        <v>3.1961698000000001E-6</v>
      </c>
      <c r="BX444" s="136">
        <v>0</v>
      </c>
      <c r="BY444" s="136">
        <v>0</v>
      </c>
      <c r="BZ444" s="136">
        <v>0</v>
      </c>
      <c r="CA444" s="144">
        <v>7.4660718000000005E-8</v>
      </c>
      <c r="CB444" s="144">
        <v>1.9267139999999999E-7</v>
      </c>
      <c r="CC444" s="136">
        <v>0</v>
      </c>
      <c r="CD444" s="136">
        <v>0</v>
      </c>
      <c r="CE444" s="136">
        <v>0</v>
      </c>
      <c r="CF444" s="144">
        <v>2.0241206999999999E-6</v>
      </c>
      <c r="CG444" s="144">
        <v>5.6765582000000002E-5</v>
      </c>
      <c r="CH444" s="144">
        <v>2.9033410000000002E-15</v>
      </c>
      <c r="CI444" s="136">
        <v>0</v>
      </c>
      <c r="CK444" s="138"/>
      <c r="CL444" s="110" t="s">
        <v>2553</v>
      </c>
      <c r="CM444" s="110"/>
      <c r="CN444" s="110"/>
      <c r="CP444" s="74"/>
      <c r="CQ444" s="74"/>
      <c r="CR444" s="74"/>
      <c r="CS444" s="74"/>
      <c r="CT444" s="74"/>
      <c r="CU444" s="74"/>
      <c r="CV444" s="74"/>
      <c r="CW444" s="74"/>
      <c r="CX444" s="74"/>
      <c r="CY444" s="74"/>
      <c r="CZ444" s="74"/>
      <c r="DA444" s="74"/>
      <c r="DB444" s="74"/>
    </row>
    <row r="445" spans="1:106" ht="14.5" customHeight="1">
      <c r="A445" s="74" t="s">
        <v>2556</v>
      </c>
      <c r="B445" s="129" t="s">
        <v>2360</v>
      </c>
      <c r="C445" s="130" t="str">
        <f t="shared" si="279"/>
        <v>A.070.10.108</v>
      </c>
      <c r="D445" s="131" t="s">
        <v>2537</v>
      </c>
      <c r="E445" s="129" t="s">
        <v>957</v>
      </c>
      <c r="F445" s="132" t="s">
        <v>2557</v>
      </c>
      <c r="G445" s="132">
        <f t="shared" si="280"/>
        <v>0.52480935338820001</v>
      </c>
      <c r="H445" s="348">
        <f t="shared" si="281"/>
        <v>0.52480935338820001</v>
      </c>
      <c r="I445" s="74"/>
      <c r="J445" s="132">
        <f t="shared" si="282"/>
        <v>8.1482547560000011E-3</v>
      </c>
      <c r="K445" s="132">
        <f t="shared" si="283"/>
        <v>3.3628881499999999E-2</v>
      </c>
      <c r="L445" s="300">
        <f t="shared" si="284"/>
        <v>0.43005356013219997</v>
      </c>
      <c r="M445" s="132">
        <v>5.2978656999999998E-2</v>
      </c>
      <c r="N445" s="132">
        <v>1.8191860000000001E-2</v>
      </c>
      <c r="O445" s="132">
        <v>7.5993409000000003E-3</v>
      </c>
      <c r="P445" s="132">
        <v>6.7417381000000002E-3</v>
      </c>
      <c r="Q445" s="132">
        <v>1.0008579000000001E-3</v>
      </c>
      <c r="R445" s="304">
        <v>5.8377176000000002E-5</v>
      </c>
      <c r="S445" s="132">
        <v>3.4728158000000002E-4</v>
      </c>
      <c r="T445" s="132">
        <v>7.8376806000000007E-3</v>
      </c>
      <c r="U445" s="132">
        <v>1.9539053999999999E-4</v>
      </c>
      <c r="V445" s="132">
        <v>0.42899999999999999</v>
      </c>
      <c r="W445" s="132">
        <v>8.5154190999999998E-4</v>
      </c>
      <c r="X445" s="304">
        <v>6.6276821999999999E-6</v>
      </c>
      <c r="Y445" s="132">
        <v>0</v>
      </c>
      <c r="Z445" s="132">
        <v>0</v>
      </c>
      <c r="AA445" s="74"/>
      <c r="AB445" s="301">
        <f t="shared" si="285"/>
        <v>0.39833576691729322</v>
      </c>
      <c r="AC445" s="338">
        <f t="shared" si="286"/>
        <v>0.39833576691729322</v>
      </c>
      <c r="AD445" s="74"/>
      <c r="AE445" s="136">
        <v>52.949258</v>
      </c>
      <c r="AF445" s="136">
        <v>52.796126000000001</v>
      </c>
      <c r="AG445" s="136">
        <v>0.11544765999999999</v>
      </c>
      <c r="AH445" s="136">
        <v>0</v>
      </c>
      <c r="AI445" s="136">
        <v>0</v>
      </c>
      <c r="AJ445" s="136">
        <v>1.5624317E-3</v>
      </c>
      <c r="AK445" s="136">
        <v>3.6121128000000002E-2</v>
      </c>
      <c r="AL445" s="74"/>
      <c r="AM445" s="133">
        <v>1.7418014999999998E-2</v>
      </c>
      <c r="AN445" s="340">
        <f t="shared" si="287"/>
        <v>1.7418014999999998E-2</v>
      </c>
      <c r="AP445" s="133">
        <v>1.3450511E-2</v>
      </c>
      <c r="AQ445" s="133">
        <v>4.8740160999999999E-4</v>
      </c>
      <c r="AR445" s="133">
        <v>3.4801022000000002E-3</v>
      </c>
      <c r="AS445" s="134">
        <f t="shared" si="288"/>
        <v>8.063855523420999E-7</v>
      </c>
      <c r="AT445" s="135">
        <f t="shared" si="289"/>
        <v>1.8025207704858001E-9</v>
      </c>
      <c r="AU445" s="135">
        <f t="shared" si="290"/>
        <v>0.48740927322200001</v>
      </c>
      <c r="AV445" s="302">
        <v>3.9000437999999998E-7</v>
      </c>
      <c r="AW445" s="302">
        <v>1.1775148000000001E-9</v>
      </c>
      <c r="AX445" s="302">
        <v>3.2138118E-14</v>
      </c>
      <c r="AY445" s="302">
        <v>4.2330521000000001E-11</v>
      </c>
      <c r="AZ445" s="302">
        <v>5.9412810999999997E-12</v>
      </c>
      <c r="BA445" s="302">
        <v>1.0025214E-9</v>
      </c>
      <c r="BB445" s="302">
        <v>4.0820011999999997E-7</v>
      </c>
      <c r="BC445" s="302">
        <v>1.5000333E-10</v>
      </c>
      <c r="BD445" s="302">
        <v>4.629909E-10</v>
      </c>
      <c r="BE445" s="302">
        <v>5.8104596E-13</v>
      </c>
      <c r="BF445" s="302">
        <v>4.7448977999999999E-15</v>
      </c>
      <c r="BG445" s="302">
        <v>1.2041701E-12</v>
      </c>
      <c r="BH445" s="302">
        <v>1.032761E-13</v>
      </c>
      <c r="BI445" s="302">
        <v>2.8450980999999999E-13</v>
      </c>
      <c r="BJ445" s="302">
        <v>6.0019983999999996E-10</v>
      </c>
      <c r="BK445" s="302">
        <v>6.5300593000000003E-9</v>
      </c>
      <c r="BL445" s="302">
        <v>9.8018554999999994E-12</v>
      </c>
      <c r="BM445" s="302">
        <v>1.8493222000000001E-5</v>
      </c>
      <c r="BN445" s="303">
        <v>0.48739078000000002</v>
      </c>
      <c r="BO445" s="303">
        <v>0</v>
      </c>
      <c r="BP445" s="303">
        <v>0</v>
      </c>
      <c r="BQ445" s="303">
        <v>0</v>
      </c>
      <c r="BR445" s="74"/>
      <c r="BS445" s="144">
        <v>8.6620334000000001E-5</v>
      </c>
      <c r="BT445" s="144">
        <v>3.4941736999999998E-6</v>
      </c>
      <c r="BU445" s="144">
        <v>1.1106658E-5</v>
      </c>
      <c r="BV445" s="144">
        <v>9.1830428000000003E-7</v>
      </c>
      <c r="BW445" s="144">
        <v>3.3383358000000001E-6</v>
      </c>
      <c r="BX445" s="144">
        <v>6.0438647000000003E-7</v>
      </c>
      <c r="BY445" s="144">
        <v>7.2792264000000004E-9</v>
      </c>
      <c r="BZ445" s="144">
        <v>9.0735930999999998E-7</v>
      </c>
      <c r="CA445" s="144">
        <v>7.8338058999999999E-8</v>
      </c>
      <c r="CB445" s="144">
        <v>2.2979824E-7</v>
      </c>
      <c r="CC445" s="144">
        <v>4.2691423999999998E-8</v>
      </c>
      <c r="CD445" s="144">
        <v>6.9040425999999997E-9</v>
      </c>
      <c r="CE445" s="144">
        <v>5.9625435000000003E-10</v>
      </c>
      <c r="CF445" s="144">
        <v>2.0457280000000001E-6</v>
      </c>
      <c r="CG445" s="144">
        <v>6.3710135999999997E-5</v>
      </c>
      <c r="CH445" s="144">
        <v>1.2964496000000001E-7</v>
      </c>
      <c r="CI445" s="136">
        <v>0</v>
      </c>
      <c r="CK445" s="138"/>
      <c r="CL445" s="110" t="s">
        <v>2558</v>
      </c>
      <c r="CM445" s="110"/>
      <c r="CN445" s="110"/>
      <c r="CP445" s="74"/>
      <c r="CQ445" s="74"/>
      <c r="CR445" s="74"/>
      <c r="CS445" s="74"/>
      <c r="CT445" s="74"/>
      <c r="CU445" s="74"/>
      <c r="CV445" s="74"/>
      <c r="CW445" s="74"/>
      <c r="CX445" s="74"/>
      <c r="CY445" s="74"/>
      <c r="CZ445" s="74"/>
      <c r="DA445" s="74"/>
      <c r="DB445" s="74"/>
    </row>
    <row r="446" spans="1:106" ht="14.5" customHeight="1">
      <c r="A446" s="74" t="s">
        <v>2559</v>
      </c>
      <c r="B446" s="129" t="s">
        <v>2360</v>
      </c>
      <c r="C446" s="130" t="str">
        <f t="shared" si="279"/>
        <v>A.070.10.109</v>
      </c>
      <c r="D446" s="131" t="s">
        <v>2537</v>
      </c>
      <c r="E446" s="129" t="s">
        <v>957</v>
      </c>
      <c r="F446" s="132" t="s">
        <v>2560</v>
      </c>
      <c r="G446" s="132">
        <f t="shared" si="280"/>
        <v>0.94242935638820002</v>
      </c>
      <c r="H446" s="348">
        <f t="shared" si="281"/>
        <v>0.94242935638820002</v>
      </c>
      <c r="I446" s="74"/>
      <c r="J446" s="132">
        <f t="shared" si="282"/>
        <v>8.1482547560000011E-3</v>
      </c>
      <c r="K446" s="132">
        <f t="shared" si="283"/>
        <v>3.3628881499999999E-2</v>
      </c>
      <c r="L446" s="300">
        <f t="shared" si="284"/>
        <v>0.43005356013219997</v>
      </c>
      <c r="M446" s="132">
        <v>0.47059866</v>
      </c>
      <c r="N446" s="132">
        <v>1.8191860000000001E-2</v>
      </c>
      <c r="O446" s="132">
        <v>7.5993409000000003E-3</v>
      </c>
      <c r="P446" s="132">
        <v>6.7417381000000002E-3</v>
      </c>
      <c r="Q446" s="132">
        <v>1.0008579000000001E-3</v>
      </c>
      <c r="R446" s="304">
        <v>5.8377176000000002E-5</v>
      </c>
      <c r="S446" s="132">
        <v>3.4728158000000002E-4</v>
      </c>
      <c r="T446" s="132">
        <v>7.8376806000000007E-3</v>
      </c>
      <c r="U446" s="132">
        <v>1.9539053999999999E-4</v>
      </c>
      <c r="V446" s="132">
        <v>0.42899999999999999</v>
      </c>
      <c r="W446" s="132">
        <v>8.5154190999999998E-4</v>
      </c>
      <c r="X446" s="304">
        <v>6.6276821999999999E-6</v>
      </c>
      <c r="Y446" s="132">
        <v>0</v>
      </c>
      <c r="Z446" s="132">
        <v>0</v>
      </c>
      <c r="AA446" s="74"/>
      <c r="AB446" s="301">
        <f t="shared" si="285"/>
        <v>3.5383357894736842</v>
      </c>
      <c r="AC446" s="338">
        <f t="shared" si="286"/>
        <v>3.5383357894736842</v>
      </c>
      <c r="AD446" s="74"/>
      <c r="AE446" s="136">
        <v>52.949258</v>
      </c>
      <c r="AF446" s="136">
        <v>52.796126000000001</v>
      </c>
      <c r="AG446" s="136">
        <v>0.11544765999999999</v>
      </c>
      <c r="AH446" s="136">
        <v>0</v>
      </c>
      <c r="AI446" s="136">
        <v>0</v>
      </c>
      <c r="AJ446" s="136">
        <v>1.5624317E-3</v>
      </c>
      <c r="AK446" s="136">
        <v>3.6121128000000002E-2</v>
      </c>
      <c r="AL446" s="74"/>
      <c r="AM446" s="133">
        <v>6.8399621999999993E-2</v>
      </c>
      <c r="AN446" s="340">
        <f t="shared" si="287"/>
        <v>6.8399621999999993E-2</v>
      </c>
      <c r="AP446" s="133">
        <v>6.2054696999999999E-2</v>
      </c>
      <c r="AQ446" s="133">
        <v>2.8648234E-3</v>
      </c>
      <c r="AR446" s="133">
        <v>3.4801022000000002E-3</v>
      </c>
      <c r="AS446" s="134">
        <f t="shared" si="288"/>
        <v>3.7203055723420997E-6</v>
      </c>
      <c r="AT446" s="135">
        <f t="shared" si="289"/>
        <v>1.05947609804878E-8</v>
      </c>
      <c r="AU446" s="135">
        <f t="shared" si="290"/>
        <v>0.48740927322200001</v>
      </c>
      <c r="AV446" s="302">
        <v>3.3039243999999998E-6</v>
      </c>
      <c r="AW446" s="302">
        <v>9.9695148000000001E-9</v>
      </c>
      <c r="AX446" s="302">
        <v>2.7234811999999998E-13</v>
      </c>
      <c r="AY446" s="302">
        <v>4.2330521000000001E-11</v>
      </c>
      <c r="AZ446" s="302">
        <v>5.9412810999999997E-12</v>
      </c>
      <c r="BA446" s="302">
        <v>1.0025214E-9</v>
      </c>
      <c r="BB446" s="302">
        <v>4.0820011999999997E-7</v>
      </c>
      <c r="BC446" s="302">
        <v>1.5000333E-10</v>
      </c>
      <c r="BD446" s="302">
        <v>4.629909E-10</v>
      </c>
      <c r="BE446" s="302">
        <v>5.8104596E-13</v>
      </c>
      <c r="BF446" s="302">
        <v>4.7448977999999999E-15</v>
      </c>
      <c r="BG446" s="302">
        <v>1.2041701E-12</v>
      </c>
      <c r="BH446" s="302">
        <v>1.032761E-13</v>
      </c>
      <c r="BI446" s="302">
        <v>2.8450980999999999E-13</v>
      </c>
      <c r="BJ446" s="302">
        <v>6.0019983999999996E-10</v>
      </c>
      <c r="BK446" s="302">
        <v>6.5300593000000003E-9</v>
      </c>
      <c r="BL446" s="302">
        <v>9.8018554999999994E-12</v>
      </c>
      <c r="BM446" s="302">
        <v>1.8493222000000001E-5</v>
      </c>
      <c r="BN446" s="303">
        <v>0.48739078000000002</v>
      </c>
      <c r="BO446" s="303">
        <v>0</v>
      </c>
      <c r="BP446" s="303">
        <v>0</v>
      </c>
      <c r="BQ446" s="303">
        <v>0</v>
      </c>
      <c r="BR446" s="74"/>
      <c r="BS446" s="136">
        <v>1.7417187E-4</v>
      </c>
      <c r="BT446" s="144">
        <v>3.4941736999999998E-6</v>
      </c>
      <c r="BU446" s="144">
        <v>9.8658190000000003E-5</v>
      </c>
      <c r="BV446" s="144">
        <v>9.1830428000000003E-7</v>
      </c>
      <c r="BW446" s="144">
        <v>3.3383358000000001E-6</v>
      </c>
      <c r="BX446" s="144">
        <v>6.0438647000000003E-7</v>
      </c>
      <c r="BY446" s="144">
        <v>7.2792264000000004E-9</v>
      </c>
      <c r="BZ446" s="144">
        <v>9.0735930999999998E-7</v>
      </c>
      <c r="CA446" s="144">
        <v>7.8338058999999999E-8</v>
      </c>
      <c r="CB446" s="144">
        <v>2.2979824E-7</v>
      </c>
      <c r="CC446" s="144">
        <v>4.2691423999999998E-8</v>
      </c>
      <c r="CD446" s="144">
        <v>6.9040425999999997E-9</v>
      </c>
      <c r="CE446" s="144">
        <v>5.9625435000000003E-10</v>
      </c>
      <c r="CF446" s="144">
        <v>2.0457280000000001E-6</v>
      </c>
      <c r="CG446" s="144">
        <v>6.3710135999999997E-5</v>
      </c>
      <c r="CH446" s="144">
        <v>1.2964496000000001E-7</v>
      </c>
      <c r="CI446" s="136">
        <v>0</v>
      </c>
      <c r="CK446" s="138"/>
      <c r="CL446" s="110" t="s">
        <v>2561</v>
      </c>
      <c r="CM446" s="110"/>
      <c r="CN446" s="110"/>
      <c r="CP446" s="74"/>
      <c r="CQ446" s="74"/>
      <c r="CR446" s="74"/>
      <c r="CS446" s="74"/>
      <c r="CT446" s="74"/>
      <c r="CU446" s="74"/>
      <c r="CV446" s="74"/>
      <c r="CW446" s="74"/>
      <c r="CX446" s="74"/>
      <c r="CY446" s="74"/>
      <c r="CZ446" s="74"/>
      <c r="DA446" s="74"/>
      <c r="DB446" s="74"/>
    </row>
    <row r="447" spans="1:106" ht="14.5" customHeight="1">
      <c r="A447" s="74" t="s">
        <v>2562</v>
      </c>
      <c r="B447" s="129" t="s">
        <v>2360</v>
      </c>
      <c r="C447" s="130" t="str">
        <f t="shared" si="279"/>
        <v>A.070.10.110</v>
      </c>
      <c r="D447" s="131" t="s">
        <v>2537</v>
      </c>
      <c r="E447" s="129" t="s">
        <v>957</v>
      </c>
      <c r="F447" s="132" t="s">
        <v>2563</v>
      </c>
      <c r="G447" s="132">
        <f t="shared" si="280"/>
        <v>1.02234092777</v>
      </c>
      <c r="H447" s="348">
        <f t="shared" si="281"/>
        <v>1.02234092777</v>
      </c>
      <c r="I447" s="74"/>
      <c r="J447" s="132">
        <f t="shared" si="282"/>
        <v>1.253477894E-2</v>
      </c>
      <c r="K447" s="132">
        <f t="shared" si="283"/>
        <v>5.2705923800000005E-2</v>
      </c>
      <c r="L447" s="300">
        <f t="shared" si="284"/>
        <v>0.43104704503000002</v>
      </c>
      <c r="M447" s="132">
        <v>0.52605318000000001</v>
      </c>
      <c r="N447" s="132">
        <v>3.0618652999999999E-2</v>
      </c>
      <c r="O447" s="132">
        <v>1.3285602000000001E-2</v>
      </c>
      <c r="P447" s="132">
        <v>1.0408540000000001E-2</v>
      </c>
      <c r="Q447" s="132">
        <v>1.4163088999999999E-3</v>
      </c>
      <c r="R447" s="304">
        <v>8.5269569999999999E-5</v>
      </c>
      <c r="S447" s="132">
        <v>6.2466047000000005E-4</v>
      </c>
      <c r="T447" s="132">
        <v>8.8016688000000006E-3</v>
      </c>
      <c r="U447" s="132">
        <v>2.9866890999999998E-4</v>
      </c>
      <c r="V447" s="132">
        <v>0.42899999999999999</v>
      </c>
      <c r="W447" s="132">
        <v>1.5881698E-3</v>
      </c>
      <c r="X447" s="132">
        <v>1.6020632E-4</v>
      </c>
      <c r="Y447" s="132">
        <v>0</v>
      </c>
      <c r="Z447" s="132">
        <v>0</v>
      </c>
      <c r="AA447" s="74"/>
      <c r="AB447" s="301">
        <f t="shared" si="285"/>
        <v>3.9552870676691727</v>
      </c>
      <c r="AC447" s="338">
        <f t="shared" si="286"/>
        <v>3.9552870676691727</v>
      </c>
      <c r="AD447" s="74"/>
      <c r="AE447" s="136">
        <v>55.027596000000003</v>
      </c>
      <c r="AF447" s="136">
        <v>54.756376000000003</v>
      </c>
      <c r="AG447" s="136">
        <v>0.21531586999999999</v>
      </c>
      <c r="AH447" s="136">
        <v>0</v>
      </c>
      <c r="AI447" s="136">
        <v>0</v>
      </c>
      <c r="AJ447" s="136">
        <v>2.4436140000000002E-3</v>
      </c>
      <c r="AK447" s="136">
        <v>5.3460458000000002E-2</v>
      </c>
      <c r="AL447" s="74"/>
      <c r="AM447" s="133">
        <v>8.0024742999999995E-2</v>
      </c>
      <c r="AN447" s="340">
        <f t="shared" si="287"/>
        <v>8.0024742999999995E-2</v>
      </c>
      <c r="AP447" s="133">
        <v>7.3077278999999995E-2</v>
      </c>
      <c r="AQ447" s="133">
        <v>3.3791846000000001E-3</v>
      </c>
      <c r="AR447" s="133">
        <v>3.5682791000000002E-3</v>
      </c>
      <c r="AS447" s="134">
        <f t="shared" si="288"/>
        <v>4.3811318608819996E-6</v>
      </c>
      <c r="AT447" s="135">
        <f t="shared" si="289"/>
        <v>1.2496984903809001E-8</v>
      </c>
      <c r="AU447" s="135">
        <f t="shared" si="290"/>
        <v>0.49975896768700001</v>
      </c>
      <c r="AV447" s="302">
        <v>3.6940114999999999E-6</v>
      </c>
      <c r="AW447" s="302">
        <v>1.1146522E-8</v>
      </c>
      <c r="AX447" s="302">
        <v>3.0450245000000002E-13</v>
      </c>
      <c r="AY447" s="302">
        <v>2.6634336000000001E-10</v>
      </c>
      <c r="AZ447" s="302">
        <v>1.0887522E-11</v>
      </c>
      <c r="BA447" s="302">
        <v>1.5478157E-9</v>
      </c>
      <c r="BB447" s="302">
        <v>6.7567831000000004E-7</v>
      </c>
      <c r="BC447" s="302">
        <v>2.3274635999999999E-10</v>
      </c>
      <c r="BD447" s="302">
        <v>7.7585212E-10</v>
      </c>
      <c r="BE447" s="302">
        <v>4.3019371000000001E-12</v>
      </c>
      <c r="BF447" s="302">
        <v>3.3523648999999998E-14</v>
      </c>
      <c r="BG447" s="302">
        <v>3.7764430999999998E-12</v>
      </c>
      <c r="BH447" s="302">
        <v>1.3077061000000001E-13</v>
      </c>
      <c r="BI447" s="302">
        <v>3.0226690000000001E-13</v>
      </c>
      <c r="BJ447" s="302">
        <v>1.2081631000000001E-9</v>
      </c>
      <c r="BK447" s="302">
        <v>8.4088412000000001E-9</v>
      </c>
      <c r="BL447" s="302">
        <v>3.3301497999999998E-10</v>
      </c>
      <c r="BM447" s="302">
        <v>2.4877686999999998E-5</v>
      </c>
      <c r="BN447" s="303">
        <v>0.49973409000000002</v>
      </c>
      <c r="BO447" s="303">
        <v>0</v>
      </c>
      <c r="BP447" s="303">
        <v>0</v>
      </c>
      <c r="BQ447" s="303">
        <v>0</v>
      </c>
      <c r="BR447" s="74"/>
      <c r="BS447" s="136">
        <v>1.9531708999999999E-4</v>
      </c>
      <c r="BT447" s="144">
        <v>5.8214057999999997E-6</v>
      </c>
      <c r="BU447" s="136">
        <v>1.102839E-4</v>
      </c>
      <c r="BV447" s="144">
        <v>1.0314091999999999E-6</v>
      </c>
      <c r="BW447" s="144">
        <v>5.4043166000000002E-6</v>
      </c>
      <c r="BX447" s="144">
        <v>1.0061387999999999E-6</v>
      </c>
      <c r="BY447" s="144">
        <v>3.2292503E-8</v>
      </c>
      <c r="BZ447" s="144">
        <v>1.4460707E-6</v>
      </c>
      <c r="CA447" s="144">
        <v>1.1442576E-7</v>
      </c>
      <c r="CB447" s="144">
        <v>4.1334147000000001E-7</v>
      </c>
      <c r="CC447" s="144">
        <v>7.9870662999999996E-8</v>
      </c>
      <c r="CD447" s="144">
        <v>2.2498539000000001E-7</v>
      </c>
      <c r="CE447" s="144">
        <v>1.2039894999999999E-9</v>
      </c>
      <c r="CF447" s="144">
        <v>3.2369216999999998E-6</v>
      </c>
      <c r="CG447" s="144">
        <v>6.6083622000000006E-5</v>
      </c>
      <c r="CH447" s="144">
        <v>1.3718377999999999E-7</v>
      </c>
      <c r="CI447" s="136">
        <v>0</v>
      </c>
      <c r="CK447" s="138"/>
      <c r="CL447" s="110" t="s">
        <v>2564</v>
      </c>
      <c r="CM447" s="110"/>
      <c r="CN447" s="110"/>
      <c r="CP447" s="74"/>
      <c r="CQ447" s="74"/>
      <c r="CR447" s="74"/>
      <c r="CS447" s="74"/>
      <c r="CT447" s="74"/>
      <c r="CU447" s="74"/>
      <c r="CV447" s="74"/>
      <c r="CW447" s="74"/>
      <c r="CX447" s="74"/>
      <c r="CY447" s="74"/>
      <c r="CZ447" s="74"/>
      <c r="DA447" s="74"/>
      <c r="DB447" s="74"/>
    </row>
    <row r="448" spans="1:106" ht="14.5" customHeight="1">
      <c r="A448" s="74" t="s">
        <v>2565</v>
      </c>
      <c r="B448" s="129" t="s">
        <v>2360</v>
      </c>
      <c r="C448" s="130" t="str">
        <f t="shared" si="279"/>
        <v>A.070.10.111</v>
      </c>
      <c r="D448" s="131" t="s">
        <v>2537</v>
      </c>
      <c r="E448" s="129" t="s">
        <v>957</v>
      </c>
      <c r="F448" s="132" t="s">
        <v>2566</v>
      </c>
      <c r="G448" s="132">
        <f t="shared" si="280"/>
        <v>0.60472092776999997</v>
      </c>
      <c r="H448" s="348">
        <f t="shared" si="281"/>
        <v>0.60472092776999997</v>
      </c>
      <c r="I448" s="74"/>
      <c r="J448" s="132">
        <f t="shared" si="282"/>
        <v>1.253477894E-2</v>
      </c>
      <c r="K448" s="132">
        <f t="shared" si="283"/>
        <v>5.2705923800000005E-2</v>
      </c>
      <c r="L448" s="300">
        <f t="shared" si="284"/>
        <v>0.43104704503000002</v>
      </c>
      <c r="M448" s="132">
        <v>0.10843318</v>
      </c>
      <c r="N448" s="132">
        <v>3.0618652999999999E-2</v>
      </c>
      <c r="O448" s="132">
        <v>1.3285602000000001E-2</v>
      </c>
      <c r="P448" s="132">
        <v>1.0408540000000001E-2</v>
      </c>
      <c r="Q448" s="132">
        <v>1.4163088999999999E-3</v>
      </c>
      <c r="R448" s="304">
        <v>8.5269569999999999E-5</v>
      </c>
      <c r="S448" s="132">
        <v>6.2466047000000005E-4</v>
      </c>
      <c r="T448" s="132">
        <v>8.8016688000000006E-3</v>
      </c>
      <c r="U448" s="132">
        <v>2.9866890999999998E-4</v>
      </c>
      <c r="V448" s="132">
        <v>0.42899999999999999</v>
      </c>
      <c r="W448" s="132">
        <v>1.5881698E-3</v>
      </c>
      <c r="X448" s="132">
        <v>1.6020632E-4</v>
      </c>
      <c r="Y448" s="132">
        <v>0</v>
      </c>
      <c r="Z448" s="132">
        <v>0</v>
      </c>
      <c r="AA448" s="74"/>
      <c r="AB448" s="301">
        <f t="shared" si="285"/>
        <v>0.81528706766917292</v>
      </c>
      <c r="AC448" s="338">
        <f t="shared" si="286"/>
        <v>0.81528706766917292</v>
      </c>
      <c r="AD448" s="74"/>
      <c r="AE448" s="136">
        <v>55.027596000000003</v>
      </c>
      <c r="AF448" s="136">
        <v>54.756376000000003</v>
      </c>
      <c r="AG448" s="136">
        <v>0.21531586999999999</v>
      </c>
      <c r="AH448" s="136">
        <v>0</v>
      </c>
      <c r="AI448" s="136">
        <v>0</v>
      </c>
      <c r="AJ448" s="136">
        <v>2.4436140000000002E-3</v>
      </c>
      <c r="AK448" s="136">
        <v>5.3460458000000002E-2</v>
      </c>
      <c r="AL448" s="74"/>
      <c r="AM448" s="133">
        <v>2.9043135000000001E-2</v>
      </c>
      <c r="AN448" s="340">
        <f t="shared" si="287"/>
        <v>2.9043135000000001E-2</v>
      </c>
      <c r="AP448" s="133">
        <v>2.4473093000000001E-2</v>
      </c>
      <c r="AQ448" s="133">
        <v>1.0017629000000001E-3</v>
      </c>
      <c r="AR448" s="133">
        <v>3.5682791000000002E-3</v>
      </c>
      <c r="AS448" s="134">
        <f t="shared" si="288"/>
        <v>1.467211840882E-6</v>
      </c>
      <c r="AT448" s="135">
        <f t="shared" si="289"/>
        <v>3.7047442938050003E-9</v>
      </c>
      <c r="AU448" s="135">
        <f t="shared" si="290"/>
        <v>0.49975896768700001</v>
      </c>
      <c r="AV448" s="302">
        <v>7.8009147999999996E-7</v>
      </c>
      <c r="AW448" s="302">
        <v>2.3545215999999999E-9</v>
      </c>
      <c r="AX448" s="302">
        <v>6.4292445999999998E-14</v>
      </c>
      <c r="AY448" s="302">
        <v>2.6634336000000001E-10</v>
      </c>
      <c r="AZ448" s="302">
        <v>1.0887522E-11</v>
      </c>
      <c r="BA448" s="302">
        <v>1.5478157E-9</v>
      </c>
      <c r="BB448" s="302">
        <v>6.7567831000000004E-7</v>
      </c>
      <c r="BC448" s="302">
        <v>2.3274635999999999E-10</v>
      </c>
      <c r="BD448" s="302">
        <v>7.7585212E-10</v>
      </c>
      <c r="BE448" s="302">
        <v>4.3019371000000001E-12</v>
      </c>
      <c r="BF448" s="302">
        <v>3.3523648999999998E-14</v>
      </c>
      <c r="BG448" s="302">
        <v>3.7764430999999998E-12</v>
      </c>
      <c r="BH448" s="302">
        <v>1.3077061000000001E-13</v>
      </c>
      <c r="BI448" s="302">
        <v>3.0226690000000001E-13</v>
      </c>
      <c r="BJ448" s="302">
        <v>1.2081631000000001E-9</v>
      </c>
      <c r="BK448" s="302">
        <v>8.4088412000000001E-9</v>
      </c>
      <c r="BL448" s="302">
        <v>3.3301497999999998E-10</v>
      </c>
      <c r="BM448" s="302">
        <v>2.4877686999999998E-5</v>
      </c>
      <c r="BN448" s="303">
        <v>0.49973409000000002</v>
      </c>
      <c r="BO448" s="303">
        <v>0</v>
      </c>
      <c r="BP448" s="303">
        <v>0</v>
      </c>
      <c r="BQ448" s="303">
        <v>0</v>
      </c>
      <c r="BR448" s="74"/>
      <c r="BS448" s="136">
        <v>1.0776555999999999E-4</v>
      </c>
      <c r="BT448" s="144">
        <v>5.8214057999999997E-6</v>
      </c>
      <c r="BU448" s="144">
        <v>2.2732366999999999E-5</v>
      </c>
      <c r="BV448" s="144">
        <v>1.0314091999999999E-6</v>
      </c>
      <c r="BW448" s="144">
        <v>5.4043166000000002E-6</v>
      </c>
      <c r="BX448" s="144">
        <v>1.0061387999999999E-6</v>
      </c>
      <c r="BY448" s="144">
        <v>3.2292503E-8</v>
      </c>
      <c r="BZ448" s="144">
        <v>1.4460707E-6</v>
      </c>
      <c r="CA448" s="144">
        <v>1.1442576E-7</v>
      </c>
      <c r="CB448" s="144">
        <v>4.1334147000000001E-7</v>
      </c>
      <c r="CC448" s="144">
        <v>7.9870662999999996E-8</v>
      </c>
      <c r="CD448" s="144">
        <v>2.2498539000000001E-7</v>
      </c>
      <c r="CE448" s="144">
        <v>1.2039894999999999E-9</v>
      </c>
      <c r="CF448" s="144">
        <v>3.2369216999999998E-6</v>
      </c>
      <c r="CG448" s="144">
        <v>6.6083622000000006E-5</v>
      </c>
      <c r="CH448" s="144">
        <v>1.3718377999999999E-7</v>
      </c>
      <c r="CI448" s="136">
        <v>0</v>
      </c>
      <c r="CK448" s="138"/>
      <c r="CL448" s="89" t="s">
        <v>2567</v>
      </c>
      <c r="CM448" s="110"/>
      <c r="CN448" s="110"/>
      <c r="CP448" s="74"/>
      <c r="CQ448" s="74"/>
      <c r="CR448" s="74"/>
      <c r="CS448" s="74"/>
      <c r="CT448" s="74"/>
      <c r="CU448" s="74"/>
      <c r="CV448" s="74"/>
      <c r="CW448" s="74"/>
      <c r="CX448" s="74"/>
      <c r="CY448" s="74"/>
      <c r="CZ448" s="74"/>
      <c r="DA448" s="74"/>
      <c r="DB448" s="74"/>
    </row>
    <row r="449" spans="1:106" ht="14.5" customHeight="1">
      <c r="B449" s="129" t="s">
        <v>2360</v>
      </c>
      <c r="C449" s="127" t="s">
        <v>2568</v>
      </c>
      <c r="D449" s="127" t="s">
        <v>2569</v>
      </c>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P449" s="74"/>
      <c r="AQ449" s="74"/>
      <c r="AR449" s="74"/>
      <c r="AS449" s="74"/>
      <c r="AT449" s="74"/>
      <c r="AU449" s="74"/>
      <c r="AV449" s="74"/>
      <c r="AW449" s="74"/>
      <c r="AX449" s="74"/>
      <c r="AY449" s="74"/>
      <c r="AZ449" s="74"/>
      <c r="BA449" s="74"/>
      <c r="BB449" s="74"/>
      <c r="BC449" s="74"/>
      <c r="BD449" s="74"/>
      <c r="BE449" s="74"/>
      <c r="BF449" s="74"/>
      <c r="BG449" s="74"/>
      <c r="BH449" s="74"/>
      <c r="BI449" s="74"/>
      <c r="BJ449" s="74"/>
      <c r="BK449" s="74"/>
      <c r="BL449" s="74"/>
      <c r="BM449" s="74"/>
      <c r="BN449" s="74"/>
      <c r="BO449" s="74"/>
      <c r="BP449" s="74"/>
      <c r="BQ449" s="74"/>
      <c r="BR449" s="74"/>
      <c r="BS449" s="74"/>
      <c r="BT449" s="74"/>
      <c r="BU449" s="74"/>
      <c r="BV449" s="74"/>
      <c r="BW449" s="74"/>
      <c r="BX449" s="74"/>
      <c r="BY449" s="74"/>
      <c r="BZ449" s="74"/>
      <c r="CA449" s="74"/>
      <c r="CB449" s="74"/>
      <c r="CC449" s="74"/>
      <c r="CD449" s="74"/>
      <c r="CE449" s="74"/>
      <c r="CF449" s="74"/>
      <c r="CG449" s="74"/>
      <c r="CH449" s="74"/>
      <c r="CI449" s="74"/>
      <c r="CJ449" s="124"/>
      <c r="CK449" s="143"/>
      <c r="CL449" s="110"/>
      <c r="CM449" s="110"/>
      <c r="CN449" s="110"/>
      <c r="CP449" s="74"/>
      <c r="CQ449" s="74"/>
      <c r="CR449" s="74"/>
      <c r="CS449" s="74"/>
      <c r="CT449" s="74"/>
      <c r="CU449" s="74"/>
      <c r="CV449" s="74"/>
      <c r="CW449" s="74"/>
      <c r="CX449" s="74"/>
      <c r="CY449" s="74"/>
      <c r="CZ449" s="74"/>
      <c r="DA449" s="74"/>
      <c r="DB449" s="74"/>
    </row>
    <row r="450" spans="1:106" ht="14.5" customHeight="1">
      <c r="A450" s="74" t="s">
        <v>2570</v>
      </c>
      <c r="B450" s="129" t="s">
        <v>2360</v>
      </c>
      <c r="C450" s="130" t="str">
        <f>MID(A450,1,12)</f>
        <v>A.070.11.101</v>
      </c>
      <c r="D450" s="131" t="s">
        <v>2569</v>
      </c>
      <c r="E450" s="129" t="s">
        <v>957</v>
      </c>
      <c r="F450" s="132" t="s">
        <v>2572</v>
      </c>
      <c r="G450" s="132">
        <f>J450+K450+L450+M450</f>
        <v>27940.222441054186</v>
      </c>
      <c r="H450" s="348">
        <f t="shared" ref="H450" si="291">G450</f>
        <v>27940.222441054186</v>
      </c>
      <c r="I450" s="74"/>
      <c r="J450" s="132">
        <f>P450+Q450+R450+S450</f>
        <v>107.38977746</v>
      </c>
      <c r="K450" s="132">
        <f>N450+O450+T450</f>
        <v>710.12106199999994</v>
      </c>
      <c r="L450" s="300">
        <f>U450+IF(V450="x",0,V450)+IF(W450="x",0,W450)+IF(X450="x",0,X450)+Y450+Z450</f>
        <v>26737.047331594185</v>
      </c>
      <c r="M450" s="132">
        <v>385.66426999999999</v>
      </c>
      <c r="N450" s="132">
        <v>524.21173999999996</v>
      </c>
      <c r="O450" s="132">
        <v>134.05355</v>
      </c>
      <c r="P450" s="132">
        <v>103.60495</v>
      </c>
      <c r="Q450" s="132">
        <v>1.9217841</v>
      </c>
      <c r="R450" s="132">
        <v>0.12680756000000001</v>
      </c>
      <c r="S450" s="132">
        <v>1.7362358</v>
      </c>
      <c r="T450" s="132">
        <v>51.855772000000002</v>
      </c>
      <c r="U450" s="132">
        <v>1.6009305</v>
      </c>
      <c r="V450" s="132">
        <v>7.7411013999999998</v>
      </c>
      <c r="W450" s="132">
        <v>26727.670999999998</v>
      </c>
      <c r="X450" s="132">
        <v>3.4225833999999997E-2</v>
      </c>
      <c r="Y450" s="304">
        <v>7.3860186999999999E-5</v>
      </c>
      <c r="Z450" s="132">
        <v>0</v>
      </c>
      <c r="AA450" s="74"/>
      <c r="AB450" s="301">
        <f>M450/0.133</f>
        <v>2899.7313533834586</v>
      </c>
      <c r="AC450" s="338">
        <f t="shared" ref="AC450" si="292">AB450</f>
        <v>2899.7313533834586</v>
      </c>
      <c r="AD450" s="74"/>
      <c r="AE450" s="136">
        <v>3660066</v>
      </c>
      <c r="AF450" s="136">
        <v>33030.489000000001</v>
      </c>
      <c r="AG450" s="136">
        <v>3623598.6</v>
      </c>
      <c r="AH450" s="136">
        <v>0</v>
      </c>
      <c r="AI450" s="136">
        <v>192.65513999999999</v>
      </c>
      <c r="AJ450" s="136">
        <v>2302.8881000000001</v>
      </c>
      <c r="AK450" s="136">
        <v>941.31061999999997</v>
      </c>
      <c r="AL450" s="74"/>
      <c r="AM450" s="133">
        <v>239.61622</v>
      </c>
      <c r="AN450" s="340">
        <f t="shared" ref="AN450:AN454" si="293">AM450</f>
        <v>239.61622</v>
      </c>
      <c r="AP450" s="133">
        <v>232.11779999999999</v>
      </c>
      <c r="AQ450" s="133">
        <v>6.1914354999999999</v>
      </c>
      <c r="AR450" s="133">
        <v>1.3069784</v>
      </c>
      <c r="AS450" s="134">
        <f>AV450+AY450+AZ450+BA450+BB450+BJ450+BK450+BO450</f>
        <v>1.3915935429873899E-2</v>
      </c>
      <c r="AT450" s="135">
        <f>AW450+AX450+BC450+BD450+BE450+BF450+BG450+BH450+BI450+BL450+BP450+BQ450</f>
        <v>2.2897320562733213E-5</v>
      </c>
      <c r="AU450" s="135">
        <f>BM450+BN450</f>
        <v>183.050204073</v>
      </c>
      <c r="AV450" s="303">
        <v>2.7003985999999999E-3</v>
      </c>
      <c r="AW450" s="302">
        <v>8.1481036000000003E-6</v>
      </c>
      <c r="AX450" s="302">
        <v>2.2260262E-10</v>
      </c>
      <c r="AY450" s="302">
        <v>4.4561017E-8</v>
      </c>
      <c r="AZ450" s="302">
        <v>5.0235398999999998E-9</v>
      </c>
      <c r="BA450" s="302">
        <v>1.5405321E-5</v>
      </c>
      <c r="BB450" s="303">
        <v>1.0750826E-2</v>
      </c>
      <c r="BC450" s="302">
        <v>2.1853356E-6</v>
      </c>
      <c r="BD450" s="302">
        <v>1.2457404E-5</v>
      </c>
      <c r="BE450" s="302">
        <v>9.7692582000000005E-11</v>
      </c>
      <c r="BF450" s="302">
        <v>2.0208063E-10</v>
      </c>
      <c r="BG450" s="302">
        <v>1.567873E-10</v>
      </c>
      <c r="BH450" s="302">
        <v>4.1565917E-8</v>
      </c>
      <c r="BI450" s="302">
        <v>8.5010140000000006E-9</v>
      </c>
      <c r="BJ450" s="302">
        <v>5.2878923000000002E-6</v>
      </c>
      <c r="BK450" s="303">
        <v>4.439666E-4</v>
      </c>
      <c r="BL450" s="302">
        <v>5.5722560000000001E-8</v>
      </c>
      <c r="BM450" s="303">
        <v>3.6404073000000002E-2</v>
      </c>
      <c r="BN450" s="303">
        <v>183.0138</v>
      </c>
      <c r="BO450" s="302">
        <v>1.4320170000000001E-9</v>
      </c>
      <c r="BP450" s="302">
        <v>8.7082115999999998E-12</v>
      </c>
      <c r="BQ450" s="302">
        <v>3.8961184E-16</v>
      </c>
      <c r="BR450" s="74"/>
      <c r="BS450" s="136">
        <v>4.9769797000000002</v>
      </c>
      <c r="BT450" s="136">
        <v>9.1004572000000006E-2</v>
      </c>
      <c r="BU450" s="136">
        <v>8.0852203999999997E-2</v>
      </c>
      <c r="BV450" s="136">
        <v>6.0744118999999999E-3</v>
      </c>
      <c r="BW450" s="136">
        <v>6.9320137000000004E-2</v>
      </c>
      <c r="BX450" s="136">
        <v>1.0592272E-2</v>
      </c>
      <c r="BY450" s="144">
        <v>1.0314122999999999E-6</v>
      </c>
      <c r="BZ450" s="136">
        <v>1.5614441999999999E-2</v>
      </c>
      <c r="CA450" s="136">
        <v>1.7016682E-4</v>
      </c>
      <c r="CB450" s="136">
        <v>1.1488773000000001E-3</v>
      </c>
      <c r="CC450" s="144">
        <v>3.7722602999999998E-5</v>
      </c>
      <c r="CD450" s="144">
        <v>3.6542782999999999E-5</v>
      </c>
      <c r="CE450" s="144">
        <v>6.6231817000000005E-7</v>
      </c>
      <c r="CF450" s="136">
        <v>2.4912991999999998E-2</v>
      </c>
      <c r="CG450" s="136">
        <v>4.6764697000000002</v>
      </c>
      <c r="CH450" s="136">
        <v>7.4372396999999998E-4</v>
      </c>
      <c r="CI450" s="144">
        <v>2.0557648000000001E-7</v>
      </c>
      <c r="CK450" s="138"/>
      <c r="CL450" s="110" t="s">
        <v>2573</v>
      </c>
      <c r="CM450" s="110"/>
      <c r="CN450" s="110"/>
      <c r="CP450" s="74"/>
      <c r="CQ450" s="74"/>
      <c r="CR450" s="74"/>
      <c r="CS450" s="74"/>
      <c r="CT450" s="74"/>
      <c r="CU450" s="74"/>
      <c r="CV450" s="74"/>
      <c r="CW450" s="74"/>
      <c r="CX450" s="74"/>
      <c r="CY450" s="74"/>
      <c r="CZ450" s="74"/>
      <c r="DA450" s="74"/>
      <c r="DB450" s="74"/>
    </row>
    <row r="451" spans="1:106" ht="14.5" customHeight="1">
      <c r="B451" s="129" t="s">
        <v>2360</v>
      </c>
      <c r="C451" s="127" t="s">
        <v>2574</v>
      </c>
      <c r="D451" s="127" t="s">
        <v>2575</v>
      </c>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P451" s="74"/>
      <c r="AQ451" s="74"/>
      <c r="AR451" s="74"/>
      <c r="AS451" s="74"/>
      <c r="AT451" s="74"/>
      <c r="AU451" s="74"/>
      <c r="AV451" s="74"/>
      <c r="AW451" s="74"/>
      <c r="AX451" s="74"/>
      <c r="AY451" s="74"/>
      <c r="AZ451" s="74"/>
      <c r="BA451" s="74"/>
      <c r="BB451" s="74"/>
      <c r="BC451" s="74"/>
      <c r="BD451" s="74"/>
      <c r="BE451" s="74"/>
      <c r="BF451" s="74"/>
      <c r="BG451" s="74"/>
      <c r="BH451" s="74"/>
      <c r="BI451" s="74"/>
      <c r="BJ451" s="74"/>
      <c r="BK451" s="74"/>
      <c r="BL451" s="74"/>
      <c r="BM451" s="74"/>
      <c r="BN451" s="74"/>
      <c r="BO451" s="74"/>
      <c r="BP451" s="74"/>
      <c r="BQ451" s="74"/>
      <c r="BR451" s="74"/>
      <c r="BS451" s="74"/>
      <c r="BT451" s="74"/>
      <c r="BU451" s="74"/>
      <c r="BV451" s="74"/>
      <c r="BW451" s="74"/>
      <c r="BX451" s="74"/>
      <c r="BY451" s="74"/>
      <c r="BZ451" s="74"/>
      <c r="CA451" s="74"/>
      <c r="CB451" s="74"/>
      <c r="CC451" s="74"/>
      <c r="CD451" s="74"/>
      <c r="CE451" s="74"/>
      <c r="CF451" s="74"/>
      <c r="CG451" s="74"/>
      <c r="CH451" s="74"/>
      <c r="CI451" s="74"/>
      <c r="CJ451" s="124"/>
      <c r="CK451" s="143"/>
      <c r="CL451" s="110"/>
      <c r="CM451" s="110"/>
      <c r="CN451" s="110"/>
      <c r="CP451" s="74"/>
      <c r="CQ451" s="74"/>
      <c r="CR451" s="74"/>
      <c r="CS451" s="74"/>
      <c r="CT451" s="74"/>
      <c r="CU451" s="74"/>
      <c r="CV451" s="74"/>
      <c r="CW451" s="74"/>
      <c r="CX451" s="74"/>
      <c r="CY451" s="74"/>
      <c r="CZ451" s="74"/>
      <c r="DA451" s="74"/>
      <c r="DB451" s="74"/>
    </row>
    <row r="452" spans="1:106" ht="14.5" customHeight="1">
      <c r="A452" s="74" t="s">
        <v>2576</v>
      </c>
      <c r="B452" s="129" t="s">
        <v>2360</v>
      </c>
      <c r="C452" s="130" t="str">
        <f>MID(A452,1,12)</f>
        <v>A.070.12.101</v>
      </c>
      <c r="D452" s="131" t="s">
        <v>2575</v>
      </c>
      <c r="E452" s="129" t="s">
        <v>957</v>
      </c>
      <c r="F452" s="132" t="s">
        <v>2578</v>
      </c>
      <c r="G452" s="132">
        <f>J452+K452+L452+M452</f>
        <v>-0.3500886809307</v>
      </c>
      <c r="H452" s="348">
        <f t="shared" ref="H452:H454" si="294">G452</f>
        <v>-0.3500886809307</v>
      </c>
      <c r="I452" s="74"/>
      <c r="J452" s="132">
        <f>P452+Q452+R452+S452</f>
        <v>-2.148624687E-2</v>
      </c>
      <c r="K452" s="132">
        <f>N452+O452+T452</f>
        <v>-7.5022610199999992E-2</v>
      </c>
      <c r="L452" s="300">
        <f>U452+IF(V452="x",0,V452)+IF(W452="x",0,W452)+IF(X452="x",0,X452)+Y452+Z452</f>
        <v>-1.5380738606999998E-3</v>
      </c>
      <c r="M452" s="132">
        <v>-0.25204175000000001</v>
      </c>
      <c r="N452" s="132">
        <v>-5.3120305999999999E-2</v>
      </c>
      <c r="O452" s="132">
        <v>-1.8935512000000002E-2</v>
      </c>
      <c r="P452" s="132">
        <v>-1.6002278000000002E-2</v>
      </c>
      <c r="Q452" s="132">
        <v>-4.9686404999999996E-3</v>
      </c>
      <c r="R452" s="132">
        <v>-1.5875749999999999E-4</v>
      </c>
      <c r="S452" s="132">
        <v>-3.5657087E-4</v>
      </c>
      <c r="T452" s="132">
        <v>-2.9667921999999998E-3</v>
      </c>
      <c r="U452" s="132">
        <v>-2.2355308000000001E-4</v>
      </c>
      <c r="V452" s="132">
        <v>0</v>
      </c>
      <c r="W452" s="132">
        <v>-1.3093063E-3</v>
      </c>
      <c r="X452" s="304">
        <v>-5.2144806999999997E-6</v>
      </c>
      <c r="Y452" s="132">
        <v>0</v>
      </c>
      <c r="Z452" s="132">
        <v>0</v>
      </c>
      <c r="AA452" s="74"/>
      <c r="AB452" s="301">
        <f>M452/0.133</f>
        <v>-1.8950507518796993</v>
      </c>
      <c r="AC452" s="338">
        <f t="shared" ref="AC452:AC454" si="295">AB452</f>
        <v>-1.8950507518796993</v>
      </c>
      <c r="AD452" s="74"/>
      <c r="AE452" s="136">
        <v>-23.785551999999999</v>
      </c>
      <c r="AF452" s="136">
        <v>-23.568380999999999</v>
      </c>
      <c r="AG452" s="136">
        <v>-0.177509</v>
      </c>
      <c r="AH452" s="136">
        <v>0</v>
      </c>
      <c r="AI452" s="136">
        <v>0</v>
      </c>
      <c r="AJ452" s="136">
        <v>-1.8745692E-3</v>
      </c>
      <c r="AK452" s="136">
        <v>-3.7787405000000003E-2</v>
      </c>
      <c r="AL452" s="74"/>
      <c r="AM452" s="133">
        <v>-5.3326459E-2</v>
      </c>
      <c r="AN452" s="340">
        <f t="shared" si="293"/>
        <v>-5.3326459E-2</v>
      </c>
      <c r="AP452" s="133">
        <v>-5.0057771000000001E-2</v>
      </c>
      <c r="AQ452" s="133">
        <v>-1.9038035000000001E-3</v>
      </c>
      <c r="AR452" s="133">
        <v>-1.3648838E-3</v>
      </c>
      <c r="AS452" s="134">
        <f>AV452+AY452+AZ452+BA452+BB452+BJ452+BK452+BO452</f>
        <v>-3.0010653715631996E-6</v>
      </c>
      <c r="AT452" s="135">
        <f>AW452+AX452+BC452+BD452+BE452+BF452+BG452+BH452+BI452+BL452+BP452+BQ452</f>
        <v>-7.0406933714225996E-9</v>
      </c>
      <c r="AU452" s="135">
        <f>BM452+BN452</f>
        <v>-0.19116019372700002</v>
      </c>
      <c r="AV452" s="302">
        <v>-1.7766176999999999E-6</v>
      </c>
      <c r="AW452" s="302">
        <v>-5.3611221E-9</v>
      </c>
      <c r="AX452" s="302">
        <v>-1.4644506999999999E-13</v>
      </c>
      <c r="AY452" s="302">
        <v>-1.4628168999999999E-10</v>
      </c>
      <c r="AZ452" s="302">
        <v>-9.0787732000000003E-12</v>
      </c>
      <c r="BA452" s="302">
        <v>-2.3794636999999999E-9</v>
      </c>
      <c r="BB452" s="302">
        <v>-1.2122516999999999E-6</v>
      </c>
      <c r="BC452" s="302">
        <v>-3.4176575999999998E-10</v>
      </c>
      <c r="BD452" s="302">
        <v>-1.3221473E-9</v>
      </c>
      <c r="BE452" s="302">
        <v>-2.9771952E-13</v>
      </c>
      <c r="BF452" s="302">
        <v>-3.5555836000000002E-15</v>
      </c>
      <c r="BG452" s="302">
        <v>-8.1595821000000003E-12</v>
      </c>
      <c r="BH452" s="302">
        <v>-5.8779578999999997E-14</v>
      </c>
      <c r="BI452" s="302">
        <v>-1.3784157E-13</v>
      </c>
      <c r="BJ452" s="302">
        <v>-2.6878493000000002E-9</v>
      </c>
      <c r="BK452" s="302">
        <v>-6.9732980999999997E-9</v>
      </c>
      <c r="BL452" s="302">
        <v>-6.8542880000000003E-12</v>
      </c>
      <c r="BM452" s="302">
        <v>-1.3033727000000001E-5</v>
      </c>
      <c r="BN452" s="303">
        <v>-0.19114716000000001</v>
      </c>
      <c r="BO452" s="303">
        <v>0</v>
      </c>
      <c r="BP452" s="303">
        <v>0</v>
      </c>
      <c r="BQ452" s="303">
        <v>0</v>
      </c>
      <c r="BR452" s="74"/>
      <c r="BS452" s="136">
        <v>-1.1086635E-4</v>
      </c>
      <c r="BT452" s="144">
        <v>-9.8856177000000001E-6</v>
      </c>
      <c r="BU452" s="144">
        <v>-5.2839042000000002E-5</v>
      </c>
      <c r="BV452" s="144">
        <v>-3.4787153999999998E-7</v>
      </c>
      <c r="BW452" s="144">
        <v>-1.1457453E-5</v>
      </c>
      <c r="BX452" s="144">
        <v>-1.5186759999999999E-6</v>
      </c>
      <c r="BY452" s="144">
        <v>-3.4379931999999998E-9</v>
      </c>
      <c r="BZ452" s="144">
        <v>-2.3093611000000002E-6</v>
      </c>
      <c r="CA452" s="144">
        <v>-2.1304138999999999E-7</v>
      </c>
      <c r="CB452" s="144">
        <v>-2.3594502000000001E-7</v>
      </c>
      <c r="CC452" s="144">
        <v>-6.7726369999999999E-8</v>
      </c>
      <c r="CD452" s="144">
        <v>-4.9800865E-9</v>
      </c>
      <c r="CE452" s="144">
        <v>-1.1476501999999999E-9</v>
      </c>
      <c r="CF452" s="144">
        <v>-3.9061108E-6</v>
      </c>
      <c r="CG452" s="144">
        <v>-2.8005302999999999E-5</v>
      </c>
      <c r="CH452" s="144">
        <v>-7.0640755000000002E-8</v>
      </c>
      <c r="CI452" s="136">
        <v>0</v>
      </c>
      <c r="CK452" s="138"/>
      <c r="CL452" s="89" t="s">
        <v>2579</v>
      </c>
      <c r="CP452" s="74"/>
      <c r="CQ452" s="74"/>
      <c r="CR452" s="74"/>
      <c r="CS452" s="74"/>
      <c r="CT452" s="74"/>
      <c r="CU452" s="74"/>
      <c r="CV452" s="74"/>
      <c r="CW452" s="74"/>
      <c r="CX452" s="74"/>
      <c r="CY452" s="74"/>
      <c r="CZ452" s="74"/>
      <c r="DA452" s="74"/>
      <c r="DB452" s="74"/>
    </row>
    <row r="453" spans="1:106" ht="14.5" customHeight="1">
      <c r="A453" s="74" t="s">
        <v>2580</v>
      </c>
      <c r="B453" s="129" t="s">
        <v>2360</v>
      </c>
      <c r="C453" s="130" t="str">
        <f>MID(A453,1,12)</f>
        <v>A.070.12.102</v>
      </c>
      <c r="D453" s="131" t="s">
        <v>2575</v>
      </c>
      <c r="E453" s="129" t="s">
        <v>957</v>
      </c>
      <c r="F453" s="132" t="s">
        <v>2582</v>
      </c>
      <c r="G453" s="132">
        <f>J453+K453+L453+M453</f>
        <v>-0.30227168431899998</v>
      </c>
      <c r="H453" s="348">
        <f t="shared" si="294"/>
        <v>-0.30227168431899998</v>
      </c>
      <c r="I453" s="74"/>
      <c r="J453" s="132">
        <f>P453+Q453+R453+S453</f>
        <v>-1.8551539959999998E-2</v>
      </c>
      <c r="K453" s="132">
        <f>N453+O453+T453</f>
        <v>-6.477561879999999E-2</v>
      </c>
      <c r="L453" s="300">
        <f>U453+IF(V453="x",0,V453)+IF(W453="x",0,W453)+IF(X453="x",0,X453)+Y453+Z453</f>
        <v>-1.3279955589999999E-3</v>
      </c>
      <c r="M453" s="132">
        <v>-0.21761653</v>
      </c>
      <c r="N453" s="132">
        <v>-4.5864848999999999E-2</v>
      </c>
      <c r="O453" s="132">
        <v>-1.6349197999999999E-2</v>
      </c>
      <c r="P453" s="132">
        <v>-1.3816601E-2</v>
      </c>
      <c r="Q453" s="132">
        <v>-4.2899968999999998E-3</v>
      </c>
      <c r="R453" s="132">
        <v>-1.3707355E-4</v>
      </c>
      <c r="S453" s="132">
        <v>-3.0786851000000001E-4</v>
      </c>
      <c r="T453" s="132">
        <v>-2.5615718000000002E-3</v>
      </c>
      <c r="U453" s="132">
        <v>-1.93019E-4</v>
      </c>
      <c r="V453" s="132">
        <v>0</v>
      </c>
      <c r="W453" s="132">
        <v>-1.1304742999999999E-3</v>
      </c>
      <c r="X453" s="304">
        <v>-4.5022589999999996E-6</v>
      </c>
      <c r="Y453" s="132">
        <v>0</v>
      </c>
      <c r="Z453" s="132">
        <v>0</v>
      </c>
      <c r="AA453" s="74"/>
      <c r="AB453" s="301">
        <f>M453/0.133</f>
        <v>-1.6362145112781954</v>
      </c>
      <c r="AC453" s="338">
        <f t="shared" si="295"/>
        <v>-1.6362145112781954</v>
      </c>
      <c r="AD453" s="74"/>
      <c r="AE453" s="136">
        <v>-20.536792999999999</v>
      </c>
      <c r="AF453" s="136">
        <v>-20.349284999999998</v>
      </c>
      <c r="AG453" s="136">
        <v>-0.15326386</v>
      </c>
      <c r="AH453" s="136">
        <v>0</v>
      </c>
      <c r="AI453" s="136">
        <v>0</v>
      </c>
      <c r="AJ453" s="136">
        <v>-1.6185304999999999E-3</v>
      </c>
      <c r="AK453" s="136">
        <v>-3.2626199000000002E-2</v>
      </c>
      <c r="AL453" s="74"/>
      <c r="AM453" s="133">
        <v>-4.6042844999999999E-2</v>
      </c>
      <c r="AN453" s="340">
        <f t="shared" si="293"/>
        <v>-4.6042844999999999E-2</v>
      </c>
      <c r="AP453" s="133">
        <v>-4.3220611999999999E-2</v>
      </c>
      <c r="AQ453" s="133">
        <v>-1.6437718000000001E-3</v>
      </c>
      <c r="AR453" s="133">
        <v>-1.1784606000000001E-3</v>
      </c>
      <c r="AS453" s="134">
        <f>AV453+AY453+AZ453+BA453+BB453+BJ453+BK453+BO453</f>
        <v>-2.5911637802955999E-6</v>
      </c>
      <c r="AT453" s="135">
        <f>AW453+AX453+BC453+BD453+BE453+BF453+BG453+BH453+BI453+BL453+BP453+BQ453</f>
        <v>-6.0790376889219007E-9</v>
      </c>
      <c r="AU453" s="135">
        <f>BM453+BN453</f>
        <v>-0.16505050351100001</v>
      </c>
      <c r="AV453" s="302">
        <v>-1.5339576999999999E-6</v>
      </c>
      <c r="AW453" s="302">
        <v>-4.6288713E-9</v>
      </c>
      <c r="AX453" s="302">
        <v>-1.2644281E-13</v>
      </c>
      <c r="AY453" s="302">
        <v>-1.2630175000000001E-10</v>
      </c>
      <c r="AZ453" s="302">
        <v>-7.8387456000000002E-12</v>
      </c>
      <c r="BA453" s="302">
        <v>-2.0544637999999999E-9</v>
      </c>
      <c r="BB453" s="302">
        <v>-1.0466758999999999E-6</v>
      </c>
      <c r="BC453" s="302">
        <v>-2.9508555999999998E-10</v>
      </c>
      <c r="BD453" s="302">
        <v>-1.1415612999999999E-9</v>
      </c>
      <c r="BE453" s="302">
        <v>-2.5705539E-13</v>
      </c>
      <c r="BF453" s="302">
        <v>-3.0699428999999998E-15</v>
      </c>
      <c r="BG453" s="302">
        <v>-7.0451026000000002E-12</v>
      </c>
      <c r="BH453" s="302">
        <v>-5.0751149E-14</v>
      </c>
      <c r="BI453" s="302">
        <v>-1.1901443000000001E-13</v>
      </c>
      <c r="BJ453" s="302">
        <v>-2.3207284E-9</v>
      </c>
      <c r="BK453" s="302">
        <v>-6.0208476E-9</v>
      </c>
      <c r="BL453" s="302">
        <v>-5.9180925999999998E-12</v>
      </c>
      <c r="BM453" s="302">
        <v>-1.1253511E-5</v>
      </c>
      <c r="BN453" s="303">
        <v>-0.16503925</v>
      </c>
      <c r="BO453" s="303">
        <v>0</v>
      </c>
      <c r="BP453" s="303">
        <v>0</v>
      </c>
      <c r="BQ453" s="303">
        <v>0</v>
      </c>
      <c r="BR453" s="74"/>
      <c r="BS453" s="144">
        <v>-9.5723632999999996E-5</v>
      </c>
      <c r="BT453" s="144">
        <v>-8.5353870000000008E-6</v>
      </c>
      <c r="BU453" s="144">
        <v>-4.5622001999999997E-5</v>
      </c>
      <c r="BV453" s="144">
        <v>-3.0035738E-7</v>
      </c>
      <c r="BW453" s="144">
        <v>-9.8925322999999996E-6</v>
      </c>
      <c r="BX453" s="144">
        <v>-1.3112471E-6</v>
      </c>
      <c r="BY453" s="144">
        <v>-2.9684136E-9</v>
      </c>
      <c r="BZ453" s="144">
        <v>-1.9939362000000001E-6</v>
      </c>
      <c r="CA453" s="144">
        <v>-1.8394304999999999E-7</v>
      </c>
      <c r="CB453" s="144">
        <v>-2.0371838E-7</v>
      </c>
      <c r="CC453" s="144">
        <v>-5.8475938999999997E-8</v>
      </c>
      <c r="CD453" s="144">
        <v>-4.2998795000000001E-9</v>
      </c>
      <c r="CE453" s="144">
        <v>-9.9089795999999997E-10</v>
      </c>
      <c r="CF453" s="144">
        <v>-3.3725932E-6</v>
      </c>
      <c r="CG453" s="144">
        <v>-2.4180188E-5</v>
      </c>
      <c r="CH453" s="144">
        <v>-6.0992261000000002E-8</v>
      </c>
      <c r="CI453" s="136">
        <v>0</v>
      </c>
      <c r="CK453" s="138"/>
      <c r="CL453" s="89" t="s">
        <v>2579</v>
      </c>
      <c r="CP453" s="74"/>
      <c r="CQ453" s="74"/>
      <c r="CR453" s="74"/>
      <c r="CS453" s="74"/>
      <c r="CT453" s="74"/>
      <c r="CU453" s="74"/>
      <c r="CV453" s="74"/>
      <c r="CW453" s="74"/>
      <c r="CX453" s="74"/>
      <c r="CY453" s="74"/>
      <c r="CZ453" s="74"/>
      <c r="DA453" s="74"/>
      <c r="DB453" s="74"/>
    </row>
    <row r="454" spans="1:106" ht="14.5" customHeight="1">
      <c r="A454" s="74" t="s">
        <v>2583</v>
      </c>
      <c r="B454" s="129" t="s">
        <v>2360</v>
      </c>
      <c r="C454" s="130" t="str">
        <f>MID(A454,1,12)</f>
        <v>A.070.12.103</v>
      </c>
      <c r="D454" s="131" t="s">
        <v>2575</v>
      </c>
      <c r="E454" s="129" t="s">
        <v>957</v>
      </c>
      <c r="F454" s="132" t="s">
        <v>2585</v>
      </c>
      <c r="G454" s="132">
        <f>J454+K454+L454+M454</f>
        <v>-0.1536974640812</v>
      </c>
      <c r="H454" s="348">
        <f t="shared" si="294"/>
        <v>-0.1536974640812</v>
      </c>
      <c r="I454" s="74"/>
      <c r="J454" s="132">
        <f>P454+Q454+R454+S454</f>
        <v>-9.4329865239999987E-3</v>
      </c>
      <c r="K454" s="132">
        <f>N454+O454+T454</f>
        <v>-3.2936755599999999E-2</v>
      </c>
      <c r="L454" s="300">
        <f>U454+IF(V454="x",0,V454)+IF(W454="x",0,W454)+IF(X454="x",0,X454)+Y454+Z454</f>
        <v>-6.752519571999999E-4</v>
      </c>
      <c r="M454" s="132">
        <v>-0.11065247</v>
      </c>
      <c r="N454" s="132">
        <v>-2.3321109999999999E-2</v>
      </c>
      <c r="O454" s="132">
        <v>-8.3131514999999993E-3</v>
      </c>
      <c r="P454" s="132">
        <v>-7.0253904000000004E-3</v>
      </c>
      <c r="Q454" s="132">
        <v>-2.1813544000000001E-3</v>
      </c>
      <c r="R454" s="304">
        <v>-6.9698413999999995E-5</v>
      </c>
      <c r="S454" s="132">
        <v>-1.5654330999999999E-4</v>
      </c>
      <c r="T454" s="132">
        <v>-1.3024941E-3</v>
      </c>
      <c r="U454" s="304">
        <v>-9.8145252999999995E-5</v>
      </c>
      <c r="V454" s="132">
        <v>0</v>
      </c>
      <c r="W454" s="132">
        <v>-5.7481741999999998E-4</v>
      </c>
      <c r="X454" s="304">
        <v>-2.2892842000000001E-6</v>
      </c>
      <c r="Y454" s="132">
        <v>0</v>
      </c>
      <c r="Z454" s="132">
        <v>0</v>
      </c>
      <c r="AA454" s="74"/>
      <c r="AB454" s="301">
        <f>M454/0.133</f>
        <v>-0.83197345864661654</v>
      </c>
      <c r="AC454" s="338">
        <f t="shared" si="295"/>
        <v>-0.83197345864661654</v>
      </c>
      <c r="AD454" s="74"/>
      <c r="AE454" s="136">
        <v>-10.442437</v>
      </c>
      <c r="AF454" s="136">
        <v>-10.347094</v>
      </c>
      <c r="AG454" s="136">
        <v>-7.7930778000000006E-2</v>
      </c>
      <c r="AH454" s="136">
        <v>0</v>
      </c>
      <c r="AI454" s="136">
        <v>0</v>
      </c>
      <c r="AJ454" s="136">
        <v>-8.2298161000000003E-4</v>
      </c>
      <c r="AK454" s="136">
        <v>-1.6589593E-2</v>
      </c>
      <c r="AL454" s="74"/>
      <c r="AM454" s="133">
        <v>-2.3411616E-2</v>
      </c>
      <c r="AN454" s="340">
        <f t="shared" si="293"/>
        <v>-2.3411616E-2</v>
      </c>
      <c r="AP454" s="133">
        <v>-2.1976583000000001E-2</v>
      </c>
      <c r="AQ454" s="133">
        <v>-8.3581617000000005E-4</v>
      </c>
      <c r="AR454" s="133">
        <v>-5.9921726999999998E-4</v>
      </c>
      <c r="AS454" s="134">
        <f>AV454+AY454+AZ454+BA454+BB454+BJ454+BK454+BO454</f>
        <v>-1.3175409189309003E-6</v>
      </c>
      <c r="AT454" s="135">
        <f>AW454+AX454+BC454+BD454+BE454+BF454+BG454+BH454+BI454+BL454+BP454+BQ454</f>
        <v>-3.0910361467539002E-9</v>
      </c>
      <c r="AU454" s="135">
        <f>BM454+BN454</f>
        <v>-8.392398712400001E-2</v>
      </c>
      <c r="AV454" s="302">
        <v>-7.7997851000000002E-7</v>
      </c>
      <c r="AW454" s="302">
        <v>-2.3536634000000002E-9</v>
      </c>
      <c r="AX454" s="302">
        <v>-6.4292955999999995E-14</v>
      </c>
      <c r="AY454" s="302">
        <v>-6.4221227999999997E-11</v>
      </c>
      <c r="AZ454" s="302">
        <v>-3.9858029000000003E-12</v>
      </c>
      <c r="BA454" s="302">
        <v>-1.0446426E-9</v>
      </c>
      <c r="BB454" s="302">
        <v>-5.3220808000000005E-7</v>
      </c>
      <c r="BC454" s="302">
        <v>-1.5004351E-10</v>
      </c>
      <c r="BD454" s="302">
        <v>-5.8045490000000001E-10</v>
      </c>
      <c r="BE454" s="302">
        <v>-1.3070613000000001E-13</v>
      </c>
      <c r="BF454" s="302">
        <v>-1.5609878999999999E-15</v>
      </c>
      <c r="BG454" s="302">
        <v>-3.5822556E-12</v>
      </c>
      <c r="BH454" s="302">
        <v>-2.5805669E-14</v>
      </c>
      <c r="BI454" s="302">
        <v>-6.0515810999999994E-14</v>
      </c>
      <c r="BJ454" s="302">
        <v>-1.1800313999999999E-9</v>
      </c>
      <c r="BK454" s="302">
        <v>-3.0614479000000002E-9</v>
      </c>
      <c r="BL454" s="302">
        <v>-3.0091995999999999E-12</v>
      </c>
      <c r="BM454" s="302">
        <v>-5.7221239999999996E-6</v>
      </c>
      <c r="BN454" s="303">
        <v>-8.3918265000000006E-2</v>
      </c>
      <c r="BO454" s="303">
        <v>0</v>
      </c>
      <c r="BP454" s="303">
        <v>0</v>
      </c>
      <c r="BQ454" s="303">
        <v>0</v>
      </c>
      <c r="BR454" s="74"/>
      <c r="BS454" s="144">
        <v>-4.8673033999999999E-5</v>
      </c>
      <c r="BT454" s="144">
        <v>-4.3400273000000003E-6</v>
      </c>
      <c r="BU454" s="144">
        <v>-2.3197628E-5</v>
      </c>
      <c r="BV454" s="144">
        <v>-1.5272408999999999E-7</v>
      </c>
      <c r="BW454" s="144">
        <v>-5.0301011999999996E-6</v>
      </c>
      <c r="BX454" s="144">
        <v>-6.6673580999999999E-7</v>
      </c>
      <c r="BY454" s="144">
        <v>-1.5093627999999999E-9</v>
      </c>
      <c r="BZ454" s="144">
        <v>-1.0138658E-6</v>
      </c>
      <c r="CA454" s="144">
        <v>-9.3530365000000005E-8</v>
      </c>
      <c r="CB454" s="144">
        <v>-1.0358562E-7</v>
      </c>
      <c r="CC454" s="144">
        <v>-2.9733527999999999E-8</v>
      </c>
      <c r="CD454" s="144">
        <v>-2.1863793999999999E-9</v>
      </c>
      <c r="CE454" s="144">
        <v>-5.0384642000000005E-10</v>
      </c>
      <c r="CF454" s="144">
        <v>-1.7148779E-6</v>
      </c>
      <c r="CG454" s="144">
        <v>-1.2295011E-5</v>
      </c>
      <c r="CH454" s="144">
        <v>-3.1013013999999999E-8</v>
      </c>
      <c r="CI454" s="136">
        <v>0</v>
      </c>
      <c r="CK454" s="138"/>
      <c r="CL454" s="89" t="s">
        <v>2579</v>
      </c>
      <c r="CP454" s="74"/>
      <c r="CQ454" s="74"/>
      <c r="CR454" s="74"/>
      <c r="CS454" s="74"/>
      <c r="CT454" s="74"/>
      <c r="CU454" s="74"/>
      <c r="CV454" s="74"/>
      <c r="CW454" s="74"/>
      <c r="CX454" s="74"/>
      <c r="CY454" s="74"/>
      <c r="CZ454" s="74"/>
      <c r="DA454" s="74"/>
      <c r="DB454" s="74"/>
    </row>
    <row r="455" spans="1:106" ht="14.5" customHeight="1">
      <c r="B455" s="129" t="s">
        <v>2586</v>
      </c>
      <c r="C455" s="127" t="s">
        <v>2587</v>
      </c>
      <c r="D455" s="131"/>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P455" s="74"/>
      <c r="AQ455" s="74"/>
      <c r="AR455" s="74"/>
      <c r="AS455" s="74"/>
      <c r="AT455" s="74"/>
      <c r="AU455" s="74"/>
      <c r="AV455" s="74"/>
      <c r="AW455" s="74"/>
      <c r="AX455" s="74"/>
      <c r="AY455" s="74"/>
      <c r="AZ455" s="74"/>
      <c r="BA455" s="74"/>
      <c r="BB455" s="74"/>
      <c r="BC455" s="74"/>
      <c r="BD455" s="74"/>
      <c r="BE455" s="74"/>
      <c r="BF455" s="74"/>
      <c r="BG455" s="74"/>
      <c r="BH455" s="74"/>
      <c r="BI455" s="74"/>
      <c r="BJ455" s="74"/>
      <c r="BK455" s="74"/>
      <c r="BL455" s="74"/>
      <c r="BM455" s="74"/>
      <c r="BN455" s="74"/>
      <c r="BO455" s="74"/>
      <c r="BP455" s="74"/>
      <c r="BQ455" s="74"/>
      <c r="BR455" s="74"/>
      <c r="BS455" s="74"/>
      <c r="BT455" s="74"/>
      <c r="BU455" s="74"/>
      <c r="BV455" s="74"/>
      <c r="BW455" s="74"/>
      <c r="BX455" s="74"/>
      <c r="BY455" s="74"/>
      <c r="BZ455" s="74"/>
      <c r="CA455" s="74"/>
      <c r="CB455" s="74"/>
      <c r="CC455" s="74"/>
      <c r="CD455" s="74"/>
      <c r="CE455" s="74"/>
      <c r="CF455" s="74"/>
      <c r="CG455" s="74"/>
      <c r="CH455" s="74"/>
      <c r="CI455" s="74"/>
      <c r="CJ455" s="124"/>
      <c r="CK455" s="143"/>
      <c r="CP455" s="74"/>
      <c r="CQ455" s="74"/>
      <c r="CR455" s="74"/>
      <c r="CS455" s="74"/>
      <c r="CT455" s="74"/>
      <c r="CU455" s="74"/>
      <c r="CV455" s="74"/>
      <c r="CW455" s="74"/>
      <c r="CX455" s="74"/>
      <c r="CY455" s="74"/>
      <c r="CZ455" s="74"/>
      <c r="DA455" s="74"/>
      <c r="DB455" s="74"/>
    </row>
    <row r="456" spans="1:106" ht="14.5" customHeight="1">
      <c r="B456" s="129" t="s">
        <v>2586</v>
      </c>
      <c r="C456" s="127" t="s">
        <v>94</v>
      </c>
      <c r="D456" s="127" t="s">
        <v>2588</v>
      </c>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P456" s="74"/>
      <c r="AQ456" s="74"/>
      <c r="AR456" s="74"/>
      <c r="AS456" s="74"/>
      <c r="AT456" s="74"/>
      <c r="AU456" s="74"/>
      <c r="AV456" s="74"/>
      <c r="AW456" s="74"/>
      <c r="AX456" s="74"/>
      <c r="AY456" s="74"/>
      <c r="AZ456" s="74"/>
      <c r="BA456" s="74"/>
      <c r="BB456" s="74"/>
      <c r="BC456" s="74"/>
      <c r="BD456" s="74"/>
      <c r="BE456" s="74"/>
      <c r="BF456" s="74"/>
      <c r="BG456" s="74"/>
      <c r="BH456" s="74"/>
      <c r="BI456" s="74"/>
      <c r="BJ456" s="74"/>
      <c r="BK456" s="74"/>
      <c r="BL456" s="74"/>
      <c r="BM456" s="74"/>
      <c r="BN456" s="74"/>
      <c r="BO456" s="74"/>
      <c r="BP456" s="74"/>
      <c r="BQ456" s="74"/>
      <c r="BR456" s="74"/>
      <c r="BS456" s="74"/>
      <c r="BT456" s="74"/>
      <c r="BU456" s="74"/>
      <c r="BV456" s="74"/>
      <c r="BW456" s="74"/>
      <c r="BX456" s="74"/>
      <c r="BY456" s="74"/>
      <c r="BZ456" s="74"/>
      <c r="CA456" s="74"/>
      <c r="CB456" s="74"/>
      <c r="CC456" s="74"/>
      <c r="CD456" s="74"/>
      <c r="CE456" s="74"/>
      <c r="CF456" s="74"/>
      <c r="CG456" s="74"/>
      <c r="CH456" s="74"/>
      <c r="CI456" s="74"/>
      <c r="CJ456" s="124"/>
      <c r="CK456" s="143"/>
      <c r="CL456" s="89"/>
      <c r="CP456" s="74"/>
      <c r="CQ456" s="74"/>
      <c r="CR456" s="74"/>
      <c r="CS456" s="74"/>
      <c r="CT456" s="74"/>
      <c r="CU456" s="74"/>
      <c r="CV456" s="74"/>
      <c r="CW456" s="74"/>
      <c r="CX456" s="74"/>
      <c r="CY456" s="74"/>
      <c r="CZ456" s="74"/>
      <c r="DA456" s="74"/>
      <c r="DB456" s="74"/>
    </row>
    <row r="457" spans="1:106" ht="14.5" customHeight="1">
      <c r="A457" s="74" t="s">
        <v>2589</v>
      </c>
      <c r="B457" s="129" t="s">
        <v>2586</v>
      </c>
      <c r="C457" s="130" t="str">
        <f>MID(A457,1,12)</f>
        <v>A.080.01.101</v>
      </c>
      <c r="D457" s="131" t="s">
        <v>2588</v>
      </c>
      <c r="E457" s="129" t="s">
        <v>957</v>
      </c>
      <c r="F457" s="132" t="s">
        <v>2590</v>
      </c>
      <c r="G457" s="132">
        <f>J457+K457+L457+M457</f>
        <v>0.24066423794640002</v>
      </c>
      <c r="H457" s="348">
        <f t="shared" ref="H457" si="296">G457</f>
        <v>0.24066423794640002</v>
      </c>
      <c r="I457" s="74"/>
      <c r="J457" s="132">
        <f>P457+Q457+R457+S457</f>
        <v>9.6848808900000024E-3</v>
      </c>
      <c r="K457" s="132">
        <f>N457+O457+T457</f>
        <v>1.6651565899999998E-2</v>
      </c>
      <c r="L457" s="300">
        <f>U457+IF(V457="x",0,V457)+IF(W457="x",0,W457)+IF(X457="x",0,X457)+Y457+Z457</f>
        <v>2.1810821156399998E-2</v>
      </c>
      <c r="M457" s="132">
        <v>0.19251697000000001</v>
      </c>
      <c r="N457" s="132">
        <v>6.1271097000000002E-3</v>
      </c>
      <c r="O457" s="132">
        <v>9.5975143000000002E-3</v>
      </c>
      <c r="P457" s="132">
        <v>7.9171549000000008E-3</v>
      </c>
      <c r="Q457" s="132">
        <v>1.190303E-3</v>
      </c>
      <c r="R457" s="132">
        <v>1.2290818000000001E-4</v>
      </c>
      <c r="S457" s="132">
        <v>4.5451481000000001E-4</v>
      </c>
      <c r="T457" s="132">
        <v>9.2694190000000001E-4</v>
      </c>
      <c r="U457" s="132">
        <v>6.1000808999999996E-4</v>
      </c>
      <c r="V457" s="132">
        <v>1.7191521000000001E-2</v>
      </c>
      <c r="W457" s="132">
        <v>3.9352498999999999E-3</v>
      </c>
      <c r="X457" s="304">
        <v>6.7447283999999997E-5</v>
      </c>
      <c r="Y457" s="304">
        <v>6.5948823999999998E-6</v>
      </c>
      <c r="Z457" s="132">
        <v>0</v>
      </c>
      <c r="AA457" s="74"/>
      <c r="AB457" s="301">
        <f>M457/0.133</f>
        <v>1.447496015037594</v>
      </c>
      <c r="AC457" s="338">
        <f t="shared" ref="AC457" si="297">AB457</f>
        <v>1.447496015037594</v>
      </c>
      <c r="AD457" s="74"/>
      <c r="AE457" s="136">
        <v>19.950386000000002</v>
      </c>
      <c r="AF457" s="136">
        <v>19.014582000000001</v>
      </c>
      <c r="AG457" s="136">
        <v>0.20999949000000001</v>
      </c>
      <c r="AH457" s="136">
        <v>0</v>
      </c>
      <c r="AI457" s="136">
        <v>1.7038837E-3</v>
      </c>
      <c r="AJ457" s="136">
        <v>0.68361992999999999</v>
      </c>
      <c r="AK457" s="136">
        <v>4.0480207999999997E-2</v>
      </c>
      <c r="AL457" s="74"/>
      <c r="AM457" s="133">
        <v>2.7227563E-2</v>
      </c>
      <c r="AN457" s="340">
        <f t="shared" ref="AN457" si="298">AM457</f>
        <v>2.7227563E-2</v>
      </c>
      <c r="AP457" s="133">
        <v>2.5055641999999999E-2</v>
      </c>
      <c r="AQ457" s="133">
        <v>1.1888582E-3</v>
      </c>
      <c r="AR457" s="133">
        <v>9.8306255999999997E-4</v>
      </c>
      <c r="AS457" s="134">
        <f>AV457+AY457+AZ457+BA457+BB457+BJ457+BK457+BO457</f>
        <v>1.5021368235640001E-6</v>
      </c>
      <c r="AT457" s="135">
        <f>AW457+AX457+BC457+BD457+BE457+BF457+BG457+BH457+BI457+BL457+BP457+BQ457</f>
        <v>4.3966649142766108E-9</v>
      </c>
      <c r="AU457" s="135">
        <f>BM457+BN457</f>
        <v>0.13768383173999998</v>
      </c>
      <c r="AV457" s="302">
        <v>1.2915419999999999E-6</v>
      </c>
      <c r="AW457" s="302">
        <v>3.8975879999999998E-9</v>
      </c>
      <c r="AX457" s="302">
        <v>1.0645740999999999E-13</v>
      </c>
      <c r="AY457" s="302">
        <v>9.1611162000000006E-11</v>
      </c>
      <c r="AZ457" s="302">
        <v>1.0242212000000001E-11</v>
      </c>
      <c r="BA457" s="302">
        <v>1.162723E-9</v>
      </c>
      <c r="BB457" s="302">
        <v>2.0381271999999999E-7</v>
      </c>
      <c r="BC457" s="302">
        <v>1.6810755E-10</v>
      </c>
      <c r="BD457" s="302">
        <v>2.1894480999999999E-10</v>
      </c>
      <c r="BE457" s="302">
        <v>9.662353299999999E-13</v>
      </c>
      <c r="BF457" s="302">
        <v>3.9080334999999999E-15</v>
      </c>
      <c r="BG457" s="302">
        <v>3.8605531000000002E-13</v>
      </c>
      <c r="BH457" s="302">
        <v>1.9521975999999999E-14</v>
      </c>
      <c r="BI457" s="302">
        <v>2.1062579E-14</v>
      </c>
      <c r="BJ457" s="302">
        <v>1.2432122E-9</v>
      </c>
      <c r="BK457" s="302">
        <v>4.1464514000000003E-9</v>
      </c>
      <c r="BL457" s="302">
        <v>1.0974373E-10</v>
      </c>
      <c r="BM457" s="303">
        <v>1.0091173999999999E-4</v>
      </c>
      <c r="BN457" s="303">
        <v>0.13758292</v>
      </c>
      <c r="BO457" s="302">
        <v>1.2786359E-10</v>
      </c>
      <c r="BP457" s="302">
        <v>7.7754885E-13</v>
      </c>
      <c r="BQ457" s="302">
        <v>3.4788111000000003E-17</v>
      </c>
      <c r="BR457" s="74"/>
      <c r="BS457" s="144">
        <v>6.9995324000000003E-5</v>
      </c>
      <c r="BT457" s="144">
        <v>1.887627E-6</v>
      </c>
      <c r="BU457" s="144">
        <v>3.8240571999999998E-5</v>
      </c>
      <c r="BV457" s="144">
        <v>1.0898182999999999E-7</v>
      </c>
      <c r="BW457" s="144">
        <v>1.9206570999999999E-6</v>
      </c>
      <c r="BX457" s="144">
        <v>7.4201228000000002E-7</v>
      </c>
      <c r="BY457" s="144">
        <v>2.1007413E-8</v>
      </c>
      <c r="BZ457" s="144">
        <v>1.1494909999999999E-6</v>
      </c>
      <c r="CA457" s="144">
        <v>1.6493413000000001E-7</v>
      </c>
      <c r="CB457" s="144">
        <v>3.0125869E-7</v>
      </c>
      <c r="CC457" s="144">
        <v>7.6911401999999995E-8</v>
      </c>
      <c r="CD457" s="144">
        <v>7.1985356E-8</v>
      </c>
      <c r="CE457" s="144">
        <v>1.3606156E-9</v>
      </c>
      <c r="CF457" s="144">
        <v>1.8119599E-6</v>
      </c>
      <c r="CG457" s="144">
        <v>2.2302778999999999E-5</v>
      </c>
      <c r="CH457" s="144">
        <v>1.1754306E-6</v>
      </c>
      <c r="CI457" s="144">
        <v>1.8355748999999998E-8</v>
      </c>
      <c r="CK457" s="138"/>
      <c r="CL457" s="110" t="s">
        <v>2591</v>
      </c>
      <c r="CM457" s="110"/>
      <c r="CN457" s="110"/>
      <c r="CP457" s="74"/>
      <c r="CQ457" s="74"/>
      <c r="CR457" s="74"/>
      <c r="CS457" s="74"/>
      <c r="CT457" s="74"/>
      <c r="CU457" s="74"/>
      <c r="CV457" s="74"/>
      <c r="CW457" s="74"/>
      <c r="CX457" s="74"/>
      <c r="CY457" s="74"/>
      <c r="CZ457" s="74"/>
      <c r="DA457" s="74"/>
      <c r="DB457" s="74"/>
    </row>
    <row r="458" spans="1:106" ht="14.5" customHeight="1">
      <c r="B458" s="129" t="s">
        <v>2586</v>
      </c>
      <c r="C458" s="127" t="s">
        <v>96</v>
      </c>
      <c r="D458" s="127" t="s">
        <v>2592</v>
      </c>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P458" s="74"/>
      <c r="AQ458" s="74"/>
      <c r="AR458" s="74"/>
      <c r="AS458" s="74"/>
      <c r="AT458" s="74"/>
      <c r="AU458" s="74"/>
      <c r="AV458" s="74"/>
      <c r="AW458" s="74"/>
      <c r="AX458" s="74"/>
      <c r="AY458" s="74"/>
      <c r="AZ458" s="74"/>
      <c r="BA458" s="74"/>
      <c r="BB458" s="74"/>
      <c r="BC458" s="74"/>
      <c r="BD458" s="74"/>
      <c r="BE458" s="74"/>
      <c r="BF458" s="74"/>
      <c r="BG458" s="74"/>
      <c r="BH458" s="74"/>
      <c r="BI458" s="74"/>
      <c r="BJ458" s="74"/>
      <c r="BK458" s="74"/>
      <c r="BL458" s="74"/>
      <c r="BM458" s="74"/>
      <c r="BN458" s="74"/>
      <c r="BO458" s="74"/>
      <c r="BP458" s="74"/>
      <c r="BQ458" s="74"/>
      <c r="BR458" s="74"/>
      <c r="BS458" s="74"/>
      <c r="BT458" s="74"/>
      <c r="BU458" s="74"/>
      <c r="BV458" s="74"/>
      <c r="BW458" s="74"/>
      <c r="BX458" s="74"/>
      <c r="BY458" s="74"/>
      <c r="BZ458" s="74"/>
      <c r="CA458" s="74"/>
      <c r="CB458" s="74"/>
      <c r="CC458" s="74"/>
      <c r="CD458" s="74"/>
      <c r="CE458" s="74"/>
      <c r="CF458" s="74"/>
      <c r="CG458" s="74"/>
      <c r="CH458" s="74"/>
      <c r="CI458" s="74"/>
      <c r="CJ458" s="124"/>
      <c r="CK458" s="143"/>
      <c r="CL458" s="89"/>
      <c r="CP458" s="74"/>
      <c r="CQ458" s="74"/>
      <c r="CR458" s="74"/>
      <c r="CS458" s="74"/>
      <c r="CT458" s="74"/>
      <c r="CU458" s="74"/>
      <c r="CV458" s="74"/>
      <c r="CW458" s="74"/>
      <c r="CX458" s="74"/>
      <c r="CY458" s="74"/>
      <c r="CZ458" s="74"/>
      <c r="DA458" s="74"/>
      <c r="DB458" s="74"/>
    </row>
    <row r="459" spans="1:106" ht="14.5" customHeight="1">
      <c r="A459" s="74" t="s">
        <v>2593</v>
      </c>
      <c r="B459" s="129" t="s">
        <v>2586</v>
      </c>
      <c r="C459" s="130" t="str">
        <f>MID(A459,1,12)</f>
        <v>A.080.02.101</v>
      </c>
      <c r="D459" s="131" t="s">
        <v>2592</v>
      </c>
      <c r="E459" s="129" t="s">
        <v>957</v>
      </c>
      <c r="F459" s="132" t="s">
        <v>2594</v>
      </c>
      <c r="G459" s="132">
        <f>J459+K459+L459+M459</f>
        <v>0.34431570588310001</v>
      </c>
      <c r="H459" s="348">
        <f t="shared" ref="H459:H463" si="299">G459</f>
        <v>0.34431570588310001</v>
      </c>
      <c r="I459" s="74"/>
      <c r="J459" s="132">
        <f>P459+Q459+R459+S459</f>
        <v>1.6567655429999998E-2</v>
      </c>
      <c r="K459" s="132">
        <f>N459+O459+T459</f>
        <v>3.4642254939999999E-2</v>
      </c>
      <c r="L459" s="300">
        <f>U459+IF(V459="x",0,V459)+IF(W459="x",0,W459)+IF(X459="x",0,X459)+Y459+Z459</f>
        <v>4.8491035513100002E-2</v>
      </c>
      <c r="M459" s="132">
        <v>0.24461475999999999</v>
      </c>
      <c r="N459" s="132">
        <v>1.8761417999999998E-2</v>
      </c>
      <c r="O459" s="132">
        <v>1.4944404999999999E-2</v>
      </c>
      <c r="P459" s="132">
        <v>1.2426546E-2</v>
      </c>
      <c r="Q459" s="132">
        <v>3.1665618999999999E-3</v>
      </c>
      <c r="R459" s="132">
        <v>3.246708E-4</v>
      </c>
      <c r="S459" s="132">
        <v>6.4987672999999998E-4</v>
      </c>
      <c r="T459" s="132">
        <v>9.3643193999999998E-4</v>
      </c>
      <c r="U459" s="132">
        <v>2.4529850999999998E-2</v>
      </c>
      <c r="V459" s="132">
        <v>1.5252606E-2</v>
      </c>
      <c r="W459" s="132">
        <v>8.6423721999999998E-3</v>
      </c>
      <c r="X459" s="304">
        <v>6.0394423000000002E-5</v>
      </c>
      <c r="Y459" s="304">
        <v>5.8118901000000003E-6</v>
      </c>
      <c r="Z459" s="132">
        <v>0</v>
      </c>
      <c r="AA459" s="74"/>
      <c r="AB459" s="301">
        <f>M459/0.133</f>
        <v>1.839208721804511</v>
      </c>
      <c r="AC459" s="338">
        <f t="shared" ref="AC459:AC463" si="300">AB459</f>
        <v>1.839208721804511</v>
      </c>
      <c r="AD459" s="74"/>
      <c r="AE459" s="136">
        <v>24.380233</v>
      </c>
      <c r="AF459" s="136">
        <v>21.901340000000001</v>
      </c>
      <c r="AG459" s="136">
        <v>1.1715648000000001</v>
      </c>
      <c r="AH459" s="136">
        <v>0</v>
      </c>
      <c r="AI459" s="136">
        <v>8.4305606000000005E-2</v>
      </c>
      <c r="AJ459" s="136">
        <v>0.96462431000000004</v>
      </c>
      <c r="AK459" s="136">
        <v>0.25839798000000003</v>
      </c>
      <c r="AL459" s="74"/>
      <c r="AM459" s="133">
        <v>3.9981340999999997E-2</v>
      </c>
      <c r="AN459" s="340">
        <f t="shared" ref="AN459:AN463" si="301">AM459</f>
        <v>3.9981340999999997E-2</v>
      </c>
      <c r="AP459" s="133">
        <v>3.7272280999999997E-2</v>
      </c>
      <c r="AQ459" s="133">
        <v>1.6594022E-3</v>
      </c>
      <c r="AR459" s="133">
        <v>1.0496587E-3</v>
      </c>
      <c r="AS459" s="134">
        <f>AV459+AY459+AZ459+BA459+BB459+BJ459+BK459+BO459</f>
        <v>2.2345492226800002E-6</v>
      </c>
      <c r="AT459" s="135">
        <f>AW459+AX459+BC459+BD459+BE459+BF459+BG459+BH459+BI459+BL459+BP459+BQ459</f>
        <v>6.1368423487644147E-9</v>
      </c>
      <c r="AU459" s="135">
        <f>BM459+BN459</f>
        <v>0.14701101749999998</v>
      </c>
      <c r="AV459" s="302">
        <v>1.7287031000000001E-6</v>
      </c>
      <c r="AW459" s="302">
        <v>5.2167225999999997E-9</v>
      </c>
      <c r="AX459" s="302">
        <v>1.4249307E-13</v>
      </c>
      <c r="AY459" s="302">
        <v>1.0700171E-10</v>
      </c>
      <c r="AZ459" s="302">
        <v>1.0146480000000001E-11</v>
      </c>
      <c r="BA459" s="302">
        <v>1.8477621000000001E-9</v>
      </c>
      <c r="BB459" s="302">
        <v>4.9800671999999996E-7</v>
      </c>
      <c r="BC459" s="302">
        <v>2.6513187999999999E-10</v>
      </c>
      <c r="BD459" s="302">
        <v>5.5467298999999999E-10</v>
      </c>
      <c r="BE459" s="302">
        <v>8.6376935999999998E-13</v>
      </c>
      <c r="BF459" s="302">
        <v>3.5316376E-15</v>
      </c>
      <c r="BG459" s="302">
        <v>4.9923938999999997E-13</v>
      </c>
      <c r="BH459" s="302">
        <v>2.0028595000000001E-14</v>
      </c>
      <c r="BI459" s="302">
        <v>2.5980454E-14</v>
      </c>
      <c r="BJ459" s="302">
        <v>1.9755042000000002E-9</v>
      </c>
      <c r="BK459" s="302">
        <v>3.7863054999999997E-9</v>
      </c>
      <c r="BL459" s="302">
        <v>9.8074573E-11</v>
      </c>
      <c r="BM459" s="303">
        <v>1.0608474999999999E-3</v>
      </c>
      <c r="BN459" s="303">
        <v>0.14595016999999999</v>
      </c>
      <c r="BO459" s="302">
        <v>1.1268268999999999E-10</v>
      </c>
      <c r="BP459" s="302">
        <v>6.8523259999999999E-13</v>
      </c>
      <c r="BQ459" s="302">
        <v>3.0657814E-17</v>
      </c>
      <c r="BR459" s="74"/>
      <c r="BS459" s="136">
        <v>1.3045329999999999E-4</v>
      </c>
      <c r="BT459" s="144">
        <v>4.4274269999999999E-6</v>
      </c>
      <c r="BU459" s="144">
        <v>5.1282019E-5</v>
      </c>
      <c r="BV459" s="144">
        <v>1.100812E-7</v>
      </c>
      <c r="BW459" s="144">
        <v>5.5350246999999998E-6</v>
      </c>
      <c r="BX459" s="144">
        <v>1.1848218E-6</v>
      </c>
      <c r="BY459" s="144">
        <v>1.851945E-8</v>
      </c>
      <c r="BZ459" s="144">
        <v>1.8197717E-6</v>
      </c>
      <c r="CA459" s="144">
        <v>4.3568535000000003E-7</v>
      </c>
      <c r="CB459" s="144">
        <v>4.3002722000000002E-7</v>
      </c>
      <c r="CC459" s="144">
        <v>7.6199690999999998E-8</v>
      </c>
      <c r="CD459" s="144">
        <v>6.4375419999999994E-8</v>
      </c>
      <c r="CE459" s="144">
        <v>1.3477176E-9</v>
      </c>
      <c r="CF459" s="144">
        <v>2.8178362E-6</v>
      </c>
      <c r="CG459" s="144">
        <v>2.6987429000000001E-5</v>
      </c>
      <c r="CH459" s="144">
        <v>3.5246554000000003E-5</v>
      </c>
      <c r="CI459" s="144">
        <v>1.6176422000000001E-8</v>
      </c>
      <c r="CK459" s="138"/>
      <c r="CL459" s="110" t="s">
        <v>2595</v>
      </c>
      <c r="CM459" s="110"/>
      <c r="CN459" s="110"/>
      <c r="CP459" s="74"/>
      <c r="CQ459" s="74"/>
      <c r="CR459" s="74"/>
      <c r="CS459" s="74"/>
      <c r="CT459" s="74"/>
      <c r="CU459" s="74"/>
      <c r="CV459" s="74"/>
      <c r="CW459" s="74"/>
      <c r="CX459" s="74"/>
      <c r="CY459" s="74"/>
      <c r="CZ459" s="74"/>
      <c r="DA459" s="74"/>
      <c r="DB459" s="74"/>
    </row>
    <row r="460" spans="1:106" ht="14.5" customHeight="1">
      <c r="A460" s="74" t="s">
        <v>2596</v>
      </c>
      <c r="B460" s="129" t="s">
        <v>2586</v>
      </c>
      <c r="C460" s="130" t="str">
        <f>MID(A460,1,12)</f>
        <v>A.080.02.102</v>
      </c>
      <c r="D460" s="131" t="s">
        <v>2592</v>
      </c>
      <c r="E460" s="129" t="s">
        <v>957</v>
      </c>
      <c r="F460" s="132" t="s">
        <v>2597</v>
      </c>
      <c r="G460" s="132">
        <f>J460+K460+L460+M460</f>
        <v>0.45605099651500003</v>
      </c>
      <c r="H460" s="348">
        <f t="shared" si="299"/>
        <v>0.45605099651500003</v>
      </c>
      <c r="I460" s="74"/>
      <c r="J460" s="132">
        <f>P460+Q460+R460+S460</f>
        <v>1.9046035480000001E-2</v>
      </c>
      <c r="K460" s="132">
        <f>N460+O460+T460</f>
        <v>3.2019332900000003E-2</v>
      </c>
      <c r="L460" s="300">
        <f>U460+IF(V460="x",0,V460)+IF(W460="x",0,W460)+IF(X460="x",0,X460)+Y460+Z460</f>
        <v>4.0171268135E-2</v>
      </c>
      <c r="M460" s="132">
        <v>0.36481436</v>
      </c>
      <c r="N460" s="132">
        <v>1.1167514E-2</v>
      </c>
      <c r="O460" s="132">
        <v>1.8997801000000002E-2</v>
      </c>
      <c r="P460" s="132">
        <v>1.5638928E-2</v>
      </c>
      <c r="Q460" s="132">
        <v>2.2507394E-3</v>
      </c>
      <c r="R460" s="132">
        <v>2.4581636000000002E-4</v>
      </c>
      <c r="S460" s="132">
        <v>9.1055172000000005E-4</v>
      </c>
      <c r="T460" s="132">
        <v>1.8540179E-3</v>
      </c>
      <c r="U460" s="132">
        <v>2.5422222999999999E-3</v>
      </c>
      <c r="V460" s="132">
        <v>3.4383041000000003E-2</v>
      </c>
      <c r="W460" s="132">
        <v>3.0979204999999998E-3</v>
      </c>
      <c r="X460" s="132">
        <v>1.3489457000000001E-4</v>
      </c>
      <c r="Y460" s="304">
        <v>1.3189765E-5</v>
      </c>
      <c r="Z460" s="132">
        <v>0</v>
      </c>
      <c r="AA460" s="74"/>
      <c r="AB460" s="301">
        <f>M460/0.133</f>
        <v>2.7429651127819548</v>
      </c>
      <c r="AC460" s="338">
        <f t="shared" si="300"/>
        <v>2.7429651127819548</v>
      </c>
      <c r="AD460" s="74"/>
      <c r="AE460" s="136">
        <v>39.900770999999999</v>
      </c>
      <c r="AF460" s="136">
        <v>38.029164000000002</v>
      </c>
      <c r="AG460" s="136">
        <v>0.41999898000000002</v>
      </c>
      <c r="AH460" s="136">
        <v>0</v>
      </c>
      <c r="AI460" s="136">
        <v>3.4077674000000001E-3</v>
      </c>
      <c r="AJ460" s="136">
        <v>1.3672399</v>
      </c>
      <c r="AK460" s="136">
        <v>8.0960415999999993E-2</v>
      </c>
      <c r="AL460" s="74"/>
      <c r="AM460" s="133">
        <v>5.4455126E-2</v>
      </c>
      <c r="AN460" s="340">
        <f t="shared" si="301"/>
        <v>5.4455126E-2</v>
      </c>
      <c r="AP460" s="133">
        <v>5.0111284999999998E-2</v>
      </c>
      <c r="AQ460" s="133">
        <v>2.3777163999999999E-3</v>
      </c>
      <c r="AR460" s="133">
        <v>1.9661251E-3</v>
      </c>
      <c r="AS460" s="134">
        <f>AV460+AY460+AZ460+BA460+BB460+BJ460+BK460+BO460</f>
        <v>3.004273646923E-6</v>
      </c>
      <c r="AT460" s="135">
        <f>AW460+AX460+BC460+BD460+BE460+BF460+BG460+BH460+BI460+BL460+BP460+BQ460</f>
        <v>8.7933298386031219E-9</v>
      </c>
      <c r="AU460" s="135">
        <f>BM460+BN460</f>
        <v>0.27536766348999997</v>
      </c>
      <c r="AV460" s="302">
        <v>2.5830839999999999E-6</v>
      </c>
      <c r="AW460" s="302">
        <v>7.7951759999999995E-9</v>
      </c>
      <c r="AX460" s="302">
        <v>2.1291483E-13</v>
      </c>
      <c r="AY460" s="302">
        <v>1.8322232000000001E-10</v>
      </c>
      <c r="AZ460" s="302">
        <v>2.0484423000000001E-11</v>
      </c>
      <c r="BA460" s="302">
        <v>2.3254459E-9</v>
      </c>
      <c r="BB460" s="302">
        <v>4.0762543999999998E-7</v>
      </c>
      <c r="BC460" s="302">
        <v>3.3621509999999999E-10</v>
      </c>
      <c r="BD460" s="302">
        <v>4.3788961999999999E-10</v>
      </c>
      <c r="BE460" s="302">
        <v>1.9324707000000001E-12</v>
      </c>
      <c r="BF460" s="302">
        <v>7.8160668999999998E-15</v>
      </c>
      <c r="BG460" s="302">
        <v>7.7211062000000004E-13</v>
      </c>
      <c r="BH460" s="302">
        <v>3.9043951999999999E-14</v>
      </c>
      <c r="BI460" s="302">
        <v>4.2125158E-14</v>
      </c>
      <c r="BJ460" s="302">
        <v>2.4864243999999999E-9</v>
      </c>
      <c r="BK460" s="302">
        <v>8.2929027000000006E-9</v>
      </c>
      <c r="BL460" s="302">
        <v>2.1948747000000001E-10</v>
      </c>
      <c r="BM460" s="303">
        <v>2.0182349E-4</v>
      </c>
      <c r="BN460" s="303">
        <v>0.27516583999999999</v>
      </c>
      <c r="BO460" s="302">
        <v>2.5572718000000001E-10</v>
      </c>
      <c r="BP460" s="302">
        <v>1.5550977E-12</v>
      </c>
      <c r="BQ460" s="302">
        <v>6.9576223000000001E-17</v>
      </c>
      <c r="BR460" s="74"/>
      <c r="BS460" s="136">
        <v>1.3999065E-4</v>
      </c>
      <c r="BT460" s="144">
        <v>3.7752539000000002E-6</v>
      </c>
      <c r="BU460" s="144">
        <v>7.6481145000000005E-5</v>
      </c>
      <c r="BV460" s="144">
        <v>2.1796365999999999E-7</v>
      </c>
      <c r="BW460" s="144">
        <v>3.8413141999999998E-6</v>
      </c>
      <c r="BX460" s="144">
        <v>1.4840246E-6</v>
      </c>
      <c r="BY460" s="144">
        <v>4.2014826E-8</v>
      </c>
      <c r="BZ460" s="144">
        <v>2.2989819999999999E-6</v>
      </c>
      <c r="CA460" s="144">
        <v>3.2986824999999998E-7</v>
      </c>
      <c r="CB460" s="144">
        <v>6.0251736999999996E-7</v>
      </c>
      <c r="CC460" s="144">
        <v>1.538228E-7</v>
      </c>
      <c r="CD460" s="144">
        <v>1.4397070999999999E-7</v>
      </c>
      <c r="CE460" s="144">
        <v>2.7212312000000001E-9</v>
      </c>
      <c r="CF460" s="144">
        <v>3.6239197E-6</v>
      </c>
      <c r="CG460" s="144">
        <v>4.4605557999999997E-5</v>
      </c>
      <c r="CH460" s="144">
        <v>2.3508613E-6</v>
      </c>
      <c r="CI460" s="144">
        <v>3.6711499000000001E-8</v>
      </c>
      <c r="CK460" s="138"/>
      <c r="CL460" s="110" t="s">
        <v>2598</v>
      </c>
      <c r="CM460" s="110"/>
      <c r="CN460" s="110"/>
      <c r="CP460" s="74"/>
      <c r="CQ460" s="74"/>
      <c r="CR460" s="74"/>
      <c r="CS460" s="74"/>
      <c r="CT460" s="74"/>
      <c r="CU460" s="74"/>
      <c r="CV460" s="74"/>
      <c r="CW460" s="74"/>
      <c r="CX460" s="74"/>
      <c r="CY460" s="74"/>
      <c r="CZ460" s="74"/>
      <c r="DA460" s="74"/>
      <c r="DB460" s="74"/>
    </row>
    <row r="461" spans="1:106" ht="14.5" customHeight="1">
      <c r="A461" s="74" t="s">
        <v>2599</v>
      </c>
      <c r="B461" s="129" t="s">
        <v>2586</v>
      </c>
      <c r="C461" s="130" t="str">
        <f>MID(A461,1,12)</f>
        <v>A.080.02.103</v>
      </c>
      <c r="D461" s="131" t="s">
        <v>2592</v>
      </c>
      <c r="E461" s="129" t="s">
        <v>957</v>
      </c>
      <c r="F461" s="132" t="s">
        <v>2600</v>
      </c>
      <c r="G461" s="132">
        <f>J461+K461+L461+M461</f>
        <v>0.18749757881260001</v>
      </c>
      <c r="H461" s="348">
        <f t="shared" si="299"/>
        <v>0.18749757881260001</v>
      </c>
      <c r="I461" s="74"/>
      <c r="J461" s="132">
        <f>P461+Q461+R461+S461</f>
        <v>8.0140104970000004E-3</v>
      </c>
      <c r="K461" s="132">
        <f>N461+O461+T461</f>
        <v>1.3513036240000002E-2</v>
      </c>
      <c r="L461" s="300">
        <f>U461+IF(V461="x",0,V461)+IF(W461="x",0,W461)+IF(X461="x",0,X461)+Y461+Z461</f>
        <v>2.1886462075600004E-2</v>
      </c>
      <c r="M461" s="132">
        <v>0.14408407000000001</v>
      </c>
      <c r="N461" s="132">
        <v>4.6720049000000003E-3</v>
      </c>
      <c r="O461" s="132">
        <v>8.0335491000000005E-3</v>
      </c>
      <c r="P461" s="132">
        <v>6.5196511999999996E-3</v>
      </c>
      <c r="Q461" s="132">
        <v>9.2124484999999996E-4</v>
      </c>
      <c r="R461" s="304">
        <v>9.7087506999999994E-5</v>
      </c>
      <c r="S461" s="132">
        <v>4.7602693999999998E-4</v>
      </c>
      <c r="T461" s="132">
        <v>8.0748224000000001E-4</v>
      </c>
      <c r="U461" s="132">
        <v>1.2419699E-3</v>
      </c>
      <c r="V461" s="132">
        <v>1.9360947E-2</v>
      </c>
      <c r="W461" s="132">
        <v>1.2021320000000001E-3</v>
      </c>
      <c r="X461" s="304">
        <v>7.4157176000000003E-5</v>
      </c>
      <c r="Y461" s="304">
        <v>7.2559995999999999E-6</v>
      </c>
      <c r="Z461" s="132">
        <v>0</v>
      </c>
      <c r="AA461" s="74"/>
      <c r="AB461" s="301">
        <f>M461/0.133</f>
        <v>1.0833388721804511</v>
      </c>
      <c r="AC461" s="338">
        <f t="shared" si="300"/>
        <v>1.0833388721804511</v>
      </c>
      <c r="AD461" s="74"/>
      <c r="AE461" s="136">
        <v>15.916076</v>
      </c>
      <c r="AF461" s="136">
        <v>15.036436999999999</v>
      </c>
      <c r="AG461" s="136">
        <v>0.16297824</v>
      </c>
      <c r="AH461" s="136">
        <v>0</v>
      </c>
      <c r="AI461" s="136">
        <v>1.920586E-3</v>
      </c>
      <c r="AJ461" s="136">
        <v>0.68336330000000001</v>
      </c>
      <c r="AK461" s="136">
        <v>3.1377500000000003E-2</v>
      </c>
      <c r="AL461" s="74"/>
      <c r="AM461" s="133">
        <v>2.1694090999999999E-2</v>
      </c>
      <c r="AN461" s="340">
        <f t="shared" si="301"/>
        <v>2.1694090999999999E-2</v>
      </c>
      <c r="AP461" s="133">
        <v>1.9953515000000002E-2</v>
      </c>
      <c r="AQ461" s="133">
        <v>9.5337655999999996E-4</v>
      </c>
      <c r="AR461" s="133">
        <v>7.8719974999999997E-4</v>
      </c>
      <c r="AS461" s="134">
        <f>AV461+AY461+AZ461+BA461+BB461+BJ461+BK461+BO461</f>
        <v>1.1962538688061001E-6</v>
      </c>
      <c r="AT461" s="135">
        <f>AW461+AX461+BC461+BD461+BE461+BF461+BG461+BH461+BI461+BL461+BP461+BQ461</f>
        <v>3.5258008883904993E-9</v>
      </c>
      <c r="AU461" s="135">
        <f>BM461+BN461</f>
        <v>0.11025206588</v>
      </c>
      <c r="AV461" s="302">
        <v>1.0198986E-6</v>
      </c>
      <c r="AW461" s="302">
        <v>3.0778161E-9</v>
      </c>
      <c r="AX461" s="302">
        <v>8.4066937000000004E-14</v>
      </c>
      <c r="AY461" s="302">
        <v>7.4227120000000003E-11</v>
      </c>
      <c r="AZ461" s="302">
        <v>7.7810061000000004E-12</v>
      </c>
      <c r="BA461" s="302">
        <v>9.6944601000000001E-10</v>
      </c>
      <c r="BB461" s="302">
        <v>1.6972191999999999E-7</v>
      </c>
      <c r="BC461" s="302">
        <v>1.4011284000000001E-10</v>
      </c>
      <c r="BD461" s="302">
        <v>1.8424644999999999E-10</v>
      </c>
      <c r="BE461" s="302">
        <v>9.5103499000000001E-13</v>
      </c>
      <c r="BF461" s="302">
        <v>4.1821799999999997E-15</v>
      </c>
      <c r="BG461" s="302">
        <v>3.4194112000000001E-13</v>
      </c>
      <c r="BH461" s="302">
        <v>1.6788855000000001E-14</v>
      </c>
      <c r="BI461" s="302">
        <v>1.9790613E-14</v>
      </c>
      <c r="BJ461" s="302">
        <v>9.5057649999999996E-10</v>
      </c>
      <c r="BK461" s="302">
        <v>4.4906367000000003E-9</v>
      </c>
      <c r="BL461" s="302">
        <v>1.2135216000000001E-10</v>
      </c>
      <c r="BM461" s="303">
        <v>1.0207587999999999E-4</v>
      </c>
      <c r="BN461" s="303">
        <v>0.11014999</v>
      </c>
      <c r="BO461" s="302">
        <v>1.4068147000000001E-10</v>
      </c>
      <c r="BP461" s="302">
        <v>8.5549541999999998E-13</v>
      </c>
      <c r="BQ461" s="302">
        <v>3.8275498999999998E-17</v>
      </c>
      <c r="BR461" s="74"/>
      <c r="BS461" s="144">
        <v>5.6007085E-5</v>
      </c>
      <c r="BT461" s="144">
        <v>1.5872931E-6</v>
      </c>
      <c r="BU461" s="144">
        <v>3.0206361999999999E-5</v>
      </c>
      <c r="BV461" s="144">
        <v>9.4888492999999997E-8</v>
      </c>
      <c r="BW461" s="144">
        <v>1.5680694E-6</v>
      </c>
      <c r="BX461" s="144">
        <v>6.2224790999999999E-7</v>
      </c>
      <c r="BY461" s="144">
        <v>2.1224197999999999E-8</v>
      </c>
      <c r="BZ461" s="144">
        <v>9.6781010000000008E-7</v>
      </c>
      <c r="CA461" s="144">
        <v>1.3028460000000001E-7</v>
      </c>
      <c r="CB461" s="144">
        <v>3.1498980000000001E-7</v>
      </c>
      <c r="CC461" s="144">
        <v>5.8403313999999998E-8</v>
      </c>
      <c r="CD461" s="144">
        <v>7.9441781000000004E-8</v>
      </c>
      <c r="CE461" s="144">
        <v>1.0343019E-9</v>
      </c>
      <c r="CF461" s="144">
        <v>1.5049146999999999E-6</v>
      </c>
      <c r="CG461" s="144">
        <v>1.7664250999999999E-5</v>
      </c>
      <c r="CH461" s="144">
        <v>1.1656744999999999E-6</v>
      </c>
      <c r="CI461" s="144">
        <v>2.0195849999999999E-8</v>
      </c>
      <c r="CK461" s="138"/>
      <c r="CL461" s="110" t="s">
        <v>2601</v>
      </c>
      <c r="CM461" s="110"/>
      <c r="CN461" s="110"/>
      <c r="CP461" s="74"/>
      <c r="CQ461" s="74"/>
      <c r="CR461" s="74"/>
      <c r="CS461" s="74"/>
      <c r="CT461" s="74"/>
      <c r="CU461" s="74"/>
      <c r="CV461" s="74"/>
      <c r="CW461" s="74"/>
      <c r="CX461" s="74"/>
      <c r="CY461" s="74"/>
      <c r="CZ461" s="74"/>
      <c r="DA461" s="74"/>
      <c r="DB461" s="74"/>
    </row>
    <row r="462" spans="1:106" ht="14.5" customHeight="1">
      <c r="A462" s="74" t="s">
        <v>2602</v>
      </c>
      <c r="B462" s="129" t="s">
        <v>2586</v>
      </c>
      <c r="C462" s="130" t="str">
        <f>MID(A462,1,12)</f>
        <v>A.080.02.104</v>
      </c>
      <c r="D462" s="131" t="s">
        <v>2592</v>
      </c>
      <c r="E462" s="129" t="s">
        <v>957</v>
      </c>
      <c r="F462" s="132" t="s">
        <v>2603</v>
      </c>
      <c r="G462" s="132">
        <f>J462+K462+L462+M462</f>
        <v>0.41552307783199999</v>
      </c>
      <c r="H462" s="348">
        <f t="shared" si="299"/>
        <v>0.41552307783199999</v>
      </c>
      <c r="I462" s="74"/>
      <c r="J462" s="132">
        <f>P462+Q462+R462+S462</f>
        <v>1.7537027989999999E-2</v>
      </c>
      <c r="K462" s="132">
        <f>N462+O462+T462</f>
        <v>2.95227032E-2</v>
      </c>
      <c r="L462" s="300">
        <f>U462+IF(V462="x",0,V462)+IF(W462="x",0,W462)+IF(X462="x",0,X462)+Y462+Z462</f>
        <v>4.1972096641999995E-2</v>
      </c>
      <c r="M462" s="132">
        <v>0.32649125000000001</v>
      </c>
      <c r="N462" s="132">
        <v>1.0255762E-2</v>
      </c>
      <c r="O462" s="132">
        <v>1.7532450000000002E-2</v>
      </c>
      <c r="P462" s="132">
        <v>1.4339115E-2</v>
      </c>
      <c r="Q462" s="132">
        <v>2.0466145000000002E-3</v>
      </c>
      <c r="R462" s="132">
        <v>2.1999568999999999E-4</v>
      </c>
      <c r="S462" s="132">
        <v>9.3130280000000001E-4</v>
      </c>
      <c r="T462" s="132">
        <v>1.7344912E-3</v>
      </c>
      <c r="U462" s="132">
        <v>2.5130810999999999E-3</v>
      </c>
      <c r="V462" s="132">
        <v>3.6552467999999998E-2</v>
      </c>
      <c r="W462" s="132">
        <v>2.7510922000000002E-3</v>
      </c>
      <c r="X462" s="132">
        <v>1.4160446000000001E-4</v>
      </c>
      <c r="Y462" s="304">
        <v>1.3850882000000001E-5</v>
      </c>
      <c r="Z462" s="132">
        <v>0</v>
      </c>
      <c r="AA462" s="74"/>
      <c r="AB462" s="301">
        <f>M462/0.133</f>
        <v>2.4548214285714285</v>
      </c>
      <c r="AC462" s="338">
        <f t="shared" si="300"/>
        <v>2.4548214285714285</v>
      </c>
      <c r="AD462" s="74"/>
      <c r="AE462" s="136">
        <v>35.866461999999999</v>
      </c>
      <c r="AF462" s="136">
        <v>34.051018999999997</v>
      </c>
      <c r="AG462" s="136">
        <v>0.37297773000000001</v>
      </c>
      <c r="AH462" s="136">
        <v>0</v>
      </c>
      <c r="AI462" s="136">
        <v>3.6244697000000002E-3</v>
      </c>
      <c r="AJ462" s="136">
        <v>1.3669832</v>
      </c>
      <c r="AK462" s="136">
        <v>7.1857707000000007E-2</v>
      </c>
      <c r="AL462" s="74"/>
      <c r="AM462" s="133">
        <v>4.8921654000000002E-2</v>
      </c>
      <c r="AN462" s="340">
        <f t="shared" si="301"/>
        <v>4.8921654000000002E-2</v>
      </c>
      <c r="AP462" s="133">
        <v>4.5009157000000001E-2</v>
      </c>
      <c r="AQ462" s="133">
        <v>2.1422347E-3</v>
      </c>
      <c r="AR462" s="133">
        <v>1.7702623E-3</v>
      </c>
      <c r="AS462" s="134">
        <f>AV462+AY462+AZ462+BA462+BB462+BJ462+BK462+BO462</f>
        <v>2.6983906923569994E-6</v>
      </c>
      <c r="AT462" s="135">
        <f>AW462+AX462+BC462+BD462+BE462+BF462+BG462+BH462+BI462+BL462+BP462+BQ462</f>
        <v>7.9224657126690115E-9</v>
      </c>
      <c r="AU462" s="135">
        <f>BM462+BN462</f>
        <v>0.24793589762000001</v>
      </c>
      <c r="AV462" s="302">
        <v>2.3114405999999999E-6</v>
      </c>
      <c r="AW462" s="302">
        <v>6.9754040000000002E-9</v>
      </c>
      <c r="AX462" s="302">
        <v>1.9052434999999999E-13</v>
      </c>
      <c r="AY462" s="302">
        <v>1.6583828000000001E-10</v>
      </c>
      <c r="AZ462" s="302">
        <v>1.8023216999999999E-11</v>
      </c>
      <c r="BA462" s="302">
        <v>2.1321690000000002E-9</v>
      </c>
      <c r="BB462" s="302">
        <v>3.7353463999999998E-7</v>
      </c>
      <c r="BC462" s="302">
        <v>3.0822038999999998E-10</v>
      </c>
      <c r="BD462" s="302">
        <v>4.0319126000000001E-10</v>
      </c>
      <c r="BE462" s="302">
        <v>1.9172703000000001E-12</v>
      </c>
      <c r="BF462" s="302">
        <v>8.0902133999999996E-15</v>
      </c>
      <c r="BG462" s="302">
        <v>7.2799642000000004E-13</v>
      </c>
      <c r="BH462" s="302">
        <v>3.6310831000000001E-14</v>
      </c>
      <c r="BI462" s="302">
        <v>4.0853190999999997E-14</v>
      </c>
      <c r="BJ462" s="302">
        <v>2.1937887000000001E-9</v>
      </c>
      <c r="BK462" s="302">
        <v>8.6370880999999998E-9</v>
      </c>
      <c r="BL462" s="302">
        <v>2.3109589999999999E-10</v>
      </c>
      <c r="BM462" s="303">
        <v>2.0298762E-4</v>
      </c>
      <c r="BN462" s="303">
        <v>0.24773291</v>
      </c>
      <c r="BO462" s="302">
        <v>2.6854505999999998E-10</v>
      </c>
      <c r="BP462" s="302">
        <v>1.6330442999999999E-12</v>
      </c>
      <c r="BQ462" s="302">
        <v>7.3063610000000001E-17</v>
      </c>
      <c r="BR462" s="74"/>
      <c r="BS462" s="136">
        <v>1.2600240999999999E-4</v>
      </c>
      <c r="BT462" s="144">
        <v>3.4749201E-6</v>
      </c>
      <c r="BU462" s="144">
        <v>6.8446933999999996E-5</v>
      </c>
      <c r="BV462" s="144">
        <v>2.0387032000000001E-7</v>
      </c>
      <c r="BW462" s="144">
        <v>3.4887265000000001E-6</v>
      </c>
      <c r="BX462" s="144">
        <v>1.3642602000000001E-6</v>
      </c>
      <c r="BY462" s="144">
        <v>4.2231611000000002E-8</v>
      </c>
      <c r="BZ462" s="144">
        <v>2.1173010999999998E-6</v>
      </c>
      <c r="CA462" s="144">
        <v>2.9521871999999998E-7</v>
      </c>
      <c r="CB462" s="144">
        <v>6.1624848000000002E-7</v>
      </c>
      <c r="CC462" s="144">
        <v>1.3531472000000001E-7</v>
      </c>
      <c r="CD462" s="144">
        <v>1.5142714E-7</v>
      </c>
      <c r="CE462" s="144">
        <v>2.3949174999999999E-9</v>
      </c>
      <c r="CF462" s="144">
        <v>3.3168746000000001E-6</v>
      </c>
      <c r="CG462" s="144">
        <v>3.9967028999999998E-5</v>
      </c>
      <c r="CH462" s="144">
        <v>2.3411052000000001E-6</v>
      </c>
      <c r="CI462" s="144">
        <v>3.8551599000000001E-8</v>
      </c>
      <c r="CK462" s="138"/>
      <c r="CL462" s="110" t="s">
        <v>2601</v>
      </c>
      <c r="CM462" s="110"/>
      <c r="CN462" s="110"/>
      <c r="CP462" s="74"/>
      <c r="CQ462" s="74"/>
      <c r="CR462" s="74"/>
      <c r="CS462" s="74"/>
      <c r="CT462" s="74"/>
      <c r="CU462" s="74"/>
      <c r="CV462" s="74"/>
      <c r="CW462" s="74"/>
      <c r="CX462" s="74"/>
      <c r="CY462" s="74"/>
      <c r="CZ462" s="74"/>
      <c r="DA462" s="74"/>
      <c r="DB462" s="74"/>
    </row>
    <row r="463" spans="1:106" ht="14.5" customHeight="1">
      <c r="A463" s="74" t="s">
        <v>2604</v>
      </c>
      <c r="B463" s="129" t="s">
        <v>2586</v>
      </c>
      <c r="C463" s="130" t="str">
        <f>MID(A463,1,12)</f>
        <v>A.080.02.105</v>
      </c>
      <c r="D463" s="131" t="s">
        <v>2592</v>
      </c>
      <c r="E463" s="129" t="s">
        <v>957</v>
      </c>
      <c r="F463" s="132" t="s">
        <v>2605</v>
      </c>
      <c r="G463" s="132">
        <f>J463+K463+L463+M463</f>
        <v>0.45605099652500003</v>
      </c>
      <c r="H463" s="348">
        <f t="shared" si="299"/>
        <v>0.45605099652500003</v>
      </c>
      <c r="I463" s="74"/>
      <c r="J463" s="132">
        <f>P463+Q463+R463+S463</f>
        <v>1.9046035489999998E-2</v>
      </c>
      <c r="K463" s="132">
        <f>N463+O463+T463</f>
        <v>3.2019332900000003E-2</v>
      </c>
      <c r="L463" s="300">
        <f>U463+IF(V463="x",0,V463)+IF(W463="x",0,W463)+IF(X463="x",0,X463)+Y463+Z463</f>
        <v>4.0171268135E-2</v>
      </c>
      <c r="M463" s="132">
        <v>0.36481436</v>
      </c>
      <c r="N463" s="132">
        <v>1.1167514E-2</v>
      </c>
      <c r="O463" s="132">
        <v>1.8997801000000002E-2</v>
      </c>
      <c r="P463" s="132">
        <v>1.5638928E-2</v>
      </c>
      <c r="Q463" s="132">
        <v>2.2507394E-3</v>
      </c>
      <c r="R463" s="132">
        <v>2.4581636999999998E-4</v>
      </c>
      <c r="S463" s="132">
        <v>9.1055172000000005E-4</v>
      </c>
      <c r="T463" s="132">
        <v>1.8540179E-3</v>
      </c>
      <c r="U463" s="132">
        <v>2.5422222999999999E-3</v>
      </c>
      <c r="V463" s="132">
        <v>3.4383041000000003E-2</v>
      </c>
      <c r="W463" s="132">
        <v>3.0979204999999998E-3</v>
      </c>
      <c r="X463" s="132">
        <v>1.3489457000000001E-4</v>
      </c>
      <c r="Y463" s="304">
        <v>1.3189765E-5</v>
      </c>
      <c r="Z463" s="132">
        <v>0</v>
      </c>
      <c r="AA463" s="74"/>
      <c r="AB463" s="301">
        <f>M463/0.133</f>
        <v>2.7429651127819548</v>
      </c>
      <c r="AC463" s="338">
        <f t="shared" si="300"/>
        <v>2.7429651127819548</v>
      </c>
      <c r="AD463" s="74"/>
      <c r="AE463" s="136">
        <v>39.900770999999999</v>
      </c>
      <c r="AF463" s="136">
        <v>38.029164000000002</v>
      </c>
      <c r="AG463" s="136">
        <v>0.41999899000000002</v>
      </c>
      <c r="AH463" s="136">
        <v>0</v>
      </c>
      <c r="AI463" s="136">
        <v>3.4077674000000001E-3</v>
      </c>
      <c r="AJ463" s="136">
        <v>1.3672399</v>
      </c>
      <c r="AK463" s="136">
        <v>8.0960415999999993E-2</v>
      </c>
      <c r="AL463" s="74"/>
      <c r="AM463" s="133">
        <v>5.4455126999999999E-2</v>
      </c>
      <c r="AN463" s="340">
        <f t="shared" si="301"/>
        <v>5.4455126999999999E-2</v>
      </c>
      <c r="AP463" s="133">
        <v>5.0111284999999998E-2</v>
      </c>
      <c r="AQ463" s="133">
        <v>2.3777163999999999E-3</v>
      </c>
      <c r="AR463" s="133">
        <v>1.9661251E-3</v>
      </c>
      <c r="AS463" s="134">
        <f>AV463+AY463+AZ463+BA463+BB463+BJ463+BK463+BO463</f>
        <v>3.004273646923E-6</v>
      </c>
      <c r="AT463" s="135">
        <f>AW463+AX463+BC463+BD463+BE463+BF463+BG463+BH463+BI463+BL463+BP463+BQ463</f>
        <v>8.7933298386031219E-9</v>
      </c>
      <c r="AU463" s="135">
        <f>BM463+BN463</f>
        <v>0.27536766348999997</v>
      </c>
      <c r="AV463" s="302">
        <v>2.5830839999999999E-6</v>
      </c>
      <c r="AW463" s="302">
        <v>7.7951759999999995E-9</v>
      </c>
      <c r="AX463" s="302">
        <v>2.1291483E-13</v>
      </c>
      <c r="AY463" s="302">
        <v>1.8322232000000001E-10</v>
      </c>
      <c r="AZ463" s="302">
        <v>2.0484423000000001E-11</v>
      </c>
      <c r="BA463" s="302">
        <v>2.3254459E-9</v>
      </c>
      <c r="BB463" s="302">
        <v>4.0762543999999998E-7</v>
      </c>
      <c r="BC463" s="302">
        <v>3.3621509999999999E-10</v>
      </c>
      <c r="BD463" s="302">
        <v>4.3788961999999999E-10</v>
      </c>
      <c r="BE463" s="302">
        <v>1.9324707000000001E-12</v>
      </c>
      <c r="BF463" s="302">
        <v>7.8160668999999998E-15</v>
      </c>
      <c r="BG463" s="302">
        <v>7.7211062000000004E-13</v>
      </c>
      <c r="BH463" s="302">
        <v>3.9043951999999999E-14</v>
      </c>
      <c r="BI463" s="302">
        <v>4.2125158E-14</v>
      </c>
      <c r="BJ463" s="302">
        <v>2.4864243999999999E-9</v>
      </c>
      <c r="BK463" s="302">
        <v>8.2929027000000006E-9</v>
      </c>
      <c r="BL463" s="302">
        <v>2.1948747000000001E-10</v>
      </c>
      <c r="BM463" s="303">
        <v>2.0182349E-4</v>
      </c>
      <c r="BN463" s="303">
        <v>0.27516583999999999</v>
      </c>
      <c r="BO463" s="302">
        <v>2.5572718000000001E-10</v>
      </c>
      <c r="BP463" s="302">
        <v>1.5550977E-12</v>
      </c>
      <c r="BQ463" s="302">
        <v>6.9576223000000001E-17</v>
      </c>
      <c r="BR463" s="74"/>
      <c r="BS463" s="136">
        <v>1.3999065E-4</v>
      </c>
      <c r="BT463" s="144">
        <v>3.7752539000000002E-6</v>
      </c>
      <c r="BU463" s="144">
        <v>7.6481145000000005E-5</v>
      </c>
      <c r="BV463" s="144">
        <v>2.1796365999999999E-7</v>
      </c>
      <c r="BW463" s="144">
        <v>3.8413141999999998E-6</v>
      </c>
      <c r="BX463" s="144">
        <v>1.4840246E-6</v>
      </c>
      <c r="BY463" s="144">
        <v>4.2014826E-8</v>
      </c>
      <c r="BZ463" s="144">
        <v>2.2989819999999999E-6</v>
      </c>
      <c r="CA463" s="144">
        <v>3.2986826000000002E-7</v>
      </c>
      <c r="CB463" s="144">
        <v>6.0251736999999996E-7</v>
      </c>
      <c r="CC463" s="144">
        <v>1.5382281000000001E-7</v>
      </c>
      <c r="CD463" s="144">
        <v>1.4397070999999999E-7</v>
      </c>
      <c r="CE463" s="144">
        <v>2.7212312000000001E-9</v>
      </c>
      <c r="CF463" s="144">
        <v>3.6239197E-6</v>
      </c>
      <c r="CG463" s="144">
        <v>4.4605557999999997E-5</v>
      </c>
      <c r="CH463" s="144">
        <v>2.3508613E-6</v>
      </c>
      <c r="CI463" s="144">
        <v>3.6711499000000001E-8</v>
      </c>
      <c r="CK463" s="138"/>
      <c r="CL463" s="110" t="s">
        <v>2606</v>
      </c>
      <c r="CM463" s="110"/>
      <c r="CN463" s="110"/>
      <c r="CP463" s="74"/>
      <c r="CQ463" s="74"/>
      <c r="CR463" s="74"/>
      <c r="CS463" s="74"/>
      <c r="CT463" s="74"/>
      <c r="CU463" s="74"/>
      <c r="CV463" s="74"/>
      <c r="CW463" s="74"/>
      <c r="CX463" s="74"/>
      <c r="CY463" s="74"/>
      <c r="CZ463" s="74"/>
      <c r="DA463" s="74"/>
      <c r="DB463" s="74"/>
    </row>
    <row r="464" spans="1:106" ht="14.5" customHeight="1">
      <c r="B464" s="129" t="s">
        <v>2586</v>
      </c>
      <c r="C464" s="127" t="s">
        <v>2607</v>
      </c>
      <c r="D464" s="127" t="s">
        <v>2608</v>
      </c>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P464" s="74"/>
      <c r="AQ464" s="74"/>
      <c r="AR464" s="74"/>
      <c r="AS464" s="74"/>
      <c r="AT464" s="74"/>
      <c r="AU464" s="74"/>
      <c r="AV464" s="74"/>
      <c r="AW464" s="74"/>
      <c r="AX464" s="74"/>
      <c r="AY464" s="74"/>
      <c r="AZ464" s="74"/>
      <c r="BA464" s="74"/>
      <c r="BB464" s="74"/>
      <c r="BC464" s="74"/>
      <c r="BD464" s="74"/>
      <c r="BE464" s="74"/>
      <c r="BF464" s="74"/>
      <c r="BG464" s="74"/>
      <c r="BH464" s="74"/>
      <c r="BI464" s="74"/>
      <c r="BJ464" s="74"/>
      <c r="BK464" s="74"/>
      <c r="BL464" s="74"/>
      <c r="BM464" s="74"/>
      <c r="BN464" s="74"/>
      <c r="BO464" s="74"/>
      <c r="BP464" s="74"/>
      <c r="BQ464" s="74"/>
      <c r="BR464" s="74"/>
      <c r="BS464" s="74"/>
      <c r="BT464" s="74"/>
      <c r="BU464" s="74"/>
      <c r="BV464" s="74"/>
      <c r="BW464" s="74"/>
      <c r="BX464" s="74"/>
      <c r="BY464" s="74"/>
      <c r="BZ464" s="74"/>
      <c r="CA464" s="74"/>
      <c r="CB464" s="74"/>
      <c r="CC464" s="74"/>
      <c r="CD464" s="74"/>
      <c r="CE464" s="74"/>
      <c r="CF464" s="74"/>
      <c r="CG464" s="74"/>
      <c r="CH464" s="74"/>
      <c r="CI464" s="74"/>
      <c r="CJ464" s="124"/>
      <c r="CK464" s="143"/>
      <c r="CL464" s="110"/>
      <c r="CM464" s="110"/>
      <c r="CN464" s="110"/>
      <c r="CP464" s="74"/>
      <c r="CQ464" s="74"/>
      <c r="CR464" s="74"/>
      <c r="CS464" s="74"/>
      <c r="CT464" s="74"/>
      <c r="CU464" s="74"/>
      <c r="CV464" s="74"/>
      <c r="CW464" s="74"/>
      <c r="CX464" s="74"/>
      <c r="CY464" s="74"/>
      <c r="CZ464" s="74"/>
      <c r="DA464" s="74"/>
      <c r="DB464" s="74"/>
    </row>
    <row r="465" spans="1:106" ht="14.5" customHeight="1">
      <c r="A465" s="74" t="s">
        <v>2609</v>
      </c>
      <c r="B465" s="129" t="s">
        <v>2586</v>
      </c>
      <c r="C465" s="130" t="str">
        <f t="shared" ref="C465:C471" si="302">MID(A465,1,12)</f>
        <v>A.080.03.101</v>
      </c>
      <c r="D465" s="131" t="s">
        <v>2608</v>
      </c>
      <c r="E465" s="129" t="s">
        <v>957</v>
      </c>
      <c r="F465" s="132" t="s">
        <v>2611</v>
      </c>
      <c r="G465" s="132">
        <f t="shared" ref="G465:G471" si="303">J465+K465+L465+M465</f>
        <v>0.1575877140021</v>
      </c>
      <c r="H465" s="348">
        <f t="shared" ref="H465:H471" si="304">G465</f>
        <v>0.1575877140021</v>
      </c>
      <c r="I465" s="74"/>
      <c r="J465" s="132">
        <f t="shared" ref="J465:J471" si="305">P465+Q465+R465+S465</f>
        <v>6.0174955950000001E-3</v>
      </c>
      <c r="K465" s="132">
        <f t="shared" ref="K465:K471" si="306">N465+O465+T465</f>
        <v>1.0429420709999998E-2</v>
      </c>
      <c r="L465" s="300">
        <f t="shared" ref="L465:L471" si="307">U465+IF(V465="x",0,V465)+IF(W465="x",0,W465)+IF(X465="x",0,X465)+Y465+Z465</f>
        <v>6.1119876971000003E-3</v>
      </c>
      <c r="M465" s="132">
        <v>0.13502881</v>
      </c>
      <c r="N465" s="132">
        <v>4.0025343E-3</v>
      </c>
      <c r="O465" s="132">
        <v>5.9203885999999997E-3</v>
      </c>
      <c r="P465" s="304">
        <v>5.0356474E-3</v>
      </c>
      <c r="Q465" s="132">
        <v>7.7531241999999995E-4</v>
      </c>
      <c r="R465" s="304">
        <v>8.3831295000000005E-5</v>
      </c>
      <c r="S465" s="132">
        <v>1.2270447999999999E-4</v>
      </c>
      <c r="T465" s="132">
        <v>5.0649780999999997E-4</v>
      </c>
      <c r="U465" s="132">
        <v>3.6461137999999998E-4</v>
      </c>
      <c r="V465" s="304">
        <v>2.2658655999999999E-3</v>
      </c>
      <c r="W465" s="304">
        <v>3.4676120000000001E-3</v>
      </c>
      <c r="X465" s="304">
        <v>1.1852321000000001E-5</v>
      </c>
      <c r="Y465" s="304">
        <v>2.0463960999999998E-6</v>
      </c>
      <c r="Z465" s="132">
        <v>0</v>
      </c>
      <c r="AA465" s="74"/>
      <c r="AB465" s="301">
        <f t="shared" ref="AB465:AB471" si="308">M465/0.133</f>
        <v>1.0152542105263158</v>
      </c>
      <c r="AC465" s="338">
        <f t="shared" ref="AC465:AC471" si="309">AB465</f>
        <v>1.0152542105263158</v>
      </c>
      <c r="AD465" s="74"/>
      <c r="AE465" s="136">
        <v>13.30805</v>
      </c>
      <c r="AF465" s="136">
        <v>12.455412000000001</v>
      </c>
      <c r="AG465" s="136">
        <v>0.14372035</v>
      </c>
      <c r="AH465" s="136">
        <v>0</v>
      </c>
      <c r="AI465" s="144">
        <v>-7.1630400000000005E-5</v>
      </c>
      <c r="AJ465" s="136">
        <v>0.68120188000000004</v>
      </c>
      <c r="AK465" s="136">
        <v>2.778715E-2</v>
      </c>
      <c r="AL465" s="74"/>
      <c r="AM465" s="133">
        <v>1.7810784999999999E-2</v>
      </c>
      <c r="AN465" s="340">
        <f t="shared" ref="AN465:AN471" si="310">AM465</f>
        <v>1.7810784999999999E-2</v>
      </c>
      <c r="AP465" s="133">
        <v>1.6421828999999999E-2</v>
      </c>
      <c r="AQ465" s="133">
        <v>7.6504584000000001E-4</v>
      </c>
      <c r="AR465" s="133">
        <v>6.2391024E-4</v>
      </c>
      <c r="AS465" s="134">
        <f t="shared" ref="AS465:AS471" si="311">AV465+AY465+AZ465+BA465+BB465+BJ465+BK465+BO465</f>
        <v>9.8452212322949993E-7</v>
      </c>
      <c r="AT465" s="135">
        <f t="shared" ref="AT465:AT471" si="312">AW465+AX465+BC465+BD465+BE465+BF465+BG465+BH465+BI465+BL465+BP465+BQ465</f>
        <v>2.8293115607283238E-9</v>
      </c>
      <c r="AU465" s="135">
        <f t="shared" ref="AU465:AU471" si="313">BM465+BN465</f>
        <v>8.7382386534000003E-2</v>
      </c>
      <c r="AV465" s="302">
        <v>8.6172223000000001E-7</v>
      </c>
      <c r="AW465" s="302">
        <v>2.6005176000000001E-9</v>
      </c>
      <c r="AX465" s="302">
        <v>7.1028423000000001E-14</v>
      </c>
      <c r="AY465" s="302">
        <v>5.6601028000000002E-11</v>
      </c>
      <c r="AZ465" s="302">
        <v>7.3569324999999993E-12</v>
      </c>
      <c r="BA465" s="302">
        <v>6.9436292999999999E-10</v>
      </c>
      <c r="BB465" s="302">
        <v>1.2086259999999999E-7</v>
      </c>
      <c r="BC465" s="302">
        <v>1.0039226E-10</v>
      </c>
      <c r="BD465" s="302">
        <v>1.2617570999999999E-10</v>
      </c>
      <c r="BE465" s="302">
        <v>8.3201499999999996E-13</v>
      </c>
      <c r="BF465" s="302">
        <v>3.3453754000000001E-16</v>
      </c>
      <c r="BG465" s="302">
        <v>1.9915459000000001E-13</v>
      </c>
      <c r="BH465" s="302">
        <v>1.0234909000000001E-14</v>
      </c>
      <c r="BI465" s="302">
        <v>7.540124E-15</v>
      </c>
      <c r="BJ465" s="302">
        <v>8.8594624999999997E-10</v>
      </c>
      <c r="BK465" s="302">
        <v>2.7018367E-10</v>
      </c>
      <c r="BL465" s="302">
        <v>9.6677032999999996E-13</v>
      </c>
      <c r="BM465" s="302">
        <v>6.6885534000000002E-5</v>
      </c>
      <c r="BN465" s="303">
        <v>8.7315501000000004E-2</v>
      </c>
      <c r="BO465" s="302">
        <v>2.2842418999999999E-11</v>
      </c>
      <c r="BP465" s="302">
        <v>1.3890659999999999E-13</v>
      </c>
      <c r="BQ465" s="302">
        <v>6.2147841E-18</v>
      </c>
      <c r="BR465" s="74"/>
      <c r="BS465" s="144">
        <v>4.5929695000000001E-5</v>
      </c>
      <c r="BT465" s="144">
        <v>1.0922920000000001E-6</v>
      </c>
      <c r="BU465" s="144">
        <v>2.5492395E-5</v>
      </c>
      <c r="BV465" s="144">
        <v>5.3683800000000002E-8</v>
      </c>
      <c r="BW465" s="144">
        <v>1.1832954999999999E-6</v>
      </c>
      <c r="BX465" s="144">
        <v>4.3616588999999999E-7</v>
      </c>
      <c r="BY465" s="144">
        <v>1.8899265000000001E-8</v>
      </c>
      <c r="BZ465" s="144">
        <v>6.6700525000000002E-7</v>
      </c>
      <c r="CA465" s="144">
        <v>1.094164E-7</v>
      </c>
      <c r="CB465" s="144">
        <v>4.2766626999999999E-8</v>
      </c>
      <c r="CC465" s="144">
        <v>5.5298954000000003E-8</v>
      </c>
      <c r="CD465" s="144">
        <v>9.5808107999999991E-10</v>
      </c>
      <c r="CE465" s="144">
        <v>9.7592684999999999E-10</v>
      </c>
      <c r="CF465" s="144">
        <v>1.0860557000000001E-6</v>
      </c>
      <c r="CG465" s="144">
        <v>1.4553062000000001E-5</v>
      </c>
      <c r="CH465" s="144">
        <v>1.1341453000000001E-6</v>
      </c>
      <c r="CI465" s="144">
        <v>3.2791955999999998E-9</v>
      </c>
      <c r="CK465" s="138"/>
      <c r="CL465" s="110" t="s">
        <v>2601</v>
      </c>
      <c r="CM465" s="110"/>
      <c r="CN465" s="110"/>
      <c r="CP465" s="74"/>
      <c r="CQ465" s="74"/>
      <c r="CR465" s="74"/>
      <c r="CS465" s="74"/>
      <c r="CT465" s="74"/>
      <c r="CU465" s="74"/>
      <c r="CV465" s="74"/>
      <c r="CW465" s="74"/>
      <c r="CX465" s="74"/>
      <c r="CY465" s="74"/>
      <c r="CZ465" s="74"/>
      <c r="DA465" s="74"/>
      <c r="DB465" s="74"/>
    </row>
    <row r="466" spans="1:106" ht="14.5" customHeight="1">
      <c r="A466" s="74" t="s">
        <v>2612</v>
      </c>
      <c r="B466" s="129" t="s">
        <v>2586</v>
      </c>
      <c r="C466" s="130" t="str">
        <f t="shared" si="302"/>
        <v>A.080.03.102</v>
      </c>
      <c r="D466" s="131" t="s">
        <v>2608</v>
      </c>
      <c r="E466" s="129" t="s">
        <v>957</v>
      </c>
      <c r="F466" s="132" t="s">
        <v>2614</v>
      </c>
      <c r="G466" s="132">
        <f t="shared" si="303"/>
        <v>0.1791876085496</v>
      </c>
      <c r="H466" s="348">
        <f t="shared" si="304"/>
        <v>0.1791876085496</v>
      </c>
      <c r="I466" s="74"/>
      <c r="J466" s="132">
        <f t="shared" si="305"/>
        <v>6.9710158259999998E-3</v>
      </c>
      <c r="K466" s="132">
        <f t="shared" si="306"/>
        <v>1.2047178380000001E-2</v>
      </c>
      <c r="L466" s="300">
        <f t="shared" si="307"/>
        <v>1.0193684343599999E-2</v>
      </c>
      <c r="M466" s="132">
        <v>0.14997573</v>
      </c>
      <c r="N466" s="132">
        <v>4.5549238999999997E-3</v>
      </c>
      <c r="O466" s="132">
        <v>6.8764411999999997E-3</v>
      </c>
      <c r="P466" s="304">
        <v>5.7848394000000001E-3</v>
      </c>
      <c r="Q466" s="132">
        <v>8.8320996999999995E-4</v>
      </c>
      <c r="R466" s="304">
        <v>9.3991285999999997E-5</v>
      </c>
      <c r="S466" s="132">
        <v>2.0897517E-4</v>
      </c>
      <c r="T466" s="132">
        <v>6.1581327999999996E-4</v>
      </c>
      <c r="U466" s="132">
        <v>4.2841453E-4</v>
      </c>
      <c r="V466" s="304">
        <v>6.1465358999999997E-3</v>
      </c>
      <c r="W466" s="304">
        <v>3.5891979E-3</v>
      </c>
      <c r="X466" s="304">
        <v>2.6307011000000001E-5</v>
      </c>
      <c r="Y466" s="304">
        <v>3.2290026E-6</v>
      </c>
      <c r="Z466" s="132">
        <v>0</v>
      </c>
      <c r="AA466" s="74"/>
      <c r="AB466" s="301">
        <f t="shared" si="308"/>
        <v>1.1276370676691729</v>
      </c>
      <c r="AC466" s="338">
        <f t="shared" si="309"/>
        <v>1.1276370676691729</v>
      </c>
      <c r="AD466" s="74"/>
      <c r="AE466" s="136">
        <v>15.035057</v>
      </c>
      <c r="AF466" s="136">
        <v>14.160795999999999</v>
      </c>
      <c r="AG466" s="136">
        <v>0.16095292999999999</v>
      </c>
      <c r="AH466" s="136">
        <v>0</v>
      </c>
      <c r="AI466" s="136">
        <v>3.9000325999999998E-4</v>
      </c>
      <c r="AJ466" s="136">
        <v>0.68183057999999996</v>
      </c>
      <c r="AK466" s="136">
        <v>3.1087344999999999E-2</v>
      </c>
      <c r="AL466" s="74"/>
      <c r="AM466" s="133">
        <v>2.0259147000000002E-2</v>
      </c>
      <c r="AN466" s="340">
        <f t="shared" si="310"/>
        <v>2.0259147000000002E-2</v>
      </c>
      <c r="AP466" s="133">
        <v>1.8666619999999998E-2</v>
      </c>
      <c r="AQ466" s="133">
        <v>8.7523704999999997E-4</v>
      </c>
      <c r="AR466" s="133">
        <v>7.1728983999999997E-4</v>
      </c>
      <c r="AS466" s="134">
        <f t="shared" si="311"/>
        <v>1.1191019439211002E-6</v>
      </c>
      <c r="AT466" s="135">
        <f t="shared" si="312"/>
        <v>3.2368234283893497E-9</v>
      </c>
      <c r="AU466" s="135">
        <f t="shared" si="313"/>
        <v>0.100460762349</v>
      </c>
      <c r="AV466" s="302">
        <v>9.734753700000001E-7</v>
      </c>
      <c r="AW466" s="302">
        <v>2.9377558999999999E-9</v>
      </c>
      <c r="AX466" s="302">
        <v>8.0239960999999995E-14</v>
      </c>
      <c r="AY466" s="302">
        <v>6.5703663000000005E-11</v>
      </c>
      <c r="AZ466" s="302">
        <v>8.1071050999999994E-12</v>
      </c>
      <c r="BA466" s="302">
        <v>8.1613654000000003E-10</v>
      </c>
      <c r="BB466" s="302">
        <v>1.4242962999999999E-7</v>
      </c>
      <c r="BC466" s="302">
        <v>1.1799823000000001E-10</v>
      </c>
      <c r="BD466" s="302">
        <v>1.5029568E-10</v>
      </c>
      <c r="BE466" s="302">
        <v>8.6691228000000003E-13</v>
      </c>
      <c r="BF466" s="302">
        <v>1.2636465E-15</v>
      </c>
      <c r="BG466" s="302">
        <v>2.4774876999999999E-13</v>
      </c>
      <c r="BH466" s="302">
        <v>1.2649546E-14</v>
      </c>
      <c r="BI466" s="302">
        <v>1.1055962E-14</v>
      </c>
      <c r="BJ466" s="302">
        <v>9.7883539000000004E-10</v>
      </c>
      <c r="BK466" s="302">
        <v>1.2780133E-9</v>
      </c>
      <c r="BL466" s="302">
        <v>2.9248781000000003E-11</v>
      </c>
      <c r="BM466" s="302">
        <v>7.5732349000000001E-5</v>
      </c>
      <c r="BN466" s="303">
        <v>0.10038503</v>
      </c>
      <c r="BO466" s="302">
        <v>5.0147922999999999E-11</v>
      </c>
      <c r="BP466" s="302">
        <v>3.0495358000000001E-13</v>
      </c>
      <c r="BQ466" s="302">
        <v>1.3643849E-17</v>
      </c>
      <c r="BR466" s="74"/>
      <c r="BS466" s="144">
        <v>5.2186759000000001E-5</v>
      </c>
      <c r="BT466" s="144">
        <v>1.2990791E-6</v>
      </c>
      <c r="BU466" s="144">
        <v>2.8806921000000001E-5</v>
      </c>
      <c r="BV466" s="144">
        <v>6.8061286999999999E-8</v>
      </c>
      <c r="BW466" s="144">
        <v>1.3750094999999999E-6</v>
      </c>
      <c r="BX466" s="144">
        <v>5.1568595999999999E-7</v>
      </c>
      <c r="BY466" s="144">
        <v>1.9447383999999999E-8</v>
      </c>
      <c r="BZ466" s="144">
        <v>7.9245154000000001E-7</v>
      </c>
      <c r="CA466" s="144">
        <v>1.2385101E-7</v>
      </c>
      <c r="CB466" s="144">
        <v>1.0997456E-7</v>
      </c>
      <c r="CC466" s="144">
        <v>6.0918190999999995E-8</v>
      </c>
      <c r="CD466" s="144">
        <v>1.9425171999999999E-8</v>
      </c>
      <c r="CE466" s="144">
        <v>1.0759458999999999E-9</v>
      </c>
      <c r="CF466" s="144">
        <v>1.2747907999999999E-6</v>
      </c>
      <c r="CG466" s="144">
        <v>1.6567989000000001E-5</v>
      </c>
      <c r="CH466" s="144">
        <v>1.1448795E-6</v>
      </c>
      <c r="CI466" s="144">
        <v>7.1990996E-9</v>
      </c>
      <c r="CK466" s="138"/>
      <c r="CL466" s="110" t="s">
        <v>2615</v>
      </c>
      <c r="CM466" s="110"/>
      <c r="CN466" s="110"/>
      <c r="CP466" s="74"/>
      <c r="CQ466" s="74"/>
      <c r="CR466" s="74"/>
      <c r="CS466" s="74"/>
      <c r="CT466" s="74"/>
      <c r="CU466" s="74"/>
      <c r="CV466" s="74"/>
      <c r="CW466" s="74"/>
      <c r="CX466" s="74"/>
      <c r="CY466" s="74"/>
      <c r="CZ466" s="74"/>
      <c r="DA466" s="74"/>
      <c r="DB466" s="74"/>
    </row>
    <row r="467" spans="1:106" ht="14.5" customHeight="1" thickBot="1">
      <c r="A467" s="74" t="s">
        <v>2616</v>
      </c>
      <c r="B467" s="129" t="s">
        <v>2586</v>
      </c>
      <c r="C467" s="130" t="str">
        <f t="shared" si="302"/>
        <v>A.080.03.103</v>
      </c>
      <c r="D467" s="131" t="s">
        <v>2608</v>
      </c>
      <c r="E467" s="129" t="s">
        <v>957</v>
      </c>
      <c r="F467" s="132" t="s">
        <v>2618</v>
      </c>
      <c r="G467" s="132">
        <f t="shared" si="303"/>
        <v>0.24066423794640002</v>
      </c>
      <c r="H467" s="348">
        <f t="shared" si="304"/>
        <v>0.24066423794640002</v>
      </c>
      <c r="I467" s="74"/>
      <c r="J467" s="132">
        <f t="shared" si="305"/>
        <v>9.6848808900000024E-3</v>
      </c>
      <c r="K467" s="132">
        <f t="shared" si="306"/>
        <v>1.6651565899999998E-2</v>
      </c>
      <c r="L467" s="300">
        <f t="shared" si="307"/>
        <v>2.1810821156399998E-2</v>
      </c>
      <c r="M467" s="132">
        <v>0.19251697000000001</v>
      </c>
      <c r="N467" s="132">
        <v>6.1271097000000002E-3</v>
      </c>
      <c r="O467" s="132">
        <v>9.5975143000000002E-3</v>
      </c>
      <c r="P467" s="132">
        <v>7.9171549000000008E-3</v>
      </c>
      <c r="Q467" s="132">
        <v>1.190303E-3</v>
      </c>
      <c r="R467" s="132">
        <v>1.2290818000000001E-4</v>
      </c>
      <c r="S467" s="132">
        <v>4.5451481000000001E-4</v>
      </c>
      <c r="T467" s="132">
        <v>9.2694190000000001E-4</v>
      </c>
      <c r="U467" s="132">
        <v>6.1000808999999996E-4</v>
      </c>
      <c r="V467" s="304">
        <v>1.7191521000000001E-2</v>
      </c>
      <c r="W467" s="304">
        <v>3.9352498999999999E-3</v>
      </c>
      <c r="X467" s="304">
        <v>6.7447283999999997E-5</v>
      </c>
      <c r="Y467" s="304">
        <v>6.5948823999999998E-6</v>
      </c>
      <c r="Z467" s="132">
        <v>0</v>
      </c>
      <c r="AA467" s="74"/>
      <c r="AB467" s="301">
        <f t="shared" si="308"/>
        <v>1.447496015037594</v>
      </c>
      <c r="AC467" s="338">
        <f t="shared" si="309"/>
        <v>1.447496015037594</v>
      </c>
      <c r="AD467" s="74"/>
      <c r="AE467" s="136">
        <v>19.950386000000002</v>
      </c>
      <c r="AF467" s="136">
        <v>19.014582000000001</v>
      </c>
      <c r="AG467" s="136">
        <v>0.20999949000000001</v>
      </c>
      <c r="AH467" s="136">
        <v>0</v>
      </c>
      <c r="AI467" s="136">
        <v>1.7038837E-3</v>
      </c>
      <c r="AJ467" s="136">
        <v>0.68361992999999999</v>
      </c>
      <c r="AK467" s="136">
        <v>4.0480207999999997E-2</v>
      </c>
      <c r="AL467" s="74"/>
      <c r="AM467" s="133">
        <v>2.7227563E-2</v>
      </c>
      <c r="AN467" s="340">
        <f t="shared" si="310"/>
        <v>2.7227563E-2</v>
      </c>
      <c r="AP467" s="133">
        <v>2.5055641999999999E-2</v>
      </c>
      <c r="AQ467" s="133">
        <v>1.1888582E-3</v>
      </c>
      <c r="AR467" s="133">
        <v>9.8306255999999997E-4</v>
      </c>
      <c r="AS467" s="134">
        <f t="shared" si="311"/>
        <v>1.5021368235640001E-6</v>
      </c>
      <c r="AT467" s="135">
        <f t="shared" si="312"/>
        <v>4.3966649142766108E-9</v>
      </c>
      <c r="AU467" s="135">
        <f t="shared" si="313"/>
        <v>0.13768383173999998</v>
      </c>
      <c r="AV467" s="302">
        <v>1.2915419999999999E-6</v>
      </c>
      <c r="AW467" s="302">
        <v>3.8975879999999998E-9</v>
      </c>
      <c r="AX467" s="302">
        <v>1.0645740999999999E-13</v>
      </c>
      <c r="AY467" s="302">
        <v>9.1611162000000006E-11</v>
      </c>
      <c r="AZ467" s="302">
        <v>1.0242212000000001E-11</v>
      </c>
      <c r="BA467" s="302">
        <v>1.162723E-9</v>
      </c>
      <c r="BB467" s="302">
        <v>2.0381271999999999E-7</v>
      </c>
      <c r="BC467" s="302">
        <v>1.6810755E-10</v>
      </c>
      <c r="BD467" s="302">
        <v>2.1894480999999999E-10</v>
      </c>
      <c r="BE467" s="302">
        <v>9.662353299999999E-13</v>
      </c>
      <c r="BF467" s="302">
        <v>3.9080334999999999E-15</v>
      </c>
      <c r="BG467" s="302">
        <v>3.8605531000000002E-13</v>
      </c>
      <c r="BH467" s="302">
        <v>1.9521975999999999E-14</v>
      </c>
      <c r="BI467" s="302">
        <v>2.1062579E-14</v>
      </c>
      <c r="BJ467" s="302">
        <v>1.2432122E-9</v>
      </c>
      <c r="BK467" s="302">
        <v>4.1464514000000003E-9</v>
      </c>
      <c r="BL467" s="302">
        <v>1.0974373E-10</v>
      </c>
      <c r="BM467" s="303">
        <v>1.0091173999999999E-4</v>
      </c>
      <c r="BN467" s="303">
        <v>0.13758292</v>
      </c>
      <c r="BO467" s="302">
        <v>1.2786359E-10</v>
      </c>
      <c r="BP467" s="302">
        <v>7.7754885E-13</v>
      </c>
      <c r="BQ467" s="302">
        <v>3.4788111000000003E-17</v>
      </c>
      <c r="BR467" s="74"/>
      <c r="BS467" s="144">
        <v>6.9995324000000003E-5</v>
      </c>
      <c r="BT467" s="144">
        <v>1.887627E-6</v>
      </c>
      <c r="BU467" s="144">
        <v>3.8240571999999998E-5</v>
      </c>
      <c r="BV467" s="144">
        <v>1.0898182999999999E-7</v>
      </c>
      <c r="BW467" s="144">
        <v>1.9206570999999999E-6</v>
      </c>
      <c r="BX467" s="144">
        <v>7.4201228000000002E-7</v>
      </c>
      <c r="BY467" s="144">
        <v>2.1007413E-8</v>
      </c>
      <c r="BZ467" s="144">
        <v>1.1494909999999999E-6</v>
      </c>
      <c r="CA467" s="144">
        <v>1.6493413000000001E-7</v>
      </c>
      <c r="CB467" s="144">
        <v>3.0125869E-7</v>
      </c>
      <c r="CC467" s="144">
        <v>7.6911401999999995E-8</v>
      </c>
      <c r="CD467" s="144">
        <v>7.1985356E-8</v>
      </c>
      <c r="CE467" s="144">
        <v>1.3606156E-9</v>
      </c>
      <c r="CF467" s="144">
        <v>1.8119599E-6</v>
      </c>
      <c r="CG467" s="144">
        <v>2.2302778999999999E-5</v>
      </c>
      <c r="CH467" s="144">
        <v>1.1754306E-6</v>
      </c>
      <c r="CI467" s="144">
        <v>1.8355748999999998E-8</v>
      </c>
      <c r="CK467" s="138"/>
      <c r="CL467" s="110" t="s">
        <v>2615</v>
      </c>
      <c r="CM467" s="191" t="s">
        <v>2619</v>
      </c>
      <c r="CS467" s="74"/>
      <c r="CT467" s="74"/>
      <c r="CU467" s="74"/>
      <c r="CV467" s="74"/>
      <c r="CW467" s="74"/>
      <c r="CX467" s="74"/>
      <c r="CY467" s="74"/>
      <c r="CZ467" s="74"/>
      <c r="DA467" s="74"/>
      <c r="DB467" s="74"/>
    </row>
    <row r="468" spans="1:106" ht="14.5" customHeight="1">
      <c r="A468" s="74" t="s">
        <v>2620</v>
      </c>
      <c r="B468" s="129" t="s">
        <v>2586</v>
      </c>
      <c r="C468" s="130" t="str">
        <f t="shared" si="302"/>
        <v>A.080.03.104</v>
      </c>
      <c r="D468" s="131" t="s">
        <v>2608</v>
      </c>
      <c r="E468" s="129" t="s">
        <v>957</v>
      </c>
      <c r="F468" s="132" t="s">
        <v>2622</v>
      </c>
      <c r="G468" s="132">
        <f t="shared" si="303"/>
        <v>0.2074336324669</v>
      </c>
      <c r="H468" s="348">
        <f t="shared" si="304"/>
        <v>0.2074336324669</v>
      </c>
      <c r="I468" s="74"/>
      <c r="J468" s="132">
        <f t="shared" si="305"/>
        <v>8.2179268099999998E-3</v>
      </c>
      <c r="K468" s="132">
        <f t="shared" si="306"/>
        <v>1.4162707760000001E-2</v>
      </c>
      <c r="L468" s="300">
        <f t="shared" si="307"/>
        <v>1.55312878969E-2</v>
      </c>
      <c r="M468" s="132">
        <v>0.16952170999999999</v>
      </c>
      <c r="N468" s="132">
        <v>5.2772794999999999E-3</v>
      </c>
      <c r="O468" s="132">
        <v>8.1266640000000005E-3</v>
      </c>
      <c r="P468" s="132">
        <v>6.7645518999999996E-3</v>
      </c>
      <c r="Q468" s="132">
        <v>1.0243068000000001E-3</v>
      </c>
      <c r="R468" s="132">
        <v>1.0727743E-4</v>
      </c>
      <c r="S468" s="132">
        <v>3.2179068000000001E-4</v>
      </c>
      <c r="T468" s="132">
        <v>7.5876426000000003E-4</v>
      </c>
      <c r="U468" s="132">
        <v>5.1184940999999997E-4</v>
      </c>
      <c r="V468" s="132">
        <v>1.1221259000000001E-2</v>
      </c>
      <c r="W468" s="132">
        <v>3.7481947000000001E-3</v>
      </c>
      <c r="X468" s="304">
        <v>4.5209298999999998E-5</v>
      </c>
      <c r="Y468" s="304">
        <v>4.7754879E-6</v>
      </c>
      <c r="Z468" s="132">
        <v>0</v>
      </c>
      <c r="AA468" s="74"/>
      <c r="AB468" s="301">
        <f t="shared" si="308"/>
        <v>1.2745993233082706</v>
      </c>
      <c r="AC468" s="338">
        <f t="shared" si="309"/>
        <v>1.2745993233082706</v>
      </c>
      <c r="AD468" s="74"/>
      <c r="AE468" s="136">
        <v>17.293451000000001</v>
      </c>
      <c r="AF468" s="136">
        <v>16.390913999999999</v>
      </c>
      <c r="AG468" s="136">
        <v>0.18348784000000001</v>
      </c>
      <c r="AH468" s="136">
        <v>0</v>
      </c>
      <c r="AI468" s="136">
        <v>9.9367805000000003E-4</v>
      </c>
      <c r="AJ468" s="136">
        <v>0.68265271000000005</v>
      </c>
      <c r="AK468" s="136">
        <v>3.5402984999999998E-2</v>
      </c>
      <c r="AL468" s="74"/>
      <c r="AM468" s="133">
        <v>2.3460852000000001E-2</v>
      </c>
      <c r="AN468" s="340">
        <f t="shared" si="310"/>
        <v>2.3460852000000001E-2</v>
      </c>
      <c r="AP468" s="133">
        <v>2.1602117000000001E-2</v>
      </c>
      <c r="AQ468" s="133">
        <v>1.0193333E-3</v>
      </c>
      <c r="AR468" s="133">
        <v>8.3940163000000001E-4</v>
      </c>
      <c r="AS468" s="134">
        <f t="shared" si="311"/>
        <v>1.2950909493789003E-6</v>
      </c>
      <c r="AT468" s="135">
        <f t="shared" si="312"/>
        <v>3.7697235307178802E-9</v>
      </c>
      <c r="AU468" s="135">
        <f t="shared" si="313"/>
        <v>0.11756325126</v>
      </c>
      <c r="AV468" s="302">
        <v>1.1196140999999999E-6</v>
      </c>
      <c r="AW468" s="302">
        <v>3.3787598E-9</v>
      </c>
      <c r="AX468" s="302">
        <v>9.2285817999999999E-14</v>
      </c>
      <c r="AY468" s="302">
        <v>7.7607108999999996E-11</v>
      </c>
      <c r="AZ468" s="302">
        <v>9.0880998999999996E-12</v>
      </c>
      <c r="BA468" s="302">
        <v>9.7537895000000008E-10</v>
      </c>
      <c r="BB468" s="302">
        <v>1.7063267000000001E-7</v>
      </c>
      <c r="BC468" s="302">
        <v>1.4102143000000001E-10</v>
      </c>
      <c r="BD468" s="302">
        <v>1.8183717E-10</v>
      </c>
      <c r="BE468" s="302">
        <v>9.125471900000001E-13</v>
      </c>
      <c r="BF468" s="302">
        <v>2.4786351000000001E-15</v>
      </c>
      <c r="BG468" s="302">
        <v>3.1129502000000001E-13</v>
      </c>
      <c r="BH468" s="302">
        <v>1.5807149E-14</v>
      </c>
      <c r="BI468" s="302">
        <v>1.5653597000000001E-14</v>
      </c>
      <c r="BJ468" s="302">
        <v>1.1003058E-9</v>
      </c>
      <c r="BK468" s="302">
        <v>2.5959443000000002E-9</v>
      </c>
      <c r="BL468" s="302">
        <v>6.6232947999999996E-11</v>
      </c>
      <c r="BM468" s="302">
        <v>8.7301260000000001E-5</v>
      </c>
      <c r="BN468" s="303">
        <v>0.11747595</v>
      </c>
      <c r="BO468" s="302">
        <v>8.5855120000000002E-11</v>
      </c>
      <c r="BP468" s="302">
        <v>5.2209194999999996E-13</v>
      </c>
      <c r="BQ468" s="302">
        <v>2.335878E-17</v>
      </c>
      <c r="BR468" s="74"/>
      <c r="BS468" s="144">
        <v>6.0369072999999997E-5</v>
      </c>
      <c r="BT468" s="144">
        <v>1.569493E-6</v>
      </c>
      <c r="BU468" s="144">
        <v>3.3141300999999997E-5</v>
      </c>
      <c r="BV468" s="144">
        <v>8.6862617000000002E-8</v>
      </c>
      <c r="BW468" s="144">
        <v>1.6257125E-6</v>
      </c>
      <c r="BX468" s="144">
        <v>6.1967372999999997E-7</v>
      </c>
      <c r="BY468" s="144">
        <v>2.0164154000000001E-8</v>
      </c>
      <c r="BZ468" s="144">
        <v>9.5649668999999993E-7</v>
      </c>
      <c r="CA468" s="144">
        <v>1.4272703000000001E-7</v>
      </c>
      <c r="CB468" s="144">
        <v>1.9786186E-7</v>
      </c>
      <c r="CC468" s="144">
        <v>6.8266422999999997E-8</v>
      </c>
      <c r="CD468" s="144">
        <v>4.3574446E-8</v>
      </c>
      <c r="CE468" s="144">
        <v>1.2067400999999999E-9</v>
      </c>
      <c r="CF468" s="144">
        <v>1.5215982E-6</v>
      </c>
      <c r="CG468" s="144">
        <v>1.9202892E-5</v>
      </c>
      <c r="CH468" s="144">
        <v>1.1589165E-6</v>
      </c>
      <c r="CI468" s="144">
        <v>1.2325128000000001E-8</v>
      </c>
      <c r="CL468" s="110" t="s">
        <v>2615</v>
      </c>
      <c r="CM468" s="192" t="s">
        <v>2623</v>
      </c>
      <c r="CN468" s="310"/>
      <c r="CO468" s="263"/>
      <c r="CP468" s="311"/>
      <c r="CQ468" s="311"/>
      <c r="CR468" s="312"/>
      <c r="CS468" s="74"/>
      <c r="CT468" s="74"/>
      <c r="CU468" s="74"/>
      <c r="CV468" s="74"/>
      <c r="CW468" s="74"/>
      <c r="CX468" s="74"/>
      <c r="CY468" s="74"/>
      <c r="CZ468" s="74"/>
      <c r="DA468" s="74"/>
      <c r="DB468" s="74"/>
    </row>
    <row r="469" spans="1:106" ht="14.5" customHeight="1">
      <c r="A469" s="74" t="s">
        <v>2624</v>
      </c>
      <c r="B469" s="129" t="s">
        <v>2586</v>
      </c>
      <c r="C469" s="130" t="str">
        <f t="shared" si="302"/>
        <v>A.080.03.105</v>
      </c>
      <c r="D469" s="131" t="s">
        <v>2608</v>
      </c>
      <c r="E469" s="129" t="s">
        <v>957</v>
      </c>
      <c r="F469" s="132" t="s">
        <v>2626</v>
      </c>
      <c r="G469" s="132">
        <f t="shared" si="303"/>
        <v>0.19912597593129999</v>
      </c>
      <c r="H469" s="348">
        <f t="shared" si="304"/>
        <v>0.19912597593129999</v>
      </c>
      <c r="I469" s="74"/>
      <c r="J469" s="132">
        <f t="shared" si="305"/>
        <v>7.85118829E-3</v>
      </c>
      <c r="K469" s="132">
        <f t="shared" si="306"/>
        <v>1.354049326E-2</v>
      </c>
      <c r="L469" s="300">
        <f t="shared" si="307"/>
        <v>1.39614043813E-2</v>
      </c>
      <c r="M469" s="132">
        <v>0.16377289</v>
      </c>
      <c r="N469" s="132">
        <v>5.0648220000000001E-3</v>
      </c>
      <c r="O469" s="132">
        <v>7.7589514000000002E-3</v>
      </c>
      <c r="P469" s="132">
        <v>6.4764011999999998E-3</v>
      </c>
      <c r="Q469" s="132">
        <v>9.8280770000000006E-4</v>
      </c>
      <c r="R469" s="132">
        <v>1.0336974E-4</v>
      </c>
      <c r="S469" s="132">
        <v>2.8860965000000001E-4</v>
      </c>
      <c r="T469" s="132">
        <v>7.1671986000000003E-4</v>
      </c>
      <c r="U469" s="132">
        <v>4.8730973999999998E-4</v>
      </c>
      <c r="V469" s="132">
        <v>9.7286931999999993E-3</v>
      </c>
      <c r="W469" s="132">
        <v>3.7014309999999998E-3</v>
      </c>
      <c r="X469" s="304">
        <v>3.9649802E-5</v>
      </c>
      <c r="Y469" s="304">
        <v>4.3206392999999996E-6</v>
      </c>
      <c r="Z469" s="132">
        <v>0</v>
      </c>
      <c r="AA469" s="74"/>
      <c r="AB469" s="301">
        <f t="shared" si="308"/>
        <v>1.2313751127819548</v>
      </c>
      <c r="AC469" s="338">
        <f t="shared" si="309"/>
        <v>1.2313751127819548</v>
      </c>
      <c r="AD469" s="74"/>
      <c r="AE469" s="136">
        <v>16.629218000000002</v>
      </c>
      <c r="AF469" s="136">
        <v>15.734997</v>
      </c>
      <c r="AG469" s="136">
        <v>0.17685992</v>
      </c>
      <c r="AH469" s="136">
        <v>0</v>
      </c>
      <c r="AI469" s="136">
        <v>8.1612663999999996E-4</v>
      </c>
      <c r="AJ469" s="136">
        <v>0.68241090999999998</v>
      </c>
      <c r="AK469" s="136">
        <v>3.4133679E-2</v>
      </c>
      <c r="AL469" s="74"/>
      <c r="AM469" s="133">
        <v>2.2519173999999999E-2</v>
      </c>
      <c r="AN469" s="340">
        <f t="shared" si="310"/>
        <v>2.2519173999999999E-2</v>
      </c>
      <c r="AP469" s="133">
        <v>2.0738736000000001E-2</v>
      </c>
      <c r="AQ469" s="133">
        <v>9.7695202000000004E-4</v>
      </c>
      <c r="AR469" s="133">
        <v>8.0348639999999999E-4</v>
      </c>
      <c r="AS469" s="134">
        <f t="shared" si="311"/>
        <v>1.2433294583199997E-6</v>
      </c>
      <c r="AT469" s="135">
        <f t="shared" si="312"/>
        <v>3.6129882343299482E-9</v>
      </c>
      <c r="AU469" s="135">
        <f t="shared" si="313"/>
        <v>0.112533108639</v>
      </c>
      <c r="AV469" s="302">
        <v>1.0766321E-6</v>
      </c>
      <c r="AW469" s="302">
        <v>3.2490528000000001E-9</v>
      </c>
      <c r="AX469" s="302">
        <v>8.8742918999999994E-14</v>
      </c>
      <c r="AY469" s="302">
        <v>7.4106095000000004E-11</v>
      </c>
      <c r="AZ469" s="302">
        <v>8.7995719999999998E-12</v>
      </c>
      <c r="BA469" s="302">
        <v>9.2854294999999999E-10</v>
      </c>
      <c r="BB469" s="302">
        <v>1.6233765999999999E-7</v>
      </c>
      <c r="BC469" s="302">
        <v>1.342499E-10</v>
      </c>
      <c r="BD469" s="302">
        <v>1.7256025999999999E-10</v>
      </c>
      <c r="BE469" s="302">
        <v>8.9912516000000004E-13</v>
      </c>
      <c r="BF469" s="302">
        <v>2.1212854999999998E-15</v>
      </c>
      <c r="BG469" s="302">
        <v>2.9260495000000002E-13</v>
      </c>
      <c r="BH469" s="302">
        <v>1.4878443000000001E-14</v>
      </c>
      <c r="BI469" s="302">
        <v>1.4301350999999999E-14</v>
      </c>
      <c r="BJ469" s="302">
        <v>1.0645792E-9</v>
      </c>
      <c r="BK469" s="302">
        <v>2.2083175000000001E-9</v>
      </c>
      <c r="BL469" s="302">
        <v>5.5355252000000002E-11</v>
      </c>
      <c r="BM469" s="302">
        <v>8.3898638999999997E-5</v>
      </c>
      <c r="BN469" s="303">
        <v>0.11244920999999999</v>
      </c>
      <c r="BO469" s="302">
        <v>7.5353002999999999E-11</v>
      </c>
      <c r="BP469" s="302">
        <v>4.5822772000000001E-13</v>
      </c>
      <c r="BQ469" s="302">
        <v>2.0501447999999999E-17</v>
      </c>
      <c r="BR469" s="74"/>
      <c r="BS469" s="144">
        <v>5.796251E-5</v>
      </c>
      <c r="BT469" s="144">
        <v>1.4899595E-6</v>
      </c>
      <c r="BU469" s="144">
        <v>3.1866484E-5</v>
      </c>
      <c r="BV469" s="144">
        <v>8.1332814000000005E-8</v>
      </c>
      <c r="BW469" s="144">
        <v>1.5519762999999999E-6</v>
      </c>
      <c r="BX469" s="144">
        <v>5.8908909000000002E-7</v>
      </c>
      <c r="BY469" s="144">
        <v>1.9953338999999999E-8</v>
      </c>
      <c r="BZ469" s="144">
        <v>9.0824812000000001E-7</v>
      </c>
      <c r="CA469" s="144">
        <v>1.3717526E-7</v>
      </c>
      <c r="CB469" s="144">
        <v>1.7201266E-7</v>
      </c>
      <c r="CC469" s="144">
        <v>6.6105178999999996E-8</v>
      </c>
      <c r="CD469" s="144">
        <v>3.6471718E-8</v>
      </c>
      <c r="CE469" s="144">
        <v>1.1682711999999999E-9</v>
      </c>
      <c r="CF469" s="144">
        <v>1.4490077999999999E-6</v>
      </c>
      <c r="CG469" s="144">
        <v>1.8427921000000001E-5</v>
      </c>
      <c r="CH469" s="144">
        <v>1.154788E-6</v>
      </c>
      <c r="CI469" s="144">
        <v>1.0817472E-8</v>
      </c>
      <c r="CL469" s="110" t="s">
        <v>2615</v>
      </c>
      <c r="CM469" s="193" t="s">
        <v>2627</v>
      </c>
      <c r="CP469" s="74"/>
      <c r="CQ469" s="74"/>
      <c r="CR469" s="313"/>
      <c r="CS469" s="74"/>
      <c r="CT469" s="74"/>
      <c r="CU469" s="74"/>
      <c r="CV469" s="74"/>
      <c r="CW469" s="74"/>
      <c r="CX469" s="74"/>
      <c r="CY469" s="74"/>
      <c r="CZ469" s="74"/>
      <c r="DA469" s="74"/>
      <c r="DB469" s="74"/>
    </row>
    <row r="470" spans="1:106" ht="14.5" customHeight="1" thickBot="1">
      <c r="A470" s="74" t="s">
        <v>2628</v>
      </c>
      <c r="B470" s="129" t="s">
        <v>2586</v>
      </c>
      <c r="C470" s="130" t="str">
        <f t="shared" si="302"/>
        <v>A.080.03.106</v>
      </c>
      <c r="D470" s="131" t="s">
        <v>2608</v>
      </c>
      <c r="E470" s="129" t="s">
        <v>957</v>
      </c>
      <c r="F470" s="132" t="s">
        <v>2630</v>
      </c>
      <c r="G470" s="132">
        <f t="shared" si="303"/>
        <v>0.1742030167094</v>
      </c>
      <c r="H470" s="348">
        <f t="shared" si="304"/>
        <v>0.1742030167094</v>
      </c>
      <c r="I470" s="74"/>
      <c r="J470" s="132">
        <f t="shared" si="305"/>
        <v>6.750972652E-3</v>
      </c>
      <c r="K470" s="132">
        <f t="shared" si="306"/>
        <v>1.1673849730000001E-2</v>
      </c>
      <c r="L470" s="300">
        <f t="shared" si="307"/>
        <v>9.2517543273999987E-3</v>
      </c>
      <c r="M470" s="132">
        <v>0.14652644000000001</v>
      </c>
      <c r="N470" s="132">
        <v>4.4274494000000001E-3</v>
      </c>
      <c r="O470" s="132">
        <v>6.6558136999999998E-3</v>
      </c>
      <c r="P470" s="132">
        <v>5.6119489000000002E-3</v>
      </c>
      <c r="Q470" s="132">
        <v>8.5831052999999998E-4</v>
      </c>
      <c r="R470" s="304">
        <v>9.1646671999999995E-5</v>
      </c>
      <c r="S470" s="132">
        <v>1.8906654999999999E-4</v>
      </c>
      <c r="T470" s="132">
        <v>5.9058663000000002E-4</v>
      </c>
      <c r="U470" s="132">
        <v>4.1369071999999997E-4</v>
      </c>
      <c r="V470" s="132">
        <v>5.2509966000000002E-3</v>
      </c>
      <c r="W470" s="132">
        <v>3.5611395999999998E-3</v>
      </c>
      <c r="X470" s="304">
        <v>2.2971314E-5</v>
      </c>
      <c r="Y470" s="304">
        <v>2.9560934000000002E-6</v>
      </c>
      <c r="Z470" s="132">
        <v>0</v>
      </c>
      <c r="AA470" s="74"/>
      <c r="AB470" s="301">
        <f t="shared" si="308"/>
        <v>1.1017025563909775</v>
      </c>
      <c r="AC470" s="338">
        <f t="shared" si="309"/>
        <v>1.1017025563909775</v>
      </c>
      <c r="AD470" s="74"/>
      <c r="AE470" s="136">
        <v>14.636517</v>
      </c>
      <c r="AF470" s="136">
        <v>13.767246</v>
      </c>
      <c r="AG470" s="136">
        <v>0.15697617999999999</v>
      </c>
      <c r="AH470" s="136">
        <v>0</v>
      </c>
      <c r="AI470" s="136">
        <v>2.8347242E-4</v>
      </c>
      <c r="AJ470" s="136">
        <v>0.68168549000000001</v>
      </c>
      <c r="AK470" s="136">
        <v>3.0325761999999999E-2</v>
      </c>
      <c r="AL470" s="74"/>
      <c r="AM470" s="133">
        <v>1.9694140999999998E-2</v>
      </c>
      <c r="AN470" s="340">
        <f t="shared" si="310"/>
        <v>1.9694140999999998E-2</v>
      </c>
      <c r="AP470" s="133">
        <v>1.8148592000000002E-2</v>
      </c>
      <c r="AQ470" s="133">
        <v>8.4980831000000003E-4</v>
      </c>
      <c r="AR470" s="133">
        <v>6.9574070000000005E-4</v>
      </c>
      <c r="AS470" s="134">
        <f t="shared" si="311"/>
        <v>1.0880450552753E-6</v>
      </c>
      <c r="AT470" s="135">
        <f t="shared" si="312"/>
        <v>3.1427822541641497E-9</v>
      </c>
      <c r="AU470" s="135">
        <f t="shared" si="313"/>
        <v>9.7442675776000007E-2</v>
      </c>
      <c r="AV470" s="302">
        <v>9.4768618E-7</v>
      </c>
      <c r="AW470" s="302">
        <v>2.8599317000000002E-9</v>
      </c>
      <c r="AX470" s="302">
        <v>7.8114220999999998E-14</v>
      </c>
      <c r="AY470" s="302">
        <v>6.3603055000000005E-11</v>
      </c>
      <c r="AZ470" s="302">
        <v>7.9339883000000004E-12</v>
      </c>
      <c r="BA470" s="302">
        <v>7.8803494E-10</v>
      </c>
      <c r="BB470" s="302">
        <v>1.3745262E-7</v>
      </c>
      <c r="BC470" s="302">
        <v>1.1393532E-10</v>
      </c>
      <c r="BD470" s="302">
        <v>1.4472953E-10</v>
      </c>
      <c r="BE470" s="302">
        <v>8.5885905999999998E-13</v>
      </c>
      <c r="BF470" s="302">
        <v>1.0492367000000001E-15</v>
      </c>
      <c r="BG470" s="302">
        <v>2.3653473E-13</v>
      </c>
      <c r="BH470" s="302">
        <v>1.2092322E-14</v>
      </c>
      <c r="BI470" s="302">
        <v>1.0244615E-14</v>
      </c>
      <c r="BJ470" s="302">
        <v>9.5739944000000001E-10</v>
      </c>
      <c r="BK470" s="302">
        <v>1.0454372E-9</v>
      </c>
      <c r="BL470" s="302">
        <v>2.2722163000000002E-11</v>
      </c>
      <c r="BM470" s="302">
        <v>7.3690775999999997E-5</v>
      </c>
      <c r="BN470" s="303">
        <v>9.7368985000000005E-2</v>
      </c>
      <c r="BO470" s="302">
        <v>4.3846652000000002E-11</v>
      </c>
      <c r="BP470" s="302">
        <v>2.6663504999999998E-13</v>
      </c>
      <c r="BQ470" s="302">
        <v>1.1929449999999999E-17</v>
      </c>
      <c r="BR470" s="74"/>
      <c r="BS470" s="144">
        <v>5.0742821000000002E-5</v>
      </c>
      <c r="BT470" s="144">
        <v>1.2513589999999999E-6</v>
      </c>
      <c r="BU470" s="144">
        <v>2.8042031000000002E-5</v>
      </c>
      <c r="BV470" s="144">
        <v>6.4743405E-8</v>
      </c>
      <c r="BW470" s="144">
        <v>1.3307677999999999E-6</v>
      </c>
      <c r="BX470" s="144">
        <v>4.9733516999999998E-7</v>
      </c>
      <c r="BY470" s="144">
        <v>1.9320895000000001E-8</v>
      </c>
      <c r="BZ470" s="144">
        <v>7.635024E-7</v>
      </c>
      <c r="CA470" s="144">
        <v>1.2051993999999999E-7</v>
      </c>
      <c r="CB470" s="144">
        <v>9.4465039000000002E-8</v>
      </c>
      <c r="CC470" s="144">
        <v>5.9621443999999998E-8</v>
      </c>
      <c r="CD470" s="144">
        <v>1.5163536E-8</v>
      </c>
      <c r="CE470" s="144">
        <v>1.0528646E-9</v>
      </c>
      <c r="CF470" s="144">
        <v>1.2312365E-6</v>
      </c>
      <c r="CG470" s="144">
        <v>1.6103006000000001E-5</v>
      </c>
      <c r="CH470" s="144">
        <v>1.1424024000000001E-6</v>
      </c>
      <c r="CI470" s="144">
        <v>6.2945063000000001E-9</v>
      </c>
      <c r="CL470" s="110" t="s">
        <v>2615</v>
      </c>
      <c r="CM470" s="194" t="s">
        <v>2631</v>
      </c>
      <c r="CN470" s="266"/>
      <c r="CO470" s="267"/>
      <c r="CP470" s="314"/>
      <c r="CQ470" s="314"/>
      <c r="CR470" s="315"/>
    </row>
    <row r="471" spans="1:106" ht="14.5" customHeight="1">
      <c r="A471" s="74" t="s">
        <v>2632</v>
      </c>
      <c r="B471" s="129" t="s">
        <v>2586</v>
      </c>
      <c r="C471" s="130" t="str">
        <f t="shared" si="302"/>
        <v>A.080.03.107</v>
      </c>
      <c r="D471" s="131" t="s">
        <v>2608</v>
      </c>
      <c r="E471" s="129" t="s">
        <v>957</v>
      </c>
      <c r="F471" s="132" t="s">
        <v>2634</v>
      </c>
      <c r="G471" s="132">
        <f t="shared" si="303"/>
        <v>0.19746444857250001</v>
      </c>
      <c r="H471" s="348">
        <f t="shared" si="304"/>
        <v>0.19746444857250001</v>
      </c>
      <c r="I471" s="74"/>
      <c r="J471" s="132">
        <f t="shared" si="305"/>
        <v>7.7778405299999999E-3</v>
      </c>
      <c r="K471" s="132">
        <f t="shared" si="306"/>
        <v>1.3416050370000002E-2</v>
      </c>
      <c r="L471" s="300">
        <f t="shared" si="307"/>
        <v>1.36474276725E-2</v>
      </c>
      <c r="M471" s="132">
        <v>0.16262313</v>
      </c>
      <c r="N471" s="132">
        <v>5.0223304999999999E-3</v>
      </c>
      <c r="O471" s="132">
        <v>7.6854089000000002E-3</v>
      </c>
      <c r="P471" s="132">
        <v>6.4187710000000002E-3</v>
      </c>
      <c r="Q471" s="132">
        <v>9.7450789000000002E-4</v>
      </c>
      <c r="R471" s="132">
        <v>1.025882E-4</v>
      </c>
      <c r="S471" s="132">
        <v>2.8197344000000001E-4</v>
      </c>
      <c r="T471" s="132">
        <v>7.0831097E-4</v>
      </c>
      <c r="U471" s="132">
        <v>4.8240179999999998E-4</v>
      </c>
      <c r="V471" s="132">
        <v>9.4301800999999994E-3</v>
      </c>
      <c r="W471" s="132">
        <v>3.6920782000000002E-3</v>
      </c>
      <c r="X471" s="304">
        <v>3.8537902999999997E-5</v>
      </c>
      <c r="Y471" s="304">
        <v>4.2296695000000002E-6</v>
      </c>
      <c r="Z471" s="132">
        <v>0</v>
      </c>
      <c r="AA471" s="74"/>
      <c r="AB471" s="301">
        <f t="shared" si="308"/>
        <v>1.2227303007518797</v>
      </c>
      <c r="AC471" s="338">
        <f t="shared" si="309"/>
        <v>1.2227303007518797</v>
      </c>
      <c r="AD471" s="74"/>
      <c r="AE471" s="136">
        <v>16.496371</v>
      </c>
      <c r="AF471" s="136">
        <v>15.603814</v>
      </c>
      <c r="AG471" s="136">
        <v>0.17553434000000001</v>
      </c>
      <c r="AH471" s="136">
        <v>0</v>
      </c>
      <c r="AI471" s="136">
        <v>7.8061636000000001E-4</v>
      </c>
      <c r="AJ471" s="136">
        <v>0.68236255000000001</v>
      </c>
      <c r="AK471" s="136">
        <v>3.3879817999999999E-2</v>
      </c>
      <c r="AL471" s="74"/>
      <c r="AM471" s="133">
        <v>2.2330839000000002E-2</v>
      </c>
      <c r="AN471" s="340">
        <f t="shared" si="310"/>
        <v>2.2330839000000002E-2</v>
      </c>
      <c r="AP471" s="133">
        <v>2.0566059000000001E-2</v>
      </c>
      <c r="AQ471" s="133">
        <v>9.6847576999999996E-4</v>
      </c>
      <c r="AR471" s="133">
        <v>7.9630334999999995E-4</v>
      </c>
      <c r="AS471" s="134">
        <f t="shared" si="311"/>
        <v>1.2329771621795001E-6</v>
      </c>
      <c r="AT471" s="135">
        <f t="shared" si="312"/>
        <v>3.5816411832475817E-9</v>
      </c>
      <c r="AU471" s="135">
        <f t="shared" si="313"/>
        <v>0.11152707811500001</v>
      </c>
      <c r="AV471" s="302">
        <v>1.0680357000000001E-6</v>
      </c>
      <c r="AW471" s="302">
        <v>3.2231114000000001E-9</v>
      </c>
      <c r="AX471" s="302">
        <v>8.8034339E-14</v>
      </c>
      <c r="AY471" s="302">
        <v>7.3405892999999996E-11</v>
      </c>
      <c r="AZ471" s="302">
        <v>8.7418665000000002E-12</v>
      </c>
      <c r="BA471" s="302">
        <v>9.1917573999999997E-10</v>
      </c>
      <c r="BB471" s="302">
        <v>1.6067865999999999E-7</v>
      </c>
      <c r="BC471" s="302">
        <v>1.3289559999999999E-10</v>
      </c>
      <c r="BD471" s="302">
        <v>1.7070487999999999E-10</v>
      </c>
      <c r="BE471" s="302">
        <v>8.9644074999999999E-13</v>
      </c>
      <c r="BF471" s="302">
        <v>2.0498155999999999E-15</v>
      </c>
      <c r="BG471" s="302">
        <v>2.8886692999999999E-13</v>
      </c>
      <c r="BH471" s="302">
        <v>1.4692701000000001E-14</v>
      </c>
      <c r="BI471" s="302">
        <v>1.4030902E-14</v>
      </c>
      <c r="BJ471" s="302">
        <v>1.0574338999999999E-9</v>
      </c>
      <c r="BK471" s="302">
        <v>2.1307922000000001E-9</v>
      </c>
      <c r="BL471" s="302">
        <v>5.3179713E-11</v>
      </c>
      <c r="BM471" s="302">
        <v>8.3218115000000003E-5</v>
      </c>
      <c r="BN471" s="303">
        <v>0.11144386000000001</v>
      </c>
      <c r="BO471" s="302">
        <v>7.3252579999999996E-11</v>
      </c>
      <c r="BP471" s="302">
        <v>4.4545488000000002E-13</v>
      </c>
      <c r="BQ471" s="302">
        <v>1.9929981E-17</v>
      </c>
      <c r="BR471" s="74"/>
      <c r="BS471" s="144">
        <v>5.7481197E-5</v>
      </c>
      <c r="BT471" s="144">
        <v>1.4740528000000001E-6</v>
      </c>
      <c r="BU471" s="144">
        <v>3.1611520000000002E-5</v>
      </c>
      <c r="BV471" s="144">
        <v>8.0226853999999994E-8</v>
      </c>
      <c r="BW471" s="144">
        <v>1.5372291E-6</v>
      </c>
      <c r="BX471" s="144">
        <v>5.8297215999999999E-7</v>
      </c>
      <c r="BY471" s="144">
        <v>1.9911175999999999E-8</v>
      </c>
      <c r="BZ471" s="144">
        <v>8.9859839999999998E-7</v>
      </c>
      <c r="CA471" s="144">
        <v>1.3606491000000001E-7</v>
      </c>
      <c r="CB471" s="144">
        <v>1.6684281999999999E-7</v>
      </c>
      <c r="CC471" s="144">
        <v>6.5672930000000006E-8</v>
      </c>
      <c r="CD471" s="144">
        <v>3.5051173E-8</v>
      </c>
      <c r="CE471" s="144">
        <v>1.1605775E-9</v>
      </c>
      <c r="CF471" s="144">
        <v>1.4344897000000001E-6</v>
      </c>
      <c r="CG471" s="144">
        <v>1.8272926E-5</v>
      </c>
      <c r="CH471" s="144">
        <v>1.1539622999999999E-6</v>
      </c>
      <c r="CI471" s="144">
        <v>1.0515941000000001E-8</v>
      </c>
      <c r="CL471" s="110" t="s">
        <v>2615</v>
      </c>
    </row>
    <row r="472" spans="1:106" ht="14.5" customHeight="1">
      <c r="B472" s="129" t="s">
        <v>2635</v>
      </c>
      <c r="C472" s="127" t="s">
        <v>2636</v>
      </c>
      <c r="D472" s="131"/>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P472" s="74"/>
      <c r="AQ472" s="74"/>
      <c r="AR472" s="74"/>
      <c r="AS472" s="74"/>
      <c r="AT472" s="74"/>
      <c r="AU472" s="74"/>
      <c r="AV472" s="74"/>
      <c r="AW472" s="74"/>
      <c r="AX472" s="74"/>
      <c r="AY472" s="74"/>
      <c r="AZ472" s="74"/>
      <c r="BA472" s="74"/>
      <c r="BB472" s="74"/>
      <c r="BC472" s="74"/>
      <c r="BD472" s="74"/>
      <c r="BE472" s="74"/>
      <c r="BF472" s="74"/>
      <c r="BG472" s="74"/>
      <c r="BH472" s="74"/>
      <c r="BI472" s="74"/>
      <c r="BJ472" s="74"/>
      <c r="BK472" s="74"/>
      <c r="BL472" s="74"/>
      <c r="BM472" s="74"/>
      <c r="BN472" s="74"/>
      <c r="BO472" s="74"/>
      <c r="BP472" s="74"/>
      <c r="BQ472" s="74"/>
      <c r="BR472" s="74"/>
      <c r="BS472" s="74"/>
      <c r="BT472" s="74"/>
      <c r="BU472" s="74"/>
      <c r="BV472" s="74"/>
      <c r="BW472" s="74"/>
      <c r="BX472" s="74"/>
      <c r="BY472" s="74"/>
      <c r="BZ472" s="74"/>
      <c r="CA472" s="74"/>
      <c r="CB472" s="74"/>
      <c r="CC472" s="74"/>
      <c r="CD472" s="74"/>
      <c r="CE472" s="74"/>
      <c r="CF472" s="74"/>
      <c r="CG472" s="74"/>
      <c r="CH472" s="74"/>
      <c r="CI472" s="74"/>
      <c r="CJ472" s="124"/>
      <c r="CK472" s="152"/>
      <c r="CL472" s="89"/>
    </row>
    <row r="473" spans="1:106" ht="14.5" customHeight="1">
      <c r="B473" s="129" t="s">
        <v>2635</v>
      </c>
      <c r="C473" s="127" t="s">
        <v>102</v>
      </c>
      <c r="D473" s="127" t="s">
        <v>2637</v>
      </c>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P473" s="74"/>
      <c r="AQ473" s="74"/>
      <c r="AR473" s="74"/>
      <c r="AS473" s="74"/>
      <c r="AT473" s="74"/>
      <c r="AU473" s="74"/>
      <c r="AV473" s="74"/>
      <c r="AW473" s="74"/>
      <c r="AX473" s="74"/>
      <c r="AY473" s="74"/>
      <c r="AZ473" s="74"/>
      <c r="BA473" s="74"/>
      <c r="BB473" s="74"/>
      <c r="BC473" s="74"/>
      <c r="BD473" s="74"/>
      <c r="BE473" s="74"/>
      <c r="BF473" s="74"/>
      <c r="BG473" s="74"/>
      <c r="BH473" s="74"/>
      <c r="BI473" s="74"/>
      <c r="BJ473" s="74"/>
      <c r="BK473" s="74"/>
      <c r="BL473" s="74"/>
      <c r="BM473" s="74"/>
      <c r="BN473" s="74"/>
      <c r="BO473" s="74"/>
      <c r="BP473" s="74"/>
      <c r="BQ473" s="74"/>
      <c r="BR473" s="74"/>
      <c r="BS473" s="74"/>
      <c r="BT473" s="74"/>
      <c r="BU473" s="74"/>
      <c r="BV473" s="74"/>
      <c r="BW473" s="74"/>
      <c r="BX473" s="74"/>
      <c r="BY473" s="74"/>
      <c r="BZ473" s="74"/>
      <c r="CA473" s="74"/>
      <c r="CB473" s="74"/>
      <c r="CC473" s="74"/>
      <c r="CD473" s="74"/>
      <c r="CE473" s="74"/>
      <c r="CF473" s="74"/>
      <c r="CG473" s="74"/>
      <c r="CH473" s="74"/>
      <c r="CI473" s="74"/>
      <c r="CJ473" s="124"/>
      <c r="CK473" s="152"/>
      <c r="CL473" s="89"/>
    </row>
    <row r="474" spans="1:106" ht="14.5" customHeight="1">
      <c r="A474" s="74" t="s">
        <v>2638</v>
      </c>
      <c r="B474" s="129" t="s">
        <v>2635</v>
      </c>
      <c r="C474" s="130" t="str">
        <f>MID(A474,1,12)</f>
        <v>A.090.01.101</v>
      </c>
      <c r="D474" s="131" t="s">
        <v>2637</v>
      </c>
      <c r="E474" s="129" t="s">
        <v>957</v>
      </c>
      <c r="F474" s="132" t="s">
        <v>2639</v>
      </c>
      <c r="G474" s="132">
        <f>J474+K474+L474+M474</f>
        <v>3.4389217700119996</v>
      </c>
      <c r="H474" s="348">
        <f t="shared" ref="H474:H478" si="314">G474</f>
        <v>3.4389217700119996</v>
      </c>
      <c r="I474" s="74"/>
      <c r="J474" s="132">
        <f>P474+Q474+R474+S474</f>
        <v>0.1131777451</v>
      </c>
      <c r="K474" s="132">
        <f>N474+O474+T474</f>
        <v>0.37288328799999998</v>
      </c>
      <c r="L474" s="300">
        <f>U474+IF(V474="x",0,V474)+IF(W474="x",0,W474)+IF(X474="x",0,X474)+Y474+Z474</f>
        <v>1.183609736912</v>
      </c>
      <c r="M474" s="132">
        <v>1.7692509999999999</v>
      </c>
      <c r="N474" s="132">
        <v>0.26021801</v>
      </c>
      <c r="O474" s="132">
        <v>9.4687544999999998E-2</v>
      </c>
      <c r="P474" s="132">
        <v>7.9486798999999997E-2</v>
      </c>
      <c r="Q474" s="132">
        <v>1.1911430000000001E-2</v>
      </c>
      <c r="R474" s="132">
        <v>9.8418241000000004E-3</v>
      </c>
      <c r="S474" s="132">
        <v>1.1937692E-2</v>
      </c>
      <c r="T474" s="132">
        <v>1.7977732999999999E-2</v>
      </c>
      <c r="U474" s="132">
        <v>0.78701648999999996</v>
      </c>
      <c r="V474" s="132">
        <v>8.6437955999999996E-2</v>
      </c>
      <c r="W474" s="132">
        <v>0.20601477000000001</v>
      </c>
      <c r="X474" s="304">
        <v>3.6550912000000002E-5</v>
      </c>
      <c r="Y474" s="132">
        <v>0.10410397</v>
      </c>
      <c r="Z474" s="132">
        <v>0</v>
      </c>
      <c r="AA474" s="74"/>
      <c r="AB474" s="301">
        <f>M474/0.133</f>
        <v>13.302639097744359</v>
      </c>
      <c r="AC474" s="338">
        <f t="shared" ref="AC474:AC478" si="315">AB474</f>
        <v>13.302639097744359</v>
      </c>
      <c r="AD474" s="74"/>
      <c r="AE474" s="136">
        <v>237.9025</v>
      </c>
      <c r="AF474" s="136">
        <v>189.89613</v>
      </c>
      <c r="AG474" s="136">
        <v>27.927114</v>
      </c>
      <c r="AH474" s="136">
        <v>0</v>
      </c>
      <c r="AI474" s="136">
        <v>2.4975893</v>
      </c>
      <c r="AJ474" s="136">
        <v>9.9436145000000007</v>
      </c>
      <c r="AK474" s="136">
        <v>7.6380584000000002</v>
      </c>
      <c r="AL474" s="74"/>
      <c r="AM474" s="133">
        <v>0.34324461000000001</v>
      </c>
      <c r="AN474" s="340">
        <f t="shared" ref="AN474:AN478" si="316">AM474</f>
        <v>0.34324461000000001</v>
      </c>
      <c r="AP474" s="133">
        <v>0.32289250000000003</v>
      </c>
      <c r="AQ474" s="133">
        <v>1.4059222999999999E-2</v>
      </c>
      <c r="AR474" s="133">
        <v>6.2928884999999997E-3</v>
      </c>
      <c r="AS474" s="134">
        <f>AV474+AY474+AZ474+BA474+BB474+BJ474+BK474+BO474</f>
        <v>1.9358063101929999E-5</v>
      </c>
      <c r="AT474" s="135">
        <f>AW474+AX474+BC474+BD474+BE474+BF474+BG474+BH474+BI474+BL474+BP474+BQ474</f>
        <v>5.1994168375710996E-8</v>
      </c>
      <c r="AU474" s="135">
        <f>BM474+BN474</f>
        <v>0.88135692900000007</v>
      </c>
      <c r="AV474" s="302">
        <v>1.2425413E-5</v>
      </c>
      <c r="AW474" s="302">
        <v>3.7492598999999998E-8</v>
      </c>
      <c r="AX474" s="302">
        <v>1.0242382999999999E-12</v>
      </c>
      <c r="AY474" s="302">
        <v>2.2257840999999998E-9</v>
      </c>
      <c r="AZ474" s="302">
        <v>1.1209883E-10</v>
      </c>
      <c r="BA474" s="302">
        <v>1.1819192E-8</v>
      </c>
      <c r="BB474" s="302">
        <v>5.7682364999999999E-6</v>
      </c>
      <c r="BC474" s="302">
        <v>1.6896591000000001E-9</v>
      </c>
      <c r="BD474" s="302">
        <v>6.4957137999999997E-9</v>
      </c>
      <c r="BE474" s="302">
        <v>4.4278617000000003E-12</v>
      </c>
      <c r="BF474" s="302">
        <v>1.1319850999999999E-14</v>
      </c>
      <c r="BG474" s="302">
        <v>1.0713704999999999E-10</v>
      </c>
      <c r="BH474" s="302">
        <v>1.0374520999999999E-11</v>
      </c>
      <c r="BI474" s="302">
        <v>2.5565994999999999E-12</v>
      </c>
      <c r="BJ474" s="302">
        <v>4.2010211999999998E-8</v>
      </c>
      <c r="BK474" s="302">
        <v>9.8902115000000001E-8</v>
      </c>
      <c r="BL474" s="302">
        <v>5.2486471000000003E-11</v>
      </c>
      <c r="BM474" s="303">
        <v>3.3662248999999998E-2</v>
      </c>
      <c r="BN474" s="303">
        <v>0.84769468000000003</v>
      </c>
      <c r="BO474" s="302">
        <v>1.0093442000000001E-6</v>
      </c>
      <c r="BP474" s="302">
        <v>6.1379038E-9</v>
      </c>
      <c r="BQ474" s="302">
        <v>2.7461436E-13</v>
      </c>
      <c r="BR474" s="74"/>
      <c r="BS474" s="136">
        <v>1.0071315E-3</v>
      </c>
      <c r="BT474" s="144">
        <v>4.8600770000000002E-5</v>
      </c>
      <c r="BU474" s="136">
        <v>3.7091288E-4</v>
      </c>
      <c r="BV474" s="144">
        <v>2.1073246E-6</v>
      </c>
      <c r="BW474" s="144">
        <v>4.5078325E-5</v>
      </c>
      <c r="BX474" s="144">
        <v>7.5690219000000001E-6</v>
      </c>
      <c r="BY474" s="144">
        <v>8.8527243999999994E-8</v>
      </c>
      <c r="BZ474" s="144">
        <v>1.1514842E-5</v>
      </c>
      <c r="CA474" s="144">
        <v>1.3207035E-5</v>
      </c>
      <c r="CB474" s="144">
        <v>7.8992404999999996E-6</v>
      </c>
      <c r="CC474" s="144">
        <v>4.9907692999999997E-7</v>
      </c>
      <c r="CD474" s="144">
        <v>3.5936908000000003E-8</v>
      </c>
      <c r="CE474" s="144">
        <v>1.8392612E-8</v>
      </c>
      <c r="CF474" s="144">
        <v>1.9679831999999998E-5</v>
      </c>
      <c r="CG474" s="136">
        <v>2.5444663E-4</v>
      </c>
      <c r="CH474" s="144">
        <v>8.0574919000000005E-5</v>
      </c>
      <c r="CI474" s="136">
        <v>1.4489871E-4</v>
      </c>
      <c r="CJ474" s="137"/>
      <c r="CK474" s="138"/>
      <c r="CL474" s="110" t="s">
        <v>2640</v>
      </c>
      <c r="CM474" s="110"/>
      <c r="CN474" s="110"/>
      <c r="CP474" s="74"/>
      <c r="CQ474" s="74"/>
      <c r="CR474" s="74"/>
      <c r="CS474" s="74"/>
      <c r="CT474" s="74"/>
      <c r="CU474" s="74"/>
      <c r="CV474" s="74"/>
      <c r="CW474" s="74"/>
      <c r="CX474" s="74"/>
      <c r="CY474" s="74"/>
      <c r="CZ474" s="74"/>
      <c r="DA474" s="74"/>
      <c r="DB474" s="74"/>
    </row>
    <row r="475" spans="1:106" ht="14.5" customHeight="1">
      <c r="A475" s="74" t="s">
        <v>2641</v>
      </c>
      <c r="B475" s="129" t="s">
        <v>2635</v>
      </c>
      <c r="C475" s="130" t="str">
        <f>MID(A475,1,12)</f>
        <v>A.090.01.102</v>
      </c>
      <c r="D475" s="131" t="s">
        <v>2637</v>
      </c>
      <c r="E475" s="129" t="s">
        <v>957</v>
      </c>
      <c r="F475" s="132" t="s">
        <v>2642</v>
      </c>
      <c r="G475" s="132">
        <f>J475+K475+L475+M475</f>
        <v>2.676407266185</v>
      </c>
      <c r="H475" s="348">
        <f t="shared" si="314"/>
        <v>2.676407266185</v>
      </c>
      <c r="I475" s="74"/>
      <c r="J475" s="132">
        <f>P475+Q475+R475+S475</f>
        <v>7.9820583599999995E-2</v>
      </c>
      <c r="K475" s="132">
        <f>N475+O475+T475</f>
        <v>0.28328484900000001</v>
      </c>
      <c r="L475" s="300">
        <f>U475+IF(V475="x",0,V475)+IF(W475="x",0,W475)+IF(X475="x",0,X475)+Y475+Z475</f>
        <v>0.89560633358500008</v>
      </c>
      <c r="M475" s="132">
        <v>1.4176955</v>
      </c>
      <c r="N475" s="132">
        <v>0.19427093000000001</v>
      </c>
      <c r="O475" s="132">
        <v>7.2348250000000003E-2</v>
      </c>
      <c r="P475" s="132">
        <v>6.0942411000000002E-2</v>
      </c>
      <c r="Q475" s="132">
        <v>7.3340310000000004E-3</v>
      </c>
      <c r="R475" s="132">
        <v>5.7939298999999996E-3</v>
      </c>
      <c r="S475" s="132">
        <v>5.7502116999999997E-3</v>
      </c>
      <c r="T475" s="132">
        <v>1.6665669000000001E-2</v>
      </c>
      <c r="U475" s="132">
        <v>0.54980583000000005</v>
      </c>
      <c r="V475" s="132">
        <v>8.0736163E-2</v>
      </c>
      <c r="W475" s="132">
        <v>0.16093220999999999</v>
      </c>
      <c r="X475" s="304">
        <v>2.8270584999999999E-5</v>
      </c>
      <c r="Y475" s="132">
        <v>0.10410386000000001</v>
      </c>
      <c r="Z475" s="132">
        <v>0</v>
      </c>
      <c r="AA475" s="74"/>
      <c r="AB475" s="301">
        <f>M475/0.133</f>
        <v>10.659364661654134</v>
      </c>
      <c r="AC475" s="338">
        <f t="shared" si="315"/>
        <v>10.659364661654134</v>
      </c>
      <c r="AD475" s="74"/>
      <c r="AE475" s="136">
        <v>194.76186000000001</v>
      </c>
      <c r="AF475" s="136">
        <v>156.99616</v>
      </c>
      <c r="AG475" s="136">
        <v>21.815743000000001</v>
      </c>
      <c r="AH475" s="136">
        <v>0</v>
      </c>
      <c r="AI475" s="136">
        <v>1.7916444</v>
      </c>
      <c r="AJ475" s="136">
        <v>8.0563739999999999</v>
      </c>
      <c r="AK475" s="136">
        <v>6.1019391000000001</v>
      </c>
      <c r="AL475" s="74"/>
      <c r="AM475" s="133">
        <v>0.27224066000000002</v>
      </c>
      <c r="AN475" s="340">
        <f t="shared" si="316"/>
        <v>0.27224066000000002</v>
      </c>
      <c r="AP475" s="133">
        <v>0.25572624999999999</v>
      </c>
      <c r="AQ475" s="133">
        <v>1.1468269E-2</v>
      </c>
      <c r="AR475" s="133">
        <v>5.0461493000000003E-3</v>
      </c>
      <c r="AS475" s="134">
        <f>AV475+AY475+AZ475+BA475+BB475+BJ475+BK475+BO475</f>
        <v>1.5331309593577001E-5</v>
      </c>
      <c r="AT475" s="135">
        <f>AW475+AX475+BC475+BD475+BE475+BF475+BG475+BH475+BI475+BL475+BP475+BQ475</f>
        <v>4.2412239108705895E-8</v>
      </c>
      <c r="AU475" s="135">
        <f>BM475+BN475</f>
        <v>0.70674360599999997</v>
      </c>
      <c r="AV475" s="302">
        <v>9.9569215E-6</v>
      </c>
      <c r="AW475" s="302">
        <v>3.0044279E-8</v>
      </c>
      <c r="AX475" s="302">
        <v>8.2075891999999997E-13</v>
      </c>
      <c r="AY475" s="302">
        <v>1.5193108E-9</v>
      </c>
      <c r="AZ475" s="302">
        <v>3.2111776999999998E-11</v>
      </c>
      <c r="BA475" s="302">
        <v>9.0617581999999994E-9</v>
      </c>
      <c r="BB475" s="302">
        <v>4.3198009999999999E-6</v>
      </c>
      <c r="BC475" s="302">
        <v>1.2963435E-9</v>
      </c>
      <c r="BD475" s="302">
        <v>4.8725568000000002E-9</v>
      </c>
      <c r="BE475" s="302">
        <v>4.1419696000000001E-12</v>
      </c>
      <c r="BF475" s="302">
        <v>3.8611359000000002E-15</v>
      </c>
      <c r="BG475" s="302">
        <v>4.7957279999999999E-12</v>
      </c>
      <c r="BH475" s="302">
        <v>9.1499623999999997E-12</v>
      </c>
      <c r="BI475" s="302">
        <v>1.8013889E-12</v>
      </c>
      <c r="BJ475" s="302">
        <v>3.0865772999999997E-8</v>
      </c>
      <c r="BK475" s="302">
        <v>3.7662398E-9</v>
      </c>
      <c r="BL475" s="302">
        <v>4.0181326E-11</v>
      </c>
      <c r="BM475" s="303">
        <v>2.3904585999999999E-2</v>
      </c>
      <c r="BN475" s="303">
        <v>0.68283901999999996</v>
      </c>
      <c r="BO475" s="302">
        <v>1.0093419E-6</v>
      </c>
      <c r="BP475" s="302">
        <v>6.1378901999999998E-9</v>
      </c>
      <c r="BQ475" s="302">
        <v>2.7461375000000002E-13</v>
      </c>
      <c r="BR475" s="74"/>
      <c r="BS475" s="136">
        <v>7.9715296000000004E-4</v>
      </c>
      <c r="BT475" s="144">
        <v>3.6482137999999998E-5</v>
      </c>
      <c r="BU475" s="136">
        <v>2.9721137000000001E-4</v>
      </c>
      <c r="BV475" s="144">
        <v>1.9533834000000001E-6</v>
      </c>
      <c r="BW475" s="144">
        <v>3.2302017000000003E-5</v>
      </c>
      <c r="BX475" s="144">
        <v>5.7902435999999998E-6</v>
      </c>
      <c r="BY475" s="144">
        <v>8.0874213999999996E-8</v>
      </c>
      <c r="BZ475" s="144">
        <v>8.8126469999999995E-6</v>
      </c>
      <c r="CA475" s="144">
        <v>7.7750459000000002E-6</v>
      </c>
      <c r="CB475" s="144">
        <v>3.8049485999999999E-6</v>
      </c>
      <c r="CC475" s="144">
        <v>2.4134125999999998E-7</v>
      </c>
      <c r="CD475" s="144">
        <v>2.7622214E-8</v>
      </c>
      <c r="CE475" s="144">
        <v>4.2608567999999999E-9</v>
      </c>
      <c r="CF475" s="144">
        <v>1.5007223E-5</v>
      </c>
      <c r="CG475" s="136">
        <v>2.0775013E-4</v>
      </c>
      <c r="CH475" s="144">
        <v>3.5011330999999999E-5</v>
      </c>
      <c r="CI475" s="136">
        <v>1.4489839000000001E-4</v>
      </c>
      <c r="CJ475" s="137"/>
      <c r="CK475" s="138"/>
      <c r="CL475" s="110" t="s">
        <v>2643</v>
      </c>
      <c r="CM475" s="110"/>
      <c r="CN475" s="110"/>
      <c r="CP475" s="305"/>
      <c r="CQ475" s="74"/>
      <c r="CR475" s="74"/>
      <c r="CS475" s="74"/>
      <c r="CT475" s="74"/>
      <c r="CU475" s="74"/>
      <c r="CV475" s="74"/>
      <c r="CW475" s="74"/>
      <c r="CX475" s="74"/>
      <c r="CY475" s="74"/>
      <c r="CZ475" s="74"/>
      <c r="DA475" s="74"/>
      <c r="DB475" s="74"/>
    </row>
    <row r="476" spans="1:106" ht="14.5" customHeight="1">
      <c r="A476" s="74" t="s">
        <v>2644</v>
      </c>
      <c r="B476" s="129" t="s">
        <v>2635</v>
      </c>
      <c r="C476" s="130" t="str">
        <f>MID(A476,1,12)</f>
        <v>A.090.01.103</v>
      </c>
      <c r="D476" s="131" t="s">
        <v>2637</v>
      </c>
      <c r="E476" s="129" t="s">
        <v>957</v>
      </c>
      <c r="F476" s="132" t="s">
        <v>2645</v>
      </c>
      <c r="G476" s="132">
        <f>J476+K476+L476+M476</f>
        <v>2.2262654227249996</v>
      </c>
      <c r="H476" s="348">
        <f t="shared" si="314"/>
        <v>2.2262654227249996</v>
      </c>
      <c r="I476" s="74"/>
      <c r="J476" s="132">
        <f>P476+Q476+R476+S476</f>
        <v>6.59048733E-2</v>
      </c>
      <c r="K476" s="132">
        <f>N476+O476+T476</f>
        <v>0.25589110669999998</v>
      </c>
      <c r="L476" s="300">
        <f>U476+IF(V476="x",0,V476)+IF(W476="x",0,W476)+IF(X476="x",0,X476)+Y476+Z476</f>
        <v>0.86221334272499994</v>
      </c>
      <c r="M476" s="132">
        <v>1.0422560999999999</v>
      </c>
      <c r="N476" s="132">
        <v>0.19163585999999999</v>
      </c>
      <c r="O476" s="132">
        <v>5.7503823000000003E-2</v>
      </c>
      <c r="P476" s="132">
        <v>4.8280157999999997E-2</v>
      </c>
      <c r="Q476" s="132">
        <v>5.3310257000000003E-3</v>
      </c>
      <c r="R476" s="132">
        <v>5.8241715000000001E-3</v>
      </c>
      <c r="S476" s="132">
        <v>6.4695181000000001E-3</v>
      </c>
      <c r="T476" s="132">
        <v>6.7514237000000001E-3</v>
      </c>
      <c r="U476" s="132">
        <v>0.63488960000000005</v>
      </c>
      <c r="V476" s="132">
        <v>6.3196819000000001E-2</v>
      </c>
      <c r="W476" s="132">
        <v>0.13392934000000001</v>
      </c>
      <c r="X476" s="304">
        <v>2.3435725000000002E-5</v>
      </c>
      <c r="Y476" s="132">
        <v>3.0174148000000001E-2</v>
      </c>
      <c r="Z476" s="132">
        <v>0</v>
      </c>
      <c r="AA476" s="74"/>
      <c r="AB476" s="301">
        <f>M476/0.133</f>
        <v>7.8365120300751867</v>
      </c>
      <c r="AC476" s="338">
        <f t="shared" si="315"/>
        <v>7.8365120300751867</v>
      </c>
      <c r="AD476" s="74"/>
      <c r="AE476" s="136">
        <v>135.85938999999999</v>
      </c>
      <c r="AF476" s="136">
        <v>104.51355</v>
      </c>
      <c r="AG476" s="136">
        <v>18.155279</v>
      </c>
      <c r="AH476" s="136">
        <v>0</v>
      </c>
      <c r="AI476" s="136">
        <v>1.4967291</v>
      </c>
      <c r="AJ476" s="136">
        <v>6.7943369000000002</v>
      </c>
      <c r="AK476" s="136">
        <v>4.8995014000000001</v>
      </c>
      <c r="AL476" s="74"/>
      <c r="AM476" s="133">
        <v>0.20747017000000001</v>
      </c>
      <c r="AN476" s="340">
        <f t="shared" si="316"/>
        <v>0.20747017000000001</v>
      </c>
      <c r="AP476" s="133">
        <v>0.19590574999999999</v>
      </c>
      <c r="AQ476" s="133">
        <v>7.9995772E-3</v>
      </c>
      <c r="AR476" s="133">
        <v>3.5648438000000001E-3</v>
      </c>
      <c r="AS476" s="134">
        <f>AV476+AY476+AZ476+BA476+BB476+BJ476+BK476+BO476</f>
        <v>1.1744949187312001E-5</v>
      </c>
      <c r="AT476" s="135">
        <f>AW476+AX476+BC476+BD476+BE476+BF476+BG476+BH476+BI476+BL476+BP476+BQ476</f>
        <v>2.9584235616162002E-8</v>
      </c>
      <c r="AU476" s="135">
        <f>BM476+BN476</f>
        <v>0.499277847</v>
      </c>
      <c r="AV476" s="302">
        <v>7.3142419000000002E-6</v>
      </c>
      <c r="AW476" s="302">
        <v>2.2069729000000001E-8</v>
      </c>
      <c r="AX476" s="302">
        <v>6.0292183000000001E-13</v>
      </c>
      <c r="AY476" s="302">
        <v>1.6146404E-9</v>
      </c>
      <c r="AZ476" s="302">
        <v>1.8256512E-11</v>
      </c>
      <c r="BA476" s="302">
        <v>7.1789453000000001E-9</v>
      </c>
      <c r="BB476" s="302">
        <v>4.1014032999999999E-6</v>
      </c>
      <c r="BC476" s="302">
        <v>1.0251888000000001E-9</v>
      </c>
      <c r="BD476" s="302">
        <v>4.6622915000000001E-9</v>
      </c>
      <c r="BE476" s="302">
        <v>3.4298809E-12</v>
      </c>
      <c r="BF476" s="302">
        <v>3.3641879999999999E-15</v>
      </c>
      <c r="BG476" s="302">
        <v>5.1052152000000004E-12</v>
      </c>
      <c r="BH476" s="302">
        <v>2.8254125E-12</v>
      </c>
      <c r="BI476" s="302">
        <v>6.7672153999999997E-13</v>
      </c>
      <c r="BJ476" s="302">
        <v>2.4519712000000001E-8</v>
      </c>
      <c r="BK476" s="302">
        <v>3.3624530999999999E-9</v>
      </c>
      <c r="BL476" s="302">
        <v>3.4918189000000002E-11</v>
      </c>
      <c r="BM476" s="303">
        <v>2.7644276999999998E-2</v>
      </c>
      <c r="BN476" s="303">
        <v>0.47163357</v>
      </c>
      <c r="BO476" s="302">
        <v>2.9260998E-7</v>
      </c>
      <c r="BP476" s="302">
        <v>1.7793850000000001E-9</v>
      </c>
      <c r="BQ476" s="302">
        <v>7.9611003999999997E-14</v>
      </c>
      <c r="BR476" s="74"/>
      <c r="BS476" s="136">
        <v>5.4454890000000004E-4</v>
      </c>
      <c r="BT476" s="144">
        <v>3.4417217E-5</v>
      </c>
      <c r="BU476" s="136">
        <v>2.1850274999999999E-4</v>
      </c>
      <c r="BV476" s="144">
        <v>7.9153513999999995E-7</v>
      </c>
      <c r="BW476" s="144">
        <v>2.9692924000000001E-5</v>
      </c>
      <c r="BX476" s="144">
        <v>4.6007314000000002E-6</v>
      </c>
      <c r="BY476" s="144">
        <v>6.3648785999999994E-8</v>
      </c>
      <c r="BZ476" s="144">
        <v>6.9966568000000003E-6</v>
      </c>
      <c r="CA476" s="144">
        <v>7.8156280000000001E-6</v>
      </c>
      <c r="CB476" s="144">
        <v>4.2809178000000002E-6</v>
      </c>
      <c r="CC476" s="144">
        <v>1.3719878999999999E-7</v>
      </c>
      <c r="CD476" s="144">
        <v>2.3574369999999999E-8</v>
      </c>
      <c r="CE476" s="144">
        <v>2.4226483E-9</v>
      </c>
      <c r="CF476" s="144">
        <v>1.2321001000000001E-5</v>
      </c>
      <c r="CG476" s="136">
        <v>1.4329533E-4</v>
      </c>
      <c r="CH476" s="144">
        <v>3.9601066999999999E-5</v>
      </c>
      <c r="CI476" s="144">
        <v>4.2006294000000002E-5</v>
      </c>
      <c r="CJ476" s="137"/>
      <c r="CK476" s="138"/>
      <c r="CL476" s="110" t="s">
        <v>2646</v>
      </c>
      <c r="CM476" s="110"/>
      <c r="CN476" s="110"/>
      <c r="CP476" s="305"/>
      <c r="CQ476" s="74"/>
      <c r="CR476" s="74"/>
      <c r="CS476" s="74"/>
      <c r="CT476" s="74"/>
      <c r="CU476" s="74"/>
      <c r="CV476" s="74"/>
      <c r="CW476" s="74"/>
      <c r="CX476" s="74"/>
      <c r="CY476" s="74"/>
      <c r="CZ476" s="74"/>
      <c r="DA476" s="74"/>
      <c r="DB476" s="74"/>
    </row>
    <row r="477" spans="1:106" ht="14.5" customHeight="1">
      <c r="A477" s="74" t="s">
        <v>2647</v>
      </c>
      <c r="B477" s="129" t="s">
        <v>2635</v>
      </c>
      <c r="C477" s="130" t="str">
        <f>MID(A477,1,12)</f>
        <v>A.090.01.104</v>
      </c>
      <c r="D477" s="131" t="s">
        <v>2637</v>
      </c>
      <c r="E477" s="129" t="s">
        <v>957</v>
      </c>
      <c r="F477" s="132" t="s">
        <v>2648</v>
      </c>
      <c r="G477" s="132">
        <f>J477+K477+L477+M477</f>
        <v>7.9171827025340002</v>
      </c>
      <c r="H477" s="348">
        <f t="shared" si="314"/>
        <v>7.9171827025340002</v>
      </c>
      <c r="I477" s="74"/>
      <c r="J477" s="132">
        <f>P477+Q477+R477+S477</f>
        <v>0.23476975999999999</v>
      </c>
      <c r="K477" s="132">
        <f>N477+O477+T477</f>
        <v>0.92325823400000007</v>
      </c>
      <c r="L477" s="300">
        <f>U477+IF(V477="x",0,V477)+IF(W477="x",0,W477)+IF(X477="x",0,X477)+Y477+Z477</f>
        <v>3.0630992085340001</v>
      </c>
      <c r="M477" s="132">
        <v>3.6960554999999999</v>
      </c>
      <c r="N477" s="132">
        <v>0.69288541000000003</v>
      </c>
      <c r="O477" s="132">
        <v>0.20706583000000001</v>
      </c>
      <c r="P477" s="132">
        <v>0.17374487</v>
      </c>
      <c r="Q477" s="132">
        <v>1.8591198E-2</v>
      </c>
      <c r="R477" s="132">
        <v>2.0098698000000002E-2</v>
      </c>
      <c r="S477" s="132">
        <v>2.2334994E-2</v>
      </c>
      <c r="T477" s="132">
        <v>2.3306994000000001E-2</v>
      </c>
      <c r="U477" s="132">
        <v>2.1908557000000002</v>
      </c>
      <c r="V477" s="132">
        <v>0.30570942000000001</v>
      </c>
      <c r="W477" s="132">
        <v>0.46231290000000003</v>
      </c>
      <c r="X477" s="304">
        <v>8.1658534000000004E-5</v>
      </c>
      <c r="Y477" s="132">
        <v>0.10413952999999999</v>
      </c>
      <c r="Z477" s="132">
        <v>0</v>
      </c>
      <c r="AA477" s="74"/>
      <c r="AB477" s="301">
        <f>M477/0.133</f>
        <v>27.789890977443608</v>
      </c>
      <c r="AC477" s="338">
        <f t="shared" si="315"/>
        <v>27.789890977443608</v>
      </c>
      <c r="AD477" s="74"/>
      <c r="AE477" s="136">
        <v>480.55079999999998</v>
      </c>
      <c r="AF477" s="136">
        <v>370.71699999999998</v>
      </c>
      <c r="AG477" s="136">
        <v>62.670507000000001</v>
      </c>
      <c r="AH477" s="136">
        <v>0</v>
      </c>
      <c r="AI477" s="136">
        <v>5.1656662999999998</v>
      </c>
      <c r="AJ477" s="136">
        <v>23.445857</v>
      </c>
      <c r="AK477" s="136">
        <v>18.551774999999999</v>
      </c>
      <c r="AL477" s="74"/>
      <c r="AM477" s="133">
        <v>0.73957682000000002</v>
      </c>
      <c r="AN477" s="340">
        <f t="shared" si="316"/>
        <v>0.73957682000000002</v>
      </c>
      <c r="AP477" s="133">
        <v>0.69851602000000002</v>
      </c>
      <c r="AQ477" s="133">
        <v>2.8418826000000001E-2</v>
      </c>
      <c r="AR477" s="133">
        <v>1.2641971E-2</v>
      </c>
      <c r="AS477" s="134">
        <f>AV477+AY477+AZ477+BA477+BB477+BJ477+BK477+BO477</f>
        <v>4.1877460259848997E-5</v>
      </c>
      <c r="AT477" s="135">
        <f>AW477+AX477+BC477+BD477+BE477+BF477+BG477+BH477+BI477+BL477+BP477+BQ477</f>
        <v>1.0509920846917799E-7</v>
      </c>
      <c r="AU477" s="135">
        <f>BM477+BN477</f>
        <v>1.770584124</v>
      </c>
      <c r="AV477" s="302">
        <v>2.5934519999999998E-5</v>
      </c>
      <c r="AW477" s="302">
        <v>7.8253823E-8</v>
      </c>
      <c r="AX477" s="302">
        <v>2.1378163999999998E-12</v>
      </c>
      <c r="AY477" s="302">
        <v>5.5719065000000002E-9</v>
      </c>
      <c r="AZ477" s="302">
        <v>6.3003349000000003E-11</v>
      </c>
      <c r="BA477" s="302">
        <v>2.5834726000000001E-8</v>
      </c>
      <c r="BB477" s="302">
        <v>1.4805178999999999E-5</v>
      </c>
      <c r="BC477" s="302">
        <v>3.6911531999999998E-9</v>
      </c>
      <c r="BD477" s="302">
        <v>1.6843093000000001E-8</v>
      </c>
      <c r="BE477" s="302">
        <v>1.5165251E-11</v>
      </c>
      <c r="BF477" s="302">
        <v>1.1662658E-14</v>
      </c>
      <c r="BG477" s="302">
        <v>1.7620634000000001E-11</v>
      </c>
      <c r="BH477" s="302">
        <v>9.8258732000000007E-12</v>
      </c>
      <c r="BI477" s="302">
        <v>2.3490000000000002E-12</v>
      </c>
      <c r="BJ477" s="302">
        <v>8.4612383000000003E-8</v>
      </c>
      <c r="BK477" s="302">
        <v>1.1645641E-8</v>
      </c>
      <c r="BL477" s="302">
        <v>1.2165833E-10</v>
      </c>
      <c r="BM477" s="303">
        <v>9.5394324000000003E-2</v>
      </c>
      <c r="BN477" s="303">
        <v>1.6751898000000001</v>
      </c>
      <c r="BO477" s="302">
        <v>1.0100336E-6</v>
      </c>
      <c r="BP477" s="302">
        <v>6.1420958999999996E-9</v>
      </c>
      <c r="BQ477" s="302">
        <v>2.7480192000000001E-13</v>
      </c>
      <c r="BR477" s="74"/>
      <c r="BS477" s="136">
        <v>1.9196952E-3</v>
      </c>
      <c r="BT477" s="136">
        <v>1.243068E-4</v>
      </c>
      <c r="BU477" s="136">
        <v>7.7485588999999999E-4</v>
      </c>
      <c r="BV477" s="144">
        <v>2.7325084000000001E-6</v>
      </c>
      <c r="BW477" s="136">
        <v>1.0670635E-4</v>
      </c>
      <c r="BX477" s="144">
        <v>1.6541663999999999E-5</v>
      </c>
      <c r="BY477" s="144">
        <v>3.0537386000000001E-7</v>
      </c>
      <c r="BZ477" s="144">
        <v>2.5154208999999998E-5</v>
      </c>
      <c r="CA477" s="144">
        <v>2.6971037000000001E-5</v>
      </c>
      <c r="CB477" s="144">
        <v>1.4779196E-5</v>
      </c>
      <c r="CC477" s="144">
        <v>4.7347316999999998E-7</v>
      </c>
      <c r="CD477" s="144">
        <v>8.2108390999999999E-8</v>
      </c>
      <c r="CE477" s="144">
        <v>8.3605962999999999E-9</v>
      </c>
      <c r="CF477" s="144">
        <v>4.4359943E-5</v>
      </c>
      <c r="CG477" s="136">
        <v>5.0076639999999996E-4</v>
      </c>
      <c r="CH477" s="136">
        <v>1.3665418000000001E-4</v>
      </c>
      <c r="CI477" s="136">
        <v>1.4499766999999999E-4</v>
      </c>
      <c r="CJ477" s="137"/>
      <c r="CK477" s="138"/>
      <c r="CL477" s="110" t="s">
        <v>2649</v>
      </c>
      <c r="CM477" s="110"/>
      <c r="CN477" s="110"/>
      <c r="CP477" s="305"/>
      <c r="CQ477" s="74"/>
      <c r="CR477" s="74"/>
      <c r="CS477" s="74"/>
      <c r="CT477" s="74"/>
      <c r="CU477" s="74"/>
      <c r="CV477" s="74"/>
      <c r="CW477" s="74"/>
      <c r="CX477" s="74"/>
      <c r="CY477" s="74"/>
      <c r="CZ477" s="74"/>
      <c r="DA477" s="74"/>
      <c r="DB477" s="74"/>
    </row>
    <row r="478" spans="1:106" ht="14.5" customHeight="1">
      <c r="A478" s="74" t="s">
        <v>2650</v>
      </c>
      <c r="B478" s="129" t="s">
        <v>2635</v>
      </c>
      <c r="C478" s="130" t="str">
        <f>MID(A478,1,12)</f>
        <v>A.090.01.105</v>
      </c>
      <c r="D478" s="131" t="s">
        <v>2637</v>
      </c>
      <c r="E478" s="129" t="s">
        <v>2346</v>
      </c>
      <c r="F478" s="132" t="s">
        <v>2651</v>
      </c>
      <c r="G478" s="132">
        <f>J478+K478+L478+M478</f>
        <v>4.7736037109309999</v>
      </c>
      <c r="H478" s="348">
        <f t="shared" si="314"/>
        <v>4.7736037109309999</v>
      </c>
      <c r="I478" s="74"/>
      <c r="J478" s="132">
        <f>P478+Q478+R478+S478</f>
        <v>1.7850966330999998E-2</v>
      </c>
      <c r="K478" s="132">
        <f>N478+O478+T478</f>
        <v>1.3513760478999999</v>
      </c>
      <c r="L478" s="300">
        <f>U478+IF(V478="x",0,V478)+IF(W478="x",0,W478)+IF(X478="x",0,X478)+Y478+Z478</f>
        <v>1.7088655966999999</v>
      </c>
      <c r="M478" s="132">
        <v>1.6955111</v>
      </c>
      <c r="N478" s="132">
        <v>1.3438831</v>
      </c>
      <c r="O478" s="132">
        <v>1.0988173000000001E-3</v>
      </c>
      <c r="P478" s="132">
        <v>5.6528454999999996E-4</v>
      </c>
      <c r="Q478" s="132">
        <v>1.7040494999999999E-2</v>
      </c>
      <c r="R478" s="304">
        <v>7.8523411000000005E-5</v>
      </c>
      <c r="S478" s="132">
        <v>1.6666337000000001E-4</v>
      </c>
      <c r="T478" s="132">
        <v>6.3941305999999998E-3</v>
      </c>
      <c r="U478" s="132">
        <v>1.0540111000000001</v>
      </c>
      <c r="V478" s="132">
        <v>0</v>
      </c>
      <c r="W478" s="132">
        <v>8.9642159999999999E-2</v>
      </c>
      <c r="X478" s="132">
        <v>0</v>
      </c>
      <c r="Y478" s="132">
        <v>0.56520406000000001</v>
      </c>
      <c r="Z478" s="304">
        <v>8.2766999999999999E-6</v>
      </c>
      <c r="AA478" s="74"/>
      <c r="AB478" s="301">
        <f>M478/0.133</f>
        <v>12.748203759398496</v>
      </c>
      <c r="AC478" s="338">
        <f t="shared" si="315"/>
        <v>12.748203759398496</v>
      </c>
      <c r="AD478" s="74"/>
      <c r="AE478" s="136">
        <v>278.74382000000003</v>
      </c>
      <c r="AF478" s="136">
        <v>216.47882000000001</v>
      </c>
      <c r="AG478" s="136">
        <v>12.15</v>
      </c>
      <c r="AH478" s="136">
        <v>0</v>
      </c>
      <c r="AI478" s="136">
        <v>0</v>
      </c>
      <c r="AJ478" s="136">
        <v>0</v>
      </c>
      <c r="AK478" s="136">
        <v>50.115000000000002</v>
      </c>
      <c r="AL478" s="74"/>
      <c r="AM478" s="133">
        <v>0.85965298999999995</v>
      </c>
      <c r="AN478" s="340">
        <f t="shared" si="316"/>
        <v>0.85965298999999995</v>
      </c>
      <c r="AP478" s="133">
        <v>0.81861516999999995</v>
      </c>
      <c r="AQ478" s="133">
        <v>3.6000525999999998E-2</v>
      </c>
      <c r="AR478" s="133">
        <v>5.0372938000000003E-3</v>
      </c>
      <c r="AS478" s="134">
        <f>AV478+AY478+AZ478+BA478+BB478+BJ478+BK478+BO478</f>
        <v>4.9077647680513E-5</v>
      </c>
      <c r="AT478" s="135">
        <f>AW478+AX478+BC478+BD478+BE478+BF478+BG478+BH478+BI478+BL478+BP478+BQ478</f>
        <v>1.3313803762336999E-7</v>
      </c>
      <c r="AU478" s="135">
        <f>BM478+BN478</f>
        <v>0.70550333520000008</v>
      </c>
      <c r="AV478" s="302">
        <v>1.1840296E-5</v>
      </c>
      <c r="AW478" s="302">
        <v>3.5724571000000003E-8</v>
      </c>
      <c r="AX478" s="302">
        <v>9.7604668000000001E-13</v>
      </c>
      <c r="AY478" s="302">
        <v>1.8580665999999999E-9</v>
      </c>
      <c r="AZ478" s="303">
        <v>0</v>
      </c>
      <c r="BA478" s="302">
        <v>8.4020632999999995E-11</v>
      </c>
      <c r="BB478" s="302">
        <v>2.6279943999999999E-5</v>
      </c>
      <c r="BC478" s="302">
        <v>1.5208292000000001E-11</v>
      </c>
      <c r="BD478" s="302">
        <v>3.0587177000000001E-8</v>
      </c>
      <c r="BE478" s="302">
        <v>1.9593102000000001E-10</v>
      </c>
      <c r="BF478" s="302">
        <v>2.264555E-15</v>
      </c>
      <c r="BG478" s="302">
        <v>2.3007212000000002E-13</v>
      </c>
      <c r="BH478" s="302">
        <v>6.0506247E-14</v>
      </c>
      <c r="BI478" s="302">
        <v>1.1201168E-14</v>
      </c>
      <c r="BJ478" s="302">
        <v>9.8790041000000004E-10</v>
      </c>
      <c r="BK478" s="302">
        <v>6.8669287E-10</v>
      </c>
      <c r="BL478" s="303">
        <v>0</v>
      </c>
      <c r="BM478" s="303">
        <v>6.0752252000000001E-3</v>
      </c>
      <c r="BN478" s="303">
        <v>0.69942811000000005</v>
      </c>
      <c r="BO478" s="302">
        <v>1.0953791E-5</v>
      </c>
      <c r="BP478" s="302">
        <v>6.6610889999999998E-8</v>
      </c>
      <c r="BQ478" s="302">
        <v>2.9802205999999999E-12</v>
      </c>
      <c r="BR478" s="74"/>
      <c r="BS478" s="136">
        <v>2.4958268999999999E-3</v>
      </c>
      <c r="BT478" s="136">
        <v>1.9606117999999999E-4</v>
      </c>
      <c r="BU478" s="136">
        <v>3.5545374000000001E-4</v>
      </c>
      <c r="BV478" s="144">
        <v>7.4898791000000003E-7</v>
      </c>
      <c r="BW478" s="136">
        <v>1.6148236000000001E-4</v>
      </c>
      <c r="BX478" s="144">
        <v>3.7452534000000002E-8</v>
      </c>
      <c r="BY478" s="144">
        <v>7.9355155000000005E-8</v>
      </c>
      <c r="BZ478" s="144">
        <v>6.1951951999999996E-8</v>
      </c>
      <c r="CA478" s="144">
        <v>1.0537289E-7</v>
      </c>
      <c r="CB478" s="144">
        <v>1.1028212000000001E-7</v>
      </c>
      <c r="CC478" s="136">
        <v>0</v>
      </c>
      <c r="CD478" s="136">
        <v>0</v>
      </c>
      <c r="CE478" s="136">
        <v>0</v>
      </c>
      <c r="CF478" s="144">
        <v>1.2894822000000001E-5</v>
      </c>
      <c r="CG478" s="136">
        <v>1.9629491000000001E-4</v>
      </c>
      <c r="CH478" s="136">
        <v>0</v>
      </c>
      <c r="CI478" s="136">
        <v>1.5724965E-3</v>
      </c>
      <c r="CJ478" s="137"/>
      <c r="CK478" s="138"/>
      <c r="CL478" s="110" t="s">
        <v>2652</v>
      </c>
      <c r="CM478" s="110"/>
      <c r="CN478" s="110"/>
      <c r="CP478" s="305"/>
      <c r="CQ478" s="74"/>
      <c r="CR478" s="74"/>
      <c r="CS478" s="74"/>
      <c r="CT478" s="74"/>
      <c r="CU478" s="74"/>
      <c r="CV478" s="74"/>
      <c r="CW478" s="74"/>
      <c r="CX478" s="74"/>
      <c r="CY478" s="74"/>
      <c r="CZ478" s="74"/>
      <c r="DA478" s="74"/>
      <c r="DB478" s="74"/>
    </row>
    <row r="479" spans="1:106" ht="14.5" customHeight="1">
      <c r="B479" s="129" t="s">
        <v>2653</v>
      </c>
      <c r="C479" s="127" t="s">
        <v>2654</v>
      </c>
      <c r="D479" s="131"/>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P479" s="74"/>
      <c r="AQ479" s="74"/>
      <c r="AR479" s="74"/>
      <c r="AS479" s="74"/>
      <c r="AT479" s="74"/>
      <c r="AU479" s="74"/>
      <c r="AV479" s="74"/>
      <c r="AW479" s="74"/>
      <c r="AX479" s="74"/>
      <c r="AY479" s="74"/>
      <c r="AZ479" s="74"/>
      <c r="BA479" s="74"/>
      <c r="BB479" s="74"/>
      <c r="BC479" s="74"/>
      <c r="BD479" s="74"/>
      <c r="BE479" s="74"/>
      <c r="BF479" s="74"/>
      <c r="BG479" s="74"/>
      <c r="BH479" s="74"/>
      <c r="BI479" s="74"/>
      <c r="BJ479" s="74"/>
      <c r="BK479" s="74"/>
      <c r="BL479" s="74"/>
      <c r="BM479" s="74"/>
      <c r="BN479" s="74"/>
      <c r="BO479" s="74"/>
      <c r="BP479" s="74"/>
      <c r="BQ479" s="74"/>
      <c r="BR479" s="74"/>
      <c r="BS479" s="74"/>
      <c r="BT479" s="74"/>
      <c r="BU479" s="74"/>
      <c r="BV479" s="74"/>
      <c r="BW479" s="74"/>
      <c r="BX479" s="74"/>
      <c r="BY479" s="74"/>
      <c r="BZ479" s="74"/>
      <c r="CA479" s="74"/>
      <c r="CB479" s="74"/>
      <c r="CC479" s="74"/>
      <c r="CD479" s="74"/>
      <c r="CE479" s="74"/>
      <c r="CF479" s="74"/>
      <c r="CG479" s="74"/>
      <c r="CH479" s="74"/>
      <c r="CI479" s="74"/>
      <c r="CJ479" s="142"/>
      <c r="CK479" s="143"/>
      <c r="CL479" s="89"/>
      <c r="CP479" s="305"/>
      <c r="CQ479" s="74"/>
      <c r="CR479" s="74"/>
      <c r="CS479" s="74"/>
      <c r="CT479" s="74"/>
      <c r="CU479" s="74"/>
      <c r="CV479" s="74"/>
      <c r="CW479" s="74"/>
      <c r="CX479" s="74"/>
      <c r="CY479" s="74"/>
      <c r="CZ479" s="74"/>
      <c r="DA479" s="74"/>
      <c r="DB479" s="74"/>
    </row>
    <row r="480" spans="1:106" ht="14.5" customHeight="1">
      <c r="B480" s="129" t="s">
        <v>2653</v>
      </c>
      <c r="C480" s="127" t="s">
        <v>2655</v>
      </c>
      <c r="D480" s="127" t="s">
        <v>2656</v>
      </c>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P480" s="74"/>
      <c r="AQ480" s="74"/>
      <c r="AR480" s="74"/>
      <c r="AS480" s="74"/>
      <c r="AT480" s="74"/>
      <c r="AU480" s="74"/>
      <c r="AV480" s="74"/>
      <c r="AW480" s="74"/>
      <c r="AX480" s="74"/>
      <c r="AY480" s="74"/>
      <c r="AZ480" s="74"/>
      <c r="BA480" s="74"/>
      <c r="BB480" s="74"/>
      <c r="BC480" s="74"/>
      <c r="BD480" s="74"/>
      <c r="BE480" s="74"/>
      <c r="BF480" s="74"/>
      <c r="BG480" s="74"/>
      <c r="BH480" s="74"/>
      <c r="BI480" s="74"/>
      <c r="BJ480" s="74"/>
      <c r="BK480" s="74"/>
      <c r="BL480" s="74"/>
      <c r="BM480" s="74"/>
      <c r="BN480" s="74"/>
      <c r="BO480" s="74"/>
      <c r="BP480" s="74"/>
      <c r="BQ480" s="74"/>
      <c r="BR480" s="74"/>
      <c r="BS480" s="74"/>
      <c r="BT480" s="74"/>
      <c r="BU480" s="74"/>
      <c r="BV480" s="74"/>
      <c r="BW480" s="74"/>
      <c r="BX480" s="74"/>
      <c r="BY480" s="74"/>
      <c r="BZ480" s="74"/>
      <c r="CA480" s="74"/>
      <c r="CB480" s="74"/>
      <c r="CC480" s="74"/>
      <c r="CD480" s="74"/>
      <c r="CE480" s="74"/>
      <c r="CF480" s="74"/>
      <c r="CG480" s="74"/>
      <c r="CH480" s="74"/>
      <c r="CI480" s="74"/>
      <c r="CJ480" s="142"/>
      <c r="CK480" s="143"/>
      <c r="CL480" s="89"/>
      <c r="CP480" s="305"/>
      <c r="CQ480" s="74"/>
      <c r="CR480" s="74"/>
      <c r="CS480" s="74"/>
      <c r="CT480" s="74"/>
      <c r="CU480" s="74"/>
      <c r="CV480" s="74"/>
      <c r="CW480" s="74"/>
      <c r="CX480" s="74"/>
      <c r="CY480" s="74"/>
      <c r="CZ480" s="74"/>
      <c r="DA480" s="74"/>
      <c r="DB480" s="74"/>
    </row>
    <row r="481" spans="1:106" ht="14.5" customHeight="1">
      <c r="A481" s="74" t="s">
        <v>2657</v>
      </c>
      <c r="B481" s="129" t="s">
        <v>2653</v>
      </c>
      <c r="C481" s="130" t="str">
        <f>MID(A481,1,12)</f>
        <v>A.100.02.101</v>
      </c>
      <c r="D481" s="131" t="s">
        <v>2656</v>
      </c>
      <c r="E481" s="129" t="s">
        <v>957</v>
      </c>
      <c r="F481" s="132" t="s">
        <v>2659</v>
      </c>
      <c r="G481" s="132">
        <f>J481+K481+L481+M481</f>
        <v>0.51861792163999998</v>
      </c>
      <c r="H481" s="348">
        <f t="shared" ref="H481:H484" si="317">G481</f>
        <v>0.51861792163999998</v>
      </c>
      <c r="I481" s="74"/>
      <c r="J481" s="132">
        <f>P481+Q481+R481+S481</f>
        <v>2.8729517439999998E-2</v>
      </c>
      <c r="K481" s="132">
        <f>N481+O481+T481</f>
        <v>0.10783441249999999</v>
      </c>
      <c r="L481" s="300">
        <f>U481+IF(V481="x",0,V481)+IF(W481="x",0,W481)+IF(X481="x",0,X481)+Y481+Z481</f>
        <v>7.5439051699999995E-2</v>
      </c>
      <c r="M481" s="132">
        <v>0.30661494</v>
      </c>
      <c r="N481" s="132">
        <v>6.0635085999999998E-2</v>
      </c>
      <c r="O481" s="132">
        <v>3.7290802999999997E-2</v>
      </c>
      <c r="P481" s="132">
        <v>1.8455869E-2</v>
      </c>
      <c r="Q481" s="132">
        <v>6.5721189000000001E-4</v>
      </c>
      <c r="R481" s="132">
        <v>9.1636783999999999E-3</v>
      </c>
      <c r="S481" s="132">
        <v>4.5275814999999999E-4</v>
      </c>
      <c r="T481" s="132">
        <v>9.9085235000000004E-3</v>
      </c>
      <c r="U481" s="132">
        <v>6.7204E-2</v>
      </c>
      <c r="V481" s="132">
        <v>0</v>
      </c>
      <c r="W481" s="132">
        <v>8.2350517000000008E-3</v>
      </c>
      <c r="X481" s="132">
        <v>0</v>
      </c>
      <c r="Y481" s="132">
        <v>0</v>
      </c>
      <c r="Z481" s="132">
        <v>0</v>
      </c>
      <c r="AA481" s="74"/>
      <c r="AB481" s="301">
        <f>M481/0.133</f>
        <v>2.3053754887218045</v>
      </c>
      <c r="AC481" s="338">
        <f t="shared" ref="AC481:AC484" si="318">AB481</f>
        <v>2.3053754887218045</v>
      </c>
      <c r="AD481" s="74"/>
      <c r="AE481" s="136">
        <v>27.798991999999998</v>
      </c>
      <c r="AF481" s="136">
        <v>26.507165000000001</v>
      </c>
      <c r="AG481" s="136">
        <v>1.1164272</v>
      </c>
      <c r="AH481" s="136">
        <v>0</v>
      </c>
      <c r="AI481" s="136">
        <v>0</v>
      </c>
      <c r="AJ481" s="136">
        <v>0</v>
      </c>
      <c r="AK481" s="136">
        <v>0.1754</v>
      </c>
      <c r="AL481" s="74"/>
      <c r="AM481" s="133">
        <v>5.8254385999999998E-2</v>
      </c>
      <c r="AN481" s="340">
        <f t="shared" ref="AN481:AN484" si="319">AM481</f>
        <v>5.8254385999999998E-2</v>
      </c>
      <c r="AP481" s="133">
        <v>5.5692317999999998E-2</v>
      </c>
      <c r="AQ481" s="133">
        <v>2.2661560000000001E-3</v>
      </c>
      <c r="AR481" s="133">
        <v>2.9591249E-4</v>
      </c>
      <c r="AS481" s="134">
        <f>AV481+AY481+AZ481+BA481+BB481+BJ481+BK481+BO481</f>
        <v>3.3388679691800005E-6</v>
      </c>
      <c r="AT481" s="135">
        <f>AW481+AX481+BC481+BD481+BE481+BF481+BG481+BH481+BI481+BL481+BP481+BQ481</f>
        <v>8.3807543483200005E-9</v>
      </c>
      <c r="AU481" s="135">
        <f>BM481+BN481</f>
        <v>4.1444325999999997E-2</v>
      </c>
      <c r="AV481" s="302">
        <v>2.1459362000000001E-6</v>
      </c>
      <c r="AW481" s="302">
        <v>6.4750557999999997E-9</v>
      </c>
      <c r="AX481" s="302">
        <v>1.7689712E-13</v>
      </c>
      <c r="AY481" s="302">
        <v>1.8508179999999999E-11</v>
      </c>
      <c r="AZ481" s="303">
        <v>0</v>
      </c>
      <c r="BA481" s="302">
        <v>2.7444669E-9</v>
      </c>
      <c r="BB481" s="302">
        <v>1.2967147999999999E-6</v>
      </c>
      <c r="BC481" s="302">
        <v>4.0424598000000001E-10</v>
      </c>
      <c r="BD481" s="302">
        <v>1.4986439999999999E-9</v>
      </c>
      <c r="BE481" s="302">
        <v>1.7548453999999999E-11</v>
      </c>
      <c r="BF481" s="302">
        <v>-4.4227579E-12</v>
      </c>
      <c r="BG481" s="302">
        <v>3.5096520000000002E-13</v>
      </c>
      <c r="BH481" s="302">
        <v>-8.8483510000000001E-12</v>
      </c>
      <c r="BI481" s="302">
        <v>-1.9966391000000001E-12</v>
      </c>
      <c r="BJ481" s="302">
        <v>1.9218741000000002E-9</v>
      </c>
      <c r="BK481" s="302">
        <v>-1.0846788E-7</v>
      </c>
      <c r="BL481" s="303">
        <v>0</v>
      </c>
      <c r="BM481" s="303">
        <v>6.0467979999999999E-3</v>
      </c>
      <c r="BN481" s="303">
        <v>3.5397527999999998E-2</v>
      </c>
      <c r="BO481" s="303">
        <v>0</v>
      </c>
      <c r="BP481" s="303">
        <v>0</v>
      </c>
      <c r="BQ481" s="303">
        <v>0</v>
      </c>
      <c r="BR481" s="74"/>
      <c r="BS481" s="136">
        <v>1.2879473000000001E-4</v>
      </c>
      <c r="BT481" s="144">
        <v>1.1178397E-5</v>
      </c>
      <c r="BU481" s="144">
        <v>6.4279986999999999E-5</v>
      </c>
      <c r="BV481" s="144">
        <v>1.1606526E-6</v>
      </c>
      <c r="BW481" s="144">
        <v>8.5620876999999996E-6</v>
      </c>
      <c r="BX481" s="144">
        <v>-1.1632933E-5</v>
      </c>
      <c r="BY481" s="144">
        <v>2.0188527999999999E-7</v>
      </c>
      <c r="BZ481" s="144">
        <v>2.5276595E-6</v>
      </c>
      <c r="CA481" s="144">
        <v>1.2297010999999999E-5</v>
      </c>
      <c r="CB481" s="144">
        <v>2.995927E-7</v>
      </c>
      <c r="CC481" s="136">
        <v>0</v>
      </c>
      <c r="CD481" s="136">
        <v>0</v>
      </c>
      <c r="CE481" s="144">
        <v>5.8175585000000003E-9</v>
      </c>
      <c r="CF481" s="144">
        <v>6.5025061999999996E-6</v>
      </c>
      <c r="CG481" s="144">
        <v>3.3412070000000003E-5</v>
      </c>
      <c r="CH481" s="136">
        <v>0</v>
      </c>
      <c r="CI481" s="136">
        <v>0</v>
      </c>
      <c r="CJ481" s="137"/>
      <c r="CK481" s="138"/>
      <c r="CL481" s="110" t="s">
        <v>8085</v>
      </c>
      <c r="CM481" s="110"/>
      <c r="CN481" s="110"/>
      <c r="CP481" s="305"/>
      <c r="CQ481" s="74"/>
      <c r="CR481" s="74"/>
      <c r="CS481" s="74"/>
      <c r="CT481" s="74"/>
      <c r="CU481" s="74"/>
      <c r="CV481" s="74"/>
      <c r="CW481" s="74"/>
      <c r="CX481" s="74"/>
      <c r="CY481" s="74"/>
      <c r="CZ481" s="74"/>
      <c r="DA481" s="74"/>
      <c r="DB481" s="74"/>
    </row>
    <row r="482" spans="1:106" ht="14.5" customHeight="1">
      <c r="A482" s="74" t="s">
        <v>2660</v>
      </c>
      <c r="B482" s="129" t="s">
        <v>2653</v>
      </c>
      <c r="C482" s="130" t="str">
        <f>MID(A482,1,12)</f>
        <v>A.100.02.102</v>
      </c>
      <c r="D482" s="131" t="s">
        <v>2656</v>
      </c>
      <c r="E482" s="129" t="s">
        <v>957</v>
      </c>
      <c r="F482" s="132" t="s">
        <v>2662</v>
      </c>
      <c r="G482" s="132">
        <f>J482+K482+L482+M482</f>
        <v>0.22390033566</v>
      </c>
      <c r="H482" s="348">
        <f t="shared" si="317"/>
        <v>0.22390033566</v>
      </c>
      <c r="I482" s="74"/>
      <c r="J482" s="132">
        <f>P482+Q482+R482+S482</f>
        <v>1.5776997359999999E-2</v>
      </c>
      <c r="K482" s="132">
        <f>N482+O482+T482</f>
        <v>2.2258062899999997E-2</v>
      </c>
      <c r="L482" s="300">
        <f>U482+IF(V482="x",0,V482)+IF(W482="x",0,W482)+IF(X482="x",0,X482)+Y482+Z482</f>
        <v>6.2089035399999999E-2</v>
      </c>
      <c r="M482" s="132">
        <v>0.12377624</v>
      </c>
      <c r="N482" s="132">
        <v>1.0687123E-2</v>
      </c>
      <c r="O482" s="132">
        <v>9.9801565999999998E-3</v>
      </c>
      <c r="P482" s="132">
        <v>8.3127980999999993E-3</v>
      </c>
      <c r="Q482" s="132">
        <v>2.9847604000000001E-3</v>
      </c>
      <c r="R482" s="132">
        <v>8.2348435999999995E-4</v>
      </c>
      <c r="S482" s="132">
        <v>3.6559545000000001E-3</v>
      </c>
      <c r="T482" s="132">
        <v>1.5907833E-3</v>
      </c>
      <c r="U482" s="132">
        <v>6.1078819999999999E-2</v>
      </c>
      <c r="V482" s="132">
        <v>0</v>
      </c>
      <c r="W482" s="132">
        <v>0</v>
      </c>
      <c r="X482" s="132">
        <v>0</v>
      </c>
      <c r="Y482" s="132">
        <v>1.0102154E-3</v>
      </c>
      <c r="Z482" s="132">
        <v>0</v>
      </c>
      <c r="AA482" s="74"/>
      <c r="AB482" s="301">
        <f>M482/0.133</f>
        <v>0.93064842105263146</v>
      </c>
      <c r="AC482" s="338">
        <f t="shared" si="318"/>
        <v>0.93064842105263146</v>
      </c>
      <c r="AD482" s="74"/>
      <c r="AE482" s="136">
        <v>10.319990000000001</v>
      </c>
      <c r="AF482" s="136">
        <v>10.319990000000001</v>
      </c>
      <c r="AG482" s="136">
        <v>0</v>
      </c>
      <c r="AH482" s="136">
        <v>0</v>
      </c>
      <c r="AI482" s="136">
        <v>0</v>
      </c>
      <c r="AJ482" s="136">
        <v>0</v>
      </c>
      <c r="AK482" s="136">
        <v>0</v>
      </c>
      <c r="AL482" s="74"/>
      <c r="AM482" s="133">
        <v>2.1621616999999999E-2</v>
      </c>
      <c r="AN482" s="340">
        <f t="shared" si="319"/>
        <v>2.1621616999999999E-2</v>
      </c>
      <c r="AP482" s="133">
        <v>2.0366657999999999E-2</v>
      </c>
      <c r="AQ482" s="133">
        <v>8.8444298999999999E-4</v>
      </c>
      <c r="AR482" s="133">
        <v>3.7051654E-4</v>
      </c>
      <c r="AS482" s="134">
        <f>AV482+AY482+AZ482+BA482+BB482+BJ482+BK482+BO482</f>
        <v>1.2210226403700001E-6</v>
      </c>
      <c r="AT482" s="135">
        <f>AW482+AX482+BC482+BD482+BE482+BF482+BG482+BH482+BI482+BL482+BP482+BQ482</f>
        <v>3.2708690007384005E-9</v>
      </c>
      <c r="AU482" s="135">
        <f>BM482+BN482</f>
        <v>5.1893072999999998E-2</v>
      </c>
      <c r="AV482" s="302">
        <v>8.6880396000000002E-7</v>
      </c>
      <c r="AW482" s="302">
        <v>2.6214651000000001E-9</v>
      </c>
      <c r="AX482" s="302">
        <v>7.1616167999999998E-14</v>
      </c>
      <c r="AY482" s="302">
        <v>2.7595577000000002E-10</v>
      </c>
      <c r="AZ482" s="303">
        <v>0</v>
      </c>
      <c r="BA482" s="302">
        <v>1.2360532999999999E-9</v>
      </c>
      <c r="BB482" s="302">
        <v>2.8808273000000003E-7</v>
      </c>
      <c r="BC482" s="302">
        <v>1.7522074E-10</v>
      </c>
      <c r="BD482" s="302">
        <v>3.2971924999999999E-10</v>
      </c>
      <c r="BE482" s="302">
        <v>4.4246780000000001E-12</v>
      </c>
      <c r="BF482" s="302">
        <v>1.4012024E-14</v>
      </c>
      <c r="BG482" s="302">
        <v>2.0454266999999999E-11</v>
      </c>
      <c r="BH482" s="302">
        <v>2.1476436999999999E-13</v>
      </c>
      <c r="BI482" s="302">
        <v>1.7088418E-13</v>
      </c>
      <c r="BJ482" s="302">
        <v>5.2011042999999999E-9</v>
      </c>
      <c r="BK482" s="302">
        <v>3.7836129E-8</v>
      </c>
      <c r="BL482" s="303">
        <v>0</v>
      </c>
      <c r="BM482" s="303">
        <v>1.1170559E-2</v>
      </c>
      <c r="BN482" s="303">
        <v>4.0722514000000001E-2</v>
      </c>
      <c r="BO482" s="302">
        <v>1.9586708000000002E-8</v>
      </c>
      <c r="BP482" s="302">
        <v>1.1910836E-10</v>
      </c>
      <c r="BQ482" s="302">
        <v>5.3289964000000003E-15</v>
      </c>
      <c r="BR482" s="74"/>
      <c r="BS482" s="144">
        <v>5.3712767999999998E-5</v>
      </c>
      <c r="BT482" s="144">
        <v>2.6801266999999998E-6</v>
      </c>
      <c r="BU482" s="144">
        <v>2.5948947E-5</v>
      </c>
      <c r="BV482" s="144">
        <v>1.8633924000000001E-7</v>
      </c>
      <c r="BW482" s="144">
        <v>4.3060385000000003E-6</v>
      </c>
      <c r="BX482" s="144">
        <v>8.3610143999999996E-7</v>
      </c>
      <c r="BY482" s="144">
        <v>8.8633217000000003E-8</v>
      </c>
      <c r="BZ482" s="144">
        <v>1.2145282E-6</v>
      </c>
      <c r="CA482" s="144">
        <v>1.1050579999999999E-6</v>
      </c>
      <c r="CB482" s="144">
        <v>2.4191664000000002E-6</v>
      </c>
      <c r="CC482" s="136">
        <v>0</v>
      </c>
      <c r="CD482" s="136">
        <v>0</v>
      </c>
      <c r="CE482" s="136">
        <v>0</v>
      </c>
      <c r="CF482" s="144">
        <v>1.7324067000000001E-6</v>
      </c>
      <c r="CG482" s="144">
        <v>1.2387371E-5</v>
      </c>
      <c r="CH482" s="144">
        <v>-2.0037634999999999E-6</v>
      </c>
      <c r="CI482" s="144">
        <v>2.8118146999999999E-6</v>
      </c>
      <c r="CJ482" s="137"/>
      <c r="CK482" s="138"/>
      <c r="CL482" s="110" t="s">
        <v>2663</v>
      </c>
      <c r="CM482" s="110"/>
      <c r="CN482" s="110"/>
      <c r="CP482" s="305"/>
      <c r="CQ482" s="74"/>
      <c r="CR482" s="74"/>
      <c r="CS482" s="74"/>
      <c r="CT482" s="74"/>
      <c r="CU482" s="74"/>
      <c r="CV482" s="74"/>
      <c r="CW482" s="74"/>
      <c r="CX482" s="74"/>
      <c r="CY482" s="74"/>
      <c r="CZ482" s="74"/>
      <c r="DA482" s="74"/>
      <c r="DB482" s="74"/>
    </row>
    <row r="483" spans="1:106" ht="14.5" customHeight="1">
      <c r="A483" s="74" t="s">
        <v>2664</v>
      </c>
      <c r="B483" s="129" t="s">
        <v>2653</v>
      </c>
      <c r="C483" s="130" t="str">
        <f>MID(A483,1,12)</f>
        <v>A.100.02.103</v>
      </c>
      <c r="D483" s="131" t="s">
        <v>2656</v>
      </c>
      <c r="E483" s="129" t="s">
        <v>957</v>
      </c>
      <c r="F483" s="132" t="s">
        <v>2666</v>
      </c>
      <c r="G483" s="132">
        <f>J483+K483+L483+M483</f>
        <v>0.11656399596399999</v>
      </c>
      <c r="H483" s="348">
        <f t="shared" si="317"/>
        <v>0.11656399596399999</v>
      </c>
      <c r="I483" s="74"/>
      <c r="J483" s="132">
        <f>P483+Q483+R483+S483</f>
        <v>1.5370543058999999E-3</v>
      </c>
      <c r="K483" s="132">
        <f>N483+O483+T483</f>
        <v>1.896237194E-2</v>
      </c>
      <c r="L483" s="300">
        <f>U483+IF(V483="x",0,V483)+IF(W483="x",0,W483)+IF(X483="x",0,X483)+Y483+Z483</f>
        <v>1.02200947181E-2</v>
      </c>
      <c r="M483" s="132">
        <v>8.5844475000000003E-2</v>
      </c>
      <c r="N483" s="132">
        <v>1.6753969E-2</v>
      </c>
      <c r="O483" s="132">
        <v>2.0310266999999998E-3</v>
      </c>
      <c r="P483" s="132">
        <v>1.1973276E-3</v>
      </c>
      <c r="Q483" s="132">
        <v>1.2560244E-4</v>
      </c>
      <c r="R483" s="304">
        <v>8.0372058999999997E-6</v>
      </c>
      <c r="S483" s="132">
        <v>2.0608706000000001E-4</v>
      </c>
      <c r="T483" s="132">
        <v>1.7737623999999999E-4</v>
      </c>
      <c r="U483" s="132">
        <v>1.2685767999999999E-4</v>
      </c>
      <c r="V483" s="132">
        <v>9.9793625E-3</v>
      </c>
      <c r="W483" s="304">
        <v>7.4449540999999998E-5</v>
      </c>
      <c r="X483" s="304">
        <v>3.6383858000000001E-5</v>
      </c>
      <c r="Y483" s="304">
        <v>3.0411390999999999E-6</v>
      </c>
      <c r="Z483" s="132">
        <v>0</v>
      </c>
      <c r="AA483" s="74"/>
      <c r="AB483" s="301">
        <f>M483/0.133</f>
        <v>0.64544718045112781</v>
      </c>
      <c r="AC483" s="338">
        <f t="shared" si="318"/>
        <v>0.64544718045112781</v>
      </c>
      <c r="AD483" s="74"/>
      <c r="AE483" s="136">
        <v>1.3451565999999999</v>
      </c>
      <c r="AF483" s="136">
        <v>1.3310957000000001</v>
      </c>
      <c r="AG483" s="136">
        <v>1.0093168E-2</v>
      </c>
      <c r="AH483" s="136">
        <v>0</v>
      </c>
      <c r="AI483" s="136">
        <v>9.9683053000000003E-4</v>
      </c>
      <c r="AJ483" s="136">
        <v>1.0860673999999999E-3</v>
      </c>
      <c r="AK483" s="136">
        <v>1.8848525E-3</v>
      </c>
      <c r="AL483" s="74"/>
      <c r="AM483" s="133">
        <v>1.6010235000000001E-2</v>
      </c>
      <c r="AN483" s="340">
        <f t="shared" si="319"/>
        <v>1.6010235000000001E-2</v>
      </c>
      <c r="AP483" s="133">
        <v>1.5313356E-2</v>
      </c>
      <c r="AQ483" s="133">
        <v>6.1318574E-4</v>
      </c>
      <c r="AR483" s="145">
        <v>8.3692664999999997E-5</v>
      </c>
      <c r="AS483" s="134">
        <f>AV483+AY483+AZ483+BA483+BB483+BJ483+BK483+BO483</f>
        <v>9.1806692057878006E-7</v>
      </c>
      <c r="AT483" s="135">
        <f>AW483+AX483+BC483+BD483+BE483+BF483+BG483+BH483+BI483+BL483+BP483+BQ483</f>
        <v>2.2676987732996814E-9</v>
      </c>
      <c r="AU483" s="135">
        <f>BM483+BN483</f>
        <v>1.1721661728999999E-2</v>
      </c>
      <c r="AV483" s="302">
        <v>5.9965855000000004E-7</v>
      </c>
      <c r="AW483" s="302">
        <v>1.8093372E-9</v>
      </c>
      <c r="AX483" s="302">
        <v>4.9432628999999997E-14</v>
      </c>
      <c r="AY483" s="302">
        <v>8.9991196000000003E-12</v>
      </c>
      <c r="AZ483" s="302">
        <v>2.3553217999999999E-13</v>
      </c>
      <c r="BA483" s="302">
        <v>1.7799911999999999E-10</v>
      </c>
      <c r="BB483" s="302">
        <v>3.1601421999999999E-7</v>
      </c>
      <c r="BC483" s="302">
        <v>2.8921929000000001E-11</v>
      </c>
      <c r="BD483" s="302">
        <v>3.6863824999999999E-10</v>
      </c>
      <c r="BE483" s="302">
        <v>5.9815176999999995E-14</v>
      </c>
      <c r="BF483" s="302">
        <v>1.9265603999999998E-15</v>
      </c>
      <c r="BG483" s="302">
        <v>7.2000298999999999E-14</v>
      </c>
      <c r="BH483" s="302">
        <v>3.3114298999999999E-15</v>
      </c>
      <c r="BI483" s="302">
        <v>6.1539323999999998E-15</v>
      </c>
      <c r="BJ483" s="302">
        <v>3.5128256000000001E-11</v>
      </c>
      <c r="BK483" s="302">
        <v>2.1128263000000001E-9</v>
      </c>
      <c r="BL483" s="302">
        <v>6.0250184000000002E-11</v>
      </c>
      <c r="BM483" s="302">
        <v>1.7632729000000001E-5</v>
      </c>
      <c r="BN483" s="303">
        <v>1.1704028999999999E-2</v>
      </c>
      <c r="BO483" s="302">
        <v>5.8962250999999996E-11</v>
      </c>
      <c r="BP483" s="302">
        <v>3.5855422999999998E-13</v>
      </c>
      <c r="BQ483" s="302">
        <v>1.6041982000000001E-17</v>
      </c>
      <c r="BR483" s="74"/>
      <c r="BS483" s="144">
        <v>2.5387339E-5</v>
      </c>
      <c r="BT483" s="144">
        <v>2.5895244999999999E-6</v>
      </c>
      <c r="BU483" s="144">
        <v>1.7996779999999999E-5</v>
      </c>
      <c r="BV483" s="144">
        <v>2.0790249E-8</v>
      </c>
      <c r="BW483" s="144">
        <v>2.1225403000000001E-6</v>
      </c>
      <c r="BX483" s="144">
        <v>9.4411835999999999E-8</v>
      </c>
      <c r="BY483" s="144">
        <v>1.1636457000000001E-9</v>
      </c>
      <c r="BZ483" s="144">
        <v>1.5250741999999999E-7</v>
      </c>
      <c r="CA483" s="144">
        <v>1.0785364000000001E-8</v>
      </c>
      <c r="CB483" s="144">
        <v>1.36369E-7</v>
      </c>
      <c r="CC483" s="144">
        <v>1.7287471E-9</v>
      </c>
      <c r="CD483" s="144">
        <v>3.9280366000000003E-8</v>
      </c>
      <c r="CE483" s="144">
        <v>3.2305586000000001E-11</v>
      </c>
      <c r="CF483" s="144">
        <v>5.9400796999999995E-7</v>
      </c>
      <c r="CG483" s="144">
        <v>1.6030543999999999E-6</v>
      </c>
      <c r="CH483" s="144">
        <v>1.5898803999999999E-8</v>
      </c>
      <c r="CI483" s="144">
        <v>8.4644607000000002E-9</v>
      </c>
      <c r="CJ483" s="137"/>
      <c r="CK483" s="138"/>
      <c r="CL483" s="110" t="s">
        <v>2667</v>
      </c>
      <c r="CM483" s="110"/>
      <c r="CN483" s="110"/>
      <c r="CP483" s="305"/>
      <c r="CQ483" s="74"/>
      <c r="CR483" s="74"/>
      <c r="CS483" s="74"/>
      <c r="CT483" s="74"/>
      <c r="CU483" s="74"/>
      <c r="CV483" s="74"/>
      <c r="CW483" s="74"/>
      <c r="CX483" s="74"/>
      <c r="CY483" s="74"/>
      <c r="CZ483" s="74"/>
      <c r="DA483" s="74"/>
      <c r="DB483" s="74"/>
    </row>
    <row r="484" spans="1:106" ht="14.5" customHeight="1">
      <c r="A484" s="74" t="s">
        <v>2668</v>
      </c>
      <c r="B484" s="129" t="s">
        <v>2653</v>
      </c>
      <c r="C484" s="130" t="str">
        <f>MID(A484,1,12)</f>
        <v>A.100.02.104</v>
      </c>
      <c r="D484" s="131" t="s">
        <v>2656</v>
      </c>
      <c r="E484" s="129" t="s">
        <v>957</v>
      </c>
      <c r="F484" s="132" t="s">
        <v>2670</v>
      </c>
      <c r="G484" s="132">
        <f>J484+K484+L484+M484</f>
        <v>0.192772799616</v>
      </c>
      <c r="H484" s="348">
        <f t="shared" si="317"/>
        <v>0.192772799616</v>
      </c>
      <c r="I484" s="74"/>
      <c r="J484" s="132">
        <f>P484+Q484+R484+S484</f>
        <v>1.164741389E-2</v>
      </c>
      <c r="K484" s="132">
        <f>N484+O484+T484</f>
        <v>2.1302313100000001E-2</v>
      </c>
      <c r="L484" s="300">
        <f>U484+IF(V484="x",0,V484)+IF(W484="x",0,W484)+IF(X484="x",0,X484)+Y484+Z484</f>
        <v>4.7047042626000006E-2</v>
      </c>
      <c r="M484" s="132">
        <v>0.11277603</v>
      </c>
      <c r="N484" s="132">
        <v>1.2446509E-2</v>
      </c>
      <c r="O484" s="132">
        <v>7.6749089000000001E-3</v>
      </c>
      <c r="P484" s="132">
        <v>6.2493115999999998E-3</v>
      </c>
      <c r="Q484" s="132">
        <v>2.1556046E-3</v>
      </c>
      <c r="R484" s="132">
        <v>5.8700468999999997E-4</v>
      </c>
      <c r="S484" s="132">
        <v>2.6554930000000001E-3</v>
      </c>
      <c r="T484" s="132">
        <v>1.1808952E-3</v>
      </c>
      <c r="U484" s="132">
        <v>4.3402751000000003E-2</v>
      </c>
      <c r="V484" s="132">
        <v>2.8940150999999998E-3</v>
      </c>
      <c r="W484" s="304">
        <v>2.1590366999999999E-5</v>
      </c>
      <c r="X484" s="304">
        <v>1.0551319E-5</v>
      </c>
      <c r="Y484" s="132">
        <v>7.1813484000000005E-4</v>
      </c>
      <c r="Z484" s="132">
        <v>0</v>
      </c>
      <c r="AA484" s="74"/>
      <c r="AB484" s="301">
        <f>M484/0.133</f>
        <v>0.84794007518796988</v>
      </c>
      <c r="AC484" s="338">
        <f t="shared" si="318"/>
        <v>0.84794007518796988</v>
      </c>
      <c r="AD484" s="74"/>
      <c r="AE484" s="136">
        <v>7.7172881000000002</v>
      </c>
      <c r="AF484" s="136">
        <v>7.7132104000000004</v>
      </c>
      <c r="AG484" s="136">
        <v>2.9270187999999998E-3</v>
      </c>
      <c r="AH484" s="136">
        <v>0</v>
      </c>
      <c r="AI484" s="136">
        <v>2.8908085000000001E-4</v>
      </c>
      <c r="AJ484" s="136">
        <v>3.1495954999999999E-4</v>
      </c>
      <c r="AK484" s="136">
        <v>5.4660722000000005E-4</v>
      </c>
      <c r="AL484" s="74"/>
      <c r="AM484" s="133">
        <v>1.9994316000000002E-2</v>
      </c>
      <c r="AN484" s="340">
        <f t="shared" si="319"/>
        <v>1.9994316000000002E-2</v>
      </c>
      <c r="AP484" s="133">
        <v>1.89012E-2</v>
      </c>
      <c r="AQ484" s="133">
        <v>8.0577839000000001E-4</v>
      </c>
      <c r="AR484" s="133">
        <v>2.8733761999999999E-4</v>
      </c>
      <c r="AS484" s="134">
        <f>AV484+AY484+AZ484+BA484+BB484+BJ484+BK484+BO484</f>
        <v>1.1331654785343312E-6</v>
      </c>
      <c r="AT484" s="135">
        <f>AW484+AX484+BC484+BD484+BE484+BF484+BG484+BH484+BI484+BL484+BP484+BQ484</f>
        <v>2.9799496326515999E-9</v>
      </c>
      <c r="AU484" s="135">
        <f>BM484+BN484</f>
        <v>4.02433632E-2</v>
      </c>
      <c r="AV484" s="302">
        <v>7.9075179000000004E-7</v>
      </c>
      <c r="AW484" s="302">
        <v>2.3859479999999998E-9</v>
      </c>
      <c r="AX484" s="302">
        <v>6.5182941999999994E-14</v>
      </c>
      <c r="AY484" s="302">
        <v>1.9853833999999999E-10</v>
      </c>
      <c r="AZ484" s="302">
        <v>6.8304331000000006E-14</v>
      </c>
      <c r="BA484" s="302">
        <v>9.2921759000000004E-10</v>
      </c>
      <c r="BB484" s="302">
        <v>2.9618285999999999E-7</v>
      </c>
      <c r="BC484" s="302">
        <v>1.3279409000000001E-10</v>
      </c>
      <c r="BD484" s="302">
        <v>3.4100575999999998E-10</v>
      </c>
      <c r="BE484" s="302">
        <v>3.1588678000000002E-12</v>
      </c>
      <c r="BF484" s="302">
        <v>1.0507240000000001E-14</v>
      </c>
      <c r="BG484" s="302">
        <v>1.454341E-11</v>
      </c>
      <c r="BH484" s="302">
        <v>1.5344302000000001E-13</v>
      </c>
      <c r="BI484" s="302">
        <v>1.2311241E-13</v>
      </c>
      <c r="BJ484" s="302">
        <v>3.7029713000000001E-9</v>
      </c>
      <c r="BK484" s="302">
        <v>2.7476371E-8</v>
      </c>
      <c r="BL484" s="302">
        <v>1.7472552999999999E-11</v>
      </c>
      <c r="BM484" s="303">
        <v>7.9362102E-3</v>
      </c>
      <c r="BN484" s="303">
        <v>3.2307152999999998E-2</v>
      </c>
      <c r="BO484" s="302">
        <v>1.3923661999999999E-8</v>
      </c>
      <c r="BP484" s="302">
        <v>8.4670918000000003E-11</v>
      </c>
      <c r="BQ484" s="302">
        <v>3.7882396000000003E-15</v>
      </c>
      <c r="BR484" s="74"/>
      <c r="BS484" s="144">
        <v>4.5498394000000002E-5</v>
      </c>
      <c r="BT484" s="144">
        <v>2.6538521E-6</v>
      </c>
      <c r="BU484" s="144">
        <v>2.3642818999999999E-5</v>
      </c>
      <c r="BV484" s="144">
        <v>1.3833003E-7</v>
      </c>
      <c r="BW484" s="144">
        <v>3.672824E-6</v>
      </c>
      <c r="BX484" s="144">
        <v>6.2101146000000003E-7</v>
      </c>
      <c r="BY484" s="144">
        <v>6.3267040999999997E-8</v>
      </c>
      <c r="BZ484" s="144">
        <v>9.0654218999999997E-7</v>
      </c>
      <c r="CA484" s="144">
        <v>7.8771895999999995E-7</v>
      </c>
      <c r="CB484" s="144">
        <v>1.7571552E-6</v>
      </c>
      <c r="CC484" s="144">
        <v>5.0133667E-10</v>
      </c>
      <c r="CD484" s="144">
        <v>1.1391306000000001E-8</v>
      </c>
      <c r="CE484" s="144">
        <v>9.3686200000000005E-12</v>
      </c>
      <c r="CF484" s="144">
        <v>1.4022711000000001E-6</v>
      </c>
      <c r="CG484" s="144">
        <v>9.2599194999999992E-6</v>
      </c>
      <c r="CH484" s="144">
        <v>-1.4180614999999999E-6</v>
      </c>
      <c r="CI484" s="144">
        <v>1.9988430999999999E-6</v>
      </c>
      <c r="CJ484" s="137"/>
      <c r="CK484" s="138"/>
      <c r="CL484" s="110" t="s">
        <v>2671</v>
      </c>
      <c r="CM484" s="110"/>
      <c r="CN484" s="110"/>
      <c r="CP484" s="305"/>
      <c r="CQ484" s="74"/>
      <c r="CR484" s="74"/>
      <c r="CS484" s="74"/>
      <c r="CT484" s="74"/>
      <c r="CU484" s="74"/>
      <c r="CV484" s="74"/>
      <c r="CW484" s="74"/>
      <c r="CX484" s="74"/>
      <c r="CY484" s="74"/>
      <c r="CZ484" s="74"/>
      <c r="DA484" s="74"/>
      <c r="DB484" s="74"/>
    </row>
    <row r="485" spans="1:106" ht="14.5" customHeight="1">
      <c r="B485" s="129" t="s">
        <v>2653</v>
      </c>
      <c r="C485" s="127" t="s">
        <v>108</v>
      </c>
      <c r="D485" s="127" t="s">
        <v>2672</v>
      </c>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P485" s="74"/>
      <c r="AQ485" s="74"/>
      <c r="AR485" s="74"/>
      <c r="AS485" s="74"/>
      <c r="AT485" s="74"/>
      <c r="AU485" s="74"/>
      <c r="AV485" s="74"/>
      <c r="AW485" s="74"/>
      <c r="AX485" s="74"/>
      <c r="AY485" s="74"/>
      <c r="AZ485" s="74"/>
      <c r="BA485" s="74"/>
      <c r="BB485" s="74"/>
      <c r="BC485" s="74"/>
      <c r="BD485" s="74"/>
      <c r="BE485" s="74"/>
      <c r="BF485" s="74"/>
      <c r="BG485" s="74"/>
      <c r="BH485" s="74"/>
      <c r="BI485" s="74"/>
      <c r="BJ485" s="74"/>
      <c r="BK485" s="74"/>
      <c r="BL485" s="74"/>
      <c r="BM485" s="74"/>
      <c r="BN485" s="74"/>
      <c r="BO485" s="74"/>
      <c r="BP485" s="74"/>
      <c r="BQ485" s="74"/>
      <c r="BR485" s="74"/>
      <c r="BS485" s="74"/>
      <c r="BT485" s="74"/>
      <c r="BU485" s="74"/>
      <c r="BV485" s="74"/>
      <c r="BW485" s="74"/>
      <c r="BX485" s="74"/>
      <c r="BY485" s="74"/>
      <c r="BZ485" s="74"/>
      <c r="CA485" s="74"/>
      <c r="CB485" s="74"/>
      <c r="CC485" s="74"/>
      <c r="CD485" s="74"/>
      <c r="CE485" s="74"/>
      <c r="CF485" s="74"/>
      <c r="CG485" s="74"/>
      <c r="CH485" s="74"/>
      <c r="CI485" s="74"/>
      <c r="CJ485" s="142"/>
      <c r="CK485" s="143"/>
      <c r="CL485" s="89"/>
      <c r="CP485" s="305"/>
      <c r="CQ485" s="74"/>
      <c r="CR485" s="74"/>
      <c r="CS485" s="74"/>
      <c r="CT485" s="74"/>
      <c r="CU485" s="74"/>
      <c r="CV485" s="74"/>
      <c r="CW485" s="74"/>
      <c r="CX485" s="74"/>
      <c r="CY485" s="74"/>
      <c r="CZ485" s="74"/>
      <c r="DA485" s="74"/>
      <c r="DB485" s="74"/>
    </row>
    <row r="486" spans="1:106" ht="14.5" customHeight="1">
      <c r="A486" s="74" t="s">
        <v>2673</v>
      </c>
      <c r="B486" s="129" t="s">
        <v>2674</v>
      </c>
      <c r="C486" s="130" t="str">
        <f t="shared" ref="C486:C493" si="320">MID(A486,1,12)</f>
        <v>A.100.04.101</v>
      </c>
      <c r="D486" s="131" t="s">
        <v>2672</v>
      </c>
      <c r="E486" s="129" t="s">
        <v>957</v>
      </c>
      <c r="F486" s="132" t="s">
        <v>2675</v>
      </c>
      <c r="G486" s="132">
        <f t="shared" ref="G486:G493" si="321">J486+K486+L486+M486</f>
        <v>0.28648127927810996</v>
      </c>
      <c r="H486" s="348">
        <f t="shared" ref="H486:H493" si="322">G486</f>
        <v>0.28648127927810996</v>
      </c>
      <c r="I486" s="74"/>
      <c r="J486" s="132">
        <f t="shared" ref="J486:J493" si="323">P486+Q486+R486+S486</f>
        <v>1.318250575E-2</v>
      </c>
      <c r="K486" s="132">
        <f t="shared" ref="K486:K493" si="324">N486+O486+T486</f>
        <v>4.1498595800000003E-2</v>
      </c>
      <c r="L486" s="300">
        <f t="shared" ref="L486:L493" si="325">U486+IF(V486="x",0,V486)+IF(W486="x",0,W486)+IF(X486="x",0,X486)+Y486+Z486</f>
        <v>4.0741887728109993E-2</v>
      </c>
      <c r="M486" s="132">
        <v>0.19105828999999999</v>
      </c>
      <c r="N486" s="132">
        <v>2.2171659999999999E-2</v>
      </c>
      <c r="O486" s="132">
        <v>1.5798132999999999E-2</v>
      </c>
      <c r="P486" s="132">
        <v>9.2062428000000002E-3</v>
      </c>
      <c r="Q486" s="132">
        <v>7.1781728000000001E-4</v>
      </c>
      <c r="R486" s="132">
        <v>3.0568607E-3</v>
      </c>
      <c r="S486" s="132">
        <v>2.0158497000000001E-4</v>
      </c>
      <c r="T486" s="132">
        <v>3.5288028E-3</v>
      </c>
      <c r="U486" s="132">
        <v>3.6972842999999998E-2</v>
      </c>
      <c r="V486" s="304">
        <v>6.5564142E-5</v>
      </c>
      <c r="W486" s="132">
        <v>3.7007742000000001E-3</v>
      </c>
      <c r="X486" s="304">
        <v>2.7004625000000002E-6</v>
      </c>
      <c r="Y486" s="304">
        <v>5.9236100000000004E-9</v>
      </c>
      <c r="Z486" s="132">
        <v>0</v>
      </c>
      <c r="AA486" s="74"/>
      <c r="AB486" s="301">
        <f t="shared" ref="AB486:AB493" si="326">M486/0.133</f>
        <v>1.4365284962406013</v>
      </c>
      <c r="AC486" s="338">
        <f t="shared" ref="AC486:AC493" si="327">AB486</f>
        <v>1.4365284962406013</v>
      </c>
      <c r="AD486" s="74"/>
      <c r="AE486" s="136">
        <v>18.508970000000001</v>
      </c>
      <c r="AF486" s="136">
        <v>17.911176000000001</v>
      </c>
      <c r="AG486" s="136">
        <v>0.50171951999999997</v>
      </c>
      <c r="AH486" s="136">
        <v>0</v>
      </c>
      <c r="AI486" s="136">
        <v>1.8009442000000001E-2</v>
      </c>
      <c r="AJ486" s="136">
        <v>1.0837277000000001E-3</v>
      </c>
      <c r="AK486" s="136">
        <v>7.6981563000000003E-2</v>
      </c>
      <c r="AL486" s="74"/>
      <c r="AM486" s="133">
        <v>3.2283956000000003E-2</v>
      </c>
      <c r="AN486" s="340">
        <f t="shared" ref="AN486:AN493" si="328">AM486</f>
        <v>3.2283956000000003E-2</v>
      </c>
      <c r="AP486" s="133">
        <v>3.0397007E-2</v>
      </c>
      <c r="AQ486" s="133">
        <v>1.3092253999999999E-3</v>
      </c>
      <c r="AR486" s="133">
        <v>5.7772347E-4</v>
      </c>
      <c r="AS486" s="134">
        <f t="shared" ref="AS486:AS493" si="329">AV486+AY486+AZ486+BA486+BB486+BJ486+BK486+BO486</f>
        <v>1.8223624702628101E-6</v>
      </c>
      <c r="AT486" s="135">
        <f t="shared" ref="AT486:AT493" si="330">AW486+AX486+BC486+BD486+BE486+BF486+BG486+BH486+BI486+BL486+BP486+BQ486</f>
        <v>4.8418100564725264E-9</v>
      </c>
      <c r="AU486" s="135">
        <f t="shared" ref="AU486:AU493" si="331">BM486+BN486</f>
        <v>8.09136518E-2</v>
      </c>
      <c r="AV486" s="302">
        <v>1.3448255E-6</v>
      </c>
      <c r="AW486" s="302">
        <v>4.0581003000000004E-9</v>
      </c>
      <c r="AX486" s="302">
        <v>1.1085415E-13</v>
      </c>
      <c r="AY486" s="302">
        <v>4.8322749999999999E-11</v>
      </c>
      <c r="AZ486" s="302">
        <v>5.5061645999999999E-12</v>
      </c>
      <c r="BA486" s="302">
        <v>1.3689803000000001E-9</v>
      </c>
      <c r="BB486" s="302">
        <v>5.0926734000000005E-7</v>
      </c>
      <c r="BC486" s="302">
        <v>2.0044162000000001E-10</v>
      </c>
      <c r="BD486" s="302">
        <v>5.7870215999999998E-10</v>
      </c>
      <c r="BE486" s="302">
        <v>5.6788096000000003E-12</v>
      </c>
      <c r="BF486" s="302">
        <v>-1.4149502999999999E-12</v>
      </c>
      <c r="BG486" s="302">
        <v>2.6457594000000002E-13</v>
      </c>
      <c r="BH486" s="302">
        <v>-2.8225261999999999E-12</v>
      </c>
      <c r="BI486" s="302">
        <v>-6.3280095000000003E-13</v>
      </c>
      <c r="BJ486" s="302">
        <v>1.2879582E-9</v>
      </c>
      <c r="BK486" s="302">
        <v>-3.4441251999999998E-8</v>
      </c>
      <c r="BL486" s="302">
        <v>3.3813158E-12</v>
      </c>
      <c r="BM486" s="303">
        <v>3.1720858000000001E-3</v>
      </c>
      <c r="BN486" s="303">
        <v>7.7741565999999998E-2</v>
      </c>
      <c r="BO486" s="302">
        <v>1.1484820999999999E-13</v>
      </c>
      <c r="BP486" s="302">
        <v>6.9840128000000003E-16</v>
      </c>
      <c r="BQ486" s="302">
        <v>3.1246991E-20</v>
      </c>
      <c r="BR486" s="74"/>
      <c r="BS486" s="144">
        <v>7.5412482999999997E-5</v>
      </c>
      <c r="BT486" s="144">
        <v>4.4174544000000002E-6</v>
      </c>
      <c r="BU486" s="144">
        <v>4.0054227000000001E-5</v>
      </c>
      <c r="BV486" s="144">
        <v>4.1356121999999998E-7</v>
      </c>
      <c r="BW486" s="144">
        <v>3.6576820000000001E-6</v>
      </c>
      <c r="BX486" s="144">
        <v>-3.4148908000000002E-6</v>
      </c>
      <c r="BY486" s="144">
        <v>6.4720739999999998E-8</v>
      </c>
      <c r="BZ486" s="144">
        <v>1.2799380999999999E-6</v>
      </c>
      <c r="CA486" s="144">
        <v>4.1020918E-6</v>
      </c>
      <c r="CB486" s="144">
        <v>1.3338995000000001E-7</v>
      </c>
      <c r="CC486" s="144">
        <v>4.1385662999999999E-8</v>
      </c>
      <c r="CD486" s="144">
        <v>2.4493310000000002E-9</v>
      </c>
      <c r="CE486" s="144">
        <v>2.5921574999999999E-9</v>
      </c>
      <c r="CF486" s="144">
        <v>2.8617635E-6</v>
      </c>
      <c r="CG486" s="144">
        <v>2.1760259E-5</v>
      </c>
      <c r="CH486" s="144">
        <v>3.5842078000000003E-8</v>
      </c>
      <c r="CI486" s="144">
        <v>1.6487297E-11</v>
      </c>
      <c r="CJ486" s="137"/>
      <c r="CK486" s="138"/>
      <c r="CL486" s="110" t="s">
        <v>2676</v>
      </c>
      <c r="CM486" s="110"/>
      <c r="CN486" s="110"/>
      <c r="CP486" s="305"/>
      <c r="CQ486" s="74"/>
      <c r="CR486" s="74"/>
      <c r="CS486" s="74"/>
      <c r="CT486" s="74"/>
      <c r="CU486" s="74"/>
      <c r="CV486" s="74"/>
      <c r="CW486" s="74"/>
      <c r="CX486" s="74"/>
      <c r="CY486" s="74"/>
      <c r="CZ486" s="74"/>
      <c r="DA486" s="74"/>
      <c r="DB486" s="74"/>
    </row>
    <row r="487" spans="1:106" ht="14.5" customHeight="1">
      <c r="A487" s="74" t="s">
        <v>2677</v>
      </c>
      <c r="B487" s="129" t="s">
        <v>2653</v>
      </c>
      <c r="C487" s="130" t="str">
        <f t="shared" si="320"/>
        <v>A.100.04.102</v>
      </c>
      <c r="D487" s="131" t="s">
        <v>2672</v>
      </c>
      <c r="E487" s="129" t="s">
        <v>957</v>
      </c>
      <c r="F487" s="132" t="s">
        <v>2678</v>
      </c>
      <c r="G487" s="132">
        <f t="shared" si="321"/>
        <v>0.28648127927810996</v>
      </c>
      <c r="H487" s="348">
        <f t="shared" si="322"/>
        <v>0.28648127927810996</v>
      </c>
      <c r="I487" s="74"/>
      <c r="J487" s="132">
        <f t="shared" si="323"/>
        <v>1.318250575E-2</v>
      </c>
      <c r="K487" s="132">
        <f t="shared" si="324"/>
        <v>4.1498595800000003E-2</v>
      </c>
      <c r="L487" s="300">
        <f t="shared" si="325"/>
        <v>4.0741887728109993E-2</v>
      </c>
      <c r="M487" s="132">
        <v>0.19105828999999999</v>
      </c>
      <c r="N487" s="132">
        <v>2.2171659999999999E-2</v>
      </c>
      <c r="O487" s="132">
        <v>1.5798132999999999E-2</v>
      </c>
      <c r="P487" s="132">
        <v>9.2062428000000002E-3</v>
      </c>
      <c r="Q487" s="132">
        <v>7.1781728000000001E-4</v>
      </c>
      <c r="R487" s="132">
        <v>3.0568607E-3</v>
      </c>
      <c r="S487" s="132">
        <v>2.0158497000000001E-4</v>
      </c>
      <c r="T487" s="132">
        <v>3.5288028E-3</v>
      </c>
      <c r="U487" s="132">
        <v>3.6972842999999998E-2</v>
      </c>
      <c r="V487" s="304">
        <v>6.5564142E-5</v>
      </c>
      <c r="W487" s="132">
        <v>3.7007742000000001E-3</v>
      </c>
      <c r="X487" s="304">
        <v>2.7004625000000002E-6</v>
      </c>
      <c r="Y487" s="304">
        <v>5.9236100000000004E-9</v>
      </c>
      <c r="Z487" s="132">
        <v>0</v>
      </c>
      <c r="AA487" s="74"/>
      <c r="AB487" s="301">
        <f t="shared" si="326"/>
        <v>1.4365284962406013</v>
      </c>
      <c r="AC487" s="338">
        <f t="shared" si="327"/>
        <v>1.4365284962406013</v>
      </c>
      <c r="AD487" s="74"/>
      <c r="AE487" s="136">
        <v>18.508970000000001</v>
      </c>
      <c r="AF487" s="136">
        <v>17.911176000000001</v>
      </c>
      <c r="AG487" s="136">
        <v>0.50171951999999997</v>
      </c>
      <c r="AH487" s="136">
        <v>0</v>
      </c>
      <c r="AI487" s="136">
        <v>1.8009442000000001E-2</v>
      </c>
      <c r="AJ487" s="136">
        <v>1.0837277000000001E-3</v>
      </c>
      <c r="AK487" s="136">
        <v>7.6981563000000003E-2</v>
      </c>
      <c r="AL487" s="74"/>
      <c r="AM487" s="133">
        <v>3.2283956000000003E-2</v>
      </c>
      <c r="AN487" s="340">
        <f t="shared" si="328"/>
        <v>3.2283956000000003E-2</v>
      </c>
      <c r="AP487" s="133">
        <v>3.0397007E-2</v>
      </c>
      <c r="AQ487" s="133">
        <v>1.3092253999999999E-3</v>
      </c>
      <c r="AR487" s="133">
        <v>5.7772347E-4</v>
      </c>
      <c r="AS487" s="134">
        <f t="shared" si="329"/>
        <v>1.8223624702628101E-6</v>
      </c>
      <c r="AT487" s="135">
        <f t="shared" si="330"/>
        <v>4.8418100564725264E-9</v>
      </c>
      <c r="AU487" s="135">
        <f t="shared" si="331"/>
        <v>8.09136518E-2</v>
      </c>
      <c r="AV487" s="302">
        <v>1.3448255E-6</v>
      </c>
      <c r="AW487" s="302">
        <v>4.0581003000000004E-9</v>
      </c>
      <c r="AX487" s="302">
        <v>1.1085415E-13</v>
      </c>
      <c r="AY487" s="302">
        <v>4.8322749999999999E-11</v>
      </c>
      <c r="AZ487" s="302">
        <v>5.5061645999999999E-12</v>
      </c>
      <c r="BA487" s="302">
        <v>1.3689803000000001E-9</v>
      </c>
      <c r="BB487" s="302">
        <v>5.0926734000000005E-7</v>
      </c>
      <c r="BC487" s="302">
        <v>2.0044162000000001E-10</v>
      </c>
      <c r="BD487" s="302">
        <v>5.7870215999999998E-10</v>
      </c>
      <c r="BE487" s="302">
        <v>5.6788096000000003E-12</v>
      </c>
      <c r="BF487" s="302">
        <v>-1.4149502999999999E-12</v>
      </c>
      <c r="BG487" s="302">
        <v>2.6457594000000002E-13</v>
      </c>
      <c r="BH487" s="302">
        <v>-2.8225261999999999E-12</v>
      </c>
      <c r="BI487" s="302">
        <v>-6.3280095000000003E-13</v>
      </c>
      <c r="BJ487" s="302">
        <v>1.2879582E-9</v>
      </c>
      <c r="BK487" s="302">
        <v>-3.4441251999999998E-8</v>
      </c>
      <c r="BL487" s="302">
        <v>3.3813158E-12</v>
      </c>
      <c r="BM487" s="303">
        <v>3.1720858000000001E-3</v>
      </c>
      <c r="BN487" s="303">
        <v>7.7741565999999998E-2</v>
      </c>
      <c r="BO487" s="302">
        <v>1.1484820999999999E-13</v>
      </c>
      <c r="BP487" s="302">
        <v>6.9840128000000003E-16</v>
      </c>
      <c r="BQ487" s="302">
        <v>3.1246991E-20</v>
      </c>
      <c r="BR487" s="74"/>
      <c r="BS487" s="144">
        <v>7.5412482999999997E-5</v>
      </c>
      <c r="BT487" s="144">
        <v>4.4174544000000002E-6</v>
      </c>
      <c r="BU487" s="144">
        <v>4.0054227000000001E-5</v>
      </c>
      <c r="BV487" s="144">
        <v>4.1356121999999998E-7</v>
      </c>
      <c r="BW487" s="144">
        <v>3.6576820000000001E-6</v>
      </c>
      <c r="BX487" s="144">
        <v>-3.4148908000000002E-6</v>
      </c>
      <c r="BY487" s="144">
        <v>6.4720739999999998E-8</v>
      </c>
      <c r="BZ487" s="144">
        <v>1.2799380999999999E-6</v>
      </c>
      <c r="CA487" s="144">
        <v>4.1020918E-6</v>
      </c>
      <c r="CB487" s="144">
        <v>1.3338995000000001E-7</v>
      </c>
      <c r="CC487" s="144">
        <v>4.1385662999999999E-8</v>
      </c>
      <c r="CD487" s="144">
        <v>2.4493310000000002E-9</v>
      </c>
      <c r="CE487" s="144">
        <v>2.5921574999999999E-9</v>
      </c>
      <c r="CF487" s="144">
        <v>2.8617635E-6</v>
      </c>
      <c r="CG487" s="144">
        <v>2.1760259E-5</v>
      </c>
      <c r="CH487" s="144">
        <v>3.5842078000000003E-8</v>
      </c>
      <c r="CI487" s="144">
        <v>1.6487297E-11</v>
      </c>
      <c r="CJ487" s="137"/>
      <c r="CK487" s="138"/>
      <c r="CL487" s="110" t="s">
        <v>2676</v>
      </c>
      <c r="CM487" s="110"/>
      <c r="CN487" s="110"/>
      <c r="CP487" s="305"/>
      <c r="CQ487" s="74"/>
      <c r="CR487" s="74"/>
      <c r="CS487" s="74"/>
      <c r="CT487" s="74"/>
      <c r="CU487" s="74"/>
      <c r="CV487" s="74"/>
      <c r="CW487" s="74"/>
      <c r="CX487" s="74"/>
      <c r="CY487" s="74"/>
      <c r="CZ487" s="74"/>
      <c r="DA487" s="74"/>
      <c r="DB487" s="74"/>
    </row>
    <row r="488" spans="1:106" ht="14.5" customHeight="1">
      <c r="A488" s="74" t="s">
        <v>2679</v>
      </c>
      <c r="B488" s="129" t="s">
        <v>2653</v>
      </c>
      <c r="C488" s="130" t="str">
        <f t="shared" si="320"/>
        <v>A.100.04.103</v>
      </c>
      <c r="D488" s="131" t="s">
        <v>2672</v>
      </c>
      <c r="E488" s="129" t="s">
        <v>957</v>
      </c>
      <c r="F488" s="132" t="s">
        <v>2680</v>
      </c>
      <c r="G488" s="132">
        <f t="shared" si="321"/>
        <v>2.7638423306064599</v>
      </c>
      <c r="H488" s="348">
        <f t="shared" si="322"/>
        <v>2.7638423306064599</v>
      </c>
      <c r="I488" s="74"/>
      <c r="J488" s="132">
        <f t="shared" si="323"/>
        <v>2.508526376E-2</v>
      </c>
      <c r="K488" s="132">
        <f t="shared" si="324"/>
        <v>1.2204315855999999</v>
      </c>
      <c r="L488" s="300">
        <f t="shared" si="325"/>
        <v>1.1845144112464601</v>
      </c>
      <c r="M488" s="132">
        <v>0.33381106999999999</v>
      </c>
      <c r="N488" s="132">
        <v>1.2010582999999999</v>
      </c>
      <c r="O488" s="132">
        <v>1.488478E-2</v>
      </c>
      <c r="P488" s="132">
        <v>1.7744289999999999E-2</v>
      </c>
      <c r="Q488" s="132">
        <v>6.6130907000000005E-4</v>
      </c>
      <c r="R488" s="132">
        <v>6.4545955000000002E-3</v>
      </c>
      <c r="S488" s="132">
        <v>2.2506919E-4</v>
      </c>
      <c r="T488" s="132">
        <v>4.4885055999999996E-3</v>
      </c>
      <c r="U488" s="132">
        <v>1.1751406</v>
      </c>
      <c r="V488" s="132">
        <v>1.0921920000000001E-3</v>
      </c>
      <c r="W488" s="132">
        <v>8.2785927000000002E-3</v>
      </c>
      <c r="X488" s="304">
        <v>2.9994670999999999E-6</v>
      </c>
      <c r="Y488" s="304">
        <v>2.7079359999999999E-8</v>
      </c>
      <c r="Z488" s="132">
        <v>0</v>
      </c>
      <c r="AA488" s="74"/>
      <c r="AB488" s="301">
        <f t="shared" si="326"/>
        <v>2.509857669172932</v>
      </c>
      <c r="AC488" s="338">
        <f t="shared" si="327"/>
        <v>2.509857669172932</v>
      </c>
      <c r="AD488" s="74"/>
      <c r="AE488" s="136">
        <v>40.707813999999999</v>
      </c>
      <c r="AF488" s="136">
        <v>38.849921999999999</v>
      </c>
      <c r="AG488" s="136">
        <v>1.1223603</v>
      </c>
      <c r="AH488" s="136">
        <v>0</v>
      </c>
      <c r="AI488" s="136">
        <v>0.6745968</v>
      </c>
      <c r="AJ488" s="136">
        <v>1.1420452E-3</v>
      </c>
      <c r="AK488" s="136">
        <v>5.9792842999999998E-2</v>
      </c>
      <c r="AL488" s="74"/>
      <c r="AM488" s="133">
        <v>0.41554438999999999</v>
      </c>
      <c r="AN488" s="340">
        <f t="shared" si="328"/>
        <v>0.41554438999999999</v>
      </c>
      <c r="AP488" s="133">
        <v>0.40406726999999998</v>
      </c>
      <c r="AQ488" s="133">
        <v>8.9447619000000006E-3</v>
      </c>
      <c r="AR488" s="133">
        <v>2.5323593999999998E-3</v>
      </c>
      <c r="AS488" s="134">
        <f t="shared" si="329"/>
        <v>2.4224656149470492E-5</v>
      </c>
      <c r="AT488" s="135">
        <f t="shared" si="330"/>
        <v>3.3079740418544442E-8</v>
      </c>
      <c r="AU488" s="135">
        <f t="shared" si="331"/>
        <v>0.35467217400000001</v>
      </c>
      <c r="AV488" s="302">
        <v>2.3403406000000002E-6</v>
      </c>
      <c r="AW488" s="302">
        <v>7.0617892999999996E-9</v>
      </c>
      <c r="AX488" s="302">
        <v>1.9292010000000001E-13</v>
      </c>
      <c r="AY488" s="302">
        <v>4.7043438000000001E-11</v>
      </c>
      <c r="AZ488" s="302">
        <v>5.5739120999999996E-12</v>
      </c>
      <c r="BA488" s="302">
        <v>2.6369711999999998E-9</v>
      </c>
      <c r="BB488" s="302">
        <v>2.1900066000000001E-5</v>
      </c>
      <c r="BC488" s="302">
        <v>5.1186608999999996E-10</v>
      </c>
      <c r="BD488" s="302">
        <v>2.5496472E-8</v>
      </c>
      <c r="BE488" s="302">
        <v>5.6186597E-12</v>
      </c>
      <c r="BF488" s="302">
        <v>-9.7216589000000006E-13</v>
      </c>
      <c r="BG488" s="302">
        <v>3.1278786000000002E-12</v>
      </c>
      <c r="BH488" s="302">
        <v>-1.7969614E-12</v>
      </c>
      <c r="BI488" s="302">
        <v>-4.001344E-13</v>
      </c>
      <c r="BJ488" s="302">
        <v>1.6552789E-9</v>
      </c>
      <c r="BK488" s="302">
        <v>-2.0095843E-8</v>
      </c>
      <c r="BL488" s="302">
        <v>3.8396389999999998E-12</v>
      </c>
      <c r="BM488" s="303">
        <v>5.8888653999999999E-2</v>
      </c>
      <c r="BN488" s="303">
        <v>0.29578352000000002</v>
      </c>
      <c r="BO488" s="302">
        <v>5.2502038999999996E-13</v>
      </c>
      <c r="BP488" s="302">
        <v>3.1926915999999999E-15</v>
      </c>
      <c r="BQ488" s="302">
        <v>1.4284339000000001E-19</v>
      </c>
      <c r="BR488" s="74"/>
      <c r="BS488" s="136">
        <v>4.8031880999999999E-4</v>
      </c>
      <c r="BT488" s="136">
        <v>1.7612568000000001E-4</v>
      </c>
      <c r="BU488" s="144">
        <v>6.9981492000000006E-5</v>
      </c>
      <c r="BV488" s="144">
        <v>5.2598032E-7</v>
      </c>
      <c r="BW488" s="136">
        <v>1.4516889000000001E-4</v>
      </c>
      <c r="BX488" s="144">
        <v>-2.2457753999999999E-6</v>
      </c>
      <c r="BY488" s="144">
        <v>8.8521172000000004E-8</v>
      </c>
      <c r="BZ488" s="144">
        <v>1.033886E-6</v>
      </c>
      <c r="CA488" s="144">
        <v>8.6616126999999993E-6</v>
      </c>
      <c r="CB488" s="144">
        <v>1.4892958999999999E-7</v>
      </c>
      <c r="CC488" s="144">
        <v>4.1894581999999998E-8</v>
      </c>
      <c r="CD488" s="144">
        <v>2.7510770999999999E-9</v>
      </c>
      <c r="CE488" s="144">
        <v>2.0193974999999999E-9</v>
      </c>
      <c r="CF488" s="144">
        <v>2.2640823000000001E-5</v>
      </c>
      <c r="CG488" s="144">
        <v>4.7833285000000001E-5</v>
      </c>
      <c r="CH488" s="144">
        <v>1.0308744E-5</v>
      </c>
      <c r="CI488" s="144">
        <v>7.5370502E-11</v>
      </c>
      <c r="CJ488" s="137"/>
      <c r="CK488" s="138"/>
      <c r="CL488" s="110" t="s">
        <v>2676</v>
      </c>
      <c r="CM488" s="110"/>
      <c r="CN488" s="110"/>
      <c r="CP488" s="305"/>
      <c r="CQ488" s="74"/>
      <c r="CR488" s="74"/>
      <c r="CS488" s="74"/>
      <c r="CT488" s="74"/>
      <c r="CU488" s="74"/>
      <c r="CV488" s="74"/>
      <c r="CW488" s="74"/>
      <c r="CX488" s="74"/>
      <c r="CY488" s="74"/>
      <c r="CZ488" s="74"/>
      <c r="DA488" s="74"/>
      <c r="DB488" s="74"/>
    </row>
    <row r="489" spans="1:106" ht="14.5" customHeight="1">
      <c r="A489" s="74" t="s">
        <v>2681</v>
      </c>
      <c r="B489" s="129" t="s">
        <v>2653</v>
      </c>
      <c r="C489" s="130" t="str">
        <f t="shared" si="320"/>
        <v>A.100.04.104</v>
      </c>
      <c r="D489" s="131" t="s">
        <v>2672</v>
      </c>
      <c r="E489" s="129" t="s">
        <v>957</v>
      </c>
      <c r="F489" s="132" t="s">
        <v>2682</v>
      </c>
      <c r="G489" s="132">
        <f t="shared" si="321"/>
        <v>2.7823406973554698</v>
      </c>
      <c r="H489" s="348">
        <f t="shared" si="322"/>
        <v>2.7823406973554698</v>
      </c>
      <c r="I489" s="74"/>
      <c r="J489" s="132">
        <f t="shared" si="323"/>
        <v>2.5067012520000001E-2</v>
      </c>
      <c r="K489" s="132">
        <f t="shared" si="324"/>
        <v>1.2198145754</v>
      </c>
      <c r="L489" s="300">
        <f t="shared" si="325"/>
        <v>1.1980489294354699</v>
      </c>
      <c r="M489" s="132">
        <v>0.33941018000000001</v>
      </c>
      <c r="N489" s="132">
        <v>1.2006253</v>
      </c>
      <c r="O489" s="132">
        <v>1.4775955E-2</v>
      </c>
      <c r="P489" s="132">
        <v>1.7785803999999999E-2</v>
      </c>
      <c r="Q489" s="132">
        <v>6.8956506000000003E-4</v>
      </c>
      <c r="R489" s="132">
        <v>6.3670869999999996E-3</v>
      </c>
      <c r="S489" s="132">
        <v>2.2455646E-4</v>
      </c>
      <c r="T489" s="132">
        <v>4.4133204000000002E-3</v>
      </c>
      <c r="U489" s="132">
        <v>1.1886372999999999</v>
      </c>
      <c r="V489" s="132">
        <v>1.1577562000000001E-3</v>
      </c>
      <c r="W489" s="132">
        <v>8.2505905000000001E-3</v>
      </c>
      <c r="X489" s="304">
        <v>3.2497325000000001E-6</v>
      </c>
      <c r="Y489" s="304">
        <v>3.3002969999999998E-8</v>
      </c>
      <c r="Z489" s="132">
        <v>0</v>
      </c>
      <c r="AA489" s="74"/>
      <c r="AB489" s="301">
        <f t="shared" si="326"/>
        <v>2.5519562406015037</v>
      </c>
      <c r="AC489" s="338">
        <f t="shared" si="327"/>
        <v>2.5519562406015037</v>
      </c>
      <c r="AD489" s="74"/>
      <c r="AE489" s="136">
        <v>41.082053999999999</v>
      </c>
      <c r="AF489" s="136">
        <v>39.228208000000002</v>
      </c>
      <c r="AG489" s="136">
        <v>1.1185643000000001</v>
      </c>
      <c r="AH489" s="136">
        <v>0</v>
      </c>
      <c r="AI489" s="136">
        <v>0.67459875000000002</v>
      </c>
      <c r="AJ489" s="136">
        <v>1.2193830999999999E-3</v>
      </c>
      <c r="AK489" s="136">
        <v>5.9463777000000002E-2</v>
      </c>
      <c r="AL489" s="74"/>
      <c r="AM489" s="133">
        <v>0.41617973000000003</v>
      </c>
      <c r="AN489" s="340">
        <f t="shared" si="328"/>
        <v>0.41617973000000003</v>
      </c>
      <c r="AP489" s="133">
        <v>0.40463432999999999</v>
      </c>
      <c r="AQ489" s="133">
        <v>8.9751285000000004E-3</v>
      </c>
      <c r="AR489" s="133">
        <v>2.5702652E-3</v>
      </c>
      <c r="AS489" s="134">
        <f t="shared" si="329"/>
        <v>2.4258653058735704E-5</v>
      </c>
      <c r="AT489" s="135">
        <f t="shared" si="330"/>
        <v>3.3192043533496979E-8</v>
      </c>
      <c r="AU489" s="135">
        <f t="shared" si="331"/>
        <v>0.35998112000000004</v>
      </c>
      <c r="AV489" s="302">
        <v>2.3799986000000001E-6</v>
      </c>
      <c r="AW489" s="302">
        <v>7.1814686999999996E-9</v>
      </c>
      <c r="AX489" s="302">
        <v>1.9618896000000001E-13</v>
      </c>
      <c r="AY489" s="302">
        <v>4.9756933999999999E-11</v>
      </c>
      <c r="AZ489" s="302">
        <v>5.9486330999999996E-12</v>
      </c>
      <c r="BA489" s="302">
        <v>2.6431427000000001E-9</v>
      </c>
      <c r="BB489" s="302">
        <v>2.1893264000000001E-5</v>
      </c>
      <c r="BC489" s="302">
        <v>5.1269286999999998E-10</v>
      </c>
      <c r="BD489" s="302">
        <v>2.5487936999999999E-8</v>
      </c>
      <c r="BE489" s="302">
        <v>5.4474931E-12</v>
      </c>
      <c r="BF489" s="302">
        <v>-9.2791301000000003E-13</v>
      </c>
      <c r="BG489" s="302">
        <v>3.1334289000000001E-12</v>
      </c>
      <c r="BH489" s="302">
        <v>-1.7073407000000001E-12</v>
      </c>
      <c r="BI489" s="302">
        <v>-3.7965552000000002E-13</v>
      </c>
      <c r="BJ489" s="302">
        <v>1.6808596E-9</v>
      </c>
      <c r="BK489" s="302">
        <v>-1.8989889000000001E-8</v>
      </c>
      <c r="BL489" s="302">
        <v>4.1788705000000002E-12</v>
      </c>
      <c r="BM489" s="303">
        <v>6.001662E-2</v>
      </c>
      <c r="BN489" s="303">
        <v>0.29996450000000002</v>
      </c>
      <c r="BO489" s="302">
        <v>6.3986859999999998E-13</v>
      </c>
      <c r="BP489" s="302">
        <v>3.8910929000000002E-15</v>
      </c>
      <c r="BQ489" s="302">
        <v>1.7409038E-19</v>
      </c>
      <c r="BR489" s="74"/>
      <c r="BS489" s="136">
        <v>4.8183861000000001E-4</v>
      </c>
      <c r="BT489" s="136">
        <v>1.7606912000000001E-4</v>
      </c>
      <c r="BU489" s="144">
        <v>7.1155310999999996E-5</v>
      </c>
      <c r="BV489" s="144">
        <v>5.1718755999999998E-7</v>
      </c>
      <c r="BW489" s="136">
        <v>1.4514416999999999E-4</v>
      </c>
      <c r="BX489" s="144">
        <v>-2.1083639999999999E-6</v>
      </c>
      <c r="BY489" s="144">
        <v>8.6509975E-8</v>
      </c>
      <c r="BZ489" s="144">
        <v>1.0409094000000001E-6</v>
      </c>
      <c r="CA489" s="144">
        <v>8.5441825000000008E-6</v>
      </c>
      <c r="CB489" s="144">
        <v>1.4859032000000001E-7</v>
      </c>
      <c r="CC489" s="144">
        <v>4.4711000000000002E-8</v>
      </c>
      <c r="CD489" s="144">
        <v>2.9888858999999999E-9</v>
      </c>
      <c r="CE489" s="144">
        <v>2.0109404999999998E-9</v>
      </c>
      <c r="CF489" s="144">
        <v>2.2629165000000001E-5</v>
      </c>
      <c r="CG489" s="144">
        <v>4.8251284E-5</v>
      </c>
      <c r="CH489" s="144">
        <v>1.0310743E-5</v>
      </c>
      <c r="CI489" s="144">
        <v>9.1857798999999996E-11</v>
      </c>
      <c r="CJ489" s="137"/>
      <c r="CK489" s="138"/>
      <c r="CL489" s="110" t="s">
        <v>2676</v>
      </c>
      <c r="CM489" s="110"/>
      <c r="CN489" s="110"/>
      <c r="CP489" s="305"/>
      <c r="CQ489" s="74"/>
      <c r="CR489" s="74"/>
      <c r="CS489" s="74"/>
      <c r="CT489" s="74"/>
      <c r="CU489" s="74"/>
      <c r="CV489" s="74"/>
      <c r="CW489" s="74"/>
      <c r="CX489" s="74"/>
      <c r="CY489" s="74"/>
      <c r="CZ489" s="74"/>
      <c r="DA489" s="74"/>
      <c r="DB489" s="74"/>
    </row>
    <row r="490" spans="1:106" ht="14.5" customHeight="1">
      <c r="A490" s="74" t="s">
        <v>2683</v>
      </c>
      <c r="B490" s="129" t="s">
        <v>2653</v>
      </c>
      <c r="C490" s="130" t="str">
        <f t="shared" si="320"/>
        <v>A.100.04.105</v>
      </c>
      <c r="D490" s="131" t="s">
        <v>2672</v>
      </c>
      <c r="E490" s="129" t="s">
        <v>957</v>
      </c>
      <c r="F490" s="132" t="s">
        <v>2684</v>
      </c>
      <c r="G490" s="132">
        <f t="shared" si="321"/>
        <v>0.28648127927810996</v>
      </c>
      <c r="H490" s="348">
        <f t="shared" si="322"/>
        <v>0.28648127927810996</v>
      </c>
      <c r="I490" s="74"/>
      <c r="J490" s="132">
        <f t="shared" si="323"/>
        <v>1.318250575E-2</v>
      </c>
      <c r="K490" s="132">
        <f t="shared" si="324"/>
        <v>4.1498595800000003E-2</v>
      </c>
      <c r="L490" s="300">
        <f t="shared" si="325"/>
        <v>4.0741887728109993E-2</v>
      </c>
      <c r="M490" s="132">
        <v>0.19105828999999999</v>
      </c>
      <c r="N490" s="132">
        <v>2.2171659999999999E-2</v>
      </c>
      <c r="O490" s="132">
        <v>1.5798132999999999E-2</v>
      </c>
      <c r="P490" s="132">
        <v>9.2062428000000002E-3</v>
      </c>
      <c r="Q490" s="132">
        <v>7.1781728000000001E-4</v>
      </c>
      <c r="R490" s="132">
        <v>3.0568607E-3</v>
      </c>
      <c r="S490" s="132">
        <v>2.0158497000000001E-4</v>
      </c>
      <c r="T490" s="132">
        <v>3.5288028E-3</v>
      </c>
      <c r="U490" s="132">
        <v>3.6972842999999998E-2</v>
      </c>
      <c r="V490" s="304">
        <v>6.5564142E-5</v>
      </c>
      <c r="W490" s="132">
        <v>3.7007742000000001E-3</v>
      </c>
      <c r="X490" s="304">
        <v>2.7004625000000002E-6</v>
      </c>
      <c r="Y490" s="304">
        <v>5.9236100000000004E-9</v>
      </c>
      <c r="Z490" s="132">
        <v>0</v>
      </c>
      <c r="AA490" s="74"/>
      <c r="AB490" s="301">
        <f t="shared" si="326"/>
        <v>1.4365284962406013</v>
      </c>
      <c r="AC490" s="338">
        <f t="shared" si="327"/>
        <v>1.4365284962406013</v>
      </c>
      <c r="AD490" s="74"/>
      <c r="AE490" s="136">
        <v>18.508970000000001</v>
      </c>
      <c r="AF490" s="136">
        <v>17.911176000000001</v>
      </c>
      <c r="AG490" s="136">
        <v>0.50171951999999997</v>
      </c>
      <c r="AH490" s="136">
        <v>0</v>
      </c>
      <c r="AI490" s="136">
        <v>1.8009442000000001E-2</v>
      </c>
      <c r="AJ490" s="136">
        <v>1.0837277000000001E-3</v>
      </c>
      <c r="AK490" s="136">
        <v>7.6981563000000003E-2</v>
      </c>
      <c r="AL490" s="74"/>
      <c r="AM490" s="133">
        <v>3.2283956000000003E-2</v>
      </c>
      <c r="AN490" s="340">
        <f t="shared" si="328"/>
        <v>3.2283956000000003E-2</v>
      </c>
      <c r="AP490" s="133">
        <v>3.0397007E-2</v>
      </c>
      <c r="AQ490" s="133">
        <v>1.3092253999999999E-3</v>
      </c>
      <c r="AR490" s="133">
        <v>5.7772347E-4</v>
      </c>
      <c r="AS490" s="134">
        <f t="shared" si="329"/>
        <v>1.8223624702628101E-6</v>
      </c>
      <c r="AT490" s="135">
        <f t="shared" si="330"/>
        <v>4.8418100564725264E-9</v>
      </c>
      <c r="AU490" s="135">
        <f t="shared" si="331"/>
        <v>8.09136518E-2</v>
      </c>
      <c r="AV490" s="302">
        <v>1.3448255E-6</v>
      </c>
      <c r="AW490" s="302">
        <v>4.0581003000000004E-9</v>
      </c>
      <c r="AX490" s="302">
        <v>1.1085415E-13</v>
      </c>
      <c r="AY490" s="302">
        <v>4.8322749999999999E-11</v>
      </c>
      <c r="AZ490" s="302">
        <v>5.5061645999999999E-12</v>
      </c>
      <c r="BA490" s="302">
        <v>1.3689803000000001E-9</v>
      </c>
      <c r="BB490" s="302">
        <v>5.0926734000000005E-7</v>
      </c>
      <c r="BC490" s="302">
        <v>2.0044162000000001E-10</v>
      </c>
      <c r="BD490" s="302">
        <v>5.7870215999999998E-10</v>
      </c>
      <c r="BE490" s="302">
        <v>5.6788096000000003E-12</v>
      </c>
      <c r="BF490" s="302">
        <v>-1.4149502999999999E-12</v>
      </c>
      <c r="BG490" s="302">
        <v>2.6457594000000002E-13</v>
      </c>
      <c r="BH490" s="302">
        <v>-2.8225261999999999E-12</v>
      </c>
      <c r="BI490" s="302">
        <v>-6.3280095000000003E-13</v>
      </c>
      <c r="BJ490" s="302">
        <v>1.2879582E-9</v>
      </c>
      <c r="BK490" s="302">
        <v>-3.4441251999999998E-8</v>
      </c>
      <c r="BL490" s="302">
        <v>3.3813158E-12</v>
      </c>
      <c r="BM490" s="303">
        <v>3.1720858000000001E-3</v>
      </c>
      <c r="BN490" s="303">
        <v>7.7741565999999998E-2</v>
      </c>
      <c r="BO490" s="302">
        <v>1.1484820999999999E-13</v>
      </c>
      <c r="BP490" s="302">
        <v>6.9840128000000003E-16</v>
      </c>
      <c r="BQ490" s="302">
        <v>3.1246991E-20</v>
      </c>
      <c r="BR490" s="74"/>
      <c r="BS490" s="144">
        <v>7.5412482999999997E-5</v>
      </c>
      <c r="BT490" s="144">
        <v>4.4174544000000002E-6</v>
      </c>
      <c r="BU490" s="144">
        <v>4.0054227000000001E-5</v>
      </c>
      <c r="BV490" s="144">
        <v>4.1356121999999998E-7</v>
      </c>
      <c r="BW490" s="144">
        <v>3.6576820000000001E-6</v>
      </c>
      <c r="BX490" s="144">
        <v>-3.4148908000000002E-6</v>
      </c>
      <c r="BY490" s="144">
        <v>6.4720739999999998E-8</v>
      </c>
      <c r="BZ490" s="144">
        <v>1.2799380999999999E-6</v>
      </c>
      <c r="CA490" s="144">
        <v>4.1020918E-6</v>
      </c>
      <c r="CB490" s="144">
        <v>1.3338995000000001E-7</v>
      </c>
      <c r="CC490" s="144">
        <v>4.1385662999999999E-8</v>
      </c>
      <c r="CD490" s="144">
        <v>2.4493310000000002E-9</v>
      </c>
      <c r="CE490" s="144">
        <v>2.5921574999999999E-9</v>
      </c>
      <c r="CF490" s="144">
        <v>2.8617635E-6</v>
      </c>
      <c r="CG490" s="144">
        <v>2.1760259E-5</v>
      </c>
      <c r="CH490" s="144">
        <v>3.5842078000000003E-8</v>
      </c>
      <c r="CI490" s="144">
        <v>1.6487297E-11</v>
      </c>
      <c r="CK490" s="138"/>
      <c r="CL490" s="110" t="s">
        <v>2676</v>
      </c>
      <c r="CM490" s="110"/>
      <c r="CN490" s="110"/>
      <c r="CP490" s="305"/>
      <c r="CQ490" s="74"/>
      <c r="CR490" s="74"/>
      <c r="CS490" s="74"/>
      <c r="CT490" s="74"/>
      <c r="CU490" s="74"/>
      <c r="CV490" s="74"/>
      <c r="CW490" s="74"/>
      <c r="CX490" s="74"/>
      <c r="CY490" s="74"/>
      <c r="CZ490" s="74"/>
      <c r="DA490" s="74"/>
      <c r="DB490" s="74"/>
    </row>
    <row r="491" spans="1:106" ht="14.5" customHeight="1">
      <c r="A491" s="74" t="s">
        <v>2685</v>
      </c>
      <c r="B491" s="129" t="s">
        <v>2653</v>
      </c>
      <c r="C491" s="130" t="str">
        <f t="shared" si="320"/>
        <v>A.100.04.106</v>
      </c>
      <c r="D491" s="131" t="s">
        <v>2672</v>
      </c>
      <c r="E491" s="129" t="s">
        <v>957</v>
      </c>
      <c r="F491" s="132" t="s">
        <v>2686</v>
      </c>
      <c r="G491" s="132">
        <f t="shared" si="321"/>
        <v>0.36142335559361</v>
      </c>
      <c r="H491" s="348">
        <f t="shared" si="322"/>
        <v>0.36142335559361</v>
      </c>
      <c r="I491" s="74"/>
      <c r="J491" s="132">
        <f t="shared" si="323"/>
        <v>2.2023205339999997E-2</v>
      </c>
      <c r="K491" s="132">
        <f t="shared" si="324"/>
        <v>8.5698705600000008E-2</v>
      </c>
      <c r="L491" s="300">
        <f t="shared" si="325"/>
        <v>4.0177864653609993E-2</v>
      </c>
      <c r="M491" s="132">
        <v>0.21352357999999999</v>
      </c>
      <c r="N491" s="132">
        <v>5.7713281999999998E-2</v>
      </c>
      <c r="O491" s="132">
        <v>2.2873674E-2</v>
      </c>
      <c r="P491" s="132">
        <v>1.5083480999999999E-2</v>
      </c>
      <c r="Q491" s="132">
        <v>3.5049942000000001E-3</v>
      </c>
      <c r="R491" s="132">
        <v>3.0635108E-3</v>
      </c>
      <c r="S491" s="132">
        <v>3.7121933999999999E-4</v>
      </c>
      <c r="T491" s="132">
        <v>5.1117495999999998E-3</v>
      </c>
      <c r="U491" s="132">
        <v>3.6909090999999998E-2</v>
      </c>
      <c r="V491" s="304">
        <v>6.5564142E-5</v>
      </c>
      <c r="W491" s="132">
        <v>3.2014863E-3</v>
      </c>
      <c r="X491" s="304">
        <v>1.7172879999999999E-6</v>
      </c>
      <c r="Y491" s="304">
        <v>5.9236100000000004E-9</v>
      </c>
      <c r="Z491" s="132">
        <v>0</v>
      </c>
      <c r="AA491" s="74"/>
      <c r="AB491" s="301">
        <f t="shared" si="326"/>
        <v>1.6054404511278193</v>
      </c>
      <c r="AC491" s="338">
        <f t="shared" si="327"/>
        <v>1.6054404511278193</v>
      </c>
      <c r="AD491" s="74"/>
      <c r="AE491" s="136">
        <v>18.702946000000001</v>
      </c>
      <c r="AF491" s="136">
        <v>18.183917999999998</v>
      </c>
      <c r="AG491" s="136">
        <v>0.43402863000000003</v>
      </c>
      <c r="AH491" s="136">
        <v>0</v>
      </c>
      <c r="AI491" s="136">
        <v>1.8009442000000001E-2</v>
      </c>
      <c r="AJ491" s="136">
        <v>4.7916111999999998E-4</v>
      </c>
      <c r="AK491" s="136">
        <v>6.6510940000000005E-2</v>
      </c>
      <c r="AL491" s="74"/>
      <c r="AM491" s="133">
        <v>4.7965550000000003E-2</v>
      </c>
      <c r="AN491" s="340">
        <f t="shared" si="328"/>
        <v>4.7965550000000003E-2</v>
      </c>
      <c r="AP491" s="133">
        <v>4.5545207999999997E-2</v>
      </c>
      <c r="AQ491" s="133">
        <v>1.6916882000000001E-3</v>
      </c>
      <c r="AR491" s="133">
        <v>7.2865403000000001E-4</v>
      </c>
      <c r="AS491" s="134">
        <f t="shared" si="329"/>
        <v>2.7305280827720103E-6</v>
      </c>
      <c r="AT491" s="135">
        <f t="shared" si="330"/>
        <v>6.2562433753125272E-9</v>
      </c>
      <c r="AU491" s="135">
        <f t="shared" si="331"/>
        <v>0.1020523851</v>
      </c>
      <c r="AV491" s="302">
        <v>1.4971541E-6</v>
      </c>
      <c r="AW491" s="302">
        <v>4.5175249000000002E-9</v>
      </c>
      <c r="AX491" s="302">
        <v>1.2341388000000001E-13</v>
      </c>
      <c r="AY491" s="302">
        <v>7.9209295000000004E-11</v>
      </c>
      <c r="AZ491" s="302">
        <v>2.0634287999999999E-12</v>
      </c>
      <c r="BA491" s="302">
        <v>2.2428935000000002E-9</v>
      </c>
      <c r="BB491" s="302">
        <v>1.2586422000000001E-6</v>
      </c>
      <c r="BC491" s="302">
        <v>3.2491147E-10</v>
      </c>
      <c r="BD491" s="302">
        <v>1.4040446000000001E-9</v>
      </c>
      <c r="BE491" s="302">
        <v>5.7872537999999998E-12</v>
      </c>
      <c r="BF491" s="302">
        <v>-1.4128701999999999E-12</v>
      </c>
      <c r="BG491" s="302">
        <v>6.1500744999999996E-12</v>
      </c>
      <c r="BH491" s="302">
        <v>-2.7924749000000001E-12</v>
      </c>
      <c r="BI491" s="302">
        <v>-5.3991229999999998E-13</v>
      </c>
      <c r="BJ491" s="302">
        <v>2.0805467E-9</v>
      </c>
      <c r="BK491" s="302">
        <v>-2.9673045000000002E-8</v>
      </c>
      <c r="BL491" s="302">
        <v>2.4462221000000001E-12</v>
      </c>
      <c r="BM491" s="303">
        <v>3.1709741E-3</v>
      </c>
      <c r="BN491" s="303">
        <v>9.8881411000000002E-2</v>
      </c>
      <c r="BO491" s="302">
        <v>1.1484820999999999E-13</v>
      </c>
      <c r="BP491" s="302">
        <v>6.9840128000000003E-16</v>
      </c>
      <c r="BQ491" s="302">
        <v>3.1246991E-20</v>
      </c>
      <c r="BR491" s="74"/>
      <c r="BS491" s="144">
        <v>9.6954768000000001E-5</v>
      </c>
      <c r="BT491" s="144">
        <v>1.0394023E-5</v>
      </c>
      <c r="BU491" s="144">
        <v>4.4763939E-5</v>
      </c>
      <c r="BV491" s="144">
        <v>5.9885743000000005E-7</v>
      </c>
      <c r="BW491" s="144">
        <v>1.0650238000000001E-5</v>
      </c>
      <c r="BX491" s="144">
        <v>-2.8470942999999999E-6</v>
      </c>
      <c r="BY491" s="144">
        <v>6.7155633000000001E-8</v>
      </c>
      <c r="BZ491" s="144">
        <v>2.1372012000000002E-6</v>
      </c>
      <c r="CA491" s="144">
        <v>4.1110157999999998E-6</v>
      </c>
      <c r="CB491" s="144">
        <v>2.4563800000000002E-7</v>
      </c>
      <c r="CC491" s="144">
        <v>1.5124542000000001E-8</v>
      </c>
      <c r="CD491" s="144">
        <v>1.7674246999999999E-9</v>
      </c>
      <c r="CE491" s="144">
        <v>2.0926542999999999E-9</v>
      </c>
      <c r="CF491" s="144">
        <v>4.3528405E-6</v>
      </c>
      <c r="CG491" s="144">
        <v>2.2427015000000002E-5</v>
      </c>
      <c r="CH491" s="144">
        <v>3.4937860999999997E-8</v>
      </c>
      <c r="CI491" s="144">
        <v>1.6487297E-11</v>
      </c>
      <c r="CJ491" s="137"/>
      <c r="CK491" s="138"/>
      <c r="CL491" s="110" t="s">
        <v>2676</v>
      </c>
      <c r="CM491" s="110"/>
      <c r="CN491" s="110"/>
      <c r="CP491" s="305"/>
      <c r="CQ491" s="74"/>
      <c r="CR491" s="74"/>
      <c r="CS491" s="74"/>
      <c r="CT491" s="74"/>
      <c r="CU491" s="74"/>
      <c r="CV491" s="74"/>
      <c r="CW491" s="74"/>
      <c r="CX491" s="74"/>
      <c r="CY491" s="74"/>
      <c r="CZ491" s="74"/>
      <c r="DA491" s="74"/>
      <c r="DB491" s="74"/>
    </row>
    <row r="492" spans="1:106" ht="14.5" customHeight="1">
      <c r="A492" s="74" t="s">
        <v>2687</v>
      </c>
      <c r="B492" s="129" t="s">
        <v>2653</v>
      </c>
      <c r="C492" s="130" t="str">
        <f t="shared" si="320"/>
        <v>A.100.04.107</v>
      </c>
      <c r="D492" s="131" t="s">
        <v>2672</v>
      </c>
      <c r="E492" s="129" t="s">
        <v>957</v>
      </c>
      <c r="F492" s="132" t="s">
        <v>2688</v>
      </c>
      <c r="G492" s="132">
        <f t="shared" si="321"/>
        <v>0.30039323819810998</v>
      </c>
      <c r="H492" s="348">
        <f t="shared" si="322"/>
        <v>0.30039323819810998</v>
      </c>
      <c r="I492" s="74"/>
      <c r="J492" s="132">
        <f t="shared" si="323"/>
        <v>1.439492807E-2</v>
      </c>
      <c r="K492" s="132">
        <f t="shared" si="324"/>
        <v>4.3698529899999998E-2</v>
      </c>
      <c r="L492" s="300">
        <f t="shared" si="325"/>
        <v>4.431150022811E-2</v>
      </c>
      <c r="M492" s="132">
        <v>0.19798827999999999</v>
      </c>
      <c r="N492" s="132">
        <v>2.3734537E-2</v>
      </c>
      <c r="O492" s="132">
        <v>1.5898664E-2</v>
      </c>
      <c r="P492" s="132">
        <v>9.2249320999999995E-3</v>
      </c>
      <c r="Q492" s="132">
        <v>7.1781728000000001E-4</v>
      </c>
      <c r="R492" s="132">
        <v>4.2336212E-3</v>
      </c>
      <c r="S492" s="132">
        <v>2.1855749E-4</v>
      </c>
      <c r="T492" s="132">
        <v>4.0653288999999999E-3</v>
      </c>
      <c r="U492" s="132">
        <v>3.9135542000000002E-2</v>
      </c>
      <c r="V492" s="304">
        <v>6.5564142E-5</v>
      </c>
      <c r="W492" s="132">
        <v>5.1076877000000003E-3</v>
      </c>
      <c r="X492" s="304">
        <v>2.7004625000000002E-6</v>
      </c>
      <c r="Y492" s="304">
        <v>5.9236100000000004E-9</v>
      </c>
      <c r="Z492" s="132">
        <v>0</v>
      </c>
      <c r="AA492" s="74"/>
      <c r="AB492" s="301">
        <f t="shared" si="326"/>
        <v>1.4886336842105261</v>
      </c>
      <c r="AC492" s="338">
        <f t="shared" si="327"/>
        <v>1.4886336842105261</v>
      </c>
      <c r="AD492" s="74"/>
      <c r="AE492" s="136">
        <v>19.505637</v>
      </c>
      <c r="AF492" s="136">
        <v>18.540718999999999</v>
      </c>
      <c r="AG492" s="136">
        <v>0.69246158000000002</v>
      </c>
      <c r="AH492" s="136">
        <v>0</v>
      </c>
      <c r="AI492" s="136">
        <v>0.19439039</v>
      </c>
      <c r="AJ492" s="136">
        <v>1.0837277000000001E-3</v>
      </c>
      <c r="AK492" s="136">
        <v>7.6981564000000002E-2</v>
      </c>
      <c r="AL492" s="74"/>
      <c r="AM492" s="133">
        <v>3.3674012000000003E-2</v>
      </c>
      <c r="AN492" s="340">
        <f t="shared" si="328"/>
        <v>3.3674012000000003E-2</v>
      </c>
      <c r="AP492" s="133">
        <v>3.1695556999999999E-2</v>
      </c>
      <c r="AQ492" s="133">
        <v>1.3581424E-3</v>
      </c>
      <c r="AR492" s="133">
        <v>6.2031301000000001E-4</v>
      </c>
      <c r="AS492" s="134">
        <f t="shared" si="329"/>
        <v>1.9002132120638105E-6</v>
      </c>
      <c r="AT492" s="135">
        <f t="shared" si="330"/>
        <v>5.0227159091625276E-9</v>
      </c>
      <c r="AU492" s="135">
        <f t="shared" si="331"/>
        <v>8.6878572500000001E-2</v>
      </c>
      <c r="AV492" s="302">
        <v>1.3931791000000001E-6</v>
      </c>
      <c r="AW492" s="302">
        <v>4.2039948E-9</v>
      </c>
      <c r="AX492" s="302">
        <v>1.1484020000000001E-13</v>
      </c>
      <c r="AY492" s="302">
        <v>4.8322750999999999E-11</v>
      </c>
      <c r="AZ492" s="302">
        <v>5.5061645999999999E-12</v>
      </c>
      <c r="BA492" s="302">
        <v>1.3717564999999999E-9</v>
      </c>
      <c r="BB492" s="302">
        <v>5.3765067000000005E-7</v>
      </c>
      <c r="BC492" s="302">
        <v>2.0107594E-10</v>
      </c>
      <c r="BD492" s="302">
        <v>6.1176405999999996E-10</v>
      </c>
      <c r="BE492" s="302">
        <v>6.1487758000000004E-12</v>
      </c>
      <c r="BF492" s="302">
        <v>-1.4148176000000001E-12</v>
      </c>
      <c r="BG492" s="302">
        <v>1.0619695999999999E-12</v>
      </c>
      <c r="BH492" s="302">
        <v>-2.7872708999999998E-12</v>
      </c>
      <c r="BI492" s="302">
        <v>-6.2440217000000005E-13</v>
      </c>
      <c r="BJ492" s="302">
        <v>1.4361527999999999E-9</v>
      </c>
      <c r="BK492" s="302">
        <v>-3.3478410999999999E-8</v>
      </c>
      <c r="BL492" s="302">
        <v>3.3813158E-12</v>
      </c>
      <c r="BM492" s="303">
        <v>3.2157365E-3</v>
      </c>
      <c r="BN492" s="303">
        <v>8.3662836000000004E-2</v>
      </c>
      <c r="BO492" s="302">
        <v>1.1484820999999999E-13</v>
      </c>
      <c r="BP492" s="302">
        <v>6.9840128000000003E-16</v>
      </c>
      <c r="BQ492" s="302">
        <v>3.1246991E-20</v>
      </c>
      <c r="BR492" s="74"/>
      <c r="BS492" s="144">
        <v>8.1025597000000004E-5</v>
      </c>
      <c r="BT492" s="144">
        <v>4.6453931000000004E-6</v>
      </c>
      <c r="BU492" s="144">
        <v>4.1507056999999997E-5</v>
      </c>
      <c r="BV492" s="144">
        <v>4.7640816000000001E-7</v>
      </c>
      <c r="BW492" s="144">
        <v>3.8454429999999998E-6</v>
      </c>
      <c r="BX492" s="144">
        <v>-3.4144927999999998E-6</v>
      </c>
      <c r="BY492" s="144">
        <v>7.6925417E-8</v>
      </c>
      <c r="BZ492" s="144">
        <v>1.2799380999999999E-6</v>
      </c>
      <c r="CA492" s="144">
        <v>5.6812215000000004E-6</v>
      </c>
      <c r="CB492" s="144">
        <v>1.4462076999999999E-7</v>
      </c>
      <c r="CC492" s="144">
        <v>4.1385664000000003E-8</v>
      </c>
      <c r="CD492" s="144">
        <v>2.4493311000000002E-9</v>
      </c>
      <c r="CE492" s="144">
        <v>2.5921574999999999E-9</v>
      </c>
      <c r="CF492" s="144">
        <v>2.8931924000000001E-6</v>
      </c>
      <c r="CG492" s="144">
        <v>2.2764547000000001E-5</v>
      </c>
      <c r="CH492" s="144">
        <v>1.0789005000000001E-6</v>
      </c>
      <c r="CI492" s="144">
        <v>1.6487297E-11</v>
      </c>
      <c r="CJ492" s="137"/>
      <c r="CK492" s="138"/>
      <c r="CL492" s="110" t="s">
        <v>2676</v>
      </c>
      <c r="CM492" s="110"/>
      <c r="CN492" s="110"/>
      <c r="CP492" s="305"/>
      <c r="CQ492" s="74"/>
      <c r="CR492" s="74"/>
      <c r="CS492" s="74"/>
      <c r="CT492" s="74"/>
      <c r="CU492" s="74"/>
      <c r="CV492" s="74"/>
      <c r="CW492" s="74"/>
      <c r="CX492" s="74"/>
      <c r="CY492" s="74"/>
      <c r="CZ492" s="74"/>
      <c r="DA492" s="74"/>
      <c r="DB492" s="74"/>
    </row>
    <row r="493" spans="1:106" ht="14.5" customHeight="1">
      <c r="A493" s="74" t="s">
        <v>2689</v>
      </c>
      <c r="B493" s="129" t="s">
        <v>2653</v>
      </c>
      <c r="C493" s="130" t="str">
        <f t="shared" si="320"/>
        <v>A.100.04.108</v>
      </c>
      <c r="D493" s="131" t="s">
        <v>2672</v>
      </c>
      <c r="E493" s="129" t="s">
        <v>957</v>
      </c>
      <c r="F493" s="132" t="s">
        <v>2690</v>
      </c>
      <c r="G493" s="132">
        <f t="shared" si="321"/>
        <v>2.2084136130204999</v>
      </c>
      <c r="H493" s="348">
        <f t="shared" si="322"/>
        <v>2.2084136130204999</v>
      </c>
      <c r="I493" s="74"/>
      <c r="J493" s="132">
        <f t="shared" si="323"/>
        <v>2.2603051429999996E-2</v>
      </c>
      <c r="K493" s="132">
        <f t="shared" si="324"/>
        <v>0.95508495789999992</v>
      </c>
      <c r="L493" s="300">
        <f t="shared" si="325"/>
        <v>0.9318689636905001</v>
      </c>
      <c r="M493" s="132">
        <v>0.29885664000000001</v>
      </c>
      <c r="N493" s="132">
        <v>0.93600863999999995</v>
      </c>
      <c r="O493" s="132">
        <v>1.4693889999999999E-2</v>
      </c>
      <c r="P493" s="132">
        <v>1.5644947999999999E-2</v>
      </c>
      <c r="Q493" s="132">
        <v>6.5609361000000001E-4</v>
      </c>
      <c r="R493" s="132">
        <v>6.0642268000000001E-3</v>
      </c>
      <c r="S493" s="132">
        <v>2.3778302000000001E-4</v>
      </c>
      <c r="T493" s="132">
        <v>4.3824279000000002E-3</v>
      </c>
      <c r="U493" s="132">
        <v>0.92279146000000001</v>
      </c>
      <c r="V493" s="132">
        <v>8.4863907000000004E-4</v>
      </c>
      <c r="W493" s="132">
        <v>8.2259512999999992E-3</v>
      </c>
      <c r="X493" s="304">
        <v>2.8917361999999998E-6</v>
      </c>
      <c r="Y493" s="304">
        <v>2.15843E-8</v>
      </c>
      <c r="Z493" s="132">
        <v>0</v>
      </c>
      <c r="AA493" s="74"/>
      <c r="AB493" s="301">
        <f t="shared" si="326"/>
        <v>2.2470424060150376</v>
      </c>
      <c r="AC493" s="338">
        <f t="shared" si="327"/>
        <v>2.2470424060150376</v>
      </c>
      <c r="AD493" s="74"/>
      <c r="AE493" s="136">
        <v>35.748089</v>
      </c>
      <c r="AF493" s="136">
        <v>33.930114000000003</v>
      </c>
      <c r="AG493" s="136">
        <v>1.1152229</v>
      </c>
      <c r="AH493" s="136">
        <v>0</v>
      </c>
      <c r="AI493" s="136">
        <v>0.60804658</v>
      </c>
      <c r="AJ493" s="136">
        <v>3.1943574000000002E-2</v>
      </c>
      <c r="AK493" s="136">
        <v>6.2761555999999996E-2</v>
      </c>
      <c r="AL493" s="74"/>
      <c r="AM493" s="133">
        <v>0.32903231999999999</v>
      </c>
      <c r="AN493" s="340">
        <f t="shared" si="328"/>
        <v>0.32903231999999999</v>
      </c>
      <c r="AP493" s="133">
        <v>0.31971939999999999</v>
      </c>
      <c r="AQ493" s="133">
        <v>7.2103947E-3</v>
      </c>
      <c r="AR493" s="133">
        <v>2.1025228000000002E-3</v>
      </c>
      <c r="AS493" s="134">
        <f t="shared" si="329"/>
        <v>1.9167829962876408E-5</v>
      </c>
      <c r="AT493" s="135">
        <f t="shared" si="330"/>
        <v>2.6665660541170756E-8</v>
      </c>
      <c r="AU493" s="135">
        <f t="shared" si="331"/>
        <v>0.29447098599999999</v>
      </c>
      <c r="AV493" s="302">
        <v>2.0964132999999999E-6</v>
      </c>
      <c r="AW493" s="302">
        <v>6.3257999999999998E-9</v>
      </c>
      <c r="AX493" s="302">
        <v>1.7281187999999999E-13</v>
      </c>
      <c r="AY493" s="302">
        <v>4.7632526999999999E-11</v>
      </c>
      <c r="AZ493" s="302">
        <v>5.4654683999999996E-12</v>
      </c>
      <c r="BA493" s="302">
        <v>2.3251586999999999E-9</v>
      </c>
      <c r="BB493" s="302">
        <v>1.7088725E-5</v>
      </c>
      <c r="BC493" s="302">
        <v>4.3791861999999998E-10</v>
      </c>
      <c r="BD493" s="302">
        <v>1.9892814999999999E-8</v>
      </c>
      <c r="BE493" s="302">
        <v>5.6599932999999999E-12</v>
      </c>
      <c r="BF493" s="302">
        <v>-1.0052806999999999E-12</v>
      </c>
      <c r="BG493" s="302">
        <v>2.9058073999999998E-12</v>
      </c>
      <c r="BH493" s="302">
        <v>-1.8784386999999999E-12</v>
      </c>
      <c r="BI493" s="302">
        <v>-4.1885433999999998E-13</v>
      </c>
      <c r="BJ493" s="302">
        <v>1.6009777000000001E-9</v>
      </c>
      <c r="BK493" s="302">
        <v>-2.1287989999999999E-8</v>
      </c>
      <c r="BL493" s="302">
        <v>3.6883373999999997E-12</v>
      </c>
      <c r="BM493" s="303">
        <v>4.6359576E-2</v>
      </c>
      <c r="BN493" s="303">
        <v>0.24811141</v>
      </c>
      <c r="BO493" s="302">
        <v>4.1848101000000001E-13</v>
      </c>
      <c r="BP493" s="302">
        <v>2.5448169E-15</v>
      </c>
      <c r="BQ493" s="302">
        <v>1.1385698999999999E-19</v>
      </c>
      <c r="BR493" s="74"/>
      <c r="BS493" s="136">
        <v>3.9250317000000002E-4</v>
      </c>
      <c r="BT493" s="136">
        <v>1.374975E-4</v>
      </c>
      <c r="BU493" s="144">
        <v>6.2653504999999999E-5</v>
      </c>
      <c r="BV493" s="144">
        <v>5.135506E-7</v>
      </c>
      <c r="BW493" s="136">
        <v>1.1332992E-4</v>
      </c>
      <c r="BX493" s="144">
        <v>-2.3253099999999998E-6</v>
      </c>
      <c r="BY493" s="144">
        <v>8.6180937000000006E-8</v>
      </c>
      <c r="BZ493" s="144">
        <v>1.0644053000000001E-6</v>
      </c>
      <c r="CA493" s="144">
        <v>8.1377653999999993E-6</v>
      </c>
      <c r="CB493" s="144">
        <v>1.5734241000000001E-7</v>
      </c>
      <c r="CC493" s="144">
        <v>4.1079551E-8</v>
      </c>
      <c r="CD493" s="144">
        <v>2.6476309000000002E-9</v>
      </c>
      <c r="CE493" s="144">
        <v>2.0486516E-9</v>
      </c>
      <c r="CF493" s="144">
        <v>1.8127830000000002E-5</v>
      </c>
      <c r="CG493" s="144">
        <v>4.1893013999999998E-5</v>
      </c>
      <c r="CH493" s="144">
        <v>1.1321633E-5</v>
      </c>
      <c r="CI493" s="144">
        <v>6.0075996999999997E-11</v>
      </c>
      <c r="CJ493" s="137"/>
      <c r="CK493" s="138"/>
      <c r="CL493" s="110" t="s">
        <v>2676</v>
      </c>
      <c r="CM493" s="110"/>
      <c r="CN493" s="110"/>
      <c r="CP493" s="74"/>
      <c r="CQ493" s="74"/>
      <c r="CR493" s="74"/>
      <c r="CS493" s="74"/>
      <c r="CT493" s="74"/>
      <c r="CU493" s="74"/>
      <c r="CV493" s="74"/>
      <c r="CW493" s="74"/>
      <c r="CX493" s="74"/>
      <c r="CY493" s="74"/>
      <c r="CZ493" s="74"/>
      <c r="DA493" s="74"/>
      <c r="DB493" s="74"/>
    </row>
    <row r="494" spans="1:106" ht="14.5" customHeight="1">
      <c r="B494" s="129" t="s">
        <v>2653</v>
      </c>
      <c r="C494" s="127" t="s">
        <v>118</v>
      </c>
      <c r="D494" s="127" t="s">
        <v>117</v>
      </c>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P494" s="74"/>
      <c r="AQ494" s="74"/>
      <c r="AR494" s="74"/>
      <c r="AS494" s="74"/>
      <c r="AT494" s="74"/>
      <c r="AU494" s="74"/>
      <c r="AV494" s="74"/>
      <c r="AW494" s="74"/>
      <c r="AX494" s="74"/>
      <c r="AY494" s="74"/>
      <c r="AZ494" s="74"/>
      <c r="BA494" s="74"/>
      <c r="BB494" s="74"/>
      <c r="BC494" s="74"/>
      <c r="BD494" s="74"/>
      <c r="BE494" s="74"/>
      <c r="BF494" s="74"/>
      <c r="BG494" s="74"/>
      <c r="BH494" s="74"/>
      <c r="BI494" s="74"/>
      <c r="BJ494" s="74"/>
      <c r="BK494" s="74"/>
      <c r="BL494" s="74"/>
      <c r="BM494" s="74"/>
      <c r="BN494" s="74"/>
      <c r="BO494" s="74"/>
      <c r="BP494" s="74"/>
      <c r="BQ494" s="74"/>
      <c r="BR494" s="74"/>
      <c r="BS494" s="74"/>
      <c r="BT494" s="74"/>
      <c r="BU494" s="74"/>
      <c r="BV494" s="74"/>
      <c r="BW494" s="74"/>
      <c r="BX494" s="74"/>
      <c r="BY494" s="74"/>
      <c r="BZ494" s="74"/>
      <c r="CA494" s="74"/>
      <c r="CB494" s="74"/>
      <c r="CC494" s="74"/>
      <c r="CD494" s="74"/>
      <c r="CE494" s="74"/>
      <c r="CF494" s="74"/>
      <c r="CG494" s="74"/>
      <c r="CH494" s="74"/>
      <c r="CI494" s="74"/>
      <c r="CJ494" s="142"/>
      <c r="CK494" s="143"/>
      <c r="CL494" s="89"/>
      <c r="CP494" s="305"/>
      <c r="CQ494" s="74"/>
      <c r="CR494" s="74"/>
      <c r="CS494" s="74"/>
      <c r="CT494" s="74"/>
      <c r="CU494" s="74"/>
      <c r="CV494" s="74"/>
      <c r="CW494" s="74"/>
      <c r="CX494" s="74"/>
      <c r="CY494" s="74"/>
      <c r="CZ494" s="74"/>
      <c r="DA494" s="74"/>
      <c r="DB494" s="74"/>
    </row>
    <row r="495" spans="1:106" ht="14.5" customHeight="1">
      <c r="A495" s="74" t="s">
        <v>2691</v>
      </c>
      <c r="B495" s="129" t="s">
        <v>2653</v>
      </c>
      <c r="C495" s="130" t="str">
        <f t="shared" ref="C495:C552" si="332">MID(A495,1,12)</f>
        <v>A.100.06.101</v>
      </c>
      <c r="D495" s="131" t="s">
        <v>117</v>
      </c>
      <c r="E495" s="129" t="s">
        <v>957</v>
      </c>
      <c r="F495" s="132" t="s">
        <v>2692</v>
      </c>
      <c r="G495" s="132">
        <f t="shared" ref="G495:G552" si="333">J495+K495+L495+M495</f>
        <v>0.45404400998659999</v>
      </c>
      <c r="H495" s="348">
        <f t="shared" ref="H495:H552" si="334">G495</f>
        <v>0.45404400998659999</v>
      </c>
      <c r="I495" s="74"/>
      <c r="J495" s="132">
        <f t="shared" ref="J495:J552" si="335">P495+Q495+R495+S495</f>
        <v>4.7645163679999998E-2</v>
      </c>
      <c r="K495" s="132">
        <f t="shared" ref="K495:K552" si="336">N495+O495+T495</f>
        <v>0.13393375067999999</v>
      </c>
      <c r="L495" s="300">
        <f t="shared" ref="L495:L552" si="337">U495+IF(V495="x",0,V495)+IF(W495="x",0,W495)+IF(X495="x",0,X495)+Y495+Z495</f>
        <v>1.50831356266E-2</v>
      </c>
      <c r="M495" s="132">
        <v>0.25738196000000002</v>
      </c>
      <c r="N495" s="132">
        <v>0.10559341</v>
      </c>
      <c r="O495" s="132">
        <v>2.7975865999999999E-2</v>
      </c>
      <c r="P495" s="132">
        <v>2.3266716999999999E-2</v>
      </c>
      <c r="Q495" s="132">
        <v>1.1672798999999999E-2</v>
      </c>
      <c r="R495" s="132">
        <v>4.7103367999999998E-4</v>
      </c>
      <c r="S495" s="132">
        <v>1.2234614E-2</v>
      </c>
      <c r="T495" s="132">
        <v>3.6447467999999999E-4</v>
      </c>
      <c r="U495" s="132">
        <v>1.4654271E-4</v>
      </c>
      <c r="V495" s="132">
        <v>1.4481452000000001E-2</v>
      </c>
      <c r="W495" s="132">
        <v>3.9761948999999998E-4</v>
      </c>
      <c r="X495" s="304">
        <v>5.4336819999999999E-5</v>
      </c>
      <c r="Y495" s="304">
        <v>3.1846066000000002E-6</v>
      </c>
      <c r="Z495" s="132">
        <v>0</v>
      </c>
      <c r="AA495" s="74"/>
      <c r="AB495" s="301">
        <f t="shared" ref="AB495:AB552" si="338">M495/0.133</f>
        <v>1.9352027067669173</v>
      </c>
      <c r="AC495" s="338">
        <f t="shared" ref="AC495:AC552" si="339">AB495</f>
        <v>1.9352027067669173</v>
      </c>
      <c r="AD495" s="74"/>
      <c r="AE495" s="136">
        <v>39.846446999999998</v>
      </c>
      <c r="AF495" s="136">
        <v>39.759219999999999</v>
      </c>
      <c r="AG495" s="136">
        <v>5.3901549E-2</v>
      </c>
      <c r="AH495" s="136">
        <v>0</v>
      </c>
      <c r="AI495" s="136">
        <v>4.6255052000000003E-3</v>
      </c>
      <c r="AJ495" s="136">
        <v>1.6849188000000001E-2</v>
      </c>
      <c r="AK495" s="136">
        <v>1.1850813E-2</v>
      </c>
      <c r="AL495" s="74"/>
      <c r="AM495" s="133">
        <v>7.0017349000000006E-2</v>
      </c>
      <c r="AN495" s="340">
        <f t="shared" ref="AN495:AN552" si="340">AM495</f>
        <v>7.0017349000000006E-2</v>
      </c>
      <c r="AP495" s="133">
        <v>6.7087275000000002E-2</v>
      </c>
      <c r="AQ495" s="133">
        <v>2.3254397000000001E-3</v>
      </c>
      <c r="AR495" s="133">
        <v>6.0463363000000001E-4</v>
      </c>
      <c r="AS495" s="134">
        <f t="shared" ref="AS495:AS552" si="341">AV495+AY495+AZ495+BA495+BB495+BJ495+BK495+BO495</f>
        <v>4.0220189081123506E-6</v>
      </c>
      <c r="AT495" s="135">
        <f t="shared" ref="AT495:AT552" si="342">AW495+AX495+BC495+BD495+BE495+BF495+BG495+BH495+BI495+BL495+BP495+BQ495</f>
        <v>8.5999987245569713E-9</v>
      </c>
      <c r="AU495" s="135">
        <f t="shared" ref="AU495:AU552" si="343">BM495+BN495</f>
        <v>8.4682581898999992E-2</v>
      </c>
      <c r="AV495" s="302">
        <v>1.8171236E-6</v>
      </c>
      <c r="AW495" s="302">
        <v>5.4828991000000003E-9</v>
      </c>
      <c r="AX495" s="302">
        <v>1.4977798999999999E-13</v>
      </c>
      <c r="AY495" s="302">
        <v>1.3871938E-9</v>
      </c>
      <c r="AZ495" s="302">
        <v>3.2948135E-13</v>
      </c>
      <c r="BA495" s="302">
        <v>3.4595969000000002E-9</v>
      </c>
      <c r="BB495" s="302">
        <v>2.1824573E-6</v>
      </c>
      <c r="BC495" s="302">
        <v>4.9101988000000001E-10</v>
      </c>
      <c r="BD495" s="302">
        <v>2.5275405999999999E-9</v>
      </c>
      <c r="BE495" s="302">
        <v>8.5933030000000003E-14</v>
      </c>
      <c r="BF495" s="302">
        <v>2.8733139999999998E-15</v>
      </c>
      <c r="BG495" s="302">
        <v>7.8846105000000002E-12</v>
      </c>
      <c r="BH495" s="302">
        <v>6.2352392000000001E-15</v>
      </c>
      <c r="BI495" s="302">
        <v>2.3927445000000001E-14</v>
      </c>
      <c r="BJ495" s="302">
        <v>2.8478011E-9</v>
      </c>
      <c r="BK495" s="302">
        <v>1.4681342999999999E-8</v>
      </c>
      <c r="BL495" s="302">
        <v>9.0010300999999994E-11</v>
      </c>
      <c r="BM495" s="302">
        <v>1.9149899000000002E-5</v>
      </c>
      <c r="BN495" s="303">
        <v>8.4663431999999997E-2</v>
      </c>
      <c r="BO495" s="302">
        <v>6.1743831000000006E-11</v>
      </c>
      <c r="BP495" s="302">
        <v>3.7546924E-13</v>
      </c>
      <c r="BQ495" s="302">
        <v>1.6798771999999999E-17</v>
      </c>
      <c r="BR495" s="74"/>
      <c r="BS495" s="136">
        <v>1.6526171E-4</v>
      </c>
      <c r="BT495" s="144">
        <v>1.8567485E-5</v>
      </c>
      <c r="BU495" s="144">
        <v>5.3958585999999997E-5</v>
      </c>
      <c r="BV495" s="144">
        <v>4.2711681999999997E-8</v>
      </c>
      <c r="BW495" s="144">
        <v>2.4107288999999999E-5</v>
      </c>
      <c r="BX495" s="144">
        <v>2.2452701999999998E-6</v>
      </c>
      <c r="BY495" s="144">
        <v>1.7171617E-9</v>
      </c>
      <c r="BZ495" s="144">
        <v>3.4215763E-6</v>
      </c>
      <c r="CA495" s="144">
        <v>6.3209403E-7</v>
      </c>
      <c r="CB495" s="144">
        <v>8.0957155000000002E-6</v>
      </c>
      <c r="CC495" s="144">
        <v>2.4141579E-9</v>
      </c>
      <c r="CD495" s="144">
        <v>5.8684362000000001E-8</v>
      </c>
      <c r="CE495" s="144">
        <v>3.8694467000000002E-8</v>
      </c>
      <c r="CF495" s="144">
        <v>5.6512132999999997E-6</v>
      </c>
      <c r="CG495" s="144">
        <v>4.8406077999999997E-5</v>
      </c>
      <c r="CH495" s="144">
        <v>2.3314619000000002E-8</v>
      </c>
      <c r="CI495" s="144">
        <v>8.8637766000000007E-9</v>
      </c>
      <c r="CK495" s="138"/>
      <c r="CL495" s="110" t="s">
        <v>662</v>
      </c>
      <c r="CM495" s="110"/>
      <c r="CN495" s="110"/>
      <c r="CP495" s="305"/>
      <c r="CQ495" s="74"/>
      <c r="CR495" s="74"/>
      <c r="CS495" s="74"/>
      <c r="CT495" s="74"/>
      <c r="CU495" s="74"/>
      <c r="CV495" s="74"/>
      <c r="CW495" s="74"/>
      <c r="CX495" s="74"/>
      <c r="CY495" s="74"/>
      <c r="CZ495" s="74"/>
      <c r="DA495" s="74"/>
      <c r="DB495" s="74"/>
    </row>
    <row r="496" spans="1:106" ht="14.5" customHeight="1">
      <c r="A496" s="74" t="s">
        <v>2693</v>
      </c>
      <c r="B496" s="129" t="s">
        <v>2653</v>
      </c>
      <c r="C496" s="130" t="str">
        <f t="shared" si="332"/>
        <v>A.100.06.102</v>
      </c>
      <c r="D496" s="131" t="s">
        <v>117</v>
      </c>
      <c r="E496" s="129" t="s">
        <v>957</v>
      </c>
      <c r="F496" s="132" t="s">
        <v>2694</v>
      </c>
      <c r="G496" s="132">
        <f t="shared" si="333"/>
        <v>1.3456740175830002</v>
      </c>
      <c r="H496" s="348">
        <f t="shared" si="334"/>
        <v>1.3456740175830002</v>
      </c>
      <c r="I496" s="74"/>
      <c r="J496" s="132">
        <f t="shared" si="335"/>
        <v>0.10644464100000001</v>
      </c>
      <c r="K496" s="132">
        <f t="shared" si="336"/>
        <v>0.32648280400000002</v>
      </c>
      <c r="L496" s="300">
        <f t="shared" si="337"/>
        <v>0.28885684258300004</v>
      </c>
      <c r="M496" s="132">
        <v>0.62388973000000003</v>
      </c>
      <c r="N496" s="132">
        <v>0.26590367999999998</v>
      </c>
      <c r="O496" s="132">
        <v>3.7828854000000002E-2</v>
      </c>
      <c r="P496" s="132">
        <v>2.9605202000000001E-2</v>
      </c>
      <c r="Q496" s="132">
        <v>1.353511E-2</v>
      </c>
      <c r="R496" s="132">
        <v>4.8171521000000002E-2</v>
      </c>
      <c r="S496" s="132">
        <v>1.5132807999999999E-2</v>
      </c>
      <c r="T496" s="132">
        <v>2.275027E-2</v>
      </c>
      <c r="U496" s="132">
        <v>0.22451662</v>
      </c>
      <c r="V496" s="132">
        <v>6.5922608000000002E-3</v>
      </c>
      <c r="W496" s="132">
        <v>5.7065257000000001E-2</v>
      </c>
      <c r="X496" s="304">
        <v>2.5315813000000001E-5</v>
      </c>
      <c r="Y496" s="132">
        <v>6.5738896999999999E-4</v>
      </c>
      <c r="Z496" s="132">
        <v>0</v>
      </c>
      <c r="AA496" s="74"/>
      <c r="AB496" s="301">
        <f t="shared" si="338"/>
        <v>4.6909002255639098</v>
      </c>
      <c r="AC496" s="338">
        <f t="shared" si="339"/>
        <v>4.6909002255639098</v>
      </c>
      <c r="AD496" s="74"/>
      <c r="AE496" s="136">
        <v>87.584176999999997</v>
      </c>
      <c r="AF496" s="136">
        <v>72.733491000000001</v>
      </c>
      <c r="AG496" s="136">
        <v>7.7366074999999999</v>
      </c>
      <c r="AH496" s="136">
        <v>0</v>
      </c>
      <c r="AI496" s="136">
        <v>7.0867690999999997</v>
      </c>
      <c r="AJ496" s="136">
        <v>1.6031489999999999E-2</v>
      </c>
      <c r="AK496" s="136">
        <v>1.1278328000000001E-2</v>
      </c>
      <c r="AL496" s="74"/>
      <c r="AM496" s="133">
        <v>0.16873556000000001</v>
      </c>
      <c r="AN496" s="340">
        <f t="shared" si="340"/>
        <v>0.16873556000000001</v>
      </c>
      <c r="AP496" s="133">
        <v>0.16066442</v>
      </c>
      <c r="AQ496" s="133">
        <v>5.4150513000000003E-3</v>
      </c>
      <c r="AR496" s="133">
        <v>2.6560917E-3</v>
      </c>
      <c r="AS496" s="134">
        <f t="shared" si="341"/>
        <v>9.6321595985425086E-6</v>
      </c>
      <c r="AT496" s="135">
        <f t="shared" si="342"/>
        <v>2.00260768481715E-8</v>
      </c>
      <c r="AU496" s="135">
        <f t="shared" si="343"/>
        <v>0.37200163400000003</v>
      </c>
      <c r="AV496" s="302">
        <v>4.3776475000000002E-6</v>
      </c>
      <c r="AW496" s="302">
        <v>1.3208662999999999E-8</v>
      </c>
      <c r="AX496" s="302">
        <v>3.6085315000000002E-13</v>
      </c>
      <c r="AY496" s="302">
        <v>1.5612437E-9</v>
      </c>
      <c r="AZ496" s="302">
        <v>3.8584251000000001E-13</v>
      </c>
      <c r="BA496" s="302">
        <v>4.4018529999999998E-9</v>
      </c>
      <c r="BB496" s="302">
        <v>5.1474963E-6</v>
      </c>
      <c r="BC496" s="302">
        <v>6.4421546999999996E-10</v>
      </c>
      <c r="BD496" s="302">
        <v>5.9766107000000003E-9</v>
      </c>
      <c r="BE496" s="302">
        <v>2.1717595999999999E-11</v>
      </c>
      <c r="BF496" s="302">
        <v>1.5776893000000001E-14</v>
      </c>
      <c r="BG496" s="302">
        <v>5.3056350000000002E-11</v>
      </c>
      <c r="BH496" s="302">
        <v>1.5562703E-12</v>
      </c>
      <c r="BI496" s="302">
        <v>4.6696102999999999E-13</v>
      </c>
      <c r="BJ496" s="302">
        <v>1.2180331E-8</v>
      </c>
      <c r="BK496" s="302">
        <v>7.6126103000000006E-8</v>
      </c>
      <c r="BL496" s="302">
        <v>4.1901662000000002E-11</v>
      </c>
      <c r="BM496" s="303">
        <v>1.4156534E-2</v>
      </c>
      <c r="BN496" s="303">
        <v>0.35784510000000003</v>
      </c>
      <c r="BO496" s="302">
        <v>1.2745881999999999E-8</v>
      </c>
      <c r="BP496" s="302">
        <v>7.7508741000000003E-11</v>
      </c>
      <c r="BQ496" s="302">
        <v>3.4677984999999999E-15</v>
      </c>
      <c r="BR496" s="74"/>
      <c r="BS496" s="136">
        <v>4.5367296999999999E-4</v>
      </c>
      <c r="BT496" s="144">
        <v>4.2579447000000003E-5</v>
      </c>
      <c r="BU496" s="136">
        <v>1.3079475000000001E-4</v>
      </c>
      <c r="BV496" s="144">
        <v>2.6649107E-6</v>
      </c>
      <c r="BW496" s="144">
        <v>4.5269372999999997E-5</v>
      </c>
      <c r="BX496" s="144">
        <v>2.7427743000000002E-6</v>
      </c>
      <c r="BY496" s="144">
        <v>5.4664263000000004E-7</v>
      </c>
      <c r="BZ496" s="144">
        <v>4.1098273000000004E-6</v>
      </c>
      <c r="CA496" s="144">
        <v>6.4642789999999996E-5</v>
      </c>
      <c r="CB496" s="144">
        <v>1.0013467E-5</v>
      </c>
      <c r="CC496" s="144">
        <v>2.8710782999999998E-9</v>
      </c>
      <c r="CD496" s="144">
        <v>2.7330624000000001E-8</v>
      </c>
      <c r="CE496" s="144">
        <v>3.8701098999999999E-8</v>
      </c>
      <c r="CF496" s="144">
        <v>9.4691804000000008E-6</v>
      </c>
      <c r="CG496" s="144">
        <v>9.7998129000000006E-5</v>
      </c>
      <c r="CH496" s="144">
        <v>4.0943016999999997E-5</v>
      </c>
      <c r="CI496" s="144">
        <v>1.8297642E-6</v>
      </c>
      <c r="CJ496" s="137"/>
      <c r="CK496" s="138"/>
      <c r="CL496" s="110" t="s">
        <v>699</v>
      </c>
      <c r="CM496" s="110"/>
      <c r="CN496" s="110"/>
      <c r="CP496" s="305"/>
      <c r="CQ496" s="74"/>
      <c r="CR496" s="74"/>
      <c r="CS496" s="74"/>
      <c r="CT496" s="74"/>
      <c r="CU496" s="74"/>
      <c r="CV496" s="74"/>
      <c r="CW496" s="74"/>
      <c r="CX496" s="74"/>
      <c r="CY496" s="74"/>
      <c r="CZ496" s="74"/>
      <c r="DA496" s="74"/>
      <c r="DB496" s="74"/>
    </row>
    <row r="497" spans="1:106" ht="14.5" customHeight="1">
      <c r="A497" s="74" t="s">
        <v>2695</v>
      </c>
      <c r="B497" s="129" t="s">
        <v>2653</v>
      </c>
      <c r="C497" s="130" t="str">
        <f t="shared" si="332"/>
        <v>A.100.06.103</v>
      </c>
      <c r="D497" s="131" t="s">
        <v>117</v>
      </c>
      <c r="E497" s="129" t="s">
        <v>957</v>
      </c>
      <c r="F497" s="132" t="s">
        <v>2696</v>
      </c>
      <c r="G497" s="132">
        <f t="shared" si="333"/>
        <v>1.097999020544</v>
      </c>
      <c r="H497" s="348">
        <f t="shared" si="334"/>
        <v>1.097999020544</v>
      </c>
      <c r="I497" s="74"/>
      <c r="J497" s="132">
        <f t="shared" si="335"/>
        <v>9.0111452999999994E-2</v>
      </c>
      <c r="K497" s="132">
        <f t="shared" si="336"/>
        <v>0.27299695600000001</v>
      </c>
      <c r="L497" s="300">
        <f t="shared" si="337"/>
        <v>0.212808591544</v>
      </c>
      <c r="M497" s="132">
        <v>0.52208202000000004</v>
      </c>
      <c r="N497" s="132">
        <v>0.22137304999999999</v>
      </c>
      <c r="O497" s="132">
        <v>3.5091913000000002E-2</v>
      </c>
      <c r="P497" s="132">
        <v>2.7844511999999998E-2</v>
      </c>
      <c r="Q497" s="132">
        <v>1.3017801000000001E-2</v>
      </c>
      <c r="R497" s="132">
        <v>3.4921385999999999E-2</v>
      </c>
      <c r="S497" s="132">
        <v>1.4327754E-2</v>
      </c>
      <c r="T497" s="132">
        <v>1.6531992999999998E-2</v>
      </c>
      <c r="U497" s="132">
        <v>0.16219159999999999</v>
      </c>
      <c r="V497" s="132">
        <v>8.7837027999999994E-3</v>
      </c>
      <c r="W497" s="132">
        <v>4.1324246000000002E-2</v>
      </c>
      <c r="X497" s="304">
        <v>3.3377204E-5</v>
      </c>
      <c r="Y497" s="132">
        <v>4.7566554000000002E-4</v>
      </c>
      <c r="Z497" s="132">
        <v>0</v>
      </c>
      <c r="AA497" s="74"/>
      <c r="AB497" s="301">
        <f t="shared" si="338"/>
        <v>3.9254287218045114</v>
      </c>
      <c r="AC497" s="338">
        <f t="shared" si="339"/>
        <v>3.9254287218045114</v>
      </c>
      <c r="AD497" s="74"/>
      <c r="AE497" s="136">
        <v>74.323695999999998</v>
      </c>
      <c r="AF497" s="136">
        <v>63.573971</v>
      </c>
      <c r="AG497" s="136">
        <v>5.6025225000000001</v>
      </c>
      <c r="AH497" s="136">
        <v>0</v>
      </c>
      <c r="AI497" s="136">
        <v>5.1195069999999996</v>
      </c>
      <c r="AJ497" s="136">
        <v>1.6258628000000001E-2</v>
      </c>
      <c r="AK497" s="136">
        <v>1.1437352E-2</v>
      </c>
      <c r="AL497" s="74"/>
      <c r="AM497" s="133">
        <v>0.14131384</v>
      </c>
      <c r="AN497" s="340">
        <f t="shared" si="340"/>
        <v>0.14131384</v>
      </c>
      <c r="AP497" s="133">
        <v>0.13467077</v>
      </c>
      <c r="AQ497" s="133">
        <v>4.5568259000000003E-3</v>
      </c>
      <c r="AR497" s="133">
        <v>2.0862421999999999E-3</v>
      </c>
      <c r="AS497" s="134">
        <f t="shared" si="341"/>
        <v>8.0737871677866304E-6</v>
      </c>
      <c r="AT497" s="135">
        <f t="shared" si="342"/>
        <v>1.6852166815053497E-8</v>
      </c>
      <c r="AU497" s="135">
        <f t="shared" si="343"/>
        <v>0.292190793</v>
      </c>
      <c r="AV497" s="302">
        <v>3.6663909000000002E-6</v>
      </c>
      <c r="AW497" s="302">
        <v>1.1062618E-8</v>
      </c>
      <c r="AX497" s="302">
        <v>3.0222115999999999E-13</v>
      </c>
      <c r="AY497" s="302">
        <v>1.5128964999999999E-9</v>
      </c>
      <c r="AZ497" s="302">
        <v>3.7018663000000002E-13</v>
      </c>
      <c r="BA497" s="302">
        <v>4.1401151999999997E-9</v>
      </c>
      <c r="BB497" s="302">
        <v>4.3238742999999997E-6</v>
      </c>
      <c r="BC497" s="302">
        <v>6.0166113999999998E-10</v>
      </c>
      <c r="BD497" s="302">
        <v>5.0185357000000002E-9</v>
      </c>
      <c r="BE497" s="302">
        <v>1.5708800999999999E-11</v>
      </c>
      <c r="BF497" s="302">
        <v>1.2192566E-14</v>
      </c>
      <c r="BG497" s="302">
        <v>4.0508644999999997E-11</v>
      </c>
      <c r="BH497" s="302">
        <v>1.125705E-12</v>
      </c>
      <c r="BI497" s="302">
        <v>3.4389613999999999E-13</v>
      </c>
      <c r="BJ497" s="302">
        <v>9.5879617000000006E-9</v>
      </c>
      <c r="BK497" s="302">
        <v>5.9058114000000002E-8</v>
      </c>
      <c r="BL497" s="302">
        <v>5.5265172999999999E-11</v>
      </c>
      <c r="BM497" s="303">
        <v>1.0229482999999999E-2</v>
      </c>
      <c r="BN497" s="303">
        <v>0.28196131000000002</v>
      </c>
      <c r="BO497" s="302">
        <v>9.2225102000000003E-9</v>
      </c>
      <c r="BP497" s="302">
        <v>5.6082832000000002E-11</v>
      </c>
      <c r="BQ497" s="302">
        <v>2.5091875000000001E-15</v>
      </c>
      <c r="BR497" s="74"/>
      <c r="BS497" s="136">
        <v>3.7355872999999997E-4</v>
      </c>
      <c r="BT497" s="144">
        <v>3.5909457000000001E-5</v>
      </c>
      <c r="BU497" s="136">
        <v>1.0945137000000001E-4</v>
      </c>
      <c r="BV497" s="144">
        <v>1.9365221000000001E-6</v>
      </c>
      <c r="BW497" s="144">
        <v>3.9391016E-5</v>
      </c>
      <c r="BX497" s="144">
        <v>2.6045786999999998E-6</v>
      </c>
      <c r="BY497" s="144">
        <v>3.9527443999999998E-7</v>
      </c>
      <c r="BZ497" s="144">
        <v>3.9186464999999998E-6</v>
      </c>
      <c r="CA497" s="144">
        <v>4.6862040999999998E-5</v>
      </c>
      <c r="CB497" s="144">
        <v>9.4807583000000007E-6</v>
      </c>
      <c r="CC497" s="144">
        <v>2.7441560000000001E-9</v>
      </c>
      <c r="CD497" s="144">
        <v>3.6039994999999999E-8</v>
      </c>
      <c r="CE497" s="144">
        <v>3.8699257000000001E-8</v>
      </c>
      <c r="CF497" s="144">
        <v>8.4086339000000008E-6</v>
      </c>
      <c r="CG497" s="144">
        <v>8.4222558999999997E-5</v>
      </c>
      <c r="CH497" s="144">
        <v>2.9576433000000001E-5</v>
      </c>
      <c r="CI497" s="144">
        <v>1.3239585E-6</v>
      </c>
      <c r="CJ497" s="137"/>
      <c r="CK497" s="138"/>
      <c r="CL497" s="110" t="s">
        <v>699</v>
      </c>
      <c r="CM497" s="110"/>
      <c r="CN497" s="110"/>
      <c r="CP497" s="305"/>
      <c r="CQ497" s="74"/>
      <c r="CR497" s="74"/>
      <c r="CS497" s="74"/>
      <c r="CT497" s="74"/>
      <c r="CU497" s="74"/>
      <c r="CV497" s="74"/>
      <c r="CW497" s="74"/>
      <c r="CX497" s="74"/>
      <c r="CY497" s="74"/>
      <c r="CZ497" s="74"/>
      <c r="DA497" s="74"/>
      <c r="DB497" s="74"/>
    </row>
    <row r="498" spans="1:106" ht="14.5" customHeight="1">
      <c r="A498" s="74" t="s">
        <v>2697</v>
      </c>
      <c r="B498" s="129" t="s">
        <v>2653</v>
      </c>
      <c r="C498" s="130" t="str">
        <f t="shared" si="332"/>
        <v>A.100.06.104</v>
      </c>
      <c r="D498" s="131" t="s">
        <v>117</v>
      </c>
      <c r="E498" s="129" t="s">
        <v>957</v>
      </c>
      <c r="F498" s="132" t="s">
        <v>2698</v>
      </c>
      <c r="G498" s="132">
        <f t="shared" si="333"/>
        <v>0.805292194982</v>
      </c>
      <c r="H498" s="348">
        <f t="shared" si="334"/>
        <v>0.805292194982</v>
      </c>
      <c r="I498" s="74"/>
      <c r="J498" s="132">
        <f t="shared" si="335"/>
        <v>7.0808595000000002E-2</v>
      </c>
      <c r="K498" s="132">
        <f t="shared" si="336"/>
        <v>0.20978640720000002</v>
      </c>
      <c r="L498" s="300">
        <f t="shared" si="337"/>
        <v>0.122933382782</v>
      </c>
      <c r="M498" s="132">
        <v>0.40176381</v>
      </c>
      <c r="N498" s="132">
        <v>0.16874594000000001</v>
      </c>
      <c r="O498" s="132">
        <v>3.1857346000000002E-2</v>
      </c>
      <c r="P498" s="132">
        <v>2.5763695999999999E-2</v>
      </c>
      <c r="Q498" s="132">
        <v>1.2406436999999999E-2</v>
      </c>
      <c r="R498" s="132">
        <v>1.9262135E-2</v>
      </c>
      <c r="S498" s="132">
        <v>1.3376327E-2</v>
      </c>
      <c r="T498" s="132">
        <v>9.1831211999999999E-3</v>
      </c>
      <c r="U498" s="132">
        <v>8.8534753999999993E-2</v>
      </c>
      <c r="V498" s="132">
        <v>1.1373589E-2</v>
      </c>
      <c r="W498" s="132">
        <v>2.2721234E-2</v>
      </c>
      <c r="X498" s="304">
        <v>4.2904302000000001E-5</v>
      </c>
      <c r="Y498" s="132">
        <v>2.6090147999999999E-4</v>
      </c>
      <c r="Z498" s="132">
        <v>0</v>
      </c>
      <c r="AA498" s="74"/>
      <c r="AB498" s="301">
        <f t="shared" si="338"/>
        <v>3.0207805263157894</v>
      </c>
      <c r="AC498" s="338">
        <f t="shared" si="339"/>
        <v>3.0207805263157894</v>
      </c>
      <c r="AD498" s="74"/>
      <c r="AE498" s="136">
        <v>58.652219000000002</v>
      </c>
      <c r="AF498" s="136">
        <v>52.749084000000003</v>
      </c>
      <c r="AG498" s="136">
        <v>3.0804220999999998</v>
      </c>
      <c r="AH498" s="136">
        <v>0</v>
      </c>
      <c r="AI498" s="136">
        <v>2.7945609</v>
      </c>
      <c r="AJ498" s="136">
        <v>1.6527065000000001E-2</v>
      </c>
      <c r="AK498" s="136">
        <v>1.1625289E-2</v>
      </c>
      <c r="AL498" s="74"/>
      <c r="AM498" s="133">
        <v>0.10890634</v>
      </c>
      <c r="AN498" s="340">
        <f t="shared" si="340"/>
        <v>0.10890634</v>
      </c>
      <c r="AP498" s="133">
        <v>0.103951</v>
      </c>
      <c r="AQ498" s="133">
        <v>3.5425593999999999E-3</v>
      </c>
      <c r="AR498" s="133">
        <v>1.4127838E-3</v>
      </c>
      <c r="AS498" s="134">
        <f t="shared" si="341"/>
        <v>6.2320743321842293E-6</v>
      </c>
      <c r="AT498" s="135">
        <f t="shared" si="342"/>
        <v>1.3101181185795803E-8</v>
      </c>
      <c r="AU498" s="135">
        <f t="shared" si="343"/>
        <v>0.19786887239999998</v>
      </c>
      <c r="AV498" s="302">
        <v>2.8258149E-6</v>
      </c>
      <c r="AW498" s="302">
        <v>8.5263820000000007E-9</v>
      </c>
      <c r="AX498" s="302">
        <v>2.3292881E-13</v>
      </c>
      <c r="AY498" s="302">
        <v>1.4557589E-9</v>
      </c>
      <c r="AZ498" s="302">
        <v>3.5168422999999998E-13</v>
      </c>
      <c r="BA498" s="302">
        <v>3.8307887000000002E-9</v>
      </c>
      <c r="BB498" s="302">
        <v>3.3505028999999999E-6</v>
      </c>
      <c r="BC498" s="302">
        <v>5.5136965999999996E-10</v>
      </c>
      <c r="BD498" s="302">
        <v>3.8862652000000002E-9</v>
      </c>
      <c r="BE498" s="302">
        <v>8.6074971999999994E-12</v>
      </c>
      <c r="BF498" s="302">
        <v>7.9565422999999993E-15</v>
      </c>
      <c r="BG498" s="302">
        <v>2.5679538E-11</v>
      </c>
      <c r="BH498" s="302">
        <v>6.1685513000000001E-13</v>
      </c>
      <c r="BI498" s="302">
        <v>1.9845583E-13</v>
      </c>
      <c r="BJ498" s="302">
        <v>6.5242523999999996E-9</v>
      </c>
      <c r="BK498" s="302">
        <v>3.8886855E-8</v>
      </c>
      <c r="BL498" s="302">
        <v>7.1058414E-11</v>
      </c>
      <c r="BM498" s="303">
        <v>5.5884224000000001E-3</v>
      </c>
      <c r="BN498" s="303">
        <v>0.19228044999999999</v>
      </c>
      <c r="BO498" s="302">
        <v>5.0585255000000001E-9</v>
      </c>
      <c r="BP498" s="302">
        <v>3.0761304000000002E-11</v>
      </c>
      <c r="BQ498" s="302">
        <v>1.3762834999999999E-15</v>
      </c>
      <c r="BR498" s="74"/>
      <c r="BS498" s="136">
        <v>2.7887826999999999E-4</v>
      </c>
      <c r="BT498" s="144">
        <v>2.8026741999999999E-5</v>
      </c>
      <c r="BU498" s="144">
        <v>8.4227375999999994E-5</v>
      </c>
      <c r="BV498" s="144">
        <v>1.0756992E-6</v>
      </c>
      <c r="BW498" s="144">
        <v>3.2443868000000002E-5</v>
      </c>
      <c r="BX498" s="144">
        <v>2.4412566999999999E-6</v>
      </c>
      <c r="BY498" s="144">
        <v>2.1638477E-7</v>
      </c>
      <c r="BZ498" s="144">
        <v>3.6927054999999999E-6</v>
      </c>
      <c r="CA498" s="144">
        <v>2.5848429000000001E-5</v>
      </c>
      <c r="CB498" s="144">
        <v>8.8511933999999998E-6</v>
      </c>
      <c r="CC498" s="144">
        <v>2.5941567999999999E-9</v>
      </c>
      <c r="CD498" s="144">
        <v>4.6332889000000003E-8</v>
      </c>
      <c r="CE498" s="144">
        <v>3.8697079999999998E-8</v>
      </c>
      <c r="CF498" s="144">
        <v>7.1552609E-6</v>
      </c>
      <c r="CG498" s="144">
        <v>6.7942340000000004E-5</v>
      </c>
      <c r="CH498" s="144">
        <v>1.6143197E-5</v>
      </c>
      <c r="CI498" s="144">
        <v>7.2618818000000003E-7</v>
      </c>
      <c r="CJ498" s="137"/>
      <c r="CK498" s="138"/>
      <c r="CL498" s="110" t="s">
        <v>699</v>
      </c>
      <c r="CM498" s="110"/>
      <c r="CN498" s="110"/>
      <c r="CP498" s="110"/>
      <c r="CQ498" s="74"/>
      <c r="CR498" s="74"/>
      <c r="CS498" s="74"/>
      <c r="CT498" s="74"/>
      <c r="CU498" s="74"/>
      <c r="CV498" s="74"/>
      <c r="CW498" s="74"/>
      <c r="CX498" s="74"/>
      <c r="CY498" s="74"/>
      <c r="CZ498" s="74"/>
      <c r="DA498" s="74"/>
      <c r="DB498" s="74"/>
    </row>
    <row r="499" spans="1:106" ht="14.5" customHeight="1">
      <c r="A499" s="74" t="s">
        <v>2699</v>
      </c>
      <c r="B499" s="129" t="s">
        <v>2653</v>
      </c>
      <c r="C499" s="130" t="str">
        <f t="shared" si="332"/>
        <v>A.100.06.105</v>
      </c>
      <c r="D499" s="131" t="s">
        <v>117</v>
      </c>
      <c r="E499" s="129" t="s">
        <v>957</v>
      </c>
      <c r="F499" s="132" t="s">
        <v>2701</v>
      </c>
      <c r="G499" s="132">
        <f t="shared" si="333"/>
        <v>3.294132741876</v>
      </c>
      <c r="H499" s="348">
        <f t="shared" si="334"/>
        <v>3.294132741876</v>
      </c>
      <c r="I499" s="74"/>
      <c r="J499" s="132">
        <f t="shared" si="335"/>
        <v>0.13420381100000001</v>
      </c>
      <c r="K499" s="132">
        <f t="shared" si="336"/>
        <v>1.1829292400000002</v>
      </c>
      <c r="L499" s="300">
        <f t="shared" si="337"/>
        <v>1.1365511608759999</v>
      </c>
      <c r="M499" s="132">
        <v>0.84044852999999997</v>
      </c>
      <c r="N499" s="132">
        <v>1.1102300000000001</v>
      </c>
      <c r="O499" s="132">
        <v>4.0212355999999998E-2</v>
      </c>
      <c r="P499" s="132">
        <v>3.6102811999999998E-2</v>
      </c>
      <c r="Q499" s="132">
        <v>1.3185613000000001E-2</v>
      </c>
      <c r="R499" s="132">
        <v>6.9897310000000004E-2</v>
      </c>
      <c r="S499" s="132">
        <v>1.5018076E-2</v>
      </c>
      <c r="T499" s="132">
        <v>3.2486884000000001E-2</v>
      </c>
      <c r="U499" s="132">
        <v>1.0452227999999999</v>
      </c>
      <c r="V499" s="132">
        <v>7.3030031999999998E-3</v>
      </c>
      <c r="W499" s="132">
        <v>8.3462880000000003E-2</v>
      </c>
      <c r="X499" s="304">
        <v>2.5522815999999999E-5</v>
      </c>
      <c r="Y499" s="132">
        <v>5.3695486E-4</v>
      </c>
      <c r="Z499" s="132">
        <v>0</v>
      </c>
      <c r="AA499" s="74"/>
      <c r="AB499" s="301">
        <f t="shared" si="338"/>
        <v>6.3191618796992479</v>
      </c>
      <c r="AC499" s="338">
        <f t="shared" si="339"/>
        <v>6.3191618796992479</v>
      </c>
      <c r="AD499" s="74"/>
      <c r="AE499" s="136">
        <v>119.65040999999999</v>
      </c>
      <c r="AF499" s="136">
        <v>97.936618999999993</v>
      </c>
      <c r="AG499" s="136">
        <v>11.315461000000001</v>
      </c>
      <c r="AH499" s="136">
        <v>0</v>
      </c>
      <c r="AI499" s="136">
        <v>10.370741000000001</v>
      </c>
      <c r="AJ499" s="136">
        <v>1.6071864000000002E-2</v>
      </c>
      <c r="AK499" s="136">
        <v>1.1521521999999999E-2</v>
      </c>
      <c r="AL499" s="74"/>
      <c r="AM499" s="133">
        <v>0.45788957000000002</v>
      </c>
      <c r="AN499" s="340">
        <f t="shared" si="340"/>
        <v>0.45788957000000002</v>
      </c>
      <c r="AP499" s="133">
        <v>0.44168144999999998</v>
      </c>
      <c r="AQ499" s="133">
        <v>1.1538868000000001E-2</v>
      </c>
      <c r="AR499" s="133">
        <v>4.6692484000000001E-3</v>
      </c>
      <c r="AS499" s="134">
        <f t="shared" si="341"/>
        <v>2.6479703072844611E-5</v>
      </c>
      <c r="AT499" s="135">
        <f t="shared" si="342"/>
        <v>4.2673327736534412E-8</v>
      </c>
      <c r="AU499" s="135">
        <f t="shared" si="343"/>
        <v>0.65395636199999996</v>
      </c>
      <c r="AV499" s="302">
        <v>5.8881422000000002E-6</v>
      </c>
      <c r="AW499" s="302">
        <v>1.7766185000000001E-8</v>
      </c>
      <c r="AX499" s="302">
        <v>4.8537172000000002E-13</v>
      </c>
      <c r="AY499" s="302">
        <v>1.5287369000000001E-9</v>
      </c>
      <c r="AZ499" s="302">
        <v>4.3274461E-13</v>
      </c>
      <c r="BA499" s="302">
        <v>5.3668942000000004E-9</v>
      </c>
      <c r="BB499" s="302">
        <v>2.0470507999999998E-5</v>
      </c>
      <c r="BC499" s="302">
        <v>8.7709636999999996E-10</v>
      </c>
      <c r="BD499" s="302">
        <v>2.3825976E-8</v>
      </c>
      <c r="BE499" s="302">
        <v>2.9869266999999999E-11</v>
      </c>
      <c r="BF499" s="302">
        <v>1.6585158999999999E-14</v>
      </c>
      <c r="BG499" s="302">
        <v>6.5372877999999997E-11</v>
      </c>
      <c r="BH499" s="302">
        <v>2.1916271E-12</v>
      </c>
      <c r="BI499" s="302">
        <v>6.0375506E-13</v>
      </c>
      <c r="BJ499" s="302">
        <v>1.432463E-8</v>
      </c>
      <c r="BK499" s="302">
        <v>8.9421351000000006E-8</v>
      </c>
      <c r="BL499" s="302">
        <v>4.2218963E-11</v>
      </c>
      <c r="BM499" s="303">
        <v>5.2543951999999998E-2</v>
      </c>
      <c r="BN499" s="303">
        <v>0.60141241000000001</v>
      </c>
      <c r="BO499" s="302">
        <v>1.0410827999999999E-8</v>
      </c>
      <c r="BP499" s="302">
        <v>6.3309086999999995E-11</v>
      </c>
      <c r="BQ499" s="302">
        <v>2.8324953999999998E-15</v>
      </c>
      <c r="BR499" s="74"/>
      <c r="BS499" s="136">
        <v>8.2650954000000002E-4</v>
      </c>
      <c r="BT499" s="136">
        <v>1.6559138000000001E-4</v>
      </c>
      <c r="BU499" s="136">
        <v>1.76195E-4</v>
      </c>
      <c r="BV499" s="144">
        <v>3.8054281999999998E-6</v>
      </c>
      <c r="BW499" s="136">
        <v>1.4635156000000001E-4</v>
      </c>
      <c r="BX499" s="144">
        <v>2.6534955999999998E-6</v>
      </c>
      <c r="BY499" s="144">
        <v>7.6145342000000005E-7</v>
      </c>
      <c r="BZ499" s="144">
        <v>3.9696661999999997E-6</v>
      </c>
      <c r="CA499" s="144">
        <v>9.3797269000000006E-5</v>
      </c>
      <c r="CB499" s="144">
        <v>9.9375480000000006E-6</v>
      </c>
      <c r="CC499" s="144">
        <v>3.2234063000000002E-9</v>
      </c>
      <c r="CD499" s="144">
        <v>2.7539525000000001E-8</v>
      </c>
      <c r="CE499" s="144">
        <v>3.8707326999999999E-8</v>
      </c>
      <c r="CF499" s="144">
        <v>2.3912105000000001E-5</v>
      </c>
      <c r="CG499" s="136">
        <v>1.3301498E-4</v>
      </c>
      <c r="CH499" s="144">
        <v>6.4955628999999998E-5</v>
      </c>
      <c r="CI499" s="144">
        <v>1.4945501000000001E-6</v>
      </c>
      <c r="CJ499" s="137"/>
      <c r="CK499" s="138"/>
      <c r="CL499" s="110" t="s">
        <v>699</v>
      </c>
      <c r="CM499" s="110"/>
      <c r="CN499" s="110"/>
      <c r="CP499" s="305"/>
      <c r="CQ499" s="74"/>
      <c r="CR499" s="74"/>
      <c r="CS499" s="74"/>
      <c r="CT499" s="74"/>
      <c r="CU499" s="74"/>
      <c r="CV499" s="74"/>
      <c r="CW499" s="74"/>
      <c r="CX499" s="74"/>
      <c r="CY499" s="74"/>
      <c r="CZ499" s="74"/>
      <c r="DA499" s="74"/>
      <c r="DB499" s="74"/>
    </row>
    <row r="500" spans="1:106" ht="14.5" customHeight="1">
      <c r="A500" s="74" t="s">
        <v>2702</v>
      </c>
      <c r="B500" s="129" t="s">
        <v>2653</v>
      </c>
      <c r="C500" s="130" t="str">
        <f t="shared" si="332"/>
        <v>A.100.06.106</v>
      </c>
      <c r="D500" s="131" t="s">
        <v>117</v>
      </c>
      <c r="E500" s="129" t="s">
        <v>957</v>
      </c>
      <c r="F500" s="132" t="s">
        <v>2704</v>
      </c>
      <c r="G500" s="132">
        <f t="shared" si="333"/>
        <v>2.5052192617560003</v>
      </c>
      <c r="H500" s="348">
        <f t="shared" si="334"/>
        <v>2.5052192617560003</v>
      </c>
      <c r="I500" s="74"/>
      <c r="J500" s="132">
        <f t="shared" si="335"/>
        <v>0.11015974299999999</v>
      </c>
      <c r="K500" s="132">
        <f t="shared" si="336"/>
        <v>0.89154163399999997</v>
      </c>
      <c r="L500" s="300">
        <f t="shared" si="337"/>
        <v>0.82503229475600015</v>
      </c>
      <c r="M500" s="132">
        <v>0.67848558999999997</v>
      </c>
      <c r="N500" s="132">
        <v>0.83116431000000002</v>
      </c>
      <c r="O500" s="132">
        <v>3.6813330999999998E-2</v>
      </c>
      <c r="P500" s="132">
        <v>3.253723E-2</v>
      </c>
      <c r="Q500" s="132">
        <v>1.2765387E-2</v>
      </c>
      <c r="R500" s="132">
        <v>5.0612233999999999E-2</v>
      </c>
      <c r="S500" s="132">
        <v>1.4244892E-2</v>
      </c>
      <c r="T500" s="132">
        <v>2.3563992999999998E-2</v>
      </c>
      <c r="U500" s="132">
        <v>0.75492387000000005</v>
      </c>
      <c r="V500" s="132">
        <v>9.2970167000000006E-3</v>
      </c>
      <c r="W500" s="132">
        <v>6.0389195999999999E-2</v>
      </c>
      <c r="X500" s="304">
        <v>3.3526706000000002E-5</v>
      </c>
      <c r="Y500" s="132">
        <v>3.8868535000000001E-4</v>
      </c>
      <c r="Z500" s="132">
        <v>0</v>
      </c>
      <c r="AA500" s="74"/>
      <c r="AB500" s="301">
        <f t="shared" si="338"/>
        <v>5.101395413533834</v>
      </c>
      <c r="AC500" s="338">
        <f t="shared" si="339"/>
        <v>5.101395413533834</v>
      </c>
      <c r="AD500" s="74"/>
      <c r="AE500" s="136">
        <v>97.482646000000003</v>
      </c>
      <c r="AF500" s="136">
        <v>81.776229999999998</v>
      </c>
      <c r="AG500" s="136">
        <v>8.1872500000000006</v>
      </c>
      <c r="AH500" s="136">
        <v>0</v>
      </c>
      <c r="AI500" s="136">
        <v>7.4912647999999997</v>
      </c>
      <c r="AJ500" s="136">
        <v>1.6287787000000001E-2</v>
      </c>
      <c r="AK500" s="136">
        <v>1.1612992000000001E-2</v>
      </c>
      <c r="AL500" s="74"/>
      <c r="AM500" s="133">
        <v>0.35014728000000001</v>
      </c>
      <c r="AN500" s="340">
        <f t="shared" si="340"/>
        <v>0.35014728000000001</v>
      </c>
      <c r="AP500" s="133">
        <v>0.33762751000000002</v>
      </c>
      <c r="AQ500" s="133">
        <v>8.9795822000000008E-3</v>
      </c>
      <c r="AR500" s="133">
        <v>3.5401887999999999E-3</v>
      </c>
      <c r="AS500" s="134">
        <f t="shared" si="341"/>
        <v>2.0241457554960373E-5</v>
      </c>
      <c r="AT500" s="135">
        <f t="shared" si="342"/>
        <v>3.3208514038540496E-8</v>
      </c>
      <c r="AU500" s="135">
        <f t="shared" si="343"/>
        <v>0.49582476000000003</v>
      </c>
      <c r="AV500" s="302">
        <v>4.7573036999999996E-6</v>
      </c>
      <c r="AW500" s="302">
        <v>1.4354161000000001E-8</v>
      </c>
      <c r="AX500" s="302">
        <v>3.9215123999999998E-13</v>
      </c>
      <c r="AY500" s="302">
        <v>1.4894194E-9</v>
      </c>
      <c r="AZ500" s="302">
        <v>4.0406037000000002E-13</v>
      </c>
      <c r="BA500" s="302">
        <v>4.8370894000000001E-9</v>
      </c>
      <c r="BB500" s="302">
        <v>1.5390494000000001E-5</v>
      </c>
      <c r="BC500" s="302">
        <v>7.6985289999999998E-10</v>
      </c>
      <c r="BD500" s="302">
        <v>1.7909744000000001E-8</v>
      </c>
      <c r="BE500" s="302">
        <v>2.1596119000000001E-11</v>
      </c>
      <c r="BF500" s="302">
        <v>1.2776313E-14</v>
      </c>
      <c r="BG500" s="302">
        <v>4.9403914999999997E-11</v>
      </c>
      <c r="BH500" s="302">
        <v>1.5845738E-12</v>
      </c>
      <c r="BI500" s="302">
        <v>4.4269182999999999E-13</v>
      </c>
      <c r="BJ500" s="302">
        <v>1.1136621999999999E-8</v>
      </c>
      <c r="BK500" s="302">
        <v>6.8660237999999997E-8</v>
      </c>
      <c r="BL500" s="302">
        <v>5.5494335000000002E-11</v>
      </c>
      <c r="BM500" s="303">
        <v>3.7953729999999998E-2</v>
      </c>
      <c r="BN500" s="303">
        <v>0.45787103000000001</v>
      </c>
      <c r="BO500" s="302">
        <v>7.5360821000000001E-9</v>
      </c>
      <c r="BP500" s="302">
        <v>4.5827525999999998E-11</v>
      </c>
      <c r="BQ500" s="302">
        <v>2.0503575000000001E-15</v>
      </c>
      <c r="BR500" s="74"/>
      <c r="BS500" s="136">
        <v>6.4282958999999995E-4</v>
      </c>
      <c r="BT500" s="136">
        <v>1.2475141E-4</v>
      </c>
      <c r="BU500" s="136">
        <v>1.4224044E-4</v>
      </c>
      <c r="BV500" s="144">
        <v>2.7602291999999999E-6</v>
      </c>
      <c r="BW500" s="136">
        <v>1.1239482E-4</v>
      </c>
      <c r="BX500" s="144">
        <v>2.5400995999999999E-6</v>
      </c>
      <c r="BY500" s="144">
        <v>5.5041557E-7</v>
      </c>
      <c r="BZ500" s="144">
        <v>3.8174190000000004E-6</v>
      </c>
      <c r="CA500" s="144">
        <v>6.7918053999999997E-5</v>
      </c>
      <c r="CB500" s="144">
        <v>9.4259279000000007E-6</v>
      </c>
      <c r="CC500" s="144">
        <v>2.9986150000000002E-9</v>
      </c>
      <c r="CD500" s="144">
        <v>3.6190868000000001E-8</v>
      </c>
      <c r="CE500" s="144">
        <v>3.8703754999999998E-8</v>
      </c>
      <c r="CF500" s="144">
        <v>1.8839635000000001E-5</v>
      </c>
      <c r="CG500" s="136">
        <v>1.0951251E-4</v>
      </c>
      <c r="CH500" s="144">
        <v>4.6918875000000001E-5</v>
      </c>
      <c r="CI500" s="144">
        <v>1.0818595E-6</v>
      </c>
      <c r="CJ500" s="137"/>
      <c r="CK500" s="138"/>
      <c r="CL500" s="110" t="s">
        <v>699</v>
      </c>
      <c r="CM500" s="110"/>
      <c r="CN500" s="110"/>
      <c r="CP500" s="305"/>
      <c r="CQ500" s="74"/>
      <c r="CR500" s="74"/>
      <c r="CS500" s="74"/>
      <c r="CT500" s="74"/>
      <c r="CU500" s="74"/>
      <c r="CV500" s="74"/>
      <c r="CW500" s="74"/>
      <c r="CX500" s="74"/>
      <c r="CY500" s="74"/>
      <c r="CZ500" s="74"/>
      <c r="DA500" s="74"/>
      <c r="DB500" s="74"/>
    </row>
    <row r="501" spans="1:106" ht="14.5" customHeight="1">
      <c r="A501" s="74" t="s">
        <v>2705</v>
      </c>
      <c r="B501" s="129" t="s">
        <v>2653</v>
      </c>
      <c r="C501" s="130" t="str">
        <f t="shared" si="332"/>
        <v>A.100.06.107</v>
      </c>
      <c r="D501" s="131" t="s">
        <v>117</v>
      </c>
      <c r="E501" s="129" t="s">
        <v>957</v>
      </c>
      <c r="F501" s="132" t="s">
        <v>2707</v>
      </c>
      <c r="G501" s="132">
        <f t="shared" si="333"/>
        <v>1.5728668725889998</v>
      </c>
      <c r="H501" s="348">
        <f t="shared" si="334"/>
        <v>1.5728668725889998</v>
      </c>
      <c r="I501" s="74"/>
      <c r="J501" s="132">
        <f t="shared" si="335"/>
        <v>8.1744024999999998E-2</v>
      </c>
      <c r="K501" s="132">
        <f t="shared" si="336"/>
        <v>0.54717440799999995</v>
      </c>
      <c r="L501" s="300">
        <f t="shared" si="337"/>
        <v>0.45687358958899993</v>
      </c>
      <c r="M501" s="132">
        <v>0.48707485</v>
      </c>
      <c r="N501" s="132">
        <v>0.50135934999999998</v>
      </c>
      <c r="O501" s="132">
        <v>3.2796301E-2</v>
      </c>
      <c r="P501" s="132">
        <v>2.8323360999999998E-2</v>
      </c>
      <c r="Q501" s="132">
        <v>1.2268756E-2</v>
      </c>
      <c r="R501" s="132">
        <v>2.7820779E-2</v>
      </c>
      <c r="S501" s="132">
        <v>1.3331129000000001E-2</v>
      </c>
      <c r="T501" s="132">
        <v>1.3018757000000001E-2</v>
      </c>
      <c r="U501" s="132">
        <v>0.41184326999999998</v>
      </c>
      <c r="V501" s="132">
        <v>1.1653578E-2</v>
      </c>
      <c r="W501" s="132">
        <v>3.3120297999999999E-2</v>
      </c>
      <c r="X501" s="304">
        <v>4.2985848999999998E-5</v>
      </c>
      <c r="Y501" s="132">
        <v>2.1345774000000001E-4</v>
      </c>
      <c r="Z501" s="132">
        <v>0</v>
      </c>
      <c r="AA501" s="74"/>
      <c r="AB501" s="301">
        <f t="shared" si="338"/>
        <v>3.6622169172932328</v>
      </c>
      <c r="AC501" s="338">
        <f t="shared" si="339"/>
        <v>3.6622169172932328</v>
      </c>
      <c r="AD501" s="74"/>
      <c r="AE501" s="136">
        <v>71.284374</v>
      </c>
      <c r="AF501" s="136">
        <v>62.677588999999998</v>
      </c>
      <c r="AG501" s="136">
        <v>4.4902734000000004</v>
      </c>
      <c r="AH501" s="136">
        <v>0</v>
      </c>
      <c r="AI501" s="136">
        <v>4.0882468999999997</v>
      </c>
      <c r="AJ501" s="136">
        <v>1.6542969000000001E-2</v>
      </c>
      <c r="AK501" s="136">
        <v>1.1721092000000001E-2</v>
      </c>
      <c r="AL501" s="74"/>
      <c r="AM501" s="133">
        <v>0.22281549</v>
      </c>
      <c r="AN501" s="340">
        <f t="shared" si="340"/>
        <v>0.22281549</v>
      </c>
      <c r="AP501" s="133">
        <v>0.21465467999999999</v>
      </c>
      <c r="AQ501" s="133">
        <v>5.9549720000000002E-3</v>
      </c>
      <c r="AR501" s="133">
        <v>2.2058454999999999E-3</v>
      </c>
      <c r="AS501" s="134">
        <f t="shared" si="341"/>
        <v>1.286898548826082E-5</v>
      </c>
      <c r="AT501" s="135">
        <f t="shared" si="342"/>
        <v>2.2022824671092503E-8</v>
      </c>
      <c r="AU501" s="135">
        <f t="shared" si="343"/>
        <v>0.30894194899999999</v>
      </c>
      <c r="AV501" s="302">
        <v>3.4208582000000001E-6</v>
      </c>
      <c r="AW501" s="302">
        <v>1.0321769000000001E-8</v>
      </c>
      <c r="AX501" s="302">
        <v>2.8198158000000002E-13</v>
      </c>
      <c r="AY501" s="302">
        <v>1.4429532000000001E-9</v>
      </c>
      <c r="AZ501" s="302">
        <v>3.7016081999999999E-13</v>
      </c>
      <c r="BA501" s="302">
        <v>4.2109563999999998E-9</v>
      </c>
      <c r="BB501" s="302">
        <v>9.3868410000000001E-6</v>
      </c>
      <c r="BC501" s="302">
        <v>6.4311062000000004E-10</v>
      </c>
      <c r="BD501" s="302">
        <v>1.0917833E-8</v>
      </c>
      <c r="BE501" s="302">
        <v>1.1818762E-11</v>
      </c>
      <c r="BF501" s="302">
        <v>8.2749498999999993E-15</v>
      </c>
      <c r="BG501" s="302">
        <v>3.0531503999999999E-11</v>
      </c>
      <c r="BH501" s="302">
        <v>8.6714717000000004E-13</v>
      </c>
      <c r="BI501" s="302">
        <v>2.5234438000000001E-13</v>
      </c>
      <c r="BJ501" s="302">
        <v>7.3689759000000003E-9</v>
      </c>
      <c r="BK501" s="302">
        <v>4.4124377000000003E-8</v>
      </c>
      <c r="BL501" s="302">
        <v>7.1183411000000005E-11</v>
      </c>
      <c r="BM501" s="303">
        <v>2.0710738999999999E-2</v>
      </c>
      <c r="BN501" s="303">
        <v>0.28823121000000002</v>
      </c>
      <c r="BO501" s="302">
        <v>4.1386556000000001E-9</v>
      </c>
      <c r="BP501" s="302">
        <v>2.51675E-11</v>
      </c>
      <c r="BQ501" s="302">
        <v>1.1260126000000001E-15</v>
      </c>
      <c r="BR501" s="74"/>
      <c r="BS501" s="136">
        <v>4.2575327999999998E-4</v>
      </c>
      <c r="BT501" s="144">
        <v>7.6485989000000002E-5</v>
      </c>
      <c r="BU501" s="136">
        <v>1.0211232E-4</v>
      </c>
      <c r="BV501" s="144">
        <v>1.5249938999999999E-6</v>
      </c>
      <c r="BW501" s="144">
        <v>7.2264125E-5</v>
      </c>
      <c r="BX501" s="144">
        <v>2.4060863E-6</v>
      </c>
      <c r="BY501" s="144">
        <v>3.0100719999999997E-7</v>
      </c>
      <c r="BZ501" s="144">
        <v>3.6374905000000002E-6</v>
      </c>
      <c r="CA501" s="144">
        <v>3.7333526999999998E-5</v>
      </c>
      <c r="CB501" s="144">
        <v>8.8212858999999998E-6</v>
      </c>
      <c r="CC501" s="144">
        <v>2.7329527000000002E-9</v>
      </c>
      <c r="CD501" s="144">
        <v>4.6415184000000001E-8</v>
      </c>
      <c r="CE501" s="144">
        <v>3.8699533000000002E-8</v>
      </c>
      <c r="CF501" s="144">
        <v>1.2844898000000001E-5</v>
      </c>
      <c r="CG501" s="144">
        <v>8.1736859000000001E-5</v>
      </c>
      <c r="CH501" s="144">
        <v>2.5602711000000001E-5</v>
      </c>
      <c r="CI501" s="144">
        <v>5.9413415999999999E-7</v>
      </c>
      <c r="CJ501" s="137"/>
      <c r="CK501" s="138"/>
      <c r="CL501" s="110" t="s">
        <v>699</v>
      </c>
      <c r="CM501" s="110"/>
      <c r="CN501" s="110"/>
      <c r="CP501" s="305"/>
      <c r="CQ501" s="74"/>
      <c r="CR501" s="74"/>
      <c r="CS501" s="74"/>
      <c r="CT501" s="74"/>
      <c r="CU501" s="74"/>
      <c r="CV501" s="74"/>
      <c r="CW501" s="74"/>
      <c r="CX501" s="74"/>
      <c r="CY501" s="74"/>
      <c r="CZ501" s="74"/>
      <c r="DA501" s="74"/>
      <c r="DB501" s="74"/>
    </row>
    <row r="502" spans="1:106" ht="14.5" customHeight="1">
      <c r="A502" s="74" t="s">
        <v>2708</v>
      </c>
      <c r="B502" s="129" t="s">
        <v>2653</v>
      </c>
      <c r="C502" s="130" t="str">
        <f t="shared" si="332"/>
        <v>A.100.06.108</v>
      </c>
      <c r="D502" s="131" t="s">
        <v>117</v>
      </c>
      <c r="E502" s="129" t="s">
        <v>957</v>
      </c>
      <c r="F502" s="132" t="s">
        <v>2710</v>
      </c>
      <c r="G502" s="132">
        <f t="shared" si="333"/>
        <v>1.354427531162</v>
      </c>
      <c r="H502" s="348">
        <f t="shared" si="334"/>
        <v>1.354427531162</v>
      </c>
      <c r="I502" s="74"/>
      <c r="J502" s="132">
        <f t="shared" si="335"/>
        <v>0.10750239800000001</v>
      </c>
      <c r="K502" s="132">
        <f t="shared" si="336"/>
        <v>0.24825066000000001</v>
      </c>
      <c r="L502" s="300">
        <f t="shared" si="337"/>
        <v>0.32130422316199997</v>
      </c>
      <c r="M502" s="132">
        <v>0.67737024999999995</v>
      </c>
      <c r="N502" s="132">
        <v>0.18598613</v>
      </c>
      <c r="O502" s="132">
        <v>3.9859894999999999E-2</v>
      </c>
      <c r="P502" s="132">
        <v>3.0218518E-2</v>
      </c>
      <c r="Q502" s="132">
        <v>1.3758292E-2</v>
      </c>
      <c r="R502" s="132">
        <v>4.8263418000000002E-2</v>
      </c>
      <c r="S502" s="132">
        <v>1.526217E-2</v>
      </c>
      <c r="T502" s="132">
        <v>2.2404634999999999E-2</v>
      </c>
      <c r="U502" s="132">
        <v>0.25062160999999999</v>
      </c>
      <c r="V502" s="132">
        <v>6.8915440999999999E-3</v>
      </c>
      <c r="W502" s="132">
        <v>6.3099139999999998E-2</v>
      </c>
      <c r="X502" s="304">
        <v>2.6736652E-5</v>
      </c>
      <c r="Y502" s="132">
        <v>6.6519240999999998E-4</v>
      </c>
      <c r="Z502" s="132">
        <v>0</v>
      </c>
      <c r="AA502" s="74"/>
      <c r="AB502" s="301">
        <f t="shared" si="338"/>
        <v>5.0930093984962399</v>
      </c>
      <c r="AC502" s="338">
        <f t="shared" si="339"/>
        <v>5.0930093984962399</v>
      </c>
      <c r="AD502" s="74"/>
      <c r="AE502" s="136">
        <v>91.882684999999995</v>
      </c>
      <c r="AF502" s="136">
        <v>75.950292000000005</v>
      </c>
      <c r="AG502" s="136">
        <v>8.5546503000000005</v>
      </c>
      <c r="AH502" s="136">
        <v>0</v>
      </c>
      <c r="AI502" s="136">
        <v>7.3417975000000002</v>
      </c>
      <c r="AJ502" s="136">
        <v>1.6473183999999998E-2</v>
      </c>
      <c r="AK502" s="136">
        <v>1.9472079E-2</v>
      </c>
      <c r="AL502" s="74"/>
      <c r="AM502" s="133">
        <v>0.15115132000000001</v>
      </c>
      <c r="AN502" s="340">
        <f t="shared" si="340"/>
        <v>0.15115132000000001</v>
      </c>
      <c r="AP502" s="133">
        <v>0.14304570999999999</v>
      </c>
      <c r="AQ502" s="133">
        <v>5.2715875999999997E-3</v>
      </c>
      <c r="AR502" s="133">
        <v>2.83402E-3</v>
      </c>
      <c r="AS502" s="134">
        <f t="shared" si="341"/>
        <v>8.5758820990827982E-6</v>
      </c>
      <c r="AT502" s="135">
        <f t="shared" si="342"/>
        <v>1.9495516840398501E-8</v>
      </c>
      <c r="AU502" s="135">
        <f t="shared" si="343"/>
        <v>0.39692157</v>
      </c>
      <c r="AV502" s="302">
        <v>4.7546198E-6</v>
      </c>
      <c r="AW502" s="302">
        <v>1.4346220999999999E-8</v>
      </c>
      <c r="AX502" s="302">
        <v>3.9192669999999999E-13</v>
      </c>
      <c r="AY502" s="302">
        <v>1.580045E-9</v>
      </c>
      <c r="AZ502" s="302">
        <v>2.5424827999999999E-12</v>
      </c>
      <c r="BA502" s="302">
        <v>4.4931645999999996E-9</v>
      </c>
      <c r="BB502" s="302">
        <v>3.7141948000000001E-6</v>
      </c>
      <c r="BC502" s="302">
        <v>6.4807792000000004E-10</v>
      </c>
      <c r="BD502" s="302">
        <v>4.3028055999999998E-9</v>
      </c>
      <c r="BE502" s="302">
        <v>2.1093833000000001E-11</v>
      </c>
      <c r="BF502" s="302">
        <v>1.6160356E-14</v>
      </c>
      <c r="BG502" s="302">
        <v>5.2656888000000002E-11</v>
      </c>
      <c r="BH502" s="302">
        <v>1.5313642000000001E-12</v>
      </c>
      <c r="BI502" s="302">
        <v>4.6633118000000001E-13</v>
      </c>
      <c r="BJ502" s="302">
        <v>1.2684864E-8</v>
      </c>
      <c r="BK502" s="302">
        <v>7.5409703000000006E-8</v>
      </c>
      <c r="BL502" s="302">
        <v>4.3823511000000001E-11</v>
      </c>
      <c r="BM502" s="303">
        <v>1.7978830000000001E-2</v>
      </c>
      <c r="BN502" s="303">
        <v>0.37894274</v>
      </c>
      <c r="BO502" s="302">
        <v>1.2897180000000001E-8</v>
      </c>
      <c r="BP502" s="302">
        <v>7.8428797000000004E-11</v>
      </c>
      <c r="BQ502" s="302">
        <v>3.5089625000000001E-15</v>
      </c>
      <c r="BR502" s="74"/>
      <c r="BS502" s="136">
        <v>4.4628712999999999E-4</v>
      </c>
      <c r="BT502" s="144">
        <v>3.1104720999999998E-5</v>
      </c>
      <c r="BU502" s="136">
        <v>1.4200662000000001E-4</v>
      </c>
      <c r="BV502" s="144">
        <v>2.6245057999999999E-6</v>
      </c>
      <c r="BW502" s="144">
        <v>3.5921906000000002E-5</v>
      </c>
      <c r="BX502" s="144">
        <v>2.8708915999999999E-6</v>
      </c>
      <c r="BY502" s="144">
        <v>5.2964074999999999E-7</v>
      </c>
      <c r="BZ502" s="144">
        <v>4.3049995999999997E-6</v>
      </c>
      <c r="CA502" s="144">
        <v>6.4766108999999994E-5</v>
      </c>
      <c r="CB502" s="144">
        <v>1.0099066999999999E-5</v>
      </c>
      <c r="CC502" s="144">
        <v>1.9080494999999998E-8</v>
      </c>
      <c r="CD502" s="144">
        <v>2.8679385999999999E-8</v>
      </c>
      <c r="CE502" s="144">
        <v>3.8987244999999999E-8</v>
      </c>
      <c r="CF502" s="144">
        <v>8.3540213000000006E-6</v>
      </c>
      <c r="CG502" s="136">
        <v>1.0273228E-4</v>
      </c>
      <c r="CH502" s="144">
        <v>3.9034133000000003E-5</v>
      </c>
      <c r="CI502" s="144">
        <v>1.8514840999999999E-6</v>
      </c>
      <c r="CJ502" s="137"/>
      <c r="CK502" s="138"/>
      <c r="CL502" s="110" t="s">
        <v>699</v>
      </c>
      <c r="CM502" s="110"/>
      <c r="CN502" s="110"/>
      <c r="CP502" s="305"/>
      <c r="CQ502" s="74"/>
      <c r="CR502" s="74"/>
      <c r="CS502" s="74"/>
      <c r="CT502" s="74"/>
      <c r="CU502" s="74"/>
      <c r="CV502" s="74"/>
      <c r="CW502" s="74"/>
      <c r="CX502" s="74"/>
      <c r="CY502" s="74"/>
      <c r="CZ502" s="74"/>
      <c r="DA502" s="74"/>
      <c r="DB502" s="74"/>
    </row>
    <row r="503" spans="1:106" ht="14.5" customHeight="1">
      <c r="A503" s="74" t="s">
        <v>2711</v>
      </c>
      <c r="B503" s="129" t="s">
        <v>2653</v>
      </c>
      <c r="C503" s="130" t="str">
        <f t="shared" si="332"/>
        <v>A.100.06.109</v>
      </c>
      <c r="D503" s="131" t="s">
        <v>117</v>
      </c>
      <c r="E503" s="129" t="s">
        <v>957</v>
      </c>
      <c r="F503" s="132" t="s">
        <v>2713</v>
      </c>
      <c r="G503" s="132">
        <f t="shared" si="333"/>
        <v>1.1043210004149999</v>
      </c>
      <c r="H503" s="348">
        <f t="shared" si="334"/>
        <v>1.1043210004149999</v>
      </c>
      <c r="I503" s="74"/>
      <c r="J503" s="132">
        <f t="shared" si="335"/>
        <v>9.0875389000000001E-2</v>
      </c>
      <c r="K503" s="132">
        <f t="shared" si="336"/>
        <v>0.21649596399999999</v>
      </c>
      <c r="L503" s="300">
        <f t="shared" si="337"/>
        <v>0.236242817415</v>
      </c>
      <c r="M503" s="132">
        <v>0.56070682999999999</v>
      </c>
      <c r="N503" s="132">
        <v>0.16365482000000001</v>
      </c>
      <c r="O503" s="132">
        <v>3.6558776000000001E-2</v>
      </c>
      <c r="P503" s="132">
        <v>2.8287461999999999E-2</v>
      </c>
      <c r="Q503" s="132">
        <v>1.3178989E-2</v>
      </c>
      <c r="R503" s="132">
        <v>3.4987756000000002E-2</v>
      </c>
      <c r="S503" s="132">
        <v>1.4421181999999999E-2</v>
      </c>
      <c r="T503" s="132">
        <v>1.6282367999999998E-2</v>
      </c>
      <c r="U503" s="132">
        <v>0.18104521000000001</v>
      </c>
      <c r="V503" s="132">
        <v>8.9998517000000004E-3</v>
      </c>
      <c r="W503" s="132">
        <v>4.5682051000000001E-2</v>
      </c>
      <c r="X503" s="304">
        <v>3.4403365000000001E-5</v>
      </c>
      <c r="Y503" s="132">
        <v>4.8130135000000002E-4</v>
      </c>
      <c r="Z503" s="132">
        <v>0</v>
      </c>
      <c r="AA503" s="74"/>
      <c r="AB503" s="301">
        <f t="shared" si="338"/>
        <v>4.2158408270676686</v>
      </c>
      <c r="AC503" s="338">
        <f t="shared" si="339"/>
        <v>4.2158408270676686</v>
      </c>
      <c r="AD503" s="74"/>
      <c r="AE503" s="136">
        <v>77.428173999999999</v>
      </c>
      <c r="AF503" s="136">
        <v>65.897216</v>
      </c>
      <c r="AG503" s="136">
        <v>6.1933312000000003</v>
      </c>
      <c r="AH503" s="136">
        <v>0</v>
      </c>
      <c r="AI503" s="136">
        <v>5.3036941999999998</v>
      </c>
      <c r="AJ503" s="136">
        <v>1.6577629999999999E-2</v>
      </c>
      <c r="AK503" s="136">
        <v>1.7355061000000001E-2</v>
      </c>
      <c r="AL503" s="74"/>
      <c r="AM503" s="133">
        <v>0.12861411</v>
      </c>
      <c r="AN503" s="340">
        <f t="shared" si="340"/>
        <v>0.12861411</v>
      </c>
      <c r="AP503" s="133">
        <v>0.12194615</v>
      </c>
      <c r="AQ503" s="133">
        <v>4.4532132000000002E-3</v>
      </c>
      <c r="AR503" s="133">
        <v>2.2147460000000001E-3</v>
      </c>
      <c r="AS503" s="134">
        <f t="shared" si="341"/>
        <v>7.3109200070602003E-6</v>
      </c>
      <c r="AT503" s="135">
        <f t="shared" si="342"/>
        <v>1.6468983851158006E-8</v>
      </c>
      <c r="AU503" s="135">
        <f t="shared" si="343"/>
        <v>0.31018851999999997</v>
      </c>
      <c r="AV503" s="302">
        <v>3.9386486E-6</v>
      </c>
      <c r="AW503" s="302">
        <v>1.1884187000000001E-8</v>
      </c>
      <c r="AX503" s="302">
        <v>3.2466317000000002E-13</v>
      </c>
      <c r="AY503" s="302">
        <v>1.5264752E-9</v>
      </c>
      <c r="AZ503" s="302">
        <v>1.9277602E-12</v>
      </c>
      <c r="BA503" s="302">
        <v>4.2060623999999998E-9</v>
      </c>
      <c r="BB503" s="302">
        <v>3.2887120999999998E-6</v>
      </c>
      <c r="BC503" s="302">
        <v>6.0445068000000005E-10</v>
      </c>
      <c r="BD503" s="302">
        <v>3.8096764000000001E-9</v>
      </c>
      <c r="BE503" s="302">
        <v>1.5258305000000001E-11</v>
      </c>
      <c r="BF503" s="302">
        <v>1.2469511000000001E-14</v>
      </c>
      <c r="BG503" s="302">
        <v>4.0220143999999997E-11</v>
      </c>
      <c r="BH503" s="302">
        <v>1.1077172999999999E-12</v>
      </c>
      <c r="BI503" s="302">
        <v>3.4344126E-13</v>
      </c>
      <c r="BJ503" s="302">
        <v>9.9523467000000001E-9</v>
      </c>
      <c r="BK503" s="302">
        <v>5.8540714000000003E-8</v>
      </c>
      <c r="BL503" s="302">
        <v>5.6653174999999997E-11</v>
      </c>
      <c r="BM503" s="303">
        <v>1.299003E-2</v>
      </c>
      <c r="BN503" s="303">
        <v>0.29719848999999998</v>
      </c>
      <c r="BO503" s="302">
        <v>9.3317810000000001E-9</v>
      </c>
      <c r="BP503" s="302">
        <v>5.6747317E-11</v>
      </c>
      <c r="BQ503" s="302">
        <v>2.538917E-15</v>
      </c>
      <c r="BR503" s="74"/>
      <c r="BS503" s="136">
        <v>3.6822451000000003E-4</v>
      </c>
      <c r="BT503" s="144">
        <v>2.7622155000000002E-5</v>
      </c>
      <c r="BU503" s="136">
        <v>1.1754883E-4</v>
      </c>
      <c r="BV503" s="144">
        <v>1.9073407999999999E-6</v>
      </c>
      <c r="BW503" s="144">
        <v>3.2640067999999999E-5</v>
      </c>
      <c r="BX503" s="144">
        <v>2.6971078999999998E-6</v>
      </c>
      <c r="BY503" s="144">
        <v>3.8299531000000001E-7</v>
      </c>
      <c r="BZ503" s="144">
        <v>4.0596043E-6</v>
      </c>
      <c r="CA503" s="144">
        <v>4.6951104999999999E-5</v>
      </c>
      <c r="CB503" s="144">
        <v>9.5425800999999993E-6</v>
      </c>
      <c r="CC503" s="144">
        <v>1.4450956999999999E-8</v>
      </c>
      <c r="CD503" s="144">
        <v>3.7014100999999999E-8</v>
      </c>
      <c r="CE503" s="144">
        <v>3.8905917999999998E-8</v>
      </c>
      <c r="CF503" s="144">
        <v>7.6032412999999998E-6</v>
      </c>
      <c r="CG503" s="144">
        <v>8.7641670999999999E-5</v>
      </c>
      <c r="CH503" s="144">
        <v>2.8197794E-5</v>
      </c>
      <c r="CI503" s="144">
        <v>1.3396451E-6</v>
      </c>
      <c r="CJ503" s="137"/>
      <c r="CK503" s="138"/>
      <c r="CL503" s="110" t="s">
        <v>699</v>
      </c>
      <c r="CM503" s="110"/>
      <c r="CN503" s="110"/>
      <c r="CP503" s="305"/>
      <c r="CQ503" s="74"/>
      <c r="CR503" s="74"/>
      <c r="CS503" s="74"/>
      <c r="CT503" s="74"/>
      <c r="CU503" s="74"/>
      <c r="CV503" s="74"/>
      <c r="CW503" s="74"/>
      <c r="CX503" s="74"/>
      <c r="CY503" s="74"/>
      <c r="CZ503" s="74"/>
      <c r="DA503" s="74"/>
      <c r="DB503" s="74"/>
    </row>
    <row r="504" spans="1:106" ht="14.5" customHeight="1">
      <c r="A504" s="74" t="s">
        <v>2714</v>
      </c>
      <c r="B504" s="129" t="s">
        <v>2653</v>
      </c>
      <c r="C504" s="130" t="str">
        <f t="shared" si="332"/>
        <v>A.100.06.110</v>
      </c>
      <c r="D504" s="131" t="s">
        <v>117</v>
      </c>
      <c r="E504" s="129" t="s">
        <v>957</v>
      </c>
      <c r="F504" s="132" t="s">
        <v>2716</v>
      </c>
      <c r="G504" s="132">
        <f t="shared" si="333"/>
        <v>0.80874054848599997</v>
      </c>
      <c r="H504" s="348">
        <f t="shared" si="334"/>
        <v>0.80874054848599997</v>
      </c>
      <c r="I504" s="74"/>
      <c r="J504" s="132">
        <f t="shared" si="335"/>
        <v>7.1225286999999998E-2</v>
      </c>
      <c r="K504" s="132">
        <f t="shared" si="336"/>
        <v>0.17896768490000001</v>
      </c>
      <c r="L504" s="300">
        <f t="shared" si="337"/>
        <v>0.13571568658599997</v>
      </c>
      <c r="M504" s="132">
        <v>0.42283188999999999</v>
      </c>
      <c r="N504" s="132">
        <v>0.13726326999999999</v>
      </c>
      <c r="O504" s="132">
        <v>3.2657453000000003E-2</v>
      </c>
      <c r="P504" s="132">
        <v>2.6005304999999999E-2</v>
      </c>
      <c r="Q504" s="132">
        <v>1.2494356999999999E-2</v>
      </c>
      <c r="R504" s="132">
        <v>1.9298336999999999E-2</v>
      </c>
      <c r="S504" s="132">
        <v>1.3427288000000001E-2</v>
      </c>
      <c r="T504" s="132">
        <v>9.0469619000000008E-3</v>
      </c>
      <c r="U504" s="132">
        <v>9.8818539999999996E-2</v>
      </c>
      <c r="V504" s="132">
        <v>1.1491487999999999E-2</v>
      </c>
      <c r="W504" s="132">
        <v>2.5098219000000001E-2</v>
      </c>
      <c r="X504" s="304">
        <v>4.3464026E-5</v>
      </c>
      <c r="Y504" s="132">
        <v>2.6397555999999999E-4</v>
      </c>
      <c r="Z504" s="132">
        <v>0</v>
      </c>
      <c r="AA504" s="74"/>
      <c r="AB504" s="301">
        <f t="shared" si="338"/>
        <v>3.1791871428571428</v>
      </c>
      <c r="AC504" s="338">
        <f t="shared" si="339"/>
        <v>3.1791871428571428</v>
      </c>
      <c r="AD504" s="74"/>
      <c r="AE504" s="136">
        <v>60.345571</v>
      </c>
      <c r="AF504" s="136">
        <v>54.016309</v>
      </c>
      <c r="AG504" s="136">
        <v>3.4026812999999998</v>
      </c>
      <c r="AH504" s="136">
        <v>0</v>
      </c>
      <c r="AI504" s="136">
        <v>2.8950266</v>
      </c>
      <c r="AJ504" s="136">
        <v>1.6701065000000001E-2</v>
      </c>
      <c r="AK504" s="136">
        <v>1.4853130000000001E-2</v>
      </c>
      <c r="AL504" s="74"/>
      <c r="AM504" s="133">
        <v>0.10197922</v>
      </c>
      <c r="AN504" s="340">
        <f t="shared" si="340"/>
        <v>0.10197922</v>
      </c>
      <c r="AP504" s="133">
        <v>9.7010295999999996E-2</v>
      </c>
      <c r="AQ504" s="133">
        <v>3.4860434E-3</v>
      </c>
      <c r="AR504" s="133">
        <v>1.4828768E-3</v>
      </c>
      <c r="AS504" s="134">
        <f t="shared" si="341"/>
        <v>5.8159649981698006E-6</v>
      </c>
      <c r="AT504" s="135">
        <f t="shared" si="342"/>
        <v>1.2892172352733E-8</v>
      </c>
      <c r="AU504" s="135">
        <f t="shared" si="343"/>
        <v>0.20768581549999998</v>
      </c>
      <c r="AV504" s="302">
        <v>2.9743190999999999E-6</v>
      </c>
      <c r="AW504" s="302">
        <v>8.9745106000000005E-9</v>
      </c>
      <c r="AX504" s="302">
        <v>2.451699E-13</v>
      </c>
      <c r="AY504" s="302">
        <v>1.4631655E-9</v>
      </c>
      <c r="AZ504" s="302">
        <v>1.2012698000000001E-12</v>
      </c>
      <c r="BA504" s="302">
        <v>3.8667599000000004E-9</v>
      </c>
      <c r="BB504" s="302">
        <v>2.7858690000000001E-6</v>
      </c>
      <c r="BC504" s="302">
        <v>5.5289123000000004E-10</v>
      </c>
      <c r="BD504" s="302">
        <v>3.2268873999999998E-9</v>
      </c>
      <c r="BE504" s="302">
        <v>8.3617723999999996E-12</v>
      </c>
      <c r="BF504" s="302">
        <v>8.1076034000000004E-15</v>
      </c>
      <c r="BG504" s="302">
        <v>2.5522174000000001E-11</v>
      </c>
      <c r="BH504" s="302">
        <v>6.0704362000000004E-13</v>
      </c>
      <c r="BI504" s="302">
        <v>1.9820770999999999E-13</v>
      </c>
      <c r="BJ504" s="302">
        <v>6.7230078000000001E-9</v>
      </c>
      <c r="BK504" s="302">
        <v>3.8604635999999997E-8</v>
      </c>
      <c r="BL504" s="302">
        <v>7.1815505E-11</v>
      </c>
      <c r="BM504" s="303">
        <v>7.0941755E-3</v>
      </c>
      <c r="BN504" s="303">
        <v>0.20059163999999999</v>
      </c>
      <c r="BO504" s="302">
        <v>5.1181277000000001E-9</v>
      </c>
      <c r="BP504" s="302">
        <v>3.1123749999999998E-11</v>
      </c>
      <c r="BQ504" s="302">
        <v>1.3924995999999999E-15</v>
      </c>
      <c r="BR504" s="74"/>
      <c r="BS504" s="136">
        <v>2.7596868999999998E-4</v>
      </c>
      <c r="BT504" s="144">
        <v>2.3506396000000002E-5</v>
      </c>
      <c r="BU504" s="144">
        <v>8.8644173E-5</v>
      </c>
      <c r="BV504" s="144">
        <v>1.0597821000000001E-6</v>
      </c>
      <c r="BW504" s="144">
        <v>2.8761532E-5</v>
      </c>
      <c r="BX504" s="144">
        <v>2.4917270999999998E-6</v>
      </c>
      <c r="BY504" s="144">
        <v>2.0968706E-7</v>
      </c>
      <c r="BZ504" s="144">
        <v>3.7695915999999999E-6</v>
      </c>
      <c r="CA504" s="144">
        <v>2.5897009000000001E-5</v>
      </c>
      <c r="CB504" s="144">
        <v>8.8849144E-6</v>
      </c>
      <c r="CC504" s="144">
        <v>8.9796845000000004E-9</v>
      </c>
      <c r="CD504" s="144">
        <v>4.6864219999999999E-8</v>
      </c>
      <c r="CE504" s="144">
        <v>3.8809803999999999E-8</v>
      </c>
      <c r="CF504" s="144">
        <v>6.7159558000000003E-6</v>
      </c>
      <c r="CG504" s="144">
        <v>6.9807310999999995E-5</v>
      </c>
      <c r="CH504" s="144">
        <v>1.5391213000000002E-5</v>
      </c>
      <c r="CI504" s="144">
        <v>7.3474451999999996E-7</v>
      </c>
      <c r="CK504" s="138"/>
      <c r="CL504" s="110" t="s">
        <v>699</v>
      </c>
      <c r="CM504" s="110"/>
      <c r="CN504" s="110"/>
      <c r="CP504" s="305"/>
      <c r="CQ504" s="74"/>
      <c r="CR504" s="74"/>
      <c r="CS504" s="74"/>
      <c r="CT504" s="74"/>
      <c r="CU504" s="74"/>
      <c r="CV504" s="74"/>
      <c r="CW504" s="74"/>
      <c r="CX504" s="74"/>
      <c r="CY504" s="74"/>
      <c r="CZ504" s="74"/>
      <c r="DA504" s="74"/>
      <c r="DB504" s="74"/>
    </row>
    <row r="505" spans="1:106" ht="14.5" customHeight="1">
      <c r="A505" s="74" t="s">
        <v>2717</v>
      </c>
      <c r="B505" s="129" t="s">
        <v>2653</v>
      </c>
      <c r="C505" s="130" t="str">
        <f t="shared" si="332"/>
        <v>A.100.06.111</v>
      </c>
      <c r="D505" s="131" t="s">
        <v>117</v>
      </c>
      <c r="E505" s="129" t="s">
        <v>957</v>
      </c>
      <c r="F505" s="132" t="s">
        <v>2719</v>
      </c>
      <c r="G505" s="132">
        <f t="shared" si="333"/>
        <v>4.7528664305659998</v>
      </c>
      <c r="H505" s="348">
        <f t="shared" si="334"/>
        <v>4.7528664305659998</v>
      </c>
      <c r="I505" s="74"/>
      <c r="J505" s="132">
        <f t="shared" si="335"/>
        <v>0.14055363700000001</v>
      </c>
      <c r="K505" s="132">
        <f t="shared" si="336"/>
        <v>1.417297622</v>
      </c>
      <c r="L505" s="300">
        <f t="shared" si="337"/>
        <v>2.2913991615659999</v>
      </c>
      <c r="M505" s="132">
        <v>0.90361601000000003</v>
      </c>
      <c r="N505" s="132">
        <v>1.3303402</v>
      </c>
      <c r="O505" s="132">
        <v>5.0813164000000001E-2</v>
      </c>
      <c r="P505" s="132">
        <v>3.8230057999999997E-2</v>
      </c>
      <c r="Q505" s="132">
        <v>1.3078006E-2</v>
      </c>
      <c r="R505" s="132">
        <v>7.0627834E-2</v>
      </c>
      <c r="S505" s="132">
        <v>1.8617739000000001E-2</v>
      </c>
      <c r="T505" s="132">
        <v>3.6144257999999999E-2</v>
      </c>
      <c r="U505" s="132">
        <v>2.1984786000000001</v>
      </c>
      <c r="V505" s="132">
        <v>7.8392006000000004E-3</v>
      </c>
      <c r="W505" s="132">
        <v>8.4622263000000003E-2</v>
      </c>
      <c r="X505" s="304">
        <v>2.7012655999999999E-5</v>
      </c>
      <c r="Y505" s="132">
        <v>4.3208530999999998E-4</v>
      </c>
      <c r="Z505" s="132">
        <v>0</v>
      </c>
      <c r="AA505" s="74"/>
      <c r="AB505" s="301">
        <f t="shared" si="338"/>
        <v>6.7941053383458643</v>
      </c>
      <c r="AC505" s="338">
        <f t="shared" si="339"/>
        <v>6.7941053383458643</v>
      </c>
      <c r="AD505" s="74"/>
      <c r="AE505" s="136">
        <v>125.89372</v>
      </c>
      <c r="AF505" s="136">
        <v>103.99684000000001</v>
      </c>
      <c r="AG505" s="136">
        <v>11.472644000000001</v>
      </c>
      <c r="AH505" s="136">
        <v>0</v>
      </c>
      <c r="AI505" s="136">
        <v>10.387912</v>
      </c>
      <c r="AJ505" s="136">
        <v>1.6527015999999999E-2</v>
      </c>
      <c r="AK505" s="136">
        <v>1.9796337000000001E-2</v>
      </c>
      <c r="AL505" s="74"/>
      <c r="AM505" s="133">
        <v>0.53672591999999997</v>
      </c>
      <c r="AN505" s="340">
        <f t="shared" si="340"/>
        <v>0.53672591999999997</v>
      </c>
      <c r="AP505" s="133">
        <v>0.51752752000000002</v>
      </c>
      <c r="AQ505" s="133">
        <v>1.3197464000000001E-2</v>
      </c>
      <c r="AR505" s="133">
        <v>6.0009408E-3</v>
      </c>
      <c r="AS505" s="134">
        <f t="shared" si="341"/>
        <v>3.1026829665819002E-5</v>
      </c>
      <c r="AT505" s="135">
        <f t="shared" si="342"/>
        <v>4.8807188979837108E-8</v>
      </c>
      <c r="AU505" s="135">
        <f t="shared" si="343"/>
        <v>0.84046789</v>
      </c>
      <c r="AV505" s="302">
        <v>6.3321567000000002E-6</v>
      </c>
      <c r="AW505" s="302">
        <v>1.9106017000000001E-8</v>
      </c>
      <c r="AX505" s="302">
        <v>5.2197234999999999E-13</v>
      </c>
      <c r="AY505" s="302">
        <v>1.5168904E-9</v>
      </c>
      <c r="AZ505" s="302">
        <v>2.605019E-12</v>
      </c>
      <c r="BA505" s="302">
        <v>5.6829555000000002E-9</v>
      </c>
      <c r="BB505" s="302">
        <v>2.4475661E-5</v>
      </c>
      <c r="BC505" s="302">
        <v>9.4413492999999996E-10</v>
      </c>
      <c r="BD505" s="302">
        <v>2.8487688E-8</v>
      </c>
      <c r="BE505" s="302">
        <v>3.0728688999999999E-11</v>
      </c>
      <c r="BF505" s="302">
        <v>1.3673409E-13</v>
      </c>
      <c r="BG505" s="302">
        <v>1.3813356000000001E-10</v>
      </c>
      <c r="BH505" s="302">
        <v>3.3153461999999998E-12</v>
      </c>
      <c r="BI505" s="302">
        <v>1.3193359E-12</v>
      </c>
      <c r="BJ505" s="302">
        <v>1.7369615999999999E-8</v>
      </c>
      <c r="BK505" s="302">
        <v>1.8606234999999999E-7</v>
      </c>
      <c r="BL505" s="302">
        <v>4.4246578999999998E-11</v>
      </c>
      <c r="BM505" s="303">
        <v>0.18499662</v>
      </c>
      <c r="BN505" s="303">
        <v>0.65547127000000005</v>
      </c>
      <c r="BO505" s="302">
        <v>8.3775489000000008E-9</v>
      </c>
      <c r="BP505" s="302">
        <v>5.0944553999999999E-11</v>
      </c>
      <c r="BQ505" s="302">
        <v>2.2792970999999999E-15</v>
      </c>
      <c r="BR505" s="74"/>
      <c r="BS505" s="136">
        <v>1.2809988E-3</v>
      </c>
      <c r="BT505" s="136">
        <v>1.9775074000000001E-4</v>
      </c>
      <c r="BU505" s="136">
        <v>1.8943768999999999E-4</v>
      </c>
      <c r="BV505" s="144">
        <v>4.2339235000000004E-6</v>
      </c>
      <c r="BW505" s="136">
        <v>1.7271402999999999E-4</v>
      </c>
      <c r="BX505" s="144">
        <v>3.0532019E-6</v>
      </c>
      <c r="BY505" s="144">
        <v>7.8589427999999997E-7</v>
      </c>
      <c r="BZ505" s="144">
        <v>4.0309213000000004E-6</v>
      </c>
      <c r="CA505" s="144">
        <v>9.4777581E-5</v>
      </c>
      <c r="CB505" s="144">
        <v>1.2319466E-5</v>
      </c>
      <c r="CC505" s="144">
        <v>1.9550265000000001E-8</v>
      </c>
      <c r="CD505" s="144">
        <v>2.8957921000000002E-8</v>
      </c>
      <c r="CE505" s="144">
        <v>3.8995548999999999E-8</v>
      </c>
      <c r="CF505" s="144">
        <v>2.7621037999999999E-5</v>
      </c>
      <c r="CG505" s="136">
        <v>1.4034335000000001E-4</v>
      </c>
      <c r="CH505" s="136">
        <v>4.3264078000000001E-4</v>
      </c>
      <c r="CI505" s="144">
        <v>1.2026581999999999E-6</v>
      </c>
      <c r="CJ505" s="137"/>
      <c r="CK505" s="138"/>
      <c r="CL505" s="110" t="s">
        <v>699</v>
      </c>
      <c r="CM505" s="110"/>
      <c r="CN505" s="110"/>
      <c r="CP505" s="305"/>
      <c r="CQ505" s="74"/>
      <c r="CR505" s="74"/>
      <c r="CS505" s="74"/>
      <c r="CT505" s="74"/>
      <c r="CU505" s="74"/>
      <c r="CV505" s="74"/>
      <c r="CW505" s="74"/>
      <c r="CX505" s="74"/>
      <c r="CY505" s="74"/>
      <c r="CZ505" s="74"/>
      <c r="DA505" s="74"/>
      <c r="DB505" s="74"/>
    </row>
    <row r="506" spans="1:106" ht="14.5" customHeight="1">
      <c r="A506" s="74" t="s">
        <v>2720</v>
      </c>
      <c r="B506" s="129" t="s">
        <v>2653</v>
      </c>
      <c r="C506" s="130" t="str">
        <f t="shared" si="332"/>
        <v>A.100.06.112</v>
      </c>
      <c r="D506" s="131" t="s">
        <v>117</v>
      </c>
      <c r="E506" s="129" t="s">
        <v>957</v>
      </c>
      <c r="F506" s="132" t="s">
        <v>2722</v>
      </c>
      <c r="G506" s="132">
        <f t="shared" si="333"/>
        <v>3.5587490743319998</v>
      </c>
      <c r="H506" s="348">
        <f t="shared" si="334"/>
        <v>3.5587490743319998</v>
      </c>
      <c r="I506" s="74"/>
      <c r="J506" s="132">
        <f t="shared" si="335"/>
        <v>0.11474572800000001</v>
      </c>
      <c r="K506" s="132">
        <f t="shared" si="336"/>
        <v>1.060807649</v>
      </c>
      <c r="L506" s="300">
        <f t="shared" si="337"/>
        <v>1.659089147332</v>
      </c>
      <c r="M506" s="132">
        <v>0.72410655000000002</v>
      </c>
      <c r="N506" s="132">
        <v>0.99013275000000001</v>
      </c>
      <c r="O506" s="132">
        <v>4.4469469999999997E-2</v>
      </c>
      <c r="P506" s="132">
        <v>3.4073574000000002E-2</v>
      </c>
      <c r="Q506" s="132">
        <v>1.2687670999999999E-2</v>
      </c>
      <c r="R506" s="132">
        <v>5.1139834000000002E-2</v>
      </c>
      <c r="S506" s="132">
        <v>1.6844649E-2</v>
      </c>
      <c r="T506" s="132">
        <v>2.6205428999999999E-2</v>
      </c>
      <c r="U506" s="132">
        <v>1.5878308000000001</v>
      </c>
      <c r="V506" s="132">
        <v>9.6842704000000002E-3</v>
      </c>
      <c r="W506" s="132">
        <v>6.1226528000000002E-2</v>
      </c>
      <c r="X506" s="304">
        <v>3.4602701999999999E-5</v>
      </c>
      <c r="Y506" s="132">
        <v>3.1294622999999998E-4</v>
      </c>
      <c r="Z506" s="132">
        <v>0</v>
      </c>
      <c r="AA506" s="74"/>
      <c r="AB506" s="301">
        <f t="shared" si="338"/>
        <v>5.4444101503759397</v>
      </c>
      <c r="AC506" s="338">
        <f t="shared" si="339"/>
        <v>5.4444101503759397</v>
      </c>
      <c r="AD506" s="74"/>
      <c r="AE506" s="136">
        <v>101.99169999999999</v>
      </c>
      <c r="AF506" s="136">
        <v>86.153059999999996</v>
      </c>
      <c r="AG506" s="136">
        <v>8.3007711000000004</v>
      </c>
      <c r="AH506" s="136">
        <v>0</v>
      </c>
      <c r="AI506" s="136">
        <v>7.5036659999999999</v>
      </c>
      <c r="AJ506" s="136">
        <v>1.6616507999999999E-2</v>
      </c>
      <c r="AK506" s="136">
        <v>1.7589246999999999E-2</v>
      </c>
      <c r="AL506" s="74"/>
      <c r="AM506" s="133">
        <v>0.40708464999999999</v>
      </c>
      <c r="AN506" s="340">
        <f t="shared" si="340"/>
        <v>0.40708464999999999</v>
      </c>
      <c r="AP506" s="133">
        <v>0.39240522999999999</v>
      </c>
      <c r="AQ506" s="133">
        <v>1.0177457000000001E-2</v>
      </c>
      <c r="AR506" s="133">
        <v>4.5019665999999998E-3</v>
      </c>
      <c r="AS506" s="134">
        <f t="shared" si="341"/>
        <v>2.3525492893525198E-5</v>
      </c>
      <c r="AT506" s="135">
        <f t="shared" si="342"/>
        <v>3.7638525497294302E-8</v>
      </c>
      <c r="AU506" s="135">
        <f t="shared" si="343"/>
        <v>0.63052752999999995</v>
      </c>
      <c r="AV506" s="302">
        <v>5.0779808000000001E-6</v>
      </c>
      <c r="AW506" s="302">
        <v>1.5321818000000001E-8</v>
      </c>
      <c r="AX506" s="302">
        <v>4.1858502999999999E-13</v>
      </c>
      <c r="AY506" s="302">
        <v>1.4808635999999999E-9</v>
      </c>
      <c r="AZ506" s="302">
        <v>1.9729251999999998E-12</v>
      </c>
      <c r="BA506" s="302">
        <v>5.0653559000000003E-9</v>
      </c>
      <c r="BB506" s="302">
        <v>1.8283103999999999E-5</v>
      </c>
      <c r="BC506" s="302">
        <v>8.1826963999999996E-10</v>
      </c>
      <c r="BD506" s="302">
        <v>2.1276536E-8</v>
      </c>
      <c r="BE506" s="302">
        <v>2.2216812E-11</v>
      </c>
      <c r="BF506" s="302">
        <v>9.9550539E-14</v>
      </c>
      <c r="BG506" s="302">
        <v>1.019533E-10</v>
      </c>
      <c r="BH506" s="302">
        <v>2.3961487000000001E-12</v>
      </c>
      <c r="BI506" s="302">
        <v>9.5950020000000002E-13</v>
      </c>
      <c r="BJ506" s="302">
        <v>1.3335778E-8</v>
      </c>
      <c r="BK506" s="302">
        <v>1.3845652000000001E-7</v>
      </c>
      <c r="BL506" s="302">
        <v>5.6958724000000003E-11</v>
      </c>
      <c r="BM506" s="303">
        <v>0.13361398999999999</v>
      </c>
      <c r="BN506" s="303">
        <v>0.49691353999999999</v>
      </c>
      <c r="BO506" s="302">
        <v>6.0676031000000002E-9</v>
      </c>
      <c r="BP506" s="302">
        <v>3.6897585999999999E-11</v>
      </c>
      <c r="BQ506" s="302">
        <v>1.6508252999999999E-15</v>
      </c>
      <c r="BR506" s="74"/>
      <c r="BS506" s="136">
        <v>9.7107181000000002E-4</v>
      </c>
      <c r="BT506" s="136">
        <v>1.4797762E-4</v>
      </c>
      <c r="BU506" s="136">
        <v>1.518046E-4</v>
      </c>
      <c r="BV506" s="144">
        <v>3.069698E-6</v>
      </c>
      <c r="BW506" s="136">
        <v>1.3143437999999999E-4</v>
      </c>
      <c r="BX506" s="144">
        <v>2.8287764999999998E-6</v>
      </c>
      <c r="BY506" s="144">
        <v>5.6806729999999998E-7</v>
      </c>
      <c r="BZ506" s="144">
        <v>3.8616588000000003E-6</v>
      </c>
      <c r="CA506" s="144">
        <v>6.8626057000000006E-5</v>
      </c>
      <c r="CB506" s="144">
        <v>1.1146202000000001E-5</v>
      </c>
      <c r="CC506" s="144">
        <v>1.4790234999999999E-8</v>
      </c>
      <c r="CD506" s="144">
        <v>3.7215265999999998E-8</v>
      </c>
      <c r="CE506" s="144">
        <v>3.8911915000000001E-8</v>
      </c>
      <c r="CF506" s="144">
        <v>2.1518309000000002E-5</v>
      </c>
      <c r="CG506" s="136">
        <v>1.1480522E-4</v>
      </c>
      <c r="CH506" s="136">
        <v>3.1246927000000001E-4</v>
      </c>
      <c r="CI506" s="144">
        <v>8.7104861999999998E-7</v>
      </c>
      <c r="CJ506" s="137"/>
      <c r="CK506" s="138"/>
      <c r="CL506" s="110" t="s">
        <v>699</v>
      </c>
      <c r="CM506" s="110"/>
      <c r="CN506" s="110"/>
      <c r="CP506" s="305"/>
      <c r="CQ506" s="74"/>
      <c r="CR506" s="74"/>
      <c r="CS506" s="74"/>
      <c r="CT506" s="74"/>
      <c r="CU506" s="74"/>
      <c r="CV506" s="74"/>
      <c r="CW506" s="74"/>
      <c r="CX506" s="74"/>
      <c r="CY506" s="74"/>
      <c r="CZ506" s="74"/>
      <c r="DA506" s="74"/>
      <c r="DB506" s="74"/>
    </row>
    <row r="507" spans="1:106" ht="14.5" customHeight="1">
      <c r="A507" s="74" t="s">
        <v>2723</v>
      </c>
      <c r="B507" s="129" t="s">
        <v>2653</v>
      </c>
      <c r="C507" s="130" t="str">
        <f t="shared" si="332"/>
        <v>A.100.06.113</v>
      </c>
      <c r="D507" s="131" t="s">
        <v>117</v>
      </c>
      <c r="E507" s="129" t="s">
        <v>957</v>
      </c>
      <c r="F507" s="132" t="s">
        <v>2725</v>
      </c>
      <c r="G507" s="132">
        <f t="shared" si="333"/>
        <v>2.1475195082459999</v>
      </c>
      <c r="H507" s="348">
        <f t="shared" si="334"/>
        <v>2.1475195082459999</v>
      </c>
      <c r="I507" s="74"/>
      <c r="J507" s="132">
        <f t="shared" si="335"/>
        <v>8.4245471000000002E-2</v>
      </c>
      <c r="K507" s="132">
        <f t="shared" si="336"/>
        <v>0.63950132800000004</v>
      </c>
      <c r="L507" s="300">
        <f t="shared" si="337"/>
        <v>0.91181369924599998</v>
      </c>
      <c r="M507" s="132">
        <v>0.51195900999999999</v>
      </c>
      <c r="N507" s="132">
        <v>0.58806941000000001</v>
      </c>
      <c r="O507" s="132">
        <v>3.6972377000000001E-2</v>
      </c>
      <c r="P507" s="132">
        <v>2.9161366000000001E-2</v>
      </c>
      <c r="Q507" s="132">
        <v>1.2226364999999999E-2</v>
      </c>
      <c r="R507" s="132">
        <v>2.8108561000000001E-2</v>
      </c>
      <c r="S507" s="132">
        <v>1.4749178999999999E-2</v>
      </c>
      <c r="T507" s="132">
        <v>1.4459540999999999E-2</v>
      </c>
      <c r="U507" s="132">
        <v>0.86615615000000001</v>
      </c>
      <c r="V507" s="132">
        <v>1.1864807E-2</v>
      </c>
      <c r="W507" s="132">
        <v>3.3577023999999997E-2</v>
      </c>
      <c r="X507" s="304">
        <v>4.3572755999999997E-5</v>
      </c>
      <c r="Y507" s="132">
        <v>1.7214549000000001E-4</v>
      </c>
      <c r="Z507" s="132">
        <v>0</v>
      </c>
      <c r="AA507" s="74"/>
      <c r="AB507" s="301">
        <f t="shared" si="338"/>
        <v>3.8493158646616537</v>
      </c>
      <c r="AC507" s="338">
        <f t="shared" si="339"/>
        <v>3.8493158646616537</v>
      </c>
      <c r="AD507" s="74"/>
      <c r="AE507" s="136">
        <v>73.743859</v>
      </c>
      <c r="AF507" s="136">
        <v>65.064950999999994</v>
      </c>
      <c r="AG507" s="136">
        <v>4.5521940000000001</v>
      </c>
      <c r="AH507" s="136">
        <v>0</v>
      </c>
      <c r="AI507" s="136">
        <v>4.0950112000000001</v>
      </c>
      <c r="AJ507" s="136">
        <v>1.6722272E-2</v>
      </c>
      <c r="AK507" s="136">
        <v>1.4980868E-2</v>
      </c>
      <c r="AL507" s="74"/>
      <c r="AM507" s="133">
        <v>0.25387224000000003</v>
      </c>
      <c r="AN507" s="340">
        <f t="shared" si="340"/>
        <v>0.25387224000000003</v>
      </c>
      <c r="AP507" s="133">
        <v>0.24453343</v>
      </c>
      <c r="AQ507" s="133">
        <v>6.6083582999999996E-3</v>
      </c>
      <c r="AR507" s="133">
        <v>2.7304515999999998E-3</v>
      </c>
      <c r="AS507" s="134">
        <f t="shared" si="341"/>
        <v>1.4660277234705303E-5</v>
      </c>
      <c r="AT507" s="135">
        <f t="shared" si="342"/>
        <v>2.4439194647701988E-8</v>
      </c>
      <c r="AU507" s="135">
        <f t="shared" si="343"/>
        <v>0.38241619399999999</v>
      </c>
      <c r="AV507" s="302">
        <v>3.5957729999999998E-6</v>
      </c>
      <c r="AW507" s="302">
        <v>1.0849582E-8</v>
      </c>
      <c r="AX507" s="302">
        <v>2.9640001000000002E-13</v>
      </c>
      <c r="AY507" s="302">
        <v>1.4382864000000001E-9</v>
      </c>
      <c r="AZ507" s="302">
        <v>1.2259053000000001E-12</v>
      </c>
      <c r="BA507" s="302">
        <v>4.3354653999999999E-9</v>
      </c>
      <c r="BB507" s="302">
        <v>1.0964628E-5</v>
      </c>
      <c r="BC507" s="302">
        <v>6.6951975E-10</v>
      </c>
      <c r="BD507" s="302">
        <v>1.2754265E-8</v>
      </c>
      <c r="BE507" s="302">
        <v>1.2157322E-11</v>
      </c>
      <c r="BF507" s="302">
        <v>5.5606345999999998E-14</v>
      </c>
      <c r="BG507" s="302">
        <v>5.9194803999999999E-11</v>
      </c>
      <c r="BH507" s="302">
        <v>1.3098244000000001E-12</v>
      </c>
      <c r="BI507" s="302">
        <v>5.3423985999999995E-13</v>
      </c>
      <c r="BJ507" s="302">
        <v>8.5685160000000001E-9</v>
      </c>
      <c r="BK507" s="302">
        <v>8.2195074000000006E-8</v>
      </c>
      <c r="BL507" s="302">
        <v>7.1982168999999998E-11</v>
      </c>
      <c r="BM507" s="303">
        <v>7.2889064000000003E-2</v>
      </c>
      <c r="BN507" s="303">
        <v>0.30952712999999998</v>
      </c>
      <c r="BO507" s="302">
        <v>3.337667E-9</v>
      </c>
      <c r="BP507" s="302">
        <v>2.0296624E-11</v>
      </c>
      <c r="BQ507" s="302">
        <v>9.0808599000000006E-16</v>
      </c>
      <c r="BR507" s="74"/>
      <c r="BS507" s="136">
        <v>6.0479448999999996E-4</v>
      </c>
      <c r="BT507" s="144">
        <v>8.9154829999999998E-5</v>
      </c>
      <c r="BU507" s="136">
        <v>1.0732914E-4</v>
      </c>
      <c r="BV507" s="144">
        <v>1.6937951E-6</v>
      </c>
      <c r="BW507" s="144">
        <v>8.2649338000000006E-5</v>
      </c>
      <c r="BX507" s="144">
        <v>2.5635462999999999E-6</v>
      </c>
      <c r="BY507" s="144">
        <v>3.1063541999999999E-7</v>
      </c>
      <c r="BZ507" s="144">
        <v>3.6616213E-6</v>
      </c>
      <c r="CA507" s="144">
        <v>3.7719709999999998E-5</v>
      </c>
      <c r="CB507" s="144">
        <v>9.7596173000000002E-6</v>
      </c>
      <c r="CC507" s="144">
        <v>9.1647456999999997E-9</v>
      </c>
      <c r="CD507" s="144">
        <v>4.6973945999999997E-8</v>
      </c>
      <c r="CE507" s="144">
        <v>3.8813074999999999E-8</v>
      </c>
      <c r="CF507" s="144">
        <v>1.4305993000000001E-5</v>
      </c>
      <c r="CG507" s="144">
        <v>8.4623788999999998E-5</v>
      </c>
      <c r="CH507" s="136">
        <v>1.7044837999999999E-4</v>
      </c>
      <c r="CI507" s="144">
        <v>4.7914642000000004E-7</v>
      </c>
      <c r="CJ507" s="137"/>
      <c r="CK507" s="138"/>
      <c r="CL507" s="110" t="s">
        <v>699</v>
      </c>
      <c r="CM507" s="110"/>
      <c r="CN507" s="110"/>
      <c r="CP507" s="89"/>
      <c r="CQ507" s="74"/>
      <c r="CR507" s="74"/>
      <c r="CS507" s="74"/>
      <c r="CT507" s="74"/>
      <c r="CU507" s="74"/>
      <c r="CV507" s="74"/>
      <c r="CW507" s="74"/>
      <c r="CX507" s="74"/>
      <c r="CY507" s="74"/>
      <c r="CZ507" s="74"/>
      <c r="DA507" s="74"/>
      <c r="DB507" s="74"/>
    </row>
    <row r="508" spans="1:106" ht="14.5" customHeight="1">
      <c r="A508" s="74" t="s">
        <v>2726</v>
      </c>
      <c r="B508" s="129" t="s">
        <v>2653</v>
      </c>
      <c r="C508" s="130" t="str">
        <f t="shared" si="332"/>
        <v>A.100.06.114</v>
      </c>
      <c r="D508" s="131" t="s">
        <v>117</v>
      </c>
      <c r="E508" s="129" t="s">
        <v>957</v>
      </c>
      <c r="F508" s="132" t="s">
        <v>2728</v>
      </c>
      <c r="G508" s="132">
        <f t="shared" si="333"/>
        <v>3.0645321099730003</v>
      </c>
      <c r="H508" s="348">
        <f t="shared" si="334"/>
        <v>3.0645321099730003</v>
      </c>
      <c r="I508" s="74"/>
      <c r="J508" s="132">
        <f t="shared" si="335"/>
        <v>0.12998984499999999</v>
      </c>
      <c r="K508" s="132">
        <f t="shared" si="336"/>
        <v>1.0867913080000002</v>
      </c>
      <c r="L508" s="300">
        <f t="shared" si="337"/>
        <v>1.0387343169730001</v>
      </c>
      <c r="M508" s="132">
        <v>0.80901663999999995</v>
      </c>
      <c r="N508" s="132">
        <v>1.0160818</v>
      </c>
      <c r="O508" s="132">
        <v>3.9828454999999999E-2</v>
      </c>
      <c r="P508" s="132">
        <v>3.5282486000000002E-2</v>
      </c>
      <c r="Q508" s="132">
        <v>1.3208180999999999E-2</v>
      </c>
      <c r="R508" s="132">
        <v>6.6481692999999994E-2</v>
      </c>
      <c r="S508" s="132">
        <v>1.5017485000000001E-2</v>
      </c>
      <c r="T508" s="132">
        <v>3.0881052999999999E-2</v>
      </c>
      <c r="U508" s="132">
        <v>0.95101166999999998</v>
      </c>
      <c r="V508" s="132">
        <v>7.2030176999999997E-3</v>
      </c>
      <c r="W508" s="132">
        <v>7.9945602000000004E-2</v>
      </c>
      <c r="X508" s="304">
        <v>2.5419603000000001E-5</v>
      </c>
      <c r="Y508" s="132">
        <v>5.4860767000000003E-4</v>
      </c>
      <c r="Z508" s="132">
        <v>0</v>
      </c>
      <c r="AA508" s="74"/>
      <c r="AB508" s="301">
        <f t="shared" si="338"/>
        <v>6.0828318796992473</v>
      </c>
      <c r="AC508" s="338">
        <f t="shared" si="339"/>
        <v>6.0828318796992473</v>
      </c>
      <c r="AD508" s="74"/>
      <c r="AE508" s="136">
        <v>115.24121</v>
      </c>
      <c r="AF508" s="136">
        <v>94.492085000000003</v>
      </c>
      <c r="AG508" s="136">
        <v>10.838607</v>
      </c>
      <c r="AH508" s="136">
        <v>0</v>
      </c>
      <c r="AI508" s="136">
        <v>9.8834374</v>
      </c>
      <c r="AJ508" s="136">
        <v>1.6042589999999999E-2</v>
      </c>
      <c r="AK508" s="136">
        <v>1.1037791E-2</v>
      </c>
      <c r="AL508" s="74"/>
      <c r="AM508" s="133">
        <v>0.42467331000000003</v>
      </c>
      <c r="AN508" s="340">
        <f t="shared" si="340"/>
        <v>0.42467331000000003</v>
      </c>
      <c r="AP508" s="133">
        <v>0.40945597</v>
      </c>
      <c r="AQ508" s="133">
        <v>1.0813056999999999E-2</v>
      </c>
      <c r="AR508" s="133">
        <v>4.4042873000000003E-3</v>
      </c>
      <c r="AS508" s="134">
        <f t="shared" si="341"/>
        <v>2.4547719728430388E-5</v>
      </c>
      <c r="AT508" s="135">
        <f t="shared" si="342"/>
        <v>3.9989115300925304E-8</v>
      </c>
      <c r="AU508" s="135">
        <f t="shared" si="343"/>
        <v>0.61684695900000008</v>
      </c>
      <c r="AV508" s="302">
        <v>5.6686679999999996E-6</v>
      </c>
      <c r="AW508" s="302">
        <v>1.7103971E-8</v>
      </c>
      <c r="AX508" s="302">
        <v>4.6727937999999999E-13</v>
      </c>
      <c r="AY508" s="302">
        <v>1.530948E-9</v>
      </c>
      <c r="AZ508" s="302">
        <v>3.0743038999999998E-13</v>
      </c>
      <c r="BA508" s="302">
        <v>5.2450420000000001E-9</v>
      </c>
      <c r="BB508" s="302">
        <v>1.8760754999999999E-5</v>
      </c>
      <c r="BC508" s="302">
        <v>8.4896341999999997E-10</v>
      </c>
      <c r="BD508" s="302">
        <v>2.1834575E-8</v>
      </c>
      <c r="BE508" s="302">
        <v>2.8477050999999999E-11</v>
      </c>
      <c r="BF508" s="302">
        <v>1.636445E-14</v>
      </c>
      <c r="BG508" s="302">
        <v>6.3217320000000006E-11</v>
      </c>
      <c r="BH508" s="302">
        <v>2.0865980000000001E-12</v>
      </c>
      <c r="BI508" s="302">
        <v>5.8039713000000003E-13</v>
      </c>
      <c r="BJ508" s="302">
        <v>1.3959429000000001E-8</v>
      </c>
      <c r="BK508" s="302">
        <v>8.6924241999999996E-8</v>
      </c>
      <c r="BL508" s="302">
        <v>4.2074979000000002E-11</v>
      </c>
      <c r="BM508" s="303">
        <v>4.7974298999999998E-2</v>
      </c>
      <c r="BN508" s="303">
        <v>0.56887266000000003</v>
      </c>
      <c r="BO508" s="302">
        <v>1.0636760000000001E-8</v>
      </c>
      <c r="BP508" s="302">
        <v>6.4682998000000002E-11</v>
      </c>
      <c r="BQ508" s="302">
        <v>2.8939653E-15</v>
      </c>
      <c r="BR508" s="74"/>
      <c r="BS508" s="136">
        <v>7.8002037999999998E-4</v>
      </c>
      <c r="BT508" s="136">
        <v>1.5186314E-4</v>
      </c>
      <c r="BU508" s="136">
        <v>1.6960548999999999E-4</v>
      </c>
      <c r="BV508" s="144">
        <v>3.6173215000000001E-6</v>
      </c>
      <c r="BW508" s="136">
        <v>1.3506206000000001E-4</v>
      </c>
      <c r="BX508" s="144">
        <v>2.6549325999999999E-6</v>
      </c>
      <c r="BY508" s="144">
        <v>7.2503056000000005E-7</v>
      </c>
      <c r="BZ508" s="144">
        <v>3.9728110000000004E-6</v>
      </c>
      <c r="CA508" s="144">
        <v>8.9213750999999995E-5</v>
      </c>
      <c r="CB508" s="144">
        <v>9.9371570999999993E-6</v>
      </c>
      <c r="CC508" s="144">
        <v>2.2815606999999999E-9</v>
      </c>
      <c r="CD508" s="144">
        <v>2.7440092999999999E-8</v>
      </c>
      <c r="CE508" s="144">
        <v>3.8690700000000002E-8</v>
      </c>
      <c r="CF508" s="144">
        <v>2.2274391999999999E-5</v>
      </c>
      <c r="CG508" s="136">
        <v>1.2825607999999999E-4</v>
      </c>
      <c r="CH508" s="144">
        <v>6.1242813999999994E-5</v>
      </c>
      <c r="CI508" s="144">
        <v>1.5269843E-6</v>
      </c>
      <c r="CJ508" s="137"/>
      <c r="CK508" s="138"/>
      <c r="CL508" s="110" t="s">
        <v>699</v>
      </c>
      <c r="CM508" s="110"/>
      <c r="CN508" s="110"/>
      <c r="CP508" s="305"/>
      <c r="CQ508" s="74"/>
      <c r="CR508" s="74"/>
      <c r="CS508" s="74"/>
      <c r="CT508" s="74"/>
      <c r="CU508" s="74"/>
      <c r="CV508" s="74"/>
      <c r="CW508" s="74"/>
      <c r="CX508" s="74"/>
      <c r="CY508" s="74"/>
      <c r="CZ508" s="74"/>
      <c r="DA508" s="74"/>
      <c r="DB508" s="74"/>
    </row>
    <row r="509" spans="1:106" ht="14.5" customHeight="1">
      <c r="A509" s="74" t="s">
        <v>2729</v>
      </c>
      <c r="B509" s="129" t="s">
        <v>2653</v>
      </c>
      <c r="C509" s="130" t="str">
        <f t="shared" si="332"/>
        <v>A.100.06.115</v>
      </c>
      <c r="D509" s="131" t="s">
        <v>117</v>
      </c>
      <c r="E509" s="129" t="s">
        <v>957</v>
      </c>
      <c r="F509" s="132" t="s">
        <v>2731</v>
      </c>
      <c r="G509" s="132">
        <f t="shared" si="333"/>
        <v>2.3393965543229998</v>
      </c>
      <c r="H509" s="348">
        <f t="shared" si="334"/>
        <v>2.3393965543229998</v>
      </c>
      <c r="I509" s="74"/>
      <c r="J509" s="132">
        <f t="shared" si="335"/>
        <v>0.107116322</v>
      </c>
      <c r="K509" s="132">
        <f t="shared" si="336"/>
        <v>0.82210868400000003</v>
      </c>
      <c r="L509" s="300">
        <f t="shared" si="337"/>
        <v>0.754386768323</v>
      </c>
      <c r="M509" s="132">
        <v>0.65578477999999996</v>
      </c>
      <c r="N509" s="132">
        <v>0.76316839000000003</v>
      </c>
      <c r="O509" s="132">
        <v>3.6536068999999997E-2</v>
      </c>
      <c r="P509" s="132">
        <v>3.1944772000000003E-2</v>
      </c>
      <c r="Q509" s="132">
        <v>1.2781686E-2</v>
      </c>
      <c r="R509" s="132">
        <v>4.8145398999999998E-2</v>
      </c>
      <c r="S509" s="132">
        <v>1.4244465E-2</v>
      </c>
      <c r="T509" s="132">
        <v>2.2404225E-2</v>
      </c>
      <c r="U509" s="132">
        <v>0.68688247000000002</v>
      </c>
      <c r="V509" s="132">
        <v>9.2248048999999995E-3</v>
      </c>
      <c r="W509" s="132">
        <v>5.7848940000000001E-2</v>
      </c>
      <c r="X509" s="304">
        <v>3.3452162999999997E-5</v>
      </c>
      <c r="Y509" s="132">
        <v>3.9710126000000001E-4</v>
      </c>
      <c r="Z509" s="132">
        <v>0</v>
      </c>
      <c r="AA509" s="74"/>
      <c r="AB509" s="301">
        <f t="shared" si="338"/>
        <v>4.9307126315789471</v>
      </c>
      <c r="AC509" s="338">
        <f t="shared" si="339"/>
        <v>4.9307126315789471</v>
      </c>
      <c r="AD509" s="74"/>
      <c r="AE509" s="136">
        <v>94.298220000000001</v>
      </c>
      <c r="AF509" s="136">
        <v>79.288511</v>
      </c>
      <c r="AG509" s="136">
        <v>7.8428551999999998</v>
      </c>
      <c r="AH509" s="136">
        <v>0</v>
      </c>
      <c r="AI509" s="136">
        <v>7.1393230000000001</v>
      </c>
      <c r="AJ509" s="136">
        <v>1.6266645E-2</v>
      </c>
      <c r="AK509" s="136">
        <v>1.126363E-2</v>
      </c>
      <c r="AL509" s="74"/>
      <c r="AM509" s="133">
        <v>0.32615777000000001</v>
      </c>
      <c r="AN509" s="340">
        <f t="shared" si="340"/>
        <v>0.32615777000000001</v>
      </c>
      <c r="AP509" s="133">
        <v>0.31435354999999998</v>
      </c>
      <c r="AQ509" s="133">
        <v>8.4553852999999998E-3</v>
      </c>
      <c r="AR509" s="133">
        <v>3.3488279999999999E-3</v>
      </c>
      <c r="AS509" s="134">
        <f t="shared" si="341"/>
        <v>1.8846135805155664E-5</v>
      </c>
      <c r="AT509" s="135">
        <f t="shared" si="342"/>
        <v>3.1269915892934295E-8</v>
      </c>
      <c r="AU509" s="135">
        <f t="shared" si="343"/>
        <v>0.46902352399999997</v>
      </c>
      <c r="AV509" s="302">
        <v>4.5987944999999999E-6</v>
      </c>
      <c r="AW509" s="302">
        <v>1.3875894999999999E-8</v>
      </c>
      <c r="AX509" s="302">
        <v>3.7908454999999999E-13</v>
      </c>
      <c r="AY509" s="302">
        <v>1.4910162999999999E-9</v>
      </c>
      <c r="AZ509" s="302">
        <v>3.1355565999999998E-13</v>
      </c>
      <c r="BA509" s="302">
        <v>4.7490849999999998E-9</v>
      </c>
      <c r="BB509" s="302">
        <v>1.4155672000000001E-5</v>
      </c>
      <c r="BC509" s="302">
        <v>7.4953465999999997E-10</v>
      </c>
      <c r="BD509" s="302">
        <v>1.647151E-8</v>
      </c>
      <c r="BE509" s="302">
        <v>2.0590629000000001E-11</v>
      </c>
      <c r="BF509" s="302">
        <v>1.2616912E-14</v>
      </c>
      <c r="BG509" s="302">
        <v>4.7847123000000002E-11</v>
      </c>
      <c r="BH509" s="302">
        <v>1.5087195E-12</v>
      </c>
      <c r="BI509" s="302">
        <v>4.2582221999999998E-13</v>
      </c>
      <c r="BJ509" s="302">
        <v>1.0872865000000001E-8</v>
      </c>
      <c r="BK509" s="302">
        <v>6.6856770000000001E-8</v>
      </c>
      <c r="BL509" s="302">
        <v>5.5390347000000002E-11</v>
      </c>
      <c r="BM509" s="303">
        <v>3.4653424000000002E-2</v>
      </c>
      <c r="BN509" s="303">
        <v>0.43437009999999998</v>
      </c>
      <c r="BO509" s="302">
        <v>7.6992553000000003E-9</v>
      </c>
      <c r="BP509" s="302">
        <v>4.6819795999999998E-11</v>
      </c>
      <c r="BQ509" s="302">
        <v>2.0947522999999999E-15</v>
      </c>
      <c r="BR509" s="74"/>
      <c r="BS509" s="136">
        <v>6.0925408000000005E-4</v>
      </c>
      <c r="BT509" s="136">
        <v>1.1483657E-4</v>
      </c>
      <c r="BU509" s="136">
        <v>1.3748134999999999E-4</v>
      </c>
      <c r="BV509" s="144">
        <v>2.6243743000000002E-6</v>
      </c>
      <c r="BW509" s="136">
        <v>1.0424129E-4</v>
      </c>
      <c r="BX509" s="144">
        <v>2.5411375000000002E-6</v>
      </c>
      <c r="BY509" s="144">
        <v>5.2411017000000003E-7</v>
      </c>
      <c r="BZ509" s="144">
        <v>3.8196903E-6</v>
      </c>
      <c r="CA509" s="144">
        <v>6.4607735000000004E-5</v>
      </c>
      <c r="CB509" s="144">
        <v>9.4256455999999994E-6</v>
      </c>
      <c r="CC509" s="144">
        <v>2.3183933000000001E-9</v>
      </c>
      <c r="CD509" s="144">
        <v>3.6119055999999999E-8</v>
      </c>
      <c r="CE509" s="144">
        <v>3.8691745999999998E-8</v>
      </c>
      <c r="CF509" s="144">
        <v>1.7656842000000002E-5</v>
      </c>
      <c r="CG509" s="136">
        <v>1.0607553E-4</v>
      </c>
      <c r="CH509" s="144">
        <v>4.4237397000000003E-5</v>
      </c>
      <c r="CI509" s="144">
        <v>1.1052842000000001E-6</v>
      </c>
      <c r="CK509" s="138"/>
      <c r="CL509" s="110" t="s">
        <v>699</v>
      </c>
      <c r="CM509" s="110"/>
      <c r="CN509" s="110"/>
      <c r="CP509" s="305"/>
      <c r="CQ509" s="74"/>
      <c r="CR509" s="74"/>
      <c r="CS509" s="74"/>
      <c r="CT509" s="74"/>
      <c r="CU509" s="74"/>
      <c r="CV509" s="74"/>
      <c r="CW509" s="74"/>
      <c r="CX509" s="74"/>
      <c r="CY509" s="74"/>
      <c r="CZ509" s="74"/>
      <c r="DA509" s="74"/>
      <c r="DB509" s="74"/>
    </row>
    <row r="510" spans="1:106" ht="14.5" customHeight="1">
      <c r="A510" s="74" t="s">
        <v>2732</v>
      </c>
      <c r="B510" s="129" t="s">
        <v>2653</v>
      </c>
      <c r="C510" s="130" t="str">
        <f t="shared" si="332"/>
        <v>A.100.06.116</v>
      </c>
      <c r="D510" s="131" t="s">
        <v>117</v>
      </c>
      <c r="E510" s="129" t="s">
        <v>957</v>
      </c>
      <c r="F510" s="132" t="s">
        <v>2734</v>
      </c>
      <c r="G510" s="132">
        <f t="shared" si="333"/>
        <v>1.4824181204290001</v>
      </c>
      <c r="H510" s="348">
        <f t="shared" si="334"/>
        <v>1.4824181204290001</v>
      </c>
      <c r="I510" s="74"/>
      <c r="J510" s="132">
        <f t="shared" si="335"/>
        <v>8.0083977999999986E-2</v>
      </c>
      <c r="K510" s="132">
        <f t="shared" si="336"/>
        <v>0.509301895</v>
      </c>
      <c r="L510" s="300">
        <f t="shared" si="337"/>
        <v>0.41833965742900003</v>
      </c>
      <c r="M510" s="132">
        <v>0.47469259000000003</v>
      </c>
      <c r="N510" s="132">
        <v>0.46427067</v>
      </c>
      <c r="O510" s="132">
        <v>3.2645067999999999E-2</v>
      </c>
      <c r="P510" s="132">
        <v>2.8000201999999998E-2</v>
      </c>
      <c r="Q510" s="132">
        <v>1.2277646E-2</v>
      </c>
      <c r="R510" s="132">
        <v>2.6475233000000001E-2</v>
      </c>
      <c r="S510" s="132">
        <v>1.3330897E-2</v>
      </c>
      <c r="T510" s="132">
        <v>1.2386157E-2</v>
      </c>
      <c r="U510" s="132">
        <v>0.37472977000000002</v>
      </c>
      <c r="V510" s="132">
        <v>1.161419E-2</v>
      </c>
      <c r="W510" s="132">
        <v>3.1734704000000002E-2</v>
      </c>
      <c r="X510" s="304">
        <v>4.2945189E-5</v>
      </c>
      <c r="Y510" s="132">
        <v>2.1804824E-4</v>
      </c>
      <c r="Z510" s="132">
        <v>0</v>
      </c>
      <c r="AA510" s="74"/>
      <c r="AB510" s="301">
        <f t="shared" si="338"/>
        <v>3.5691172180451129</v>
      </c>
      <c r="AC510" s="338">
        <f t="shared" si="339"/>
        <v>3.5691172180451129</v>
      </c>
      <c r="AD510" s="74"/>
      <c r="AE510" s="136">
        <v>69.547414000000003</v>
      </c>
      <c r="AF510" s="136">
        <v>61.320650999999998</v>
      </c>
      <c r="AG510" s="136">
        <v>4.3024217</v>
      </c>
      <c r="AH510" s="136">
        <v>0</v>
      </c>
      <c r="AI510" s="136">
        <v>3.8962786999999999</v>
      </c>
      <c r="AJ510" s="136">
        <v>1.6531437E-2</v>
      </c>
      <c r="AK510" s="136">
        <v>1.1530532E-2</v>
      </c>
      <c r="AL510" s="74"/>
      <c r="AM510" s="133">
        <v>0.20973030000000001</v>
      </c>
      <c r="AN510" s="340">
        <f t="shared" si="340"/>
        <v>0.20973030000000001</v>
      </c>
      <c r="AP510" s="133">
        <v>0.20195979</v>
      </c>
      <c r="AQ510" s="133">
        <v>5.6690463999999998E-3</v>
      </c>
      <c r="AR510" s="133">
        <v>2.1014669000000001E-3</v>
      </c>
      <c r="AS510" s="134">
        <f t="shared" si="341"/>
        <v>1.210790113409461E-5</v>
      </c>
      <c r="AT510" s="135">
        <f t="shared" si="342"/>
        <v>2.0965408132401901E-8</v>
      </c>
      <c r="AU510" s="135">
        <f t="shared" si="343"/>
        <v>0.29432309200000001</v>
      </c>
      <c r="AV510" s="302">
        <v>3.3343987000000002E-6</v>
      </c>
      <c r="AW510" s="302">
        <v>1.0060897E-8</v>
      </c>
      <c r="AX510" s="302">
        <v>2.7485429000000001E-13</v>
      </c>
      <c r="AY510" s="302">
        <v>1.4438242E-9</v>
      </c>
      <c r="AZ510" s="302">
        <v>3.2079461E-13</v>
      </c>
      <c r="BA510" s="302">
        <v>4.162954E-9</v>
      </c>
      <c r="BB510" s="302">
        <v>8.7133019000000006E-6</v>
      </c>
      <c r="BC510" s="302">
        <v>6.3202793999999996E-10</v>
      </c>
      <c r="BD510" s="302">
        <v>1.0133342E-8</v>
      </c>
      <c r="BE510" s="302">
        <v>1.1270313E-11</v>
      </c>
      <c r="BF510" s="302">
        <v>8.1880039000000006E-15</v>
      </c>
      <c r="BG510" s="302">
        <v>2.9682343999999997E-11</v>
      </c>
      <c r="BH510" s="302">
        <v>8.2577210000000003E-13</v>
      </c>
      <c r="BI510" s="302">
        <v>2.4314277999999999E-13</v>
      </c>
      <c r="BJ510" s="302">
        <v>7.2251089000000001E-9</v>
      </c>
      <c r="BK510" s="302">
        <v>4.3140666999999999E-8</v>
      </c>
      <c r="BL510" s="302">
        <v>7.1126690000000006E-11</v>
      </c>
      <c r="BM510" s="303">
        <v>1.8910572E-2</v>
      </c>
      <c r="BN510" s="303">
        <v>0.27541251999999999</v>
      </c>
      <c r="BO510" s="302">
        <v>4.2276591999999996E-9</v>
      </c>
      <c r="BP510" s="302">
        <v>2.5708737999999999E-11</v>
      </c>
      <c r="BQ510" s="302">
        <v>1.1502279999999999E-15</v>
      </c>
      <c r="BR510" s="74"/>
      <c r="BS510" s="136">
        <v>4.0743936000000003E-4</v>
      </c>
      <c r="BT510" s="144">
        <v>7.1077892999999993E-5</v>
      </c>
      <c r="BU510" s="144">
        <v>9.9516458E-5</v>
      </c>
      <c r="BV510" s="144">
        <v>1.4508912999999999E-6</v>
      </c>
      <c r="BW510" s="144">
        <v>6.7816743000000002E-5</v>
      </c>
      <c r="BX510" s="144">
        <v>2.4066523999999999E-6</v>
      </c>
      <c r="BY510" s="144">
        <v>2.8665879999999999E-7</v>
      </c>
      <c r="BZ510" s="144">
        <v>3.6387293999999999E-6</v>
      </c>
      <c r="CA510" s="144">
        <v>3.5527897999999997E-5</v>
      </c>
      <c r="CB510" s="144">
        <v>8.8211319000000002E-6</v>
      </c>
      <c r="CC510" s="144">
        <v>2.3619226000000001E-9</v>
      </c>
      <c r="CD510" s="144">
        <v>4.6376014000000002E-8</v>
      </c>
      <c r="CE510" s="144">
        <v>3.8692982999999999E-8</v>
      </c>
      <c r="CF510" s="144">
        <v>1.2199738E-5</v>
      </c>
      <c r="CG510" s="144">
        <v>7.9862139999999998E-5</v>
      </c>
      <c r="CH510" s="144">
        <v>2.4140087000000001E-5</v>
      </c>
      <c r="CI510" s="144">
        <v>6.0691126999999997E-7</v>
      </c>
      <c r="CJ510" s="137"/>
      <c r="CK510" s="138"/>
      <c r="CL510" s="110" t="s">
        <v>699</v>
      </c>
      <c r="CM510" s="110"/>
      <c r="CN510" s="110"/>
      <c r="CP510" s="305"/>
      <c r="CQ510" s="74"/>
      <c r="CR510" s="74"/>
      <c r="CS510" s="74"/>
      <c r="CT510" s="74"/>
      <c r="CU510" s="74"/>
      <c r="CV510" s="74"/>
      <c r="CW510" s="74"/>
      <c r="CX510" s="74"/>
      <c r="CY510" s="74"/>
      <c r="CZ510" s="74"/>
      <c r="DA510" s="74"/>
      <c r="DB510" s="74"/>
    </row>
    <row r="511" spans="1:106" ht="14.5" customHeight="1">
      <c r="A511" s="74" t="s">
        <v>2735</v>
      </c>
      <c r="B511" s="129" t="s">
        <v>2653</v>
      </c>
      <c r="C511" s="130" t="str">
        <f t="shared" si="332"/>
        <v>A.100.06.117</v>
      </c>
      <c r="D511" s="131" t="s">
        <v>117</v>
      </c>
      <c r="E511" s="129" t="s">
        <v>957</v>
      </c>
      <c r="F511" s="132" t="s">
        <v>2737</v>
      </c>
      <c r="G511" s="132">
        <f t="shared" si="333"/>
        <v>1.162153550283</v>
      </c>
      <c r="H511" s="348">
        <f t="shared" si="334"/>
        <v>1.162153550283</v>
      </c>
      <c r="I511" s="74"/>
      <c r="J511" s="132">
        <f t="shared" si="335"/>
        <v>0.105841949</v>
      </c>
      <c r="K511" s="132">
        <f t="shared" si="336"/>
        <v>0.23670076700000001</v>
      </c>
      <c r="L511" s="300">
        <f t="shared" si="337"/>
        <v>0.20488861428300001</v>
      </c>
      <c r="M511" s="132">
        <v>0.61472221999999999</v>
      </c>
      <c r="N511" s="132">
        <v>0.17619915</v>
      </c>
      <c r="O511" s="132">
        <v>3.7722652000000002E-2</v>
      </c>
      <c r="P511" s="132">
        <v>2.8833141E-2</v>
      </c>
      <c r="Q511" s="132">
        <v>1.3540141E-2</v>
      </c>
      <c r="R511" s="132">
        <v>4.8320842000000003E-2</v>
      </c>
      <c r="S511" s="132">
        <v>1.5147825E-2</v>
      </c>
      <c r="T511" s="132">
        <v>2.2778965000000002E-2</v>
      </c>
      <c r="U511" s="132">
        <v>0.14000386000000001</v>
      </c>
      <c r="V511" s="132">
        <v>6.5132894000000004E-3</v>
      </c>
      <c r="W511" s="132">
        <v>5.7686842000000002E-2</v>
      </c>
      <c r="X511" s="304">
        <v>2.5292812999999998E-5</v>
      </c>
      <c r="Y511" s="132">
        <v>6.5933007000000001E-4</v>
      </c>
      <c r="Z511" s="132">
        <v>0</v>
      </c>
      <c r="AA511" s="74"/>
      <c r="AB511" s="301">
        <f t="shared" si="338"/>
        <v>4.6219715789473677</v>
      </c>
      <c r="AC511" s="338">
        <f t="shared" si="339"/>
        <v>4.6219715789473677</v>
      </c>
      <c r="AD511" s="74"/>
      <c r="AE511" s="136">
        <v>86.256096999999997</v>
      </c>
      <c r="AF511" s="136">
        <v>71.279615000000007</v>
      </c>
      <c r="AG511" s="136">
        <v>7.8208789000000003</v>
      </c>
      <c r="AH511" s="136">
        <v>0</v>
      </c>
      <c r="AI511" s="136">
        <v>7.1283243000000001</v>
      </c>
      <c r="AJ511" s="136">
        <v>1.6027004000000001E-2</v>
      </c>
      <c r="AK511" s="136">
        <v>1.1251307E-2</v>
      </c>
      <c r="AL511" s="74"/>
      <c r="AM511" s="133">
        <v>0.13979768000000001</v>
      </c>
      <c r="AN511" s="340">
        <f t="shared" si="340"/>
        <v>0.13979768000000001</v>
      </c>
      <c r="AP511" s="133">
        <v>0.13242706000000001</v>
      </c>
      <c r="AQ511" s="133">
        <v>4.8427291999999997E-3</v>
      </c>
      <c r="AR511" s="133">
        <v>2.5278888000000001E-3</v>
      </c>
      <c r="AS511" s="134">
        <f t="shared" si="341"/>
        <v>7.9392720335311583E-6</v>
      </c>
      <c r="AT511" s="135">
        <f t="shared" si="342"/>
        <v>1.7909501450421998E-8</v>
      </c>
      <c r="AU511" s="135">
        <f t="shared" si="343"/>
        <v>0.35404604989999999</v>
      </c>
      <c r="AV511" s="302">
        <v>4.3136824000000004E-6</v>
      </c>
      <c r="AW511" s="302">
        <v>1.3015665E-8</v>
      </c>
      <c r="AX511" s="302">
        <v>3.5558016000000001E-13</v>
      </c>
      <c r="AY511" s="302">
        <v>1.5617304000000001E-9</v>
      </c>
      <c r="AZ511" s="302">
        <v>3.8063116000000001E-13</v>
      </c>
      <c r="BA511" s="302">
        <v>4.2871695E-9</v>
      </c>
      <c r="BB511" s="302">
        <v>3.5185075E-6</v>
      </c>
      <c r="BC511" s="302">
        <v>6.1785008000000004E-10</v>
      </c>
      <c r="BD511" s="302">
        <v>4.0791087999999996E-9</v>
      </c>
      <c r="BE511" s="302">
        <v>2.1729205999999999E-11</v>
      </c>
      <c r="BF511" s="302">
        <v>1.5828973999999999E-14</v>
      </c>
      <c r="BG511" s="302">
        <v>5.3144278999999998E-11</v>
      </c>
      <c r="BH511" s="302">
        <v>1.5574365999999999E-12</v>
      </c>
      <c r="BI511" s="302">
        <v>4.6775064999999997E-13</v>
      </c>
      <c r="BJ511" s="302">
        <v>1.2224023E-8</v>
      </c>
      <c r="BK511" s="302">
        <v>7.6225313000000006E-8</v>
      </c>
      <c r="BL511" s="302">
        <v>4.1866407E-11</v>
      </c>
      <c r="BM511" s="303">
        <v>9.9614399000000006E-3</v>
      </c>
      <c r="BN511" s="303">
        <v>0.34408461000000001</v>
      </c>
      <c r="BO511" s="302">
        <v>1.2783517E-8</v>
      </c>
      <c r="BP511" s="302">
        <v>7.7737603999999995E-11</v>
      </c>
      <c r="BQ511" s="302">
        <v>3.478038E-15</v>
      </c>
      <c r="BR511" s="74"/>
      <c r="BS511" s="136">
        <v>4.2443907999999999E-4</v>
      </c>
      <c r="BT511" s="144">
        <v>2.9498107000000001E-5</v>
      </c>
      <c r="BU511" s="136">
        <v>1.2887283E-4</v>
      </c>
      <c r="BV511" s="144">
        <v>2.6682717000000002E-6</v>
      </c>
      <c r="BW511" s="144">
        <v>3.4497501999999998E-5</v>
      </c>
      <c r="BX511" s="144">
        <v>2.7441271000000002E-6</v>
      </c>
      <c r="BY511" s="144">
        <v>5.4689522000000003E-7</v>
      </c>
      <c r="BZ511" s="144">
        <v>4.1116465000000003E-6</v>
      </c>
      <c r="CA511" s="144">
        <v>6.4843166999999999E-5</v>
      </c>
      <c r="CB511" s="144">
        <v>1.0023404000000001E-5</v>
      </c>
      <c r="CC511" s="144">
        <v>2.8319307E-9</v>
      </c>
      <c r="CD511" s="144">
        <v>2.7307412E-8</v>
      </c>
      <c r="CE511" s="144">
        <v>3.8700407000000003E-8</v>
      </c>
      <c r="CF511" s="144">
        <v>7.9240337000000006E-6</v>
      </c>
      <c r="CG511" s="144">
        <v>9.6350843000000004E-5</v>
      </c>
      <c r="CH511" s="144">
        <v>4.0454244999999999E-5</v>
      </c>
      <c r="CI511" s="144">
        <v>1.835167E-6</v>
      </c>
      <c r="CJ511" s="137"/>
      <c r="CK511" s="138"/>
      <c r="CL511" s="110" t="s">
        <v>699</v>
      </c>
      <c r="CM511" s="110"/>
      <c r="CN511" s="110"/>
      <c r="CP511" s="305"/>
      <c r="CQ511" s="74"/>
      <c r="CR511" s="74"/>
      <c r="CS511" s="74"/>
      <c r="CT511" s="74"/>
      <c r="CU511" s="74"/>
      <c r="CV511" s="74"/>
      <c r="CW511" s="74"/>
      <c r="CX511" s="74"/>
      <c r="CY511" s="74"/>
      <c r="CZ511" s="74"/>
      <c r="DA511" s="74"/>
      <c r="DB511" s="74"/>
    </row>
    <row r="512" spans="1:106" ht="14.5" customHeight="1">
      <c r="A512" s="74" t="s">
        <v>2738</v>
      </c>
      <c r="B512" s="129" t="s">
        <v>2653</v>
      </c>
      <c r="C512" s="130" t="str">
        <f t="shared" si="332"/>
        <v>A.100.06.118</v>
      </c>
      <c r="D512" s="131" t="s">
        <v>117</v>
      </c>
      <c r="E512" s="129" t="s">
        <v>957</v>
      </c>
      <c r="F512" s="132" t="s">
        <v>2740</v>
      </c>
      <c r="G512" s="132">
        <f t="shared" si="333"/>
        <v>0.96545644883199999</v>
      </c>
      <c r="H512" s="348">
        <f t="shared" si="334"/>
        <v>0.96545644883199999</v>
      </c>
      <c r="I512" s="74"/>
      <c r="J512" s="132">
        <f t="shared" si="335"/>
        <v>8.9676174999999997E-2</v>
      </c>
      <c r="K512" s="132">
        <f t="shared" si="336"/>
        <v>0.20815436899999998</v>
      </c>
      <c r="L512" s="300">
        <f t="shared" si="337"/>
        <v>0.15216486483200001</v>
      </c>
      <c r="M512" s="132">
        <v>0.51546104000000004</v>
      </c>
      <c r="N512" s="132">
        <v>0.15658643999999999</v>
      </c>
      <c r="O512" s="132">
        <v>3.5015210999999997E-2</v>
      </c>
      <c r="P512" s="132">
        <v>2.7286912E-2</v>
      </c>
      <c r="Q512" s="132">
        <v>1.3021435E-2</v>
      </c>
      <c r="R512" s="132">
        <v>3.5029228000000003E-2</v>
      </c>
      <c r="S512" s="132">
        <v>1.43386E-2</v>
      </c>
      <c r="T512" s="132">
        <v>1.6552718000000001E-2</v>
      </c>
      <c r="U512" s="132">
        <v>0.1011546</v>
      </c>
      <c r="V512" s="132">
        <v>8.7266678000000007E-3</v>
      </c>
      <c r="W512" s="132">
        <v>4.1773168999999999E-2</v>
      </c>
      <c r="X512" s="304">
        <v>3.3360591999999998E-5</v>
      </c>
      <c r="Y512" s="132">
        <v>4.7706743999999999E-4</v>
      </c>
      <c r="Z512" s="132">
        <v>0</v>
      </c>
      <c r="AA512" s="74"/>
      <c r="AB512" s="301">
        <f t="shared" si="338"/>
        <v>3.8756469172932331</v>
      </c>
      <c r="AC512" s="338">
        <f t="shared" si="339"/>
        <v>3.8756469172932331</v>
      </c>
      <c r="AD512" s="74"/>
      <c r="AE512" s="136">
        <v>73.364526999999995</v>
      </c>
      <c r="AF512" s="136">
        <v>62.523949999999999</v>
      </c>
      <c r="AG512" s="136">
        <v>5.6633851999999996</v>
      </c>
      <c r="AH512" s="136">
        <v>0</v>
      </c>
      <c r="AI512" s="136">
        <v>5.1495191</v>
      </c>
      <c r="AJ512" s="136">
        <v>1.6255387999999999E-2</v>
      </c>
      <c r="AK512" s="136">
        <v>1.1417836000000001E-2</v>
      </c>
      <c r="AL512" s="74"/>
      <c r="AM512" s="133">
        <v>0.12041425</v>
      </c>
      <c r="AN512" s="340">
        <f t="shared" si="340"/>
        <v>0.12041425</v>
      </c>
      <c r="AP512" s="133">
        <v>0.11427712</v>
      </c>
      <c r="AQ512" s="133">
        <v>4.1434821E-3</v>
      </c>
      <c r="AR512" s="133">
        <v>1.9936513E-3</v>
      </c>
      <c r="AS512" s="134">
        <f t="shared" si="341"/>
        <v>6.8511461765228795E-6</v>
      </c>
      <c r="AT512" s="135">
        <f t="shared" si="342"/>
        <v>1.5323528499381599E-8</v>
      </c>
      <c r="AU512" s="135">
        <f t="shared" si="343"/>
        <v>0.27922286269999996</v>
      </c>
      <c r="AV512" s="302">
        <v>3.6201939E-6</v>
      </c>
      <c r="AW512" s="302">
        <v>1.092323E-8</v>
      </c>
      <c r="AX512" s="302">
        <v>2.9841289000000001E-13</v>
      </c>
      <c r="AY512" s="302">
        <v>1.5132479999999999E-9</v>
      </c>
      <c r="AZ512" s="302">
        <v>3.6642288E-13</v>
      </c>
      <c r="BA512" s="302">
        <v>4.0572881999999996E-9</v>
      </c>
      <c r="BB512" s="302">
        <v>3.1473823999999998E-6</v>
      </c>
      <c r="BC512" s="302">
        <v>5.8261945999999997E-10</v>
      </c>
      <c r="BD512" s="302">
        <v>3.6481177000000001E-9</v>
      </c>
      <c r="BE512" s="302">
        <v>1.5717184999999999E-11</v>
      </c>
      <c r="BF512" s="302">
        <v>1.2230179E-14</v>
      </c>
      <c r="BG512" s="302">
        <v>4.0572149000000002E-11</v>
      </c>
      <c r="BH512" s="302">
        <v>1.1265472999999999E-12</v>
      </c>
      <c r="BI512" s="302">
        <v>3.4446642999999999E-13</v>
      </c>
      <c r="BJ512" s="302">
        <v>9.6195166999999992E-9</v>
      </c>
      <c r="BK512" s="302">
        <v>5.9129765999999999E-8</v>
      </c>
      <c r="BL512" s="302">
        <v>5.5239710000000002E-11</v>
      </c>
      <c r="BM512" s="303">
        <v>7.1996927000000004E-3</v>
      </c>
      <c r="BN512" s="303">
        <v>0.27202316999999998</v>
      </c>
      <c r="BO512" s="302">
        <v>9.2496911999999993E-9</v>
      </c>
      <c r="BP512" s="302">
        <v>5.6248122000000001E-11</v>
      </c>
      <c r="BQ512" s="302">
        <v>2.5165825999999999E-15</v>
      </c>
      <c r="BR512" s="74"/>
      <c r="BS512" s="136">
        <v>3.5244536999999999E-4</v>
      </c>
      <c r="BT512" s="144">
        <v>2.6461823000000001E-5</v>
      </c>
      <c r="BU512" s="136">
        <v>1.0806331999999999E-4</v>
      </c>
      <c r="BV512" s="144">
        <v>1.9389495000000002E-6</v>
      </c>
      <c r="BW512" s="144">
        <v>3.1611332000000001E-5</v>
      </c>
      <c r="BX512" s="144">
        <v>2.6055556999999999E-6</v>
      </c>
      <c r="BY512" s="144">
        <v>3.9545687E-7</v>
      </c>
      <c r="BZ512" s="144">
        <v>3.9199603000000001E-6</v>
      </c>
      <c r="CA512" s="144">
        <v>4.7006757999999997E-5</v>
      </c>
      <c r="CB512" s="144">
        <v>9.4879350000000002E-6</v>
      </c>
      <c r="CC512" s="144">
        <v>2.7158827E-9</v>
      </c>
      <c r="CD512" s="144">
        <v>3.6023231000000002E-8</v>
      </c>
      <c r="CE512" s="144">
        <v>3.8698757E-8</v>
      </c>
      <c r="CF512" s="144">
        <v>7.2926947000000003E-6</v>
      </c>
      <c r="CG512" s="144">
        <v>8.3032852999999994E-5</v>
      </c>
      <c r="CH512" s="144">
        <v>2.9223431E-5</v>
      </c>
      <c r="CI512" s="144">
        <v>1.3278605000000001E-6</v>
      </c>
      <c r="CJ512" s="137"/>
      <c r="CK512" s="138"/>
      <c r="CL512" s="110" t="s">
        <v>699</v>
      </c>
      <c r="CM512" s="110"/>
      <c r="CN512" s="110"/>
      <c r="CP512" s="89"/>
      <c r="CQ512" s="74"/>
      <c r="CR512" s="74"/>
      <c r="CS512" s="74"/>
      <c r="CT512" s="74"/>
      <c r="CU512" s="74"/>
      <c r="CV512" s="74"/>
      <c r="CW512" s="74"/>
      <c r="CX512" s="74"/>
      <c r="CY512" s="74"/>
      <c r="CZ512" s="74"/>
      <c r="DA512" s="74"/>
      <c r="DB512" s="74"/>
    </row>
    <row r="513" spans="1:106" ht="14.5" customHeight="1">
      <c r="A513" s="74" t="s">
        <v>2741</v>
      </c>
      <c r="B513" s="129" t="s">
        <v>2653</v>
      </c>
      <c r="C513" s="130" t="str">
        <f t="shared" si="332"/>
        <v>A.100.06.119</v>
      </c>
      <c r="D513" s="131" t="s">
        <v>117</v>
      </c>
      <c r="E513" s="129" t="s">
        <v>957</v>
      </c>
      <c r="F513" s="132" t="s">
        <v>2743</v>
      </c>
      <c r="G513" s="132">
        <f t="shared" si="333"/>
        <v>0.73299625579099992</v>
      </c>
      <c r="H513" s="348">
        <f t="shared" si="334"/>
        <v>0.73299625579099992</v>
      </c>
      <c r="I513" s="74"/>
      <c r="J513" s="132">
        <f t="shared" si="335"/>
        <v>7.0571171000000002E-2</v>
      </c>
      <c r="K513" s="132">
        <f t="shared" si="336"/>
        <v>0.1744177244</v>
      </c>
      <c r="L513" s="300">
        <f t="shared" si="337"/>
        <v>8.9854990391000006E-2</v>
      </c>
      <c r="M513" s="132">
        <v>0.39815236999999998</v>
      </c>
      <c r="N513" s="132">
        <v>0.13340779</v>
      </c>
      <c r="O513" s="132">
        <v>3.1815508999999999E-2</v>
      </c>
      <c r="P513" s="132">
        <v>2.5459551E-2</v>
      </c>
      <c r="Q513" s="132">
        <v>1.2408419E-2</v>
      </c>
      <c r="R513" s="132">
        <v>1.9320957999999999E-2</v>
      </c>
      <c r="S513" s="132">
        <v>1.3382243E-2</v>
      </c>
      <c r="T513" s="132">
        <v>9.1944253999999993E-3</v>
      </c>
      <c r="U513" s="132">
        <v>5.5241849000000003E-2</v>
      </c>
      <c r="V513" s="132">
        <v>1.1342479000000001E-2</v>
      </c>
      <c r="W513" s="132">
        <v>2.2966100999999999E-2</v>
      </c>
      <c r="X513" s="304">
        <v>4.2895241000000001E-5</v>
      </c>
      <c r="Y513" s="132">
        <v>2.6166615000000002E-4</v>
      </c>
      <c r="Z513" s="132">
        <v>0</v>
      </c>
      <c r="AA513" s="74"/>
      <c r="AB513" s="301">
        <f t="shared" si="338"/>
        <v>2.9936268421052628</v>
      </c>
      <c r="AC513" s="338">
        <f t="shared" si="339"/>
        <v>2.9936268421052628</v>
      </c>
      <c r="AD513" s="74"/>
      <c r="AE513" s="136">
        <v>58.129035999999999</v>
      </c>
      <c r="AF513" s="136">
        <v>52.176344999999998</v>
      </c>
      <c r="AG513" s="136">
        <v>3.1136199000000002</v>
      </c>
      <c r="AH513" s="136">
        <v>0</v>
      </c>
      <c r="AI513" s="136">
        <v>2.8109310999999999</v>
      </c>
      <c r="AJ513" s="136">
        <v>1.6525297000000001E-2</v>
      </c>
      <c r="AK513" s="136">
        <v>1.1614644E-2</v>
      </c>
      <c r="AL513" s="74"/>
      <c r="AM513" s="133">
        <v>9.7506568000000002E-2</v>
      </c>
      <c r="AN513" s="340">
        <f t="shared" si="340"/>
        <v>9.7506568000000002E-2</v>
      </c>
      <c r="AP513" s="133">
        <v>9.2827190000000004E-2</v>
      </c>
      <c r="AQ513" s="133">
        <v>3.3170992000000001E-3</v>
      </c>
      <c r="AR513" s="133">
        <v>1.3622796000000001E-3</v>
      </c>
      <c r="AS513" s="134">
        <f t="shared" si="341"/>
        <v>5.5651792642312796E-6</v>
      </c>
      <c r="AT513" s="135">
        <f t="shared" si="342"/>
        <v>1.2267378714085999E-8</v>
      </c>
      <c r="AU513" s="135">
        <f t="shared" si="343"/>
        <v>0.19079545959999999</v>
      </c>
      <c r="AV513" s="302">
        <v>2.8006165000000001E-6</v>
      </c>
      <c r="AW513" s="302">
        <v>8.4503523999999994E-9</v>
      </c>
      <c r="AX513" s="302">
        <v>2.3085156999999998E-13</v>
      </c>
      <c r="AY513" s="302">
        <v>1.4559505999999999E-9</v>
      </c>
      <c r="AZ513" s="302">
        <v>3.4963128000000002E-13</v>
      </c>
      <c r="BA513" s="302">
        <v>3.7856102999999998E-9</v>
      </c>
      <c r="BB513" s="302">
        <v>2.7087801E-6</v>
      </c>
      <c r="BC513" s="302">
        <v>5.4098329E-10</v>
      </c>
      <c r="BD513" s="302">
        <v>3.1387644999999998E-9</v>
      </c>
      <c r="BE513" s="302">
        <v>8.6120706999999997E-12</v>
      </c>
      <c r="BF513" s="302">
        <v>7.9770588000000005E-15</v>
      </c>
      <c r="BG513" s="302">
        <v>2.5714176999999998E-11</v>
      </c>
      <c r="BH513" s="302">
        <v>6.1731455000000002E-13</v>
      </c>
      <c r="BI513" s="302">
        <v>1.9876689000000001E-13</v>
      </c>
      <c r="BJ513" s="302">
        <v>6.5414642000000004E-9</v>
      </c>
      <c r="BK513" s="302">
        <v>3.8925938000000001E-8</v>
      </c>
      <c r="BL513" s="302">
        <v>7.1044523999999995E-11</v>
      </c>
      <c r="BM513" s="303">
        <v>3.9358096000000004E-3</v>
      </c>
      <c r="BN513" s="303">
        <v>0.18685964999999999</v>
      </c>
      <c r="BO513" s="302">
        <v>5.0733514999999997E-9</v>
      </c>
      <c r="BP513" s="302">
        <v>3.0851461999999999E-11</v>
      </c>
      <c r="BQ513" s="302">
        <v>1.3803172E-15</v>
      </c>
      <c r="BR513" s="74"/>
      <c r="BS513" s="136">
        <v>2.6736189E-4</v>
      </c>
      <c r="BT513" s="144">
        <v>2.2873488000000001E-5</v>
      </c>
      <c r="BU513" s="144">
        <v>8.3470258999999994E-5</v>
      </c>
      <c r="BV513" s="144">
        <v>1.0770231999999999E-6</v>
      </c>
      <c r="BW513" s="144">
        <v>2.8200403E-5</v>
      </c>
      <c r="BX513" s="144">
        <v>2.4417896E-6</v>
      </c>
      <c r="BY513" s="144">
        <v>2.1648428E-7</v>
      </c>
      <c r="BZ513" s="144">
        <v>3.6934222000000001E-6</v>
      </c>
      <c r="CA513" s="144">
        <v>2.5927364999999999E-5</v>
      </c>
      <c r="CB513" s="144">
        <v>8.8551078999999996E-6</v>
      </c>
      <c r="CC513" s="144">
        <v>2.5787350000000002E-9</v>
      </c>
      <c r="CD513" s="144">
        <v>4.6323745E-8</v>
      </c>
      <c r="CE513" s="144">
        <v>3.8696807E-8</v>
      </c>
      <c r="CF513" s="144">
        <v>6.5465668E-6</v>
      </c>
      <c r="CG513" s="144">
        <v>6.7293409999999996E-5</v>
      </c>
      <c r="CH513" s="144">
        <v>1.5950650999999999E-5</v>
      </c>
      <c r="CI513" s="144">
        <v>7.2831656000000001E-7</v>
      </c>
      <c r="CJ513" s="137"/>
      <c r="CK513" s="138"/>
      <c r="CL513" s="110" t="s">
        <v>699</v>
      </c>
      <c r="CM513" s="110"/>
      <c r="CN513" s="110"/>
      <c r="CP513" s="305"/>
      <c r="CQ513" s="74"/>
      <c r="CR513" s="74"/>
      <c r="CS513" s="74"/>
      <c r="CT513" s="74"/>
      <c r="CU513" s="74"/>
      <c r="CV513" s="74"/>
      <c r="CW513" s="74"/>
      <c r="CX513" s="74"/>
      <c r="CY513" s="74"/>
      <c r="CZ513" s="74"/>
      <c r="DA513" s="74"/>
      <c r="DB513" s="74"/>
    </row>
    <row r="514" spans="1:106" ht="14.5" customHeight="1">
      <c r="A514" s="74" t="s">
        <v>2744</v>
      </c>
      <c r="B514" s="129" t="s">
        <v>2653</v>
      </c>
      <c r="C514" s="130" t="str">
        <f t="shared" si="332"/>
        <v>A.100.06.120</v>
      </c>
      <c r="D514" s="131" t="s">
        <v>117</v>
      </c>
      <c r="E514" s="129" t="s">
        <v>957</v>
      </c>
      <c r="F514" s="132" t="s">
        <v>2746</v>
      </c>
      <c r="G514" s="132">
        <f t="shared" si="333"/>
        <v>1.162153550283</v>
      </c>
      <c r="H514" s="348">
        <f t="shared" si="334"/>
        <v>1.162153550283</v>
      </c>
      <c r="I514" s="74"/>
      <c r="J514" s="132">
        <f t="shared" si="335"/>
        <v>0.105841949</v>
      </c>
      <c r="K514" s="132">
        <f t="shared" si="336"/>
        <v>0.23670076700000001</v>
      </c>
      <c r="L514" s="300">
        <f t="shared" si="337"/>
        <v>0.20488861428300001</v>
      </c>
      <c r="M514" s="132">
        <v>0.61472221999999999</v>
      </c>
      <c r="N514" s="132">
        <v>0.17619915</v>
      </c>
      <c r="O514" s="132">
        <v>3.7722652000000002E-2</v>
      </c>
      <c r="P514" s="132">
        <v>2.8833141E-2</v>
      </c>
      <c r="Q514" s="132">
        <v>1.3540141E-2</v>
      </c>
      <c r="R514" s="132">
        <v>4.8320842000000003E-2</v>
      </c>
      <c r="S514" s="132">
        <v>1.5147825E-2</v>
      </c>
      <c r="T514" s="132">
        <v>2.2778965000000002E-2</v>
      </c>
      <c r="U514" s="132">
        <v>0.14000386000000001</v>
      </c>
      <c r="V514" s="132">
        <v>6.5132894000000004E-3</v>
      </c>
      <c r="W514" s="132">
        <v>5.7686842000000002E-2</v>
      </c>
      <c r="X514" s="304">
        <v>2.5292812999999998E-5</v>
      </c>
      <c r="Y514" s="132">
        <v>6.5933007000000001E-4</v>
      </c>
      <c r="Z514" s="132">
        <v>0</v>
      </c>
      <c r="AA514" s="74"/>
      <c r="AB514" s="301">
        <f t="shared" si="338"/>
        <v>4.6219715789473677</v>
      </c>
      <c r="AC514" s="338">
        <f t="shared" si="339"/>
        <v>4.6219715789473677</v>
      </c>
      <c r="AD514" s="74"/>
      <c r="AE514" s="136">
        <v>86.256096999999997</v>
      </c>
      <c r="AF514" s="136">
        <v>71.279615000000007</v>
      </c>
      <c r="AG514" s="136">
        <v>7.8208789000000003</v>
      </c>
      <c r="AH514" s="136">
        <v>0</v>
      </c>
      <c r="AI514" s="136">
        <v>7.1283243000000001</v>
      </c>
      <c r="AJ514" s="136">
        <v>1.6027004000000001E-2</v>
      </c>
      <c r="AK514" s="136">
        <v>1.1251307E-2</v>
      </c>
      <c r="AL514" s="74"/>
      <c r="AM514" s="133">
        <v>0.13979768000000001</v>
      </c>
      <c r="AN514" s="340">
        <f t="shared" si="340"/>
        <v>0.13979768000000001</v>
      </c>
      <c r="AP514" s="133">
        <v>0.13242706000000001</v>
      </c>
      <c r="AQ514" s="133">
        <v>4.8427291999999997E-3</v>
      </c>
      <c r="AR514" s="133">
        <v>2.5278888000000001E-3</v>
      </c>
      <c r="AS514" s="134">
        <f t="shared" si="341"/>
        <v>7.9392720335311583E-6</v>
      </c>
      <c r="AT514" s="135">
        <f t="shared" si="342"/>
        <v>1.7909501450421998E-8</v>
      </c>
      <c r="AU514" s="135">
        <f t="shared" si="343"/>
        <v>0.35404604989999999</v>
      </c>
      <c r="AV514" s="302">
        <v>4.3136824000000004E-6</v>
      </c>
      <c r="AW514" s="302">
        <v>1.3015665E-8</v>
      </c>
      <c r="AX514" s="302">
        <v>3.5558016000000001E-13</v>
      </c>
      <c r="AY514" s="302">
        <v>1.5617304000000001E-9</v>
      </c>
      <c r="AZ514" s="302">
        <v>3.8063116000000001E-13</v>
      </c>
      <c r="BA514" s="302">
        <v>4.2871695E-9</v>
      </c>
      <c r="BB514" s="302">
        <v>3.5185075E-6</v>
      </c>
      <c r="BC514" s="302">
        <v>6.1785008000000004E-10</v>
      </c>
      <c r="BD514" s="302">
        <v>4.0791087999999996E-9</v>
      </c>
      <c r="BE514" s="302">
        <v>2.1729205999999999E-11</v>
      </c>
      <c r="BF514" s="302">
        <v>1.5828973999999999E-14</v>
      </c>
      <c r="BG514" s="302">
        <v>5.3144278999999998E-11</v>
      </c>
      <c r="BH514" s="302">
        <v>1.5574365999999999E-12</v>
      </c>
      <c r="BI514" s="302">
        <v>4.6775064999999997E-13</v>
      </c>
      <c r="BJ514" s="302">
        <v>1.2224023E-8</v>
      </c>
      <c r="BK514" s="302">
        <v>7.6225313000000006E-8</v>
      </c>
      <c r="BL514" s="302">
        <v>4.1866407E-11</v>
      </c>
      <c r="BM514" s="303">
        <v>9.9614399000000006E-3</v>
      </c>
      <c r="BN514" s="303">
        <v>0.34408461000000001</v>
      </c>
      <c r="BO514" s="302">
        <v>1.2783517E-8</v>
      </c>
      <c r="BP514" s="302">
        <v>7.7737603999999995E-11</v>
      </c>
      <c r="BQ514" s="302">
        <v>3.478038E-15</v>
      </c>
      <c r="BR514" s="74"/>
      <c r="BS514" s="136">
        <v>4.2443907999999999E-4</v>
      </c>
      <c r="BT514" s="144">
        <v>2.9498107000000001E-5</v>
      </c>
      <c r="BU514" s="136">
        <v>1.2887283E-4</v>
      </c>
      <c r="BV514" s="144">
        <v>2.6682717000000002E-6</v>
      </c>
      <c r="BW514" s="144">
        <v>3.4497501999999998E-5</v>
      </c>
      <c r="BX514" s="144">
        <v>2.7441271000000002E-6</v>
      </c>
      <c r="BY514" s="144">
        <v>5.4689522000000003E-7</v>
      </c>
      <c r="BZ514" s="144">
        <v>4.1116465000000003E-6</v>
      </c>
      <c r="CA514" s="144">
        <v>6.4843166999999999E-5</v>
      </c>
      <c r="CB514" s="144">
        <v>1.0023404000000001E-5</v>
      </c>
      <c r="CC514" s="144">
        <v>2.8319307E-9</v>
      </c>
      <c r="CD514" s="144">
        <v>2.7307412E-8</v>
      </c>
      <c r="CE514" s="144">
        <v>3.8700407000000003E-8</v>
      </c>
      <c r="CF514" s="144">
        <v>7.9240337000000006E-6</v>
      </c>
      <c r="CG514" s="144">
        <v>9.6350843000000004E-5</v>
      </c>
      <c r="CH514" s="144">
        <v>4.0454244999999999E-5</v>
      </c>
      <c r="CI514" s="144">
        <v>1.835167E-6</v>
      </c>
      <c r="CK514" s="138"/>
      <c r="CL514" s="110" t="s">
        <v>699</v>
      </c>
      <c r="CM514" s="110"/>
      <c r="CN514" s="110"/>
      <c r="CP514" s="305"/>
      <c r="CQ514" s="74"/>
      <c r="CR514" s="74"/>
      <c r="CS514" s="74"/>
      <c r="CT514" s="74"/>
      <c r="CU514" s="74"/>
      <c r="CV514" s="74"/>
      <c r="CW514" s="74"/>
      <c r="CX514" s="74"/>
      <c r="CY514" s="74"/>
      <c r="CZ514" s="74"/>
      <c r="DA514" s="74"/>
      <c r="DB514" s="74"/>
    </row>
    <row r="515" spans="1:106" ht="14.5" customHeight="1">
      <c r="A515" s="74" t="s">
        <v>2747</v>
      </c>
      <c r="B515" s="129" t="s">
        <v>2653</v>
      </c>
      <c r="C515" s="130" t="str">
        <f t="shared" si="332"/>
        <v>A.100.06.121</v>
      </c>
      <c r="D515" s="131" t="s">
        <v>117</v>
      </c>
      <c r="E515" s="129" t="s">
        <v>957</v>
      </c>
      <c r="F515" s="132" t="s">
        <v>2749</v>
      </c>
      <c r="G515" s="132">
        <f t="shared" si="333"/>
        <v>0.96545644883199999</v>
      </c>
      <c r="H515" s="348">
        <f t="shared" si="334"/>
        <v>0.96545644883199999</v>
      </c>
      <c r="I515" s="74"/>
      <c r="J515" s="132">
        <f t="shared" si="335"/>
        <v>8.9676174999999997E-2</v>
      </c>
      <c r="K515" s="132">
        <f t="shared" si="336"/>
        <v>0.20815436899999998</v>
      </c>
      <c r="L515" s="300">
        <f t="shared" si="337"/>
        <v>0.15216486483200001</v>
      </c>
      <c r="M515" s="132">
        <v>0.51546104000000004</v>
      </c>
      <c r="N515" s="132">
        <v>0.15658643999999999</v>
      </c>
      <c r="O515" s="132">
        <v>3.5015210999999997E-2</v>
      </c>
      <c r="P515" s="132">
        <v>2.7286912E-2</v>
      </c>
      <c r="Q515" s="132">
        <v>1.3021435E-2</v>
      </c>
      <c r="R515" s="132">
        <v>3.5029228000000003E-2</v>
      </c>
      <c r="S515" s="132">
        <v>1.43386E-2</v>
      </c>
      <c r="T515" s="132">
        <v>1.6552718000000001E-2</v>
      </c>
      <c r="U515" s="132">
        <v>0.1011546</v>
      </c>
      <c r="V515" s="132">
        <v>8.7266678000000007E-3</v>
      </c>
      <c r="W515" s="132">
        <v>4.1773168999999999E-2</v>
      </c>
      <c r="X515" s="304">
        <v>3.3360591999999998E-5</v>
      </c>
      <c r="Y515" s="132">
        <v>4.7706743999999999E-4</v>
      </c>
      <c r="Z515" s="132">
        <v>0</v>
      </c>
      <c r="AA515" s="74"/>
      <c r="AB515" s="301">
        <f t="shared" si="338"/>
        <v>3.8756469172932331</v>
      </c>
      <c r="AC515" s="338">
        <f t="shared" si="339"/>
        <v>3.8756469172932331</v>
      </c>
      <c r="AD515" s="74"/>
      <c r="AE515" s="136">
        <v>73.364526999999995</v>
      </c>
      <c r="AF515" s="136">
        <v>62.523949999999999</v>
      </c>
      <c r="AG515" s="136">
        <v>5.6633851999999996</v>
      </c>
      <c r="AH515" s="136">
        <v>0</v>
      </c>
      <c r="AI515" s="136">
        <v>5.1495191</v>
      </c>
      <c r="AJ515" s="136">
        <v>1.6255387999999999E-2</v>
      </c>
      <c r="AK515" s="136">
        <v>1.1417836000000001E-2</v>
      </c>
      <c r="AL515" s="74"/>
      <c r="AM515" s="133">
        <v>0.12041425</v>
      </c>
      <c r="AN515" s="340">
        <f t="shared" si="340"/>
        <v>0.12041425</v>
      </c>
      <c r="AP515" s="133">
        <v>0.11427712</v>
      </c>
      <c r="AQ515" s="133">
        <v>4.1434821E-3</v>
      </c>
      <c r="AR515" s="133">
        <v>1.9936513E-3</v>
      </c>
      <c r="AS515" s="134">
        <f t="shared" si="341"/>
        <v>6.8511461765228795E-6</v>
      </c>
      <c r="AT515" s="135">
        <f t="shared" si="342"/>
        <v>1.5323528499381599E-8</v>
      </c>
      <c r="AU515" s="135">
        <f t="shared" si="343"/>
        <v>0.27922286269999996</v>
      </c>
      <c r="AV515" s="302">
        <v>3.6201939E-6</v>
      </c>
      <c r="AW515" s="302">
        <v>1.092323E-8</v>
      </c>
      <c r="AX515" s="302">
        <v>2.9841289000000001E-13</v>
      </c>
      <c r="AY515" s="302">
        <v>1.5132479999999999E-9</v>
      </c>
      <c r="AZ515" s="302">
        <v>3.6642288E-13</v>
      </c>
      <c r="BA515" s="302">
        <v>4.0572881999999996E-9</v>
      </c>
      <c r="BB515" s="302">
        <v>3.1473823999999998E-6</v>
      </c>
      <c r="BC515" s="302">
        <v>5.8261945999999997E-10</v>
      </c>
      <c r="BD515" s="302">
        <v>3.6481177000000001E-9</v>
      </c>
      <c r="BE515" s="302">
        <v>1.5717184999999999E-11</v>
      </c>
      <c r="BF515" s="302">
        <v>1.2230179E-14</v>
      </c>
      <c r="BG515" s="302">
        <v>4.0572149000000002E-11</v>
      </c>
      <c r="BH515" s="302">
        <v>1.1265472999999999E-12</v>
      </c>
      <c r="BI515" s="302">
        <v>3.4446642999999999E-13</v>
      </c>
      <c r="BJ515" s="302">
        <v>9.6195166999999992E-9</v>
      </c>
      <c r="BK515" s="302">
        <v>5.9129765999999999E-8</v>
      </c>
      <c r="BL515" s="302">
        <v>5.5239710000000002E-11</v>
      </c>
      <c r="BM515" s="303">
        <v>7.1996927000000004E-3</v>
      </c>
      <c r="BN515" s="303">
        <v>0.27202316999999998</v>
      </c>
      <c r="BO515" s="302">
        <v>9.2496911999999993E-9</v>
      </c>
      <c r="BP515" s="302">
        <v>5.6248122000000001E-11</v>
      </c>
      <c r="BQ515" s="302">
        <v>2.5165825999999999E-15</v>
      </c>
      <c r="BR515" s="74"/>
      <c r="BS515" s="136">
        <v>3.5244536999999999E-4</v>
      </c>
      <c r="BT515" s="144">
        <v>2.6461823000000001E-5</v>
      </c>
      <c r="BU515" s="136">
        <v>1.0806331999999999E-4</v>
      </c>
      <c r="BV515" s="144">
        <v>1.9389495000000002E-6</v>
      </c>
      <c r="BW515" s="144">
        <v>3.1611332000000001E-5</v>
      </c>
      <c r="BX515" s="144">
        <v>2.6055556999999999E-6</v>
      </c>
      <c r="BY515" s="144">
        <v>3.9545687E-7</v>
      </c>
      <c r="BZ515" s="144">
        <v>3.9199603000000001E-6</v>
      </c>
      <c r="CA515" s="144">
        <v>4.7006757999999997E-5</v>
      </c>
      <c r="CB515" s="144">
        <v>9.4879350000000002E-6</v>
      </c>
      <c r="CC515" s="144">
        <v>2.7158827E-9</v>
      </c>
      <c r="CD515" s="144">
        <v>3.6023231000000002E-8</v>
      </c>
      <c r="CE515" s="144">
        <v>3.8698757E-8</v>
      </c>
      <c r="CF515" s="144">
        <v>7.2926947000000003E-6</v>
      </c>
      <c r="CG515" s="144">
        <v>8.3032852999999994E-5</v>
      </c>
      <c r="CH515" s="144">
        <v>2.9223431E-5</v>
      </c>
      <c r="CI515" s="144">
        <v>1.3278605000000001E-6</v>
      </c>
      <c r="CJ515" s="137"/>
      <c r="CK515" s="138"/>
      <c r="CL515" s="110" t="s">
        <v>699</v>
      </c>
      <c r="CM515" s="110"/>
      <c r="CN515" s="110"/>
      <c r="CP515" s="305"/>
      <c r="CQ515" s="74"/>
      <c r="CR515" s="74"/>
      <c r="CS515" s="74"/>
      <c r="CT515" s="74"/>
      <c r="CU515" s="74"/>
      <c r="CV515" s="74"/>
      <c r="CW515" s="74"/>
      <c r="CX515" s="74"/>
      <c r="CY515" s="74"/>
      <c r="CZ515" s="74"/>
      <c r="DA515" s="74"/>
      <c r="DB515" s="74"/>
    </row>
    <row r="516" spans="1:106" ht="14.5" customHeight="1">
      <c r="A516" s="74" t="s">
        <v>2750</v>
      </c>
      <c r="B516" s="129" t="s">
        <v>2653</v>
      </c>
      <c r="C516" s="130" t="str">
        <f t="shared" si="332"/>
        <v>A.100.06.122</v>
      </c>
      <c r="D516" s="131" t="s">
        <v>117</v>
      </c>
      <c r="E516" s="129" t="s">
        <v>957</v>
      </c>
      <c r="F516" s="132" t="s">
        <v>2752</v>
      </c>
      <c r="G516" s="132">
        <f t="shared" si="333"/>
        <v>0.73299625579099992</v>
      </c>
      <c r="H516" s="348">
        <f t="shared" si="334"/>
        <v>0.73299625579099992</v>
      </c>
      <c r="I516" s="74"/>
      <c r="J516" s="132">
        <f t="shared" si="335"/>
        <v>7.0571171000000002E-2</v>
      </c>
      <c r="K516" s="132">
        <f t="shared" si="336"/>
        <v>0.1744177244</v>
      </c>
      <c r="L516" s="300">
        <f t="shared" si="337"/>
        <v>8.9854990391000006E-2</v>
      </c>
      <c r="M516" s="132">
        <v>0.39815236999999998</v>
      </c>
      <c r="N516" s="132">
        <v>0.13340779</v>
      </c>
      <c r="O516" s="132">
        <v>3.1815508999999999E-2</v>
      </c>
      <c r="P516" s="132">
        <v>2.5459551E-2</v>
      </c>
      <c r="Q516" s="132">
        <v>1.2408419E-2</v>
      </c>
      <c r="R516" s="132">
        <v>1.9320957999999999E-2</v>
      </c>
      <c r="S516" s="132">
        <v>1.3382243E-2</v>
      </c>
      <c r="T516" s="132">
        <v>9.1944253999999993E-3</v>
      </c>
      <c r="U516" s="132">
        <v>5.5241849000000003E-2</v>
      </c>
      <c r="V516" s="132">
        <v>1.1342479000000001E-2</v>
      </c>
      <c r="W516" s="132">
        <v>2.2966100999999999E-2</v>
      </c>
      <c r="X516" s="304">
        <v>4.2895241000000001E-5</v>
      </c>
      <c r="Y516" s="132">
        <v>2.6166615000000002E-4</v>
      </c>
      <c r="Z516" s="132">
        <v>0</v>
      </c>
      <c r="AA516" s="74"/>
      <c r="AB516" s="301">
        <f t="shared" si="338"/>
        <v>2.9936268421052628</v>
      </c>
      <c r="AC516" s="338">
        <f t="shared" si="339"/>
        <v>2.9936268421052628</v>
      </c>
      <c r="AD516" s="74"/>
      <c r="AE516" s="136">
        <v>58.129035999999999</v>
      </c>
      <c r="AF516" s="136">
        <v>52.176344999999998</v>
      </c>
      <c r="AG516" s="136">
        <v>3.1136199000000002</v>
      </c>
      <c r="AH516" s="136">
        <v>0</v>
      </c>
      <c r="AI516" s="136">
        <v>2.8109310999999999</v>
      </c>
      <c r="AJ516" s="136">
        <v>1.6525297000000001E-2</v>
      </c>
      <c r="AK516" s="136">
        <v>1.1614644E-2</v>
      </c>
      <c r="AL516" s="74"/>
      <c r="AM516" s="133">
        <v>9.7506568000000002E-2</v>
      </c>
      <c r="AN516" s="340">
        <f t="shared" si="340"/>
        <v>9.7506568000000002E-2</v>
      </c>
      <c r="AP516" s="133">
        <v>9.2827190000000004E-2</v>
      </c>
      <c r="AQ516" s="133">
        <v>3.3170992000000001E-3</v>
      </c>
      <c r="AR516" s="133">
        <v>1.3622796000000001E-3</v>
      </c>
      <c r="AS516" s="134">
        <f t="shared" si="341"/>
        <v>5.5651792642312796E-6</v>
      </c>
      <c r="AT516" s="135">
        <f t="shared" si="342"/>
        <v>1.2267378714085999E-8</v>
      </c>
      <c r="AU516" s="135">
        <f t="shared" si="343"/>
        <v>0.19079545959999999</v>
      </c>
      <c r="AV516" s="302">
        <v>2.8006165000000001E-6</v>
      </c>
      <c r="AW516" s="302">
        <v>8.4503523999999994E-9</v>
      </c>
      <c r="AX516" s="302">
        <v>2.3085156999999998E-13</v>
      </c>
      <c r="AY516" s="302">
        <v>1.4559505999999999E-9</v>
      </c>
      <c r="AZ516" s="302">
        <v>3.4963128000000002E-13</v>
      </c>
      <c r="BA516" s="302">
        <v>3.7856102999999998E-9</v>
      </c>
      <c r="BB516" s="302">
        <v>2.7087801E-6</v>
      </c>
      <c r="BC516" s="302">
        <v>5.4098329E-10</v>
      </c>
      <c r="BD516" s="302">
        <v>3.1387644999999998E-9</v>
      </c>
      <c r="BE516" s="302">
        <v>8.6120706999999997E-12</v>
      </c>
      <c r="BF516" s="302">
        <v>7.9770588000000005E-15</v>
      </c>
      <c r="BG516" s="302">
        <v>2.5714176999999998E-11</v>
      </c>
      <c r="BH516" s="302">
        <v>6.1731455000000002E-13</v>
      </c>
      <c r="BI516" s="302">
        <v>1.9876689000000001E-13</v>
      </c>
      <c r="BJ516" s="302">
        <v>6.5414642000000004E-9</v>
      </c>
      <c r="BK516" s="302">
        <v>3.8925938000000001E-8</v>
      </c>
      <c r="BL516" s="302">
        <v>7.1044523999999995E-11</v>
      </c>
      <c r="BM516" s="303">
        <v>3.9358096000000004E-3</v>
      </c>
      <c r="BN516" s="303">
        <v>0.18685964999999999</v>
      </c>
      <c r="BO516" s="302">
        <v>5.0733514999999997E-9</v>
      </c>
      <c r="BP516" s="302">
        <v>3.0851461999999999E-11</v>
      </c>
      <c r="BQ516" s="302">
        <v>1.3803172E-15</v>
      </c>
      <c r="BR516" s="74"/>
      <c r="BS516" s="136">
        <v>2.6736189E-4</v>
      </c>
      <c r="BT516" s="144">
        <v>2.2873488000000001E-5</v>
      </c>
      <c r="BU516" s="144">
        <v>8.3470258999999994E-5</v>
      </c>
      <c r="BV516" s="144">
        <v>1.0770231999999999E-6</v>
      </c>
      <c r="BW516" s="144">
        <v>2.8200403E-5</v>
      </c>
      <c r="BX516" s="144">
        <v>2.4417896E-6</v>
      </c>
      <c r="BY516" s="144">
        <v>2.1648428E-7</v>
      </c>
      <c r="BZ516" s="144">
        <v>3.6934222000000001E-6</v>
      </c>
      <c r="CA516" s="144">
        <v>2.5927364999999999E-5</v>
      </c>
      <c r="CB516" s="144">
        <v>8.8551078999999996E-6</v>
      </c>
      <c r="CC516" s="144">
        <v>2.5787350000000002E-9</v>
      </c>
      <c r="CD516" s="144">
        <v>4.6323745E-8</v>
      </c>
      <c r="CE516" s="144">
        <v>3.8696807E-8</v>
      </c>
      <c r="CF516" s="144">
        <v>6.5465668E-6</v>
      </c>
      <c r="CG516" s="144">
        <v>6.7293409999999996E-5</v>
      </c>
      <c r="CH516" s="144">
        <v>1.5950650999999999E-5</v>
      </c>
      <c r="CI516" s="144">
        <v>7.2831656000000001E-7</v>
      </c>
      <c r="CJ516" s="137"/>
      <c r="CK516" s="138"/>
      <c r="CL516" s="110" t="s">
        <v>699</v>
      </c>
      <c r="CM516" s="110"/>
      <c r="CN516" s="110"/>
      <c r="CP516" s="305"/>
      <c r="CQ516" s="74"/>
      <c r="CR516" s="74"/>
      <c r="CS516" s="74"/>
      <c r="CT516" s="74"/>
      <c r="CU516" s="74"/>
      <c r="CV516" s="74"/>
      <c r="CW516" s="74"/>
      <c r="CX516" s="74"/>
      <c r="CY516" s="74"/>
      <c r="CZ516" s="74"/>
      <c r="DA516" s="74"/>
      <c r="DB516" s="74"/>
    </row>
    <row r="517" spans="1:106" ht="14.5" customHeight="1">
      <c r="A517" s="74" t="s">
        <v>2753</v>
      </c>
      <c r="B517" s="129" t="s">
        <v>2653</v>
      </c>
      <c r="C517" s="130" t="str">
        <f t="shared" si="332"/>
        <v>A.100.06.123</v>
      </c>
      <c r="D517" s="131" t="s">
        <v>117</v>
      </c>
      <c r="E517" s="129" t="s">
        <v>957</v>
      </c>
      <c r="F517" s="132" t="s">
        <v>2755</v>
      </c>
      <c r="G517" s="132">
        <f t="shared" si="333"/>
        <v>1.4915743526199998</v>
      </c>
      <c r="H517" s="348">
        <f t="shared" si="334"/>
        <v>1.4915743526199998</v>
      </c>
      <c r="I517" s="74"/>
      <c r="J517" s="132">
        <f t="shared" si="335"/>
        <v>0.113969995</v>
      </c>
      <c r="K517" s="132">
        <f t="shared" si="336"/>
        <v>0.25917477099999997</v>
      </c>
      <c r="L517" s="300">
        <f t="shared" si="337"/>
        <v>0.49530071662000003</v>
      </c>
      <c r="M517" s="132">
        <v>0.62312886999999995</v>
      </c>
      <c r="N517" s="132">
        <v>0.19420662</v>
      </c>
      <c r="O517" s="132">
        <v>4.0699407999999999E-2</v>
      </c>
      <c r="P517" s="132">
        <v>2.9045081E-2</v>
      </c>
      <c r="Q517" s="132">
        <v>1.4084311E-2</v>
      </c>
      <c r="R517" s="132">
        <v>4.9633193999999999E-2</v>
      </c>
      <c r="S517" s="132">
        <v>2.1207409E-2</v>
      </c>
      <c r="T517" s="132">
        <v>2.4268742999999999E-2</v>
      </c>
      <c r="U517" s="132">
        <v>0.42878094</v>
      </c>
      <c r="V517" s="132">
        <v>6.6384251999999999E-3</v>
      </c>
      <c r="W517" s="132">
        <v>5.9201294000000002E-2</v>
      </c>
      <c r="X517" s="304">
        <v>2.5778429999999999E-5</v>
      </c>
      <c r="Y517" s="132">
        <v>6.5427898999999995E-4</v>
      </c>
      <c r="Z517" s="132">
        <v>0</v>
      </c>
      <c r="AA517" s="74"/>
      <c r="AB517" s="301">
        <f t="shared" si="338"/>
        <v>4.6851794736842098</v>
      </c>
      <c r="AC517" s="338">
        <f t="shared" si="339"/>
        <v>4.6851794736842098</v>
      </c>
      <c r="AD517" s="74"/>
      <c r="AE517" s="136">
        <v>87.397858999999997</v>
      </c>
      <c r="AF517" s="136">
        <v>72.042062999999999</v>
      </c>
      <c r="AG517" s="136">
        <v>8.0261917999999994</v>
      </c>
      <c r="AH517" s="136">
        <v>0</v>
      </c>
      <c r="AI517" s="136">
        <v>7.2614992000000003</v>
      </c>
      <c r="AJ517" s="136">
        <v>4.1355830000000003E-2</v>
      </c>
      <c r="AK517" s="136">
        <v>2.6748487000000001E-2</v>
      </c>
      <c r="AL517" s="74"/>
      <c r="AM517" s="133">
        <v>0.14744328000000001</v>
      </c>
      <c r="AN517" s="340">
        <f t="shared" si="340"/>
        <v>0.14744328000000001</v>
      </c>
      <c r="AP517" s="133">
        <v>0.13962426</v>
      </c>
      <c r="AQ517" s="133">
        <v>5.0034900000000002E-3</v>
      </c>
      <c r="AR517" s="133">
        <v>2.8155260000000001E-3</v>
      </c>
      <c r="AS517" s="134">
        <f t="shared" si="341"/>
        <v>8.3707589980369392E-6</v>
      </c>
      <c r="AT517" s="135">
        <f t="shared" si="342"/>
        <v>1.8504030638597996E-8</v>
      </c>
      <c r="AU517" s="135">
        <f t="shared" si="343"/>
        <v>0.39433136899999999</v>
      </c>
      <c r="AV517" s="302">
        <v>4.3724315000000002E-6</v>
      </c>
      <c r="AW517" s="302">
        <v>1.3192929E-8</v>
      </c>
      <c r="AX517" s="302">
        <v>3.6042311999999999E-13</v>
      </c>
      <c r="AY517" s="302">
        <v>1.5609391999999999E-9</v>
      </c>
      <c r="AZ517" s="302">
        <v>4.4623694E-13</v>
      </c>
      <c r="BA517" s="302">
        <v>4.3186776000000003E-9</v>
      </c>
      <c r="BB517" s="302">
        <v>3.8562454E-6</v>
      </c>
      <c r="BC517" s="302">
        <v>6.2285540000000004E-10</v>
      </c>
      <c r="BD517" s="302">
        <v>4.4622149000000004E-9</v>
      </c>
      <c r="BE517" s="302">
        <v>2.2473313000000001E-11</v>
      </c>
      <c r="BF517" s="302">
        <v>4.9889405000000002E-14</v>
      </c>
      <c r="BG517" s="302">
        <v>8.0725785999999999E-11</v>
      </c>
      <c r="BH517" s="302">
        <v>1.9121041999999999E-12</v>
      </c>
      <c r="BI517" s="302">
        <v>7.0654047999999995E-13</v>
      </c>
      <c r="BJ517" s="302">
        <v>1.3364991E-8</v>
      </c>
      <c r="BK517" s="302">
        <v>1.1015146000000001E-7</v>
      </c>
      <c r="BL517" s="302">
        <v>4.2657769000000003E-11</v>
      </c>
      <c r="BM517" s="303">
        <v>4.4344859E-2</v>
      </c>
      <c r="BN517" s="303">
        <v>0.34998650999999997</v>
      </c>
      <c r="BO517" s="302">
        <v>1.2685584E-8</v>
      </c>
      <c r="BP517" s="302">
        <v>7.7142062000000006E-11</v>
      </c>
      <c r="BQ517" s="302">
        <v>3.4513930000000001E-15</v>
      </c>
      <c r="BR517" s="74"/>
      <c r="BS517" s="136">
        <v>5.4253742999999996E-4</v>
      </c>
      <c r="BT517" s="144">
        <v>3.214774E-5</v>
      </c>
      <c r="BU517" s="136">
        <v>1.3063524E-4</v>
      </c>
      <c r="BV517" s="144">
        <v>2.8427821E-6</v>
      </c>
      <c r="BW517" s="144">
        <v>3.7154874000000001E-5</v>
      </c>
      <c r="BX517" s="144">
        <v>2.8626932E-6</v>
      </c>
      <c r="BY517" s="144">
        <v>5.6633077E-7</v>
      </c>
      <c r="BZ517" s="144">
        <v>4.1368127999999998E-6</v>
      </c>
      <c r="CA517" s="144">
        <v>6.6604251999999997E-5</v>
      </c>
      <c r="CB517" s="144">
        <v>1.4033066E-5</v>
      </c>
      <c r="CC517" s="144">
        <v>3.3245332000000001E-9</v>
      </c>
      <c r="CD517" s="144">
        <v>2.7826129999999999E-8</v>
      </c>
      <c r="CE517" s="144">
        <v>3.8709043000000003E-8</v>
      </c>
      <c r="CF517" s="144">
        <v>8.1646209000000006E-6</v>
      </c>
      <c r="CG517" s="144">
        <v>9.7525952999999999E-5</v>
      </c>
      <c r="CH517" s="136">
        <v>1.439721E-4</v>
      </c>
      <c r="CI517" s="144">
        <v>1.8211079000000001E-6</v>
      </c>
      <c r="CJ517" s="137"/>
      <c r="CK517" s="138"/>
      <c r="CL517" s="110" t="s">
        <v>699</v>
      </c>
      <c r="CM517" s="110"/>
      <c r="CN517" s="110"/>
      <c r="CP517" s="89"/>
      <c r="CQ517" s="74"/>
      <c r="CR517" s="74"/>
      <c r="CS517" s="74"/>
      <c r="CT517" s="74"/>
      <c r="CU517" s="74"/>
      <c r="CV517" s="74"/>
      <c r="CW517" s="74"/>
      <c r="CX517" s="74"/>
      <c r="CY517" s="74"/>
      <c r="CZ517" s="74"/>
      <c r="DA517" s="74"/>
      <c r="DB517" s="74"/>
    </row>
    <row r="518" spans="1:106" ht="14.5" customHeight="1">
      <c r="A518" s="74" t="s">
        <v>2756</v>
      </c>
      <c r="B518" s="129" t="s">
        <v>2653</v>
      </c>
      <c r="C518" s="130" t="str">
        <f t="shared" si="332"/>
        <v>A.100.06.124</v>
      </c>
      <c r="D518" s="131" t="s">
        <v>117</v>
      </c>
      <c r="E518" s="129" t="s">
        <v>957</v>
      </c>
      <c r="F518" s="132" t="s">
        <v>2758</v>
      </c>
      <c r="G518" s="132">
        <f t="shared" si="333"/>
        <v>1.203371485456</v>
      </c>
      <c r="H518" s="348">
        <f t="shared" si="334"/>
        <v>1.203371485456</v>
      </c>
      <c r="I518" s="74"/>
      <c r="J518" s="132">
        <f t="shared" si="335"/>
        <v>9.5546432000000001E-2</v>
      </c>
      <c r="K518" s="132">
        <f t="shared" si="336"/>
        <v>0.22438559899999999</v>
      </c>
      <c r="L518" s="300">
        <f t="shared" si="337"/>
        <v>0.36190694445600008</v>
      </c>
      <c r="M518" s="132">
        <v>0.52153251</v>
      </c>
      <c r="N518" s="132">
        <v>0.16959183999999999</v>
      </c>
      <c r="O518" s="132">
        <v>3.7165090999999997E-2</v>
      </c>
      <c r="P518" s="132">
        <v>2.7439979999999999E-2</v>
      </c>
      <c r="Q518" s="132">
        <v>1.3414446999999999E-2</v>
      </c>
      <c r="R518" s="132">
        <v>3.5977039000000002E-2</v>
      </c>
      <c r="S518" s="132">
        <v>1.8714966E-2</v>
      </c>
      <c r="T518" s="132">
        <v>1.7628668E-2</v>
      </c>
      <c r="U518" s="132">
        <v>0.30971583000000003</v>
      </c>
      <c r="V518" s="132">
        <v>8.8170437000000008E-3</v>
      </c>
      <c r="W518" s="132">
        <v>4.2866939999999999E-2</v>
      </c>
      <c r="X518" s="304">
        <v>3.3711316000000001E-5</v>
      </c>
      <c r="Y518" s="132">
        <v>4.7341944000000002E-4</v>
      </c>
      <c r="Z518" s="132">
        <v>0</v>
      </c>
      <c r="AA518" s="74"/>
      <c r="AB518" s="301">
        <f t="shared" si="338"/>
        <v>3.921297067669173</v>
      </c>
      <c r="AC518" s="338">
        <f t="shared" si="339"/>
        <v>3.921297067669173</v>
      </c>
      <c r="AD518" s="74"/>
      <c r="AE518" s="136">
        <v>74.189132999999998</v>
      </c>
      <c r="AF518" s="136">
        <v>63.074607</v>
      </c>
      <c r="AG518" s="136">
        <v>5.8116667</v>
      </c>
      <c r="AH518" s="136">
        <v>0</v>
      </c>
      <c r="AI518" s="136">
        <v>5.2457010000000004</v>
      </c>
      <c r="AJ518" s="136">
        <v>3.4548428999999999E-2</v>
      </c>
      <c r="AK518" s="136">
        <v>2.2610244000000002E-2</v>
      </c>
      <c r="AL518" s="74"/>
      <c r="AM518" s="133">
        <v>0.12593607000000001</v>
      </c>
      <c r="AN518" s="340">
        <f t="shared" si="340"/>
        <v>0.12593607000000001</v>
      </c>
      <c r="AP518" s="133">
        <v>0.1194751</v>
      </c>
      <c r="AQ518" s="133">
        <v>4.2595871E-3</v>
      </c>
      <c r="AR518" s="133">
        <v>2.2013891999999998E-3</v>
      </c>
      <c r="AS518" s="134">
        <f t="shared" si="341"/>
        <v>7.1627756309048313E-6</v>
      </c>
      <c r="AT518" s="135">
        <f t="shared" si="342"/>
        <v>1.5752910660249103E-8</v>
      </c>
      <c r="AU518" s="135">
        <f t="shared" si="343"/>
        <v>0.30831781199999997</v>
      </c>
      <c r="AV518" s="302">
        <v>3.6626237999999998E-6</v>
      </c>
      <c r="AW518" s="302">
        <v>1.1051254000000001E-8</v>
      </c>
      <c r="AX518" s="302">
        <v>3.0191057999999999E-13</v>
      </c>
      <c r="AY518" s="302">
        <v>1.5126765999999999E-9</v>
      </c>
      <c r="AZ518" s="302">
        <v>4.1380483000000002E-13</v>
      </c>
      <c r="BA518" s="302">
        <v>4.0800441E-9</v>
      </c>
      <c r="BB518" s="302">
        <v>3.3913042E-6</v>
      </c>
      <c r="BC518" s="302">
        <v>5.8623441999999999E-10</v>
      </c>
      <c r="BD518" s="302">
        <v>3.9248054000000004E-9</v>
      </c>
      <c r="BE518" s="302">
        <v>1.6254595999999999E-11</v>
      </c>
      <c r="BF518" s="302">
        <v>3.6829379999999997E-14</v>
      </c>
      <c r="BG518" s="302">
        <v>6.0492126000000002E-11</v>
      </c>
      <c r="BH518" s="302">
        <v>1.3826962E-12</v>
      </c>
      <c r="BI518" s="302">
        <v>5.1692574999999997E-13</v>
      </c>
      <c r="BJ518" s="302">
        <v>1.0443548999999999E-8</v>
      </c>
      <c r="BK518" s="302">
        <v>8.3631986000000006E-8</v>
      </c>
      <c r="BL518" s="302">
        <v>5.5811249999999997E-11</v>
      </c>
      <c r="BM518" s="303">
        <v>3.2032162000000003E-2</v>
      </c>
      <c r="BN518" s="303">
        <v>0.27628564999999999</v>
      </c>
      <c r="BO518" s="302">
        <v>9.1789613999999999E-9</v>
      </c>
      <c r="BP518" s="302">
        <v>5.5818009000000002E-11</v>
      </c>
      <c r="BQ518" s="302">
        <v>2.4973390999999998E-15</v>
      </c>
      <c r="BR518" s="74"/>
      <c r="BS518" s="136">
        <v>4.3773861000000002E-4</v>
      </c>
      <c r="BT518" s="144">
        <v>2.8375447000000001E-5</v>
      </c>
      <c r="BU518" s="136">
        <v>1.0933617E-4</v>
      </c>
      <c r="BV518" s="144">
        <v>2.0649847000000001E-6</v>
      </c>
      <c r="BW518" s="144">
        <v>3.3530544999999997E-5</v>
      </c>
      <c r="BX518" s="144">
        <v>2.6911868000000001E-6</v>
      </c>
      <c r="BY518" s="144">
        <v>4.0949365999999998E-7</v>
      </c>
      <c r="BZ518" s="144">
        <v>3.9381359999999998E-6</v>
      </c>
      <c r="CA518" s="144">
        <v>4.8278653000000001E-5</v>
      </c>
      <c r="CB518" s="144">
        <v>1.2383802E-5</v>
      </c>
      <c r="CC518" s="144">
        <v>3.0716511000000002E-9</v>
      </c>
      <c r="CD518" s="144">
        <v>3.6397860999999998E-8</v>
      </c>
      <c r="CE518" s="144">
        <v>3.8704994E-8</v>
      </c>
      <c r="CF518" s="144">
        <v>7.4664520999999999E-6</v>
      </c>
      <c r="CG518" s="144">
        <v>8.3881543000000004E-5</v>
      </c>
      <c r="CH518" s="136">
        <v>1.0398632E-4</v>
      </c>
      <c r="CI518" s="144">
        <v>1.3177068E-6</v>
      </c>
      <c r="CJ518" s="137"/>
      <c r="CK518" s="138"/>
      <c r="CL518" s="110" t="s">
        <v>699</v>
      </c>
      <c r="CM518" s="110"/>
      <c r="CN518" s="110"/>
      <c r="CP518" s="305"/>
      <c r="CQ518" s="74"/>
      <c r="CR518" s="74"/>
      <c r="CS518" s="74"/>
      <c r="CT518" s="74"/>
      <c r="CU518" s="74"/>
      <c r="CV518" s="74"/>
      <c r="CW518" s="74"/>
      <c r="CX518" s="74"/>
      <c r="CY518" s="74"/>
      <c r="CZ518" s="74"/>
      <c r="DA518" s="74"/>
      <c r="DB518" s="74"/>
    </row>
    <row r="519" spans="1:106" ht="14.5" customHeight="1">
      <c r="A519" s="74" t="s">
        <v>2759</v>
      </c>
      <c r="B519" s="129" t="s">
        <v>2653</v>
      </c>
      <c r="C519" s="130" t="str">
        <f t="shared" si="332"/>
        <v>A.100.06.125</v>
      </c>
      <c r="D519" s="131" t="s">
        <v>117</v>
      </c>
      <c r="E519" s="129" t="s">
        <v>957</v>
      </c>
      <c r="F519" s="132" t="s">
        <v>2761</v>
      </c>
      <c r="G519" s="132">
        <f t="shared" si="333"/>
        <v>0.86276808547499995</v>
      </c>
      <c r="H519" s="348">
        <f t="shared" si="334"/>
        <v>0.86276808547499995</v>
      </c>
      <c r="I519" s="74"/>
      <c r="J519" s="132">
        <f t="shared" si="335"/>
        <v>7.3773126999999994E-2</v>
      </c>
      <c r="K519" s="132">
        <f t="shared" si="336"/>
        <v>0.18327111760000003</v>
      </c>
      <c r="L519" s="300">
        <f t="shared" si="337"/>
        <v>0.20425976087499997</v>
      </c>
      <c r="M519" s="132">
        <v>0.40146408</v>
      </c>
      <c r="N519" s="132">
        <v>0.14050164000000001</v>
      </c>
      <c r="O519" s="132">
        <v>3.2988169999999997E-2</v>
      </c>
      <c r="P519" s="132">
        <v>2.5543041999999998E-2</v>
      </c>
      <c r="Q519" s="132">
        <v>1.2622789000000001E-2</v>
      </c>
      <c r="R519" s="132">
        <v>1.9837944999999999E-2</v>
      </c>
      <c r="S519" s="132">
        <v>1.5769351000000001E-2</v>
      </c>
      <c r="T519" s="132">
        <v>9.7813076000000006E-3</v>
      </c>
      <c r="U519" s="132">
        <v>0.16900251999999999</v>
      </c>
      <c r="V519" s="132">
        <v>1.1391775E-2</v>
      </c>
      <c r="W519" s="132">
        <v>2.3562703000000001E-2</v>
      </c>
      <c r="X519" s="304">
        <v>4.3086544999999998E-5</v>
      </c>
      <c r="Y519" s="132">
        <v>2.5967633000000001E-4</v>
      </c>
      <c r="Z519" s="132">
        <v>0</v>
      </c>
      <c r="AA519" s="74"/>
      <c r="AB519" s="301">
        <f t="shared" si="338"/>
        <v>3.018526917293233</v>
      </c>
      <c r="AC519" s="338">
        <f t="shared" si="339"/>
        <v>3.018526917293233</v>
      </c>
      <c r="AD519" s="74"/>
      <c r="AE519" s="136">
        <v>58.578820999999998</v>
      </c>
      <c r="AF519" s="136">
        <v>52.476703999999998</v>
      </c>
      <c r="AG519" s="136">
        <v>3.1945006999999999</v>
      </c>
      <c r="AH519" s="136">
        <v>0</v>
      </c>
      <c r="AI519" s="136">
        <v>2.8633939000000002</v>
      </c>
      <c r="AJ519" s="136">
        <v>2.650332E-2</v>
      </c>
      <c r="AK519" s="136">
        <v>1.7719594000000002E-2</v>
      </c>
      <c r="AL519" s="74"/>
      <c r="AM519" s="133">
        <v>0.10051847</v>
      </c>
      <c r="AN519" s="340">
        <f t="shared" si="340"/>
        <v>0.10051847</v>
      </c>
      <c r="AP519" s="133">
        <v>9.5662450999999996E-2</v>
      </c>
      <c r="AQ519" s="133">
        <v>3.3804292E-3</v>
      </c>
      <c r="AR519" s="133">
        <v>1.4755911999999999E-3</v>
      </c>
      <c r="AS519" s="134">
        <f t="shared" si="341"/>
        <v>5.7351589299759803E-6</v>
      </c>
      <c r="AT519" s="135">
        <f t="shared" si="342"/>
        <v>1.25015872225457E-8</v>
      </c>
      <c r="AU519" s="135">
        <f t="shared" si="343"/>
        <v>0.20666543299999998</v>
      </c>
      <c r="AV519" s="302">
        <v>2.8237601000000001E-6</v>
      </c>
      <c r="AW519" s="302">
        <v>8.5201838000000002E-9</v>
      </c>
      <c r="AX519" s="302">
        <v>2.3275940000000002E-13</v>
      </c>
      <c r="AY519" s="302">
        <v>1.4556389E-9</v>
      </c>
      <c r="AZ519" s="302">
        <v>3.7547598000000002E-13</v>
      </c>
      <c r="BA519" s="302">
        <v>3.7980226000000001E-9</v>
      </c>
      <c r="BB519" s="302">
        <v>2.8418282999999998E-6</v>
      </c>
      <c r="BC519" s="302">
        <v>5.4295507999999996E-10</v>
      </c>
      <c r="BD519" s="302">
        <v>3.2896850000000001E-9</v>
      </c>
      <c r="BE519" s="302">
        <v>8.9052038000000002E-12</v>
      </c>
      <c r="BF519" s="302">
        <v>2.1394805E-14</v>
      </c>
      <c r="BG519" s="302">
        <v>3.6579618999999998E-11</v>
      </c>
      <c r="BH519" s="302">
        <v>7.5703211000000004E-13</v>
      </c>
      <c r="BI519" s="302">
        <v>2.9283561000000001E-13</v>
      </c>
      <c r="BJ519" s="302">
        <v>6.9909363999999999E-9</v>
      </c>
      <c r="BK519" s="302">
        <v>5.2290785000000002E-8</v>
      </c>
      <c r="BL519" s="302">
        <v>7.1356273999999994E-11</v>
      </c>
      <c r="BM519" s="303">
        <v>1.7480793000000001E-2</v>
      </c>
      <c r="BN519" s="303">
        <v>0.18918463999999999</v>
      </c>
      <c r="BO519" s="302">
        <v>5.0347716000000001E-9</v>
      </c>
      <c r="BP519" s="302">
        <v>3.0616854E-11</v>
      </c>
      <c r="BQ519" s="302">
        <v>1.3698206999999999E-15</v>
      </c>
      <c r="BR519" s="74"/>
      <c r="BS519" s="136">
        <v>3.1388548E-4</v>
      </c>
      <c r="BT519" s="144">
        <v>2.3917282E-5</v>
      </c>
      <c r="BU519" s="144">
        <v>8.4164539000000004E-5</v>
      </c>
      <c r="BV519" s="144">
        <v>1.1457697000000001E-6</v>
      </c>
      <c r="BW519" s="144">
        <v>2.9247246999999999E-5</v>
      </c>
      <c r="BX519" s="144">
        <v>2.4884973999999999E-6</v>
      </c>
      <c r="BY519" s="144">
        <v>2.2414071E-7</v>
      </c>
      <c r="BZ519" s="144">
        <v>3.7033362000000002E-6</v>
      </c>
      <c r="CA519" s="144">
        <v>2.6621125999999999E-5</v>
      </c>
      <c r="CB519" s="144">
        <v>1.0434672E-5</v>
      </c>
      <c r="CC519" s="144">
        <v>2.7727906000000001E-9</v>
      </c>
      <c r="CD519" s="144">
        <v>4.6528088999999997E-8</v>
      </c>
      <c r="CE519" s="144">
        <v>3.8700209E-8</v>
      </c>
      <c r="CF519" s="144">
        <v>6.6413436E-6</v>
      </c>
      <c r="CG519" s="144">
        <v>6.7756331999999995E-5</v>
      </c>
      <c r="CH519" s="144">
        <v>5.6730410000000002E-5</v>
      </c>
      <c r="CI519" s="144">
        <v>7.2277813999999999E-7</v>
      </c>
      <c r="CJ519" s="137"/>
      <c r="CK519" s="138"/>
      <c r="CL519" s="110" t="s">
        <v>699</v>
      </c>
      <c r="CM519" s="110"/>
      <c r="CN519" s="110"/>
      <c r="CP519" s="305"/>
      <c r="CQ519" s="74"/>
      <c r="CR519" s="74"/>
      <c r="CS519" s="74"/>
      <c r="CT519" s="74"/>
      <c r="CU519" s="74"/>
      <c r="CV519" s="74"/>
      <c r="CW519" s="74"/>
      <c r="CX519" s="74"/>
      <c r="CY519" s="74"/>
      <c r="CZ519" s="74"/>
      <c r="DA519" s="74"/>
      <c r="DB519" s="74"/>
    </row>
    <row r="520" spans="1:106" ht="14.5" customHeight="1">
      <c r="A520" s="74" t="s">
        <v>2762</v>
      </c>
      <c r="B520" s="129" t="s">
        <v>2653</v>
      </c>
      <c r="C520" s="130" t="str">
        <f t="shared" si="332"/>
        <v>A.100.06.126</v>
      </c>
      <c r="D520" s="131" t="s">
        <v>117</v>
      </c>
      <c r="E520" s="129" t="s">
        <v>957</v>
      </c>
      <c r="F520" s="132" t="s">
        <v>2764</v>
      </c>
      <c r="G520" s="132">
        <f t="shared" si="333"/>
        <v>1.637523122498</v>
      </c>
      <c r="H520" s="348">
        <f t="shared" si="334"/>
        <v>1.637523122498</v>
      </c>
      <c r="I520" s="74"/>
      <c r="J520" s="132">
        <f t="shared" si="335"/>
        <v>0.11790794</v>
      </c>
      <c r="K520" s="132">
        <f t="shared" si="336"/>
        <v>0.42624236599999998</v>
      </c>
      <c r="L520" s="300">
        <f t="shared" si="337"/>
        <v>0.3984627764980001</v>
      </c>
      <c r="M520" s="132">
        <v>0.69491004000000001</v>
      </c>
      <c r="N520" s="132">
        <v>0.35995073</v>
      </c>
      <c r="O520" s="132">
        <v>3.8624609999999997E-2</v>
      </c>
      <c r="P520" s="132">
        <v>3.0195683000000001E-2</v>
      </c>
      <c r="Q520" s="132">
        <v>1.3435281E-2</v>
      </c>
      <c r="R520" s="132">
        <v>5.9104811E-2</v>
      </c>
      <c r="S520" s="132">
        <v>1.5172165E-2</v>
      </c>
      <c r="T520" s="132">
        <v>2.7667026000000001E-2</v>
      </c>
      <c r="U520" s="132">
        <v>0.32068464000000002</v>
      </c>
      <c r="V520" s="132">
        <v>6.6613608000000001E-3</v>
      </c>
      <c r="W520" s="132">
        <v>7.0468047000000006E-2</v>
      </c>
      <c r="X520" s="304">
        <v>2.5335938E-5</v>
      </c>
      <c r="Y520" s="132">
        <v>6.2339275999999996E-4</v>
      </c>
      <c r="Z520" s="132">
        <v>0</v>
      </c>
      <c r="AA520" s="74"/>
      <c r="AB520" s="301">
        <f t="shared" si="338"/>
        <v>5.2248875187969919</v>
      </c>
      <c r="AC520" s="338">
        <f t="shared" si="339"/>
        <v>5.2248875187969919</v>
      </c>
      <c r="AD520" s="74"/>
      <c r="AE520" s="136">
        <v>98.057329999999993</v>
      </c>
      <c r="AF520" s="136">
        <v>79.733699000000001</v>
      </c>
      <c r="AG520" s="136">
        <v>9.5536885999999992</v>
      </c>
      <c r="AH520" s="136">
        <v>0</v>
      </c>
      <c r="AI520" s="136">
        <v>8.7426052999999992</v>
      </c>
      <c r="AJ520" s="136">
        <v>1.6035415000000001E-2</v>
      </c>
      <c r="AK520" s="136">
        <v>1.1301972E-2</v>
      </c>
      <c r="AL520" s="74"/>
      <c r="AM520" s="133">
        <v>0.20703419000000001</v>
      </c>
      <c r="AN520" s="340">
        <f t="shared" si="340"/>
        <v>0.20703419000000001</v>
      </c>
      <c r="AP520" s="133">
        <v>0.19750234999999999</v>
      </c>
      <c r="AQ520" s="133">
        <v>6.3646116000000003E-3</v>
      </c>
      <c r="AR520" s="133">
        <v>3.1672325E-3</v>
      </c>
      <c r="AS520" s="134">
        <f t="shared" si="341"/>
        <v>1.1840668111202432E-5</v>
      </c>
      <c r="AT520" s="135">
        <f t="shared" si="342"/>
        <v>2.3537764871045802E-8</v>
      </c>
      <c r="AU520" s="135">
        <f t="shared" si="343"/>
        <v>0.44358998699999996</v>
      </c>
      <c r="AV520" s="302">
        <v>4.8730219999999999E-6</v>
      </c>
      <c r="AW520" s="302">
        <v>1.4703326000000001E-8</v>
      </c>
      <c r="AX520" s="302">
        <v>4.0168964999999998E-13</v>
      </c>
      <c r="AY520" s="302">
        <v>1.5519951999999999E-9</v>
      </c>
      <c r="AZ520" s="302">
        <v>3.9040243000000001E-13</v>
      </c>
      <c r="BA520" s="302">
        <v>4.4895245999999998E-9</v>
      </c>
      <c r="BB520" s="302">
        <v>6.8523605000000001E-6</v>
      </c>
      <c r="BC520" s="302">
        <v>6.6781607000000005E-10</v>
      </c>
      <c r="BD520" s="302">
        <v>7.9626821999999995E-9</v>
      </c>
      <c r="BE520" s="302">
        <v>2.5909043000000001E-11</v>
      </c>
      <c r="BF520" s="302">
        <v>1.6548821E-14</v>
      </c>
      <c r="BG520" s="302">
        <v>5.9761224000000004E-11</v>
      </c>
      <c r="BH520" s="302">
        <v>1.8765082999999999E-12</v>
      </c>
      <c r="BI520" s="302">
        <v>5.3933280999999997E-13</v>
      </c>
      <c r="BJ520" s="302">
        <v>1.3396672E-8</v>
      </c>
      <c r="BK520" s="302">
        <v>8.3760288000000003E-8</v>
      </c>
      <c r="BL520" s="302">
        <v>4.1932511E-11</v>
      </c>
      <c r="BM520" s="303">
        <v>1.8026817000000001E-2</v>
      </c>
      <c r="BN520" s="303">
        <v>0.42556316999999999</v>
      </c>
      <c r="BO520" s="302">
        <v>1.2086740999999999E-8</v>
      </c>
      <c r="BP520" s="302">
        <v>7.3500455000000002E-11</v>
      </c>
      <c r="BQ520" s="302">
        <v>3.2884648000000001E-15</v>
      </c>
      <c r="BR520" s="74"/>
      <c r="BS520" s="136">
        <v>5.3119544999999998E-4</v>
      </c>
      <c r="BT520" s="144">
        <v>5.6258478000000003E-5</v>
      </c>
      <c r="BU520" s="136">
        <v>1.4568373E-4</v>
      </c>
      <c r="BV520" s="144">
        <v>3.2408439E-6</v>
      </c>
      <c r="BW520" s="144">
        <v>5.6466957000000002E-5</v>
      </c>
      <c r="BX520" s="144">
        <v>2.7186553999999999E-6</v>
      </c>
      <c r="BY520" s="144">
        <v>6.5637416999999998E-7</v>
      </c>
      <c r="BZ520" s="144">
        <v>4.0694056000000004E-6</v>
      </c>
      <c r="CA520" s="144">
        <v>7.9314494999999994E-5</v>
      </c>
      <c r="CB520" s="144">
        <v>1.003951E-5</v>
      </c>
      <c r="CC520" s="144">
        <v>2.9053323999999999E-9</v>
      </c>
      <c r="CD520" s="144">
        <v>2.7350934E-8</v>
      </c>
      <c r="CE520" s="144">
        <v>3.8701705E-8</v>
      </c>
      <c r="CF520" s="144">
        <v>1.1077112000000001E-5</v>
      </c>
      <c r="CG520" s="136">
        <v>1.0877841E-4</v>
      </c>
      <c r="CH520" s="144">
        <v>5.1087383000000002E-5</v>
      </c>
      <c r="CI520" s="144">
        <v>1.7351398000000001E-6</v>
      </c>
      <c r="CJ520" s="137"/>
      <c r="CK520" s="138"/>
      <c r="CL520" s="110" t="s">
        <v>699</v>
      </c>
      <c r="CM520" s="110"/>
      <c r="CN520" s="110"/>
      <c r="CP520" s="305"/>
      <c r="CQ520" s="74"/>
      <c r="CR520" s="74"/>
      <c r="CS520" s="74"/>
      <c r="CT520" s="74"/>
      <c r="CU520" s="74"/>
      <c r="CV520" s="74"/>
      <c r="CW520" s="74"/>
      <c r="CX520" s="74"/>
      <c r="CY520" s="74"/>
      <c r="CZ520" s="74"/>
      <c r="DA520" s="74"/>
      <c r="DB520" s="74"/>
    </row>
    <row r="521" spans="1:106" ht="14.5" customHeight="1">
      <c r="A521" s="74" t="s">
        <v>2765</v>
      </c>
      <c r="B521" s="129" t="s">
        <v>2653</v>
      </c>
      <c r="C521" s="130" t="str">
        <f t="shared" si="332"/>
        <v>A.100.06.127</v>
      </c>
      <c r="D521" s="131" t="s">
        <v>117</v>
      </c>
      <c r="E521" s="129" t="s">
        <v>957</v>
      </c>
      <c r="F521" s="132" t="s">
        <v>2767</v>
      </c>
      <c r="G521" s="132">
        <f t="shared" si="333"/>
        <v>1.3087789237590002</v>
      </c>
      <c r="H521" s="348">
        <f t="shared" si="334"/>
        <v>1.3087789237590002</v>
      </c>
      <c r="I521" s="74"/>
      <c r="J521" s="132">
        <f t="shared" si="335"/>
        <v>9.8390501999999991E-2</v>
      </c>
      <c r="K521" s="132">
        <f t="shared" si="336"/>
        <v>0.34504552999999999</v>
      </c>
      <c r="L521" s="300">
        <f t="shared" si="337"/>
        <v>0.291968431759</v>
      </c>
      <c r="M521" s="132">
        <v>0.57337446000000003</v>
      </c>
      <c r="N521" s="132">
        <v>0.28929591999999998</v>
      </c>
      <c r="O521" s="132">
        <v>3.5666626E-2</v>
      </c>
      <c r="P521" s="132">
        <v>2.8270969999999999E-2</v>
      </c>
      <c r="Q521" s="132">
        <v>1.2945702999999999E-2</v>
      </c>
      <c r="R521" s="132">
        <v>4.2817650999999998E-2</v>
      </c>
      <c r="S521" s="132">
        <v>1.4356178000000001E-2</v>
      </c>
      <c r="T521" s="132">
        <v>2.0082984000000002E-2</v>
      </c>
      <c r="U521" s="132">
        <v>0.23164628000000001</v>
      </c>
      <c r="V521" s="132">
        <v>8.8336083000000003E-3</v>
      </c>
      <c r="W521" s="132">
        <v>5.1004039000000001E-2</v>
      </c>
      <c r="X521" s="304">
        <v>3.3391739000000001E-5</v>
      </c>
      <c r="Y521" s="132">
        <v>4.5111271999999998E-4</v>
      </c>
      <c r="Z521" s="132">
        <v>0</v>
      </c>
      <c r="AA521" s="74"/>
      <c r="AB521" s="301">
        <f t="shared" si="338"/>
        <v>4.311086165413534</v>
      </c>
      <c r="AC521" s="338">
        <f t="shared" si="339"/>
        <v>4.311086165413534</v>
      </c>
      <c r="AD521" s="74"/>
      <c r="AE521" s="136">
        <v>81.887640000000005</v>
      </c>
      <c r="AF521" s="136">
        <v>68.629677000000001</v>
      </c>
      <c r="AG521" s="136">
        <v>6.9148588999999996</v>
      </c>
      <c r="AH521" s="136">
        <v>0</v>
      </c>
      <c r="AI521" s="136">
        <v>6.3153886999999997</v>
      </c>
      <c r="AJ521" s="136">
        <v>1.6261463E-2</v>
      </c>
      <c r="AK521" s="136">
        <v>1.1454427999999999E-2</v>
      </c>
      <c r="AL521" s="74"/>
      <c r="AM521" s="133">
        <v>0.16897396000000001</v>
      </c>
      <c r="AN521" s="340">
        <f t="shared" si="340"/>
        <v>0.16897396000000001</v>
      </c>
      <c r="AP521" s="133">
        <v>0.16127594000000001</v>
      </c>
      <c r="AQ521" s="133">
        <v>5.2426193999999997E-3</v>
      </c>
      <c r="AR521" s="133">
        <v>2.4553995000000002E-3</v>
      </c>
      <c r="AS521" s="134">
        <f t="shared" si="341"/>
        <v>9.668821211279911E-6</v>
      </c>
      <c r="AT521" s="135">
        <f t="shared" si="342"/>
        <v>1.9388385129577699E-8</v>
      </c>
      <c r="AU521" s="135">
        <f t="shared" si="343"/>
        <v>0.343893487</v>
      </c>
      <c r="AV521" s="302">
        <v>4.0241614000000001E-6</v>
      </c>
      <c r="AW521" s="302">
        <v>1.2142096E-8</v>
      </c>
      <c r="AX521" s="302">
        <v>3.3171419000000002E-13</v>
      </c>
      <c r="AY521" s="302">
        <v>1.5062170000000001E-9</v>
      </c>
      <c r="AZ521" s="302">
        <v>3.7347991000000002E-13</v>
      </c>
      <c r="BA521" s="302">
        <v>4.2034334999999997E-9</v>
      </c>
      <c r="BB521" s="302">
        <v>5.5551651999999997E-6</v>
      </c>
      <c r="BC521" s="302">
        <v>6.1870601000000004E-10</v>
      </c>
      <c r="BD521" s="302">
        <v>6.4529207000000003E-9</v>
      </c>
      <c r="BE521" s="302">
        <v>1.8735957E-11</v>
      </c>
      <c r="BF521" s="302">
        <v>1.2750069E-14</v>
      </c>
      <c r="BG521" s="302">
        <v>4.5351053999999998E-11</v>
      </c>
      <c r="BH521" s="302">
        <v>1.3569879999999999E-12</v>
      </c>
      <c r="BI521" s="302">
        <v>3.9616465000000001E-13</v>
      </c>
      <c r="BJ521" s="302">
        <v>1.0466430000000001E-8</v>
      </c>
      <c r="BK521" s="302">
        <v>6.4571693000000002E-8</v>
      </c>
      <c r="BL521" s="302">
        <v>5.5287453E-11</v>
      </c>
      <c r="BM521" s="303">
        <v>1.3024687E-2</v>
      </c>
      <c r="BN521" s="303">
        <v>0.33086880000000002</v>
      </c>
      <c r="BO521" s="302">
        <v>8.7464643000000001E-9</v>
      </c>
      <c r="BP521" s="302">
        <v>5.3187958999999997E-11</v>
      </c>
      <c r="BQ521" s="302">
        <v>2.3796687000000001E-15</v>
      </c>
      <c r="BR521" s="74"/>
      <c r="BS521" s="136">
        <v>4.2954719000000001E-4</v>
      </c>
      <c r="BT521" s="144">
        <v>4.5788757E-5</v>
      </c>
      <c r="BU521" s="136">
        <v>1.2020452E-4</v>
      </c>
      <c r="BV521" s="144">
        <v>2.3524738000000002E-6</v>
      </c>
      <c r="BW521" s="144">
        <v>4.7478161000000002E-5</v>
      </c>
      <c r="BX521" s="144">
        <v>2.5871595E-6</v>
      </c>
      <c r="BY521" s="144">
        <v>4.7452500000000002E-7</v>
      </c>
      <c r="BZ521" s="144">
        <v>3.8894531000000003E-6</v>
      </c>
      <c r="CA521" s="144">
        <v>5.7458272999999998E-5</v>
      </c>
      <c r="CB521" s="144">
        <v>9.4995667999999995E-6</v>
      </c>
      <c r="CC521" s="144">
        <v>2.7688949999999999E-9</v>
      </c>
      <c r="CD521" s="144">
        <v>3.6054664E-8</v>
      </c>
      <c r="CE521" s="144">
        <v>3.8699693999999998E-8</v>
      </c>
      <c r="CF521" s="144">
        <v>9.5699182000000004E-6</v>
      </c>
      <c r="CG521" s="144">
        <v>9.2008316000000002E-5</v>
      </c>
      <c r="CH521" s="144">
        <v>3.6902919999999997E-5</v>
      </c>
      <c r="CI521" s="144">
        <v>1.2556187E-6</v>
      </c>
      <c r="CJ521" s="137"/>
      <c r="CK521" s="138"/>
      <c r="CL521" s="110" t="s">
        <v>699</v>
      </c>
      <c r="CM521" s="110"/>
      <c r="CN521" s="110"/>
      <c r="CP521" s="305"/>
      <c r="CQ521" s="74"/>
      <c r="CR521" s="74"/>
      <c r="CS521" s="74"/>
      <c r="CT521" s="74"/>
      <c r="CU521" s="74"/>
      <c r="CV521" s="74"/>
      <c r="CW521" s="74"/>
      <c r="CX521" s="74"/>
      <c r="CY521" s="74"/>
      <c r="CZ521" s="74"/>
      <c r="DA521" s="74"/>
      <c r="DB521" s="74"/>
    </row>
    <row r="522" spans="1:106" ht="14.5" customHeight="1">
      <c r="A522" s="74" t="s">
        <v>2768</v>
      </c>
      <c r="B522" s="129" t="s">
        <v>2653</v>
      </c>
      <c r="C522" s="130" t="str">
        <f t="shared" si="332"/>
        <v>A.100.06.128</v>
      </c>
      <c r="D522" s="131" t="s">
        <v>117</v>
      </c>
      <c r="E522" s="129" t="s">
        <v>957</v>
      </c>
      <c r="F522" s="132" t="s">
        <v>2770</v>
      </c>
      <c r="G522" s="132">
        <f t="shared" si="333"/>
        <v>0.92026305226100003</v>
      </c>
      <c r="H522" s="348">
        <f t="shared" si="334"/>
        <v>0.92026305226100003</v>
      </c>
      <c r="I522" s="74"/>
      <c r="J522" s="132">
        <f t="shared" si="335"/>
        <v>7.5324438999999993E-2</v>
      </c>
      <c r="K522" s="132">
        <f t="shared" si="336"/>
        <v>0.249085631</v>
      </c>
      <c r="L522" s="300">
        <f t="shared" si="337"/>
        <v>0.166111482261</v>
      </c>
      <c r="M522" s="132">
        <v>0.4297415</v>
      </c>
      <c r="N522" s="132">
        <v>0.20579478000000001</v>
      </c>
      <c r="O522" s="132">
        <v>3.2170826E-2</v>
      </c>
      <c r="P522" s="132">
        <v>2.5996310000000002E-2</v>
      </c>
      <c r="Q522" s="132">
        <v>1.2367110000000001E-2</v>
      </c>
      <c r="R522" s="132">
        <v>2.3569188000000001E-2</v>
      </c>
      <c r="S522" s="132">
        <v>1.3391831E-2</v>
      </c>
      <c r="T522" s="132">
        <v>1.1120025E-2</v>
      </c>
      <c r="U522" s="132">
        <v>0.12641912999999999</v>
      </c>
      <c r="V522" s="132">
        <v>1.1400810000000001E-2</v>
      </c>
      <c r="W522" s="132">
        <v>2.8001121E-2</v>
      </c>
      <c r="X522" s="304">
        <v>4.2912230999999997E-5</v>
      </c>
      <c r="Y522" s="132">
        <v>2.4750903000000002E-4</v>
      </c>
      <c r="Z522" s="132">
        <v>0</v>
      </c>
      <c r="AA522" s="74"/>
      <c r="AB522" s="301">
        <f t="shared" si="338"/>
        <v>3.2311390977443608</v>
      </c>
      <c r="AC522" s="338">
        <f t="shared" si="339"/>
        <v>3.2311390977443608</v>
      </c>
      <c r="AD522" s="74"/>
      <c r="AE522" s="136">
        <v>62.778007000000002</v>
      </c>
      <c r="AF522" s="136">
        <v>55.506742000000003</v>
      </c>
      <c r="AG522" s="136">
        <v>3.7962419000000001</v>
      </c>
      <c r="AH522" s="136">
        <v>0</v>
      </c>
      <c r="AI522" s="136">
        <v>3.44686</v>
      </c>
      <c r="AJ522" s="136">
        <v>1.6528610999999999E-2</v>
      </c>
      <c r="AK522" s="136">
        <v>1.1634603E-2</v>
      </c>
      <c r="AL522" s="74"/>
      <c r="AM522" s="133">
        <v>0.12399368</v>
      </c>
      <c r="AN522" s="340">
        <f t="shared" si="340"/>
        <v>0.12399368</v>
      </c>
      <c r="AP522" s="133">
        <v>0.11846291</v>
      </c>
      <c r="AQ522" s="133">
        <v>3.9166286000000003E-3</v>
      </c>
      <c r="AR522" s="133">
        <v>1.6141422999999999E-3</v>
      </c>
      <c r="AS522" s="134">
        <f t="shared" si="341"/>
        <v>7.1020928369805702E-6</v>
      </c>
      <c r="AT522" s="135">
        <f t="shared" si="342"/>
        <v>1.44845731905817E-8</v>
      </c>
      <c r="AU522" s="135">
        <f t="shared" si="343"/>
        <v>0.22607034940000001</v>
      </c>
      <c r="AV522" s="302">
        <v>3.0209623999999999E-6</v>
      </c>
      <c r="AW522" s="302">
        <v>9.1151883999999997E-9</v>
      </c>
      <c r="AX522" s="302">
        <v>2.4901591000000003E-13</v>
      </c>
      <c r="AY522" s="302">
        <v>1.4521155E-9</v>
      </c>
      <c r="AZ522" s="302">
        <v>3.5348057000000001E-13</v>
      </c>
      <c r="BA522" s="302">
        <v>3.8653259999999999E-9</v>
      </c>
      <c r="BB522" s="302">
        <v>4.0221161000000004E-6</v>
      </c>
      <c r="BC522" s="302">
        <v>5.6066685999999996E-10</v>
      </c>
      <c r="BD522" s="302">
        <v>4.6686570000000002E-9</v>
      </c>
      <c r="BE522" s="302">
        <v>1.0258673E-11</v>
      </c>
      <c r="BF522" s="302">
        <v>8.2606348000000002E-15</v>
      </c>
      <c r="BG522" s="302">
        <v>2.8320852E-11</v>
      </c>
      <c r="BH522" s="302">
        <v>7.4300948000000002E-13</v>
      </c>
      <c r="BI522" s="302">
        <v>2.2696591999999999E-13</v>
      </c>
      <c r="BJ522" s="302">
        <v>7.0034168999999996E-9</v>
      </c>
      <c r="BK522" s="302">
        <v>4.1894260999999998E-8</v>
      </c>
      <c r="BL522" s="302">
        <v>7.1070565999999997E-11</v>
      </c>
      <c r="BM522" s="303">
        <v>7.1130793999999997E-3</v>
      </c>
      <c r="BN522" s="303">
        <v>0.21895727000000001</v>
      </c>
      <c r="BO522" s="302">
        <v>4.7988641000000002E-9</v>
      </c>
      <c r="BP522" s="302">
        <v>2.9182282000000002E-11</v>
      </c>
      <c r="BQ522" s="302">
        <v>1.3056369E-15</v>
      </c>
      <c r="BR522" s="74"/>
      <c r="BS522" s="136">
        <v>3.0941741999999998E-4</v>
      </c>
      <c r="BT522" s="144">
        <v>3.3415452000000001E-5</v>
      </c>
      <c r="BU522" s="144">
        <v>9.0092732000000007E-5</v>
      </c>
      <c r="BV522" s="144">
        <v>1.302582E-6</v>
      </c>
      <c r="BW522" s="144">
        <v>3.6855037E-5</v>
      </c>
      <c r="BX522" s="144">
        <v>2.4317552999999998E-6</v>
      </c>
      <c r="BY522" s="144">
        <v>2.5961234999999998E-7</v>
      </c>
      <c r="BZ522" s="144">
        <v>3.6767818000000001E-6</v>
      </c>
      <c r="CA522" s="144">
        <v>3.1628190999999999E-5</v>
      </c>
      <c r="CB522" s="144">
        <v>8.8614524999999998E-6</v>
      </c>
      <c r="CC522" s="144">
        <v>2.6076509000000001E-9</v>
      </c>
      <c r="CD522" s="144">
        <v>4.6340890000000003E-8</v>
      </c>
      <c r="CE522" s="144">
        <v>3.8697318000000001E-8</v>
      </c>
      <c r="CF522" s="144">
        <v>7.7886887000000006E-6</v>
      </c>
      <c r="CG522" s="144">
        <v>7.2189117000000003E-5</v>
      </c>
      <c r="CH522" s="144">
        <v>2.0139463000000001E-5</v>
      </c>
      <c r="CI522" s="144">
        <v>6.8891189999999995E-7</v>
      </c>
      <c r="CJ522" s="137"/>
      <c r="CK522" s="138"/>
      <c r="CL522" s="110" t="s">
        <v>699</v>
      </c>
      <c r="CM522" s="110"/>
      <c r="CN522" s="110"/>
      <c r="CP522" s="305"/>
      <c r="CQ522" s="74"/>
      <c r="CR522" s="74"/>
      <c r="CS522" s="74"/>
      <c r="CT522" s="74"/>
      <c r="CU522" s="74"/>
      <c r="CV522" s="74"/>
      <c r="CW522" s="74"/>
      <c r="CX522" s="74"/>
      <c r="CY522" s="74"/>
      <c r="CZ522" s="74"/>
      <c r="DA522" s="74"/>
      <c r="DB522" s="74"/>
    </row>
    <row r="523" spans="1:106" ht="14.5" customHeight="1">
      <c r="A523" s="74" t="s">
        <v>2771</v>
      </c>
      <c r="B523" s="129" t="s">
        <v>2653</v>
      </c>
      <c r="C523" s="130" t="str">
        <f t="shared" si="332"/>
        <v>A.100.06.129</v>
      </c>
      <c r="D523" s="131" t="s">
        <v>117</v>
      </c>
      <c r="E523" s="129" t="s">
        <v>957</v>
      </c>
      <c r="F523" s="132" t="s">
        <v>2773</v>
      </c>
      <c r="G523" s="132">
        <f t="shared" si="333"/>
        <v>4.459302898142</v>
      </c>
      <c r="H523" s="348">
        <f t="shared" si="334"/>
        <v>4.459302898142</v>
      </c>
      <c r="I523" s="74"/>
      <c r="J523" s="132">
        <f t="shared" si="335"/>
        <v>0.140416612</v>
      </c>
      <c r="K523" s="132">
        <f t="shared" si="336"/>
        <v>1.246869086</v>
      </c>
      <c r="L523" s="300">
        <f t="shared" si="337"/>
        <v>2.2249289901419997</v>
      </c>
      <c r="M523" s="132">
        <v>0.84708821000000001</v>
      </c>
      <c r="N523" s="132">
        <v>1.1579256</v>
      </c>
      <c r="O523" s="132">
        <v>5.1737614000000001E-2</v>
      </c>
      <c r="P523" s="132">
        <v>3.6028254000000003E-2</v>
      </c>
      <c r="Q523" s="132">
        <v>1.3105126999999999E-2</v>
      </c>
      <c r="R523" s="132">
        <v>7.1608185000000005E-2</v>
      </c>
      <c r="S523" s="132">
        <v>1.9675046000000002E-2</v>
      </c>
      <c r="T523" s="132">
        <v>3.7205872000000001E-2</v>
      </c>
      <c r="U523" s="132">
        <v>2.1314864999999998</v>
      </c>
      <c r="V523" s="132">
        <v>7.3114089E-3</v>
      </c>
      <c r="W523" s="132">
        <v>8.5597323000000003E-2</v>
      </c>
      <c r="X523" s="304">
        <v>2.5554902E-5</v>
      </c>
      <c r="Y523" s="132">
        <v>5.0820333999999998E-4</v>
      </c>
      <c r="Z523" s="132">
        <v>0</v>
      </c>
      <c r="AA523" s="74"/>
      <c r="AB523" s="301">
        <f t="shared" si="338"/>
        <v>6.3690842857142851</v>
      </c>
      <c r="AC523" s="338">
        <f t="shared" si="339"/>
        <v>6.3690842857142851</v>
      </c>
      <c r="AD523" s="74"/>
      <c r="AE523" s="136">
        <v>120.50903</v>
      </c>
      <c r="AF523" s="136">
        <v>98.359915000000001</v>
      </c>
      <c r="AG523" s="136">
        <v>11.604838000000001</v>
      </c>
      <c r="AH523" s="136">
        <v>0</v>
      </c>
      <c r="AI523" s="136">
        <v>10.516496</v>
      </c>
      <c r="AJ523" s="136">
        <v>1.6081779000000001E-2</v>
      </c>
      <c r="AK523" s="136">
        <v>1.1704206E-2</v>
      </c>
      <c r="AL523" s="74"/>
      <c r="AM523" s="133">
        <v>0.47651449000000001</v>
      </c>
      <c r="AN523" s="340">
        <f t="shared" si="340"/>
        <v>0.47651449000000001</v>
      </c>
      <c r="AP523" s="133">
        <v>0.45892211999999999</v>
      </c>
      <c r="AQ523" s="133">
        <v>1.1873254E-2</v>
      </c>
      <c r="AR523" s="133">
        <v>5.7191157000000001E-3</v>
      </c>
      <c r="AS523" s="134">
        <f t="shared" si="341"/>
        <v>2.7513316347785752E-5</v>
      </c>
      <c r="AT523" s="135">
        <f t="shared" si="342"/>
        <v>4.3909963958497995E-8</v>
      </c>
      <c r="AU523" s="135">
        <f t="shared" si="343"/>
        <v>0.80099659000000001</v>
      </c>
      <c r="AV523" s="302">
        <v>5.9344073000000001E-6</v>
      </c>
      <c r="AW523" s="302">
        <v>1.7905779000000001E-8</v>
      </c>
      <c r="AX523" s="302">
        <v>4.8918567000000004E-13</v>
      </c>
      <c r="AY523" s="302">
        <v>1.5212544000000001E-9</v>
      </c>
      <c r="AZ523" s="302">
        <v>4.8078574999999998E-13</v>
      </c>
      <c r="BA523" s="302">
        <v>5.3557881999999996E-9</v>
      </c>
      <c r="BB523" s="302">
        <v>2.1334416000000001E-5</v>
      </c>
      <c r="BC523" s="302">
        <v>8.7724942000000005E-10</v>
      </c>
      <c r="BD523" s="302">
        <v>2.4832358999999999E-8</v>
      </c>
      <c r="BE523" s="302">
        <v>3.1586954999999998E-11</v>
      </c>
      <c r="BF523" s="302">
        <v>1.620283E-13</v>
      </c>
      <c r="BG523" s="302">
        <v>1.5510066000000001E-10</v>
      </c>
      <c r="BH523" s="302">
        <v>3.5730257000000001E-12</v>
      </c>
      <c r="BI523" s="302">
        <v>1.48038E-12</v>
      </c>
      <c r="BJ523" s="302">
        <v>1.827773E-8</v>
      </c>
      <c r="BK523" s="302">
        <v>2.0948442000000001E-7</v>
      </c>
      <c r="BL523" s="302">
        <v>4.2262453999999999E-11</v>
      </c>
      <c r="BM523" s="303">
        <v>0.19419357000000001</v>
      </c>
      <c r="BN523" s="303">
        <v>0.60680301999999997</v>
      </c>
      <c r="BO523" s="302">
        <v>9.8533743999999992E-9</v>
      </c>
      <c r="BP523" s="302">
        <v>5.9919169000000003E-11</v>
      </c>
      <c r="BQ523" s="302">
        <v>2.6808280000000002E-15</v>
      </c>
      <c r="BR523" s="74"/>
      <c r="BS523" s="136">
        <v>1.2886322999999999E-3</v>
      </c>
      <c r="BT523" s="136">
        <v>1.7251948E-4</v>
      </c>
      <c r="BU523" s="136">
        <v>1.7758697E-4</v>
      </c>
      <c r="BV523" s="144">
        <v>4.3581970000000002E-6</v>
      </c>
      <c r="BW523" s="136">
        <v>1.5200074000000001E-4</v>
      </c>
      <c r="BX523" s="144">
        <v>3.0697614999999999E-6</v>
      </c>
      <c r="BY523" s="144">
        <v>8.0679488000000001E-7</v>
      </c>
      <c r="BZ523" s="144">
        <v>3.9392398999999998E-6</v>
      </c>
      <c r="CA523" s="144">
        <v>9.6093142000000005E-5</v>
      </c>
      <c r="CB523" s="144">
        <v>1.3019093E-5</v>
      </c>
      <c r="CC523" s="144">
        <v>3.5844855000000001E-9</v>
      </c>
      <c r="CD523" s="144">
        <v>2.7570012999999999E-8</v>
      </c>
      <c r="CE523" s="144">
        <v>3.8713700999999999E-8</v>
      </c>
      <c r="CF523" s="144">
        <v>2.4442268000000001E-5</v>
      </c>
      <c r="CG523" s="136">
        <v>1.338942E-4</v>
      </c>
      <c r="CH523" s="136">
        <v>5.0541799000000003E-4</v>
      </c>
      <c r="CI523" s="144">
        <v>1.4145237E-6</v>
      </c>
      <c r="CJ523" s="137"/>
      <c r="CK523" s="138"/>
      <c r="CL523" s="110" t="s">
        <v>699</v>
      </c>
      <c r="CM523" s="110"/>
      <c r="CN523" s="110"/>
      <c r="CP523" s="305"/>
      <c r="CQ523" s="74"/>
      <c r="CR523" s="74"/>
      <c r="CS523" s="74"/>
      <c r="CT523" s="74"/>
      <c r="CU523" s="74"/>
      <c r="CV523" s="74"/>
      <c r="CW523" s="74"/>
      <c r="CX523" s="74"/>
      <c r="CY523" s="74"/>
      <c r="CZ523" s="74"/>
      <c r="DA523" s="74"/>
      <c r="DB523" s="74"/>
    </row>
    <row r="524" spans="1:106" ht="14.5" customHeight="1">
      <c r="A524" s="74" t="s">
        <v>2774</v>
      </c>
      <c r="B524" s="129" t="s">
        <v>2653</v>
      </c>
      <c r="C524" s="130" t="str">
        <f t="shared" si="332"/>
        <v>A.100.06.130</v>
      </c>
      <c r="D524" s="131" t="s">
        <v>117</v>
      </c>
      <c r="E524" s="129" t="s">
        <v>957</v>
      </c>
      <c r="F524" s="132" t="s">
        <v>2776</v>
      </c>
      <c r="G524" s="132">
        <f t="shared" si="333"/>
        <v>3.3467309207390001</v>
      </c>
      <c r="H524" s="348">
        <f t="shared" si="334"/>
        <v>3.3467309207390001</v>
      </c>
      <c r="I524" s="74"/>
      <c r="J524" s="132">
        <f t="shared" si="335"/>
        <v>0.114646766</v>
      </c>
      <c r="K524" s="132">
        <f t="shared" si="336"/>
        <v>0.93772034900000001</v>
      </c>
      <c r="L524" s="300">
        <f t="shared" si="337"/>
        <v>1.611082895739</v>
      </c>
      <c r="M524" s="132">
        <v>0.68328091000000002</v>
      </c>
      <c r="N524" s="132">
        <v>0.86561107000000004</v>
      </c>
      <c r="O524" s="132">
        <v>4.5137128999999998E-2</v>
      </c>
      <c r="P524" s="132">
        <v>3.2483382999999998E-2</v>
      </c>
      <c r="Q524" s="132">
        <v>1.2707258000000001E-2</v>
      </c>
      <c r="R524" s="132">
        <v>5.1847865E-2</v>
      </c>
      <c r="S524" s="132">
        <v>1.7608260000000001E-2</v>
      </c>
      <c r="T524" s="132">
        <v>2.697215E-2</v>
      </c>
      <c r="U524" s="132">
        <v>1.5394475999999999</v>
      </c>
      <c r="V524" s="132">
        <v>9.3030874999999996E-3</v>
      </c>
      <c r="W524" s="132">
        <v>6.1930737999999999E-2</v>
      </c>
      <c r="X524" s="304">
        <v>3.3549878999999998E-5</v>
      </c>
      <c r="Y524" s="132">
        <v>3.6792036000000001E-4</v>
      </c>
      <c r="Z524" s="132">
        <v>0</v>
      </c>
      <c r="AA524" s="74"/>
      <c r="AB524" s="301">
        <f t="shared" si="338"/>
        <v>5.1374504511278198</v>
      </c>
      <c r="AC524" s="338">
        <f t="shared" si="339"/>
        <v>5.1374504511278198</v>
      </c>
      <c r="AD524" s="74"/>
      <c r="AE524" s="136">
        <v>98.102760000000004</v>
      </c>
      <c r="AF524" s="136">
        <v>82.081943999999993</v>
      </c>
      <c r="AG524" s="136">
        <v>8.3962442999999993</v>
      </c>
      <c r="AH524" s="136">
        <v>0</v>
      </c>
      <c r="AI524" s="136">
        <v>7.5965322999999998</v>
      </c>
      <c r="AJ524" s="136">
        <v>1.6294948E-2</v>
      </c>
      <c r="AK524" s="136">
        <v>1.1744930000000001E-2</v>
      </c>
      <c r="AL524" s="74"/>
      <c r="AM524" s="133">
        <v>0.36359860999999999</v>
      </c>
      <c r="AN524" s="340">
        <f t="shared" si="340"/>
        <v>0.36359860999999999</v>
      </c>
      <c r="AP524" s="133">
        <v>0.35007909999999998</v>
      </c>
      <c r="AQ524" s="133">
        <v>9.2210834999999994E-3</v>
      </c>
      <c r="AR524" s="133">
        <v>4.2984262000000002E-3</v>
      </c>
      <c r="AS524" s="134">
        <f t="shared" si="341"/>
        <v>2.0987955497456751E-5</v>
      </c>
      <c r="AT524" s="135">
        <f t="shared" si="342"/>
        <v>3.4101640143559903E-8</v>
      </c>
      <c r="AU524" s="135">
        <f t="shared" si="343"/>
        <v>0.60202047999999997</v>
      </c>
      <c r="AV524" s="302">
        <v>4.7907174000000002E-6</v>
      </c>
      <c r="AW524" s="302">
        <v>1.4454978999999999E-8</v>
      </c>
      <c r="AX524" s="302">
        <v>3.9490575999999999E-13</v>
      </c>
      <c r="AY524" s="302">
        <v>1.4840153E-9</v>
      </c>
      <c r="AZ524" s="302">
        <v>4.3875674999999998E-13</v>
      </c>
      <c r="BA524" s="302">
        <v>4.8290684000000001E-9</v>
      </c>
      <c r="BB524" s="302">
        <v>1.6014427000000001E-5</v>
      </c>
      <c r="BC524" s="302">
        <v>7.6996342999999997E-10</v>
      </c>
      <c r="BD524" s="302">
        <v>1.8636576000000001E-8</v>
      </c>
      <c r="BE524" s="302">
        <v>2.2836671E-11</v>
      </c>
      <c r="BF524" s="302">
        <v>1.1781858E-13</v>
      </c>
      <c r="BG524" s="302">
        <v>1.1420732E-10</v>
      </c>
      <c r="BH524" s="302">
        <v>2.5822506000000002E-12</v>
      </c>
      <c r="BI524" s="302">
        <v>1.0758097999999999E-12</v>
      </c>
      <c r="BJ524" s="302">
        <v>1.3991637999999999E-8</v>
      </c>
      <c r="BK524" s="302">
        <v>1.5537246E-7</v>
      </c>
      <c r="BL524" s="302">
        <v>5.5525745000000001E-11</v>
      </c>
      <c r="BM524" s="303">
        <v>0.14025623000000001</v>
      </c>
      <c r="BN524" s="303">
        <v>0.46176424999999999</v>
      </c>
      <c r="BO524" s="302">
        <v>7.1334769999999999E-9</v>
      </c>
      <c r="BP524" s="302">
        <v>4.3379251999999998E-11</v>
      </c>
      <c r="BQ524" s="302">
        <v>1.9408198999999999E-15</v>
      </c>
      <c r="BR524" s="74"/>
      <c r="BS524" s="136">
        <v>9.7658489000000009E-4</v>
      </c>
      <c r="BT524" s="136">
        <v>1.2975504000000001E-4</v>
      </c>
      <c r="BU524" s="136">
        <v>1.4324575E-4</v>
      </c>
      <c r="BV524" s="144">
        <v>3.1594511000000001E-6</v>
      </c>
      <c r="BW524" s="136">
        <v>1.1647478E-4</v>
      </c>
      <c r="BX524" s="144">
        <v>2.8407360999999998E-6</v>
      </c>
      <c r="BY524" s="144">
        <v>5.8316218000000001E-7</v>
      </c>
      <c r="BZ524" s="144">
        <v>3.7954445000000002E-6</v>
      </c>
      <c r="CA524" s="144">
        <v>6.9576183999999996E-5</v>
      </c>
      <c r="CB524" s="144">
        <v>1.1651488000000001E-5</v>
      </c>
      <c r="CC524" s="144">
        <v>3.2593945E-9</v>
      </c>
      <c r="CD524" s="144">
        <v>3.6212887999999999E-8</v>
      </c>
      <c r="CE524" s="144">
        <v>3.8708358999999997E-8</v>
      </c>
      <c r="CF524" s="144">
        <v>1.922253E-5</v>
      </c>
      <c r="CG524" s="136">
        <v>1.101475E-4</v>
      </c>
      <c r="CH524" s="136">
        <v>3.6503057999999998E-4</v>
      </c>
      <c r="CI524" s="144">
        <v>1.0240625999999999E-6</v>
      </c>
      <c r="CJ524" s="137"/>
      <c r="CK524" s="138"/>
      <c r="CL524" s="110" t="s">
        <v>699</v>
      </c>
      <c r="CM524" s="110"/>
      <c r="CN524" s="110"/>
      <c r="CP524" s="305"/>
      <c r="CQ524" s="74"/>
      <c r="CR524" s="74"/>
      <c r="CS524" s="74"/>
      <c r="CT524" s="74"/>
      <c r="CU524" s="74"/>
      <c r="CV524" s="74"/>
      <c r="CW524" s="74"/>
      <c r="CX524" s="74"/>
      <c r="CY524" s="74"/>
      <c r="CZ524" s="74"/>
      <c r="DA524" s="74"/>
      <c r="DB524" s="74"/>
    </row>
    <row r="525" spans="1:106" ht="14.5" customHeight="1">
      <c r="A525" s="74" t="s">
        <v>2777</v>
      </c>
      <c r="B525" s="129" t="s">
        <v>2653</v>
      </c>
      <c r="C525" s="130" t="str">
        <f t="shared" si="332"/>
        <v>A.100.06.131</v>
      </c>
      <c r="D525" s="131" t="s">
        <v>117</v>
      </c>
      <c r="E525" s="129" t="s">
        <v>957</v>
      </c>
      <c r="F525" s="132" t="s">
        <v>2779</v>
      </c>
      <c r="G525" s="132">
        <f t="shared" si="333"/>
        <v>2.0318732468689999</v>
      </c>
      <c r="H525" s="348">
        <f t="shared" si="334"/>
        <v>2.0318732468689999</v>
      </c>
      <c r="I525" s="74"/>
      <c r="J525" s="132">
        <f t="shared" si="335"/>
        <v>8.4191491999999993E-2</v>
      </c>
      <c r="K525" s="132">
        <f t="shared" si="336"/>
        <v>0.57236280699999997</v>
      </c>
      <c r="L525" s="300">
        <f t="shared" si="337"/>
        <v>0.88562846786899996</v>
      </c>
      <c r="M525" s="132">
        <v>0.48969047999999998</v>
      </c>
      <c r="N525" s="132">
        <v>0.52014850000000001</v>
      </c>
      <c r="O525" s="132">
        <v>3.7336555E-2</v>
      </c>
      <c r="P525" s="132">
        <v>2.8293988999999999E-2</v>
      </c>
      <c r="Q525" s="132">
        <v>1.2237049999999999E-2</v>
      </c>
      <c r="R525" s="132">
        <v>2.8494760000000001E-2</v>
      </c>
      <c r="S525" s="132">
        <v>1.5165692999999999E-2</v>
      </c>
      <c r="T525" s="132">
        <v>1.4877751999999999E-2</v>
      </c>
      <c r="U525" s="132">
        <v>0.83976530999999999</v>
      </c>
      <c r="V525" s="132">
        <v>1.1656889E-2</v>
      </c>
      <c r="W525" s="132">
        <v>3.3961139000000001E-2</v>
      </c>
      <c r="X525" s="304">
        <v>4.2998489000000002E-5</v>
      </c>
      <c r="Y525" s="132">
        <v>2.0213138000000001E-4</v>
      </c>
      <c r="Z525" s="132">
        <v>0</v>
      </c>
      <c r="AA525" s="74"/>
      <c r="AB525" s="301">
        <f t="shared" si="338"/>
        <v>3.6818833082706766</v>
      </c>
      <c r="AC525" s="338">
        <f t="shared" si="339"/>
        <v>3.6818833082706766</v>
      </c>
      <c r="AD525" s="74"/>
      <c r="AE525" s="136">
        <v>71.622618000000003</v>
      </c>
      <c r="AF525" s="136">
        <v>62.844341999999997</v>
      </c>
      <c r="AG525" s="136">
        <v>4.6042702999999996</v>
      </c>
      <c r="AH525" s="136">
        <v>0</v>
      </c>
      <c r="AI525" s="136">
        <v>4.1456656000000001</v>
      </c>
      <c r="AJ525" s="136">
        <v>1.6546874999999999E-2</v>
      </c>
      <c r="AK525" s="136">
        <v>1.1793059E-2</v>
      </c>
      <c r="AL525" s="74"/>
      <c r="AM525" s="133">
        <v>0.23015258</v>
      </c>
      <c r="AN525" s="340">
        <f t="shared" si="340"/>
        <v>0.23015258</v>
      </c>
      <c r="AP525" s="133">
        <v>0.22144644999999999</v>
      </c>
      <c r="AQ525" s="133">
        <v>6.0866999999999996E-3</v>
      </c>
      <c r="AR525" s="133">
        <v>2.6194296000000001E-3</v>
      </c>
      <c r="AS525" s="134">
        <f t="shared" si="341"/>
        <v>1.327616643738612E-5</v>
      </c>
      <c r="AT525" s="135">
        <f t="shared" si="342"/>
        <v>2.2509984909997799E-8</v>
      </c>
      <c r="AU525" s="135">
        <f t="shared" si="343"/>
        <v>0.36686689499999997</v>
      </c>
      <c r="AV525" s="302">
        <v>3.4390838999999999E-6</v>
      </c>
      <c r="AW525" s="302">
        <v>1.0376761000000001E-8</v>
      </c>
      <c r="AX525" s="302">
        <v>2.8348404E-13</v>
      </c>
      <c r="AY525" s="302">
        <v>1.4400055000000001E-9</v>
      </c>
      <c r="AZ525" s="302">
        <v>3.8908612E-13</v>
      </c>
      <c r="BA525" s="302">
        <v>4.2065812999999998E-9</v>
      </c>
      <c r="BB525" s="302">
        <v>9.7271682999999996E-6</v>
      </c>
      <c r="BC525" s="302">
        <v>6.4317090999999998E-10</v>
      </c>
      <c r="BD525" s="302">
        <v>1.1314287E-8</v>
      </c>
      <c r="BE525" s="302">
        <v>1.2495427E-11</v>
      </c>
      <c r="BF525" s="302">
        <v>6.5570733000000005E-14</v>
      </c>
      <c r="BG525" s="302">
        <v>6.5878813999999997E-11</v>
      </c>
      <c r="BH525" s="302">
        <v>1.4113345E-12</v>
      </c>
      <c r="BI525" s="302">
        <v>5.9768146000000005E-13</v>
      </c>
      <c r="BJ525" s="302">
        <v>8.9262576999999994E-9</v>
      </c>
      <c r="BK525" s="302">
        <v>9.1421951000000004E-8</v>
      </c>
      <c r="BL525" s="302">
        <v>7.1200544000000001E-11</v>
      </c>
      <c r="BM525" s="303">
        <v>7.6512104999999997E-2</v>
      </c>
      <c r="BN525" s="303">
        <v>0.29035478999999997</v>
      </c>
      <c r="BO525" s="302">
        <v>3.9190527999999997E-9</v>
      </c>
      <c r="BP525" s="302">
        <v>2.3832078000000001E-11</v>
      </c>
      <c r="BQ525" s="302">
        <v>1.0662648E-15</v>
      </c>
      <c r="BR525" s="74"/>
      <c r="BS525" s="136">
        <v>6.0780161999999995E-4</v>
      </c>
      <c r="BT525" s="144">
        <v>7.9215242000000002E-5</v>
      </c>
      <c r="BU525" s="136">
        <v>1.0266068E-4</v>
      </c>
      <c r="BV525" s="144">
        <v>1.7427514E-6</v>
      </c>
      <c r="BW525" s="144">
        <v>7.4489555999999999E-5</v>
      </c>
      <c r="BX525" s="144">
        <v>2.5700697999999999E-6</v>
      </c>
      <c r="BY525" s="144">
        <v>3.1886898999999998E-7</v>
      </c>
      <c r="BZ525" s="144">
        <v>3.6255044000000001E-6</v>
      </c>
      <c r="CA525" s="144">
        <v>3.8237961999999998E-5</v>
      </c>
      <c r="CB525" s="144">
        <v>1.0035228E-5</v>
      </c>
      <c r="CC525" s="144">
        <v>2.8751960000000001E-9</v>
      </c>
      <c r="CD525" s="144">
        <v>4.6427193999999998E-8</v>
      </c>
      <c r="CE525" s="144">
        <v>3.8702043999999999E-8</v>
      </c>
      <c r="CF525" s="144">
        <v>1.305375E-5</v>
      </c>
      <c r="CG525" s="144">
        <v>8.2083215999999997E-5</v>
      </c>
      <c r="CH525" s="136">
        <v>1.9911819E-4</v>
      </c>
      <c r="CI525" s="144">
        <v>5.6260858000000002E-7</v>
      </c>
      <c r="CJ525" s="137"/>
      <c r="CK525" s="138"/>
      <c r="CL525" s="110" t="s">
        <v>699</v>
      </c>
      <c r="CM525" s="110"/>
      <c r="CN525" s="110"/>
      <c r="CP525" s="305"/>
      <c r="CQ525" s="74"/>
      <c r="CR525" s="74"/>
      <c r="CS525" s="74"/>
      <c r="CT525" s="74"/>
      <c r="CU525" s="74"/>
      <c r="CV525" s="74"/>
      <c r="CW525" s="74"/>
      <c r="CX525" s="74"/>
      <c r="CY525" s="74"/>
      <c r="CZ525" s="74"/>
      <c r="DA525" s="74"/>
      <c r="DB525" s="74"/>
    </row>
    <row r="526" spans="1:106" ht="14.5" customHeight="1">
      <c r="A526" s="74" t="s">
        <v>2780</v>
      </c>
      <c r="B526" s="129" t="s">
        <v>2653</v>
      </c>
      <c r="C526" s="130" t="str">
        <f t="shared" si="332"/>
        <v>A.100.06.132</v>
      </c>
      <c r="D526" s="131" t="s">
        <v>117</v>
      </c>
      <c r="E526" s="129" t="s">
        <v>957</v>
      </c>
      <c r="F526" s="132" t="s">
        <v>2782</v>
      </c>
      <c r="G526" s="132">
        <f t="shared" si="333"/>
        <v>1.1604200250029999</v>
      </c>
      <c r="H526" s="348">
        <f t="shared" si="334"/>
        <v>1.1604200250029999</v>
      </c>
      <c r="I526" s="74"/>
      <c r="J526" s="132">
        <f t="shared" si="335"/>
        <v>0.10581850399999999</v>
      </c>
      <c r="K526" s="132">
        <f t="shared" si="336"/>
        <v>0.23639658499999999</v>
      </c>
      <c r="L526" s="300">
        <f t="shared" si="337"/>
        <v>0.20389049600300002</v>
      </c>
      <c r="M526" s="132">
        <v>0.61431444000000002</v>
      </c>
      <c r="N526" s="132">
        <v>0.17590170999999999</v>
      </c>
      <c r="O526" s="132">
        <v>3.7721536999999999E-2</v>
      </c>
      <c r="P526" s="132">
        <v>2.8847359E-2</v>
      </c>
      <c r="Q526" s="132">
        <v>1.3545880999999999E-2</v>
      </c>
      <c r="R526" s="132">
        <v>4.8273156999999997E-2</v>
      </c>
      <c r="S526" s="132">
        <v>1.5152107E-2</v>
      </c>
      <c r="T526" s="132">
        <v>2.2773338000000001E-2</v>
      </c>
      <c r="U526" s="132">
        <v>0.13921132</v>
      </c>
      <c r="V526" s="132">
        <v>6.5132894000000004E-3</v>
      </c>
      <c r="W526" s="132">
        <v>5.7479321E-2</v>
      </c>
      <c r="X526" s="304">
        <v>2.5292812999999998E-5</v>
      </c>
      <c r="Y526" s="132">
        <v>6.6127278999999995E-4</v>
      </c>
      <c r="Z526" s="132">
        <v>0</v>
      </c>
      <c r="AA526" s="74"/>
      <c r="AB526" s="301">
        <f t="shared" si="338"/>
        <v>4.6189055639097747</v>
      </c>
      <c r="AC526" s="338">
        <f t="shared" si="339"/>
        <v>4.6189055639097747</v>
      </c>
      <c r="AD526" s="74"/>
      <c r="AE526" s="136">
        <v>86.180584999999994</v>
      </c>
      <c r="AF526" s="136">
        <v>71.246089999999995</v>
      </c>
      <c r="AG526" s="136">
        <v>7.7927442999999998</v>
      </c>
      <c r="AH526" s="136">
        <v>0</v>
      </c>
      <c r="AI526" s="136">
        <v>7.1144724000000004</v>
      </c>
      <c r="AJ526" s="136">
        <v>1.6027004000000001E-2</v>
      </c>
      <c r="AK526" s="136">
        <v>1.1251307E-2</v>
      </c>
      <c r="AL526" s="74"/>
      <c r="AM526" s="133">
        <v>0.13965807999999999</v>
      </c>
      <c r="AN526" s="340">
        <f t="shared" si="340"/>
        <v>0.13965807999999999</v>
      </c>
      <c r="AP526" s="133">
        <v>0.13229437999999999</v>
      </c>
      <c r="AQ526" s="133">
        <v>4.8389135E-3</v>
      </c>
      <c r="AR526" s="133">
        <v>2.5247796999999998E-3</v>
      </c>
      <c r="AS526" s="134">
        <f t="shared" si="341"/>
        <v>7.9313179945311596E-6</v>
      </c>
      <c r="AT526" s="135">
        <f t="shared" si="342"/>
        <v>1.78953898938071E-8</v>
      </c>
      <c r="AU526" s="135">
        <f t="shared" si="343"/>
        <v>0.35361061180000003</v>
      </c>
      <c r="AV526" s="302">
        <v>4.3108469999999997E-6</v>
      </c>
      <c r="AW526" s="302">
        <v>1.3007110000000001E-8</v>
      </c>
      <c r="AX526" s="302">
        <v>3.5534642000000001E-13</v>
      </c>
      <c r="AY526" s="302">
        <v>1.5622611000000001E-9</v>
      </c>
      <c r="AZ526" s="302">
        <v>3.8063116000000001E-13</v>
      </c>
      <c r="BA526" s="302">
        <v>4.2892837999999999E-9</v>
      </c>
      <c r="BB526" s="302">
        <v>3.5132865E-6</v>
      </c>
      <c r="BC526" s="302">
        <v>6.1812701000000003E-10</v>
      </c>
      <c r="BD526" s="302">
        <v>4.0730159999999996E-9</v>
      </c>
      <c r="BE526" s="302">
        <v>2.1736651E-11</v>
      </c>
      <c r="BF526" s="302">
        <v>1.5847101000000001E-14</v>
      </c>
      <c r="BG526" s="302">
        <v>5.3167354E-11</v>
      </c>
      <c r="BH526" s="302">
        <v>1.5572677E-12</v>
      </c>
      <c r="BI526" s="302">
        <v>4.6786329999999997E-13</v>
      </c>
      <c r="BJ526" s="302">
        <v>1.2222586E-8</v>
      </c>
      <c r="BK526" s="302">
        <v>7.6288799000000001E-8</v>
      </c>
      <c r="BL526" s="302">
        <v>4.1866407E-11</v>
      </c>
      <c r="BM526" s="303">
        <v>9.9496718000000005E-3</v>
      </c>
      <c r="BN526" s="303">
        <v>0.34366094000000003</v>
      </c>
      <c r="BO526" s="302">
        <v>1.2821184E-8</v>
      </c>
      <c r="BP526" s="302">
        <v>7.7966658999999994E-11</v>
      </c>
      <c r="BQ526" s="302">
        <v>3.4882861E-15</v>
      </c>
      <c r="BR526" s="74"/>
      <c r="BS526" s="136">
        <v>4.2414309E-4</v>
      </c>
      <c r="BT526" s="144">
        <v>2.9456883999999999E-5</v>
      </c>
      <c r="BU526" s="136">
        <v>1.2878734E-4</v>
      </c>
      <c r="BV526" s="144">
        <v>2.6676125000000001E-6</v>
      </c>
      <c r="BW526" s="144">
        <v>3.446758E-5</v>
      </c>
      <c r="BX526" s="144">
        <v>2.7457085000000002E-6</v>
      </c>
      <c r="BY526" s="144">
        <v>5.4703804999999997E-7</v>
      </c>
      <c r="BZ526" s="144">
        <v>4.1139820999999998E-6</v>
      </c>
      <c r="CA526" s="144">
        <v>6.4779176999999995E-5</v>
      </c>
      <c r="CB526" s="144">
        <v>1.0026238E-5</v>
      </c>
      <c r="CC526" s="144">
        <v>2.8319307E-9</v>
      </c>
      <c r="CD526" s="144">
        <v>2.7307412E-8</v>
      </c>
      <c r="CE526" s="144">
        <v>3.8700407000000003E-8</v>
      </c>
      <c r="CF526" s="144">
        <v>7.9227806999999996E-6</v>
      </c>
      <c r="CG526" s="144">
        <v>9.6274211000000004E-5</v>
      </c>
      <c r="CH526" s="144">
        <v>4.0445117000000003E-5</v>
      </c>
      <c r="CI526" s="144">
        <v>1.8405743E-6</v>
      </c>
      <c r="CJ526" s="137"/>
      <c r="CK526" s="138"/>
      <c r="CL526" s="110" t="s">
        <v>699</v>
      </c>
      <c r="CM526" s="110"/>
      <c r="CN526" s="110"/>
      <c r="CP526" s="305"/>
      <c r="CQ526" s="74"/>
      <c r="CR526" s="74"/>
      <c r="CS526" s="74"/>
      <c r="CT526" s="74"/>
      <c r="CU526" s="74"/>
      <c r="CV526" s="74"/>
      <c r="CW526" s="74"/>
      <c r="CX526" s="74"/>
      <c r="CY526" s="74"/>
      <c r="CZ526" s="74"/>
      <c r="DA526" s="74"/>
      <c r="DB526" s="74"/>
    </row>
    <row r="527" spans="1:106" ht="14.5" customHeight="1">
      <c r="A527" s="74" t="s">
        <v>2783</v>
      </c>
      <c r="B527" s="129" t="s">
        <v>2653</v>
      </c>
      <c r="C527" s="130" t="str">
        <f t="shared" si="332"/>
        <v>A.100.06.133</v>
      </c>
      <c r="D527" s="131" t="s">
        <v>117</v>
      </c>
      <c r="E527" s="129" t="s">
        <v>957</v>
      </c>
      <c r="F527" s="132" t="s">
        <v>2785</v>
      </c>
      <c r="G527" s="132">
        <f t="shared" si="333"/>
        <v>0.96420446290200001</v>
      </c>
      <c r="H527" s="348">
        <f t="shared" si="334"/>
        <v>0.96420446290200001</v>
      </c>
      <c r="I527" s="74"/>
      <c r="J527" s="132">
        <f t="shared" si="335"/>
        <v>8.9659242E-2</v>
      </c>
      <c r="K527" s="132">
        <f t="shared" si="336"/>
        <v>0.20793468900000001</v>
      </c>
      <c r="L527" s="300">
        <f t="shared" si="337"/>
        <v>0.151444001902</v>
      </c>
      <c r="M527" s="132">
        <v>0.51516653000000001</v>
      </c>
      <c r="N527" s="132">
        <v>0.15637163000000001</v>
      </c>
      <c r="O527" s="132">
        <v>3.5014405999999998E-2</v>
      </c>
      <c r="P527" s="132">
        <v>2.7297181E-2</v>
      </c>
      <c r="Q527" s="132">
        <v>1.302558E-2</v>
      </c>
      <c r="R527" s="132">
        <v>3.4994788999999998E-2</v>
      </c>
      <c r="S527" s="132">
        <v>1.4341692E-2</v>
      </c>
      <c r="T527" s="132">
        <v>1.6548653E-2</v>
      </c>
      <c r="U527" s="132">
        <v>0.10058221000000001</v>
      </c>
      <c r="V527" s="132">
        <v>8.7266678000000007E-3</v>
      </c>
      <c r="W527" s="132">
        <v>4.1623292999999999E-2</v>
      </c>
      <c r="X527" s="304">
        <v>3.3360591999999998E-5</v>
      </c>
      <c r="Y527" s="132">
        <v>4.7847051000000001E-4</v>
      </c>
      <c r="Z527" s="132">
        <v>0</v>
      </c>
      <c r="AA527" s="74"/>
      <c r="AB527" s="301">
        <f t="shared" si="338"/>
        <v>3.8734325563909775</v>
      </c>
      <c r="AC527" s="338">
        <f t="shared" si="339"/>
        <v>3.8734325563909775</v>
      </c>
      <c r="AD527" s="74"/>
      <c r="AE527" s="136">
        <v>73.309990999999997</v>
      </c>
      <c r="AF527" s="136">
        <v>62.499737000000003</v>
      </c>
      <c r="AG527" s="136">
        <v>5.6430657000000002</v>
      </c>
      <c r="AH527" s="136">
        <v>0</v>
      </c>
      <c r="AI527" s="136">
        <v>5.1395149</v>
      </c>
      <c r="AJ527" s="136">
        <v>1.6255387999999999E-2</v>
      </c>
      <c r="AK527" s="136">
        <v>1.1417836000000001E-2</v>
      </c>
      <c r="AL527" s="74"/>
      <c r="AM527" s="133">
        <v>0.12031343</v>
      </c>
      <c r="AN527" s="340">
        <f t="shared" si="340"/>
        <v>0.12031343</v>
      </c>
      <c r="AP527" s="133">
        <v>0.1141813</v>
      </c>
      <c r="AQ527" s="133">
        <v>4.1407262999999996E-3</v>
      </c>
      <c r="AR527" s="133">
        <v>1.9914058000000002E-3</v>
      </c>
      <c r="AS527" s="134">
        <f t="shared" si="341"/>
        <v>6.8454016037228805E-6</v>
      </c>
      <c r="AT527" s="135">
        <f t="shared" si="342"/>
        <v>1.5313337391414995E-8</v>
      </c>
      <c r="AU527" s="135">
        <f t="shared" si="343"/>
        <v>0.27890837350000003</v>
      </c>
      <c r="AV527" s="302">
        <v>3.6181461000000001E-6</v>
      </c>
      <c r="AW527" s="302">
        <v>1.0917051999999999E-8</v>
      </c>
      <c r="AX527" s="302">
        <v>2.9824408000000002E-13</v>
      </c>
      <c r="AY527" s="302">
        <v>1.5136313000000001E-9</v>
      </c>
      <c r="AZ527" s="302">
        <v>3.6642288E-13</v>
      </c>
      <c r="BA527" s="302">
        <v>4.0588152E-9</v>
      </c>
      <c r="BB527" s="302">
        <v>3.1436116999999999E-6</v>
      </c>
      <c r="BC527" s="302">
        <v>5.8281946999999998E-10</v>
      </c>
      <c r="BD527" s="302">
        <v>3.6437172999999999E-9</v>
      </c>
      <c r="BE527" s="302">
        <v>1.5722563000000001E-11</v>
      </c>
      <c r="BF527" s="302">
        <v>1.2243271E-14</v>
      </c>
      <c r="BG527" s="302">
        <v>4.0588813999999999E-11</v>
      </c>
      <c r="BH527" s="302">
        <v>1.1264253E-12</v>
      </c>
      <c r="BI527" s="302">
        <v>3.4454778E-13</v>
      </c>
      <c r="BJ527" s="302">
        <v>9.6184788999999993E-9</v>
      </c>
      <c r="BK527" s="302">
        <v>5.9175617E-8</v>
      </c>
      <c r="BL527" s="302">
        <v>5.5239710000000002E-11</v>
      </c>
      <c r="BM527" s="303">
        <v>7.1911935E-3</v>
      </c>
      <c r="BN527" s="303">
        <v>0.27171718</v>
      </c>
      <c r="BO527" s="302">
        <v>9.2768949000000005E-9</v>
      </c>
      <c r="BP527" s="302">
        <v>5.6413550000000003E-11</v>
      </c>
      <c r="BQ527" s="302">
        <v>2.5239840000000001E-15</v>
      </c>
      <c r="BR527" s="74"/>
      <c r="BS527" s="136">
        <v>3.5223159000000002E-4</v>
      </c>
      <c r="BT527" s="144">
        <v>2.6432051E-5</v>
      </c>
      <c r="BU527" s="136">
        <v>1.0800158E-4</v>
      </c>
      <c r="BV527" s="144">
        <v>1.9384733999999998E-6</v>
      </c>
      <c r="BW527" s="144">
        <v>3.1589720999999998E-5</v>
      </c>
      <c r="BX527" s="144">
        <v>2.6066979E-6</v>
      </c>
      <c r="BY527" s="144">
        <v>3.9556002999999998E-7</v>
      </c>
      <c r="BZ527" s="144">
        <v>3.9216472E-6</v>
      </c>
      <c r="CA527" s="144">
        <v>4.6960543000000003E-5</v>
      </c>
      <c r="CB527" s="144">
        <v>9.4899814000000001E-6</v>
      </c>
      <c r="CC527" s="144">
        <v>2.7158827E-9</v>
      </c>
      <c r="CD527" s="144">
        <v>3.6023231000000002E-8</v>
      </c>
      <c r="CE527" s="144">
        <v>3.8698757E-8</v>
      </c>
      <c r="CF527" s="144">
        <v>7.2917896999999997E-6</v>
      </c>
      <c r="CG527" s="144">
        <v>8.2977508000000005E-5</v>
      </c>
      <c r="CH527" s="144">
        <v>2.9216837999999998E-5</v>
      </c>
      <c r="CI527" s="144">
        <v>1.3317657999999999E-6</v>
      </c>
      <c r="CJ527" s="137"/>
      <c r="CK527" s="138"/>
      <c r="CL527" s="110" t="s">
        <v>699</v>
      </c>
      <c r="CM527" s="110"/>
      <c r="CN527" s="110"/>
      <c r="CP527" s="305"/>
      <c r="CQ527" s="74"/>
      <c r="CR527" s="74"/>
      <c r="CS527" s="74"/>
      <c r="CT527" s="74"/>
      <c r="CU527" s="74"/>
      <c r="CV527" s="74"/>
      <c r="CW527" s="74"/>
      <c r="CX527" s="74"/>
      <c r="CY527" s="74"/>
      <c r="CZ527" s="74"/>
      <c r="DA527" s="74"/>
      <c r="DB527" s="74"/>
    </row>
    <row r="528" spans="1:106" ht="14.5" customHeight="1">
      <c r="A528" s="74" t="s">
        <v>2786</v>
      </c>
      <c r="B528" s="129" t="s">
        <v>2653</v>
      </c>
      <c r="C528" s="130" t="str">
        <f t="shared" si="332"/>
        <v>A.100.06.134</v>
      </c>
      <c r="D528" s="131" t="s">
        <v>117</v>
      </c>
      <c r="E528" s="129" t="s">
        <v>957</v>
      </c>
      <c r="F528" s="132" t="s">
        <v>2788</v>
      </c>
      <c r="G528" s="132">
        <f t="shared" si="333"/>
        <v>0.732313345201</v>
      </c>
      <c r="H528" s="348">
        <f t="shared" si="334"/>
        <v>0.732313345201</v>
      </c>
      <c r="I528" s="74"/>
      <c r="J528" s="132">
        <f t="shared" si="335"/>
        <v>7.0561934999999992E-2</v>
      </c>
      <c r="K528" s="132">
        <f t="shared" si="336"/>
        <v>0.17429789749999999</v>
      </c>
      <c r="L528" s="300">
        <f t="shared" si="337"/>
        <v>8.9461792700999992E-2</v>
      </c>
      <c r="M528" s="132">
        <v>0.39799171999999999</v>
      </c>
      <c r="N528" s="132">
        <v>0.13329062</v>
      </c>
      <c r="O528" s="132">
        <v>3.1815069000000001E-2</v>
      </c>
      <c r="P528" s="132">
        <v>2.5465152000000001E-2</v>
      </c>
      <c r="Q528" s="132">
        <v>1.241068E-2</v>
      </c>
      <c r="R528" s="132">
        <v>1.9302172999999999E-2</v>
      </c>
      <c r="S528" s="132">
        <v>1.338393E-2</v>
      </c>
      <c r="T528" s="132">
        <v>9.1922085000000001E-3</v>
      </c>
      <c r="U528" s="132">
        <v>5.4929635999999997E-2</v>
      </c>
      <c r="V528" s="132">
        <v>1.1342479000000001E-2</v>
      </c>
      <c r="W528" s="132">
        <v>2.2884351000000001E-2</v>
      </c>
      <c r="X528" s="304">
        <v>4.2895241000000001E-5</v>
      </c>
      <c r="Y528" s="132">
        <v>2.6243145999999999E-4</v>
      </c>
      <c r="Z528" s="132">
        <v>0</v>
      </c>
      <c r="AA528" s="74"/>
      <c r="AB528" s="301">
        <f t="shared" si="338"/>
        <v>2.9924189473684208</v>
      </c>
      <c r="AC528" s="338">
        <f t="shared" si="339"/>
        <v>2.9924189473684208</v>
      </c>
      <c r="AD528" s="74"/>
      <c r="AE528" s="136">
        <v>58.099288999999999</v>
      </c>
      <c r="AF528" s="136">
        <v>52.163137999999996</v>
      </c>
      <c r="AG528" s="136">
        <v>3.1025366000000001</v>
      </c>
      <c r="AH528" s="136">
        <v>0</v>
      </c>
      <c r="AI528" s="136">
        <v>2.8054743000000002</v>
      </c>
      <c r="AJ528" s="136">
        <v>1.6525297000000001E-2</v>
      </c>
      <c r="AK528" s="136">
        <v>1.1614644E-2</v>
      </c>
      <c r="AL528" s="74"/>
      <c r="AM528" s="133">
        <v>9.7451574999999999E-2</v>
      </c>
      <c r="AN528" s="340">
        <f t="shared" si="340"/>
        <v>9.7451574999999999E-2</v>
      </c>
      <c r="AP528" s="133">
        <v>9.2774924999999994E-2</v>
      </c>
      <c r="AQ528" s="133">
        <v>3.3155960000000001E-3</v>
      </c>
      <c r="AR528" s="133">
        <v>1.3610548000000001E-3</v>
      </c>
      <c r="AS528" s="134">
        <f t="shared" si="341"/>
        <v>5.5620457875312799E-6</v>
      </c>
      <c r="AT528" s="135">
        <f t="shared" si="342"/>
        <v>1.2261819557224098E-8</v>
      </c>
      <c r="AU528" s="135">
        <f t="shared" si="343"/>
        <v>0.1906239237</v>
      </c>
      <c r="AV528" s="302">
        <v>2.7994994999999999E-6</v>
      </c>
      <c r="AW528" s="302">
        <v>8.4469823000000004E-9</v>
      </c>
      <c r="AX528" s="302">
        <v>2.3075949E-13</v>
      </c>
      <c r="AY528" s="302">
        <v>1.4561597E-9</v>
      </c>
      <c r="AZ528" s="302">
        <v>3.4963128000000002E-13</v>
      </c>
      <c r="BA528" s="302">
        <v>3.7864431999999998E-9</v>
      </c>
      <c r="BB528" s="302">
        <v>2.7067233000000001E-6</v>
      </c>
      <c r="BC528" s="302">
        <v>5.4109237999999999E-10</v>
      </c>
      <c r="BD528" s="302">
        <v>3.1363641999999998E-9</v>
      </c>
      <c r="BE528" s="302">
        <v>8.6150038999999998E-12</v>
      </c>
      <c r="BF528" s="302">
        <v>7.9841997000000007E-15</v>
      </c>
      <c r="BG528" s="302">
        <v>2.5723267000000002E-11</v>
      </c>
      <c r="BH528" s="302">
        <v>6.1724800999999996E-13</v>
      </c>
      <c r="BI528" s="302">
        <v>1.9881127E-13</v>
      </c>
      <c r="BJ528" s="302">
        <v>6.5408981000000002E-9</v>
      </c>
      <c r="BK528" s="302">
        <v>3.8950947000000002E-8</v>
      </c>
      <c r="BL528" s="302">
        <v>7.1044523999999995E-11</v>
      </c>
      <c r="BM528" s="303">
        <v>3.9311737000000003E-3</v>
      </c>
      <c r="BN528" s="303">
        <v>0.18669274999999999</v>
      </c>
      <c r="BO528" s="302">
        <v>5.0881899E-9</v>
      </c>
      <c r="BP528" s="302">
        <v>3.0941695000000001E-11</v>
      </c>
      <c r="BQ528" s="302">
        <v>1.3843544000000001E-15</v>
      </c>
      <c r="BR528" s="74"/>
      <c r="BS528" s="136">
        <v>2.6724528000000001E-4</v>
      </c>
      <c r="BT528" s="144">
        <v>2.2857248E-5</v>
      </c>
      <c r="BU528" s="144">
        <v>8.3436581000000001E-5</v>
      </c>
      <c r="BV528" s="144">
        <v>1.0767635E-6</v>
      </c>
      <c r="BW528" s="144">
        <v>2.8188616E-5</v>
      </c>
      <c r="BX528" s="144">
        <v>2.4424126000000001E-6</v>
      </c>
      <c r="BY528" s="144">
        <v>2.1654054000000001E-7</v>
      </c>
      <c r="BZ528" s="144">
        <v>3.6943423000000001E-6</v>
      </c>
      <c r="CA528" s="144">
        <v>2.5902157E-5</v>
      </c>
      <c r="CB528" s="144">
        <v>8.8562241000000006E-6</v>
      </c>
      <c r="CC528" s="144">
        <v>2.5787350000000002E-9</v>
      </c>
      <c r="CD528" s="144">
        <v>4.6323745E-8</v>
      </c>
      <c r="CE528" s="144">
        <v>3.8696807E-8</v>
      </c>
      <c r="CF528" s="144">
        <v>6.5460732000000001E-6</v>
      </c>
      <c r="CG528" s="144">
        <v>6.7263220999999994E-5</v>
      </c>
      <c r="CH528" s="144">
        <v>1.5947054999999999E-5</v>
      </c>
      <c r="CI528" s="144">
        <v>7.3044671999999999E-7</v>
      </c>
      <c r="CJ528" s="137"/>
      <c r="CK528" s="138"/>
      <c r="CL528" s="110" t="s">
        <v>699</v>
      </c>
      <c r="CM528" s="110"/>
      <c r="CN528" s="110"/>
      <c r="CP528" s="305"/>
      <c r="CQ528" s="74"/>
      <c r="CR528" s="74"/>
      <c r="CS528" s="74"/>
      <c r="CT528" s="74"/>
      <c r="CU528" s="74"/>
      <c r="CV528" s="74"/>
      <c r="CW528" s="74"/>
      <c r="CX528" s="74"/>
      <c r="CY528" s="74"/>
      <c r="CZ528" s="74"/>
      <c r="DA528" s="74"/>
      <c r="DB528" s="74"/>
    </row>
    <row r="529" spans="1:106" ht="14.5" customHeight="1">
      <c r="A529" s="74" t="s">
        <v>2789</v>
      </c>
      <c r="B529" s="129" t="s">
        <v>2653</v>
      </c>
      <c r="C529" s="130" t="str">
        <f t="shared" si="332"/>
        <v>A.100.06.135</v>
      </c>
      <c r="D529" s="131" t="s">
        <v>117</v>
      </c>
      <c r="E529" s="129" t="s">
        <v>957</v>
      </c>
      <c r="F529" s="132" t="s">
        <v>2791</v>
      </c>
      <c r="G529" s="132">
        <f t="shared" si="333"/>
        <v>1.6813913104530001</v>
      </c>
      <c r="H529" s="348">
        <f t="shared" si="334"/>
        <v>1.6813913104530001</v>
      </c>
      <c r="I529" s="74"/>
      <c r="J529" s="132">
        <f t="shared" si="335"/>
        <v>0.11986970100000001</v>
      </c>
      <c r="K529" s="132">
        <f t="shared" si="336"/>
        <v>0.279085888</v>
      </c>
      <c r="L529" s="300">
        <f t="shared" si="337"/>
        <v>0.59912743145299996</v>
      </c>
      <c r="M529" s="132">
        <v>0.68330829000000004</v>
      </c>
      <c r="N529" s="132">
        <v>0.20695889000000001</v>
      </c>
      <c r="O529" s="132">
        <v>4.2330082999999998E-2</v>
      </c>
      <c r="P529" s="132">
        <v>2.8824078999999999E-2</v>
      </c>
      <c r="Q529" s="132">
        <v>1.3454041999999999E-2</v>
      </c>
      <c r="R529" s="132">
        <v>6.0796546999999999E-2</v>
      </c>
      <c r="S529" s="132">
        <v>1.6795033000000001E-2</v>
      </c>
      <c r="T529" s="132">
        <v>2.9796915E-2</v>
      </c>
      <c r="U529" s="132">
        <v>0.51975534000000001</v>
      </c>
      <c r="V529" s="132">
        <v>6.5132894000000004E-3</v>
      </c>
      <c r="W529" s="132">
        <v>7.2203320000000001E-2</v>
      </c>
      <c r="X529" s="304">
        <v>2.5292812999999998E-5</v>
      </c>
      <c r="Y529" s="132">
        <v>6.3018923999999998E-4</v>
      </c>
      <c r="Z529" s="132">
        <v>0</v>
      </c>
      <c r="AA529" s="74"/>
      <c r="AB529" s="301">
        <f t="shared" si="338"/>
        <v>5.1376563157894735</v>
      </c>
      <c r="AC529" s="338">
        <f t="shared" si="339"/>
        <v>5.1376563157894735</v>
      </c>
      <c r="AD529" s="74"/>
      <c r="AE529" s="136">
        <v>96.250791000000007</v>
      </c>
      <c r="AF529" s="136">
        <v>77.490176000000005</v>
      </c>
      <c r="AG529" s="136">
        <v>9.7889479000000001</v>
      </c>
      <c r="AH529" s="136">
        <v>0</v>
      </c>
      <c r="AI529" s="136">
        <v>8.9443888999999999</v>
      </c>
      <c r="AJ529" s="136">
        <v>1.6027004000000001E-2</v>
      </c>
      <c r="AK529" s="136">
        <v>1.1251307E-2</v>
      </c>
      <c r="AL529" s="74"/>
      <c r="AM529" s="133">
        <v>0.15924882000000001</v>
      </c>
      <c r="AN529" s="340">
        <f t="shared" si="340"/>
        <v>0.15924882000000001</v>
      </c>
      <c r="AP529" s="133">
        <v>0.15053458</v>
      </c>
      <c r="AQ529" s="133">
        <v>5.4199655999999999E-3</v>
      </c>
      <c r="AR529" s="133">
        <v>3.2942763000000002E-3</v>
      </c>
      <c r="AS529" s="134">
        <f t="shared" si="341"/>
        <v>9.0248549225311603E-6</v>
      </c>
      <c r="AT529" s="135">
        <f t="shared" si="342"/>
        <v>2.00442517138559E-8</v>
      </c>
      <c r="AU529" s="135">
        <f t="shared" si="343"/>
        <v>0.461383233</v>
      </c>
      <c r="AV529" s="302">
        <v>4.7920889000000002E-6</v>
      </c>
      <c r="AW529" s="302">
        <v>1.4459130999999999E-8</v>
      </c>
      <c r="AX529" s="302">
        <v>3.9501788E-13</v>
      </c>
      <c r="AY529" s="302">
        <v>1.5537700999999999E-9</v>
      </c>
      <c r="AZ529" s="302">
        <v>3.8063116000000001E-13</v>
      </c>
      <c r="BA529" s="302">
        <v>4.2857877999999997E-9</v>
      </c>
      <c r="BB529" s="302">
        <v>4.0744224000000003E-6</v>
      </c>
      <c r="BC529" s="302">
        <v>6.2062663999999998E-10</v>
      </c>
      <c r="BD529" s="302">
        <v>4.7268268000000001E-9</v>
      </c>
      <c r="BE529" s="302">
        <v>2.7032903999999999E-11</v>
      </c>
      <c r="BF529" s="302">
        <v>6.5371989000000005E-14</v>
      </c>
      <c r="BG529" s="302">
        <v>9.0786796999999997E-11</v>
      </c>
      <c r="BH529" s="302">
        <v>2.3735433999999999E-12</v>
      </c>
      <c r="BI529" s="302">
        <v>8.4212227000000001E-13</v>
      </c>
      <c r="BJ529" s="302">
        <v>1.4924747999999999E-8</v>
      </c>
      <c r="BK529" s="302">
        <v>1.2536041999999999E-7</v>
      </c>
      <c r="BL529" s="302">
        <v>4.1866407E-11</v>
      </c>
      <c r="BM529" s="303">
        <v>5.7258892999999998E-2</v>
      </c>
      <c r="BN529" s="303">
        <v>0.40412434000000003</v>
      </c>
      <c r="BO529" s="302">
        <v>1.2218516E-8</v>
      </c>
      <c r="BP529" s="302">
        <v>7.4301786000000002E-11</v>
      </c>
      <c r="BQ529" s="302">
        <v>3.3243169000000001E-15</v>
      </c>
      <c r="BR529" s="74"/>
      <c r="BS529" s="136">
        <v>6.3369271000000003E-4</v>
      </c>
      <c r="BT529" s="144">
        <v>3.3951931999999997E-5</v>
      </c>
      <c r="BU529" s="136">
        <v>1.4325148999999999E-4</v>
      </c>
      <c r="BV529" s="144">
        <v>3.4903319E-6</v>
      </c>
      <c r="BW529" s="144">
        <v>3.8105741999999998E-5</v>
      </c>
      <c r="BX529" s="144">
        <v>2.8697977000000002E-6</v>
      </c>
      <c r="BY529" s="144">
        <v>6.8538619999999995E-7</v>
      </c>
      <c r="BZ529" s="144">
        <v>4.0766120000000004E-6</v>
      </c>
      <c r="CA529" s="144">
        <v>8.1584684999999997E-5</v>
      </c>
      <c r="CB529" s="144">
        <v>1.1113371E-5</v>
      </c>
      <c r="CC529" s="144">
        <v>2.8319308E-9</v>
      </c>
      <c r="CD529" s="144">
        <v>2.7307412E-8</v>
      </c>
      <c r="CE529" s="144">
        <v>3.8700407000000003E-8</v>
      </c>
      <c r="CF529" s="144">
        <v>8.3735295999999993E-6</v>
      </c>
      <c r="CG529" s="136">
        <v>1.0637099E-4</v>
      </c>
      <c r="CH529" s="136">
        <v>1.9799594999999999E-4</v>
      </c>
      <c r="CI529" s="144">
        <v>1.7540569999999999E-6</v>
      </c>
      <c r="CJ529" s="137"/>
      <c r="CK529" s="138"/>
      <c r="CL529" s="110" t="s">
        <v>699</v>
      </c>
      <c r="CM529" s="110"/>
      <c r="CN529" s="110"/>
      <c r="CP529" s="305"/>
      <c r="CQ529" s="74"/>
      <c r="CR529" s="74"/>
      <c r="CS529" s="74"/>
      <c r="CT529" s="74"/>
      <c r="CU529" s="74"/>
      <c r="CV529" s="74"/>
      <c r="CW529" s="74"/>
      <c r="CX529" s="74"/>
      <c r="CY529" s="74"/>
      <c r="CZ529" s="74"/>
      <c r="DA529" s="74"/>
      <c r="DB529" s="74"/>
    </row>
    <row r="530" spans="1:106" ht="14.5" customHeight="1">
      <c r="A530" s="74" t="s">
        <v>2792</v>
      </c>
      <c r="B530" s="129" t="s">
        <v>2653</v>
      </c>
      <c r="C530" s="130" t="str">
        <f t="shared" si="332"/>
        <v>A.100.06.136</v>
      </c>
      <c r="D530" s="131" t="s">
        <v>117</v>
      </c>
      <c r="E530" s="129" t="s">
        <v>957</v>
      </c>
      <c r="F530" s="132" t="s">
        <v>2794</v>
      </c>
      <c r="G530" s="132">
        <f t="shared" si="333"/>
        <v>1.3404614986730001</v>
      </c>
      <c r="H530" s="348">
        <f t="shared" si="334"/>
        <v>1.3404614986730001</v>
      </c>
      <c r="I530" s="74"/>
      <c r="J530" s="132">
        <f t="shared" si="335"/>
        <v>9.980733E-2</v>
      </c>
      <c r="K530" s="132">
        <f t="shared" si="336"/>
        <v>0.23876584700000003</v>
      </c>
      <c r="L530" s="300">
        <f t="shared" si="337"/>
        <v>0.43689290167299999</v>
      </c>
      <c r="M530" s="132">
        <v>0.56499542000000003</v>
      </c>
      <c r="N530" s="132">
        <v>0.17880181000000001</v>
      </c>
      <c r="O530" s="132">
        <v>3.8342800000000003E-2</v>
      </c>
      <c r="P530" s="132">
        <v>2.7280367999999999E-2</v>
      </c>
      <c r="Q530" s="132">
        <v>1.2959251999999999E-2</v>
      </c>
      <c r="R530" s="132">
        <v>4.4039460000000002E-2</v>
      </c>
      <c r="S530" s="132">
        <v>1.552825E-2</v>
      </c>
      <c r="T530" s="132">
        <v>2.1621237000000001E-2</v>
      </c>
      <c r="U530" s="132">
        <v>0.37541955999999999</v>
      </c>
      <c r="V530" s="132">
        <v>8.7266678000000007E-3</v>
      </c>
      <c r="W530" s="132">
        <v>5.2257291999999997E-2</v>
      </c>
      <c r="X530" s="304">
        <v>3.3360593000000001E-5</v>
      </c>
      <c r="Y530" s="132">
        <v>4.5602128E-4</v>
      </c>
      <c r="Z530" s="132">
        <v>0</v>
      </c>
      <c r="AA530" s="74"/>
      <c r="AB530" s="301">
        <f t="shared" si="338"/>
        <v>4.2480858646616539</v>
      </c>
      <c r="AC530" s="338">
        <f t="shared" si="339"/>
        <v>4.2480858646616539</v>
      </c>
      <c r="AD530" s="74"/>
      <c r="AE530" s="136">
        <v>80.582918000000006</v>
      </c>
      <c r="AF530" s="136">
        <v>67.009354999999999</v>
      </c>
      <c r="AG530" s="136">
        <v>7.0847683999999997</v>
      </c>
      <c r="AH530" s="136">
        <v>0</v>
      </c>
      <c r="AI530" s="136">
        <v>6.4611213000000003</v>
      </c>
      <c r="AJ530" s="136">
        <v>1.6255387999999999E-2</v>
      </c>
      <c r="AK530" s="136">
        <v>1.1417836000000001E-2</v>
      </c>
      <c r="AL530" s="74"/>
      <c r="AM530" s="133">
        <v>0.13446230000000001</v>
      </c>
      <c r="AN530" s="340">
        <f t="shared" si="340"/>
        <v>0.13446230000000001</v>
      </c>
      <c r="AP530" s="133">
        <v>0.12735477000000001</v>
      </c>
      <c r="AQ530" s="133">
        <v>4.5603750999999998E-3</v>
      </c>
      <c r="AR530" s="133">
        <v>2.5471533E-3</v>
      </c>
      <c r="AS530" s="134">
        <f t="shared" si="341"/>
        <v>7.6351781624228799E-6</v>
      </c>
      <c r="AT530" s="135">
        <f t="shared" si="342"/>
        <v>1.6865292331227899E-8</v>
      </c>
      <c r="AU530" s="135">
        <f t="shared" si="343"/>
        <v>0.35674416399999997</v>
      </c>
      <c r="AV530" s="302">
        <v>3.9657096000000001E-6</v>
      </c>
      <c r="AW530" s="302">
        <v>1.1965733E-8</v>
      </c>
      <c r="AX530" s="302">
        <v>3.2689569000000001E-13</v>
      </c>
      <c r="AY530" s="302">
        <v>1.5074989000000001E-9</v>
      </c>
      <c r="AZ530" s="302">
        <v>3.6642288E-13</v>
      </c>
      <c r="BA530" s="302">
        <v>4.0562903E-9</v>
      </c>
      <c r="BB530" s="302">
        <v>3.5488764999999999E-6</v>
      </c>
      <c r="BC530" s="302">
        <v>5.8462476E-10</v>
      </c>
      <c r="BD530" s="302">
        <v>4.1159140000000001E-9</v>
      </c>
      <c r="BE530" s="302">
        <v>1.9547634000000001E-11</v>
      </c>
      <c r="BF530" s="302">
        <v>4.8011245999999998E-14</v>
      </c>
      <c r="BG530" s="302">
        <v>6.7758411999999995E-11</v>
      </c>
      <c r="BH530" s="302">
        <v>1.7159578E-12</v>
      </c>
      <c r="BI530" s="302">
        <v>6.1484592999999996E-13</v>
      </c>
      <c r="BJ530" s="302">
        <v>1.157004E-8</v>
      </c>
      <c r="BK530" s="302">
        <v>9.4616232E-8</v>
      </c>
      <c r="BL530" s="302">
        <v>5.5239711000000002E-11</v>
      </c>
      <c r="BM530" s="303">
        <v>4.1358963999999998E-2</v>
      </c>
      <c r="BN530" s="303">
        <v>0.31538519999999998</v>
      </c>
      <c r="BO530" s="302">
        <v>8.8416348000000001E-9</v>
      </c>
      <c r="BP530" s="302">
        <v>5.3766697999999999E-11</v>
      </c>
      <c r="BQ530" s="302">
        <v>2.4055619E-15</v>
      </c>
      <c r="BR530" s="74"/>
      <c r="BS530" s="136">
        <v>5.0357299000000004E-4</v>
      </c>
      <c r="BT530" s="144">
        <v>2.9678474999999999E-5</v>
      </c>
      <c r="BU530" s="136">
        <v>1.1844791E-4</v>
      </c>
      <c r="BV530" s="144">
        <v>2.5326595999999999E-6</v>
      </c>
      <c r="BW530" s="144">
        <v>3.4217283000000002E-5</v>
      </c>
      <c r="BX530" s="144">
        <v>2.6963179000000001E-6</v>
      </c>
      <c r="BY530" s="144">
        <v>4.9547813000000003E-7</v>
      </c>
      <c r="BZ530" s="144">
        <v>3.8946576999999996E-6</v>
      </c>
      <c r="CA530" s="144">
        <v>5.9097854999999999E-5</v>
      </c>
      <c r="CB530" s="144">
        <v>1.0275133E-5</v>
      </c>
      <c r="CC530" s="144">
        <v>2.7158827E-9</v>
      </c>
      <c r="CD530" s="144">
        <v>3.6023231999999999E-8</v>
      </c>
      <c r="CE530" s="144">
        <v>3.8698757E-8</v>
      </c>
      <c r="CF530" s="144">
        <v>7.6173306999999999E-6</v>
      </c>
      <c r="CG530" s="144">
        <v>9.0269623000000003E-5</v>
      </c>
      <c r="CH530" s="136">
        <v>1.4300355E-4</v>
      </c>
      <c r="CI530" s="144">
        <v>1.2692810999999999E-6</v>
      </c>
      <c r="CJ530" s="137"/>
      <c r="CK530" s="138"/>
      <c r="CL530" s="110" t="s">
        <v>699</v>
      </c>
      <c r="CM530" s="110"/>
      <c r="CN530" s="110"/>
      <c r="CP530" s="305"/>
      <c r="CQ530" s="74"/>
      <c r="CR530" s="74"/>
      <c r="CS530" s="74"/>
      <c r="CT530" s="74"/>
      <c r="CU530" s="74"/>
      <c r="CV530" s="74"/>
      <c r="CW530" s="74"/>
      <c r="CX530" s="74"/>
      <c r="CY530" s="74"/>
      <c r="CZ530" s="74"/>
      <c r="DA530" s="74"/>
      <c r="DB530" s="74"/>
    </row>
    <row r="531" spans="1:106" ht="14.5" customHeight="1">
      <c r="A531" s="74" t="s">
        <v>2795</v>
      </c>
      <c r="B531" s="129" t="s">
        <v>2653</v>
      </c>
      <c r="C531" s="130" t="str">
        <f t="shared" si="332"/>
        <v>A.100.06.137</v>
      </c>
      <c r="D531" s="131" t="s">
        <v>117</v>
      </c>
      <c r="E531" s="129" t="s">
        <v>957</v>
      </c>
      <c r="F531" s="132" t="s">
        <v>2797</v>
      </c>
      <c r="G531" s="132">
        <f t="shared" si="333"/>
        <v>0.93754445767100003</v>
      </c>
      <c r="H531" s="348">
        <f t="shared" si="334"/>
        <v>0.93754445767100003</v>
      </c>
      <c r="I531" s="74"/>
      <c r="J531" s="132">
        <f t="shared" si="335"/>
        <v>7.6097255000000003E-2</v>
      </c>
      <c r="K531" s="132">
        <f t="shared" si="336"/>
        <v>0.19111488899999998</v>
      </c>
      <c r="L531" s="300">
        <f t="shared" si="337"/>
        <v>0.24516119367100001</v>
      </c>
      <c r="M531" s="132">
        <v>0.42517112000000001</v>
      </c>
      <c r="N531" s="132">
        <v>0.14552525999999999</v>
      </c>
      <c r="O531" s="132">
        <v>3.3630556999999998E-2</v>
      </c>
      <c r="P531" s="132">
        <v>2.5455980999999999E-2</v>
      </c>
      <c r="Q531" s="132">
        <v>1.2374501E-2</v>
      </c>
      <c r="R531" s="132">
        <v>2.4235630000000001E-2</v>
      </c>
      <c r="S531" s="132">
        <v>1.4031142999999999E-2</v>
      </c>
      <c r="T531" s="132">
        <v>1.1959071999999999E-2</v>
      </c>
      <c r="U531" s="132">
        <v>0.20484092000000001</v>
      </c>
      <c r="V531" s="132">
        <v>1.1342479000000001E-2</v>
      </c>
      <c r="W531" s="132">
        <v>2.8684713000000001E-2</v>
      </c>
      <c r="X531" s="304">
        <v>4.2895241000000001E-5</v>
      </c>
      <c r="Y531" s="132">
        <v>2.5018643000000002E-4</v>
      </c>
      <c r="Z531" s="132">
        <v>0</v>
      </c>
      <c r="AA531" s="74"/>
      <c r="AB531" s="301">
        <f t="shared" si="338"/>
        <v>3.1967753383458648</v>
      </c>
      <c r="AC531" s="338">
        <f t="shared" si="339"/>
        <v>3.1967753383458648</v>
      </c>
      <c r="AD531" s="74"/>
      <c r="AE531" s="136">
        <v>62.066339999999997</v>
      </c>
      <c r="AF531" s="136">
        <v>54.622929999999997</v>
      </c>
      <c r="AG531" s="136">
        <v>3.8889198</v>
      </c>
      <c r="AH531" s="136">
        <v>0</v>
      </c>
      <c r="AI531" s="136">
        <v>3.5263504999999999</v>
      </c>
      <c r="AJ531" s="136">
        <v>1.6525297000000001E-2</v>
      </c>
      <c r="AK531" s="136">
        <v>1.1614644E-2</v>
      </c>
      <c r="AL531" s="74"/>
      <c r="AM531" s="133">
        <v>0.10516913999999999</v>
      </c>
      <c r="AN531" s="340">
        <f t="shared" si="340"/>
        <v>0.10516913999999999</v>
      </c>
      <c r="AP531" s="133">
        <v>9.9960456000000003E-2</v>
      </c>
      <c r="AQ531" s="133">
        <v>3.5444953E-3</v>
      </c>
      <c r="AR531" s="133">
        <v>1.6641898E-3</v>
      </c>
      <c r="AS531" s="134">
        <f t="shared" si="341"/>
        <v>5.9928330828312806E-6</v>
      </c>
      <c r="AT531" s="135">
        <f t="shared" si="342"/>
        <v>1.3108340786194501E-8</v>
      </c>
      <c r="AU531" s="135">
        <f t="shared" si="343"/>
        <v>0.23307980900000003</v>
      </c>
      <c r="AV531" s="302">
        <v>2.9890796E-6</v>
      </c>
      <c r="AW531" s="302">
        <v>9.0189903999999998E-9</v>
      </c>
      <c r="AX531" s="302">
        <v>2.4638763999999999E-13</v>
      </c>
      <c r="AY531" s="302">
        <v>1.4528147999999999E-9</v>
      </c>
      <c r="AZ531" s="302">
        <v>3.4963128000000002E-13</v>
      </c>
      <c r="BA531" s="302">
        <v>3.785066E-9</v>
      </c>
      <c r="BB531" s="302">
        <v>2.9277768999999998E-6</v>
      </c>
      <c r="BC531" s="302">
        <v>5.4207709000000002E-10</v>
      </c>
      <c r="BD531" s="302">
        <v>3.3939261000000001E-9</v>
      </c>
      <c r="BE531" s="302">
        <v>1.0701406E-11</v>
      </c>
      <c r="BF531" s="302">
        <v>2.7494004E-14</v>
      </c>
      <c r="BG531" s="302">
        <v>4.0543047999999998E-11</v>
      </c>
      <c r="BH531" s="302">
        <v>9.3881116999999994E-13</v>
      </c>
      <c r="BI531" s="302">
        <v>3.4624661999999999E-13</v>
      </c>
      <c r="BJ531" s="302">
        <v>7.6053862E-9</v>
      </c>
      <c r="BK531" s="302">
        <v>5.8282190999999997E-8</v>
      </c>
      <c r="BL531" s="302">
        <v>7.1044525000000002E-11</v>
      </c>
      <c r="BM531" s="303">
        <v>2.2568139000000001E-2</v>
      </c>
      <c r="BN531" s="303">
        <v>0.21051167000000001</v>
      </c>
      <c r="BO531" s="302">
        <v>4.8507752000000002E-9</v>
      </c>
      <c r="BP531" s="302">
        <v>2.9497957999999999E-11</v>
      </c>
      <c r="BQ531" s="302">
        <v>1.3197605000000001E-15</v>
      </c>
      <c r="BR531" s="74"/>
      <c r="BS531" s="136">
        <v>3.4979512999999999E-4</v>
      </c>
      <c r="BT531" s="144">
        <v>2.4628025E-5</v>
      </c>
      <c r="BU531" s="144">
        <v>8.9134577999999998E-5</v>
      </c>
      <c r="BV531" s="144">
        <v>1.4008651E-6</v>
      </c>
      <c r="BW531" s="144">
        <v>2.9621831E-5</v>
      </c>
      <c r="BX531" s="144">
        <v>2.4912962E-6</v>
      </c>
      <c r="BY531" s="144">
        <v>2.7104132999999998E-7</v>
      </c>
      <c r="BZ531" s="144">
        <v>3.6796207E-6</v>
      </c>
      <c r="CA531" s="144">
        <v>3.2522508999999997E-5</v>
      </c>
      <c r="CB531" s="144">
        <v>9.2844889000000006E-6</v>
      </c>
      <c r="CC531" s="144">
        <v>2.5787350999999998E-9</v>
      </c>
      <c r="CD531" s="144">
        <v>4.6323745E-8</v>
      </c>
      <c r="CE531" s="144">
        <v>3.8696807E-8</v>
      </c>
      <c r="CF531" s="144">
        <v>6.7236409E-6</v>
      </c>
      <c r="CG531" s="144">
        <v>7.1240739000000004E-5</v>
      </c>
      <c r="CH531" s="144">
        <v>7.8012534000000005E-5</v>
      </c>
      <c r="CI531" s="144">
        <v>6.9636411999999999E-7</v>
      </c>
      <c r="CJ531" s="137"/>
      <c r="CK531" s="138"/>
      <c r="CL531" s="110" t="s">
        <v>699</v>
      </c>
      <c r="CM531" s="110"/>
      <c r="CN531" s="110"/>
      <c r="CP531" s="305"/>
      <c r="CQ531" s="74"/>
      <c r="CR531" s="74"/>
      <c r="CS531" s="74"/>
      <c r="CT531" s="74"/>
      <c r="CU531" s="74"/>
      <c r="CV531" s="74"/>
      <c r="CW531" s="74"/>
      <c r="CX531" s="74"/>
      <c r="CY531" s="74"/>
      <c r="CZ531" s="74"/>
      <c r="DA531" s="74"/>
      <c r="DB531" s="74"/>
    </row>
    <row r="532" spans="1:106" ht="14.5" customHeight="1">
      <c r="A532" s="74" t="s">
        <v>2798</v>
      </c>
      <c r="B532" s="129" t="s">
        <v>2653</v>
      </c>
      <c r="C532" s="130" t="str">
        <f t="shared" si="332"/>
        <v>A.100.06.138</v>
      </c>
      <c r="D532" s="131" t="s">
        <v>117</v>
      </c>
      <c r="E532" s="129" t="s">
        <v>957</v>
      </c>
      <c r="F532" s="132" t="s">
        <v>2800</v>
      </c>
      <c r="G532" s="132">
        <f t="shared" si="333"/>
        <v>3.2943369072230002</v>
      </c>
      <c r="H532" s="348">
        <f t="shared" si="334"/>
        <v>3.2943369072230002</v>
      </c>
      <c r="I532" s="74"/>
      <c r="J532" s="132">
        <f t="shared" si="335"/>
        <v>0.13427204200000001</v>
      </c>
      <c r="K532" s="132">
        <f t="shared" si="336"/>
        <v>1.1840837119999998</v>
      </c>
      <c r="L532" s="300">
        <f t="shared" si="337"/>
        <v>1.136202743223</v>
      </c>
      <c r="M532" s="132">
        <v>0.83977840999999998</v>
      </c>
      <c r="N532" s="132">
        <v>1.1114052999999999</v>
      </c>
      <c r="O532" s="132">
        <v>4.0170560000000001E-2</v>
      </c>
      <c r="P532" s="132">
        <v>3.6005454999999999E-2</v>
      </c>
      <c r="Q532" s="132">
        <v>1.316297E-2</v>
      </c>
      <c r="R532" s="132">
        <v>7.0089894999999999E-2</v>
      </c>
      <c r="S532" s="132">
        <v>1.5013722E-2</v>
      </c>
      <c r="T532" s="132">
        <v>3.2507851999999997E-2</v>
      </c>
      <c r="U532" s="132">
        <v>1.0440867</v>
      </c>
      <c r="V532" s="132">
        <v>7.2819890999999996E-3</v>
      </c>
      <c r="W532" s="132">
        <v>8.4275543999999994E-2</v>
      </c>
      <c r="X532" s="304">
        <v>2.5442603000000001E-5</v>
      </c>
      <c r="Y532" s="132">
        <v>5.3306752000000001E-4</v>
      </c>
      <c r="Z532" s="132">
        <v>0</v>
      </c>
      <c r="AA532" s="74"/>
      <c r="AB532" s="301">
        <f t="shared" si="338"/>
        <v>6.3141233834586457</v>
      </c>
      <c r="AC532" s="338">
        <f t="shared" si="339"/>
        <v>6.3141233834586457</v>
      </c>
      <c r="AD532" s="74"/>
      <c r="AE532" s="136">
        <v>119.7831</v>
      </c>
      <c r="AF532" s="136">
        <v>97.904206000000002</v>
      </c>
      <c r="AG532" s="136">
        <v>11.425637999999999</v>
      </c>
      <c r="AH532" s="136">
        <v>0</v>
      </c>
      <c r="AI532" s="136">
        <v>10.426149000000001</v>
      </c>
      <c r="AJ532" s="136">
        <v>1.6047076E-2</v>
      </c>
      <c r="AK532" s="136">
        <v>1.1064813E-2</v>
      </c>
      <c r="AL532" s="74"/>
      <c r="AM532" s="133">
        <v>0.45814076999999997</v>
      </c>
      <c r="AN532" s="340">
        <f t="shared" si="340"/>
        <v>0.45814076999999997</v>
      </c>
      <c r="AP532" s="133">
        <v>0.44193021999999998</v>
      </c>
      <c r="AQ532" s="133">
        <v>1.1540536000000001E-2</v>
      </c>
      <c r="AR532" s="133">
        <v>4.6700120000000003E-3</v>
      </c>
      <c r="AS532" s="134">
        <f t="shared" si="341"/>
        <v>2.6494617367841739E-5</v>
      </c>
      <c r="AT532" s="135">
        <f t="shared" si="342"/>
        <v>4.2679498260643295E-8</v>
      </c>
      <c r="AU532" s="135">
        <f t="shared" si="343"/>
        <v>0.65406330999999995</v>
      </c>
      <c r="AV532" s="302">
        <v>5.8832362999999998E-6</v>
      </c>
      <c r="AW532" s="302">
        <v>1.7751374999999998E-8</v>
      </c>
      <c r="AX532" s="302">
        <v>4.8496745000000005E-13</v>
      </c>
      <c r="AY532" s="302">
        <v>1.5267465E-9</v>
      </c>
      <c r="AZ532" s="302">
        <v>3.1264173999999998E-13</v>
      </c>
      <c r="BA532" s="302">
        <v>5.3524167000000002E-9</v>
      </c>
      <c r="BB532" s="302">
        <v>2.0490523999999999E-5</v>
      </c>
      <c r="BC532" s="302">
        <v>8.7510191000000004E-10</v>
      </c>
      <c r="BD532" s="302">
        <v>2.3849548E-8</v>
      </c>
      <c r="BE532" s="302">
        <v>2.9855118E-11</v>
      </c>
      <c r="BF532" s="302">
        <v>1.6558433999999999E-14</v>
      </c>
      <c r="BG532" s="302">
        <v>6.5356344000000004E-11</v>
      </c>
      <c r="BH532" s="302">
        <v>2.1927643000000001E-12</v>
      </c>
      <c r="BI532" s="302">
        <v>6.0379747000000003E-13</v>
      </c>
      <c r="BJ532" s="302">
        <v>1.4336022999999999E-8</v>
      </c>
      <c r="BK532" s="302">
        <v>8.9306112000000002E-8</v>
      </c>
      <c r="BL532" s="302">
        <v>4.2110234999999997E-11</v>
      </c>
      <c r="BM532" s="303">
        <v>5.225308E-2</v>
      </c>
      <c r="BN532" s="303">
        <v>0.60181023</v>
      </c>
      <c r="BO532" s="302">
        <v>1.0335457E-8</v>
      </c>
      <c r="BP532" s="302">
        <v>6.2850754000000004E-11</v>
      </c>
      <c r="BQ532" s="302">
        <v>2.8119892999999999E-15</v>
      </c>
      <c r="BR532" s="74"/>
      <c r="BS532" s="136">
        <v>8.270002E-4</v>
      </c>
      <c r="BT532" s="136">
        <v>1.6574887999999999E-4</v>
      </c>
      <c r="BU532" s="136">
        <v>1.7605451E-4</v>
      </c>
      <c r="BV532" s="144">
        <v>3.8078798E-6</v>
      </c>
      <c r="BW532" s="136">
        <v>1.4646829999999999E-4</v>
      </c>
      <c r="BX532" s="144">
        <v>2.6436285E-6</v>
      </c>
      <c r="BY532" s="144">
        <v>7.6122052000000002E-7</v>
      </c>
      <c r="BZ532" s="144">
        <v>3.9546423999999999E-6</v>
      </c>
      <c r="CA532" s="144">
        <v>9.4055704999999995E-5</v>
      </c>
      <c r="CB532" s="144">
        <v>9.9346670999999996E-6</v>
      </c>
      <c r="CC532" s="144">
        <v>2.3207082999999998E-9</v>
      </c>
      <c r="CD532" s="144">
        <v>2.7463304E-8</v>
      </c>
      <c r="CE532" s="144">
        <v>3.8691391999999998E-8</v>
      </c>
      <c r="CF532" s="144">
        <v>2.3906675000000001E-5</v>
      </c>
      <c r="CG532" s="136">
        <v>1.3312809000000001E-4</v>
      </c>
      <c r="CH532" s="144">
        <v>6.4983795000000006E-5</v>
      </c>
      <c r="CI532" s="144">
        <v>1.4837301999999999E-6</v>
      </c>
      <c r="CK532" s="138"/>
      <c r="CL532" s="110" t="s">
        <v>699</v>
      </c>
      <c r="CM532" s="110"/>
      <c r="CN532" s="110"/>
      <c r="CP532" s="305"/>
      <c r="CQ532" s="74"/>
      <c r="CR532" s="74"/>
      <c r="CS532" s="74"/>
      <c r="CT532" s="74"/>
      <c r="CU532" s="74"/>
      <c r="CV532" s="74"/>
      <c r="CW532" s="74"/>
      <c r="CX532" s="74"/>
      <c r="CY532" s="74"/>
      <c r="CZ532" s="74"/>
      <c r="DA532" s="74"/>
      <c r="DB532" s="74"/>
    </row>
    <row r="533" spans="1:106" ht="14.5" customHeight="1">
      <c r="A533" s="74" t="s">
        <v>2801</v>
      </c>
      <c r="B533" s="129" t="s">
        <v>2653</v>
      </c>
      <c r="C533" s="130" t="str">
        <f t="shared" si="332"/>
        <v>A.100.06.139</v>
      </c>
      <c r="D533" s="131" t="s">
        <v>117</v>
      </c>
      <c r="E533" s="129" t="s">
        <v>957</v>
      </c>
      <c r="F533" s="132" t="s">
        <v>2803</v>
      </c>
      <c r="G533" s="132">
        <f t="shared" si="333"/>
        <v>2.5053666593949999</v>
      </c>
      <c r="H533" s="348">
        <f t="shared" si="334"/>
        <v>2.5053666593949999</v>
      </c>
      <c r="I533" s="74"/>
      <c r="J533" s="132">
        <f t="shared" si="335"/>
        <v>0.11020902199999999</v>
      </c>
      <c r="K533" s="132">
        <f t="shared" si="336"/>
        <v>0.89237541099999995</v>
      </c>
      <c r="L533" s="300">
        <f t="shared" si="337"/>
        <v>0.82478060639499995</v>
      </c>
      <c r="M533" s="132">
        <v>0.67800161999999997</v>
      </c>
      <c r="N533" s="132">
        <v>0.83201312999999999</v>
      </c>
      <c r="O533" s="132">
        <v>3.6783145000000003E-2</v>
      </c>
      <c r="P533" s="132">
        <v>3.2466916999999998E-2</v>
      </c>
      <c r="Q533" s="132">
        <v>1.2749033999999999E-2</v>
      </c>
      <c r="R533" s="132">
        <v>5.0751323000000001E-2</v>
      </c>
      <c r="S533" s="132">
        <v>1.4241748E-2</v>
      </c>
      <c r="T533" s="132">
        <v>2.3579136000000001E-2</v>
      </c>
      <c r="U533" s="132">
        <v>0.75410330000000003</v>
      </c>
      <c r="V533" s="132">
        <v>9.2818398000000003E-3</v>
      </c>
      <c r="W533" s="132">
        <v>6.0976120000000002E-2</v>
      </c>
      <c r="X533" s="304">
        <v>3.3468774999999999E-5</v>
      </c>
      <c r="Y533" s="132">
        <v>3.8587782E-4</v>
      </c>
      <c r="Z533" s="132">
        <v>0</v>
      </c>
      <c r="AA533" s="74"/>
      <c r="AB533" s="301">
        <f t="shared" si="338"/>
        <v>5.097756541353383</v>
      </c>
      <c r="AC533" s="338">
        <f t="shared" si="339"/>
        <v>5.097756541353383</v>
      </c>
      <c r="AD533" s="74"/>
      <c r="AE533" s="136">
        <v>97.578477000000007</v>
      </c>
      <c r="AF533" s="136">
        <v>81.752820999999997</v>
      </c>
      <c r="AG533" s="136">
        <v>8.2668221000000006</v>
      </c>
      <c r="AH533" s="136">
        <v>0</v>
      </c>
      <c r="AI533" s="136">
        <v>7.5312809999999999</v>
      </c>
      <c r="AJ533" s="136">
        <v>1.6269885000000001E-2</v>
      </c>
      <c r="AK533" s="136">
        <v>1.1283146000000001E-2</v>
      </c>
      <c r="AL533" s="74"/>
      <c r="AM533" s="133">
        <v>0.35032870999999999</v>
      </c>
      <c r="AN533" s="340">
        <f t="shared" si="340"/>
        <v>0.35032870999999999</v>
      </c>
      <c r="AP533" s="133">
        <v>0.33780717999999998</v>
      </c>
      <c r="AQ533" s="133">
        <v>8.9807871999999997E-3</v>
      </c>
      <c r="AR533" s="133">
        <v>3.5407402999999998E-3</v>
      </c>
      <c r="AS533" s="134">
        <f t="shared" si="341"/>
        <v>2.0252229040619409E-5</v>
      </c>
      <c r="AT533" s="135">
        <f t="shared" si="342"/>
        <v>3.3212970419389496E-8</v>
      </c>
      <c r="AU533" s="135">
        <f t="shared" si="343"/>
        <v>0.49590199499999998</v>
      </c>
      <c r="AV533" s="302">
        <v>4.7537606000000003E-6</v>
      </c>
      <c r="AW533" s="302">
        <v>1.4343465000000001E-8</v>
      </c>
      <c r="AX533" s="302">
        <v>3.9185927E-13</v>
      </c>
      <c r="AY533" s="302">
        <v>1.4879819000000001E-9</v>
      </c>
      <c r="AZ533" s="302">
        <v>3.1731941E-13</v>
      </c>
      <c r="BA533" s="302">
        <v>4.8266333999999997E-9</v>
      </c>
      <c r="BB533" s="302">
        <v>1.5404949999999999E-5</v>
      </c>
      <c r="BC533" s="302">
        <v>7.6841246000000004E-10</v>
      </c>
      <c r="BD533" s="302">
        <v>1.7926768000000001E-8</v>
      </c>
      <c r="BE533" s="302">
        <v>2.1585900000000002E-11</v>
      </c>
      <c r="BF533" s="302">
        <v>1.2757012000000001E-14</v>
      </c>
      <c r="BG533" s="302">
        <v>4.9391972999999999E-11</v>
      </c>
      <c r="BH533" s="302">
        <v>1.5853951000000001E-12</v>
      </c>
      <c r="BI533" s="302">
        <v>4.4272245999999999E-13</v>
      </c>
      <c r="BJ533" s="302">
        <v>1.114485E-8</v>
      </c>
      <c r="BK533" s="302">
        <v>6.8577010000000002E-8</v>
      </c>
      <c r="BL533" s="302">
        <v>5.5415808999999999E-11</v>
      </c>
      <c r="BM533" s="303">
        <v>3.7743655000000001E-2</v>
      </c>
      <c r="BN533" s="303">
        <v>0.45815834</v>
      </c>
      <c r="BO533" s="302">
        <v>7.4816480000000007E-9</v>
      </c>
      <c r="BP533" s="302">
        <v>4.5496507999999998E-11</v>
      </c>
      <c r="BQ533" s="302">
        <v>2.0355475000000002E-15</v>
      </c>
      <c r="BR533" s="74"/>
      <c r="BS533" s="136">
        <v>6.4318394999999997E-4</v>
      </c>
      <c r="BT533" s="136">
        <v>1.2486516E-4</v>
      </c>
      <c r="BU533" s="136">
        <v>1.4213898E-4</v>
      </c>
      <c r="BV533" s="144">
        <v>2.7619997000000002E-6</v>
      </c>
      <c r="BW533" s="136">
        <v>1.1247913E-4</v>
      </c>
      <c r="BX533" s="144">
        <v>2.5329733999999998E-6</v>
      </c>
      <c r="BY533" s="144">
        <v>5.5024737000000004E-7</v>
      </c>
      <c r="BZ533" s="144">
        <v>3.8065685000000002E-6</v>
      </c>
      <c r="CA533" s="144">
        <v>6.8104701999999997E-5</v>
      </c>
      <c r="CB533" s="144">
        <v>9.4238471999999996E-6</v>
      </c>
      <c r="CC533" s="144">
        <v>2.3466664999999998E-9</v>
      </c>
      <c r="CD533" s="144">
        <v>3.6135820000000002E-8</v>
      </c>
      <c r="CE533" s="144">
        <v>3.8692245999999999E-8</v>
      </c>
      <c r="CF533" s="144">
        <v>1.8835714000000002E-5</v>
      </c>
      <c r="CG533" s="136">
        <v>1.095942E-4</v>
      </c>
      <c r="CH533" s="144">
        <v>4.6939216999999999E-5</v>
      </c>
      <c r="CI533" s="144">
        <v>1.0740450999999999E-6</v>
      </c>
      <c r="CJ533" s="137"/>
      <c r="CK533" s="138"/>
      <c r="CL533" s="110" t="s">
        <v>699</v>
      </c>
      <c r="CM533" s="110"/>
      <c r="CN533" s="110"/>
      <c r="CP533" s="305"/>
      <c r="CQ533" s="74"/>
      <c r="CR533" s="74"/>
      <c r="CS533" s="74"/>
      <c r="CT533" s="74"/>
      <c r="CU533" s="74"/>
      <c r="CV533" s="74"/>
      <c r="CW533" s="74"/>
      <c r="CX533" s="74"/>
      <c r="CY533" s="74"/>
      <c r="CZ533" s="74"/>
      <c r="DA533" s="74"/>
      <c r="DB533" s="74"/>
    </row>
    <row r="534" spans="1:106" ht="14.5" customHeight="1">
      <c r="A534" s="74" t="s">
        <v>2804</v>
      </c>
      <c r="B534" s="129" t="s">
        <v>2653</v>
      </c>
      <c r="C534" s="130" t="str">
        <f t="shared" si="332"/>
        <v>A.100.06.140</v>
      </c>
      <c r="D534" s="131" t="s">
        <v>117</v>
      </c>
      <c r="E534" s="129" t="s">
        <v>957</v>
      </c>
      <c r="F534" s="132" t="s">
        <v>2806</v>
      </c>
      <c r="G534" s="132">
        <f t="shared" si="333"/>
        <v>1.5729472656100001</v>
      </c>
      <c r="H534" s="348">
        <f t="shared" si="334"/>
        <v>1.5729472656100001</v>
      </c>
      <c r="I534" s="74"/>
      <c r="J534" s="132">
        <f t="shared" si="335"/>
        <v>8.1770903999999991E-2</v>
      </c>
      <c r="K534" s="132">
        <f t="shared" si="336"/>
        <v>0.54762920299999995</v>
      </c>
      <c r="L534" s="300">
        <f t="shared" si="337"/>
        <v>0.45673629861000004</v>
      </c>
      <c r="M534" s="132">
        <v>0.48681086000000001</v>
      </c>
      <c r="N534" s="132">
        <v>0.50182234999999997</v>
      </c>
      <c r="O534" s="132">
        <v>3.2779836E-2</v>
      </c>
      <c r="P534" s="132">
        <v>2.8285008E-2</v>
      </c>
      <c r="Q534" s="132">
        <v>1.2259836E-2</v>
      </c>
      <c r="R534" s="132">
        <v>2.7896646000000001E-2</v>
      </c>
      <c r="S534" s="132">
        <v>1.3329413999999999E-2</v>
      </c>
      <c r="T534" s="132">
        <v>1.3027017E-2</v>
      </c>
      <c r="U534" s="132">
        <v>0.41139567999999999</v>
      </c>
      <c r="V534" s="132">
        <v>1.1645300000000001E-2</v>
      </c>
      <c r="W534" s="132">
        <v>3.3440438000000003E-2</v>
      </c>
      <c r="X534" s="304">
        <v>4.295425E-5</v>
      </c>
      <c r="Y534" s="132">
        <v>2.1192636E-4</v>
      </c>
      <c r="Z534" s="132">
        <v>0</v>
      </c>
      <c r="AA534" s="74"/>
      <c r="AB534" s="301">
        <f t="shared" si="338"/>
        <v>3.6602320300751878</v>
      </c>
      <c r="AC534" s="338">
        <f t="shared" si="339"/>
        <v>3.6602320300751878</v>
      </c>
      <c r="AD534" s="74"/>
      <c r="AE534" s="136">
        <v>71.336645000000004</v>
      </c>
      <c r="AF534" s="136">
        <v>62.664819999999999</v>
      </c>
      <c r="AG534" s="136">
        <v>4.5336764000000001</v>
      </c>
      <c r="AH534" s="136">
        <v>0</v>
      </c>
      <c r="AI534" s="136">
        <v>4.110074</v>
      </c>
      <c r="AJ534" s="136">
        <v>1.6533204999999999E-2</v>
      </c>
      <c r="AK534" s="136">
        <v>1.1541176E-2</v>
      </c>
      <c r="AL534" s="74"/>
      <c r="AM534" s="133">
        <v>0.22291444999999999</v>
      </c>
      <c r="AN534" s="340">
        <f t="shared" si="340"/>
        <v>0.22291444999999999</v>
      </c>
      <c r="AP534" s="133">
        <v>0.21475268</v>
      </c>
      <c r="AQ534" s="133">
        <v>5.9556291999999997E-3</v>
      </c>
      <c r="AR534" s="133">
        <v>2.2061463000000001E-3</v>
      </c>
      <c r="AS534" s="134">
        <f t="shared" si="341"/>
        <v>1.2874860853547559E-5</v>
      </c>
      <c r="AT534" s="135">
        <f t="shared" si="342"/>
        <v>2.2025255782926204E-8</v>
      </c>
      <c r="AU534" s="135">
        <f t="shared" si="343"/>
        <v>0.30898408300000002</v>
      </c>
      <c r="AV534" s="302">
        <v>3.4189256000000001E-6</v>
      </c>
      <c r="AW534" s="302">
        <v>1.0315935E-8</v>
      </c>
      <c r="AX534" s="302">
        <v>2.8182231999999999E-13</v>
      </c>
      <c r="AY534" s="302">
        <v>1.4421690999999999E-9</v>
      </c>
      <c r="AZ534" s="302">
        <v>3.2284756000000002E-13</v>
      </c>
      <c r="BA534" s="302">
        <v>4.2052530999999999E-9</v>
      </c>
      <c r="BB534" s="302">
        <v>9.3947260999999994E-6</v>
      </c>
      <c r="BC534" s="302">
        <v>6.4232492000000001E-10</v>
      </c>
      <c r="BD534" s="302">
        <v>1.0927119000000001E-8</v>
      </c>
      <c r="BE534" s="302">
        <v>1.1813187999999999E-11</v>
      </c>
      <c r="BF534" s="302">
        <v>8.2644218E-15</v>
      </c>
      <c r="BG534" s="302">
        <v>3.052499E-11</v>
      </c>
      <c r="BH534" s="302">
        <v>8.6759515999999997E-13</v>
      </c>
      <c r="BI534" s="302">
        <v>2.5236108999999999E-13</v>
      </c>
      <c r="BJ534" s="302">
        <v>7.3734642E-9</v>
      </c>
      <c r="BK534" s="302">
        <v>4.4078980000000001E-8</v>
      </c>
      <c r="BL534" s="302">
        <v>7.1140579000000004E-11</v>
      </c>
      <c r="BM534" s="303">
        <v>2.0596152999999999E-2</v>
      </c>
      <c r="BN534" s="303">
        <v>0.28838793000000001</v>
      </c>
      <c r="BO534" s="302">
        <v>4.1089643E-9</v>
      </c>
      <c r="BP534" s="302">
        <v>2.4986945E-11</v>
      </c>
      <c r="BQ534" s="302">
        <v>1.1179344E-15</v>
      </c>
      <c r="BR534" s="74"/>
      <c r="BS534" s="136">
        <v>4.2594657000000002E-4</v>
      </c>
      <c r="BT534" s="144">
        <v>7.6548034999999995E-5</v>
      </c>
      <c r="BU534" s="136">
        <v>1.0205698E-4</v>
      </c>
      <c r="BV534" s="144">
        <v>1.5259597E-6</v>
      </c>
      <c r="BW534" s="144">
        <v>7.2310109999999998E-5</v>
      </c>
      <c r="BX534" s="144">
        <v>2.4021992000000001E-6</v>
      </c>
      <c r="BY534" s="144">
        <v>3.0091546000000002E-7</v>
      </c>
      <c r="BZ534" s="144">
        <v>3.6315721000000001E-6</v>
      </c>
      <c r="CA534" s="144">
        <v>3.7435335E-5</v>
      </c>
      <c r="CB534" s="144">
        <v>8.820151E-6</v>
      </c>
      <c r="CC534" s="144">
        <v>2.3773444000000001E-9</v>
      </c>
      <c r="CD534" s="144">
        <v>4.6385157000000002E-8</v>
      </c>
      <c r="CE534" s="144">
        <v>3.8693256000000003E-8</v>
      </c>
      <c r="CF534" s="144">
        <v>1.2842759E-5</v>
      </c>
      <c r="CG534" s="144">
        <v>8.1781416E-5</v>
      </c>
      <c r="CH534" s="144">
        <v>2.5613807000000001E-5</v>
      </c>
      <c r="CI534" s="144">
        <v>5.8987174999999997E-7</v>
      </c>
      <c r="CJ534" s="137"/>
      <c r="CK534" s="138"/>
      <c r="CL534" s="110" t="s">
        <v>699</v>
      </c>
      <c r="CM534" s="110"/>
      <c r="CN534" s="110"/>
      <c r="CP534" s="305"/>
      <c r="CQ534" s="74"/>
      <c r="CR534" s="74"/>
      <c r="CS534" s="74"/>
      <c r="CT534" s="74"/>
      <c r="CU534" s="74"/>
      <c r="CV534" s="74"/>
      <c r="CW534" s="74"/>
      <c r="CX534" s="74"/>
      <c r="CY534" s="74"/>
      <c r="CZ534" s="74"/>
      <c r="DA534" s="74"/>
      <c r="DB534" s="74"/>
    </row>
    <row r="535" spans="1:106" ht="14.5" customHeight="1">
      <c r="A535" s="74" t="s">
        <v>2807</v>
      </c>
      <c r="B535" s="129" t="s">
        <v>2653</v>
      </c>
      <c r="C535" s="130" t="str">
        <f t="shared" si="332"/>
        <v>A.100.06.141</v>
      </c>
      <c r="D535" s="131" t="s">
        <v>117</v>
      </c>
      <c r="E535" s="129" t="s">
        <v>957</v>
      </c>
      <c r="F535" s="132" t="s">
        <v>2809</v>
      </c>
      <c r="G535" s="132">
        <f t="shared" si="333"/>
        <v>4.4773584410430001</v>
      </c>
      <c r="H535" s="348">
        <f t="shared" si="334"/>
        <v>4.4773584410430001</v>
      </c>
      <c r="I535" s="74"/>
      <c r="J535" s="132">
        <f t="shared" si="335"/>
        <v>0.143004301</v>
      </c>
      <c r="K535" s="132">
        <f t="shared" si="336"/>
        <v>1.3320179799999998</v>
      </c>
      <c r="L535" s="300">
        <f t="shared" si="337"/>
        <v>2.1324640800429999</v>
      </c>
      <c r="M535" s="132">
        <v>0.86987208000000005</v>
      </c>
      <c r="N535" s="132">
        <v>1.2441952999999999</v>
      </c>
      <c r="O535" s="132">
        <v>5.0057292000000003E-2</v>
      </c>
      <c r="P535" s="132">
        <v>3.6724958000000002E-2</v>
      </c>
      <c r="Q535" s="132">
        <v>1.3083320000000001E-2</v>
      </c>
      <c r="R535" s="132">
        <v>7.4283604000000003E-2</v>
      </c>
      <c r="S535" s="132">
        <v>1.8912419E-2</v>
      </c>
      <c r="T535" s="132">
        <v>3.7765387999999997E-2</v>
      </c>
      <c r="U535" s="132">
        <v>2.0359525000000001</v>
      </c>
      <c r="V535" s="132">
        <v>7.3609603999999999E-3</v>
      </c>
      <c r="W535" s="132">
        <v>8.8619282999999993E-2</v>
      </c>
      <c r="X535" s="304">
        <v>2.5465603E-5</v>
      </c>
      <c r="Y535" s="132">
        <v>5.0587104000000003E-4</v>
      </c>
      <c r="Z535" s="132">
        <v>0</v>
      </c>
      <c r="AA535" s="74"/>
      <c r="AB535" s="301">
        <f t="shared" si="338"/>
        <v>6.5403915789473688</v>
      </c>
      <c r="AC535" s="338">
        <f t="shared" si="339"/>
        <v>6.5403915789473688</v>
      </c>
      <c r="AD535" s="74"/>
      <c r="AE535" s="136">
        <v>124.10863000000001</v>
      </c>
      <c r="AF535" s="136">
        <v>101.13633</v>
      </c>
      <c r="AG535" s="136">
        <v>12.014538999999999</v>
      </c>
      <c r="AH535" s="136">
        <v>0</v>
      </c>
      <c r="AI535" s="136">
        <v>10.930611000000001</v>
      </c>
      <c r="AJ535" s="136">
        <v>1.6051561999999998E-2</v>
      </c>
      <c r="AK535" s="136">
        <v>1.1091834E-2</v>
      </c>
      <c r="AL535" s="74"/>
      <c r="AM535" s="133">
        <v>0.50564348000000003</v>
      </c>
      <c r="AN535" s="340">
        <f t="shared" si="340"/>
        <v>0.50564348000000003</v>
      </c>
      <c r="AP535" s="133">
        <v>0.48737455000000002</v>
      </c>
      <c r="AQ535" s="133">
        <v>1.2499109E-2</v>
      </c>
      <c r="AR535" s="133">
        <v>5.7698241000000003E-3</v>
      </c>
      <c r="AS535" s="134">
        <f t="shared" si="341"/>
        <v>2.921909778015308E-5</v>
      </c>
      <c r="AT535" s="135">
        <f t="shared" si="342"/>
        <v>4.6224516114864884E-8</v>
      </c>
      <c r="AU535" s="135">
        <f t="shared" si="343"/>
        <v>0.80809861000000005</v>
      </c>
      <c r="AV535" s="302">
        <v>6.0930835E-6</v>
      </c>
      <c r="AW535" s="302">
        <v>1.8384531999999999E-8</v>
      </c>
      <c r="AX535" s="302">
        <v>5.0226638000000001E-13</v>
      </c>
      <c r="AY535" s="302">
        <v>1.5193609000000001E-9</v>
      </c>
      <c r="AZ535" s="302">
        <v>3.1785308E-13</v>
      </c>
      <c r="BA535" s="302">
        <v>5.4592620000000003E-9</v>
      </c>
      <c r="BB535" s="302">
        <v>2.2899635999999999E-5</v>
      </c>
      <c r="BC535" s="302">
        <v>9.0235637999999998E-10</v>
      </c>
      <c r="BD535" s="302">
        <v>2.6655910999999999E-8</v>
      </c>
      <c r="BE535" s="302">
        <v>3.2471697000000003E-11</v>
      </c>
      <c r="BF535" s="302">
        <v>1.3801086000000001E-13</v>
      </c>
      <c r="BG535" s="302">
        <v>1.4202646E-10</v>
      </c>
      <c r="BH535" s="302">
        <v>3.4316009999999998E-12</v>
      </c>
      <c r="BI535" s="302">
        <v>1.3543581E-12</v>
      </c>
      <c r="BJ535" s="302">
        <v>1.7932235E-8</v>
      </c>
      <c r="BK535" s="302">
        <v>1.9165895000000001E-7</v>
      </c>
      <c r="BL535" s="302">
        <v>4.2145490999999999E-11</v>
      </c>
      <c r="BM535" s="303">
        <v>0.17439366000000001</v>
      </c>
      <c r="BN535" s="303">
        <v>0.63370495000000004</v>
      </c>
      <c r="BO535" s="302">
        <v>9.8081544000000005E-9</v>
      </c>
      <c r="BP535" s="302">
        <v>5.9644181999999998E-11</v>
      </c>
      <c r="BQ535" s="302">
        <v>2.6685249000000001E-15</v>
      </c>
      <c r="BR535" s="74"/>
      <c r="BS535" s="136">
        <v>1.2545614999999999E-3</v>
      </c>
      <c r="BT535" s="136">
        <v>1.8508601000000001E-4</v>
      </c>
      <c r="BU535" s="136">
        <v>1.8236346999999999E-4</v>
      </c>
      <c r="BV535" s="144">
        <v>4.4237307999999996E-6</v>
      </c>
      <c r="BW535" s="136">
        <v>1.6234082E-4</v>
      </c>
      <c r="BX535" s="144">
        <v>2.9868073000000002E-6</v>
      </c>
      <c r="BY535" s="144">
        <v>8.2987684999999997E-7</v>
      </c>
      <c r="BZ535" s="144">
        <v>3.9224599999999999E-6</v>
      </c>
      <c r="CA535" s="144">
        <v>9.9683366000000002E-5</v>
      </c>
      <c r="CB535" s="144">
        <v>1.2514458E-5</v>
      </c>
      <c r="CC535" s="144">
        <v>2.3598558000000001E-9</v>
      </c>
      <c r="CD535" s="144">
        <v>2.7486515000000001E-8</v>
      </c>
      <c r="CE535" s="144">
        <v>3.8692084E-8</v>
      </c>
      <c r="CF535" s="144">
        <v>2.5957119000000001E-5</v>
      </c>
      <c r="CG535" s="136">
        <v>1.3778601E-4</v>
      </c>
      <c r="CH535" s="136">
        <v>4.3519084999999998E-4</v>
      </c>
      <c r="CI535" s="144">
        <v>1.4080319999999999E-6</v>
      </c>
      <c r="CJ535" s="137"/>
      <c r="CK535" s="138"/>
      <c r="CL535" s="110" t="s">
        <v>699</v>
      </c>
      <c r="CM535" s="110"/>
      <c r="CN535" s="110"/>
      <c r="CP535" s="110"/>
      <c r="CQ535" s="74"/>
      <c r="CR535" s="74"/>
      <c r="CS535" s="74"/>
      <c r="CT535" s="74"/>
      <c r="CU535" s="74"/>
      <c r="CV535" s="74"/>
      <c r="CW535" s="74"/>
      <c r="CX535" s="74"/>
      <c r="CY535" s="74"/>
      <c r="CZ535" s="74"/>
      <c r="DA535" s="74"/>
      <c r="DB535" s="74"/>
    </row>
    <row r="536" spans="1:106" ht="14.5" customHeight="1">
      <c r="A536" s="74" t="s">
        <v>2810</v>
      </c>
      <c r="B536" s="129" t="s">
        <v>2653</v>
      </c>
      <c r="C536" s="130" t="str">
        <f t="shared" si="332"/>
        <v>A.100.06.142</v>
      </c>
      <c r="D536" s="131" t="s">
        <v>117</v>
      </c>
      <c r="E536" s="129" t="s">
        <v>957</v>
      </c>
      <c r="F536" s="132" t="s">
        <v>2812</v>
      </c>
      <c r="G536" s="132">
        <f t="shared" si="333"/>
        <v>3.3597710530060003</v>
      </c>
      <c r="H536" s="348">
        <f t="shared" si="334"/>
        <v>3.3597710530060003</v>
      </c>
      <c r="I536" s="74"/>
      <c r="J536" s="132">
        <f t="shared" si="335"/>
        <v>0.11651565300000001</v>
      </c>
      <c r="K536" s="132">
        <f t="shared" si="336"/>
        <v>0.99921680899999998</v>
      </c>
      <c r="L536" s="300">
        <f t="shared" si="337"/>
        <v>1.5443026610060002</v>
      </c>
      <c r="M536" s="132">
        <v>0.69973593000000001</v>
      </c>
      <c r="N536" s="132">
        <v>0.92791699999999999</v>
      </c>
      <c r="O536" s="132">
        <v>4.3923562999999999E-2</v>
      </c>
      <c r="P536" s="132">
        <v>3.2986557999999999E-2</v>
      </c>
      <c r="Q536" s="132">
        <v>1.2691509E-2</v>
      </c>
      <c r="R536" s="132">
        <v>5.3780111999999998E-2</v>
      </c>
      <c r="S536" s="132">
        <v>1.7057474E-2</v>
      </c>
      <c r="T536" s="132">
        <v>2.7376246E-2</v>
      </c>
      <c r="U536" s="132">
        <v>1.4704508000000001</v>
      </c>
      <c r="V536" s="132">
        <v>9.3388746999999994E-3</v>
      </c>
      <c r="W536" s="132">
        <v>6.4113265000000003E-2</v>
      </c>
      <c r="X536" s="304">
        <v>3.3485385999999998E-5</v>
      </c>
      <c r="Y536" s="132">
        <v>3.6623591999999998E-4</v>
      </c>
      <c r="Z536" s="132">
        <v>0</v>
      </c>
      <c r="AA536" s="74"/>
      <c r="AB536" s="301">
        <f t="shared" si="338"/>
        <v>5.2611724060150378</v>
      </c>
      <c r="AC536" s="338">
        <f t="shared" si="339"/>
        <v>5.2611724060150378</v>
      </c>
      <c r="AD536" s="74"/>
      <c r="AE536" s="136">
        <v>100.70247000000001</v>
      </c>
      <c r="AF536" s="136">
        <v>84.087135000000004</v>
      </c>
      <c r="AG536" s="136">
        <v>8.6921400000000002</v>
      </c>
      <c r="AH536" s="136">
        <v>0</v>
      </c>
      <c r="AI536" s="136">
        <v>7.8956147999999997</v>
      </c>
      <c r="AJ536" s="136">
        <v>1.6273124999999999E-2</v>
      </c>
      <c r="AK536" s="136">
        <v>1.1302661E-2</v>
      </c>
      <c r="AL536" s="74"/>
      <c r="AM536" s="133">
        <v>0.38463621999999997</v>
      </c>
      <c r="AN536" s="340">
        <f t="shared" si="340"/>
        <v>0.38463621999999997</v>
      </c>
      <c r="AP536" s="133">
        <v>0.37062808000000003</v>
      </c>
      <c r="AQ536" s="133">
        <v>9.6730898999999992E-3</v>
      </c>
      <c r="AR536" s="133">
        <v>4.3350489999999997E-3</v>
      </c>
      <c r="AS536" s="134">
        <f t="shared" si="341"/>
        <v>2.2219909100483161E-5</v>
      </c>
      <c r="AT536" s="135">
        <f t="shared" si="342"/>
        <v>3.5773261306054298E-8</v>
      </c>
      <c r="AU536" s="135">
        <f t="shared" si="343"/>
        <v>0.60714972</v>
      </c>
      <c r="AV536" s="302">
        <v>4.9053169000000002E-6</v>
      </c>
      <c r="AW536" s="302">
        <v>1.4800744999999999E-8</v>
      </c>
      <c r="AX536" s="302">
        <v>4.0435293E-13</v>
      </c>
      <c r="AY536" s="302">
        <v>1.4826478E-9</v>
      </c>
      <c r="AZ536" s="302">
        <v>3.2108316000000002E-13</v>
      </c>
      <c r="BA536" s="302">
        <v>4.9037995000000002E-9</v>
      </c>
      <c r="BB536" s="302">
        <v>1.7144864000000001E-5</v>
      </c>
      <c r="BC536" s="302">
        <v>7.8809624E-10</v>
      </c>
      <c r="BD536" s="302">
        <v>1.9953586000000002E-8</v>
      </c>
      <c r="BE536" s="302">
        <v>2.3475650999999999E-11</v>
      </c>
      <c r="BF536" s="302">
        <v>1.0047265E-13</v>
      </c>
      <c r="BG536" s="302">
        <v>1.0476483E-10</v>
      </c>
      <c r="BH536" s="302">
        <v>2.4801104999999999E-12</v>
      </c>
      <c r="BI536" s="302">
        <v>9.8479403999999992E-13</v>
      </c>
      <c r="BJ536" s="302">
        <v>1.3742114E-8</v>
      </c>
      <c r="BK536" s="302">
        <v>1.424985E-7</v>
      </c>
      <c r="BL536" s="302">
        <v>5.5441272000000002E-11</v>
      </c>
      <c r="BM536" s="303">
        <v>0.12595629999999999</v>
      </c>
      <c r="BN536" s="303">
        <v>0.48119341999999998</v>
      </c>
      <c r="BO536" s="302">
        <v>7.1008181000000001E-9</v>
      </c>
      <c r="BP536" s="302">
        <v>4.3180651000000001E-11</v>
      </c>
      <c r="BQ536" s="302">
        <v>1.9319342999999998E-15</v>
      </c>
      <c r="BR536" s="74"/>
      <c r="BS536" s="136">
        <v>9.5197825E-4</v>
      </c>
      <c r="BT536" s="136">
        <v>1.3883086E-4</v>
      </c>
      <c r="BU536" s="136">
        <v>1.4669545000000001E-4</v>
      </c>
      <c r="BV536" s="144">
        <v>3.2067811E-6</v>
      </c>
      <c r="BW536" s="136">
        <v>1.2394260999999999E-4</v>
      </c>
      <c r="BX536" s="144">
        <v>2.7808246999999999E-6</v>
      </c>
      <c r="BY536" s="144">
        <v>5.9983248999999997E-7</v>
      </c>
      <c r="BZ536" s="144">
        <v>3.7833256999999999E-6</v>
      </c>
      <c r="CA536" s="144">
        <v>7.2169123999999999E-5</v>
      </c>
      <c r="CB536" s="144">
        <v>1.1287029999999999E-5</v>
      </c>
      <c r="CC536" s="144">
        <v>2.3749397E-9</v>
      </c>
      <c r="CD536" s="144">
        <v>3.6152583999999999E-8</v>
      </c>
      <c r="CE536" s="144">
        <v>3.8692746E-8</v>
      </c>
      <c r="CF536" s="144">
        <v>2.0316590000000001E-5</v>
      </c>
      <c r="CG536" s="136">
        <v>1.1295825E-4</v>
      </c>
      <c r="CH536" s="136">
        <v>3.1431097999999998E-4</v>
      </c>
      <c r="CI536" s="144">
        <v>1.0193741999999999E-6</v>
      </c>
      <c r="CJ536" s="137"/>
      <c r="CK536" s="138"/>
      <c r="CL536" s="110" t="s">
        <v>699</v>
      </c>
      <c r="CM536" s="110"/>
      <c r="CN536" s="110"/>
      <c r="CP536" s="305"/>
      <c r="CQ536" s="74"/>
      <c r="CR536" s="74"/>
      <c r="CS536" s="74"/>
      <c r="CT536" s="74"/>
      <c r="CU536" s="74"/>
      <c r="CV536" s="74"/>
      <c r="CW536" s="74"/>
      <c r="CX536" s="74"/>
      <c r="CY536" s="74"/>
      <c r="CZ536" s="74"/>
      <c r="DA536" s="74"/>
      <c r="DB536" s="74"/>
    </row>
    <row r="537" spans="1:106" ht="14.5" customHeight="1">
      <c r="A537" s="74" t="s">
        <v>2813</v>
      </c>
      <c r="B537" s="129" t="s">
        <v>2653</v>
      </c>
      <c r="C537" s="130" t="str">
        <f t="shared" si="332"/>
        <v>A.100.06.143</v>
      </c>
      <c r="D537" s="131" t="s">
        <v>117</v>
      </c>
      <c r="E537" s="129" t="s">
        <v>957</v>
      </c>
      <c r="F537" s="132" t="s">
        <v>2815</v>
      </c>
      <c r="G537" s="132">
        <f t="shared" si="333"/>
        <v>2.0389860359109999</v>
      </c>
      <c r="H537" s="348">
        <f t="shared" si="334"/>
        <v>2.0389860359109999</v>
      </c>
      <c r="I537" s="74"/>
      <c r="J537" s="132">
        <f t="shared" si="335"/>
        <v>8.5210885E-2</v>
      </c>
      <c r="K537" s="132">
        <f t="shared" si="336"/>
        <v>0.60590632699999991</v>
      </c>
      <c r="L537" s="300">
        <f t="shared" si="337"/>
        <v>0.84920288391099996</v>
      </c>
      <c r="M537" s="132">
        <v>0.49866593999999997</v>
      </c>
      <c r="N537" s="132">
        <v>0.55413354999999997</v>
      </c>
      <c r="O537" s="132">
        <v>3.6674608999999997E-2</v>
      </c>
      <c r="P537" s="132">
        <v>2.8568448E-2</v>
      </c>
      <c r="Q537" s="132">
        <v>1.2228459000000001E-2</v>
      </c>
      <c r="R537" s="132">
        <v>2.9548713000000001E-2</v>
      </c>
      <c r="S537" s="132">
        <v>1.4865265000000001E-2</v>
      </c>
      <c r="T537" s="132">
        <v>1.5098168E-2</v>
      </c>
      <c r="U537" s="132">
        <v>0.80213069000000004</v>
      </c>
      <c r="V537" s="132">
        <v>1.167641E-2</v>
      </c>
      <c r="W537" s="132">
        <v>3.5151608000000001E-2</v>
      </c>
      <c r="X537" s="304">
        <v>4.2963310999999999E-5</v>
      </c>
      <c r="Y537" s="132">
        <v>2.012126E-4</v>
      </c>
      <c r="Z537" s="132">
        <v>0</v>
      </c>
      <c r="AA537" s="74"/>
      <c r="AB537" s="301">
        <f t="shared" si="338"/>
        <v>3.7493679699248115</v>
      </c>
      <c r="AC537" s="338">
        <f t="shared" si="339"/>
        <v>3.7493679699248115</v>
      </c>
      <c r="AD537" s="74"/>
      <c r="AE537" s="136">
        <v>73.040638999999999</v>
      </c>
      <c r="AF537" s="136">
        <v>63.938082999999999</v>
      </c>
      <c r="AG537" s="136">
        <v>4.7656679999999998</v>
      </c>
      <c r="AH537" s="136">
        <v>0</v>
      </c>
      <c r="AI537" s="136">
        <v>4.3088015000000004</v>
      </c>
      <c r="AJ537" s="136">
        <v>1.6534971999999998E-2</v>
      </c>
      <c r="AK537" s="136">
        <v>1.1551821E-2</v>
      </c>
      <c r="AL537" s="74"/>
      <c r="AM537" s="133">
        <v>0.24162764</v>
      </c>
      <c r="AN537" s="340">
        <f t="shared" si="340"/>
        <v>0.24162764</v>
      </c>
      <c r="AP537" s="133">
        <v>0.23265499000000001</v>
      </c>
      <c r="AQ537" s="133">
        <v>6.3332489000000004E-3</v>
      </c>
      <c r="AR537" s="133">
        <v>2.6394055999999998E-3</v>
      </c>
      <c r="AS537" s="134">
        <f t="shared" si="341"/>
        <v>1.3948140815900521E-5</v>
      </c>
      <c r="AT537" s="135">
        <f t="shared" si="342"/>
        <v>2.3421778543084099E-8</v>
      </c>
      <c r="AU537" s="135">
        <f t="shared" si="343"/>
        <v>0.36966465900000001</v>
      </c>
      <c r="AV537" s="302">
        <v>3.5015926999999998E-6</v>
      </c>
      <c r="AW537" s="302">
        <v>1.0565361E-8</v>
      </c>
      <c r="AX537" s="302">
        <v>2.8863704999999998E-13</v>
      </c>
      <c r="AY537" s="302">
        <v>1.4392595999999999E-9</v>
      </c>
      <c r="AZ537" s="302">
        <v>3.2490052000000002E-13</v>
      </c>
      <c r="BA537" s="302">
        <v>4.2473437000000003E-9</v>
      </c>
      <c r="BB537" s="302">
        <v>1.034377E-5</v>
      </c>
      <c r="BC537" s="302">
        <v>6.5306153000000001E-10</v>
      </c>
      <c r="BD537" s="302">
        <v>1.2032656E-8</v>
      </c>
      <c r="BE537" s="302">
        <v>1.2843961E-11</v>
      </c>
      <c r="BF537" s="302">
        <v>5.6109315999999997E-14</v>
      </c>
      <c r="BG537" s="302">
        <v>6.0728369000000002E-11</v>
      </c>
      <c r="BH537" s="302">
        <v>1.3556218000000001E-12</v>
      </c>
      <c r="BI537" s="302">
        <v>5.4803649999999995E-13</v>
      </c>
      <c r="BJ537" s="302">
        <v>8.7901538000000007E-9</v>
      </c>
      <c r="BK537" s="302">
        <v>8.4399794999999999E-8</v>
      </c>
      <c r="BL537" s="302">
        <v>7.1154466999999995E-11</v>
      </c>
      <c r="BM537" s="303">
        <v>6.8712139000000005E-2</v>
      </c>
      <c r="BN537" s="303">
        <v>0.30095252</v>
      </c>
      <c r="BO537" s="302">
        <v>3.9012388999999997E-9</v>
      </c>
      <c r="BP537" s="302">
        <v>2.372375E-11</v>
      </c>
      <c r="BQ537" s="302">
        <v>1.0614180999999999E-15</v>
      </c>
      <c r="BR537" s="74"/>
      <c r="BS537" s="136">
        <v>5.9437982E-4</v>
      </c>
      <c r="BT537" s="144">
        <v>8.4165690999999995E-5</v>
      </c>
      <c r="BU537" s="136">
        <v>1.0454233E-4</v>
      </c>
      <c r="BV537" s="144">
        <v>1.7685677E-6</v>
      </c>
      <c r="BW537" s="144">
        <v>7.8562921000000004E-5</v>
      </c>
      <c r="BX537" s="144">
        <v>2.5373909000000001E-6</v>
      </c>
      <c r="BY537" s="144">
        <v>3.2796189000000001E-7</v>
      </c>
      <c r="BZ537" s="144">
        <v>3.6188941999999999E-6</v>
      </c>
      <c r="CA537" s="144">
        <v>3.9652291999999998E-5</v>
      </c>
      <c r="CB537" s="144">
        <v>9.8364322000000003E-6</v>
      </c>
      <c r="CC537" s="144">
        <v>2.3927661999999998E-9</v>
      </c>
      <c r="CD537" s="144">
        <v>4.6394300999999998E-8</v>
      </c>
      <c r="CE537" s="144">
        <v>3.8693527999999997E-8</v>
      </c>
      <c r="CF537" s="144">
        <v>1.365051E-5</v>
      </c>
      <c r="CG537" s="144">
        <v>8.3616353000000006E-5</v>
      </c>
      <c r="CH537" s="136">
        <v>1.7145295E-4</v>
      </c>
      <c r="CI537" s="144">
        <v>5.6005125999999995E-7</v>
      </c>
      <c r="CK537" s="138"/>
      <c r="CL537" s="110" t="s">
        <v>699</v>
      </c>
      <c r="CM537" s="110"/>
      <c r="CN537" s="110"/>
      <c r="CP537" s="305"/>
      <c r="CQ537" s="74"/>
      <c r="CR537" s="74"/>
      <c r="CS537" s="74"/>
      <c r="CT537" s="74"/>
      <c r="CU537" s="74"/>
      <c r="CV537" s="74"/>
      <c r="CW537" s="74"/>
      <c r="CX537" s="74"/>
      <c r="CY537" s="74"/>
      <c r="CZ537" s="74"/>
      <c r="DA537" s="74"/>
      <c r="DB537" s="74"/>
    </row>
    <row r="538" spans="1:106" ht="14.5" customHeight="1">
      <c r="A538" s="74" t="s">
        <v>2816</v>
      </c>
      <c r="B538" s="129" t="s">
        <v>2653</v>
      </c>
      <c r="C538" s="130" t="str">
        <f t="shared" si="332"/>
        <v>A.100.06.144</v>
      </c>
      <c r="D538" s="131" t="s">
        <v>117</v>
      </c>
      <c r="E538" s="129" t="s">
        <v>957</v>
      </c>
      <c r="F538" s="132" t="s">
        <v>2818</v>
      </c>
      <c r="G538" s="132">
        <f t="shared" si="333"/>
        <v>1.2836711423330001</v>
      </c>
      <c r="H538" s="348">
        <f t="shared" si="334"/>
        <v>1.2836711423330001</v>
      </c>
      <c r="I538" s="74"/>
      <c r="J538" s="132">
        <f t="shared" si="335"/>
        <v>0.11664600999999999</v>
      </c>
      <c r="K538" s="132">
        <f t="shared" si="336"/>
        <v>0.25619002499999999</v>
      </c>
      <c r="L538" s="300">
        <f t="shared" si="337"/>
        <v>0.23540793733300003</v>
      </c>
      <c r="M538" s="132">
        <v>0.67542716999999997</v>
      </c>
      <c r="N538" s="132">
        <v>0.19008164</v>
      </c>
      <c r="O538" s="132">
        <v>3.8419209000000003E-2</v>
      </c>
      <c r="P538" s="132">
        <v>2.8828042000000002E-2</v>
      </c>
      <c r="Q538" s="132">
        <v>1.3477002E-2</v>
      </c>
      <c r="R538" s="132">
        <v>5.9116558E-2</v>
      </c>
      <c r="S538" s="132">
        <v>1.5224408E-2</v>
      </c>
      <c r="T538" s="132">
        <v>2.7689175999999999E-2</v>
      </c>
      <c r="U538" s="132">
        <v>0.15776518</v>
      </c>
      <c r="V538" s="132">
        <v>6.5132894000000004E-3</v>
      </c>
      <c r="W538" s="132">
        <v>7.0466214999999999E-2</v>
      </c>
      <c r="X538" s="304">
        <v>2.5292812999999998E-5</v>
      </c>
      <c r="Y538" s="132">
        <v>6.3796011999999998E-4</v>
      </c>
      <c r="Z538" s="132">
        <v>0</v>
      </c>
      <c r="AA538" s="74"/>
      <c r="AB538" s="301">
        <f t="shared" si="338"/>
        <v>5.0783997744360896</v>
      </c>
      <c r="AC538" s="338">
        <f t="shared" si="339"/>
        <v>5.0783997744360896</v>
      </c>
      <c r="AD538" s="74"/>
      <c r="AE538" s="136">
        <v>95.142427999999995</v>
      </c>
      <c r="AF538" s="136">
        <v>76.819104999999993</v>
      </c>
      <c r="AG538" s="136">
        <v>9.5534402000000007</v>
      </c>
      <c r="AH538" s="136">
        <v>0</v>
      </c>
      <c r="AI538" s="136">
        <v>8.7426043</v>
      </c>
      <c r="AJ538" s="136">
        <v>1.6027004000000001E-2</v>
      </c>
      <c r="AK538" s="136">
        <v>1.1251307E-2</v>
      </c>
      <c r="AL538" s="74"/>
      <c r="AM538" s="133">
        <v>0.15199040999999999</v>
      </c>
      <c r="AN538" s="340">
        <f t="shared" si="340"/>
        <v>0.15199040999999999</v>
      </c>
      <c r="AP538" s="133">
        <v>0.14381099999999999</v>
      </c>
      <c r="AQ538" s="133">
        <v>5.2700441000000002E-3</v>
      </c>
      <c r="AR538" s="133">
        <v>2.9093635000000001E-3</v>
      </c>
      <c r="AS538" s="134">
        <f t="shared" si="341"/>
        <v>8.6217626694311603E-6</v>
      </c>
      <c r="AT538" s="135">
        <f t="shared" si="342"/>
        <v>1.9489808377634201E-8</v>
      </c>
      <c r="AU538" s="135">
        <f t="shared" si="343"/>
        <v>0.40747388000000001</v>
      </c>
      <c r="AV538" s="302">
        <v>4.7371385000000002E-6</v>
      </c>
      <c r="AW538" s="302">
        <v>1.4293333E-8</v>
      </c>
      <c r="AX538" s="302">
        <v>3.9048799999999999E-13</v>
      </c>
      <c r="AY538" s="302">
        <v>1.5558929E-9</v>
      </c>
      <c r="AZ538" s="302">
        <v>3.8063116000000001E-13</v>
      </c>
      <c r="BA538" s="302">
        <v>4.2863859000000001E-9</v>
      </c>
      <c r="BB538" s="302">
        <v>3.7686384000000002E-6</v>
      </c>
      <c r="BC538" s="302">
        <v>6.1993868999999999E-10</v>
      </c>
      <c r="BD538" s="302">
        <v>4.3705939000000003E-9</v>
      </c>
      <c r="BE538" s="302">
        <v>2.5972694E-11</v>
      </c>
      <c r="BF538" s="302">
        <v>1.6748434999999999E-14</v>
      </c>
      <c r="BG538" s="302">
        <v>6.0055888999999996E-11</v>
      </c>
      <c r="BH538" s="302">
        <v>1.8777449E-12</v>
      </c>
      <c r="BI538" s="302">
        <v>5.4144698999999998E-13</v>
      </c>
      <c r="BJ538" s="302">
        <v>1.3470511E-8</v>
      </c>
      <c r="BK538" s="302">
        <v>8.4303415999999998E-8</v>
      </c>
      <c r="BL538" s="302">
        <v>4.1866407E-11</v>
      </c>
      <c r="BM538" s="303">
        <v>1.0094819999999999E-2</v>
      </c>
      <c r="BN538" s="303">
        <v>0.39737906000000001</v>
      </c>
      <c r="BO538" s="302">
        <v>1.2369183E-8</v>
      </c>
      <c r="BP538" s="302">
        <v>7.5218003999999998E-11</v>
      </c>
      <c r="BQ538" s="302">
        <v>3.3653092E-15</v>
      </c>
      <c r="BR538" s="74"/>
      <c r="BS538" s="136">
        <v>4.7471691999999998E-4</v>
      </c>
      <c r="BT538" s="144">
        <v>3.1499084999999997E-5</v>
      </c>
      <c r="BU538" s="136">
        <v>1.4159926E-4</v>
      </c>
      <c r="BV538" s="144">
        <v>3.2434379999999999E-6</v>
      </c>
      <c r="BW538" s="144">
        <v>3.6101388E-5</v>
      </c>
      <c r="BX538" s="144">
        <v>2.7300873999999999E-6</v>
      </c>
      <c r="BY538" s="144">
        <v>6.5765122999999998E-7</v>
      </c>
      <c r="BZ538" s="144">
        <v>4.0859545E-6</v>
      </c>
      <c r="CA538" s="144">
        <v>7.9330258E-5</v>
      </c>
      <c r="CB538" s="144">
        <v>1.0074079999999999E-5</v>
      </c>
      <c r="CC538" s="144">
        <v>2.8319307E-9</v>
      </c>
      <c r="CD538" s="144">
        <v>2.7307412E-8</v>
      </c>
      <c r="CE538" s="144">
        <v>3.8700407000000003E-8</v>
      </c>
      <c r="CF538" s="144">
        <v>8.1729143000000008E-6</v>
      </c>
      <c r="CG538" s="136">
        <v>1.0525868999999999E-4</v>
      </c>
      <c r="CH538" s="144">
        <v>5.0119588999999997E-5</v>
      </c>
      <c r="CI538" s="144">
        <v>1.7756863000000001E-6</v>
      </c>
      <c r="CJ538" s="137"/>
      <c r="CK538" s="138"/>
      <c r="CL538" s="110" t="s">
        <v>699</v>
      </c>
      <c r="CM538" s="110"/>
      <c r="CN538" s="110"/>
      <c r="CP538" s="305"/>
      <c r="CQ538" s="74"/>
      <c r="CR538" s="74"/>
      <c r="CS538" s="74"/>
      <c r="CT538" s="74"/>
      <c r="CU538" s="74"/>
      <c r="CV538" s="74"/>
      <c r="CW538" s="74"/>
      <c r="CX538" s="74"/>
      <c r="CY538" s="74"/>
      <c r="CZ538" s="74"/>
      <c r="DA538" s="74"/>
      <c r="DB538" s="74"/>
    </row>
    <row r="539" spans="1:106" ht="14.5" customHeight="1">
      <c r="A539" s="74" t="s">
        <v>2819</v>
      </c>
      <c r="B539" s="129" t="s">
        <v>2653</v>
      </c>
      <c r="C539" s="130" t="str">
        <f t="shared" si="332"/>
        <v>A.100.06.145</v>
      </c>
      <c r="D539" s="131" t="s">
        <v>117</v>
      </c>
      <c r="E539" s="129" t="s">
        <v>957</v>
      </c>
      <c r="F539" s="132" t="s">
        <v>2821</v>
      </c>
      <c r="G539" s="132">
        <f t="shared" si="333"/>
        <v>1.0532191559819999</v>
      </c>
      <c r="H539" s="348">
        <f t="shared" si="334"/>
        <v>1.0532191559819999</v>
      </c>
      <c r="I539" s="74"/>
      <c r="J539" s="132">
        <f t="shared" si="335"/>
        <v>9.7479106999999995E-2</v>
      </c>
      <c r="K539" s="132">
        <f t="shared" si="336"/>
        <v>0.22222995100000001</v>
      </c>
      <c r="L539" s="300">
        <f t="shared" si="337"/>
        <v>0.174206597982</v>
      </c>
      <c r="M539" s="132">
        <v>0.55930349999999995</v>
      </c>
      <c r="N539" s="132">
        <v>0.16661269000000001</v>
      </c>
      <c r="O539" s="132">
        <v>3.5518279999999999E-2</v>
      </c>
      <c r="P539" s="132">
        <v>2.7283228999999999E-2</v>
      </c>
      <c r="Q539" s="132">
        <v>1.2975834E-2</v>
      </c>
      <c r="R539" s="132">
        <v>4.2826134000000002E-2</v>
      </c>
      <c r="S539" s="132">
        <v>1.4393909999999999E-2</v>
      </c>
      <c r="T539" s="132">
        <v>2.0098980999999998E-2</v>
      </c>
      <c r="U539" s="132">
        <v>0.11398222</v>
      </c>
      <c r="V539" s="132">
        <v>8.7266678000000007E-3</v>
      </c>
      <c r="W539" s="132">
        <v>5.1002715999999997E-2</v>
      </c>
      <c r="X539" s="304">
        <v>3.3360591999999998E-5</v>
      </c>
      <c r="Y539" s="132">
        <v>4.6163359E-4</v>
      </c>
      <c r="Z539" s="132">
        <v>0</v>
      </c>
      <c r="AA539" s="74"/>
      <c r="AB539" s="301">
        <f t="shared" si="338"/>
        <v>4.2052894736842097</v>
      </c>
      <c r="AC539" s="338">
        <f t="shared" si="339"/>
        <v>4.2052894736842097</v>
      </c>
      <c r="AD539" s="74"/>
      <c r="AE539" s="136">
        <v>79.782432999999997</v>
      </c>
      <c r="AF539" s="136">
        <v>66.524692999999999</v>
      </c>
      <c r="AG539" s="136">
        <v>6.9146795000000001</v>
      </c>
      <c r="AH539" s="136">
        <v>0</v>
      </c>
      <c r="AI539" s="136">
        <v>6.3153879000000002</v>
      </c>
      <c r="AJ539" s="136">
        <v>1.6255387999999999E-2</v>
      </c>
      <c r="AK539" s="136">
        <v>1.1417836000000001E-2</v>
      </c>
      <c r="AL539" s="74"/>
      <c r="AM539" s="133">
        <v>0.12922011999999999</v>
      </c>
      <c r="AN539" s="340">
        <f t="shared" si="340"/>
        <v>0.12922011999999999</v>
      </c>
      <c r="AP539" s="133">
        <v>0.12249886</v>
      </c>
      <c r="AQ539" s="133">
        <v>4.4520985000000004E-3</v>
      </c>
      <c r="AR539" s="133">
        <v>2.2691607999999999E-3</v>
      </c>
      <c r="AS539" s="134">
        <f t="shared" si="341"/>
        <v>7.3440561805228789E-6</v>
      </c>
      <c r="AT539" s="135">
        <f t="shared" si="342"/>
        <v>1.64648609511724E-8</v>
      </c>
      <c r="AU539" s="135">
        <f t="shared" si="343"/>
        <v>0.31780963280000002</v>
      </c>
      <c r="AV539" s="302">
        <v>3.9260232999999996E-6</v>
      </c>
      <c r="AW539" s="302">
        <v>1.1845990000000001E-8</v>
      </c>
      <c r="AX539" s="302">
        <v>3.2362411000000002E-13</v>
      </c>
      <c r="AY539" s="302">
        <v>1.5090319999999999E-9</v>
      </c>
      <c r="AZ539" s="302">
        <v>3.6642288E-13</v>
      </c>
      <c r="BA539" s="302">
        <v>4.0567223000000003E-9</v>
      </c>
      <c r="BB539" s="302">
        <v>3.3280325999999998E-6</v>
      </c>
      <c r="BC539" s="302">
        <v>5.8412791000000002E-10</v>
      </c>
      <c r="BD539" s="302">
        <v>3.8586346000000002E-9</v>
      </c>
      <c r="BE539" s="302">
        <v>1.8781927E-11</v>
      </c>
      <c r="BF539" s="302">
        <v>1.2894235E-14</v>
      </c>
      <c r="BG539" s="302">
        <v>4.5563866999999998E-11</v>
      </c>
      <c r="BH539" s="302">
        <v>1.3578811000000001E-12</v>
      </c>
      <c r="BI539" s="302">
        <v>3.9769156000000002E-13</v>
      </c>
      <c r="BJ539" s="302">
        <v>1.0519758E-8</v>
      </c>
      <c r="BK539" s="302">
        <v>6.4963951999999997E-8</v>
      </c>
      <c r="BL539" s="302">
        <v>5.5239710000000002E-11</v>
      </c>
      <c r="BM539" s="303">
        <v>7.2960228000000004E-3</v>
      </c>
      <c r="BN539" s="303">
        <v>0.31051361</v>
      </c>
      <c r="BO539" s="302">
        <v>8.9504498000000002E-9</v>
      </c>
      <c r="BP539" s="302">
        <v>5.4428411E-11</v>
      </c>
      <c r="BQ539" s="302">
        <v>2.4351674000000002E-15</v>
      </c>
      <c r="BR539" s="74"/>
      <c r="BS539" s="136">
        <v>3.8875713999999997E-4</v>
      </c>
      <c r="BT539" s="144">
        <v>2.7906974000000001E-5</v>
      </c>
      <c r="BU539" s="136">
        <v>1.1725463E-4</v>
      </c>
      <c r="BV539" s="144">
        <v>2.3543474000000001E-6</v>
      </c>
      <c r="BW539" s="144">
        <v>3.2769694000000003E-5</v>
      </c>
      <c r="BX539" s="144">
        <v>2.5954158999999998E-6</v>
      </c>
      <c r="BY539" s="144">
        <v>4.7544732000000001E-7</v>
      </c>
      <c r="BZ539" s="144">
        <v>3.901405E-6</v>
      </c>
      <c r="CA539" s="144">
        <v>5.7469656999999999E-5</v>
      </c>
      <c r="CB539" s="144">
        <v>9.5245339999999997E-6</v>
      </c>
      <c r="CC539" s="144">
        <v>2.7158827E-9</v>
      </c>
      <c r="CD539" s="144">
        <v>3.6023231000000002E-8</v>
      </c>
      <c r="CE539" s="144">
        <v>3.8698757E-8</v>
      </c>
      <c r="CF539" s="144">
        <v>7.4724417999999998E-6</v>
      </c>
      <c r="CG539" s="144">
        <v>8.9466298999999998E-5</v>
      </c>
      <c r="CH539" s="144">
        <v>3.6203956999999997E-5</v>
      </c>
      <c r="CI539" s="144">
        <v>1.2849023000000001E-6</v>
      </c>
      <c r="CJ539" s="137"/>
      <c r="CK539" s="138"/>
      <c r="CL539" s="110" t="s">
        <v>699</v>
      </c>
      <c r="CM539" s="110"/>
      <c r="CN539" s="110"/>
      <c r="CP539" s="305"/>
      <c r="CQ539" s="74"/>
      <c r="CR539" s="74"/>
      <c r="CS539" s="74"/>
      <c r="CT539" s="74"/>
      <c r="CU539" s="74"/>
      <c r="CV539" s="74"/>
      <c r="CW539" s="74"/>
      <c r="CX539" s="74"/>
      <c r="CY539" s="74"/>
      <c r="CZ539" s="74"/>
      <c r="DA539" s="74"/>
      <c r="DB539" s="74"/>
    </row>
    <row r="540" spans="1:106" ht="14.5" customHeight="1">
      <c r="A540" s="74" t="s">
        <v>2822</v>
      </c>
      <c r="B540" s="129" t="s">
        <v>2653</v>
      </c>
      <c r="C540" s="130" t="str">
        <f t="shared" si="332"/>
        <v>A.100.06.146</v>
      </c>
      <c r="D540" s="131" t="s">
        <v>117</v>
      </c>
      <c r="E540" s="129" t="s">
        <v>957</v>
      </c>
      <c r="F540" s="132" t="s">
        <v>2824</v>
      </c>
      <c r="G540" s="132">
        <f t="shared" si="333"/>
        <v>0.78086680893100002</v>
      </c>
      <c r="H540" s="348">
        <f t="shared" si="334"/>
        <v>0.78086680893100002</v>
      </c>
      <c r="I540" s="74"/>
      <c r="J540" s="132">
        <f t="shared" si="335"/>
        <v>7.4827316000000005E-2</v>
      </c>
      <c r="K540" s="132">
        <f t="shared" si="336"/>
        <v>0.18209531099999998</v>
      </c>
      <c r="L540" s="300">
        <f t="shared" si="337"/>
        <v>0.10187775193099999</v>
      </c>
      <c r="M540" s="132">
        <v>0.42206642999999999</v>
      </c>
      <c r="N540" s="132">
        <v>0.13887664999999999</v>
      </c>
      <c r="O540" s="132">
        <v>3.2089909999999999E-2</v>
      </c>
      <c r="P540" s="132">
        <v>2.5457542E-2</v>
      </c>
      <c r="Q540" s="132">
        <v>1.2383546E-2</v>
      </c>
      <c r="R540" s="132">
        <v>2.3573816000000001E-2</v>
      </c>
      <c r="S540" s="132">
        <v>1.3412412E-2</v>
      </c>
      <c r="T540" s="132">
        <v>1.1128750999999999E-2</v>
      </c>
      <c r="U540" s="132">
        <v>6.2238730999999999E-2</v>
      </c>
      <c r="V540" s="132">
        <v>1.1342479000000001E-2</v>
      </c>
      <c r="W540" s="132">
        <v>2.8000398999999999E-2</v>
      </c>
      <c r="X540" s="304">
        <v>4.2895241000000001E-5</v>
      </c>
      <c r="Y540" s="132">
        <v>2.5324769000000002E-4</v>
      </c>
      <c r="Z540" s="132">
        <v>0</v>
      </c>
      <c r="AA540" s="74"/>
      <c r="AB540" s="301">
        <f t="shared" si="338"/>
        <v>3.1734318045112779</v>
      </c>
      <c r="AC540" s="338">
        <f t="shared" si="339"/>
        <v>3.1734318045112779</v>
      </c>
      <c r="AD540" s="74"/>
      <c r="AE540" s="136">
        <v>61.629711999999998</v>
      </c>
      <c r="AF540" s="136">
        <v>54.358567999999998</v>
      </c>
      <c r="AG540" s="136">
        <v>3.7961440999999998</v>
      </c>
      <c r="AH540" s="136">
        <v>0</v>
      </c>
      <c r="AI540" s="136">
        <v>3.4468595999999998</v>
      </c>
      <c r="AJ540" s="136">
        <v>1.6525297000000001E-2</v>
      </c>
      <c r="AK540" s="136">
        <v>1.1614644E-2</v>
      </c>
      <c r="AL540" s="74"/>
      <c r="AM540" s="133">
        <v>0.10230976999999999</v>
      </c>
      <c r="AN540" s="340">
        <f t="shared" si="340"/>
        <v>0.10230976999999999</v>
      </c>
      <c r="AP540" s="133">
        <v>9.7311774000000004E-2</v>
      </c>
      <c r="AQ540" s="133">
        <v>3.4854354E-3</v>
      </c>
      <c r="AR540" s="133">
        <v>1.5125575E-3</v>
      </c>
      <c r="AS540" s="134">
        <f t="shared" si="341"/>
        <v>5.8340391570312793E-6</v>
      </c>
      <c r="AT540" s="135">
        <f t="shared" si="342"/>
        <v>1.2889923649709598E-8</v>
      </c>
      <c r="AU540" s="135">
        <f t="shared" si="343"/>
        <v>0.2118427933</v>
      </c>
      <c r="AV540" s="302">
        <v>2.9674324999999999E-6</v>
      </c>
      <c r="AW540" s="302">
        <v>8.9536759999999996E-9</v>
      </c>
      <c r="AX540" s="302">
        <v>2.4460314E-13</v>
      </c>
      <c r="AY540" s="302">
        <v>1.4536509999999999E-9</v>
      </c>
      <c r="AZ540" s="302">
        <v>3.4963128000000002E-13</v>
      </c>
      <c r="BA540" s="302">
        <v>3.7853015999999998E-9</v>
      </c>
      <c r="BB540" s="302">
        <v>2.8073164999999999E-6</v>
      </c>
      <c r="BC540" s="302">
        <v>5.4180608000000003E-10</v>
      </c>
      <c r="BD540" s="302">
        <v>3.2535918999999999E-9</v>
      </c>
      <c r="BE540" s="302">
        <v>1.0283747999999999E-11</v>
      </c>
      <c r="BF540" s="302">
        <v>8.3392706999999994E-15</v>
      </c>
      <c r="BG540" s="302">
        <v>2.8436932E-11</v>
      </c>
      <c r="BH540" s="302">
        <v>7.4349660999999995E-13</v>
      </c>
      <c r="BI540" s="302">
        <v>2.2779877999999999E-13</v>
      </c>
      <c r="BJ540" s="302">
        <v>7.0325049000000002E-9</v>
      </c>
      <c r="BK540" s="302">
        <v>4.2108221000000003E-8</v>
      </c>
      <c r="BL540" s="302">
        <v>7.1044523999999995E-11</v>
      </c>
      <c r="BM540" s="303">
        <v>3.9883532999999997E-3</v>
      </c>
      <c r="BN540" s="303">
        <v>0.20785444</v>
      </c>
      <c r="BO540" s="302">
        <v>4.9101289000000004E-9</v>
      </c>
      <c r="BP540" s="302">
        <v>2.9858892000000001E-11</v>
      </c>
      <c r="BQ540" s="302">
        <v>1.3359089E-15</v>
      </c>
      <c r="BR540" s="74"/>
      <c r="BS540" s="136">
        <v>2.8716830999999998E-4</v>
      </c>
      <c r="BT540" s="144">
        <v>2.3661752E-5</v>
      </c>
      <c r="BU540" s="144">
        <v>8.8483699999999994E-5</v>
      </c>
      <c r="BV540" s="144">
        <v>1.3036039000000001E-6</v>
      </c>
      <c r="BW540" s="144">
        <v>2.8832236999999999E-5</v>
      </c>
      <c r="BX540" s="144">
        <v>2.4362587999999999E-6</v>
      </c>
      <c r="BY540" s="144">
        <v>2.6011543000000002E-7</v>
      </c>
      <c r="BZ540" s="144">
        <v>3.6833011000000001E-6</v>
      </c>
      <c r="CA540" s="144">
        <v>3.1634400999999999E-5</v>
      </c>
      <c r="CB540" s="144">
        <v>8.8750710999999997E-6</v>
      </c>
      <c r="CC540" s="144">
        <v>2.5787350000000002E-9</v>
      </c>
      <c r="CD540" s="144">
        <v>4.6323745E-8</v>
      </c>
      <c r="CE540" s="144">
        <v>3.8696807E-8</v>
      </c>
      <c r="CF540" s="144">
        <v>6.6446106000000002E-6</v>
      </c>
      <c r="CG540" s="144">
        <v>7.0802561999999995E-5</v>
      </c>
      <c r="CH540" s="144">
        <v>1.9758211E-5</v>
      </c>
      <c r="CI540" s="144">
        <v>7.0488477000000004E-7</v>
      </c>
      <c r="CJ540" s="137"/>
      <c r="CK540" s="138"/>
      <c r="CL540" s="110" t="s">
        <v>699</v>
      </c>
      <c r="CM540" s="110"/>
      <c r="CN540" s="110"/>
      <c r="CP540" s="110"/>
      <c r="CQ540" s="74"/>
      <c r="CR540" s="74"/>
      <c r="CS540" s="74"/>
      <c r="CT540" s="74"/>
      <c r="CU540" s="74"/>
      <c r="CV540" s="74"/>
      <c r="CW540" s="74"/>
      <c r="CX540" s="74"/>
      <c r="CY540" s="74"/>
      <c r="CZ540" s="74"/>
      <c r="DA540" s="74"/>
      <c r="DB540" s="74"/>
    </row>
    <row r="541" spans="1:106" ht="14.5" customHeight="1">
      <c r="A541" s="74" t="s">
        <v>2825</v>
      </c>
      <c r="B541" s="129" t="s">
        <v>2653</v>
      </c>
      <c r="C541" s="130" t="str">
        <f t="shared" si="332"/>
        <v>A.100.06.147</v>
      </c>
      <c r="D541" s="131" t="s">
        <v>117</v>
      </c>
      <c r="E541" s="129" t="s">
        <v>957</v>
      </c>
      <c r="F541" s="132" t="s">
        <v>2827</v>
      </c>
      <c r="G541" s="132">
        <f t="shared" si="333"/>
        <v>3.2943369072230002</v>
      </c>
      <c r="H541" s="348">
        <f t="shared" si="334"/>
        <v>3.2943369072230002</v>
      </c>
      <c r="I541" s="74"/>
      <c r="J541" s="132">
        <f t="shared" si="335"/>
        <v>0.13427204200000001</v>
      </c>
      <c r="K541" s="132">
        <f t="shared" si="336"/>
        <v>1.1840837119999998</v>
      </c>
      <c r="L541" s="300">
        <f t="shared" si="337"/>
        <v>1.136202743223</v>
      </c>
      <c r="M541" s="132">
        <v>0.83977840999999998</v>
      </c>
      <c r="N541" s="132">
        <v>1.1114052999999999</v>
      </c>
      <c r="O541" s="132">
        <v>4.0170560000000001E-2</v>
      </c>
      <c r="P541" s="132">
        <v>3.6005454999999999E-2</v>
      </c>
      <c r="Q541" s="132">
        <v>1.316297E-2</v>
      </c>
      <c r="R541" s="132">
        <v>7.0089894999999999E-2</v>
      </c>
      <c r="S541" s="132">
        <v>1.5013722E-2</v>
      </c>
      <c r="T541" s="132">
        <v>3.2507851999999997E-2</v>
      </c>
      <c r="U541" s="132">
        <v>1.0440867</v>
      </c>
      <c r="V541" s="132">
        <v>7.2819890999999996E-3</v>
      </c>
      <c r="W541" s="132">
        <v>8.4275543999999994E-2</v>
      </c>
      <c r="X541" s="304">
        <v>2.5442603000000001E-5</v>
      </c>
      <c r="Y541" s="132">
        <v>5.3306752000000001E-4</v>
      </c>
      <c r="Z541" s="132">
        <v>0</v>
      </c>
      <c r="AA541" s="74"/>
      <c r="AB541" s="301">
        <f t="shared" si="338"/>
        <v>6.3141233834586457</v>
      </c>
      <c r="AC541" s="338">
        <f t="shared" si="339"/>
        <v>6.3141233834586457</v>
      </c>
      <c r="AD541" s="74"/>
      <c r="AE541" s="136">
        <v>119.7831</v>
      </c>
      <c r="AF541" s="136">
        <v>97.904206000000002</v>
      </c>
      <c r="AG541" s="136">
        <v>11.425637999999999</v>
      </c>
      <c r="AH541" s="136">
        <v>0</v>
      </c>
      <c r="AI541" s="136">
        <v>10.426149000000001</v>
      </c>
      <c r="AJ541" s="136">
        <v>1.6047076E-2</v>
      </c>
      <c r="AK541" s="136">
        <v>1.1064813E-2</v>
      </c>
      <c r="AL541" s="74"/>
      <c r="AM541" s="133">
        <v>0.45814076999999997</v>
      </c>
      <c r="AN541" s="340">
        <f t="shared" si="340"/>
        <v>0.45814076999999997</v>
      </c>
      <c r="AP541" s="133">
        <v>0.44193021999999998</v>
      </c>
      <c r="AQ541" s="133">
        <v>1.1540536000000001E-2</v>
      </c>
      <c r="AR541" s="133">
        <v>4.6700120000000003E-3</v>
      </c>
      <c r="AS541" s="134">
        <f t="shared" si="341"/>
        <v>2.6494617367841739E-5</v>
      </c>
      <c r="AT541" s="135">
        <f t="shared" si="342"/>
        <v>4.2679498260643295E-8</v>
      </c>
      <c r="AU541" s="135">
        <f t="shared" si="343"/>
        <v>0.65406330999999995</v>
      </c>
      <c r="AV541" s="302">
        <v>5.8832362999999998E-6</v>
      </c>
      <c r="AW541" s="302">
        <v>1.7751374999999998E-8</v>
      </c>
      <c r="AX541" s="302">
        <v>4.8496745000000005E-13</v>
      </c>
      <c r="AY541" s="302">
        <v>1.5267465E-9</v>
      </c>
      <c r="AZ541" s="302">
        <v>3.1264173999999998E-13</v>
      </c>
      <c r="BA541" s="302">
        <v>5.3524167000000002E-9</v>
      </c>
      <c r="BB541" s="302">
        <v>2.0490523999999999E-5</v>
      </c>
      <c r="BC541" s="302">
        <v>8.7510191000000004E-10</v>
      </c>
      <c r="BD541" s="302">
        <v>2.3849548E-8</v>
      </c>
      <c r="BE541" s="302">
        <v>2.9855118E-11</v>
      </c>
      <c r="BF541" s="302">
        <v>1.6558433999999999E-14</v>
      </c>
      <c r="BG541" s="302">
        <v>6.5356344000000004E-11</v>
      </c>
      <c r="BH541" s="302">
        <v>2.1927643000000001E-12</v>
      </c>
      <c r="BI541" s="302">
        <v>6.0379747000000003E-13</v>
      </c>
      <c r="BJ541" s="302">
        <v>1.4336022999999999E-8</v>
      </c>
      <c r="BK541" s="302">
        <v>8.9306112000000002E-8</v>
      </c>
      <c r="BL541" s="302">
        <v>4.2110234999999997E-11</v>
      </c>
      <c r="BM541" s="303">
        <v>5.225308E-2</v>
      </c>
      <c r="BN541" s="303">
        <v>0.60181023</v>
      </c>
      <c r="BO541" s="302">
        <v>1.0335457E-8</v>
      </c>
      <c r="BP541" s="302">
        <v>6.2850754000000004E-11</v>
      </c>
      <c r="BQ541" s="302">
        <v>2.8119892999999999E-15</v>
      </c>
      <c r="BR541" s="74"/>
      <c r="BS541" s="136">
        <v>8.270002E-4</v>
      </c>
      <c r="BT541" s="136">
        <v>1.6574887999999999E-4</v>
      </c>
      <c r="BU541" s="136">
        <v>1.7605451E-4</v>
      </c>
      <c r="BV541" s="144">
        <v>3.8078798E-6</v>
      </c>
      <c r="BW541" s="136">
        <v>1.4646829999999999E-4</v>
      </c>
      <c r="BX541" s="144">
        <v>2.6436285E-6</v>
      </c>
      <c r="BY541" s="144">
        <v>7.6122052000000002E-7</v>
      </c>
      <c r="BZ541" s="144">
        <v>3.9546423999999999E-6</v>
      </c>
      <c r="CA541" s="144">
        <v>9.4055704999999995E-5</v>
      </c>
      <c r="CB541" s="144">
        <v>9.9346670999999996E-6</v>
      </c>
      <c r="CC541" s="144">
        <v>2.3207082999999998E-9</v>
      </c>
      <c r="CD541" s="144">
        <v>2.7463304E-8</v>
      </c>
      <c r="CE541" s="144">
        <v>3.8691391999999998E-8</v>
      </c>
      <c r="CF541" s="144">
        <v>2.3906675000000001E-5</v>
      </c>
      <c r="CG541" s="136">
        <v>1.3312809000000001E-4</v>
      </c>
      <c r="CH541" s="144">
        <v>6.4983795000000006E-5</v>
      </c>
      <c r="CI541" s="144">
        <v>1.4837301999999999E-6</v>
      </c>
      <c r="CJ541" s="137"/>
      <c r="CK541" s="138"/>
      <c r="CL541" s="110" t="s">
        <v>699</v>
      </c>
      <c r="CM541" s="110"/>
      <c r="CN541" s="110"/>
      <c r="CP541" s="305"/>
      <c r="CQ541" s="74"/>
      <c r="CR541" s="74"/>
      <c r="CS541" s="74"/>
      <c r="CT541" s="74"/>
      <c r="CU541" s="74"/>
      <c r="CV541" s="74"/>
      <c r="CW541" s="74"/>
      <c r="CX541" s="74"/>
      <c r="CY541" s="74"/>
      <c r="CZ541" s="74"/>
      <c r="DA541" s="74"/>
      <c r="DB541" s="74"/>
    </row>
    <row r="542" spans="1:106" ht="14.5" customHeight="1">
      <c r="A542" s="74" t="s">
        <v>2828</v>
      </c>
      <c r="B542" s="129" t="s">
        <v>2653</v>
      </c>
      <c r="C542" s="130" t="str">
        <f t="shared" si="332"/>
        <v>A.100.06.148</v>
      </c>
      <c r="D542" s="131" t="s">
        <v>117</v>
      </c>
      <c r="E542" s="129" t="s">
        <v>957</v>
      </c>
      <c r="F542" s="132" t="s">
        <v>2830</v>
      </c>
      <c r="G542" s="132">
        <f t="shared" si="333"/>
        <v>2.5053666593949999</v>
      </c>
      <c r="H542" s="348">
        <f t="shared" si="334"/>
        <v>2.5053666593949999</v>
      </c>
      <c r="I542" s="74"/>
      <c r="J542" s="132">
        <f t="shared" si="335"/>
        <v>0.11020902199999999</v>
      </c>
      <c r="K542" s="132">
        <f t="shared" si="336"/>
        <v>0.89237541099999995</v>
      </c>
      <c r="L542" s="300">
        <f t="shared" si="337"/>
        <v>0.82478060639499995</v>
      </c>
      <c r="M542" s="132">
        <v>0.67800161999999997</v>
      </c>
      <c r="N542" s="132">
        <v>0.83201312999999999</v>
      </c>
      <c r="O542" s="132">
        <v>3.6783145000000003E-2</v>
      </c>
      <c r="P542" s="132">
        <v>3.2466916999999998E-2</v>
      </c>
      <c r="Q542" s="132">
        <v>1.2749033999999999E-2</v>
      </c>
      <c r="R542" s="132">
        <v>5.0751323000000001E-2</v>
      </c>
      <c r="S542" s="132">
        <v>1.4241748E-2</v>
      </c>
      <c r="T542" s="132">
        <v>2.3579136000000001E-2</v>
      </c>
      <c r="U542" s="132">
        <v>0.75410330000000003</v>
      </c>
      <c r="V542" s="132">
        <v>9.2818398000000003E-3</v>
      </c>
      <c r="W542" s="132">
        <v>6.0976120000000002E-2</v>
      </c>
      <c r="X542" s="304">
        <v>3.3468774999999999E-5</v>
      </c>
      <c r="Y542" s="132">
        <v>3.8587782E-4</v>
      </c>
      <c r="Z542" s="132">
        <v>0</v>
      </c>
      <c r="AA542" s="74"/>
      <c r="AB542" s="301">
        <f t="shared" si="338"/>
        <v>5.097756541353383</v>
      </c>
      <c r="AC542" s="338">
        <f t="shared" si="339"/>
        <v>5.097756541353383</v>
      </c>
      <c r="AD542" s="74"/>
      <c r="AE542" s="136">
        <v>97.578477000000007</v>
      </c>
      <c r="AF542" s="136">
        <v>81.752820999999997</v>
      </c>
      <c r="AG542" s="136">
        <v>8.2668221000000006</v>
      </c>
      <c r="AH542" s="136">
        <v>0</v>
      </c>
      <c r="AI542" s="136">
        <v>7.5312809999999999</v>
      </c>
      <c r="AJ542" s="136">
        <v>1.6269885000000001E-2</v>
      </c>
      <c r="AK542" s="136">
        <v>1.1283146000000001E-2</v>
      </c>
      <c r="AL542" s="74"/>
      <c r="AM542" s="133">
        <v>0.35032870999999999</v>
      </c>
      <c r="AN542" s="340">
        <f t="shared" si="340"/>
        <v>0.35032870999999999</v>
      </c>
      <c r="AP542" s="133">
        <v>0.33780717999999998</v>
      </c>
      <c r="AQ542" s="133">
        <v>8.9807871999999997E-3</v>
      </c>
      <c r="AR542" s="133">
        <v>3.5407402999999998E-3</v>
      </c>
      <c r="AS542" s="134">
        <f t="shared" si="341"/>
        <v>2.0252229040619409E-5</v>
      </c>
      <c r="AT542" s="135">
        <f t="shared" si="342"/>
        <v>3.3212970419389496E-8</v>
      </c>
      <c r="AU542" s="135">
        <f t="shared" si="343"/>
        <v>0.49590199499999998</v>
      </c>
      <c r="AV542" s="302">
        <v>4.7537606000000003E-6</v>
      </c>
      <c r="AW542" s="302">
        <v>1.4343465000000001E-8</v>
      </c>
      <c r="AX542" s="302">
        <v>3.9185927E-13</v>
      </c>
      <c r="AY542" s="302">
        <v>1.4879819000000001E-9</v>
      </c>
      <c r="AZ542" s="302">
        <v>3.1731941E-13</v>
      </c>
      <c r="BA542" s="302">
        <v>4.8266333999999997E-9</v>
      </c>
      <c r="BB542" s="302">
        <v>1.5404949999999999E-5</v>
      </c>
      <c r="BC542" s="302">
        <v>7.6841246000000004E-10</v>
      </c>
      <c r="BD542" s="302">
        <v>1.7926768000000001E-8</v>
      </c>
      <c r="BE542" s="302">
        <v>2.1585900000000002E-11</v>
      </c>
      <c r="BF542" s="302">
        <v>1.2757012000000001E-14</v>
      </c>
      <c r="BG542" s="302">
        <v>4.9391972999999999E-11</v>
      </c>
      <c r="BH542" s="302">
        <v>1.5853951000000001E-12</v>
      </c>
      <c r="BI542" s="302">
        <v>4.4272245999999999E-13</v>
      </c>
      <c r="BJ542" s="302">
        <v>1.114485E-8</v>
      </c>
      <c r="BK542" s="302">
        <v>6.8577010000000002E-8</v>
      </c>
      <c r="BL542" s="302">
        <v>5.5415808999999999E-11</v>
      </c>
      <c r="BM542" s="303">
        <v>3.7743655000000001E-2</v>
      </c>
      <c r="BN542" s="303">
        <v>0.45815834</v>
      </c>
      <c r="BO542" s="302">
        <v>7.4816480000000007E-9</v>
      </c>
      <c r="BP542" s="302">
        <v>4.5496507999999998E-11</v>
      </c>
      <c r="BQ542" s="302">
        <v>2.0355475000000002E-15</v>
      </c>
      <c r="BR542" s="74"/>
      <c r="BS542" s="136">
        <v>6.4318394999999997E-4</v>
      </c>
      <c r="BT542" s="136">
        <v>1.2486516E-4</v>
      </c>
      <c r="BU542" s="136">
        <v>1.4213898E-4</v>
      </c>
      <c r="BV542" s="144">
        <v>2.7619997000000002E-6</v>
      </c>
      <c r="BW542" s="136">
        <v>1.1247913E-4</v>
      </c>
      <c r="BX542" s="144">
        <v>2.5329733999999998E-6</v>
      </c>
      <c r="BY542" s="144">
        <v>5.5024737000000004E-7</v>
      </c>
      <c r="BZ542" s="144">
        <v>3.8065685000000002E-6</v>
      </c>
      <c r="CA542" s="144">
        <v>6.8104701999999997E-5</v>
      </c>
      <c r="CB542" s="144">
        <v>9.4238471999999996E-6</v>
      </c>
      <c r="CC542" s="144">
        <v>2.3466664999999998E-9</v>
      </c>
      <c r="CD542" s="144">
        <v>3.6135820000000002E-8</v>
      </c>
      <c r="CE542" s="144">
        <v>3.8692245999999999E-8</v>
      </c>
      <c r="CF542" s="144">
        <v>1.8835714000000002E-5</v>
      </c>
      <c r="CG542" s="136">
        <v>1.095942E-4</v>
      </c>
      <c r="CH542" s="144">
        <v>4.6939216999999999E-5</v>
      </c>
      <c r="CI542" s="144">
        <v>1.0740450999999999E-6</v>
      </c>
      <c r="CJ542" s="137"/>
      <c r="CK542" s="138"/>
      <c r="CL542" s="110" t="s">
        <v>699</v>
      </c>
      <c r="CM542" s="110"/>
      <c r="CN542" s="110"/>
      <c r="CP542" s="305"/>
      <c r="CQ542" s="74"/>
      <c r="CR542" s="74"/>
      <c r="CS542" s="74"/>
      <c r="CT542" s="74"/>
      <c r="CU542" s="74"/>
      <c r="CV542" s="74"/>
      <c r="CW542" s="74"/>
      <c r="CX542" s="74"/>
      <c r="CY542" s="74"/>
      <c r="CZ542" s="74"/>
      <c r="DA542" s="74"/>
      <c r="DB542" s="74"/>
    </row>
    <row r="543" spans="1:106" ht="14.5" customHeight="1">
      <c r="A543" s="74" t="s">
        <v>2831</v>
      </c>
      <c r="B543" s="129" t="s">
        <v>2653</v>
      </c>
      <c r="C543" s="130" t="str">
        <f t="shared" si="332"/>
        <v>A.100.06.149</v>
      </c>
      <c r="D543" s="131" t="s">
        <v>117</v>
      </c>
      <c r="E543" s="129" t="s">
        <v>957</v>
      </c>
      <c r="F543" s="132" t="s">
        <v>2833</v>
      </c>
      <c r="G543" s="132">
        <f t="shared" si="333"/>
        <v>1.5729472656100001</v>
      </c>
      <c r="H543" s="348">
        <f t="shared" si="334"/>
        <v>1.5729472656100001</v>
      </c>
      <c r="I543" s="74"/>
      <c r="J543" s="132">
        <f t="shared" si="335"/>
        <v>8.1770903999999991E-2</v>
      </c>
      <c r="K543" s="132">
        <f t="shared" si="336"/>
        <v>0.54762920299999995</v>
      </c>
      <c r="L543" s="300">
        <f t="shared" si="337"/>
        <v>0.45673629861000004</v>
      </c>
      <c r="M543" s="132">
        <v>0.48681086000000001</v>
      </c>
      <c r="N543" s="132">
        <v>0.50182234999999997</v>
      </c>
      <c r="O543" s="132">
        <v>3.2779836E-2</v>
      </c>
      <c r="P543" s="132">
        <v>2.8285008E-2</v>
      </c>
      <c r="Q543" s="132">
        <v>1.2259836E-2</v>
      </c>
      <c r="R543" s="132">
        <v>2.7896646000000001E-2</v>
      </c>
      <c r="S543" s="132">
        <v>1.3329413999999999E-2</v>
      </c>
      <c r="T543" s="132">
        <v>1.3027017E-2</v>
      </c>
      <c r="U543" s="132">
        <v>0.41139567999999999</v>
      </c>
      <c r="V543" s="132">
        <v>1.1645300000000001E-2</v>
      </c>
      <c r="W543" s="132">
        <v>3.3440438000000003E-2</v>
      </c>
      <c r="X543" s="304">
        <v>4.295425E-5</v>
      </c>
      <c r="Y543" s="132">
        <v>2.1192636E-4</v>
      </c>
      <c r="Z543" s="132">
        <v>0</v>
      </c>
      <c r="AA543" s="74"/>
      <c r="AB543" s="301">
        <f t="shared" si="338"/>
        <v>3.6602320300751878</v>
      </c>
      <c r="AC543" s="338">
        <f t="shared" si="339"/>
        <v>3.6602320300751878</v>
      </c>
      <c r="AD543" s="74"/>
      <c r="AE543" s="136">
        <v>71.336645000000004</v>
      </c>
      <c r="AF543" s="136">
        <v>62.664819999999999</v>
      </c>
      <c r="AG543" s="136">
        <v>4.5336764000000001</v>
      </c>
      <c r="AH543" s="136">
        <v>0</v>
      </c>
      <c r="AI543" s="136">
        <v>4.110074</v>
      </c>
      <c r="AJ543" s="136">
        <v>1.6533204999999999E-2</v>
      </c>
      <c r="AK543" s="136">
        <v>1.1541176E-2</v>
      </c>
      <c r="AL543" s="74"/>
      <c r="AM543" s="133">
        <v>0.22291444999999999</v>
      </c>
      <c r="AN543" s="340">
        <f t="shared" si="340"/>
        <v>0.22291444999999999</v>
      </c>
      <c r="AP543" s="133">
        <v>0.21475268</v>
      </c>
      <c r="AQ543" s="133">
        <v>5.9556291999999997E-3</v>
      </c>
      <c r="AR543" s="133">
        <v>2.2061463000000001E-3</v>
      </c>
      <c r="AS543" s="134">
        <f t="shared" si="341"/>
        <v>1.2874860853547559E-5</v>
      </c>
      <c r="AT543" s="135">
        <f t="shared" si="342"/>
        <v>2.2025255782926204E-8</v>
      </c>
      <c r="AU543" s="135">
        <f t="shared" si="343"/>
        <v>0.30898408300000002</v>
      </c>
      <c r="AV543" s="302">
        <v>3.4189256000000001E-6</v>
      </c>
      <c r="AW543" s="302">
        <v>1.0315935E-8</v>
      </c>
      <c r="AX543" s="302">
        <v>2.8182231999999999E-13</v>
      </c>
      <c r="AY543" s="302">
        <v>1.4421690999999999E-9</v>
      </c>
      <c r="AZ543" s="302">
        <v>3.2284756000000002E-13</v>
      </c>
      <c r="BA543" s="302">
        <v>4.2052530999999999E-9</v>
      </c>
      <c r="BB543" s="302">
        <v>9.3947260999999994E-6</v>
      </c>
      <c r="BC543" s="302">
        <v>6.4232492000000001E-10</v>
      </c>
      <c r="BD543" s="302">
        <v>1.0927119000000001E-8</v>
      </c>
      <c r="BE543" s="302">
        <v>1.1813187999999999E-11</v>
      </c>
      <c r="BF543" s="302">
        <v>8.2644218E-15</v>
      </c>
      <c r="BG543" s="302">
        <v>3.052499E-11</v>
      </c>
      <c r="BH543" s="302">
        <v>8.6759515999999997E-13</v>
      </c>
      <c r="BI543" s="302">
        <v>2.5236108999999999E-13</v>
      </c>
      <c r="BJ543" s="302">
        <v>7.3734642E-9</v>
      </c>
      <c r="BK543" s="302">
        <v>4.4078980000000001E-8</v>
      </c>
      <c r="BL543" s="302">
        <v>7.1140579000000004E-11</v>
      </c>
      <c r="BM543" s="303">
        <v>2.0596152999999999E-2</v>
      </c>
      <c r="BN543" s="303">
        <v>0.28838793000000001</v>
      </c>
      <c r="BO543" s="302">
        <v>4.1089643E-9</v>
      </c>
      <c r="BP543" s="302">
        <v>2.4986945E-11</v>
      </c>
      <c r="BQ543" s="302">
        <v>1.1179344E-15</v>
      </c>
      <c r="BR543" s="74"/>
      <c r="BS543" s="136">
        <v>4.2594657000000002E-4</v>
      </c>
      <c r="BT543" s="144">
        <v>7.6548034999999995E-5</v>
      </c>
      <c r="BU543" s="136">
        <v>1.0205698E-4</v>
      </c>
      <c r="BV543" s="144">
        <v>1.5259597E-6</v>
      </c>
      <c r="BW543" s="144">
        <v>7.2310109999999998E-5</v>
      </c>
      <c r="BX543" s="144">
        <v>2.4021992000000001E-6</v>
      </c>
      <c r="BY543" s="144">
        <v>3.0091546000000002E-7</v>
      </c>
      <c r="BZ543" s="144">
        <v>3.6315721000000001E-6</v>
      </c>
      <c r="CA543" s="144">
        <v>3.7435335E-5</v>
      </c>
      <c r="CB543" s="144">
        <v>8.820151E-6</v>
      </c>
      <c r="CC543" s="144">
        <v>2.3773444000000001E-9</v>
      </c>
      <c r="CD543" s="144">
        <v>4.6385157000000002E-8</v>
      </c>
      <c r="CE543" s="144">
        <v>3.8693256000000003E-8</v>
      </c>
      <c r="CF543" s="144">
        <v>1.2842759E-5</v>
      </c>
      <c r="CG543" s="144">
        <v>8.1781416E-5</v>
      </c>
      <c r="CH543" s="144">
        <v>2.5613807000000001E-5</v>
      </c>
      <c r="CI543" s="144">
        <v>5.8987174999999997E-7</v>
      </c>
      <c r="CJ543" s="137"/>
      <c r="CK543" s="138"/>
      <c r="CL543" s="110" t="s">
        <v>699</v>
      </c>
      <c r="CM543" s="110"/>
      <c r="CN543" s="110"/>
      <c r="CP543" s="305"/>
      <c r="CQ543" s="74"/>
      <c r="CR543" s="74"/>
      <c r="CS543" s="74"/>
      <c r="CT543" s="74"/>
      <c r="CU543" s="74"/>
      <c r="CV543" s="74"/>
      <c r="CW543" s="74"/>
      <c r="CX543" s="74"/>
      <c r="CY543" s="74"/>
      <c r="CZ543" s="74"/>
      <c r="DA543" s="74"/>
      <c r="DB543" s="74"/>
    </row>
    <row r="544" spans="1:106" ht="14.5" customHeight="1">
      <c r="A544" s="74" t="s">
        <v>2834</v>
      </c>
      <c r="B544" s="129" t="s">
        <v>2653</v>
      </c>
      <c r="C544" s="130" t="str">
        <f t="shared" si="332"/>
        <v>A.100.06.150</v>
      </c>
      <c r="D544" s="131" t="s">
        <v>117</v>
      </c>
      <c r="E544" s="129" t="s">
        <v>957</v>
      </c>
      <c r="F544" s="132" t="s">
        <v>2836</v>
      </c>
      <c r="G544" s="132">
        <f t="shared" si="333"/>
        <v>1.163417564155</v>
      </c>
      <c r="H544" s="348">
        <f t="shared" si="334"/>
        <v>1.163417564155</v>
      </c>
      <c r="I544" s="74"/>
      <c r="J544" s="132">
        <f t="shared" si="335"/>
        <v>0.105889866</v>
      </c>
      <c r="K544" s="132">
        <f t="shared" si="336"/>
        <v>0.23677530299999999</v>
      </c>
      <c r="L544" s="300">
        <f t="shared" si="337"/>
        <v>0.205236925155</v>
      </c>
      <c r="M544" s="132">
        <v>0.61551546999999995</v>
      </c>
      <c r="N544" s="132">
        <v>0.17622024999999999</v>
      </c>
      <c r="O544" s="132">
        <v>3.7780613999999997E-2</v>
      </c>
      <c r="P544" s="132">
        <v>2.8897112999999999E-2</v>
      </c>
      <c r="Q544" s="132">
        <v>1.3548757E-2</v>
      </c>
      <c r="R544" s="132">
        <v>4.8283883E-2</v>
      </c>
      <c r="S544" s="132">
        <v>1.5160112999999999E-2</v>
      </c>
      <c r="T544" s="132">
        <v>2.2774439E-2</v>
      </c>
      <c r="U544" s="132">
        <v>0.14031864999999999</v>
      </c>
      <c r="V544" s="132">
        <v>6.5205057999999996E-3</v>
      </c>
      <c r="W544" s="132">
        <v>5.7712723E-2</v>
      </c>
      <c r="X544" s="304">
        <v>2.5327255000000001E-5</v>
      </c>
      <c r="Y544" s="132">
        <v>6.5971910000000005E-4</v>
      </c>
      <c r="Z544" s="132">
        <v>0</v>
      </c>
      <c r="AA544" s="74"/>
      <c r="AB544" s="301">
        <f t="shared" si="338"/>
        <v>4.6279358646616533</v>
      </c>
      <c r="AC544" s="338">
        <f t="shared" si="339"/>
        <v>4.6279358646616533</v>
      </c>
      <c r="AD544" s="74"/>
      <c r="AE544" s="136">
        <v>86.346044000000006</v>
      </c>
      <c r="AF544" s="136">
        <v>71.358232999999998</v>
      </c>
      <c r="AG544" s="136">
        <v>7.8243836</v>
      </c>
      <c r="AH544" s="136">
        <v>0</v>
      </c>
      <c r="AI544" s="136">
        <v>7.1171696999999998</v>
      </c>
      <c r="AJ544" s="136">
        <v>2.7847125E-2</v>
      </c>
      <c r="AK544" s="136">
        <v>1.8410714000000002E-2</v>
      </c>
      <c r="AL544" s="74"/>
      <c r="AM544" s="133">
        <v>0.13991777999999999</v>
      </c>
      <c r="AN544" s="340">
        <f t="shared" si="340"/>
        <v>0.13991777999999999</v>
      </c>
      <c r="AP544" s="133">
        <v>0.13254157999999999</v>
      </c>
      <c r="AQ544" s="133">
        <v>4.8479962000000003E-3</v>
      </c>
      <c r="AR544" s="133">
        <v>2.5282006000000002E-3</v>
      </c>
      <c r="AS544" s="134">
        <f t="shared" si="341"/>
        <v>7.946138066596538E-6</v>
      </c>
      <c r="AT544" s="135">
        <f t="shared" si="342"/>
        <v>1.7928979731061204E-8</v>
      </c>
      <c r="AU544" s="135">
        <f t="shared" si="343"/>
        <v>0.35408971829999997</v>
      </c>
      <c r="AV544" s="302">
        <v>4.3192437999999997E-6</v>
      </c>
      <c r="AW544" s="302">
        <v>1.3032446E-8</v>
      </c>
      <c r="AX544" s="302">
        <v>3.5603860000000002E-13</v>
      </c>
      <c r="AY544" s="302">
        <v>1.5619307E-9</v>
      </c>
      <c r="AZ544" s="302">
        <v>3.9189654000000002E-13</v>
      </c>
      <c r="BA544" s="302">
        <v>4.2966819999999999E-9</v>
      </c>
      <c r="BB544" s="302">
        <v>3.5197487999999999E-6</v>
      </c>
      <c r="BC544" s="302">
        <v>6.1917896999999999E-10</v>
      </c>
      <c r="BD544" s="302">
        <v>4.0803757999999998E-9</v>
      </c>
      <c r="BE544" s="302">
        <v>2.1730015000000001E-11</v>
      </c>
      <c r="BF544" s="302">
        <v>1.5827780999999999E-14</v>
      </c>
      <c r="BG544" s="302">
        <v>5.3143863999999998E-11</v>
      </c>
      <c r="BH544" s="302">
        <v>1.5570279000000001E-12</v>
      </c>
      <c r="BI544" s="302">
        <v>4.6797669000000002E-13</v>
      </c>
      <c r="BJ544" s="302">
        <v>1.2259323E-8</v>
      </c>
      <c r="BK544" s="302">
        <v>7.6236079000000004E-8</v>
      </c>
      <c r="BL544" s="302">
        <v>4.1921257999999998E-11</v>
      </c>
      <c r="BM544" s="303">
        <v>9.9783883E-3</v>
      </c>
      <c r="BN544" s="303">
        <v>0.34411132999999999</v>
      </c>
      <c r="BO544" s="302">
        <v>1.2791059999999999E-8</v>
      </c>
      <c r="BP544" s="302">
        <v>7.7783472999999997E-11</v>
      </c>
      <c r="BQ544" s="302">
        <v>3.4800902000000001E-15</v>
      </c>
      <c r="BR544" s="74"/>
      <c r="BS544" s="136">
        <v>4.2471194999999998E-4</v>
      </c>
      <c r="BT544" s="144">
        <v>2.9510052999999999E-5</v>
      </c>
      <c r="BU544" s="136">
        <v>1.2903913E-4</v>
      </c>
      <c r="BV544" s="144">
        <v>2.6677420000000002E-6</v>
      </c>
      <c r="BW544" s="144">
        <v>3.4510352999999999E-5</v>
      </c>
      <c r="BX544" s="144">
        <v>2.7504266999999998E-6</v>
      </c>
      <c r="BY544" s="144">
        <v>5.4690281999999997E-7</v>
      </c>
      <c r="BZ544" s="144">
        <v>4.1212428999999998E-6</v>
      </c>
      <c r="CA544" s="144">
        <v>6.4793572000000006E-5</v>
      </c>
      <c r="CB544" s="144">
        <v>1.0031534999999999E-5</v>
      </c>
      <c r="CC544" s="144">
        <v>2.9165592999999999E-9</v>
      </c>
      <c r="CD544" s="144">
        <v>2.7343669E-8</v>
      </c>
      <c r="CE544" s="144">
        <v>3.8701902E-8</v>
      </c>
      <c r="CF544" s="144">
        <v>7.9355156999999994E-6</v>
      </c>
      <c r="CG544" s="144">
        <v>9.6447945999999994E-5</v>
      </c>
      <c r="CH544" s="144">
        <v>4.045232E-5</v>
      </c>
      <c r="CI544" s="144">
        <v>1.8362497999999999E-6</v>
      </c>
      <c r="CK544" s="138"/>
      <c r="CL544" s="110" t="s">
        <v>699</v>
      </c>
      <c r="CM544" s="110"/>
      <c r="CN544" s="110"/>
      <c r="CP544" s="305"/>
      <c r="CQ544" s="74"/>
      <c r="CR544" s="74"/>
      <c r="CS544" s="74"/>
      <c r="CT544" s="74"/>
      <c r="CU544" s="74"/>
      <c r="CV544" s="74"/>
      <c r="CW544" s="74"/>
      <c r="CX544" s="74"/>
      <c r="CY544" s="74"/>
      <c r="CZ544" s="74"/>
      <c r="DA544" s="74"/>
      <c r="DB544" s="74"/>
    </row>
    <row r="545" spans="1:106" ht="14.5" customHeight="1">
      <c r="A545" s="74" t="s">
        <v>2837</v>
      </c>
      <c r="B545" s="129" t="s">
        <v>2653</v>
      </c>
      <c r="C545" s="130" t="str">
        <f t="shared" si="332"/>
        <v>A.100.06.151</v>
      </c>
      <c r="D545" s="131" t="s">
        <v>117</v>
      </c>
      <c r="E545" s="129" t="s">
        <v>957</v>
      </c>
      <c r="F545" s="132" t="s">
        <v>2839</v>
      </c>
      <c r="G545" s="132">
        <f t="shared" si="333"/>
        <v>0.96636934757699999</v>
      </c>
      <c r="H545" s="348">
        <f t="shared" si="334"/>
        <v>0.96636934757699999</v>
      </c>
      <c r="I545" s="74"/>
      <c r="J545" s="132">
        <f t="shared" si="335"/>
        <v>8.9710780999999989E-2</v>
      </c>
      <c r="K545" s="132">
        <f t="shared" si="336"/>
        <v>0.20820820199999998</v>
      </c>
      <c r="L545" s="300">
        <f t="shared" si="337"/>
        <v>0.15241642457699997</v>
      </c>
      <c r="M545" s="132">
        <v>0.51603394000000002</v>
      </c>
      <c r="N545" s="132">
        <v>0.15660167999999999</v>
      </c>
      <c r="O545" s="132">
        <v>3.5057073000000001E-2</v>
      </c>
      <c r="P545" s="132">
        <v>2.7333113999999999E-2</v>
      </c>
      <c r="Q545" s="132">
        <v>1.3027657E-2</v>
      </c>
      <c r="R545" s="132">
        <v>3.5002536000000001E-2</v>
      </c>
      <c r="S545" s="132">
        <v>1.4347474000000001E-2</v>
      </c>
      <c r="T545" s="132">
        <v>1.6549449000000001E-2</v>
      </c>
      <c r="U545" s="132">
        <v>0.10138195</v>
      </c>
      <c r="V545" s="132">
        <v>8.7318797000000004E-3</v>
      </c>
      <c r="W545" s="132">
        <v>4.1791861E-2</v>
      </c>
      <c r="X545" s="304">
        <v>3.3385466999999997E-5</v>
      </c>
      <c r="Y545" s="132">
        <v>4.7734840999999999E-4</v>
      </c>
      <c r="Z545" s="132">
        <v>0</v>
      </c>
      <c r="AA545" s="74"/>
      <c r="AB545" s="301">
        <f t="shared" si="338"/>
        <v>3.8799544360902254</v>
      </c>
      <c r="AC545" s="338">
        <f t="shared" si="339"/>
        <v>3.8799544360902254</v>
      </c>
      <c r="AD545" s="74"/>
      <c r="AE545" s="136">
        <v>73.429489000000004</v>
      </c>
      <c r="AF545" s="136">
        <v>62.580728999999998</v>
      </c>
      <c r="AG545" s="136">
        <v>5.6659163000000001</v>
      </c>
      <c r="AH545" s="136">
        <v>0</v>
      </c>
      <c r="AI545" s="136">
        <v>5.1414629999999999</v>
      </c>
      <c r="AJ545" s="136">
        <v>2.4792142E-2</v>
      </c>
      <c r="AK545" s="136">
        <v>1.6588518999999999E-2</v>
      </c>
      <c r="AL545" s="74"/>
      <c r="AM545" s="133">
        <v>0.12050099</v>
      </c>
      <c r="AN545" s="340">
        <f t="shared" si="340"/>
        <v>0.12050099</v>
      </c>
      <c r="AP545" s="133">
        <v>0.11435983</v>
      </c>
      <c r="AQ545" s="133">
        <v>4.147286E-3</v>
      </c>
      <c r="AR545" s="133">
        <v>1.9938765000000001E-3</v>
      </c>
      <c r="AS545" s="134">
        <f t="shared" si="341"/>
        <v>6.8561049166589899E-6</v>
      </c>
      <c r="AT545" s="135">
        <f t="shared" si="342"/>
        <v>1.53375964871528E-8</v>
      </c>
      <c r="AU545" s="135">
        <f t="shared" si="343"/>
        <v>0.2792544032</v>
      </c>
      <c r="AV545" s="302">
        <v>3.6242104E-6</v>
      </c>
      <c r="AW545" s="302">
        <v>1.0935350000000001E-8</v>
      </c>
      <c r="AX545" s="302">
        <v>2.9874399E-13</v>
      </c>
      <c r="AY545" s="302">
        <v>1.5133926000000001E-9</v>
      </c>
      <c r="AZ545" s="302">
        <v>3.7455899000000001E-13</v>
      </c>
      <c r="BA545" s="302">
        <v>4.0641583E-9</v>
      </c>
      <c r="BB545" s="302">
        <v>3.1482789000000001E-6</v>
      </c>
      <c r="BC545" s="302">
        <v>5.8357922E-10</v>
      </c>
      <c r="BD545" s="302">
        <v>3.6490327000000002E-9</v>
      </c>
      <c r="BE545" s="302">
        <v>1.571777E-11</v>
      </c>
      <c r="BF545" s="302">
        <v>1.2229318E-14</v>
      </c>
      <c r="BG545" s="302">
        <v>4.0571849000000003E-11</v>
      </c>
      <c r="BH545" s="302">
        <v>1.1262521E-12</v>
      </c>
      <c r="BI545" s="302">
        <v>3.4462968000000002E-13</v>
      </c>
      <c r="BJ545" s="302">
        <v>9.6450114E-9</v>
      </c>
      <c r="BK545" s="302">
        <v>5.9137540999999999E-8</v>
      </c>
      <c r="BL545" s="302">
        <v>5.5279326000000001E-11</v>
      </c>
      <c r="BM545" s="303">
        <v>7.2119332000000003E-3</v>
      </c>
      <c r="BN545" s="303">
        <v>0.27204246999999998</v>
      </c>
      <c r="BO545" s="302">
        <v>9.2551388000000004E-9</v>
      </c>
      <c r="BP545" s="302">
        <v>5.6281249000000002E-11</v>
      </c>
      <c r="BQ545" s="302">
        <v>2.5180648000000001E-15</v>
      </c>
      <c r="BR545" s="74"/>
      <c r="BS545" s="136">
        <v>3.5264243999999999E-4</v>
      </c>
      <c r="BT545" s="144">
        <v>2.6470450999999999E-5</v>
      </c>
      <c r="BU545" s="136">
        <v>1.0818342999999999E-4</v>
      </c>
      <c r="BV545" s="144">
        <v>1.9385669000000002E-6</v>
      </c>
      <c r="BW545" s="144">
        <v>3.1620613000000002E-5</v>
      </c>
      <c r="BX545" s="144">
        <v>2.6101053999999999E-6</v>
      </c>
      <c r="BY545" s="144">
        <v>3.9546236000000001E-7</v>
      </c>
      <c r="BZ545" s="144">
        <v>3.9268910999999999E-6</v>
      </c>
      <c r="CA545" s="144">
        <v>4.6970939000000001E-5</v>
      </c>
      <c r="CB545" s="144">
        <v>9.4938070999999996E-6</v>
      </c>
      <c r="CC545" s="144">
        <v>2.7770033E-9</v>
      </c>
      <c r="CD545" s="144">
        <v>3.6049416999999998E-8</v>
      </c>
      <c r="CE545" s="144">
        <v>3.8699837E-8</v>
      </c>
      <c r="CF545" s="144">
        <v>7.3009872000000002E-6</v>
      </c>
      <c r="CG545" s="144">
        <v>8.3102982999999994E-5</v>
      </c>
      <c r="CH545" s="144">
        <v>2.9222041000000001E-5</v>
      </c>
      <c r="CI545" s="144">
        <v>1.3286426E-6</v>
      </c>
      <c r="CJ545" s="137"/>
      <c r="CK545" s="138"/>
      <c r="CL545" s="110" t="s">
        <v>699</v>
      </c>
      <c r="CM545" s="110"/>
      <c r="CN545" s="110"/>
      <c r="CP545" s="305"/>
      <c r="CQ545" s="74"/>
      <c r="CR545" s="74"/>
      <c r="CS545" s="74"/>
      <c r="CT545" s="74"/>
      <c r="CU545" s="74"/>
      <c r="CV545" s="74"/>
      <c r="CW545" s="74"/>
      <c r="CX545" s="74"/>
      <c r="CY545" s="74"/>
      <c r="CZ545" s="74"/>
      <c r="DA545" s="74"/>
      <c r="DB545" s="74"/>
    </row>
    <row r="546" spans="1:106" ht="14.5" customHeight="1">
      <c r="A546" s="74" t="s">
        <v>2840</v>
      </c>
      <c r="B546" s="129" t="s">
        <v>2653</v>
      </c>
      <c r="C546" s="130" t="str">
        <f t="shared" si="332"/>
        <v>A.100.06.152</v>
      </c>
      <c r="D546" s="131" t="s">
        <v>117</v>
      </c>
      <c r="E546" s="129" t="s">
        <v>957</v>
      </c>
      <c r="F546" s="132" t="s">
        <v>2842</v>
      </c>
      <c r="G546" s="132">
        <f t="shared" si="333"/>
        <v>0.73349419482</v>
      </c>
      <c r="H546" s="348">
        <f t="shared" si="334"/>
        <v>0.73349419482</v>
      </c>
      <c r="I546" s="74"/>
      <c r="J546" s="132">
        <f t="shared" si="335"/>
        <v>7.0590046999999989E-2</v>
      </c>
      <c r="K546" s="132">
        <f t="shared" si="336"/>
        <v>0.1744470846</v>
      </c>
      <c r="L546" s="300">
        <f t="shared" si="337"/>
        <v>8.9992203219999997E-2</v>
      </c>
      <c r="M546" s="132">
        <v>0.39846485999999998</v>
      </c>
      <c r="N546" s="132">
        <v>0.13341610000000001</v>
      </c>
      <c r="O546" s="132">
        <v>3.1838341999999999E-2</v>
      </c>
      <c r="P546" s="132">
        <v>2.5484751999999999E-2</v>
      </c>
      <c r="Q546" s="132">
        <v>1.2411813000000001E-2</v>
      </c>
      <c r="R546" s="132">
        <v>1.9306398999999998E-2</v>
      </c>
      <c r="S546" s="132">
        <v>1.3387082999999999E-2</v>
      </c>
      <c r="T546" s="132">
        <v>9.1926426000000002E-3</v>
      </c>
      <c r="U546" s="132">
        <v>5.5365856999999997E-2</v>
      </c>
      <c r="V546" s="132">
        <v>1.1345322E-2</v>
      </c>
      <c r="W546" s="132">
        <v>2.2976296E-2</v>
      </c>
      <c r="X546" s="304">
        <v>4.2908809999999999E-5</v>
      </c>
      <c r="Y546" s="132">
        <v>2.6181940999999998E-4</v>
      </c>
      <c r="Z546" s="132">
        <v>0</v>
      </c>
      <c r="AA546" s="74"/>
      <c r="AB546" s="301">
        <f t="shared" si="338"/>
        <v>2.9959763909774431</v>
      </c>
      <c r="AC546" s="338">
        <f t="shared" si="339"/>
        <v>2.9959763909774431</v>
      </c>
      <c r="AD546" s="74"/>
      <c r="AE546" s="136">
        <v>58.164470000000001</v>
      </c>
      <c r="AF546" s="136">
        <v>52.207315999999999</v>
      </c>
      <c r="AG546" s="136">
        <v>3.1150004999999998</v>
      </c>
      <c r="AH546" s="136">
        <v>0</v>
      </c>
      <c r="AI546" s="136">
        <v>2.8065367999999999</v>
      </c>
      <c r="AJ546" s="136">
        <v>2.1181709E-2</v>
      </c>
      <c r="AK546" s="136">
        <v>1.4435016E-2</v>
      </c>
      <c r="AL546" s="74"/>
      <c r="AM546" s="133">
        <v>9.7553881999999995E-2</v>
      </c>
      <c r="AN546" s="340">
        <f t="shared" si="340"/>
        <v>9.7553881999999995E-2</v>
      </c>
      <c r="AP546" s="133">
        <v>9.2872306000000002E-2</v>
      </c>
      <c r="AQ546" s="133">
        <v>3.3191739999999998E-3</v>
      </c>
      <c r="AR546" s="133">
        <v>1.3624024000000001E-3</v>
      </c>
      <c r="AS546" s="134">
        <f t="shared" si="341"/>
        <v>5.5678840134691504E-6</v>
      </c>
      <c r="AT546" s="135">
        <f t="shared" si="342"/>
        <v>1.2275051955864499E-8</v>
      </c>
      <c r="AU546" s="135">
        <f t="shared" si="343"/>
        <v>0.19081266620000001</v>
      </c>
      <c r="AV546" s="302">
        <v>2.8028072999999999E-6</v>
      </c>
      <c r="AW546" s="302">
        <v>8.4569631000000007E-9</v>
      </c>
      <c r="AX546" s="302">
        <v>2.3103216999999998E-13</v>
      </c>
      <c r="AY546" s="302">
        <v>1.4560295E-9</v>
      </c>
      <c r="AZ546" s="302">
        <v>3.5406914999999999E-13</v>
      </c>
      <c r="BA546" s="302">
        <v>3.7893576999999999E-9</v>
      </c>
      <c r="BB546" s="302">
        <v>2.7092691000000002E-6</v>
      </c>
      <c r="BC546" s="302">
        <v>5.4150678999999999E-10</v>
      </c>
      <c r="BD546" s="302">
        <v>3.1392636000000001E-9</v>
      </c>
      <c r="BE546" s="302">
        <v>8.6123894999999995E-12</v>
      </c>
      <c r="BF546" s="302">
        <v>7.9765887999999999E-15</v>
      </c>
      <c r="BG546" s="302">
        <v>2.5714013000000001E-11</v>
      </c>
      <c r="BH546" s="302">
        <v>6.1715354999999998E-13</v>
      </c>
      <c r="BI546" s="302">
        <v>1.9885593000000001E-13</v>
      </c>
      <c r="BJ546" s="302">
        <v>6.5553703000000004E-9</v>
      </c>
      <c r="BK546" s="302">
        <v>3.8930178999999999E-8</v>
      </c>
      <c r="BL546" s="302">
        <v>7.1066133000000004E-11</v>
      </c>
      <c r="BM546" s="303">
        <v>3.9424862000000003E-3</v>
      </c>
      <c r="BN546" s="303">
        <v>0.18687018</v>
      </c>
      <c r="BO546" s="302">
        <v>5.0763228999999998E-9</v>
      </c>
      <c r="BP546" s="302">
        <v>3.0869531E-11</v>
      </c>
      <c r="BQ546" s="302">
        <v>1.3811257E-15</v>
      </c>
      <c r="BR546" s="74"/>
      <c r="BS546" s="136">
        <v>2.6746938E-4</v>
      </c>
      <c r="BT546" s="144">
        <v>2.2878194000000001E-5</v>
      </c>
      <c r="BU546" s="144">
        <v>8.3535771000000001E-5</v>
      </c>
      <c r="BV546" s="144">
        <v>1.0768145000000001E-6</v>
      </c>
      <c r="BW546" s="144">
        <v>2.8205466E-5</v>
      </c>
      <c r="BX546" s="144">
        <v>2.4442712000000002E-6</v>
      </c>
      <c r="BY546" s="144">
        <v>2.1648727E-7</v>
      </c>
      <c r="BZ546" s="144">
        <v>3.6972026000000001E-6</v>
      </c>
      <c r="CA546" s="144">
        <v>2.5907827999999999E-5</v>
      </c>
      <c r="CB546" s="144">
        <v>8.8583108999999997E-6</v>
      </c>
      <c r="CC546" s="144">
        <v>2.6120736E-9</v>
      </c>
      <c r="CD546" s="144">
        <v>4.6338027999999997E-8</v>
      </c>
      <c r="CE546" s="144">
        <v>3.8697396E-8</v>
      </c>
      <c r="CF546" s="144">
        <v>6.55109E-6</v>
      </c>
      <c r="CG546" s="144">
        <v>6.7331661999999994E-5</v>
      </c>
      <c r="CH546" s="144">
        <v>1.5949891999999999E-5</v>
      </c>
      <c r="CI546" s="144">
        <v>7.2874312999999997E-7</v>
      </c>
      <c r="CJ546" s="137"/>
      <c r="CK546" s="138"/>
      <c r="CL546" s="110" t="s">
        <v>699</v>
      </c>
      <c r="CM546" s="110"/>
      <c r="CN546" s="110"/>
      <c r="CP546" s="305"/>
      <c r="CQ546" s="74"/>
      <c r="CR546" s="74"/>
      <c r="CS546" s="74"/>
      <c r="CT546" s="74"/>
      <c r="CU546" s="74"/>
      <c r="CV546" s="74"/>
      <c r="CW546" s="74"/>
      <c r="CX546" s="74"/>
      <c r="CY546" s="74"/>
      <c r="CZ546" s="74"/>
      <c r="DA546" s="74"/>
      <c r="DB546" s="74"/>
    </row>
    <row r="547" spans="1:106" ht="14.5" customHeight="1">
      <c r="A547" s="74" t="s">
        <v>2843</v>
      </c>
      <c r="B547" s="129" t="s">
        <v>2653</v>
      </c>
      <c r="C547" s="130" t="str">
        <f t="shared" si="332"/>
        <v>A.100.06.153</v>
      </c>
      <c r="D547" s="131" t="s">
        <v>117</v>
      </c>
      <c r="E547" s="129" t="s">
        <v>957</v>
      </c>
      <c r="F547" s="132" t="s">
        <v>2845</v>
      </c>
      <c r="G547" s="132">
        <f t="shared" si="333"/>
        <v>1.54760654187</v>
      </c>
      <c r="H547" s="348">
        <f t="shared" si="334"/>
        <v>1.54760654187</v>
      </c>
      <c r="I547" s="74"/>
      <c r="J547" s="132">
        <f t="shared" si="335"/>
        <v>0.12523551399999999</v>
      </c>
      <c r="K547" s="132">
        <f t="shared" si="336"/>
        <v>0.276368379</v>
      </c>
      <c r="L547" s="300">
        <f t="shared" si="337"/>
        <v>0.45722599887000004</v>
      </c>
      <c r="M547" s="132">
        <v>0.68877664999999999</v>
      </c>
      <c r="N547" s="132">
        <v>0.20642909000000001</v>
      </c>
      <c r="O547" s="132">
        <v>4.0684671999999998E-2</v>
      </c>
      <c r="P547" s="132">
        <v>2.9024624999999998E-2</v>
      </c>
      <c r="Q547" s="132">
        <v>1.4013136000000001E-2</v>
      </c>
      <c r="R547" s="132">
        <v>6.1224938E-2</v>
      </c>
      <c r="S547" s="132">
        <v>2.0972814999999999E-2</v>
      </c>
      <c r="T547" s="132">
        <v>2.9254617E-2</v>
      </c>
      <c r="U547" s="132">
        <v>0.37679214999999999</v>
      </c>
      <c r="V547" s="132">
        <v>6.6384251999999999E-3</v>
      </c>
      <c r="W547" s="132">
        <v>7.3139456000000005E-2</v>
      </c>
      <c r="X547" s="304">
        <v>2.5778429999999999E-5</v>
      </c>
      <c r="Y547" s="132">
        <v>6.3018923999999998E-4</v>
      </c>
      <c r="Z547" s="132">
        <v>0</v>
      </c>
      <c r="AA547" s="74"/>
      <c r="AB547" s="301">
        <f t="shared" si="338"/>
        <v>5.1787718045112783</v>
      </c>
      <c r="AC547" s="338">
        <f t="shared" si="339"/>
        <v>5.1787718045112783</v>
      </c>
      <c r="AD547" s="74"/>
      <c r="AE547" s="136">
        <v>97.034212999999994</v>
      </c>
      <c r="AF547" s="136">
        <v>78.038166000000004</v>
      </c>
      <c r="AG547" s="136">
        <v>9.9158557999999992</v>
      </c>
      <c r="AH547" s="136">
        <v>0</v>
      </c>
      <c r="AI547" s="136">
        <v>9.0120874000000004</v>
      </c>
      <c r="AJ547" s="136">
        <v>4.1355830000000003E-2</v>
      </c>
      <c r="AK547" s="136">
        <v>2.6748487000000001E-2</v>
      </c>
      <c r="AL547" s="74"/>
      <c r="AM547" s="133">
        <v>0.15955716</v>
      </c>
      <c r="AN547" s="340">
        <f t="shared" si="340"/>
        <v>0.15955716</v>
      </c>
      <c r="AP547" s="133">
        <v>0.15094782000000001</v>
      </c>
      <c r="AQ547" s="133">
        <v>5.4477494000000001E-3</v>
      </c>
      <c r="AR547" s="133">
        <v>3.1615855999999999E-3</v>
      </c>
      <c r="AS547" s="134">
        <f t="shared" si="341"/>
        <v>9.0496297314369395E-6</v>
      </c>
      <c r="AT547" s="135">
        <f t="shared" si="342"/>
        <v>2.01470025952389E-8</v>
      </c>
      <c r="AU547" s="135">
        <f t="shared" si="343"/>
        <v>0.44279909700000003</v>
      </c>
      <c r="AV547" s="302">
        <v>4.8303620999999997E-6</v>
      </c>
      <c r="AW547" s="302">
        <v>1.4574615E-8</v>
      </c>
      <c r="AX547" s="302">
        <v>3.9817288E-13</v>
      </c>
      <c r="AY547" s="302">
        <v>1.5543587E-9</v>
      </c>
      <c r="AZ547" s="302">
        <v>4.4623694E-13</v>
      </c>
      <c r="BA547" s="302">
        <v>4.3156095E-9</v>
      </c>
      <c r="BB547" s="302">
        <v>4.0759757E-6</v>
      </c>
      <c r="BC547" s="302">
        <v>6.2471065999999995E-10</v>
      </c>
      <c r="BD547" s="302">
        <v>4.7183039999999998E-9</v>
      </c>
      <c r="BE547" s="302">
        <v>2.6920916999999999E-11</v>
      </c>
      <c r="BF547" s="302">
        <v>4.1156162000000001E-14</v>
      </c>
      <c r="BG547" s="302">
        <v>8.2156993000000006E-11</v>
      </c>
      <c r="BH547" s="302">
        <v>2.1654694000000001E-12</v>
      </c>
      <c r="BI547" s="302">
        <v>7.2734748000000003E-13</v>
      </c>
      <c r="BJ547" s="302">
        <v>1.4446861000000001E-8</v>
      </c>
      <c r="BK547" s="302">
        <v>1.1075613999999999E-7</v>
      </c>
      <c r="BL547" s="302">
        <v>4.2657769000000003E-11</v>
      </c>
      <c r="BM547" s="303">
        <v>3.5071707000000001E-2</v>
      </c>
      <c r="BN547" s="303">
        <v>0.40772739000000002</v>
      </c>
      <c r="BO547" s="302">
        <v>1.2218516E-8</v>
      </c>
      <c r="BP547" s="302">
        <v>7.4301786000000002E-11</v>
      </c>
      <c r="BQ547" s="302">
        <v>3.3243169000000001E-15</v>
      </c>
      <c r="BR547" s="74"/>
      <c r="BS547" s="136">
        <v>5.6637349E-4</v>
      </c>
      <c r="BT547" s="144">
        <v>3.3903592000000003E-5</v>
      </c>
      <c r="BU547" s="136">
        <v>1.443979E-4</v>
      </c>
      <c r="BV547" s="144">
        <v>3.4268112999999999E-6</v>
      </c>
      <c r="BW547" s="144">
        <v>3.8551192999999999E-5</v>
      </c>
      <c r="BX547" s="144">
        <v>2.8175678999999999E-6</v>
      </c>
      <c r="BY547" s="144">
        <v>6.8245826999999996E-7</v>
      </c>
      <c r="BZ547" s="144">
        <v>4.1078510000000002E-6</v>
      </c>
      <c r="CA547" s="144">
        <v>8.2159555999999998E-5</v>
      </c>
      <c r="CB547" s="144">
        <v>1.3877833999999999E-5</v>
      </c>
      <c r="CC547" s="144">
        <v>3.3245332000000001E-9</v>
      </c>
      <c r="CD547" s="144">
        <v>2.7826129999999999E-8</v>
      </c>
      <c r="CE547" s="144">
        <v>3.8709043000000003E-8</v>
      </c>
      <c r="CF547" s="144">
        <v>8.3996447999999999E-6</v>
      </c>
      <c r="CG547" s="136">
        <v>1.0718642E-4</v>
      </c>
      <c r="CH547" s="136">
        <v>1.2503874E-4</v>
      </c>
      <c r="CI547" s="144">
        <v>1.7540569999999999E-6</v>
      </c>
      <c r="CJ547" s="137"/>
      <c r="CK547" s="138"/>
      <c r="CL547" s="110" t="s">
        <v>699</v>
      </c>
      <c r="CM547" s="110"/>
      <c r="CN547" s="110"/>
      <c r="CP547" s="89"/>
      <c r="CQ547" s="74"/>
      <c r="CR547" s="74"/>
      <c r="CS547" s="74"/>
      <c r="CT547" s="74"/>
      <c r="CU547" s="74"/>
      <c r="CV547" s="74"/>
      <c r="CW547" s="74"/>
      <c r="CX547" s="74"/>
      <c r="CY547" s="74"/>
      <c r="CZ547" s="74"/>
      <c r="DA547" s="74"/>
      <c r="DB547" s="74"/>
    </row>
    <row r="548" spans="1:106" ht="14.5" customHeight="1">
      <c r="A548" s="74" t="s">
        <v>2846</v>
      </c>
      <c r="B548" s="129" t="s">
        <v>2653</v>
      </c>
      <c r="C548" s="130" t="str">
        <f t="shared" si="332"/>
        <v>A.100.06.154</v>
      </c>
      <c r="D548" s="131" t="s">
        <v>117</v>
      </c>
      <c r="E548" s="129" t="s">
        <v>957</v>
      </c>
      <c r="F548" s="132" t="s">
        <v>2848</v>
      </c>
      <c r="G548" s="132">
        <f t="shared" si="333"/>
        <v>1.2438391702960001</v>
      </c>
      <c r="H548" s="348">
        <f t="shared" si="334"/>
        <v>1.2438391702960001</v>
      </c>
      <c r="I548" s="74"/>
      <c r="J548" s="132">
        <f t="shared" si="335"/>
        <v>0.10368263899999999</v>
      </c>
      <c r="K548" s="132">
        <f t="shared" si="336"/>
        <v>0.23680320500000002</v>
      </c>
      <c r="L548" s="300">
        <f t="shared" si="337"/>
        <v>0.33440853629600004</v>
      </c>
      <c r="M548" s="132">
        <v>0.56894478999999998</v>
      </c>
      <c r="N548" s="132">
        <v>0.17841918000000001</v>
      </c>
      <c r="O548" s="132">
        <v>3.7154448E-2</v>
      </c>
      <c r="P548" s="132">
        <v>2.7425206000000001E-2</v>
      </c>
      <c r="Q548" s="132">
        <v>1.3363043E-2</v>
      </c>
      <c r="R548" s="132">
        <v>4.4348853000000001E-2</v>
      </c>
      <c r="S548" s="132">
        <v>1.8545537000000001E-2</v>
      </c>
      <c r="T548" s="132">
        <v>2.1229576999999999E-2</v>
      </c>
      <c r="U548" s="132">
        <v>0.27216836999999999</v>
      </c>
      <c r="V548" s="132">
        <v>8.8170437000000008E-3</v>
      </c>
      <c r="W548" s="132">
        <v>5.2933389999999997E-2</v>
      </c>
      <c r="X548" s="304">
        <v>3.3711316000000001E-5</v>
      </c>
      <c r="Y548" s="132">
        <v>4.5602128E-4</v>
      </c>
      <c r="Z548" s="132">
        <v>0</v>
      </c>
      <c r="AA548" s="74"/>
      <c r="AB548" s="301">
        <f t="shared" si="338"/>
        <v>4.2777803759398489</v>
      </c>
      <c r="AC548" s="338">
        <f t="shared" si="339"/>
        <v>4.2777803759398489</v>
      </c>
      <c r="AD548" s="74"/>
      <c r="AE548" s="136">
        <v>81.148722000000006</v>
      </c>
      <c r="AF548" s="136">
        <v>67.405124999999998</v>
      </c>
      <c r="AG548" s="136">
        <v>7.1764241000000002</v>
      </c>
      <c r="AH548" s="136">
        <v>0</v>
      </c>
      <c r="AI548" s="136">
        <v>6.5100145999999999</v>
      </c>
      <c r="AJ548" s="136">
        <v>3.4548428999999999E-2</v>
      </c>
      <c r="AK548" s="136">
        <v>2.2610244000000002E-2</v>
      </c>
      <c r="AL548" s="74"/>
      <c r="AM548" s="133">
        <v>0.13468499</v>
      </c>
      <c r="AN548" s="340">
        <f t="shared" si="340"/>
        <v>0.13468499</v>
      </c>
      <c r="AP548" s="133">
        <v>0.12765323000000001</v>
      </c>
      <c r="AQ548" s="133">
        <v>4.5804412000000003E-3</v>
      </c>
      <c r="AR548" s="133">
        <v>2.4513210999999998E-3</v>
      </c>
      <c r="AS548" s="134">
        <f t="shared" si="341"/>
        <v>7.6530711988048299E-6</v>
      </c>
      <c r="AT548" s="135">
        <f t="shared" si="342"/>
        <v>1.6939501146119901E-8</v>
      </c>
      <c r="AU548" s="135">
        <f t="shared" si="343"/>
        <v>0.34332228599999998</v>
      </c>
      <c r="AV548" s="302">
        <v>3.9933513999999996E-6</v>
      </c>
      <c r="AW548" s="302">
        <v>1.2049138E-8</v>
      </c>
      <c r="AX548" s="302">
        <v>3.2917429000000002E-13</v>
      </c>
      <c r="AY548" s="302">
        <v>1.5079239999999999E-9</v>
      </c>
      <c r="AZ548" s="302">
        <v>4.1380483000000002E-13</v>
      </c>
      <c r="BA548" s="302">
        <v>4.0778282E-9</v>
      </c>
      <c r="BB548" s="302">
        <v>3.5499984E-6</v>
      </c>
      <c r="BC548" s="302">
        <v>5.8757433000000002E-10</v>
      </c>
      <c r="BD548" s="302">
        <v>4.1097586000000001E-9</v>
      </c>
      <c r="BE548" s="302">
        <v>1.9466754999999999E-11</v>
      </c>
      <c r="BF548" s="302">
        <v>3.0522037999999998E-14</v>
      </c>
      <c r="BG548" s="302">
        <v>6.1525775999999998E-11</v>
      </c>
      <c r="BH548" s="302">
        <v>1.5656821999999999E-12</v>
      </c>
      <c r="BI548" s="302">
        <v>5.3195303000000004E-13</v>
      </c>
      <c r="BJ548" s="302">
        <v>1.1224900000000001E-8</v>
      </c>
      <c r="BK548" s="302">
        <v>8.4068698E-8</v>
      </c>
      <c r="BL548" s="302">
        <v>5.5811249999999997E-11</v>
      </c>
      <c r="BM548" s="303">
        <v>2.5334886000000001E-2</v>
      </c>
      <c r="BN548" s="303">
        <v>0.31798739999999998</v>
      </c>
      <c r="BO548" s="302">
        <v>8.8416348000000001E-9</v>
      </c>
      <c r="BP548" s="302">
        <v>5.3766697999999999E-11</v>
      </c>
      <c r="BQ548" s="302">
        <v>2.4055619E-15</v>
      </c>
      <c r="BR548" s="74"/>
      <c r="BS548" s="136">
        <v>4.5495354999999999E-4</v>
      </c>
      <c r="BT548" s="144">
        <v>2.9643562000000001E-5</v>
      </c>
      <c r="BU548" s="136">
        <v>1.1927587000000001E-4</v>
      </c>
      <c r="BV548" s="144">
        <v>2.4867835999999999E-6</v>
      </c>
      <c r="BW548" s="144">
        <v>3.4538997000000001E-5</v>
      </c>
      <c r="BX548" s="144">
        <v>2.6585963E-6</v>
      </c>
      <c r="BY548" s="144">
        <v>4.9336352000000003E-7</v>
      </c>
      <c r="BZ548" s="144">
        <v>3.9172190999999998E-6</v>
      </c>
      <c r="CA548" s="144">
        <v>5.9513038999999998E-5</v>
      </c>
      <c r="CB548" s="144">
        <v>1.2271690000000001E-5</v>
      </c>
      <c r="CC548" s="144">
        <v>3.0716511000000002E-9</v>
      </c>
      <c r="CD548" s="144">
        <v>3.6397860999999998E-8</v>
      </c>
      <c r="CE548" s="144">
        <v>3.8704994E-8</v>
      </c>
      <c r="CF548" s="144">
        <v>7.6361915999999999E-6</v>
      </c>
      <c r="CG548" s="144">
        <v>9.0858550000000001E-5</v>
      </c>
      <c r="CH548" s="144">
        <v>9.0312236000000004E-5</v>
      </c>
      <c r="CI548" s="144">
        <v>1.2692810999999999E-6</v>
      </c>
      <c r="CJ548" s="137"/>
      <c r="CK548" s="138"/>
      <c r="CL548" s="110" t="s">
        <v>699</v>
      </c>
      <c r="CM548" s="110"/>
      <c r="CN548" s="110"/>
      <c r="CP548" s="305"/>
      <c r="CQ548" s="74"/>
      <c r="CR548" s="74"/>
      <c r="CS548" s="74"/>
      <c r="CT548" s="74"/>
      <c r="CU548" s="74"/>
      <c r="CV548" s="74"/>
      <c r="CW548" s="74"/>
      <c r="CX548" s="74"/>
      <c r="CY548" s="74"/>
      <c r="CZ548" s="74"/>
      <c r="DA548" s="74"/>
      <c r="DB548" s="74"/>
    </row>
    <row r="549" spans="1:106" ht="14.5" customHeight="1">
      <c r="A549" s="74" t="s">
        <v>2849</v>
      </c>
      <c r="B549" s="129" t="s">
        <v>2653</v>
      </c>
      <c r="C549" s="130" t="str">
        <f t="shared" si="332"/>
        <v>A.100.06.155</v>
      </c>
      <c r="D549" s="131" t="s">
        <v>117</v>
      </c>
      <c r="E549" s="129" t="s">
        <v>957</v>
      </c>
      <c r="F549" s="132" t="s">
        <v>2851</v>
      </c>
      <c r="G549" s="132">
        <f t="shared" si="333"/>
        <v>0.88484137697499998</v>
      </c>
      <c r="H549" s="348">
        <f t="shared" si="334"/>
        <v>0.88484137697499998</v>
      </c>
      <c r="I549" s="74"/>
      <c r="J549" s="132">
        <f t="shared" si="335"/>
        <v>7.8211059999999999E-2</v>
      </c>
      <c r="K549" s="132">
        <f t="shared" si="336"/>
        <v>0.19004436499999999</v>
      </c>
      <c r="L549" s="300">
        <f t="shared" si="337"/>
        <v>0.18926063197499998</v>
      </c>
      <c r="M549" s="132">
        <v>0.42732532000000001</v>
      </c>
      <c r="N549" s="132">
        <v>0.14531656000000001</v>
      </c>
      <c r="O549" s="132">
        <v>3.2982365E-2</v>
      </c>
      <c r="P549" s="132">
        <v>2.5534984E-2</v>
      </c>
      <c r="Q549" s="132">
        <v>1.259475E-2</v>
      </c>
      <c r="R549" s="132">
        <v>2.4404390000000001E-2</v>
      </c>
      <c r="S549" s="132">
        <v>1.5676935999999999E-2</v>
      </c>
      <c r="T549" s="132">
        <v>1.1745439999999999E-2</v>
      </c>
      <c r="U549" s="132">
        <v>0.14852209</v>
      </c>
      <c r="V549" s="132">
        <v>1.1391775E-2</v>
      </c>
      <c r="W549" s="132">
        <v>2.9053493999999999E-2</v>
      </c>
      <c r="X549" s="304">
        <v>4.3086544999999998E-5</v>
      </c>
      <c r="Y549" s="132">
        <v>2.5018643000000002E-4</v>
      </c>
      <c r="Z549" s="132">
        <v>0</v>
      </c>
      <c r="AA549" s="74"/>
      <c r="AB549" s="301">
        <f t="shared" si="338"/>
        <v>3.2129723308270677</v>
      </c>
      <c r="AC549" s="338">
        <f t="shared" si="339"/>
        <v>3.2129723308270677</v>
      </c>
      <c r="AD549" s="74"/>
      <c r="AE549" s="136">
        <v>62.374960999999999</v>
      </c>
      <c r="AF549" s="136">
        <v>54.838804000000003</v>
      </c>
      <c r="AG549" s="136">
        <v>3.9389137999999999</v>
      </c>
      <c r="AH549" s="136">
        <v>0</v>
      </c>
      <c r="AI549" s="136">
        <v>3.5530195999999998</v>
      </c>
      <c r="AJ549" s="136">
        <v>2.650332E-2</v>
      </c>
      <c r="AK549" s="136">
        <v>1.7719594000000002E-2</v>
      </c>
      <c r="AL549" s="74"/>
      <c r="AM549" s="133">
        <v>0.10529061000000001</v>
      </c>
      <c r="AN549" s="340">
        <f t="shared" si="340"/>
        <v>0.10529061000000001</v>
      </c>
      <c r="AP549" s="133">
        <v>0.10012325</v>
      </c>
      <c r="AQ549" s="133">
        <v>3.5554405000000002E-3</v>
      </c>
      <c r="AR549" s="133">
        <v>1.6119177000000001E-3</v>
      </c>
      <c r="AS549" s="134">
        <f t="shared" si="341"/>
        <v>6.0025929298759803E-6</v>
      </c>
      <c r="AT549" s="135">
        <f t="shared" si="342"/>
        <v>1.3148818269676499E-8</v>
      </c>
      <c r="AU549" s="135">
        <f t="shared" si="343"/>
        <v>0.22575878300000002</v>
      </c>
      <c r="AV549" s="302">
        <v>3.0041569999999998E-6</v>
      </c>
      <c r="AW549" s="302">
        <v>9.0644839999999997E-9</v>
      </c>
      <c r="AX549" s="302">
        <v>2.4763051999999998E-13</v>
      </c>
      <c r="AY549" s="302">
        <v>1.4530466E-9</v>
      </c>
      <c r="AZ549" s="302">
        <v>3.7547598000000002E-13</v>
      </c>
      <c r="BA549" s="302">
        <v>3.7968140000000003E-9</v>
      </c>
      <c r="BB549" s="302">
        <v>2.9283887999999998E-6</v>
      </c>
      <c r="BC549" s="302">
        <v>5.4368594000000002E-10</v>
      </c>
      <c r="BD549" s="302">
        <v>3.3905686000000002E-9</v>
      </c>
      <c r="BE549" s="302">
        <v>1.065729E-11</v>
      </c>
      <c r="BF549" s="302">
        <v>1.7954436000000001E-14</v>
      </c>
      <c r="BG549" s="302">
        <v>3.7143428000000002E-11</v>
      </c>
      <c r="BH549" s="302">
        <v>8.5684265000000003E-13</v>
      </c>
      <c r="BI549" s="302">
        <v>3.0103230999999998E-13</v>
      </c>
      <c r="BJ549" s="302">
        <v>7.4171275999999997E-9</v>
      </c>
      <c r="BK549" s="302">
        <v>5.2528991000000001E-8</v>
      </c>
      <c r="BL549" s="302">
        <v>7.1356273999999994E-11</v>
      </c>
      <c r="BM549" s="303">
        <v>1.3827733E-2</v>
      </c>
      <c r="BN549" s="303">
        <v>0.21193105000000001</v>
      </c>
      <c r="BO549" s="302">
        <v>4.8507752000000002E-9</v>
      </c>
      <c r="BP549" s="302">
        <v>2.9497957999999999E-11</v>
      </c>
      <c r="BQ549" s="302">
        <v>1.3197605000000001E-15</v>
      </c>
      <c r="BR549" s="74"/>
      <c r="BS549" s="136">
        <v>3.2327544000000001E-4</v>
      </c>
      <c r="BT549" s="144">
        <v>2.4608980999999999E-5</v>
      </c>
      <c r="BU549" s="144">
        <v>8.9586194000000003E-5</v>
      </c>
      <c r="BV549" s="144">
        <v>1.3758418E-6</v>
      </c>
      <c r="BW549" s="144">
        <v>2.9797312E-5</v>
      </c>
      <c r="BX549" s="144">
        <v>2.4707208E-6</v>
      </c>
      <c r="BY549" s="144">
        <v>2.698879E-7</v>
      </c>
      <c r="BZ549" s="144">
        <v>3.6919269999999999E-6</v>
      </c>
      <c r="CA549" s="144">
        <v>3.2748973000000001E-5</v>
      </c>
      <c r="CB549" s="144">
        <v>1.037352E-5</v>
      </c>
      <c r="CC549" s="144">
        <v>2.7727906000000001E-9</v>
      </c>
      <c r="CD549" s="144">
        <v>4.6528088999999997E-8</v>
      </c>
      <c r="CE549" s="144">
        <v>3.8700209E-8</v>
      </c>
      <c r="CF549" s="144">
        <v>6.7339287000000004E-6</v>
      </c>
      <c r="CG549" s="144">
        <v>7.1561971999999994E-5</v>
      </c>
      <c r="CH549" s="144">
        <v>4.9271816999999998E-5</v>
      </c>
      <c r="CI549" s="144">
        <v>6.9636411999999999E-7</v>
      </c>
      <c r="CK549" s="138"/>
      <c r="CL549" s="110" t="s">
        <v>699</v>
      </c>
      <c r="CM549" s="110"/>
      <c r="CN549" s="110"/>
      <c r="CP549" s="305"/>
      <c r="CQ549" s="74"/>
      <c r="CR549" s="74"/>
      <c r="CS549" s="74"/>
      <c r="CT549" s="74"/>
      <c r="CU549" s="74"/>
      <c r="CV549" s="74"/>
      <c r="CW549" s="74"/>
      <c r="CX549" s="74"/>
      <c r="CY549" s="74"/>
      <c r="CZ549" s="74"/>
      <c r="DA549" s="74"/>
      <c r="DB549" s="74"/>
    </row>
    <row r="550" spans="1:106" ht="14.5" customHeight="1">
      <c r="A550" s="74" t="s">
        <v>2852</v>
      </c>
      <c r="B550" s="129" t="s">
        <v>2653</v>
      </c>
      <c r="C550" s="130" t="str">
        <f t="shared" si="332"/>
        <v>A.100.06.156</v>
      </c>
      <c r="D550" s="131" t="s">
        <v>117</v>
      </c>
      <c r="E550" s="129" t="s">
        <v>957</v>
      </c>
      <c r="F550" s="132" t="s">
        <v>2854</v>
      </c>
      <c r="G550" s="132">
        <f t="shared" si="333"/>
        <v>1.2287980532850002</v>
      </c>
      <c r="H550" s="348">
        <f t="shared" si="334"/>
        <v>1.2287980532850002</v>
      </c>
      <c r="I550" s="74"/>
      <c r="J550" s="132">
        <f t="shared" si="335"/>
        <v>0.11358723300000001</v>
      </c>
      <c r="K550" s="132">
        <f t="shared" si="336"/>
        <v>0.24855466000000004</v>
      </c>
      <c r="L550" s="300">
        <f t="shared" si="337"/>
        <v>0.22779469028499999</v>
      </c>
      <c r="M550" s="132">
        <v>0.63886147000000004</v>
      </c>
      <c r="N550" s="132">
        <v>0.18549918000000001</v>
      </c>
      <c r="O550" s="132">
        <v>3.8063105E-2</v>
      </c>
      <c r="P550" s="132">
        <v>2.8857939999999999E-2</v>
      </c>
      <c r="Q550" s="132">
        <v>1.3792771000000001E-2</v>
      </c>
      <c r="R550" s="132">
        <v>5.3248398000000002E-2</v>
      </c>
      <c r="S550" s="132">
        <v>1.7688124E-2</v>
      </c>
      <c r="T550" s="132">
        <v>2.4992375000000001E-2</v>
      </c>
      <c r="U550" s="132">
        <v>0.15703613</v>
      </c>
      <c r="V550" s="132">
        <v>6.5338289999999997E-3</v>
      </c>
      <c r="W550" s="132">
        <v>6.3541583999999998E-2</v>
      </c>
      <c r="X550" s="304">
        <v>2.5375195E-5</v>
      </c>
      <c r="Y550" s="132">
        <v>6.5777209000000001E-4</v>
      </c>
      <c r="Z550" s="132">
        <v>0</v>
      </c>
      <c r="AA550" s="74"/>
      <c r="AB550" s="301">
        <f t="shared" si="338"/>
        <v>4.8034696992481205</v>
      </c>
      <c r="AC550" s="338">
        <f t="shared" si="339"/>
        <v>4.8034696992481205</v>
      </c>
      <c r="AD550" s="74"/>
      <c r="AE550" s="136">
        <v>90.095411999999996</v>
      </c>
      <c r="AF550" s="136">
        <v>73.584034000000003</v>
      </c>
      <c r="AG550" s="136">
        <v>8.6146303</v>
      </c>
      <c r="AH550" s="136">
        <v>0</v>
      </c>
      <c r="AI550" s="136">
        <v>7.8500192999999996</v>
      </c>
      <c r="AJ550" s="136">
        <v>2.8641841000000001E-2</v>
      </c>
      <c r="AK550" s="136">
        <v>1.8086478E-2</v>
      </c>
      <c r="AL550" s="74"/>
      <c r="AM550" s="133">
        <v>0.14594541</v>
      </c>
      <c r="AN550" s="340">
        <f t="shared" si="340"/>
        <v>0.14594541</v>
      </c>
      <c r="AP550" s="133">
        <v>0.13822471</v>
      </c>
      <c r="AQ550" s="133">
        <v>5.0355490000000003E-3</v>
      </c>
      <c r="AR550" s="133">
        <v>2.6851507000000001E-3</v>
      </c>
      <c r="AS550" s="134">
        <f t="shared" si="341"/>
        <v>8.2868532006283086E-6</v>
      </c>
      <c r="AT550" s="135">
        <f t="shared" si="342"/>
        <v>1.8622591997003508E-8</v>
      </c>
      <c r="AU550" s="135">
        <f t="shared" si="343"/>
        <v>0.37607152700000002</v>
      </c>
      <c r="AV550" s="302">
        <v>4.4817431999999998E-6</v>
      </c>
      <c r="AW550" s="302">
        <v>1.3522731E-8</v>
      </c>
      <c r="AX550" s="302">
        <v>3.6943453E-13</v>
      </c>
      <c r="AY550" s="302">
        <v>1.5597421000000001E-9</v>
      </c>
      <c r="AZ550" s="302">
        <v>1.7322831E-13</v>
      </c>
      <c r="BA550" s="302">
        <v>4.2908452999999997E-9</v>
      </c>
      <c r="BB550" s="302">
        <v>3.6909141E-6</v>
      </c>
      <c r="BC550" s="302">
        <v>6.1929222E-10</v>
      </c>
      <c r="BD550" s="302">
        <v>4.2752450999999998E-9</v>
      </c>
      <c r="BE550" s="302">
        <v>2.3671395999999999E-11</v>
      </c>
      <c r="BF550" s="302">
        <v>1.6347173999999999E-14</v>
      </c>
      <c r="BG550" s="302">
        <v>5.9442126000000003E-11</v>
      </c>
      <c r="BH550" s="302">
        <v>1.7062943000000001E-12</v>
      </c>
      <c r="BI550" s="302">
        <v>5.1606417999999995E-13</v>
      </c>
      <c r="BJ550" s="302">
        <v>1.2857662E-8</v>
      </c>
      <c r="BK550" s="302">
        <v>8.2734168000000005E-8</v>
      </c>
      <c r="BL550" s="302">
        <v>4.2044632000000003E-11</v>
      </c>
      <c r="BM550" s="303">
        <v>1.0029267E-2</v>
      </c>
      <c r="BN550" s="303">
        <v>0.36604226000000001</v>
      </c>
      <c r="BO550" s="302">
        <v>1.275331E-8</v>
      </c>
      <c r="BP550" s="302">
        <v>7.7553912999999997E-11</v>
      </c>
      <c r="BQ550" s="302">
        <v>3.4698195000000001E-15</v>
      </c>
      <c r="BR550" s="74"/>
      <c r="BS550" s="136">
        <v>4.4907029000000002E-4</v>
      </c>
      <c r="BT550" s="144">
        <v>3.0848020000000001E-5</v>
      </c>
      <c r="BU550" s="136">
        <v>1.3393348000000001E-4</v>
      </c>
      <c r="BV550" s="144">
        <v>2.9275355999999999E-6</v>
      </c>
      <c r="BW550" s="144">
        <v>3.5839003999999998E-5</v>
      </c>
      <c r="BX550" s="144">
        <v>2.7411901000000002E-6</v>
      </c>
      <c r="BY550" s="144">
        <v>5.9742999000000004E-7</v>
      </c>
      <c r="BZ550" s="144">
        <v>4.1046923000000003E-6</v>
      </c>
      <c r="CA550" s="144">
        <v>7.1455600999999997E-5</v>
      </c>
      <c r="CB550" s="144">
        <v>1.1704335E-5</v>
      </c>
      <c r="CC550" s="144">
        <v>1.2728360000000001E-9</v>
      </c>
      <c r="CD550" s="144">
        <v>2.7414329999999999E-8</v>
      </c>
      <c r="CE550" s="144">
        <v>3.8672853999999998E-8</v>
      </c>
      <c r="CF550" s="144">
        <v>8.0651622999999995E-6</v>
      </c>
      <c r="CG550" s="136">
        <v>1.0016696E-4</v>
      </c>
      <c r="CH550" s="144">
        <v>4.4788698000000002E-5</v>
      </c>
      <c r="CI550" s="144">
        <v>1.8308305999999999E-6</v>
      </c>
      <c r="CK550" s="138"/>
      <c r="CL550" s="110" t="s">
        <v>699</v>
      </c>
      <c r="CM550" s="110"/>
      <c r="CN550" s="110"/>
      <c r="CP550" s="305"/>
      <c r="CQ550" s="74"/>
      <c r="CR550" s="74"/>
      <c r="CS550" s="74"/>
      <c r="CT550" s="74"/>
      <c r="CU550" s="74"/>
      <c r="CV550" s="74"/>
      <c r="CW550" s="74"/>
      <c r="CX550" s="74"/>
      <c r="CY550" s="74"/>
      <c r="CZ550" s="74"/>
      <c r="DA550" s="74"/>
      <c r="DB550" s="74"/>
    </row>
    <row r="551" spans="1:106" ht="14.5" customHeight="1">
      <c r="A551" s="74" t="s">
        <v>2855</v>
      </c>
      <c r="B551" s="129" t="s">
        <v>2653</v>
      </c>
      <c r="C551" s="130" t="str">
        <f t="shared" si="332"/>
        <v>A.100.06.157</v>
      </c>
      <c r="D551" s="131" t="s">
        <v>117</v>
      </c>
      <c r="E551" s="129" t="s">
        <v>957</v>
      </c>
      <c r="F551" s="132" t="s">
        <v>2857</v>
      </c>
      <c r="G551" s="132">
        <f t="shared" si="333"/>
        <v>1.013588595321</v>
      </c>
      <c r="H551" s="348">
        <f t="shared" si="334"/>
        <v>1.013588595321</v>
      </c>
      <c r="I551" s="74"/>
      <c r="J551" s="132">
        <f t="shared" si="335"/>
        <v>9.5269991999999998E-2</v>
      </c>
      <c r="K551" s="132">
        <f t="shared" si="336"/>
        <v>0.21671551499999997</v>
      </c>
      <c r="L551" s="300">
        <f t="shared" si="337"/>
        <v>0.16870814832099998</v>
      </c>
      <c r="M551" s="132">
        <v>0.53289494000000004</v>
      </c>
      <c r="N551" s="132">
        <v>0.16330312999999999</v>
      </c>
      <c r="O551" s="132">
        <v>3.5261094E-2</v>
      </c>
      <c r="P551" s="132">
        <v>2.7304822999999999E-2</v>
      </c>
      <c r="Q551" s="132">
        <v>1.3203889999999999E-2</v>
      </c>
      <c r="R551" s="132">
        <v>3.8588019000000001E-2</v>
      </c>
      <c r="S551" s="132">
        <v>1.6173259999999998E-2</v>
      </c>
      <c r="T551" s="132">
        <v>1.8151291E-2</v>
      </c>
      <c r="U551" s="132">
        <v>0.11345569</v>
      </c>
      <c r="V551" s="132">
        <v>8.741502E-3</v>
      </c>
      <c r="W551" s="132">
        <v>4.6001594E-2</v>
      </c>
      <c r="X551" s="304">
        <v>3.3420090999999997E-5</v>
      </c>
      <c r="Y551" s="132">
        <v>4.7594222999999998E-4</v>
      </c>
      <c r="Z551" s="132">
        <v>0</v>
      </c>
      <c r="AA551" s="74"/>
      <c r="AB551" s="301">
        <f t="shared" si="338"/>
        <v>4.0067288721804513</v>
      </c>
      <c r="AC551" s="338">
        <f t="shared" si="339"/>
        <v>4.0067288721804513</v>
      </c>
      <c r="AD551" s="74"/>
      <c r="AE551" s="136">
        <v>76.137366</v>
      </c>
      <c r="AF551" s="136">
        <v>64.188252000000006</v>
      </c>
      <c r="AG551" s="136">
        <v>6.2366501000000003</v>
      </c>
      <c r="AH551" s="136">
        <v>0</v>
      </c>
      <c r="AI551" s="136">
        <v>5.6707432000000004</v>
      </c>
      <c r="AJ551" s="136">
        <v>2.5366104E-2</v>
      </c>
      <c r="AK551" s="136">
        <v>1.6354349000000001E-2</v>
      </c>
      <c r="AL551" s="74"/>
      <c r="AM551" s="133">
        <v>0.12485428</v>
      </c>
      <c r="AN551" s="340">
        <f t="shared" si="340"/>
        <v>0.12485428</v>
      </c>
      <c r="AP551" s="133">
        <v>0.11846431</v>
      </c>
      <c r="AQ551" s="133">
        <v>4.2827409E-3</v>
      </c>
      <c r="AR551" s="133">
        <v>2.1072293000000001E-3</v>
      </c>
      <c r="AS551" s="134">
        <f t="shared" si="341"/>
        <v>7.1021769975319306E-6</v>
      </c>
      <c r="AT551" s="135">
        <f t="shared" si="342"/>
        <v>1.5838538916142096E-8</v>
      </c>
      <c r="AU551" s="135">
        <f t="shared" si="343"/>
        <v>0.29513014909999996</v>
      </c>
      <c r="AV551" s="302">
        <v>3.7415711000000001E-6</v>
      </c>
      <c r="AW551" s="302">
        <v>1.1289445000000001E-8</v>
      </c>
      <c r="AX551" s="302">
        <v>3.0841882999999998E-13</v>
      </c>
      <c r="AY551" s="302">
        <v>1.511812E-9</v>
      </c>
      <c r="AZ551" s="302">
        <v>2.1663193E-13</v>
      </c>
      <c r="BA551" s="302">
        <v>4.0599428999999996E-9</v>
      </c>
      <c r="BB551" s="302">
        <v>3.2718983000000001E-6</v>
      </c>
      <c r="BC551" s="302">
        <v>5.8366100999999998E-10</v>
      </c>
      <c r="BD551" s="302">
        <v>3.7897716000000003E-9</v>
      </c>
      <c r="BE551" s="302">
        <v>1.7119877999999999E-11</v>
      </c>
      <c r="BF551" s="302">
        <v>1.2604434999999999E-14</v>
      </c>
      <c r="BG551" s="302">
        <v>4.5120594000000002E-11</v>
      </c>
      <c r="BH551" s="302">
        <v>1.2340557E-12</v>
      </c>
      <c r="BI551" s="302">
        <v>3.7935952999999998E-13</v>
      </c>
      <c r="BJ551" s="302">
        <v>1.0077145E-8</v>
      </c>
      <c r="BK551" s="302">
        <v>6.3830605999999998E-8</v>
      </c>
      <c r="BL551" s="302">
        <v>5.5368429000000003E-11</v>
      </c>
      <c r="BM551" s="303">
        <v>7.2486790999999997E-3</v>
      </c>
      <c r="BN551" s="303">
        <v>0.28788146999999997</v>
      </c>
      <c r="BO551" s="302">
        <v>9.2278749999999998E-9</v>
      </c>
      <c r="BP551" s="302">
        <v>5.6115456000000003E-11</v>
      </c>
      <c r="BQ551" s="302">
        <v>2.5106471E-15</v>
      </c>
      <c r="BR551" s="74"/>
      <c r="BS551" s="136">
        <v>3.7023458000000001E-4</v>
      </c>
      <c r="BT551" s="144">
        <v>2.7436761000000001E-5</v>
      </c>
      <c r="BU551" s="136">
        <v>1.1171823000000001E-4</v>
      </c>
      <c r="BV551" s="144">
        <v>2.1261956000000002E-6</v>
      </c>
      <c r="BW551" s="144">
        <v>3.2580194E-5</v>
      </c>
      <c r="BX551" s="144">
        <v>2.6034346000000001E-6</v>
      </c>
      <c r="BY551" s="144">
        <v>4.3195419999999999E-7</v>
      </c>
      <c r="BZ551" s="144">
        <v>3.9149379000000003E-6</v>
      </c>
      <c r="CA551" s="144">
        <v>5.1782403999999998E-5</v>
      </c>
      <c r="CB551" s="144">
        <v>1.0701939999999999E-5</v>
      </c>
      <c r="CC551" s="144">
        <v>1.5898697999999999E-9</v>
      </c>
      <c r="CD551" s="144">
        <v>3.6100449999999997E-8</v>
      </c>
      <c r="CE551" s="144">
        <v>3.8678858E-8</v>
      </c>
      <c r="CF551" s="144">
        <v>7.3946209000000003E-6</v>
      </c>
      <c r="CG551" s="144">
        <v>8.5788933999999994E-5</v>
      </c>
      <c r="CH551" s="144">
        <v>3.2353868999999997E-5</v>
      </c>
      <c r="CI551" s="144">
        <v>1.3247286999999999E-6</v>
      </c>
      <c r="CJ551" s="137"/>
      <c r="CK551" s="138"/>
      <c r="CL551" s="110" t="s">
        <v>699</v>
      </c>
      <c r="CM551" s="110"/>
      <c r="CN551" s="110"/>
      <c r="CP551" s="305"/>
      <c r="CQ551" s="74"/>
      <c r="CR551" s="74"/>
      <c r="CS551" s="74"/>
      <c r="CT551" s="74"/>
      <c r="CU551" s="74"/>
      <c r="CV551" s="74"/>
      <c r="CW551" s="74"/>
      <c r="CX551" s="74"/>
      <c r="CY551" s="74"/>
      <c r="CZ551" s="74"/>
      <c r="DA551" s="74"/>
      <c r="DB551" s="74"/>
    </row>
    <row r="552" spans="1:106" ht="14.5" customHeight="1">
      <c r="A552" s="74" t="s">
        <v>2858</v>
      </c>
      <c r="B552" s="129" t="s">
        <v>2653</v>
      </c>
      <c r="C552" s="130" t="str">
        <f t="shared" si="332"/>
        <v>A.100.06.158</v>
      </c>
      <c r="D552" s="131" t="s">
        <v>117</v>
      </c>
      <c r="E552" s="129" t="s">
        <v>957</v>
      </c>
      <c r="F552" s="132" t="s">
        <v>2860</v>
      </c>
      <c r="G552" s="132">
        <f t="shared" si="333"/>
        <v>0.75925014309499994</v>
      </c>
      <c r="H552" s="348">
        <f t="shared" si="334"/>
        <v>0.75925014309499994</v>
      </c>
      <c r="I552" s="74"/>
      <c r="J552" s="132">
        <f t="shared" si="335"/>
        <v>7.3622342999999993E-2</v>
      </c>
      <c r="K552" s="132">
        <f t="shared" si="336"/>
        <v>0.17908744199999999</v>
      </c>
      <c r="L552" s="300">
        <f t="shared" si="337"/>
        <v>9.8878598095000006E-2</v>
      </c>
      <c r="M552" s="132">
        <v>0.40766175999999998</v>
      </c>
      <c r="N552" s="132">
        <v>0.13707143999999999</v>
      </c>
      <c r="O552" s="132">
        <v>3.1949627000000001E-2</v>
      </c>
      <c r="P552" s="132">
        <v>2.546932E-2</v>
      </c>
      <c r="Q552" s="132">
        <v>1.2507938999999999E-2</v>
      </c>
      <c r="R552" s="132">
        <v>2.1262117000000001E-2</v>
      </c>
      <c r="S552" s="132">
        <v>1.4382967E-2</v>
      </c>
      <c r="T552" s="132">
        <v>1.0066375000000001E-2</v>
      </c>
      <c r="U552" s="132">
        <v>6.1951533000000003E-2</v>
      </c>
      <c r="V552" s="132">
        <v>1.1350570000000001E-2</v>
      </c>
      <c r="W552" s="132">
        <v>2.5272514999999999E-2</v>
      </c>
      <c r="X552" s="304">
        <v>4.2927694999999999E-5</v>
      </c>
      <c r="Y552" s="132">
        <v>2.6105239999999998E-4</v>
      </c>
      <c r="Z552" s="132">
        <v>0</v>
      </c>
      <c r="AA552" s="74"/>
      <c r="AB552" s="301">
        <f t="shared" si="338"/>
        <v>3.0651260150375936</v>
      </c>
      <c r="AC552" s="338">
        <f t="shared" si="339"/>
        <v>3.0651260150375936</v>
      </c>
      <c r="AD552" s="74"/>
      <c r="AE552" s="136">
        <v>59.641494000000002</v>
      </c>
      <c r="AF552" s="136">
        <v>53.084147000000002</v>
      </c>
      <c r="AG552" s="136">
        <v>3.4263097999999998</v>
      </c>
      <c r="AH552" s="136">
        <v>0</v>
      </c>
      <c r="AI552" s="136">
        <v>3.0952351999999999</v>
      </c>
      <c r="AJ552" s="136">
        <v>2.1494778999999999E-2</v>
      </c>
      <c r="AK552" s="136">
        <v>1.4307287E-2</v>
      </c>
      <c r="AL552" s="74"/>
      <c r="AM552" s="133">
        <v>9.9928402999999999E-2</v>
      </c>
      <c r="AN552" s="340">
        <f t="shared" si="340"/>
        <v>9.9928402999999999E-2</v>
      </c>
      <c r="AP552" s="133">
        <v>9.5111112999999997E-2</v>
      </c>
      <c r="AQ552" s="133">
        <v>3.3930585000000002E-3</v>
      </c>
      <c r="AR552" s="133">
        <v>1.4242313000000001E-3</v>
      </c>
      <c r="AS552" s="134">
        <f t="shared" si="341"/>
        <v>5.7021050571271202E-6</v>
      </c>
      <c r="AT552" s="135">
        <f t="shared" si="342"/>
        <v>1.2548293288398101E-8</v>
      </c>
      <c r="AU552" s="135">
        <f t="shared" si="343"/>
        <v>0.19947216950000002</v>
      </c>
      <c r="AV552" s="302">
        <v>2.8668221999999999E-6</v>
      </c>
      <c r="AW552" s="302">
        <v>8.6501058000000003E-9</v>
      </c>
      <c r="AX552" s="302">
        <v>2.3630935000000001E-13</v>
      </c>
      <c r="AY552" s="302">
        <v>1.4551673E-9</v>
      </c>
      <c r="AZ552" s="302">
        <v>2.6792712000000001E-13</v>
      </c>
      <c r="BA552" s="302">
        <v>3.7870583999999999E-9</v>
      </c>
      <c r="BB552" s="302">
        <v>2.7766978000000001E-6</v>
      </c>
      <c r="BC552" s="302">
        <v>5.4155141000000003E-10</v>
      </c>
      <c r="BD552" s="302">
        <v>3.2160302999999998E-9</v>
      </c>
      <c r="BE552" s="302">
        <v>9.3771758000000006E-12</v>
      </c>
      <c r="BF552" s="302">
        <v>8.1811984E-15</v>
      </c>
      <c r="BG552" s="302">
        <v>2.8195147E-11</v>
      </c>
      <c r="BH552" s="302">
        <v>6.7595548000000004E-13</v>
      </c>
      <c r="BI552" s="302">
        <v>2.1779948999999999E-13</v>
      </c>
      <c r="BJ552" s="302">
        <v>6.7910798E-9</v>
      </c>
      <c r="BK552" s="302">
        <v>4.1490032E-8</v>
      </c>
      <c r="BL552" s="302">
        <v>7.1114735E-11</v>
      </c>
      <c r="BM552" s="303">
        <v>3.9625295E-3</v>
      </c>
      <c r="BN552" s="303">
        <v>0.19550964000000001</v>
      </c>
      <c r="BO552" s="302">
        <v>5.0614516999999999E-9</v>
      </c>
      <c r="BP552" s="302">
        <v>3.0779097999999999E-11</v>
      </c>
      <c r="BQ552" s="302">
        <v>1.3770796999999999E-15</v>
      </c>
      <c r="BR552" s="74"/>
      <c r="BS552" s="136">
        <v>2.7706509000000002E-4</v>
      </c>
      <c r="BT552" s="144">
        <v>2.3405272000000001E-5</v>
      </c>
      <c r="BU552" s="144">
        <v>8.5463846999999995E-5</v>
      </c>
      <c r="BV552" s="144">
        <v>1.1791575000000001E-6</v>
      </c>
      <c r="BW552" s="144">
        <v>2.8728874000000001E-5</v>
      </c>
      <c r="BX552" s="144">
        <v>2.4406326000000001E-6</v>
      </c>
      <c r="BY552" s="144">
        <v>2.3639191000000001E-7</v>
      </c>
      <c r="BZ552" s="144">
        <v>3.6906826000000001E-6</v>
      </c>
      <c r="CA552" s="144">
        <v>2.8532263E-5</v>
      </c>
      <c r="CB552" s="144">
        <v>9.5172927000000005E-6</v>
      </c>
      <c r="CC552" s="144">
        <v>1.9645461999999998E-9</v>
      </c>
      <c r="CD552" s="144">
        <v>4.6365864000000003E-8</v>
      </c>
      <c r="CE552" s="144">
        <v>3.8685953000000001E-8</v>
      </c>
      <c r="CF552" s="144">
        <v>6.6021628999999998E-6</v>
      </c>
      <c r="CG552" s="144">
        <v>6.8796727000000005E-5</v>
      </c>
      <c r="CH552" s="144">
        <v>1.7658162999999999E-5</v>
      </c>
      <c r="CI552" s="144">
        <v>7.2660826999999999E-7</v>
      </c>
      <c r="CJ552" s="137"/>
      <c r="CK552" s="138"/>
      <c r="CL552" s="110" t="s">
        <v>699</v>
      </c>
      <c r="CM552" s="110"/>
      <c r="CN552" s="110"/>
      <c r="CP552" s="110"/>
      <c r="CQ552" s="74"/>
      <c r="CR552" s="74"/>
      <c r="CS552" s="74"/>
      <c r="CT552" s="74"/>
      <c r="CU552" s="74"/>
      <c r="CV552" s="74"/>
      <c r="CW552" s="74"/>
      <c r="CX552" s="74"/>
      <c r="CY552" s="74"/>
      <c r="CZ552" s="74"/>
      <c r="DA552" s="74"/>
      <c r="DB552" s="74"/>
    </row>
    <row r="553" spans="1:106" ht="14.5" customHeight="1">
      <c r="B553" s="129" t="s">
        <v>2653</v>
      </c>
      <c r="C553" s="127" t="s">
        <v>125</v>
      </c>
      <c r="D553" s="127" t="s">
        <v>119</v>
      </c>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P553" s="74"/>
      <c r="AQ553" s="74"/>
      <c r="AR553" s="74"/>
      <c r="AS553" s="74"/>
      <c r="AT553" s="74"/>
      <c r="AU553" s="74"/>
      <c r="AV553" s="74"/>
      <c r="AW553" s="74"/>
      <c r="AX553" s="74"/>
      <c r="AY553" s="74"/>
      <c r="AZ553" s="74"/>
      <c r="BA553" s="74"/>
      <c r="BB553" s="74"/>
      <c r="BC553" s="74"/>
      <c r="BD553" s="74"/>
      <c r="BE553" s="74"/>
      <c r="BF553" s="74"/>
      <c r="BG553" s="74"/>
      <c r="BH553" s="74"/>
      <c r="BI553" s="74"/>
      <c r="BJ553" s="74"/>
      <c r="BK553" s="74"/>
      <c r="BL553" s="74"/>
      <c r="BM553" s="74"/>
      <c r="BN553" s="74"/>
      <c r="BO553" s="74"/>
      <c r="BP553" s="74"/>
      <c r="BQ553" s="74"/>
      <c r="BR553" s="74"/>
      <c r="BS553" s="74"/>
      <c r="BT553" s="74"/>
      <c r="BU553" s="74"/>
      <c r="BV553" s="74"/>
      <c r="BW553" s="74"/>
      <c r="BX553" s="74"/>
      <c r="BY553" s="74"/>
      <c r="BZ553" s="74"/>
      <c r="CA553" s="74"/>
      <c r="CB553" s="74"/>
      <c r="CC553" s="74"/>
      <c r="CD553" s="74"/>
      <c r="CE553" s="74"/>
      <c r="CF553" s="74"/>
      <c r="CG553" s="74"/>
      <c r="CH553" s="74"/>
      <c r="CI553" s="74"/>
      <c r="CJ553" s="142"/>
      <c r="CK553" s="143"/>
      <c r="CL553" s="89"/>
      <c r="CP553" s="110"/>
      <c r="CQ553" s="74"/>
      <c r="CR553" s="74"/>
      <c r="CS553" s="74"/>
      <c r="CT553" s="74"/>
      <c r="CU553" s="74"/>
      <c r="CV553" s="74"/>
      <c r="CW553" s="74"/>
      <c r="CX553" s="74"/>
      <c r="CY553" s="74"/>
      <c r="CZ553" s="74"/>
      <c r="DA553" s="74"/>
      <c r="DB553" s="74"/>
    </row>
    <row r="554" spans="1:106" ht="14.5" customHeight="1">
      <c r="A554" s="74" t="s">
        <v>2861</v>
      </c>
      <c r="B554" s="129" t="s">
        <v>2653</v>
      </c>
      <c r="C554" s="130" t="str">
        <f>MID(A554,1,12)</f>
        <v>A.100.08.101</v>
      </c>
      <c r="D554" s="131" t="s">
        <v>119</v>
      </c>
      <c r="E554" s="129" t="s">
        <v>957</v>
      </c>
      <c r="F554" s="132" t="s">
        <v>2862</v>
      </c>
      <c r="G554" s="132">
        <f>J554+K554+L554+M554</f>
        <v>0.23988208605321498</v>
      </c>
      <c r="H554" s="348">
        <f t="shared" ref="H554:H557" si="344">G554</f>
        <v>0.23988208605321498</v>
      </c>
      <c r="I554" s="74"/>
      <c r="J554" s="132">
        <f>P554+Q554+R554+S554</f>
        <v>1.5985333599999998E-2</v>
      </c>
      <c r="K554" s="132">
        <f>N554+O554+T554</f>
        <v>2.4265575100000002E-2</v>
      </c>
      <c r="L554" s="300">
        <f>U554+IF(V554="x",0,V554)+IF(W554="x",0,W554)+IF(X554="x",0,X554)+Y554+Z554</f>
        <v>7.2555177353214997E-2</v>
      </c>
      <c r="M554" s="132">
        <v>0.12707599999999999</v>
      </c>
      <c r="N554" s="132">
        <v>1.2579145E-2</v>
      </c>
      <c r="O554" s="132">
        <v>1.0042331999999999E-2</v>
      </c>
      <c r="P554" s="132">
        <v>8.3105995999999994E-3</v>
      </c>
      <c r="Q554" s="132">
        <v>2.9976179E-3</v>
      </c>
      <c r="R554" s="132">
        <v>9.9498509999999991E-4</v>
      </c>
      <c r="S554" s="132">
        <v>3.6821309999999999E-3</v>
      </c>
      <c r="T554" s="132">
        <v>1.6440980999999999E-3</v>
      </c>
      <c r="U554" s="132">
        <v>7.0672023E-2</v>
      </c>
      <c r="V554" s="304">
        <v>4.2147478000000002E-5</v>
      </c>
      <c r="W554" s="132">
        <v>8.4286029E-4</v>
      </c>
      <c r="X554" s="304">
        <v>5.2565215E-8</v>
      </c>
      <c r="Y554" s="132">
        <v>9.9809402000000007E-4</v>
      </c>
      <c r="Z554" s="132">
        <v>0</v>
      </c>
      <c r="AA554" s="74"/>
      <c r="AB554" s="301">
        <f>M554/0.133</f>
        <v>0.95545864661654123</v>
      </c>
      <c r="AC554" s="338">
        <f t="shared" ref="AC554:AC557" si="345">AB554</f>
        <v>0.95545864661654123</v>
      </c>
      <c r="AD554" s="74"/>
      <c r="AE554" s="136">
        <v>10.752926</v>
      </c>
      <c r="AF554" s="136">
        <v>10.585229999999999</v>
      </c>
      <c r="AG554" s="136">
        <v>0.11427064000000001</v>
      </c>
      <c r="AH554" s="136">
        <v>0</v>
      </c>
      <c r="AI554" s="136">
        <v>5.0423010999999997E-2</v>
      </c>
      <c r="AJ554" s="144">
        <v>2.4769595E-5</v>
      </c>
      <c r="AK554" s="136">
        <v>2.9775718999999999E-3</v>
      </c>
      <c r="AL554" s="74"/>
      <c r="AM554" s="133">
        <v>2.2641339E-2</v>
      </c>
      <c r="AN554" s="340">
        <f t="shared" ref="AN554:AN557" si="346">AM554</f>
        <v>2.2641339E-2</v>
      </c>
      <c r="AP554" s="133">
        <v>2.1335487E-2</v>
      </c>
      <c r="AQ554" s="133">
        <v>9.1379269999999999E-4</v>
      </c>
      <c r="AR554" s="133">
        <v>3.9205906999999999E-4</v>
      </c>
      <c r="AS554" s="134">
        <f>AV554+AY554+AZ554+BA554+BB554+BJ554+BK554+BO554</f>
        <v>1.2791059706727E-6</v>
      </c>
      <c r="AT554" s="135">
        <f>AW554+AX554+BC554+BD554+BE554+BF554+BG554+BH554+BI554+BL554+BP554+BQ554</f>
        <v>3.3794108544238995E-9</v>
      </c>
      <c r="AU554" s="135">
        <f>BM554+BN554</f>
        <v>5.4910234000000002E-2</v>
      </c>
      <c r="AV554" s="302">
        <v>8.9194864000000003E-7</v>
      </c>
      <c r="AW554" s="302">
        <v>2.6913039E-9</v>
      </c>
      <c r="AX554" s="302">
        <v>7.3524044999999996E-14</v>
      </c>
      <c r="AY554" s="302">
        <v>2.7390600000000001E-10</v>
      </c>
      <c r="AZ554" s="302">
        <v>1.5428727E-12</v>
      </c>
      <c r="BA554" s="302">
        <v>1.2357256999999999E-9</v>
      </c>
      <c r="BB554" s="302">
        <v>3.2257099E-7</v>
      </c>
      <c r="BC554" s="302">
        <v>1.7528570999999999E-10</v>
      </c>
      <c r="BD554" s="302">
        <v>3.6963181999999999E-10</v>
      </c>
      <c r="BE554" s="302">
        <v>4.3821702000000002E-12</v>
      </c>
      <c r="BF554" s="302">
        <v>1.3905056E-14</v>
      </c>
      <c r="BG554" s="302">
        <v>2.0563259999999999E-11</v>
      </c>
      <c r="BH554" s="302">
        <v>2.2746697000000002E-13</v>
      </c>
      <c r="BI554" s="302">
        <v>1.7394986999999999E-13</v>
      </c>
      <c r="BJ554" s="302">
        <v>5.2154090999999996E-9</v>
      </c>
      <c r="BK554" s="302">
        <v>3.8508065000000001E-8</v>
      </c>
      <c r="BL554" s="302">
        <v>7.0673228000000003E-14</v>
      </c>
      <c r="BM554" s="303">
        <v>1.1638893000000001E-2</v>
      </c>
      <c r="BN554" s="303">
        <v>4.3271340999999998E-2</v>
      </c>
      <c r="BO554" s="302">
        <v>1.9351692000000001E-8</v>
      </c>
      <c r="BP554" s="302">
        <v>1.1767921E-10</v>
      </c>
      <c r="BQ554" s="302">
        <v>5.2650548999999997E-15</v>
      </c>
      <c r="BR554" s="74"/>
      <c r="BS554" s="144">
        <v>6.9468903000000003E-5</v>
      </c>
      <c r="BT554" s="144">
        <v>2.9547924E-6</v>
      </c>
      <c r="BU554" s="144">
        <v>2.6640722000000001E-5</v>
      </c>
      <c r="BV554" s="144">
        <v>1.9260636999999999E-7</v>
      </c>
      <c r="BW554" s="144">
        <v>4.5445784000000001E-6</v>
      </c>
      <c r="BX554" s="144">
        <v>8.3479618999999998E-7</v>
      </c>
      <c r="BY554" s="144">
        <v>8.7688430999999999E-8</v>
      </c>
      <c r="BZ554" s="144">
        <v>1.2130995999999999E-6</v>
      </c>
      <c r="CA554" s="144">
        <v>1.3351999999999999E-6</v>
      </c>
      <c r="CB554" s="144">
        <v>2.4364874999999999E-6</v>
      </c>
      <c r="CC554" s="144">
        <v>4.7359820000000002E-9</v>
      </c>
      <c r="CD554" s="144">
        <v>4.9543508E-11</v>
      </c>
      <c r="CE554" s="144">
        <v>2.8231330999999999E-10</v>
      </c>
      <c r="CF554" s="144">
        <v>1.7562321999999999E-6</v>
      </c>
      <c r="CG554" s="144">
        <v>1.2846881E-5</v>
      </c>
      <c r="CH554" s="144">
        <v>1.1842674999999999E-5</v>
      </c>
      <c r="CI554" s="144">
        <v>2.7780763000000001E-6</v>
      </c>
      <c r="CJ554" s="137"/>
      <c r="CK554" s="138"/>
      <c r="CL554" s="110" t="s">
        <v>2676</v>
      </c>
      <c r="CM554" s="110"/>
      <c r="CN554" s="110"/>
      <c r="CP554" s="305"/>
      <c r="CQ554" s="74"/>
      <c r="CR554" s="74"/>
      <c r="CS554" s="74"/>
      <c r="CT554" s="74"/>
      <c r="CU554" s="74"/>
      <c r="CV554" s="74"/>
      <c r="CW554" s="74"/>
      <c r="CX554" s="74"/>
      <c r="CY554" s="74"/>
      <c r="CZ554" s="74"/>
      <c r="DA554" s="74"/>
      <c r="DB554" s="74"/>
    </row>
    <row r="555" spans="1:106" ht="14.5" customHeight="1">
      <c r="A555" s="74" t="s">
        <v>2863</v>
      </c>
      <c r="B555" s="129" t="s">
        <v>2653</v>
      </c>
      <c r="C555" s="130" t="str">
        <f>MID(A555,1,12)</f>
        <v>A.100.08.102</v>
      </c>
      <c r="D555" s="131" t="s">
        <v>119</v>
      </c>
      <c r="E555" s="129" t="s">
        <v>957</v>
      </c>
      <c r="F555" s="132" t="s">
        <v>2864</v>
      </c>
      <c r="G555" s="132">
        <f>J555+K555+L555+M555</f>
        <v>0.23573302906386501</v>
      </c>
      <c r="H555" s="348">
        <f t="shared" si="344"/>
        <v>0.23573302906386501</v>
      </c>
      <c r="I555" s="74"/>
      <c r="J555" s="132">
        <f>P555+Q555+R555+S555</f>
        <v>1.59534447E-2</v>
      </c>
      <c r="K555" s="132">
        <f>N555+O555+T555</f>
        <v>2.3527878199999998E-2</v>
      </c>
      <c r="L555" s="300">
        <f>U555+IF(V555="x",0,V555)+IF(W555="x",0,W555)+IF(X555="x",0,X555)+Y555+Z555</f>
        <v>6.8923216163865014E-2</v>
      </c>
      <c r="M555" s="132">
        <v>0.12732848999999999</v>
      </c>
      <c r="N555" s="132">
        <v>1.1847125999999999E-2</v>
      </c>
      <c r="O555" s="132">
        <v>1.0060464999999999E-2</v>
      </c>
      <c r="P555" s="132">
        <v>8.3258271000000005E-3</v>
      </c>
      <c r="Q555" s="132">
        <v>2.9780865000000002E-3</v>
      </c>
      <c r="R555" s="132">
        <v>9.9959399999999992E-4</v>
      </c>
      <c r="S555" s="132">
        <v>3.6499370999999998E-3</v>
      </c>
      <c r="T555" s="132">
        <v>1.6202872000000001E-3</v>
      </c>
      <c r="U555" s="132">
        <v>6.7135129000000002E-2</v>
      </c>
      <c r="V555" s="304">
        <v>1.4342915000000001E-5</v>
      </c>
      <c r="W555" s="132">
        <v>7.6852660000000005E-4</v>
      </c>
      <c r="X555" s="304">
        <v>5.2148864999999999E-8</v>
      </c>
      <c r="Y555" s="132">
        <v>1.0051655000000001E-3</v>
      </c>
      <c r="Z555" s="132">
        <v>0</v>
      </c>
      <c r="AA555" s="74"/>
      <c r="AB555" s="301">
        <f>M555/0.133</f>
        <v>0.95735706766917283</v>
      </c>
      <c r="AC555" s="338">
        <f t="shared" si="345"/>
        <v>0.95735706766917283</v>
      </c>
      <c r="AD555" s="74"/>
      <c r="AE555" s="136">
        <v>10.753144000000001</v>
      </c>
      <c r="AF555" s="136">
        <v>10.598152000000001</v>
      </c>
      <c r="AG555" s="136">
        <v>0.10419287000000001</v>
      </c>
      <c r="AH555" s="136">
        <v>0</v>
      </c>
      <c r="AI555" s="136">
        <v>5.0421443000000003E-2</v>
      </c>
      <c r="AJ555" s="144">
        <v>1.6319849999999999E-5</v>
      </c>
      <c r="AK555" s="136">
        <v>3.6119827000000003E-4</v>
      </c>
      <c r="AL555" s="74"/>
      <c r="AM555" s="133">
        <v>2.2435505000000001E-2</v>
      </c>
      <c r="AN555" s="340">
        <f t="shared" si="346"/>
        <v>2.2435505000000001E-2</v>
      </c>
      <c r="AP555" s="133">
        <v>2.1132970000000001E-2</v>
      </c>
      <c r="AQ555" s="133">
        <v>9.1136075999999995E-4</v>
      </c>
      <c r="AR555" s="133">
        <v>3.9117371000000001E-4</v>
      </c>
      <c r="AS555" s="134">
        <f>AV555+AY555+AZ555+BA555+BB555+BJ555+BK555+BO555</f>
        <v>1.2669646378722098E-6</v>
      </c>
      <c r="AT555" s="135">
        <f>AW555+AX555+BC555+BD555+BE555+BF555+BG555+BH555+BI555+BL555+BP555+BQ555</f>
        <v>3.3704169881218997E-9</v>
      </c>
      <c r="AU555" s="135">
        <f>BM555+BN555</f>
        <v>5.4786233999999996E-2</v>
      </c>
      <c r="AV555" s="302">
        <v>8.9370155999999996E-7</v>
      </c>
      <c r="AW555" s="302">
        <v>2.6965918999999999E-9</v>
      </c>
      <c r="AX555" s="302">
        <v>7.3668547000000006E-14</v>
      </c>
      <c r="AY555" s="302">
        <v>2.7519565E-10</v>
      </c>
      <c r="AZ555" s="302">
        <v>1.1322221E-13</v>
      </c>
      <c r="BA555" s="302">
        <v>1.2379897999999999E-9</v>
      </c>
      <c r="BB555" s="302">
        <v>3.0932303999999998E-7</v>
      </c>
      <c r="BC555" s="302">
        <v>1.7560001000000001E-10</v>
      </c>
      <c r="BD555" s="302">
        <v>3.5433353000000001E-10</v>
      </c>
      <c r="BE555" s="302">
        <v>4.4074641999999999E-12</v>
      </c>
      <c r="BF555" s="302">
        <v>1.3979909E-14</v>
      </c>
      <c r="BG555" s="302">
        <v>2.0420110000000001E-11</v>
      </c>
      <c r="BH555" s="302">
        <v>2.1635583000000001E-13</v>
      </c>
      <c r="BI555" s="302">
        <v>1.7102405E-13</v>
      </c>
      <c r="BJ555" s="302">
        <v>5.2266882000000001E-9</v>
      </c>
      <c r="BK555" s="302">
        <v>3.7711252E-8</v>
      </c>
      <c r="BL555" s="302">
        <v>7.0673228000000003E-14</v>
      </c>
      <c r="BM555" s="303">
        <v>1.1488936999999999E-2</v>
      </c>
      <c r="BN555" s="303">
        <v>4.3297296999999998E-2</v>
      </c>
      <c r="BO555" s="302">
        <v>1.9488798999999999E-8</v>
      </c>
      <c r="BP555" s="302">
        <v>1.1851297000000001E-10</v>
      </c>
      <c r="BQ555" s="302">
        <v>5.3023579E-15</v>
      </c>
      <c r="BR555" s="74"/>
      <c r="BS555" s="144">
        <v>5.5827264999999998E-5</v>
      </c>
      <c r="BT555" s="144">
        <v>2.8500817000000001E-6</v>
      </c>
      <c r="BU555" s="144">
        <v>2.6693654999999998E-5</v>
      </c>
      <c r="BV555" s="144">
        <v>1.8979864999999999E-7</v>
      </c>
      <c r="BW555" s="144">
        <v>4.4395762999999998E-6</v>
      </c>
      <c r="BX555" s="144">
        <v>8.3651106999999998E-7</v>
      </c>
      <c r="BY555" s="144">
        <v>8.8292555999999999E-8</v>
      </c>
      <c r="BZ555" s="144">
        <v>1.2153387E-6</v>
      </c>
      <c r="CA555" s="144">
        <v>1.3413847999999999E-6</v>
      </c>
      <c r="CB555" s="144">
        <v>2.4151845999999998E-6</v>
      </c>
      <c r="CC555" s="144">
        <v>6.8633517000000002E-10</v>
      </c>
      <c r="CD555" s="144">
        <v>4.9543508E-11</v>
      </c>
      <c r="CE555" s="144">
        <v>1.6884966000000001E-11</v>
      </c>
      <c r="CF555" s="144">
        <v>1.7519539999999999E-6</v>
      </c>
      <c r="CG555" s="144">
        <v>1.2849837E-5</v>
      </c>
      <c r="CH555" s="144">
        <v>-1.6428612E-6</v>
      </c>
      <c r="CI555" s="144">
        <v>2.7977590000000001E-6</v>
      </c>
      <c r="CJ555" s="137"/>
      <c r="CK555" s="138"/>
      <c r="CL555" s="110" t="s">
        <v>2676</v>
      </c>
      <c r="CM555" s="110"/>
      <c r="CN555" s="110"/>
      <c r="CP555" s="305"/>
      <c r="CQ555" s="74"/>
      <c r="CR555" s="74"/>
      <c r="CS555" s="74"/>
      <c r="CT555" s="74"/>
      <c r="CU555" s="74"/>
      <c r="CV555" s="74"/>
      <c r="CW555" s="74"/>
      <c r="CX555" s="74"/>
      <c r="CY555" s="74"/>
      <c r="CZ555" s="74"/>
      <c r="DA555" s="74"/>
      <c r="DB555" s="74"/>
    </row>
    <row r="556" spans="1:106" ht="14.5" customHeight="1">
      <c r="A556" s="74" t="s">
        <v>2865</v>
      </c>
      <c r="B556" s="129" t="s">
        <v>2653</v>
      </c>
      <c r="C556" s="130" t="str">
        <f>MID(A556,1,12)</f>
        <v>A.100.08.103</v>
      </c>
      <c r="D556" s="131" t="s">
        <v>119</v>
      </c>
      <c r="E556" s="129" t="s">
        <v>957</v>
      </c>
      <c r="F556" s="132" t="s">
        <v>2866</v>
      </c>
      <c r="G556" s="132">
        <f>J556+K556+L556+M556</f>
        <v>0.29221651193550902</v>
      </c>
      <c r="H556" s="348">
        <f t="shared" si="344"/>
        <v>0.29221651193550902</v>
      </c>
      <c r="I556" s="74"/>
      <c r="J556" s="132">
        <f>P556+Q556+R556+S556</f>
        <v>1.70815598E-2</v>
      </c>
      <c r="K556" s="132">
        <f>N556+O556+T556</f>
        <v>3.3319811800000002E-2</v>
      </c>
      <c r="L556" s="300">
        <f>U556+IF(V556="x",0,V556)+IF(W556="x",0,W556)+IF(X556="x",0,X556)+Y556+Z556</f>
        <v>0.112251780335509</v>
      </c>
      <c r="M556" s="132">
        <v>0.12956335999999999</v>
      </c>
      <c r="N556" s="132">
        <v>2.1040465000000001E-2</v>
      </c>
      <c r="O556" s="132">
        <v>1.0305544999999999E-2</v>
      </c>
      <c r="P556" s="132">
        <v>8.5117723999999992E-3</v>
      </c>
      <c r="Q556" s="132">
        <v>3.3381732999999999E-3</v>
      </c>
      <c r="R556" s="132">
        <v>1.0366136E-3</v>
      </c>
      <c r="S556" s="132">
        <v>4.1950004999999997E-3</v>
      </c>
      <c r="T556" s="132">
        <v>1.9738018000000001E-3</v>
      </c>
      <c r="U556" s="132">
        <v>0.10913116</v>
      </c>
      <c r="V556" s="132">
        <v>3.2180058999999999E-4</v>
      </c>
      <c r="W556" s="132">
        <v>1.826472E-3</v>
      </c>
      <c r="X556" s="304">
        <v>1.5205509E-8</v>
      </c>
      <c r="Y556" s="132">
        <v>9.7233254000000002E-4</v>
      </c>
      <c r="Z556" s="132">
        <v>0</v>
      </c>
      <c r="AA556" s="74"/>
      <c r="AB556" s="301">
        <f>M556/0.133</f>
        <v>0.97416060150375927</v>
      </c>
      <c r="AC556" s="338">
        <f t="shared" si="345"/>
        <v>0.97416060150375927</v>
      </c>
      <c r="AD556" s="74"/>
      <c r="AE556" s="136">
        <v>11.232925</v>
      </c>
      <c r="AF556" s="136">
        <v>10.890273000000001</v>
      </c>
      <c r="AG556" s="136">
        <v>0.24762363000000001</v>
      </c>
      <c r="AH556" s="136">
        <v>0</v>
      </c>
      <c r="AI556" s="136">
        <v>6.4845078E-2</v>
      </c>
      <c r="AJ556" s="136">
        <v>1.0018669E-4</v>
      </c>
      <c r="AK556" s="136">
        <v>3.0083332000000001E-2</v>
      </c>
      <c r="AL556" s="74"/>
      <c r="AM556" s="133">
        <v>2.5808319E-2</v>
      </c>
      <c r="AN556" s="340">
        <f t="shared" si="346"/>
        <v>2.5808319E-2</v>
      </c>
      <c r="AP556" s="133">
        <v>2.441393E-2</v>
      </c>
      <c r="AQ556" s="133">
        <v>9.7825651999999992E-4</v>
      </c>
      <c r="AR556" s="133">
        <v>4.1613270999999997E-4</v>
      </c>
      <c r="AS556" s="134">
        <f>AV556+AY556+AZ556+BA556+BB556+BJ556+BK556+BO556</f>
        <v>1.4636648701890001E-6</v>
      </c>
      <c r="AT556" s="135">
        <f>AW556+AX556+BC556+BD556+BE556+BF556+BG556+BH556+BI556+BL556+BP556+BQ556</f>
        <v>3.6178125934542997E-9</v>
      </c>
      <c r="AU556" s="135">
        <f>BM556+BN556</f>
        <v>5.8281891999999995E-2</v>
      </c>
      <c r="AV556" s="302">
        <v>9.0953284999999998E-7</v>
      </c>
      <c r="AW556" s="302">
        <v>2.7443696E-9</v>
      </c>
      <c r="AX556" s="302">
        <v>7.4973479000000006E-14</v>
      </c>
      <c r="AY556" s="302">
        <v>2.7309595000000002E-10</v>
      </c>
      <c r="AZ556" s="302">
        <v>1.6421439E-11</v>
      </c>
      <c r="BA556" s="302">
        <v>1.2656390999999999E-9</v>
      </c>
      <c r="BB556" s="302">
        <v>4.7973020000000001E-7</v>
      </c>
      <c r="BC556" s="302">
        <v>1.7960220000000001E-10</v>
      </c>
      <c r="BD556" s="302">
        <v>5.5114534999999997E-10</v>
      </c>
      <c r="BE556" s="302">
        <v>4.3290749000000003E-12</v>
      </c>
      <c r="BF556" s="302">
        <v>1.3795489E-14</v>
      </c>
      <c r="BG556" s="302">
        <v>2.3049458000000001E-11</v>
      </c>
      <c r="BH556" s="302">
        <v>3.5423787999999999E-13</v>
      </c>
      <c r="BI556" s="302">
        <v>2.128099E-13</v>
      </c>
      <c r="BJ556" s="302">
        <v>5.3498256999999998E-9</v>
      </c>
      <c r="BK556" s="302">
        <v>4.8644626000000003E-8</v>
      </c>
      <c r="BL556" s="302">
        <v>1.4134646E-14</v>
      </c>
      <c r="BM556" s="303">
        <v>1.3574905999999999E-2</v>
      </c>
      <c r="BN556" s="303">
        <v>4.4706985999999997E-2</v>
      </c>
      <c r="BO556" s="302">
        <v>1.8852212E-8</v>
      </c>
      <c r="BP556" s="302">
        <v>1.1464183E-10</v>
      </c>
      <c r="BQ556" s="302">
        <v>5.1291602999999999E-15</v>
      </c>
      <c r="BR556" s="74"/>
      <c r="BS556" s="136">
        <v>2.1454223E-4</v>
      </c>
      <c r="BT556" s="144">
        <v>4.2158566999999998E-6</v>
      </c>
      <c r="BU556" s="144">
        <v>2.7162182E-5</v>
      </c>
      <c r="BV556" s="144">
        <v>2.3141869E-7</v>
      </c>
      <c r="BW556" s="144">
        <v>5.8767252999999999E-6</v>
      </c>
      <c r="BX556" s="144">
        <v>8.5323316999999998E-7</v>
      </c>
      <c r="BY556" s="144">
        <v>8.5626150000000003E-8</v>
      </c>
      <c r="BZ556" s="144">
        <v>1.2421947999999999E-6</v>
      </c>
      <c r="CA556" s="144">
        <v>1.3910625E-6</v>
      </c>
      <c r="CB556" s="144">
        <v>2.7758562999999998E-6</v>
      </c>
      <c r="CC556" s="144">
        <v>4.6588706999999997E-8</v>
      </c>
      <c r="CD556" s="144">
        <v>9.9087015999999997E-12</v>
      </c>
      <c r="CE556" s="144">
        <v>3.0479706E-9</v>
      </c>
      <c r="CF556" s="144">
        <v>1.8793758E-6</v>
      </c>
      <c r="CG556" s="144">
        <v>1.3385432999999999E-5</v>
      </c>
      <c r="CH556" s="136">
        <v>1.5268724E-4</v>
      </c>
      <c r="CI556" s="144">
        <v>2.7063722999999999E-6</v>
      </c>
      <c r="CJ556" s="137"/>
      <c r="CK556" s="138"/>
      <c r="CL556" s="110" t="s">
        <v>2676</v>
      </c>
      <c r="CM556" s="110"/>
      <c r="CN556" s="110"/>
      <c r="CP556" s="305"/>
      <c r="CQ556" s="74"/>
      <c r="CR556" s="74"/>
      <c r="CS556" s="74"/>
      <c r="CT556" s="74"/>
      <c r="CU556" s="74"/>
      <c r="CV556" s="74"/>
      <c r="CW556" s="74"/>
      <c r="CX556" s="74"/>
      <c r="CY556" s="74"/>
      <c r="CZ556" s="74"/>
      <c r="DA556" s="74"/>
      <c r="DB556" s="74"/>
    </row>
    <row r="557" spans="1:106" ht="14.5" customHeight="1">
      <c r="A557" s="74" t="s">
        <v>2867</v>
      </c>
      <c r="B557" s="129" t="s">
        <v>2653</v>
      </c>
      <c r="C557" s="130" t="str">
        <f>MID(A557,1,12)</f>
        <v>A.100.08.104</v>
      </c>
      <c r="D557" s="131" t="s">
        <v>119</v>
      </c>
      <c r="E557" s="129" t="s">
        <v>957</v>
      </c>
      <c r="F557" s="132" t="s">
        <v>2868</v>
      </c>
      <c r="G557" s="132">
        <f>J557+K557+L557+M557</f>
        <v>0.240421512376641</v>
      </c>
      <c r="H557" s="348">
        <f t="shared" si="344"/>
        <v>0.240421512376641</v>
      </c>
      <c r="I557" s="74"/>
      <c r="J557" s="132">
        <f>P557+Q557+R557+S557</f>
        <v>1.60484854E-2</v>
      </c>
      <c r="K557" s="132">
        <f>N557+O557+T557</f>
        <v>2.4988401900000002E-2</v>
      </c>
      <c r="L557" s="300">
        <f>U557+IF(V557="x",0,V557)+IF(W557="x",0,W557)+IF(X557="x",0,X557)+Y557+Z557</f>
        <v>7.2638355076641001E-2</v>
      </c>
      <c r="M557" s="132">
        <v>0.12674626999999999</v>
      </c>
      <c r="N557" s="132">
        <v>1.3296574E-2</v>
      </c>
      <c r="O557" s="132">
        <v>1.0031437000000001E-2</v>
      </c>
      <c r="P557" s="132">
        <v>8.2688592000000009E-3</v>
      </c>
      <c r="Q557" s="132">
        <v>2.9930731999999998E-3</v>
      </c>
      <c r="R557" s="132">
        <v>1.0960087999999999E-3</v>
      </c>
      <c r="S557" s="132">
        <v>3.6905442000000001E-3</v>
      </c>
      <c r="T557" s="132">
        <v>1.6603909E-3</v>
      </c>
      <c r="U557" s="132">
        <v>7.0334541E-2</v>
      </c>
      <c r="V557" s="304">
        <v>3.3272794999999997E-5</v>
      </c>
      <c r="W557" s="132">
        <v>1.2734529000000001E-3</v>
      </c>
      <c r="X557" s="304">
        <v>5.6916410000000003E-9</v>
      </c>
      <c r="Y557" s="132">
        <v>9.9708269000000011E-4</v>
      </c>
      <c r="Z557" s="132">
        <v>0</v>
      </c>
      <c r="AA557" s="74"/>
      <c r="AB557" s="301">
        <f>M557/0.133</f>
        <v>0.95297947368421043</v>
      </c>
      <c r="AC557" s="338">
        <f t="shared" si="345"/>
        <v>0.95297947368421043</v>
      </c>
      <c r="AD557" s="74"/>
      <c r="AE557" s="136">
        <v>10.827512</v>
      </c>
      <c r="AF557" s="136">
        <v>10.572585</v>
      </c>
      <c r="AG557" s="136">
        <v>0.17264816999999999</v>
      </c>
      <c r="AH557" s="136">
        <v>0</v>
      </c>
      <c r="AI557" s="136">
        <v>7.9234840000000001E-2</v>
      </c>
      <c r="AJ557" s="144">
        <v>1.1307635000000001E-5</v>
      </c>
      <c r="AK557" s="136">
        <v>3.0320821000000002E-3</v>
      </c>
      <c r="AL557" s="74"/>
      <c r="AM557" s="133">
        <v>2.2812130999999999E-2</v>
      </c>
      <c r="AN557" s="340">
        <f t="shared" si="346"/>
        <v>2.2812130999999999E-2</v>
      </c>
      <c r="AP557" s="133">
        <v>2.1504228E-2</v>
      </c>
      <c r="AQ557" s="133">
        <v>9.1550020000000004E-4</v>
      </c>
      <c r="AR557" s="133">
        <v>3.9240306000000002E-4</v>
      </c>
      <c r="AS557" s="134">
        <f>AV557+AY557+AZ557+BA557+BB557+BJ557+BK557+BO557</f>
        <v>1.2892222943892003E-6</v>
      </c>
      <c r="AT557" s="135">
        <f>AW557+AX557+BC557+BD557+BE557+BF557+BG557+BH557+BI557+BL557+BP557+BQ557</f>
        <v>3.3857256458779E-9</v>
      </c>
      <c r="AU557" s="135">
        <f>BM557+BN557</f>
        <v>5.4958410999999999E-2</v>
      </c>
      <c r="AV557" s="302">
        <v>8.8952536E-7</v>
      </c>
      <c r="AW557" s="302">
        <v>2.6839879000000001E-9</v>
      </c>
      <c r="AX557" s="302">
        <v>7.3324355000000002E-14</v>
      </c>
      <c r="AY557" s="302">
        <v>2.7316550000000001E-10</v>
      </c>
      <c r="AZ557" s="302">
        <v>1.6483891999999999E-12</v>
      </c>
      <c r="BA557" s="302">
        <v>1.2295185E-9</v>
      </c>
      <c r="BB557" s="302">
        <v>3.3501576000000002E-7</v>
      </c>
      <c r="BC557" s="302">
        <v>1.7443453E-10</v>
      </c>
      <c r="BD557" s="302">
        <v>3.8424927E-10</v>
      </c>
      <c r="BE557" s="302">
        <v>4.3798457000000001E-12</v>
      </c>
      <c r="BF557" s="302">
        <v>1.39075E-14</v>
      </c>
      <c r="BG557" s="302">
        <v>2.0610131999999999E-11</v>
      </c>
      <c r="BH557" s="302">
        <v>2.2980034999999999E-13</v>
      </c>
      <c r="BI557" s="302">
        <v>1.7463893E-13</v>
      </c>
      <c r="BJ557" s="302">
        <v>5.228691E-9</v>
      </c>
      <c r="BK557" s="302">
        <v>3.8616066999999998E-8</v>
      </c>
      <c r="BL557" s="302">
        <v>7.0673228000000001E-15</v>
      </c>
      <c r="BM557" s="303">
        <v>1.1502102E-2</v>
      </c>
      <c r="BN557" s="303">
        <v>4.3456308999999999E-2</v>
      </c>
      <c r="BO557" s="302">
        <v>1.9332084000000001E-8</v>
      </c>
      <c r="BP557" s="302">
        <v>1.1755997E-10</v>
      </c>
      <c r="BQ557" s="302">
        <v>5.2597201000000002E-15</v>
      </c>
      <c r="BR557" s="74"/>
      <c r="BS557" s="144">
        <v>7.1442741000000005E-5</v>
      </c>
      <c r="BT557" s="144">
        <v>3.0534033E-6</v>
      </c>
      <c r="BU557" s="144">
        <v>2.6571597E-5</v>
      </c>
      <c r="BV557" s="144">
        <v>1.9451448000000001E-7</v>
      </c>
      <c r="BW557" s="144">
        <v>4.6249317999999997E-6</v>
      </c>
      <c r="BX557" s="144">
        <v>8.3057096999999998E-7</v>
      </c>
      <c r="BY557" s="144">
        <v>8.7657800999999996E-8</v>
      </c>
      <c r="BZ557" s="144">
        <v>1.2065987999999999E-6</v>
      </c>
      <c r="CA557" s="144">
        <v>1.4707667000000001E-6</v>
      </c>
      <c r="CB557" s="144">
        <v>2.4420545999999999E-6</v>
      </c>
      <c r="CC557" s="144">
        <v>4.7058110000000002E-9</v>
      </c>
      <c r="CD557" s="144">
        <v>4.9543507999999998E-12</v>
      </c>
      <c r="CE557" s="144">
        <v>3.0562570999999997E-10</v>
      </c>
      <c r="CF557" s="144">
        <v>1.7560464E-6</v>
      </c>
      <c r="CG557" s="144">
        <v>1.2912713E-5</v>
      </c>
      <c r="CH557" s="144">
        <v>1.3511609000000001E-5</v>
      </c>
      <c r="CI557" s="144">
        <v>2.7752614000000001E-6</v>
      </c>
      <c r="CJ557" s="137"/>
      <c r="CK557" s="138"/>
      <c r="CL557" s="110" t="s">
        <v>2676</v>
      </c>
      <c r="CM557" s="110"/>
      <c r="CN557" s="110"/>
      <c r="CP557" s="305"/>
      <c r="CQ557" s="74"/>
      <c r="CR557" s="74"/>
      <c r="CS557" s="74"/>
      <c r="CT557" s="74"/>
      <c r="CU557" s="74"/>
      <c r="CV557" s="74"/>
      <c r="CW557" s="74"/>
      <c r="CX557" s="74"/>
      <c r="CY557" s="74"/>
      <c r="CZ557" s="74"/>
      <c r="DA557" s="74"/>
      <c r="DB557" s="74"/>
    </row>
    <row r="558" spans="1:106" ht="14.5" customHeight="1">
      <c r="B558" s="129" t="s">
        <v>2653</v>
      </c>
      <c r="C558" s="127" t="s">
        <v>132</v>
      </c>
      <c r="D558" s="127" t="s">
        <v>124</v>
      </c>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P558" s="74"/>
      <c r="AQ558" s="74"/>
      <c r="AR558" s="74"/>
      <c r="AS558" s="74"/>
      <c r="AT558" s="74"/>
      <c r="AU558" s="74"/>
      <c r="AV558" s="74"/>
      <c r="AW558" s="74"/>
      <c r="AX558" s="74"/>
      <c r="AY558" s="74"/>
      <c r="AZ558" s="74"/>
      <c r="BA558" s="74"/>
      <c r="BB558" s="74"/>
      <c r="BC558" s="74"/>
      <c r="BD558" s="74"/>
      <c r="BE558" s="74"/>
      <c r="BF558" s="74"/>
      <c r="BG558" s="74"/>
      <c r="BH558" s="74"/>
      <c r="BI558" s="74"/>
      <c r="BJ558" s="74"/>
      <c r="BK558" s="74"/>
      <c r="BL558" s="74"/>
      <c r="BM558" s="74"/>
      <c r="BN558" s="74"/>
      <c r="BO558" s="74"/>
      <c r="BP558" s="74"/>
      <c r="BQ558" s="74"/>
      <c r="BR558" s="74"/>
      <c r="BS558" s="74"/>
      <c r="BT558" s="74"/>
      <c r="BU558" s="74"/>
      <c r="BV558" s="74"/>
      <c r="BW558" s="74"/>
      <c r="BX558" s="74"/>
      <c r="BY558" s="74"/>
      <c r="BZ558" s="74"/>
      <c r="CA558" s="74"/>
      <c r="CB558" s="74"/>
      <c r="CC558" s="74"/>
      <c r="CD558" s="74"/>
      <c r="CE558" s="74"/>
      <c r="CF558" s="74"/>
      <c r="CG558" s="74"/>
      <c r="CH558" s="74"/>
      <c r="CI558" s="74"/>
      <c r="CJ558" s="142"/>
      <c r="CK558" s="143"/>
      <c r="CL558" s="89"/>
      <c r="CP558" s="305"/>
      <c r="CQ558" s="74"/>
      <c r="CR558" s="74"/>
      <c r="CS558" s="74"/>
      <c r="CT558" s="74"/>
      <c r="CU558" s="74"/>
      <c r="CV558" s="74"/>
      <c r="CW558" s="74"/>
      <c r="CX558" s="74"/>
      <c r="CY558" s="74"/>
      <c r="CZ558" s="74"/>
      <c r="DA558" s="74"/>
      <c r="DB558" s="74"/>
    </row>
    <row r="559" spans="1:106" ht="14.5" customHeight="1">
      <c r="A559" s="74" t="s">
        <v>2869</v>
      </c>
      <c r="B559" s="129" t="s">
        <v>2653</v>
      </c>
      <c r="C559" s="130" t="str">
        <f t="shared" ref="C559:C566" si="347">MID(A559,1,12)</f>
        <v>A.100.10.101</v>
      </c>
      <c r="D559" s="131" t="s">
        <v>124</v>
      </c>
      <c r="E559" s="129" t="s">
        <v>957</v>
      </c>
      <c r="F559" s="132" t="s">
        <v>2870</v>
      </c>
      <c r="G559" s="132">
        <f t="shared" ref="G559:G566" si="348">J559+K559+L559+M559</f>
        <v>0.61644012310134</v>
      </c>
      <c r="H559" s="348">
        <f t="shared" ref="H559:H566" si="349">G559</f>
        <v>0.61644012310134</v>
      </c>
      <c r="I559" s="74"/>
      <c r="J559" s="132">
        <f t="shared" ref="J559:J566" si="350">P559+Q559+R559+S559</f>
        <v>1.717689868E-2</v>
      </c>
      <c r="K559" s="132">
        <f t="shared" ref="K559:K566" si="351">N559+O559+T559</f>
        <v>0.21090278839999999</v>
      </c>
      <c r="L559" s="300">
        <f t="shared" ref="L559:L566" si="352">U559+IF(V559="x",0,V559)+IF(W559="x",0,W559)+IF(X559="x",0,X559)+Y559+Z559</f>
        <v>0.24297120602134001</v>
      </c>
      <c r="M559" s="132">
        <v>0.14538923000000001</v>
      </c>
      <c r="N559" s="132">
        <v>0.19912856000000001</v>
      </c>
      <c r="O559" s="132">
        <v>1.0208016E-2</v>
      </c>
      <c r="P559" s="132">
        <v>9.8299683000000002E-3</v>
      </c>
      <c r="Q559" s="132">
        <v>2.9384783000000001E-3</v>
      </c>
      <c r="R559" s="132">
        <v>8.1045347999999997E-4</v>
      </c>
      <c r="S559" s="132">
        <v>3.5979986E-3</v>
      </c>
      <c r="T559" s="132">
        <v>1.5662123999999999E-3</v>
      </c>
      <c r="U559" s="132">
        <v>0.24181080999999999</v>
      </c>
      <c r="V559" s="132">
        <v>1.6426046000000001E-4</v>
      </c>
      <c r="W559" s="304">
        <v>2.0324106000000001E-6</v>
      </c>
      <c r="X559" s="304">
        <v>4.7840740000000001E-8</v>
      </c>
      <c r="Y559" s="132">
        <v>9.9405531000000004E-4</v>
      </c>
      <c r="Z559" s="132">
        <v>0</v>
      </c>
      <c r="AA559" s="74"/>
      <c r="AB559" s="301">
        <f t="shared" ref="AB559:AB566" si="353">M559/0.133</f>
        <v>1.0931521052631579</v>
      </c>
      <c r="AC559" s="338">
        <f t="shared" ref="AC559:AC566" si="354">AB559</f>
        <v>1.0931521052631579</v>
      </c>
      <c r="AD559" s="74"/>
      <c r="AE559" s="136">
        <v>13.553588</v>
      </c>
      <c r="AF559" s="136">
        <v>13.553245</v>
      </c>
      <c r="AG559" s="136">
        <v>2.7553730000000001E-4</v>
      </c>
      <c r="AH559" s="136">
        <v>0</v>
      </c>
      <c r="AI559" s="144">
        <v>1.1095156999999999E-6</v>
      </c>
      <c r="AJ559" s="144">
        <v>9.3307973000000005E-6</v>
      </c>
      <c r="AK559" s="144">
        <v>5.6204742000000002E-5</v>
      </c>
      <c r="AM559" s="133">
        <v>8.2683516999999998E-2</v>
      </c>
      <c r="AN559" s="340">
        <f t="shared" ref="AN559:AN566" si="355">AM559</f>
        <v>8.2683516999999998E-2</v>
      </c>
      <c r="AP559" s="133">
        <v>7.9928254000000004E-2</v>
      </c>
      <c r="AQ559" s="133">
        <v>2.0986831000000001E-3</v>
      </c>
      <c r="AR559" s="133">
        <v>6.5657916999999999E-4</v>
      </c>
      <c r="AS559" s="134">
        <f t="shared" ref="AS559:AS566" si="356">AV559+AY559+AZ559+BA559+BB559+BJ559+BK559+BO559</f>
        <v>4.7918617431595967E-6</v>
      </c>
      <c r="AT559" s="135">
        <f t="shared" ref="AT559:AT566" si="357">AW559+AX559+BC559+BD559+BE559+BF559+BG559+BH559+BI559+BL559+BP559+BQ559</f>
        <v>7.761402134558299E-9</v>
      </c>
      <c r="AU559" s="135">
        <f t="shared" ref="AU559:AU566" si="358">BM559+BN559</f>
        <v>9.1957866999999999E-2</v>
      </c>
      <c r="AV559" s="302">
        <v>1.0195441E-6</v>
      </c>
      <c r="AW559" s="302">
        <v>3.0762840000000001E-9</v>
      </c>
      <c r="AX559" s="302">
        <v>8.4042535000000005E-14</v>
      </c>
      <c r="AY559" s="302">
        <v>2.7163191999999999E-10</v>
      </c>
      <c r="AZ559" s="302">
        <v>1.0839596E-14</v>
      </c>
      <c r="BA559" s="302">
        <v>1.4614018000000001E-9</v>
      </c>
      <c r="BB559" s="302">
        <v>3.7089583999999998E-6</v>
      </c>
      <c r="BC559" s="302">
        <v>2.2833271E-10</v>
      </c>
      <c r="BD559" s="302">
        <v>4.3145425999999999E-9</v>
      </c>
      <c r="BE559" s="302">
        <v>4.3540685000000002E-12</v>
      </c>
      <c r="BF559" s="302">
        <v>1.3790584999999999E-14</v>
      </c>
      <c r="BG559" s="302">
        <v>2.0127385999999999E-11</v>
      </c>
      <c r="BH559" s="302">
        <v>2.1339261000000001E-13</v>
      </c>
      <c r="BI559" s="302">
        <v>1.6853886000000001E-13</v>
      </c>
      <c r="BJ559" s="302">
        <v>5.1191926000000004E-9</v>
      </c>
      <c r="BK559" s="302">
        <v>3.7233619000000002E-8</v>
      </c>
      <c r="BL559" s="302">
        <v>7.3331717999999995E-14</v>
      </c>
      <c r="BM559" s="303">
        <v>1.9969786999999999E-2</v>
      </c>
      <c r="BN559" s="303">
        <v>7.1988079999999996E-2</v>
      </c>
      <c r="BO559" s="302">
        <v>1.9273387000000001E-8</v>
      </c>
      <c r="BP559" s="302">
        <v>1.1720303E-10</v>
      </c>
      <c r="BQ559" s="302">
        <v>5.2437503E-15</v>
      </c>
      <c r="BR559" s="74"/>
      <c r="BS559" s="136">
        <v>1.1636627E-4</v>
      </c>
      <c r="BT559" s="144">
        <v>3.0146545999999999E-5</v>
      </c>
      <c r="BU559" s="144">
        <v>3.0479982E-5</v>
      </c>
      <c r="BV559" s="144">
        <v>1.8346149999999999E-7</v>
      </c>
      <c r="BW559" s="144">
        <v>2.6898243E-5</v>
      </c>
      <c r="BX559" s="144">
        <v>8.2341953000000004E-7</v>
      </c>
      <c r="BY559" s="144">
        <v>8.7216533000000006E-8</v>
      </c>
      <c r="BZ559" s="144">
        <v>1.1961700000000001E-6</v>
      </c>
      <c r="CA559" s="144">
        <v>1.0875714999999999E-6</v>
      </c>
      <c r="CB559" s="144">
        <v>2.3808165999999998E-6</v>
      </c>
      <c r="CC559" s="144">
        <v>8.1426907000000002E-11</v>
      </c>
      <c r="CD559" s="144">
        <v>4.8279364000000001E-11</v>
      </c>
      <c r="CE559" s="144">
        <v>1.4393313E-12</v>
      </c>
      <c r="CF559" s="144">
        <v>4.9541304999999998E-6</v>
      </c>
      <c r="CG559" s="144">
        <v>1.6291908000000001E-5</v>
      </c>
      <c r="CH559" s="144">
        <v>-9.3015730000000001E-7</v>
      </c>
      <c r="CI559" s="144">
        <v>2.7668351000000002E-6</v>
      </c>
      <c r="CJ559" s="137"/>
      <c r="CK559" s="138"/>
      <c r="CL559" s="110" t="s">
        <v>2676</v>
      </c>
      <c r="CM559" s="110"/>
      <c r="CN559" s="110"/>
      <c r="CP559" s="305"/>
      <c r="CQ559" s="74"/>
      <c r="CR559" s="74"/>
      <c r="CS559" s="74"/>
      <c r="CT559" s="74"/>
      <c r="CU559" s="74"/>
      <c r="CV559" s="74"/>
      <c r="CW559" s="74"/>
      <c r="CX559" s="74"/>
      <c r="CY559" s="74"/>
      <c r="CZ559" s="74"/>
      <c r="DA559" s="74"/>
      <c r="DB559" s="74"/>
    </row>
    <row r="560" spans="1:106" ht="14.5" customHeight="1">
      <c r="A560" s="74" t="s">
        <v>2871</v>
      </c>
      <c r="B560" s="129" t="s">
        <v>2653</v>
      </c>
      <c r="C560" s="130" t="str">
        <f t="shared" si="347"/>
        <v>A.100.10.102</v>
      </c>
      <c r="D560" s="131" t="s">
        <v>124</v>
      </c>
      <c r="E560" s="129" t="s">
        <v>957</v>
      </c>
      <c r="F560" s="132" t="s">
        <v>2872</v>
      </c>
      <c r="G560" s="132">
        <f t="shared" si="348"/>
        <v>0.36502930205369999</v>
      </c>
      <c r="H560" s="348">
        <f t="shared" si="349"/>
        <v>0.36502930205369999</v>
      </c>
      <c r="I560" s="74"/>
      <c r="J560" s="132">
        <f t="shared" si="350"/>
        <v>1.8611031699999999E-2</v>
      </c>
      <c r="K560" s="132">
        <f t="shared" si="351"/>
        <v>3.2767100199999996E-2</v>
      </c>
      <c r="L560" s="300">
        <f t="shared" si="352"/>
        <v>0.17226468015369997</v>
      </c>
      <c r="M560" s="132">
        <v>0.14138649</v>
      </c>
      <c r="N560" s="132">
        <v>1.8560956E-2</v>
      </c>
      <c r="O560" s="132">
        <v>1.1193844E-2</v>
      </c>
      <c r="P560" s="132">
        <v>8.3235241999999997E-3</v>
      </c>
      <c r="Q560" s="132">
        <v>2.9469563999999998E-3</v>
      </c>
      <c r="R560" s="132">
        <v>3.2981037E-3</v>
      </c>
      <c r="S560" s="132">
        <v>4.0424474000000004E-3</v>
      </c>
      <c r="T560" s="132">
        <v>3.0123001999999999E-3</v>
      </c>
      <c r="U560" s="132">
        <v>0.16780893999999999</v>
      </c>
      <c r="V560" s="304">
        <v>3.2782071E-5</v>
      </c>
      <c r="W560" s="132">
        <v>3.4313035999999999E-3</v>
      </c>
      <c r="X560" s="304">
        <v>1.2513270000000001E-7</v>
      </c>
      <c r="Y560" s="132">
        <v>9.9152935000000001E-4</v>
      </c>
      <c r="Z560" s="132">
        <v>0</v>
      </c>
      <c r="AA560" s="74"/>
      <c r="AB560" s="301">
        <f t="shared" si="353"/>
        <v>1.0630563157894737</v>
      </c>
      <c r="AC560" s="338">
        <f t="shared" si="354"/>
        <v>1.0630563157894737</v>
      </c>
      <c r="AD560" s="74"/>
      <c r="AE560" s="136">
        <v>12.680974000000001</v>
      </c>
      <c r="AF560" s="136">
        <v>11.83353</v>
      </c>
      <c r="AG560" s="136">
        <v>0.46519843</v>
      </c>
      <c r="AH560" s="136">
        <v>0</v>
      </c>
      <c r="AI560" s="136">
        <v>0.38149399000000001</v>
      </c>
      <c r="AJ560" s="144">
        <v>3.8668967000000002E-5</v>
      </c>
      <c r="AK560" s="136">
        <v>7.1246692000000004E-4</v>
      </c>
      <c r="AL560" s="74"/>
      <c r="AM560" s="133">
        <v>2.6597459E-2</v>
      </c>
      <c r="AN560" s="340">
        <f t="shared" si="355"/>
        <v>2.6597459E-2</v>
      </c>
      <c r="AP560" s="133">
        <v>2.4999230000000001E-2</v>
      </c>
      <c r="AQ560" s="133">
        <v>1.0322565E-3</v>
      </c>
      <c r="AR560" s="133">
        <v>5.6597313999999998E-4</v>
      </c>
      <c r="AS560" s="134">
        <f t="shared" si="356"/>
        <v>1.4987547721304801E-6</v>
      </c>
      <c r="AT560" s="135">
        <f t="shared" si="357"/>
        <v>3.8175167252904993E-9</v>
      </c>
      <c r="AU560" s="135">
        <f t="shared" si="358"/>
        <v>7.9267947000000005E-2</v>
      </c>
      <c r="AV560" s="302">
        <v>9.9191098E-7</v>
      </c>
      <c r="AW560" s="302">
        <v>2.9929194999999999E-9</v>
      </c>
      <c r="AX560" s="302">
        <v>8.1764415000000004E-14</v>
      </c>
      <c r="AY560" s="302">
        <v>2.7229987000000002E-10</v>
      </c>
      <c r="AZ560" s="302">
        <v>1.8736048000000001E-13</v>
      </c>
      <c r="BA560" s="302">
        <v>1.2376409E-9</v>
      </c>
      <c r="BB560" s="302">
        <v>4.3084849999999998E-7</v>
      </c>
      <c r="BC560" s="302">
        <v>1.7616089999999999E-10</v>
      </c>
      <c r="BD560" s="302">
        <v>4.9576094E-10</v>
      </c>
      <c r="BE560" s="302">
        <v>5.3850242999999997E-12</v>
      </c>
      <c r="BF560" s="302">
        <v>2.6677689999999999E-14</v>
      </c>
      <c r="BG560" s="302">
        <v>2.9442126000000003E-11</v>
      </c>
      <c r="BH560" s="302">
        <v>3.9907225000000002E-13</v>
      </c>
      <c r="BI560" s="302">
        <v>2.6066446E-13</v>
      </c>
      <c r="BJ560" s="302">
        <v>5.7915630000000003E-9</v>
      </c>
      <c r="BK560" s="302">
        <v>4.9469189000000002E-8</v>
      </c>
      <c r="BL560" s="302">
        <v>1.6961575000000001E-13</v>
      </c>
      <c r="BM560" s="303">
        <v>2.4025346999999999E-2</v>
      </c>
      <c r="BN560" s="303">
        <v>5.5242600000000003E-2</v>
      </c>
      <c r="BO560" s="302">
        <v>1.9224412E-8</v>
      </c>
      <c r="BP560" s="302">
        <v>1.1690521E-10</v>
      </c>
      <c r="BQ560" s="302">
        <v>5.2304255000000001E-15</v>
      </c>
      <c r="BR560" s="74"/>
      <c r="BS560" s="136">
        <v>1.0589467000000001E-4</v>
      </c>
      <c r="BT560" s="144">
        <v>3.8227160000000003E-6</v>
      </c>
      <c r="BU560" s="144">
        <v>2.9640830000000001E-5</v>
      </c>
      <c r="BV560" s="144">
        <v>3.5285827000000002E-7</v>
      </c>
      <c r="BW560" s="144">
        <v>5.2161122000000001E-6</v>
      </c>
      <c r="BX560" s="144">
        <v>8.6989764999999997E-7</v>
      </c>
      <c r="BY560" s="144">
        <v>1.140065E-7</v>
      </c>
      <c r="BZ560" s="144">
        <v>1.2082095000000001E-6</v>
      </c>
      <c r="CA560" s="144">
        <v>4.4258229999999996E-6</v>
      </c>
      <c r="CB560" s="144">
        <v>2.6749110000000001E-6</v>
      </c>
      <c r="CC560" s="144">
        <v>1.4082088999999999E-9</v>
      </c>
      <c r="CD560" s="144">
        <v>1.1890441999999999E-10</v>
      </c>
      <c r="CE560" s="144">
        <v>2.4859294999999999E-11</v>
      </c>
      <c r="CF560" s="144">
        <v>1.8484473E-6</v>
      </c>
      <c r="CG560" s="144">
        <v>1.4794629E-5</v>
      </c>
      <c r="CH560" s="144">
        <v>3.8164874E-5</v>
      </c>
      <c r="CI560" s="144">
        <v>2.7598043000000002E-6</v>
      </c>
      <c r="CJ560" s="137"/>
      <c r="CK560" s="138"/>
      <c r="CL560" s="110" t="s">
        <v>2676</v>
      </c>
      <c r="CM560" s="110"/>
      <c r="CN560" s="110"/>
      <c r="CP560" s="305"/>
      <c r="CQ560" s="74"/>
      <c r="CR560" s="74"/>
      <c r="CS560" s="74"/>
      <c r="CT560" s="74"/>
      <c r="CU560" s="74"/>
      <c r="CV560" s="74"/>
      <c r="CW560" s="74"/>
      <c r="CX560" s="74"/>
      <c r="CY560" s="74"/>
      <c r="CZ560" s="74"/>
      <c r="DA560" s="74"/>
      <c r="DB560" s="74"/>
    </row>
    <row r="561" spans="1:106" ht="14.5" customHeight="1">
      <c r="A561" s="74" t="s">
        <v>2873</v>
      </c>
      <c r="B561" s="129" t="s">
        <v>2653</v>
      </c>
      <c r="C561" s="130" t="str">
        <f t="shared" si="347"/>
        <v>A.100.10.103</v>
      </c>
      <c r="D561" s="131" t="s">
        <v>124</v>
      </c>
      <c r="E561" s="129" t="s">
        <v>957</v>
      </c>
      <c r="F561" s="132" t="s">
        <v>2874</v>
      </c>
      <c r="G561" s="132">
        <f t="shared" si="348"/>
        <v>1.83705354326548</v>
      </c>
      <c r="H561" s="348">
        <f t="shared" si="349"/>
        <v>1.83705354326548</v>
      </c>
      <c r="I561" s="74"/>
      <c r="J561" s="132">
        <f t="shared" si="350"/>
        <v>2.3860661299999999E-2</v>
      </c>
      <c r="K561" s="132">
        <f t="shared" si="351"/>
        <v>0.74018483430000004</v>
      </c>
      <c r="L561" s="300">
        <f t="shared" si="352"/>
        <v>0.85057282766548004</v>
      </c>
      <c r="M561" s="132">
        <v>0.22243521999999999</v>
      </c>
      <c r="N561" s="132">
        <v>0.72521636</v>
      </c>
      <c r="O561" s="132">
        <v>1.2048315E-2</v>
      </c>
      <c r="P561" s="132">
        <v>1.4012912000000001E-2</v>
      </c>
      <c r="Q561" s="132">
        <v>2.7733986E-3</v>
      </c>
      <c r="R561" s="132">
        <v>3.2492379000000002E-3</v>
      </c>
      <c r="S561" s="132">
        <v>3.8251128000000001E-3</v>
      </c>
      <c r="T561" s="132">
        <v>2.9201593E-3</v>
      </c>
      <c r="U561" s="132">
        <v>0.84555391000000002</v>
      </c>
      <c r="V561" s="132">
        <v>6.4875880999999995E-4</v>
      </c>
      <c r="W561" s="132">
        <v>3.4389251999999999E-3</v>
      </c>
      <c r="X561" s="304">
        <v>3.0453548000000001E-7</v>
      </c>
      <c r="Y561" s="132">
        <v>9.3092912E-4</v>
      </c>
      <c r="Z561" s="132">
        <v>0</v>
      </c>
      <c r="AA561" s="74"/>
      <c r="AB561" s="301">
        <f t="shared" si="353"/>
        <v>1.6724452631578945</v>
      </c>
      <c r="AC561" s="338">
        <f t="shared" si="354"/>
        <v>1.6724452631578945</v>
      </c>
      <c r="AD561" s="74"/>
      <c r="AE561" s="136">
        <v>24.806965999999999</v>
      </c>
      <c r="AF561" s="136">
        <v>23.95824</v>
      </c>
      <c r="AG561" s="136">
        <v>0.46623170000000003</v>
      </c>
      <c r="AH561" s="136">
        <v>0</v>
      </c>
      <c r="AI561" s="136">
        <v>0.38149815999999998</v>
      </c>
      <c r="AJ561" s="144">
        <v>7.3659456999999997E-5</v>
      </c>
      <c r="AK561" s="136">
        <v>9.2323470999999997E-4</v>
      </c>
      <c r="AL561" s="74"/>
      <c r="AM561" s="133">
        <v>0.25557957999999997</v>
      </c>
      <c r="AN561" s="340">
        <f t="shared" si="355"/>
        <v>0.25557957999999997</v>
      </c>
      <c r="AP561" s="133">
        <v>0.24835521999999999</v>
      </c>
      <c r="AQ561" s="133">
        <v>5.5856571000000004E-3</v>
      </c>
      <c r="AR561" s="133">
        <v>1.638708E-3</v>
      </c>
      <c r="AS561" s="134">
        <f t="shared" si="356"/>
        <v>1.488940113643896E-5</v>
      </c>
      <c r="AT561" s="135">
        <f t="shared" si="357"/>
        <v>2.06570153672567E-8</v>
      </c>
      <c r="AU561" s="135">
        <f t="shared" si="358"/>
        <v>0.22951092400000001</v>
      </c>
      <c r="AV561" s="302">
        <v>1.5571865E-6</v>
      </c>
      <c r="AW561" s="302">
        <v>4.6984903000000001E-9</v>
      </c>
      <c r="AX561" s="302">
        <v>1.2836329E-13</v>
      </c>
      <c r="AY561" s="302">
        <v>2.5608543E-10</v>
      </c>
      <c r="AZ561" s="302">
        <v>2.2800895999999999E-13</v>
      </c>
      <c r="BA561" s="302">
        <v>2.0826978E-9</v>
      </c>
      <c r="BB561" s="302">
        <v>1.3259132000000001E-5</v>
      </c>
      <c r="BC561" s="302">
        <v>3.7533078E-10</v>
      </c>
      <c r="BD561" s="302">
        <v>1.5438848000000001E-8</v>
      </c>
      <c r="BE561" s="302">
        <v>5.1202385999999996E-12</v>
      </c>
      <c r="BF561" s="302">
        <v>2.5847294E-14</v>
      </c>
      <c r="BG561" s="302">
        <v>2.8216319999999999E-11</v>
      </c>
      <c r="BH561" s="302">
        <v>3.9392815000000001E-13</v>
      </c>
      <c r="BI561" s="302">
        <v>2.5186948000000001E-13</v>
      </c>
      <c r="BJ561" s="302">
        <v>5.4843941999999996E-9</v>
      </c>
      <c r="BK561" s="302">
        <v>4.7209775999999999E-8</v>
      </c>
      <c r="BL561" s="302">
        <v>4.4460969E-13</v>
      </c>
      <c r="BM561" s="303">
        <v>5.7022454E-2</v>
      </c>
      <c r="BN561" s="303">
        <v>0.17248847</v>
      </c>
      <c r="BO561" s="302">
        <v>1.8049455000000001E-8</v>
      </c>
      <c r="BP561" s="302">
        <v>1.097602E-10</v>
      </c>
      <c r="BQ561" s="302">
        <v>4.9107526999999999E-15</v>
      </c>
      <c r="BR561" s="74"/>
      <c r="BS561" s="136">
        <v>3.4084532000000002E-4</v>
      </c>
      <c r="BT561" s="136">
        <v>1.0682179E-4</v>
      </c>
      <c r="BU561" s="144">
        <v>4.6632211999999997E-5</v>
      </c>
      <c r="BV561" s="144">
        <v>3.4206672999999999E-7</v>
      </c>
      <c r="BW561" s="144">
        <v>8.9936878999999999E-5</v>
      </c>
      <c r="BX561" s="144">
        <v>8.2234048000000004E-7</v>
      </c>
      <c r="BY561" s="144">
        <v>1.0869394E-7</v>
      </c>
      <c r="BZ561" s="144">
        <v>1.1393660999999999E-6</v>
      </c>
      <c r="CA561" s="144">
        <v>4.3602485000000004E-6</v>
      </c>
      <c r="CB561" s="144">
        <v>2.5310994000000002E-6</v>
      </c>
      <c r="CC561" s="144">
        <v>1.7135598E-9</v>
      </c>
      <c r="CD561" s="144">
        <v>2.9995202999999998E-10</v>
      </c>
      <c r="CE561" s="144">
        <v>3.0256788000000001E-11</v>
      </c>
      <c r="CF561" s="144">
        <v>1.3929912E-5</v>
      </c>
      <c r="CG561" s="144">
        <v>2.9436641000000001E-5</v>
      </c>
      <c r="CH561" s="144">
        <v>4.2190897000000001E-5</v>
      </c>
      <c r="CI561" s="144">
        <v>2.5911308E-6</v>
      </c>
      <c r="CJ561" s="137"/>
      <c r="CK561" s="138"/>
      <c r="CL561" s="110" t="s">
        <v>2676</v>
      </c>
      <c r="CM561" s="110"/>
      <c r="CN561" s="110"/>
      <c r="CP561" s="305"/>
      <c r="CQ561" s="74"/>
      <c r="CR561" s="74"/>
      <c r="CS561" s="74"/>
      <c r="CT561" s="74"/>
      <c r="CU561" s="74"/>
      <c r="CV561" s="74"/>
      <c r="CW561" s="74"/>
      <c r="CX561" s="74"/>
      <c r="CY561" s="74"/>
      <c r="CZ561" s="74"/>
      <c r="DA561" s="74"/>
      <c r="DB561" s="74"/>
    </row>
    <row r="562" spans="1:106" ht="14.5" customHeight="1">
      <c r="A562" s="74" t="s">
        <v>2875</v>
      </c>
      <c r="B562" s="129" t="s">
        <v>2653</v>
      </c>
      <c r="C562" s="130" t="str">
        <f t="shared" si="347"/>
        <v>A.100.10.104</v>
      </c>
      <c r="D562" s="131" t="s">
        <v>124</v>
      </c>
      <c r="E562" s="129" t="s">
        <v>957</v>
      </c>
      <c r="F562" s="132" t="s">
        <v>2876</v>
      </c>
      <c r="G562" s="132">
        <f t="shared" si="348"/>
        <v>0.2497236109837</v>
      </c>
      <c r="H562" s="348">
        <f t="shared" si="349"/>
        <v>0.2497236109837</v>
      </c>
      <c r="I562" s="74"/>
      <c r="J562" s="132">
        <f t="shared" si="350"/>
        <v>1.60241182E-2</v>
      </c>
      <c r="K562" s="132">
        <f t="shared" si="351"/>
        <v>2.5044136099999999E-2</v>
      </c>
      <c r="L562" s="300">
        <f t="shared" si="352"/>
        <v>7.7684316683700003E-2</v>
      </c>
      <c r="M562" s="132">
        <v>0.13097104000000001</v>
      </c>
      <c r="N562" s="132">
        <v>1.3339026E-2</v>
      </c>
      <c r="O562" s="132">
        <v>1.0062175E-2</v>
      </c>
      <c r="P562" s="132">
        <v>8.2502754999999994E-3</v>
      </c>
      <c r="Q562" s="132">
        <v>2.9335250000000002E-3</v>
      </c>
      <c r="R562" s="132">
        <v>1.2421449E-3</v>
      </c>
      <c r="S562" s="132">
        <v>3.5981728E-3</v>
      </c>
      <c r="T562" s="132">
        <v>1.6429350999999999E-3</v>
      </c>
      <c r="U562" s="132">
        <v>7.4802767000000006E-2</v>
      </c>
      <c r="V562" s="304">
        <v>3.2782071E-5</v>
      </c>
      <c r="W562" s="132">
        <v>1.8616590999999999E-3</v>
      </c>
      <c r="X562" s="304">
        <v>1.2513270000000001E-7</v>
      </c>
      <c r="Y562" s="132">
        <v>9.8698338000000009E-4</v>
      </c>
      <c r="Z562" s="132">
        <v>0</v>
      </c>
      <c r="AA562" s="74"/>
      <c r="AB562" s="301">
        <f t="shared" si="353"/>
        <v>0.98474466165413532</v>
      </c>
      <c r="AC562" s="338">
        <f t="shared" si="354"/>
        <v>0.98474466165413532</v>
      </c>
      <c r="AD562" s="74"/>
      <c r="AE562" s="136">
        <v>11.251706</v>
      </c>
      <c r="AF562" s="136">
        <v>10.876109</v>
      </c>
      <c r="AG562" s="136">
        <v>0.25239412999999999</v>
      </c>
      <c r="AH562" s="136">
        <v>0</v>
      </c>
      <c r="AI562" s="136">
        <v>0.12245196999999999</v>
      </c>
      <c r="AJ562" s="144">
        <v>3.8668967000000002E-5</v>
      </c>
      <c r="AK562" s="136">
        <v>7.1246692000000004E-4</v>
      </c>
      <c r="AL562" s="74"/>
      <c r="AM562" s="133">
        <v>2.3334872E-2</v>
      </c>
      <c r="AN562" s="340">
        <f t="shared" si="355"/>
        <v>2.3334872E-2</v>
      </c>
      <c r="AP562" s="133">
        <v>2.197928E-2</v>
      </c>
      <c r="AQ562" s="133">
        <v>9.3938159000000001E-4</v>
      </c>
      <c r="AR562" s="133">
        <v>4.1621018999999997E-4</v>
      </c>
      <c r="AS562" s="134">
        <f t="shared" si="356"/>
        <v>1.3177026274304801E-6</v>
      </c>
      <c r="AT562" s="135">
        <f t="shared" si="357"/>
        <v>3.4740443157921003E-9</v>
      </c>
      <c r="AU562" s="135">
        <f t="shared" si="358"/>
        <v>5.8292743999999994E-2</v>
      </c>
      <c r="AV562" s="302">
        <v>9.1921451999999997E-7</v>
      </c>
      <c r="AW562" s="302">
        <v>2.7735763999999999E-9</v>
      </c>
      <c r="AX562" s="302">
        <v>7.5771674999999997E-14</v>
      </c>
      <c r="AY562" s="302">
        <v>2.7105806999999998E-10</v>
      </c>
      <c r="AZ562" s="302">
        <v>1.8736048000000001E-13</v>
      </c>
      <c r="BA562" s="302">
        <v>1.2267547E-9</v>
      </c>
      <c r="BB562" s="302">
        <v>3.3559029999999998E-7</v>
      </c>
      <c r="BC562" s="302">
        <v>1.7415595E-10</v>
      </c>
      <c r="BD562" s="302">
        <v>3.8482716000000002E-10</v>
      </c>
      <c r="BE562" s="302">
        <v>4.3344686999999999E-12</v>
      </c>
      <c r="BF562" s="302">
        <v>1.3780362E-14</v>
      </c>
      <c r="BG562" s="302">
        <v>2.0132086000000001E-11</v>
      </c>
      <c r="BH562" s="302">
        <v>2.1553753000000001E-13</v>
      </c>
      <c r="BI562" s="302">
        <v>1.6911933E-13</v>
      </c>
      <c r="BJ562" s="302">
        <v>5.2050003000000002E-9</v>
      </c>
      <c r="BK562" s="302">
        <v>3.7058535000000002E-8</v>
      </c>
      <c r="BL562" s="302">
        <v>1.6961575000000001E-13</v>
      </c>
      <c r="BM562" s="303">
        <v>1.1801783E-2</v>
      </c>
      <c r="BN562" s="303">
        <v>4.6490960999999997E-2</v>
      </c>
      <c r="BO562" s="302">
        <v>1.9136272000000001E-8</v>
      </c>
      <c r="BP562" s="302">
        <v>1.1636922E-10</v>
      </c>
      <c r="BQ562" s="302">
        <v>5.2064451000000001E-15</v>
      </c>
      <c r="BR562" s="74"/>
      <c r="BS562" s="144">
        <v>5.7410978000000003E-5</v>
      </c>
      <c r="BT562" s="144">
        <v>3.0560737000000002E-6</v>
      </c>
      <c r="BU562" s="144">
        <v>2.7457293E-5</v>
      </c>
      <c r="BV562" s="144">
        <v>1.9245524000000001E-7</v>
      </c>
      <c r="BW562" s="144">
        <v>4.5751601000000004E-6</v>
      </c>
      <c r="BX562" s="144">
        <v>8.2764597999999995E-7</v>
      </c>
      <c r="BY562" s="144">
        <v>8.6842576000000003E-8</v>
      </c>
      <c r="BZ562" s="144">
        <v>1.2027441E-6</v>
      </c>
      <c r="CA562" s="144">
        <v>1.6668709999999999E-6</v>
      </c>
      <c r="CB562" s="144">
        <v>2.3809319E-6</v>
      </c>
      <c r="CC562" s="144">
        <v>1.4082088999999999E-9</v>
      </c>
      <c r="CD562" s="144">
        <v>1.1890441999999999E-10</v>
      </c>
      <c r="CE562" s="144">
        <v>2.4859294999999999E-11</v>
      </c>
      <c r="CF562" s="144">
        <v>1.7597723E-6</v>
      </c>
      <c r="CG562" s="144">
        <v>1.3366533E-5</v>
      </c>
      <c r="CH562" s="144">
        <v>-1.9100479E-6</v>
      </c>
      <c r="CI562" s="144">
        <v>2.7471512000000001E-6</v>
      </c>
      <c r="CJ562" s="137"/>
      <c r="CK562" s="138"/>
      <c r="CL562" s="110" t="s">
        <v>2676</v>
      </c>
      <c r="CM562" s="110"/>
      <c r="CN562" s="110"/>
      <c r="CP562" s="305"/>
      <c r="CQ562" s="74"/>
      <c r="CR562" s="74"/>
      <c r="CS562" s="74"/>
      <c r="CT562" s="74"/>
      <c r="CU562" s="74"/>
      <c r="CV562" s="74"/>
      <c r="CW562" s="74"/>
      <c r="CX562" s="74"/>
      <c r="CY562" s="74"/>
      <c r="CZ562" s="74"/>
      <c r="DA562" s="74"/>
      <c r="DB562" s="74"/>
    </row>
    <row r="563" spans="1:106" ht="14.5" customHeight="1">
      <c r="A563" s="74" t="s">
        <v>2877</v>
      </c>
      <c r="B563" s="129" t="s">
        <v>2653</v>
      </c>
      <c r="C563" s="130" t="str">
        <f t="shared" si="347"/>
        <v>A.100.10.105</v>
      </c>
      <c r="D563" s="131" t="s">
        <v>124</v>
      </c>
      <c r="E563" s="129" t="s">
        <v>957</v>
      </c>
      <c r="F563" s="132" t="s">
        <v>2878</v>
      </c>
      <c r="G563" s="132">
        <f t="shared" si="348"/>
        <v>0.22037890445616801</v>
      </c>
      <c r="H563" s="348">
        <f t="shared" si="349"/>
        <v>0.22037890445616801</v>
      </c>
      <c r="I563" s="74"/>
      <c r="J563" s="132">
        <f t="shared" si="350"/>
        <v>1.4789271219999999E-2</v>
      </c>
      <c r="K563" s="132">
        <f t="shared" si="351"/>
        <v>2.17356415E-2</v>
      </c>
      <c r="L563" s="300">
        <f t="shared" si="352"/>
        <v>6.5107451736168012E-2</v>
      </c>
      <c r="M563" s="132">
        <v>0.11874654</v>
      </c>
      <c r="N563" s="132">
        <v>1.0893763000000001E-2</v>
      </c>
      <c r="O563" s="132">
        <v>9.3415002E-3</v>
      </c>
      <c r="P563" s="132">
        <v>7.7354676000000004E-3</v>
      </c>
      <c r="Q563" s="132">
        <v>2.7611953999999998E-3</v>
      </c>
      <c r="R563" s="132">
        <v>9.1383252000000004E-4</v>
      </c>
      <c r="S563" s="132">
        <v>3.3787756999999999E-3</v>
      </c>
      <c r="T563" s="132">
        <v>1.5003783E-3</v>
      </c>
      <c r="U563" s="132">
        <v>6.3492020999999996E-2</v>
      </c>
      <c r="V563" s="304">
        <v>2.0215611E-5</v>
      </c>
      <c r="W563" s="132">
        <v>6.6422267000000004E-4</v>
      </c>
      <c r="X563" s="304">
        <v>7.7165168000000004E-8</v>
      </c>
      <c r="Y563" s="132">
        <v>9.3091528999999997E-4</v>
      </c>
      <c r="Z563" s="132">
        <v>0</v>
      </c>
      <c r="AA563" s="74"/>
      <c r="AB563" s="301">
        <f t="shared" si="353"/>
        <v>0.89283112781954876</v>
      </c>
      <c r="AC563" s="338">
        <f t="shared" si="354"/>
        <v>0.89283112781954876</v>
      </c>
      <c r="AD563" s="74"/>
      <c r="AE563" s="136">
        <v>10.00849</v>
      </c>
      <c r="AF563" s="136">
        <v>9.8747567000000007</v>
      </c>
      <c r="AG563" s="136">
        <v>9.0051879000000001E-2</v>
      </c>
      <c r="AH563" s="136">
        <v>0</v>
      </c>
      <c r="AI563" s="136">
        <v>4.3218599000000003E-2</v>
      </c>
      <c r="AJ563" s="144">
        <v>2.3845863E-5</v>
      </c>
      <c r="AK563" s="136">
        <v>4.3935460000000002E-4</v>
      </c>
      <c r="AL563" s="74"/>
      <c r="AM563" s="133">
        <v>2.0865108E-2</v>
      </c>
      <c r="AN563" s="340">
        <f t="shared" si="355"/>
        <v>2.0865108E-2</v>
      </c>
      <c r="AP563" s="133">
        <v>1.9650576999999999E-2</v>
      </c>
      <c r="AQ563" s="133">
        <v>8.4857634000000003E-4</v>
      </c>
      <c r="AR563" s="133">
        <v>3.6595445999999999E-4</v>
      </c>
      <c r="AS563" s="134">
        <f t="shared" si="356"/>
        <v>1.1780921521089601E-6</v>
      </c>
      <c r="AT563" s="135">
        <f t="shared" si="357"/>
        <v>3.1382261058737998E-9</v>
      </c>
      <c r="AU563" s="135">
        <f t="shared" si="358"/>
        <v>5.1254126000000004E-2</v>
      </c>
      <c r="AV563" s="302">
        <v>8.3350654999999998E-7</v>
      </c>
      <c r="AW563" s="302">
        <v>2.514966E-9</v>
      </c>
      <c r="AX563" s="302">
        <v>6.8706605999999997E-14</v>
      </c>
      <c r="AY563" s="302">
        <v>2.5518697000000002E-10</v>
      </c>
      <c r="AZ563" s="302">
        <v>1.1553895999999999E-13</v>
      </c>
      <c r="BA563" s="302">
        <v>1.1502078E-9</v>
      </c>
      <c r="BB563" s="302">
        <v>2.8538709000000002E-7</v>
      </c>
      <c r="BC563" s="302">
        <v>1.6315456E-10</v>
      </c>
      <c r="BD563" s="302">
        <v>3.2681331999999998E-10</v>
      </c>
      <c r="BE563" s="302">
        <v>4.0819896000000002E-12</v>
      </c>
      <c r="BF563" s="302">
        <v>1.2947397999999999E-14</v>
      </c>
      <c r="BG563" s="302">
        <v>1.8902132E-11</v>
      </c>
      <c r="BH563" s="302">
        <v>2.0007157000000001E-13</v>
      </c>
      <c r="BI563" s="302">
        <v>1.5830164E-13</v>
      </c>
      <c r="BJ563" s="302">
        <v>4.8423208000000001E-9</v>
      </c>
      <c r="BK563" s="302">
        <v>3.4901494000000001E-8</v>
      </c>
      <c r="BL563" s="302">
        <v>1.0459638E-13</v>
      </c>
      <c r="BM563" s="303">
        <v>1.0763844E-2</v>
      </c>
      <c r="BN563" s="303">
        <v>4.0490282000000002E-2</v>
      </c>
      <c r="BO563" s="302">
        <v>1.8049186999999998E-8</v>
      </c>
      <c r="BP563" s="302">
        <v>1.0975857000000001E-10</v>
      </c>
      <c r="BQ563" s="302">
        <v>4.9106798000000004E-15</v>
      </c>
      <c r="BR563" s="74"/>
      <c r="BS563" s="144">
        <v>5.1607824999999999E-5</v>
      </c>
      <c r="BT563" s="144">
        <v>2.6314626E-6</v>
      </c>
      <c r="BU563" s="144">
        <v>2.4894501E-5</v>
      </c>
      <c r="BV563" s="144">
        <v>1.7575386E-7</v>
      </c>
      <c r="BW563" s="144">
        <v>4.1059836E-6</v>
      </c>
      <c r="BX563" s="144">
        <v>7.7705032000000004E-7</v>
      </c>
      <c r="BY563" s="144">
        <v>8.1764021E-8</v>
      </c>
      <c r="BZ563" s="144">
        <v>1.1291469E-6</v>
      </c>
      <c r="CA563" s="144">
        <v>1.2262989E-6</v>
      </c>
      <c r="CB563" s="144">
        <v>2.2357555000000002E-6</v>
      </c>
      <c r="CC563" s="144">
        <v>8.6839547E-10</v>
      </c>
      <c r="CD563" s="144">
        <v>7.3324392000000001E-11</v>
      </c>
      <c r="CE563" s="144">
        <v>1.5329899E-11</v>
      </c>
      <c r="CF563" s="144">
        <v>1.6271714000000001E-6</v>
      </c>
      <c r="CG563" s="144">
        <v>1.1960282E-5</v>
      </c>
      <c r="CH563" s="144">
        <v>-1.8293941999999999E-6</v>
      </c>
      <c r="CI563" s="144">
        <v>2.5910923000000001E-6</v>
      </c>
      <c r="CJ563" s="137"/>
      <c r="CK563" s="138"/>
      <c r="CL563" s="110" t="s">
        <v>2676</v>
      </c>
      <c r="CM563" s="110"/>
      <c r="CN563" s="110"/>
      <c r="CP563" s="305"/>
      <c r="CQ563" s="74"/>
      <c r="CR563" s="74"/>
      <c r="CS563" s="74"/>
      <c r="CT563" s="74"/>
      <c r="CU563" s="74"/>
      <c r="CV563" s="74"/>
      <c r="CW563" s="74"/>
      <c r="CX563" s="74"/>
      <c r="CY563" s="74"/>
      <c r="CZ563" s="74"/>
      <c r="DA563" s="74"/>
      <c r="DB563" s="74"/>
    </row>
    <row r="564" spans="1:106" ht="14.5" customHeight="1">
      <c r="A564" s="74" t="s">
        <v>2879</v>
      </c>
      <c r="B564" s="129" t="s">
        <v>2653</v>
      </c>
      <c r="C564" s="130" t="str">
        <f t="shared" si="347"/>
        <v>A.100.10.106</v>
      </c>
      <c r="D564" s="131" t="s">
        <v>124</v>
      </c>
      <c r="E564" s="129" t="s">
        <v>957</v>
      </c>
      <c r="F564" s="132" t="s">
        <v>2880</v>
      </c>
      <c r="G564" s="132">
        <f t="shared" si="348"/>
        <v>4.7792682499555497</v>
      </c>
      <c r="H564" s="348">
        <f t="shared" si="349"/>
        <v>4.7792682499555497</v>
      </c>
      <c r="I564" s="74"/>
      <c r="J564" s="132">
        <f t="shared" si="350"/>
        <v>0.14588191939999998</v>
      </c>
      <c r="K564" s="132">
        <f t="shared" si="351"/>
        <v>1.6695237030000001</v>
      </c>
      <c r="L564" s="300">
        <f t="shared" si="352"/>
        <v>2.00681821755555</v>
      </c>
      <c r="M564" s="132">
        <v>0.95704440999999996</v>
      </c>
      <c r="N564" s="132">
        <v>1.591656</v>
      </c>
      <c r="O564" s="132">
        <v>2.1780913999999998E-2</v>
      </c>
      <c r="P564" s="132">
        <v>1.9315243999999999E-2</v>
      </c>
      <c r="Q564" s="132">
        <v>1.8108661E-3</v>
      </c>
      <c r="R564" s="132">
        <v>0.11978220000000001</v>
      </c>
      <c r="S564" s="132">
        <v>4.9736093E-3</v>
      </c>
      <c r="T564" s="132">
        <v>5.6086788999999998E-2</v>
      </c>
      <c r="U564" s="132">
        <v>1.8609827999999999</v>
      </c>
      <c r="V564" s="132">
        <v>1.2319535E-3</v>
      </c>
      <c r="W564" s="132">
        <v>0.14399392</v>
      </c>
      <c r="X564" s="304">
        <v>3.5880555000000003E-7</v>
      </c>
      <c r="Y564" s="132">
        <v>6.0918525000000002E-4</v>
      </c>
      <c r="Z564" s="132">
        <v>0</v>
      </c>
      <c r="AA564" s="74"/>
      <c r="AB564" s="301">
        <f t="shared" si="353"/>
        <v>7.1958226315789471</v>
      </c>
      <c r="AC564" s="338">
        <f t="shared" si="354"/>
        <v>7.1958226315789471</v>
      </c>
      <c r="AD564" s="74"/>
      <c r="AE564" s="136">
        <v>133.14372</v>
      </c>
      <c r="AF564" s="136">
        <v>95.707950999999994</v>
      </c>
      <c r="AG564" s="136">
        <v>19.521953</v>
      </c>
      <c r="AH564" s="136">
        <v>0</v>
      </c>
      <c r="AI564" s="136">
        <v>17.913323999999999</v>
      </c>
      <c r="AJ564" s="144">
        <v>6.9980978999999995E-5</v>
      </c>
      <c r="AK564" s="136">
        <v>4.2153555999999999E-4</v>
      </c>
      <c r="AL564" s="74"/>
      <c r="AM564" s="133">
        <v>0.61931267000000001</v>
      </c>
      <c r="AN564" s="340">
        <f t="shared" si="355"/>
        <v>0.61931267000000001</v>
      </c>
      <c r="AP564" s="133">
        <v>0.59755137999999997</v>
      </c>
      <c r="AQ564" s="133">
        <v>1.479719E-2</v>
      </c>
      <c r="AR564" s="133">
        <v>6.9640973000000004E-3</v>
      </c>
      <c r="AS564" s="134">
        <f t="shared" si="356"/>
        <v>3.5824423268726974E-5</v>
      </c>
      <c r="AT564" s="135">
        <f t="shared" si="357"/>
        <v>5.4723334828520692E-8</v>
      </c>
      <c r="AU564" s="135">
        <f t="shared" si="358"/>
        <v>0.97536376999999996</v>
      </c>
      <c r="AV564" s="302">
        <v>6.6809806999999999E-6</v>
      </c>
      <c r="AW564" s="302">
        <v>2.0158180999999999E-8</v>
      </c>
      <c r="AX564" s="302">
        <v>5.5074646000000001E-13</v>
      </c>
      <c r="AY564" s="302">
        <v>1.6708713E-10</v>
      </c>
      <c r="AZ564" s="302">
        <v>8.1296967999999995E-14</v>
      </c>
      <c r="BA564" s="302">
        <v>2.8699233000000002E-9</v>
      </c>
      <c r="BB564" s="302">
        <v>2.8963445000000001E-5</v>
      </c>
      <c r="BC564" s="302">
        <v>5.9040369000000005E-10</v>
      </c>
      <c r="BD564" s="302">
        <v>3.3733912000000001E-8</v>
      </c>
      <c r="BE564" s="302">
        <v>5.0388416000000003E-11</v>
      </c>
      <c r="BF564" s="302">
        <v>5.3504451999999999E-14</v>
      </c>
      <c r="BG564" s="302">
        <v>1.1232265E-10</v>
      </c>
      <c r="BH564" s="302">
        <v>3.9999086999999997E-12</v>
      </c>
      <c r="BI564" s="302">
        <v>1.1443765E-12</v>
      </c>
      <c r="BJ564" s="302">
        <v>1.9055749999999998E-8</v>
      </c>
      <c r="BK564" s="302">
        <v>1.4609345E-7</v>
      </c>
      <c r="BL564" s="302">
        <v>5.4998788999999998E-13</v>
      </c>
      <c r="BM564" s="303">
        <v>0.10949391</v>
      </c>
      <c r="BN564" s="303">
        <v>0.86586985999999999</v>
      </c>
      <c r="BO564" s="302">
        <v>1.1811277E-8</v>
      </c>
      <c r="BP564" s="302">
        <v>7.1825335000000001E-11</v>
      </c>
      <c r="BQ564" s="302">
        <v>3.2135187E-15</v>
      </c>
      <c r="BR564" s="74"/>
      <c r="BS564" s="136">
        <v>1.1778025000000001E-3</v>
      </c>
      <c r="BT564" s="136">
        <v>2.3281983000000001E-4</v>
      </c>
      <c r="BU564" s="136">
        <v>2.0063863E-4</v>
      </c>
      <c r="BV564" s="144">
        <v>6.5698293000000002E-6</v>
      </c>
      <c r="BW564" s="136">
        <v>1.9305257000000001E-4</v>
      </c>
      <c r="BX564" s="144">
        <v>6.4445102999999995E-7</v>
      </c>
      <c r="BY564" s="144">
        <v>1.2926824E-6</v>
      </c>
      <c r="BZ564" s="144">
        <v>7.4041714999999999E-7</v>
      </c>
      <c r="CA564" s="136">
        <v>1.6073929E-4</v>
      </c>
      <c r="CB564" s="144">
        <v>3.2910661999999999E-6</v>
      </c>
      <c r="CC564" s="144">
        <v>6.1070180000000003E-10</v>
      </c>
      <c r="CD564" s="144">
        <v>3.6209523000000002E-10</v>
      </c>
      <c r="CE564" s="144">
        <v>1.0794984999999999E-11</v>
      </c>
      <c r="CF564" s="144">
        <v>2.8745083E-5</v>
      </c>
      <c r="CG564" s="136">
        <v>1.4049846E-4</v>
      </c>
      <c r="CH564" s="136">
        <v>2.0707363999999999E-4</v>
      </c>
      <c r="CI564" s="144">
        <v>1.6955949E-6</v>
      </c>
      <c r="CJ564" s="137"/>
      <c r="CK564" s="138"/>
      <c r="CL564" s="110" t="s">
        <v>2676</v>
      </c>
      <c r="CM564" s="110"/>
      <c r="CN564" s="110"/>
      <c r="CP564" s="305"/>
      <c r="CQ564" s="74"/>
      <c r="CR564" s="74"/>
      <c r="CS564" s="74"/>
      <c r="CT564" s="74"/>
      <c r="CU564" s="74"/>
      <c r="CV564" s="74"/>
      <c r="CW564" s="74"/>
      <c r="CX564" s="74"/>
      <c r="CY564" s="74"/>
      <c r="CZ564" s="74"/>
      <c r="DA564" s="74"/>
      <c r="DB564" s="74"/>
    </row>
    <row r="565" spans="1:106" ht="14.5" customHeight="1">
      <c r="A565" s="74" t="s">
        <v>2881</v>
      </c>
      <c r="B565" s="129" t="s">
        <v>2653</v>
      </c>
      <c r="C565" s="130" t="str">
        <f t="shared" si="347"/>
        <v>A.100.10.107</v>
      </c>
      <c r="D565" s="131" t="s">
        <v>124</v>
      </c>
      <c r="E565" s="129" t="s">
        <v>957</v>
      </c>
      <c r="F565" s="132" t="s">
        <v>2882</v>
      </c>
      <c r="G565" s="132">
        <f t="shared" si="348"/>
        <v>1.2778267031400001</v>
      </c>
      <c r="H565" s="348">
        <f t="shared" si="349"/>
        <v>1.2778267031400001</v>
      </c>
      <c r="I565" s="74"/>
      <c r="J565" s="132">
        <f t="shared" si="350"/>
        <v>6.2675109600000001E-2</v>
      </c>
      <c r="K565" s="132">
        <f t="shared" si="351"/>
        <v>0.13298443199999999</v>
      </c>
      <c r="L565" s="300">
        <f t="shared" si="352"/>
        <v>0.70772104154000004</v>
      </c>
      <c r="M565" s="132">
        <v>0.37444611999999999</v>
      </c>
      <c r="N565" s="132">
        <v>9.0896656000000006E-2</v>
      </c>
      <c r="O565" s="132">
        <v>1.8296525000000001E-2</v>
      </c>
      <c r="P565" s="132">
        <v>8.1948299000000006E-3</v>
      </c>
      <c r="Q565" s="132">
        <v>2.6683758E-3</v>
      </c>
      <c r="R565" s="132">
        <v>4.5639115000000001E-2</v>
      </c>
      <c r="S565" s="132">
        <v>6.1727889000000001E-3</v>
      </c>
      <c r="T565" s="132">
        <v>2.3791250999999999E-2</v>
      </c>
      <c r="U565" s="132">
        <v>0.65314541000000004</v>
      </c>
      <c r="V565" s="132">
        <v>0</v>
      </c>
      <c r="W565" s="132">
        <v>5.3672498999999999E-2</v>
      </c>
      <c r="X565" s="132">
        <v>0</v>
      </c>
      <c r="Y565" s="132">
        <v>9.0313253999999997E-4</v>
      </c>
      <c r="Z565" s="132">
        <v>0</v>
      </c>
      <c r="AA565" s="74"/>
      <c r="AB565" s="301">
        <f t="shared" si="353"/>
        <v>2.8153843609022555</v>
      </c>
      <c r="AC565" s="338">
        <f t="shared" si="354"/>
        <v>2.8153843609022555</v>
      </c>
      <c r="AD565" s="74"/>
      <c r="AE565" s="136">
        <v>47.052464999999998</v>
      </c>
      <c r="AF565" s="136">
        <v>33.101543999999997</v>
      </c>
      <c r="AG565" s="136">
        <v>7.2766403000000004</v>
      </c>
      <c r="AH565" s="136">
        <v>0</v>
      </c>
      <c r="AI565" s="136">
        <v>6.6742812999999996</v>
      </c>
      <c r="AJ565" s="136">
        <v>0</v>
      </c>
      <c r="AK565" s="136">
        <v>0</v>
      </c>
      <c r="AL565" s="74"/>
      <c r="AM565" s="133">
        <v>8.0460194999999998E-2</v>
      </c>
      <c r="AN565" s="340">
        <f t="shared" si="355"/>
        <v>8.0460194999999998E-2</v>
      </c>
      <c r="AP565" s="133">
        <v>7.5241132000000002E-2</v>
      </c>
      <c r="AQ565" s="133">
        <v>2.7901611999999998E-3</v>
      </c>
      <c r="AR565" s="133">
        <v>2.4289022000000002E-3</v>
      </c>
      <c r="AS565" s="134">
        <f t="shared" si="356"/>
        <v>4.51085931736E-6</v>
      </c>
      <c r="AT565" s="135">
        <f t="shared" si="357"/>
        <v>1.0318643390541699E-8</v>
      </c>
      <c r="AU565" s="135">
        <f t="shared" si="358"/>
        <v>0.34018237799999995</v>
      </c>
      <c r="AV565" s="302">
        <v>2.6172917999999998E-6</v>
      </c>
      <c r="AW565" s="302">
        <v>7.8970669999999994E-9</v>
      </c>
      <c r="AX565" s="302">
        <v>2.1575379E-13</v>
      </c>
      <c r="AY565" s="302">
        <v>2.4670446E-10</v>
      </c>
      <c r="AZ565" s="303">
        <v>0</v>
      </c>
      <c r="BA565" s="302">
        <v>1.2183988999999999E-9</v>
      </c>
      <c r="BB565" s="302">
        <v>1.7348009999999999E-6</v>
      </c>
      <c r="BC565" s="302">
        <v>1.8255005E-10</v>
      </c>
      <c r="BD565" s="302">
        <v>2.0155276E-9</v>
      </c>
      <c r="BE565" s="302">
        <v>2.2441984E-11</v>
      </c>
      <c r="BF565" s="302">
        <v>8.7011779000000001E-14</v>
      </c>
      <c r="BG565" s="302">
        <v>9.1204757000000005E-11</v>
      </c>
      <c r="BH565" s="302">
        <v>2.1740565000000001E-12</v>
      </c>
      <c r="BI565" s="302">
        <v>8.8753334999999997E-13</v>
      </c>
      <c r="BJ565" s="302">
        <v>1.2151306999999999E-8</v>
      </c>
      <c r="BK565" s="302">
        <v>1.2763958999999999E-7</v>
      </c>
      <c r="BL565" s="303">
        <v>0</v>
      </c>
      <c r="BM565" s="303">
        <v>7.9211857999999996E-2</v>
      </c>
      <c r="BN565" s="303">
        <v>0.26097051999999998</v>
      </c>
      <c r="BO565" s="302">
        <v>1.7510516999999999E-8</v>
      </c>
      <c r="BP565" s="302">
        <v>1.0648288E-10</v>
      </c>
      <c r="BQ565" s="302">
        <v>4.7641227000000001E-15</v>
      </c>
      <c r="BR565" s="74"/>
      <c r="BS565" s="136">
        <v>4.7905570000000001E-4</v>
      </c>
      <c r="BT565" s="144">
        <v>1.4259463E-5</v>
      </c>
      <c r="BU565" s="144">
        <v>7.8500386999999996E-5</v>
      </c>
      <c r="BV565" s="144">
        <v>2.7868307000000001E-6</v>
      </c>
      <c r="BW565" s="144">
        <v>1.3621913E-5</v>
      </c>
      <c r="BX565" s="144">
        <v>9.7085316000000002E-7</v>
      </c>
      <c r="BY565" s="144">
        <v>5.5931423000000004E-7</v>
      </c>
      <c r="BZ565" s="144">
        <v>1.0857882E-6</v>
      </c>
      <c r="CA565" s="144">
        <v>6.1244478999999995E-5</v>
      </c>
      <c r="CB565" s="144">
        <v>4.0845704E-6</v>
      </c>
      <c r="CC565" s="136">
        <v>0</v>
      </c>
      <c r="CD565" s="136">
        <v>0</v>
      </c>
      <c r="CE565" s="136">
        <v>0</v>
      </c>
      <c r="CF565" s="144">
        <v>2.9980654999999999E-6</v>
      </c>
      <c r="CG565" s="144">
        <v>4.9216669999999997E-5</v>
      </c>
      <c r="CH565" s="136">
        <v>2.4721360000000002E-4</v>
      </c>
      <c r="CI565" s="144">
        <v>2.5137623E-6</v>
      </c>
      <c r="CJ565" s="137"/>
      <c r="CK565" s="138"/>
      <c r="CL565" s="110" t="s">
        <v>2676</v>
      </c>
      <c r="CM565" s="110"/>
      <c r="CN565" s="110"/>
      <c r="CP565" s="305"/>
      <c r="CQ565" s="74"/>
      <c r="CR565" s="74"/>
      <c r="CS565" s="74"/>
      <c r="CT565" s="74"/>
      <c r="CU565" s="74"/>
      <c r="CV565" s="74"/>
      <c r="CW565" s="74"/>
      <c r="CX565" s="74"/>
      <c r="CY565" s="74"/>
      <c r="CZ565" s="74"/>
      <c r="DA565" s="74"/>
      <c r="DB565" s="74"/>
    </row>
    <row r="566" spans="1:106" ht="14.5" customHeight="1">
      <c r="A566" s="74" t="s">
        <v>2883</v>
      </c>
      <c r="B566" s="129" t="s">
        <v>2653</v>
      </c>
      <c r="C566" s="130" t="str">
        <f t="shared" si="347"/>
        <v>A.100.10.108</v>
      </c>
      <c r="D566" s="131" t="s">
        <v>124</v>
      </c>
      <c r="E566" s="129" t="s">
        <v>957</v>
      </c>
      <c r="F566" s="132" t="s">
        <v>2884</v>
      </c>
      <c r="G566" s="132">
        <f t="shared" si="348"/>
        <v>9.8879397241262001</v>
      </c>
      <c r="H566" s="348">
        <f t="shared" si="349"/>
        <v>9.8879397241262001</v>
      </c>
      <c r="I566" s="74"/>
      <c r="J566" s="132">
        <f t="shared" si="350"/>
        <v>0.119086312</v>
      </c>
      <c r="K566" s="132">
        <f t="shared" si="351"/>
        <v>4.2955201599999997</v>
      </c>
      <c r="L566" s="300">
        <f t="shared" si="352"/>
        <v>4.4704238521262001</v>
      </c>
      <c r="M566" s="132">
        <v>1.0029094000000001</v>
      </c>
      <c r="N566" s="132">
        <v>4.2390553999999998</v>
      </c>
      <c r="O566" s="132">
        <v>2.2033143000000002E-2</v>
      </c>
      <c r="P566" s="132">
        <v>4.1208272999999997E-2</v>
      </c>
      <c r="Q566" s="132">
        <v>1.4440371E-3</v>
      </c>
      <c r="R566" s="132">
        <v>7.2606814000000006E-2</v>
      </c>
      <c r="S566" s="132">
        <v>3.8271879E-3</v>
      </c>
      <c r="T566" s="132">
        <v>3.4431616999999998E-2</v>
      </c>
      <c r="U566" s="132">
        <v>4.3786050999999997</v>
      </c>
      <c r="V566" s="132">
        <v>3.5931977E-3</v>
      </c>
      <c r="W566" s="132">
        <v>8.7746602000000007E-2</v>
      </c>
      <c r="X566" s="304">
        <v>1.0465162E-6</v>
      </c>
      <c r="Y566" s="132">
        <v>4.7790590999999998E-4</v>
      </c>
      <c r="Z566" s="132">
        <v>0</v>
      </c>
      <c r="AA566" s="74"/>
      <c r="AB566" s="301">
        <f t="shared" si="353"/>
        <v>7.5406721804511276</v>
      </c>
      <c r="AC566" s="338">
        <f t="shared" si="354"/>
        <v>7.5406721804511276</v>
      </c>
      <c r="AD566" s="74"/>
      <c r="AE566" s="136">
        <v>140.79203999999999</v>
      </c>
      <c r="AF566" s="136">
        <v>118.03627</v>
      </c>
      <c r="AG566" s="136">
        <v>11.896231</v>
      </c>
      <c r="AH566" s="136">
        <v>0</v>
      </c>
      <c r="AI566" s="136">
        <v>10.858101</v>
      </c>
      <c r="AJ566" s="136">
        <v>2.0411119000000001E-4</v>
      </c>
      <c r="AK566" s="136">
        <v>1.2294787E-3</v>
      </c>
      <c r="AL566" s="74"/>
      <c r="AM566" s="133">
        <v>1.4436374000000001</v>
      </c>
      <c r="AN566" s="340">
        <f t="shared" si="355"/>
        <v>1.4436374000000001</v>
      </c>
      <c r="AP566" s="133">
        <v>1.4038440000000001</v>
      </c>
      <c r="AQ566" s="133">
        <v>3.0383659E-2</v>
      </c>
      <c r="AR566" s="133">
        <v>9.4097178999999996E-3</v>
      </c>
      <c r="AS566" s="134">
        <f t="shared" si="356"/>
        <v>8.4163308533766163E-5</v>
      </c>
      <c r="AT566" s="135">
        <f t="shared" si="357"/>
        <v>1.1236560363296181E-7</v>
      </c>
      <c r="AU566" s="135">
        <f t="shared" si="358"/>
        <v>1.3178876500000001</v>
      </c>
      <c r="AV566" s="302">
        <v>7.0006070000000003E-6</v>
      </c>
      <c r="AW566" s="302">
        <v>2.1122571999999999E-8</v>
      </c>
      <c r="AX566" s="302">
        <v>5.7709531000000003E-13</v>
      </c>
      <c r="AY566" s="302">
        <v>1.3252734999999999E-10</v>
      </c>
      <c r="AZ566" s="302">
        <v>2.3711615999999999E-13</v>
      </c>
      <c r="BA566" s="302">
        <v>6.1218657000000004E-9</v>
      </c>
      <c r="BB566" s="302">
        <v>7.7032007999999999E-5</v>
      </c>
      <c r="BC566" s="302">
        <v>1.3460376000000001E-9</v>
      </c>
      <c r="BD566" s="302">
        <v>8.9726243E-8</v>
      </c>
      <c r="BE566" s="302">
        <v>3.1017220999999998E-11</v>
      </c>
      <c r="BF566" s="302">
        <v>4.6415485999999998E-14</v>
      </c>
      <c r="BG566" s="302">
        <v>7.7773409000000003E-11</v>
      </c>
      <c r="BH566" s="302">
        <v>2.5914550999999999E-12</v>
      </c>
      <c r="BI566" s="302">
        <v>7.9179975999999996E-13</v>
      </c>
      <c r="BJ566" s="302">
        <v>1.2470595E-8</v>
      </c>
      <c r="BK566" s="302">
        <v>1.0270236E-7</v>
      </c>
      <c r="BL566" s="302">
        <v>1.6041313000000001E-12</v>
      </c>
      <c r="BM566" s="303">
        <v>0.23535385</v>
      </c>
      <c r="BN566" s="303">
        <v>1.0825338</v>
      </c>
      <c r="BO566" s="302">
        <v>9.2659486000000002E-9</v>
      </c>
      <c r="BP566" s="302">
        <v>5.6346985000000002E-11</v>
      </c>
      <c r="BQ566" s="302">
        <v>2.5210057999999999E-15</v>
      </c>
      <c r="BR566" s="74"/>
      <c r="BS566" s="136">
        <v>1.8592934000000001E-3</v>
      </c>
      <c r="BT566" s="136">
        <v>6.1880007000000002E-4</v>
      </c>
      <c r="BU566" s="136">
        <v>2.1025395000000001E-4</v>
      </c>
      <c r="BV566" s="144">
        <v>4.0332179999999998E-6</v>
      </c>
      <c r="BW566" s="136">
        <v>5.1073567000000004E-4</v>
      </c>
      <c r="BX566" s="144">
        <v>5.2984000999999997E-7</v>
      </c>
      <c r="BY566" s="144">
        <v>7.9299386000000003E-7</v>
      </c>
      <c r="BZ566" s="144">
        <v>5.9797037000000002E-7</v>
      </c>
      <c r="CA566" s="144">
        <v>9.7433231999999995E-5</v>
      </c>
      <c r="CB566" s="144">
        <v>2.5324725000000001E-6</v>
      </c>
      <c r="CC566" s="144">
        <v>1.7812136E-9</v>
      </c>
      <c r="CD566" s="144">
        <v>1.0561110999999999E-9</v>
      </c>
      <c r="CE566" s="144">
        <v>3.1485372000000003E-11</v>
      </c>
      <c r="CF566" s="144">
        <v>7.3973451000000005E-5</v>
      </c>
      <c r="CG566" s="136">
        <v>1.5769342000000001E-4</v>
      </c>
      <c r="CH566" s="136">
        <v>1.8058401000000001E-4</v>
      </c>
      <c r="CI566" s="144">
        <v>1.3301944E-6</v>
      </c>
      <c r="CJ566" s="137"/>
      <c r="CK566" s="138"/>
      <c r="CL566" s="110" t="s">
        <v>2676</v>
      </c>
      <c r="CM566" s="110"/>
      <c r="CN566" s="110"/>
      <c r="CP566" s="305"/>
      <c r="CQ566" s="74"/>
      <c r="CR566" s="74"/>
      <c r="CS566" s="74"/>
      <c r="CT566" s="74"/>
      <c r="CU566" s="74"/>
      <c r="CV566" s="74"/>
      <c r="CW566" s="74"/>
      <c r="CX566" s="74"/>
      <c r="CY566" s="74"/>
      <c r="CZ566" s="74"/>
      <c r="DA566" s="74"/>
      <c r="DB566" s="74"/>
    </row>
    <row r="567" spans="1:106" ht="14.5" customHeight="1">
      <c r="B567" s="129" t="s">
        <v>2653</v>
      </c>
      <c r="C567" s="127" t="s">
        <v>143</v>
      </c>
      <c r="D567" s="127" t="s">
        <v>126</v>
      </c>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P567" s="74"/>
      <c r="AQ567" s="74"/>
      <c r="AR567" s="74"/>
      <c r="AS567" s="74"/>
      <c r="AT567" s="74"/>
      <c r="AU567" s="74"/>
      <c r="AV567" s="74"/>
      <c r="AW567" s="74"/>
      <c r="AX567" s="74"/>
      <c r="AY567" s="74"/>
      <c r="AZ567" s="74"/>
      <c r="BA567" s="74"/>
      <c r="BB567" s="74"/>
      <c r="BC567" s="74"/>
      <c r="BD567" s="74"/>
      <c r="BE567" s="74"/>
      <c r="BF567" s="74"/>
      <c r="BG567" s="74"/>
      <c r="BH567" s="74"/>
      <c r="BI567" s="74"/>
      <c r="BJ567" s="74"/>
      <c r="BK567" s="74"/>
      <c r="BL567" s="74"/>
      <c r="BM567" s="74"/>
      <c r="BN567" s="74"/>
      <c r="BO567" s="74"/>
      <c r="BP567" s="74"/>
      <c r="BQ567" s="74"/>
      <c r="BR567" s="74"/>
      <c r="BS567" s="74"/>
      <c r="BT567" s="74"/>
      <c r="BU567" s="74"/>
      <c r="BV567" s="74"/>
      <c r="BW567" s="74"/>
      <c r="BX567" s="74"/>
      <c r="BY567" s="74"/>
      <c r="BZ567" s="74"/>
      <c r="CA567" s="74"/>
      <c r="CB567" s="74"/>
      <c r="CC567" s="74"/>
      <c r="CD567" s="74"/>
      <c r="CE567" s="74"/>
      <c r="CF567" s="74"/>
      <c r="CG567" s="74"/>
      <c r="CH567" s="74"/>
      <c r="CI567" s="74"/>
      <c r="CJ567" s="142"/>
      <c r="CK567" s="143"/>
      <c r="CL567" s="89"/>
      <c r="CP567" s="305"/>
      <c r="CQ567" s="74"/>
      <c r="CR567" s="74"/>
      <c r="CS567" s="74"/>
      <c r="CT567" s="74"/>
      <c r="CU567" s="74"/>
      <c r="CV567" s="74"/>
      <c r="CW567" s="74"/>
      <c r="CX567" s="74"/>
      <c r="CY567" s="74"/>
      <c r="CZ567" s="74"/>
      <c r="DA567" s="74"/>
      <c r="DB567" s="74"/>
    </row>
    <row r="568" spans="1:106" ht="14.5" customHeight="1">
      <c r="A568" s="74" t="s">
        <v>2885</v>
      </c>
      <c r="B568" s="129" t="s">
        <v>2653</v>
      </c>
      <c r="C568" s="130" t="str">
        <f>MID(A568,1,12)</f>
        <v>A.100.12.101</v>
      </c>
      <c r="D568" s="131" t="s">
        <v>126</v>
      </c>
      <c r="E568" s="129" t="s">
        <v>957</v>
      </c>
      <c r="F568" s="132" t="s">
        <v>2886</v>
      </c>
      <c r="G568" s="132">
        <f>J568+K568+L568+M568</f>
        <v>0.22193698814171697</v>
      </c>
      <c r="H568" s="348">
        <f t="shared" ref="H568:H571" si="359">G568</f>
        <v>0.22193698814171697</v>
      </c>
      <c r="I568" s="74"/>
      <c r="J568" s="132">
        <f>P568+Q568+R568+S568</f>
        <v>1.5067043570000001E-2</v>
      </c>
      <c r="K568" s="132">
        <f>N568+O568+T568</f>
        <v>2.1979732299999999E-2</v>
      </c>
      <c r="L568" s="300">
        <f>U568+IF(V568="x",0,V568)+IF(W568="x",0,W568)+IF(X568="x",0,X568)+Y568+Z568</f>
        <v>6.4627052271716987E-2</v>
      </c>
      <c r="M568" s="132">
        <v>0.12026315999999999</v>
      </c>
      <c r="N568" s="132">
        <v>1.0936253999999999E-2</v>
      </c>
      <c r="O568" s="132">
        <v>9.5165205000000003E-3</v>
      </c>
      <c r="P568" s="132">
        <v>7.8886145999999997E-3</v>
      </c>
      <c r="Q568" s="132">
        <v>2.8203760999999999E-3</v>
      </c>
      <c r="R568" s="132">
        <v>9.0499717000000002E-4</v>
      </c>
      <c r="S568" s="132">
        <v>3.4530556999999998E-3</v>
      </c>
      <c r="T568" s="132">
        <v>1.5269578000000001E-3</v>
      </c>
      <c r="U568" s="132">
        <v>6.3108533999999994E-2</v>
      </c>
      <c r="V568" s="304">
        <v>1.4751931999999999E-5</v>
      </c>
      <c r="W568" s="132">
        <v>5.5178276000000001E-4</v>
      </c>
      <c r="X568" s="304">
        <v>5.6309716999999998E-8</v>
      </c>
      <c r="Y568" s="132">
        <v>9.5192726999999999E-4</v>
      </c>
      <c r="Z568" s="132">
        <v>0</v>
      </c>
      <c r="AA568" s="74"/>
      <c r="AB568" s="301">
        <f>M568/0.133</f>
        <v>0.90423428571428566</v>
      </c>
      <c r="AC568" s="338">
        <f t="shared" ref="AC568:AC571" si="360">AB568</f>
        <v>0.90423428571428566</v>
      </c>
      <c r="AD568" s="74"/>
      <c r="AE568" s="136">
        <v>10.119208</v>
      </c>
      <c r="AF568" s="136">
        <v>10.008046</v>
      </c>
      <c r="AG568" s="136">
        <v>7.4807858000000005E-2</v>
      </c>
      <c r="AH568" s="136">
        <v>0</v>
      </c>
      <c r="AI568" s="136">
        <v>3.6015436999999997E-2</v>
      </c>
      <c r="AJ568" s="144">
        <v>1.7401035000000001E-5</v>
      </c>
      <c r="AK568" s="136">
        <v>3.2061011999999999E-4</v>
      </c>
      <c r="AL568" s="74"/>
      <c r="AM568" s="133">
        <v>2.1119135000000001E-2</v>
      </c>
      <c r="AN568" s="340">
        <f t="shared" ref="AN568:AN571" si="361">AM568</f>
        <v>2.1119135000000001E-2</v>
      </c>
      <c r="AP568" s="133">
        <v>1.9891182E-2</v>
      </c>
      <c r="AQ568" s="133">
        <v>8.5968511E-4</v>
      </c>
      <c r="AR568" s="133">
        <v>3.6826855000000002E-4</v>
      </c>
      <c r="AS568" s="134">
        <f>AV568+AY568+AZ568+BA568+BB568+BJ568+BK568+BO568</f>
        <v>1.1925168815122141E-6</v>
      </c>
      <c r="AT568" s="135">
        <f>AW568+AX568+BC568+BD568+BE568+BF568+BG568+BH568+BI568+BL568+BP568+BQ568</f>
        <v>3.1793088164303E-9</v>
      </c>
      <c r="AU568" s="135">
        <f>BM568+BN568</f>
        <v>5.1578228000000004E-2</v>
      </c>
      <c r="AV568" s="302">
        <v>8.4414137000000003E-7</v>
      </c>
      <c r="AW568" s="302">
        <v>2.5470533E-9</v>
      </c>
      <c r="AX568" s="302">
        <v>6.9583240000000002E-14</v>
      </c>
      <c r="AY568" s="302">
        <v>2.6068530000000001E-10</v>
      </c>
      <c r="AZ568" s="302">
        <v>8.4312214000000001E-14</v>
      </c>
      <c r="BA568" s="302">
        <v>1.1729798E-9</v>
      </c>
      <c r="BB568" s="302">
        <v>2.8786247E-7</v>
      </c>
      <c r="BC568" s="302">
        <v>1.6636215999999999E-10</v>
      </c>
      <c r="BD568" s="302">
        <v>3.296359E-10</v>
      </c>
      <c r="BE568" s="302">
        <v>4.1731100999999998E-12</v>
      </c>
      <c r="BF568" s="302">
        <v>1.3232154E-14</v>
      </c>
      <c r="BG568" s="302">
        <v>1.931837E-11</v>
      </c>
      <c r="BH568" s="302">
        <v>2.0414131000000001E-13</v>
      </c>
      <c r="BI568" s="302">
        <v>1.6170102E-13</v>
      </c>
      <c r="BJ568" s="302">
        <v>4.9408220999999997E-9</v>
      </c>
      <c r="BK568" s="302">
        <v>3.5681889000000002E-8</v>
      </c>
      <c r="BL568" s="302">
        <v>7.6327085999999996E-14</v>
      </c>
      <c r="BM568" s="303">
        <v>1.0879865000000001E-2</v>
      </c>
      <c r="BN568" s="303">
        <v>4.0698363000000001E-2</v>
      </c>
      <c r="BO568" s="302">
        <v>1.8456581E-8</v>
      </c>
      <c r="BP568" s="302">
        <v>1.1223597E-10</v>
      </c>
      <c r="BQ568" s="302">
        <v>5.0215203000000003E-15</v>
      </c>
      <c r="BR568" s="74"/>
      <c r="BS568" s="144">
        <v>5.2283439999999998E-5</v>
      </c>
      <c r="BT568" s="144">
        <v>2.6584908000000001E-6</v>
      </c>
      <c r="BU568" s="144">
        <v>2.5212449999999999E-5</v>
      </c>
      <c r="BV568" s="144">
        <v>1.7886613E-7</v>
      </c>
      <c r="BW568" s="144">
        <v>4.170609E-6</v>
      </c>
      <c r="BX568" s="144">
        <v>7.9267063000000003E-7</v>
      </c>
      <c r="BY568" s="144">
        <v>8.3592594999999999E-8</v>
      </c>
      <c r="BZ568" s="144">
        <v>1.1517173999999999E-6</v>
      </c>
      <c r="CA568" s="144">
        <v>1.2144425E-6</v>
      </c>
      <c r="CB568" s="144">
        <v>2.2849070999999998E-6</v>
      </c>
      <c r="CC568" s="144">
        <v>6.3369399E-10</v>
      </c>
      <c r="CD568" s="144">
        <v>5.3506987999999998E-11</v>
      </c>
      <c r="CE568" s="144">
        <v>1.1186683E-11</v>
      </c>
      <c r="CF568" s="144">
        <v>1.6563741999999999E-6</v>
      </c>
      <c r="CG568" s="144">
        <v>1.2103027E-5</v>
      </c>
      <c r="CH568" s="144">
        <v>-1.8739819999999999E-6</v>
      </c>
      <c r="CI568" s="144">
        <v>2.6495767000000002E-6</v>
      </c>
      <c r="CJ568" s="137"/>
      <c r="CK568" s="138"/>
      <c r="CL568" s="110" t="s">
        <v>2676</v>
      </c>
      <c r="CM568" s="110"/>
      <c r="CN568" s="110"/>
      <c r="CP568" s="305"/>
      <c r="CQ568" s="74"/>
      <c r="CR568" s="74"/>
      <c r="CS568" s="74"/>
      <c r="CT568" s="74"/>
      <c r="CU568" s="74"/>
      <c r="CV568" s="74"/>
      <c r="CW568" s="74"/>
      <c r="CX568" s="74"/>
      <c r="CY568" s="74"/>
      <c r="CZ568" s="74"/>
      <c r="DA568" s="74"/>
      <c r="DB568" s="74"/>
    </row>
    <row r="569" spans="1:106" ht="14.5" customHeight="1">
      <c r="A569" s="74" t="s">
        <v>2887</v>
      </c>
      <c r="B569" s="129" t="s">
        <v>2653</v>
      </c>
      <c r="C569" s="130" t="str">
        <f>MID(A569,1,12)</f>
        <v>A.100.12.102</v>
      </c>
      <c r="D569" s="131" t="s">
        <v>126</v>
      </c>
      <c r="E569" s="129" t="s">
        <v>957</v>
      </c>
      <c r="F569" s="132" t="s">
        <v>2888</v>
      </c>
      <c r="G569" s="132">
        <f>J569+K569+L569+M569</f>
        <v>0.22193698814171697</v>
      </c>
      <c r="H569" s="348">
        <f t="shared" si="359"/>
        <v>0.22193698814171697</v>
      </c>
      <c r="I569" s="74"/>
      <c r="J569" s="132">
        <f>P569+Q569+R569+S569</f>
        <v>1.5067043570000001E-2</v>
      </c>
      <c r="K569" s="132">
        <f>N569+O569+T569</f>
        <v>2.1979732299999999E-2</v>
      </c>
      <c r="L569" s="300">
        <f>U569+IF(V569="x",0,V569)+IF(W569="x",0,W569)+IF(X569="x",0,X569)+Y569+Z569</f>
        <v>6.4627052271716987E-2</v>
      </c>
      <c r="M569" s="132">
        <v>0.12026315999999999</v>
      </c>
      <c r="N569" s="132">
        <v>1.0936253999999999E-2</v>
      </c>
      <c r="O569" s="132">
        <v>9.5165205000000003E-3</v>
      </c>
      <c r="P569" s="132">
        <v>7.8886145999999997E-3</v>
      </c>
      <c r="Q569" s="132">
        <v>2.8203760999999999E-3</v>
      </c>
      <c r="R569" s="132">
        <v>9.0499717000000002E-4</v>
      </c>
      <c r="S569" s="132">
        <v>3.4530556999999998E-3</v>
      </c>
      <c r="T569" s="132">
        <v>1.5269578000000001E-3</v>
      </c>
      <c r="U569" s="132">
        <v>6.3108533999999994E-2</v>
      </c>
      <c r="V569" s="304">
        <v>1.4751931999999999E-5</v>
      </c>
      <c r="W569" s="132">
        <v>5.5178276000000001E-4</v>
      </c>
      <c r="X569" s="304">
        <v>5.6309716999999998E-8</v>
      </c>
      <c r="Y569" s="132">
        <v>9.5192726999999999E-4</v>
      </c>
      <c r="Z569" s="132">
        <v>0</v>
      </c>
      <c r="AA569" s="74"/>
      <c r="AB569" s="301">
        <f>M569/0.133</f>
        <v>0.90423428571428566</v>
      </c>
      <c r="AC569" s="338">
        <f t="shared" si="360"/>
        <v>0.90423428571428566</v>
      </c>
      <c r="AD569" s="74"/>
      <c r="AE569" s="136">
        <v>10.119208</v>
      </c>
      <c r="AF569" s="136">
        <v>10.008046</v>
      </c>
      <c r="AG569" s="136">
        <v>7.4807858000000005E-2</v>
      </c>
      <c r="AH569" s="136">
        <v>0</v>
      </c>
      <c r="AI569" s="136">
        <v>3.6015436999999997E-2</v>
      </c>
      <c r="AJ569" s="144">
        <v>1.7401035000000001E-5</v>
      </c>
      <c r="AK569" s="136">
        <v>3.2061011999999999E-4</v>
      </c>
      <c r="AL569" s="74"/>
      <c r="AM569" s="133">
        <v>2.1119135000000001E-2</v>
      </c>
      <c r="AN569" s="340">
        <f t="shared" si="361"/>
        <v>2.1119135000000001E-2</v>
      </c>
      <c r="AP569" s="133">
        <v>1.9891182E-2</v>
      </c>
      <c r="AQ569" s="133">
        <v>8.5968511E-4</v>
      </c>
      <c r="AR569" s="133">
        <v>3.6826855000000002E-4</v>
      </c>
      <c r="AS569" s="134">
        <f>AV569+AY569+AZ569+BA569+BB569+BJ569+BK569+BO569</f>
        <v>1.1925168815122141E-6</v>
      </c>
      <c r="AT569" s="135">
        <f>AW569+AX569+BC569+BD569+BE569+BF569+BG569+BH569+BI569+BL569+BP569+BQ569</f>
        <v>3.1793088164303E-9</v>
      </c>
      <c r="AU569" s="135">
        <f>BM569+BN569</f>
        <v>5.1578228000000004E-2</v>
      </c>
      <c r="AV569" s="302">
        <v>8.4414137000000003E-7</v>
      </c>
      <c r="AW569" s="302">
        <v>2.5470533E-9</v>
      </c>
      <c r="AX569" s="302">
        <v>6.9583240000000002E-14</v>
      </c>
      <c r="AY569" s="302">
        <v>2.6068530000000001E-10</v>
      </c>
      <c r="AZ569" s="302">
        <v>8.4312214000000001E-14</v>
      </c>
      <c r="BA569" s="302">
        <v>1.1729798E-9</v>
      </c>
      <c r="BB569" s="302">
        <v>2.8786247E-7</v>
      </c>
      <c r="BC569" s="302">
        <v>1.6636215999999999E-10</v>
      </c>
      <c r="BD569" s="302">
        <v>3.296359E-10</v>
      </c>
      <c r="BE569" s="302">
        <v>4.1731100999999998E-12</v>
      </c>
      <c r="BF569" s="302">
        <v>1.3232154E-14</v>
      </c>
      <c r="BG569" s="302">
        <v>1.931837E-11</v>
      </c>
      <c r="BH569" s="302">
        <v>2.0414131000000001E-13</v>
      </c>
      <c r="BI569" s="302">
        <v>1.6170102E-13</v>
      </c>
      <c r="BJ569" s="302">
        <v>4.9408220999999997E-9</v>
      </c>
      <c r="BK569" s="302">
        <v>3.5681889000000002E-8</v>
      </c>
      <c r="BL569" s="302">
        <v>7.6327085999999996E-14</v>
      </c>
      <c r="BM569" s="303">
        <v>1.0879865000000001E-2</v>
      </c>
      <c r="BN569" s="303">
        <v>4.0698363000000001E-2</v>
      </c>
      <c r="BO569" s="302">
        <v>1.8456581E-8</v>
      </c>
      <c r="BP569" s="302">
        <v>1.1223597E-10</v>
      </c>
      <c r="BQ569" s="302">
        <v>5.0215203000000003E-15</v>
      </c>
      <c r="BR569" s="74"/>
      <c r="BS569" s="144">
        <v>5.2283439999999998E-5</v>
      </c>
      <c r="BT569" s="144">
        <v>2.6584908000000001E-6</v>
      </c>
      <c r="BU569" s="144">
        <v>2.5212449999999999E-5</v>
      </c>
      <c r="BV569" s="144">
        <v>1.7886613E-7</v>
      </c>
      <c r="BW569" s="144">
        <v>4.170609E-6</v>
      </c>
      <c r="BX569" s="144">
        <v>7.9267063000000003E-7</v>
      </c>
      <c r="BY569" s="144">
        <v>8.3592594999999999E-8</v>
      </c>
      <c r="BZ569" s="144">
        <v>1.1517173999999999E-6</v>
      </c>
      <c r="CA569" s="144">
        <v>1.2144425E-6</v>
      </c>
      <c r="CB569" s="144">
        <v>2.2849070999999998E-6</v>
      </c>
      <c r="CC569" s="144">
        <v>6.3369399E-10</v>
      </c>
      <c r="CD569" s="144">
        <v>5.3506987999999998E-11</v>
      </c>
      <c r="CE569" s="144">
        <v>1.1186683E-11</v>
      </c>
      <c r="CF569" s="144">
        <v>1.6563741999999999E-6</v>
      </c>
      <c r="CG569" s="144">
        <v>1.2103027E-5</v>
      </c>
      <c r="CH569" s="144">
        <v>-1.8739819999999999E-6</v>
      </c>
      <c r="CI569" s="144">
        <v>2.6495767000000002E-6</v>
      </c>
      <c r="CJ569" s="137"/>
      <c r="CK569" s="138"/>
      <c r="CL569" s="110" t="s">
        <v>2676</v>
      </c>
      <c r="CM569" s="110"/>
      <c r="CN569" s="110"/>
      <c r="CP569" s="305"/>
      <c r="CQ569" s="74"/>
      <c r="CR569" s="74"/>
      <c r="CS569" s="74"/>
      <c r="CT569" s="74"/>
      <c r="CU569" s="74"/>
      <c r="CV569" s="74"/>
      <c r="CW569" s="74"/>
      <c r="CX569" s="74"/>
      <c r="CY569" s="74"/>
      <c r="CZ569" s="74"/>
      <c r="DA569" s="74"/>
      <c r="DB569" s="74"/>
    </row>
    <row r="570" spans="1:106" ht="14.5" customHeight="1">
      <c r="A570" s="74" t="s">
        <v>2889</v>
      </c>
      <c r="B570" s="129" t="s">
        <v>2653</v>
      </c>
      <c r="C570" s="130" t="str">
        <f>MID(A570,1,12)</f>
        <v>A.100.12.103</v>
      </c>
      <c r="D570" s="131" t="s">
        <v>126</v>
      </c>
      <c r="E570" s="129" t="s">
        <v>957</v>
      </c>
      <c r="F570" s="132" t="s">
        <v>2890</v>
      </c>
      <c r="G570" s="132">
        <f>J570+K570+L570+M570</f>
        <v>0.22193698814171697</v>
      </c>
      <c r="H570" s="348">
        <f t="shared" si="359"/>
        <v>0.22193698814171697</v>
      </c>
      <c r="I570" s="74"/>
      <c r="J570" s="132">
        <f>P570+Q570+R570+S570</f>
        <v>1.5067043570000001E-2</v>
      </c>
      <c r="K570" s="132">
        <f>N570+O570+T570</f>
        <v>2.1979732299999999E-2</v>
      </c>
      <c r="L570" s="300">
        <f>U570+IF(V570="x",0,V570)+IF(W570="x",0,W570)+IF(X570="x",0,X570)+Y570+Z570</f>
        <v>6.4627052271716987E-2</v>
      </c>
      <c r="M570" s="132">
        <v>0.12026315999999999</v>
      </c>
      <c r="N570" s="132">
        <v>1.0936253999999999E-2</v>
      </c>
      <c r="O570" s="132">
        <v>9.5165205000000003E-3</v>
      </c>
      <c r="P570" s="132">
        <v>7.8886145999999997E-3</v>
      </c>
      <c r="Q570" s="132">
        <v>2.8203760999999999E-3</v>
      </c>
      <c r="R570" s="132">
        <v>9.0499717000000002E-4</v>
      </c>
      <c r="S570" s="132">
        <v>3.4530556999999998E-3</v>
      </c>
      <c r="T570" s="132">
        <v>1.5269578000000001E-3</v>
      </c>
      <c r="U570" s="132">
        <v>6.3108533999999994E-2</v>
      </c>
      <c r="V570" s="304">
        <v>1.4751931999999999E-5</v>
      </c>
      <c r="W570" s="132">
        <v>5.5178276000000001E-4</v>
      </c>
      <c r="X570" s="304">
        <v>5.6309716999999998E-8</v>
      </c>
      <c r="Y570" s="132">
        <v>9.5192726999999999E-4</v>
      </c>
      <c r="Z570" s="132">
        <v>0</v>
      </c>
      <c r="AA570" s="74"/>
      <c r="AB570" s="301">
        <f>M570/0.133</f>
        <v>0.90423428571428566</v>
      </c>
      <c r="AC570" s="338">
        <f t="shared" si="360"/>
        <v>0.90423428571428566</v>
      </c>
      <c r="AD570" s="74"/>
      <c r="AE570" s="136">
        <v>10.119208</v>
      </c>
      <c r="AF570" s="136">
        <v>10.008046</v>
      </c>
      <c r="AG570" s="136">
        <v>7.4807858000000005E-2</v>
      </c>
      <c r="AH570" s="136">
        <v>0</v>
      </c>
      <c r="AI570" s="136">
        <v>3.6015436999999997E-2</v>
      </c>
      <c r="AJ570" s="144">
        <v>1.7401035000000001E-5</v>
      </c>
      <c r="AK570" s="136">
        <v>3.2061011999999999E-4</v>
      </c>
      <c r="AL570" s="74"/>
      <c r="AM570" s="133">
        <v>2.1119135000000001E-2</v>
      </c>
      <c r="AN570" s="340">
        <f t="shared" si="361"/>
        <v>2.1119135000000001E-2</v>
      </c>
      <c r="AP570" s="133">
        <v>1.9891182E-2</v>
      </c>
      <c r="AQ570" s="133">
        <v>8.5968511E-4</v>
      </c>
      <c r="AR570" s="133">
        <v>3.6826855000000002E-4</v>
      </c>
      <c r="AS570" s="134">
        <f>AV570+AY570+AZ570+BA570+BB570+BJ570+BK570+BO570</f>
        <v>1.1925168815122141E-6</v>
      </c>
      <c r="AT570" s="135">
        <f>AW570+AX570+BC570+BD570+BE570+BF570+BG570+BH570+BI570+BL570+BP570+BQ570</f>
        <v>3.1793088164303E-9</v>
      </c>
      <c r="AU570" s="135">
        <f>BM570+BN570</f>
        <v>5.1578228000000004E-2</v>
      </c>
      <c r="AV570" s="302">
        <v>8.4414137000000003E-7</v>
      </c>
      <c r="AW570" s="302">
        <v>2.5470533E-9</v>
      </c>
      <c r="AX570" s="302">
        <v>6.9583240000000002E-14</v>
      </c>
      <c r="AY570" s="302">
        <v>2.6068530000000001E-10</v>
      </c>
      <c r="AZ570" s="302">
        <v>8.4312214000000001E-14</v>
      </c>
      <c r="BA570" s="302">
        <v>1.1729798E-9</v>
      </c>
      <c r="BB570" s="302">
        <v>2.8786247E-7</v>
      </c>
      <c r="BC570" s="302">
        <v>1.6636215999999999E-10</v>
      </c>
      <c r="BD570" s="302">
        <v>3.296359E-10</v>
      </c>
      <c r="BE570" s="302">
        <v>4.1731100999999998E-12</v>
      </c>
      <c r="BF570" s="302">
        <v>1.3232154E-14</v>
      </c>
      <c r="BG570" s="302">
        <v>1.931837E-11</v>
      </c>
      <c r="BH570" s="302">
        <v>2.0414131000000001E-13</v>
      </c>
      <c r="BI570" s="302">
        <v>1.6170102E-13</v>
      </c>
      <c r="BJ570" s="302">
        <v>4.9408220999999997E-9</v>
      </c>
      <c r="BK570" s="302">
        <v>3.5681889000000002E-8</v>
      </c>
      <c r="BL570" s="302">
        <v>7.6327085999999996E-14</v>
      </c>
      <c r="BM570" s="303">
        <v>1.0879865000000001E-2</v>
      </c>
      <c r="BN570" s="303">
        <v>4.0698363000000001E-2</v>
      </c>
      <c r="BO570" s="302">
        <v>1.8456581E-8</v>
      </c>
      <c r="BP570" s="302">
        <v>1.1223597E-10</v>
      </c>
      <c r="BQ570" s="302">
        <v>5.0215203000000003E-15</v>
      </c>
      <c r="BR570" s="74"/>
      <c r="BS570" s="144">
        <v>5.2283439999999998E-5</v>
      </c>
      <c r="BT570" s="144">
        <v>2.6584908000000001E-6</v>
      </c>
      <c r="BU570" s="144">
        <v>2.5212449999999999E-5</v>
      </c>
      <c r="BV570" s="144">
        <v>1.7886613E-7</v>
      </c>
      <c r="BW570" s="144">
        <v>4.170609E-6</v>
      </c>
      <c r="BX570" s="144">
        <v>7.9267063000000003E-7</v>
      </c>
      <c r="BY570" s="144">
        <v>8.3592594999999999E-8</v>
      </c>
      <c r="BZ570" s="144">
        <v>1.1517173999999999E-6</v>
      </c>
      <c r="CA570" s="144">
        <v>1.2144425E-6</v>
      </c>
      <c r="CB570" s="144">
        <v>2.2849070999999998E-6</v>
      </c>
      <c r="CC570" s="144">
        <v>6.3369399E-10</v>
      </c>
      <c r="CD570" s="144">
        <v>5.3506987999999998E-11</v>
      </c>
      <c r="CE570" s="144">
        <v>1.1186683E-11</v>
      </c>
      <c r="CF570" s="144">
        <v>1.6563741999999999E-6</v>
      </c>
      <c r="CG570" s="144">
        <v>1.2103027E-5</v>
      </c>
      <c r="CH570" s="144">
        <v>-1.8739819999999999E-6</v>
      </c>
      <c r="CI570" s="144">
        <v>2.6495767000000002E-6</v>
      </c>
      <c r="CJ570" s="137"/>
      <c r="CK570" s="138"/>
      <c r="CL570" s="110" t="s">
        <v>2676</v>
      </c>
      <c r="CM570" s="110"/>
      <c r="CN570" s="110"/>
      <c r="CP570" s="305"/>
      <c r="CQ570" s="74"/>
      <c r="CR570" s="74"/>
      <c r="CS570" s="74"/>
      <c r="CT570" s="74"/>
      <c r="CU570" s="74"/>
      <c r="CV570" s="74"/>
      <c r="CW570" s="74"/>
      <c r="CX570" s="74"/>
      <c r="CY570" s="74"/>
      <c r="CZ570" s="74"/>
      <c r="DA570" s="74"/>
      <c r="DB570" s="74"/>
    </row>
    <row r="571" spans="1:106" ht="14.5" customHeight="1">
      <c r="A571" s="74" t="s">
        <v>2891</v>
      </c>
      <c r="B571" s="129" t="s">
        <v>2653</v>
      </c>
      <c r="C571" s="130" t="str">
        <f>MID(A571,1,12)</f>
        <v>A.100.12.104</v>
      </c>
      <c r="D571" s="131" t="s">
        <v>126</v>
      </c>
      <c r="E571" s="129" t="s">
        <v>957</v>
      </c>
      <c r="F571" s="132" t="s">
        <v>2892</v>
      </c>
      <c r="G571" s="132">
        <f>J571+K571+L571+M571</f>
        <v>0.22193698814171697</v>
      </c>
      <c r="H571" s="348">
        <f t="shared" si="359"/>
        <v>0.22193698814171697</v>
      </c>
      <c r="I571" s="74"/>
      <c r="J571" s="132">
        <f>P571+Q571+R571+S571</f>
        <v>1.5067043570000001E-2</v>
      </c>
      <c r="K571" s="132">
        <f>N571+O571+T571</f>
        <v>2.1979732299999999E-2</v>
      </c>
      <c r="L571" s="300">
        <f>U571+IF(V571="x",0,V571)+IF(W571="x",0,W571)+IF(X571="x",0,X571)+Y571+Z571</f>
        <v>6.4627052271716987E-2</v>
      </c>
      <c r="M571" s="132">
        <v>0.12026315999999999</v>
      </c>
      <c r="N571" s="132">
        <v>1.0936253999999999E-2</v>
      </c>
      <c r="O571" s="132">
        <v>9.5165205000000003E-3</v>
      </c>
      <c r="P571" s="132">
        <v>7.8886145999999997E-3</v>
      </c>
      <c r="Q571" s="132">
        <v>2.8203760999999999E-3</v>
      </c>
      <c r="R571" s="132">
        <v>9.0499717000000002E-4</v>
      </c>
      <c r="S571" s="132">
        <v>3.4530556999999998E-3</v>
      </c>
      <c r="T571" s="132">
        <v>1.5269578000000001E-3</v>
      </c>
      <c r="U571" s="132">
        <v>6.3108533999999994E-2</v>
      </c>
      <c r="V571" s="304">
        <v>1.4751931999999999E-5</v>
      </c>
      <c r="W571" s="132">
        <v>5.5178276000000001E-4</v>
      </c>
      <c r="X571" s="304">
        <v>5.6309716999999998E-8</v>
      </c>
      <c r="Y571" s="132">
        <v>9.5192726999999999E-4</v>
      </c>
      <c r="Z571" s="132">
        <v>0</v>
      </c>
      <c r="AA571" s="74"/>
      <c r="AB571" s="301">
        <f>M571/0.133</f>
        <v>0.90423428571428566</v>
      </c>
      <c r="AC571" s="338">
        <f t="shared" si="360"/>
        <v>0.90423428571428566</v>
      </c>
      <c r="AD571" s="74"/>
      <c r="AE571" s="136">
        <v>10.119208</v>
      </c>
      <c r="AF571" s="136">
        <v>10.008046</v>
      </c>
      <c r="AG571" s="136">
        <v>7.4807858000000005E-2</v>
      </c>
      <c r="AH571" s="136">
        <v>0</v>
      </c>
      <c r="AI571" s="136">
        <v>3.6015436999999997E-2</v>
      </c>
      <c r="AJ571" s="144">
        <v>1.7401035000000001E-5</v>
      </c>
      <c r="AK571" s="136">
        <v>3.2061011999999999E-4</v>
      </c>
      <c r="AL571" s="74"/>
      <c r="AM571" s="133">
        <v>2.1119135000000001E-2</v>
      </c>
      <c r="AN571" s="340">
        <f t="shared" si="361"/>
        <v>2.1119135000000001E-2</v>
      </c>
      <c r="AP571" s="133">
        <v>1.9891182E-2</v>
      </c>
      <c r="AQ571" s="133">
        <v>8.5968511E-4</v>
      </c>
      <c r="AR571" s="133">
        <v>3.6826855000000002E-4</v>
      </c>
      <c r="AS571" s="134">
        <f>AV571+AY571+AZ571+BA571+BB571+BJ571+BK571+BO571</f>
        <v>1.1925168815122141E-6</v>
      </c>
      <c r="AT571" s="135">
        <f>AW571+AX571+BC571+BD571+BE571+BF571+BG571+BH571+BI571+BL571+BP571+BQ571</f>
        <v>3.1793088164303E-9</v>
      </c>
      <c r="AU571" s="135">
        <f>BM571+BN571</f>
        <v>5.1578228000000004E-2</v>
      </c>
      <c r="AV571" s="302">
        <v>8.4414137000000003E-7</v>
      </c>
      <c r="AW571" s="302">
        <v>2.5470533E-9</v>
      </c>
      <c r="AX571" s="302">
        <v>6.9583240000000002E-14</v>
      </c>
      <c r="AY571" s="302">
        <v>2.6068530000000001E-10</v>
      </c>
      <c r="AZ571" s="302">
        <v>8.4312214000000001E-14</v>
      </c>
      <c r="BA571" s="302">
        <v>1.1729798E-9</v>
      </c>
      <c r="BB571" s="302">
        <v>2.8786247E-7</v>
      </c>
      <c r="BC571" s="302">
        <v>1.6636215999999999E-10</v>
      </c>
      <c r="BD571" s="302">
        <v>3.296359E-10</v>
      </c>
      <c r="BE571" s="302">
        <v>4.1731100999999998E-12</v>
      </c>
      <c r="BF571" s="302">
        <v>1.3232154E-14</v>
      </c>
      <c r="BG571" s="302">
        <v>1.931837E-11</v>
      </c>
      <c r="BH571" s="302">
        <v>2.0414131000000001E-13</v>
      </c>
      <c r="BI571" s="302">
        <v>1.6170102E-13</v>
      </c>
      <c r="BJ571" s="302">
        <v>4.9408220999999997E-9</v>
      </c>
      <c r="BK571" s="302">
        <v>3.5681889000000002E-8</v>
      </c>
      <c r="BL571" s="302">
        <v>7.6327085999999996E-14</v>
      </c>
      <c r="BM571" s="303">
        <v>1.0879865000000001E-2</v>
      </c>
      <c r="BN571" s="303">
        <v>4.0698363000000001E-2</v>
      </c>
      <c r="BO571" s="302">
        <v>1.8456581E-8</v>
      </c>
      <c r="BP571" s="302">
        <v>1.1223597E-10</v>
      </c>
      <c r="BQ571" s="302">
        <v>5.0215203000000003E-15</v>
      </c>
      <c r="BR571" s="74"/>
      <c r="BS571" s="144">
        <v>5.2283439999999998E-5</v>
      </c>
      <c r="BT571" s="144">
        <v>2.6584908000000001E-6</v>
      </c>
      <c r="BU571" s="144">
        <v>2.5212449999999999E-5</v>
      </c>
      <c r="BV571" s="144">
        <v>1.7886613E-7</v>
      </c>
      <c r="BW571" s="144">
        <v>4.170609E-6</v>
      </c>
      <c r="BX571" s="144">
        <v>7.9267063000000003E-7</v>
      </c>
      <c r="BY571" s="144">
        <v>8.3592594999999999E-8</v>
      </c>
      <c r="BZ571" s="144">
        <v>1.1517173999999999E-6</v>
      </c>
      <c r="CA571" s="144">
        <v>1.2144425E-6</v>
      </c>
      <c r="CB571" s="144">
        <v>2.2849070999999998E-6</v>
      </c>
      <c r="CC571" s="144">
        <v>6.3369399E-10</v>
      </c>
      <c r="CD571" s="144">
        <v>5.3506987999999998E-11</v>
      </c>
      <c r="CE571" s="144">
        <v>1.1186683E-11</v>
      </c>
      <c r="CF571" s="144">
        <v>1.6563741999999999E-6</v>
      </c>
      <c r="CG571" s="144">
        <v>1.2103027E-5</v>
      </c>
      <c r="CH571" s="144">
        <v>-1.8739819999999999E-6</v>
      </c>
      <c r="CI571" s="144">
        <v>2.6495767000000002E-6</v>
      </c>
      <c r="CJ571" s="137"/>
      <c r="CK571" s="138"/>
      <c r="CL571" s="110" t="s">
        <v>2676</v>
      </c>
      <c r="CM571" s="110"/>
      <c r="CN571" s="110"/>
      <c r="CP571" s="305"/>
      <c r="CQ571" s="74"/>
      <c r="CR571" s="74"/>
      <c r="CS571" s="74"/>
      <c r="CT571" s="74"/>
      <c r="CU571" s="74"/>
      <c r="CV571" s="74"/>
      <c r="CW571" s="74"/>
      <c r="CX571" s="74"/>
      <c r="CY571" s="74"/>
      <c r="CZ571" s="74"/>
      <c r="DA571" s="74"/>
      <c r="DB571" s="74"/>
    </row>
    <row r="572" spans="1:106" ht="14.5" customHeight="1">
      <c r="B572" s="129" t="s">
        <v>2653</v>
      </c>
      <c r="C572" s="127" t="s">
        <v>150</v>
      </c>
      <c r="D572" s="127" t="s">
        <v>131</v>
      </c>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P572" s="74"/>
      <c r="AQ572" s="74"/>
      <c r="AR572" s="74"/>
      <c r="AS572" s="74"/>
      <c r="AT572" s="74"/>
      <c r="AU572" s="74"/>
      <c r="AV572" s="74"/>
      <c r="AW572" s="74"/>
      <c r="AX572" s="74"/>
      <c r="AY572" s="74"/>
      <c r="AZ572" s="74"/>
      <c r="BA572" s="74"/>
      <c r="BB572" s="74"/>
      <c r="BC572" s="74"/>
      <c r="BD572" s="74"/>
      <c r="BE572" s="74"/>
      <c r="BF572" s="74"/>
      <c r="BG572" s="74"/>
      <c r="BH572" s="74"/>
      <c r="BI572" s="74"/>
      <c r="BJ572" s="74"/>
      <c r="BK572" s="74"/>
      <c r="BL572" s="74"/>
      <c r="BM572" s="74"/>
      <c r="BN572" s="74"/>
      <c r="BO572" s="74"/>
      <c r="BP572" s="74"/>
      <c r="BQ572" s="74"/>
      <c r="BR572" s="74"/>
      <c r="BS572" s="74"/>
      <c r="BT572" s="74"/>
      <c r="BU572" s="74"/>
      <c r="BV572" s="74"/>
      <c r="BW572" s="74"/>
      <c r="BX572" s="74"/>
      <c r="BY572" s="74"/>
      <c r="BZ572" s="74"/>
      <c r="CA572" s="74"/>
      <c r="CB572" s="74"/>
      <c r="CC572" s="74"/>
      <c r="CD572" s="74"/>
      <c r="CE572" s="74"/>
      <c r="CF572" s="74"/>
      <c r="CG572" s="74"/>
      <c r="CH572" s="74"/>
      <c r="CI572" s="74"/>
      <c r="CJ572" s="142"/>
      <c r="CK572" s="143"/>
      <c r="CL572" s="89"/>
      <c r="CP572" s="305"/>
      <c r="CQ572" s="74"/>
      <c r="CR572" s="74"/>
      <c r="CS572" s="74"/>
      <c r="CT572" s="74"/>
      <c r="CU572" s="74"/>
      <c r="CV572" s="74"/>
      <c r="CW572" s="74"/>
      <c r="CX572" s="74"/>
      <c r="CY572" s="74"/>
      <c r="CZ572" s="74"/>
      <c r="DA572" s="74"/>
      <c r="DB572" s="74"/>
    </row>
    <row r="573" spans="1:106" ht="14.5" customHeight="1">
      <c r="A573" s="74" t="s">
        <v>2893</v>
      </c>
      <c r="B573" s="129" t="s">
        <v>2653</v>
      </c>
      <c r="C573" s="130" t="str">
        <f>MID(A573,1,12)</f>
        <v>A.100.14.101</v>
      </c>
      <c r="D573" s="131" t="s">
        <v>131</v>
      </c>
      <c r="E573" s="129" t="s">
        <v>957</v>
      </c>
      <c r="F573" s="132" t="s">
        <v>2894</v>
      </c>
      <c r="G573" s="132">
        <f>J573+K573+L573+M573</f>
        <v>0.42022898379369999</v>
      </c>
      <c r="H573" s="348">
        <f t="shared" ref="H573:H576" si="362">G573</f>
        <v>0.42022898379369999</v>
      </c>
      <c r="I573" s="74"/>
      <c r="J573" s="132">
        <f>P573+Q573+R573+S573</f>
        <v>1.99273508E-2</v>
      </c>
      <c r="K573" s="132">
        <f>N573+O573+T573</f>
        <v>3.7417309399999994E-2</v>
      </c>
      <c r="L573" s="300">
        <f>U573+IF(V573="x",0,V573)+IF(W573="x",0,W573)+IF(X573="x",0,X573)+Y573+Z573</f>
        <v>0.21463959359370002</v>
      </c>
      <c r="M573" s="132">
        <v>0.14824472999999999</v>
      </c>
      <c r="N573" s="132">
        <v>2.2086453999999998E-2</v>
      </c>
      <c r="O573" s="132">
        <v>1.1663069E-2</v>
      </c>
      <c r="P573" s="132">
        <v>8.2955622000000003E-3</v>
      </c>
      <c r="Q573" s="132">
        <v>2.9281524E-3</v>
      </c>
      <c r="R573" s="132">
        <v>4.4993710999999999E-3</v>
      </c>
      <c r="S573" s="132">
        <v>4.2042651E-3</v>
      </c>
      <c r="T573" s="132">
        <v>3.6677863999999998E-3</v>
      </c>
      <c r="U573" s="132">
        <v>0.20850634000000001</v>
      </c>
      <c r="V573" s="304">
        <v>3.2782071E-5</v>
      </c>
      <c r="W573" s="132">
        <v>5.1151814E-3</v>
      </c>
      <c r="X573" s="304">
        <v>1.2513270000000001E-7</v>
      </c>
      <c r="Y573" s="132">
        <v>9.8516498999999991E-4</v>
      </c>
      <c r="Z573" s="132">
        <v>0</v>
      </c>
      <c r="AA573" s="74"/>
      <c r="AB573" s="301">
        <f>M573/0.133</f>
        <v>1.1146220300751879</v>
      </c>
      <c r="AC573" s="338">
        <f t="shared" ref="AC573:AC576" si="363">AB573</f>
        <v>1.1146220300751879</v>
      </c>
      <c r="AD573" s="74"/>
      <c r="AE573" s="136">
        <v>13.710368000000001</v>
      </c>
      <c r="AF573" s="136">
        <v>12.447331999999999</v>
      </c>
      <c r="AG573" s="136">
        <v>0.69348988</v>
      </c>
      <c r="AH573" s="136">
        <v>0</v>
      </c>
      <c r="AI573" s="136">
        <v>0.56879486000000001</v>
      </c>
      <c r="AJ573" s="144">
        <v>3.8668967000000002E-5</v>
      </c>
      <c r="AK573" s="136">
        <v>7.1246692000000004E-4</v>
      </c>
      <c r="AL573" s="74"/>
      <c r="AM573" s="133">
        <v>2.8675203999999999E-2</v>
      </c>
      <c r="AN573" s="340">
        <f t="shared" ref="AN573:AN576" si="364">AM573</f>
        <v>2.8675203999999999E-2</v>
      </c>
      <c r="AP573" s="133">
        <v>2.6938053E-2</v>
      </c>
      <c r="AQ573" s="133">
        <v>1.0921577000000001E-3</v>
      </c>
      <c r="AR573" s="133">
        <v>6.4499317999999999E-4</v>
      </c>
      <c r="AS573" s="134">
        <f>AV573+AY573+AZ573+BA573+BB573+BJ573+BK573+BO573</f>
        <v>1.61499123981048E-6</v>
      </c>
      <c r="AT573" s="135">
        <f>AW573+AX573+BC573+BD573+BE573+BF573+BG573+BH573+BI573+BL573+BP573+BQ573</f>
        <v>4.0390446217448991E-9</v>
      </c>
      <c r="AU573" s="135">
        <f>BM573+BN573</f>
        <v>9.0335180000000001E-2</v>
      </c>
      <c r="AV573" s="302">
        <v>1.0397315000000001E-6</v>
      </c>
      <c r="AW573" s="302">
        <v>3.1372049999999998E-9</v>
      </c>
      <c r="AX573" s="302">
        <v>8.5706538E-14</v>
      </c>
      <c r="AY573" s="302">
        <v>2.7056135000000001E-10</v>
      </c>
      <c r="AZ573" s="302">
        <v>1.8736048000000001E-13</v>
      </c>
      <c r="BA573" s="302">
        <v>1.2334796E-9</v>
      </c>
      <c r="BB573" s="302">
        <v>4.9428274999999997E-7</v>
      </c>
      <c r="BC573" s="302">
        <v>1.7588544E-10</v>
      </c>
      <c r="BD573" s="302">
        <v>5.6968823E-10</v>
      </c>
      <c r="BE573" s="302">
        <v>5.8488585999999998E-12</v>
      </c>
      <c r="BF573" s="302">
        <v>3.1779664000000002E-14</v>
      </c>
      <c r="BG573" s="302">
        <v>3.319315E-11</v>
      </c>
      <c r="BH573" s="302">
        <v>4.7871741E-13</v>
      </c>
      <c r="BI573" s="302">
        <v>2.9810693000000001E-13</v>
      </c>
      <c r="BJ573" s="302">
        <v>6.0535725000000002E-9</v>
      </c>
      <c r="BK573" s="302">
        <v>5.4318173000000003E-8</v>
      </c>
      <c r="BL573" s="302">
        <v>1.6961575000000001E-13</v>
      </c>
      <c r="BM573" s="303">
        <v>2.8964408000000001E-2</v>
      </c>
      <c r="BN573" s="303">
        <v>6.1370771999999997E-2</v>
      </c>
      <c r="BO573" s="302">
        <v>1.9101015999999999E-8</v>
      </c>
      <c r="BP573" s="302">
        <v>1.1615482E-10</v>
      </c>
      <c r="BQ573" s="302">
        <v>5.1968529000000003E-15</v>
      </c>
      <c r="BR573" s="74"/>
      <c r="BS573" s="136">
        <v>1.2734992999999999E-4</v>
      </c>
      <c r="BT573" s="144">
        <v>4.3298294000000004E-6</v>
      </c>
      <c r="BU573" s="144">
        <v>3.1078619999999999E-5</v>
      </c>
      <c r="BV573" s="144">
        <v>4.2963980999999997E-7</v>
      </c>
      <c r="BW573" s="144">
        <v>5.6206194000000001E-6</v>
      </c>
      <c r="BX573" s="144">
        <v>8.8019547999999997E-7</v>
      </c>
      <c r="BY573" s="144">
        <v>1.2621744999999999E-7</v>
      </c>
      <c r="BZ573" s="144">
        <v>1.2005579E-6</v>
      </c>
      <c r="CA573" s="144">
        <v>6.0378392999999999E-6</v>
      </c>
      <c r="CB573" s="144">
        <v>2.7819866999999998E-6</v>
      </c>
      <c r="CC573" s="144">
        <v>1.4082088999999999E-9</v>
      </c>
      <c r="CD573" s="144">
        <v>1.1890441999999999E-10</v>
      </c>
      <c r="CE573" s="144">
        <v>2.4859294999999999E-11</v>
      </c>
      <c r="CF573" s="144">
        <v>1.89327E-6</v>
      </c>
      <c r="CG573" s="144">
        <v>1.5828432999999999E-5</v>
      </c>
      <c r="CH573" s="144">
        <v>5.4399082999999999E-5</v>
      </c>
      <c r="CI573" s="144">
        <v>2.7420899000000002E-6</v>
      </c>
      <c r="CJ573" s="137"/>
      <c r="CK573" s="138"/>
      <c r="CL573" s="110" t="s">
        <v>2676</v>
      </c>
      <c r="CM573" s="110"/>
      <c r="CN573" s="110"/>
      <c r="CP573" s="305"/>
      <c r="CQ573" s="74"/>
      <c r="CR573" s="74"/>
      <c r="CS573" s="74"/>
      <c r="CT573" s="74"/>
      <c r="CU573" s="74"/>
      <c r="CV573" s="74"/>
      <c r="CW573" s="74"/>
      <c r="CX573" s="74"/>
      <c r="CY573" s="74"/>
      <c r="CZ573" s="74"/>
      <c r="DA573" s="74"/>
      <c r="DB573" s="74"/>
    </row>
    <row r="574" spans="1:106" ht="14.5" customHeight="1">
      <c r="A574" s="74" t="s">
        <v>2895</v>
      </c>
      <c r="B574" s="129" t="s">
        <v>2653</v>
      </c>
      <c r="C574" s="130" t="str">
        <f>MID(A574,1,12)</f>
        <v>A.100.14.102</v>
      </c>
      <c r="D574" s="131" t="s">
        <v>131</v>
      </c>
      <c r="E574" s="129" t="s">
        <v>957</v>
      </c>
      <c r="F574" s="132" t="s">
        <v>2896</v>
      </c>
      <c r="G574" s="132">
        <f>J574+K574+L574+M574</f>
        <v>0.38064248528042</v>
      </c>
      <c r="H574" s="348">
        <f t="shared" si="362"/>
        <v>0.38064248528042</v>
      </c>
      <c r="I574" s="74"/>
      <c r="J574" s="132">
        <f>P574+Q574+R574+S574</f>
        <v>2.0286138799999999E-2</v>
      </c>
      <c r="K574" s="132">
        <f>N574+O574+T574</f>
        <v>3.5541938199999998E-2</v>
      </c>
      <c r="L574" s="300">
        <f>U574+IF(V574="x",0,V574)+IF(W574="x",0,W574)+IF(X574="x",0,X574)+Y574+Z574</f>
        <v>0.18079633828041997</v>
      </c>
      <c r="M574" s="132">
        <v>0.14401807</v>
      </c>
      <c r="N574" s="132">
        <v>2.1043270999999999E-2</v>
      </c>
      <c r="O574" s="132">
        <v>1.1260284000000001E-2</v>
      </c>
      <c r="P574" s="132">
        <v>8.3232888999999997E-3</v>
      </c>
      <c r="Q574" s="132">
        <v>3.0495229000000001E-3</v>
      </c>
      <c r="R574" s="132">
        <v>3.8923705000000002E-3</v>
      </c>
      <c r="S574" s="132">
        <v>5.0209564999999998E-3</v>
      </c>
      <c r="T574" s="132">
        <v>3.2383832000000001E-3</v>
      </c>
      <c r="U574" s="132">
        <v>0.17527114999999999</v>
      </c>
      <c r="V574" s="304">
        <v>4.3082854999999997E-5</v>
      </c>
      <c r="W574" s="132">
        <v>4.4922284000000002E-3</v>
      </c>
      <c r="X574" s="304">
        <v>1.6754542E-7</v>
      </c>
      <c r="Y574" s="132">
        <v>9.8970947999999989E-4</v>
      </c>
      <c r="Z574" s="132">
        <v>0</v>
      </c>
      <c r="AA574" s="74"/>
      <c r="AB574" s="301">
        <f>M574/0.133</f>
        <v>1.0828426315789472</v>
      </c>
      <c r="AC574" s="338">
        <f t="shared" si="363"/>
        <v>1.0828426315789472</v>
      </c>
      <c r="AD574" s="74"/>
      <c r="AE574" s="136">
        <v>13.213024000000001</v>
      </c>
      <c r="AF574" s="136">
        <v>12.113982</v>
      </c>
      <c r="AG574" s="136">
        <v>0.60903085000000001</v>
      </c>
      <c r="AH574" s="136">
        <v>0</v>
      </c>
      <c r="AI574" s="136">
        <v>0.47879229000000001</v>
      </c>
      <c r="AJ574" s="136">
        <v>6.7542132999999999E-3</v>
      </c>
      <c r="AK574" s="136">
        <v>4.4650751000000002E-3</v>
      </c>
      <c r="AL574" s="74"/>
      <c r="AM574" s="133">
        <v>2.7749618E-2</v>
      </c>
      <c r="AN574" s="340">
        <f t="shared" si="364"/>
        <v>2.7749618E-2</v>
      </c>
      <c r="AP574" s="133">
        <v>2.6103231000000001E-2</v>
      </c>
      <c r="AQ574" s="133">
        <v>1.0617460999999999E-3</v>
      </c>
      <c r="AR574" s="133">
        <v>5.8464096000000005E-4</v>
      </c>
      <c r="AS574" s="134">
        <f>AV574+AY574+AZ574+BA574+BB574+BJ574+BK574+BO574</f>
        <v>1.5649418866779804E-6</v>
      </c>
      <c r="AT574" s="135">
        <f>AW574+AX574+BC574+BD574+BE574+BF574+BG574+BH574+BI574+BL574+BP574+BQ574</f>
        <v>3.9265756289716003E-9</v>
      </c>
      <c r="AU574" s="135">
        <f>BM574+BN574</f>
        <v>8.1882487000000004E-2</v>
      </c>
      <c r="AV574" s="302">
        <v>1.0101345000000001E-6</v>
      </c>
      <c r="AW574" s="302">
        <v>3.0478990999999999E-9</v>
      </c>
      <c r="AX574" s="302">
        <v>8.3266761999999997E-14</v>
      </c>
      <c r="AY574" s="302">
        <v>2.7197126000000002E-10</v>
      </c>
      <c r="AZ574" s="302">
        <v>1.0681798E-13</v>
      </c>
      <c r="BA574" s="302">
        <v>1.2376042E-9</v>
      </c>
      <c r="BB574" s="302">
        <v>4.7741490999999996E-7</v>
      </c>
      <c r="BC574" s="302">
        <v>1.7627494000000001E-10</v>
      </c>
      <c r="BD574" s="302">
        <v>5.4814803999999997E-10</v>
      </c>
      <c r="BE574" s="302">
        <v>5.5661763000000003E-12</v>
      </c>
      <c r="BF574" s="302">
        <v>2.6721103999999999E-14</v>
      </c>
      <c r="BG574" s="302">
        <v>3.0941281000000001E-11</v>
      </c>
      <c r="BH574" s="302">
        <v>4.1597101999999999E-13</v>
      </c>
      <c r="BI574" s="302">
        <v>2.6969227999999998E-13</v>
      </c>
      <c r="BJ574" s="302">
        <v>5.8785434000000001E-9</v>
      </c>
      <c r="BK574" s="302">
        <v>5.0815124000000002E-8</v>
      </c>
      <c r="BL574" s="302">
        <v>2.5457968000000002E-13</v>
      </c>
      <c r="BM574" s="303">
        <v>2.4078952000000001E-2</v>
      </c>
      <c r="BN574" s="303">
        <v>5.7803535000000003E-2</v>
      </c>
      <c r="BO574" s="302">
        <v>1.9189127000000001E-8</v>
      </c>
      <c r="BP574" s="302">
        <v>1.1669063999999999E-10</v>
      </c>
      <c r="BQ574" s="302">
        <v>5.2208256000000001E-15</v>
      </c>
      <c r="BR574" s="74"/>
      <c r="BS574" s="136">
        <v>1.0965672E-4</v>
      </c>
      <c r="BT574" s="144">
        <v>4.1834156000000003E-6</v>
      </c>
      <c r="BU574" s="144">
        <v>3.0192527E-5</v>
      </c>
      <c r="BV574" s="144">
        <v>3.7933784999999999E-7</v>
      </c>
      <c r="BW574" s="144">
        <v>5.6057647E-6</v>
      </c>
      <c r="BX574" s="144">
        <v>8.6912325000000003E-7</v>
      </c>
      <c r="BY574" s="144">
        <v>1.1878031E-7</v>
      </c>
      <c r="BZ574" s="144">
        <v>1.2067766000000001E-6</v>
      </c>
      <c r="CA574" s="144">
        <v>5.2232871999999998E-6</v>
      </c>
      <c r="CB574" s="144">
        <v>3.3223961E-6</v>
      </c>
      <c r="CC574" s="144">
        <v>8.0274148999999998E-10</v>
      </c>
      <c r="CD574" s="144">
        <v>1.7069301999999999E-10</v>
      </c>
      <c r="CE574" s="144">
        <v>3.5918530000000002E-11</v>
      </c>
      <c r="CF574" s="144">
        <v>1.8778276999999999E-6</v>
      </c>
      <c r="CG574" s="144">
        <v>1.5324276999999999E-5</v>
      </c>
      <c r="CH574" s="144">
        <v>3.8597462E-5</v>
      </c>
      <c r="CI574" s="144">
        <v>2.7547390000000001E-6</v>
      </c>
      <c r="CJ574" s="137"/>
      <c r="CK574" s="138"/>
      <c r="CL574" s="110" t="s">
        <v>2676</v>
      </c>
      <c r="CM574" s="110"/>
      <c r="CN574" s="110"/>
      <c r="CP574" s="305"/>
      <c r="CQ574" s="74"/>
      <c r="CR574" s="74"/>
      <c r="CS574" s="74"/>
      <c r="CT574" s="74"/>
      <c r="CU574" s="74"/>
      <c r="CV574" s="74"/>
      <c r="CW574" s="74"/>
      <c r="CX574" s="74"/>
      <c r="CY574" s="74"/>
      <c r="CZ574" s="74"/>
      <c r="DA574" s="74"/>
      <c r="DB574" s="74"/>
    </row>
    <row r="575" spans="1:106" ht="14.5" customHeight="1">
      <c r="A575" s="74" t="s">
        <v>2897</v>
      </c>
      <c r="B575" s="129" t="s">
        <v>2653</v>
      </c>
      <c r="C575" s="130" t="str">
        <f>MID(A575,1,12)</f>
        <v>A.100.14.103</v>
      </c>
      <c r="D575" s="131" t="s">
        <v>131</v>
      </c>
      <c r="E575" s="129" t="s">
        <v>957</v>
      </c>
      <c r="F575" s="132" t="s">
        <v>2898</v>
      </c>
      <c r="G575" s="132">
        <f>J575+K575+L575+M575</f>
        <v>0.22193698814171697</v>
      </c>
      <c r="H575" s="348">
        <f t="shared" si="362"/>
        <v>0.22193698814171697</v>
      </c>
      <c r="I575" s="74"/>
      <c r="J575" s="132">
        <f>P575+Q575+R575+S575</f>
        <v>1.5067043570000001E-2</v>
      </c>
      <c r="K575" s="132">
        <f>N575+O575+T575</f>
        <v>2.1979732299999999E-2</v>
      </c>
      <c r="L575" s="300">
        <f>U575+IF(V575="x",0,V575)+IF(W575="x",0,W575)+IF(X575="x",0,X575)+Y575+Z575</f>
        <v>6.4627052271716987E-2</v>
      </c>
      <c r="M575" s="132">
        <v>0.12026315999999999</v>
      </c>
      <c r="N575" s="132">
        <v>1.0936253999999999E-2</v>
      </c>
      <c r="O575" s="132">
        <v>9.5165205000000003E-3</v>
      </c>
      <c r="P575" s="132">
        <v>7.8886145999999997E-3</v>
      </c>
      <c r="Q575" s="132">
        <v>2.8203760999999999E-3</v>
      </c>
      <c r="R575" s="132">
        <v>9.0499717000000002E-4</v>
      </c>
      <c r="S575" s="132">
        <v>3.4530556999999998E-3</v>
      </c>
      <c r="T575" s="132">
        <v>1.5269578000000001E-3</v>
      </c>
      <c r="U575" s="132">
        <v>6.3108533999999994E-2</v>
      </c>
      <c r="V575" s="304">
        <v>1.4751931999999999E-5</v>
      </c>
      <c r="W575" s="132">
        <v>5.5178276000000001E-4</v>
      </c>
      <c r="X575" s="304">
        <v>5.6309716999999998E-8</v>
      </c>
      <c r="Y575" s="132">
        <v>9.5192726999999999E-4</v>
      </c>
      <c r="Z575" s="132">
        <v>0</v>
      </c>
      <c r="AA575" s="74"/>
      <c r="AB575" s="301">
        <f>M575/0.133</f>
        <v>0.90423428571428566</v>
      </c>
      <c r="AC575" s="338">
        <f t="shared" si="363"/>
        <v>0.90423428571428566</v>
      </c>
      <c r="AD575" s="74"/>
      <c r="AE575" s="136">
        <v>10.119208</v>
      </c>
      <c r="AF575" s="136">
        <v>10.008046</v>
      </c>
      <c r="AG575" s="136">
        <v>7.4807858000000005E-2</v>
      </c>
      <c r="AH575" s="136">
        <v>0</v>
      </c>
      <c r="AI575" s="136">
        <v>3.6015436999999997E-2</v>
      </c>
      <c r="AJ575" s="144">
        <v>1.7401035000000001E-5</v>
      </c>
      <c r="AK575" s="136">
        <v>3.2061011999999999E-4</v>
      </c>
      <c r="AL575" s="74"/>
      <c r="AM575" s="133">
        <v>2.1119135000000001E-2</v>
      </c>
      <c r="AN575" s="340">
        <f t="shared" si="364"/>
        <v>2.1119135000000001E-2</v>
      </c>
      <c r="AP575" s="133">
        <v>1.9891182E-2</v>
      </c>
      <c r="AQ575" s="133">
        <v>8.5968511E-4</v>
      </c>
      <c r="AR575" s="133">
        <v>3.6826855000000002E-4</v>
      </c>
      <c r="AS575" s="134">
        <f>AV575+AY575+AZ575+BA575+BB575+BJ575+BK575+BO575</f>
        <v>1.1925168815122141E-6</v>
      </c>
      <c r="AT575" s="135">
        <f>AW575+AX575+BC575+BD575+BE575+BF575+BG575+BH575+BI575+BL575+BP575+BQ575</f>
        <v>3.1793088164303E-9</v>
      </c>
      <c r="AU575" s="135">
        <f>BM575+BN575</f>
        <v>5.1578228000000004E-2</v>
      </c>
      <c r="AV575" s="302">
        <v>8.4414137000000003E-7</v>
      </c>
      <c r="AW575" s="302">
        <v>2.5470533E-9</v>
      </c>
      <c r="AX575" s="302">
        <v>6.9583240000000002E-14</v>
      </c>
      <c r="AY575" s="302">
        <v>2.6068530000000001E-10</v>
      </c>
      <c r="AZ575" s="302">
        <v>8.4312214000000001E-14</v>
      </c>
      <c r="BA575" s="302">
        <v>1.1729798E-9</v>
      </c>
      <c r="BB575" s="302">
        <v>2.8786247E-7</v>
      </c>
      <c r="BC575" s="302">
        <v>1.6636215999999999E-10</v>
      </c>
      <c r="BD575" s="302">
        <v>3.296359E-10</v>
      </c>
      <c r="BE575" s="302">
        <v>4.1731100999999998E-12</v>
      </c>
      <c r="BF575" s="302">
        <v>1.3232154E-14</v>
      </c>
      <c r="BG575" s="302">
        <v>1.931837E-11</v>
      </c>
      <c r="BH575" s="302">
        <v>2.0414131000000001E-13</v>
      </c>
      <c r="BI575" s="302">
        <v>1.6170102E-13</v>
      </c>
      <c r="BJ575" s="302">
        <v>4.9408220999999997E-9</v>
      </c>
      <c r="BK575" s="302">
        <v>3.5681889000000002E-8</v>
      </c>
      <c r="BL575" s="302">
        <v>7.6327085999999996E-14</v>
      </c>
      <c r="BM575" s="303">
        <v>1.0879865000000001E-2</v>
      </c>
      <c r="BN575" s="303">
        <v>4.0698363000000001E-2</v>
      </c>
      <c r="BO575" s="302">
        <v>1.8456581E-8</v>
      </c>
      <c r="BP575" s="302">
        <v>1.1223597E-10</v>
      </c>
      <c r="BQ575" s="302">
        <v>5.0215203000000003E-15</v>
      </c>
      <c r="BR575" s="74"/>
      <c r="BS575" s="144">
        <v>5.2283439999999998E-5</v>
      </c>
      <c r="BT575" s="144">
        <v>2.6584908000000001E-6</v>
      </c>
      <c r="BU575" s="144">
        <v>2.5212449999999999E-5</v>
      </c>
      <c r="BV575" s="144">
        <v>1.7886613E-7</v>
      </c>
      <c r="BW575" s="144">
        <v>4.170609E-6</v>
      </c>
      <c r="BX575" s="144">
        <v>7.9267063000000003E-7</v>
      </c>
      <c r="BY575" s="144">
        <v>8.3592594999999999E-8</v>
      </c>
      <c r="BZ575" s="144">
        <v>1.1517173999999999E-6</v>
      </c>
      <c r="CA575" s="144">
        <v>1.2144425E-6</v>
      </c>
      <c r="CB575" s="144">
        <v>2.2849070999999998E-6</v>
      </c>
      <c r="CC575" s="144">
        <v>6.3369399E-10</v>
      </c>
      <c r="CD575" s="144">
        <v>5.3506987999999998E-11</v>
      </c>
      <c r="CE575" s="144">
        <v>1.1186683E-11</v>
      </c>
      <c r="CF575" s="144">
        <v>1.6563741999999999E-6</v>
      </c>
      <c r="CG575" s="144">
        <v>1.2103027E-5</v>
      </c>
      <c r="CH575" s="144">
        <v>-1.8739819999999999E-6</v>
      </c>
      <c r="CI575" s="144">
        <v>2.6495767000000002E-6</v>
      </c>
      <c r="CJ575" s="137"/>
      <c r="CK575" s="138"/>
      <c r="CL575" s="110" t="s">
        <v>2676</v>
      </c>
      <c r="CM575" s="110"/>
      <c r="CN575" s="110"/>
      <c r="CP575" s="305"/>
      <c r="CQ575" s="74"/>
      <c r="CR575" s="74"/>
      <c r="CS575" s="74"/>
      <c r="CT575" s="74"/>
      <c r="CU575" s="74"/>
      <c r="CV575" s="74"/>
      <c r="CW575" s="74"/>
      <c r="CX575" s="74"/>
      <c r="CY575" s="74"/>
      <c r="CZ575" s="74"/>
      <c r="DA575" s="74"/>
      <c r="DB575" s="74"/>
    </row>
    <row r="576" spans="1:106" ht="14.5" customHeight="1">
      <c r="A576" s="74" t="s">
        <v>2899</v>
      </c>
      <c r="B576" s="129" t="s">
        <v>2653</v>
      </c>
      <c r="C576" s="130" t="str">
        <f>MID(A576,1,12)</f>
        <v>A.100.14.104</v>
      </c>
      <c r="D576" s="131" t="s">
        <v>131</v>
      </c>
      <c r="E576" s="129" t="s">
        <v>957</v>
      </c>
      <c r="F576" s="132" t="s">
        <v>2900</v>
      </c>
      <c r="G576" s="132">
        <f>J576+K576+L576+M576</f>
        <v>0.22193698814171697</v>
      </c>
      <c r="H576" s="348">
        <f t="shared" si="362"/>
        <v>0.22193698814171697</v>
      </c>
      <c r="I576" s="74"/>
      <c r="J576" s="132">
        <f>P576+Q576+R576+S576</f>
        <v>1.5067043570000001E-2</v>
      </c>
      <c r="K576" s="132">
        <f>N576+O576+T576</f>
        <v>2.1979732299999999E-2</v>
      </c>
      <c r="L576" s="300">
        <f>U576+IF(V576="x",0,V576)+IF(W576="x",0,W576)+IF(X576="x",0,X576)+Y576+Z576</f>
        <v>6.4627052271716987E-2</v>
      </c>
      <c r="M576" s="132">
        <v>0.12026315999999999</v>
      </c>
      <c r="N576" s="132">
        <v>1.0936253999999999E-2</v>
      </c>
      <c r="O576" s="132">
        <v>9.5165205000000003E-3</v>
      </c>
      <c r="P576" s="132">
        <v>7.8886145999999997E-3</v>
      </c>
      <c r="Q576" s="132">
        <v>2.8203760999999999E-3</v>
      </c>
      <c r="R576" s="132">
        <v>9.0499717000000002E-4</v>
      </c>
      <c r="S576" s="132">
        <v>3.4530556999999998E-3</v>
      </c>
      <c r="T576" s="132">
        <v>1.5269578000000001E-3</v>
      </c>
      <c r="U576" s="132">
        <v>6.3108533999999994E-2</v>
      </c>
      <c r="V576" s="304">
        <v>1.4751931999999999E-5</v>
      </c>
      <c r="W576" s="132">
        <v>5.5178276000000001E-4</v>
      </c>
      <c r="X576" s="304">
        <v>5.6309716999999998E-8</v>
      </c>
      <c r="Y576" s="132">
        <v>9.5192726999999999E-4</v>
      </c>
      <c r="Z576" s="132">
        <v>0</v>
      </c>
      <c r="AA576" s="74"/>
      <c r="AB576" s="301">
        <f>M576/0.133</f>
        <v>0.90423428571428566</v>
      </c>
      <c r="AC576" s="338">
        <f t="shared" si="363"/>
        <v>0.90423428571428566</v>
      </c>
      <c r="AD576" s="74"/>
      <c r="AE576" s="136">
        <v>10.119208</v>
      </c>
      <c r="AF576" s="136">
        <v>10.008046</v>
      </c>
      <c r="AG576" s="136">
        <v>7.4807858000000005E-2</v>
      </c>
      <c r="AH576" s="136">
        <v>0</v>
      </c>
      <c r="AI576" s="136">
        <v>3.6015436999999997E-2</v>
      </c>
      <c r="AJ576" s="144">
        <v>1.7401035000000001E-5</v>
      </c>
      <c r="AK576" s="136">
        <v>3.2061011999999999E-4</v>
      </c>
      <c r="AL576" s="74"/>
      <c r="AM576" s="133">
        <v>2.1119135000000001E-2</v>
      </c>
      <c r="AN576" s="340">
        <f t="shared" si="364"/>
        <v>2.1119135000000001E-2</v>
      </c>
      <c r="AP576" s="133">
        <v>1.9891182E-2</v>
      </c>
      <c r="AQ576" s="133">
        <v>8.5968511E-4</v>
      </c>
      <c r="AR576" s="133">
        <v>3.6826855000000002E-4</v>
      </c>
      <c r="AS576" s="134">
        <f>AV576+AY576+AZ576+BA576+BB576+BJ576+BK576+BO576</f>
        <v>1.1925168815122141E-6</v>
      </c>
      <c r="AT576" s="135">
        <f>AW576+AX576+BC576+BD576+BE576+BF576+BG576+BH576+BI576+BL576+BP576+BQ576</f>
        <v>3.1793088164303E-9</v>
      </c>
      <c r="AU576" s="135">
        <f>BM576+BN576</f>
        <v>5.1578228000000004E-2</v>
      </c>
      <c r="AV576" s="302">
        <v>8.4414137000000003E-7</v>
      </c>
      <c r="AW576" s="302">
        <v>2.5470533E-9</v>
      </c>
      <c r="AX576" s="302">
        <v>6.9583240000000002E-14</v>
      </c>
      <c r="AY576" s="302">
        <v>2.6068530000000001E-10</v>
      </c>
      <c r="AZ576" s="302">
        <v>8.4312214000000001E-14</v>
      </c>
      <c r="BA576" s="302">
        <v>1.1729798E-9</v>
      </c>
      <c r="BB576" s="302">
        <v>2.8786247E-7</v>
      </c>
      <c r="BC576" s="302">
        <v>1.6636215999999999E-10</v>
      </c>
      <c r="BD576" s="302">
        <v>3.296359E-10</v>
      </c>
      <c r="BE576" s="302">
        <v>4.1731100999999998E-12</v>
      </c>
      <c r="BF576" s="302">
        <v>1.3232154E-14</v>
      </c>
      <c r="BG576" s="302">
        <v>1.931837E-11</v>
      </c>
      <c r="BH576" s="302">
        <v>2.0414131000000001E-13</v>
      </c>
      <c r="BI576" s="302">
        <v>1.6170102E-13</v>
      </c>
      <c r="BJ576" s="302">
        <v>4.9408220999999997E-9</v>
      </c>
      <c r="BK576" s="302">
        <v>3.5681889000000002E-8</v>
      </c>
      <c r="BL576" s="302">
        <v>7.6327085999999996E-14</v>
      </c>
      <c r="BM576" s="303">
        <v>1.0879865000000001E-2</v>
      </c>
      <c r="BN576" s="303">
        <v>4.0698363000000001E-2</v>
      </c>
      <c r="BO576" s="302">
        <v>1.8456581E-8</v>
      </c>
      <c r="BP576" s="302">
        <v>1.1223597E-10</v>
      </c>
      <c r="BQ576" s="302">
        <v>5.0215203000000003E-15</v>
      </c>
      <c r="BR576" s="74"/>
      <c r="BS576" s="144">
        <v>5.2283439999999998E-5</v>
      </c>
      <c r="BT576" s="144">
        <v>2.6584908000000001E-6</v>
      </c>
      <c r="BU576" s="144">
        <v>2.5212449999999999E-5</v>
      </c>
      <c r="BV576" s="144">
        <v>1.7886613E-7</v>
      </c>
      <c r="BW576" s="144">
        <v>4.170609E-6</v>
      </c>
      <c r="BX576" s="144">
        <v>7.9267063000000003E-7</v>
      </c>
      <c r="BY576" s="144">
        <v>8.3592594999999999E-8</v>
      </c>
      <c r="BZ576" s="144">
        <v>1.1517173999999999E-6</v>
      </c>
      <c r="CA576" s="144">
        <v>1.2144425E-6</v>
      </c>
      <c r="CB576" s="144">
        <v>2.2849070999999998E-6</v>
      </c>
      <c r="CC576" s="144">
        <v>6.3369399E-10</v>
      </c>
      <c r="CD576" s="144">
        <v>5.3506987999999998E-11</v>
      </c>
      <c r="CE576" s="144">
        <v>1.1186683E-11</v>
      </c>
      <c r="CF576" s="144">
        <v>1.6563741999999999E-6</v>
      </c>
      <c r="CG576" s="144">
        <v>1.2103027E-5</v>
      </c>
      <c r="CH576" s="144">
        <v>-1.8739819999999999E-6</v>
      </c>
      <c r="CI576" s="144">
        <v>2.6495767000000002E-6</v>
      </c>
      <c r="CJ576" s="137"/>
      <c r="CK576" s="138"/>
      <c r="CL576" s="110" t="s">
        <v>2676</v>
      </c>
      <c r="CM576" s="110"/>
      <c r="CN576" s="110"/>
      <c r="CP576" s="305"/>
      <c r="CQ576" s="74"/>
      <c r="CR576" s="74"/>
      <c r="CS576" s="74"/>
      <c r="CT576" s="74"/>
      <c r="CU576" s="74"/>
      <c r="CV576" s="74"/>
      <c r="CW576" s="74"/>
      <c r="CX576" s="74"/>
      <c r="CY576" s="74"/>
      <c r="CZ576" s="74"/>
      <c r="DA576" s="74"/>
      <c r="DB576" s="74"/>
    </row>
    <row r="577" spans="1:106" ht="14.5" customHeight="1">
      <c r="B577" s="129" t="s">
        <v>2653</v>
      </c>
      <c r="C577" s="127" t="s">
        <v>156</v>
      </c>
      <c r="D577" s="127" t="s">
        <v>133</v>
      </c>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P577" s="74"/>
      <c r="AQ577" s="74"/>
      <c r="AR577" s="74"/>
      <c r="AS577" s="74"/>
      <c r="AT577" s="74"/>
      <c r="AU577" s="74"/>
      <c r="AV577" s="74"/>
      <c r="AW577" s="74"/>
      <c r="AX577" s="74"/>
      <c r="AY577" s="74"/>
      <c r="AZ577" s="74"/>
      <c r="BA577" s="74"/>
      <c r="BB577" s="74"/>
      <c r="BC577" s="74"/>
      <c r="BD577" s="74"/>
      <c r="BE577" s="74"/>
      <c r="BF577" s="74"/>
      <c r="BG577" s="74"/>
      <c r="BH577" s="74"/>
      <c r="BI577" s="74"/>
      <c r="BJ577" s="74"/>
      <c r="BK577" s="74"/>
      <c r="BL577" s="74"/>
      <c r="BM577" s="74"/>
      <c r="BN577" s="74"/>
      <c r="BO577" s="74"/>
      <c r="BP577" s="74"/>
      <c r="BQ577" s="74"/>
      <c r="BR577" s="74"/>
      <c r="BS577" s="74"/>
      <c r="BT577" s="74"/>
      <c r="BU577" s="74"/>
      <c r="BV577" s="74"/>
      <c r="BW577" s="74"/>
      <c r="BX577" s="74"/>
      <c r="BY577" s="74"/>
      <c r="BZ577" s="74"/>
      <c r="CA577" s="74"/>
      <c r="CB577" s="74"/>
      <c r="CC577" s="74"/>
      <c r="CD577" s="74"/>
      <c r="CE577" s="74"/>
      <c r="CF577" s="74"/>
      <c r="CG577" s="74"/>
      <c r="CH577" s="74"/>
      <c r="CI577" s="74"/>
      <c r="CJ577" s="142"/>
      <c r="CK577" s="143"/>
      <c r="CL577" s="89"/>
      <c r="CP577" s="305"/>
      <c r="CQ577" s="74"/>
      <c r="CR577" s="74"/>
      <c r="CS577" s="74"/>
      <c r="CT577" s="74"/>
      <c r="CU577" s="74"/>
      <c r="CV577" s="74"/>
      <c r="CW577" s="74"/>
      <c r="CX577" s="74"/>
      <c r="CY577" s="74"/>
      <c r="CZ577" s="74"/>
      <c r="DA577" s="74"/>
      <c r="DB577" s="74"/>
    </row>
    <row r="578" spans="1:106" ht="14.5" customHeight="1">
      <c r="A578" s="74" t="s">
        <v>2901</v>
      </c>
      <c r="B578" s="129" t="s">
        <v>2653</v>
      </c>
      <c r="C578" s="130" t="str">
        <f t="shared" ref="C578:C594" si="365">MID(A578,1,12)</f>
        <v>A.100.16.101</v>
      </c>
      <c r="D578" s="131" t="s">
        <v>133</v>
      </c>
      <c r="E578" s="129" t="s">
        <v>957</v>
      </c>
      <c r="F578" s="132" t="s">
        <v>2902</v>
      </c>
      <c r="G578" s="132">
        <f t="shared" ref="G578:G594" si="366">J578+K578+L578+M578</f>
        <v>1.17192604204133</v>
      </c>
      <c r="H578" s="348">
        <f t="shared" ref="H578:H594" si="367">G578</f>
        <v>1.17192604204133</v>
      </c>
      <c r="I578" s="74"/>
      <c r="J578" s="132">
        <f t="shared" ref="J578:J594" si="368">P578+Q578+R578+S578</f>
        <v>2.59560564E-2</v>
      </c>
      <c r="K578" s="132">
        <f t="shared" ref="K578:K594" si="369">N578+O578+T578</f>
        <v>0.44861871889999999</v>
      </c>
      <c r="L578" s="300">
        <f t="shared" ref="L578:L594" si="370">U578+IF(V578="x",0,V578)+IF(W578="x",0,W578)+IF(X578="x",0,X578)+Y578+Z578</f>
        <v>0.48389759674132993</v>
      </c>
      <c r="M578" s="132">
        <v>0.21345367000000001</v>
      </c>
      <c r="N578" s="132">
        <v>0.43290321999999998</v>
      </c>
      <c r="O578" s="132">
        <v>1.0967456E-2</v>
      </c>
      <c r="P578" s="132">
        <v>1.1610508E-2</v>
      </c>
      <c r="Q578" s="132">
        <v>2.8236006000000001E-3</v>
      </c>
      <c r="R578" s="132">
        <v>7.9658770999999993E-3</v>
      </c>
      <c r="S578" s="132">
        <v>3.5560707E-3</v>
      </c>
      <c r="T578" s="132">
        <v>4.7480428999999999E-3</v>
      </c>
      <c r="U578" s="132">
        <v>0.47357371999999998</v>
      </c>
      <c r="V578" s="132">
        <v>3.7407169999999998E-4</v>
      </c>
      <c r="W578" s="132">
        <v>8.9977093999999997E-3</v>
      </c>
      <c r="X578" s="304">
        <v>1.6096132999999999E-7</v>
      </c>
      <c r="Y578" s="132">
        <v>9.5193467999999998E-4</v>
      </c>
      <c r="Z578" s="132">
        <v>0</v>
      </c>
      <c r="AA578" s="74"/>
      <c r="AB578" s="301">
        <f t="shared" ref="AB578:AB594" si="371">M578/0.133</f>
        <v>1.6049148120300751</v>
      </c>
      <c r="AC578" s="338">
        <f t="shared" ref="AC578:AC594" si="372">AB578</f>
        <v>1.6049148120300751</v>
      </c>
      <c r="AD578" s="74"/>
      <c r="AE578" s="136">
        <v>23.533901</v>
      </c>
      <c r="AF578" s="136">
        <v>21.219252999999998</v>
      </c>
      <c r="AG578" s="136">
        <v>1.2198629999999999</v>
      </c>
      <c r="AH578" s="136">
        <v>0</v>
      </c>
      <c r="AI578" s="136">
        <v>1.0943035999999999</v>
      </c>
      <c r="AJ578" s="144">
        <v>3.7812153999999998E-5</v>
      </c>
      <c r="AK578" s="136">
        <v>4.4355799000000002E-4</v>
      </c>
      <c r="AL578" s="74"/>
      <c r="AM578" s="133">
        <v>0.16378914</v>
      </c>
      <c r="AN578" s="340">
        <f t="shared" ref="AN578:AN594" si="373">AM578</f>
        <v>0.16378914</v>
      </c>
      <c r="AP578" s="133">
        <v>0.15868631</v>
      </c>
      <c r="AQ578" s="133">
        <v>3.8402925000000001E-3</v>
      </c>
      <c r="AR578" s="133">
        <v>1.2625358E-3</v>
      </c>
      <c r="AS578" s="134">
        <f t="shared" ref="AS578:AS594" si="374">AV578+AY578+AZ578+BA578+BB578+BJ578+BK578+BO578</f>
        <v>9.5135677197538307E-6</v>
      </c>
      <c r="AT578" s="135">
        <f t="shared" ref="AT578:AT594" si="375">AW578+AX578+BC578+BD578+BE578+BF578+BG578+BH578+BI578+BL578+BP578+BQ578</f>
        <v>1.4202265179053404E-8</v>
      </c>
      <c r="AU578" s="135">
        <f t="shared" ref="AU578:AU594" si="376">BM578+BN578</f>
        <v>0.176825752</v>
      </c>
      <c r="AV578" s="302">
        <v>1.4944151E-6</v>
      </c>
      <c r="AW578" s="302">
        <v>4.5090875999999998E-9</v>
      </c>
      <c r="AX578" s="302">
        <v>1.2318874999999999E-13</v>
      </c>
      <c r="AY578" s="302">
        <v>2.6088533E-10</v>
      </c>
      <c r="AZ578" s="302">
        <v>1.0802383E-13</v>
      </c>
      <c r="BA578" s="302">
        <v>1.7258486E-9</v>
      </c>
      <c r="BB578" s="302">
        <v>7.9514109999999999E-6</v>
      </c>
      <c r="BC578" s="302">
        <v>2.9248323000000002E-10</v>
      </c>
      <c r="BD578" s="302">
        <v>9.2563485000000005E-9</v>
      </c>
      <c r="BE578" s="302">
        <v>6.9933131000000004E-12</v>
      </c>
      <c r="BF578" s="302">
        <v>1.4034224E-14</v>
      </c>
      <c r="BG578" s="302">
        <v>2.4103578E-11</v>
      </c>
      <c r="BH578" s="302">
        <v>4.2018898000000001E-13</v>
      </c>
      <c r="BI578" s="302">
        <v>2.1294422E-13</v>
      </c>
      <c r="BJ578" s="302">
        <v>5.8328468E-9</v>
      </c>
      <c r="BK578" s="302">
        <v>4.1465206000000001E-8</v>
      </c>
      <c r="BL578" s="302">
        <v>2.3674021999999999E-13</v>
      </c>
      <c r="BM578" s="303">
        <v>3.0781052E-2</v>
      </c>
      <c r="BN578" s="303">
        <v>0.1460447</v>
      </c>
      <c r="BO578" s="302">
        <v>1.8456724999999999E-8</v>
      </c>
      <c r="BP578" s="302">
        <v>1.1223684E-10</v>
      </c>
      <c r="BQ578" s="302">
        <v>5.0215593999999996E-15</v>
      </c>
      <c r="BR578" s="74"/>
      <c r="BS578" s="136">
        <v>2.2489662E-4</v>
      </c>
      <c r="BT578" s="144">
        <v>6.4202720999999999E-5</v>
      </c>
      <c r="BU578" s="144">
        <v>4.4749283000000002E-5</v>
      </c>
      <c r="BV578" s="144">
        <v>5.5617459000000001E-7</v>
      </c>
      <c r="BW578" s="144">
        <v>5.4868333999999997E-5</v>
      </c>
      <c r="BX578" s="144">
        <v>7.9658030000000003E-7</v>
      </c>
      <c r="BY578" s="144">
        <v>1.5682382000000001E-7</v>
      </c>
      <c r="BZ578" s="144">
        <v>1.1540673000000001E-6</v>
      </c>
      <c r="CA578" s="144">
        <v>1.0689645999999999E-5</v>
      </c>
      <c r="CB578" s="144">
        <v>2.3530727E-6</v>
      </c>
      <c r="CC578" s="144">
        <v>8.1181534999999996E-10</v>
      </c>
      <c r="CD578" s="144">
        <v>1.591181E-10</v>
      </c>
      <c r="CE578" s="144">
        <v>1.4335220000000001E-11</v>
      </c>
      <c r="CF578" s="144">
        <v>8.9531022999999993E-6</v>
      </c>
      <c r="CG578" s="144">
        <v>2.7103482E-5</v>
      </c>
      <c r="CH578" s="144">
        <v>6.6627502999999997E-6</v>
      </c>
      <c r="CI578" s="144">
        <v>2.6495973E-6</v>
      </c>
      <c r="CJ578" s="137"/>
      <c r="CK578" s="138"/>
      <c r="CL578" s="110" t="s">
        <v>2676</v>
      </c>
      <c r="CM578" s="110"/>
      <c r="CN578" s="110"/>
      <c r="CP578" s="305"/>
      <c r="CQ578" s="74"/>
      <c r="CR578" s="74"/>
      <c r="CS578" s="74"/>
      <c r="CT578" s="74"/>
      <c r="CU578" s="74"/>
      <c r="CV578" s="74"/>
      <c r="CW578" s="74"/>
      <c r="CX578" s="74"/>
      <c r="CY578" s="74"/>
      <c r="CZ578" s="74"/>
      <c r="DA578" s="74"/>
      <c r="DB578" s="74"/>
    </row>
    <row r="579" spans="1:106" ht="14.5" customHeight="1">
      <c r="A579" s="74" t="s">
        <v>2903</v>
      </c>
      <c r="B579" s="129" t="s">
        <v>2653</v>
      </c>
      <c r="C579" s="130" t="str">
        <f t="shared" si="365"/>
        <v>A.100.16.102</v>
      </c>
      <c r="D579" s="131" t="s">
        <v>133</v>
      </c>
      <c r="E579" s="129" t="s">
        <v>957</v>
      </c>
      <c r="F579" s="132" t="s">
        <v>2904</v>
      </c>
      <c r="G579" s="132">
        <f t="shared" si="366"/>
        <v>0.26784773458171701</v>
      </c>
      <c r="H579" s="348">
        <f t="shared" si="367"/>
        <v>0.26784773458171701</v>
      </c>
      <c r="I579" s="74"/>
      <c r="J579" s="132">
        <f t="shared" si="368"/>
        <v>1.89056412E-2</v>
      </c>
      <c r="K579" s="132">
        <f t="shared" si="369"/>
        <v>2.86677867E-2</v>
      </c>
      <c r="L579" s="300">
        <f t="shared" si="370"/>
        <v>7.6608916681717015E-2</v>
      </c>
      <c r="M579" s="132">
        <v>0.14366539</v>
      </c>
      <c r="N579" s="132">
        <v>1.5464623E-2</v>
      </c>
      <c r="O579" s="132">
        <v>1.0212038999999999E-2</v>
      </c>
      <c r="P579" s="132">
        <v>8.2988135999999997E-3</v>
      </c>
      <c r="Q579" s="132">
        <v>2.9502132000000002E-3</v>
      </c>
      <c r="R579" s="132">
        <v>4.0003961000000003E-3</v>
      </c>
      <c r="S579" s="132">
        <v>3.6562182999999998E-3</v>
      </c>
      <c r="T579" s="132">
        <v>2.9911247000000002E-3</v>
      </c>
      <c r="U579" s="132">
        <v>7.1388479000000005E-2</v>
      </c>
      <c r="V579" s="304">
        <v>1.4751931999999999E-5</v>
      </c>
      <c r="W579" s="132">
        <v>4.2097578E-3</v>
      </c>
      <c r="X579" s="304">
        <v>5.6309716999999998E-8</v>
      </c>
      <c r="Y579" s="132">
        <v>9.9587164E-4</v>
      </c>
      <c r="Z579" s="132">
        <v>0</v>
      </c>
      <c r="AA579" s="74"/>
      <c r="AB579" s="301">
        <f t="shared" si="371"/>
        <v>1.0801909022556391</v>
      </c>
      <c r="AC579" s="338">
        <f t="shared" si="372"/>
        <v>1.0801909022556391</v>
      </c>
      <c r="AD579" s="74"/>
      <c r="AE579" s="136">
        <v>13.159459999999999</v>
      </c>
      <c r="AF579" s="136">
        <v>12.093778</v>
      </c>
      <c r="AG579" s="136">
        <v>0.57073722000000005</v>
      </c>
      <c r="AH579" s="136">
        <v>0</v>
      </c>
      <c r="AI579" s="136">
        <v>0.49460590999999998</v>
      </c>
      <c r="AJ579" s="144">
        <v>1.7401035000000001E-5</v>
      </c>
      <c r="AK579" s="136">
        <v>3.2061011999999999E-4</v>
      </c>
      <c r="AL579" s="74"/>
      <c r="AM579" s="133">
        <v>2.5673822999999998E-2</v>
      </c>
      <c r="AN579" s="340">
        <f t="shared" si="373"/>
        <v>2.5673822999999998E-2</v>
      </c>
      <c r="AP579" s="133">
        <v>2.4153362000000001E-2</v>
      </c>
      <c r="AQ579" s="133">
        <v>1.0253424E-3</v>
      </c>
      <c r="AR579" s="133">
        <v>4.9511881000000003E-4</v>
      </c>
      <c r="AS579" s="134">
        <f t="shared" si="374"/>
        <v>1.448043305092215E-6</v>
      </c>
      <c r="AT579" s="135">
        <f t="shared" si="375"/>
        <v>3.7919467077785994E-9</v>
      </c>
      <c r="AU579" s="135">
        <f t="shared" si="376"/>
        <v>6.9344371000000002E-2</v>
      </c>
      <c r="AV579" s="302">
        <v>1.0076537000000001E-6</v>
      </c>
      <c r="AW579" s="302">
        <v>3.0404125999999998E-9</v>
      </c>
      <c r="AX579" s="302">
        <v>8.3062259999999999E-14</v>
      </c>
      <c r="AY579" s="302">
        <v>2.7268937999999999E-10</v>
      </c>
      <c r="AZ579" s="302">
        <v>8.4312214999999995E-14</v>
      </c>
      <c r="BA579" s="302">
        <v>1.2339662000000001E-9</v>
      </c>
      <c r="BB579" s="302">
        <v>3.7419073999999998E-7</v>
      </c>
      <c r="BC579" s="302">
        <v>1.7563349E-10</v>
      </c>
      <c r="BD579" s="302">
        <v>4.2993964000000002E-10</v>
      </c>
      <c r="BE579" s="302">
        <v>5.5874958999999998E-12</v>
      </c>
      <c r="BF579" s="302">
        <v>1.4186631E-14</v>
      </c>
      <c r="BG579" s="302">
        <v>2.2281353999999999E-11</v>
      </c>
      <c r="BH579" s="302">
        <v>3.0514727000000002E-13</v>
      </c>
      <c r="BI579" s="302">
        <v>1.9097130000000001E-13</v>
      </c>
      <c r="BJ579" s="302">
        <v>5.5523761999999998E-9</v>
      </c>
      <c r="BK579" s="302">
        <v>3.9831146000000001E-8</v>
      </c>
      <c r="BL579" s="302">
        <v>7.6327085999999996E-14</v>
      </c>
      <c r="BM579" s="303">
        <v>1.1479277E-2</v>
      </c>
      <c r="BN579" s="303">
        <v>5.7865093999999999E-2</v>
      </c>
      <c r="BO579" s="302">
        <v>1.9308603E-8</v>
      </c>
      <c r="BP579" s="302">
        <v>1.1741717999999999E-10</v>
      </c>
      <c r="BQ579" s="302">
        <v>5.2533316000000002E-15</v>
      </c>
      <c r="BR579" s="74"/>
      <c r="BS579" s="144">
        <v>6.9214042999999996E-5</v>
      </c>
      <c r="BT579" s="144">
        <v>3.3677171000000002E-6</v>
      </c>
      <c r="BU579" s="144">
        <v>3.0118588E-5</v>
      </c>
      <c r="BV579" s="144">
        <v>3.5037393E-7</v>
      </c>
      <c r="BW579" s="144">
        <v>4.8461001999999999E-6</v>
      </c>
      <c r="BX579" s="144">
        <v>8.3007575999999995E-7</v>
      </c>
      <c r="BY579" s="144">
        <v>1.191803E-7</v>
      </c>
      <c r="BZ579" s="144">
        <v>1.2045493999999999E-6</v>
      </c>
      <c r="CA579" s="144">
        <v>5.3682498999999999E-6</v>
      </c>
      <c r="CB579" s="144">
        <v>2.4193409E-6</v>
      </c>
      <c r="CC579" s="144">
        <v>6.3369399E-10</v>
      </c>
      <c r="CD579" s="144">
        <v>5.3506988999999998E-11</v>
      </c>
      <c r="CE579" s="144">
        <v>1.1186683E-11</v>
      </c>
      <c r="CF579" s="144">
        <v>1.8134488000000001E-6</v>
      </c>
      <c r="CG579" s="144">
        <v>1.5253024E-5</v>
      </c>
      <c r="CH579" s="144">
        <v>7.5080612000000004E-7</v>
      </c>
      <c r="CI579" s="144">
        <v>2.7718905999999999E-6</v>
      </c>
      <c r="CJ579" s="137"/>
      <c r="CK579" s="138"/>
      <c r="CL579" s="110" t="s">
        <v>2676</v>
      </c>
      <c r="CM579" s="110"/>
      <c r="CN579" s="110"/>
      <c r="CP579" s="305"/>
      <c r="CQ579" s="74"/>
      <c r="CR579" s="74"/>
      <c r="CS579" s="74"/>
      <c r="CT579" s="74"/>
      <c r="CU579" s="74"/>
      <c r="CV579" s="74"/>
      <c r="CW579" s="74"/>
      <c r="CX579" s="74"/>
      <c r="CY579" s="74"/>
      <c r="CZ579" s="74"/>
      <c r="DA579" s="74"/>
      <c r="DB579" s="74"/>
    </row>
    <row r="580" spans="1:106" ht="14.5" customHeight="1">
      <c r="A580" s="74" t="s">
        <v>2905</v>
      </c>
      <c r="B580" s="129" t="s">
        <v>2653</v>
      </c>
      <c r="C580" s="130" t="str">
        <f t="shared" si="365"/>
        <v>A.100.16.103</v>
      </c>
      <c r="D580" s="131" t="s">
        <v>133</v>
      </c>
      <c r="E580" s="129" t="s">
        <v>957</v>
      </c>
      <c r="F580" s="132" t="s">
        <v>2906</v>
      </c>
      <c r="G580" s="132">
        <f t="shared" si="366"/>
        <v>0.83062438458064003</v>
      </c>
      <c r="H580" s="348">
        <f t="shared" si="367"/>
        <v>0.83062438458064003</v>
      </c>
      <c r="I580" s="74"/>
      <c r="J580" s="132">
        <f t="shared" si="368"/>
        <v>2.69896089E-2</v>
      </c>
      <c r="K580" s="132">
        <f t="shared" si="369"/>
        <v>0.27605285740000002</v>
      </c>
      <c r="L580" s="300">
        <f t="shared" si="370"/>
        <v>0.32114933828063996</v>
      </c>
      <c r="M580" s="132">
        <v>0.20643258</v>
      </c>
      <c r="N580" s="132">
        <v>0.25931167999999999</v>
      </c>
      <c r="O580" s="132">
        <v>1.0905000999999999E-2</v>
      </c>
      <c r="P580" s="132">
        <v>1.0183976000000001E-2</v>
      </c>
      <c r="Q580" s="132">
        <v>2.8520663E-3</v>
      </c>
      <c r="R580" s="132">
        <v>1.0327497E-2</v>
      </c>
      <c r="S580" s="132">
        <v>3.6260696000000002E-3</v>
      </c>
      <c r="T580" s="132">
        <v>5.8361764000000003E-3</v>
      </c>
      <c r="U580" s="132">
        <v>0.30815747999999998</v>
      </c>
      <c r="V580" s="132">
        <v>2.2007751E-4</v>
      </c>
      <c r="W580" s="132">
        <v>1.1809630999999999E-2</v>
      </c>
      <c r="X580" s="304">
        <v>1.1611064E-7</v>
      </c>
      <c r="Y580" s="132">
        <v>9.6203366000000002E-4</v>
      </c>
      <c r="Z580" s="132">
        <v>0</v>
      </c>
      <c r="AA580" s="74"/>
      <c r="AB580" s="301">
        <f t="shared" si="371"/>
        <v>1.5521246616541353</v>
      </c>
      <c r="AC580" s="338">
        <f t="shared" si="372"/>
        <v>1.5521246616541353</v>
      </c>
      <c r="AD580" s="74"/>
      <c r="AE580" s="136">
        <v>22.444134999999999</v>
      </c>
      <c r="AF580" s="136">
        <v>19.395562000000002</v>
      </c>
      <c r="AG580" s="136">
        <v>1.6010888000000001</v>
      </c>
      <c r="AH580" s="136">
        <v>0</v>
      </c>
      <c r="AI580" s="136">
        <v>1.4470643999999999</v>
      </c>
      <c r="AJ580" s="144">
        <v>2.9064532E-5</v>
      </c>
      <c r="AK580" s="136">
        <v>3.9086604000000002E-4</v>
      </c>
      <c r="AL580" s="74"/>
      <c r="AM580" s="133">
        <v>0.10921561</v>
      </c>
      <c r="AN580" s="340">
        <f t="shared" si="373"/>
        <v>0.10921561</v>
      </c>
      <c r="AP580" s="133">
        <v>0.10534258000000001</v>
      </c>
      <c r="AQ580" s="133">
        <v>2.7953539999999999E-3</v>
      </c>
      <c r="AR580" s="133">
        <v>1.0776786000000001E-3</v>
      </c>
      <c r="AS580" s="134">
        <f t="shared" si="374"/>
        <v>6.3155022262217093E-6</v>
      </c>
      <c r="AT580" s="135">
        <f t="shared" si="375"/>
        <v>1.0337847758245599E-8</v>
      </c>
      <c r="AU580" s="135">
        <f t="shared" si="376"/>
        <v>0.15093538400000001</v>
      </c>
      <c r="AV580" s="302">
        <v>1.4454592999999999E-6</v>
      </c>
      <c r="AW580" s="302">
        <v>4.3613765000000002E-9</v>
      </c>
      <c r="AX580" s="302">
        <v>1.1915304000000001E-13</v>
      </c>
      <c r="AY580" s="302">
        <v>2.6355916E-10</v>
      </c>
      <c r="AZ580" s="302">
        <v>9.7861709000000001E-14</v>
      </c>
      <c r="BA580" s="302">
        <v>1.5139564999999999E-9</v>
      </c>
      <c r="BB580" s="302">
        <v>4.7996662000000002E-6</v>
      </c>
      <c r="BC580" s="302">
        <v>2.4308328999999998E-10</v>
      </c>
      <c r="BD580" s="302">
        <v>5.5850519E-9</v>
      </c>
      <c r="BE580" s="302">
        <v>7.9773186999999994E-12</v>
      </c>
      <c r="BF580" s="302">
        <v>1.4437112999999999E-14</v>
      </c>
      <c r="BG580" s="302">
        <v>2.5902545000000001E-11</v>
      </c>
      <c r="BH580" s="302">
        <v>4.9091173E-13</v>
      </c>
      <c r="BI580" s="302">
        <v>2.310861E-13</v>
      </c>
      <c r="BJ580" s="302">
        <v>6.1800227000000004E-9</v>
      </c>
      <c r="BK580" s="302">
        <v>4.3766560000000003E-8</v>
      </c>
      <c r="BL580" s="302">
        <v>1.6799173E-13</v>
      </c>
      <c r="BM580" s="303">
        <v>2.2563224E-2</v>
      </c>
      <c r="BN580" s="303">
        <v>0.12837216000000001</v>
      </c>
      <c r="BO580" s="302">
        <v>1.8652530000000001E-8</v>
      </c>
      <c r="BP580" s="302">
        <v>1.1342755E-10</v>
      </c>
      <c r="BQ580" s="302">
        <v>5.0748326E-15</v>
      </c>
      <c r="BR580" s="74"/>
      <c r="BS580" s="136">
        <v>1.7711661999999999E-4</v>
      </c>
      <c r="BT580" s="144">
        <v>3.8895429E-5</v>
      </c>
      <c r="BU580" s="144">
        <v>4.3277352999999998E-5</v>
      </c>
      <c r="BV580" s="144">
        <v>6.8363465999999995E-7</v>
      </c>
      <c r="BW580" s="144">
        <v>3.4042133999999997E-5</v>
      </c>
      <c r="BX580" s="144">
        <v>8.0508502000000001E-7</v>
      </c>
      <c r="BY580" s="144">
        <v>1.8211815E-7</v>
      </c>
      <c r="BZ580" s="144">
        <v>1.1652054999999999E-6</v>
      </c>
      <c r="CA580" s="144">
        <v>1.3858774000000001E-5</v>
      </c>
      <c r="CB580" s="144">
        <v>2.3993914E-6</v>
      </c>
      <c r="CC580" s="144">
        <v>7.3547763000000002E-10</v>
      </c>
      <c r="CD580" s="144">
        <v>1.1385619000000001E-10</v>
      </c>
      <c r="CE580" s="144">
        <v>1.2985847E-11</v>
      </c>
      <c r="CF580" s="144">
        <v>5.9869318000000004E-6</v>
      </c>
      <c r="CG580" s="144">
        <v>2.5389615999999999E-5</v>
      </c>
      <c r="CH580" s="144">
        <v>7.7523801000000008E-6</v>
      </c>
      <c r="CI580" s="144">
        <v>2.6777066E-6</v>
      </c>
      <c r="CJ580" s="137"/>
      <c r="CK580" s="138"/>
      <c r="CL580" s="110" t="s">
        <v>2676</v>
      </c>
      <c r="CM580" s="110"/>
      <c r="CN580" s="110"/>
      <c r="CP580" s="305"/>
      <c r="CQ580" s="74"/>
      <c r="CR580" s="74"/>
      <c r="CS580" s="74"/>
      <c r="CT580" s="74"/>
      <c r="CU580" s="74"/>
      <c r="CV580" s="74"/>
      <c r="CW580" s="74"/>
      <c r="CX580" s="74"/>
      <c r="CY580" s="74"/>
      <c r="CZ580" s="74"/>
      <c r="DA580" s="74"/>
      <c r="DB580" s="74"/>
    </row>
    <row r="581" spans="1:106" ht="14.5" customHeight="1">
      <c r="A581" s="74" t="s">
        <v>2907</v>
      </c>
      <c r="B581" s="129" t="s">
        <v>2653</v>
      </c>
      <c r="C581" s="130" t="str">
        <f t="shared" si="365"/>
        <v>A.100.16.104</v>
      </c>
      <c r="D581" s="131" t="s">
        <v>133</v>
      </c>
      <c r="E581" s="129" t="s">
        <v>957</v>
      </c>
      <c r="F581" s="132" t="s">
        <v>2908</v>
      </c>
      <c r="G581" s="132">
        <f t="shared" si="366"/>
        <v>0.418470306981717</v>
      </c>
      <c r="H581" s="348">
        <f t="shared" si="367"/>
        <v>0.418470306981717</v>
      </c>
      <c r="I581" s="74"/>
      <c r="J581" s="132">
        <f t="shared" si="368"/>
        <v>2.1830108500000001E-2</v>
      </c>
      <c r="K581" s="132">
        <f t="shared" si="369"/>
        <v>3.9539806700000006E-2</v>
      </c>
      <c r="L581" s="300">
        <f t="shared" si="370"/>
        <v>0.20028077178171699</v>
      </c>
      <c r="M581" s="132">
        <v>0.15681961999999999</v>
      </c>
      <c r="N581" s="132">
        <v>2.3407585000000002E-2</v>
      </c>
      <c r="O581" s="132">
        <v>1.1604003E-2</v>
      </c>
      <c r="P581" s="132">
        <v>8.2941774999999995E-3</v>
      </c>
      <c r="Q581" s="132">
        <v>2.9308122000000002E-3</v>
      </c>
      <c r="R581" s="132">
        <v>6.4259154000000001E-3</v>
      </c>
      <c r="S581" s="132">
        <v>4.1792034000000004E-3</v>
      </c>
      <c r="T581" s="132">
        <v>4.5282187000000003E-3</v>
      </c>
      <c r="U581" s="132">
        <v>0.19225128</v>
      </c>
      <c r="V581" s="304">
        <v>1.4751931999999999E-5</v>
      </c>
      <c r="W581" s="132">
        <v>7.0253783000000002E-3</v>
      </c>
      <c r="X581" s="304">
        <v>5.6309716999999998E-8</v>
      </c>
      <c r="Y581" s="132">
        <v>9.8930523999999991E-4</v>
      </c>
      <c r="Z581" s="132">
        <v>0</v>
      </c>
      <c r="AA581" s="74"/>
      <c r="AB581" s="301">
        <f t="shared" si="371"/>
        <v>1.1790948872180449</v>
      </c>
      <c r="AC581" s="338">
        <f t="shared" si="372"/>
        <v>1.1790948872180449</v>
      </c>
      <c r="AD581" s="74"/>
      <c r="AE581" s="136">
        <v>15.073064</v>
      </c>
      <c r="AF581" s="136">
        <v>13.277866</v>
      </c>
      <c r="AG581" s="136">
        <v>0.95246452000000004</v>
      </c>
      <c r="AH581" s="136">
        <v>0</v>
      </c>
      <c r="AI581" s="136">
        <v>0.84239544</v>
      </c>
      <c r="AJ581" s="144">
        <v>1.7401035000000001E-5</v>
      </c>
      <c r="AK581" s="136">
        <v>3.2061011999999999E-4</v>
      </c>
      <c r="AL581" s="74"/>
      <c r="AM581" s="133">
        <v>3.0170411000000001E-2</v>
      </c>
      <c r="AN581" s="340">
        <f t="shared" si="373"/>
        <v>3.0170411000000001E-2</v>
      </c>
      <c r="AP581" s="133">
        <v>2.8334738000000002E-2</v>
      </c>
      <c r="AQ581" s="133">
        <v>1.1487962E-3</v>
      </c>
      <c r="AR581" s="133">
        <v>6.8687665000000001E-4</v>
      </c>
      <c r="AS581" s="134">
        <f t="shared" si="374"/>
        <v>1.6987253506722136E-6</v>
      </c>
      <c r="AT581" s="135">
        <f t="shared" si="375"/>
        <v>4.2485066070142008E-9</v>
      </c>
      <c r="AU581" s="135">
        <f t="shared" si="376"/>
        <v>9.6201210999999995E-2</v>
      </c>
      <c r="AV581" s="302">
        <v>1.0994031E-6</v>
      </c>
      <c r="AW581" s="302">
        <v>3.3172421999999999E-9</v>
      </c>
      <c r="AX581" s="302">
        <v>9.0625677999999997E-14</v>
      </c>
      <c r="AY581" s="302">
        <v>2.7089566000000002E-10</v>
      </c>
      <c r="AZ581" s="302">
        <v>8.4312214000000001E-14</v>
      </c>
      <c r="BA581" s="302">
        <v>1.2332695000000001E-9</v>
      </c>
      <c r="BB581" s="302">
        <v>5.1783152999999996E-7</v>
      </c>
      <c r="BC581" s="302">
        <v>1.7617110000000001E-10</v>
      </c>
      <c r="BD581" s="302">
        <v>5.9729550999999995E-10</v>
      </c>
      <c r="BE581" s="302">
        <v>6.6663115999999998E-12</v>
      </c>
      <c r="BF581" s="302">
        <v>3.0145517000000002E-14</v>
      </c>
      <c r="BG581" s="302">
        <v>3.3462912000000001E-11</v>
      </c>
      <c r="BH581" s="302">
        <v>5.2183117000000004E-13</v>
      </c>
      <c r="BI581" s="302">
        <v>3.0144527E-13</v>
      </c>
      <c r="BJ581" s="302">
        <v>6.2413101999999999E-9</v>
      </c>
      <c r="BK581" s="302">
        <v>5.4563871999999997E-8</v>
      </c>
      <c r="BL581" s="302">
        <v>7.6327085999999996E-14</v>
      </c>
      <c r="BM581" s="303">
        <v>2.6832759000000001E-2</v>
      </c>
      <c r="BN581" s="303">
        <v>6.9368451999999997E-2</v>
      </c>
      <c r="BO581" s="302">
        <v>1.9181289000000001E-8</v>
      </c>
      <c r="BP581" s="302">
        <v>1.1664298000000001E-10</v>
      </c>
      <c r="BQ581" s="302">
        <v>5.2186931999999998E-15</v>
      </c>
      <c r="BR581" s="74"/>
      <c r="BS581" s="136">
        <v>1.2964730000000001E-4</v>
      </c>
      <c r="BT581" s="144">
        <v>4.5188738999999998E-6</v>
      </c>
      <c r="BU581" s="144">
        <v>3.2876295000000002E-5</v>
      </c>
      <c r="BV581" s="144">
        <v>5.3042417999999998E-7</v>
      </c>
      <c r="BW581" s="144">
        <v>5.7807086000000003E-6</v>
      </c>
      <c r="BX581" s="144">
        <v>8.7277396000000002E-7</v>
      </c>
      <c r="BY581" s="144">
        <v>1.4736712000000001E-7</v>
      </c>
      <c r="BZ581" s="144">
        <v>1.1966549999999999E-6</v>
      </c>
      <c r="CA581" s="144">
        <v>8.6231260999999999E-6</v>
      </c>
      <c r="CB581" s="144">
        <v>2.7654032E-6</v>
      </c>
      <c r="CC581" s="144">
        <v>6.3369399E-10</v>
      </c>
      <c r="CD581" s="144">
        <v>5.3506987999999998E-11</v>
      </c>
      <c r="CE581" s="144">
        <v>1.1186683E-11</v>
      </c>
      <c r="CF581" s="144">
        <v>1.9220053000000001E-6</v>
      </c>
      <c r="CG581" s="144">
        <v>1.7171829999999999E-5</v>
      </c>
      <c r="CH581" s="144">
        <v>5.0487530999999999E-5</v>
      </c>
      <c r="CI581" s="144">
        <v>2.7536137999999999E-6</v>
      </c>
      <c r="CJ581" s="137"/>
      <c r="CK581" s="138"/>
      <c r="CL581" s="110" t="s">
        <v>2676</v>
      </c>
      <c r="CM581" s="110"/>
      <c r="CN581" s="110"/>
      <c r="CP581" s="305"/>
      <c r="CQ581" s="74"/>
      <c r="CR581" s="74"/>
      <c r="CS581" s="74"/>
      <c r="CT581" s="74"/>
      <c r="CU581" s="74"/>
      <c r="CV581" s="74"/>
      <c r="CW581" s="74"/>
      <c r="CX581" s="74"/>
      <c r="CY581" s="74"/>
      <c r="CZ581" s="74"/>
      <c r="DA581" s="74"/>
      <c r="DB581" s="74"/>
    </row>
    <row r="582" spans="1:106" ht="14.5" customHeight="1">
      <c r="A582" s="74" t="s">
        <v>2909</v>
      </c>
      <c r="B582" s="129" t="s">
        <v>2653</v>
      </c>
      <c r="C582" s="130" t="str">
        <f t="shared" si="365"/>
        <v>A.100.16.105</v>
      </c>
      <c r="D582" s="131" t="s">
        <v>133</v>
      </c>
      <c r="E582" s="129" t="s">
        <v>957</v>
      </c>
      <c r="F582" s="132" t="s">
        <v>2910</v>
      </c>
      <c r="G582" s="132">
        <f t="shared" si="366"/>
        <v>1.0374388659206399</v>
      </c>
      <c r="H582" s="348">
        <f t="shared" si="367"/>
        <v>1.0374388659206399</v>
      </c>
      <c r="I582" s="74"/>
      <c r="J582" s="132">
        <f t="shared" si="368"/>
        <v>2.86659285E-2</v>
      </c>
      <c r="K582" s="132">
        <f t="shared" si="369"/>
        <v>0.28795870600000006</v>
      </c>
      <c r="L582" s="300">
        <f t="shared" si="370"/>
        <v>0.51028347142064001</v>
      </c>
      <c r="M582" s="132">
        <v>0.21053076000000001</v>
      </c>
      <c r="N582" s="132">
        <v>0.26808785000000002</v>
      </c>
      <c r="O582" s="132">
        <v>1.2938655E-2</v>
      </c>
      <c r="P582" s="132">
        <v>1.0181915E-2</v>
      </c>
      <c r="Q582" s="132">
        <v>2.8401272000000001E-3</v>
      </c>
      <c r="R582" s="132">
        <v>1.1201091999999999E-2</v>
      </c>
      <c r="S582" s="132">
        <v>4.4427942999999996E-3</v>
      </c>
      <c r="T582" s="132">
        <v>6.9322009999999998E-3</v>
      </c>
      <c r="U582" s="132">
        <v>0.49639235999999998</v>
      </c>
      <c r="V582" s="132">
        <v>2.2007751E-4</v>
      </c>
      <c r="W582" s="132">
        <v>1.2712925E-2</v>
      </c>
      <c r="X582" s="304">
        <v>1.1611064E-7</v>
      </c>
      <c r="Y582" s="132">
        <v>9.5799280000000001E-4</v>
      </c>
      <c r="Z582" s="132">
        <v>0</v>
      </c>
      <c r="AA582" s="74"/>
      <c r="AB582" s="301">
        <f t="shared" si="371"/>
        <v>1.5829380451127819</v>
      </c>
      <c r="AC582" s="338">
        <f t="shared" si="372"/>
        <v>1.5829380451127819</v>
      </c>
      <c r="AD582" s="74"/>
      <c r="AE582" s="136">
        <v>23.020484</v>
      </c>
      <c r="AF582" s="136">
        <v>19.744519</v>
      </c>
      <c r="AG582" s="136">
        <v>1.7235528</v>
      </c>
      <c r="AH582" s="136">
        <v>0</v>
      </c>
      <c r="AI582" s="136">
        <v>1.5519924</v>
      </c>
      <c r="AJ582" s="144">
        <v>2.9064532E-5</v>
      </c>
      <c r="AK582" s="136">
        <v>3.9086604999999998E-4</v>
      </c>
      <c r="AL582" s="74"/>
      <c r="AM582" s="133">
        <v>0.11298999</v>
      </c>
      <c r="AN582" s="340">
        <f t="shared" si="373"/>
        <v>0.11298999</v>
      </c>
      <c r="AP582" s="133">
        <v>0.10883884000000001</v>
      </c>
      <c r="AQ582" s="133">
        <v>2.8733131999999998E-3</v>
      </c>
      <c r="AR582" s="133">
        <v>1.2778333E-3</v>
      </c>
      <c r="AS582" s="134">
        <f t="shared" si="374"/>
        <v>6.5251102087017094E-6</v>
      </c>
      <c r="AT582" s="135">
        <f t="shared" si="375"/>
        <v>1.0626158224396598E-8</v>
      </c>
      <c r="AU582" s="135">
        <f t="shared" si="376"/>
        <v>0.178968242</v>
      </c>
      <c r="AV582" s="302">
        <v>1.4740335E-6</v>
      </c>
      <c r="AW582" s="302">
        <v>4.4475914E-9</v>
      </c>
      <c r="AX582" s="302">
        <v>1.2150858000000001E-13</v>
      </c>
      <c r="AY582" s="302">
        <v>2.6245534000000002E-10</v>
      </c>
      <c r="AZ582" s="302">
        <v>9.7861709000000001E-14</v>
      </c>
      <c r="BA582" s="302">
        <v>1.5136455000000001E-9</v>
      </c>
      <c r="BB582" s="302">
        <v>4.9586739000000002E-6</v>
      </c>
      <c r="BC582" s="302">
        <v>2.4344101999999998E-10</v>
      </c>
      <c r="BD582" s="302">
        <v>5.7702929999999996E-9</v>
      </c>
      <c r="BE582" s="302">
        <v>8.5286279999999998E-12</v>
      </c>
      <c r="BF582" s="302">
        <v>3.9721360000000001E-14</v>
      </c>
      <c r="BG582" s="302">
        <v>4.1882617E-11</v>
      </c>
      <c r="BH582" s="302">
        <v>7.4872696000000002E-13</v>
      </c>
      <c r="BI582" s="302">
        <v>3.8743724999999999E-13</v>
      </c>
      <c r="BJ582" s="302">
        <v>6.9362260000000001E-9</v>
      </c>
      <c r="BK582" s="302">
        <v>6.5116201E-8</v>
      </c>
      <c r="BL582" s="302">
        <v>1.6799173E-13</v>
      </c>
      <c r="BM582" s="303">
        <v>4.7088541999999997E-2</v>
      </c>
      <c r="BN582" s="303">
        <v>0.13187969999999999</v>
      </c>
      <c r="BO582" s="302">
        <v>1.8574183E-8</v>
      </c>
      <c r="BP582" s="302">
        <v>1.1295112E-10</v>
      </c>
      <c r="BQ582" s="302">
        <v>5.0535165999999999E-15</v>
      </c>
      <c r="BR582" s="74"/>
      <c r="BS582" s="136">
        <v>2.5978402999999998E-4</v>
      </c>
      <c r="BT582" s="144">
        <v>4.0170909999999999E-5</v>
      </c>
      <c r="BU582" s="144">
        <v>4.4136513000000002E-5</v>
      </c>
      <c r="BV582" s="144">
        <v>8.1201945999999999E-7</v>
      </c>
      <c r="BW582" s="144">
        <v>3.5084398E-5</v>
      </c>
      <c r="BX582" s="144">
        <v>8.7773439E-7</v>
      </c>
      <c r="BY582" s="144">
        <v>1.9654034E-7</v>
      </c>
      <c r="BZ582" s="144">
        <v>1.1603473999999999E-6</v>
      </c>
      <c r="CA582" s="144">
        <v>1.5031076E-5</v>
      </c>
      <c r="CB582" s="144">
        <v>2.9398228999999998E-6</v>
      </c>
      <c r="CC582" s="144">
        <v>7.3547763000000002E-10</v>
      </c>
      <c r="CD582" s="144">
        <v>1.1385619000000001E-10</v>
      </c>
      <c r="CE582" s="144">
        <v>1.2985847E-11</v>
      </c>
      <c r="CF582" s="144">
        <v>6.0912518000000001E-6</v>
      </c>
      <c r="CG582" s="144">
        <v>2.5968009000000001E-5</v>
      </c>
      <c r="CH582" s="144">
        <v>8.4648086000000002E-5</v>
      </c>
      <c r="CI582" s="144">
        <v>2.6664593E-6</v>
      </c>
      <c r="CJ582" s="137"/>
      <c r="CK582" s="138"/>
      <c r="CL582" s="110" t="s">
        <v>2676</v>
      </c>
      <c r="CM582" s="110"/>
      <c r="CN582" s="110"/>
      <c r="CP582" s="305"/>
      <c r="CQ582" s="74"/>
      <c r="CR582" s="74"/>
      <c r="CS582" s="74"/>
      <c r="CT582" s="74"/>
      <c r="CU582" s="74"/>
      <c r="CV582" s="74"/>
      <c r="CW582" s="74"/>
      <c r="CX582" s="74"/>
      <c r="CY582" s="74"/>
      <c r="CZ582" s="74"/>
      <c r="DA582" s="74"/>
      <c r="DB582" s="74"/>
    </row>
    <row r="583" spans="1:106" ht="14.5" customHeight="1">
      <c r="A583" s="74" t="s">
        <v>2911</v>
      </c>
      <c r="B583" s="129" t="s">
        <v>2653</v>
      </c>
      <c r="C583" s="130" t="str">
        <f t="shared" si="365"/>
        <v>A.100.16.106</v>
      </c>
      <c r="D583" s="131" t="s">
        <v>133</v>
      </c>
      <c r="E583" s="129" t="s">
        <v>957</v>
      </c>
      <c r="F583" s="132" t="s">
        <v>2912</v>
      </c>
      <c r="G583" s="132">
        <f t="shared" si="366"/>
        <v>0.29933362345606002</v>
      </c>
      <c r="H583" s="348">
        <f t="shared" si="367"/>
        <v>0.29933362345606002</v>
      </c>
      <c r="I583" s="74"/>
      <c r="J583" s="132">
        <f t="shared" si="368"/>
        <v>2.0812070000000002E-2</v>
      </c>
      <c r="K583" s="132">
        <f t="shared" si="369"/>
        <v>3.2042451600000001E-2</v>
      </c>
      <c r="L583" s="300">
        <f t="shared" si="370"/>
        <v>8.8663421856060007E-2</v>
      </c>
      <c r="M583" s="132">
        <v>0.15781568000000001</v>
      </c>
      <c r="N583" s="132">
        <v>1.7791491E-2</v>
      </c>
      <c r="O583" s="132">
        <v>1.0408158000000001E-2</v>
      </c>
      <c r="P583" s="132">
        <v>8.3691760000000007E-3</v>
      </c>
      <c r="Q583" s="132">
        <v>2.9407396000000001E-3</v>
      </c>
      <c r="R583" s="132">
        <v>5.8521019999999997E-3</v>
      </c>
      <c r="S583" s="132">
        <v>3.6500524000000001E-3</v>
      </c>
      <c r="T583" s="132">
        <v>3.8428026E-3</v>
      </c>
      <c r="U583" s="132">
        <v>8.1246139999999994E-2</v>
      </c>
      <c r="V583" s="304">
        <v>4.9173106999999998E-5</v>
      </c>
      <c r="W583" s="132">
        <v>6.3814413000000004E-3</v>
      </c>
      <c r="X583" s="304">
        <v>1.8769906E-7</v>
      </c>
      <c r="Y583" s="132">
        <v>9.8647975E-4</v>
      </c>
      <c r="Z583" s="132">
        <v>0</v>
      </c>
      <c r="AA583" s="74"/>
      <c r="AB583" s="301">
        <f t="shared" si="371"/>
        <v>1.1865840601503759</v>
      </c>
      <c r="AC583" s="338">
        <f t="shared" si="372"/>
        <v>1.1865840601503759</v>
      </c>
      <c r="AD583" s="74"/>
      <c r="AE583" s="136">
        <v>14.950984999999999</v>
      </c>
      <c r="AF583" s="136">
        <v>13.315082</v>
      </c>
      <c r="AG583" s="136">
        <v>0.86516285999999998</v>
      </c>
      <c r="AH583" s="136">
        <v>0</v>
      </c>
      <c r="AI583" s="136">
        <v>0.76961345999999997</v>
      </c>
      <c r="AJ583" s="144">
        <v>5.8003452000000003E-5</v>
      </c>
      <c r="AK583" s="136">
        <v>1.0687004E-3</v>
      </c>
      <c r="AL583" s="74"/>
      <c r="AM583" s="133">
        <v>2.8242007E-2</v>
      </c>
      <c r="AN583" s="340">
        <f t="shared" si="373"/>
        <v>2.8242007E-2</v>
      </c>
      <c r="AP583" s="133">
        <v>2.6542369E-2</v>
      </c>
      <c r="AQ583" s="133">
        <v>1.1203553000000001E-3</v>
      </c>
      <c r="AR583" s="133">
        <v>5.7928315000000004E-4</v>
      </c>
      <c r="AS583" s="134">
        <f t="shared" si="374"/>
        <v>1.5912690961807198E-6</v>
      </c>
      <c r="AT583" s="135">
        <f t="shared" si="375"/>
        <v>4.1433258673553998E-9</v>
      </c>
      <c r="AU583" s="135">
        <f t="shared" si="376"/>
        <v>8.1132092999999988E-2</v>
      </c>
      <c r="AV583" s="302">
        <v>1.1066828999999999E-6</v>
      </c>
      <c r="AW583" s="302">
        <v>3.3392197999999999E-9</v>
      </c>
      <c r="AX583" s="302">
        <v>9.1225600000000003E-14</v>
      </c>
      <c r="AY583" s="302">
        <v>2.7164473999999998E-10</v>
      </c>
      <c r="AZ583" s="302">
        <v>2.8104072E-13</v>
      </c>
      <c r="BA583" s="302">
        <v>1.2444247E-9</v>
      </c>
      <c r="BB583" s="302">
        <v>4.1715848999999999E-7</v>
      </c>
      <c r="BC583" s="302">
        <v>1.7754398000000001E-10</v>
      </c>
      <c r="BD583" s="302">
        <v>4.7966101999999997E-10</v>
      </c>
      <c r="BE583" s="302">
        <v>6.3000063999999999E-12</v>
      </c>
      <c r="BF583" s="302">
        <v>1.4277297000000001E-14</v>
      </c>
      <c r="BG583" s="302">
        <v>2.3363260999999999E-11</v>
      </c>
      <c r="BH583" s="302">
        <v>3.5985278000000001E-13</v>
      </c>
      <c r="BI583" s="302">
        <v>2.0297687000000001E-13</v>
      </c>
      <c r="BJ583" s="302">
        <v>5.7586886999999997E-9</v>
      </c>
      <c r="BK583" s="302">
        <v>4.1026159999999998E-8</v>
      </c>
      <c r="BL583" s="302">
        <v>2.5442362000000002E-13</v>
      </c>
      <c r="BM583" s="303">
        <v>1.2051869E-2</v>
      </c>
      <c r="BN583" s="303">
        <v>6.9080223999999996E-2</v>
      </c>
      <c r="BO583" s="302">
        <v>1.9126507000000001E-8</v>
      </c>
      <c r="BP583" s="302">
        <v>1.1630984E-10</v>
      </c>
      <c r="BQ583" s="302">
        <v>5.2037884000000004E-15</v>
      </c>
      <c r="BR583" s="74"/>
      <c r="BS583" s="144">
        <v>7.8961934E-5</v>
      </c>
      <c r="BT583" s="144">
        <v>3.7123717000000001E-6</v>
      </c>
      <c r="BU583" s="144">
        <v>3.3085111999999999E-5</v>
      </c>
      <c r="BV583" s="144">
        <v>4.5014420000000002E-7</v>
      </c>
      <c r="BW583" s="144">
        <v>5.1185773999999998E-6</v>
      </c>
      <c r="BX583" s="144">
        <v>8.3399109999999999E-7</v>
      </c>
      <c r="BY583" s="144">
        <v>1.3787316E-7</v>
      </c>
      <c r="BZ583" s="144">
        <v>1.2102117999999999E-6</v>
      </c>
      <c r="CA583" s="144">
        <v>7.8531089000000008E-6</v>
      </c>
      <c r="CB583" s="144">
        <v>2.415261E-6</v>
      </c>
      <c r="CC583" s="144">
        <v>2.1123132999999999E-9</v>
      </c>
      <c r="CD583" s="144">
        <v>1.7835663E-10</v>
      </c>
      <c r="CE583" s="144">
        <v>3.7288942999999999E-11</v>
      </c>
      <c r="CF583" s="144">
        <v>1.8732570999999999E-6</v>
      </c>
      <c r="CG583" s="144">
        <v>1.7087308E-5</v>
      </c>
      <c r="CH583" s="144">
        <v>2.4366413E-6</v>
      </c>
      <c r="CI583" s="144">
        <v>2.7457493999999999E-6</v>
      </c>
      <c r="CJ583" s="137"/>
      <c r="CK583" s="138"/>
      <c r="CL583" s="110" t="s">
        <v>2676</v>
      </c>
      <c r="CM583" s="110"/>
      <c r="CN583" s="110"/>
      <c r="CP583" s="305"/>
      <c r="CQ583" s="74"/>
      <c r="CR583" s="74"/>
      <c r="CS583" s="74"/>
      <c r="CT583" s="74"/>
      <c r="CU583" s="74"/>
      <c r="CV583" s="74"/>
      <c r="CW583" s="74"/>
      <c r="CX583" s="74"/>
      <c r="CY583" s="74"/>
      <c r="CZ583" s="74"/>
      <c r="DA583" s="74"/>
      <c r="DB583" s="74"/>
    </row>
    <row r="584" spans="1:106" ht="14.5" customHeight="1">
      <c r="A584" s="74" t="s">
        <v>2913</v>
      </c>
      <c r="B584" s="129" t="s">
        <v>2653</v>
      </c>
      <c r="C584" s="130" t="str">
        <f t="shared" si="365"/>
        <v>A.100.16.107</v>
      </c>
      <c r="D584" s="131" t="s">
        <v>133</v>
      </c>
      <c r="E584" s="129" t="s">
        <v>957</v>
      </c>
      <c r="F584" s="132" t="s">
        <v>2914</v>
      </c>
      <c r="G584" s="132">
        <f t="shared" si="366"/>
        <v>0.33078085963708004</v>
      </c>
      <c r="H584" s="348">
        <f t="shared" si="367"/>
        <v>0.33078085963708004</v>
      </c>
      <c r="I584" s="74"/>
      <c r="J584" s="132">
        <f t="shared" si="368"/>
        <v>2.3311241900000002E-2</v>
      </c>
      <c r="K584" s="132">
        <f t="shared" si="369"/>
        <v>3.8173862399999994E-2</v>
      </c>
      <c r="L584" s="300">
        <f t="shared" si="370"/>
        <v>9.6094455337080012E-2</v>
      </c>
      <c r="M584" s="132">
        <v>0.1732013</v>
      </c>
      <c r="N584" s="132">
        <v>2.255101E-2</v>
      </c>
      <c r="O584" s="132">
        <v>1.0814615E-2</v>
      </c>
      <c r="P584" s="132">
        <v>8.5827621999999999E-3</v>
      </c>
      <c r="Q584" s="132">
        <v>2.9416653000000001E-3</v>
      </c>
      <c r="R584" s="132">
        <v>8.0571337E-3</v>
      </c>
      <c r="S584" s="132">
        <v>3.7296807000000002E-3</v>
      </c>
      <c r="T584" s="132">
        <v>4.8082374000000001E-3</v>
      </c>
      <c r="U584" s="132">
        <v>8.4700373999999995E-2</v>
      </c>
      <c r="V584" s="304">
        <v>5.6967813000000003E-5</v>
      </c>
      <c r="W584" s="132">
        <v>1.035866E-2</v>
      </c>
      <c r="X584" s="304">
        <v>2.5779408000000001E-7</v>
      </c>
      <c r="Y584" s="132">
        <v>9.7819572999999996E-4</v>
      </c>
      <c r="Z584" s="132">
        <v>0</v>
      </c>
      <c r="AA584" s="74"/>
      <c r="AB584" s="301">
        <f t="shared" si="371"/>
        <v>1.3022654135338345</v>
      </c>
      <c r="AC584" s="338">
        <f t="shared" si="372"/>
        <v>1.3022654135338345</v>
      </c>
      <c r="AD584" s="74"/>
      <c r="AE584" s="136">
        <v>17.428338</v>
      </c>
      <c r="AF584" s="136">
        <v>14.80254</v>
      </c>
      <c r="AG584" s="136">
        <v>1.4043502000000001</v>
      </c>
      <c r="AH584" s="136">
        <v>0</v>
      </c>
      <c r="AI584" s="136">
        <v>1.1100802000000001</v>
      </c>
      <c r="AJ584" s="136">
        <v>6.9165106000000004E-2</v>
      </c>
      <c r="AK584" s="136">
        <v>4.2203141E-2</v>
      </c>
      <c r="AL584" s="74"/>
      <c r="AM584" s="133">
        <v>3.1735485000000001E-2</v>
      </c>
      <c r="AN584" s="340">
        <f t="shared" si="373"/>
        <v>3.1735485000000001E-2</v>
      </c>
      <c r="AP584" s="133">
        <v>2.9841422999999999E-2</v>
      </c>
      <c r="AQ584" s="133">
        <v>1.2372756999999999E-3</v>
      </c>
      <c r="AR584" s="133">
        <v>6.5678600000000002E-4</v>
      </c>
      <c r="AS584" s="134">
        <f t="shared" si="374"/>
        <v>1.78905419458468E-6</v>
      </c>
      <c r="AT584" s="135">
        <f t="shared" si="375"/>
        <v>4.5757238335202986E-9</v>
      </c>
      <c r="AU584" s="135">
        <f t="shared" si="376"/>
        <v>9.1986835000000003E-2</v>
      </c>
      <c r="AV584" s="302">
        <v>1.2137921000000001E-6</v>
      </c>
      <c r="AW584" s="302">
        <v>3.6623860000000002E-9</v>
      </c>
      <c r="AX584" s="302">
        <v>1.0005533E-13</v>
      </c>
      <c r="AY584" s="302">
        <v>2.6841096999999999E-10</v>
      </c>
      <c r="AZ584" s="302">
        <v>1.5021467999999999E-13</v>
      </c>
      <c r="BA584" s="302">
        <v>1.276178E-9</v>
      </c>
      <c r="BB584" s="302">
        <v>5.0604974000000002E-7</v>
      </c>
      <c r="BC584" s="302">
        <v>1.8245477999999999E-10</v>
      </c>
      <c r="BD584" s="302">
        <v>5.8260241999999996E-10</v>
      </c>
      <c r="BE584" s="302">
        <v>7.1089477000000002E-12</v>
      </c>
      <c r="BF584" s="302">
        <v>1.4405600999999999E-14</v>
      </c>
      <c r="BG584" s="302">
        <v>2.4681213000000001E-11</v>
      </c>
      <c r="BH584" s="302">
        <v>4.2178689999999999E-13</v>
      </c>
      <c r="BI584" s="302">
        <v>2.1873794999999999E-13</v>
      </c>
      <c r="BJ584" s="302">
        <v>6.2269413999999996E-9</v>
      </c>
      <c r="BK584" s="302">
        <v>4.2474783000000002E-8</v>
      </c>
      <c r="BL584" s="302">
        <v>3.9720694999999999E-13</v>
      </c>
      <c r="BM584" s="303">
        <v>1.1700731000000001E-2</v>
      </c>
      <c r="BN584" s="303">
        <v>8.0286103999999997E-2</v>
      </c>
      <c r="BO584" s="302">
        <v>1.8965891000000001E-8</v>
      </c>
      <c r="BP584" s="302">
        <v>1.1533312E-10</v>
      </c>
      <c r="BQ584" s="302">
        <v>5.1600892999999999E-15</v>
      </c>
      <c r="BR584" s="74"/>
      <c r="BS584" s="144">
        <v>9.1169951000000002E-5</v>
      </c>
      <c r="BT584" s="144">
        <v>4.4309676999999997E-6</v>
      </c>
      <c r="BU584" s="144">
        <v>3.6310614999999999E-5</v>
      </c>
      <c r="BV584" s="144">
        <v>5.6322717999999998E-7</v>
      </c>
      <c r="BW584" s="144">
        <v>5.6981121E-6</v>
      </c>
      <c r="BX584" s="144">
        <v>8.5192340999999995E-7</v>
      </c>
      <c r="BY584" s="144">
        <v>1.5913171999999999E-7</v>
      </c>
      <c r="BZ584" s="144">
        <v>1.2367017E-6</v>
      </c>
      <c r="CA584" s="144">
        <v>1.0812106000000001E-5</v>
      </c>
      <c r="CB584" s="144">
        <v>2.4679513999999998E-6</v>
      </c>
      <c r="CC584" s="144">
        <v>1.1287709999999999E-9</v>
      </c>
      <c r="CD584" s="144">
        <v>2.6560762000000002E-10</v>
      </c>
      <c r="CE584" s="144">
        <v>1.993359E-11</v>
      </c>
      <c r="CF584" s="144">
        <v>1.9800809000000001E-6</v>
      </c>
      <c r="CG584" s="144">
        <v>1.9578654E-5</v>
      </c>
      <c r="CH584" s="144">
        <v>4.3563739000000001E-6</v>
      </c>
      <c r="CI584" s="144">
        <v>2.7226918000000001E-6</v>
      </c>
      <c r="CJ584" s="137"/>
      <c r="CK584" s="138"/>
      <c r="CL584" s="110" t="s">
        <v>2676</v>
      </c>
      <c r="CM584" s="110"/>
      <c r="CN584" s="110"/>
      <c r="CP584" s="305"/>
      <c r="CQ584" s="74"/>
      <c r="CR584" s="74"/>
      <c r="CS584" s="74"/>
      <c r="CT584" s="74"/>
      <c r="CU584" s="74"/>
      <c r="CV584" s="74"/>
      <c r="CW584" s="74"/>
      <c r="CX584" s="74"/>
      <c r="CY584" s="74"/>
      <c r="CZ584" s="74"/>
      <c r="DA584" s="74"/>
      <c r="DB584" s="74"/>
    </row>
    <row r="585" spans="1:106" ht="14.5" customHeight="1">
      <c r="A585" s="74" t="s">
        <v>2915</v>
      </c>
      <c r="B585" s="129" t="s">
        <v>2653</v>
      </c>
      <c r="C585" s="130" t="str">
        <f t="shared" si="365"/>
        <v>A.100.16.108</v>
      </c>
      <c r="D585" s="131" t="s">
        <v>133</v>
      </c>
      <c r="E585" s="129" t="s">
        <v>957</v>
      </c>
      <c r="F585" s="132" t="s">
        <v>2916</v>
      </c>
      <c r="G585" s="132">
        <f t="shared" si="366"/>
        <v>1.4065816505218001</v>
      </c>
      <c r="H585" s="348">
        <f t="shared" si="367"/>
        <v>1.4065816505218001</v>
      </c>
      <c r="I585" s="74"/>
      <c r="J585" s="132">
        <f t="shared" si="368"/>
        <v>2.5892611400000001E-2</v>
      </c>
      <c r="K585" s="132">
        <f t="shared" si="369"/>
        <v>0.5648062398</v>
      </c>
      <c r="L585" s="300">
        <f t="shared" si="370"/>
        <v>0.59421743932180004</v>
      </c>
      <c r="M585" s="132">
        <v>0.22166536000000001</v>
      </c>
      <c r="N585" s="132">
        <v>0.54945018999999995</v>
      </c>
      <c r="O585" s="132">
        <v>1.1049402999999999E-2</v>
      </c>
      <c r="P585" s="132">
        <v>1.2560414000000001E-2</v>
      </c>
      <c r="Q585" s="132">
        <v>2.8006438000000001E-3</v>
      </c>
      <c r="R585" s="132">
        <v>7.0179713999999997E-3</v>
      </c>
      <c r="S585" s="132">
        <v>3.5135822E-3</v>
      </c>
      <c r="T585" s="132">
        <v>4.3066468000000002E-3</v>
      </c>
      <c r="U585" s="132">
        <v>0.58492321000000003</v>
      </c>
      <c r="V585" s="132">
        <v>4.7673448999999997E-4</v>
      </c>
      <c r="W585" s="132">
        <v>7.8734488999999998E-3</v>
      </c>
      <c r="X585" s="304">
        <v>1.9086179999999999E-7</v>
      </c>
      <c r="Y585" s="132">
        <v>9.4385507E-4</v>
      </c>
      <c r="Z585" s="132">
        <v>0</v>
      </c>
      <c r="AA585" s="74"/>
      <c r="AB585" s="301">
        <f t="shared" si="371"/>
        <v>1.6666568421052632</v>
      </c>
      <c r="AC585" s="338">
        <f t="shared" si="372"/>
        <v>1.6666568421052632</v>
      </c>
      <c r="AD585" s="74"/>
      <c r="AE585" s="136">
        <v>24.778206000000001</v>
      </c>
      <c r="AF585" s="136">
        <v>22.757042999999999</v>
      </c>
      <c r="AG585" s="136">
        <v>1.0674414999999999</v>
      </c>
      <c r="AH585" s="136">
        <v>0</v>
      </c>
      <c r="AI585" s="136">
        <v>0.95319951000000003</v>
      </c>
      <c r="AJ585" s="144">
        <v>4.3643902999999999E-5</v>
      </c>
      <c r="AK585" s="136">
        <v>4.7868595000000001E-4</v>
      </c>
      <c r="AL585" s="74"/>
      <c r="AM585" s="133">
        <v>0.20088402</v>
      </c>
      <c r="AN585" s="340">
        <f t="shared" si="373"/>
        <v>0.20088402</v>
      </c>
      <c r="AP585" s="133">
        <v>0.19491420000000001</v>
      </c>
      <c r="AQ585" s="133">
        <v>4.5618278999999999E-3</v>
      </c>
      <c r="AR585" s="133">
        <v>1.4079944E-3</v>
      </c>
      <c r="AS585" s="134">
        <f t="shared" si="374"/>
        <v>1.168550379972858E-5</v>
      </c>
      <c r="AT585" s="135">
        <f t="shared" si="375"/>
        <v>1.6870665476397503E-8</v>
      </c>
      <c r="AU585" s="135">
        <f t="shared" si="376"/>
        <v>0.19719809099999999</v>
      </c>
      <c r="AV585" s="302">
        <v>1.5516824E-6</v>
      </c>
      <c r="AW585" s="302">
        <v>4.6818767999999998E-9</v>
      </c>
      <c r="AX585" s="302">
        <v>1.2790963000000001E-13</v>
      </c>
      <c r="AY585" s="302">
        <v>2.5873483E-10</v>
      </c>
      <c r="AZ585" s="302">
        <v>1.1479858E-13</v>
      </c>
      <c r="BA585" s="302">
        <v>1.8669426000000002E-9</v>
      </c>
      <c r="BB585" s="302">
        <v>1.0067327999999999E-5</v>
      </c>
      <c r="BC585" s="302">
        <v>3.2552119000000001E-10</v>
      </c>
      <c r="BD585" s="302">
        <v>1.1721073E-8</v>
      </c>
      <c r="BE585" s="302">
        <v>6.5820584999999999E-12</v>
      </c>
      <c r="BF585" s="302">
        <v>1.3817709E-14</v>
      </c>
      <c r="BG585" s="302">
        <v>2.3302270999999999E-11</v>
      </c>
      <c r="BH585" s="302">
        <v>3.9155694000000002E-13</v>
      </c>
      <c r="BI585" s="302">
        <v>2.0510114E-13</v>
      </c>
      <c r="BJ585" s="302">
        <v>5.6734984999999998E-9</v>
      </c>
      <c r="BK585" s="302">
        <v>4.0394036999999999E-8</v>
      </c>
      <c r="BL585" s="302">
        <v>2.8257254E-13</v>
      </c>
      <c r="BM585" s="303">
        <v>3.6267990999999999E-2</v>
      </c>
      <c r="BN585" s="303">
        <v>0.16093009999999999</v>
      </c>
      <c r="BO585" s="302">
        <v>1.8300072000000002E-8</v>
      </c>
      <c r="BP585" s="302">
        <v>1.1128422E-10</v>
      </c>
      <c r="BQ585" s="302">
        <v>4.9789384999999999E-15</v>
      </c>
      <c r="BR585" s="74"/>
      <c r="BS585" s="136">
        <v>2.5967200000000002E-4</v>
      </c>
      <c r="BT585" s="144">
        <v>8.1192242E-5</v>
      </c>
      <c r="BU585" s="144">
        <v>4.6470814000000001E-5</v>
      </c>
      <c r="BV585" s="144">
        <v>5.0447112999999999E-7</v>
      </c>
      <c r="BW585" s="144">
        <v>6.8846864999999997E-5</v>
      </c>
      <c r="BX585" s="144">
        <v>7.9000793999999996E-7</v>
      </c>
      <c r="BY585" s="144">
        <v>1.4635191999999999E-7</v>
      </c>
      <c r="BZ585" s="144">
        <v>1.1450224999999999E-6</v>
      </c>
      <c r="CA585" s="144">
        <v>9.4176235000000004E-6</v>
      </c>
      <c r="CB585" s="144">
        <v>2.3249578E-6</v>
      </c>
      <c r="CC585" s="144">
        <v>8.6270717000000002E-10</v>
      </c>
      <c r="CD585" s="144">
        <v>1.8929270000000001E-10</v>
      </c>
      <c r="CE585" s="144">
        <v>1.5234801999999998E-11</v>
      </c>
      <c r="CF585" s="144">
        <v>1.0945001E-5</v>
      </c>
      <c r="CG585" s="144">
        <v>2.8765162E-5</v>
      </c>
      <c r="CH585" s="144">
        <v>6.4952999000000004E-6</v>
      </c>
      <c r="CI585" s="144">
        <v>2.6271087E-6</v>
      </c>
      <c r="CJ585" s="137"/>
      <c r="CK585" s="138"/>
      <c r="CL585" s="110" t="s">
        <v>2676</v>
      </c>
      <c r="CM585" s="110"/>
      <c r="CN585" s="110"/>
      <c r="CP585" s="305"/>
      <c r="CQ585" s="74"/>
      <c r="CR585" s="74"/>
      <c r="CS585" s="74"/>
      <c r="CT585" s="74"/>
      <c r="CU585" s="74"/>
      <c r="CV585" s="74"/>
      <c r="CW585" s="74"/>
      <c r="CX585" s="74"/>
      <c r="CY585" s="74"/>
      <c r="CZ585" s="74"/>
      <c r="DA585" s="74"/>
      <c r="DB585" s="74"/>
    </row>
    <row r="586" spans="1:106" ht="14.5" customHeight="1">
      <c r="A586" s="74" t="s">
        <v>2917</v>
      </c>
      <c r="B586" s="129" t="s">
        <v>2653</v>
      </c>
      <c r="C586" s="130" t="str">
        <f t="shared" si="365"/>
        <v>A.100.16.109</v>
      </c>
      <c r="D586" s="131" t="s">
        <v>133</v>
      </c>
      <c r="E586" s="129" t="s">
        <v>957</v>
      </c>
      <c r="F586" s="132" t="s">
        <v>2918</v>
      </c>
      <c r="G586" s="132">
        <f t="shared" si="366"/>
        <v>0.62784246789040998</v>
      </c>
      <c r="H586" s="348">
        <f t="shared" si="367"/>
        <v>0.62784246789040998</v>
      </c>
      <c r="I586" s="74"/>
      <c r="J586" s="132">
        <f t="shared" si="368"/>
        <v>1.95142606E-2</v>
      </c>
      <c r="K586" s="132">
        <f t="shared" si="369"/>
        <v>0.20423564799999999</v>
      </c>
      <c r="L586" s="300">
        <f t="shared" si="370"/>
        <v>0.24413731929040999</v>
      </c>
      <c r="M586" s="132">
        <v>0.15995524</v>
      </c>
      <c r="N586" s="132">
        <v>0.19120677999999999</v>
      </c>
      <c r="O586" s="132">
        <v>1.0380308E-2</v>
      </c>
      <c r="P586" s="132">
        <v>9.7224162999999999E-3</v>
      </c>
      <c r="Q586" s="132">
        <v>2.9113008000000002E-3</v>
      </c>
      <c r="R586" s="132">
        <v>3.2833584999999998E-3</v>
      </c>
      <c r="S586" s="132">
        <v>3.5971850000000001E-3</v>
      </c>
      <c r="T586" s="132">
        <v>2.6485599999999999E-3</v>
      </c>
      <c r="U586" s="132">
        <v>0.23961872000000001</v>
      </c>
      <c r="V586" s="132">
        <v>1.6874612000000001E-4</v>
      </c>
      <c r="W586" s="132">
        <v>3.3675151000000002E-3</v>
      </c>
      <c r="X586" s="304">
        <v>1.0116041000000001E-7</v>
      </c>
      <c r="Y586" s="132">
        <v>9.822369100000001E-4</v>
      </c>
      <c r="Z586" s="132">
        <v>0</v>
      </c>
      <c r="AA586" s="74"/>
      <c r="AB586" s="301">
        <f t="shared" si="371"/>
        <v>1.2026709774436088</v>
      </c>
      <c r="AC586" s="338">
        <f t="shared" si="372"/>
        <v>1.2026709774436088</v>
      </c>
      <c r="AD586" s="74"/>
      <c r="AE586" s="136">
        <v>15.608438</v>
      </c>
      <c r="AF586" s="136">
        <v>14.76271</v>
      </c>
      <c r="AG586" s="136">
        <v>0.45655030000000002</v>
      </c>
      <c r="AH586" s="136">
        <v>0</v>
      </c>
      <c r="AI586" s="136">
        <v>0.38877837999999998</v>
      </c>
      <c r="AJ586" s="144">
        <v>2.6148658000000001E-5</v>
      </c>
      <c r="AK586" s="136">
        <v>3.7330205999999998E-4</v>
      </c>
      <c r="AL586" s="74"/>
      <c r="AM586" s="133">
        <v>8.2117752000000002E-2</v>
      </c>
      <c r="AN586" s="340">
        <f t="shared" si="373"/>
        <v>8.2117752000000002E-2</v>
      </c>
      <c r="AP586" s="133">
        <v>7.9243778000000001E-2</v>
      </c>
      <c r="AQ586" s="133">
        <v>2.1356690000000002E-3</v>
      </c>
      <c r="AR586" s="133">
        <v>7.3830458000000002E-4</v>
      </c>
      <c r="AS586" s="134">
        <f t="shared" si="374"/>
        <v>4.7508260188743358E-6</v>
      </c>
      <c r="AT586" s="135">
        <f t="shared" si="375"/>
        <v>7.8981843197379007E-9</v>
      </c>
      <c r="AU586" s="135">
        <f t="shared" si="376"/>
        <v>0.10340400199999999</v>
      </c>
      <c r="AV586" s="302">
        <v>1.1212636000000001E-6</v>
      </c>
      <c r="AW586" s="302">
        <v>3.3832008999999999E-9</v>
      </c>
      <c r="AX586" s="302">
        <v>9.2427776E-14</v>
      </c>
      <c r="AY586" s="302">
        <v>2.6904970000000002E-10</v>
      </c>
      <c r="AZ586" s="302">
        <v>9.4474334999999996E-14</v>
      </c>
      <c r="BA586" s="302">
        <v>1.4454188E-9</v>
      </c>
      <c r="BB586" s="302">
        <v>3.5646637999999999E-6</v>
      </c>
      <c r="BC586" s="302">
        <v>2.2530819999999999E-10</v>
      </c>
      <c r="BD586" s="302">
        <v>4.1463688999999997E-9</v>
      </c>
      <c r="BE586" s="302">
        <v>5.2459567000000001E-12</v>
      </c>
      <c r="BF586" s="302">
        <v>1.3920444999999999E-14</v>
      </c>
      <c r="BG586" s="302">
        <v>2.1527148E-11</v>
      </c>
      <c r="BH586" s="302">
        <v>2.8303022999999998E-13</v>
      </c>
      <c r="BI586" s="302">
        <v>1.8398960999999999E-13</v>
      </c>
      <c r="BJ586" s="302">
        <v>5.3944688999999999E-9</v>
      </c>
      <c r="BK586" s="302">
        <v>3.8745343000000001E-8</v>
      </c>
      <c r="BL586" s="302">
        <v>1.4507557E-13</v>
      </c>
      <c r="BM586" s="303">
        <v>1.9719119E-2</v>
      </c>
      <c r="BN586" s="303">
        <v>8.3684883000000002E-2</v>
      </c>
      <c r="BO586" s="302">
        <v>1.9044244E-8</v>
      </c>
      <c r="BP586" s="302">
        <v>1.1580958999999999E-10</v>
      </c>
      <c r="BQ586" s="302">
        <v>5.1814068999999997E-15</v>
      </c>
      <c r="BR586" s="74"/>
      <c r="BS586" s="136">
        <v>1.2466441000000001E-4</v>
      </c>
      <c r="BT586" s="144">
        <v>2.8984741999999999E-5</v>
      </c>
      <c r="BU586" s="144">
        <v>3.3533659000000002E-5</v>
      </c>
      <c r="BV586" s="144">
        <v>3.1024739000000002E-7</v>
      </c>
      <c r="BW586" s="144">
        <v>2.5920094999999999E-5</v>
      </c>
      <c r="BX586" s="144">
        <v>8.1920184000000003E-7</v>
      </c>
      <c r="BY586" s="144">
        <v>1.106623E-7</v>
      </c>
      <c r="BZ586" s="144">
        <v>1.1891603999999999E-6</v>
      </c>
      <c r="CA586" s="144">
        <v>4.406036E-6</v>
      </c>
      <c r="CB586" s="144">
        <v>2.3802783E-6</v>
      </c>
      <c r="CC586" s="144">
        <v>7.1003171999999999E-10</v>
      </c>
      <c r="CD586" s="144">
        <v>9.8768892000000005E-11</v>
      </c>
      <c r="CE586" s="144">
        <v>1.2536056000000001E-11</v>
      </c>
      <c r="CF586" s="144">
        <v>4.8175562999999997E-6</v>
      </c>
      <c r="CG586" s="144">
        <v>1.8329536E-5</v>
      </c>
      <c r="CH586" s="144">
        <v>1.1284712999999999E-6</v>
      </c>
      <c r="CI586" s="144">
        <v>2.7339399000000001E-6</v>
      </c>
      <c r="CJ586" s="137"/>
      <c r="CK586" s="138"/>
      <c r="CL586" s="110" t="s">
        <v>2676</v>
      </c>
      <c r="CM586" s="110"/>
      <c r="CN586" s="110"/>
      <c r="CP586" s="305"/>
      <c r="CQ586" s="74"/>
      <c r="CR586" s="74"/>
      <c r="CS586" s="74"/>
      <c r="CT586" s="74"/>
      <c r="CU586" s="74"/>
      <c r="CV586" s="74"/>
      <c r="CW586" s="74"/>
      <c r="CX586" s="74"/>
      <c r="CY586" s="74"/>
      <c r="CZ586" s="74"/>
      <c r="DA586" s="74"/>
      <c r="DB586" s="74"/>
    </row>
    <row r="587" spans="1:106" ht="14.5" customHeight="1">
      <c r="A587" s="74" t="s">
        <v>2919</v>
      </c>
      <c r="B587" s="129" t="s">
        <v>2653</v>
      </c>
      <c r="C587" s="130" t="str">
        <f t="shared" si="365"/>
        <v>A.100.16.110</v>
      </c>
      <c r="D587" s="131" t="s">
        <v>133</v>
      </c>
      <c r="E587" s="129" t="s">
        <v>957</v>
      </c>
      <c r="F587" s="132" t="s">
        <v>2920</v>
      </c>
      <c r="G587" s="132">
        <f t="shared" si="366"/>
        <v>0.25836653043185998</v>
      </c>
      <c r="H587" s="348">
        <f t="shared" si="367"/>
        <v>0.25836653043185998</v>
      </c>
      <c r="I587" s="74"/>
      <c r="J587" s="132">
        <f t="shared" si="368"/>
        <v>1.60218544E-2</v>
      </c>
      <c r="K587" s="132">
        <f t="shared" si="369"/>
        <v>2.4524746200000003E-2</v>
      </c>
      <c r="L587" s="300">
        <f t="shared" si="370"/>
        <v>8.3508789831859997E-2</v>
      </c>
      <c r="M587" s="132">
        <v>0.13431114</v>
      </c>
      <c r="N587" s="132">
        <v>1.2746667E-2</v>
      </c>
      <c r="O587" s="132">
        <v>1.0144043E-2</v>
      </c>
      <c r="P587" s="132">
        <v>8.3535339999999993E-3</v>
      </c>
      <c r="Q587" s="132">
        <v>2.9448870999999998E-3</v>
      </c>
      <c r="R587" s="132">
        <v>1.1396035000000001E-3</v>
      </c>
      <c r="S587" s="132">
        <v>3.5838298E-3</v>
      </c>
      <c r="T587" s="132">
        <v>1.6340362E-3</v>
      </c>
      <c r="U587" s="132">
        <v>8.0991815999999994E-2</v>
      </c>
      <c r="V587" s="304">
        <v>7.1027820999999995E-5</v>
      </c>
      <c r="W587" s="132">
        <v>1.4617186999999999E-3</v>
      </c>
      <c r="X587" s="304">
        <v>2.7112086E-7</v>
      </c>
      <c r="Y587" s="132">
        <v>9.8395618999999991E-4</v>
      </c>
      <c r="Z587" s="132">
        <v>0</v>
      </c>
      <c r="AA587" s="74"/>
      <c r="AB587" s="301">
        <f t="shared" si="371"/>
        <v>1.0098581954887218</v>
      </c>
      <c r="AC587" s="338">
        <f t="shared" si="372"/>
        <v>1.0098581954887218</v>
      </c>
      <c r="AD587" s="74"/>
      <c r="AE587" s="136">
        <v>11.40287</v>
      </c>
      <c r="AF587" s="136">
        <v>11.109429</v>
      </c>
      <c r="AG587" s="136">
        <v>0.19817228000000001</v>
      </c>
      <c r="AH587" s="136">
        <v>0</v>
      </c>
      <c r="AI587" s="136">
        <v>9.3641103000000003E-2</v>
      </c>
      <c r="AJ587" s="144">
        <v>8.3782763000000006E-5</v>
      </c>
      <c r="AK587" s="136">
        <v>1.5436783E-3</v>
      </c>
      <c r="AL587" s="74"/>
      <c r="AM587" s="133">
        <v>2.3603586999999999E-2</v>
      </c>
      <c r="AN587" s="340">
        <f t="shared" si="373"/>
        <v>2.3603586999999999E-2</v>
      </c>
      <c r="AP587" s="133">
        <v>2.2216413000000001E-2</v>
      </c>
      <c r="AQ587" s="133">
        <v>9.5618685E-4</v>
      </c>
      <c r="AR587" s="133">
        <v>4.3098760999999997E-4</v>
      </c>
      <c r="AS587" s="134">
        <f t="shared" si="374"/>
        <v>1.3319192140877E-6</v>
      </c>
      <c r="AT587" s="135">
        <f t="shared" si="375"/>
        <v>3.5361939812503004E-9</v>
      </c>
      <c r="AU587" s="135">
        <f t="shared" si="376"/>
        <v>6.0362410000000005E-2</v>
      </c>
      <c r="AV587" s="302">
        <v>9.4288705999999997E-7</v>
      </c>
      <c r="AW587" s="302">
        <v>2.8450162000000002E-9</v>
      </c>
      <c r="AX587" s="302">
        <v>7.7722912000000002E-14</v>
      </c>
      <c r="AY587" s="302">
        <v>2.7192104000000001E-10</v>
      </c>
      <c r="AZ587" s="302">
        <v>4.0594769999999999E-13</v>
      </c>
      <c r="BA587" s="302">
        <v>1.2421095E-9</v>
      </c>
      <c r="BB587" s="302">
        <v>3.2631026000000001E-7</v>
      </c>
      <c r="BC587" s="302">
        <v>1.7634582000000001E-10</v>
      </c>
      <c r="BD587" s="302">
        <v>3.7360901999999999E-10</v>
      </c>
      <c r="BE587" s="302">
        <v>4.3215018000000003E-12</v>
      </c>
      <c r="BF587" s="302">
        <v>1.3734742E-14</v>
      </c>
      <c r="BG587" s="302">
        <v>2.0042187999999999E-11</v>
      </c>
      <c r="BH587" s="302">
        <v>2.1434614999999999E-13</v>
      </c>
      <c r="BI587" s="302">
        <v>1.6845639E-13</v>
      </c>
      <c r="BJ587" s="302">
        <v>5.1917365999999998E-9</v>
      </c>
      <c r="BK587" s="302">
        <v>3.6938142999999999E-8</v>
      </c>
      <c r="BL587" s="302">
        <v>3.6750077999999998E-13</v>
      </c>
      <c r="BM587" s="303">
        <v>1.2392363999999999E-2</v>
      </c>
      <c r="BN587" s="303">
        <v>4.7970046000000002E-2</v>
      </c>
      <c r="BO587" s="302">
        <v>1.9077578000000002E-8</v>
      </c>
      <c r="BP587" s="302">
        <v>1.160123E-10</v>
      </c>
      <c r="BQ587" s="302">
        <v>5.1904762999999998E-15</v>
      </c>
      <c r="BR587" s="74"/>
      <c r="BS587" s="144">
        <v>5.8057168999999999E-5</v>
      </c>
      <c r="BT587" s="144">
        <v>2.9837839000000002E-6</v>
      </c>
      <c r="BU587" s="144">
        <v>2.8157526E-5</v>
      </c>
      <c r="BV587" s="144">
        <v>1.9142114000000001E-7</v>
      </c>
      <c r="BW587" s="144">
        <v>4.5183037999999998E-6</v>
      </c>
      <c r="BX587" s="144">
        <v>8.3738054000000005E-7</v>
      </c>
      <c r="BY587" s="144">
        <v>8.6523708000000001E-8</v>
      </c>
      <c r="BZ587" s="144">
        <v>1.2179422E-6</v>
      </c>
      <c r="CA587" s="144">
        <v>1.5292675999999999E-6</v>
      </c>
      <c r="CB587" s="144">
        <v>2.3714409999999999E-6</v>
      </c>
      <c r="CC587" s="144">
        <v>3.0511191999999999E-9</v>
      </c>
      <c r="CD587" s="144">
        <v>2.5762624000000002E-10</v>
      </c>
      <c r="CE587" s="144">
        <v>5.3861805999999998E-11</v>
      </c>
      <c r="CF587" s="144">
        <v>1.7761698E-6</v>
      </c>
      <c r="CG587" s="144">
        <v>1.3559162999999999E-5</v>
      </c>
      <c r="CH587" s="144">
        <v>-1.9138420000000001E-6</v>
      </c>
      <c r="CI587" s="144">
        <v>2.7387254E-6</v>
      </c>
      <c r="CJ587" s="137"/>
      <c r="CK587" s="138"/>
      <c r="CL587" s="110" t="s">
        <v>2676</v>
      </c>
      <c r="CM587" s="110"/>
      <c r="CN587" s="110"/>
      <c r="CP587" s="305"/>
      <c r="CQ587" s="74"/>
      <c r="CR587" s="74"/>
      <c r="CS587" s="74"/>
      <c r="CT587" s="74"/>
      <c r="CU587" s="74"/>
      <c r="CV587" s="74"/>
      <c r="CW587" s="74"/>
      <c r="CX587" s="74"/>
      <c r="CY587" s="74"/>
      <c r="CZ587" s="74"/>
      <c r="DA587" s="74"/>
      <c r="DB587" s="74"/>
    </row>
    <row r="588" spans="1:106" ht="14.5" customHeight="1">
      <c r="A588" s="74" t="s">
        <v>2921</v>
      </c>
      <c r="B588" s="129" t="s">
        <v>2653</v>
      </c>
      <c r="C588" s="130" t="str">
        <f t="shared" si="365"/>
        <v>A.100.16.111</v>
      </c>
      <c r="D588" s="131" t="s">
        <v>133</v>
      </c>
      <c r="E588" s="129" t="s">
        <v>957</v>
      </c>
      <c r="F588" s="132" t="s">
        <v>2922</v>
      </c>
      <c r="G588" s="132">
        <f t="shared" si="366"/>
        <v>0.41925980086171705</v>
      </c>
      <c r="H588" s="348">
        <f t="shared" si="367"/>
        <v>0.41925980086171705</v>
      </c>
      <c r="I588" s="74"/>
      <c r="J588" s="132">
        <f t="shared" si="368"/>
        <v>2.18344119E-2</v>
      </c>
      <c r="K588" s="132">
        <f t="shared" si="369"/>
        <v>3.9686851599999996E-2</v>
      </c>
      <c r="L588" s="300">
        <f t="shared" si="370"/>
        <v>0.20076875736171704</v>
      </c>
      <c r="M588" s="132">
        <v>0.15696978</v>
      </c>
      <c r="N588" s="132">
        <v>2.3556909000000001E-2</v>
      </c>
      <c r="O588" s="132">
        <v>1.1599593E-2</v>
      </c>
      <c r="P588" s="132">
        <v>8.2826280000000002E-3</v>
      </c>
      <c r="Q588" s="132">
        <v>2.9263351E-3</v>
      </c>
      <c r="R588" s="132">
        <v>6.4503E-3</v>
      </c>
      <c r="S588" s="132">
        <v>4.1751488000000003E-3</v>
      </c>
      <c r="T588" s="132">
        <v>4.5303495999999997E-3</v>
      </c>
      <c r="U588" s="132">
        <v>0.19263287000000001</v>
      </c>
      <c r="V588" s="304">
        <v>1.4751931999999999E-5</v>
      </c>
      <c r="W588" s="132">
        <v>7.1332892000000002E-3</v>
      </c>
      <c r="X588" s="304">
        <v>5.6309716999999998E-8</v>
      </c>
      <c r="Y588" s="132">
        <v>9.8778991999999999E-4</v>
      </c>
      <c r="Z588" s="132">
        <v>0</v>
      </c>
      <c r="AA588" s="74"/>
      <c r="AB588" s="301">
        <f t="shared" si="371"/>
        <v>1.180223909774436</v>
      </c>
      <c r="AC588" s="338">
        <f t="shared" si="372"/>
        <v>1.180223909774436</v>
      </c>
      <c r="AD588" s="74"/>
      <c r="AE588" s="136">
        <v>15.10717</v>
      </c>
      <c r="AF588" s="136">
        <v>13.290139</v>
      </c>
      <c r="AG588" s="136">
        <v>0.96709451999999996</v>
      </c>
      <c r="AH588" s="136">
        <v>0</v>
      </c>
      <c r="AI588" s="136">
        <v>0.84959843999999995</v>
      </c>
      <c r="AJ588" s="144">
        <v>1.7401035000000001E-5</v>
      </c>
      <c r="AK588" s="136">
        <v>3.2061011999999999E-4</v>
      </c>
      <c r="AL588" s="74"/>
      <c r="AM588" s="133">
        <v>3.0232190999999999E-2</v>
      </c>
      <c r="AN588" s="340">
        <f t="shared" si="373"/>
        <v>3.0232190999999999E-2</v>
      </c>
      <c r="AP588" s="133">
        <v>2.8393544999999999E-2</v>
      </c>
      <c r="AQ588" s="133">
        <v>1.1503381999999999E-3</v>
      </c>
      <c r="AR588" s="133">
        <v>6.8830810999999999E-4</v>
      </c>
      <c r="AS588" s="134">
        <f t="shared" si="374"/>
        <v>1.7022509359422138E-6</v>
      </c>
      <c r="AT588" s="135">
        <f t="shared" si="375"/>
        <v>4.2542091345676992E-9</v>
      </c>
      <c r="AU588" s="135">
        <f t="shared" si="376"/>
        <v>9.6401696000000009E-2</v>
      </c>
      <c r="AV588" s="302">
        <v>1.1004430999999999E-6</v>
      </c>
      <c r="AW588" s="302">
        <v>3.3203800000000001E-9</v>
      </c>
      <c r="AX588" s="302">
        <v>9.0711417000000003E-14</v>
      </c>
      <c r="AY588" s="302">
        <v>2.7048172999999998E-10</v>
      </c>
      <c r="AZ588" s="302">
        <v>8.4312214000000001E-14</v>
      </c>
      <c r="BA588" s="302">
        <v>1.231552E-9</v>
      </c>
      <c r="BB588" s="302">
        <v>5.2040240999999998E-7</v>
      </c>
      <c r="BC588" s="302">
        <v>1.7593948E-10</v>
      </c>
      <c r="BD588" s="302">
        <v>6.0029894000000002E-10</v>
      </c>
      <c r="BE588" s="302">
        <v>6.6602273999999999E-12</v>
      </c>
      <c r="BF588" s="302">
        <v>3.0129085000000001E-14</v>
      </c>
      <c r="BG588" s="302">
        <v>3.3440685999999998E-11</v>
      </c>
      <c r="BH588" s="302">
        <v>5.2181161999999996E-13</v>
      </c>
      <c r="BI588" s="302">
        <v>3.0130125999999999E-13</v>
      </c>
      <c r="BJ588" s="302">
        <v>6.2394568999999997E-9</v>
      </c>
      <c r="BK588" s="302">
        <v>5.4511942E-8</v>
      </c>
      <c r="BL588" s="302">
        <v>7.6327085999999996E-14</v>
      </c>
      <c r="BM588" s="303">
        <v>2.6833293000000001E-2</v>
      </c>
      <c r="BN588" s="303">
        <v>6.9568403000000001E-2</v>
      </c>
      <c r="BO588" s="302">
        <v>1.9151908999999999E-8</v>
      </c>
      <c r="BP588" s="302">
        <v>1.1646431E-10</v>
      </c>
      <c r="BQ588" s="302">
        <v>5.2106997000000001E-15</v>
      </c>
      <c r="BR588" s="74"/>
      <c r="BS588" s="136">
        <v>1.2977436999999999E-4</v>
      </c>
      <c r="BT588" s="144">
        <v>4.5389699999999997E-6</v>
      </c>
      <c r="BU588" s="144">
        <v>3.2907775000000002E-5</v>
      </c>
      <c r="BV588" s="144">
        <v>5.3067378000000003E-7</v>
      </c>
      <c r="BW588" s="144">
        <v>5.7941149000000004E-6</v>
      </c>
      <c r="BX588" s="144">
        <v>8.7153356000000002E-7</v>
      </c>
      <c r="BY588" s="144">
        <v>1.4724852E-7</v>
      </c>
      <c r="BZ588" s="144">
        <v>1.1948331999999999E-6</v>
      </c>
      <c r="CA588" s="144">
        <v>8.6558485000000004E-6</v>
      </c>
      <c r="CB588" s="144">
        <v>2.7627201999999998E-6</v>
      </c>
      <c r="CC588" s="144">
        <v>6.3369399E-10</v>
      </c>
      <c r="CD588" s="144">
        <v>5.3506987999999998E-11</v>
      </c>
      <c r="CE588" s="144">
        <v>1.1186683E-11</v>
      </c>
      <c r="CF588" s="144">
        <v>1.9217907000000001E-6</v>
      </c>
      <c r="CG588" s="144">
        <v>1.7205483999999999E-5</v>
      </c>
      <c r="CH588" s="144">
        <v>5.0493279999999998E-5</v>
      </c>
      <c r="CI588" s="144">
        <v>2.7493961000000001E-6</v>
      </c>
      <c r="CJ588" s="137"/>
      <c r="CK588" s="138"/>
      <c r="CL588" s="110" t="s">
        <v>2676</v>
      </c>
      <c r="CM588" s="110"/>
      <c r="CN588" s="110"/>
      <c r="CP588" s="305"/>
      <c r="CQ588" s="74"/>
      <c r="CR588" s="74"/>
      <c r="CS588" s="74"/>
      <c r="CT588" s="74"/>
      <c r="CU588" s="74"/>
      <c r="CV588" s="74"/>
      <c r="CW588" s="74"/>
      <c r="CX588" s="74"/>
      <c r="CY588" s="74"/>
      <c r="CZ588" s="74"/>
      <c r="DA588" s="74"/>
      <c r="DB588" s="74"/>
    </row>
    <row r="589" spans="1:106" ht="14.5" customHeight="1">
      <c r="A589" s="74" t="s">
        <v>2923</v>
      </c>
      <c r="B589" s="129" t="s">
        <v>2653</v>
      </c>
      <c r="C589" s="130" t="str">
        <f t="shared" si="365"/>
        <v>A.100.16.112</v>
      </c>
      <c r="D589" s="131" t="s">
        <v>133</v>
      </c>
      <c r="E589" s="129" t="s">
        <v>957</v>
      </c>
      <c r="F589" s="132" t="s">
        <v>2924</v>
      </c>
      <c r="G589" s="132">
        <f t="shared" si="366"/>
        <v>0.45098895694461</v>
      </c>
      <c r="H589" s="348">
        <f t="shared" si="367"/>
        <v>0.45098895694461</v>
      </c>
      <c r="I589" s="74"/>
      <c r="J589" s="132">
        <f t="shared" si="368"/>
        <v>2.5439394799999997E-2</v>
      </c>
      <c r="K589" s="132">
        <f t="shared" si="369"/>
        <v>4.36573242E-2</v>
      </c>
      <c r="L589" s="300">
        <f t="shared" si="370"/>
        <v>0.22404119794461003</v>
      </c>
      <c r="M589" s="132">
        <v>0.15785104</v>
      </c>
      <c r="N589" s="132">
        <v>2.7474062E-2</v>
      </c>
      <c r="O589" s="132">
        <v>1.1745635000000001E-2</v>
      </c>
      <c r="P589" s="132">
        <v>8.4175255000000001E-3</v>
      </c>
      <c r="Q589" s="132">
        <v>3.2897463000000002E-3</v>
      </c>
      <c r="R589" s="132">
        <v>6.3354008999999996E-3</v>
      </c>
      <c r="S589" s="132">
        <v>7.3967221000000001E-3</v>
      </c>
      <c r="T589" s="132">
        <v>4.4376271999999996E-3</v>
      </c>
      <c r="U589" s="132">
        <v>0.21577614000000001</v>
      </c>
      <c r="V589" s="304">
        <v>9.6090164000000005E-5</v>
      </c>
      <c r="W589" s="132">
        <v>7.1808059E-3</v>
      </c>
      <c r="X589" s="304">
        <v>3.7196060999999999E-7</v>
      </c>
      <c r="Y589" s="132">
        <v>9.8778991999999999E-4</v>
      </c>
      <c r="Z589" s="132">
        <v>0</v>
      </c>
      <c r="AA589" s="74"/>
      <c r="AB589" s="301">
        <f t="shared" si="371"/>
        <v>1.1868499248120299</v>
      </c>
      <c r="AC589" s="338">
        <f t="shared" si="372"/>
        <v>1.1868499248120299</v>
      </c>
      <c r="AD589" s="74"/>
      <c r="AE589" s="136">
        <v>15.205079</v>
      </c>
      <c r="AF589" s="136">
        <v>13.386595</v>
      </c>
      <c r="AG589" s="136">
        <v>0.97353102000000002</v>
      </c>
      <c r="AH589" s="136">
        <v>0</v>
      </c>
      <c r="AI589" s="136">
        <v>0.81807768000000003</v>
      </c>
      <c r="AJ589" s="136">
        <v>1.6481137999999999E-2</v>
      </c>
      <c r="AK589" s="136">
        <v>1.0393777E-2</v>
      </c>
      <c r="AL589" s="74"/>
      <c r="AM589" s="133">
        <v>3.1733602999999999E-2</v>
      </c>
      <c r="AN589" s="340">
        <f t="shared" si="373"/>
        <v>3.1733602999999999E-2</v>
      </c>
      <c r="AP589" s="133">
        <v>2.9859393000000001E-2</v>
      </c>
      <c r="AQ589" s="133">
        <v>1.1801997000000001E-3</v>
      </c>
      <c r="AR589" s="133">
        <v>6.9401045000000005E-4</v>
      </c>
      <c r="AS589" s="134">
        <f t="shared" si="374"/>
        <v>1.7901314007759703E-6</v>
      </c>
      <c r="AT589" s="135">
        <f t="shared" si="375"/>
        <v>4.3646436963716999E-9</v>
      </c>
      <c r="AU589" s="135">
        <f t="shared" si="376"/>
        <v>9.7200343000000008E-2</v>
      </c>
      <c r="AV589" s="302">
        <v>1.1066685999999999E-6</v>
      </c>
      <c r="AW589" s="302">
        <v>3.3391669E-9</v>
      </c>
      <c r="AX589" s="302">
        <v>9.1224579000000004E-14</v>
      </c>
      <c r="AY589" s="302">
        <v>2.7086432E-10</v>
      </c>
      <c r="AZ589" s="302">
        <v>1.2695597E-13</v>
      </c>
      <c r="BA589" s="302">
        <v>1.2516110000000001E-9</v>
      </c>
      <c r="BB589" s="302">
        <v>5.9880538000000002E-7</v>
      </c>
      <c r="BC589" s="302">
        <v>1.7874827999999999E-10</v>
      </c>
      <c r="BD589" s="302">
        <v>6.8490960999999998E-10</v>
      </c>
      <c r="BE589" s="302">
        <v>6.5670931000000002E-12</v>
      </c>
      <c r="BF589" s="302">
        <v>3.0120342999999997E-14</v>
      </c>
      <c r="BG589" s="302">
        <v>3.7232079000000002E-11</v>
      </c>
      <c r="BH589" s="302">
        <v>5.2003076999999996E-13</v>
      </c>
      <c r="BI589" s="302">
        <v>3.1812529999999999E-13</v>
      </c>
      <c r="BJ589" s="302">
        <v>6.2959044999999999E-9</v>
      </c>
      <c r="BK589" s="302">
        <v>5.7687004999999997E-8</v>
      </c>
      <c r="BL589" s="302">
        <v>5.9071258000000003E-13</v>
      </c>
      <c r="BM589" s="303">
        <v>2.7732952000000002E-2</v>
      </c>
      <c r="BN589" s="303">
        <v>6.9467391000000003E-2</v>
      </c>
      <c r="BO589" s="302">
        <v>1.9151908999999999E-8</v>
      </c>
      <c r="BP589" s="302">
        <v>1.1646431E-10</v>
      </c>
      <c r="BQ589" s="302">
        <v>5.2106997000000001E-15</v>
      </c>
      <c r="BR589" s="74"/>
      <c r="BS589" s="136">
        <v>1.3332780000000001E-4</v>
      </c>
      <c r="BT589" s="144">
        <v>5.1290731999999999E-6</v>
      </c>
      <c r="BU589" s="144">
        <v>3.3092524000000001E-5</v>
      </c>
      <c r="BV589" s="144">
        <v>5.1981422E-7</v>
      </c>
      <c r="BW589" s="144">
        <v>6.5956293E-6</v>
      </c>
      <c r="BX589" s="144">
        <v>8.8476192000000002E-7</v>
      </c>
      <c r="BY589" s="144">
        <v>1.4481707999999999E-7</v>
      </c>
      <c r="BZ589" s="144">
        <v>1.2151384999999999E-6</v>
      </c>
      <c r="CA589" s="144">
        <v>8.5016618999999997E-6</v>
      </c>
      <c r="CB589" s="144">
        <v>4.8944541000000003E-6</v>
      </c>
      <c r="CC589" s="144">
        <v>9.5388555999999997E-10</v>
      </c>
      <c r="CD589" s="144">
        <v>3.9067326E-10</v>
      </c>
      <c r="CE589" s="144">
        <v>1.6799588000000001E-11</v>
      </c>
      <c r="CF589" s="144">
        <v>1.9831534999999998E-6</v>
      </c>
      <c r="CG589" s="144">
        <v>1.7324553000000002E-5</v>
      </c>
      <c r="CH589" s="144">
        <v>5.0291458000000003E-5</v>
      </c>
      <c r="CI589" s="144">
        <v>2.7493961000000001E-6</v>
      </c>
      <c r="CJ589" s="137"/>
      <c r="CK589" s="138"/>
      <c r="CL589" s="110" t="s">
        <v>2676</v>
      </c>
      <c r="CM589" s="110"/>
      <c r="CN589" s="110"/>
      <c r="CP589" s="305"/>
      <c r="CQ589" s="74"/>
      <c r="CR589" s="74"/>
      <c r="CS589" s="74"/>
      <c r="CT589" s="74"/>
      <c r="CU589" s="74"/>
      <c r="CV589" s="74"/>
      <c r="CW589" s="74"/>
      <c r="CX589" s="74"/>
      <c r="CY589" s="74"/>
      <c r="CZ589" s="74"/>
      <c r="DA589" s="74"/>
      <c r="DB589" s="74"/>
    </row>
    <row r="590" spans="1:106" ht="14.5" customHeight="1">
      <c r="A590" s="74" t="s">
        <v>2925</v>
      </c>
      <c r="B590" s="129" t="s">
        <v>2653</v>
      </c>
      <c r="C590" s="130" t="str">
        <f t="shared" si="365"/>
        <v>A.100.16.113</v>
      </c>
      <c r="D590" s="131" t="s">
        <v>133</v>
      </c>
      <c r="E590" s="129" t="s">
        <v>957</v>
      </c>
      <c r="F590" s="132" t="s">
        <v>2926</v>
      </c>
      <c r="G590" s="132">
        <f t="shared" si="366"/>
        <v>0.23313200249171698</v>
      </c>
      <c r="H590" s="348">
        <f t="shared" si="367"/>
        <v>0.23313200249171698</v>
      </c>
      <c r="I590" s="74"/>
      <c r="J590" s="132">
        <f t="shared" si="368"/>
        <v>1.5855893490000002E-2</v>
      </c>
      <c r="K590" s="132">
        <f t="shared" si="369"/>
        <v>2.3092634999999997E-2</v>
      </c>
      <c r="L590" s="300">
        <f t="shared" si="370"/>
        <v>6.7731504001716986E-2</v>
      </c>
      <c r="M590" s="132">
        <v>0.12645197</v>
      </c>
      <c r="N590" s="132">
        <v>1.1470609999999999E-2</v>
      </c>
      <c r="O590" s="132">
        <v>1.0015527999999999E-2</v>
      </c>
      <c r="P590" s="132">
        <v>8.3042545999999998E-3</v>
      </c>
      <c r="Q590" s="132">
        <v>2.9696140999999998E-3</v>
      </c>
      <c r="R590" s="132">
        <v>9.4617138999999995E-4</v>
      </c>
      <c r="S590" s="132">
        <v>3.6358533999999998E-3</v>
      </c>
      <c r="T590" s="132">
        <v>1.6064969999999999E-3</v>
      </c>
      <c r="U590" s="132">
        <v>6.6162474999999998E-2</v>
      </c>
      <c r="V590" s="304">
        <v>1.4751931999999999E-5</v>
      </c>
      <c r="W590" s="132">
        <v>5.5178276000000001E-4</v>
      </c>
      <c r="X590" s="304">
        <v>5.6309716999999998E-8</v>
      </c>
      <c r="Y590" s="132">
        <v>1.002438E-3</v>
      </c>
      <c r="Z590" s="132">
        <v>0</v>
      </c>
      <c r="AA590" s="74"/>
      <c r="AB590" s="301">
        <f t="shared" si="371"/>
        <v>0.95076669172932327</v>
      </c>
      <c r="AC590" s="338">
        <f t="shared" si="372"/>
        <v>0.95076669172932327</v>
      </c>
      <c r="AD590" s="74"/>
      <c r="AE590" s="136">
        <v>10.635206999999999</v>
      </c>
      <c r="AF590" s="136">
        <v>10.524046</v>
      </c>
      <c r="AG590" s="136">
        <v>7.4807858000000005E-2</v>
      </c>
      <c r="AH590" s="136">
        <v>0</v>
      </c>
      <c r="AI590" s="136">
        <v>3.6015436999999997E-2</v>
      </c>
      <c r="AJ590" s="144">
        <v>1.7401035000000001E-5</v>
      </c>
      <c r="AK590" s="136">
        <v>3.2061011999999999E-4</v>
      </c>
      <c r="AL590" s="74"/>
      <c r="AM590" s="133">
        <v>2.2200215999999998E-2</v>
      </c>
      <c r="AN590" s="340">
        <f t="shared" si="373"/>
        <v>2.2200215999999998E-2</v>
      </c>
      <c r="AP590" s="133">
        <v>2.0909514000000001E-2</v>
      </c>
      <c r="AQ590" s="133">
        <v>9.0390725999999995E-4</v>
      </c>
      <c r="AR590" s="133">
        <v>3.8679437000000002E-4</v>
      </c>
      <c r="AS590" s="134">
        <f t="shared" si="374"/>
        <v>1.2535680091022141E-6</v>
      </c>
      <c r="AT590" s="135">
        <f t="shared" si="375"/>
        <v>3.3428523146200991E-9</v>
      </c>
      <c r="AU590" s="135">
        <f t="shared" si="376"/>
        <v>5.4172880999999999E-2</v>
      </c>
      <c r="AV590" s="302">
        <v>8.8758156000000001E-7</v>
      </c>
      <c r="AW590" s="302">
        <v>2.6781265999999999E-9</v>
      </c>
      <c r="AX590" s="302">
        <v>7.3164048999999998E-14</v>
      </c>
      <c r="AY590" s="302">
        <v>2.7448308999999998E-10</v>
      </c>
      <c r="AZ590" s="302">
        <v>8.4312214000000001E-14</v>
      </c>
      <c r="BA590" s="302">
        <v>1.2347824000000001E-9</v>
      </c>
      <c r="BB590" s="302">
        <v>3.0226661E-7</v>
      </c>
      <c r="BC590" s="302">
        <v>1.751232E-10</v>
      </c>
      <c r="BD590" s="302">
        <v>3.4612187E-10</v>
      </c>
      <c r="BE590" s="302">
        <v>4.3943439999999999E-12</v>
      </c>
      <c r="BF590" s="302">
        <v>1.3932755E-14</v>
      </c>
      <c r="BG590" s="302">
        <v>2.0341084E-11</v>
      </c>
      <c r="BH590" s="302">
        <v>2.1487953000000001E-13</v>
      </c>
      <c r="BI590" s="302">
        <v>1.7024522999999999E-13</v>
      </c>
      <c r="BJ590" s="302">
        <v>5.2008773000000003E-9</v>
      </c>
      <c r="BK590" s="302">
        <v>3.7573695000000002E-8</v>
      </c>
      <c r="BL590" s="302">
        <v>7.6327085999999996E-14</v>
      </c>
      <c r="BM590" s="303">
        <v>1.1438393E-2</v>
      </c>
      <c r="BN590" s="303">
        <v>4.2734488000000001E-2</v>
      </c>
      <c r="BO590" s="302">
        <v>1.9435916999999999E-8</v>
      </c>
      <c r="BP590" s="302">
        <v>1.1819138E-10</v>
      </c>
      <c r="BQ590" s="302">
        <v>5.2879700999999998E-15</v>
      </c>
      <c r="BR590" s="74"/>
      <c r="BS590" s="144">
        <v>5.4969078999999998E-5</v>
      </c>
      <c r="BT590" s="144">
        <v>2.7924971E-6</v>
      </c>
      <c r="BU590" s="144">
        <v>2.6509898E-5</v>
      </c>
      <c r="BV590" s="144">
        <v>1.8818308999999999E-7</v>
      </c>
      <c r="BW590" s="144">
        <v>4.3859109E-6</v>
      </c>
      <c r="BX590" s="144">
        <v>8.3447569999999996E-7</v>
      </c>
      <c r="BY590" s="144">
        <v>8.8024255999999997E-8</v>
      </c>
      <c r="BZ590" s="144">
        <v>1.2124439E-6</v>
      </c>
      <c r="CA590" s="144">
        <v>1.2696953999999999E-6</v>
      </c>
      <c r="CB590" s="144">
        <v>2.4058654E-6</v>
      </c>
      <c r="CC590" s="144">
        <v>6.3369399E-10</v>
      </c>
      <c r="CD590" s="144">
        <v>5.3506987999999998E-11</v>
      </c>
      <c r="CE590" s="144">
        <v>1.1186683E-11</v>
      </c>
      <c r="CF590" s="144">
        <v>1.7429945E-6</v>
      </c>
      <c r="CG590" s="144">
        <v>1.2722395E-5</v>
      </c>
      <c r="CH590" s="144">
        <v>-1.9741702E-6</v>
      </c>
      <c r="CI590" s="144">
        <v>2.7901673999999999E-6</v>
      </c>
      <c r="CJ590" s="137"/>
      <c r="CK590" s="138"/>
      <c r="CL590" s="110" t="s">
        <v>2676</v>
      </c>
      <c r="CM590" s="110"/>
      <c r="CN590" s="110"/>
      <c r="CP590" s="305"/>
      <c r="CQ590" s="74"/>
      <c r="CR590" s="74"/>
      <c r="CS590" s="74"/>
      <c r="CT590" s="74"/>
      <c r="CU590" s="74"/>
      <c r="CV590" s="74"/>
      <c r="CW590" s="74"/>
      <c r="CX590" s="74"/>
      <c r="CY590" s="74"/>
      <c r="CZ590" s="74"/>
      <c r="DA590" s="74"/>
      <c r="DB590" s="74"/>
    </row>
    <row r="591" spans="1:106" ht="14.5" customHeight="1">
      <c r="A591" s="74" t="s">
        <v>2927</v>
      </c>
      <c r="B591" s="129" t="s">
        <v>2653</v>
      </c>
      <c r="C591" s="130" t="str">
        <f t="shared" si="365"/>
        <v>A.100.16.114</v>
      </c>
      <c r="D591" s="131" t="s">
        <v>133</v>
      </c>
      <c r="E591" s="129" t="s">
        <v>957</v>
      </c>
      <c r="F591" s="132" t="s">
        <v>2928</v>
      </c>
      <c r="G591" s="132">
        <f t="shared" si="366"/>
        <v>0.40433410766790201</v>
      </c>
      <c r="H591" s="348">
        <f t="shared" si="367"/>
        <v>0.40433410766790201</v>
      </c>
      <c r="I591" s="74"/>
      <c r="J591" s="132">
        <f t="shared" si="368"/>
        <v>1.85017164E-2</v>
      </c>
      <c r="K591" s="132">
        <f t="shared" si="369"/>
        <v>7.6661142999999987E-2</v>
      </c>
      <c r="L591" s="300">
        <f t="shared" si="370"/>
        <v>0.165698608267902</v>
      </c>
      <c r="M591" s="132">
        <v>0.14347264000000001</v>
      </c>
      <c r="N591" s="132">
        <v>6.3232867999999998E-2</v>
      </c>
      <c r="O591" s="132">
        <v>1.0701835999999999E-2</v>
      </c>
      <c r="P591" s="132">
        <v>8.6796836999999995E-3</v>
      </c>
      <c r="Q591" s="132">
        <v>2.9431198E-3</v>
      </c>
      <c r="R591" s="132">
        <v>3.0408351E-3</v>
      </c>
      <c r="S591" s="132">
        <v>3.8380777999999999E-3</v>
      </c>
      <c r="T591" s="132">
        <v>2.7264390000000002E-3</v>
      </c>
      <c r="U591" s="132">
        <v>0.16162019999999999</v>
      </c>
      <c r="V591" s="304">
        <v>5.5817048000000002E-5</v>
      </c>
      <c r="W591" s="132">
        <v>3.0291760000000002E-3</v>
      </c>
      <c r="X591" s="304">
        <v>6.8269902000000004E-8</v>
      </c>
      <c r="Y591" s="132">
        <v>9.9334695000000009E-4</v>
      </c>
      <c r="Z591" s="132">
        <v>0</v>
      </c>
      <c r="AA591" s="74"/>
      <c r="AB591" s="301">
        <f t="shared" si="371"/>
        <v>1.0787416541353383</v>
      </c>
      <c r="AC591" s="338">
        <f t="shared" si="372"/>
        <v>1.0787416541353383</v>
      </c>
      <c r="AD591" s="74"/>
      <c r="AE591" s="136">
        <v>13.141080000000001</v>
      </c>
      <c r="AF591" s="136">
        <v>12.385588</v>
      </c>
      <c r="AG591" s="136">
        <v>0.41068004000000002</v>
      </c>
      <c r="AH591" s="136">
        <v>0</v>
      </c>
      <c r="AI591" s="136">
        <v>0.34445724</v>
      </c>
      <c r="AJ591" s="144">
        <v>1.9733735E-5</v>
      </c>
      <c r="AK591" s="136">
        <v>3.3466129999999998E-4</v>
      </c>
      <c r="AL591" s="74"/>
      <c r="AM591" s="133">
        <v>4.0546889000000003E-2</v>
      </c>
      <c r="AN591" s="340">
        <f t="shared" si="373"/>
        <v>4.0546889000000003E-2</v>
      </c>
      <c r="AP591" s="133">
        <v>3.8670191999999999E-2</v>
      </c>
      <c r="AQ591" s="133">
        <v>1.3016864E-3</v>
      </c>
      <c r="AR591" s="133">
        <v>5.7500987999999998E-4</v>
      </c>
      <c r="AS591" s="134">
        <f t="shared" si="374"/>
        <v>2.3183569380721138E-6</v>
      </c>
      <c r="AT591" s="135">
        <f t="shared" si="375"/>
        <v>4.8139289667095991E-9</v>
      </c>
      <c r="AU591" s="135">
        <f t="shared" si="376"/>
        <v>8.0533596999999998E-2</v>
      </c>
      <c r="AV591" s="302">
        <v>1.0063007E-6</v>
      </c>
      <c r="AW591" s="302">
        <v>3.0363303000000001E-9</v>
      </c>
      <c r="AX591" s="302">
        <v>8.2950731999999997E-14</v>
      </c>
      <c r="AY591" s="302">
        <v>2.7202234999999998E-10</v>
      </c>
      <c r="AZ591" s="302">
        <v>8.7022114000000002E-14</v>
      </c>
      <c r="BA591" s="302">
        <v>1.2905395E-9</v>
      </c>
      <c r="BB591" s="302">
        <v>1.2414985E-6</v>
      </c>
      <c r="BC591" s="302">
        <v>1.8880464999999999E-10</v>
      </c>
      <c r="BD591" s="302">
        <v>1.4402181E-9</v>
      </c>
      <c r="BE591" s="302">
        <v>5.2487662999999999E-12</v>
      </c>
      <c r="BF591" s="302">
        <v>2.0354688000000001E-14</v>
      </c>
      <c r="BG591" s="302">
        <v>2.5448394E-11</v>
      </c>
      <c r="BH591" s="302">
        <v>3.3453976999999998E-13</v>
      </c>
      <c r="BI591" s="302">
        <v>2.2150118999999999E-13</v>
      </c>
      <c r="BJ591" s="302">
        <v>5.5857571999999999E-9</v>
      </c>
      <c r="BK591" s="302">
        <v>4.4149679000000002E-8</v>
      </c>
      <c r="BL591" s="302">
        <v>9.4660015999999995E-14</v>
      </c>
      <c r="BM591" s="303">
        <v>1.9794689000000001E-2</v>
      </c>
      <c r="BN591" s="303">
        <v>6.0738908000000001E-2</v>
      </c>
      <c r="BO591" s="302">
        <v>1.9259653E-8</v>
      </c>
      <c r="BP591" s="302">
        <v>1.1711950999999999E-10</v>
      </c>
      <c r="BQ591" s="302">
        <v>5.2400135999999999E-15</v>
      </c>
      <c r="BR591" s="74"/>
      <c r="BS591" s="136">
        <v>1.0006544E-4</v>
      </c>
      <c r="BT591" s="144">
        <v>1.0331954E-5</v>
      </c>
      <c r="BU591" s="144">
        <v>3.0078178999999999E-5</v>
      </c>
      <c r="BV591" s="144">
        <v>3.1936960000000001E-7</v>
      </c>
      <c r="BW591" s="144">
        <v>1.0577720999999999E-5</v>
      </c>
      <c r="BX591" s="144">
        <v>8.4675991000000004E-7</v>
      </c>
      <c r="BY591" s="144">
        <v>1.1044858E-7</v>
      </c>
      <c r="BZ591" s="144">
        <v>1.2017817E-6</v>
      </c>
      <c r="CA591" s="144">
        <v>4.0805867E-6</v>
      </c>
      <c r="CB591" s="144">
        <v>2.5396784E-6</v>
      </c>
      <c r="CC591" s="144">
        <v>6.5405072000000003E-10</v>
      </c>
      <c r="CD591" s="144">
        <v>6.557683E-11</v>
      </c>
      <c r="CE591" s="144">
        <v>1.1546516E-11</v>
      </c>
      <c r="CF591" s="144">
        <v>2.6178620000000002E-6</v>
      </c>
      <c r="CG591" s="144">
        <v>1.5400438E-5</v>
      </c>
      <c r="CH591" s="144">
        <v>1.9195065999999999E-5</v>
      </c>
      <c r="CI591" s="144">
        <v>2.7648634000000002E-6</v>
      </c>
      <c r="CJ591" s="137"/>
      <c r="CK591" s="138"/>
      <c r="CL591" s="110" t="s">
        <v>2676</v>
      </c>
      <c r="CM591" s="110"/>
      <c r="CN591" s="110"/>
      <c r="CP591" s="305"/>
      <c r="CQ591" s="74"/>
      <c r="CR591" s="74"/>
      <c r="CS591" s="74"/>
      <c r="CT591" s="74"/>
      <c r="CU591" s="74"/>
      <c r="CV591" s="74"/>
      <c r="CW591" s="74"/>
      <c r="CX591" s="74"/>
      <c r="CY591" s="74"/>
      <c r="CZ591" s="74"/>
      <c r="DA591" s="74"/>
      <c r="DB591" s="74"/>
    </row>
    <row r="592" spans="1:106" ht="14.5" customHeight="1">
      <c r="A592" s="74" t="s">
        <v>2929</v>
      </c>
      <c r="B592" s="129" t="s">
        <v>2653</v>
      </c>
      <c r="C592" s="130" t="str">
        <f t="shared" si="365"/>
        <v>A.100.16.115</v>
      </c>
      <c r="D592" s="131" t="s">
        <v>133</v>
      </c>
      <c r="E592" s="129" t="s">
        <v>957</v>
      </c>
      <c r="F592" s="132" t="s">
        <v>2930</v>
      </c>
      <c r="G592" s="132">
        <f t="shared" si="366"/>
        <v>0.40523553355790198</v>
      </c>
      <c r="H592" s="348">
        <f t="shared" si="367"/>
        <v>0.40523553355790198</v>
      </c>
      <c r="I592" s="74"/>
      <c r="J592" s="132">
        <f t="shared" si="368"/>
        <v>1.85139083E-2</v>
      </c>
      <c r="K592" s="132">
        <f t="shared" si="369"/>
        <v>7.6819316299999982E-2</v>
      </c>
      <c r="L592" s="300">
        <f t="shared" si="370"/>
        <v>0.16621762895790201</v>
      </c>
      <c r="M592" s="132">
        <v>0.14368468000000001</v>
      </c>
      <c r="N592" s="132">
        <v>6.3387534999999995E-2</v>
      </c>
      <c r="O592" s="132">
        <v>1.0702415999999999E-2</v>
      </c>
      <c r="P592" s="132">
        <v>8.6722906000000002E-3</v>
      </c>
      <c r="Q592" s="132">
        <v>2.940135E-3</v>
      </c>
      <c r="R592" s="132">
        <v>3.0656314999999998E-3</v>
      </c>
      <c r="S592" s="132">
        <v>3.8358512E-3</v>
      </c>
      <c r="T592" s="132">
        <v>2.7293653000000002E-3</v>
      </c>
      <c r="U592" s="132">
        <v>0.16203232000000001</v>
      </c>
      <c r="V592" s="304">
        <v>5.5817048000000002E-5</v>
      </c>
      <c r="W592" s="132">
        <v>3.1370869000000002E-3</v>
      </c>
      <c r="X592" s="304">
        <v>6.8269902000000004E-8</v>
      </c>
      <c r="Y592" s="132">
        <v>9.9233673999999999E-4</v>
      </c>
      <c r="Z592" s="132">
        <v>0</v>
      </c>
      <c r="AA592" s="74"/>
      <c r="AB592" s="301">
        <f t="shared" si="371"/>
        <v>1.0803359398496242</v>
      </c>
      <c r="AC592" s="338">
        <f t="shared" si="372"/>
        <v>1.0803359398496242</v>
      </c>
      <c r="AD592" s="74"/>
      <c r="AE592" s="136">
        <v>13.180346</v>
      </c>
      <c r="AF592" s="136">
        <v>12.403021000000001</v>
      </c>
      <c r="AG592" s="136">
        <v>0.42531004</v>
      </c>
      <c r="AH592" s="136">
        <v>0</v>
      </c>
      <c r="AI592" s="136">
        <v>0.35166024000000001</v>
      </c>
      <c r="AJ592" s="144">
        <v>1.9733735E-5</v>
      </c>
      <c r="AK592" s="136">
        <v>3.3466129999999998E-4</v>
      </c>
      <c r="AL592" s="74"/>
      <c r="AM592" s="133">
        <v>4.0619479999999999E-2</v>
      </c>
      <c r="AN592" s="340">
        <f t="shared" si="373"/>
        <v>4.0619479999999999E-2</v>
      </c>
      <c r="AP592" s="133">
        <v>3.8739181999999997E-2</v>
      </c>
      <c r="AQ592" s="133">
        <v>1.3036706E-3</v>
      </c>
      <c r="AR592" s="133">
        <v>5.7662659999999999E-4</v>
      </c>
      <c r="AS592" s="134">
        <f t="shared" si="374"/>
        <v>2.3224930100121139E-6</v>
      </c>
      <c r="AT592" s="135">
        <f t="shared" si="375"/>
        <v>4.8212669219605994E-9</v>
      </c>
      <c r="AU592" s="135">
        <f t="shared" si="376"/>
        <v>8.0760027999999998E-2</v>
      </c>
      <c r="AV592" s="302">
        <v>1.0077751E-6</v>
      </c>
      <c r="AW592" s="302">
        <v>3.0407787999999999E-9</v>
      </c>
      <c r="AX592" s="302">
        <v>8.3072278E-14</v>
      </c>
      <c r="AY592" s="302">
        <v>2.7174639000000001E-10</v>
      </c>
      <c r="AZ592" s="302">
        <v>8.7022114000000002E-14</v>
      </c>
      <c r="BA592" s="302">
        <v>1.2894401000000001E-9</v>
      </c>
      <c r="BB592" s="302">
        <v>1.2442134E-6</v>
      </c>
      <c r="BC592" s="302">
        <v>1.8866065E-10</v>
      </c>
      <c r="BD592" s="302">
        <v>1.4433864E-9</v>
      </c>
      <c r="BE592" s="302">
        <v>5.2448945000000001E-12</v>
      </c>
      <c r="BF592" s="302">
        <v>2.0345262000000001E-14</v>
      </c>
      <c r="BG592" s="302">
        <v>2.5436395000000001E-11</v>
      </c>
      <c r="BH592" s="302">
        <v>3.3462761000000002E-13</v>
      </c>
      <c r="BI592" s="302">
        <v>2.2144261000000001E-13</v>
      </c>
      <c r="BJ592" s="302">
        <v>5.5865044999999999E-9</v>
      </c>
      <c r="BK592" s="302">
        <v>4.4116666000000003E-8</v>
      </c>
      <c r="BL592" s="302">
        <v>9.4660015999999995E-14</v>
      </c>
      <c r="BM592" s="303">
        <v>1.9800808E-2</v>
      </c>
      <c r="BN592" s="303">
        <v>6.0959220000000001E-2</v>
      </c>
      <c r="BO592" s="302">
        <v>1.9240066E-8</v>
      </c>
      <c r="BP592" s="302">
        <v>1.1700040000000001E-10</v>
      </c>
      <c r="BQ592" s="302">
        <v>5.2346846000000001E-15</v>
      </c>
      <c r="BR592" s="74"/>
      <c r="BS592" s="136">
        <v>1.0021936E-4</v>
      </c>
      <c r="BT592" s="144">
        <v>1.0353390000000001E-5</v>
      </c>
      <c r="BU592" s="144">
        <v>3.0122632999999999E-5</v>
      </c>
      <c r="BV592" s="144">
        <v>3.1971238E-7</v>
      </c>
      <c r="BW592" s="144">
        <v>1.0593281E-5</v>
      </c>
      <c r="BX592" s="144">
        <v>8.4593756000000001E-7</v>
      </c>
      <c r="BY592" s="144">
        <v>1.1037431000000001E-7</v>
      </c>
      <c r="BZ592" s="144">
        <v>1.2005671000000001E-6</v>
      </c>
      <c r="CA592" s="144">
        <v>4.1138616000000002E-6</v>
      </c>
      <c r="CB592" s="144">
        <v>2.538205E-6</v>
      </c>
      <c r="CC592" s="144">
        <v>6.5405072000000003E-10</v>
      </c>
      <c r="CD592" s="144">
        <v>6.557683E-11</v>
      </c>
      <c r="CE592" s="144">
        <v>1.1546516E-11</v>
      </c>
      <c r="CF592" s="144">
        <v>2.6185136000000002E-6</v>
      </c>
      <c r="CG592" s="144">
        <v>1.5440286E-5</v>
      </c>
      <c r="CH592" s="144">
        <v>1.9199813000000001E-5</v>
      </c>
      <c r="CI592" s="144">
        <v>2.7620516E-6</v>
      </c>
      <c r="CJ592" s="137"/>
      <c r="CK592" s="138"/>
      <c r="CL592" s="110" t="s">
        <v>2676</v>
      </c>
      <c r="CM592" s="110"/>
      <c r="CN592" s="110"/>
      <c r="CP592" s="305"/>
      <c r="CQ592" s="74"/>
      <c r="CR592" s="74"/>
      <c r="CS592" s="74"/>
      <c r="CT592" s="74"/>
      <c r="CU592" s="74"/>
      <c r="CV592" s="74"/>
      <c r="CW592" s="74"/>
      <c r="CX592" s="74"/>
      <c r="CY592" s="74"/>
      <c r="CZ592" s="74"/>
      <c r="DA592" s="74"/>
      <c r="DB592" s="74"/>
    </row>
    <row r="593" spans="1:106" ht="14.5" customHeight="1">
      <c r="A593" s="74" t="s">
        <v>2931</v>
      </c>
      <c r="B593" s="129" t="s">
        <v>2653</v>
      </c>
      <c r="C593" s="130" t="str">
        <f t="shared" si="365"/>
        <v>A.100.16.116</v>
      </c>
      <c r="D593" s="131" t="s">
        <v>133</v>
      </c>
      <c r="E593" s="129" t="s">
        <v>957</v>
      </c>
      <c r="F593" s="132" t="s">
        <v>2932</v>
      </c>
      <c r="G593" s="132">
        <f t="shared" si="366"/>
        <v>0.23403344028171696</v>
      </c>
      <c r="H593" s="348">
        <f t="shared" si="367"/>
        <v>0.23403344028171696</v>
      </c>
      <c r="I593" s="74"/>
      <c r="J593" s="132">
        <f t="shared" si="368"/>
        <v>1.5868085300000001E-2</v>
      </c>
      <c r="K593" s="132">
        <f t="shared" si="369"/>
        <v>2.3250809299999998E-2</v>
      </c>
      <c r="L593" s="300">
        <f t="shared" si="370"/>
        <v>6.8250525681716995E-2</v>
      </c>
      <c r="M593" s="132">
        <v>0.12666401999999999</v>
      </c>
      <c r="N593" s="132">
        <v>1.1625277999999999E-2</v>
      </c>
      <c r="O593" s="132">
        <v>1.0016107999999999E-2</v>
      </c>
      <c r="P593" s="132">
        <v>8.2968615000000006E-3</v>
      </c>
      <c r="Q593" s="132">
        <v>2.9666292999999998E-3</v>
      </c>
      <c r="R593" s="132">
        <v>9.7096770000000001E-4</v>
      </c>
      <c r="S593" s="132">
        <v>3.6336267999999999E-3</v>
      </c>
      <c r="T593" s="132">
        <v>1.6094232999999999E-3</v>
      </c>
      <c r="U593" s="132">
        <v>6.6574596E-2</v>
      </c>
      <c r="V593" s="304">
        <v>1.4751931999999999E-5</v>
      </c>
      <c r="W593" s="132">
        <v>6.5969363999999998E-4</v>
      </c>
      <c r="X593" s="304">
        <v>5.6309716999999998E-8</v>
      </c>
      <c r="Y593" s="132">
        <v>1.0014278000000001E-3</v>
      </c>
      <c r="Z593" s="132">
        <v>0</v>
      </c>
      <c r="AA593" s="74"/>
      <c r="AB593" s="301">
        <f t="shared" si="371"/>
        <v>0.95236105263157877</v>
      </c>
      <c r="AC593" s="338">
        <f t="shared" si="372"/>
        <v>0.95236105263157877</v>
      </c>
      <c r="AD593" s="74"/>
      <c r="AE593" s="136">
        <v>10.674473000000001</v>
      </c>
      <c r="AF593" s="136">
        <v>10.541479000000001</v>
      </c>
      <c r="AG593" s="136">
        <v>8.9437857999999995E-2</v>
      </c>
      <c r="AH593" s="136">
        <v>0</v>
      </c>
      <c r="AI593" s="136">
        <v>4.3218436999999998E-2</v>
      </c>
      <c r="AJ593" s="144">
        <v>1.7401035000000001E-5</v>
      </c>
      <c r="AK593" s="136">
        <v>3.2061011999999999E-4</v>
      </c>
      <c r="AL593" s="74"/>
      <c r="AM593" s="133">
        <v>2.2272806999999999E-2</v>
      </c>
      <c r="AN593" s="340">
        <f t="shared" si="373"/>
        <v>2.2272806999999999E-2</v>
      </c>
      <c r="AP593" s="133">
        <v>2.0978503999999999E-2</v>
      </c>
      <c r="AQ593" s="133">
        <v>9.0589144999999997E-4</v>
      </c>
      <c r="AR593" s="133">
        <v>3.8841108999999998E-4</v>
      </c>
      <c r="AS593" s="134">
        <f t="shared" si="374"/>
        <v>1.2577041020422139E-6</v>
      </c>
      <c r="AT593" s="135">
        <f t="shared" si="375"/>
        <v>3.3501902589610999E-9</v>
      </c>
      <c r="AU593" s="135">
        <f t="shared" si="376"/>
        <v>5.4399313000000005E-2</v>
      </c>
      <c r="AV593" s="302">
        <v>8.8905596E-7</v>
      </c>
      <c r="AW593" s="302">
        <v>2.6825751000000001E-9</v>
      </c>
      <c r="AX593" s="302">
        <v>7.3285595E-14</v>
      </c>
      <c r="AY593" s="302">
        <v>2.7420713000000001E-10</v>
      </c>
      <c r="AZ593" s="302">
        <v>8.4312214000000001E-14</v>
      </c>
      <c r="BA593" s="302">
        <v>1.2336829999999999E-9</v>
      </c>
      <c r="BB593" s="302">
        <v>3.0498153000000001E-7</v>
      </c>
      <c r="BC593" s="302">
        <v>1.749792E-10</v>
      </c>
      <c r="BD593" s="302">
        <v>3.4929014999999999E-10</v>
      </c>
      <c r="BE593" s="302">
        <v>4.3904723000000001E-12</v>
      </c>
      <c r="BF593" s="302">
        <v>1.3923329000000001E-14</v>
      </c>
      <c r="BG593" s="302">
        <v>2.0329084E-11</v>
      </c>
      <c r="BH593" s="302">
        <v>2.1496735999999999E-13</v>
      </c>
      <c r="BI593" s="302">
        <v>1.7018664999999999E-13</v>
      </c>
      <c r="BJ593" s="302">
        <v>5.2016246000000003E-9</v>
      </c>
      <c r="BK593" s="302">
        <v>3.7540683E-8</v>
      </c>
      <c r="BL593" s="302">
        <v>7.6327085999999996E-14</v>
      </c>
      <c r="BM593" s="303">
        <v>1.1444513E-2</v>
      </c>
      <c r="BN593" s="303">
        <v>4.2954800000000001E-2</v>
      </c>
      <c r="BO593" s="302">
        <v>1.9416329999999999E-8</v>
      </c>
      <c r="BP593" s="302">
        <v>1.1807228000000001E-10</v>
      </c>
      <c r="BQ593" s="302">
        <v>5.2826411E-15</v>
      </c>
      <c r="BR593" s="74"/>
      <c r="BS593" s="144">
        <v>5.5122996999999999E-5</v>
      </c>
      <c r="BT593" s="144">
        <v>2.8139333E-6</v>
      </c>
      <c r="BU593" s="144">
        <v>2.6554352E-5</v>
      </c>
      <c r="BV593" s="144">
        <v>1.8852586E-7</v>
      </c>
      <c r="BW593" s="144">
        <v>4.4014703000000004E-6</v>
      </c>
      <c r="BX593" s="144">
        <v>8.3365335999999996E-7</v>
      </c>
      <c r="BY593" s="144">
        <v>8.7949981000000001E-8</v>
      </c>
      <c r="BZ593" s="144">
        <v>1.2112292999999999E-6</v>
      </c>
      <c r="CA593" s="144">
        <v>1.3029702999999999E-6</v>
      </c>
      <c r="CB593" s="144">
        <v>2.404392E-6</v>
      </c>
      <c r="CC593" s="144">
        <v>6.3369399E-10</v>
      </c>
      <c r="CD593" s="144">
        <v>5.3506987999999998E-11</v>
      </c>
      <c r="CE593" s="144">
        <v>1.1186683E-11</v>
      </c>
      <c r="CF593" s="144">
        <v>1.7436461000000001E-6</v>
      </c>
      <c r="CG593" s="144">
        <v>1.2762244E-5</v>
      </c>
      <c r="CH593" s="144">
        <v>-1.9694234999999998E-6</v>
      </c>
      <c r="CI593" s="144">
        <v>2.7873556000000001E-6</v>
      </c>
      <c r="CJ593" s="137"/>
      <c r="CK593" s="138"/>
      <c r="CL593" s="110" t="s">
        <v>2676</v>
      </c>
      <c r="CM593" s="110"/>
      <c r="CN593" s="110"/>
      <c r="CP593" s="305"/>
      <c r="CQ593" s="74"/>
      <c r="CR593" s="74"/>
      <c r="CS593" s="74"/>
      <c r="CT593" s="74"/>
      <c r="CU593" s="74"/>
      <c r="CV593" s="74"/>
      <c r="CW593" s="74"/>
      <c r="CX593" s="74"/>
      <c r="CY593" s="74"/>
      <c r="CZ593" s="74"/>
      <c r="DA593" s="74"/>
      <c r="DB593" s="74"/>
    </row>
    <row r="594" spans="1:106" ht="14.5" customHeight="1">
      <c r="A594" s="74" t="s">
        <v>2933</v>
      </c>
      <c r="B594" s="129" t="s">
        <v>2653</v>
      </c>
      <c r="C594" s="130" t="str">
        <f t="shared" si="365"/>
        <v>A.100.16.117</v>
      </c>
      <c r="D594" s="131" t="s">
        <v>133</v>
      </c>
      <c r="E594" s="129" t="s">
        <v>957</v>
      </c>
      <c r="F594" s="132" t="s">
        <v>2934</v>
      </c>
      <c r="G594" s="132">
        <f t="shared" si="366"/>
        <v>0.23403344028171696</v>
      </c>
      <c r="H594" s="348">
        <f t="shared" si="367"/>
        <v>0.23403344028171696</v>
      </c>
      <c r="I594" s="74"/>
      <c r="J594" s="132">
        <f t="shared" si="368"/>
        <v>1.5868085300000001E-2</v>
      </c>
      <c r="K594" s="132">
        <f t="shared" si="369"/>
        <v>2.3250809299999998E-2</v>
      </c>
      <c r="L594" s="300">
        <f t="shared" si="370"/>
        <v>6.8250525681716995E-2</v>
      </c>
      <c r="M594" s="132">
        <v>0.12666401999999999</v>
      </c>
      <c r="N594" s="132">
        <v>1.1625277999999999E-2</v>
      </c>
      <c r="O594" s="132">
        <v>1.0016107999999999E-2</v>
      </c>
      <c r="P594" s="132">
        <v>8.2968615000000006E-3</v>
      </c>
      <c r="Q594" s="132">
        <v>2.9666292999999998E-3</v>
      </c>
      <c r="R594" s="132">
        <v>9.7096770000000001E-4</v>
      </c>
      <c r="S594" s="132">
        <v>3.6336267999999999E-3</v>
      </c>
      <c r="T594" s="132">
        <v>1.6094232999999999E-3</v>
      </c>
      <c r="U594" s="132">
        <v>6.6574596E-2</v>
      </c>
      <c r="V594" s="304">
        <v>1.4751931999999999E-5</v>
      </c>
      <c r="W594" s="132">
        <v>6.5969363999999998E-4</v>
      </c>
      <c r="X594" s="304">
        <v>5.6309716999999998E-8</v>
      </c>
      <c r="Y594" s="132">
        <v>1.0014278000000001E-3</v>
      </c>
      <c r="Z594" s="132">
        <v>0</v>
      </c>
      <c r="AA594" s="74"/>
      <c r="AB594" s="301">
        <f t="shared" si="371"/>
        <v>0.95236105263157877</v>
      </c>
      <c r="AC594" s="338">
        <f t="shared" si="372"/>
        <v>0.95236105263157877</v>
      </c>
      <c r="AD594" s="74"/>
      <c r="AE594" s="136">
        <v>10.674473000000001</v>
      </c>
      <c r="AF594" s="136">
        <v>10.541479000000001</v>
      </c>
      <c r="AG594" s="136">
        <v>8.9437857999999995E-2</v>
      </c>
      <c r="AH594" s="136">
        <v>0</v>
      </c>
      <c r="AI594" s="136">
        <v>4.3218436999999998E-2</v>
      </c>
      <c r="AJ594" s="144">
        <v>1.7401035000000001E-5</v>
      </c>
      <c r="AK594" s="136">
        <v>3.2061011999999999E-4</v>
      </c>
      <c r="AL594" s="74"/>
      <c r="AM594" s="133">
        <v>2.2272806999999999E-2</v>
      </c>
      <c r="AN594" s="340">
        <f t="shared" si="373"/>
        <v>2.2272806999999999E-2</v>
      </c>
      <c r="AP594" s="133">
        <v>2.0978503999999999E-2</v>
      </c>
      <c r="AQ594" s="133">
        <v>9.0589144999999997E-4</v>
      </c>
      <c r="AR594" s="133">
        <v>3.8841108999999998E-4</v>
      </c>
      <c r="AS594" s="134">
        <f t="shared" si="374"/>
        <v>1.2577041020422139E-6</v>
      </c>
      <c r="AT594" s="135">
        <f t="shared" si="375"/>
        <v>3.3501902589610999E-9</v>
      </c>
      <c r="AU594" s="135">
        <f t="shared" si="376"/>
        <v>5.4399313000000005E-2</v>
      </c>
      <c r="AV594" s="302">
        <v>8.8905596E-7</v>
      </c>
      <c r="AW594" s="302">
        <v>2.6825751000000001E-9</v>
      </c>
      <c r="AX594" s="302">
        <v>7.3285595E-14</v>
      </c>
      <c r="AY594" s="302">
        <v>2.7420713000000001E-10</v>
      </c>
      <c r="AZ594" s="302">
        <v>8.4312214000000001E-14</v>
      </c>
      <c r="BA594" s="302">
        <v>1.2336829999999999E-9</v>
      </c>
      <c r="BB594" s="302">
        <v>3.0498153000000001E-7</v>
      </c>
      <c r="BC594" s="302">
        <v>1.749792E-10</v>
      </c>
      <c r="BD594" s="302">
        <v>3.4929014999999999E-10</v>
      </c>
      <c r="BE594" s="302">
        <v>4.3904723000000001E-12</v>
      </c>
      <c r="BF594" s="302">
        <v>1.3923329000000001E-14</v>
      </c>
      <c r="BG594" s="302">
        <v>2.0329084E-11</v>
      </c>
      <c r="BH594" s="302">
        <v>2.1496735999999999E-13</v>
      </c>
      <c r="BI594" s="302">
        <v>1.7018664999999999E-13</v>
      </c>
      <c r="BJ594" s="302">
        <v>5.2016246000000003E-9</v>
      </c>
      <c r="BK594" s="302">
        <v>3.7540683E-8</v>
      </c>
      <c r="BL594" s="302">
        <v>7.6327085999999996E-14</v>
      </c>
      <c r="BM594" s="303">
        <v>1.1444513E-2</v>
      </c>
      <c r="BN594" s="303">
        <v>4.2954800000000001E-2</v>
      </c>
      <c r="BO594" s="302">
        <v>1.9416329999999999E-8</v>
      </c>
      <c r="BP594" s="302">
        <v>1.1807228000000001E-10</v>
      </c>
      <c r="BQ594" s="302">
        <v>5.2826411E-15</v>
      </c>
      <c r="BR594" s="74"/>
      <c r="BS594" s="144">
        <v>5.5122996999999999E-5</v>
      </c>
      <c r="BT594" s="144">
        <v>2.8139333E-6</v>
      </c>
      <c r="BU594" s="144">
        <v>2.6554352E-5</v>
      </c>
      <c r="BV594" s="144">
        <v>1.8852586E-7</v>
      </c>
      <c r="BW594" s="144">
        <v>4.4014703000000004E-6</v>
      </c>
      <c r="BX594" s="144">
        <v>8.3365335999999996E-7</v>
      </c>
      <c r="BY594" s="144">
        <v>8.7949981000000001E-8</v>
      </c>
      <c r="BZ594" s="144">
        <v>1.2112292999999999E-6</v>
      </c>
      <c r="CA594" s="144">
        <v>1.3029702999999999E-6</v>
      </c>
      <c r="CB594" s="144">
        <v>2.404392E-6</v>
      </c>
      <c r="CC594" s="144">
        <v>6.3369399E-10</v>
      </c>
      <c r="CD594" s="144">
        <v>5.3506987999999998E-11</v>
      </c>
      <c r="CE594" s="144">
        <v>1.1186683E-11</v>
      </c>
      <c r="CF594" s="144">
        <v>1.7436461000000001E-6</v>
      </c>
      <c r="CG594" s="144">
        <v>1.2762244E-5</v>
      </c>
      <c r="CH594" s="144">
        <v>-1.9694234999999998E-6</v>
      </c>
      <c r="CI594" s="144">
        <v>2.7873556000000001E-6</v>
      </c>
      <c r="CJ594" s="137"/>
      <c r="CK594" s="138"/>
      <c r="CL594" s="110" t="s">
        <v>2676</v>
      </c>
      <c r="CM594" s="110"/>
      <c r="CN594" s="110"/>
      <c r="CP594" s="305"/>
      <c r="CQ594" s="74"/>
      <c r="CR594" s="74"/>
      <c r="CS594" s="74"/>
      <c r="CT594" s="74"/>
      <c r="CU594" s="74"/>
      <c r="CV594" s="74"/>
      <c r="CW594" s="74"/>
      <c r="CX594" s="74"/>
      <c r="CY594" s="74"/>
      <c r="CZ594" s="74"/>
      <c r="DA594" s="74"/>
      <c r="DB594" s="74"/>
    </row>
    <row r="595" spans="1:106" ht="14.5" customHeight="1">
      <c r="B595" s="129" t="s">
        <v>2653</v>
      </c>
      <c r="C595" s="127" t="s">
        <v>176</v>
      </c>
      <c r="D595" s="127" t="s">
        <v>142</v>
      </c>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P595" s="74"/>
      <c r="AQ595" s="74"/>
      <c r="AR595" s="74"/>
      <c r="AS595" s="74"/>
      <c r="AT595" s="74"/>
      <c r="AU595" s="74"/>
      <c r="AV595" s="74"/>
      <c r="AW595" s="74"/>
      <c r="AX595" s="74"/>
      <c r="AY595" s="74"/>
      <c r="AZ595" s="74"/>
      <c r="BA595" s="74"/>
      <c r="BB595" s="74"/>
      <c r="BC595" s="74"/>
      <c r="BD595" s="74"/>
      <c r="BE595" s="74"/>
      <c r="BF595" s="74"/>
      <c r="BG595" s="74"/>
      <c r="BH595" s="74"/>
      <c r="BI595" s="74"/>
      <c r="BJ595" s="74"/>
      <c r="BK595" s="74"/>
      <c r="BL595" s="74"/>
      <c r="BM595" s="74"/>
      <c r="BN595" s="74"/>
      <c r="BO595" s="74"/>
      <c r="BP595" s="74"/>
      <c r="BQ595" s="74"/>
      <c r="BR595" s="74"/>
      <c r="BS595" s="74"/>
      <c r="BT595" s="74"/>
      <c r="BU595" s="74"/>
      <c r="BV595" s="74"/>
      <c r="BW595" s="74"/>
      <c r="BX595" s="74"/>
      <c r="BY595" s="74"/>
      <c r="BZ595" s="74"/>
      <c r="CA595" s="74"/>
      <c r="CB595" s="74"/>
      <c r="CC595" s="74"/>
      <c r="CD595" s="74"/>
      <c r="CE595" s="74"/>
      <c r="CF595" s="74"/>
      <c r="CG595" s="74"/>
      <c r="CH595" s="74"/>
      <c r="CI595" s="74"/>
      <c r="CJ595" s="142"/>
      <c r="CK595" s="143"/>
      <c r="CL595" s="89"/>
      <c r="CP595" s="305"/>
      <c r="CQ595" s="74"/>
      <c r="CR595" s="74"/>
      <c r="CS595" s="74"/>
      <c r="CT595" s="74"/>
      <c r="CU595" s="74"/>
      <c r="CV595" s="74"/>
      <c r="CW595" s="74"/>
      <c r="CX595" s="74"/>
      <c r="CY595" s="74"/>
      <c r="CZ595" s="74"/>
      <c r="DA595" s="74"/>
      <c r="DB595" s="74"/>
    </row>
    <row r="596" spans="1:106" ht="14.5" customHeight="1">
      <c r="A596" s="74" t="s">
        <v>2935</v>
      </c>
      <c r="B596" s="129" t="s">
        <v>2653</v>
      </c>
      <c r="C596" s="130" t="str">
        <f>MID(A596,1,12)</f>
        <v>A.100.18.101</v>
      </c>
      <c r="D596" s="131" t="s">
        <v>142</v>
      </c>
      <c r="E596" s="129" t="s">
        <v>957</v>
      </c>
      <c r="F596" s="132" t="s">
        <v>2936</v>
      </c>
      <c r="G596" s="132">
        <f>J596+K596+L596+M596</f>
        <v>0.53669765451462703</v>
      </c>
      <c r="H596" s="348">
        <f t="shared" ref="H596:H599" si="377">G596</f>
        <v>0.53669765451462703</v>
      </c>
      <c r="I596" s="74"/>
      <c r="J596" s="132">
        <f>P596+Q596+R596+S596</f>
        <v>2.19380957E-2</v>
      </c>
      <c r="K596" s="132">
        <f>N596+O596+T596</f>
        <v>4.5262294600000003E-2</v>
      </c>
      <c r="L596" s="300">
        <f>U596+IF(V596="x",0,V596)+IF(W596="x",0,W596)+IF(X596="x",0,X596)+Y596+Z596</f>
        <v>0.31553237421462704</v>
      </c>
      <c r="M596" s="132">
        <v>0.15396488999999999</v>
      </c>
      <c r="N596" s="132">
        <v>2.7663013E-2</v>
      </c>
      <c r="O596" s="132">
        <v>1.2812166999999999E-2</v>
      </c>
      <c r="P596" s="132">
        <v>8.2924585000000006E-3</v>
      </c>
      <c r="Q596" s="132">
        <v>2.9293362999999999E-3</v>
      </c>
      <c r="R596" s="132">
        <v>6.0322463999999999E-3</v>
      </c>
      <c r="S596" s="132">
        <v>4.6840544999999997E-3</v>
      </c>
      <c r="T596" s="132">
        <v>4.7871145999999996E-3</v>
      </c>
      <c r="U596" s="132">
        <v>0.30806615999999998</v>
      </c>
      <c r="V596" s="304">
        <v>1.3659196E-5</v>
      </c>
      <c r="W596" s="132">
        <v>6.4635007999999999E-3</v>
      </c>
      <c r="X596" s="304">
        <v>5.2138626999999998E-8</v>
      </c>
      <c r="Y596" s="132">
        <v>9.8900208000000001E-4</v>
      </c>
      <c r="Z596" s="132">
        <v>0</v>
      </c>
      <c r="AA596" s="74"/>
      <c r="AB596" s="301">
        <f>M596/0.133</f>
        <v>1.1576307518796991</v>
      </c>
      <c r="AC596" s="338">
        <f t="shared" ref="AC596:AC599" si="378">AB596</f>
        <v>1.1576307518796991</v>
      </c>
      <c r="AD596" s="74"/>
      <c r="AE596" s="136">
        <v>14.647781999999999</v>
      </c>
      <c r="AF596" s="136">
        <v>13.004311</v>
      </c>
      <c r="AG596" s="136">
        <v>0.87628806999999997</v>
      </c>
      <c r="AH596" s="136">
        <v>0</v>
      </c>
      <c r="AI596" s="136">
        <v>0.76687064000000005</v>
      </c>
      <c r="AJ596" s="144">
        <v>1.6112069999999999E-5</v>
      </c>
      <c r="AK596" s="136">
        <v>2.9686121999999998E-4</v>
      </c>
      <c r="AL596" s="74"/>
      <c r="AM596" s="133">
        <v>3.1444619E-2</v>
      </c>
      <c r="AN596" s="340">
        <f t="shared" ref="AN596:AN599" si="379">AM596</f>
        <v>3.1444619E-2</v>
      </c>
      <c r="AP596" s="133">
        <v>2.9507134000000001E-2</v>
      </c>
      <c r="AQ596" s="133">
        <v>1.1594490999999999E-3</v>
      </c>
      <c r="AR596" s="133">
        <v>7.7803572999999996E-4</v>
      </c>
      <c r="AS596" s="134">
        <f>AV596+AY596+AZ596+BA596+BB596+BJ596+BK596+BO596</f>
        <v>1.7690128452368654E-6</v>
      </c>
      <c r="AT596" s="135">
        <f>AW596+AX596+BC596+BD596+BE596+BF596+BG596+BH596+BI596+BL596+BP596+BQ596</f>
        <v>4.2879034837149006E-9</v>
      </c>
      <c r="AU596" s="135">
        <f>BM596+BN596</f>
        <v>0.10896858899999999</v>
      </c>
      <c r="AV596" s="302">
        <v>1.0794718E-6</v>
      </c>
      <c r="AW596" s="302">
        <v>3.2571044E-9</v>
      </c>
      <c r="AX596" s="302">
        <v>8.8982646000000006E-14</v>
      </c>
      <c r="AY596" s="302">
        <v>2.7076456999999999E-10</v>
      </c>
      <c r="AZ596" s="302">
        <v>7.8066865000000005E-14</v>
      </c>
      <c r="BA596" s="302">
        <v>1.2330132000000001E-9</v>
      </c>
      <c r="BB596" s="302">
        <v>5.9503569E-7</v>
      </c>
      <c r="BC596" s="302">
        <v>1.7619156000000001E-10</v>
      </c>
      <c r="BD596" s="302">
        <v>6.8723956E-10</v>
      </c>
      <c r="BE596" s="302">
        <v>6.6445692000000002E-12</v>
      </c>
      <c r="BF596" s="302">
        <v>4.5872437000000001E-14</v>
      </c>
      <c r="BG596" s="302">
        <v>4.2857391000000001E-11</v>
      </c>
      <c r="BH596" s="302">
        <v>6.5521498999999996E-13</v>
      </c>
      <c r="BI596" s="302">
        <v>3.9281312000000001E-13</v>
      </c>
      <c r="BJ596" s="302">
        <v>6.6060774000000004E-9</v>
      </c>
      <c r="BK596" s="302">
        <v>6.7220011000000003E-8</v>
      </c>
      <c r="BL596" s="302">
        <v>7.0673228000000003E-14</v>
      </c>
      <c r="BM596" s="303">
        <v>4.2130929999999997E-2</v>
      </c>
      <c r="BN596" s="303">
        <v>6.6837658999999994E-2</v>
      </c>
      <c r="BO596" s="302">
        <v>1.9175411E-8</v>
      </c>
      <c r="BP596" s="302">
        <v>1.1660722999999999E-10</v>
      </c>
      <c r="BQ596" s="302">
        <v>5.2170938999999998E-15</v>
      </c>
      <c r="BR596" s="74"/>
      <c r="BS596" s="136">
        <v>1.7689531999999999E-4</v>
      </c>
      <c r="BT596" s="144">
        <v>5.1386740000000002E-6</v>
      </c>
      <c r="BU596" s="144">
        <v>3.2277816000000002E-5</v>
      </c>
      <c r="BV596" s="144">
        <v>5.6075018000000001E-7</v>
      </c>
      <c r="BW596" s="144">
        <v>6.2903730000000003E-6</v>
      </c>
      <c r="BX596" s="144">
        <v>9.1934948999999999E-7</v>
      </c>
      <c r="BY596" s="144">
        <v>1.4681211000000001E-7</v>
      </c>
      <c r="BZ596" s="144">
        <v>1.1957523E-6</v>
      </c>
      <c r="CA596" s="144">
        <v>8.0948499999999992E-6</v>
      </c>
      <c r="CB596" s="144">
        <v>3.0994661E-6</v>
      </c>
      <c r="CC596" s="144">
        <v>5.8675368999999996E-10</v>
      </c>
      <c r="CD596" s="144">
        <v>4.9543508E-11</v>
      </c>
      <c r="CE596" s="144">
        <v>1.035804E-11</v>
      </c>
      <c r="CF596" s="144">
        <v>1.9649841000000002E-6</v>
      </c>
      <c r="CG596" s="144">
        <v>1.6744611999999998E-5</v>
      </c>
      <c r="CH596" s="144">
        <v>9.7708459000000003E-5</v>
      </c>
      <c r="CI596" s="144">
        <v>2.7527700000000002E-6</v>
      </c>
      <c r="CJ596" s="137"/>
      <c r="CK596" s="138"/>
      <c r="CL596" s="110" t="s">
        <v>2676</v>
      </c>
      <c r="CM596" s="110"/>
      <c r="CN596" s="110"/>
      <c r="CP596" s="305"/>
      <c r="CQ596" s="74"/>
      <c r="CR596" s="74"/>
      <c r="CS596" s="74"/>
      <c r="CT596" s="74"/>
      <c r="CU596" s="74"/>
      <c r="CV596" s="74"/>
      <c r="CW596" s="74"/>
      <c r="CX596" s="74"/>
      <c r="CY596" s="74"/>
      <c r="CZ596" s="74"/>
      <c r="DA596" s="74"/>
      <c r="DB596" s="74"/>
    </row>
    <row r="597" spans="1:106" ht="14.5" customHeight="1">
      <c r="A597" s="74" t="s">
        <v>2937</v>
      </c>
      <c r="B597" s="129" t="s">
        <v>2653</v>
      </c>
      <c r="C597" s="130" t="str">
        <f>MID(A597,1,12)</f>
        <v>A.100.18.102</v>
      </c>
      <c r="D597" s="131" t="s">
        <v>142</v>
      </c>
      <c r="E597" s="129" t="s">
        <v>957</v>
      </c>
      <c r="F597" s="132" t="s">
        <v>2938</v>
      </c>
      <c r="G597" s="132">
        <f>J597+K597+L597+M597</f>
        <v>0.63070553643679994</v>
      </c>
      <c r="H597" s="348">
        <f t="shared" si="377"/>
        <v>0.63070553643679994</v>
      </c>
      <c r="I597" s="74"/>
      <c r="J597" s="132">
        <f>P597+Q597+R597+S597</f>
        <v>3.2852362599999997E-2</v>
      </c>
      <c r="K597" s="132">
        <f>N597+O597+T597</f>
        <v>5.6444859699999995E-2</v>
      </c>
      <c r="L597" s="300">
        <f>U597+IF(V597="x",0,V597)+IF(W597="x",0,W597)+IF(X597="x",0,X597)+Y597+Z597</f>
        <v>0.3934990041368</v>
      </c>
      <c r="M597" s="132">
        <v>0.14790930999999999</v>
      </c>
      <c r="N597" s="132">
        <v>3.9546171999999997E-2</v>
      </c>
      <c r="O597" s="132">
        <v>1.3224158E-2</v>
      </c>
      <c r="P597" s="132">
        <v>8.7559504999999999E-3</v>
      </c>
      <c r="Q597" s="132">
        <v>4.2072452000000002E-3</v>
      </c>
      <c r="R597" s="132">
        <v>3.9434648999999997E-3</v>
      </c>
      <c r="S597" s="132">
        <v>1.5945701999999999E-2</v>
      </c>
      <c r="T597" s="132">
        <v>3.6745297E-3</v>
      </c>
      <c r="U597" s="132">
        <v>0.38736531000000002</v>
      </c>
      <c r="V597" s="132">
        <v>2.9834300999999997E-4</v>
      </c>
      <c r="W597" s="132">
        <v>4.8431717000000001E-3</v>
      </c>
      <c r="X597" s="304">
        <v>1.1569168000000001E-6</v>
      </c>
      <c r="Y597" s="132">
        <v>9.9102250999999995E-4</v>
      </c>
      <c r="Z597" s="132">
        <v>0</v>
      </c>
      <c r="AA597" s="74"/>
      <c r="AB597" s="301">
        <f>M597/0.133</f>
        <v>1.1121000751879697</v>
      </c>
      <c r="AC597" s="338">
        <f t="shared" si="378"/>
        <v>1.1121000751879697</v>
      </c>
      <c r="AD597" s="74"/>
      <c r="AE597" s="136">
        <v>13.664863</v>
      </c>
      <c r="AF597" s="136">
        <v>12.501492000000001</v>
      </c>
      <c r="AG597" s="136">
        <v>0.65659270000000003</v>
      </c>
      <c r="AH597" s="136">
        <v>0</v>
      </c>
      <c r="AI597" s="136">
        <v>0.41358558000000001</v>
      </c>
      <c r="AJ597" s="136">
        <v>5.7639190999999999E-2</v>
      </c>
      <c r="AK597" s="136">
        <v>3.5552946000000002E-2</v>
      </c>
      <c r="AL597" s="74"/>
      <c r="AM597" s="133">
        <v>3.4940354999999999E-2</v>
      </c>
      <c r="AN597" s="340">
        <f t="shared" si="379"/>
        <v>3.4940354999999999E-2</v>
      </c>
      <c r="AP597" s="133">
        <v>3.2998579E-2</v>
      </c>
      <c r="AQ597" s="133">
        <v>1.2009638E-3</v>
      </c>
      <c r="AR597" s="133">
        <v>7.4081235999999995E-4</v>
      </c>
      <c r="AS597" s="134">
        <f>AV597+AY597+AZ597+BA597+BB597+BJ597+BK597+BO597</f>
        <v>1.9783320900800001E-6</v>
      </c>
      <c r="AT597" s="135">
        <f>AW597+AX597+BC597+BD597+BE597+BF597+BG597+BH597+BI597+BL597+BP597+BQ597</f>
        <v>4.4414340801508989E-9</v>
      </c>
      <c r="AU597" s="135">
        <f>BM597+BN597</f>
        <v>0.103755232</v>
      </c>
      <c r="AV597" s="302">
        <v>1.0374982000000001E-6</v>
      </c>
      <c r="AW597" s="302">
        <v>3.1304698999999998E-9</v>
      </c>
      <c r="AX597" s="302">
        <v>8.5522368000000001E-14</v>
      </c>
      <c r="AY597" s="302">
        <v>2.7265555999999999E-10</v>
      </c>
      <c r="AZ597" s="302">
        <v>2.2732000000000001E-13</v>
      </c>
      <c r="BA597" s="302">
        <v>1.3019372000000001E-9</v>
      </c>
      <c r="BB597" s="302">
        <v>8.3645627000000004E-7</v>
      </c>
      <c r="BC597" s="302">
        <v>1.8551494999999999E-10</v>
      </c>
      <c r="BD597" s="302">
        <v>9.4493750000000008E-10</v>
      </c>
      <c r="BE597" s="302">
        <v>5.6241577E-12</v>
      </c>
      <c r="BF597" s="302">
        <v>4.5684610999999997E-14</v>
      </c>
      <c r="BG597" s="302">
        <v>5.4997450999999999E-11</v>
      </c>
      <c r="BH597" s="302">
        <v>5.9743642000000004E-13</v>
      </c>
      <c r="BI597" s="302">
        <v>4.3977780000000001E-13</v>
      </c>
      <c r="BJ597" s="302">
        <v>6.6095989999999997E-9</v>
      </c>
      <c r="BK597" s="302">
        <v>7.6978616000000001E-8</v>
      </c>
      <c r="BL597" s="302">
        <v>1.8710225000000001E-12</v>
      </c>
      <c r="BM597" s="303">
        <v>4.5288470999999997E-2</v>
      </c>
      <c r="BN597" s="303">
        <v>5.8466760999999999E-2</v>
      </c>
      <c r="BO597" s="302">
        <v>1.9214585E-8</v>
      </c>
      <c r="BP597" s="302">
        <v>1.1684545000000001E-10</v>
      </c>
      <c r="BQ597" s="302">
        <v>5.2277519000000002E-15</v>
      </c>
      <c r="BR597" s="74"/>
      <c r="BS597" s="136">
        <v>1.8164295999999999E-4</v>
      </c>
      <c r="BT597" s="144">
        <v>6.9398362000000001E-6</v>
      </c>
      <c r="BU597" s="144">
        <v>3.1008301999999998E-5</v>
      </c>
      <c r="BV597" s="144">
        <v>4.3043131999999999E-7</v>
      </c>
      <c r="BW597" s="144">
        <v>8.8822403000000003E-6</v>
      </c>
      <c r="BX597" s="144">
        <v>9.6676528000000005E-7</v>
      </c>
      <c r="BY597" s="144">
        <v>1.2021536999999999E-7</v>
      </c>
      <c r="BZ597" s="144">
        <v>1.26925E-6</v>
      </c>
      <c r="CA597" s="144">
        <v>5.2918523000000003E-6</v>
      </c>
      <c r="CB597" s="144">
        <v>1.0551364E-5</v>
      </c>
      <c r="CC597" s="144">
        <v>1.7074242E-9</v>
      </c>
      <c r="CD597" s="144">
        <v>1.2296255E-9</v>
      </c>
      <c r="CE597" s="144">
        <v>3.0003207000000003E-11</v>
      </c>
      <c r="CF597" s="144">
        <v>2.1432273999999999E-6</v>
      </c>
      <c r="CG597" s="144">
        <v>1.5836403000000001E-5</v>
      </c>
      <c r="CH597" s="144">
        <v>9.5441715999999995E-5</v>
      </c>
      <c r="CI597" s="144">
        <v>2.7583935999999998E-6</v>
      </c>
      <c r="CJ597" s="137"/>
      <c r="CK597" s="138"/>
      <c r="CL597" s="110" t="s">
        <v>2676</v>
      </c>
      <c r="CM597" s="110"/>
      <c r="CN597" s="110"/>
      <c r="CP597" s="305"/>
      <c r="CQ597" s="74"/>
      <c r="CR597" s="74"/>
      <c r="CS597" s="74"/>
      <c r="CT597" s="74"/>
      <c r="CU597" s="74"/>
      <c r="CV597" s="74"/>
      <c r="CW597" s="74"/>
      <c r="CX597" s="74"/>
      <c r="CY597" s="74"/>
      <c r="CZ597" s="74"/>
      <c r="DA597" s="74"/>
      <c r="DB597" s="74"/>
    </row>
    <row r="598" spans="1:106" ht="14.5" customHeight="1">
      <c r="A598" s="74" t="s">
        <v>2939</v>
      </c>
      <c r="B598" s="129" t="s">
        <v>2653</v>
      </c>
      <c r="C598" s="130" t="str">
        <f>MID(A598,1,12)</f>
        <v>A.100.18.103</v>
      </c>
      <c r="D598" s="131" t="s">
        <v>142</v>
      </c>
      <c r="E598" s="129" t="s">
        <v>957</v>
      </c>
      <c r="F598" s="132" t="s">
        <v>2940</v>
      </c>
      <c r="G598" s="132">
        <f>J598+K598+L598+M598</f>
        <v>0.41642249654235197</v>
      </c>
      <c r="H598" s="348">
        <f t="shared" si="377"/>
        <v>0.41642249654235197</v>
      </c>
      <c r="I598" s="74"/>
      <c r="J598" s="132">
        <f>P598+Q598+R598+S598</f>
        <v>1.7349049800000002E-2</v>
      </c>
      <c r="K598" s="132">
        <f>N598+O598+T598</f>
        <v>3.3831458299999999E-2</v>
      </c>
      <c r="L598" s="300">
        <f>U598+IF(V598="x",0,V598)+IF(W598="x",0,W598)+IF(X598="x",0,X598)+Y598+Z598</f>
        <v>0.234600518442352</v>
      </c>
      <c r="M598" s="132">
        <v>0.13064147000000001</v>
      </c>
      <c r="N598" s="132">
        <v>1.9460222999999999E-2</v>
      </c>
      <c r="O598" s="132">
        <v>1.1799743999999999E-2</v>
      </c>
      <c r="P598" s="132">
        <v>8.2908235000000007E-3</v>
      </c>
      <c r="Q598" s="132">
        <v>2.9531732E-3</v>
      </c>
      <c r="R598" s="132">
        <v>1.7600153000000001E-3</v>
      </c>
      <c r="S598" s="132">
        <v>4.3450377999999998E-3</v>
      </c>
      <c r="T598" s="132">
        <v>2.5714913000000001E-3</v>
      </c>
      <c r="U598" s="132">
        <v>0.23202813999999999</v>
      </c>
      <c r="V598" s="304">
        <v>1.6391036000000001E-5</v>
      </c>
      <c r="W598" s="132">
        <v>1.5593459E-3</v>
      </c>
      <c r="X598" s="304">
        <v>6.2566351999999999E-8</v>
      </c>
      <c r="Y598" s="132">
        <v>9.9657894000000006E-4</v>
      </c>
      <c r="Z598" s="132">
        <v>0</v>
      </c>
      <c r="AA598" s="74"/>
      <c r="AB598" s="301">
        <f>M598/0.133</f>
        <v>0.98226669172932335</v>
      </c>
      <c r="AC598" s="338">
        <f t="shared" si="378"/>
        <v>0.98226669172932335</v>
      </c>
      <c r="AD598" s="74"/>
      <c r="AE598" s="136">
        <v>11.231254</v>
      </c>
      <c r="AF598" s="136">
        <v>10.877236999999999</v>
      </c>
      <c r="AG598" s="136">
        <v>0.21140806000000001</v>
      </c>
      <c r="AH598" s="136">
        <v>0</v>
      </c>
      <c r="AI598" s="136">
        <v>0.14223348999999999</v>
      </c>
      <c r="AJ598" s="144">
        <v>1.9334483999999999E-5</v>
      </c>
      <c r="AK598" s="136">
        <v>3.5623346000000002E-4</v>
      </c>
      <c r="AL598" s="74"/>
      <c r="AM598" s="133">
        <v>2.5671935999999999E-2</v>
      </c>
      <c r="AN598" s="340">
        <f t="shared" si="379"/>
        <v>2.5671935999999999E-2</v>
      </c>
      <c r="AP598" s="133">
        <v>2.4128712E-2</v>
      </c>
      <c r="AQ598" s="133">
        <v>9.7715027999999995E-4</v>
      </c>
      <c r="AR598" s="133">
        <v>5.6607360000000004E-4</v>
      </c>
      <c r="AS598" s="134">
        <f>AV598+AY598+AZ598+BA598+BB598+BJ598+BK598+BO598</f>
        <v>1.4465654639902381E-6</v>
      </c>
      <c r="AT598" s="135">
        <f>AW598+AX598+BC598+BD598+BE598+BF598+BG598+BH598+BI598+BL598+BP598+BQ598</f>
        <v>3.6137214017846999E-9</v>
      </c>
      <c r="AU598" s="135">
        <f>BM598+BN598</f>
        <v>7.928201700000001E-2</v>
      </c>
      <c r="AV598" s="302">
        <v>9.1680006999999999E-7</v>
      </c>
      <c r="AW598" s="302">
        <v>2.7662859999999999E-9</v>
      </c>
      <c r="AX598" s="302">
        <v>7.5572699E-14</v>
      </c>
      <c r="AY598" s="302">
        <v>2.7295501000000001E-10</v>
      </c>
      <c r="AZ598" s="302">
        <v>9.3680238000000006E-14</v>
      </c>
      <c r="BA598" s="302">
        <v>1.2327810000000001E-9</v>
      </c>
      <c r="BB598" s="302">
        <v>4.4689584999999999E-7</v>
      </c>
      <c r="BC598" s="302">
        <v>1.7521737000000001E-10</v>
      </c>
      <c r="BD598" s="302">
        <v>5.1460677000000003E-10</v>
      </c>
      <c r="BE598" s="302">
        <v>4.8677767000000002E-12</v>
      </c>
      <c r="BF598" s="302">
        <v>3.6034049000000002E-14</v>
      </c>
      <c r="BG598" s="302">
        <v>3.4293738999999999E-11</v>
      </c>
      <c r="BH598" s="302">
        <v>4.4060752000000002E-13</v>
      </c>
      <c r="BI598" s="302">
        <v>3.0689687999999999E-13</v>
      </c>
      <c r="BJ598" s="302">
        <v>5.8636093E-9</v>
      </c>
      <c r="BK598" s="302">
        <v>5.6177788E-8</v>
      </c>
      <c r="BL598" s="302">
        <v>8.4807873999999998E-14</v>
      </c>
      <c r="BM598" s="303">
        <v>3.2936645000000001E-2</v>
      </c>
      <c r="BN598" s="303">
        <v>4.6345372000000003E-2</v>
      </c>
      <c r="BO598" s="302">
        <v>1.9322317000000001E-8</v>
      </c>
      <c r="BP598" s="302">
        <v>1.1750056999999999E-10</v>
      </c>
      <c r="BQ598" s="302">
        <v>5.2570626999999998E-15</v>
      </c>
      <c r="BR598" s="74"/>
      <c r="BS598" s="136">
        <v>1.2766498E-4</v>
      </c>
      <c r="BT598" s="144">
        <v>3.9519914999999997E-6</v>
      </c>
      <c r="BU598" s="144">
        <v>2.7388203000000001E-5</v>
      </c>
      <c r="BV598" s="144">
        <v>3.0121977999999999E-7</v>
      </c>
      <c r="BW598" s="144">
        <v>5.3292411000000002E-6</v>
      </c>
      <c r="BX598" s="144">
        <v>8.9667543000000005E-7</v>
      </c>
      <c r="BY598" s="144">
        <v>1.0046872E-7</v>
      </c>
      <c r="BZ598" s="144">
        <v>1.2062070999999999E-6</v>
      </c>
      <c r="CA598" s="144">
        <v>2.3618166000000001E-6</v>
      </c>
      <c r="CB598" s="144">
        <v>2.8751367999999999E-6</v>
      </c>
      <c r="CC598" s="144">
        <v>7.0410444000000001E-10</v>
      </c>
      <c r="CD598" s="144">
        <v>5.9452209999999995E-11</v>
      </c>
      <c r="CE598" s="144">
        <v>1.2429648E-11</v>
      </c>
      <c r="CF598" s="144">
        <v>1.8363921E-6</v>
      </c>
      <c r="CG598" s="144">
        <v>1.3323272999999999E-5</v>
      </c>
      <c r="CH598" s="144">
        <v>6.5319716999999997E-5</v>
      </c>
      <c r="CI598" s="144">
        <v>2.7738593E-6</v>
      </c>
      <c r="CJ598" s="137"/>
      <c r="CK598" s="138"/>
      <c r="CL598" s="110" t="s">
        <v>2676</v>
      </c>
      <c r="CM598" s="110"/>
      <c r="CN598" s="110"/>
      <c r="CP598" s="305"/>
      <c r="CQ598" s="74"/>
      <c r="CR598" s="74"/>
      <c r="CS598" s="74"/>
      <c r="CT598" s="74"/>
      <c r="CU598" s="74"/>
      <c r="CV598" s="74"/>
      <c r="CW598" s="74"/>
      <c r="CX598" s="74"/>
      <c r="CY598" s="74"/>
      <c r="CZ598" s="74"/>
      <c r="DA598" s="74"/>
      <c r="DB598" s="74"/>
    </row>
    <row r="599" spans="1:106" ht="14.5" customHeight="1">
      <c r="A599" s="74" t="s">
        <v>2941</v>
      </c>
      <c r="B599" s="129" t="s">
        <v>2653</v>
      </c>
      <c r="C599" s="130" t="str">
        <f>MID(A599,1,12)</f>
        <v>A.100.18.104</v>
      </c>
      <c r="D599" s="131" t="s">
        <v>142</v>
      </c>
      <c r="E599" s="129" t="s">
        <v>957</v>
      </c>
      <c r="F599" s="132" t="s">
        <v>2942</v>
      </c>
      <c r="G599" s="132">
        <f>J599+K599+L599+M599</f>
        <v>0.64327764185415892</v>
      </c>
      <c r="H599" s="348">
        <f t="shared" si="377"/>
        <v>0.64327764185415892</v>
      </c>
      <c r="I599" s="74"/>
      <c r="J599" s="132">
        <f>P599+Q599+R599+S599</f>
        <v>1.7896251799999999E-2</v>
      </c>
      <c r="K599" s="132">
        <f>N599+O599+T599</f>
        <v>0.16596077659999997</v>
      </c>
      <c r="L599" s="300">
        <f>U599+IF(V599="x",0,V599)+IF(W599="x",0,W599)+IF(X599="x",0,X599)+Y599+Z599</f>
        <v>0.31520465345415899</v>
      </c>
      <c r="M599" s="132">
        <v>0.14421596</v>
      </c>
      <c r="N599" s="132">
        <v>0.15224257999999999</v>
      </c>
      <c r="O599" s="132">
        <v>1.1447351E-2</v>
      </c>
      <c r="P599" s="132">
        <v>9.3987206000000004E-3</v>
      </c>
      <c r="Q599" s="132">
        <v>2.9318882000000002E-3</v>
      </c>
      <c r="R599" s="132">
        <v>1.4581015E-3</v>
      </c>
      <c r="S599" s="132">
        <v>4.1075414999999999E-3</v>
      </c>
      <c r="T599" s="132">
        <v>2.2708455999999998E-3</v>
      </c>
      <c r="U599" s="132">
        <v>0.31307435</v>
      </c>
      <c r="V599" s="132">
        <v>1.3172141E-4</v>
      </c>
      <c r="W599" s="132">
        <v>1.0089859000000001E-3</v>
      </c>
      <c r="X599" s="304">
        <v>8.6524158999999996E-8</v>
      </c>
      <c r="Y599" s="132">
        <v>9.8950962000000009E-4</v>
      </c>
      <c r="Z599" s="132">
        <v>0</v>
      </c>
      <c r="AA599" s="74"/>
      <c r="AB599" s="301">
        <f>M599/0.133</f>
        <v>1.0843305263157894</v>
      </c>
      <c r="AC599" s="338">
        <f t="shared" si="378"/>
        <v>1.0843305263157894</v>
      </c>
      <c r="AD599" s="74"/>
      <c r="AE599" s="136">
        <v>13.271501000000001</v>
      </c>
      <c r="AF599" s="136">
        <v>13.039955000000001</v>
      </c>
      <c r="AG599" s="136">
        <v>0.1367931</v>
      </c>
      <c r="AH599" s="136">
        <v>0</v>
      </c>
      <c r="AI599" s="136">
        <v>9.4393201999999995E-2</v>
      </c>
      <c r="AJ599" s="144">
        <v>2.2818580000000001E-5</v>
      </c>
      <c r="AK599" s="136">
        <v>3.3725838E-4</v>
      </c>
      <c r="AL599" s="74"/>
      <c r="AM599" s="133">
        <v>6.8358875999999999E-2</v>
      </c>
      <c r="AN599" s="340">
        <f t="shared" si="379"/>
        <v>6.8358875999999999E-2</v>
      </c>
      <c r="AP599" s="133">
        <v>6.5820925000000002E-2</v>
      </c>
      <c r="AQ599" s="133">
        <v>1.8226757E-3</v>
      </c>
      <c r="AR599" s="133">
        <v>7.1527484000000001E-4</v>
      </c>
      <c r="AS599" s="134">
        <f>AV599+AY599+AZ599+BA599+BB599+BJ599+BK599+BO599</f>
        <v>3.9460986195278247E-6</v>
      </c>
      <c r="AT599" s="135">
        <f>AW599+AX599+BC599+BD599+BE599+BF599+BG599+BH599+BI599+BL599+BP599+BQ599</f>
        <v>6.7406647397032984E-9</v>
      </c>
      <c r="AU599" s="135">
        <f>BM599+BN599</f>
        <v>0.10017854900000001</v>
      </c>
      <c r="AV599" s="302">
        <v>1.0114655999999999E-6</v>
      </c>
      <c r="AW599" s="302">
        <v>3.0519139000000001E-9</v>
      </c>
      <c r="AX599" s="302">
        <v>8.3376524999999995E-14</v>
      </c>
      <c r="AY599" s="302">
        <v>2.7096826999999999E-10</v>
      </c>
      <c r="AZ599" s="302">
        <v>8.5857825000000006E-14</v>
      </c>
      <c r="BA599" s="302">
        <v>1.3973437E-9</v>
      </c>
      <c r="BB599" s="302">
        <v>2.8576408000000002E-6</v>
      </c>
      <c r="BC599" s="302">
        <v>2.1361891000000001E-10</v>
      </c>
      <c r="BD599" s="302">
        <v>3.3227794999999998E-9</v>
      </c>
      <c r="BE599" s="302">
        <v>4.6928464999999997E-12</v>
      </c>
      <c r="BF599" s="302">
        <v>2.9588057E-14</v>
      </c>
      <c r="BG599" s="302">
        <v>3.0109621000000001E-11</v>
      </c>
      <c r="BH599" s="302">
        <v>3.7496424999999998E-13</v>
      </c>
      <c r="BI599" s="302">
        <v>2.6636320000000002E-13</v>
      </c>
      <c r="BJ599" s="302">
        <v>5.6141766999999999E-9</v>
      </c>
      <c r="BK599" s="302">
        <v>5.0524392999999999E-8</v>
      </c>
      <c r="BL599" s="302">
        <v>1.233804E-13</v>
      </c>
      <c r="BM599" s="303">
        <v>3.3067470000000002E-2</v>
      </c>
      <c r="BN599" s="303">
        <v>6.7111079000000004E-2</v>
      </c>
      <c r="BO599" s="302">
        <v>1.9185252E-8</v>
      </c>
      <c r="BP599" s="302">
        <v>1.1666707E-10</v>
      </c>
      <c r="BQ599" s="302">
        <v>5.2197712999999998E-15</v>
      </c>
      <c r="BR599" s="74"/>
      <c r="BS599" s="136">
        <v>1.5147844000000001E-4</v>
      </c>
      <c r="BT599" s="144">
        <v>2.3309340999999999E-5</v>
      </c>
      <c r="BU599" s="144">
        <v>3.0234011999999998E-5</v>
      </c>
      <c r="BV599" s="144">
        <v>2.6600281E-7</v>
      </c>
      <c r="BW599" s="144">
        <v>2.125976E-5</v>
      </c>
      <c r="BX599" s="144">
        <v>8.7140462999999999E-7</v>
      </c>
      <c r="BY599" s="144">
        <v>9.6111754000000002E-8</v>
      </c>
      <c r="BZ599" s="144">
        <v>1.1971316999999999E-6</v>
      </c>
      <c r="CA599" s="144">
        <v>1.9566696000000001E-6</v>
      </c>
      <c r="CB599" s="144">
        <v>2.7179841E-6</v>
      </c>
      <c r="CC599" s="144">
        <v>6.4527929000000001E-10</v>
      </c>
      <c r="CD599" s="144">
        <v>8.4244301000000006E-11</v>
      </c>
      <c r="CE599" s="144">
        <v>1.1392558999999999E-11</v>
      </c>
      <c r="CF599" s="144">
        <v>4.1226140000000001E-6</v>
      </c>
      <c r="CG599" s="144">
        <v>1.584037E-5</v>
      </c>
      <c r="CH599" s="144">
        <v>4.685212E-5</v>
      </c>
      <c r="CI599" s="144">
        <v>2.7541827000000002E-6</v>
      </c>
      <c r="CJ599" s="137"/>
      <c r="CK599" s="138"/>
      <c r="CL599" s="110" t="s">
        <v>2676</v>
      </c>
      <c r="CM599" s="110"/>
      <c r="CN599" s="110"/>
      <c r="CP599" s="305"/>
      <c r="CQ599" s="74"/>
      <c r="CR599" s="74"/>
      <c r="CS599" s="74"/>
      <c r="CT599" s="74"/>
      <c r="CU599" s="74"/>
      <c r="CV599" s="74"/>
      <c r="CW599" s="74"/>
      <c r="CX599" s="74"/>
      <c r="CY599" s="74"/>
      <c r="CZ599" s="74"/>
      <c r="DA599" s="74"/>
      <c r="DB599" s="74"/>
    </row>
    <row r="600" spans="1:106" ht="14.5" customHeight="1">
      <c r="B600" s="129" t="s">
        <v>2653</v>
      </c>
      <c r="C600" s="127" t="s">
        <v>183</v>
      </c>
      <c r="D600" s="127" t="s">
        <v>144</v>
      </c>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P600" s="74"/>
      <c r="AQ600" s="74"/>
      <c r="AR600" s="74"/>
      <c r="AS600" s="74"/>
      <c r="AT600" s="74"/>
      <c r="AU600" s="74"/>
      <c r="AV600" s="74"/>
      <c r="AW600" s="74"/>
      <c r="AX600" s="74"/>
      <c r="AY600" s="74"/>
      <c r="AZ600" s="74"/>
      <c r="BA600" s="74"/>
      <c r="BB600" s="74"/>
      <c r="BC600" s="74"/>
      <c r="BD600" s="74"/>
      <c r="BE600" s="74"/>
      <c r="BF600" s="74"/>
      <c r="BG600" s="74"/>
      <c r="BH600" s="74"/>
      <c r="BI600" s="74"/>
      <c r="BJ600" s="74"/>
      <c r="BK600" s="74"/>
      <c r="BL600" s="74"/>
      <c r="BM600" s="74"/>
      <c r="BN600" s="74"/>
      <c r="BO600" s="74"/>
      <c r="BP600" s="74"/>
      <c r="BQ600" s="74"/>
      <c r="BR600" s="74"/>
      <c r="BS600" s="74"/>
      <c r="BT600" s="74"/>
      <c r="BU600" s="74"/>
      <c r="BV600" s="74"/>
      <c r="BW600" s="74"/>
      <c r="BX600" s="74"/>
      <c r="BY600" s="74"/>
      <c r="BZ600" s="74"/>
      <c r="CA600" s="74"/>
      <c r="CB600" s="74"/>
      <c r="CC600" s="74"/>
      <c r="CD600" s="74"/>
      <c r="CE600" s="74"/>
      <c r="CF600" s="74"/>
      <c r="CG600" s="74"/>
      <c r="CH600" s="74"/>
      <c r="CI600" s="74"/>
      <c r="CJ600" s="142"/>
      <c r="CK600" s="143"/>
      <c r="CL600" s="89"/>
      <c r="CP600" s="305"/>
      <c r="CQ600" s="74"/>
      <c r="CR600" s="74"/>
      <c r="CS600" s="74"/>
      <c r="CT600" s="74"/>
      <c r="CU600" s="74"/>
      <c r="CV600" s="74"/>
      <c r="CW600" s="74"/>
      <c r="CX600" s="74"/>
      <c r="CY600" s="74"/>
      <c r="CZ600" s="74"/>
      <c r="DA600" s="74"/>
      <c r="DB600" s="74"/>
    </row>
    <row r="601" spans="1:106" ht="14.5" customHeight="1">
      <c r="A601" s="74" t="s">
        <v>2943</v>
      </c>
      <c r="B601" s="129" t="s">
        <v>2653</v>
      </c>
      <c r="C601" s="130" t="str">
        <f t="shared" ref="C601:C606" si="380">MID(A601,1,12)</f>
        <v>A.100.20.101</v>
      </c>
      <c r="D601" s="131" t="s">
        <v>144</v>
      </c>
      <c r="E601" s="129" t="s">
        <v>957</v>
      </c>
      <c r="F601" s="132" t="s">
        <v>2944</v>
      </c>
      <c r="G601" s="132">
        <f t="shared" ref="G601:G606" si="381">J601+K601+L601+M601</f>
        <v>0.590309516844297</v>
      </c>
      <c r="H601" s="348">
        <f t="shared" ref="H601:H606" si="382">G601</f>
        <v>0.590309516844297</v>
      </c>
      <c r="I601" s="74"/>
      <c r="J601" s="132">
        <f t="shared" ref="J601:J606" si="383">P601+Q601+R601+S601</f>
        <v>1.7274899430000001E-2</v>
      </c>
      <c r="K601" s="132">
        <f t="shared" ref="K601:K606" si="384">N601+O601+T601</f>
        <v>0.1941921761</v>
      </c>
      <c r="L601" s="300">
        <f t="shared" ref="L601:L606" si="385">U601+IF(V601="x",0,V601)+IF(W601="x",0,W601)+IF(X601="x",0,X601)+Y601+Z601</f>
        <v>0.23179162131429698</v>
      </c>
      <c r="M601" s="132">
        <v>0.14705082</v>
      </c>
      <c r="N601" s="132">
        <v>0.18227445</v>
      </c>
      <c r="O601" s="132">
        <v>1.0319132E-2</v>
      </c>
      <c r="P601" s="132">
        <v>9.7639092000000004E-3</v>
      </c>
      <c r="Q601" s="132">
        <v>2.9590274000000001E-3</v>
      </c>
      <c r="R601" s="132">
        <v>9.3029473000000003E-4</v>
      </c>
      <c r="S601" s="132">
        <v>3.6216680999999998E-3</v>
      </c>
      <c r="T601" s="132">
        <v>1.5985941000000001E-3</v>
      </c>
      <c r="U601" s="132">
        <v>0.23013164</v>
      </c>
      <c r="V601" s="132">
        <v>1.6252024E-4</v>
      </c>
      <c r="W601" s="132">
        <v>4.9876339000000001E-4</v>
      </c>
      <c r="X601" s="304">
        <v>9.5494297E-8</v>
      </c>
      <c r="Y601" s="132">
        <v>9.9860219000000002E-4</v>
      </c>
      <c r="Z601" s="132">
        <v>0</v>
      </c>
      <c r="AA601" s="74"/>
      <c r="AB601" s="301">
        <f t="shared" ref="AB601:AB606" si="386">M601/0.133</f>
        <v>1.1056452631578946</v>
      </c>
      <c r="AC601" s="338">
        <f t="shared" ref="AC601:AC606" si="387">AB601</f>
        <v>1.1056452631578946</v>
      </c>
      <c r="AD601" s="74"/>
      <c r="AE601" s="136">
        <v>13.640416</v>
      </c>
      <c r="AF601" s="136">
        <v>13.540009</v>
      </c>
      <c r="AG601" s="136">
        <v>6.7619759000000002E-2</v>
      </c>
      <c r="AH601" s="136">
        <v>0</v>
      </c>
      <c r="AI601" s="136">
        <v>3.2414909999999998E-2</v>
      </c>
      <c r="AJ601" s="144">
        <v>2.4568105E-5</v>
      </c>
      <c r="AK601" s="136">
        <v>3.4779677E-4</v>
      </c>
      <c r="AL601" s="74"/>
      <c r="AM601" s="133">
        <v>7.7701509000000002E-2</v>
      </c>
      <c r="AN601" s="340">
        <f t="shared" ref="AN601:AN606" si="388">AM601</f>
        <v>7.7701509000000002E-2</v>
      </c>
      <c r="AP601" s="133">
        <v>7.5041723000000005E-2</v>
      </c>
      <c r="AQ601" s="133">
        <v>2.0114578000000002E-3</v>
      </c>
      <c r="AR601" s="133">
        <v>6.4832846E-4</v>
      </c>
      <c r="AS601" s="134">
        <f t="shared" ref="AS601:AS606" si="389">AV601+AY601+AZ601+BA601+BB601+BJ601+BK601+BO601</f>
        <v>4.498904230510249E-6</v>
      </c>
      <c r="AT601" s="135">
        <f t="shared" ref="AT601:AT606" si="390">AW601+AX601+BC601+BD601+BE601+BF601+BG601+BH601+BI601+BL601+BP601+BQ601</f>
        <v>7.4388232547565999E-9</v>
      </c>
      <c r="AU601" s="135">
        <f t="shared" ref="AU601:AU606" si="391">BM601+BN601</f>
        <v>9.0802305E-2</v>
      </c>
      <c r="AV601" s="302">
        <v>1.0312958E-6</v>
      </c>
      <c r="AW601" s="302">
        <v>3.111747E-9</v>
      </c>
      <c r="AX601" s="302">
        <v>8.5011191000000002E-14</v>
      </c>
      <c r="AY601" s="302">
        <v>2.7346902000000002E-10</v>
      </c>
      <c r="AZ601" s="302">
        <v>8.7890249000000004E-14</v>
      </c>
      <c r="BA601" s="302">
        <v>1.4516017E-9</v>
      </c>
      <c r="BB601" s="302">
        <v>3.4039134E-6</v>
      </c>
      <c r="BC601" s="302">
        <v>2.2503401999999999E-10</v>
      </c>
      <c r="BD601" s="302">
        <v>3.9590395000000003E-9</v>
      </c>
      <c r="BE601" s="302">
        <v>4.3773497999999996E-12</v>
      </c>
      <c r="BF601" s="302">
        <v>1.387929E-14</v>
      </c>
      <c r="BG601" s="302">
        <v>2.0259329E-11</v>
      </c>
      <c r="BH601" s="302">
        <v>2.157641E-13</v>
      </c>
      <c r="BI601" s="302">
        <v>1.6988354E-13</v>
      </c>
      <c r="BJ601" s="302">
        <v>5.1785759000000001E-9</v>
      </c>
      <c r="BK601" s="302">
        <v>3.7429751000000002E-8</v>
      </c>
      <c r="BL601" s="302">
        <v>1.371301E-13</v>
      </c>
      <c r="BM601" s="303">
        <v>1.9503767000000002E-2</v>
      </c>
      <c r="BN601" s="303">
        <v>7.1298537999999995E-2</v>
      </c>
      <c r="BO601" s="302">
        <v>1.9361544999999999E-8</v>
      </c>
      <c r="BP601" s="302">
        <v>1.1773912000000001E-10</v>
      </c>
      <c r="BQ601" s="302">
        <v>5.2677355999999999E-15</v>
      </c>
      <c r="BR601" s="74"/>
      <c r="BS601" s="136">
        <v>1.1217292999999999E-4</v>
      </c>
      <c r="BT601" s="144">
        <v>2.7699639000000002E-5</v>
      </c>
      <c r="BU601" s="144">
        <v>3.0828323000000001E-5</v>
      </c>
      <c r="BV601" s="144">
        <v>1.8725750999999999E-7</v>
      </c>
      <c r="BW601" s="144">
        <v>2.4895223000000001E-5</v>
      </c>
      <c r="BX601" s="144">
        <v>8.3157076000000003E-7</v>
      </c>
      <c r="BY601" s="144">
        <v>8.7681454999999999E-8</v>
      </c>
      <c r="BZ601" s="144">
        <v>1.2082637999999999E-6</v>
      </c>
      <c r="CA601" s="144">
        <v>1.2483899999999999E-6</v>
      </c>
      <c r="CB601" s="144">
        <v>2.3964788E-6</v>
      </c>
      <c r="CC601" s="144">
        <v>6.6054683E-10</v>
      </c>
      <c r="CD601" s="144">
        <v>9.3296680999999994E-11</v>
      </c>
      <c r="CE601" s="144">
        <v>1.1662433999999999E-11</v>
      </c>
      <c r="CF601" s="144">
        <v>4.6791371000000001E-6</v>
      </c>
      <c r="CG601" s="144">
        <v>1.6354773000000001E-5</v>
      </c>
      <c r="CH601" s="144">
        <v>-1.0240596000000001E-6</v>
      </c>
      <c r="CI601" s="144">
        <v>2.7794907999999999E-6</v>
      </c>
      <c r="CJ601" s="137"/>
      <c r="CK601" s="138"/>
      <c r="CL601" s="110" t="s">
        <v>2676</v>
      </c>
      <c r="CM601" s="110"/>
      <c r="CN601" s="110"/>
      <c r="CP601" s="305"/>
      <c r="CQ601" s="74"/>
      <c r="CR601" s="74"/>
      <c r="CS601" s="74"/>
      <c r="CT601" s="74"/>
      <c r="CU601" s="74"/>
      <c r="CV601" s="74"/>
      <c r="CW601" s="74"/>
      <c r="CX601" s="74"/>
      <c r="CY601" s="74"/>
      <c r="CZ601" s="74"/>
      <c r="DA601" s="74"/>
      <c r="DB601" s="74"/>
    </row>
    <row r="602" spans="1:106" ht="14.5" customHeight="1">
      <c r="A602" s="74" t="s">
        <v>2945</v>
      </c>
      <c r="B602" s="129" t="s">
        <v>2653</v>
      </c>
      <c r="C602" s="130" t="str">
        <f t="shared" si="380"/>
        <v>A.100.20.102</v>
      </c>
      <c r="D602" s="131" t="s">
        <v>144</v>
      </c>
      <c r="E602" s="129" t="s">
        <v>957</v>
      </c>
      <c r="F602" s="132" t="s">
        <v>2946</v>
      </c>
      <c r="G602" s="132">
        <f t="shared" si="381"/>
        <v>0.39171912119999996</v>
      </c>
      <c r="H602" s="348">
        <f t="shared" si="382"/>
        <v>0.39171912119999996</v>
      </c>
      <c r="I602" s="74"/>
      <c r="J602" s="132">
        <f t="shared" si="383"/>
        <v>1.9954454900000002E-2</v>
      </c>
      <c r="K602" s="132">
        <f t="shared" si="384"/>
        <v>3.6558463499999999E-2</v>
      </c>
      <c r="L602" s="300">
        <f t="shared" si="385"/>
        <v>0.18963715279999999</v>
      </c>
      <c r="M602" s="132">
        <v>0.14556905000000001</v>
      </c>
      <c r="N602" s="132">
        <v>2.1493516000000001E-2</v>
      </c>
      <c r="O602" s="132">
        <v>1.1402659000000001E-2</v>
      </c>
      <c r="P602" s="132">
        <v>8.2321900999999999E-3</v>
      </c>
      <c r="Q602" s="132">
        <v>2.9283485000000001E-3</v>
      </c>
      <c r="R602" s="132">
        <v>4.6498288000000002E-3</v>
      </c>
      <c r="S602" s="132">
        <v>4.1440875E-3</v>
      </c>
      <c r="T602" s="132">
        <v>3.6622884999999998E-3</v>
      </c>
      <c r="U602" s="132">
        <v>0.18336696999999999</v>
      </c>
      <c r="V602" s="132">
        <v>0</v>
      </c>
      <c r="W602" s="132">
        <v>5.2790605000000001E-3</v>
      </c>
      <c r="X602" s="132">
        <v>0</v>
      </c>
      <c r="Y602" s="132">
        <v>9.9112229999999998E-4</v>
      </c>
      <c r="Z602" s="132">
        <v>0</v>
      </c>
      <c r="AA602" s="74"/>
      <c r="AB602" s="301">
        <f t="shared" si="386"/>
        <v>1.0945041353383458</v>
      </c>
      <c r="AC602" s="338">
        <f t="shared" si="387"/>
        <v>1.0945041353383458</v>
      </c>
      <c r="AD602" s="74"/>
      <c r="AE602" s="136">
        <v>13.582711</v>
      </c>
      <c r="AF602" s="136">
        <v>12.273426000000001</v>
      </c>
      <c r="AG602" s="136">
        <v>0.71570776999999997</v>
      </c>
      <c r="AH602" s="136">
        <v>0</v>
      </c>
      <c r="AI602" s="136">
        <v>0.59357727999999998</v>
      </c>
      <c r="AJ602" s="136">
        <v>0</v>
      </c>
      <c r="AK602" s="136">
        <v>0</v>
      </c>
      <c r="AL602" s="74"/>
      <c r="AM602" s="133">
        <v>2.8085756999999999E-2</v>
      </c>
      <c r="AN602" s="340">
        <f t="shared" si="388"/>
        <v>2.8085756999999999E-2</v>
      </c>
      <c r="AP602" s="133">
        <v>2.639816E-2</v>
      </c>
      <c r="AQ602" s="133">
        <v>1.0724955000000001E-3</v>
      </c>
      <c r="AR602" s="133">
        <v>6.1510096999999996E-4</v>
      </c>
      <c r="AS602" s="134">
        <f t="shared" si="389"/>
        <v>1.5826234926999999E-6</v>
      </c>
      <c r="AT602" s="135">
        <f t="shared" si="390"/>
        <v>3.9663294761133E-9</v>
      </c>
      <c r="AU602" s="135">
        <f t="shared" si="391"/>
        <v>8.6148593999999995E-2</v>
      </c>
      <c r="AV602" s="302">
        <v>1.0207645E-6</v>
      </c>
      <c r="AW602" s="302">
        <v>3.0799654999999999E-9</v>
      </c>
      <c r="AX602" s="302">
        <v>8.4143166000000006E-14</v>
      </c>
      <c r="AY602" s="302">
        <v>2.707402E-10</v>
      </c>
      <c r="AZ602" s="303">
        <v>0</v>
      </c>
      <c r="BA602" s="302">
        <v>1.2240561E-9</v>
      </c>
      <c r="BB602" s="302">
        <v>4.8256063999999999E-7</v>
      </c>
      <c r="BC602" s="302">
        <v>1.7450562000000001E-10</v>
      </c>
      <c r="BD602" s="302">
        <v>5.5636450999999996E-10</v>
      </c>
      <c r="BE602" s="302">
        <v>5.9098977000000004E-12</v>
      </c>
      <c r="BF602" s="302">
        <v>2.9342189000000001E-14</v>
      </c>
      <c r="BG602" s="302">
        <v>3.1862590000000003E-11</v>
      </c>
      <c r="BH602" s="302">
        <v>4.6059958999999996E-13</v>
      </c>
      <c r="BI602" s="302">
        <v>2.8483519E-13</v>
      </c>
      <c r="BJ602" s="302">
        <v>6.0137974000000001E-9</v>
      </c>
      <c r="BK602" s="302">
        <v>5.2573238999999997E-8</v>
      </c>
      <c r="BL602" s="303">
        <v>0</v>
      </c>
      <c r="BM602" s="303">
        <v>2.5987827000000002E-2</v>
      </c>
      <c r="BN602" s="303">
        <v>6.0160766999999997E-2</v>
      </c>
      <c r="BO602" s="302">
        <v>1.9216519999999998E-8</v>
      </c>
      <c r="BP602" s="302">
        <v>1.1685721E-10</v>
      </c>
      <c r="BQ602" s="302">
        <v>5.2282783000000001E-15</v>
      </c>
      <c r="BR602" s="74"/>
      <c r="BS602" s="136">
        <v>1.1909736E-4</v>
      </c>
      <c r="BT602" s="144">
        <v>4.2349963999999998E-6</v>
      </c>
      <c r="BU602" s="144">
        <v>3.051768E-5</v>
      </c>
      <c r="BV602" s="144">
        <v>4.2898869999999997E-7</v>
      </c>
      <c r="BW602" s="144">
        <v>5.5471797999999996E-6</v>
      </c>
      <c r="BX602" s="144">
        <v>8.6706766000000003E-7</v>
      </c>
      <c r="BY602" s="144">
        <v>1.2769981999999999E-7</v>
      </c>
      <c r="BZ602" s="144">
        <v>1.1915735999999999E-6</v>
      </c>
      <c r="CA602" s="144">
        <v>6.2397428999999999E-6</v>
      </c>
      <c r="CB602" s="144">
        <v>2.7421668E-6</v>
      </c>
      <c r="CC602" s="136">
        <v>0</v>
      </c>
      <c r="CD602" s="136">
        <v>0</v>
      </c>
      <c r="CE602" s="136">
        <v>0</v>
      </c>
      <c r="CF602" s="144">
        <v>1.8719687E-6</v>
      </c>
      <c r="CG602" s="144">
        <v>1.5663522E-5</v>
      </c>
      <c r="CH602" s="144">
        <v>4.6906103000000003E-5</v>
      </c>
      <c r="CI602" s="144">
        <v>2.7586714E-6</v>
      </c>
      <c r="CJ602" s="137"/>
      <c r="CK602" s="138"/>
      <c r="CL602" s="110" t="s">
        <v>2676</v>
      </c>
      <c r="CM602" s="110"/>
      <c r="CN602" s="110"/>
      <c r="CP602" s="305"/>
      <c r="CQ602" s="74"/>
      <c r="CR602" s="74"/>
      <c r="CS602" s="74"/>
      <c r="CT602" s="74"/>
      <c r="CU602" s="74"/>
      <c r="CV602" s="74"/>
      <c r="CW602" s="74"/>
      <c r="CX602" s="74"/>
      <c r="CY602" s="74"/>
      <c r="CZ602" s="74"/>
      <c r="DA602" s="74"/>
      <c r="DB602" s="74"/>
    </row>
    <row r="603" spans="1:106" ht="14.5" customHeight="1">
      <c r="A603" s="74" t="s">
        <v>2947</v>
      </c>
      <c r="B603" s="129" t="s">
        <v>2653</v>
      </c>
      <c r="C603" s="130" t="str">
        <f t="shared" si="380"/>
        <v>A.100.20.103</v>
      </c>
      <c r="D603" s="131" t="s">
        <v>144</v>
      </c>
      <c r="E603" s="129" t="s">
        <v>957</v>
      </c>
      <c r="F603" s="132" t="s">
        <v>2948</v>
      </c>
      <c r="G603" s="132">
        <f t="shared" si="381"/>
        <v>0.23363041117907701</v>
      </c>
      <c r="H603" s="348">
        <f t="shared" si="382"/>
        <v>0.23363041117907701</v>
      </c>
      <c r="I603" s="74"/>
      <c r="J603" s="132">
        <f t="shared" si="383"/>
        <v>1.5849016309999998E-2</v>
      </c>
      <c r="K603" s="132">
        <f t="shared" si="384"/>
        <v>2.2947411399999999E-2</v>
      </c>
      <c r="L603" s="300">
        <f t="shared" si="385"/>
        <v>6.8115403469077004E-2</v>
      </c>
      <c r="M603" s="132">
        <v>0.12671858</v>
      </c>
      <c r="N603" s="132">
        <v>1.1318949999999999E-2</v>
      </c>
      <c r="O603" s="132">
        <v>1.002457E-2</v>
      </c>
      <c r="P603" s="132">
        <v>8.3200688999999998E-3</v>
      </c>
      <c r="Q603" s="132">
        <v>2.9725328999999998E-3</v>
      </c>
      <c r="R603" s="132">
        <v>9.2099151000000004E-4</v>
      </c>
      <c r="S603" s="132">
        <v>3.635423E-3</v>
      </c>
      <c r="T603" s="132">
        <v>1.6038914E-3</v>
      </c>
      <c r="U603" s="132">
        <v>6.6646072000000001E-2</v>
      </c>
      <c r="V603" s="304">
        <v>1.9122875000000001E-5</v>
      </c>
      <c r="W603" s="132">
        <v>4.4749509999999999E-4</v>
      </c>
      <c r="X603" s="304">
        <v>7.2994077E-8</v>
      </c>
      <c r="Y603" s="132">
        <v>1.0026404999999999E-3</v>
      </c>
      <c r="Z603" s="132">
        <v>0</v>
      </c>
      <c r="AA603" s="74"/>
      <c r="AB603" s="301">
        <f t="shared" si="386"/>
        <v>0.95277127819548868</v>
      </c>
      <c r="AC603" s="338">
        <f t="shared" si="387"/>
        <v>0.95277127819548868</v>
      </c>
      <c r="AD603" s="74"/>
      <c r="AE603" s="136">
        <v>10.631167</v>
      </c>
      <c r="AF603" s="136">
        <v>10.541248</v>
      </c>
      <c r="AG603" s="136">
        <v>6.0669075000000003E-2</v>
      </c>
      <c r="AH603" s="136">
        <v>0</v>
      </c>
      <c r="AI603" s="136">
        <v>2.8812566000000001E-2</v>
      </c>
      <c r="AJ603" s="144">
        <v>2.2556897999999999E-5</v>
      </c>
      <c r="AK603" s="136">
        <v>4.1560571000000003E-4</v>
      </c>
      <c r="AL603" s="74"/>
      <c r="AM603" s="133">
        <v>2.2191519999999999E-2</v>
      </c>
      <c r="AN603" s="340">
        <f t="shared" si="388"/>
        <v>2.2191519999999999E-2</v>
      </c>
      <c r="AP603" s="133">
        <v>2.0899164000000001E-2</v>
      </c>
      <c r="AQ603" s="133">
        <v>9.0475074000000003E-4</v>
      </c>
      <c r="AR603" s="133">
        <v>3.8760557000000001E-4</v>
      </c>
      <c r="AS603" s="134">
        <f t="shared" si="389"/>
        <v>1.25294746081361E-6</v>
      </c>
      <c r="AT603" s="135">
        <f t="shared" si="390"/>
        <v>3.34597163913E-9</v>
      </c>
      <c r="AU603" s="135">
        <f t="shared" si="391"/>
        <v>5.4286494999999997E-2</v>
      </c>
      <c r="AV603" s="302">
        <v>8.8948661000000004E-7</v>
      </c>
      <c r="AW603" s="302">
        <v>2.6838762000000001E-9</v>
      </c>
      <c r="AX603" s="302">
        <v>7.3321065000000001E-14</v>
      </c>
      <c r="AY603" s="302">
        <v>2.7473151999999999E-10</v>
      </c>
      <c r="AZ603" s="302">
        <v>1.0929361E-13</v>
      </c>
      <c r="BA603" s="302">
        <v>1.2371340999999999E-9</v>
      </c>
      <c r="BB603" s="302">
        <v>2.9973222E-7</v>
      </c>
      <c r="BC603" s="302">
        <v>1.7545165000000001E-10</v>
      </c>
      <c r="BD603" s="302">
        <v>3.4311986999999999E-10</v>
      </c>
      <c r="BE603" s="302">
        <v>4.3949638999999999E-12</v>
      </c>
      <c r="BF603" s="302">
        <v>1.3932658E-14</v>
      </c>
      <c r="BG603" s="302">
        <v>2.0337323E-11</v>
      </c>
      <c r="BH603" s="302">
        <v>2.1469568999999999E-13</v>
      </c>
      <c r="BI603" s="302">
        <v>1.7020126E-13</v>
      </c>
      <c r="BJ603" s="302">
        <v>5.1989558999999999E-9</v>
      </c>
      <c r="BK603" s="302">
        <v>3.7577858000000002E-8</v>
      </c>
      <c r="BL603" s="302">
        <v>9.8942519E-14</v>
      </c>
      <c r="BM603" s="303">
        <v>1.1502566000000001E-2</v>
      </c>
      <c r="BN603" s="303">
        <v>4.2783928999999998E-2</v>
      </c>
      <c r="BO603" s="302">
        <v>1.9439842E-8</v>
      </c>
      <c r="BP603" s="302">
        <v>1.1821524999999999E-10</v>
      </c>
      <c r="BQ603" s="302">
        <v>5.289038E-15</v>
      </c>
      <c r="BR603" s="74"/>
      <c r="BS603" s="144">
        <v>5.4959373E-5</v>
      </c>
      <c r="BT603" s="144">
        <v>2.7725985999999999E-6</v>
      </c>
      <c r="BU603" s="144">
        <v>2.6565792E-5</v>
      </c>
      <c r="BV603" s="144">
        <v>1.8787883E-7</v>
      </c>
      <c r="BW603" s="144">
        <v>4.3709665000000002E-6</v>
      </c>
      <c r="BX603" s="144">
        <v>8.3603464E-7</v>
      </c>
      <c r="BY603" s="144">
        <v>8.8028134999999999E-8</v>
      </c>
      <c r="BZ603" s="144">
        <v>1.2148401E-6</v>
      </c>
      <c r="CA603" s="144">
        <v>1.2359058E-6</v>
      </c>
      <c r="CB603" s="144">
        <v>2.4055805999999998E-6</v>
      </c>
      <c r="CC603" s="144">
        <v>8.2145516999999996E-10</v>
      </c>
      <c r="CD603" s="144">
        <v>6.9360910999999996E-11</v>
      </c>
      <c r="CE603" s="144">
        <v>1.4501256E-11</v>
      </c>
      <c r="CF603" s="144">
        <v>1.7445148000000001E-6</v>
      </c>
      <c r="CG603" s="144">
        <v>1.2722777999999999E-5</v>
      </c>
      <c r="CH603" s="144">
        <v>-1.9771804999999999E-6</v>
      </c>
      <c r="CI603" s="144">
        <v>2.7907309000000001E-6</v>
      </c>
      <c r="CJ603" s="137"/>
      <c r="CK603" s="138"/>
      <c r="CL603" s="110" t="s">
        <v>2676</v>
      </c>
      <c r="CM603" s="110"/>
      <c r="CN603" s="110"/>
      <c r="CP603" s="305"/>
      <c r="CQ603" s="74"/>
      <c r="CR603" s="74"/>
      <c r="CS603" s="74"/>
      <c r="CT603" s="74"/>
      <c r="CU603" s="74"/>
      <c r="CV603" s="74"/>
      <c r="CW603" s="74"/>
      <c r="CX603" s="74"/>
      <c r="CY603" s="74"/>
      <c r="CZ603" s="74"/>
      <c r="DA603" s="74"/>
      <c r="DB603" s="74"/>
    </row>
    <row r="604" spans="1:106" ht="14.5" customHeight="1">
      <c r="A604" s="74" t="s">
        <v>2949</v>
      </c>
      <c r="B604" s="129" t="s">
        <v>2653</v>
      </c>
      <c r="C604" s="130" t="str">
        <f t="shared" si="380"/>
        <v>A.100.20.104</v>
      </c>
      <c r="D604" s="131" t="s">
        <v>144</v>
      </c>
      <c r="E604" s="129" t="s">
        <v>957</v>
      </c>
      <c r="F604" s="132" t="s">
        <v>2950</v>
      </c>
      <c r="G604" s="132">
        <f t="shared" si="381"/>
        <v>3.42882221768867</v>
      </c>
      <c r="H604" s="348">
        <f t="shared" si="382"/>
        <v>3.42882221768867</v>
      </c>
      <c r="I604" s="74"/>
      <c r="J604" s="132">
        <f t="shared" si="383"/>
        <v>0.10841626140000001</v>
      </c>
      <c r="K604" s="132">
        <f t="shared" si="384"/>
        <v>1.2410988119999999</v>
      </c>
      <c r="L604" s="300">
        <f t="shared" si="385"/>
        <v>1.34705426428867</v>
      </c>
      <c r="M604" s="132">
        <v>0.73225287999999999</v>
      </c>
      <c r="N604" s="132">
        <v>1.1844045999999999</v>
      </c>
      <c r="O604" s="132">
        <v>1.6835567999999999E-2</v>
      </c>
      <c r="P604" s="132">
        <v>1.6653612000000002E-2</v>
      </c>
      <c r="Q604" s="132">
        <v>2.1266473999999999E-3</v>
      </c>
      <c r="R604" s="132">
        <v>8.5819847000000005E-2</v>
      </c>
      <c r="S604" s="132">
        <v>3.8161549999999999E-3</v>
      </c>
      <c r="T604" s="132">
        <v>3.9858643999999999E-2</v>
      </c>
      <c r="U604" s="132">
        <v>1.2418553000000001</v>
      </c>
      <c r="V604" s="132">
        <v>9.7860190000000004E-4</v>
      </c>
      <c r="W604" s="132">
        <v>0.10351270999999999</v>
      </c>
      <c r="X604" s="304">
        <v>4.7765867E-7</v>
      </c>
      <c r="Y604" s="132">
        <v>7.0717472999999999E-4</v>
      </c>
      <c r="Z604" s="132">
        <v>0</v>
      </c>
      <c r="AA604" s="74"/>
      <c r="AB604" s="301">
        <f t="shared" si="386"/>
        <v>5.5056607518796987</v>
      </c>
      <c r="AC604" s="338">
        <f t="shared" si="387"/>
        <v>5.5056607518796987</v>
      </c>
      <c r="AD604" s="74"/>
      <c r="AE604" s="136">
        <v>99.636995999999996</v>
      </c>
      <c r="AF604" s="136">
        <v>72.758160000000004</v>
      </c>
      <c r="AG604" s="136">
        <v>14.033719</v>
      </c>
      <c r="AH604" s="136">
        <v>0</v>
      </c>
      <c r="AI604" s="136">
        <v>12.843496</v>
      </c>
      <c r="AJ604" s="136">
        <v>1.1693401E-4</v>
      </c>
      <c r="AK604" s="136">
        <v>1.5035966E-3</v>
      </c>
      <c r="AL604" s="74"/>
      <c r="AM604" s="133">
        <v>0.46353749</v>
      </c>
      <c r="AN604" s="340">
        <f t="shared" si="388"/>
        <v>0.46353749</v>
      </c>
      <c r="AP604" s="133">
        <v>0.44734304000000003</v>
      </c>
      <c r="AQ604" s="133">
        <v>1.1152392000000001E-2</v>
      </c>
      <c r="AR604" s="133">
        <v>5.0420558000000004E-3</v>
      </c>
      <c r="AS604" s="134">
        <f t="shared" si="389"/>
        <v>2.6819127604110189E-5</v>
      </c>
      <c r="AT604" s="135">
        <f t="shared" si="390"/>
        <v>4.1244053914476896E-8</v>
      </c>
      <c r="AU604" s="135">
        <f t="shared" si="391"/>
        <v>0.70617027200000004</v>
      </c>
      <c r="AV604" s="302">
        <v>5.1135216999999998E-6</v>
      </c>
      <c r="AW604" s="302">
        <v>1.5428804999999999E-8</v>
      </c>
      <c r="AX604" s="302">
        <v>4.2153173999999999E-13</v>
      </c>
      <c r="AY604" s="302">
        <v>1.9609887000000001E-10</v>
      </c>
      <c r="AZ604" s="302">
        <v>3.7324019000000001E-13</v>
      </c>
      <c r="BA604" s="302">
        <v>2.4746989999999998E-9</v>
      </c>
      <c r="BB604" s="302">
        <v>2.1578808999999999E-5</v>
      </c>
      <c r="BC604" s="302">
        <v>4.8753208000000003E-10</v>
      </c>
      <c r="BD604" s="302">
        <v>2.5130902E-8</v>
      </c>
      <c r="BE604" s="302">
        <v>3.6950544999999997E-11</v>
      </c>
      <c r="BF604" s="302">
        <v>1.9489283E-14</v>
      </c>
      <c r="BG604" s="302">
        <v>7.1909156000000004E-11</v>
      </c>
      <c r="BH604" s="302">
        <v>2.7073269999999998E-12</v>
      </c>
      <c r="BI604" s="302">
        <v>7.2919120000000003E-13</v>
      </c>
      <c r="BJ604" s="302">
        <v>1.4474432E-8</v>
      </c>
      <c r="BK604" s="302">
        <v>9.5940140000000002E-8</v>
      </c>
      <c r="BL604" s="302">
        <v>6.9518383E-13</v>
      </c>
      <c r="BM604" s="303">
        <v>6.2799421999999994E-2</v>
      </c>
      <c r="BN604" s="303">
        <v>0.64337085000000005</v>
      </c>
      <c r="BO604" s="302">
        <v>1.3711161E-8</v>
      </c>
      <c r="BP604" s="302">
        <v>8.3378680000000001E-11</v>
      </c>
      <c r="BQ604" s="302">
        <v>3.7304238999999997E-15</v>
      </c>
      <c r="BR604" s="74"/>
      <c r="BS604" s="136">
        <v>8.0549571000000002E-4</v>
      </c>
      <c r="BT604" s="136">
        <v>1.7355585000000001E-4</v>
      </c>
      <c r="BU604" s="136">
        <v>1.5351243000000001E-4</v>
      </c>
      <c r="BV604" s="144">
        <v>4.6689275999999996E-6</v>
      </c>
      <c r="BW604" s="136">
        <v>1.4444977000000001E-4</v>
      </c>
      <c r="BX604" s="144">
        <v>6.3568150999999996E-7</v>
      </c>
      <c r="BY604" s="144">
        <v>9.4108168000000001E-7</v>
      </c>
      <c r="BZ604" s="144">
        <v>8.8312891000000001E-7</v>
      </c>
      <c r="CA604" s="136">
        <v>1.1516419E-4</v>
      </c>
      <c r="CB604" s="144">
        <v>2.5251720000000001E-6</v>
      </c>
      <c r="CC604" s="144">
        <v>2.8050411E-9</v>
      </c>
      <c r="CD604" s="144">
        <v>4.6974544999999995E-10</v>
      </c>
      <c r="CE604" s="144">
        <v>4.9528397000000001E-11</v>
      </c>
      <c r="CF604" s="144">
        <v>2.1845824999999998E-5</v>
      </c>
      <c r="CG604" s="136">
        <v>1.0572921E-4</v>
      </c>
      <c r="CH604" s="144">
        <v>7.9612791000000007E-5</v>
      </c>
      <c r="CI604" s="144">
        <v>1.9683369999999998E-6</v>
      </c>
      <c r="CJ604" s="137"/>
      <c r="CK604" s="138"/>
      <c r="CL604" s="110" t="s">
        <v>2676</v>
      </c>
      <c r="CM604" s="110"/>
      <c r="CN604" s="110"/>
      <c r="CP604" s="305"/>
      <c r="CQ604" s="74"/>
      <c r="CR604" s="74"/>
      <c r="CS604" s="74"/>
      <c r="CT604" s="74"/>
      <c r="CU604" s="74"/>
      <c r="CV604" s="74"/>
      <c r="CW604" s="74"/>
      <c r="CX604" s="74"/>
      <c r="CY604" s="74"/>
      <c r="CZ604" s="74"/>
      <c r="DA604" s="74"/>
      <c r="DB604" s="74"/>
    </row>
    <row r="605" spans="1:106" ht="14.5" customHeight="1">
      <c r="A605" s="74" t="s">
        <v>2951</v>
      </c>
      <c r="B605" s="129" t="s">
        <v>2653</v>
      </c>
      <c r="C605" s="130" t="str">
        <f t="shared" si="380"/>
        <v>A.100.20.105</v>
      </c>
      <c r="D605" s="131" t="s">
        <v>144</v>
      </c>
      <c r="E605" s="129" t="s">
        <v>957</v>
      </c>
      <c r="F605" s="132" t="s">
        <v>2952</v>
      </c>
      <c r="G605" s="132">
        <f t="shared" si="381"/>
        <v>0.59092071084031605</v>
      </c>
      <c r="H605" s="348">
        <f t="shared" si="382"/>
        <v>0.59092071084031605</v>
      </c>
      <c r="I605" s="74"/>
      <c r="J605" s="132">
        <f t="shared" si="383"/>
        <v>1.666146236E-2</v>
      </c>
      <c r="K605" s="132">
        <f t="shared" si="384"/>
        <v>0.19799349250000001</v>
      </c>
      <c r="L605" s="300">
        <f t="shared" si="385"/>
        <v>0.23376181598031601</v>
      </c>
      <c r="M605" s="132">
        <v>0.14250394</v>
      </c>
      <c r="N605" s="132">
        <v>0.18654625</v>
      </c>
      <c r="O605" s="132">
        <v>9.9146437999999993E-3</v>
      </c>
      <c r="P605" s="132">
        <v>9.4601825000000007E-3</v>
      </c>
      <c r="Q605" s="132">
        <v>2.8351967000000001E-3</v>
      </c>
      <c r="R605" s="132">
        <v>8.9612375999999997E-4</v>
      </c>
      <c r="S605" s="132">
        <v>3.4699594E-3</v>
      </c>
      <c r="T605" s="132">
        <v>1.5325987000000001E-3</v>
      </c>
      <c r="U605" s="132">
        <v>0.2321396</v>
      </c>
      <c r="V605" s="132">
        <v>1.6662675E-4</v>
      </c>
      <c r="W605" s="132">
        <v>4.9881420000000005E-4</v>
      </c>
      <c r="X605" s="304">
        <v>9.6690315999999996E-8</v>
      </c>
      <c r="Y605" s="132">
        <v>9.5667834000000003E-4</v>
      </c>
      <c r="Z605" s="132">
        <v>0</v>
      </c>
      <c r="AA605" s="74"/>
      <c r="AB605" s="301">
        <f t="shared" si="386"/>
        <v>1.0714581954887217</v>
      </c>
      <c r="AC605" s="338">
        <f t="shared" si="387"/>
        <v>1.0714581954887217</v>
      </c>
      <c r="AD605" s="74"/>
      <c r="AE605" s="136">
        <v>13.297103999999999</v>
      </c>
      <c r="AF605" s="136">
        <v>13.196688999999999</v>
      </c>
      <c r="AG605" s="136">
        <v>6.7626647999999998E-2</v>
      </c>
      <c r="AH605" s="136">
        <v>0</v>
      </c>
      <c r="AI605" s="136">
        <v>3.2414937999999997E-2</v>
      </c>
      <c r="AJ605" s="144">
        <v>2.4801375000000001E-5</v>
      </c>
      <c r="AK605" s="136">
        <v>3.4920189000000001E-4</v>
      </c>
      <c r="AL605" s="74"/>
      <c r="AM605" s="133">
        <v>7.8339407999999999E-2</v>
      </c>
      <c r="AN605" s="340">
        <f t="shared" si="388"/>
        <v>7.8339407999999999E-2</v>
      </c>
      <c r="AP605" s="133">
        <v>7.5693693000000006E-2</v>
      </c>
      <c r="AQ605" s="133">
        <v>2.0054631999999999E-3</v>
      </c>
      <c r="AR605" s="133">
        <v>6.4025178999999998E-4</v>
      </c>
      <c r="AS605" s="134">
        <f t="shared" si="389"/>
        <v>4.5379911746012392E-6</v>
      </c>
      <c r="AT605" s="135">
        <f t="shared" si="390"/>
        <v>7.4166538981086995E-9</v>
      </c>
      <c r="AU605" s="135">
        <f t="shared" si="391"/>
        <v>8.9671120000000007E-2</v>
      </c>
      <c r="AV605" s="302">
        <v>9.993564499999999E-7</v>
      </c>
      <c r="AW605" s="302">
        <v>3.0153753000000001E-9</v>
      </c>
      <c r="AX605" s="302">
        <v>8.2378426000000004E-14</v>
      </c>
      <c r="AY605" s="302">
        <v>2.6201913999999999E-10</v>
      </c>
      <c r="AZ605" s="302">
        <v>8.8161238999999998E-14</v>
      </c>
      <c r="BA605" s="302">
        <v>1.4064336E-9</v>
      </c>
      <c r="BB605" s="302">
        <v>3.4775951E-6</v>
      </c>
      <c r="BC605" s="302">
        <v>2.1916025E-10</v>
      </c>
      <c r="BD605" s="302">
        <v>4.0451085999999999E-9</v>
      </c>
      <c r="BE605" s="302">
        <v>4.1937303000000003E-12</v>
      </c>
      <c r="BF605" s="302">
        <v>1.329786E-14</v>
      </c>
      <c r="BG605" s="302">
        <v>1.9410487000000001E-11</v>
      </c>
      <c r="BH605" s="302">
        <v>2.0690299000000001E-13</v>
      </c>
      <c r="BI605" s="302">
        <v>1.6280155999999999E-13</v>
      </c>
      <c r="BJ605" s="302">
        <v>4.9627627E-9</v>
      </c>
      <c r="BK605" s="302">
        <v>3.5859623E-8</v>
      </c>
      <c r="BL605" s="302">
        <v>1.3896339E-13</v>
      </c>
      <c r="BM605" s="303">
        <v>1.9264638000000001E-2</v>
      </c>
      <c r="BN605" s="303">
        <v>7.0406482000000006E-2</v>
      </c>
      <c r="BO605" s="302">
        <v>1.8548697999999999E-8</v>
      </c>
      <c r="BP605" s="302">
        <v>1.1279614E-10</v>
      </c>
      <c r="BQ605" s="302">
        <v>5.0465827000000004E-15</v>
      </c>
      <c r="BR605" s="74"/>
      <c r="BS605" s="136">
        <v>1.1153167999999999E-4</v>
      </c>
      <c r="BT605" s="144">
        <v>2.8276146000000001E-5</v>
      </c>
      <c r="BU605" s="144">
        <v>2.9875097E-5</v>
      </c>
      <c r="BV605" s="144">
        <v>1.7952702999999999E-7</v>
      </c>
      <c r="BW605" s="144">
        <v>2.5283049999999998E-5</v>
      </c>
      <c r="BX605" s="144">
        <v>7.9688993999999998E-7</v>
      </c>
      <c r="BY605" s="144">
        <v>8.4003213000000006E-8</v>
      </c>
      <c r="BZ605" s="144">
        <v>1.1578878E-6</v>
      </c>
      <c r="CA605" s="144">
        <v>1.202535E-6</v>
      </c>
      <c r="CB605" s="144">
        <v>2.2960922999999999E-6</v>
      </c>
      <c r="CC605" s="144">
        <v>6.6258249999999997E-10</v>
      </c>
      <c r="CD605" s="144">
        <v>9.4503664999999999E-11</v>
      </c>
      <c r="CE605" s="144">
        <v>1.1698417E-11</v>
      </c>
      <c r="CF605" s="144">
        <v>4.6884782999999997E-6</v>
      </c>
      <c r="CG605" s="144">
        <v>1.5943266000000001E-5</v>
      </c>
      <c r="CH605" s="144">
        <v>-9.1486474000000002E-7</v>
      </c>
      <c r="CI605" s="144">
        <v>2.6628007000000002E-6</v>
      </c>
      <c r="CJ605" s="137"/>
      <c r="CK605" s="138"/>
      <c r="CL605" s="110" t="s">
        <v>2676</v>
      </c>
      <c r="CM605" s="110"/>
      <c r="CN605" s="110"/>
      <c r="CP605" s="305"/>
      <c r="CQ605" s="74"/>
      <c r="CR605" s="74"/>
      <c r="CS605" s="74"/>
      <c r="CT605" s="74"/>
      <c r="CU605" s="74"/>
      <c r="CV605" s="74"/>
      <c r="CW605" s="74"/>
      <c r="CX605" s="74"/>
      <c r="CY605" s="74"/>
      <c r="CZ605" s="74"/>
      <c r="DA605" s="74"/>
      <c r="DB605" s="74"/>
    </row>
    <row r="606" spans="1:106" ht="14.5" customHeight="1">
      <c r="A606" s="74" t="s">
        <v>2953</v>
      </c>
      <c r="B606" s="129" t="s">
        <v>2653</v>
      </c>
      <c r="C606" s="130" t="str">
        <f t="shared" si="380"/>
        <v>A.100.20.106</v>
      </c>
      <c r="D606" s="131" t="s">
        <v>144</v>
      </c>
      <c r="E606" s="129" t="s">
        <v>957</v>
      </c>
      <c r="F606" s="132" t="s">
        <v>2955</v>
      </c>
      <c r="G606" s="132">
        <f t="shared" si="381"/>
        <v>2.44660980690686</v>
      </c>
      <c r="H606" s="348">
        <f t="shared" si="382"/>
        <v>2.44660980690686</v>
      </c>
      <c r="I606" s="74"/>
      <c r="J606" s="132">
        <f t="shared" si="383"/>
        <v>2.3703137539999999E-2</v>
      </c>
      <c r="K606" s="132">
        <f t="shared" si="384"/>
        <v>1.0842737869000001</v>
      </c>
      <c r="L606" s="300">
        <f t="shared" si="385"/>
        <v>1.0889605224668601</v>
      </c>
      <c r="M606" s="132">
        <v>0.24967236000000001</v>
      </c>
      <c r="N606" s="132">
        <v>1.0715060000000001</v>
      </c>
      <c r="O606" s="132">
        <v>1.1302283E-2</v>
      </c>
      <c r="P606" s="132">
        <v>1.6840283000000001E-2</v>
      </c>
      <c r="Q606" s="132">
        <v>2.6970662999999998E-3</v>
      </c>
      <c r="R606" s="132">
        <v>8.8080644000000001E-4</v>
      </c>
      <c r="S606" s="132">
        <v>3.2849818E-3</v>
      </c>
      <c r="T606" s="132">
        <v>1.4655039E-3</v>
      </c>
      <c r="U606" s="132">
        <v>1.0864670999999999</v>
      </c>
      <c r="V606" s="132">
        <v>9.5674718000000002E-4</v>
      </c>
      <c r="W606" s="132">
        <v>6.3211628999999998E-4</v>
      </c>
      <c r="X606" s="304">
        <v>3.9423686000000001E-7</v>
      </c>
      <c r="Y606" s="132">
        <v>9.0416476000000005E-4</v>
      </c>
      <c r="Z606" s="132">
        <v>0</v>
      </c>
      <c r="AA606" s="74"/>
      <c r="AB606" s="301">
        <f t="shared" si="386"/>
        <v>1.8772357894736842</v>
      </c>
      <c r="AC606" s="338">
        <f t="shared" si="387"/>
        <v>1.8772357894736842</v>
      </c>
      <c r="AD606" s="74"/>
      <c r="AE606" s="136">
        <v>28.953016000000002</v>
      </c>
      <c r="AF606" s="136">
        <v>28.826574000000001</v>
      </c>
      <c r="AG606" s="136">
        <v>8.5699025999999998E-2</v>
      </c>
      <c r="AH606" s="136">
        <v>0</v>
      </c>
      <c r="AI606" s="136">
        <v>3.9623711999999998E-2</v>
      </c>
      <c r="AJ606" s="144">
        <v>9.1154702000000002E-5</v>
      </c>
      <c r="AK606" s="136">
        <v>1.0286186E-3</v>
      </c>
      <c r="AL606" s="74"/>
      <c r="AM606" s="133">
        <v>0.36589758999999999</v>
      </c>
      <c r="AN606" s="340">
        <f t="shared" si="388"/>
        <v>0.36589758999999999</v>
      </c>
      <c r="AP606" s="133">
        <v>0.35614858999999999</v>
      </c>
      <c r="AQ606" s="133">
        <v>7.7435687E-3</v>
      </c>
      <c r="AR606" s="133">
        <v>2.0054233999999998E-3</v>
      </c>
      <c r="AS606" s="134">
        <f t="shared" si="389"/>
        <v>2.13518338657932E-5</v>
      </c>
      <c r="AT606" s="135">
        <f t="shared" si="390"/>
        <v>2.8637458199981803E-8</v>
      </c>
      <c r="AU606" s="135">
        <f t="shared" si="391"/>
        <v>0.28087162399999999</v>
      </c>
      <c r="AV606" s="302">
        <v>1.7471313999999999E-6</v>
      </c>
      <c r="AW606" s="302">
        <v>5.2715993999999997E-9</v>
      </c>
      <c r="AX606" s="302">
        <v>1.4402155000000001E-13</v>
      </c>
      <c r="AY606" s="302">
        <v>2.4894406000000001E-10</v>
      </c>
      <c r="AZ606" s="302">
        <v>2.4833319999999999E-13</v>
      </c>
      <c r="BA606" s="302">
        <v>2.5026573000000001E-9</v>
      </c>
      <c r="BB606" s="302">
        <v>1.9545786E-5</v>
      </c>
      <c r="BC606" s="302">
        <v>4.7395356000000004E-10</v>
      </c>
      <c r="BD606" s="302">
        <v>2.2761869E-8</v>
      </c>
      <c r="BE606" s="302">
        <v>3.9663291E-12</v>
      </c>
      <c r="BF606" s="302">
        <v>1.2594124E-14</v>
      </c>
      <c r="BG606" s="302">
        <v>1.8359776999999999E-11</v>
      </c>
      <c r="BH606" s="302">
        <v>2.0605958999999999E-13</v>
      </c>
      <c r="BI606" s="302">
        <v>1.5600239E-13</v>
      </c>
      <c r="BJ606" s="302">
        <v>4.7174500999999997E-9</v>
      </c>
      <c r="BK606" s="302">
        <v>3.3916634999999998E-8</v>
      </c>
      <c r="BL606" s="302">
        <v>5.8210666E-13</v>
      </c>
      <c r="BM606" s="303">
        <v>6.1187973999999999E-2</v>
      </c>
      <c r="BN606" s="303">
        <v>0.21968365000000001</v>
      </c>
      <c r="BO606" s="302">
        <v>1.7530530999999999E-8</v>
      </c>
      <c r="BP606" s="302">
        <v>1.0660458000000001E-10</v>
      </c>
      <c r="BQ606" s="302">
        <v>4.7695678000000003E-15</v>
      </c>
      <c r="BR606" s="74"/>
      <c r="BS606" s="136">
        <v>4.0787890000000001E-4</v>
      </c>
      <c r="BT606" s="136">
        <v>1.5729879000000001E-4</v>
      </c>
      <c r="BU606" s="144">
        <v>5.2342315000000003E-5</v>
      </c>
      <c r="BV606" s="144">
        <v>1.7167384999999999E-7</v>
      </c>
      <c r="BW606" s="136">
        <v>1.3146231E-4</v>
      </c>
      <c r="BX606" s="144">
        <v>7.6284086000000002E-7</v>
      </c>
      <c r="BY606" s="144">
        <v>7.9417671000000001E-8</v>
      </c>
      <c r="BZ606" s="144">
        <v>1.1091952000000001E-6</v>
      </c>
      <c r="CA606" s="144">
        <v>1.1819802E-6</v>
      </c>
      <c r="CB606" s="144">
        <v>2.1736916000000001E-6</v>
      </c>
      <c r="CC606" s="144">
        <v>1.8662352000000001E-9</v>
      </c>
      <c r="CD606" s="144">
        <v>3.9047584000000001E-10</v>
      </c>
      <c r="CE606" s="144">
        <v>3.2955534000000002E-11</v>
      </c>
      <c r="CF606" s="144">
        <v>1.9868412000000001E-5</v>
      </c>
      <c r="CG606" s="144">
        <v>3.4827935999999997E-5</v>
      </c>
      <c r="CH606" s="144">
        <v>4.0814135999999998E-6</v>
      </c>
      <c r="CI606" s="144">
        <v>2.5166353999999998E-6</v>
      </c>
      <c r="CJ606" s="137"/>
      <c r="CK606" s="138"/>
      <c r="CL606" s="110" t="s">
        <v>2676</v>
      </c>
      <c r="CM606" s="110"/>
      <c r="CN606" s="110"/>
      <c r="CP606" s="305"/>
      <c r="CQ606" s="74"/>
      <c r="CR606" s="74"/>
      <c r="CS606" s="74"/>
      <c r="CT606" s="74"/>
      <c r="CU606" s="74"/>
      <c r="CV606" s="74"/>
      <c r="CW606" s="74"/>
      <c r="CX606" s="74"/>
      <c r="CY606" s="74"/>
      <c r="CZ606" s="74"/>
      <c r="DA606" s="74"/>
      <c r="DB606" s="74"/>
    </row>
    <row r="607" spans="1:106" ht="14.5" customHeight="1">
      <c r="B607" s="129" t="s">
        <v>2653</v>
      </c>
      <c r="C607" s="127" t="s">
        <v>2956</v>
      </c>
      <c r="D607" s="127" t="s">
        <v>149</v>
      </c>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P607" s="74"/>
      <c r="AQ607" s="74"/>
      <c r="AR607" s="74"/>
      <c r="AS607" s="74"/>
      <c r="AT607" s="74"/>
      <c r="AU607" s="74"/>
      <c r="AV607" s="74"/>
      <c r="AW607" s="74"/>
      <c r="AX607" s="74"/>
      <c r="AY607" s="74"/>
      <c r="AZ607" s="74"/>
      <c r="BA607" s="74"/>
      <c r="BB607" s="74"/>
      <c r="BC607" s="74"/>
      <c r="BD607" s="74"/>
      <c r="BE607" s="74"/>
      <c r="BF607" s="74"/>
      <c r="BG607" s="74"/>
      <c r="BH607" s="74"/>
      <c r="BI607" s="74"/>
      <c r="BJ607" s="74"/>
      <c r="BK607" s="74"/>
      <c r="BL607" s="74"/>
      <c r="BM607" s="74"/>
      <c r="BN607" s="74"/>
      <c r="BO607" s="74"/>
      <c r="BP607" s="74"/>
      <c r="BQ607" s="74"/>
      <c r="BR607" s="74"/>
      <c r="BS607" s="74"/>
      <c r="BT607" s="74"/>
      <c r="BU607" s="74"/>
      <c r="BV607" s="74"/>
      <c r="BW607" s="74"/>
      <c r="BX607" s="74"/>
      <c r="BY607" s="74"/>
      <c r="BZ607" s="74"/>
      <c r="CA607" s="74"/>
      <c r="CB607" s="74"/>
      <c r="CC607" s="74"/>
      <c r="CD607" s="74"/>
      <c r="CE607" s="74"/>
      <c r="CF607" s="74"/>
      <c r="CG607" s="74"/>
      <c r="CH607" s="74"/>
      <c r="CI607" s="74"/>
      <c r="CJ607" s="142"/>
      <c r="CK607" s="143"/>
      <c r="CL607" s="89"/>
      <c r="CP607" s="305"/>
      <c r="CQ607" s="74"/>
      <c r="CR607" s="74"/>
      <c r="CS607" s="74"/>
      <c r="CT607" s="74"/>
      <c r="CU607" s="74"/>
      <c r="CV607" s="74"/>
      <c r="CW607" s="74"/>
      <c r="CX607" s="74"/>
      <c r="CY607" s="74"/>
      <c r="CZ607" s="74"/>
      <c r="DA607" s="74"/>
      <c r="DB607" s="74"/>
    </row>
    <row r="608" spans="1:106" ht="14.5" customHeight="1">
      <c r="A608" s="74" t="s">
        <v>2957</v>
      </c>
      <c r="B608" s="129" t="s">
        <v>2653</v>
      </c>
      <c r="C608" s="130" t="str">
        <f>MID(A608,1,12)</f>
        <v>A.100.22.101</v>
      </c>
      <c r="D608" s="131" t="s">
        <v>149</v>
      </c>
      <c r="E608" s="129" t="s">
        <v>957</v>
      </c>
      <c r="F608" s="132" t="s">
        <v>2959</v>
      </c>
      <c r="G608" s="132">
        <f>J608+K608+L608+M608</f>
        <v>0.25600681573975997</v>
      </c>
      <c r="H608" s="348">
        <f t="shared" ref="H608:H611" si="392">G608</f>
        <v>0.25600681573975997</v>
      </c>
      <c r="I608" s="74"/>
      <c r="J608" s="132">
        <f>P608+Q608+R608+S608</f>
        <v>1.595589431E-2</v>
      </c>
      <c r="K608" s="132">
        <f>N608+O608+T608</f>
        <v>2.3528990200000002E-2</v>
      </c>
      <c r="L608" s="300">
        <f>U608+IF(V608="x",0,V608)+IF(W608="x",0,W608)+IF(X608="x",0,X608)+Y608+Z608</f>
        <v>8.2392451229759994E-2</v>
      </c>
      <c r="M608" s="132">
        <v>0.13412948</v>
      </c>
      <c r="N608" s="132">
        <v>1.1748845000000001E-2</v>
      </c>
      <c r="O608" s="132">
        <v>1.0164328E-2</v>
      </c>
      <c r="P608" s="132">
        <v>8.4226422000000002E-3</v>
      </c>
      <c r="Q608" s="132">
        <v>2.9641232E-3</v>
      </c>
      <c r="R608" s="132">
        <v>9.7746850999999991E-4</v>
      </c>
      <c r="S608" s="132">
        <v>3.5916604000000001E-3</v>
      </c>
      <c r="T608" s="132">
        <v>1.6158171999999999E-3</v>
      </c>
      <c r="U608" s="132">
        <v>8.0552323999999995E-2</v>
      </c>
      <c r="V608" s="304">
        <v>8.1955178000000004E-5</v>
      </c>
      <c r="W608" s="132">
        <v>7.6935608000000002E-4</v>
      </c>
      <c r="X608" s="304">
        <v>3.1283176000000001E-7</v>
      </c>
      <c r="Y608" s="132">
        <v>9.8850314000000004E-4</v>
      </c>
      <c r="Z608" s="132">
        <v>0</v>
      </c>
      <c r="AA608" s="74"/>
      <c r="AB608" s="301">
        <f>M608/0.133</f>
        <v>1.0084923308270677</v>
      </c>
      <c r="AC608" s="338">
        <f t="shared" ref="AC608:AC611" si="393">AB608</f>
        <v>1.0084923308270677</v>
      </c>
      <c r="AD608" s="74"/>
      <c r="AE608" s="136">
        <v>11.235707</v>
      </c>
      <c r="AF608" s="136">
        <v>11.082701</v>
      </c>
      <c r="AG608" s="136">
        <v>0.10430532000000001</v>
      </c>
      <c r="AH608" s="136">
        <v>0</v>
      </c>
      <c r="AI608" s="136">
        <v>4.6821926999999999E-2</v>
      </c>
      <c r="AJ608" s="144">
        <v>9.6672419000000005E-5</v>
      </c>
      <c r="AK608" s="136">
        <v>1.7811673000000001E-3</v>
      </c>
      <c r="AL608" s="74"/>
      <c r="AM608" s="133">
        <v>2.3291484000000001E-2</v>
      </c>
      <c r="AN608" s="340">
        <f t="shared" ref="AN608:AN611" si="394">AM608</f>
        <v>2.3291484000000001E-2</v>
      </c>
      <c r="AP608" s="133">
        <v>2.1914576000000002E-2</v>
      </c>
      <c r="AQ608" s="133">
        <v>9.5035878000000002E-4</v>
      </c>
      <c r="AR608" s="133">
        <v>4.2654872000000001E-4</v>
      </c>
      <c r="AS608" s="134">
        <f>AV608+AY608+AZ608+BA608+BB608+BJ608+BK608+BO608</f>
        <v>1.3138235017411901E-6</v>
      </c>
      <c r="AT608" s="135">
        <f>AW608+AX608+BC608+BD608+BE608+BF608+BG608+BH608+BI608+BL608+BP608+BQ608</f>
        <v>3.5146404539930005E-9</v>
      </c>
      <c r="AU608" s="135">
        <f>BM608+BN608</f>
        <v>5.9740717999999998E-2</v>
      </c>
      <c r="AV608" s="302">
        <v>9.4175210000000002E-7</v>
      </c>
      <c r="AW608" s="302">
        <v>2.8415961000000002E-9</v>
      </c>
      <c r="AX608" s="302">
        <v>7.7629267000000005E-14</v>
      </c>
      <c r="AY608" s="302">
        <v>2.7364593999999999E-10</v>
      </c>
      <c r="AZ608" s="302">
        <v>4.6840119E-13</v>
      </c>
      <c r="BA608" s="302">
        <v>1.2523863999999999E-9</v>
      </c>
      <c r="BB608" s="302">
        <v>3.0911462000000002E-7</v>
      </c>
      <c r="BC608" s="302">
        <v>1.7774295000000001E-10</v>
      </c>
      <c r="BD608" s="302">
        <v>3.5343090000000002E-10</v>
      </c>
      <c r="BE608" s="302">
        <v>4.3385387000000003E-12</v>
      </c>
      <c r="BF608" s="302">
        <v>1.3772204E-14</v>
      </c>
      <c r="BG608" s="302">
        <v>2.0080784E-11</v>
      </c>
      <c r="BH608" s="302">
        <v>2.1353521000000001E-13</v>
      </c>
      <c r="BI608" s="302">
        <v>1.6858078000000001E-13</v>
      </c>
      <c r="BJ608" s="302">
        <v>5.1839439999999998E-9</v>
      </c>
      <c r="BK608" s="302">
        <v>3.7080599000000001E-8</v>
      </c>
      <c r="BL608" s="302">
        <v>4.2403936999999998E-13</v>
      </c>
      <c r="BM608" s="303">
        <v>1.2528319E-2</v>
      </c>
      <c r="BN608" s="303">
        <v>4.7212399000000002E-2</v>
      </c>
      <c r="BO608" s="302">
        <v>1.9165738E-8</v>
      </c>
      <c r="BP608" s="302">
        <v>1.1654841E-10</v>
      </c>
      <c r="BQ608" s="302">
        <v>5.2144620000000004E-15</v>
      </c>
      <c r="BR608" s="74"/>
      <c r="BS608" s="144">
        <v>5.7417231999999997E-5</v>
      </c>
      <c r="BT608" s="144">
        <v>2.8482931999999998E-6</v>
      </c>
      <c r="BU608" s="144">
        <v>2.8119440999999999E-5</v>
      </c>
      <c r="BV608" s="144">
        <v>1.8928939000000001E-7</v>
      </c>
      <c r="BW608" s="144">
        <v>4.4187054999999998E-6</v>
      </c>
      <c r="BX608" s="144">
        <v>8.4456725999999996E-7</v>
      </c>
      <c r="BY608" s="144">
        <v>8.6830503000000002E-8</v>
      </c>
      <c r="BZ608" s="144">
        <v>1.2287909E-6</v>
      </c>
      <c r="CA608" s="144">
        <v>1.3116939E-6</v>
      </c>
      <c r="CB608" s="144">
        <v>2.3766226000000001E-6</v>
      </c>
      <c r="CC608" s="144">
        <v>3.5205222E-9</v>
      </c>
      <c r="CD608" s="144">
        <v>2.9726104999999999E-10</v>
      </c>
      <c r="CE608" s="144">
        <v>6.2148238000000004E-11</v>
      </c>
      <c r="CF608" s="144">
        <v>1.7773642000000001E-6</v>
      </c>
      <c r="CG608" s="144">
        <v>1.3400726E-5</v>
      </c>
      <c r="CH608" s="144">
        <v>-1.9403545000000002E-6</v>
      </c>
      <c r="CI608" s="144">
        <v>2.7513813E-6</v>
      </c>
      <c r="CJ608" s="137"/>
      <c r="CK608" s="138"/>
      <c r="CL608" s="110" t="s">
        <v>2676</v>
      </c>
      <c r="CM608" s="110"/>
      <c r="CN608" s="110"/>
      <c r="CP608" s="305"/>
      <c r="CQ608" s="74"/>
      <c r="CR608" s="74"/>
      <c r="CS608" s="74"/>
      <c r="CT608" s="74"/>
      <c r="CU608" s="74"/>
      <c r="CV608" s="74"/>
      <c r="CW608" s="74"/>
      <c r="CX608" s="74"/>
      <c r="CY608" s="74"/>
      <c r="CZ608" s="74"/>
      <c r="DA608" s="74"/>
      <c r="DB608" s="74"/>
    </row>
    <row r="609" spans="1:106" ht="14.5" customHeight="1">
      <c r="A609" s="74" t="s">
        <v>2960</v>
      </c>
      <c r="B609" s="129" t="s">
        <v>2653</v>
      </c>
      <c r="C609" s="130" t="str">
        <f>MID(A609,1,12)</f>
        <v>A.100.22.102</v>
      </c>
      <c r="D609" s="131" t="s">
        <v>149</v>
      </c>
      <c r="E609" s="129" t="s">
        <v>957</v>
      </c>
      <c r="F609" s="132" t="s">
        <v>2962</v>
      </c>
      <c r="G609" s="132">
        <f>J609+K609+L609+M609</f>
        <v>0.34742465479814999</v>
      </c>
      <c r="H609" s="348">
        <f t="shared" si="392"/>
        <v>0.34742465479814999</v>
      </c>
      <c r="I609" s="74"/>
      <c r="J609" s="132">
        <f>P609+Q609+R609+S609</f>
        <v>2.6599539700000001E-2</v>
      </c>
      <c r="K609" s="132">
        <f>N609+O609+T609</f>
        <v>3.9492863899999994E-2</v>
      </c>
      <c r="L609" s="300">
        <f>U609+IF(V609="x",0,V609)+IF(W609="x",0,W609)+IF(X609="x",0,X609)+Y609+Z609</f>
        <v>0.12202071119815</v>
      </c>
      <c r="M609" s="132">
        <v>0.15931154</v>
      </c>
      <c r="N609" s="132">
        <v>2.5029263999999999E-2</v>
      </c>
      <c r="O609" s="132">
        <v>1.0585756E-2</v>
      </c>
      <c r="P609" s="132">
        <v>8.4676682999999999E-3</v>
      </c>
      <c r="Q609" s="132">
        <v>3.4638829E-3</v>
      </c>
      <c r="R609" s="132">
        <v>6.1827213999999997E-3</v>
      </c>
      <c r="S609" s="132">
        <v>8.4852671000000008E-3</v>
      </c>
      <c r="T609" s="132">
        <v>3.8778439E-3</v>
      </c>
      <c r="U609" s="132">
        <v>0.11339273</v>
      </c>
      <c r="V609" s="132">
        <v>1.4386206E-4</v>
      </c>
      <c r="W609" s="132">
        <v>7.4996105E-3</v>
      </c>
      <c r="X609" s="304">
        <v>5.5689814999999998E-7</v>
      </c>
      <c r="Y609" s="132">
        <v>9.8395173999999992E-4</v>
      </c>
      <c r="Z609" s="132">
        <v>0</v>
      </c>
      <c r="AA609" s="74"/>
      <c r="AB609" s="301">
        <f>M609/0.133</f>
        <v>1.1978311278195488</v>
      </c>
      <c r="AC609" s="338">
        <f t="shared" si="393"/>
        <v>1.1978311278195488</v>
      </c>
      <c r="AD609" s="74"/>
      <c r="AE609" s="136">
        <v>15.396801</v>
      </c>
      <c r="AF609" s="136">
        <v>13.521281</v>
      </c>
      <c r="AG609" s="136">
        <v>1.0167501000000001</v>
      </c>
      <c r="AH609" s="136">
        <v>0</v>
      </c>
      <c r="AI609" s="136">
        <v>0.81846379999999996</v>
      </c>
      <c r="AJ609" s="136">
        <v>2.4721384999999998E-2</v>
      </c>
      <c r="AK609" s="136">
        <v>1.5584729E-2</v>
      </c>
      <c r="AL609" s="74"/>
      <c r="AM609" s="133">
        <v>3.0914911999999999E-2</v>
      </c>
      <c r="AN609" s="340">
        <f t="shared" si="394"/>
        <v>3.0914911999999999E-2</v>
      </c>
      <c r="AP609" s="133">
        <v>2.9147599999999999E-2</v>
      </c>
      <c r="AQ609" s="133">
        <v>1.1727282999999999E-3</v>
      </c>
      <c r="AR609" s="133">
        <v>5.9458356000000002E-4</v>
      </c>
      <c r="AS609" s="134">
        <f>AV609+AY609+AZ609+BA609+BB609+BJ609+BK609+BO609</f>
        <v>1.7474580348726102E-6</v>
      </c>
      <c r="AT609" s="135">
        <f>AW609+AX609+BC609+BD609+BE609+BF609+BG609+BH609+BI609+BL609+BP609+BQ609</f>
        <v>4.3370128428269E-9</v>
      </c>
      <c r="AU609" s="135">
        <f>BM609+BN609</f>
        <v>8.3275008999999997E-2</v>
      </c>
      <c r="AV609" s="302">
        <v>1.1169489999999999E-6</v>
      </c>
      <c r="AW609" s="302">
        <v>3.3701891E-9</v>
      </c>
      <c r="AX609" s="302">
        <v>9.2071995000000006E-14</v>
      </c>
      <c r="AY609" s="302">
        <v>2.7032100000000001E-10</v>
      </c>
      <c r="AZ609" s="302">
        <v>1.8887261E-13</v>
      </c>
      <c r="BA609" s="302">
        <v>1.2590687999999999E-9</v>
      </c>
      <c r="BB609" s="302">
        <v>5.5800702999999998E-7</v>
      </c>
      <c r="BC609" s="302">
        <v>1.7966785999999999E-10</v>
      </c>
      <c r="BD609" s="302">
        <v>6.3397142999999999E-10</v>
      </c>
      <c r="BE609" s="302">
        <v>6.2917513999999997E-12</v>
      </c>
      <c r="BF609" s="302">
        <v>1.4285928999999999E-14</v>
      </c>
      <c r="BG609" s="302">
        <v>2.9285388999999997E-11</v>
      </c>
      <c r="BH609" s="302">
        <v>3.6856297E-13</v>
      </c>
      <c r="BI609" s="302">
        <v>2.3076567000000002E-13</v>
      </c>
      <c r="BJ609" s="302">
        <v>5.8918391999999999E-9</v>
      </c>
      <c r="BK609" s="302">
        <v>4.6003094999999999E-8</v>
      </c>
      <c r="BL609" s="302">
        <v>8.8465541000000005E-13</v>
      </c>
      <c r="BM609" s="303">
        <v>1.2995085999999999E-2</v>
      </c>
      <c r="BN609" s="303">
        <v>7.0279922999999994E-2</v>
      </c>
      <c r="BO609" s="302">
        <v>1.9077492000000001E-8</v>
      </c>
      <c r="BP609" s="302">
        <v>1.1601178E-10</v>
      </c>
      <c r="BQ609" s="302">
        <v>5.1904529E-15</v>
      </c>
      <c r="BR609" s="74"/>
      <c r="BS609" s="144">
        <v>8.5917622000000006E-5</v>
      </c>
      <c r="BT609" s="144">
        <v>4.7808943000000003E-6</v>
      </c>
      <c r="BU609" s="144">
        <v>3.3398710000000003E-5</v>
      </c>
      <c r="BV609" s="144">
        <v>4.5424537000000002E-7</v>
      </c>
      <c r="BW609" s="144">
        <v>6.4602307000000004E-6</v>
      </c>
      <c r="BX609" s="144">
        <v>8.4316110999999999E-7</v>
      </c>
      <c r="BY609" s="144">
        <v>1.3774877000000001E-7</v>
      </c>
      <c r="BZ609" s="144">
        <v>1.2241751E-6</v>
      </c>
      <c r="CA609" s="144">
        <v>8.2967768000000005E-6</v>
      </c>
      <c r="CB609" s="144">
        <v>5.6147506000000004E-6</v>
      </c>
      <c r="CC609" s="144">
        <v>1.4190932999999999E-9</v>
      </c>
      <c r="CD609" s="144">
        <v>5.8501903000000003E-10</v>
      </c>
      <c r="CE609" s="144">
        <v>2.4992220999999998E-11</v>
      </c>
      <c r="CF609" s="144">
        <v>1.9624667000000002E-6</v>
      </c>
      <c r="CG609" s="144">
        <v>1.7536261E-5</v>
      </c>
      <c r="CH609" s="144">
        <v>2.4674597E-6</v>
      </c>
      <c r="CI609" s="144">
        <v>2.7387129999999999E-6</v>
      </c>
      <c r="CJ609" s="137"/>
      <c r="CK609" s="138"/>
      <c r="CL609" s="110" t="s">
        <v>2676</v>
      </c>
      <c r="CM609" s="110"/>
      <c r="CN609" s="110"/>
      <c r="CP609" s="305"/>
      <c r="CQ609" s="74"/>
      <c r="CR609" s="74"/>
      <c r="CS609" s="74"/>
      <c r="CT609" s="74"/>
      <c r="CU609" s="74"/>
      <c r="CV609" s="74"/>
      <c r="CW609" s="74"/>
      <c r="CX609" s="74"/>
      <c r="CY609" s="74"/>
      <c r="CZ609" s="74"/>
      <c r="DA609" s="74"/>
      <c r="DB609" s="74"/>
    </row>
    <row r="610" spans="1:106" ht="14.5" customHeight="1">
      <c r="A610" s="74" t="s">
        <v>2963</v>
      </c>
      <c r="B610" s="129" t="s">
        <v>2653</v>
      </c>
      <c r="C610" s="130" t="str">
        <f>MID(A610,1,12)</f>
        <v>A.100.22.103</v>
      </c>
      <c r="D610" s="131" t="s">
        <v>149</v>
      </c>
      <c r="E610" s="129" t="s">
        <v>957</v>
      </c>
      <c r="F610" s="132" t="s">
        <v>2965</v>
      </c>
      <c r="G610" s="132">
        <f>J610+K610+L610+M610</f>
        <v>0.26088511663093999</v>
      </c>
      <c r="H610" s="348">
        <f t="shared" si="392"/>
        <v>0.26088511663093999</v>
      </c>
      <c r="I610" s="74"/>
      <c r="J610" s="132">
        <f>P610+Q610+R610+S610</f>
        <v>1.5996338799999999E-2</v>
      </c>
      <c r="K610" s="132">
        <f>N610+O610+T610</f>
        <v>2.39487052E-2</v>
      </c>
      <c r="L610" s="300">
        <f>U610+IF(V610="x",0,V610)+IF(W610="x",0,W610)+IF(X610="x",0,X610)+Y610+Z610</f>
        <v>8.5382982630940019E-2</v>
      </c>
      <c r="M610" s="132">
        <v>0.13555708999999999</v>
      </c>
      <c r="N610" s="132">
        <v>1.2141153E-2</v>
      </c>
      <c r="O610" s="132">
        <v>1.0183818000000001E-2</v>
      </c>
      <c r="P610" s="132">
        <v>8.4199493999999996E-3</v>
      </c>
      <c r="Q610" s="132">
        <v>2.9565377000000002E-3</v>
      </c>
      <c r="R610" s="132">
        <v>1.0387401000000001E-3</v>
      </c>
      <c r="S610" s="132">
        <v>3.5811115999999999E-3</v>
      </c>
      <c r="T610" s="132">
        <v>1.6237342E-3</v>
      </c>
      <c r="U610" s="132">
        <v>8.3262098000000007E-2</v>
      </c>
      <c r="V610" s="304">
        <v>9.0150696000000007E-5</v>
      </c>
      <c r="W610" s="132">
        <v>1.0459268E-3</v>
      </c>
      <c r="X610" s="304">
        <v>3.4411494E-7</v>
      </c>
      <c r="Y610" s="132">
        <v>9.8446302000000001E-4</v>
      </c>
      <c r="Z610" s="132">
        <v>0</v>
      </c>
      <c r="AA610" s="74"/>
      <c r="AB610" s="301">
        <f>M610/0.133</f>
        <v>1.0192262406015036</v>
      </c>
      <c r="AC610" s="338">
        <f t="shared" si="393"/>
        <v>1.0192262406015036</v>
      </c>
      <c r="AD610" s="74"/>
      <c r="AE610" s="136">
        <v>11.39992</v>
      </c>
      <c r="AF610" s="136">
        <v>11.191224</v>
      </c>
      <c r="AG610" s="136">
        <v>0.14180134999999999</v>
      </c>
      <c r="AH610" s="136">
        <v>0</v>
      </c>
      <c r="AI610" s="136">
        <v>6.4829670000000006E-2</v>
      </c>
      <c r="AJ610" s="136">
        <v>1.0633966000000001E-4</v>
      </c>
      <c r="AK610" s="136">
        <v>1.9592839999999999E-3</v>
      </c>
      <c r="AL610" s="74"/>
      <c r="AM610" s="133">
        <v>2.3592762999999999E-2</v>
      </c>
      <c r="AN610" s="340">
        <f t="shared" si="394"/>
        <v>2.3592762999999999E-2</v>
      </c>
      <c r="AP610" s="133">
        <v>2.2196998999999999E-2</v>
      </c>
      <c r="AQ610" s="133">
        <v>9.6062109999999997E-4</v>
      </c>
      <c r="AR610" s="133">
        <v>4.3514288000000002E-4</v>
      </c>
      <c r="AS610" s="134">
        <f>AV610+AY610+AZ610+BA610+BB610+BJ610+BK610+BO610</f>
        <v>1.3307553428813101E-6</v>
      </c>
      <c r="AT610" s="135">
        <f>AW610+AX610+BC610+BD610+BE610+BF610+BG610+BH610+BI610+BL610+BP610+BQ610</f>
        <v>3.5525928484418996E-9</v>
      </c>
      <c r="AU610" s="135">
        <f>BM610+BN610</f>
        <v>6.0944379999999999E-2</v>
      </c>
      <c r="AV610" s="302">
        <v>9.5177454000000001E-7</v>
      </c>
      <c r="AW610" s="302">
        <v>2.871839E-9</v>
      </c>
      <c r="AX610" s="302">
        <v>7.8455438000000002E-14</v>
      </c>
      <c r="AY610" s="302">
        <v>2.7290443999999999E-10</v>
      </c>
      <c r="AZ610" s="302">
        <v>5.1524130999999996E-13</v>
      </c>
      <c r="BA610" s="302">
        <v>1.2519858E-9</v>
      </c>
      <c r="BB610" s="302">
        <v>3.1624040999999998E-7</v>
      </c>
      <c r="BC610" s="302">
        <v>1.7772876E-10</v>
      </c>
      <c r="BD610" s="302">
        <v>3.6166338999999997E-10</v>
      </c>
      <c r="BE610" s="302">
        <v>4.3227618999999999E-12</v>
      </c>
      <c r="BF610" s="302">
        <v>1.3730784E-14</v>
      </c>
      <c r="BG610" s="302">
        <v>2.0021236999999999E-11</v>
      </c>
      <c r="BH610" s="302">
        <v>2.1357479E-13</v>
      </c>
      <c r="BI610" s="302">
        <v>1.6824208E-13</v>
      </c>
      <c r="BJ610" s="302">
        <v>5.1836104000000002E-9</v>
      </c>
      <c r="BK610" s="302">
        <v>3.6943972000000001E-8</v>
      </c>
      <c r="BL610" s="302">
        <v>4.6644329999999997E-13</v>
      </c>
      <c r="BM610" s="303">
        <v>1.2675416E-2</v>
      </c>
      <c r="BN610" s="303">
        <v>4.8268963999999998E-2</v>
      </c>
      <c r="BO610" s="302">
        <v>1.9087405000000001E-8</v>
      </c>
      <c r="BP610" s="302">
        <v>1.1607206000000001E-10</v>
      </c>
      <c r="BQ610" s="302">
        <v>5.1931498999999996E-15</v>
      </c>
      <c r="BR610" s="74"/>
      <c r="BS610" s="144">
        <v>5.8072426999999997E-5</v>
      </c>
      <c r="BT610" s="144">
        <v>2.9047667E-6</v>
      </c>
      <c r="BU610" s="144">
        <v>2.8418732E-5</v>
      </c>
      <c r="BV610" s="144">
        <v>1.9021853999999999E-7</v>
      </c>
      <c r="BW610" s="144">
        <v>4.4587570000000003E-6</v>
      </c>
      <c r="BX610" s="144">
        <v>8.4389249999999998E-7</v>
      </c>
      <c r="BY610" s="144">
        <v>8.6512823999999999E-8</v>
      </c>
      <c r="BZ610" s="144">
        <v>1.2279703E-6</v>
      </c>
      <c r="CA610" s="144">
        <v>1.3939161000000001E-6</v>
      </c>
      <c r="CB610" s="144">
        <v>2.3696423999999998E-6</v>
      </c>
      <c r="CC610" s="144">
        <v>3.8725744000000002E-9</v>
      </c>
      <c r="CD610" s="144">
        <v>3.2698715E-10</v>
      </c>
      <c r="CE610" s="144">
        <v>6.8363061999999994E-11</v>
      </c>
      <c r="CF610" s="144">
        <v>1.7830654E-6</v>
      </c>
      <c r="CG610" s="144">
        <v>1.3575780999999999E-5</v>
      </c>
      <c r="CH610" s="144">
        <v>-1.9252323000000001E-6</v>
      </c>
      <c r="CI610" s="144">
        <v>2.7401360999999999E-6</v>
      </c>
      <c r="CJ610" s="137"/>
      <c r="CK610" s="138"/>
      <c r="CL610" s="110" t="s">
        <v>2676</v>
      </c>
      <c r="CM610" s="110"/>
      <c r="CN610" s="110"/>
      <c r="CP610" s="305"/>
      <c r="CQ610" s="74"/>
      <c r="CR610" s="74"/>
      <c r="CS610" s="74"/>
      <c r="CT610" s="74"/>
      <c r="CU610" s="74"/>
      <c r="CV610" s="74"/>
      <c r="CW610" s="74"/>
      <c r="CX610" s="74"/>
      <c r="CY610" s="74"/>
      <c r="CZ610" s="74"/>
      <c r="DA610" s="74"/>
      <c r="DB610" s="74"/>
    </row>
    <row r="611" spans="1:106" ht="14.5" customHeight="1">
      <c r="A611" s="74" t="s">
        <v>2966</v>
      </c>
      <c r="B611" s="129" t="s">
        <v>2653</v>
      </c>
      <c r="C611" s="130" t="str">
        <f>MID(A611,1,12)</f>
        <v>A.100.22.104</v>
      </c>
      <c r="D611" s="131" t="s">
        <v>149</v>
      </c>
      <c r="E611" s="129" t="s">
        <v>957</v>
      </c>
      <c r="F611" s="132" t="s">
        <v>2968</v>
      </c>
      <c r="G611" s="132">
        <f>J611+K611+L611+M611</f>
        <v>0.27335226065186002</v>
      </c>
      <c r="H611" s="348">
        <f t="shared" si="392"/>
        <v>0.27335226065186002</v>
      </c>
      <c r="I611" s="74"/>
      <c r="J611" s="132">
        <f>P611+Q611+R611+S611</f>
        <v>1.8209320600000002E-2</v>
      </c>
      <c r="K611" s="132">
        <f>N611+O611+T611</f>
        <v>2.6757065999999999E-2</v>
      </c>
      <c r="L611" s="300">
        <f>U611+IF(V611="x",0,V611)+IF(W611="x",0,W611)+IF(X611="x",0,X611)+Y611+Z611</f>
        <v>8.3590284051860003E-2</v>
      </c>
      <c r="M611" s="132">
        <v>0.14479559</v>
      </c>
      <c r="N611" s="132">
        <v>1.3808305999999999E-2</v>
      </c>
      <c r="O611" s="132">
        <v>1.0287667E-2</v>
      </c>
      <c r="P611" s="132">
        <v>8.4454586000000005E-3</v>
      </c>
      <c r="Q611" s="132">
        <v>2.9687652E-3</v>
      </c>
      <c r="R611" s="132">
        <v>3.166655E-3</v>
      </c>
      <c r="S611" s="132">
        <v>3.6284417999999999E-3</v>
      </c>
      <c r="T611" s="132">
        <v>2.6610929999999998E-3</v>
      </c>
      <c r="U611" s="132">
        <v>7.9654243E-2</v>
      </c>
      <c r="V611" s="304">
        <v>7.1027820999999995E-5</v>
      </c>
      <c r="W611" s="132">
        <v>2.8727041999999999E-3</v>
      </c>
      <c r="X611" s="304">
        <v>2.7112086E-7</v>
      </c>
      <c r="Y611" s="132">
        <v>9.9203790999999992E-4</v>
      </c>
      <c r="Z611" s="132">
        <v>0</v>
      </c>
      <c r="AA611" s="74"/>
      <c r="AB611" s="301">
        <f>M611/0.133</f>
        <v>1.0886886466165413</v>
      </c>
      <c r="AC611" s="338">
        <f t="shared" si="393"/>
        <v>1.0886886466165413</v>
      </c>
      <c r="AD611" s="74"/>
      <c r="AE611" s="136">
        <v>12.834144999999999</v>
      </c>
      <c r="AF611" s="136">
        <v>12.090287999999999</v>
      </c>
      <c r="AG611" s="136">
        <v>0.38946640999999999</v>
      </c>
      <c r="AH611" s="136">
        <v>0</v>
      </c>
      <c r="AI611" s="136">
        <v>0.35276401000000002</v>
      </c>
      <c r="AJ611" s="144">
        <v>8.3782763000000006E-5</v>
      </c>
      <c r="AK611" s="136">
        <v>1.5436783E-3</v>
      </c>
      <c r="AL611" s="74"/>
      <c r="AM611" s="133">
        <v>2.5331912000000002E-2</v>
      </c>
      <c r="AN611" s="340">
        <f t="shared" si="394"/>
        <v>2.5331912000000002E-2</v>
      </c>
      <c r="AP611" s="133">
        <v>2.3814811000000002E-2</v>
      </c>
      <c r="AQ611" s="133">
        <v>1.0238040999999999E-3</v>
      </c>
      <c r="AR611" s="133">
        <v>4.9329672999999996E-4</v>
      </c>
      <c r="AS611" s="134">
        <f>AV611+AY611+AZ611+BA611+BB611+BJ611+BK611+BO611</f>
        <v>1.4277464852376998E-6</v>
      </c>
      <c r="AT611" s="135">
        <f>AW611+AX611+BC611+BD611+BE611+BF611+BG611+BH611+BI611+BL611+BP611+BQ611</f>
        <v>3.7862576523153002E-9</v>
      </c>
      <c r="AU611" s="135">
        <f>BM611+BN611</f>
        <v>6.9089177000000002E-2</v>
      </c>
      <c r="AV611" s="302">
        <v>1.0160831E-6</v>
      </c>
      <c r="AW611" s="302">
        <v>3.0658668000000001E-9</v>
      </c>
      <c r="AX611" s="302">
        <v>8.3756818000000006E-14</v>
      </c>
      <c r="AY611" s="302">
        <v>2.7412869000000002E-10</v>
      </c>
      <c r="AZ611" s="302">
        <v>4.0594769999999999E-13</v>
      </c>
      <c r="BA611" s="302">
        <v>1.2557742E-9</v>
      </c>
      <c r="BB611" s="302">
        <v>3.4634258999999999E-7</v>
      </c>
      <c r="BC611" s="302">
        <v>1.7861042E-10</v>
      </c>
      <c r="BD611" s="302">
        <v>3.9689658000000001E-10</v>
      </c>
      <c r="BE611" s="302">
        <v>5.289644E-12</v>
      </c>
      <c r="BF611" s="302">
        <v>1.4052569E-14</v>
      </c>
      <c r="BG611" s="302">
        <v>2.1690693000000001E-11</v>
      </c>
      <c r="BH611" s="302">
        <v>2.8264103000000002E-13</v>
      </c>
      <c r="BI611" s="302">
        <v>1.8516101E-13</v>
      </c>
      <c r="BJ611" s="302">
        <v>5.4524064000000003E-9</v>
      </c>
      <c r="BK611" s="302">
        <v>3.9103808000000002E-8</v>
      </c>
      <c r="BL611" s="302">
        <v>3.6750077999999998E-13</v>
      </c>
      <c r="BM611" s="303">
        <v>1.2344259999999999E-2</v>
      </c>
      <c r="BN611" s="303">
        <v>5.6744916999999999E-2</v>
      </c>
      <c r="BO611" s="302">
        <v>1.9234271999999999E-8</v>
      </c>
      <c r="BP611" s="302">
        <v>1.1696517E-10</v>
      </c>
      <c r="BQ611" s="302">
        <v>5.2331082999999999E-15</v>
      </c>
      <c r="BR611" s="74"/>
      <c r="BS611" s="144">
        <v>6.7013895000000005E-5</v>
      </c>
      <c r="BT611" s="144">
        <v>3.1475909000000002E-6</v>
      </c>
      <c r="BU611" s="144">
        <v>3.0355529E-5</v>
      </c>
      <c r="BV611" s="144">
        <v>3.1172727E-7</v>
      </c>
      <c r="BW611" s="144">
        <v>4.6700239000000001E-6</v>
      </c>
      <c r="BX611" s="144">
        <v>8.4468646999999998E-7</v>
      </c>
      <c r="BY611" s="144">
        <v>1.1145547E-7</v>
      </c>
      <c r="BZ611" s="144">
        <v>1.2276584E-6</v>
      </c>
      <c r="CA611" s="144">
        <v>4.2494280000000003E-6</v>
      </c>
      <c r="CB611" s="144">
        <v>2.4009610999999999E-6</v>
      </c>
      <c r="CC611" s="144">
        <v>3.0511191999999999E-9</v>
      </c>
      <c r="CD611" s="144">
        <v>2.5762624000000002E-10</v>
      </c>
      <c r="CE611" s="144">
        <v>5.3861805999999998E-11</v>
      </c>
      <c r="CF611" s="144">
        <v>1.8218949999999999E-6</v>
      </c>
      <c r="CG611" s="144">
        <v>1.4987768999999999E-5</v>
      </c>
      <c r="CH611" s="144">
        <v>1.2058698E-7</v>
      </c>
      <c r="CI611" s="144">
        <v>2.7612199000000001E-6</v>
      </c>
      <c r="CJ611" s="137"/>
      <c r="CK611" s="138"/>
      <c r="CL611" s="110" t="s">
        <v>2676</v>
      </c>
      <c r="CM611" s="110"/>
      <c r="CN611" s="110"/>
      <c r="CP611" s="305"/>
      <c r="CQ611" s="74"/>
      <c r="CR611" s="74"/>
      <c r="CS611" s="74"/>
      <c r="CT611" s="74"/>
      <c r="CU611" s="74"/>
      <c r="CV611" s="74"/>
      <c r="CW611" s="74"/>
      <c r="CX611" s="74"/>
      <c r="CY611" s="74"/>
      <c r="CZ611" s="74"/>
      <c r="DA611" s="74"/>
      <c r="DB611" s="74"/>
    </row>
    <row r="612" spans="1:106" ht="14.5" customHeight="1">
      <c r="B612" s="129" t="s">
        <v>2674</v>
      </c>
      <c r="C612" s="127" t="s">
        <v>2969</v>
      </c>
      <c r="D612" s="131"/>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P612" s="74"/>
      <c r="AQ612" s="74"/>
      <c r="AR612" s="74"/>
      <c r="AS612" s="74"/>
      <c r="AT612" s="74"/>
      <c r="AU612" s="74"/>
      <c r="AV612" s="74"/>
      <c r="AW612" s="74"/>
      <c r="AX612" s="74"/>
      <c r="AY612" s="74"/>
      <c r="AZ612" s="74"/>
      <c r="BA612" s="74"/>
      <c r="BB612" s="74"/>
      <c r="BC612" s="74"/>
      <c r="BD612" s="74"/>
      <c r="BE612" s="74"/>
      <c r="BF612" s="74"/>
      <c r="BG612" s="74"/>
      <c r="BH612" s="74"/>
      <c r="BI612" s="74"/>
      <c r="BJ612" s="74"/>
      <c r="BK612" s="74"/>
      <c r="BL612" s="74"/>
      <c r="BM612" s="74"/>
      <c r="BN612" s="74"/>
      <c r="BO612" s="74"/>
      <c r="BP612" s="74"/>
      <c r="BQ612" s="74"/>
      <c r="BR612" s="74"/>
      <c r="BS612" s="74"/>
      <c r="BT612" s="74"/>
      <c r="BU612" s="74"/>
      <c r="BV612" s="74"/>
      <c r="BW612" s="74"/>
      <c r="BX612" s="74"/>
      <c r="BY612" s="74"/>
      <c r="BZ612" s="74"/>
      <c r="CA612" s="74"/>
      <c r="CB612" s="74"/>
      <c r="CC612" s="74"/>
      <c r="CD612" s="74"/>
      <c r="CE612" s="74"/>
      <c r="CF612" s="74"/>
      <c r="CG612" s="74"/>
      <c r="CH612" s="74"/>
      <c r="CI612" s="74"/>
      <c r="CJ612" s="142"/>
      <c r="CK612" s="143"/>
      <c r="CL612" s="89"/>
      <c r="CP612" s="305"/>
      <c r="CQ612" s="74"/>
      <c r="CR612" s="74"/>
      <c r="CS612" s="74"/>
      <c r="CT612" s="74"/>
      <c r="CU612" s="74"/>
      <c r="CV612" s="74"/>
      <c r="CW612" s="74"/>
      <c r="CX612" s="74"/>
      <c r="CY612" s="74"/>
      <c r="CZ612" s="74"/>
      <c r="DA612" s="74"/>
      <c r="DB612" s="74"/>
    </row>
    <row r="613" spans="1:106" ht="14.5" customHeight="1">
      <c r="B613" s="129" t="s">
        <v>2674</v>
      </c>
      <c r="C613" s="127" t="s">
        <v>2969</v>
      </c>
      <c r="D613" s="127" t="s">
        <v>700</v>
      </c>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P613" s="74"/>
      <c r="AQ613" s="74"/>
      <c r="AR613" s="74"/>
      <c r="AS613" s="74"/>
      <c r="AT613" s="74"/>
      <c r="AU613" s="74"/>
      <c r="AV613" s="74"/>
      <c r="AW613" s="74"/>
      <c r="AX613" s="74"/>
      <c r="AY613" s="74"/>
      <c r="AZ613" s="74"/>
      <c r="BA613" s="74"/>
      <c r="BB613" s="74"/>
      <c r="BC613" s="74"/>
      <c r="BD613" s="74"/>
      <c r="BE613" s="74"/>
      <c r="BF613" s="74"/>
      <c r="BG613" s="74"/>
      <c r="BH613" s="74"/>
      <c r="BI613" s="74"/>
      <c r="BJ613" s="74"/>
      <c r="BK613" s="74"/>
      <c r="BL613" s="74"/>
      <c r="BM613" s="74"/>
      <c r="BN613" s="74"/>
      <c r="BO613" s="74"/>
      <c r="BP613" s="74"/>
      <c r="BQ613" s="74"/>
      <c r="BR613" s="74"/>
      <c r="BS613" s="74"/>
      <c r="BT613" s="74"/>
      <c r="BU613" s="74"/>
      <c r="BV613" s="74"/>
      <c r="BW613" s="74"/>
      <c r="BX613" s="74"/>
      <c r="BY613" s="74"/>
      <c r="BZ613" s="74"/>
      <c r="CA613" s="74"/>
      <c r="CB613" s="74"/>
      <c r="CC613" s="74"/>
      <c r="CD613" s="74"/>
      <c r="CE613" s="74"/>
      <c r="CF613" s="74"/>
      <c r="CG613" s="74"/>
      <c r="CH613" s="74"/>
      <c r="CI613" s="74"/>
      <c r="CJ613" s="142"/>
      <c r="CK613" s="143"/>
      <c r="CL613" s="89"/>
      <c r="CT613" s="74"/>
      <c r="CU613" s="74"/>
      <c r="CV613" s="74"/>
      <c r="CW613" s="74"/>
      <c r="CX613" s="74"/>
      <c r="CY613" s="74"/>
      <c r="CZ613" s="74"/>
      <c r="DA613" s="74"/>
      <c r="DB613" s="74"/>
    </row>
    <row r="614" spans="1:106" ht="14.5" customHeight="1">
      <c r="A614" s="74" t="s">
        <v>2970</v>
      </c>
      <c r="B614" s="129" t="s">
        <v>2674</v>
      </c>
      <c r="C614" s="130" t="str">
        <f t="shared" ref="C614:C668" si="395">MID(A614,1,12)</f>
        <v>A.100.24.101</v>
      </c>
      <c r="D614" s="131" t="s">
        <v>700</v>
      </c>
      <c r="E614" s="129" t="s">
        <v>957</v>
      </c>
      <c r="F614" s="132" t="s">
        <v>2972</v>
      </c>
      <c r="G614" s="132">
        <f t="shared" ref="G614:G668" si="396">J614+K614+L614+M614</f>
        <v>2.816254767218334</v>
      </c>
      <c r="H614" s="348">
        <f t="shared" ref="H614:H668" si="397">G614</f>
        <v>2.816254767218334</v>
      </c>
      <c r="I614" s="74"/>
      <c r="J614" s="132">
        <f t="shared" ref="J614:J668" si="398">P614+Q614+R614+S614</f>
        <v>8.0120122399999993E-2</v>
      </c>
      <c r="K614" s="132">
        <f t="shared" ref="K614:K668" si="399">N614+O614+T614</f>
        <v>0.35039296009999998</v>
      </c>
      <c r="L614" s="300">
        <f t="shared" ref="L614:L668" si="400">U614+IF(V614="x",0,V614)+IF(W614="x",0,W614)+IF(X614="x",0,X614)+Y614+Z614</f>
        <v>1.2314922847183338</v>
      </c>
      <c r="M614" s="132">
        <v>1.1542494000000001</v>
      </c>
      <c r="N614" s="132">
        <v>0.28550206</v>
      </c>
      <c r="O614" s="132">
        <v>6.2012198999999997E-2</v>
      </c>
      <c r="P614" s="132">
        <v>5.2102181999999997E-2</v>
      </c>
      <c r="Q614" s="132">
        <v>6.1756663999999999E-3</v>
      </c>
      <c r="R614" s="132">
        <v>1.0233542999999999E-2</v>
      </c>
      <c r="S614" s="132">
        <v>1.1608731000000001E-2</v>
      </c>
      <c r="T614" s="132">
        <v>2.8787011E-3</v>
      </c>
      <c r="U614" s="132">
        <v>1.0273620000000001</v>
      </c>
      <c r="V614" s="132">
        <v>4.8017483000000003E-3</v>
      </c>
      <c r="W614" s="132">
        <v>0.19930508</v>
      </c>
      <c r="X614" s="304">
        <v>2.3456417000000001E-5</v>
      </c>
      <c r="Y614" s="304">
        <v>1.33366E-12</v>
      </c>
      <c r="Z614" s="132">
        <v>0</v>
      </c>
      <c r="AA614" s="74"/>
      <c r="AB614" s="301">
        <f t="shared" ref="AB614:AB668" si="401">M614/0.133</f>
        <v>8.6785669172932334</v>
      </c>
      <c r="AC614" s="338">
        <f t="shared" ref="AC614:AC668" si="402">AB614</f>
        <v>8.6785669172932334</v>
      </c>
      <c r="AD614" s="74"/>
      <c r="AE614" s="136">
        <v>151.28072</v>
      </c>
      <c r="AF614" s="136">
        <v>105.73294</v>
      </c>
      <c r="AG614" s="136">
        <v>27.017329</v>
      </c>
      <c r="AH614" s="136">
        <v>0</v>
      </c>
      <c r="AI614" s="136">
        <v>2.3067421000000001</v>
      </c>
      <c r="AJ614" s="136">
        <v>10.108752000000001</v>
      </c>
      <c r="AK614" s="136">
        <v>6.1149503000000003</v>
      </c>
      <c r="AL614" s="74"/>
      <c r="AM614" s="133">
        <v>0.24528918</v>
      </c>
      <c r="AN614" s="340">
        <f t="shared" ref="AN614:AN668" si="403">AM614</f>
        <v>0.24528918</v>
      </c>
      <c r="AP614" s="133">
        <v>0.23336299999999999</v>
      </c>
      <c r="AQ614" s="133">
        <v>8.7036946000000007E-3</v>
      </c>
      <c r="AR614" s="133">
        <v>3.2224844E-3</v>
      </c>
      <c r="AS614" s="134">
        <f t="shared" ref="AS614:AS668" si="404">AV614+AY614+AZ614+BA614+BB614+BJ614+BK614+BO614</f>
        <v>1.3990587427464558E-5</v>
      </c>
      <c r="AT614" s="135">
        <f t="shared" ref="AT614:AT668" si="405">AW614+AX614+BC614+BD614+BE614+BF614+BG614+BH614+BI614+BL614+BP614+BQ614</f>
        <v>3.2188219264335442E-8</v>
      </c>
      <c r="AU614" s="135">
        <f t="shared" ref="AU614:AU668" si="406">BM614+BN614</f>
        <v>0.45132834599999999</v>
      </c>
      <c r="AV614" s="302">
        <v>8.0709243999999997E-6</v>
      </c>
      <c r="AW614" s="302">
        <v>2.4352570999999999E-8</v>
      </c>
      <c r="AX614" s="302">
        <v>6.6531917000000002E-13</v>
      </c>
      <c r="AY614" s="302">
        <v>6.3094001999999995E-11</v>
      </c>
      <c r="AZ614" s="302">
        <v>7.4980367000000007E-12</v>
      </c>
      <c r="BA614" s="302">
        <v>7.7472351000000003E-9</v>
      </c>
      <c r="BB614" s="302">
        <v>5.8695298999999999E-6</v>
      </c>
      <c r="BC614" s="302">
        <v>1.100366E-9</v>
      </c>
      <c r="BD614" s="302">
        <v>6.6899528999999997E-9</v>
      </c>
      <c r="BE614" s="302">
        <v>1.1411657E-13</v>
      </c>
      <c r="BF614" s="302">
        <v>1.5275682E-15</v>
      </c>
      <c r="BG614" s="302">
        <v>6.7631418999999997E-12</v>
      </c>
      <c r="BH614" s="302">
        <v>7.4148579999999995E-14</v>
      </c>
      <c r="BI614" s="302">
        <v>3.1879339000000001E-13</v>
      </c>
      <c r="BJ614" s="302">
        <v>3.8007215000000003E-8</v>
      </c>
      <c r="BK614" s="302">
        <v>4.3080853000000003E-9</v>
      </c>
      <c r="BL614" s="302">
        <v>3.7392316999999999E-11</v>
      </c>
      <c r="BM614" s="303">
        <v>3.9253636000000001E-2</v>
      </c>
      <c r="BN614" s="303">
        <v>0.41207471000000001</v>
      </c>
      <c r="BO614" s="302">
        <v>2.5857284E-17</v>
      </c>
      <c r="BP614" s="302">
        <v>1.5724024000000001E-19</v>
      </c>
      <c r="BQ614" s="302">
        <v>7.0350447999999996E-24</v>
      </c>
      <c r="BR614" s="74"/>
      <c r="BS614" s="136">
        <v>5.4383410000000002E-4</v>
      </c>
      <c r="BT614" s="144">
        <v>4.8668424000000002E-5</v>
      </c>
      <c r="BU614" s="136">
        <v>2.4198146999999999E-4</v>
      </c>
      <c r="BV614" s="144">
        <v>3.3748793E-7</v>
      </c>
      <c r="BW614" s="144">
        <v>4.1890553E-5</v>
      </c>
      <c r="BX614" s="144">
        <v>5.0049560999999999E-6</v>
      </c>
      <c r="BY614" s="144">
        <v>7.7476645999999995E-10</v>
      </c>
      <c r="BZ614" s="144">
        <v>7.6070738000000002E-6</v>
      </c>
      <c r="CA614" s="144">
        <v>1.3732694E-5</v>
      </c>
      <c r="CB614" s="144">
        <v>7.6815651000000003E-6</v>
      </c>
      <c r="CC614" s="144">
        <v>5.632445E-8</v>
      </c>
      <c r="CD614" s="144">
        <v>2.4708697999999999E-8</v>
      </c>
      <c r="CE614" s="144">
        <v>9.9513658E-10</v>
      </c>
      <c r="CF614" s="144">
        <v>1.2846045999999999E-5</v>
      </c>
      <c r="CG614" s="136">
        <v>1.604904E-4</v>
      </c>
      <c r="CH614" s="144">
        <v>3.5106256999999999E-6</v>
      </c>
      <c r="CI614" s="144">
        <v>3.7120015000000001E-15</v>
      </c>
      <c r="CJ614" s="137"/>
      <c r="CK614" s="138"/>
      <c r="CL614" s="110" t="s">
        <v>2973</v>
      </c>
      <c r="CP614" s="305"/>
      <c r="CQ614" s="74"/>
      <c r="CR614" s="74"/>
      <c r="CS614" s="74"/>
      <c r="CT614" s="74"/>
      <c r="CU614" s="74"/>
      <c r="CV614" s="74"/>
      <c r="CW614" s="74"/>
      <c r="CX614" s="74"/>
      <c r="CY614" s="74"/>
      <c r="CZ614" s="74"/>
      <c r="DA614" s="74"/>
      <c r="DB614" s="74"/>
    </row>
    <row r="615" spans="1:106" ht="14.5" customHeight="1">
      <c r="A615" s="74" t="s">
        <v>2974</v>
      </c>
      <c r="B615" s="129" t="s">
        <v>2674</v>
      </c>
      <c r="C615" s="130" t="str">
        <f t="shared" si="395"/>
        <v>A.100.24.102</v>
      </c>
      <c r="D615" s="131" t="s">
        <v>700</v>
      </c>
      <c r="E615" s="129" t="s">
        <v>957</v>
      </c>
      <c r="F615" s="132" t="s">
        <v>2976</v>
      </c>
      <c r="G615" s="132">
        <f t="shared" si="396"/>
        <v>0.13312734635240001</v>
      </c>
      <c r="H615" s="348">
        <f t="shared" si="397"/>
        <v>0.13312734635240001</v>
      </c>
      <c r="I615" s="74"/>
      <c r="J615" s="132">
        <f t="shared" si="398"/>
        <v>5.2966152350000005E-3</v>
      </c>
      <c r="K615" s="132">
        <f t="shared" si="399"/>
        <v>8.854612579999999E-3</v>
      </c>
      <c r="L615" s="300">
        <f t="shared" si="400"/>
        <v>5.5600485374000001E-3</v>
      </c>
      <c r="M615" s="132">
        <v>0.11341606999999999</v>
      </c>
      <c r="N615" s="132">
        <v>3.1462255000000001E-3</v>
      </c>
      <c r="O615" s="132">
        <v>5.2119389999999996E-3</v>
      </c>
      <c r="P615" s="132">
        <v>4.3981339999999997E-3</v>
      </c>
      <c r="Q615" s="132">
        <v>6.6848166999999999E-4</v>
      </c>
      <c r="R615" s="304">
        <v>7.6618825000000001E-5</v>
      </c>
      <c r="S615" s="132">
        <v>1.5338074E-4</v>
      </c>
      <c r="T615" s="132">
        <v>4.9644808000000003E-4</v>
      </c>
      <c r="U615" s="132">
        <v>2.0560363000000001E-4</v>
      </c>
      <c r="V615" s="132">
        <v>4.3388532000000002E-3</v>
      </c>
      <c r="W615" s="132">
        <v>9.9526833000000009E-4</v>
      </c>
      <c r="X615" s="304">
        <v>1.9001143000000001E-5</v>
      </c>
      <c r="Y615" s="304">
        <v>1.3222344000000001E-6</v>
      </c>
      <c r="Z615" s="132">
        <v>0</v>
      </c>
      <c r="AA615" s="74"/>
      <c r="AB615" s="301">
        <f t="shared" si="401"/>
        <v>0.85275240601503755</v>
      </c>
      <c r="AC615" s="338">
        <f t="shared" si="402"/>
        <v>0.85275240601503755</v>
      </c>
      <c r="AD615" s="74"/>
      <c r="AE615" s="136">
        <v>12.061601</v>
      </c>
      <c r="AF615" s="136">
        <v>11.898403</v>
      </c>
      <c r="AG615" s="136">
        <v>0.1349332</v>
      </c>
      <c r="AH615" s="136">
        <v>0</v>
      </c>
      <c r="AI615" s="136">
        <v>4.3340457999999999E-4</v>
      </c>
      <c r="AJ615" s="136">
        <v>1.7792029E-3</v>
      </c>
      <c r="AK615" s="136">
        <v>2.6051488000000001E-2</v>
      </c>
      <c r="AL615" s="74"/>
      <c r="AM615" s="133">
        <v>1.6698969000000001E-2</v>
      </c>
      <c r="AN615" s="340">
        <f t="shared" si="403"/>
        <v>1.6698969000000001E-2</v>
      </c>
      <c r="AP615" s="133">
        <v>1.5372451000000001E-2</v>
      </c>
      <c r="AQ615" s="133">
        <v>7.2233937000000005E-4</v>
      </c>
      <c r="AR615" s="133">
        <v>6.0417822999999998E-4</v>
      </c>
      <c r="AS615" s="134">
        <f t="shared" si="404"/>
        <v>9.2160978314080008E-7</v>
      </c>
      <c r="AT615" s="135">
        <f t="shared" si="405"/>
        <v>2.6713734327699742E-9</v>
      </c>
      <c r="AU615" s="135">
        <f t="shared" si="406"/>
        <v>8.4618799157999997E-2</v>
      </c>
      <c r="AV615" s="302">
        <v>8.0330838000000001E-7</v>
      </c>
      <c r="AW615" s="302">
        <v>2.4242178999999999E-9</v>
      </c>
      <c r="AX615" s="302">
        <v>6.6213833E-14</v>
      </c>
      <c r="AY615" s="302">
        <v>5.5213382000000003E-11</v>
      </c>
      <c r="AZ615" s="302">
        <v>6.7666177999999996E-12</v>
      </c>
      <c r="BA615" s="302">
        <v>6.5398529999999998E-10</v>
      </c>
      <c r="BB615" s="302">
        <v>1.1552406E-7</v>
      </c>
      <c r="BC615" s="302">
        <v>9.4662396E-11</v>
      </c>
      <c r="BD615" s="302">
        <v>1.2181245999999999E-10</v>
      </c>
      <c r="BE615" s="302">
        <v>1.0081731E-13</v>
      </c>
      <c r="BF615" s="302">
        <v>1.2213776E-15</v>
      </c>
      <c r="BG615" s="302">
        <v>1.8983613E-13</v>
      </c>
      <c r="BH615" s="302">
        <v>1.0598895E-14</v>
      </c>
      <c r="BI615" s="302">
        <v>9.5981095999999994E-15</v>
      </c>
      <c r="BJ615" s="302">
        <v>8.1175128000000003E-10</v>
      </c>
      <c r="BK615" s="302">
        <v>1.2239908000000001E-9</v>
      </c>
      <c r="BL615" s="302">
        <v>3.0146490999999998E-11</v>
      </c>
      <c r="BM615" s="302">
        <v>1.4746158E-5</v>
      </c>
      <c r="BN615" s="303">
        <v>8.4604052999999999E-2</v>
      </c>
      <c r="BO615" s="302">
        <v>2.5635761E-11</v>
      </c>
      <c r="BP615" s="302">
        <v>1.5589314E-13</v>
      </c>
      <c r="BQ615" s="302">
        <v>6.9747746999999995E-18</v>
      </c>
      <c r="BR615" s="74"/>
      <c r="BS615" s="144">
        <v>4.2346031000000002E-5</v>
      </c>
      <c r="BT615" s="144">
        <v>1.0504841000000001E-6</v>
      </c>
      <c r="BU615" s="144">
        <v>2.3777E-5</v>
      </c>
      <c r="BV615" s="144">
        <v>5.8410435000000001E-8</v>
      </c>
      <c r="BW615" s="144">
        <v>1.1336843000000001E-6</v>
      </c>
      <c r="BX615" s="144">
        <v>4.1316716000000001E-7</v>
      </c>
      <c r="BY615" s="144">
        <v>6.0190359000000003E-10</v>
      </c>
      <c r="BZ615" s="144">
        <v>6.3616080999999997E-7</v>
      </c>
      <c r="CA615" s="144">
        <v>1.0281707E-7</v>
      </c>
      <c r="CB615" s="144">
        <v>1.0149293000000001E-7</v>
      </c>
      <c r="CC615" s="144">
        <v>5.0841559000000001E-8</v>
      </c>
      <c r="CD615" s="144">
        <v>1.9950526999999999E-8</v>
      </c>
      <c r="CE615" s="144">
        <v>8.9822796999999996E-10</v>
      </c>
      <c r="CF615" s="144">
        <v>1.0297376000000001E-6</v>
      </c>
      <c r="CG615" s="144">
        <v>1.3925146000000001E-5</v>
      </c>
      <c r="CH615" s="144">
        <v>4.1958581999999998E-8</v>
      </c>
      <c r="CI615" s="144">
        <v>3.6802002999999999E-9</v>
      </c>
      <c r="CJ615" s="137"/>
      <c r="CK615" s="138"/>
      <c r="CL615" s="110" t="s">
        <v>2977</v>
      </c>
      <c r="CM615" s="110"/>
      <c r="CN615" s="110"/>
      <c r="CP615" s="305"/>
      <c r="CQ615" s="74"/>
      <c r="CR615" s="74"/>
      <c r="CS615" s="74"/>
      <c r="CT615" s="74"/>
      <c r="CU615" s="74"/>
      <c r="CV615" s="74"/>
      <c r="CW615" s="74"/>
      <c r="CX615" s="74"/>
      <c r="CY615" s="74"/>
      <c r="CZ615" s="74"/>
      <c r="DA615" s="74"/>
      <c r="DB615" s="74"/>
    </row>
    <row r="616" spans="1:106" ht="14.5" customHeight="1">
      <c r="A616" s="74" t="s">
        <v>2978</v>
      </c>
      <c r="B616" s="129" t="s">
        <v>2674</v>
      </c>
      <c r="C616" s="130" t="str">
        <f t="shared" si="395"/>
        <v>A.100.24.103</v>
      </c>
      <c r="D616" s="131" t="s">
        <v>700</v>
      </c>
      <c r="E616" s="129" t="s">
        <v>957</v>
      </c>
      <c r="F616" s="132" t="s">
        <v>2980</v>
      </c>
      <c r="G616" s="132">
        <f t="shared" si="396"/>
        <v>2.1723041247882602</v>
      </c>
      <c r="H616" s="348">
        <f t="shared" si="397"/>
        <v>2.1723041247882602</v>
      </c>
      <c r="I616" s="74"/>
      <c r="J616" s="132">
        <f t="shared" si="398"/>
        <v>6.2162480400000004E-2</v>
      </c>
      <c r="K616" s="132">
        <f t="shared" si="399"/>
        <v>0.26842375639999999</v>
      </c>
      <c r="L616" s="300">
        <f t="shared" si="400"/>
        <v>0.93726850798826</v>
      </c>
      <c r="M616" s="132">
        <v>0.90444937999999997</v>
      </c>
      <c r="N616" s="132">
        <v>0.21773666</v>
      </c>
      <c r="O616" s="132">
        <v>4.8380135999999997E-2</v>
      </c>
      <c r="P616" s="132">
        <v>4.0653210000000002E-2</v>
      </c>
      <c r="Q616" s="132">
        <v>4.853942E-3</v>
      </c>
      <c r="R616" s="132">
        <v>7.7958812000000002E-3</v>
      </c>
      <c r="S616" s="132">
        <v>8.8594472000000004E-3</v>
      </c>
      <c r="T616" s="132">
        <v>2.3069604E-3</v>
      </c>
      <c r="U616" s="132">
        <v>0.78084443000000003</v>
      </c>
      <c r="V616" s="132">
        <v>4.6906535000000001E-3</v>
      </c>
      <c r="W616" s="132">
        <v>0.15171071999999999</v>
      </c>
      <c r="X616" s="304">
        <v>2.2387151000000001E-5</v>
      </c>
      <c r="Y616" s="304">
        <v>3.1733726000000002E-7</v>
      </c>
      <c r="Z616" s="132">
        <v>0</v>
      </c>
      <c r="AA616" s="74"/>
      <c r="AB616" s="301">
        <f t="shared" si="401"/>
        <v>6.8003712781954881</v>
      </c>
      <c r="AC616" s="338">
        <f t="shared" si="402"/>
        <v>6.8003712781954881</v>
      </c>
      <c r="AD616" s="74"/>
      <c r="AE616" s="136">
        <v>117.86812999999999</v>
      </c>
      <c r="AF616" s="136">
        <v>83.212652000000006</v>
      </c>
      <c r="AG616" s="136">
        <v>20.565553999999999</v>
      </c>
      <c r="AH616" s="136">
        <v>0</v>
      </c>
      <c r="AI616" s="136">
        <v>1.753228</v>
      </c>
      <c r="AJ616" s="136">
        <v>7.6830784000000003</v>
      </c>
      <c r="AK616" s="136">
        <v>4.6536146</v>
      </c>
      <c r="AL616" s="74"/>
      <c r="AM616" s="133">
        <v>0.19042753000000001</v>
      </c>
      <c r="AN616" s="340">
        <f t="shared" si="403"/>
        <v>0.19042753000000001</v>
      </c>
      <c r="AP616" s="133">
        <v>0.18104527000000001</v>
      </c>
      <c r="AQ616" s="133">
        <v>6.7881692999999998E-3</v>
      </c>
      <c r="AR616" s="133">
        <v>2.5940909000000002E-3</v>
      </c>
      <c r="AS616" s="134">
        <f t="shared" si="404"/>
        <v>1.0854032739451502E-5</v>
      </c>
      <c r="AT616" s="135">
        <f t="shared" si="405"/>
        <v>2.5104176009555346E-8</v>
      </c>
      <c r="AU616" s="135">
        <f t="shared" si="406"/>
        <v>0.36331805300000003</v>
      </c>
      <c r="AV616" s="302">
        <v>6.3266965000000004E-6</v>
      </c>
      <c r="AW616" s="302">
        <v>1.9089765999999999E-8</v>
      </c>
      <c r="AX616" s="302">
        <v>5.2153389000000004E-13</v>
      </c>
      <c r="AY616" s="302">
        <v>6.1202653000000006E-11</v>
      </c>
      <c r="AZ616" s="302">
        <v>7.3224961000000001E-12</v>
      </c>
      <c r="BA616" s="302">
        <v>6.0448550999999998E-9</v>
      </c>
      <c r="BB616" s="302">
        <v>4.4885685000000002E-6</v>
      </c>
      <c r="BC616" s="302">
        <v>8.5899712999999997E-10</v>
      </c>
      <c r="BD616" s="302">
        <v>5.1135992E-9</v>
      </c>
      <c r="BE616" s="302">
        <v>1.1092475E-13</v>
      </c>
      <c r="BF616" s="302">
        <v>1.4540823999999999E-15</v>
      </c>
      <c r="BG616" s="302">
        <v>5.1855485000000002E-12</v>
      </c>
      <c r="BH616" s="302">
        <v>5.8896654999999997E-14</v>
      </c>
      <c r="BI616" s="302">
        <v>2.4458652999999998E-13</v>
      </c>
      <c r="BJ616" s="302">
        <v>2.9080304000000001E-8</v>
      </c>
      <c r="BK616" s="302">
        <v>3.5679026000000001E-9</v>
      </c>
      <c r="BL616" s="302">
        <v>3.5653318999999998E-11</v>
      </c>
      <c r="BM616" s="303">
        <v>2.9836303000000002E-2</v>
      </c>
      <c r="BN616" s="303">
        <v>0.33348175000000002</v>
      </c>
      <c r="BO616" s="302">
        <v>6.1526024E-12</v>
      </c>
      <c r="BP616" s="302">
        <v>3.7414473999999998E-14</v>
      </c>
      <c r="BQ616" s="302">
        <v>1.6739513E-18</v>
      </c>
      <c r="BR616" s="74"/>
      <c r="BS616" s="136">
        <v>4.2347696000000001E-4</v>
      </c>
      <c r="BT616" s="144">
        <v>3.7240117999999999E-5</v>
      </c>
      <c r="BU616" s="136">
        <v>1.8961238999999999E-4</v>
      </c>
      <c r="BV616" s="144">
        <v>2.7050933000000001E-7</v>
      </c>
      <c r="BW616" s="144">
        <v>3.2108905000000001E-5</v>
      </c>
      <c r="BX616" s="144">
        <v>3.9029267000000002E-6</v>
      </c>
      <c r="BY616" s="144">
        <v>7.3327936999999996E-10</v>
      </c>
      <c r="BZ616" s="144">
        <v>5.9340546000000001E-6</v>
      </c>
      <c r="CA616" s="144">
        <v>1.0461524E-5</v>
      </c>
      <c r="CB616" s="144">
        <v>5.8623478000000004E-6</v>
      </c>
      <c r="CC616" s="144">
        <v>5.5008555999999997E-8</v>
      </c>
      <c r="CD616" s="144">
        <v>2.3566737000000001E-8</v>
      </c>
      <c r="CE616" s="144">
        <v>9.7187850999999994E-10</v>
      </c>
      <c r="CF616" s="144">
        <v>1.0010132E-5</v>
      </c>
      <c r="CG616" s="136">
        <v>1.2531474000000001E-4</v>
      </c>
      <c r="CH616" s="144">
        <v>2.6781456000000001E-6</v>
      </c>
      <c r="CI616" s="144">
        <v>8.8325088999999996E-10</v>
      </c>
      <c r="CJ616" s="137"/>
      <c r="CK616" s="138"/>
      <c r="CL616" s="110" t="s">
        <v>2981</v>
      </c>
      <c r="CM616" s="74"/>
      <c r="CN616" s="110"/>
      <c r="CP616" s="305"/>
      <c r="CQ616" s="74"/>
      <c r="CR616" s="74"/>
      <c r="CS616" s="74"/>
      <c r="CT616" s="74"/>
      <c r="CU616" s="74"/>
      <c r="CV616" s="74"/>
      <c r="CW616" s="74"/>
      <c r="CX616" s="74"/>
      <c r="CY616" s="74"/>
      <c r="CZ616" s="74"/>
      <c r="DA616" s="74"/>
      <c r="DB616" s="74"/>
    </row>
    <row r="617" spans="1:106" ht="14.5" customHeight="1">
      <c r="A617" s="74" t="s">
        <v>2982</v>
      </c>
      <c r="B617" s="129" t="s">
        <v>2674</v>
      </c>
      <c r="C617" s="130" t="str">
        <f t="shared" si="395"/>
        <v>A.100.24.104</v>
      </c>
      <c r="D617" s="131" t="s">
        <v>700</v>
      </c>
      <c r="E617" s="129" t="s">
        <v>957</v>
      </c>
      <c r="F617" s="132" t="s">
        <v>2984</v>
      </c>
      <c r="G617" s="132">
        <f t="shared" si="396"/>
        <v>9.9910883623299984</v>
      </c>
      <c r="H617" s="348">
        <f t="shared" si="397"/>
        <v>9.9910883623299984</v>
      </c>
      <c r="I617" s="74"/>
      <c r="J617" s="132">
        <f t="shared" si="398"/>
        <v>0.18817299602999998</v>
      </c>
      <c r="K617" s="132">
        <f t="shared" si="399"/>
        <v>0.75745407799999998</v>
      </c>
      <c r="L617" s="300">
        <f t="shared" si="400"/>
        <v>7.4500547882999992</v>
      </c>
      <c r="M617" s="132">
        <v>1.5954064999999999</v>
      </c>
      <c r="N617" s="132">
        <v>0.56829929999999995</v>
      </c>
      <c r="O617" s="132">
        <v>0.16044358</v>
      </c>
      <c r="P617" s="132">
        <v>0.13481957999999999</v>
      </c>
      <c r="Q617" s="132">
        <v>4.9109554E-2</v>
      </c>
      <c r="R617" s="132">
        <v>9.4842733000000004E-4</v>
      </c>
      <c r="S617" s="132">
        <v>3.2954347000000001E-3</v>
      </c>
      <c r="T617" s="132">
        <v>2.8711198E-2</v>
      </c>
      <c r="U617" s="132">
        <v>7.4463847999999997</v>
      </c>
      <c r="V617" s="132">
        <v>0</v>
      </c>
      <c r="W617" s="132">
        <v>3.6478877000000001E-3</v>
      </c>
      <c r="X617" s="304">
        <v>2.21006E-5</v>
      </c>
      <c r="Y617" s="132">
        <v>0</v>
      </c>
      <c r="Z617" s="132">
        <v>0</v>
      </c>
      <c r="AA617" s="74"/>
      <c r="AB617" s="301">
        <f t="shared" si="401"/>
        <v>11.995537593984961</v>
      </c>
      <c r="AC617" s="338">
        <f t="shared" si="402"/>
        <v>11.995537593984961</v>
      </c>
      <c r="AD617" s="74"/>
      <c r="AE617" s="136">
        <v>136.05252999999999</v>
      </c>
      <c r="AF617" s="136">
        <v>135.41695999999999</v>
      </c>
      <c r="AG617" s="136">
        <v>0.49456178000000001</v>
      </c>
      <c r="AH617" s="136">
        <v>0</v>
      </c>
      <c r="AI617" s="136">
        <v>0</v>
      </c>
      <c r="AJ617" s="136">
        <v>6.0534402999999999E-3</v>
      </c>
      <c r="AK617" s="136">
        <v>0.13495177999999999</v>
      </c>
      <c r="AL617" s="74"/>
      <c r="AM617" s="133">
        <v>0.42064364999999998</v>
      </c>
      <c r="AN617" s="340">
        <f t="shared" si="403"/>
        <v>0.42064364999999998</v>
      </c>
      <c r="AP617" s="133">
        <v>0.39735705999999998</v>
      </c>
      <c r="AQ617" s="133">
        <v>1.365363E-2</v>
      </c>
      <c r="AR617" s="133">
        <v>9.6329578999999992E-3</v>
      </c>
      <c r="AS617" s="134">
        <f t="shared" si="404"/>
        <v>2.3822365304475E-5</v>
      </c>
      <c r="AT617" s="135">
        <f t="shared" si="405"/>
        <v>5.0494193694215002E-8</v>
      </c>
      <c r="AU617" s="135">
        <f t="shared" si="406"/>
        <v>1.34915378</v>
      </c>
      <c r="AV617" s="302">
        <v>1.1200465999999999E-5</v>
      </c>
      <c r="AW617" s="302">
        <v>3.3796706E-8</v>
      </c>
      <c r="AX617" s="302">
        <v>9.2327048999999996E-13</v>
      </c>
      <c r="AY617" s="302">
        <v>1.0603922E-9</v>
      </c>
      <c r="AZ617" s="302">
        <v>2.5440274999999999E-11</v>
      </c>
      <c r="BA617" s="302">
        <v>2.0047005999999999E-8</v>
      </c>
      <c r="BB617" s="302">
        <v>1.2504212000000001E-5</v>
      </c>
      <c r="BC617" s="302">
        <v>2.8714592000000001E-9</v>
      </c>
      <c r="BD617" s="302">
        <v>1.3698283999999999E-8</v>
      </c>
      <c r="BE617" s="302">
        <v>2.5015092999999999E-12</v>
      </c>
      <c r="BF617" s="302">
        <v>3.5787385000000002E-14</v>
      </c>
      <c r="BG617" s="302">
        <v>9.0503621000000001E-11</v>
      </c>
      <c r="BH617" s="302">
        <v>5.5896674000000005E-13</v>
      </c>
      <c r="BI617" s="302">
        <v>1.4796623000000001E-12</v>
      </c>
      <c r="BJ617" s="302">
        <v>2.1179440999999999E-8</v>
      </c>
      <c r="BK617" s="302">
        <v>7.5375024999999996E-8</v>
      </c>
      <c r="BL617" s="302">
        <v>3.1741676999999997E-11</v>
      </c>
      <c r="BM617" s="303">
        <v>0.10830538000000001</v>
      </c>
      <c r="BN617" s="303">
        <v>1.2408484</v>
      </c>
      <c r="BO617" s="303">
        <v>0</v>
      </c>
      <c r="BP617" s="303">
        <v>0</v>
      </c>
      <c r="BQ617" s="303">
        <v>0</v>
      </c>
      <c r="BR617" s="74"/>
      <c r="BS617" s="136">
        <v>0.97387126999999996</v>
      </c>
      <c r="BT617" s="136">
        <v>1.0095644E-4</v>
      </c>
      <c r="BU617" s="136">
        <v>3.3446741000000001E-4</v>
      </c>
      <c r="BV617" s="144">
        <v>3.3641816000000001E-6</v>
      </c>
      <c r="BW617" s="136">
        <v>1.1750361000000001E-4</v>
      </c>
      <c r="BX617" s="144">
        <v>1.2870391999999999E-5</v>
      </c>
      <c r="BY617" s="144">
        <v>3.7794759999999998E-8</v>
      </c>
      <c r="BZ617" s="144">
        <v>1.9524911E-5</v>
      </c>
      <c r="CA617" s="144">
        <v>1.2727227000000001E-6</v>
      </c>
      <c r="CB617" s="144">
        <v>2.1806083E-6</v>
      </c>
      <c r="CC617" s="144">
        <v>1.854211E-7</v>
      </c>
      <c r="CD617" s="144">
        <v>2.3043564000000001E-8</v>
      </c>
      <c r="CE617" s="144">
        <v>2.7315291000000001E-9</v>
      </c>
      <c r="CF617" s="144">
        <v>3.3334360000000001E-5</v>
      </c>
      <c r="CG617" s="136">
        <v>1.6349134000000001E-4</v>
      </c>
      <c r="CH617" s="136">
        <v>0.97308205000000003</v>
      </c>
      <c r="CI617" s="136">
        <v>0</v>
      </c>
      <c r="CJ617" s="137"/>
      <c r="CK617" s="138"/>
      <c r="CL617" s="163" t="s">
        <v>2985</v>
      </c>
      <c r="CM617" s="110"/>
      <c r="CN617" s="110"/>
      <c r="CP617" s="305"/>
      <c r="CQ617" s="74"/>
      <c r="CR617" s="74"/>
      <c r="CS617" s="74"/>
      <c r="CT617" s="74"/>
      <c r="CU617" s="74"/>
      <c r="CV617" s="74"/>
      <c r="CW617" s="74"/>
      <c r="CX617" s="74"/>
      <c r="CY617" s="74"/>
      <c r="CZ617" s="74"/>
      <c r="DA617" s="74"/>
      <c r="DB617" s="74"/>
    </row>
    <row r="618" spans="1:106" ht="14.5" customHeight="1">
      <c r="A618" s="74" t="s">
        <v>2986</v>
      </c>
      <c r="B618" s="129" t="s">
        <v>2674</v>
      </c>
      <c r="C618" s="130" t="str">
        <f t="shared" si="395"/>
        <v>A.100.24.105</v>
      </c>
      <c r="D618" s="131" t="s">
        <v>700</v>
      </c>
      <c r="E618" s="129" t="s">
        <v>957</v>
      </c>
      <c r="F618" s="132" t="s">
        <v>2988</v>
      </c>
      <c r="G618" s="132">
        <f t="shared" si="396"/>
        <v>20.458499086635115</v>
      </c>
      <c r="H618" s="348">
        <f t="shared" si="397"/>
        <v>20.458499086635115</v>
      </c>
      <c r="I618" s="74"/>
      <c r="J618" s="132">
        <f t="shared" si="398"/>
        <v>0.27183393500000003</v>
      </c>
      <c r="K618" s="132">
        <f t="shared" si="399"/>
        <v>0.22341203000000001</v>
      </c>
      <c r="L618" s="300">
        <f t="shared" si="400"/>
        <v>19.525089701635117</v>
      </c>
      <c r="M618" s="132">
        <v>0.43816342000000003</v>
      </c>
      <c r="N618" s="132">
        <v>9.441447E-2</v>
      </c>
      <c r="O618" s="132">
        <v>0.12738545000000001</v>
      </c>
      <c r="P618" s="132">
        <v>0.10468068</v>
      </c>
      <c r="Q618" s="132">
        <v>6.3332658E-2</v>
      </c>
      <c r="R618" s="132">
        <v>1.5065525E-2</v>
      </c>
      <c r="S618" s="132">
        <v>8.8755072000000004E-2</v>
      </c>
      <c r="T618" s="132">
        <v>1.6121099999999999E-3</v>
      </c>
      <c r="U618" s="132">
        <v>19.430987999999999</v>
      </c>
      <c r="V618" s="132">
        <v>1.1395313000000001E-2</v>
      </c>
      <c r="W618" s="132">
        <v>8.2706217999999998E-2</v>
      </c>
      <c r="X618" s="304">
        <v>1.7063512E-7</v>
      </c>
      <c r="Y618" s="132">
        <v>0</v>
      </c>
      <c r="Z618" s="132">
        <v>0</v>
      </c>
      <c r="AA618" s="74"/>
      <c r="AB618" s="301">
        <f t="shared" si="401"/>
        <v>3.2944618045112781</v>
      </c>
      <c r="AC618" s="338">
        <f t="shared" si="402"/>
        <v>3.2944618045112781</v>
      </c>
      <c r="AD618" s="74"/>
      <c r="AE618" s="136">
        <v>52.032972000000001</v>
      </c>
      <c r="AF618" s="136">
        <v>34.268647999999999</v>
      </c>
      <c r="AG618" s="136">
        <v>11.212882</v>
      </c>
      <c r="AH618" s="136">
        <v>0</v>
      </c>
      <c r="AI618" s="136">
        <v>6.4218982999999998E-4</v>
      </c>
      <c r="AJ618" s="136">
        <v>2.3443794E-2</v>
      </c>
      <c r="AK618" s="136">
        <v>6.5273560000000002</v>
      </c>
      <c r="AL618" s="74"/>
      <c r="AM618" s="133">
        <v>0.14801979000000001</v>
      </c>
      <c r="AN618" s="340">
        <f t="shared" si="403"/>
        <v>0.14801979000000001</v>
      </c>
      <c r="AP618" s="133">
        <v>0.14181774999999999</v>
      </c>
      <c r="AQ618" s="133">
        <v>4.6336017E-3</v>
      </c>
      <c r="AR618" s="133">
        <v>1.5684408E-3</v>
      </c>
      <c r="AS618" s="134">
        <f t="shared" si="404"/>
        <v>8.5022630470800008E-6</v>
      </c>
      <c r="AT618" s="135">
        <f t="shared" si="405"/>
        <v>1.7136100922910001E-8</v>
      </c>
      <c r="AU618" s="135">
        <f t="shared" si="406"/>
        <v>0.21966957100000001</v>
      </c>
      <c r="AV618" s="302">
        <v>3.0825541999999998E-6</v>
      </c>
      <c r="AW618" s="302">
        <v>9.3015010999999993E-9</v>
      </c>
      <c r="AX618" s="302">
        <v>2.5409382000000002E-13</v>
      </c>
      <c r="AY618" s="302">
        <v>7.8659618E-10</v>
      </c>
      <c r="AZ618" s="302">
        <v>1.6385589E-9</v>
      </c>
      <c r="BA618" s="302">
        <v>1.5565304999999999E-8</v>
      </c>
      <c r="BB618" s="302">
        <v>3.2529199E-6</v>
      </c>
      <c r="BC618" s="302">
        <v>2.2105052000000002E-9</v>
      </c>
      <c r="BD618" s="302">
        <v>3.3328146E-9</v>
      </c>
      <c r="BE618" s="302">
        <v>5.6452424999999997E-12</v>
      </c>
      <c r="BF618" s="302">
        <v>1.6106659000000001E-13</v>
      </c>
      <c r="BG618" s="302">
        <v>2.2451083999999998E-9</v>
      </c>
      <c r="BH618" s="302">
        <v>2.511034E-11</v>
      </c>
      <c r="BI618" s="302">
        <v>1.5000880000000001E-11</v>
      </c>
      <c r="BJ618" s="302">
        <v>7.0128186999999994E-8</v>
      </c>
      <c r="BK618" s="302">
        <v>2.0786702999999999E-6</v>
      </c>
      <c r="BL618" s="303">
        <v>0</v>
      </c>
      <c r="BM618" s="303">
        <v>7.7422191000000001E-2</v>
      </c>
      <c r="BN618" s="303">
        <v>0.14224738000000001</v>
      </c>
      <c r="BO618" s="303">
        <v>0</v>
      </c>
      <c r="BP618" s="303">
        <v>0</v>
      </c>
      <c r="BQ618" s="303">
        <v>0</v>
      </c>
      <c r="BR618" s="74"/>
      <c r="BS618" s="136">
        <v>0.18735505</v>
      </c>
      <c r="BT618" s="144">
        <v>2.8128102000000001E-5</v>
      </c>
      <c r="BU618" s="144">
        <v>9.1858338000000005E-5</v>
      </c>
      <c r="BV618" s="144">
        <v>1.8883739E-7</v>
      </c>
      <c r="BW618" s="144">
        <v>7.2721945999999998E-5</v>
      </c>
      <c r="BX618" s="144">
        <v>1.0266757E-5</v>
      </c>
      <c r="BY618" s="144">
        <v>1.9237973000000001E-8</v>
      </c>
      <c r="BZ618" s="144">
        <v>1.5482408000000001E-5</v>
      </c>
      <c r="CA618" s="144">
        <v>2.0216873999999998E-5</v>
      </c>
      <c r="CB618" s="144">
        <v>5.8729747999999999E-5</v>
      </c>
      <c r="CC618" s="144">
        <v>4.6478873000000001E-6</v>
      </c>
      <c r="CD618" s="136">
        <v>0</v>
      </c>
      <c r="CE618" s="144">
        <v>2.9596900999999998E-7</v>
      </c>
      <c r="CF618" s="144">
        <v>2.1450340999999999E-5</v>
      </c>
      <c r="CG618" s="144">
        <v>5.5003639000000003E-5</v>
      </c>
      <c r="CH618" s="136">
        <v>0.18697604000000001</v>
      </c>
      <c r="CI618" s="136">
        <v>0</v>
      </c>
      <c r="CJ618" s="137"/>
      <c r="CK618" s="138"/>
      <c r="CL618" s="110" t="s">
        <v>2989</v>
      </c>
      <c r="CM618" s="110"/>
      <c r="CN618" s="110"/>
      <c r="CP618" s="305"/>
      <c r="CQ618" s="74"/>
      <c r="CR618" s="74"/>
      <c r="CS618" s="74"/>
      <c r="CT618" s="74"/>
      <c r="CU618" s="74"/>
      <c r="CV618" s="74"/>
      <c r="CW618" s="74"/>
      <c r="CX618" s="74"/>
      <c r="CY618" s="74"/>
      <c r="CZ618" s="74"/>
      <c r="DA618" s="74"/>
      <c r="DB618" s="74"/>
    </row>
    <row r="619" spans="1:106" ht="14.5" customHeight="1">
      <c r="A619" s="74" t="s">
        <v>2990</v>
      </c>
      <c r="B619" s="129" t="s">
        <v>2674</v>
      </c>
      <c r="C619" s="130" t="str">
        <f t="shared" si="395"/>
        <v>A.100.24.106</v>
      </c>
      <c r="D619" s="131" t="s">
        <v>700</v>
      </c>
      <c r="E619" s="129" t="s">
        <v>957</v>
      </c>
      <c r="F619" s="132" t="s">
        <v>2992</v>
      </c>
      <c r="G619" s="132">
        <f t="shared" si="396"/>
        <v>5.5647818311999995</v>
      </c>
      <c r="H619" s="348">
        <f t="shared" si="397"/>
        <v>5.5647818311999995</v>
      </c>
      <c r="I619" s="74"/>
      <c r="J619" s="132">
        <f t="shared" si="398"/>
        <v>0.48496893420000003</v>
      </c>
      <c r="K619" s="132">
        <f t="shared" si="399"/>
        <v>0.87997374699999997</v>
      </c>
      <c r="L619" s="300">
        <f t="shared" si="400"/>
        <v>1.42784475</v>
      </c>
      <c r="M619" s="132">
        <v>2.7719944000000001</v>
      </c>
      <c r="N619" s="132">
        <v>0.62515071</v>
      </c>
      <c r="O619" s="132">
        <v>4.0212597000000003E-2</v>
      </c>
      <c r="P619" s="132">
        <v>7.4757256999999997E-3</v>
      </c>
      <c r="Q619" s="132">
        <v>0</v>
      </c>
      <c r="R619" s="132">
        <v>0.47070420000000002</v>
      </c>
      <c r="S619" s="132">
        <v>6.7890084999999998E-3</v>
      </c>
      <c r="T619" s="132">
        <v>0.21461044000000001</v>
      </c>
      <c r="U619" s="132">
        <v>0.86507937000000001</v>
      </c>
      <c r="V619" s="132">
        <v>0</v>
      </c>
      <c r="W619" s="132">
        <v>0.56276537999999998</v>
      </c>
      <c r="X619" s="132">
        <v>0</v>
      </c>
      <c r="Y619" s="132">
        <v>0</v>
      </c>
      <c r="Z619" s="132">
        <v>0</v>
      </c>
      <c r="AA619" s="74"/>
      <c r="AB619" s="301">
        <f t="shared" si="401"/>
        <v>20.842063157894735</v>
      </c>
      <c r="AC619" s="338">
        <f t="shared" si="402"/>
        <v>20.842063157894735</v>
      </c>
      <c r="AD619" s="74"/>
      <c r="AE619" s="136">
        <v>398.66651000000002</v>
      </c>
      <c r="AF619" s="136">
        <v>251.81729999999999</v>
      </c>
      <c r="AG619" s="136">
        <v>76.296824999999998</v>
      </c>
      <c r="AH619" s="136">
        <v>0</v>
      </c>
      <c r="AI619" s="136">
        <v>70.552380999999997</v>
      </c>
      <c r="AJ619" s="136">
        <v>0</v>
      </c>
      <c r="AK619" s="136">
        <v>0</v>
      </c>
      <c r="AL619" s="74"/>
      <c r="AM619" s="133">
        <v>0.55602267000000005</v>
      </c>
      <c r="AN619" s="340">
        <f t="shared" si="403"/>
        <v>0.55602267000000005</v>
      </c>
      <c r="AP619" s="133">
        <v>0.51942007999999995</v>
      </c>
      <c r="AQ619" s="133">
        <v>1.9566771E-2</v>
      </c>
      <c r="AR619" s="133">
        <v>1.7035814E-2</v>
      </c>
      <c r="AS619" s="134">
        <f t="shared" si="404"/>
        <v>3.1140292538200007E-5</v>
      </c>
      <c r="AT619" s="135">
        <f t="shared" si="405"/>
        <v>7.2362320058441004E-8</v>
      </c>
      <c r="AU619" s="135">
        <f t="shared" si="406"/>
        <v>2.3859683169999997</v>
      </c>
      <c r="AV619" s="302">
        <v>1.9341435E-5</v>
      </c>
      <c r="AW619" s="302">
        <v>5.8357778000000001E-8</v>
      </c>
      <c r="AX619" s="302">
        <v>1.5944179E-12</v>
      </c>
      <c r="AY619" s="303">
        <v>0</v>
      </c>
      <c r="AZ619" s="303">
        <v>0</v>
      </c>
      <c r="BA619" s="302">
        <v>1.1104761999999999E-9</v>
      </c>
      <c r="BB619" s="302">
        <v>1.1353333E-5</v>
      </c>
      <c r="BC619" s="302">
        <v>2.5372698E-10</v>
      </c>
      <c r="BD619" s="302">
        <v>1.3224762E-8</v>
      </c>
      <c r="BE619" s="302">
        <v>1.8798651E-10</v>
      </c>
      <c r="BF619" s="302">
        <v>5.3069840999999998E-14</v>
      </c>
      <c r="BG619" s="302">
        <v>3.1895746000000001E-10</v>
      </c>
      <c r="BH619" s="302">
        <v>1.410211E-11</v>
      </c>
      <c r="BI619" s="302">
        <v>3.3595107000000001E-12</v>
      </c>
      <c r="BJ619" s="302">
        <v>5.9277852000000002E-8</v>
      </c>
      <c r="BK619" s="302">
        <v>3.8513620999999998E-7</v>
      </c>
      <c r="BL619" s="303">
        <v>0</v>
      </c>
      <c r="BM619" s="303">
        <v>1.7460317E-2</v>
      </c>
      <c r="BN619" s="303">
        <v>2.3685079999999998</v>
      </c>
      <c r="BO619" s="303">
        <v>0</v>
      </c>
      <c r="BP619" s="303">
        <v>0</v>
      </c>
      <c r="BQ619" s="303">
        <v>0</v>
      </c>
      <c r="BR619" s="74"/>
      <c r="BS619" s="136">
        <v>2.2452458000000002E-3</v>
      </c>
      <c r="BT619" s="144">
        <v>9.1175503999999999E-5</v>
      </c>
      <c r="BU619" s="136">
        <v>5.8113203000000003E-4</v>
      </c>
      <c r="BV619" s="144">
        <v>2.5138777000000001E-5</v>
      </c>
      <c r="BW619" s="144">
        <v>7.5104398E-5</v>
      </c>
      <c r="BX619" s="144">
        <v>1.5918684999999999E-7</v>
      </c>
      <c r="BY619" s="144">
        <v>4.8818707999999998E-6</v>
      </c>
      <c r="BZ619" s="136">
        <v>0</v>
      </c>
      <c r="CA619" s="136">
        <v>6.3165189999999998E-4</v>
      </c>
      <c r="CB619" s="144">
        <v>4.4923264000000002E-6</v>
      </c>
      <c r="CC619" s="136">
        <v>0</v>
      </c>
      <c r="CD619" s="136">
        <v>0</v>
      </c>
      <c r="CE619" s="136">
        <v>0</v>
      </c>
      <c r="CF619" s="144">
        <v>1.2571529000000001E-5</v>
      </c>
      <c r="CG619" s="136">
        <v>4.0171488000000002E-4</v>
      </c>
      <c r="CH619" s="136">
        <v>4.1722336000000001E-4</v>
      </c>
      <c r="CI619" s="136">
        <v>0</v>
      </c>
      <c r="CK619" s="138"/>
      <c r="CL619" s="110" t="s">
        <v>2993</v>
      </c>
      <c r="CM619" s="110"/>
      <c r="CN619" s="110"/>
      <c r="CP619" s="305"/>
      <c r="CQ619" s="74"/>
      <c r="CR619" s="74"/>
      <c r="CS619" s="74"/>
      <c r="CT619" s="74"/>
      <c r="CU619" s="74"/>
      <c r="CV619" s="74"/>
      <c r="CW619" s="74"/>
      <c r="CX619" s="74"/>
      <c r="CY619" s="74"/>
      <c r="CZ619" s="74"/>
      <c r="DA619" s="74"/>
      <c r="DB619" s="74"/>
    </row>
    <row r="620" spans="1:106" ht="14.5" customHeight="1">
      <c r="A620" s="74" t="s">
        <v>2994</v>
      </c>
      <c r="B620" s="129" t="s">
        <v>2674</v>
      </c>
      <c r="C620" s="130" t="str">
        <f t="shared" si="395"/>
        <v>A.100.24.107</v>
      </c>
      <c r="D620" s="131" t="s">
        <v>700</v>
      </c>
      <c r="E620" s="129" t="s">
        <v>957</v>
      </c>
      <c r="F620" s="132" t="s">
        <v>2996</v>
      </c>
      <c r="G620" s="132">
        <f t="shared" si="396"/>
        <v>40.512182784439993</v>
      </c>
      <c r="H620" s="348">
        <f t="shared" si="397"/>
        <v>40.512182784439993</v>
      </c>
      <c r="I620" s="74"/>
      <c r="J620" s="132">
        <f t="shared" si="398"/>
        <v>0.29269837143999999</v>
      </c>
      <c r="K620" s="132">
        <f t="shared" si="399"/>
        <v>1.152280003</v>
      </c>
      <c r="L620" s="300">
        <f t="shared" si="400"/>
        <v>38.040311409999994</v>
      </c>
      <c r="M620" s="132">
        <v>1.0268930000000001</v>
      </c>
      <c r="N620" s="132">
        <v>0.87187049999999999</v>
      </c>
      <c r="O620" s="132">
        <v>0.22104381000000001</v>
      </c>
      <c r="P620" s="132">
        <v>2.7325188E-3</v>
      </c>
      <c r="Q620" s="132">
        <v>0.21302724000000001</v>
      </c>
      <c r="R620" s="132">
        <v>7.6117881999999998E-2</v>
      </c>
      <c r="S620" s="132">
        <v>8.2073064000000003E-4</v>
      </c>
      <c r="T620" s="132">
        <v>5.9365692999999997E-2</v>
      </c>
      <c r="U620" s="132">
        <v>37.861199999999997</v>
      </c>
      <c r="V620" s="132">
        <v>0</v>
      </c>
      <c r="W620" s="132">
        <v>0.17911141</v>
      </c>
      <c r="X620" s="132">
        <v>0</v>
      </c>
      <c r="Y620" s="132">
        <v>0</v>
      </c>
      <c r="Z620" s="132">
        <v>0</v>
      </c>
      <c r="AA620" s="74"/>
      <c r="AB620" s="301">
        <f t="shared" si="401"/>
        <v>7.7210000000000001</v>
      </c>
      <c r="AC620" s="338">
        <f t="shared" si="402"/>
        <v>7.7210000000000001</v>
      </c>
      <c r="AD620" s="74"/>
      <c r="AE620" s="136">
        <v>107.63758</v>
      </c>
      <c r="AF620" s="136">
        <v>81.824579999999997</v>
      </c>
      <c r="AG620" s="136">
        <v>24.283000000000001</v>
      </c>
      <c r="AH620" s="136">
        <v>0</v>
      </c>
      <c r="AI620" s="136">
        <v>1.53</v>
      </c>
      <c r="AJ620" s="136">
        <v>0</v>
      </c>
      <c r="AK620" s="136">
        <v>0</v>
      </c>
      <c r="AL620" s="74"/>
      <c r="AM620" s="133">
        <v>0.41017587999999999</v>
      </c>
      <c r="AN620" s="340">
        <f t="shared" si="403"/>
        <v>0.41017587999999999</v>
      </c>
      <c r="AP620" s="133">
        <v>0.38534216999999998</v>
      </c>
      <c r="AQ620" s="133">
        <v>1.0873482E-2</v>
      </c>
      <c r="AR620" s="133">
        <v>1.3960228999999999E-2</v>
      </c>
      <c r="AS620" s="134">
        <f t="shared" si="404"/>
        <v>2.3102048473999998E-5</v>
      </c>
      <c r="AT620" s="135">
        <f t="shared" si="405"/>
        <v>4.0212582287899997E-8</v>
      </c>
      <c r="AU620" s="135">
        <f t="shared" si="406"/>
        <v>1.9552142099999998</v>
      </c>
      <c r="AV620" s="302">
        <v>7.1650879999999999E-6</v>
      </c>
      <c r="AW620" s="302">
        <v>2.1618799999999999E-8</v>
      </c>
      <c r="AX620" s="302">
        <v>5.9065650000000003E-13</v>
      </c>
      <c r="AY620" s="303">
        <v>0</v>
      </c>
      <c r="AZ620" s="303">
        <v>0</v>
      </c>
      <c r="BA620" s="302">
        <v>4.0590000000000001E-10</v>
      </c>
      <c r="BB620" s="302">
        <v>1.5834000000000001E-5</v>
      </c>
      <c r="BC620" s="302">
        <v>9.2741999999999999E-11</v>
      </c>
      <c r="BD620" s="302">
        <v>1.8444E-8</v>
      </c>
      <c r="BE620" s="302">
        <v>2.5833500000000001E-11</v>
      </c>
      <c r="BF620" s="302">
        <v>2.7318799999999999E-12</v>
      </c>
      <c r="BG620" s="302">
        <v>2.2368239000000001E-11</v>
      </c>
      <c r="BH620" s="302">
        <v>4.4368242000000001E-12</v>
      </c>
      <c r="BI620" s="302">
        <v>1.0791881999999999E-12</v>
      </c>
      <c r="BJ620" s="302">
        <v>1.4887881000000001E-8</v>
      </c>
      <c r="BK620" s="302">
        <v>8.7666692999999998E-8</v>
      </c>
      <c r="BL620" s="303">
        <v>0</v>
      </c>
      <c r="BM620" s="303">
        <v>1.1856</v>
      </c>
      <c r="BN620" s="303">
        <v>0.76961420999999997</v>
      </c>
      <c r="BO620" s="303">
        <v>0</v>
      </c>
      <c r="BP620" s="303">
        <v>0</v>
      </c>
      <c r="BQ620" s="303">
        <v>0</v>
      </c>
      <c r="BR620" s="74"/>
      <c r="BS620" s="136">
        <v>9.1313907000000003E-4</v>
      </c>
      <c r="BT620" s="136">
        <v>1.2715851000000001E-4</v>
      </c>
      <c r="BU620" s="136">
        <v>2.1528197E-4</v>
      </c>
      <c r="BV620" s="144">
        <v>6.9539064999999999E-6</v>
      </c>
      <c r="BW620" s="136">
        <v>2.9709421E-4</v>
      </c>
      <c r="BX620" s="144">
        <v>8.192695E-6</v>
      </c>
      <c r="BY620" s="144">
        <v>6.7087692000000003E-7</v>
      </c>
      <c r="BZ620" s="136">
        <v>0</v>
      </c>
      <c r="CA620" s="136">
        <v>1.0214483999999999E-4</v>
      </c>
      <c r="CB620" s="144">
        <v>5.4308223999999999E-7</v>
      </c>
      <c r="CC620" s="136">
        <v>0</v>
      </c>
      <c r="CD620" s="136">
        <v>0</v>
      </c>
      <c r="CE620" s="136">
        <v>0</v>
      </c>
      <c r="CF620" s="144">
        <v>1.0686071999999999E-5</v>
      </c>
      <c r="CG620" s="136">
        <v>1.2988077000000001E-4</v>
      </c>
      <c r="CH620" s="144">
        <v>1.4532144E-5</v>
      </c>
      <c r="CI620" s="136">
        <v>0</v>
      </c>
      <c r="CJ620" s="137"/>
      <c r="CK620" s="138"/>
      <c r="CL620" s="110" t="s">
        <v>2997</v>
      </c>
      <c r="CM620" s="110"/>
      <c r="CN620" s="110"/>
      <c r="CP620" s="305"/>
      <c r="CQ620" s="74"/>
      <c r="CR620" s="74"/>
      <c r="CS620" s="74"/>
      <c r="CT620" s="74"/>
      <c r="CU620" s="74"/>
      <c r="CV620" s="74"/>
      <c r="CW620" s="74"/>
      <c r="CX620" s="74"/>
      <c r="CY620" s="74"/>
      <c r="CZ620" s="74"/>
      <c r="DA620" s="74"/>
      <c r="DB620" s="74"/>
    </row>
    <row r="621" spans="1:106" ht="14.5" customHeight="1">
      <c r="A621" s="74" t="s">
        <v>2998</v>
      </c>
      <c r="B621" s="129" t="s">
        <v>2674</v>
      </c>
      <c r="C621" s="130" t="str">
        <f t="shared" si="395"/>
        <v>A.100.24.108</v>
      </c>
      <c r="D621" s="131" t="s">
        <v>700</v>
      </c>
      <c r="E621" s="129" t="s">
        <v>957</v>
      </c>
      <c r="F621" s="132" t="s">
        <v>3000</v>
      </c>
      <c r="G621" s="132">
        <f t="shared" si="396"/>
        <v>5.4448359365123578</v>
      </c>
      <c r="H621" s="348">
        <f t="shared" si="397"/>
        <v>5.4448359365123578</v>
      </c>
      <c r="I621" s="74"/>
      <c r="J621" s="132">
        <f t="shared" si="398"/>
        <v>9.8300159179999999E-2</v>
      </c>
      <c r="K621" s="132">
        <f t="shared" si="399"/>
        <v>0.31050882400000002</v>
      </c>
      <c r="L621" s="300">
        <f t="shared" si="400"/>
        <v>4.4786284533323579</v>
      </c>
      <c r="M621" s="132">
        <v>0.55739850000000002</v>
      </c>
      <c r="N621" s="132">
        <v>0.18305115</v>
      </c>
      <c r="O621" s="132">
        <v>0.10453593999999999</v>
      </c>
      <c r="P621" s="132">
        <v>8.7384438999999994E-2</v>
      </c>
      <c r="Q621" s="132">
        <v>9.3968842999999995E-4</v>
      </c>
      <c r="R621" s="132">
        <v>1.1613915E-4</v>
      </c>
      <c r="S621" s="132">
        <v>9.8598925999999996E-3</v>
      </c>
      <c r="T621" s="132">
        <v>2.2921733999999999E-2</v>
      </c>
      <c r="U621" s="132">
        <v>4.2490990999999996</v>
      </c>
      <c r="V621" s="132">
        <v>1.8897384999999999E-3</v>
      </c>
      <c r="W621" s="132">
        <v>0.22762779999999999</v>
      </c>
      <c r="X621" s="304">
        <v>1.1814244999999999E-5</v>
      </c>
      <c r="Y621" s="304">
        <v>5.8735893000000002E-10</v>
      </c>
      <c r="Z621" s="132">
        <v>0</v>
      </c>
      <c r="AA621" s="74"/>
      <c r="AB621" s="301">
        <f t="shared" si="401"/>
        <v>4.190966165413534</v>
      </c>
      <c r="AC621" s="338">
        <f t="shared" si="402"/>
        <v>4.190966165413534</v>
      </c>
      <c r="AD621" s="74"/>
      <c r="AE621" s="136">
        <v>94.323560999999998</v>
      </c>
      <c r="AF621" s="136">
        <v>45.171188000000001</v>
      </c>
      <c r="AG621" s="136">
        <v>30.860589000000001</v>
      </c>
      <c r="AH621" s="136">
        <v>0</v>
      </c>
      <c r="AI621" s="136">
        <v>0.13193922</v>
      </c>
      <c r="AJ621" s="136">
        <v>17.191511999999999</v>
      </c>
      <c r="AK621" s="136">
        <v>0.96833206000000005</v>
      </c>
      <c r="AL621" s="74"/>
      <c r="AM621" s="133">
        <v>0.14734647000000001</v>
      </c>
      <c r="AN621" s="340">
        <f t="shared" si="403"/>
        <v>0.14734647000000001</v>
      </c>
      <c r="AP621" s="133">
        <v>0.13850409999999999</v>
      </c>
      <c r="AQ621" s="133">
        <v>5.2268258999999999E-3</v>
      </c>
      <c r="AR621" s="133">
        <v>3.6155488E-3</v>
      </c>
      <c r="AS621" s="134">
        <f t="shared" si="404"/>
        <v>8.3036028447357397E-6</v>
      </c>
      <c r="AT621" s="135">
        <f t="shared" si="405"/>
        <v>1.9329977880767475E-8</v>
      </c>
      <c r="AU621" s="135">
        <f t="shared" si="406"/>
        <v>0.50637938000000005</v>
      </c>
      <c r="AV621" s="302">
        <v>3.9659676E-6</v>
      </c>
      <c r="AW621" s="302">
        <v>1.1968903E-8</v>
      </c>
      <c r="AX621" s="302">
        <v>3.2688834999999999E-13</v>
      </c>
      <c r="AY621" s="302">
        <v>8.1219978E-10</v>
      </c>
      <c r="AZ621" s="302">
        <v>9.1521678999999998E-12</v>
      </c>
      <c r="BA621" s="302">
        <v>1.2993077000000001E-8</v>
      </c>
      <c r="BB621" s="302">
        <v>4.3146119999999996E-6</v>
      </c>
      <c r="BC621" s="302">
        <v>1.8573987E-9</v>
      </c>
      <c r="BD621" s="302">
        <v>5.3743912999999997E-9</v>
      </c>
      <c r="BE621" s="302">
        <v>5.6531828E-11</v>
      </c>
      <c r="BF621" s="302">
        <v>6.7032204E-14</v>
      </c>
      <c r="BG621" s="302">
        <v>5.3250973999999997E-11</v>
      </c>
      <c r="BH621" s="302">
        <v>1.1827638999999999E-12</v>
      </c>
      <c r="BI621" s="302">
        <v>1.4425906E-13</v>
      </c>
      <c r="BJ621" s="302">
        <v>1.4171942E-9</v>
      </c>
      <c r="BK621" s="302">
        <v>7.7916101999999994E-9</v>
      </c>
      <c r="BL621" s="302">
        <v>1.7781066E-11</v>
      </c>
      <c r="BM621" s="303">
        <v>0.23214270000000001</v>
      </c>
      <c r="BN621" s="303">
        <v>0.27423668000000001</v>
      </c>
      <c r="BO621" s="302">
        <v>1.138784E-14</v>
      </c>
      <c r="BP621" s="302">
        <v>6.9250377999999995E-17</v>
      </c>
      <c r="BQ621" s="302">
        <v>3.0983131999999998E-21</v>
      </c>
      <c r="BR621" s="74"/>
      <c r="BS621" s="136">
        <v>1.9785577E-3</v>
      </c>
      <c r="BT621" s="144">
        <v>3.8351108999999997E-5</v>
      </c>
      <c r="BU621" s="136">
        <v>1.1685526E-4</v>
      </c>
      <c r="BV621" s="144">
        <v>2.6853257E-6</v>
      </c>
      <c r="BW621" s="144">
        <v>2.6216118000000001E-5</v>
      </c>
      <c r="BX621" s="144">
        <v>8.4105201999999998E-6</v>
      </c>
      <c r="BY621" s="144">
        <v>5.8526086000000004E-7</v>
      </c>
      <c r="BZ621" s="144">
        <v>1.2614389000000001E-5</v>
      </c>
      <c r="CA621" s="144">
        <v>1.5585056E-7</v>
      </c>
      <c r="CB621" s="144">
        <v>6.5243482999999998E-6</v>
      </c>
      <c r="CC621" s="144">
        <v>6.8781246000000005E-8</v>
      </c>
      <c r="CD621" s="144">
        <v>1.1999286999999999E-8</v>
      </c>
      <c r="CE621" s="144">
        <v>1.2212685E-9</v>
      </c>
      <c r="CF621" s="144">
        <v>1.9496828999999999E-5</v>
      </c>
      <c r="CG621" s="144">
        <v>9.3017474999999993E-5</v>
      </c>
      <c r="CH621" s="136">
        <v>1.6535632000000001E-3</v>
      </c>
      <c r="CI621" s="144">
        <v>1.6348074000000001E-12</v>
      </c>
      <c r="CJ621" s="137"/>
      <c r="CK621" s="138"/>
      <c r="CL621" s="110" t="s">
        <v>3001</v>
      </c>
      <c r="CM621" s="110"/>
      <c r="CN621" s="110"/>
      <c r="CP621" s="305"/>
      <c r="CQ621" s="74"/>
      <c r="CR621" s="74"/>
      <c r="CS621" s="74"/>
      <c r="CT621" s="74"/>
      <c r="CU621" s="74"/>
      <c r="CV621" s="74"/>
      <c r="CW621" s="74"/>
      <c r="CX621" s="74"/>
      <c r="CY621" s="74"/>
      <c r="CZ621" s="74"/>
      <c r="DA621" s="74"/>
      <c r="DB621" s="74"/>
    </row>
    <row r="622" spans="1:106" ht="14.5" customHeight="1">
      <c r="A622" s="74" t="s">
        <v>3002</v>
      </c>
      <c r="B622" s="129" t="s">
        <v>2674</v>
      </c>
      <c r="C622" s="130" t="str">
        <f t="shared" si="395"/>
        <v>A.100.24.109</v>
      </c>
      <c r="D622" s="131" t="s">
        <v>700</v>
      </c>
      <c r="E622" s="129" t="s">
        <v>957</v>
      </c>
      <c r="F622" s="132" t="s">
        <v>3004</v>
      </c>
      <c r="G622" s="132">
        <f t="shared" si="396"/>
        <v>0.14687399316169999</v>
      </c>
      <c r="H622" s="348">
        <f t="shared" si="397"/>
        <v>0.14687399316169999</v>
      </c>
      <c r="I622" s="74"/>
      <c r="J622" s="132">
        <f t="shared" si="398"/>
        <v>4.4531428222999991E-3</v>
      </c>
      <c r="K622" s="132">
        <f t="shared" si="399"/>
        <v>1.0678095565999999E-2</v>
      </c>
      <c r="L622" s="300">
        <f t="shared" si="400"/>
        <v>2.4813124773400003E-2</v>
      </c>
      <c r="M622" s="132">
        <v>0.10692963</v>
      </c>
      <c r="N622" s="132">
        <v>6.0295944999999998E-3</v>
      </c>
      <c r="O622" s="132">
        <v>4.5713810999999998E-3</v>
      </c>
      <c r="P622" s="132">
        <v>3.7705707999999998E-3</v>
      </c>
      <c r="Q622" s="132">
        <v>5.8948167000000002E-4</v>
      </c>
      <c r="R622" s="304">
        <v>3.4944373000000002E-6</v>
      </c>
      <c r="S622" s="304">
        <v>8.9595915000000002E-5</v>
      </c>
      <c r="T622" s="304">
        <v>7.7119965999999994E-5</v>
      </c>
      <c r="U622" s="132">
        <v>7.6829426999999999E-4</v>
      </c>
      <c r="V622" s="132">
        <v>4.3388532000000002E-3</v>
      </c>
      <c r="W622" s="132">
        <v>1.9688836000000001E-2</v>
      </c>
      <c r="X622" s="304">
        <v>1.5819069000000001E-5</v>
      </c>
      <c r="Y622" s="304">
        <v>1.3222344000000001E-6</v>
      </c>
      <c r="Z622" s="132">
        <v>0</v>
      </c>
      <c r="AA622" s="74"/>
      <c r="AB622" s="301">
        <f t="shared" si="401"/>
        <v>0.80398218045112779</v>
      </c>
      <c r="AC622" s="338">
        <f t="shared" si="402"/>
        <v>0.80398218045112779</v>
      </c>
      <c r="AD622" s="74"/>
      <c r="AE622" s="136">
        <v>13.694686000000001</v>
      </c>
      <c r="AF622" s="136">
        <v>9.1894191000000003</v>
      </c>
      <c r="AG622" s="136">
        <v>2.668971</v>
      </c>
      <c r="AH622" s="136">
        <v>0</v>
      </c>
      <c r="AI622" s="136">
        <v>0.2291791</v>
      </c>
      <c r="AJ622" s="136">
        <v>1.0027499</v>
      </c>
      <c r="AK622" s="136">
        <v>0.60436687</v>
      </c>
      <c r="AL622" s="74"/>
      <c r="AM622" s="133">
        <v>1.6099815E-2</v>
      </c>
      <c r="AN622" s="340">
        <f t="shared" si="403"/>
        <v>1.6099815E-2</v>
      </c>
      <c r="AP622" s="133">
        <v>1.5160988E-2</v>
      </c>
      <c r="AQ622" s="133">
        <v>6.8514498000000004E-4</v>
      </c>
      <c r="AR622" s="133">
        <v>2.5368184000000002E-4</v>
      </c>
      <c r="AS622" s="134">
        <f t="shared" si="404"/>
        <v>9.0893215238198999E-7</v>
      </c>
      <c r="AT622" s="135">
        <f t="shared" si="405"/>
        <v>2.5338201511506151E-9</v>
      </c>
      <c r="AU622" s="135">
        <f t="shared" si="406"/>
        <v>3.5529669030000002E-2</v>
      </c>
      <c r="AV622" s="302">
        <v>7.4639266000000002E-7</v>
      </c>
      <c r="AW622" s="302">
        <v>2.2520565999999999E-9</v>
      </c>
      <c r="AX622" s="302">
        <v>6.1528948999999997E-14</v>
      </c>
      <c r="AY622" s="302">
        <v>3.9126606999999996E-12</v>
      </c>
      <c r="AZ622" s="302">
        <v>1.0240529E-13</v>
      </c>
      <c r="BA622" s="302">
        <v>5.6065824999999996E-10</v>
      </c>
      <c r="BB622" s="302">
        <v>1.6101529000000001E-7</v>
      </c>
      <c r="BC622" s="302">
        <v>7.9638446000000004E-11</v>
      </c>
      <c r="BD622" s="302">
        <v>1.7564968E-10</v>
      </c>
      <c r="BE622" s="302">
        <v>2.6006599000000001E-14</v>
      </c>
      <c r="BF622" s="302">
        <v>8.3763493999999996E-16</v>
      </c>
      <c r="BG622" s="302">
        <v>3.1304477999999998E-14</v>
      </c>
      <c r="BH622" s="302">
        <v>1.4397521E-15</v>
      </c>
      <c r="BI622" s="302">
        <v>2.6756228000000002E-15</v>
      </c>
      <c r="BJ622" s="302">
        <v>1.5273155000000001E-11</v>
      </c>
      <c r="BK622" s="302">
        <v>9.1862015000000003E-10</v>
      </c>
      <c r="BL622" s="302">
        <v>2.6195731999999999E-11</v>
      </c>
      <c r="BM622" s="302">
        <v>2.2060030000000001E-5</v>
      </c>
      <c r="BN622" s="303">
        <v>3.5507609000000002E-2</v>
      </c>
      <c r="BO622" s="302">
        <v>2.5635761E-11</v>
      </c>
      <c r="BP622" s="302">
        <v>1.5589314E-13</v>
      </c>
      <c r="BQ622" s="302">
        <v>6.9747746999999995E-18</v>
      </c>
      <c r="BR622" s="74"/>
      <c r="BS622" s="144">
        <v>4.1746002000000002E-5</v>
      </c>
      <c r="BT622" s="144">
        <v>1.3964450000000001E-6</v>
      </c>
      <c r="BU622" s="144">
        <v>2.2417155999999999E-5</v>
      </c>
      <c r="BV622" s="144">
        <v>9.0392224000000005E-9</v>
      </c>
      <c r="BW622" s="144">
        <v>1.3831348999999999E-6</v>
      </c>
      <c r="BX622" s="144">
        <v>3.6468158000000002E-7</v>
      </c>
      <c r="BY622" s="144">
        <v>5.0593290999999997E-10</v>
      </c>
      <c r="BZ622" s="144">
        <v>5.5751275000000004E-7</v>
      </c>
      <c r="CA622" s="144">
        <v>4.6892889000000001E-9</v>
      </c>
      <c r="CB622" s="144">
        <v>5.9286139E-8</v>
      </c>
      <c r="CC622" s="144">
        <v>7.5162919000000003E-10</v>
      </c>
      <c r="CD622" s="144">
        <v>1.7078420000000001E-8</v>
      </c>
      <c r="CE622" s="144">
        <v>1.4045907E-11</v>
      </c>
      <c r="CF622" s="144">
        <v>7.8934332999999996E-7</v>
      </c>
      <c r="CG622" s="144">
        <v>1.4391828E-5</v>
      </c>
      <c r="CH622" s="144">
        <v>3.5085570000000003E-7</v>
      </c>
      <c r="CI622" s="144">
        <v>3.6802002999999999E-9</v>
      </c>
      <c r="CJ622" s="137"/>
      <c r="CK622" s="138"/>
      <c r="CL622" s="110" t="s">
        <v>3005</v>
      </c>
      <c r="CM622" s="110"/>
      <c r="CN622" s="110"/>
      <c r="CP622" s="305"/>
      <c r="CQ622" s="74"/>
      <c r="CR622" s="74"/>
      <c r="CS622" s="74"/>
      <c r="CT622" s="74"/>
      <c r="CU622" s="74"/>
      <c r="CV622" s="74"/>
      <c r="CW622" s="74"/>
      <c r="CX622" s="74"/>
      <c r="CY622" s="74"/>
      <c r="CZ622" s="74"/>
      <c r="DA622" s="74"/>
      <c r="DB622" s="74"/>
    </row>
    <row r="623" spans="1:106" ht="14.5" customHeight="1">
      <c r="A623" s="74" t="s">
        <v>3006</v>
      </c>
      <c r="B623" s="129" t="s">
        <v>2674</v>
      </c>
      <c r="C623" s="130" t="str">
        <f t="shared" si="395"/>
        <v>A.100.24.110</v>
      </c>
      <c r="D623" s="131" t="s">
        <v>700</v>
      </c>
      <c r="E623" s="129" t="s">
        <v>957</v>
      </c>
      <c r="F623" s="132" t="s">
        <v>3008</v>
      </c>
      <c r="G623" s="132">
        <f t="shared" si="396"/>
        <v>3.8554474034084603</v>
      </c>
      <c r="H623" s="348">
        <f t="shared" si="397"/>
        <v>3.8554474034084603</v>
      </c>
      <c r="I623" s="74"/>
      <c r="J623" s="132">
        <f t="shared" si="398"/>
        <v>7.0146054735000005E-2</v>
      </c>
      <c r="K623" s="132">
        <f t="shared" si="399"/>
        <v>0.22055961300000002</v>
      </c>
      <c r="L623" s="300">
        <f t="shared" si="400"/>
        <v>3.1424838956734602</v>
      </c>
      <c r="M623" s="132">
        <v>0.42225784</v>
      </c>
      <c r="N623" s="132">
        <v>0.12994469</v>
      </c>
      <c r="O623" s="132">
        <v>7.4546573000000005E-2</v>
      </c>
      <c r="P623" s="132">
        <v>6.2300279E-2</v>
      </c>
      <c r="Q623" s="132">
        <v>8.3462640000000002E-4</v>
      </c>
      <c r="R623" s="304">
        <v>8.2345735000000002E-5</v>
      </c>
      <c r="S623" s="132">
        <v>6.9288036000000001E-3</v>
      </c>
      <c r="T623" s="132">
        <v>1.6068349999999999E-2</v>
      </c>
      <c r="U623" s="132">
        <v>2.9745998999999999</v>
      </c>
      <c r="V623" s="132">
        <v>2.6244729E-3</v>
      </c>
      <c r="W623" s="132">
        <v>0.16524611</v>
      </c>
      <c r="X623" s="304">
        <v>1.3015692E-5</v>
      </c>
      <c r="Y623" s="304">
        <v>3.9708146000000001E-7</v>
      </c>
      <c r="Z623" s="132">
        <v>0</v>
      </c>
      <c r="AA623" s="74"/>
      <c r="AB623" s="301">
        <f t="shared" si="401"/>
        <v>3.174870977443609</v>
      </c>
      <c r="AC623" s="338">
        <f t="shared" si="402"/>
        <v>3.174870977443609</v>
      </c>
      <c r="AD623" s="74"/>
      <c r="AE623" s="136">
        <v>70.134898000000007</v>
      </c>
      <c r="AF623" s="136">
        <v>34.376657999999999</v>
      </c>
      <c r="AG623" s="136">
        <v>22.403103999999999</v>
      </c>
      <c r="AH623" s="136">
        <v>0</v>
      </c>
      <c r="AI623" s="136">
        <v>0.16111118999999999</v>
      </c>
      <c r="AJ623" s="136">
        <v>12.334883</v>
      </c>
      <c r="AK623" s="136">
        <v>0.85914250999999997</v>
      </c>
      <c r="AL623" s="74"/>
      <c r="AM623" s="133">
        <v>0.10797247</v>
      </c>
      <c r="AN623" s="340">
        <f t="shared" si="403"/>
        <v>0.10797247</v>
      </c>
      <c r="AP623" s="133">
        <v>0.10150116000000001</v>
      </c>
      <c r="AQ623" s="133">
        <v>3.8643216000000002E-3</v>
      </c>
      <c r="AR623" s="133">
        <v>2.6069887E-3</v>
      </c>
      <c r="AS623" s="134">
        <f t="shared" si="404"/>
        <v>6.0852016319690992E-6</v>
      </c>
      <c r="AT623" s="135">
        <f t="shared" si="405"/>
        <v>1.4291130343545599E-8</v>
      </c>
      <c r="AU623" s="135">
        <f t="shared" si="406"/>
        <v>0.36512447000000003</v>
      </c>
      <c r="AV623" s="302">
        <v>3.0000950999999999E-6</v>
      </c>
      <c r="AW623" s="302">
        <v>9.0538488999999994E-9</v>
      </c>
      <c r="AX623" s="302">
        <v>2.4728052999999998E-13</v>
      </c>
      <c r="AY623" s="302">
        <v>5.6971363999999997E-10</v>
      </c>
      <c r="AZ623" s="302">
        <v>6.4372392000000001E-12</v>
      </c>
      <c r="BA623" s="302">
        <v>9.2633512999999995E-9</v>
      </c>
      <c r="BB623" s="302">
        <v>3.0685330000000002E-6</v>
      </c>
      <c r="BC623" s="302">
        <v>1.3240705999999999E-9</v>
      </c>
      <c r="BD623" s="302">
        <v>3.8147687999999997E-9</v>
      </c>
      <c r="BE623" s="302">
        <v>3.9580081000000002E-11</v>
      </c>
      <c r="BF623" s="302">
        <v>4.7173833E-14</v>
      </c>
      <c r="BG623" s="302">
        <v>3.7285073E-11</v>
      </c>
      <c r="BH623" s="302">
        <v>8.2836664000000003E-13</v>
      </c>
      <c r="BI623" s="302">
        <v>1.0178403E-13</v>
      </c>
      <c r="BJ623" s="302">
        <v>9.9661788999999992E-10</v>
      </c>
      <c r="BK623" s="302">
        <v>5.7297132000000003E-9</v>
      </c>
      <c r="BL623" s="302">
        <v>2.0305465999999999E-11</v>
      </c>
      <c r="BM623" s="303">
        <v>0.16250650999999999</v>
      </c>
      <c r="BN623" s="303">
        <v>0.20261796000000001</v>
      </c>
      <c r="BO623" s="302">
        <v>7.6986999000000007E-12</v>
      </c>
      <c r="BP623" s="302">
        <v>4.6816417999999998E-14</v>
      </c>
      <c r="BQ623" s="302">
        <v>2.0946012E-18</v>
      </c>
      <c r="BR623" s="74"/>
      <c r="BS623" s="136">
        <v>1.3975141999999999E-3</v>
      </c>
      <c r="BT623" s="144">
        <v>2.7264710000000001E-5</v>
      </c>
      <c r="BU623" s="144">
        <v>8.8523826999999995E-5</v>
      </c>
      <c r="BV623" s="144">
        <v>1.8824397999999999E-6</v>
      </c>
      <c r="BW623" s="144">
        <v>1.8766223E-5</v>
      </c>
      <c r="BX623" s="144">
        <v>5.9967686000000004E-6</v>
      </c>
      <c r="BY623" s="144">
        <v>4.0983438000000002E-7</v>
      </c>
      <c r="BZ623" s="144">
        <v>8.9973264000000003E-6</v>
      </c>
      <c r="CA623" s="144">
        <v>1.1050218E-7</v>
      </c>
      <c r="CB623" s="144">
        <v>4.5848297000000003E-6</v>
      </c>
      <c r="CC623" s="144">
        <v>4.8372360999999997E-8</v>
      </c>
      <c r="CD623" s="144">
        <v>1.3523027E-8</v>
      </c>
      <c r="CE623" s="144">
        <v>8.5910171999999997E-10</v>
      </c>
      <c r="CF623" s="144">
        <v>1.3884582999999999E-5</v>
      </c>
      <c r="CG623" s="144">
        <v>6.9429780999999999E-5</v>
      </c>
      <c r="CH623" s="136">
        <v>1.1575995E-3</v>
      </c>
      <c r="CI623" s="144">
        <v>1.1052044E-9</v>
      </c>
      <c r="CJ623" s="137"/>
      <c r="CK623" s="138"/>
      <c r="CL623" s="110" t="s">
        <v>3009</v>
      </c>
      <c r="CM623" s="110"/>
      <c r="CN623" s="110"/>
      <c r="CP623" s="89"/>
      <c r="CQ623" s="74"/>
      <c r="CR623" s="74"/>
      <c r="CS623" s="74"/>
      <c r="CT623" s="74"/>
      <c r="CU623" s="74"/>
      <c r="CV623" s="74"/>
      <c r="CW623" s="74"/>
      <c r="CX623" s="74"/>
      <c r="CY623" s="74"/>
      <c r="CZ623" s="74"/>
      <c r="DA623" s="74"/>
      <c r="DB623" s="74"/>
    </row>
    <row r="624" spans="1:106" ht="14.5" customHeight="1">
      <c r="A624" s="74" t="s">
        <v>3010</v>
      </c>
      <c r="B624" s="129" t="s">
        <v>2674</v>
      </c>
      <c r="C624" s="130" t="str">
        <f t="shared" si="395"/>
        <v>A.100.24.111</v>
      </c>
      <c r="D624" s="131" t="s">
        <v>700</v>
      </c>
      <c r="E624" s="129" t="s">
        <v>957</v>
      </c>
      <c r="F624" s="132" t="s">
        <v>3012</v>
      </c>
      <c r="G624" s="132">
        <f t="shared" si="396"/>
        <v>192.25799588000001</v>
      </c>
      <c r="H624" s="348">
        <f t="shared" si="397"/>
        <v>192.25799588000001</v>
      </c>
      <c r="I624" s="74"/>
      <c r="J624" s="132">
        <f t="shared" si="398"/>
        <v>2.9712204799999999</v>
      </c>
      <c r="K624" s="132">
        <f t="shared" si="399"/>
        <v>29.744637000000001</v>
      </c>
      <c r="L624" s="300">
        <f t="shared" si="400"/>
        <v>134.79296639999998</v>
      </c>
      <c r="M624" s="132">
        <v>24.749172000000002</v>
      </c>
      <c r="N624" s="132">
        <v>4.8103199999999999</v>
      </c>
      <c r="O624" s="132">
        <v>11.36553</v>
      </c>
      <c r="P624" s="132">
        <v>7.6865976000000003E-2</v>
      </c>
      <c r="Q624" s="132">
        <v>0</v>
      </c>
      <c r="R624" s="132">
        <v>2.8730009999999999</v>
      </c>
      <c r="S624" s="132">
        <v>2.1353503999999999E-2</v>
      </c>
      <c r="T624" s="132">
        <v>13.568787</v>
      </c>
      <c r="U624" s="132">
        <v>132.19999999999999</v>
      </c>
      <c r="V624" s="132">
        <v>0</v>
      </c>
      <c r="W624" s="132">
        <v>2.5929663999999999</v>
      </c>
      <c r="X624" s="132">
        <v>0</v>
      </c>
      <c r="Y624" s="132">
        <v>0</v>
      </c>
      <c r="Z624" s="132">
        <v>0</v>
      </c>
      <c r="AA624" s="74"/>
      <c r="AB624" s="301">
        <f t="shared" si="401"/>
        <v>186.084</v>
      </c>
      <c r="AC624" s="338">
        <f t="shared" si="402"/>
        <v>186.084</v>
      </c>
      <c r="AD624" s="74"/>
      <c r="AE624" s="136">
        <v>2843.3618999999999</v>
      </c>
      <c r="AF624" s="136">
        <v>2446.7609000000002</v>
      </c>
      <c r="AG624" s="136">
        <v>351.541</v>
      </c>
      <c r="AH624" s="136">
        <v>0</v>
      </c>
      <c r="AI624" s="136">
        <v>45.06</v>
      </c>
      <c r="AJ624" s="136">
        <v>0</v>
      </c>
      <c r="AK624" s="136">
        <v>0</v>
      </c>
      <c r="AL624" s="74"/>
      <c r="AM624" s="133">
        <v>4.8548698999999997</v>
      </c>
      <c r="AN624" s="340">
        <f t="shared" si="403"/>
        <v>4.8548698999999997</v>
      </c>
      <c r="AP624" s="133">
        <v>4.3805474999999996</v>
      </c>
      <c r="AQ624" s="133">
        <v>0.17149074</v>
      </c>
      <c r="AR624" s="133">
        <v>0.30283168999999999</v>
      </c>
      <c r="AS624" s="134">
        <f t="shared" si="404"/>
        <v>2.6262275092999999E-4</v>
      </c>
      <c r="AT624" s="135">
        <f t="shared" si="405"/>
        <v>6.3421131469599995E-7</v>
      </c>
      <c r="AU624" s="135">
        <f t="shared" si="406"/>
        <v>42.413401999999998</v>
      </c>
      <c r="AV624" s="303">
        <v>1.7268595E-4</v>
      </c>
      <c r="AW624" s="302">
        <v>5.2103519999999996E-7</v>
      </c>
      <c r="AX624" s="302">
        <v>1.4235426E-11</v>
      </c>
      <c r="AY624" s="303">
        <v>0</v>
      </c>
      <c r="AZ624" s="303">
        <v>0</v>
      </c>
      <c r="BA624" s="302">
        <v>1.1418E-8</v>
      </c>
      <c r="BB624" s="302">
        <v>8.7360000000000004E-5</v>
      </c>
      <c r="BC624" s="302">
        <v>2.6088399999999999E-9</v>
      </c>
      <c r="BD624" s="302">
        <v>1.0176000000000001E-7</v>
      </c>
      <c r="BE624" s="302">
        <v>8.1862000000000005E-9</v>
      </c>
      <c r="BF624" s="302">
        <v>2.1436400000000001E-10</v>
      </c>
      <c r="BG624" s="302">
        <v>2.2520102E-10</v>
      </c>
      <c r="BH624" s="302">
        <v>1.3665042E-10</v>
      </c>
      <c r="BI624" s="302">
        <v>3.0623830000000001E-11</v>
      </c>
      <c r="BJ624" s="302">
        <v>4.1594302999999998E-7</v>
      </c>
      <c r="BK624" s="302">
        <v>2.1494399E-6</v>
      </c>
      <c r="BL624" s="303">
        <v>0</v>
      </c>
      <c r="BM624" s="303">
        <v>19.399999999999999</v>
      </c>
      <c r="BN624" s="303">
        <v>23.013401999999999</v>
      </c>
      <c r="BO624" s="303">
        <v>0</v>
      </c>
      <c r="BP624" s="303">
        <v>0</v>
      </c>
      <c r="BQ624" s="303">
        <v>0</v>
      </c>
      <c r="BR624" s="74"/>
      <c r="BS624" s="136">
        <v>1.6300975999999998E-2</v>
      </c>
      <c r="BT624" s="136">
        <v>7.0156419000000001E-4</v>
      </c>
      <c r="BU624" s="136">
        <v>5.1885157000000001E-3</v>
      </c>
      <c r="BV624" s="136">
        <v>1.5894041E-3</v>
      </c>
      <c r="BW624" s="136">
        <v>5.7790254000000005E-4</v>
      </c>
      <c r="BX624" s="136">
        <v>6.4305535000000003E-4</v>
      </c>
      <c r="BY624" s="136">
        <v>2.1258957000000001E-4</v>
      </c>
      <c r="BZ624" s="136">
        <v>0</v>
      </c>
      <c r="CA624" s="136">
        <v>3.8553651E-3</v>
      </c>
      <c r="CB624" s="144">
        <v>1.4129738E-5</v>
      </c>
      <c r="CC624" s="136">
        <v>0</v>
      </c>
      <c r="CD624" s="136">
        <v>0</v>
      </c>
      <c r="CE624" s="136">
        <v>0</v>
      </c>
      <c r="CF624" s="136">
        <v>1.139478E-4</v>
      </c>
      <c r="CG624" s="136">
        <v>3.4043286000000001E-3</v>
      </c>
      <c r="CH624" s="144">
        <v>1.73256E-7</v>
      </c>
      <c r="CI624" s="136">
        <v>0</v>
      </c>
      <c r="CJ624" s="137"/>
      <c r="CK624" s="138"/>
      <c r="CL624" s="110" t="s">
        <v>654</v>
      </c>
      <c r="CM624" s="110"/>
      <c r="CN624" s="110"/>
      <c r="CP624" s="305"/>
      <c r="CQ624" s="74"/>
      <c r="CR624" s="74"/>
      <c r="CS624" s="74"/>
      <c r="CT624" s="74"/>
      <c r="CU624" s="74"/>
      <c r="CV624" s="74"/>
      <c r="CW624" s="74"/>
      <c r="CX624" s="74"/>
      <c r="CY624" s="74"/>
      <c r="CZ624" s="74"/>
      <c r="DA624" s="74"/>
      <c r="DB624" s="74"/>
    </row>
    <row r="625" spans="1:106" ht="14.5" customHeight="1">
      <c r="A625" s="74" t="s">
        <v>3013</v>
      </c>
      <c r="B625" s="129" t="s">
        <v>2674</v>
      </c>
      <c r="C625" s="130" t="str">
        <f t="shared" si="395"/>
        <v>A.100.24.112</v>
      </c>
      <c r="D625" s="131" t="s">
        <v>700</v>
      </c>
      <c r="E625" s="129" t="s">
        <v>957</v>
      </c>
      <c r="F625" s="132" t="s">
        <v>3015</v>
      </c>
      <c r="G625" s="132">
        <f t="shared" si="396"/>
        <v>33353.223301999999</v>
      </c>
      <c r="H625" s="348">
        <f t="shared" si="397"/>
        <v>33353.223301999999</v>
      </c>
      <c r="I625" s="74"/>
      <c r="J625" s="132">
        <f t="shared" si="398"/>
        <v>879.66496200000006</v>
      </c>
      <c r="K625" s="132">
        <f t="shared" si="399"/>
        <v>2712.6829600000001</v>
      </c>
      <c r="L625" s="300">
        <f t="shared" si="400"/>
        <v>27379.765879999999</v>
      </c>
      <c r="M625" s="132">
        <v>2381.1095</v>
      </c>
      <c r="N625" s="132">
        <v>1896.0478000000001</v>
      </c>
      <c r="O625" s="132">
        <v>202.83224000000001</v>
      </c>
      <c r="P625" s="132">
        <v>10.057002000000001</v>
      </c>
      <c r="Q625" s="132">
        <v>0</v>
      </c>
      <c r="R625" s="132">
        <v>258.81527999999997</v>
      </c>
      <c r="S625" s="132">
        <v>610.79268000000002</v>
      </c>
      <c r="T625" s="132">
        <v>613.80291999999997</v>
      </c>
      <c r="U625" s="132">
        <v>27181.67</v>
      </c>
      <c r="V625" s="132">
        <v>0</v>
      </c>
      <c r="W625" s="132">
        <v>198.09587999999999</v>
      </c>
      <c r="X625" s="132">
        <v>0</v>
      </c>
      <c r="Y625" s="132">
        <v>0</v>
      </c>
      <c r="Z625" s="132">
        <v>0</v>
      </c>
      <c r="AA625" s="74"/>
      <c r="AB625" s="301">
        <f t="shared" si="401"/>
        <v>17903.07894736842</v>
      </c>
      <c r="AC625" s="338">
        <f t="shared" si="402"/>
        <v>17903.07894736842</v>
      </c>
      <c r="AD625" s="74"/>
      <c r="AE625" s="136">
        <v>274800.34000000003</v>
      </c>
      <c r="AF625" s="136">
        <v>240385.86</v>
      </c>
      <c r="AG625" s="136">
        <v>26856.816999999999</v>
      </c>
      <c r="AH625" s="136">
        <v>0</v>
      </c>
      <c r="AI625" s="136">
        <v>7557.6689999999999</v>
      </c>
      <c r="AJ625" s="136">
        <v>0</v>
      </c>
      <c r="AK625" s="136">
        <v>0</v>
      </c>
      <c r="AL625" s="74"/>
      <c r="AM625" s="133">
        <v>1371.4996000000001</v>
      </c>
      <c r="AN625" s="340">
        <f t="shared" si="403"/>
        <v>1371.4996000000001</v>
      </c>
      <c r="AP625" s="133">
        <v>1323.7997</v>
      </c>
      <c r="AQ625" s="133">
        <v>25.394573999999999</v>
      </c>
      <c r="AR625" s="133">
        <v>22.305273</v>
      </c>
      <c r="AS625" s="134">
        <f t="shared" si="404"/>
        <v>7.9364492329999994E-2</v>
      </c>
      <c r="AT625" s="135">
        <f t="shared" si="405"/>
        <v>9.3914843535500004E-5</v>
      </c>
      <c r="AU625" s="135">
        <f t="shared" si="406"/>
        <v>3123.9877000000001</v>
      </c>
      <c r="AV625" s="303">
        <v>1.6614057000000002E-2</v>
      </c>
      <c r="AW625" s="302">
        <v>5.0128620999999997E-5</v>
      </c>
      <c r="AX625" s="302">
        <v>1.3695855E-9</v>
      </c>
      <c r="AY625" s="303">
        <v>0</v>
      </c>
      <c r="AZ625" s="303">
        <v>0</v>
      </c>
      <c r="BA625" s="302">
        <v>1.4939100000000001E-6</v>
      </c>
      <c r="BB625" s="303">
        <v>3.4434036000000001E-2</v>
      </c>
      <c r="BC625" s="302">
        <v>3.4133580000000002E-7</v>
      </c>
      <c r="BD625" s="302">
        <v>4.0109976000000002E-5</v>
      </c>
      <c r="BE625" s="302">
        <v>6.8441999999999998E-8</v>
      </c>
      <c r="BF625" s="302">
        <v>1.25884E-9</v>
      </c>
      <c r="BG625" s="302">
        <v>4.0201650000000001E-7</v>
      </c>
      <c r="BH625" s="302">
        <v>2.3620982E-6</v>
      </c>
      <c r="BI625" s="302">
        <v>4.9972561E-7</v>
      </c>
      <c r="BJ625" s="303">
        <v>1.7677242000000001E-4</v>
      </c>
      <c r="BK625" s="303">
        <v>2.8138132999999999E-2</v>
      </c>
      <c r="BL625" s="303">
        <v>0</v>
      </c>
      <c r="BM625" s="303">
        <v>863</v>
      </c>
      <c r="BN625" s="303">
        <v>2260.9877000000001</v>
      </c>
      <c r="BO625" s="303">
        <v>0</v>
      </c>
      <c r="BP625" s="303">
        <v>0</v>
      </c>
      <c r="BQ625" s="303">
        <v>0</v>
      </c>
      <c r="BR625" s="74"/>
      <c r="BS625" s="136">
        <v>63.891582</v>
      </c>
      <c r="BT625" s="136">
        <v>0.27653029000000001</v>
      </c>
      <c r="BU625" s="136">
        <v>0.49918535000000003</v>
      </c>
      <c r="BV625" s="136">
        <v>7.1898901000000001E-2</v>
      </c>
      <c r="BW625" s="136">
        <v>0.22778751</v>
      </c>
      <c r="BX625" s="136">
        <v>3.7752559999999998E-3</v>
      </c>
      <c r="BY625" s="136">
        <v>1.7773882E-3</v>
      </c>
      <c r="BZ625" s="136">
        <v>0</v>
      </c>
      <c r="CA625" s="136">
        <v>0.34731188000000002</v>
      </c>
      <c r="CB625" s="136">
        <v>0.40416507000000002</v>
      </c>
      <c r="CC625" s="136">
        <v>0</v>
      </c>
      <c r="CD625" s="136">
        <v>0</v>
      </c>
      <c r="CE625" s="136">
        <v>0</v>
      </c>
      <c r="CF625" s="136">
        <v>2.6900706999999999E-2</v>
      </c>
      <c r="CG625" s="136">
        <v>0.32463270999999999</v>
      </c>
      <c r="CH625" s="136">
        <v>61.707616999999999</v>
      </c>
      <c r="CI625" s="136">
        <v>0</v>
      </c>
      <c r="CJ625" s="137"/>
      <c r="CK625" s="138"/>
      <c r="CL625" s="110" t="s">
        <v>654</v>
      </c>
      <c r="CM625" s="110"/>
      <c r="CN625" s="110"/>
      <c r="CP625" s="305"/>
      <c r="CQ625" s="74"/>
      <c r="CR625" s="74"/>
      <c r="CS625" s="74"/>
      <c r="CT625" s="74"/>
      <c r="CU625" s="74"/>
      <c r="CV625" s="74"/>
      <c r="CW625" s="74"/>
      <c r="CX625" s="74"/>
      <c r="CY625" s="74"/>
      <c r="CZ625" s="74"/>
      <c r="DA625" s="74"/>
      <c r="DB625" s="74"/>
    </row>
    <row r="626" spans="1:106" ht="14.5" customHeight="1">
      <c r="A626" s="74" t="s">
        <v>3016</v>
      </c>
      <c r="B626" s="129" t="s">
        <v>2674</v>
      </c>
      <c r="C626" s="130" t="str">
        <f t="shared" si="395"/>
        <v>A.100.24.113</v>
      </c>
      <c r="D626" s="131" t="s">
        <v>700</v>
      </c>
      <c r="E626" s="129" t="s">
        <v>957</v>
      </c>
      <c r="F626" s="132" t="s">
        <v>3018</v>
      </c>
      <c r="G626" s="132">
        <f t="shared" si="396"/>
        <v>138.6692705291</v>
      </c>
      <c r="H626" s="348">
        <f t="shared" si="397"/>
        <v>138.6692705291</v>
      </c>
      <c r="I626" s="74"/>
      <c r="J626" s="132">
        <f t="shared" si="398"/>
        <v>8.5106500080000007</v>
      </c>
      <c r="K626" s="132">
        <f t="shared" si="399"/>
        <v>29.716272199999999</v>
      </c>
      <c r="L626" s="300">
        <f t="shared" si="400"/>
        <v>0.6092273211</v>
      </c>
      <c r="M626" s="132">
        <v>99.833121000000006</v>
      </c>
      <c r="N626" s="132">
        <v>21.040823</v>
      </c>
      <c r="O626" s="132">
        <v>7.5003101000000001</v>
      </c>
      <c r="P626" s="132">
        <v>6.3384632999999999</v>
      </c>
      <c r="Q626" s="132">
        <v>1.9680664000000001</v>
      </c>
      <c r="R626" s="132">
        <v>6.2883458000000003E-2</v>
      </c>
      <c r="S626" s="132">
        <v>0.14123685</v>
      </c>
      <c r="T626" s="132">
        <v>1.1751391</v>
      </c>
      <c r="U626" s="132">
        <v>8.8548827999999996E-2</v>
      </c>
      <c r="V626" s="132">
        <v>0</v>
      </c>
      <c r="W626" s="132">
        <v>0.51861305000000002</v>
      </c>
      <c r="X626" s="132">
        <v>2.0654431000000002E-3</v>
      </c>
      <c r="Y626" s="132">
        <v>0</v>
      </c>
      <c r="Z626" s="132">
        <v>0</v>
      </c>
      <c r="AA626" s="74"/>
      <c r="AB626" s="301">
        <f t="shared" si="401"/>
        <v>750.62496992481204</v>
      </c>
      <c r="AC626" s="338">
        <f t="shared" si="402"/>
        <v>750.62496992481204</v>
      </c>
      <c r="AD626" s="74"/>
      <c r="AE626" s="136">
        <v>9421.3989999999994</v>
      </c>
      <c r="AF626" s="136">
        <v>9335.3780999999999</v>
      </c>
      <c r="AG626" s="136">
        <v>70.310879999999997</v>
      </c>
      <c r="AH626" s="136">
        <v>0</v>
      </c>
      <c r="AI626" s="136">
        <v>0</v>
      </c>
      <c r="AJ626" s="136">
        <v>0.74251230000000001</v>
      </c>
      <c r="AK626" s="136">
        <v>14.967499</v>
      </c>
      <c r="AL626" s="74"/>
      <c r="AM626" s="133">
        <v>21.122479999999999</v>
      </c>
      <c r="AN626" s="340">
        <f t="shared" si="403"/>
        <v>21.122479999999999</v>
      </c>
      <c r="AP626" s="133">
        <v>19.827760999999999</v>
      </c>
      <c r="AQ626" s="133">
        <v>0.75409192000000003</v>
      </c>
      <c r="AR626" s="133">
        <v>0.54062714000000001</v>
      </c>
      <c r="AS626" s="134">
        <f t="shared" si="404"/>
        <v>1.1887146945689E-3</v>
      </c>
      <c r="AT626" s="135">
        <f t="shared" si="405"/>
        <v>2.7888014794189999E-6</v>
      </c>
      <c r="AU626" s="135">
        <f t="shared" si="406"/>
        <v>75.7180866275</v>
      </c>
      <c r="AV626" s="303">
        <v>7.0371395000000002E-4</v>
      </c>
      <c r="AW626" s="302">
        <v>2.1235273999999999E-6</v>
      </c>
      <c r="AX626" s="302">
        <v>5.8006532999999997E-11</v>
      </c>
      <c r="AY626" s="302">
        <v>5.7941819000000002E-8</v>
      </c>
      <c r="AZ626" s="302">
        <v>3.5960798999999998E-9</v>
      </c>
      <c r="BA626" s="302">
        <v>9.4249976999999999E-7</v>
      </c>
      <c r="BB626" s="303">
        <v>4.8016995000000002E-4</v>
      </c>
      <c r="BC626" s="302">
        <v>1.3537259E-7</v>
      </c>
      <c r="BD626" s="302">
        <v>5.2369931E-7</v>
      </c>
      <c r="BE626" s="302">
        <v>1.1792596999999999E-10</v>
      </c>
      <c r="BF626" s="302">
        <v>1.4083579999999999E-12</v>
      </c>
      <c r="BG626" s="302">
        <v>3.2319905999999999E-9</v>
      </c>
      <c r="BH626" s="302">
        <v>2.3282448E-11</v>
      </c>
      <c r="BI626" s="302">
        <v>5.4598710000000003E-11</v>
      </c>
      <c r="BJ626" s="302">
        <v>1.0646505E-6</v>
      </c>
      <c r="BK626" s="302">
        <v>2.7621064000000001E-6</v>
      </c>
      <c r="BL626" s="302">
        <v>2.7149668E-9</v>
      </c>
      <c r="BM626" s="303">
        <v>5.1626275000000001E-3</v>
      </c>
      <c r="BN626" s="303">
        <v>75.712924000000001</v>
      </c>
      <c r="BO626" s="303">
        <v>0</v>
      </c>
      <c r="BP626" s="303">
        <v>0</v>
      </c>
      <c r="BQ626" s="303">
        <v>0</v>
      </c>
      <c r="BR626" s="74"/>
      <c r="BS626" s="136">
        <v>4.3913893000000002E-2</v>
      </c>
      <c r="BT626" s="136">
        <v>3.9156690000000001E-3</v>
      </c>
      <c r="BU626" s="136">
        <v>2.0929415999999999E-2</v>
      </c>
      <c r="BV626" s="136">
        <v>1.3779107E-4</v>
      </c>
      <c r="BW626" s="136">
        <v>4.5382690999999998E-3</v>
      </c>
      <c r="BX626" s="136">
        <v>6.0154385999999999E-4</v>
      </c>
      <c r="BY626" s="144">
        <v>1.3617806999999999E-6</v>
      </c>
      <c r="BZ626" s="136">
        <v>9.1473228999999995E-4</v>
      </c>
      <c r="CA626" s="144">
        <v>8.4385172999999999E-5</v>
      </c>
      <c r="CB626" s="144">
        <v>9.3457246999999999E-5</v>
      </c>
      <c r="CC626" s="144">
        <v>2.6826250000000001E-5</v>
      </c>
      <c r="CD626" s="144">
        <v>1.9726000999999999E-6</v>
      </c>
      <c r="CE626" s="144">
        <v>4.5458144000000002E-7</v>
      </c>
      <c r="CF626" s="136">
        <v>1.547201E-3</v>
      </c>
      <c r="CG626" s="136">
        <v>1.1092832E-2</v>
      </c>
      <c r="CH626" s="144">
        <v>2.7980630999999999E-5</v>
      </c>
      <c r="CI626" s="136">
        <v>0</v>
      </c>
      <c r="CJ626" s="137"/>
      <c r="CK626" s="138"/>
      <c r="CL626" s="110" t="s">
        <v>3019</v>
      </c>
      <c r="CM626" s="110"/>
      <c r="CN626" s="110"/>
      <c r="CP626" s="305"/>
      <c r="CQ626" s="74"/>
      <c r="CR626" s="74"/>
      <c r="CS626" s="74"/>
      <c r="CT626" s="74"/>
      <c r="CU626" s="74"/>
      <c r="CV626" s="74"/>
      <c r="CW626" s="74"/>
      <c r="CX626" s="74"/>
      <c r="CY626" s="74"/>
      <c r="CZ626" s="74"/>
      <c r="DA626" s="74"/>
      <c r="DB626" s="74"/>
    </row>
    <row r="627" spans="1:106" ht="14.5" customHeight="1">
      <c r="A627" s="74" t="s">
        <v>3020</v>
      </c>
      <c r="B627" s="129" t="s">
        <v>2674</v>
      </c>
      <c r="C627" s="130" t="str">
        <f t="shared" si="395"/>
        <v>A.100.24.114</v>
      </c>
      <c r="D627" s="131" t="s">
        <v>700</v>
      </c>
      <c r="E627" s="129" t="s">
        <v>957</v>
      </c>
      <c r="F627" s="132" t="s">
        <v>3022</v>
      </c>
      <c r="G627" s="132">
        <f t="shared" si="396"/>
        <v>25381.729884436339</v>
      </c>
      <c r="H627" s="348">
        <f t="shared" si="397"/>
        <v>25381.729884436339</v>
      </c>
      <c r="I627" s="74"/>
      <c r="J627" s="132">
        <f t="shared" si="398"/>
        <v>670.58791872999996</v>
      </c>
      <c r="K627" s="132">
        <f t="shared" si="399"/>
        <v>2068.7709300000001</v>
      </c>
      <c r="L627" s="300">
        <f t="shared" si="400"/>
        <v>20808.767835706338</v>
      </c>
      <c r="M627" s="132">
        <v>1833.6032</v>
      </c>
      <c r="N627" s="132">
        <v>1446.0461</v>
      </c>
      <c r="O627" s="132">
        <v>155.95258000000001</v>
      </c>
      <c r="P627" s="132">
        <v>9.1645527999999992</v>
      </c>
      <c r="Q627" s="132">
        <v>0.47233593000000001</v>
      </c>
      <c r="R627" s="132">
        <v>196.71469999999999</v>
      </c>
      <c r="S627" s="132">
        <v>464.23633000000001</v>
      </c>
      <c r="T627" s="132">
        <v>466.77224999999999</v>
      </c>
      <c r="U627" s="132">
        <v>20658.09</v>
      </c>
      <c r="V627" s="132">
        <v>0</v>
      </c>
      <c r="W627" s="132">
        <v>150.67733999999999</v>
      </c>
      <c r="X627" s="132">
        <v>4.9570634E-4</v>
      </c>
      <c r="Y627" s="132">
        <v>0</v>
      </c>
      <c r="Z627" s="132">
        <v>0</v>
      </c>
      <c r="AA627" s="74"/>
      <c r="AB627" s="301">
        <f t="shared" si="401"/>
        <v>13786.49022556391</v>
      </c>
      <c r="AC627" s="338">
        <f t="shared" si="402"/>
        <v>13786.49022556391</v>
      </c>
      <c r="AD627" s="74"/>
      <c r="AE627" s="136">
        <v>211109.4</v>
      </c>
      <c r="AF627" s="136">
        <v>184933.74</v>
      </c>
      <c r="AG627" s="136">
        <v>20428.056</v>
      </c>
      <c r="AH627" s="136">
        <v>0</v>
      </c>
      <c r="AI627" s="136">
        <v>5743.8284000000003</v>
      </c>
      <c r="AJ627" s="136">
        <v>0.17820295</v>
      </c>
      <c r="AK627" s="136">
        <v>3.5921997999999999</v>
      </c>
      <c r="AL627" s="74"/>
      <c r="AM627" s="133">
        <v>1047.4091000000001</v>
      </c>
      <c r="AN627" s="340">
        <f t="shared" si="403"/>
        <v>1047.4091000000001</v>
      </c>
      <c r="AP627" s="133">
        <v>1010.8465</v>
      </c>
      <c r="AQ627" s="133">
        <v>19.480858000000001</v>
      </c>
      <c r="AR627" s="133">
        <v>17.081758000000001</v>
      </c>
      <c r="AS627" s="134">
        <f t="shared" si="404"/>
        <v>6.0602305900596176E-2</v>
      </c>
      <c r="AT627" s="135">
        <f t="shared" si="405"/>
        <v>7.2044594297039996E-5</v>
      </c>
      <c r="AU627" s="135">
        <f t="shared" si="406"/>
        <v>2392.4030400000001</v>
      </c>
      <c r="AV627" s="303">
        <v>1.2795575E-2</v>
      </c>
      <c r="AW627" s="302">
        <v>3.8607399000000003E-5</v>
      </c>
      <c r="AX627" s="302">
        <v>1.0548066E-9</v>
      </c>
      <c r="AY627" s="302">
        <v>1.3906037000000001E-8</v>
      </c>
      <c r="AZ627" s="302">
        <v>8.6305917999999998E-10</v>
      </c>
      <c r="BA627" s="302">
        <v>1.3615715E-6</v>
      </c>
      <c r="BB627" s="303">
        <v>2.6285108000000001E-2</v>
      </c>
      <c r="BC627" s="302">
        <v>2.9190462999999997E-7</v>
      </c>
      <c r="BD627" s="302">
        <v>3.0609270000000003E-5</v>
      </c>
      <c r="BE627" s="302">
        <v>5.2044221999999997E-8</v>
      </c>
      <c r="BF627" s="302">
        <v>9.5705640999999993E-10</v>
      </c>
      <c r="BG627" s="302">
        <v>3.0630822E-7</v>
      </c>
      <c r="BH627" s="302">
        <v>1.7952002000000001E-6</v>
      </c>
      <c r="BI627" s="302">
        <v>3.7980457000000001E-7</v>
      </c>
      <c r="BJ627" s="303">
        <v>1.3460256000000001E-4</v>
      </c>
      <c r="BK627" s="303">
        <v>2.1385643999999999E-2</v>
      </c>
      <c r="BL627" s="302">
        <v>6.5159202999999997E-10</v>
      </c>
      <c r="BM627" s="303">
        <v>655.88124000000005</v>
      </c>
      <c r="BN627" s="303">
        <v>1736.5218</v>
      </c>
      <c r="BO627" s="303">
        <v>0</v>
      </c>
      <c r="BP627" s="303">
        <v>0</v>
      </c>
      <c r="BQ627" s="303">
        <v>0</v>
      </c>
      <c r="BR627" s="74"/>
      <c r="BS627" s="136">
        <v>48.568142000000002</v>
      </c>
      <c r="BT627" s="136">
        <v>0.21110277999999999</v>
      </c>
      <c r="BU627" s="136">
        <v>0.38440392000000001</v>
      </c>
      <c r="BV627" s="136">
        <v>5.4676233999999997E-2</v>
      </c>
      <c r="BW627" s="136">
        <v>0.17420769</v>
      </c>
      <c r="BX627" s="136">
        <v>3.0135651000000002E-3</v>
      </c>
      <c r="BY627" s="136">
        <v>1.3511419E-3</v>
      </c>
      <c r="BZ627" s="136">
        <v>2.1953574999999999E-4</v>
      </c>
      <c r="CA627" s="136">
        <v>0.26397727999999998</v>
      </c>
      <c r="CB627" s="136">
        <v>0.30718788000000002</v>
      </c>
      <c r="CC627" s="144">
        <v>6.4382999999999998E-6</v>
      </c>
      <c r="CD627" s="144">
        <v>4.7342401999999998E-7</v>
      </c>
      <c r="CE627" s="144">
        <v>1.0909955E-7</v>
      </c>
      <c r="CF627" s="136">
        <v>2.0815864999999999E-2</v>
      </c>
      <c r="CG627" s="136">
        <v>0.24938314</v>
      </c>
      <c r="CH627" s="136">
        <v>46.897796</v>
      </c>
      <c r="CI627" s="136">
        <v>0</v>
      </c>
      <c r="CJ627" s="137"/>
      <c r="CK627" s="138"/>
      <c r="CL627" s="110" t="s">
        <v>701</v>
      </c>
      <c r="CM627" s="110"/>
      <c r="CN627" s="110"/>
      <c r="CP627" s="305"/>
      <c r="CQ627" s="74"/>
      <c r="CR627" s="74"/>
      <c r="CS627" s="74"/>
      <c r="CT627" s="74"/>
      <c r="CU627" s="74"/>
      <c r="CV627" s="74"/>
      <c r="CW627" s="74"/>
      <c r="CX627" s="74"/>
      <c r="CY627" s="74"/>
      <c r="CZ627" s="74"/>
      <c r="DA627" s="74"/>
      <c r="DB627" s="74"/>
    </row>
    <row r="628" spans="1:106" ht="14.5" customHeight="1">
      <c r="A628" s="74" t="s">
        <v>3023</v>
      </c>
      <c r="B628" s="129" t="s">
        <v>2674</v>
      </c>
      <c r="C628" s="130" t="str">
        <f t="shared" si="395"/>
        <v>A.100.24.115</v>
      </c>
      <c r="D628" s="131" t="s">
        <v>700</v>
      </c>
      <c r="E628" s="129" t="s">
        <v>957</v>
      </c>
      <c r="F628" s="132" t="s">
        <v>3025</v>
      </c>
      <c r="G628" s="132">
        <f t="shared" si="396"/>
        <v>772.32676256000002</v>
      </c>
      <c r="H628" s="348">
        <f t="shared" si="397"/>
        <v>772.32676256000002</v>
      </c>
      <c r="I628" s="74"/>
      <c r="J628" s="132">
        <f t="shared" si="398"/>
        <v>11.91138056</v>
      </c>
      <c r="K628" s="132">
        <f t="shared" si="399"/>
        <v>21.044486500000001</v>
      </c>
      <c r="L628" s="300">
        <f t="shared" si="400"/>
        <v>719.52769449999994</v>
      </c>
      <c r="M628" s="132">
        <v>19.843201000000001</v>
      </c>
      <c r="N628" s="132">
        <v>18.409496000000001</v>
      </c>
      <c r="O628" s="132">
        <v>1.2298051999999999</v>
      </c>
      <c r="P628" s="132">
        <v>0.14462356000000001</v>
      </c>
      <c r="Q628" s="132">
        <v>0</v>
      </c>
      <c r="R628" s="132">
        <v>3.2691262000000001</v>
      </c>
      <c r="S628" s="132">
        <v>8.4976307999999996</v>
      </c>
      <c r="T628" s="132">
        <v>1.4051853000000001</v>
      </c>
      <c r="U628" s="132">
        <v>716.89</v>
      </c>
      <c r="V628" s="132">
        <v>0</v>
      </c>
      <c r="W628" s="132">
        <v>2.6376944999999998</v>
      </c>
      <c r="X628" s="132">
        <v>0</v>
      </c>
      <c r="Y628" s="132">
        <v>0</v>
      </c>
      <c r="Z628" s="132">
        <v>0</v>
      </c>
      <c r="AA628" s="74"/>
      <c r="AB628" s="301">
        <f t="shared" si="401"/>
        <v>149.197</v>
      </c>
      <c r="AC628" s="338">
        <f t="shared" si="402"/>
        <v>149.197</v>
      </c>
      <c r="AD628" s="74"/>
      <c r="AE628" s="136">
        <v>2078.3917999999999</v>
      </c>
      <c r="AF628" s="136">
        <v>1710.1998000000001</v>
      </c>
      <c r="AG628" s="136">
        <v>357.60500000000002</v>
      </c>
      <c r="AH628" s="136">
        <v>0</v>
      </c>
      <c r="AI628" s="136">
        <v>10.587</v>
      </c>
      <c r="AJ628" s="136">
        <v>0</v>
      </c>
      <c r="AK628" s="136">
        <v>0</v>
      </c>
      <c r="AL628" s="74"/>
      <c r="AM628" s="133">
        <v>12.145595999999999</v>
      </c>
      <c r="AN628" s="340">
        <f t="shared" si="403"/>
        <v>12.145595999999999</v>
      </c>
      <c r="AP628" s="133">
        <v>11.602131999999999</v>
      </c>
      <c r="AQ628" s="133">
        <v>0.25939563999999998</v>
      </c>
      <c r="AR628" s="133">
        <v>0.28406888000000002</v>
      </c>
      <c r="AS628" s="134">
        <f t="shared" si="404"/>
        <v>6.9557145530000004E-4</v>
      </c>
      <c r="AT628" s="135">
        <f t="shared" si="405"/>
        <v>9.593033998009999E-7</v>
      </c>
      <c r="AU628" s="135">
        <f t="shared" si="406"/>
        <v>39.785557999999995</v>
      </c>
      <c r="AV628" s="303">
        <v>1.3845481999999999E-4</v>
      </c>
      <c r="AW628" s="302">
        <v>4.1775160000000003E-7</v>
      </c>
      <c r="AX628" s="302">
        <v>1.1413571000000001E-11</v>
      </c>
      <c r="AY628" s="303">
        <v>0</v>
      </c>
      <c r="AZ628" s="303">
        <v>0</v>
      </c>
      <c r="BA628" s="302">
        <v>2.1483000000000001E-8</v>
      </c>
      <c r="BB628" s="303">
        <v>3.3433399999999999E-4</v>
      </c>
      <c r="BC628" s="302">
        <v>4.9085400000000001E-9</v>
      </c>
      <c r="BD628" s="302">
        <v>3.8944399999999998E-7</v>
      </c>
      <c r="BE628" s="302">
        <v>1.8251199999999999E-10</v>
      </c>
      <c r="BF628" s="302">
        <v>1.0470719999999999E-11</v>
      </c>
      <c r="BG628" s="302">
        <v>1.4512833000000001E-7</v>
      </c>
      <c r="BH628" s="302">
        <v>6.9401331000000003E-10</v>
      </c>
      <c r="BI628" s="302">
        <v>1.1725202000000001E-9</v>
      </c>
      <c r="BJ628" s="302">
        <v>2.5193823000000001E-6</v>
      </c>
      <c r="BK628" s="303">
        <v>2.2024176999999999E-4</v>
      </c>
      <c r="BL628" s="303">
        <v>0</v>
      </c>
      <c r="BM628" s="303">
        <v>23.7</v>
      </c>
      <c r="BN628" s="303">
        <v>16.085557999999999</v>
      </c>
      <c r="BO628" s="303">
        <v>0</v>
      </c>
      <c r="BP628" s="303">
        <v>0</v>
      </c>
      <c r="BQ628" s="303">
        <v>0</v>
      </c>
      <c r="BR628" s="74"/>
      <c r="BS628" s="136">
        <v>3.0269213999999999E-2</v>
      </c>
      <c r="BT628" s="136">
        <v>2.6849446000000001E-3</v>
      </c>
      <c r="BU628" s="136">
        <v>4.1600081999999998E-3</v>
      </c>
      <c r="BV628" s="136">
        <v>1.6459889000000001E-4</v>
      </c>
      <c r="BW628" s="136">
        <v>2.2116812000000001E-3</v>
      </c>
      <c r="BX628" s="144">
        <v>3.1401120999999997E-5</v>
      </c>
      <c r="BY628" s="144">
        <v>4.7397018000000003E-6</v>
      </c>
      <c r="BZ628" s="136">
        <v>0</v>
      </c>
      <c r="CA628" s="136">
        <v>4.3869371999999997E-3</v>
      </c>
      <c r="CB628" s="136">
        <v>5.6229317999999997E-3</v>
      </c>
      <c r="CC628" s="136">
        <v>0</v>
      </c>
      <c r="CD628" s="136">
        <v>0</v>
      </c>
      <c r="CE628" s="136">
        <v>0</v>
      </c>
      <c r="CF628" s="136">
        <v>3.0299629999999998E-4</v>
      </c>
      <c r="CG628" s="136">
        <v>2.5227159999999999E-3</v>
      </c>
      <c r="CH628" s="136">
        <v>8.1762593000000005E-3</v>
      </c>
      <c r="CI628" s="136">
        <v>0</v>
      </c>
      <c r="CJ628" s="137"/>
      <c r="CK628" s="138"/>
      <c r="CL628" s="110" t="s">
        <v>654</v>
      </c>
      <c r="CM628" s="110"/>
      <c r="CN628" s="110"/>
      <c r="CP628" s="305"/>
      <c r="CQ628" s="74"/>
      <c r="CR628" s="74"/>
      <c r="CS628" s="74"/>
      <c r="CT628" s="74"/>
      <c r="CU628" s="74"/>
      <c r="CV628" s="74"/>
      <c r="CW628" s="74"/>
      <c r="CX628" s="74"/>
      <c r="CY628" s="74"/>
      <c r="CZ628" s="74"/>
      <c r="DA628" s="74"/>
      <c r="DB628" s="74"/>
    </row>
    <row r="629" spans="1:106" ht="14.5" customHeight="1">
      <c r="A629" s="74" t="s">
        <v>3026</v>
      </c>
      <c r="B629" s="129" t="s">
        <v>2674</v>
      </c>
      <c r="C629" s="130" t="str">
        <f t="shared" si="395"/>
        <v>A.100.24.116</v>
      </c>
      <c r="D629" s="131" t="s">
        <v>700</v>
      </c>
      <c r="E629" s="129" t="s">
        <v>957</v>
      </c>
      <c r="F629" s="132" t="s">
        <v>3028</v>
      </c>
      <c r="G629" s="132">
        <f t="shared" si="396"/>
        <v>2.34277001433512</v>
      </c>
      <c r="H629" s="348">
        <f t="shared" si="397"/>
        <v>2.34277001433512</v>
      </c>
      <c r="I629" s="74"/>
      <c r="J629" s="132">
        <f t="shared" si="398"/>
        <v>5.8331084699999994E-2</v>
      </c>
      <c r="K629" s="132">
        <f t="shared" si="399"/>
        <v>0.36618992</v>
      </c>
      <c r="L629" s="300">
        <f t="shared" si="400"/>
        <v>1.6666328096351202</v>
      </c>
      <c r="M629" s="132">
        <v>0.25161620000000001</v>
      </c>
      <c r="N629" s="132">
        <v>0.33066761</v>
      </c>
      <c r="O629" s="132">
        <v>2.1200038000000001E-2</v>
      </c>
      <c r="P629" s="132">
        <v>1.7607391999999999E-2</v>
      </c>
      <c r="Q629" s="132">
        <v>1.6567505999999999E-2</v>
      </c>
      <c r="R629" s="132">
        <v>4.7356269999999998E-4</v>
      </c>
      <c r="S629" s="132">
        <v>2.3682623999999999E-2</v>
      </c>
      <c r="T629" s="132">
        <v>1.4322272E-2</v>
      </c>
      <c r="U629" s="132">
        <v>1.6247727000000001</v>
      </c>
      <c r="V629" s="132">
        <v>1.1395313000000001E-2</v>
      </c>
      <c r="W629" s="132">
        <v>3.0464626000000002E-2</v>
      </c>
      <c r="X629" s="304">
        <v>1.7063512E-7</v>
      </c>
      <c r="Y629" s="132">
        <v>0</v>
      </c>
      <c r="Z629" s="132">
        <v>0</v>
      </c>
      <c r="AA629" s="74"/>
      <c r="AB629" s="301">
        <f t="shared" si="401"/>
        <v>1.8918511278195489</v>
      </c>
      <c r="AC629" s="338">
        <f t="shared" si="402"/>
        <v>1.8918511278195489</v>
      </c>
      <c r="AD629" s="74"/>
      <c r="AE629" s="136">
        <v>29.517326000000001</v>
      </c>
      <c r="AF629" s="136">
        <v>24.310700000000001</v>
      </c>
      <c r="AG629" s="136">
        <v>4.1302363</v>
      </c>
      <c r="AH629" s="136">
        <v>0</v>
      </c>
      <c r="AI629" s="136">
        <v>6.4276969999999998E-4</v>
      </c>
      <c r="AJ629" s="136">
        <v>3.4630098999999998E-3</v>
      </c>
      <c r="AK629" s="136">
        <v>1.0722843</v>
      </c>
      <c r="AL629" s="74"/>
      <c r="AM629" s="133">
        <v>0.14638770000000001</v>
      </c>
      <c r="AN629" s="340">
        <f t="shared" si="403"/>
        <v>0.14638770000000001</v>
      </c>
      <c r="AP629" s="133">
        <v>0.14142785999999999</v>
      </c>
      <c r="AQ629" s="133">
        <v>3.5340349E-3</v>
      </c>
      <c r="AR629" s="133">
        <v>1.4258105E-3</v>
      </c>
      <c r="AS629" s="134">
        <f t="shared" si="404"/>
        <v>8.478888253780002E-6</v>
      </c>
      <c r="AT629" s="135">
        <f t="shared" si="405"/>
        <v>1.30696557320121E-8</v>
      </c>
      <c r="AU629" s="135">
        <f t="shared" si="406"/>
        <v>0.19969334699999999</v>
      </c>
      <c r="AV629" s="302">
        <v>1.7740601E-6</v>
      </c>
      <c r="AW629" s="302">
        <v>5.3533868000000001E-9</v>
      </c>
      <c r="AX629" s="302">
        <v>1.4623374000000001E-13</v>
      </c>
      <c r="AY629" s="302">
        <v>2.6313383999999999E-10</v>
      </c>
      <c r="AZ629" s="302">
        <v>5.8592233999999996E-10</v>
      </c>
      <c r="BA629" s="302">
        <v>2.6181245999999999E-9</v>
      </c>
      <c r="BB629" s="302">
        <v>6.2559533000000003E-6</v>
      </c>
      <c r="BC629" s="302">
        <v>3.7387157999999998E-10</v>
      </c>
      <c r="BD629" s="302">
        <v>7.2157066999999999E-9</v>
      </c>
      <c r="BE629" s="302">
        <v>2.3273676999999999E-12</v>
      </c>
      <c r="BF629" s="302">
        <v>9.5209721000000002E-15</v>
      </c>
      <c r="BG629" s="302">
        <v>1.1734831000000001E-10</v>
      </c>
      <c r="BH629" s="302">
        <v>5.1698716000000002E-12</v>
      </c>
      <c r="BI629" s="302">
        <v>1.6893479999999999E-12</v>
      </c>
      <c r="BJ629" s="302">
        <v>1.0298613000000001E-8</v>
      </c>
      <c r="BK629" s="302">
        <v>4.3510906000000001E-7</v>
      </c>
      <c r="BL629" s="303">
        <v>0</v>
      </c>
      <c r="BM629" s="303">
        <v>9.3504116999999998E-2</v>
      </c>
      <c r="BN629" s="303">
        <v>0.10618923</v>
      </c>
      <c r="BO629" s="303">
        <v>0</v>
      </c>
      <c r="BP629" s="303">
        <v>0</v>
      </c>
      <c r="BQ629" s="303">
        <v>0</v>
      </c>
      <c r="BR629" s="74"/>
      <c r="BS629" s="136">
        <v>5.7449292000000002E-3</v>
      </c>
      <c r="BT629" s="144">
        <v>5.0603112999999999E-5</v>
      </c>
      <c r="BU629" s="144">
        <v>5.2749827999999998E-5</v>
      </c>
      <c r="BV629" s="144">
        <v>1.6852828000000001E-6</v>
      </c>
      <c r="BW629" s="144">
        <v>5.5387045E-5</v>
      </c>
      <c r="BX629" s="144">
        <v>1.6958326E-6</v>
      </c>
      <c r="BY629" s="144">
        <v>6.6833230999999998E-9</v>
      </c>
      <c r="BZ629" s="144">
        <v>2.5666254999999999E-6</v>
      </c>
      <c r="CA629" s="144">
        <v>6.3548779999999999E-7</v>
      </c>
      <c r="CB629" s="144">
        <v>1.5670930000000001E-5</v>
      </c>
      <c r="CC629" s="144">
        <v>1.6596913E-6</v>
      </c>
      <c r="CD629" s="136">
        <v>0</v>
      </c>
      <c r="CE629" s="144">
        <v>1.0878211E-7</v>
      </c>
      <c r="CF629" s="144">
        <v>6.7233916999999998E-6</v>
      </c>
      <c r="CG629" s="144">
        <v>3.4325939000000003E-5</v>
      </c>
      <c r="CH629" s="136">
        <v>5.5211106000000003E-3</v>
      </c>
      <c r="CI629" s="136">
        <v>0</v>
      </c>
      <c r="CJ629" s="137"/>
      <c r="CK629" s="138"/>
      <c r="CL629" s="110" t="s">
        <v>3029</v>
      </c>
      <c r="CM629" s="110"/>
      <c r="CN629" s="110"/>
      <c r="CP629" s="305"/>
      <c r="CQ629" s="74"/>
      <c r="CR629" s="74"/>
      <c r="CS629" s="74"/>
      <c r="CT629" s="74"/>
      <c r="CU629" s="74"/>
      <c r="CV629" s="74"/>
      <c r="CW629" s="74"/>
      <c r="CX629" s="74"/>
      <c r="CY629" s="74"/>
      <c r="CZ629" s="74"/>
      <c r="DA629" s="74"/>
      <c r="DB629" s="74"/>
    </row>
    <row r="630" spans="1:106" ht="14.5" customHeight="1">
      <c r="A630" s="74" t="s">
        <v>3030</v>
      </c>
      <c r="B630" s="129" t="s">
        <v>2674</v>
      </c>
      <c r="C630" s="130" t="str">
        <f t="shared" si="395"/>
        <v>A.100.24.117</v>
      </c>
      <c r="D630" s="131" t="s">
        <v>700</v>
      </c>
      <c r="E630" s="129" t="s">
        <v>957</v>
      </c>
      <c r="F630" s="132" t="s">
        <v>3032</v>
      </c>
      <c r="G630" s="132">
        <f t="shared" si="396"/>
        <v>9.6493965643400001E-2</v>
      </c>
      <c r="H630" s="348">
        <f t="shared" si="397"/>
        <v>9.6493965643400001E-2</v>
      </c>
      <c r="I630" s="74"/>
      <c r="J630" s="132">
        <f t="shared" si="398"/>
        <v>3.8745006990000001E-3</v>
      </c>
      <c r="K630" s="132">
        <f t="shared" si="399"/>
        <v>6.4861051500000001E-3</v>
      </c>
      <c r="L630" s="300">
        <f t="shared" si="400"/>
        <v>5.2250897944000002E-3</v>
      </c>
      <c r="M630" s="132">
        <v>8.0908270000000004E-2</v>
      </c>
      <c r="N630" s="132">
        <v>2.2962146999999998E-3</v>
      </c>
      <c r="O630" s="132">
        <v>3.8192408000000001E-3</v>
      </c>
      <c r="P630" s="132">
        <v>3.2012538000000001E-3</v>
      </c>
      <c r="Q630" s="132">
        <v>4.8432009999999998E-4</v>
      </c>
      <c r="R630" s="304">
        <v>5.4681508999999999E-5</v>
      </c>
      <c r="S630" s="132">
        <v>1.3424528999999999E-4</v>
      </c>
      <c r="T630" s="132">
        <v>3.7064965000000003E-4</v>
      </c>
      <c r="U630" s="132">
        <v>1.6046920000000001E-4</v>
      </c>
      <c r="V630" s="132">
        <v>4.3388532000000002E-3</v>
      </c>
      <c r="W630" s="132">
        <v>7.0639864000000005E-4</v>
      </c>
      <c r="X630" s="304">
        <v>1.8046519999999999E-5</v>
      </c>
      <c r="Y630" s="304">
        <v>1.3222344000000001E-6</v>
      </c>
      <c r="Z630" s="132">
        <v>0</v>
      </c>
      <c r="AA630" s="74"/>
      <c r="AB630" s="301">
        <f t="shared" si="401"/>
        <v>0.60833285714285712</v>
      </c>
      <c r="AC630" s="338">
        <f t="shared" si="402"/>
        <v>0.60833285714285712</v>
      </c>
      <c r="AD630" s="74"/>
      <c r="AE630" s="136">
        <v>8.6185756999999992</v>
      </c>
      <c r="AF630" s="136">
        <v>8.5025034999999995</v>
      </c>
      <c r="AG630" s="136">
        <v>9.5769744000000004E-2</v>
      </c>
      <c r="AH630" s="136">
        <v>0</v>
      </c>
      <c r="AI630" s="136">
        <v>4.3340457999999999E-4</v>
      </c>
      <c r="AJ630" s="136">
        <v>1.387103E-3</v>
      </c>
      <c r="AK630" s="136">
        <v>1.8481892E-2</v>
      </c>
      <c r="AL630" s="74"/>
      <c r="AM630" s="133">
        <v>1.1949952999999999E-2</v>
      </c>
      <c r="AN630" s="340">
        <f t="shared" si="403"/>
        <v>1.1949952999999999E-2</v>
      </c>
      <c r="AP630" s="133">
        <v>1.0997872000000001E-2</v>
      </c>
      <c r="AQ630" s="133">
        <v>5.1823970999999996E-4</v>
      </c>
      <c r="AR630" s="133">
        <v>4.3384119000000002E-4</v>
      </c>
      <c r="AS630" s="134">
        <f t="shared" si="404"/>
        <v>6.5934484766110004E-7</v>
      </c>
      <c r="AT630" s="135">
        <f t="shared" si="405"/>
        <v>1.9165669841579755E-9</v>
      </c>
      <c r="AU630" s="135">
        <f t="shared" si="406"/>
        <v>6.0762072232000003E-2</v>
      </c>
      <c r="AV630" s="302">
        <v>5.7298993999999999E-7</v>
      </c>
      <c r="AW630" s="302">
        <v>1.7291617E-9</v>
      </c>
      <c r="AX630" s="302">
        <v>4.7229547999999997E-14</v>
      </c>
      <c r="AY630" s="302">
        <v>3.9823166000000003E-11</v>
      </c>
      <c r="AZ630" s="302">
        <v>4.7673541000000002E-12</v>
      </c>
      <c r="BA630" s="302">
        <v>4.7601393999999997E-10</v>
      </c>
      <c r="BB630" s="302">
        <v>8.4103480000000003E-8</v>
      </c>
      <c r="BC630" s="302">
        <v>6.8895267999999998E-11</v>
      </c>
      <c r="BD630" s="302">
        <v>8.9108494E-11</v>
      </c>
      <c r="BE630" s="302">
        <v>7.8374094999999999E-14</v>
      </c>
      <c r="BF630" s="302">
        <v>1.1062547999999999E-15</v>
      </c>
      <c r="BG630" s="302">
        <v>1.4227662999999999E-13</v>
      </c>
      <c r="BH630" s="302">
        <v>7.8511519000000002E-15</v>
      </c>
      <c r="BI630" s="302">
        <v>7.5213634999999998E-15</v>
      </c>
      <c r="BJ630" s="302">
        <v>5.7280784E-10</v>
      </c>
      <c r="BK630" s="302">
        <v>1.1323796000000001E-9</v>
      </c>
      <c r="BL630" s="302">
        <v>2.8961263000000001E-11</v>
      </c>
      <c r="BM630" s="302">
        <v>1.2622232E-5</v>
      </c>
      <c r="BN630" s="303">
        <v>6.0749450000000003E-2</v>
      </c>
      <c r="BO630" s="302">
        <v>2.5635761E-11</v>
      </c>
      <c r="BP630" s="302">
        <v>1.5589314E-13</v>
      </c>
      <c r="BQ630" s="302">
        <v>6.9747746999999995E-18</v>
      </c>
      <c r="BR630" s="74"/>
      <c r="BS630" s="144">
        <v>3.0318235999999999E-5</v>
      </c>
      <c r="BT630" s="144">
        <v>7.6807505000000002E-7</v>
      </c>
      <c r="BU630" s="144">
        <v>1.6961934000000001E-5</v>
      </c>
      <c r="BV630" s="144">
        <v>4.3599072000000002E-8</v>
      </c>
      <c r="BW630" s="144">
        <v>8.1917014999999996E-7</v>
      </c>
      <c r="BX630" s="144">
        <v>3.0153160000000001E-7</v>
      </c>
      <c r="BY630" s="144">
        <v>5.7311237999999995E-10</v>
      </c>
      <c r="BZ630" s="144">
        <v>4.6520483999999999E-7</v>
      </c>
      <c r="CA630" s="144">
        <v>7.3378735000000003E-8</v>
      </c>
      <c r="CB630" s="144">
        <v>8.8830889999999995E-8</v>
      </c>
      <c r="CC630" s="144">
        <v>3.5814579999999999E-8</v>
      </c>
      <c r="CD630" s="144">
        <v>1.9088894999999999E-8</v>
      </c>
      <c r="CE630" s="144">
        <v>6.3297334999999997E-10</v>
      </c>
      <c r="CF630" s="144">
        <v>7.4858121000000005E-7</v>
      </c>
      <c r="CG630" s="144">
        <v>9.9566958999999998E-6</v>
      </c>
      <c r="CH630" s="144">
        <v>3.1444763999999999E-8</v>
      </c>
      <c r="CI630" s="144">
        <v>3.6802002999999999E-9</v>
      </c>
      <c r="CJ630" s="137"/>
      <c r="CK630" s="138"/>
      <c r="CL630" s="110" t="s">
        <v>3033</v>
      </c>
      <c r="CM630" s="110"/>
      <c r="CN630" s="110"/>
      <c r="CP630" s="305"/>
      <c r="CQ630" s="74"/>
      <c r="CR630" s="74"/>
      <c r="CS630" s="74"/>
      <c r="CT630" s="74"/>
      <c r="CU630" s="74"/>
      <c r="CV630" s="74"/>
      <c r="CW630" s="74"/>
      <c r="CX630" s="74"/>
      <c r="CY630" s="74"/>
      <c r="CZ630" s="74"/>
      <c r="DA630" s="74"/>
      <c r="DB630" s="74"/>
    </row>
    <row r="631" spans="1:106" ht="14.5" customHeight="1">
      <c r="A631" s="74" t="s">
        <v>3034</v>
      </c>
      <c r="B631" s="129" t="s">
        <v>2674</v>
      </c>
      <c r="C631" s="130" t="str">
        <f t="shared" si="395"/>
        <v>A.100.24.118</v>
      </c>
      <c r="D631" s="131" t="s">
        <v>700</v>
      </c>
      <c r="E631" s="129" t="s">
        <v>957</v>
      </c>
      <c r="F631" s="132" t="s">
        <v>3036</v>
      </c>
      <c r="G631" s="132">
        <f t="shared" si="396"/>
        <v>0.54574917388049993</v>
      </c>
      <c r="H631" s="348">
        <f t="shared" si="397"/>
        <v>0.54574917388049993</v>
      </c>
      <c r="I631" s="74"/>
      <c r="J631" s="132">
        <f t="shared" si="398"/>
        <v>1.4765817249999999E-2</v>
      </c>
      <c r="K631" s="132">
        <f t="shared" si="399"/>
        <v>7.8426868200000013E-2</v>
      </c>
      <c r="L631" s="300">
        <f t="shared" si="400"/>
        <v>0.33750663843049994</v>
      </c>
      <c r="M631" s="132">
        <v>0.11504985</v>
      </c>
      <c r="N631" s="132">
        <v>6.7970494000000006E-2</v>
      </c>
      <c r="O631" s="132">
        <v>7.2954001000000001E-3</v>
      </c>
      <c r="P631" s="132">
        <v>6.0824814E-3</v>
      </c>
      <c r="Q631" s="132">
        <v>3.7009572E-3</v>
      </c>
      <c r="R631" s="132">
        <v>1.3845774999999999E-4</v>
      </c>
      <c r="S631" s="132">
        <v>4.8439208999999997E-3</v>
      </c>
      <c r="T631" s="132">
        <v>3.1609741E-3</v>
      </c>
      <c r="U631" s="132">
        <v>0.32508292</v>
      </c>
      <c r="V631" s="132">
        <v>5.7501451000000004E-3</v>
      </c>
      <c r="W631" s="132">
        <v>6.6580442000000002E-3</v>
      </c>
      <c r="X631" s="304">
        <v>1.4471343000000001E-5</v>
      </c>
      <c r="Y631" s="304">
        <v>1.0577875E-6</v>
      </c>
      <c r="Z631" s="132">
        <v>0</v>
      </c>
      <c r="AA631" s="74"/>
      <c r="AB631" s="301">
        <f t="shared" si="401"/>
        <v>0.86503646616541341</v>
      </c>
      <c r="AC631" s="338">
        <f t="shared" si="402"/>
        <v>0.86503646616541341</v>
      </c>
      <c r="AD631" s="74"/>
      <c r="AE631" s="136">
        <v>12.798325999999999</v>
      </c>
      <c r="AF631" s="136">
        <v>11.664142999999999</v>
      </c>
      <c r="AG631" s="136">
        <v>0.90266305999999996</v>
      </c>
      <c r="AH631" s="136">
        <v>0</v>
      </c>
      <c r="AI631" s="136">
        <v>4.7527760000000001E-4</v>
      </c>
      <c r="AJ631" s="136">
        <v>1.8022844000000001E-3</v>
      </c>
      <c r="AK631" s="136">
        <v>0.22924237</v>
      </c>
      <c r="AL631" s="74"/>
      <c r="AM631" s="133">
        <v>3.8837503000000002E-2</v>
      </c>
      <c r="AN631" s="340">
        <f t="shared" si="403"/>
        <v>3.8837503000000002E-2</v>
      </c>
      <c r="AP631" s="133">
        <v>3.7083868999999998E-2</v>
      </c>
      <c r="AQ631" s="133">
        <v>1.1213988000000001E-3</v>
      </c>
      <c r="AR631" s="133">
        <v>6.3223505E-4</v>
      </c>
      <c r="AS631" s="134">
        <f t="shared" si="404"/>
        <v>2.2232534832189998E-6</v>
      </c>
      <c r="AT631" s="135">
        <f t="shared" si="405"/>
        <v>4.1471846783731197E-9</v>
      </c>
      <c r="AU631" s="135">
        <f t="shared" si="406"/>
        <v>8.8548326000000011E-2</v>
      </c>
      <c r="AV631" s="302">
        <v>8.1320397E-7</v>
      </c>
      <c r="AW631" s="302">
        <v>2.4540067000000001E-9</v>
      </c>
      <c r="AX631" s="302">
        <v>6.7030385000000006E-14</v>
      </c>
      <c r="AY631" s="302">
        <v>8.4485299999999998E-11</v>
      </c>
      <c r="AZ631" s="302">
        <v>1.2099835000000001E-10</v>
      </c>
      <c r="BA631" s="302">
        <v>9.0443605999999996E-10</v>
      </c>
      <c r="BB631" s="302">
        <v>1.3184734E-6</v>
      </c>
      <c r="BC631" s="302">
        <v>1.2989053000000001E-10</v>
      </c>
      <c r="BD631" s="302">
        <v>1.5144280999999999E-9</v>
      </c>
      <c r="BE631" s="302">
        <v>5.2817282000000003E-13</v>
      </c>
      <c r="BF631" s="302">
        <v>2.7891983E-15</v>
      </c>
      <c r="BG631" s="302">
        <v>2.3583482999999998E-11</v>
      </c>
      <c r="BH631" s="302">
        <v>1.0402551999999999E-12</v>
      </c>
      <c r="BI631" s="302">
        <v>3.4388668E-13</v>
      </c>
      <c r="BJ631" s="302">
        <v>2.5179688999999998E-9</v>
      </c>
      <c r="BK631" s="302">
        <v>8.7927715999999994E-8</v>
      </c>
      <c r="BL631" s="302">
        <v>2.3169011E-11</v>
      </c>
      <c r="BM631" s="303">
        <v>1.8710920999999998E-2</v>
      </c>
      <c r="BN631" s="303">
        <v>6.9837405000000005E-2</v>
      </c>
      <c r="BO631" s="302">
        <v>2.0508609E-11</v>
      </c>
      <c r="BP631" s="302">
        <v>1.2471450999999999E-13</v>
      </c>
      <c r="BQ631" s="302">
        <v>5.5798198000000003E-18</v>
      </c>
      <c r="BR631" s="74"/>
      <c r="BS631" s="136">
        <v>1.1732404E-3</v>
      </c>
      <c r="BT631" s="144">
        <v>1.0735083E-5</v>
      </c>
      <c r="BU631" s="144">
        <v>2.4119513000000001E-5</v>
      </c>
      <c r="BV631" s="144">
        <v>3.7193580999999998E-7</v>
      </c>
      <c r="BW631" s="144">
        <v>1.1732745E-5</v>
      </c>
      <c r="BX631" s="144">
        <v>5.8039179999999999E-7</v>
      </c>
      <c r="BY631" s="144">
        <v>1.7951544999999999E-9</v>
      </c>
      <c r="BZ631" s="144">
        <v>8.8548897000000005E-7</v>
      </c>
      <c r="CA631" s="144">
        <v>1.8580054999999999E-7</v>
      </c>
      <c r="CB631" s="144">
        <v>3.2052506999999999E-6</v>
      </c>
      <c r="CC631" s="144">
        <v>3.6058992999999999E-7</v>
      </c>
      <c r="CD631" s="144">
        <v>1.5271115999999999E-8</v>
      </c>
      <c r="CE631" s="144">
        <v>2.2262800000000001E-8</v>
      </c>
      <c r="CF631" s="144">
        <v>1.9435433000000001E-6</v>
      </c>
      <c r="CG631" s="144">
        <v>1.4830544E-5</v>
      </c>
      <c r="CH631" s="136">
        <v>1.1042472999999999E-3</v>
      </c>
      <c r="CI631" s="144">
        <v>2.9441602E-9</v>
      </c>
      <c r="CJ631" s="137"/>
      <c r="CK631" s="138"/>
      <c r="CL631" s="110" t="s">
        <v>701</v>
      </c>
      <c r="CM631" s="110"/>
      <c r="CN631" s="110"/>
      <c r="CP631" s="305"/>
      <c r="CQ631" s="74"/>
      <c r="CR631" s="74"/>
      <c r="CS631" s="74"/>
      <c r="CT631" s="74"/>
      <c r="CU631" s="74"/>
      <c r="CV631" s="74"/>
      <c r="CW631" s="74"/>
      <c r="CX631" s="74"/>
      <c r="CY631" s="74"/>
      <c r="CZ631" s="74"/>
      <c r="DA631" s="74"/>
      <c r="DB631" s="74"/>
    </row>
    <row r="632" spans="1:106" ht="14.5" customHeight="1">
      <c r="A632" s="74" t="s">
        <v>3037</v>
      </c>
      <c r="B632" s="129" t="s">
        <v>2674</v>
      </c>
      <c r="C632" s="130" t="str">
        <f t="shared" si="395"/>
        <v>A.100.24.119</v>
      </c>
      <c r="D632" s="131" t="s">
        <v>700</v>
      </c>
      <c r="E632" s="129" t="s">
        <v>957</v>
      </c>
      <c r="F632" s="132" t="s">
        <v>3039</v>
      </c>
      <c r="G632" s="132">
        <f t="shared" si="396"/>
        <v>9.2616644035999993</v>
      </c>
      <c r="H632" s="348">
        <f t="shared" si="397"/>
        <v>9.2616644035999993</v>
      </c>
      <c r="I632" s="74"/>
      <c r="J632" s="132">
        <f t="shared" si="398"/>
        <v>0.13401201660000001</v>
      </c>
      <c r="K632" s="132">
        <f t="shared" si="399"/>
        <v>0.860205887</v>
      </c>
      <c r="L632" s="300">
        <f t="shared" si="400"/>
        <v>5.8276944999999998</v>
      </c>
      <c r="M632" s="132">
        <v>2.4397519999999999</v>
      </c>
      <c r="N632" s="132">
        <v>0.63035235000000001</v>
      </c>
      <c r="O632" s="132">
        <v>3.3725476999999997E-2</v>
      </c>
      <c r="P632" s="132">
        <v>4.7985696000000001E-3</v>
      </c>
      <c r="Q632" s="132">
        <v>0</v>
      </c>
      <c r="R632" s="132">
        <v>0.1093488</v>
      </c>
      <c r="S632" s="132">
        <v>1.9864646999999999E-2</v>
      </c>
      <c r="T632" s="132">
        <v>0.19612805999999999</v>
      </c>
      <c r="U632" s="132">
        <v>3.19</v>
      </c>
      <c r="V632" s="132">
        <v>0</v>
      </c>
      <c r="W632" s="132">
        <v>2.6376944999999998</v>
      </c>
      <c r="X632" s="132">
        <v>0</v>
      </c>
      <c r="Y632" s="132">
        <v>0</v>
      </c>
      <c r="Z632" s="132">
        <v>0</v>
      </c>
      <c r="AA632" s="74"/>
      <c r="AB632" s="301">
        <f t="shared" si="401"/>
        <v>18.343999999999998</v>
      </c>
      <c r="AC632" s="338">
        <f t="shared" si="402"/>
        <v>18.343999999999998</v>
      </c>
      <c r="AD632" s="74"/>
      <c r="AE632" s="136">
        <v>2078.3917999999999</v>
      </c>
      <c r="AF632" s="136">
        <v>1710.1998000000001</v>
      </c>
      <c r="AG632" s="136">
        <v>357.60500000000002</v>
      </c>
      <c r="AH632" s="136">
        <v>0</v>
      </c>
      <c r="AI632" s="136">
        <v>10.587</v>
      </c>
      <c r="AJ632" s="136">
        <v>0</v>
      </c>
      <c r="AK632" s="136">
        <v>0</v>
      </c>
      <c r="AL632" s="74"/>
      <c r="AM632" s="133">
        <v>0.61655605999999996</v>
      </c>
      <c r="AN632" s="340">
        <f t="shared" si="403"/>
        <v>0.61655605999999996</v>
      </c>
      <c r="AP632" s="133">
        <v>0.47615368000000002</v>
      </c>
      <c r="AQ632" s="133">
        <v>1.7554693999999999E-2</v>
      </c>
      <c r="AR632" s="133">
        <v>0.12284768</v>
      </c>
      <c r="AS632" s="134">
        <f t="shared" si="404"/>
        <v>2.8546383943E-5</v>
      </c>
      <c r="AT632" s="135">
        <f t="shared" si="405"/>
        <v>6.4921204169839994E-8</v>
      </c>
      <c r="AU632" s="135">
        <f t="shared" si="406"/>
        <v>17.205558</v>
      </c>
      <c r="AV632" s="302">
        <v>1.7023232000000001E-5</v>
      </c>
      <c r="AW632" s="302">
        <v>5.1363199999999999E-8</v>
      </c>
      <c r="AX632" s="302">
        <v>1.403316E-12</v>
      </c>
      <c r="AY632" s="303">
        <v>0</v>
      </c>
      <c r="AZ632" s="303">
        <v>0</v>
      </c>
      <c r="BA632" s="302">
        <v>7.1279999999999996E-10</v>
      </c>
      <c r="BB632" s="302">
        <v>1.1447800000000001E-5</v>
      </c>
      <c r="BC632" s="302">
        <v>1.62864E-10</v>
      </c>
      <c r="BD632" s="302">
        <v>1.3334800000000001E-8</v>
      </c>
      <c r="BE632" s="302">
        <v>1.6506600000000002E-11</v>
      </c>
      <c r="BF632" s="302">
        <v>1.47318E-13</v>
      </c>
      <c r="BG632" s="302">
        <v>4.0784923999999999E-11</v>
      </c>
      <c r="BH632" s="302">
        <v>1.0475149E-12</v>
      </c>
      <c r="BI632" s="302">
        <v>4.5049694000000002E-13</v>
      </c>
      <c r="BJ632" s="302">
        <v>2.5548624999999999E-8</v>
      </c>
      <c r="BK632" s="302">
        <v>4.9090517999999998E-8</v>
      </c>
      <c r="BL632" s="303">
        <v>0</v>
      </c>
      <c r="BM632" s="303">
        <v>1.1200000000000001</v>
      </c>
      <c r="BN632" s="303">
        <v>16.085557999999999</v>
      </c>
      <c r="BO632" s="303">
        <v>0</v>
      </c>
      <c r="BP632" s="303">
        <v>0</v>
      </c>
      <c r="BQ632" s="303">
        <v>0</v>
      </c>
      <c r="BR632" s="74"/>
      <c r="BS632" s="136">
        <v>3.4094713E-3</v>
      </c>
      <c r="BT632" s="144">
        <v>9.1934140000000001E-5</v>
      </c>
      <c r="BU632" s="136">
        <v>5.1147938999999997E-4</v>
      </c>
      <c r="BV632" s="144">
        <v>2.2973810000000001E-5</v>
      </c>
      <c r="BW632" s="144">
        <v>7.5729312000000006E-5</v>
      </c>
      <c r="BX632" s="144">
        <v>4.4193168999999998E-7</v>
      </c>
      <c r="BY632" s="144">
        <v>4.2866421E-7</v>
      </c>
      <c r="BZ632" s="136">
        <v>0</v>
      </c>
      <c r="CA632" s="136">
        <v>1.4673839E-4</v>
      </c>
      <c r="CB632" s="144">
        <v>1.3144552999999999E-5</v>
      </c>
      <c r="CC632" s="136">
        <v>0</v>
      </c>
      <c r="CD632" s="136">
        <v>0</v>
      </c>
      <c r="CE632" s="136">
        <v>0</v>
      </c>
      <c r="CF632" s="144">
        <v>1.0238233E-5</v>
      </c>
      <c r="CG632" s="136">
        <v>2.5227159999999999E-3</v>
      </c>
      <c r="CH632" s="144">
        <v>1.3646877E-5</v>
      </c>
      <c r="CI632" s="136">
        <v>0</v>
      </c>
      <c r="CJ632" s="137"/>
      <c r="CK632" s="138"/>
      <c r="CL632" s="110" t="s">
        <v>654</v>
      </c>
      <c r="CM632" s="110"/>
      <c r="CN632" s="110"/>
      <c r="CP632" s="305"/>
      <c r="CQ632" s="74"/>
      <c r="CR632" s="74"/>
      <c r="CS632" s="74"/>
      <c r="CT632" s="74"/>
      <c r="CU632" s="74"/>
      <c r="CV632" s="74"/>
      <c r="CW632" s="74"/>
      <c r="CX632" s="74"/>
      <c r="CY632" s="74"/>
      <c r="CZ632" s="74"/>
      <c r="DA632" s="74"/>
      <c r="DB632" s="74"/>
    </row>
    <row r="633" spans="1:106" ht="14.5" customHeight="1">
      <c r="A633" s="74" t="s">
        <v>3040</v>
      </c>
      <c r="B633" s="129" t="s">
        <v>2674</v>
      </c>
      <c r="C633" s="130" t="str">
        <f t="shared" si="395"/>
        <v>A.100.24.120</v>
      </c>
      <c r="D633" s="131" t="s">
        <v>700</v>
      </c>
      <c r="E633" s="129" t="s">
        <v>957</v>
      </c>
      <c r="F633" s="132" t="s">
        <v>3042</v>
      </c>
      <c r="G633" s="132">
        <f t="shared" si="396"/>
        <v>4.0986166077099995</v>
      </c>
      <c r="H633" s="348">
        <f t="shared" si="397"/>
        <v>4.0986166077099995</v>
      </c>
      <c r="I633" s="74"/>
      <c r="J633" s="132">
        <f t="shared" si="398"/>
        <v>0.15406240629999998</v>
      </c>
      <c r="K633" s="132">
        <f t="shared" si="399"/>
        <v>0.25658830700000002</v>
      </c>
      <c r="L633" s="300">
        <f t="shared" si="400"/>
        <v>0.16628719440999998</v>
      </c>
      <c r="M633" s="132">
        <v>3.5216786999999998</v>
      </c>
      <c r="N633" s="132">
        <v>9.2084502999999998E-2</v>
      </c>
      <c r="O633" s="132">
        <v>0.15087564000000001</v>
      </c>
      <c r="P633" s="132">
        <v>0.12966201999999999</v>
      </c>
      <c r="Q633" s="132">
        <v>1.9950836999999999E-2</v>
      </c>
      <c r="R633" s="132">
        <v>2.3765425999999999E-3</v>
      </c>
      <c r="S633" s="132">
        <v>2.0730066999999999E-3</v>
      </c>
      <c r="T633" s="132">
        <v>1.3628164E-2</v>
      </c>
      <c r="U633" s="132">
        <v>0.13488955999999999</v>
      </c>
      <c r="V633" s="132">
        <v>0</v>
      </c>
      <c r="W633" s="132">
        <v>3.1294216999999999E-2</v>
      </c>
      <c r="X633" s="132">
        <v>1.0341741E-4</v>
      </c>
      <c r="Y633" s="132">
        <v>0</v>
      </c>
      <c r="Z633" s="132">
        <v>0</v>
      </c>
      <c r="AA633" s="74"/>
      <c r="AB633" s="301">
        <f t="shared" si="401"/>
        <v>26.47878721804511</v>
      </c>
      <c r="AC633" s="338">
        <f t="shared" si="402"/>
        <v>26.47878721804511</v>
      </c>
      <c r="AD633" s="74"/>
      <c r="AE633" s="136">
        <v>372.99437</v>
      </c>
      <c r="AF633" s="136">
        <v>367.88914999999997</v>
      </c>
      <c r="AG633" s="136">
        <v>4.2427083000000003</v>
      </c>
      <c r="AH633" s="136">
        <v>0</v>
      </c>
      <c r="AI633" s="136">
        <v>0</v>
      </c>
      <c r="AJ633" s="136">
        <v>4.2477490999999999E-2</v>
      </c>
      <c r="AK633" s="136">
        <v>0.82003957000000005</v>
      </c>
      <c r="AL633" s="74"/>
      <c r="AM633" s="133">
        <v>0.51578334000000003</v>
      </c>
      <c r="AN633" s="340">
        <f t="shared" si="403"/>
        <v>0.51578334000000003</v>
      </c>
      <c r="AP633" s="133">
        <v>0.47391274999999999</v>
      </c>
      <c r="AQ633" s="133">
        <v>2.2110795999999999E-2</v>
      </c>
      <c r="AR633" s="133">
        <v>1.9759799000000002E-2</v>
      </c>
      <c r="AS633" s="134">
        <f t="shared" si="404"/>
        <v>2.841203547511E-5</v>
      </c>
      <c r="AT633" s="135">
        <f t="shared" si="405"/>
        <v>8.1770694742296013E-8</v>
      </c>
      <c r="AU633" s="135">
        <f t="shared" si="406"/>
        <v>2.7674787899999997</v>
      </c>
      <c r="AV633" s="302">
        <v>2.4951165E-5</v>
      </c>
      <c r="AW633" s="302">
        <v>7.5297751E-8</v>
      </c>
      <c r="AX633" s="302">
        <v>2.0566309E-12</v>
      </c>
      <c r="AY633" s="302">
        <v>1.6672735000000001E-9</v>
      </c>
      <c r="AZ633" s="302">
        <v>2.1658691000000001E-10</v>
      </c>
      <c r="BA633" s="302">
        <v>1.9280229999999998E-8</v>
      </c>
      <c r="BB633" s="302">
        <v>3.4038962999999998E-6</v>
      </c>
      <c r="BC633" s="302">
        <v>2.7914389000000001E-9</v>
      </c>
      <c r="BD633" s="302">
        <v>3.5429297999999998E-9</v>
      </c>
      <c r="BE633" s="302">
        <v>2.4313480999999998E-12</v>
      </c>
      <c r="BF633" s="302">
        <v>1.2471636E-14</v>
      </c>
      <c r="BG633" s="302">
        <v>5.1522787E-12</v>
      </c>
      <c r="BH633" s="302">
        <v>2.9767213999999998E-13</v>
      </c>
      <c r="BI633" s="302">
        <v>2.2498082E-13</v>
      </c>
      <c r="BJ633" s="302">
        <v>2.5885539E-8</v>
      </c>
      <c r="BK633" s="302">
        <v>9.9245457000000003E-9</v>
      </c>
      <c r="BL633" s="302">
        <v>1.2839966E-10</v>
      </c>
      <c r="BM633" s="303">
        <v>0.18323009000000001</v>
      </c>
      <c r="BN633" s="303">
        <v>2.5842486999999998</v>
      </c>
      <c r="BO633" s="303">
        <v>0</v>
      </c>
      <c r="BP633" s="303">
        <v>0</v>
      </c>
      <c r="BQ633" s="303">
        <v>0</v>
      </c>
      <c r="BR633" s="74"/>
      <c r="BS633" s="136">
        <v>1.3030136E-3</v>
      </c>
      <c r="BT633" s="144">
        <v>3.0594318000000002E-5</v>
      </c>
      <c r="BU633" s="136">
        <v>7.3829885000000004E-4</v>
      </c>
      <c r="BV633" s="144">
        <v>1.6045644000000001E-6</v>
      </c>
      <c r="BW633" s="144">
        <v>3.4072371999999999E-5</v>
      </c>
      <c r="BX633" s="144">
        <v>1.2093852E-5</v>
      </c>
      <c r="BY633" s="144">
        <v>3.1190470999999998E-9</v>
      </c>
      <c r="BZ633" s="144">
        <v>1.8520230000000001E-5</v>
      </c>
      <c r="CA633" s="144">
        <v>3.1891529000000001E-6</v>
      </c>
      <c r="CB633" s="144">
        <v>1.3717205999999999E-6</v>
      </c>
      <c r="CC633" s="144">
        <v>1.6279227000000001E-6</v>
      </c>
      <c r="CD633" s="144">
        <v>9.3343470000000002E-8</v>
      </c>
      <c r="CE633" s="144">
        <v>2.8735917E-8</v>
      </c>
      <c r="CF633" s="144">
        <v>3.0458613999999998E-5</v>
      </c>
      <c r="CG633" s="136">
        <v>4.2991538000000001E-4</v>
      </c>
      <c r="CH633" s="144">
        <v>1.141394E-6</v>
      </c>
      <c r="CI633" s="136">
        <v>0</v>
      </c>
      <c r="CJ633" s="137"/>
      <c r="CK633" s="138"/>
      <c r="CL633" s="110" t="s">
        <v>3043</v>
      </c>
      <c r="CM633" s="110"/>
      <c r="CN633" s="110"/>
      <c r="CP633" s="305"/>
      <c r="CQ633" s="74"/>
      <c r="CR633" s="74"/>
      <c r="CS633" s="74"/>
      <c r="CT633" s="74"/>
      <c r="CU633" s="74"/>
      <c r="CV633" s="74"/>
      <c r="CW633" s="74"/>
      <c r="CX633" s="74"/>
      <c r="CY633" s="74"/>
      <c r="CZ633" s="74"/>
      <c r="DA633" s="74"/>
      <c r="DB633" s="74"/>
    </row>
    <row r="634" spans="1:106" ht="14.5" customHeight="1">
      <c r="A634" s="74" t="s">
        <v>3044</v>
      </c>
      <c r="B634" s="129" t="s">
        <v>2674</v>
      </c>
      <c r="C634" s="130" t="str">
        <f t="shared" si="395"/>
        <v>A.100.24.121</v>
      </c>
      <c r="D634" s="131" t="s">
        <v>700</v>
      </c>
      <c r="E634" s="129" t="s">
        <v>957</v>
      </c>
      <c r="F634" s="132" t="s">
        <v>3046</v>
      </c>
      <c r="G634" s="132">
        <f t="shared" si="396"/>
        <v>7.9398385569400001E-2</v>
      </c>
      <c r="H634" s="348">
        <f t="shared" si="397"/>
        <v>7.9398385569400001E-2</v>
      </c>
      <c r="I634" s="74"/>
      <c r="J634" s="132">
        <f t="shared" si="398"/>
        <v>3.2108472449999996E-3</v>
      </c>
      <c r="K634" s="132">
        <f t="shared" si="399"/>
        <v>5.3808016100000003E-3</v>
      </c>
      <c r="L634" s="300">
        <f t="shared" si="400"/>
        <v>5.0687757143999994E-3</v>
      </c>
      <c r="M634" s="132">
        <v>6.5737960999999998E-2</v>
      </c>
      <c r="N634" s="132">
        <v>1.8995430000000001E-3</v>
      </c>
      <c r="O634" s="132">
        <v>3.1693149000000002E-3</v>
      </c>
      <c r="P634" s="132">
        <v>2.6427096999999998E-3</v>
      </c>
      <c r="Q634" s="132">
        <v>3.9837803E-4</v>
      </c>
      <c r="R634" s="304">
        <v>4.4444095000000003E-5</v>
      </c>
      <c r="S634" s="132">
        <v>1.2531542E-4</v>
      </c>
      <c r="T634" s="132">
        <v>3.1194371E-4</v>
      </c>
      <c r="U634" s="132">
        <v>1.3940645999999999E-4</v>
      </c>
      <c r="V634" s="132">
        <v>4.3388532000000002E-3</v>
      </c>
      <c r="W634" s="132">
        <v>5.7159278999999999E-4</v>
      </c>
      <c r="X634" s="304">
        <v>1.7601029999999998E-5</v>
      </c>
      <c r="Y634" s="304">
        <v>1.3222344000000001E-6</v>
      </c>
      <c r="Z634" s="132">
        <v>0</v>
      </c>
      <c r="AA634" s="74"/>
      <c r="AB634" s="301">
        <f t="shared" si="401"/>
        <v>0.49427038345864655</v>
      </c>
      <c r="AC634" s="338">
        <f t="shared" si="402"/>
        <v>0.49427038345864655</v>
      </c>
      <c r="AD634" s="74"/>
      <c r="AE634" s="136">
        <v>7.0118307</v>
      </c>
      <c r="AF634" s="136">
        <v>6.9177502999999998</v>
      </c>
      <c r="AG634" s="136">
        <v>7.7493461999999999E-2</v>
      </c>
      <c r="AH634" s="136">
        <v>0</v>
      </c>
      <c r="AI634" s="136">
        <v>4.3340457999999999E-4</v>
      </c>
      <c r="AJ634" s="136">
        <v>1.2041230999999999E-3</v>
      </c>
      <c r="AK634" s="136">
        <v>1.4949413999999999E-2</v>
      </c>
      <c r="AL634" s="74"/>
      <c r="AM634" s="133">
        <v>9.7337455E-3</v>
      </c>
      <c r="AN634" s="340">
        <f t="shared" si="403"/>
        <v>9.7337455E-3</v>
      </c>
      <c r="AP634" s="133">
        <v>8.9564016999999999E-3</v>
      </c>
      <c r="AQ634" s="133">
        <v>4.2299321000000001E-4</v>
      </c>
      <c r="AR634" s="133">
        <v>3.5435057999999998E-4</v>
      </c>
      <c r="AS634" s="134">
        <f t="shared" si="404"/>
        <v>5.3695454144030018E-7</v>
      </c>
      <c r="AT634" s="135">
        <f t="shared" si="405"/>
        <v>1.5643240347439747E-9</v>
      </c>
      <c r="AU634" s="135">
        <f t="shared" si="406"/>
        <v>4.9628932066000005E-2</v>
      </c>
      <c r="AV634" s="302">
        <v>4.6550799999999999E-7</v>
      </c>
      <c r="AW634" s="302">
        <v>1.4048022E-9</v>
      </c>
      <c r="AX634" s="302">
        <v>3.8370214999999997E-14</v>
      </c>
      <c r="AY634" s="302">
        <v>3.2641064999999997E-11</v>
      </c>
      <c r="AZ634" s="302">
        <v>3.8343643000000003E-12</v>
      </c>
      <c r="BA634" s="302">
        <v>3.9296064000000001E-10</v>
      </c>
      <c r="BB634" s="302">
        <v>6.9440540999999996E-8</v>
      </c>
      <c r="BC634" s="302">
        <v>5.6870608000000002E-11</v>
      </c>
      <c r="BD634" s="302">
        <v>7.3846643000000003E-11</v>
      </c>
      <c r="BE634" s="302">
        <v>6.7900596E-14</v>
      </c>
      <c r="BF634" s="302">
        <v>1.0525308E-15</v>
      </c>
      <c r="BG634" s="302">
        <v>1.2008220000000001E-13</v>
      </c>
      <c r="BH634" s="302">
        <v>6.5688720000000002E-15</v>
      </c>
      <c r="BI634" s="302">
        <v>6.5522153999999998E-15</v>
      </c>
      <c r="BJ634" s="302">
        <v>4.6130091000000002E-10</v>
      </c>
      <c r="BK634" s="302">
        <v>1.0896277E-9</v>
      </c>
      <c r="BL634" s="302">
        <v>2.8408157000000001E-11</v>
      </c>
      <c r="BM634" s="302">
        <v>1.1631066E-5</v>
      </c>
      <c r="BN634" s="303">
        <v>4.9617301000000003E-2</v>
      </c>
      <c r="BO634" s="302">
        <v>2.5635761E-11</v>
      </c>
      <c r="BP634" s="302">
        <v>1.5589314E-13</v>
      </c>
      <c r="BQ634" s="302">
        <v>6.9747746999999995E-18</v>
      </c>
      <c r="BR634" s="74"/>
      <c r="BS634" s="144">
        <v>2.4705265E-5</v>
      </c>
      <c r="BT634" s="144">
        <v>6.3628414000000001E-7</v>
      </c>
      <c r="BU634" s="144">
        <v>1.378157E-5</v>
      </c>
      <c r="BV634" s="144">
        <v>3.6687102000000002E-8</v>
      </c>
      <c r="BW634" s="144">
        <v>6.7239685999999995E-7</v>
      </c>
      <c r="BX634" s="144">
        <v>2.4943500000000001E-7</v>
      </c>
      <c r="BY634" s="144">
        <v>5.5967648999999995E-10</v>
      </c>
      <c r="BZ634" s="144">
        <v>3.8542538999999998E-7</v>
      </c>
      <c r="CA634" s="144">
        <v>5.9640845999999995E-8</v>
      </c>
      <c r="CB634" s="144">
        <v>8.292194E-8</v>
      </c>
      <c r="CC634" s="144">
        <v>2.8801989999999999E-8</v>
      </c>
      <c r="CD634" s="144">
        <v>1.86868E-8</v>
      </c>
      <c r="CE634" s="144">
        <v>5.0918785999999996E-10</v>
      </c>
      <c r="CF634" s="144">
        <v>6.1737488000000005E-7</v>
      </c>
      <c r="CG634" s="144">
        <v>8.1047528000000006E-6</v>
      </c>
      <c r="CH634" s="144">
        <v>2.6538316000000001E-8</v>
      </c>
      <c r="CI634" s="144">
        <v>3.6802002999999999E-9</v>
      </c>
      <c r="CJ634" s="137"/>
      <c r="CK634" s="138"/>
      <c r="CL634" s="110" t="s">
        <v>3047</v>
      </c>
      <c r="CM634" s="110"/>
      <c r="CN634" s="110"/>
      <c r="CP634" s="305"/>
      <c r="CQ634" s="74"/>
      <c r="CR634" s="74"/>
      <c r="CS634" s="74"/>
      <c r="CT634" s="74"/>
      <c r="CU634" s="74"/>
      <c r="CV634" s="74"/>
      <c r="CW634" s="74"/>
      <c r="CX634" s="74"/>
      <c r="CY634" s="74"/>
      <c r="CZ634" s="74"/>
      <c r="DA634" s="74"/>
      <c r="DB634" s="74"/>
    </row>
    <row r="635" spans="1:106" ht="14.5" customHeight="1">
      <c r="A635" s="74" t="s">
        <v>3048</v>
      </c>
      <c r="B635" s="129" t="s">
        <v>2674</v>
      </c>
      <c r="C635" s="130" t="str">
        <f t="shared" si="395"/>
        <v>A.100.24.122</v>
      </c>
      <c r="D635" s="131" t="s">
        <v>700</v>
      </c>
      <c r="E635" s="129" t="s">
        <v>957</v>
      </c>
      <c r="F635" s="132" t="s">
        <v>3050</v>
      </c>
      <c r="G635" s="132">
        <f t="shared" si="396"/>
        <v>3.8172713875494062</v>
      </c>
      <c r="H635" s="348">
        <f t="shared" si="397"/>
        <v>3.8172713875494062</v>
      </c>
      <c r="I635" s="74"/>
      <c r="J635" s="132">
        <f t="shared" si="398"/>
        <v>0.14350279900000001</v>
      </c>
      <c r="K635" s="132">
        <f t="shared" si="399"/>
        <v>0.239003783</v>
      </c>
      <c r="L635" s="300">
        <f t="shared" si="400"/>
        <v>0.15500190554940602</v>
      </c>
      <c r="M635" s="132">
        <v>3.2797629000000001</v>
      </c>
      <c r="N635" s="132">
        <v>8.5771554999999999E-2</v>
      </c>
      <c r="O635" s="132">
        <v>0.1405362</v>
      </c>
      <c r="P635" s="132">
        <v>0.12077067</v>
      </c>
      <c r="Q635" s="132">
        <v>1.8582165000000001E-2</v>
      </c>
      <c r="R635" s="132">
        <v>2.2132956999999999E-3</v>
      </c>
      <c r="S635" s="132">
        <v>1.9366683E-3</v>
      </c>
      <c r="T635" s="132">
        <v>1.2696028E-2</v>
      </c>
      <c r="U635" s="132">
        <v>0.12545704999999999</v>
      </c>
      <c r="V635" s="132">
        <v>3.0371972999999999E-4</v>
      </c>
      <c r="W635" s="132">
        <v>2.9143632999999999E-2</v>
      </c>
      <c r="X635" s="304">
        <v>9.7410262999999997E-5</v>
      </c>
      <c r="Y635" s="304">
        <v>9.2556406000000002E-8</v>
      </c>
      <c r="Z635" s="132">
        <v>0</v>
      </c>
      <c r="AA635" s="74"/>
      <c r="AB635" s="301">
        <f t="shared" si="401"/>
        <v>24.659871428571428</v>
      </c>
      <c r="AC635" s="338">
        <f t="shared" si="402"/>
        <v>24.659871428571428</v>
      </c>
      <c r="AD635" s="74"/>
      <c r="AE635" s="136">
        <v>347.37560000000002</v>
      </c>
      <c r="AF635" s="136">
        <v>342.62115</v>
      </c>
      <c r="AG635" s="136">
        <v>3.9511433</v>
      </c>
      <c r="AH635" s="136">
        <v>0</v>
      </c>
      <c r="AI635" s="144">
        <v>3.0338319999999999E-5</v>
      </c>
      <c r="AJ635" s="136">
        <v>3.9588354999999999E-2</v>
      </c>
      <c r="AK635" s="136">
        <v>0.76368325999999997</v>
      </c>
      <c r="AL635" s="74"/>
      <c r="AM635" s="133">
        <v>0.48035987000000002</v>
      </c>
      <c r="AN635" s="340">
        <f t="shared" si="403"/>
        <v>0.48035987000000002</v>
      </c>
      <c r="AP635" s="133">
        <v>0.44136579999999997</v>
      </c>
      <c r="AQ635" s="133">
        <v>2.0592650000000001E-2</v>
      </c>
      <c r="AR635" s="133">
        <v>1.8401417E-2</v>
      </c>
      <c r="AS635" s="134">
        <f t="shared" si="404"/>
        <v>2.6460779803333296E-5</v>
      </c>
      <c r="AT635" s="135">
        <f t="shared" si="405"/>
        <v>7.6156249215337229E-8</v>
      </c>
      <c r="AU635" s="135">
        <f t="shared" si="406"/>
        <v>2.5772292999999999</v>
      </c>
      <c r="AV635" s="302">
        <v>2.3237169E-5</v>
      </c>
      <c r="AW635" s="302">
        <v>7.0125245000000003E-8</v>
      </c>
      <c r="AX635" s="302">
        <v>1.9153526999999999E-12</v>
      </c>
      <c r="AY635" s="302">
        <v>1.5528492E-9</v>
      </c>
      <c r="AZ635" s="302">
        <v>2.0169423E-10</v>
      </c>
      <c r="BA635" s="302">
        <v>1.7958121E-8</v>
      </c>
      <c r="BB635" s="302">
        <v>3.1704844000000001E-6</v>
      </c>
      <c r="BC635" s="302">
        <v>2.6000191E-9</v>
      </c>
      <c r="BD635" s="302">
        <v>3.300094E-9</v>
      </c>
      <c r="BE635" s="302">
        <v>2.2659067000000001E-12</v>
      </c>
      <c r="BF635" s="302">
        <v>1.1672299E-14</v>
      </c>
      <c r="BG635" s="302">
        <v>4.8000249000000004E-12</v>
      </c>
      <c r="BH635" s="302">
        <v>2.7729491000000001E-13</v>
      </c>
      <c r="BI635" s="302">
        <v>2.0969081999999999E-13</v>
      </c>
      <c r="BJ635" s="302">
        <v>2.4105843000000001E-8</v>
      </c>
      <c r="BK635" s="302">
        <v>9.3061014E-9</v>
      </c>
      <c r="BL635" s="302">
        <v>1.2140026000000001E-10</v>
      </c>
      <c r="BM635" s="303">
        <v>0.1704048</v>
      </c>
      <c r="BN635" s="303">
        <v>2.4068244999999999</v>
      </c>
      <c r="BO635" s="302">
        <v>1.7945033E-12</v>
      </c>
      <c r="BP635" s="302">
        <v>1.091252E-14</v>
      </c>
      <c r="BQ635" s="302">
        <v>4.8823423E-19</v>
      </c>
      <c r="BR635" s="74"/>
      <c r="BS635" s="136">
        <v>1.213532E-3</v>
      </c>
      <c r="BT635" s="144">
        <v>2.8497255999999999E-5</v>
      </c>
      <c r="BU635" s="136">
        <v>6.8758263999999999E-4</v>
      </c>
      <c r="BV635" s="144">
        <v>1.494813E-6</v>
      </c>
      <c r="BW635" s="144">
        <v>3.1734372999999998E-5</v>
      </c>
      <c r="BX635" s="144">
        <v>1.1264743E-5</v>
      </c>
      <c r="BY635" s="144">
        <v>2.9398910999999998E-9</v>
      </c>
      <c r="BZ635" s="144">
        <v>1.7250794000000001E-5</v>
      </c>
      <c r="CA635" s="144">
        <v>2.970087E-6</v>
      </c>
      <c r="CB635" s="144">
        <v>1.2815047E-6</v>
      </c>
      <c r="CC635" s="144">
        <v>1.5159843E-6</v>
      </c>
      <c r="CD635" s="144">
        <v>8.8117503000000006E-8</v>
      </c>
      <c r="CE635" s="144">
        <v>2.6760046000000001E-8</v>
      </c>
      <c r="CF635" s="144">
        <v>2.8369727000000001E-5</v>
      </c>
      <c r="CG635" s="136">
        <v>4.0038862999999998E-4</v>
      </c>
      <c r="CH635" s="144">
        <v>1.0633541E-6</v>
      </c>
      <c r="CI635" s="144">
        <v>2.5761402000000002E-10</v>
      </c>
      <c r="CJ635" s="137"/>
      <c r="CK635" s="138"/>
      <c r="CL635" s="110" t="s">
        <v>701</v>
      </c>
      <c r="CM635" s="110"/>
      <c r="CN635" s="110"/>
      <c r="CP635" s="305"/>
      <c r="CQ635" s="74"/>
      <c r="CR635" s="74"/>
      <c r="CS635" s="74"/>
      <c r="CT635" s="74"/>
      <c r="CU635" s="74"/>
      <c r="CV635" s="74"/>
      <c r="CW635" s="74"/>
      <c r="CX635" s="74"/>
      <c r="CY635" s="74"/>
      <c r="CZ635" s="74"/>
      <c r="DA635" s="74"/>
      <c r="DB635" s="74"/>
    </row>
    <row r="636" spans="1:106" ht="14.5" customHeight="1">
      <c r="A636" s="74" t="s">
        <v>3051</v>
      </c>
      <c r="B636" s="129" t="s">
        <v>2674</v>
      </c>
      <c r="C636" s="130" t="str">
        <f t="shared" si="395"/>
        <v>A.100.24.123</v>
      </c>
      <c r="D636" s="131" t="s">
        <v>700</v>
      </c>
      <c r="E636" s="129" t="s">
        <v>957</v>
      </c>
      <c r="F636" s="132" t="s">
        <v>3053</v>
      </c>
      <c r="G636" s="132">
        <f t="shared" si="396"/>
        <v>1.1253365149400001</v>
      </c>
      <c r="H636" s="348">
        <f t="shared" si="397"/>
        <v>1.1253365149400001</v>
      </c>
      <c r="I636" s="74"/>
      <c r="J636" s="132">
        <f t="shared" si="398"/>
        <v>2.7968804239999999E-2</v>
      </c>
      <c r="K636" s="132">
        <f t="shared" si="399"/>
        <v>0.18043183069999999</v>
      </c>
      <c r="L636" s="300">
        <f t="shared" si="400"/>
        <v>0.58111088</v>
      </c>
      <c r="M636" s="132">
        <v>0.33582499999999998</v>
      </c>
      <c r="N636" s="132">
        <v>0.16535474999999999</v>
      </c>
      <c r="O636" s="132">
        <v>1.0560029E-2</v>
      </c>
      <c r="P636" s="132">
        <v>9.1972584000000004E-4</v>
      </c>
      <c r="Q636" s="132">
        <v>0</v>
      </c>
      <c r="R636" s="132">
        <v>2.5619797999999999E-2</v>
      </c>
      <c r="S636" s="132">
        <v>1.4292803999999999E-3</v>
      </c>
      <c r="T636" s="132">
        <v>4.5170517E-3</v>
      </c>
      <c r="U636" s="132">
        <v>0.47320000000000001</v>
      </c>
      <c r="V636" s="132">
        <v>0</v>
      </c>
      <c r="W636" s="132">
        <v>0.10791088</v>
      </c>
      <c r="X636" s="132">
        <v>0</v>
      </c>
      <c r="Y636" s="132">
        <v>0</v>
      </c>
      <c r="Z636" s="132">
        <v>0</v>
      </c>
      <c r="AA636" s="74"/>
      <c r="AB636" s="301">
        <f t="shared" si="401"/>
        <v>2.5249999999999999</v>
      </c>
      <c r="AC636" s="338">
        <f t="shared" si="402"/>
        <v>2.5249999999999999</v>
      </c>
      <c r="AD636" s="74"/>
      <c r="AE636" s="136">
        <v>49.585920000000002</v>
      </c>
      <c r="AF636" s="136">
        <v>27.75292</v>
      </c>
      <c r="AG636" s="136">
        <v>14.63</v>
      </c>
      <c r="AH636" s="136">
        <v>0</v>
      </c>
      <c r="AI636" s="136">
        <v>7.2030000000000003</v>
      </c>
      <c r="AJ636" s="136">
        <v>0</v>
      </c>
      <c r="AK636" s="136">
        <v>0</v>
      </c>
      <c r="AL636" s="74"/>
      <c r="AM636" s="133">
        <v>9.4212435999999997E-2</v>
      </c>
      <c r="AN636" s="340">
        <f t="shared" si="403"/>
        <v>9.4212435999999997E-2</v>
      </c>
      <c r="AP636" s="133">
        <v>8.9356568999999997E-2</v>
      </c>
      <c r="AQ636" s="133">
        <v>2.8686292999999998E-3</v>
      </c>
      <c r="AR636" s="133">
        <v>1.9872371999999998E-3</v>
      </c>
      <c r="AS636" s="134">
        <f t="shared" si="404"/>
        <v>5.3571084579999991E-6</v>
      </c>
      <c r="AT636" s="135">
        <f t="shared" si="405"/>
        <v>1.0608836275400001E-8</v>
      </c>
      <c r="AU636" s="135">
        <f t="shared" si="406"/>
        <v>0.27832453999999995</v>
      </c>
      <c r="AV636" s="302">
        <v>2.3431999999999999E-6</v>
      </c>
      <c r="AW636" s="302">
        <v>7.0699999999999998E-9</v>
      </c>
      <c r="AX636" s="302">
        <v>1.9316250000000001E-13</v>
      </c>
      <c r="AY636" s="303">
        <v>0</v>
      </c>
      <c r="AZ636" s="303">
        <v>0</v>
      </c>
      <c r="BA636" s="302">
        <v>1.3661999999999999E-10</v>
      </c>
      <c r="BB636" s="302">
        <v>3.0029999999999999E-6</v>
      </c>
      <c r="BC636" s="302">
        <v>3.1215600000000003E-11</v>
      </c>
      <c r="BD636" s="302">
        <v>3.4980000000000001E-9</v>
      </c>
      <c r="BE636" s="302">
        <v>5.5290399999999998E-13</v>
      </c>
      <c r="BF636" s="302">
        <v>4.5860499999999996E-15</v>
      </c>
      <c r="BG636" s="302">
        <v>8.4551155000000003E-12</v>
      </c>
      <c r="BH636" s="302">
        <v>3.0259902999999998E-13</v>
      </c>
      <c r="BI636" s="302">
        <v>1.1230832E-13</v>
      </c>
      <c r="BJ636" s="302">
        <v>5.9483312000000003E-9</v>
      </c>
      <c r="BK636" s="302">
        <v>4.8235067999999998E-9</v>
      </c>
      <c r="BL636" s="303">
        <v>0</v>
      </c>
      <c r="BM636" s="303">
        <v>1.729E-2</v>
      </c>
      <c r="BN636" s="303">
        <v>0.26103453999999998</v>
      </c>
      <c r="BO636" s="303">
        <v>0</v>
      </c>
      <c r="BP636" s="303">
        <v>0</v>
      </c>
      <c r="BQ636" s="303">
        <v>0</v>
      </c>
      <c r="BR636" s="74"/>
      <c r="BS636" s="136">
        <v>2.0763113999999999E-4</v>
      </c>
      <c r="BT636" s="144">
        <v>2.4116269E-5</v>
      </c>
      <c r="BU636" s="144">
        <v>7.0403700000000005E-5</v>
      </c>
      <c r="BV636" s="144">
        <v>5.2911292000000001E-7</v>
      </c>
      <c r="BW636" s="144">
        <v>1.9865400000000001E-5</v>
      </c>
      <c r="BX636" s="144">
        <v>1.3755050999999999E-8</v>
      </c>
      <c r="BY636" s="144">
        <v>1.4358509E-8</v>
      </c>
      <c r="BZ636" s="136">
        <v>0</v>
      </c>
      <c r="CA636" s="144">
        <v>3.4379964999999997E-5</v>
      </c>
      <c r="CB636" s="144">
        <v>9.4576314000000003E-7</v>
      </c>
      <c r="CC636" s="136">
        <v>0</v>
      </c>
      <c r="CD636" s="136">
        <v>0</v>
      </c>
      <c r="CE636" s="136">
        <v>0</v>
      </c>
      <c r="CF636" s="144">
        <v>2.3839753000000001E-6</v>
      </c>
      <c r="CG636" s="144">
        <v>5.2235937E-5</v>
      </c>
      <c r="CH636" s="144">
        <v>2.7429036E-6</v>
      </c>
      <c r="CI636" s="136">
        <v>0</v>
      </c>
      <c r="CJ636" s="137"/>
      <c r="CK636" s="138"/>
      <c r="CL636" s="110" t="s">
        <v>3054</v>
      </c>
      <c r="CM636" s="110"/>
      <c r="CN636" s="110"/>
      <c r="CP636" s="305"/>
      <c r="CQ636" s="74"/>
      <c r="CR636" s="74"/>
      <c r="CS636" s="74"/>
      <c r="CT636" s="74"/>
      <c r="CU636" s="74"/>
      <c r="CV636" s="74"/>
      <c r="CW636" s="74"/>
      <c r="CX636" s="74"/>
      <c r="CY636" s="74"/>
      <c r="CZ636" s="74"/>
      <c r="DA636" s="74"/>
      <c r="DB636" s="74"/>
    </row>
    <row r="637" spans="1:106" ht="14.5" customHeight="1">
      <c r="A637" s="74" t="s">
        <v>3055</v>
      </c>
      <c r="B637" s="129" t="s">
        <v>2674</v>
      </c>
      <c r="C637" s="130" t="str">
        <f t="shared" si="395"/>
        <v>A.100.24.124</v>
      </c>
      <c r="D637" s="131" t="s">
        <v>700</v>
      </c>
      <c r="E637" s="129" t="s">
        <v>957</v>
      </c>
      <c r="F637" s="132" t="s">
        <v>3057</v>
      </c>
      <c r="G637" s="132">
        <f t="shared" si="396"/>
        <v>4670.0616025059999</v>
      </c>
      <c r="H637" s="348">
        <f t="shared" si="397"/>
        <v>4670.0616025059999</v>
      </c>
      <c r="I637" s="74"/>
      <c r="J637" s="132">
        <f t="shared" si="398"/>
        <v>4597.7204483160003</v>
      </c>
      <c r="K637" s="132">
        <f t="shared" si="399"/>
        <v>16.348712199999998</v>
      </c>
      <c r="L637" s="300">
        <f t="shared" si="400"/>
        <v>40.649162990000001</v>
      </c>
      <c r="M637" s="132">
        <v>15.343279000000001</v>
      </c>
      <c r="N637" s="132">
        <v>7.7165549999999996</v>
      </c>
      <c r="O637" s="132">
        <v>0.18399599999999999</v>
      </c>
      <c r="P637" s="132">
        <v>8.0198316000000006E-2</v>
      </c>
      <c r="Q637" s="132">
        <v>0</v>
      </c>
      <c r="R637" s="132">
        <v>160.53045</v>
      </c>
      <c r="S637" s="132">
        <v>4437.1098000000002</v>
      </c>
      <c r="T637" s="132">
        <v>8.4481611999999995</v>
      </c>
      <c r="U637" s="132">
        <v>40.51</v>
      </c>
      <c r="V637" s="132">
        <v>0</v>
      </c>
      <c r="W637" s="132">
        <v>0.13916298999999999</v>
      </c>
      <c r="X637" s="132">
        <v>0</v>
      </c>
      <c r="Y637" s="132">
        <v>0</v>
      </c>
      <c r="Z637" s="132">
        <v>0</v>
      </c>
      <c r="AA637" s="74"/>
      <c r="AB637" s="301">
        <f t="shared" si="401"/>
        <v>115.363</v>
      </c>
      <c r="AC637" s="338">
        <f t="shared" si="402"/>
        <v>115.363</v>
      </c>
      <c r="AD637" s="74"/>
      <c r="AE637" s="136">
        <v>1704.2175</v>
      </c>
      <c r="AF637" s="136">
        <v>1682.5825</v>
      </c>
      <c r="AG637" s="136">
        <v>18.867000000000001</v>
      </c>
      <c r="AH637" s="136">
        <v>0</v>
      </c>
      <c r="AI637" s="136">
        <v>2.7679999999999998</v>
      </c>
      <c r="AJ637" s="136">
        <v>0</v>
      </c>
      <c r="AK637" s="136">
        <v>0</v>
      </c>
      <c r="AL637" s="74"/>
      <c r="AM637" s="133">
        <v>20.904525</v>
      </c>
      <c r="AN637" s="340">
        <f t="shared" si="403"/>
        <v>20.904525</v>
      </c>
      <c r="AP637" s="133">
        <v>19.959115000000001</v>
      </c>
      <c r="AQ637" s="133">
        <v>0.81763414999999995</v>
      </c>
      <c r="AR637" s="133">
        <v>0.12777601</v>
      </c>
      <c r="AS637" s="134">
        <f t="shared" si="404"/>
        <v>1.1965896359999999E-3</v>
      </c>
      <c r="AT637" s="135">
        <f t="shared" si="405"/>
        <v>3.0237948818595001E-6</v>
      </c>
      <c r="AU637" s="135">
        <f t="shared" si="406"/>
        <v>17.895799999999998</v>
      </c>
      <c r="AV637" s="303">
        <v>1.0705686000000001E-4</v>
      </c>
      <c r="AW637" s="302">
        <v>3.2301640000000001E-7</v>
      </c>
      <c r="AX637" s="302">
        <v>8.8252694999999997E-12</v>
      </c>
      <c r="AY637" s="303">
        <v>0</v>
      </c>
      <c r="AZ637" s="303">
        <v>0</v>
      </c>
      <c r="BA637" s="302">
        <v>1.1913000000000001E-8</v>
      </c>
      <c r="BB637" s="303">
        <v>1.4014E-4</v>
      </c>
      <c r="BC637" s="302">
        <v>2.7219399999999998E-9</v>
      </c>
      <c r="BD637" s="302">
        <v>1.6324E-7</v>
      </c>
      <c r="BE637" s="303">
        <v>0</v>
      </c>
      <c r="BF637" s="303">
        <v>0</v>
      </c>
      <c r="BG637" s="302">
        <v>2.5305887000000001E-6</v>
      </c>
      <c r="BH637" s="302">
        <v>1.4162169E-10</v>
      </c>
      <c r="BI637" s="302">
        <v>4.0773949E-9</v>
      </c>
      <c r="BJ637" s="302">
        <v>3.8416313000000002E-5</v>
      </c>
      <c r="BK637" s="303">
        <v>9.1096454999999997E-4</v>
      </c>
      <c r="BL637" s="303">
        <v>0</v>
      </c>
      <c r="BM637" s="303">
        <v>2.0699999999999998</v>
      </c>
      <c r="BN637" s="303">
        <v>15.825799999999999</v>
      </c>
      <c r="BO637" s="303">
        <v>0</v>
      </c>
      <c r="BP637" s="303">
        <v>0</v>
      </c>
      <c r="BQ637" s="303">
        <v>0</v>
      </c>
      <c r="BR637" s="74"/>
      <c r="BS637" s="136">
        <v>3.2693531999999998</v>
      </c>
      <c r="BT637" s="136">
        <v>1.1254259000000001E-3</v>
      </c>
      <c r="BU637" s="136">
        <v>3.2166264999999999E-3</v>
      </c>
      <c r="BV637" s="136">
        <v>9.8959044999999998E-4</v>
      </c>
      <c r="BW637" s="136">
        <v>9.2705200000000004E-4</v>
      </c>
      <c r="BX637" s="136">
        <v>0</v>
      </c>
      <c r="BY637" s="136">
        <v>0</v>
      </c>
      <c r="BZ637" s="136">
        <v>0</v>
      </c>
      <c r="CA637" s="136">
        <v>0.21542056000000001</v>
      </c>
      <c r="CB637" s="136">
        <v>2.9360613999999998</v>
      </c>
      <c r="CC637" s="136">
        <v>0</v>
      </c>
      <c r="CD637" s="136">
        <v>0</v>
      </c>
      <c r="CE637" s="136">
        <v>0</v>
      </c>
      <c r="CF637" s="136">
        <v>1.4442761999999999E-4</v>
      </c>
      <c r="CG637" s="136">
        <v>2.0558128E-3</v>
      </c>
      <c r="CH637" s="136">
        <v>0.10941235000000001</v>
      </c>
      <c r="CI637" s="136">
        <v>0</v>
      </c>
      <c r="CJ637" s="137"/>
      <c r="CK637" s="138"/>
      <c r="CL637" s="110" t="s">
        <v>654</v>
      </c>
      <c r="CM637" s="110"/>
      <c r="CN637" s="110"/>
      <c r="CP637" s="305"/>
      <c r="CQ637" s="74"/>
      <c r="CR637" s="74"/>
      <c r="CS637" s="74"/>
      <c r="CT637" s="74"/>
      <c r="CU637" s="74"/>
      <c r="CV637" s="74"/>
      <c r="CW637" s="74"/>
      <c r="CX637" s="74"/>
      <c r="CY637" s="74"/>
      <c r="CZ637" s="74"/>
      <c r="DA637" s="74"/>
      <c r="DB637" s="74"/>
    </row>
    <row r="638" spans="1:106" ht="14.5" customHeight="1">
      <c r="A638" s="74" t="s">
        <v>3058</v>
      </c>
      <c r="B638" s="129" t="s">
        <v>2674</v>
      </c>
      <c r="C638" s="130" t="str">
        <f t="shared" si="395"/>
        <v>A.100.24.125</v>
      </c>
      <c r="D638" s="131" t="s">
        <v>700</v>
      </c>
      <c r="E638" s="129" t="s">
        <v>957</v>
      </c>
      <c r="F638" s="132" t="s">
        <v>3060</v>
      </c>
      <c r="G638" s="132">
        <f t="shared" si="396"/>
        <v>51.927523215599997</v>
      </c>
      <c r="H638" s="348">
        <f t="shared" si="397"/>
        <v>51.927523215599997</v>
      </c>
      <c r="I638" s="74"/>
      <c r="J638" s="132">
        <f t="shared" si="398"/>
        <v>0.43485689560000002</v>
      </c>
      <c r="K638" s="132">
        <f t="shared" si="399"/>
        <v>2.9987206999999998</v>
      </c>
      <c r="L638" s="300">
        <f t="shared" si="400"/>
        <v>47.345623619999998</v>
      </c>
      <c r="M638" s="132">
        <v>1.1483220000000001</v>
      </c>
      <c r="N638" s="132">
        <v>2.2047300000000001</v>
      </c>
      <c r="O638" s="132">
        <v>0.51839376999999998</v>
      </c>
      <c r="P638" s="132">
        <v>7.7976755999999998E-3</v>
      </c>
      <c r="Q638" s="132">
        <v>0</v>
      </c>
      <c r="R638" s="132">
        <v>0.21922209000000001</v>
      </c>
      <c r="S638" s="132">
        <v>0.20783713000000001</v>
      </c>
      <c r="T638" s="132">
        <v>0.27559693000000002</v>
      </c>
      <c r="U638" s="132">
        <v>47.119799999999998</v>
      </c>
      <c r="V638" s="132">
        <v>0</v>
      </c>
      <c r="W638" s="132">
        <v>0.22582362</v>
      </c>
      <c r="X638" s="132">
        <v>0</v>
      </c>
      <c r="Y638" s="132">
        <v>0</v>
      </c>
      <c r="Z638" s="132">
        <v>0</v>
      </c>
      <c r="AA638" s="74"/>
      <c r="AB638" s="301">
        <f t="shared" si="401"/>
        <v>8.6340000000000003</v>
      </c>
      <c r="AC638" s="338">
        <f t="shared" si="402"/>
        <v>8.6340000000000003</v>
      </c>
      <c r="AD638" s="74"/>
      <c r="AE638" s="136">
        <v>154.40722</v>
      </c>
      <c r="AF638" s="136">
        <v>97.559219999999996</v>
      </c>
      <c r="AG638" s="136">
        <v>30.616</v>
      </c>
      <c r="AH638" s="136">
        <v>0</v>
      </c>
      <c r="AI638" s="136">
        <v>26.231999999999999</v>
      </c>
      <c r="AJ638" s="136">
        <v>0</v>
      </c>
      <c r="AK638" s="136">
        <v>0</v>
      </c>
      <c r="AL638" s="74"/>
      <c r="AM638" s="133">
        <v>0.96521520000000005</v>
      </c>
      <c r="AN638" s="340">
        <f t="shared" si="403"/>
        <v>0.96521520000000005</v>
      </c>
      <c r="AP638" s="133">
        <v>0.89443178999999995</v>
      </c>
      <c r="AQ638" s="133">
        <v>2.0374235000000001E-2</v>
      </c>
      <c r="AR638" s="133">
        <v>5.0409176999999999E-2</v>
      </c>
      <c r="AS638" s="134">
        <f t="shared" si="404"/>
        <v>5.3623008730000004E-5</v>
      </c>
      <c r="AT638" s="135">
        <f t="shared" si="405"/>
        <v>7.5348501116000022E-8</v>
      </c>
      <c r="AU638" s="135">
        <f t="shared" si="406"/>
        <v>7.0601088900000004</v>
      </c>
      <c r="AV638" s="302">
        <v>8.0123520000000001E-6</v>
      </c>
      <c r="AW638" s="302">
        <v>2.4175200000000001E-8</v>
      </c>
      <c r="AX638" s="302">
        <v>6.6050100000000003E-13</v>
      </c>
      <c r="AY638" s="303">
        <v>0</v>
      </c>
      <c r="AZ638" s="303">
        <v>0</v>
      </c>
      <c r="BA638" s="302">
        <v>1.1583E-9</v>
      </c>
      <c r="BB638" s="302">
        <v>4.0040000000000003E-5</v>
      </c>
      <c r="BC638" s="302">
        <v>2.6465399999999999E-10</v>
      </c>
      <c r="BD638" s="302">
        <v>4.6639999999999999E-8</v>
      </c>
      <c r="BE638" s="302">
        <v>1.4225199999999999E-10</v>
      </c>
      <c r="BF638" s="302">
        <v>6.3350739999999999E-12</v>
      </c>
      <c r="BG638" s="302">
        <v>4.0154722999999999E-9</v>
      </c>
      <c r="BH638" s="302">
        <v>6.4668569999999997E-11</v>
      </c>
      <c r="BI638" s="302">
        <v>3.9258670999999997E-11</v>
      </c>
      <c r="BJ638" s="302">
        <v>1.9425193E-7</v>
      </c>
      <c r="BK638" s="302">
        <v>5.3752465000000003E-6</v>
      </c>
      <c r="BL638" s="303">
        <v>0</v>
      </c>
      <c r="BM638" s="303">
        <v>6.1425000000000001</v>
      </c>
      <c r="BN638" s="303">
        <v>0.91760889000000001</v>
      </c>
      <c r="BO638" s="303">
        <v>0</v>
      </c>
      <c r="BP638" s="303">
        <v>0</v>
      </c>
      <c r="BQ638" s="303">
        <v>0</v>
      </c>
      <c r="BR638" s="74"/>
      <c r="BS638" s="136">
        <v>2.0720565E-2</v>
      </c>
      <c r="BT638" s="136">
        <v>3.2155025000000001E-4</v>
      </c>
      <c r="BU638" s="136">
        <v>2.4073882999999999E-4</v>
      </c>
      <c r="BV638" s="144">
        <v>3.2282537999999999E-5</v>
      </c>
      <c r="BW638" s="136">
        <v>2.6487199999999998E-4</v>
      </c>
      <c r="BX638" s="144">
        <v>1.8998444000000001E-5</v>
      </c>
      <c r="BY638" s="144">
        <v>3.6941794E-6</v>
      </c>
      <c r="BZ638" s="136">
        <v>0</v>
      </c>
      <c r="CA638" s="136">
        <v>2.9418061000000001E-4</v>
      </c>
      <c r="CB638" s="136">
        <v>1.3752704E-4</v>
      </c>
      <c r="CC638" s="136">
        <v>0</v>
      </c>
      <c r="CD638" s="136">
        <v>0</v>
      </c>
      <c r="CE638" s="136">
        <v>0</v>
      </c>
      <c r="CF638" s="144">
        <v>2.7812402E-5</v>
      </c>
      <c r="CG638" s="136">
        <v>1.5698555E-4</v>
      </c>
      <c r="CH638" s="136">
        <v>1.9221922999999998E-2</v>
      </c>
      <c r="CI638" s="136">
        <v>0</v>
      </c>
      <c r="CJ638" s="137"/>
      <c r="CK638" s="138"/>
      <c r="CL638" s="110" t="s">
        <v>3061</v>
      </c>
      <c r="CM638" s="110"/>
      <c r="CN638" s="110"/>
      <c r="CP638" s="305"/>
      <c r="CQ638" s="74"/>
      <c r="CR638" s="74"/>
      <c r="CS638" s="74"/>
      <c r="CT638" s="74"/>
      <c r="CU638" s="74"/>
      <c r="CV638" s="74"/>
      <c r="CW638" s="74"/>
      <c r="CX638" s="74"/>
      <c r="CY638" s="74"/>
      <c r="CZ638" s="74"/>
      <c r="DA638" s="74"/>
      <c r="DB638" s="74"/>
    </row>
    <row r="639" spans="1:106" ht="14.5" customHeight="1">
      <c r="A639" s="74" t="s">
        <v>3062</v>
      </c>
      <c r="B639" s="129" t="s">
        <v>2674</v>
      </c>
      <c r="C639" s="130" t="str">
        <f t="shared" si="395"/>
        <v>A.100.24.126</v>
      </c>
      <c r="D639" s="131" t="s">
        <v>700</v>
      </c>
      <c r="E639" s="129" t="s">
        <v>957</v>
      </c>
      <c r="F639" s="132" t="s">
        <v>3064</v>
      </c>
      <c r="G639" s="132">
        <f t="shared" si="396"/>
        <v>29.456858711630023</v>
      </c>
      <c r="H639" s="348">
        <f t="shared" si="397"/>
        <v>29.456858711630023</v>
      </c>
      <c r="I639" s="74"/>
      <c r="J639" s="132">
        <f t="shared" si="398"/>
        <v>0.12227570273250001</v>
      </c>
      <c r="K639" s="132">
        <f t="shared" si="399"/>
        <v>14.061448583610401</v>
      </c>
      <c r="L639" s="300">
        <f t="shared" si="400"/>
        <v>13.53143182528712</v>
      </c>
      <c r="M639" s="132">
        <v>1.7417026</v>
      </c>
      <c r="N639" s="132">
        <v>14.033269000000001</v>
      </c>
      <c r="O639" s="132">
        <v>2.8178196999999999E-2</v>
      </c>
      <c r="P639" s="132">
        <v>0.12223191</v>
      </c>
      <c r="Q639" s="304">
        <v>2.6781117E-5</v>
      </c>
      <c r="R639" s="304">
        <v>1.4778535E-6</v>
      </c>
      <c r="S639" s="304">
        <v>1.5533762E-5</v>
      </c>
      <c r="T639" s="304">
        <v>1.3866104E-6</v>
      </c>
      <c r="U639" s="132">
        <v>13.520004999999999</v>
      </c>
      <c r="V639" s="132">
        <v>1.1395313000000001E-2</v>
      </c>
      <c r="W639" s="304">
        <v>3.1341652E-5</v>
      </c>
      <c r="X639" s="304">
        <v>1.7063512E-7</v>
      </c>
      <c r="Y639" s="132">
        <v>0</v>
      </c>
      <c r="Z639" s="132">
        <v>0</v>
      </c>
      <c r="AA639" s="74"/>
      <c r="AB639" s="301">
        <f t="shared" si="401"/>
        <v>13.095508270676691</v>
      </c>
      <c r="AC639" s="338">
        <f t="shared" si="402"/>
        <v>13.095508270676691</v>
      </c>
      <c r="AD639" s="74"/>
      <c r="AE639" s="136">
        <v>251.41404</v>
      </c>
      <c r="AF639" s="136">
        <v>251.40828999999999</v>
      </c>
      <c r="AG639" s="136">
        <v>4.2486866999999996E-3</v>
      </c>
      <c r="AH639" s="136">
        <v>0</v>
      </c>
      <c r="AI639" s="136">
        <v>0</v>
      </c>
      <c r="AJ639" s="136">
        <v>4.4996183999999997E-4</v>
      </c>
      <c r="AK639" s="136">
        <v>1.0460275000000001E-3</v>
      </c>
      <c r="AL639" s="74"/>
      <c r="AM639" s="133">
        <v>4.5670010999999997</v>
      </c>
      <c r="AN639" s="340">
        <f t="shared" si="403"/>
        <v>4.5670010999999997</v>
      </c>
      <c r="AP639" s="133">
        <v>4.4540398000000003</v>
      </c>
      <c r="AQ639" s="133">
        <v>9.1309812000000004E-2</v>
      </c>
      <c r="AR639" s="133">
        <v>2.1651528999999999E-2</v>
      </c>
      <c r="AS639" s="134">
        <f t="shared" si="404"/>
        <v>2.6702876142352031E-4</v>
      </c>
      <c r="AT639" s="135">
        <f t="shared" si="405"/>
        <v>3.3768421414551187E-7</v>
      </c>
      <c r="AU639" s="135">
        <f t="shared" si="406"/>
        <v>3.0324270000000002</v>
      </c>
      <c r="AV639" s="302">
        <v>1.2152632E-5</v>
      </c>
      <c r="AW639" s="302">
        <v>3.6667422999999999E-8</v>
      </c>
      <c r="AX639" s="302">
        <v>1.0018064000000001E-12</v>
      </c>
      <c r="AY639" s="303">
        <v>0</v>
      </c>
      <c r="AZ639" s="303">
        <v>0</v>
      </c>
      <c r="BA639" s="302">
        <v>1.8156864000000001E-8</v>
      </c>
      <c r="BB639" s="303">
        <v>2.5485797000000002E-4</v>
      </c>
      <c r="BC639" s="302">
        <v>4.1485654000000001E-9</v>
      </c>
      <c r="BD639" s="302">
        <v>2.9686703999999999E-7</v>
      </c>
      <c r="BE639" s="303">
        <v>0</v>
      </c>
      <c r="BF639" s="303">
        <v>0</v>
      </c>
      <c r="BG639" s="302">
        <v>4.0859449000000002E-15</v>
      </c>
      <c r="BH639" s="302">
        <v>1.5225035999999999E-13</v>
      </c>
      <c r="BI639" s="302">
        <v>2.7602807E-14</v>
      </c>
      <c r="BJ639" s="302">
        <v>2.0289035999999999E-13</v>
      </c>
      <c r="BK639" s="302">
        <v>2.3566299000000002E-12</v>
      </c>
      <c r="BL639" s="303">
        <v>0</v>
      </c>
      <c r="BM639" s="303">
        <v>0.6680005</v>
      </c>
      <c r="BN639" s="303">
        <v>2.3644265</v>
      </c>
      <c r="BO639" s="303">
        <v>0</v>
      </c>
      <c r="BP639" s="303">
        <v>0</v>
      </c>
      <c r="BQ639" s="303">
        <v>0</v>
      </c>
      <c r="BR639" s="74"/>
      <c r="BS639" s="136">
        <v>4.7204991E-3</v>
      </c>
      <c r="BT639" s="136">
        <v>2.0466910999999998E-3</v>
      </c>
      <c r="BU639" s="136">
        <v>3.6513752000000001E-4</v>
      </c>
      <c r="BV639" s="144">
        <v>1.6242307999999999E-10</v>
      </c>
      <c r="BW639" s="136">
        <v>1.6859538000000001E-3</v>
      </c>
      <c r="BX639" s="136">
        <v>0</v>
      </c>
      <c r="BY639" s="136">
        <v>0</v>
      </c>
      <c r="BZ639" s="136">
        <v>0</v>
      </c>
      <c r="CA639" s="144">
        <v>1.9831752999999999E-9</v>
      </c>
      <c r="CB639" s="144">
        <v>1.0278781E-8</v>
      </c>
      <c r="CC639" s="136">
        <v>0</v>
      </c>
      <c r="CD639" s="136">
        <v>0</v>
      </c>
      <c r="CE639" s="136">
        <v>0</v>
      </c>
      <c r="CF639" s="136">
        <v>2.4164567999999999E-4</v>
      </c>
      <c r="CG639" s="136">
        <v>3.0356803999999999E-4</v>
      </c>
      <c r="CH639" s="144">
        <v>7.7490527E-5</v>
      </c>
      <c r="CI639" s="136">
        <v>0</v>
      </c>
      <c r="CJ639" s="137"/>
      <c r="CK639" s="138"/>
      <c r="CL639" s="110" t="s">
        <v>3065</v>
      </c>
      <c r="CM639" s="110"/>
      <c r="CN639" s="110"/>
      <c r="CP639" s="305"/>
      <c r="CQ639" s="74"/>
      <c r="CR639" s="74"/>
      <c r="CS639" s="74"/>
      <c r="CT639" s="74"/>
      <c r="CU639" s="74"/>
      <c r="CV639" s="74"/>
      <c r="CW639" s="74"/>
      <c r="CX639" s="74"/>
      <c r="CY639" s="74"/>
      <c r="CZ639" s="74"/>
      <c r="DA639" s="74"/>
      <c r="DB639" s="74"/>
    </row>
    <row r="640" spans="1:106" ht="14.5" customHeight="1">
      <c r="A640" s="74" t="s">
        <v>3066</v>
      </c>
      <c r="B640" s="129" t="s">
        <v>2674</v>
      </c>
      <c r="C640" s="130" t="str">
        <f t="shared" si="395"/>
        <v>A.100.24.127</v>
      </c>
      <c r="D640" s="131" t="s">
        <v>700</v>
      </c>
      <c r="E640" s="129" t="s">
        <v>957</v>
      </c>
      <c r="F640" s="132" t="s">
        <v>3068</v>
      </c>
      <c r="G640" s="132">
        <f t="shared" si="396"/>
        <v>8.6725062767399996E-2</v>
      </c>
      <c r="H640" s="348">
        <f t="shared" si="397"/>
        <v>8.6725062767399996E-2</v>
      </c>
      <c r="I640" s="74"/>
      <c r="J640" s="132">
        <f t="shared" si="398"/>
        <v>3.4952700980000004E-3</v>
      </c>
      <c r="K640" s="132">
        <f t="shared" si="399"/>
        <v>5.8545031999999997E-3</v>
      </c>
      <c r="L640" s="300">
        <f t="shared" si="400"/>
        <v>5.1357674694000001E-3</v>
      </c>
      <c r="M640" s="132">
        <v>7.2239522E-2</v>
      </c>
      <c r="N640" s="132">
        <v>2.0695452E-3</v>
      </c>
      <c r="O640" s="132">
        <v>3.4478546E-3</v>
      </c>
      <c r="P640" s="132">
        <v>2.8820857000000002E-3</v>
      </c>
      <c r="Q640" s="132">
        <v>4.3521034E-4</v>
      </c>
      <c r="R640" s="304">
        <v>4.8831558E-5</v>
      </c>
      <c r="S640" s="132">
        <v>1.2914250000000001E-4</v>
      </c>
      <c r="T640" s="132">
        <v>3.3710339999999997E-4</v>
      </c>
      <c r="U640" s="132">
        <v>1.4843334999999999E-4</v>
      </c>
      <c r="V640" s="132">
        <v>4.3388532000000002E-3</v>
      </c>
      <c r="W640" s="132">
        <v>6.2936673000000003E-4</v>
      </c>
      <c r="X640" s="304">
        <v>1.7791954999999999E-5</v>
      </c>
      <c r="Y640" s="304">
        <v>1.3222344000000001E-6</v>
      </c>
      <c r="Z640" s="132">
        <v>0</v>
      </c>
      <c r="AA640" s="74"/>
      <c r="AB640" s="301">
        <f t="shared" si="401"/>
        <v>0.54315430075187965</v>
      </c>
      <c r="AC640" s="338">
        <f t="shared" si="402"/>
        <v>0.54315430075187965</v>
      </c>
      <c r="AD640" s="74"/>
      <c r="AE640" s="136">
        <v>7.7004356999999999</v>
      </c>
      <c r="AF640" s="136">
        <v>7.5969302000000001</v>
      </c>
      <c r="AG640" s="136">
        <v>8.5326154000000001E-2</v>
      </c>
      <c r="AH640" s="136">
        <v>0</v>
      </c>
      <c r="AI640" s="136">
        <v>4.3340457999999999E-4</v>
      </c>
      <c r="AJ640" s="136">
        <v>1.2825429999999999E-3</v>
      </c>
      <c r="AK640" s="136">
        <v>1.6463333E-2</v>
      </c>
      <c r="AL640" s="74"/>
      <c r="AM640" s="133">
        <v>1.0683549000000001E-2</v>
      </c>
      <c r="AN640" s="340">
        <f t="shared" si="403"/>
        <v>1.0683549000000001E-2</v>
      </c>
      <c r="AP640" s="133">
        <v>9.8313176000000002E-3</v>
      </c>
      <c r="AQ640" s="133">
        <v>4.6381314000000002E-4</v>
      </c>
      <c r="AR640" s="133">
        <v>3.8841799000000001E-4</v>
      </c>
      <c r="AS640" s="134">
        <f t="shared" si="404"/>
        <v>5.8940753148609995E-7</v>
      </c>
      <c r="AT640" s="135">
        <f t="shared" si="405"/>
        <v>1.7152852840662741E-9</v>
      </c>
      <c r="AU640" s="135">
        <f t="shared" si="406"/>
        <v>5.4400277850999997E-2</v>
      </c>
      <c r="AV640" s="302">
        <v>5.1157169000000001E-7</v>
      </c>
      <c r="AW640" s="302">
        <v>1.5438133999999999E-9</v>
      </c>
      <c r="AX640" s="302">
        <v>4.2167072000000002E-14</v>
      </c>
      <c r="AY640" s="302">
        <v>3.5719108000000003E-11</v>
      </c>
      <c r="AZ640" s="302">
        <v>4.2342171E-12</v>
      </c>
      <c r="BA640" s="302">
        <v>4.2855490999999999E-10</v>
      </c>
      <c r="BB640" s="302">
        <v>7.5724658000000002E-8</v>
      </c>
      <c r="BC640" s="302">
        <v>6.2024033999999998E-11</v>
      </c>
      <c r="BD640" s="302">
        <v>8.0387436E-11</v>
      </c>
      <c r="BE640" s="302">
        <v>7.2389238999999999E-14</v>
      </c>
      <c r="BF640" s="302">
        <v>1.0755553999999999E-15</v>
      </c>
      <c r="BG640" s="302">
        <v>1.295941E-13</v>
      </c>
      <c r="BH640" s="302">
        <v>7.1184204999999993E-15</v>
      </c>
      <c r="BI640" s="302">
        <v>6.9675645999999999E-15</v>
      </c>
      <c r="BJ640" s="302">
        <v>5.0908958999999998E-10</v>
      </c>
      <c r="BK640" s="302">
        <v>1.1079499000000001E-9</v>
      </c>
      <c r="BL640" s="302">
        <v>2.8645201999999999E-11</v>
      </c>
      <c r="BM640" s="302">
        <v>1.2055851E-5</v>
      </c>
      <c r="BN640" s="303">
        <v>5.4388222E-2</v>
      </c>
      <c r="BO640" s="302">
        <v>2.5635761E-11</v>
      </c>
      <c r="BP640" s="302">
        <v>1.5589314E-13</v>
      </c>
      <c r="BQ640" s="302">
        <v>6.9747746999999995E-18</v>
      </c>
      <c r="BR640" s="74"/>
      <c r="BS640" s="144">
        <v>2.7110824E-5</v>
      </c>
      <c r="BT640" s="144">
        <v>6.9276596000000004E-7</v>
      </c>
      <c r="BU640" s="144">
        <v>1.5144583000000001E-5</v>
      </c>
      <c r="BV640" s="144">
        <v>3.9649374999999997E-8</v>
      </c>
      <c r="BW640" s="144">
        <v>7.3529970000000005E-7</v>
      </c>
      <c r="BX640" s="144">
        <v>2.7176212000000001E-7</v>
      </c>
      <c r="BY640" s="144">
        <v>5.6543472999999996E-10</v>
      </c>
      <c r="BZ640" s="144">
        <v>4.1961657999999998E-7</v>
      </c>
      <c r="CA640" s="144">
        <v>6.5528512999999998E-8</v>
      </c>
      <c r="CB640" s="144">
        <v>8.5454346999999994E-8</v>
      </c>
      <c r="CC640" s="144">
        <v>3.1807385999999999E-8</v>
      </c>
      <c r="CD640" s="144">
        <v>1.8859126000000001E-8</v>
      </c>
      <c r="CE640" s="144">
        <v>5.6223879E-10</v>
      </c>
      <c r="CF640" s="144">
        <v>6.7360616E-7</v>
      </c>
      <c r="CG640" s="144">
        <v>8.8984427000000005E-6</v>
      </c>
      <c r="CH640" s="144">
        <v>2.8641080000000001E-8</v>
      </c>
      <c r="CI640" s="144">
        <v>3.6802002999999999E-9</v>
      </c>
      <c r="CJ640" s="137"/>
      <c r="CK640" s="138"/>
      <c r="CL640" s="110" t="s">
        <v>3019</v>
      </c>
      <c r="CM640" s="110"/>
      <c r="CN640" s="110"/>
      <c r="CP640" s="305"/>
      <c r="CQ640" s="74"/>
      <c r="CR640" s="74"/>
      <c r="CS640" s="74"/>
      <c r="CT640" s="74"/>
      <c r="CU640" s="74"/>
      <c r="CV640" s="74"/>
      <c r="CW640" s="74"/>
      <c r="CX640" s="74"/>
      <c r="CY640" s="74"/>
      <c r="CZ640" s="74"/>
      <c r="DA640" s="74"/>
      <c r="DB640" s="74"/>
    </row>
    <row r="641" spans="1:106" ht="14.5" customHeight="1">
      <c r="A641" s="74" t="s">
        <v>3069</v>
      </c>
      <c r="B641" s="129" t="s">
        <v>2674</v>
      </c>
      <c r="C641" s="130" t="str">
        <f t="shared" si="395"/>
        <v>A.100.24.128</v>
      </c>
      <c r="D641" s="131" t="s">
        <v>700</v>
      </c>
      <c r="E641" s="129" t="s">
        <v>957</v>
      </c>
      <c r="F641" s="132" t="s">
        <v>3071</v>
      </c>
      <c r="G641" s="132">
        <f t="shared" si="396"/>
        <v>24.757637284959902</v>
      </c>
      <c r="H641" s="348">
        <f t="shared" si="397"/>
        <v>24.757637284959902</v>
      </c>
      <c r="I641" s="74"/>
      <c r="J641" s="132">
        <f t="shared" si="398"/>
        <v>0.10327083540019999</v>
      </c>
      <c r="K641" s="132">
        <f t="shared" si="399"/>
        <v>11.812553443296002</v>
      </c>
      <c r="L641" s="300">
        <f t="shared" si="400"/>
        <v>11.3672245062637</v>
      </c>
      <c r="M641" s="132">
        <v>1.4745885000000001</v>
      </c>
      <c r="N641" s="132">
        <v>11.788277000000001</v>
      </c>
      <c r="O641" s="132">
        <v>2.4221342E-2</v>
      </c>
      <c r="P641" s="132">
        <v>0.10313594</v>
      </c>
      <c r="Q641" s="304">
        <v>9.2129793000000001E-5</v>
      </c>
      <c r="R641" s="304">
        <v>9.0544462E-6</v>
      </c>
      <c r="S641" s="304">
        <v>3.3711160999999997E-5</v>
      </c>
      <c r="T641" s="304">
        <v>5.5101296000000003E-5</v>
      </c>
      <c r="U641" s="132">
        <v>11.356828</v>
      </c>
      <c r="V641" s="132">
        <v>1.0266279E-2</v>
      </c>
      <c r="W641" s="132">
        <v>1.2702566E-4</v>
      </c>
      <c r="X641" s="304">
        <v>2.9900462E-6</v>
      </c>
      <c r="Y641" s="304">
        <v>2.1155750000000001E-7</v>
      </c>
      <c r="Z641" s="132">
        <v>0</v>
      </c>
      <c r="AA641" s="74"/>
      <c r="AB641" s="301">
        <f t="shared" si="401"/>
        <v>11.087131578947368</v>
      </c>
      <c r="AC641" s="338">
        <f t="shared" si="402"/>
        <v>11.087131578947368</v>
      </c>
      <c r="AD641" s="74"/>
      <c r="AE641" s="136">
        <v>212.41986</v>
      </c>
      <c r="AF641" s="136">
        <v>212.39848000000001</v>
      </c>
      <c r="AG641" s="136">
        <v>1.7221081999999999E-2</v>
      </c>
      <c r="AH641" s="136">
        <v>0</v>
      </c>
      <c r="AI641" s="144">
        <v>6.9344731999999994E-5</v>
      </c>
      <c r="AJ641" s="136">
        <v>5.8317483000000004E-4</v>
      </c>
      <c r="AK641" s="136">
        <v>3.5127963E-3</v>
      </c>
      <c r="AL641" s="74"/>
      <c r="AM641" s="133">
        <v>3.8379903</v>
      </c>
      <c r="AN641" s="340">
        <f t="shared" si="403"/>
        <v>3.8379903</v>
      </c>
      <c r="AP641" s="133">
        <v>3.7429663999999998</v>
      </c>
      <c r="AQ641" s="133">
        <v>7.6774452000000007E-2</v>
      </c>
      <c r="AR641" s="133">
        <v>1.8249431E-2</v>
      </c>
      <c r="AS641" s="134">
        <f t="shared" si="404"/>
        <v>2.2439846370557681E-4</v>
      </c>
      <c r="AT641" s="135">
        <f t="shared" si="405"/>
        <v>2.8392918939254387E-7</v>
      </c>
      <c r="AU641" s="135">
        <f t="shared" si="406"/>
        <v>2.5559427499999998</v>
      </c>
      <c r="AV641" s="302">
        <v>1.0290061999999999E-5</v>
      </c>
      <c r="AW641" s="302">
        <v>3.1047644999999997E-8</v>
      </c>
      <c r="AX641" s="302">
        <v>8.4826409000000002E-13</v>
      </c>
      <c r="AY641" s="302">
        <v>5.7150572999999997E-12</v>
      </c>
      <c r="AZ641" s="302">
        <v>6.7747472999999998E-13</v>
      </c>
      <c r="BA641" s="302">
        <v>1.5320334999999998E-8</v>
      </c>
      <c r="BB641" s="303">
        <v>2.1409281E-4</v>
      </c>
      <c r="BC641" s="302">
        <v>3.4947187000000001E-9</v>
      </c>
      <c r="BD641" s="302">
        <v>2.4938118000000002E-7</v>
      </c>
      <c r="BE641" s="302">
        <v>1.1582278E-14</v>
      </c>
      <c r="BF641" s="302">
        <v>1.7208886000000001E-16</v>
      </c>
      <c r="BG641" s="302">
        <v>2.4167249999999999E-14</v>
      </c>
      <c r="BH641" s="302">
        <v>1.2902925E-13</v>
      </c>
      <c r="BI641" s="302">
        <v>2.4301167999999999E-14</v>
      </c>
      <c r="BJ641" s="302">
        <v>8.1624763000000001E-11</v>
      </c>
      <c r="BK641" s="302">
        <v>1.7925156E-10</v>
      </c>
      <c r="BL641" s="302">
        <v>4.5832324000000002E-12</v>
      </c>
      <c r="BM641" s="303">
        <v>0.56112234999999999</v>
      </c>
      <c r="BN641" s="303">
        <v>1.9948204</v>
      </c>
      <c r="BO641" s="302">
        <v>4.1017218000000002E-12</v>
      </c>
      <c r="BP641" s="302">
        <v>2.4942903E-14</v>
      </c>
      <c r="BQ641" s="302">
        <v>1.1159639999999999E-18</v>
      </c>
      <c r="BR641" s="74"/>
      <c r="BS641" s="136">
        <v>3.9695568999999998E-3</v>
      </c>
      <c r="BT641" s="136">
        <v>1.7193313E-3</v>
      </c>
      <c r="BU641" s="136">
        <v>3.0913864999999998E-4</v>
      </c>
      <c r="BV641" s="144">
        <v>6.4803353000000001E-9</v>
      </c>
      <c r="BW641" s="136">
        <v>1.4163188E-3</v>
      </c>
      <c r="BX641" s="144">
        <v>4.3481939000000002E-8</v>
      </c>
      <c r="BY641" s="144">
        <v>9.0469556999999995E-11</v>
      </c>
      <c r="BZ641" s="144">
        <v>6.7138653000000002E-8</v>
      </c>
      <c r="CA641" s="144">
        <v>1.2150429000000001E-8</v>
      </c>
      <c r="CB641" s="144">
        <v>2.2306871000000001E-8</v>
      </c>
      <c r="CC641" s="144">
        <v>5.0891817000000001E-9</v>
      </c>
      <c r="CD641" s="144">
        <v>3.0174602000000001E-9</v>
      </c>
      <c r="CE641" s="144">
        <v>8.9958206000000004E-11</v>
      </c>
      <c r="CF641" s="136">
        <v>2.0309015000000001E-4</v>
      </c>
      <c r="CG641" s="136">
        <v>2.5642090999999998E-4</v>
      </c>
      <c r="CH641" s="144">
        <v>6.5096624999999998E-5</v>
      </c>
      <c r="CI641" s="144">
        <v>5.8883204999999995E-10</v>
      </c>
      <c r="CK641" s="138"/>
      <c r="CL641" s="110" t="s">
        <v>701</v>
      </c>
      <c r="CM641" s="110"/>
      <c r="CN641" s="110"/>
      <c r="CP641" s="305"/>
      <c r="CQ641" s="74"/>
      <c r="CR641" s="74"/>
      <c r="CS641" s="74"/>
      <c r="CT641" s="74"/>
      <c r="CU641" s="74"/>
      <c r="CV641" s="74"/>
      <c r="CW641" s="74"/>
      <c r="CX641" s="74"/>
      <c r="CY641" s="74"/>
      <c r="CZ641" s="74"/>
      <c r="DA641" s="74"/>
      <c r="DB641" s="74"/>
    </row>
    <row r="642" spans="1:106" ht="14.5" customHeight="1">
      <c r="A642" s="74" t="s">
        <v>3072</v>
      </c>
      <c r="B642" s="129" t="s">
        <v>2674</v>
      </c>
      <c r="C642" s="130" t="str">
        <f t="shared" si="395"/>
        <v>A.100.24.129</v>
      </c>
      <c r="D642" s="131" t="s">
        <v>700</v>
      </c>
      <c r="E642" s="129" t="s">
        <v>957</v>
      </c>
      <c r="F642" s="132" t="s">
        <v>3074</v>
      </c>
      <c r="G642" s="132">
        <f t="shared" si="396"/>
        <v>97860.558212000004</v>
      </c>
      <c r="H642" s="348">
        <f t="shared" si="397"/>
        <v>97860.558212000004</v>
      </c>
      <c r="I642" s="74"/>
      <c r="J642" s="132">
        <f t="shared" si="398"/>
        <v>1101.5067060000001</v>
      </c>
      <c r="K642" s="132">
        <f t="shared" si="399"/>
        <v>86209.651106000005</v>
      </c>
      <c r="L642" s="300">
        <f t="shared" si="400"/>
        <v>9307.76</v>
      </c>
      <c r="M642" s="132">
        <v>1241.6404</v>
      </c>
      <c r="N642" s="132">
        <v>85474.486000000004</v>
      </c>
      <c r="O642" s="132">
        <v>51.266666000000001</v>
      </c>
      <c r="P642" s="132">
        <v>908.92016999999998</v>
      </c>
      <c r="Q642" s="132">
        <v>0</v>
      </c>
      <c r="R642" s="132">
        <v>157.34935999999999</v>
      </c>
      <c r="S642" s="132">
        <v>35.237175999999998</v>
      </c>
      <c r="T642" s="132">
        <v>683.89844000000005</v>
      </c>
      <c r="U642" s="132">
        <v>9307.76</v>
      </c>
      <c r="V642" s="132">
        <v>0</v>
      </c>
      <c r="W642" s="132">
        <v>0</v>
      </c>
      <c r="X642" s="132">
        <v>0</v>
      </c>
      <c r="Y642" s="132">
        <v>0</v>
      </c>
      <c r="Z642" s="132">
        <v>0</v>
      </c>
      <c r="AA642" s="74"/>
      <c r="AB642" s="301">
        <f t="shared" si="401"/>
        <v>9335.6421052631576</v>
      </c>
      <c r="AC642" s="338">
        <f t="shared" si="402"/>
        <v>9335.6421052631576</v>
      </c>
      <c r="AD642" s="74"/>
      <c r="AE642" s="136">
        <v>114965.91</v>
      </c>
      <c r="AF642" s="136">
        <v>114019.05</v>
      </c>
      <c r="AG642" s="136">
        <v>0</v>
      </c>
      <c r="AH642" s="136">
        <v>0</v>
      </c>
      <c r="AI642" s="136">
        <v>946.85799999999995</v>
      </c>
      <c r="AJ642" s="136">
        <v>0</v>
      </c>
      <c r="AK642" s="136">
        <v>0</v>
      </c>
      <c r="AL642" s="74"/>
      <c r="AM642" s="133">
        <v>26586.069</v>
      </c>
      <c r="AN642" s="340">
        <f t="shared" si="403"/>
        <v>26586.069</v>
      </c>
      <c r="AP642" s="133">
        <v>26066.496999999999</v>
      </c>
      <c r="AQ642" s="133">
        <v>504.86016999999998</v>
      </c>
      <c r="AR642" s="133">
        <v>14.711430999999999</v>
      </c>
      <c r="AS642" s="134">
        <f t="shared" si="404"/>
        <v>1.5627396404800002</v>
      </c>
      <c r="AT642" s="135">
        <f t="shared" si="405"/>
        <v>1.8670864139156099E-3</v>
      </c>
      <c r="AU642" s="135">
        <f t="shared" si="406"/>
        <v>2060.4245000000001</v>
      </c>
      <c r="AV642" s="303">
        <v>8.6634758000000006E-3</v>
      </c>
      <c r="AW642" s="302">
        <v>2.6139798000000001E-5</v>
      </c>
      <c r="AX642" s="302">
        <v>7.1417661E-10</v>
      </c>
      <c r="AY642" s="303">
        <v>0</v>
      </c>
      <c r="AZ642" s="303">
        <v>0</v>
      </c>
      <c r="BA642" s="303">
        <v>1.3501488000000001E-4</v>
      </c>
      <c r="BB642" s="303">
        <v>1.5522982000000001</v>
      </c>
      <c r="BC642" s="302">
        <v>3.0848854000000003E-5</v>
      </c>
      <c r="BD642" s="303">
        <v>1.8081715000000001E-3</v>
      </c>
      <c r="BE642" s="302">
        <v>2.5632200000000001E-7</v>
      </c>
      <c r="BF642" s="302">
        <v>2.9589300000000002E-10</v>
      </c>
      <c r="BG642" s="302">
        <v>1.2942132000000001E-6</v>
      </c>
      <c r="BH642" s="302">
        <v>3.1066971000000002E-7</v>
      </c>
      <c r="BI642" s="302">
        <v>6.4046935999999997E-8</v>
      </c>
      <c r="BJ642" s="303">
        <v>7.3838528E-4</v>
      </c>
      <c r="BK642" s="303">
        <v>9.0456452000000004E-4</v>
      </c>
      <c r="BL642" s="303">
        <v>0</v>
      </c>
      <c r="BM642" s="303">
        <v>988</v>
      </c>
      <c r="BN642" s="303">
        <v>1072.4245000000001</v>
      </c>
      <c r="BO642" s="303">
        <v>0</v>
      </c>
      <c r="BP642" s="303">
        <v>0</v>
      </c>
      <c r="BQ642" s="303">
        <v>0</v>
      </c>
      <c r="BR642" s="74"/>
      <c r="BS642" s="136">
        <v>25.750624999999999</v>
      </c>
      <c r="BT642" s="136">
        <v>12.466081000000001</v>
      </c>
      <c r="BU642" s="136">
        <v>0.26030247000000001</v>
      </c>
      <c r="BV642" s="136">
        <v>8.0109664999999997E-2</v>
      </c>
      <c r="BW642" s="136">
        <v>10.268739</v>
      </c>
      <c r="BX642" s="136">
        <v>8.8740415E-4</v>
      </c>
      <c r="BY642" s="136">
        <v>6.6564930000000003E-3</v>
      </c>
      <c r="BZ642" s="136">
        <v>0</v>
      </c>
      <c r="CA642" s="136">
        <v>0.21115176999999999</v>
      </c>
      <c r="CB642" s="136">
        <v>2.3316644000000001E-2</v>
      </c>
      <c r="CC642" s="136">
        <v>0</v>
      </c>
      <c r="CD642" s="136">
        <v>0</v>
      </c>
      <c r="CE642" s="136">
        <v>0</v>
      </c>
      <c r="CF642" s="136">
        <v>1.6181083000000001</v>
      </c>
      <c r="CG642" s="136">
        <v>0.13767436</v>
      </c>
      <c r="CH642" s="136">
        <v>0.67759711</v>
      </c>
      <c r="CI642" s="136">
        <v>0</v>
      </c>
      <c r="CK642" s="138"/>
      <c r="CL642" s="110" t="s">
        <v>654</v>
      </c>
      <c r="CM642" s="110"/>
      <c r="CN642" s="110"/>
      <c r="CP642" s="305"/>
      <c r="CQ642" s="74"/>
      <c r="CR642" s="74"/>
      <c r="CS642" s="74"/>
      <c r="CT642" s="74"/>
      <c r="CU642" s="74"/>
      <c r="CV642" s="74"/>
      <c r="CW642" s="74"/>
      <c r="CX642" s="74"/>
      <c r="CY642" s="74"/>
      <c r="CZ642" s="74"/>
      <c r="DA642" s="74"/>
      <c r="DB642" s="74"/>
    </row>
    <row r="643" spans="1:106" ht="14.5" customHeight="1">
      <c r="A643" s="74" t="s">
        <v>3075</v>
      </c>
      <c r="B643" s="129" t="s">
        <v>2674</v>
      </c>
      <c r="C643" s="130" t="str">
        <f t="shared" si="395"/>
        <v>A.100.24.130</v>
      </c>
      <c r="D643" s="131" t="s">
        <v>700</v>
      </c>
      <c r="E643" s="129" t="s">
        <v>957</v>
      </c>
      <c r="F643" s="132" t="s">
        <v>3077</v>
      </c>
      <c r="G643" s="132">
        <f t="shared" si="396"/>
        <v>57.551162820759998</v>
      </c>
      <c r="H643" s="348">
        <f t="shared" si="397"/>
        <v>57.551162820759998</v>
      </c>
      <c r="I643" s="74"/>
      <c r="J643" s="132">
        <f t="shared" si="398"/>
        <v>3.5321293859999998</v>
      </c>
      <c r="K643" s="132">
        <f t="shared" si="399"/>
        <v>12.332985089999999</v>
      </c>
      <c r="L643" s="300">
        <f t="shared" si="400"/>
        <v>0.25284434475999995</v>
      </c>
      <c r="M643" s="132">
        <v>41.433204000000003</v>
      </c>
      <c r="N643" s="132">
        <v>8.7324599999999997</v>
      </c>
      <c r="O643" s="132">
        <v>3.1128133999999998</v>
      </c>
      <c r="P643" s="132">
        <v>2.6306183999999999</v>
      </c>
      <c r="Q643" s="132">
        <v>0.81679603000000001</v>
      </c>
      <c r="R643" s="132">
        <v>2.6098184E-2</v>
      </c>
      <c r="S643" s="132">
        <v>5.8616771999999998E-2</v>
      </c>
      <c r="T643" s="132">
        <v>0.48771168999999998</v>
      </c>
      <c r="U643" s="132">
        <v>3.6749944999999999E-2</v>
      </c>
      <c r="V643" s="132">
        <v>0</v>
      </c>
      <c r="W643" s="132">
        <v>0.21523718999999999</v>
      </c>
      <c r="X643" s="132">
        <v>8.5720976000000005E-4</v>
      </c>
      <c r="Y643" s="132">
        <v>0</v>
      </c>
      <c r="Z643" s="132">
        <v>0</v>
      </c>
      <c r="AA643" s="74"/>
      <c r="AB643" s="301">
        <f t="shared" si="401"/>
        <v>311.52784962406014</v>
      </c>
      <c r="AC643" s="338">
        <f t="shared" si="402"/>
        <v>311.52784962406014</v>
      </c>
      <c r="AD643" s="74"/>
      <c r="AE643" s="136">
        <v>3910.1125999999999</v>
      </c>
      <c r="AF643" s="136">
        <v>3874.4119000000001</v>
      </c>
      <c r="AG643" s="136">
        <v>29.180747</v>
      </c>
      <c r="AH643" s="136">
        <v>0</v>
      </c>
      <c r="AI643" s="136">
        <v>0</v>
      </c>
      <c r="AJ643" s="136">
        <v>0.30816089000000002</v>
      </c>
      <c r="AK643" s="136">
        <v>6.2118808000000003</v>
      </c>
      <c r="AL643" s="74"/>
      <c r="AM643" s="133">
        <v>8.7663495000000005</v>
      </c>
      <c r="AN643" s="340">
        <f t="shared" si="403"/>
        <v>8.7663495000000005</v>
      </c>
      <c r="AP643" s="133">
        <v>8.2290092000000001</v>
      </c>
      <c r="AQ643" s="133">
        <v>0.31296671999999998</v>
      </c>
      <c r="AR643" s="133">
        <v>0.22437357999999999</v>
      </c>
      <c r="AS643" s="134">
        <f t="shared" si="404"/>
        <v>4.9334587876370011E-4</v>
      </c>
      <c r="AT643" s="135">
        <f t="shared" si="405"/>
        <v>1.1574213042256501E-6</v>
      </c>
      <c r="AU643" s="135">
        <f t="shared" si="406"/>
        <v>31.4248706176</v>
      </c>
      <c r="AV643" s="303">
        <v>2.9205862E-4</v>
      </c>
      <c r="AW643" s="302">
        <v>8.8131617999999997E-7</v>
      </c>
      <c r="AX643" s="302">
        <v>2.4074139999999999E-11</v>
      </c>
      <c r="AY643" s="302">
        <v>2.4047282000000001E-8</v>
      </c>
      <c r="AZ643" s="302">
        <v>1.4924617E-9</v>
      </c>
      <c r="BA643" s="302">
        <v>3.9116061999999999E-7</v>
      </c>
      <c r="BB643" s="303">
        <v>1.9928236000000001E-4</v>
      </c>
      <c r="BC643" s="302">
        <v>5.6182956999999997E-8</v>
      </c>
      <c r="BD643" s="302">
        <v>2.1734811E-7</v>
      </c>
      <c r="BE643" s="302">
        <v>4.8942184000000002E-11</v>
      </c>
      <c r="BF643" s="302">
        <v>5.8450325000000004E-13</v>
      </c>
      <c r="BG643" s="302">
        <v>1.3413557000000001E-9</v>
      </c>
      <c r="BH643" s="302">
        <v>9.6627893999999999E-12</v>
      </c>
      <c r="BI643" s="302">
        <v>2.2659808999999999E-11</v>
      </c>
      <c r="BJ643" s="302">
        <v>4.4185619999999999E-7</v>
      </c>
      <c r="BK643" s="302">
        <v>1.1463421999999999E-6</v>
      </c>
      <c r="BL643" s="302">
        <v>1.1267780999999999E-9</v>
      </c>
      <c r="BM643" s="303">
        <v>2.1426176000000001E-3</v>
      </c>
      <c r="BN643" s="303">
        <v>31.422727999999999</v>
      </c>
      <c r="BO643" s="303">
        <v>0</v>
      </c>
      <c r="BP643" s="303">
        <v>0</v>
      </c>
      <c r="BQ643" s="303">
        <v>0</v>
      </c>
      <c r="BR643" s="74"/>
      <c r="BS643" s="136">
        <v>1.8225346999999999E-2</v>
      </c>
      <c r="BT643" s="136">
        <v>1.6250990999999999E-3</v>
      </c>
      <c r="BU643" s="136">
        <v>8.6862230999999995E-3</v>
      </c>
      <c r="BV643" s="144">
        <v>5.7186686999999997E-5</v>
      </c>
      <c r="BW643" s="136">
        <v>1.8834933999999999E-3</v>
      </c>
      <c r="BX643" s="136">
        <v>2.4965551999999998E-4</v>
      </c>
      <c r="BY643" s="144">
        <v>5.6517252999999999E-7</v>
      </c>
      <c r="BZ643" s="136">
        <v>3.7963643E-4</v>
      </c>
      <c r="CA643" s="144">
        <v>3.5021924999999999E-5</v>
      </c>
      <c r="CB643" s="144">
        <v>3.8787059999999997E-5</v>
      </c>
      <c r="CC643" s="144">
        <v>1.1133554E-5</v>
      </c>
      <c r="CD643" s="144">
        <v>8.1867762999999995E-7</v>
      </c>
      <c r="CE643" s="144">
        <v>1.8866249E-7</v>
      </c>
      <c r="CF643" s="136">
        <v>6.4212651000000005E-4</v>
      </c>
      <c r="CG643" s="136">
        <v>4.6037986000000003E-3</v>
      </c>
      <c r="CH643" s="144">
        <v>1.1612651000000001E-5</v>
      </c>
      <c r="CI643" s="136">
        <v>0</v>
      </c>
      <c r="CK643" s="138"/>
      <c r="CL643" s="163" t="s">
        <v>702</v>
      </c>
      <c r="CM643" s="110"/>
      <c r="CN643" s="110"/>
      <c r="CP643" s="305"/>
      <c r="CQ643" s="74"/>
      <c r="CR643" s="74"/>
      <c r="CS643" s="74"/>
      <c r="CT643" s="74"/>
      <c r="CU643" s="74"/>
      <c r="CV643" s="74"/>
      <c r="CW643" s="74"/>
      <c r="CX643" s="74"/>
      <c r="CY643" s="74"/>
      <c r="CZ643" s="74"/>
      <c r="DA643" s="74"/>
      <c r="DB643" s="74"/>
    </row>
    <row r="644" spans="1:106" ht="14.5" customHeight="1">
      <c r="A644" s="74" t="s">
        <v>3078</v>
      </c>
      <c r="B644" s="129" t="s">
        <v>2674</v>
      </c>
      <c r="C644" s="130" t="str">
        <f t="shared" si="395"/>
        <v>A.100.24.131</v>
      </c>
      <c r="D644" s="131" t="s">
        <v>700</v>
      </c>
      <c r="E644" s="129" t="s">
        <v>957</v>
      </c>
      <c r="F644" s="132" t="s">
        <v>3080</v>
      </c>
      <c r="G644" s="132">
        <f t="shared" si="396"/>
        <v>65585.565528842228</v>
      </c>
      <c r="H644" s="348">
        <f t="shared" si="397"/>
        <v>65585.565528842228</v>
      </c>
      <c r="I644" s="74"/>
      <c r="J644" s="132">
        <f t="shared" si="398"/>
        <v>739.1751036899999</v>
      </c>
      <c r="K644" s="132">
        <f t="shared" si="399"/>
        <v>57764.535793999996</v>
      </c>
      <c r="L644" s="300">
        <f t="shared" si="400"/>
        <v>6236.2826111522199</v>
      </c>
      <c r="M644" s="132">
        <v>845.57201999999995</v>
      </c>
      <c r="N644" s="132">
        <v>57270.786999999997</v>
      </c>
      <c r="O644" s="132">
        <v>35.375894000000002</v>
      </c>
      <c r="P644" s="132">
        <v>609.84461999999996</v>
      </c>
      <c r="Q644" s="132">
        <v>0.26954268999999997</v>
      </c>
      <c r="R644" s="132">
        <v>105.43268999999999</v>
      </c>
      <c r="S644" s="132">
        <v>23.628250999999999</v>
      </c>
      <c r="T644" s="132">
        <v>458.37290000000002</v>
      </c>
      <c r="U644" s="132">
        <v>6236.2112999999999</v>
      </c>
      <c r="V644" s="132">
        <v>0</v>
      </c>
      <c r="W644" s="132">
        <v>7.1028273000000003E-2</v>
      </c>
      <c r="X644" s="132">
        <v>2.8287921999999997E-4</v>
      </c>
      <c r="Y644" s="132">
        <v>0</v>
      </c>
      <c r="Z644" s="132">
        <v>0</v>
      </c>
      <c r="AA644" s="74"/>
      <c r="AB644" s="301">
        <f t="shared" si="401"/>
        <v>6357.6843609022553</v>
      </c>
      <c r="AC644" s="338">
        <f t="shared" si="402"/>
        <v>6357.6843609022553</v>
      </c>
      <c r="AD644" s="74"/>
      <c r="AE644" s="136">
        <v>78317.498999999996</v>
      </c>
      <c r="AF644" s="136">
        <v>77671.323000000004</v>
      </c>
      <c r="AG644" s="136">
        <v>9.6296464999999998</v>
      </c>
      <c r="AH644" s="136">
        <v>0</v>
      </c>
      <c r="AI644" s="136">
        <v>634.39485999999999</v>
      </c>
      <c r="AJ644" s="136">
        <v>0.10169309</v>
      </c>
      <c r="AK644" s="136">
        <v>2.0499206999999999</v>
      </c>
      <c r="AL644" s="74"/>
      <c r="AM644" s="133">
        <v>17815.559000000001</v>
      </c>
      <c r="AN644" s="340">
        <f t="shared" si="403"/>
        <v>17815.559000000001</v>
      </c>
      <c r="AP644" s="133">
        <v>17467.269</v>
      </c>
      <c r="AQ644" s="133">
        <v>338.3596</v>
      </c>
      <c r="AR644" s="133">
        <v>9.9307020000000001</v>
      </c>
      <c r="AS644" s="134">
        <f t="shared" si="404"/>
        <v>1.0471984060511155</v>
      </c>
      <c r="AT644" s="135">
        <f t="shared" si="405"/>
        <v>1.2513299169457698E-3</v>
      </c>
      <c r="AU644" s="135">
        <f t="shared" si="406"/>
        <v>1390.8546299999998</v>
      </c>
      <c r="AV644" s="303">
        <v>5.9009081000000003E-3</v>
      </c>
      <c r="AW644" s="302">
        <v>1.7804498999999999E-5</v>
      </c>
      <c r="AX644" s="302">
        <v>4.8644279999999999E-10</v>
      </c>
      <c r="AY644" s="302">
        <v>7.9356030999999999E-9</v>
      </c>
      <c r="AZ644" s="302">
        <v>4.9251237E-10</v>
      </c>
      <c r="BA644" s="302">
        <v>9.0589053000000001E-5</v>
      </c>
      <c r="BB644" s="303">
        <v>1.0401056</v>
      </c>
      <c r="BC644" s="302">
        <v>2.0687273E-5</v>
      </c>
      <c r="BD644" s="303">
        <v>1.2115467E-3</v>
      </c>
      <c r="BE644" s="302">
        <v>1.7175189000000001E-7</v>
      </c>
      <c r="BF644" s="302">
        <v>1.9844120000000001E-10</v>
      </c>
      <c r="BG644" s="302">
        <v>8.6756551E-7</v>
      </c>
      <c r="BH644" s="302">
        <v>2.081519E-7</v>
      </c>
      <c r="BI644" s="302">
        <v>4.2918925000000001E-8</v>
      </c>
      <c r="BJ644" s="303">
        <v>4.9486395000000001E-4</v>
      </c>
      <c r="BK644" s="303">
        <v>6.0643652E-4</v>
      </c>
      <c r="BL644" s="302">
        <v>3.7183677000000001E-10</v>
      </c>
      <c r="BM644" s="303">
        <v>661.96070999999995</v>
      </c>
      <c r="BN644" s="303">
        <v>728.89391999999998</v>
      </c>
      <c r="BO644" s="303">
        <v>0</v>
      </c>
      <c r="BP644" s="303">
        <v>0</v>
      </c>
      <c r="BQ644" s="303">
        <v>0</v>
      </c>
      <c r="BR644" s="74"/>
      <c r="BS644" s="136">
        <v>17.258932999999999</v>
      </c>
      <c r="BT644" s="136">
        <v>8.3528105000000004</v>
      </c>
      <c r="BU644" s="136">
        <v>0.17726911000000001</v>
      </c>
      <c r="BV644" s="136">
        <v>5.3692347000000001E-2</v>
      </c>
      <c r="BW644" s="136">
        <v>6.8806770000000004</v>
      </c>
      <c r="BX644" s="136">
        <v>6.7694710000000004E-4</v>
      </c>
      <c r="BY644" s="136">
        <v>4.4600368E-3</v>
      </c>
      <c r="BZ644" s="136">
        <v>1.2528001999999999E-4</v>
      </c>
      <c r="CA644" s="136">
        <v>0.14148324000000001</v>
      </c>
      <c r="CB644" s="136">
        <v>1.5634951000000001E-2</v>
      </c>
      <c r="CC644" s="144">
        <v>3.674073E-6</v>
      </c>
      <c r="CD644" s="144">
        <v>2.7016361999999998E-7</v>
      </c>
      <c r="CE644" s="144">
        <v>6.2258622999999997E-8</v>
      </c>
      <c r="CF644" s="136">
        <v>1.0843444</v>
      </c>
      <c r="CG644" s="136">
        <v>9.3761077999999998E-2</v>
      </c>
      <c r="CH644" s="136">
        <v>0.45399389000000001</v>
      </c>
      <c r="CI644" s="136">
        <v>0</v>
      </c>
      <c r="CJ644" s="137"/>
      <c r="CK644" s="138"/>
      <c r="CL644" s="110" t="s">
        <v>701</v>
      </c>
      <c r="CM644" s="110"/>
      <c r="CN644" s="110"/>
      <c r="CP644" s="305"/>
      <c r="CQ644" s="74"/>
      <c r="CR644" s="74"/>
      <c r="CS644" s="74"/>
      <c r="CT644" s="74"/>
      <c r="CU644" s="74"/>
      <c r="CV644" s="74"/>
      <c r="CW644" s="74"/>
      <c r="CX644" s="74"/>
      <c r="CY644" s="74"/>
      <c r="CZ644" s="74"/>
      <c r="DA644" s="74"/>
      <c r="DB644" s="74"/>
    </row>
    <row r="645" spans="1:106" ht="14.5" customHeight="1">
      <c r="A645" s="74" t="s">
        <v>3081</v>
      </c>
      <c r="B645" s="129" t="s">
        <v>2674</v>
      </c>
      <c r="C645" s="130" t="str">
        <f t="shared" si="395"/>
        <v>A.100.24.132</v>
      </c>
      <c r="D645" s="131" t="s">
        <v>700</v>
      </c>
      <c r="E645" s="129" t="s">
        <v>957</v>
      </c>
      <c r="F645" s="132" t="s">
        <v>3083</v>
      </c>
      <c r="G645" s="132">
        <f t="shared" si="396"/>
        <v>141461.20815600001</v>
      </c>
      <c r="H645" s="348">
        <f t="shared" si="397"/>
        <v>141461.20815600001</v>
      </c>
      <c r="I645" s="74"/>
      <c r="J645" s="132">
        <f t="shared" si="398"/>
        <v>1639.5677980000003</v>
      </c>
      <c r="K645" s="132">
        <f t="shared" si="399"/>
        <v>128281.75733800001</v>
      </c>
      <c r="L645" s="300">
        <f t="shared" si="400"/>
        <v>9692.2998200000002</v>
      </c>
      <c r="M645" s="132">
        <v>1847.5832</v>
      </c>
      <c r="N645" s="132">
        <v>127187.69</v>
      </c>
      <c r="O645" s="132">
        <v>76.280438000000004</v>
      </c>
      <c r="P645" s="132">
        <v>1352.4924000000001</v>
      </c>
      <c r="Q645" s="132">
        <v>0</v>
      </c>
      <c r="R645" s="132">
        <v>234.30292</v>
      </c>
      <c r="S645" s="132">
        <v>52.772478</v>
      </c>
      <c r="T645" s="132">
        <v>1017.7868999999999</v>
      </c>
      <c r="U645" s="132">
        <v>9307.76</v>
      </c>
      <c r="V645" s="132">
        <v>0</v>
      </c>
      <c r="W645" s="132">
        <v>384.53982000000002</v>
      </c>
      <c r="X645" s="132">
        <v>0</v>
      </c>
      <c r="Y645" s="132">
        <v>0</v>
      </c>
      <c r="Z645" s="132">
        <v>0</v>
      </c>
      <c r="AA645" s="74"/>
      <c r="AB645" s="301">
        <f t="shared" si="401"/>
        <v>13891.603007518797</v>
      </c>
      <c r="AC645" s="338">
        <f t="shared" si="402"/>
        <v>13891.603007518797</v>
      </c>
      <c r="AD645" s="74"/>
      <c r="AE645" s="136">
        <v>223206.87</v>
      </c>
      <c r="AF645" s="136">
        <v>169664.08</v>
      </c>
      <c r="AG645" s="136">
        <v>52133.923999999999</v>
      </c>
      <c r="AH645" s="136">
        <v>0</v>
      </c>
      <c r="AI645" s="136">
        <v>1408.8679999999999</v>
      </c>
      <c r="AJ645" s="136">
        <v>0</v>
      </c>
      <c r="AK645" s="136">
        <v>0</v>
      </c>
      <c r="AL645" s="74"/>
      <c r="AM645" s="133">
        <v>39564.624000000003</v>
      </c>
      <c r="AN645" s="340">
        <f t="shared" si="403"/>
        <v>39564.624000000003</v>
      </c>
      <c r="AP645" s="133">
        <v>38787.493999999999</v>
      </c>
      <c r="AQ645" s="133">
        <v>751.24166000000002</v>
      </c>
      <c r="AR645" s="133">
        <v>25.888231000000001</v>
      </c>
      <c r="AS645" s="134">
        <f t="shared" si="404"/>
        <v>2.3253893220899999</v>
      </c>
      <c r="AT645" s="135">
        <f t="shared" si="405"/>
        <v>2.7782606080596003E-3</v>
      </c>
      <c r="AU645" s="135">
        <f t="shared" si="406"/>
        <v>3625.8027000000002</v>
      </c>
      <c r="AV645" s="303">
        <v>1.2891408E-2</v>
      </c>
      <c r="AW645" s="302">
        <v>3.8896488000000003E-5</v>
      </c>
      <c r="AX645" s="302">
        <v>1.0627076E-9</v>
      </c>
      <c r="AY645" s="303">
        <v>0</v>
      </c>
      <c r="AZ645" s="303">
        <v>0</v>
      </c>
      <c r="BA645" s="303">
        <v>2.0090498999999999E-4</v>
      </c>
      <c r="BB645" s="303">
        <v>2.3098497</v>
      </c>
      <c r="BC645" s="302">
        <v>4.5903745999999998E-5</v>
      </c>
      <c r="BD645" s="303">
        <v>2.6905942000000002E-3</v>
      </c>
      <c r="BE645" s="302">
        <v>3.8112800000000002E-7</v>
      </c>
      <c r="BF645" s="302">
        <v>4.4027199999999999E-10</v>
      </c>
      <c r="BG645" s="302">
        <v>1.9258959E-6</v>
      </c>
      <c r="BH645" s="302">
        <v>4.6233281000000001E-7</v>
      </c>
      <c r="BI645" s="302">
        <v>9.5314369999999995E-8</v>
      </c>
      <c r="BJ645" s="303">
        <v>1.0988860999999999E-3</v>
      </c>
      <c r="BK645" s="303">
        <v>1.3484230000000001E-3</v>
      </c>
      <c r="BL645" s="303">
        <v>0</v>
      </c>
      <c r="BM645" s="303">
        <v>2030</v>
      </c>
      <c r="BN645" s="303">
        <v>1595.8027</v>
      </c>
      <c r="BO645" s="303">
        <v>0</v>
      </c>
      <c r="BP645" s="303">
        <v>0</v>
      </c>
      <c r="BQ645" s="303">
        <v>0</v>
      </c>
      <c r="BR645" s="74"/>
      <c r="BS645" s="136">
        <v>40.010772000000003</v>
      </c>
      <c r="BT645" s="136">
        <v>18.549769000000001</v>
      </c>
      <c r="BU645" s="136">
        <v>0.38733475000000001</v>
      </c>
      <c r="BV645" s="136">
        <v>0.11922028</v>
      </c>
      <c r="BW645" s="136">
        <v>15.280082999999999</v>
      </c>
      <c r="BX645" s="136">
        <v>1.3204066999999999E-3</v>
      </c>
      <c r="BY645" s="136">
        <v>9.8976127000000007E-3</v>
      </c>
      <c r="BZ645" s="136">
        <v>0</v>
      </c>
      <c r="CA645" s="136">
        <v>0.31441803000000002</v>
      </c>
      <c r="CB645" s="136">
        <v>3.4919855999999999E-2</v>
      </c>
      <c r="CC645" s="136">
        <v>0</v>
      </c>
      <c r="CD645" s="136">
        <v>0</v>
      </c>
      <c r="CE645" s="136">
        <v>0</v>
      </c>
      <c r="CF645" s="136">
        <v>2.4077777999999999</v>
      </c>
      <c r="CG645" s="136">
        <v>0.27159100000000003</v>
      </c>
      <c r="CH645" s="136">
        <v>2.6344406</v>
      </c>
      <c r="CI645" s="136">
        <v>0</v>
      </c>
      <c r="CJ645" s="137"/>
      <c r="CK645" s="138"/>
      <c r="CL645" s="110" t="s">
        <v>654</v>
      </c>
      <c r="CM645" s="110"/>
      <c r="CN645" s="110"/>
      <c r="CP645" s="89"/>
      <c r="CQ645" s="74"/>
      <c r="CR645" s="74"/>
      <c r="CS645" s="74"/>
      <c r="CT645" s="74"/>
      <c r="CU645" s="74"/>
      <c r="CV645" s="74"/>
      <c r="CW645" s="74"/>
      <c r="CX645" s="74"/>
      <c r="CY645" s="74"/>
      <c r="CZ645" s="74"/>
      <c r="DA645" s="74"/>
      <c r="DB645" s="74"/>
    </row>
    <row r="646" spans="1:106" ht="14.5" customHeight="1">
      <c r="A646" s="74" t="s">
        <v>3084</v>
      </c>
      <c r="B646" s="129" t="s">
        <v>2674</v>
      </c>
      <c r="C646" s="130" t="str">
        <f t="shared" si="395"/>
        <v>A.100.24.133</v>
      </c>
      <c r="D646" s="131" t="s">
        <v>700</v>
      </c>
      <c r="E646" s="129" t="s">
        <v>957</v>
      </c>
      <c r="F646" s="132" t="s">
        <v>3086</v>
      </c>
      <c r="G646" s="132">
        <f t="shared" si="396"/>
        <v>203.2222081745</v>
      </c>
      <c r="H646" s="348">
        <f t="shared" si="397"/>
        <v>203.2222081745</v>
      </c>
      <c r="I646" s="74"/>
      <c r="J646" s="132">
        <f t="shared" si="398"/>
        <v>12.472504332</v>
      </c>
      <c r="K646" s="132">
        <f t="shared" si="399"/>
        <v>43.549710699999999</v>
      </c>
      <c r="L646" s="300">
        <f t="shared" si="400"/>
        <v>0.89283314250000001</v>
      </c>
      <c r="M646" s="132">
        <v>146.30716000000001</v>
      </c>
      <c r="N646" s="132">
        <v>30.83569</v>
      </c>
      <c r="O646" s="132">
        <v>10.991834000000001</v>
      </c>
      <c r="P646" s="132">
        <v>9.2891273000000005</v>
      </c>
      <c r="Q646" s="132">
        <v>2.8842352</v>
      </c>
      <c r="R646" s="132">
        <v>9.2156792000000001E-2</v>
      </c>
      <c r="S646" s="132">
        <v>0.20698504000000001</v>
      </c>
      <c r="T646" s="132">
        <v>1.7221867</v>
      </c>
      <c r="U646" s="132">
        <v>0.12976983</v>
      </c>
      <c r="V646" s="132">
        <v>0</v>
      </c>
      <c r="W646" s="132">
        <v>0.76003637000000002</v>
      </c>
      <c r="X646" s="132">
        <v>3.0269425000000001E-3</v>
      </c>
      <c r="Y646" s="132">
        <v>0</v>
      </c>
      <c r="Z646" s="132">
        <v>0</v>
      </c>
      <c r="AA646" s="74"/>
      <c r="AB646" s="301">
        <f t="shared" si="401"/>
        <v>1100.0538345864661</v>
      </c>
      <c r="AC646" s="338">
        <f t="shared" si="402"/>
        <v>1100.0538345864661</v>
      </c>
      <c r="AD646" s="74"/>
      <c r="AE646" s="136">
        <v>13807.223</v>
      </c>
      <c r="AF646" s="136">
        <v>13681.157999999999</v>
      </c>
      <c r="AG646" s="136">
        <v>103.04181</v>
      </c>
      <c r="AH646" s="136">
        <v>0</v>
      </c>
      <c r="AI646" s="136">
        <v>0</v>
      </c>
      <c r="AJ646" s="136">
        <v>1.0881646</v>
      </c>
      <c r="AK646" s="136">
        <v>21.935127999999999</v>
      </c>
      <c r="AL646" s="74"/>
      <c r="AM646" s="133">
        <v>30.955359000000001</v>
      </c>
      <c r="AN646" s="340">
        <f t="shared" si="403"/>
        <v>30.955359000000001</v>
      </c>
      <c r="AP646" s="133">
        <v>29.057925999999998</v>
      </c>
      <c r="AQ646" s="133">
        <v>1.1051347</v>
      </c>
      <c r="AR646" s="133">
        <v>0.79229839000000002</v>
      </c>
      <c r="AS646" s="134">
        <f t="shared" si="404"/>
        <v>1.7420818627520999E-3</v>
      </c>
      <c r="AT646" s="135">
        <f t="shared" si="405"/>
        <v>4.0870366307778991E-6</v>
      </c>
      <c r="AU646" s="135">
        <f t="shared" si="406"/>
        <v>110.9661659195</v>
      </c>
      <c r="AV646" s="303">
        <v>1.0313048999999999E-3</v>
      </c>
      <c r="AW646" s="302">
        <v>3.1120660000000001E-6</v>
      </c>
      <c r="AX646" s="302">
        <v>8.5009575000000006E-11</v>
      </c>
      <c r="AY646" s="302">
        <v>8.4914734999999995E-8</v>
      </c>
      <c r="AZ646" s="302">
        <v>5.2701171000000003E-9</v>
      </c>
      <c r="BA646" s="302">
        <v>1.3812497000000001E-6</v>
      </c>
      <c r="BB646" s="303">
        <v>7.0369734999999999E-4</v>
      </c>
      <c r="BC646" s="302">
        <v>1.9839085999999999E-7</v>
      </c>
      <c r="BD646" s="302">
        <v>7.6749036999999996E-7</v>
      </c>
      <c r="BE646" s="302">
        <v>1.7282254999999999E-10</v>
      </c>
      <c r="BF646" s="302">
        <v>2.0639729000000002E-12</v>
      </c>
      <c r="BG646" s="302">
        <v>4.7365378999999996E-9</v>
      </c>
      <c r="BH646" s="302">
        <v>3.4120829000000001E-11</v>
      </c>
      <c r="BI646" s="302">
        <v>8.0015350999999997E-11</v>
      </c>
      <c r="BJ646" s="302">
        <v>1.5602636999999999E-6</v>
      </c>
      <c r="BK646" s="302">
        <v>4.0479145000000003E-6</v>
      </c>
      <c r="BL646" s="302">
        <v>3.9788306000000002E-9</v>
      </c>
      <c r="BM646" s="303">
        <v>7.5659194999999997E-3</v>
      </c>
      <c r="BN646" s="303">
        <v>110.9586</v>
      </c>
      <c r="BO646" s="303">
        <v>0</v>
      </c>
      <c r="BP646" s="303">
        <v>0</v>
      </c>
      <c r="BQ646" s="303">
        <v>0</v>
      </c>
      <c r="BR646" s="74"/>
      <c r="BS646" s="136">
        <v>6.4356567000000003E-2</v>
      </c>
      <c r="BT646" s="136">
        <v>5.7384805000000004E-3</v>
      </c>
      <c r="BU646" s="136">
        <v>3.0672419999999999E-2</v>
      </c>
      <c r="BV646" s="136">
        <v>2.0193519000000001E-4</v>
      </c>
      <c r="BW646" s="136">
        <v>6.6509116E-3</v>
      </c>
      <c r="BX646" s="136">
        <v>8.8157290000000004E-4</v>
      </c>
      <c r="BY646" s="144">
        <v>1.9957130999999999E-6</v>
      </c>
      <c r="BZ646" s="136">
        <v>1.3405559000000001E-3</v>
      </c>
      <c r="CA646" s="136">
        <v>1.2366792999999999E-4</v>
      </c>
      <c r="CB646" s="136">
        <v>1.3696321000000001E-4</v>
      </c>
      <c r="CC646" s="144">
        <v>3.9314331999999998E-5</v>
      </c>
      <c r="CD646" s="144">
        <v>2.8908794999999999E-6</v>
      </c>
      <c r="CE646" s="144">
        <v>6.6619693999999999E-7</v>
      </c>
      <c r="CF646" s="136">
        <v>2.2674497000000002E-3</v>
      </c>
      <c r="CG646" s="136">
        <v>1.6256737E-2</v>
      </c>
      <c r="CH646" s="144">
        <v>4.1006096999999999E-5</v>
      </c>
      <c r="CI646" s="136">
        <v>0</v>
      </c>
      <c r="CJ646" s="137"/>
      <c r="CK646" s="138"/>
      <c r="CL646" s="163" t="s">
        <v>702</v>
      </c>
      <c r="CM646" s="110"/>
      <c r="CN646" s="110"/>
      <c r="CP646" s="89"/>
      <c r="CQ646" s="74"/>
      <c r="CR646" s="74"/>
      <c r="CS646" s="74"/>
      <c r="CT646" s="74"/>
      <c r="CU646" s="74"/>
      <c r="CV646" s="74"/>
      <c r="CW646" s="74"/>
      <c r="CX646" s="74"/>
      <c r="CY646" s="74"/>
      <c r="CZ646" s="74"/>
      <c r="DA646" s="74"/>
      <c r="DB646" s="74"/>
    </row>
    <row r="647" spans="1:106" ht="14.5" customHeight="1">
      <c r="A647" s="74" t="s">
        <v>3087</v>
      </c>
      <c r="B647" s="129" t="s">
        <v>2674</v>
      </c>
      <c r="C647" s="130" t="str">
        <f t="shared" si="395"/>
        <v>A.100.24.134</v>
      </c>
      <c r="D647" s="131" t="s">
        <v>700</v>
      </c>
      <c r="E647" s="129" t="s">
        <v>957</v>
      </c>
      <c r="F647" s="132" t="s">
        <v>3089</v>
      </c>
      <c r="G647" s="132">
        <f t="shared" si="396"/>
        <v>106146.70920754563</v>
      </c>
      <c r="H647" s="348">
        <f t="shared" si="397"/>
        <v>106146.70920754563</v>
      </c>
      <c r="I647" s="74"/>
      <c r="J647" s="132">
        <f t="shared" si="398"/>
        <v>1232.7939938099998</v>
      </c>
      <c r="K647" s="132">
        <f t="shared" si="399"/>
        <v>96222.202977000008</v>
      </c>
      <c r="L647" s="300">
        <f t="shared" si="400"/>
        <v>7269.4480367356191</v>
      </c>
      <c r="M647" s="132">
        <v>1422.2642000000001</v>
      </c>
      <c r="N647" s="132">
        <v>95398.474000000002</v>
      </c>
      <c r="O647" s="132">
        <v>59.958286999999999</v>
      </c>
      <c r="P647" s="132">
        <v>1016.6916</v>
      </c>
      <c r="Q647" s="132">
        <v>0.72105881000000005</v>
      </c>
      <c r="R647" s="132">
        <v>175.75022999999999</v>
      </c>
      <c r="S647" s="132">
        <v>39.631104999999998</v>
      </c>
      <c r="T647" s="132">
        <v>763.77068999999995</v>
      </c>
      <c r="U647" s="132">
        <v>6980.8523999999998</v>
      </c>
      <c r="V647" s="132">
        <v>0</v>
      </c>
      <c r="W647" s="132">
        <v>288.59487999999999</v>
      </c>
      <c r="X647" s="132">
        <v>7.5673562000000004E-4</v>
      </c>
      <c r="Y647" s="132">
        <v>0</v>
      </c>
      <c r="Z647" s="132">
        <v>0</v>
      </c>
      <c r="AA647" s="74"/>
      <c r="AB647" s="301">
        <f t="shared" si="401"/>
        <v>10693.715789473685</v>
      </c>
      <c r="AC647" s="338">
        <f t="shared" si="402"/>
        <v>10693.715789473685</v>
      </c>
      <c r="AD647" s="74"/>
      <c r="AE647" s="136">
        <v>170856.95999999999</v>
      </c>
      <c r="AF647" s="136">
        <v>130668.35</v>
      </c>
      <c r="AG647" s="136">
        <v>39126.203000000001</v>
      </c>
      <c r="AH647" s="136">
        <v>0</v>
      </c>
      <c r="AI647" s="136">
        <v>1056.6510000000001</v>
      </c>
      <c r="AJ647" s="136">
        <v>0.27204114000000001</v>
      </c>
      <c r="AK647" s="136">
        <v>5.4837819999999997</v>
      </c>
      <c r="AL647" s="74"/>
      <c r="AM647" s="133">
        <v>29681.206999999999</v>
      </c>
      <c r="AN647" s="340">
        <f t="shared" si="403"/>
        <v>29681.206999999999</v>
      </c>
      <c r="AP647" s="133">
        <v>29097.884999999998</v>
      </c>
      <c r="AQ647" s="133">
        <v>563.70753000000002</v>
      </c>
      <c r="AR647" s="133">
        <v>19.614248</v>
      </c>
      <c r="AS647" s="134">
        <f t="shared" si="404"/>
        <v>1.7444775124462133</v>
      </c>
      <c r="AT647" s="135">
        <f t="shared" si="405"/>
        <v>2.0847171929317702E-3</v>
      </c>
      <c r="AU647" s="135">
        <f t="shared" si="406"/>
        <v>2747.0936000000002</v>
      </c>
      <c r="AV647" s="303">
        <v>9.9263818999999996E-3</v>
      </c>
      <c r="AW647" s="302">
        <v>2.9950383000000001E-5</v>
      </c>
      <c r="AX647" s="302">
        <v>8.1828312000000003E-10</v>
      </c>
      <c r="AY647" s="302">
        <v>2.1228684E-8</v>
      </c>
      <c r="AZ647" s="302">
        <v>1.3175293000000001E-9</v>
      </c>
      <c r="BA647" s="303">
        <v>1.5102405E-4</v>
      </c>
      <c r="BB647" s="303">
        <v>1.7325632</v>
      </c>
      <c r="BC647" s="302">
        <v>3.4477407000000002E-5</v>
      </c>
      <c r="BD647" s="303">
        <v>2.0181374999999999E-3</v>
      </c>
      <c r="BE647" s="302">
        <v>2.8588921000000002E-7</v>
      </c>
      <c r="BF647" s="302">
        <v>3.3071998999999998E-10</v>
      </c>
      <c r="BG647" s="302">
        <v>1.4456061000000001E-6</v>
      </c>
      <c r="BH647" s="302">
        <v>3.4675813000000001E-7</v>
      </c>
      <c r="BI647" s="302">
        <v>7.1505781000000005E-8</v>
      </c>
      <c r="BJ647" s="303">
        <v>8.2455465000000003E-4</v>
      </c>
      <c r="BK647" s="303">
        <v>1.0123293000000001E-3</v>
      </c>
      <c r="BL647" s="302">
        <v>9.9470766000000009E-10</v>
      </c>
      <c r="BM647" s="303">
        <v>1522.5019</v>
      </c>
      <c r="BN647" s="303">
        <v>1224.5916999999999</v>
      </c>
      <c r="BO647" s="303">
        <v>0</v>
      </c>
      <c r="BP647" s="303">
        <v>0</v>
      </c>
      <c r="BQ647" s="303">
        <v>0</v>
      </c>
      <c r="BR647" s="74"/>
      <c r="BS647" s="136">
        <v>30.024168</v>
      </c>
      <c r="BT647" s="136">
        <v>13.913762</v>
      </c>
      <c r="BU647" s="136">
        <v>0.29816916999999998</v>
      </c>
      <c r="BV647" s="136">
        <v>8.9465693999999998E-2</v>
      </c>
      <c r="BW647" s="136">
        <v>11.461724999999999</v>
      </c>
      <c r="BX647" s="136">
        <v>1.2106983E-3</v>
      </c>
      <c r="BY647" s="136">
        <v>7.4237084000000004E-3</v>
      </c>
      <c r="BZ647" s="136">
        <v>3.3513899000000002E-4</v>
      </c>
      <c r="CA647" s="136">
        <v>0.23584443999999999</v>
      </c>
      <c r="CB647" s="136">
        <v>2.6224133E-2</v>
      </c>
      <c r="CC647" s="144">
        <v>9.8285829999999995E-6</v>
      </c>
      <c r="CD647" s="144">
        <v>7.2271986000000002E-7</v>
      </c>
      <c r="CE647" s="144">
        <v>1.6654923000000001E-7</v>
      </c>
      <c r="CF647" s="136">
        <v>1.8064001999999999</v>
      </c>
      <c r="CG647" s="136">
        <v>0.20775742999999999</v>
      </c>
      <c r="CH647" s="136">
        <v>1.9758407</v>
      </c>
      <c r="CI647" s="136">
        <v>0</v>
      </c>
      <c r="CJ647" s="137"/>
      <c r="CK647" s="138"/>
      <c r="CL647" s="110" t="s">
        <v>701</v>
      </c>
      <c r="CM647" s="110"/>
      <c r="CN647" s="110"/>
      <c r="CP647" s="89"/>
      <c r="CQ647" s="74"/>
      <c r="CR647" s="74"/>
      <c r="CS647" s="74"/>
      <c r="CT647" s="74"/>
      <c r="CU647" s="74"/>
      <c r="CV647" s="74"/>
      <c r="CW647" s="74"/>
      <c r="CX647" s="74"/>
      <c r="CY647" s="74"/>
      <c r="CZ647" s="74"/>
      <c r="DA647" s="74"/>
      <c r="DB647" s="74"/>
    </row>
    <row r="648" spans="1:106" ht="14.5" customHeight="1">
      <c r="A648" s="74" t="s">
        <v>3090</v>
      </c>
      <c r="B648" s="129" t="s">
        <v>2674</v>
      </c>
      <c r="C648" s="130" t="str">
        <f t="shared" si="395"/>
        <v>A.100.24.135</v>
      </c>
      <c r="D648" s="131" t="s">
        <v>700</v>
      </c>
      <c r="E648" s="129" t="s">
        <v>957</v>
      </c>
      <c r="F648" s="132" t="s">
        <v>3092</v>
      </c>
      <c r="G648" s="132">
        <f t="shared" si="396"/>
        <v>298832.78442999994</v>
      </c>
      <c r="H648" s="348">
        <f t="shared" si="397"/>
        <v>298832.78442999994</v>
      </c>
      <c r="I648" s="74"/>
      <c r="J648" s="132">
        <f t="shared" si="398"/>
        <v>3591.2554399999995</v>
      </c>
      <c r="K648" s="132">
        <f t="shared" si="399"/>
        <v>281044.68732999999</v>
      </c>
      <c r="L648" s="300">
        <f t="shared" si="400"/>
        <v>10149.94016</v>
      </c>
      <c r="M648" s="132">
        <v>4046.9014999999999</v>
      </c>
      <c r="N648" s="132">
        <v>278647.92</v>
      </c>
      <c r="O648" s="132">
        <v>167.11172999999999</v>
      </c>
      <c r="P648" s="132">
        <v>2963.0922999999998</v>
      </c>
      <c r="Q648" s="132">
        <v>0</v>
      </c>
      <c r="R648" s="132">
        <v>513.18782999999996</v>
      </c>
      <c r="S648" s="132">
        <v>114.97530999999999</v>
      </c>
      <c r="T648" s="132">
        <v>2229.6556</v>
      </c>
      <c r="U648" s="132">
        <v>9307.76</v>
      </c>
      <c r="V648" s="132">
        <v>0</v>
      </c>
      <c r="W648" s="132">
        <v>842.18016</v>
      </c>
      <c r="X648" s="132">
        <v>0</v>
      </c>
      <c r="Y648" s="132">
        <v>0</v>
      </c>
      <c r="Z648" s="132">
        <v>0</v>
      </c>
      <c r="AA648" s="74"/>
      <c r="AB648" s="301">
        <f t="shared" si="401"/>
        <v>30427.830827067668</v>
      </c>
      <c r="AC648" s="338">
        <f t="shared" si="402"/>
        <v>30427.830827067668</v>
      </c>
      <c r="AD648" s="74"/>
      <c r="AE648" s="136">
        <v>488895.85</v>
      </c>
      <c r="AF648" s="136">
        <v>371630.81</v>
      </c>
      <c r="AG648" s="136">
        <v>114178.44</v>
      </c>
      <c r="AH648" s="136">
        <v>0</v>
      </c>
      <c r="AI648" s="136">
        <v>3086.605</v>
      </c>
      <c r="AJ648" s="136">
        <v>0</v>
      </c>
      <c r="AK648" s="136">
        <v>0</v>
      </c>
      <c r="AL648" s="74"/>
      <c r="AM648" s="133">
        <v>86658.366999999998</v>
      </c>
      <c r="AN648" s="340">
        <f t="shared" si="403"/>
        <v>86658.366999999998</v>
      </c>
      <c r="AP648" s="133">
        <v>84977.069000000003</v>
      </c>
      <c r="AQ648" s="133">
        <v>1645.8448000000001</v>
      </c>
      <c r="AR648" s="133">
        <v>35.453192999999999</v>
      </c>
      <c r="AS648" s="134">
        <f t="shared" si="404"/>
        <v>5.0945484918699995</v>
      </c>
      <c r="AT648" s="135">
        <f t="shared" si="405"/>
        <v>6.086703962028101E-3</v>
      </c>
      <c r="AU648" s="135">
        <f t="shared" si="406"/>
        <v>4965.4331999999995</v>
      </c>
      <c r="AV648" s="303">
        <v>2.8237027000000001E-2</v>
      </c>
      <c r="AW648" s="302">
        <v>8.5197927E-5</v>
      </c>
      <c r="AX648" s="302">
        <v>2.3277290999999999E-9</v>
      </c>
      <c r="AY648" s="303">
        <v>0</v>
      </c>
      <c r="AZ648" s="303">
        <v>0</v>
      </c>
      <c r="BA648" s="303">
        <v>4.4015036999999998E-4</v>
      </c>
      <c r="BB648" s="303">
        <v>5.0605120000000001</v>
      </c>
      <c r="BC648" s="303">
        <v>1.0056769E-4</v>
      </c>
      <c r="BD648" s="303">
        <v>5.8946622999999998E-3</v>
      </c>
      <c r="BE648" s="302">
        <v>8.3539500000000005E-7</v>
      </c>
      <c r="BF648" s="302">
        <v>9.643889999999999E-10</v>
      </c>
      <c r="BG648" s="302">
        <v>4.2156315000000003E-6</v>
      </c>
      <c r="BH648" s="302">
        <v>1.0129207999999999E-6</v>
      </c>
      <c r="BI648" s="302">
        <v>2.0880561000000001E-7</v>
      </c>
      <c r="BJ648" s="303">
        <v>2.4067944E-3</v>
      </c>
      <c r="BK648" s="303">
        <v>2.9525201000000002E-3</v>
      </c>
      <c r="BL648" s="303">
        <v>0</v>
      </c>
      <c r="BM648" s="303">
        <v>1470</v>
      </c>
      <c r="BN648" s="303">
        <v>3495.4331999999999</v>
      </c>
      <c r="BO648" s="303">
        <v>0</v>
      </c>
      <c r="BP648" s="303">
        <v>0</v>
      </c>
      <c r="BQ648" s="303">
        <v>0</v>
      </c>
      <c r="BR648" s="74"/>
      <c r="BS648" s="136">
        <v>81.884642999999997</v>
      </c>
      <c r="BT648" s="136">
        <v>40.639583000000002</v>
      </c>
      <c r="BU648" s="136">
        <v>0.84840866999999998</v>
      </c>
      <c r="BV648" s="136">
        <v>0.26117468999999999</v>
      </c>
      <c r="BW648" s="136">
        <v>33.476222</v>
      </c>
      <c r="BX648" s="136">
        <v>2.8922710000000001E-3</v>
      </c>
      <c r="BY648" s="136">
        <v>2.1694590999999999E-2</v>
      </c>
      <c r="BZ648" s="136">
        <v>0</v>
      </c>
      <c r="CA648" s="136">
        <v>0.68866194000000003</v>
      </c>
      <c r="CB648" s="136">
        <v>7.6079831000000001E-2</v>
      </c>
      <c r="CC648" s="136">
        <v>0</v>
      </c>
      <c r="CD648" s="136">
        <v>0</v>
      </c>
      <c r="CE648" s="136">
        <v>0</v>
      </c>
      <c r="CF648" s="136">
        <v>5.2750544000000001</v>
      </c>
      <c r="CG648" s="136">
        <v>0.59487115000000002</v>
      </c>
      <c r="CH648" s="136">
        <v>0</v>
      </c>
      <c r="CI648" s="136">
        <v>0</v>
      </c>
      <c r="CJ648" s="137"/>
      <c r="CK648" s="138"/>
      <c r="CL648" s="110" t="s">
        <v>654</v>
      </c>
      <c r="CM648" s="110"/>
      <c r="CN648" s="110"/>
      <c r="CP648" s="305"/>
      <c r="CQ648" s="74"/>
      <c r="CR648" s="74"/>
      <c r="CS648" s="74"/>
      <c r="CT648" s="74"/>
      <c r="CU648" s="74"/>
      <c r="CV648" s="74"/>
      <c r="CW648" s="74"/>
      <c r="CX648" s="74"/>
      <c r="CY648" s="74"/>
      <c r="CZ648" s="74"/>
      <c r="DA648" s="74"/>
      <c r="DB648" s="74"/>
    </row>
    <row r="649" spans="1:106" ht="14.5" customHeight="1">
      <c r="A649" s="74" t="s">
        <v>3093</v>
      </c>
      <c r="B649" s="129" t="s">
        <v>2674</v>
      </c>
      <c r="C649" s="130" t="str">
        <f t="shared" si="395"/>
        <v>A.100.24.136</v>
      </c>
      <c r="D649" s="131" t="s">
        <v>700</v>
      </c>
      <c r="E649" s="129" t="s">
        <v>957</v>
      </c>
      <c r="F649" s="132" t="s">
        <v>3095</v>
      </c>
      <c r="G649" s="132">
        <f t="shared" si="396"/>
        <v>573.80388106110001</v>
      </c>
      <c r="H649" s="348">
        <f t="shared" si="397"/>
        <v>573.80388106110001</v>
      </c>
      <c r="I649" s="74"/>
      <c r="J649" s="132">
        <f t="shared" si="398"/>
        <v>35.216482760000005</v>
      </c>
      <c r="K649" s="132">
        <f t="shared" si="399"/>
        <v>122.9638877</v>
      </c>
      <c r="L649" s="300">
        <f t="shared" si="400"/>
        <v>2.5209406011</v>
      </c>
      <c r="M649" s="132">
        <v>413.10257000000001</v>
      </c>
      <c r="N649" s="132">
        <v>87.065477000000001</v>
      </c>
      <c r="O649" s="132">
        <v>31.035765999999999</v>
      </c>
      <c r="P649" s="132">
        <v>26.228124000000001</v>
      </c>
      <c r="Q649" s="132">
        <v>8.1437229999999996</v>
      </c>
      <c r="R649" s="132">
        <v>0.26020740999999997</v>
      </c>
      <c r="S649" s="132">
        <v>0.58442835000000004</v>
      </c>
      <c r="T649" s="132">
        <v>4.8626446999999997</v>
      </c>
      <c r="U649" s="132">
        <v>0.36640894000000002</v>
      </c>
      <c r="V649" s="132">
        <v>0</v>
      </c>
      <c r="W649" s="132">
        <v>2.145985</v>
      </c>
      <c r="X649" s="132">
        <v>8.5466611000000001E-3</v>
      </c>
      <c r="Y649" s="132">
        <v>0</v>
      </c>
      <c r="Z649" s="132">
        <v>0</v>
      </c>
      <c r="AA649" s="74"/>
      <c r="AB649" s="301">
        <f t="shared" si="401"/>
        <v>3106.0343609022557</v>
      </c>
      <c r="AC649" s="338">
        <f t="shared" si="402"/>
        <v>3106.0343609022557</v>
      </c>
      <c r="AD649" s="74"/>
      <c r="AE649" s="136">
        <v>38985.099000000002</v>
      </c>
      <c r="AF649" s="136">
        <v>38629.150999999998</v>
      </c>
      <c r="AG649" s="136">
        <v>290.94157000000001</v>
      </c>
      <c r="AH649" s="136">
        <v>0</v>
      </c>
      <c r="AI649" s="136">
        <v>0</v>
      </c>
      <c r="AJ649" s="136">
        <v>3.0724646999999998</v>
      </c>
      <c r="AK649" s="136">
        <v>61.934479000000003</v>
      </c>
      <c r="AL649" s="74"/>
      <c r="AM649" s="133">
        <v>87.403366000000005</v>
      </c>
      <c r="AN649" s="340">
        <f t="shared" si="403"/>
        <v>87.403366000000005</v>
      </c>
      <c r="AP649" s="133">
        <v>82.045907999999997</v>
      </c>
      <c r="AQ649" s="133">
        <v>3.1203804000000002</v>
      </c>
      <c r="AR649" s="133">
        <v>2.2370777999999998</v>
      </c>
      <c r="AS649" s="134">
        <f t="shared" si="404"/>
        <v>4.9188194950810001E-3</v>
      </c>
      <c r="AT649" s="135">
        <f t="shared" si="405"/>
        <v>1.1539868110132201E-5</v>
      </c>
      <c r="AU649" s="135">
        <f t="shared" si="406"/>
        <v>313.31622259600005</v>
      </c>
      <c r="AV649" s="303">
        <v>2.9119198000000001E-3</v>
      </c>
      <c r="AW649" s="302">
        <v>8.7870098999999998E-6</v>
      </c>
      <c r="AX649" s="302">
        <v>2.4002703E-10</v>
      </c>
      <c r="AY649" s="302">
        <v>2.3975925E-7</v>
      </c>
      <c r="AZ649" s="302">
        <v>1.4880331E-8</v>
      </c>
      <c r="BA649" s="302">
        <v>3.8999989999999997E-6</v>
      </c>
      <c r="BB649" s="303">
        <v>1.9869101999999998E-3</v>
      </c>
      <c r="BC649" s="302">
        <v>5.6016242E-7</v>
      </c>
      <c r="BD649" s="302">
        <v>2.1670316E-6</v>
      </c>
      <c r="BE649" s="302">
        <v>4.8796954999999998E-10</v>
      </c>
      <c r="BF649" s="302">
        <v>5.8276882E-12</v>
      </c>
      <c r="BG649" s="302">
        <v>1.3373754000000001E-8</v>
      </c>
      <c r="BH649" s="302">
        <v>9.6341164E-11</v>
      </c>
      <c r="BI649" s="302">
        <v>2.2592569999999999E-10</v>
      </c>
      <c r="BJ649" s="302">
        <v>4.4054505E-6</v>
      </c>
      <c r="BK649" s="302">
        <v>1.1429406000000001E-5</v>
      </c>
      <c r="BL649" s="302">
        <v>1.1234345000000001E-8</v>
      </c>
      <c r="BM649" s="303">
        <v>2.1362596000000001E-2</v>
      </c>
      <c r="BN649" s="303">
        <v>313.29486000000003</v>
      </c>
      <c r="BO649" s="303">
        <v>0</v>
      </c>
      <c r="BP649" s="303">
        <v>0</v>
      </c>
      <c r="BQ649" s="303">
        <v>0</v>
      </c>
      <c r="BR649" s="74"/>
      <c r="BS649" s="136">
        <v>0.18171266</v>
      </c>
      <c r="BT649" s="136">
        <v>1.6202767999999999E-2</v>
      </c>
      <c r="BU649" s="136">
        <v>8.6604478999999998E-2</v>
      </c>
      <c r="BV649" s="136">
        <v>5.7016993999999997E-4</v>
      </c>
      <c r="BW649" s="136">
        <v>1.8779044000000002E-2</v>
      </c>
      <c r="BX649" s="136">
        <v>2.4891470000000001E-3</v>
      </c>
      <c r="BY649" s="144">
        <v>5.6349545999999999E-6</v>
      </c>
      <c r="BZ649" s="136">
        <v>3.7850991000000001E-3</v>
      </c>
      <c r="CA649" s="136">
        <v>3.4918002999999998E-4</v>
      </c>
      <c r="CB649" s="136">
        <v>3.8671963999999999E-4</v>
      </c>
      <c r="CC649" s="136">
        <v>1.1100517E-4</v>
      </c>
      <c r="CD649" s="144">
        <v>8.1624832000000002E-6</v>
      </c>
      <c r="CE649" s="144">
        <v>1.8810266E-6</v>
      </c>
      <c r="CF649" s="136">
        <v>6.4022109000000001E-3</v>
      </c>
      <c r="CG649" s="136">
        <v>4.5901375000000001E-2</v>
      </c>
      <c r="CH649" s="136">
        <v>1.1578192E-4</v>
      </c>
      <c r="CI649" s="136">
        <v>0</v>
      </c>
      <c r="CJ649" s="137"/>
      <c r="CK649" s="138"/>
      <c r="CL649" s="163" t="s">
        <v>702</v>
      </c>
      <c r="CM649" s="110"/>
      <c r="CN649" s="110"/>
      <c r="CP649" s="305"/>
      <c r="CQ649" s="74"/>
      <c r="CR649" s="74"/>
      <c r="CS649" s="74"/>
      <c r="CT649" s="74"/>
      <c r="CU649" s="74"/>
      <c r="CV649" s="74"/>
      <c r="CW649" s="74"/>
      <c r="CX649" s="74"/>
      <c r="CY649" s="74"/>
      <c r="CZ649" s="74"/>
      <c r="DA649" s="74"/>
      <c r="DB649" s="74"/>
    </row>
    <row r="650" spans="1:106" ht="14.5" customHeight="1">
      <c r="A650" s="74" t="s">
        <v>3096</v>
      </c>
      <c r="B650" s="129" t="s">
        <v>2674</v>
      </c>
      <c r="C650" s="130" t="str">
        <f t="shared" si="395"/>
        <v>A.100.24.137</v>
      </c>
      <c r="D650" s="131" t="s">
        <v>700</v>
      </c>
      <c r="E650" s="129" t="s">
        <v>957</v>
      </c>
      <c r="F650" s="132" t="s">
        <v>3098</v>
      </c>
      <c r="G650" s="132">
        <f t="shared" si="396"/>
        <v>191459.54913909797</v>
      </c>
      <c r="H650" s="348">
        <f t="shared" si="397"/>
        <v>191459.54913909797</v>
      </c>
      <c r="I650" s="74"/>
      <c r="J650" s="132">
        <f t="shared" si="398"/>
        <v>2311.0814223000002</v>
      </c>
      <c r="K650" s="132">
        <f t="shared" si="399"/>
        <v>179912.86457999999</v>
      </c>
      <c r="L650" s="300">
        <f t="shared" si="400"/>
        <v>6496.8692367979993</v>
      </c>
      <c r="M650" s="132">
        <v>2738.7339000000002</v>
      </c>
      <c r="N650" s="132">
        <v>178366.01</v>
      </c>
      <c r="O650" s="132">
        <v>118.12438</v>
      </c>
      <c r="P650" s="132">
        <v>1905.8212000000001</v>
      </c>
      <c r="Q650" s="132">
        <v>2.9317403</v>
      </c>
      <c r="R650" s="132">
        <v>328.53388999999999</v>
      </c>
      <c r="S650" s="132">
        <v>73.794591999999994</v>
      </c>
      <c r="T650" s="132">
        <v>1428.7302</v>
      </c>
      <c r="U650" s="132">
        <v>5957.0982999999997</v>
      </c>
      <c r="V650" s="132">
        <v>0</v>
      </c>
      <c r="W650" s="132">
        <v>539.76786000000004</v>
      </c>
      <c r="X650" s="132">
        <v>3.0767979999999999E-3</v>
      </c>
      <c r="Y650" s="132">
        <v>0</v>
      </c>
      <c r="Z650" s="132">
        <v>0</v>
      </c>
      <c r="AA650" s="74"/>
      <c r="AB650" s="301">
        <f t="shared" si="401"/>
        <v>20591.984210526316</v>
      </c>
      <c r="AC650" s="338">
        <f t="shared" si="402"/>
        <v>20591.984210526316</v>
      </c>
      <c r="AD650" s="74"/>
      <c r="AE650" s="136">
        <v>326927.98</v>
      </c>
      <c r="AF650" s="136">
        <v>251750.21</v>
      </c>
      <c r="AG650" s="136">
        <v>73178.938999999998</v>
      </c>
      <c r="AH650" s="136">
        <v>0</v>
      </c>
      <c r="AI650" s="136">
        <v>1975.4272000000001</v>
      </c>
      <c r="AJ650" s="136">
        <v>1.1060873</v>
      </c>
      <c r="AK650" s="136">
        <v>22.296412</v>
      </c>
      <c r="AL650" s="74"/>
      <c r="AM650" s="133">
        <v>55492.82</v>
      </c>
      <c r="AN650" s="340">
        <f t="shared" si="403"/>
        <v>55492.82</v>
      </c>
      <c r="AP650" s="133">
        <v>54414.860999999997</v>
      </c>
      <c r="AQ650" s="133">
        <v>1054.4639999999999</v>
      </c>
      <c r="AR650" s="133">
        <v>23.495391000000001</v>
      </c>
      <c r="AS650" s="134">
        <f t="shared" si="404"/>
        <v>3.2622818427102493</v>
      </c>
      <c r="AT650" s="135">
        <f t="shared" si="405"/>
        <v>3.8996448849175302E-3</v>
      </c>
      <c r="AU650" s="135">
        <f t="shared" si="406"/>
        <v>3290.6710900000003</v>
      </c>
      <c r="AV650" s="303">
        <v>1.9119989E-2</v>
      </c>
      <c r="AW650" s="302">
        <v>5.7689996999999997E-5</v>
      </c>
      <c r="AX650" s="302">
        <v>1.5761562999999999E-9</v>
      </c>
      <c r="AY650" s="302">
        <v>8.6313330000000006E-8</v>
      </c>
      <c r="AZ650" s="302">
        <v>5.3569191000000003E-9</v>
      </c>
      <c r="BA650" s="303">
        <v>2.8310024000000001E-4</v>
      </c>
      <c r="BB650" s="303">
        <v>3.2394430000000001</v>
      </c>
      <c r="BC650" s="302">
        <v>6.4564980000000001E-5</v>
      </c>
      <c r="BD650" s="303">
        <v>3.773364E-3</v>
      </c>
      <c r="BE650" s="302">
        <v>5.3482846999999999E-7</v>
      </c>
      <c r="BF650" s="302">
        <v>6.1930692999999998E-10</v>
      </c>
      <c r="BG650" s="302">
        <v>2.7028186999999998E-6</v>
      </c>
      <c r="BH650" s="302">
        <v>6.4830400000000001E-7</v>
      </c>
      <c r="BI650" s="302">
        <v>1.3371692000000001E-7</v>
      </c>
      <c r="BJ650" s="303">
        <v>1.5419343999999999E-3</v>
      </c>
      <c r="BK650" s="303">
        <v>1.8937273999999999E-3</v>
      </c>
      <c r="BL650" s="302">
        <v>4.0443643E-9</v>
      </c>
      <c r="BM650" s="303">
        <v>940.80768999999998</v>
      </c>
      <c r="BN650" s="303">
        <v>2349.8634000000002</v>
      </c>
      <c r="BO650" s="303">
        <v>0</v>
      </c>
      <c r="BP650" s="303">
        <v>0</v>
      </c>
      <c r="BQ650" s="303">
        <v>0</v>
      </c>
      <c r="BR650" s="74"/>
      <c r="BS650" s="136">
        <v>52.471587999999997</v>
      </c>
      <c r="BT650" s="136">
        <v>26.015166000000001</v>
      </c>
      <c r="BU650" s="136">
        <v>0.57415916</v>
      </c>
      <c r="BV650" s="136">
        <v>0.16735706</v>
      </c>
      <c r="BW650" s="136">
        <v>21.431543000000001</v>
      </c>
      <c r="BX650" s="136">
        <v>2.7471463999999999E-3</v>
      </c>
      <c r="BY650" s="136">
        <v>1.3886567000000001E-2</v>
      </c>
      <c r="BZ650" s="136">
        <v>1.3626357000000001E-3</v>
      </c>
      <c r="CA650" s="136">
        <v>0.44086934</v>
      </c>
      <c r="CB650" s="136">
        <v>4.8830311000000001E-2</v>
      </c>
      <c r="CC650" s="144">
        <v>3.9961861999999997E-5</v>
      </c>
      <c r="CD650" s="144">
        <v>2.9384938999999998E-6</v>
      </c>
      <c r="CE650" s="144">
        <v>6.7716958999999996E-7</v>
      </c>
      <c r="CF650" s="136">
        <v>3.3783395999999999</v>
      </c>
      <c r="CG650" s="136">
        <v>0.39724203000000002</v>
      </c>
      <c r="CH650" s="144">
        <v>4.1681490999999999E-5</v>
      </c>
      <c r="CI650" s="136">
        <v>0</v>
      </c>
      <c r="CJ650" s="137"/>
      <c r="CK650" s="138"/>
      <c r="CL650" s="110" t="s">
        <v>701</v>
      </c>
      <c r="CM650" s="110"/>
      <c r="CN650" s="110"/>
      <c r="CP650" s="305"/>
      <c r="CQ650" s="74"/>
      <c r="CR650" s="74"/>
      <c r="CS650" s="74"/>
      <c r="CT650" s="74"/>
      <c r="CU650" s="74"/>
      <c r="CV650" s="74"/>
      <c r="CW650" s="74"/>
      <c r="CX650" s="74"/>
      <c r="CY650" s="74"/>
      <c r="CZ650" s="74"/>
      <c r="DA650" s="74"/>
      <c r="DB650" s="74"/>
    </row>
    <row r="651" spans="1:106" ht="14.5" customHeight="1">
      <c r="A651" s="74" t="s">
        <v>3099</v>
      </c>
      <c r="B651" s="129" t="s">
        <v>2674</v>
      </c>
      <c r="C651" s="130" t="str">
        <f t="shared" si="395"/>
        <v>A.100.24.138</v>
      </c>
      <c r="D651" s="131" t="s">
        <v>700</v>
      </c>
      <c r="E651" s="129" t="s">
        <v>957</v>
      </c>
      <c r="F651" s="132" t="s">
        <v>3101</v>
      </c>
      <c r="G651" s="132">
        <f t="shared" si="396"/>
        <v>1.9737098605351697</v>
      </c>
      <c r="H651" s="348">
        <f t="shared" si="397"/>
        <v>1.9737098605351697</v>
      </c>
      <c r="I651" s="74"/>
      <c r="J651" s="132">
        <f t="shared" si="398"/>
        <v>2.2420341150000002E-2</v>
      </c>
      <c r="K651" s="132">
        <f t="shared" si="399"/>
        <v>3.8444578E-2</v>
      </c>
      <c r="L651" s="300">
        <f t="shared" si="400"/>
        <v>1.1907405513851699</v>
      </c>
      <c r="M651" s="132">
        <v>0.72210439000000004</v>
      </c>
      <c r="N651" s="132">
        <v>1.4445962E-2</v>
      </c>
      <c r="O651" s="132">
        <v>2.2006952E-2</v>
      </c>
      <c r="P651" s="132">
        <v>1.8839403000000001E-2</v>
      </c>
      <c r="Q651" s="132">
        <v>2.9023419E-3</v>
      </c>
      <c r="R651" s="132">
        <v>3.4402522999999998E-4</v>
      </c>
      <c r="S651" s="132">
        <v>3.3457102000000001E-4</v>
      </c>
      <c r="T651" s="132">
        <v>1.9916640000000002E-3</v>
      </c>
      <c r="U651" s="132">
        <v>1.1807265</v>
      </c>
      <c r="V651" s="132">
        <v>5.4636785000000002E-3</v>
      </c>
      <c r="W651" s="132">
        <v>4.5290238000000003E-3</v>
      </c>
      <c r="X651" s="304">
        <v>2.0855451E-5</v>
      </c>
      <c r="Y651" s="304">
        <v>4.9363416999999999E-7</v>
      </c>
      <c r="Z651" s="132">
        <v>0</v>
      </c>
      <c r="AA651" s="74"/>
      <c r="AB651" s="301">
        <f t="shared" si="401"/>
        <v>5.429356315789474</v>
      </c>
      <c r="AC651" s="338">
        <f t="shared" si="402"/>
        <v>5.429356315789474</v>
      </c>
      <c r="AD651" s="74"/>
      <c r="AE651" s="136">
        <v>54.352542999999997</v>
      </c>
      <c r="AF651" s="136">
        <v>53.613171000000001</v>
      </c>
      <c r="AG651" s="136">
        <v>0.61402146000000002</v>
      </c>
      <c r="AH651" s="136">
        <v>0</v>
      </c>
      <c r="AI651" s="136">
        <v>1.6180438000000001E-4</v>
      </c>
      <c r="AJ651" s="136">
        <v>6.4448279000000001E-3</v>
      </c>
      <c r="AK651" s="136">
        <v>0.11874448999999999</v>
      </c>
      <c r="AL651" s="74"/>
      <c r="AM651" s="133">
        <v>0.10149001000000001</v>
      </c>
      <c r="AN651" s="340">
        <f t="shared" si="403"/>
        <v>0.10149001000000001</v>
      </c>
      <c r="AP651" s="133">
        <v>9.3665578999999999E-2</v>
      </c>
      <c r="AQ651" s="133">
        <v>4.4190150999999997E-3</v>
      </c>
      <c r="AR651" s="133">
        <v>3.4054165999999999E-3</v>
      </c>
      <c r="AS651" s="134">
        <f t="shared" si="404"/>
        <v>5.6154424021302998E-6</v>
      </c>
      <c r="AT651" s="135">
        <f t="shared" si="405"/>
        <v>1.6342511114423516E-8</v>
      </c>
      <c r="AU651" s="135">
        <f t="shared" si="406"/>
        <v>0.47694909499999999</v>
      </c>
      <c r="AV651" s="302">
        <v>5.0931079999999998E-6</v>
      </c>
      <c r="AW651" s="302">
        <v>1.5369165E-8</v>
      </c>
      <c r="AX651" s="302">
        <v>4.1981935999999999E-13</v>
      </c>
      <c r="AY651" s="302">
        <v>2.4154810000000002E-10</v>
      </c>
      <c r="AZ651" s="302">
        <v>3.1226746000000001E-11</v>
      </c>
      <c r="BA651" s="302">
        <v>2.8013476000000001E-9</v>
      </c>
      <c r="BB651" s="302">
        <v>5.1374454000000005E-7</v>
      </c>
      <c r="BC651" s="302">
        <v>4.0577009000000002E-10</v>
      </c>
      <c r="BD651" s="302">
        <v>5.3757432000000005E-10</v>
      </c>
      <c r="BE651" s="302">
        <v>3.5982324999999998E-13</v>
      </c>
      <c r="BF651" s="302">
        <v>2.1086326E-15</v>
      </c>
      <c r="BG651" s="302">
        <v>7.5499338999999995E-13</v>
      </c>
      <c r="BH651" s="302">
        <v>9.4759028999999996E-14</v>
      </c>
      <c r="BI651" s="302">
        <v>4.2707051000000003E-14</v>
      </c>
      <c r="BJ651" s="302">
        <v>3.7332880000000002E-9</v>
      </c>
      <c r="BK651" s="302">
        <v>1.7728810000000001E-9</v>
      </c>
      <c r="BL651" s="302">
        <v>2.8269291000000001E-11</v>
      </c>
      <c r="BM651" s="303">
        <v>9.9036164999999995E-2</v>
      </c>
      <c r="BN651" s="303">
        <v>0.37791292999999998</v>
      </c>
      <c r="BO651" s="302">
        <v>9.5706842999999998E-12</v>
      </c>
      <c r="BP651" s="302">
        <v>5.8200106999999994E-14</v>
      </c>
      <c r="BQ651" s="302">
        <v>2.6039158999999999E-18</v>
      </c>
      <c r="BR651" s="74"/>
      <c r="BS651" s="136">
        <v>2.3397905999999999E-4</v>
      </c>
      <c r="BT651" s="144">
        <v>4.6022282000000004E-6</v>
      </c>
      <c r="BU651" s="136">
        <v>1.5138485999999999E-4</v>
      </c>
      <c r="BV651" s="144">
        <v>2.3448076E-7</v>
      </c>
      <c r="BW651" s="144">
        <v>5.0747809999999998E-6</v>
      </c>
      <c r="BX651" s="144">
        <v>1.7568395999999999E-6</v>
      </c>
      <c r="BY651" s="144">
        <v>6.3802439000000005E-10</v>
      </c>
      <c r="BZ651" s="144">
        <v>2.691668E-6</v>
      </c>
      <c r="CA651" s="144">
        <v>4.6165763999999998E-7</v>
      </c>
      <c r="CB651" s="144">
        <v>2.2138758999999999E-7</v>
      </c>
      <c r="CC651" s="144">
        <v>2.3470148E-7</v>
      </c>
      <c r="CD651" s="144">
        <v>1.9817403000000001E-8</v>
      </c>
      <c r="CE651" s="144">
        <v>4.1432158999999996E-9</v>
      </c>
      <c r="CF651" s="144">
        <v>4.4472293000000004E-6</v>
      </c>
      <c r="CG651" s="144">
        <v>6.2676639000000002E-5</v>
      </c>
      <c r="CH651" s="144">
        <v>1.6661284000000001E-7</v>
      </c>
      <c r="CI651" s="144">
        <v>1.3739413999999999E-9</v>
      </c>
      <c r="CJ651" s="137"/>
      <c r="CK651" s="138"/>
      <c r="CL651" s="110" t="s">
        <v>3102</v>
      </c>
      <c r="CM651" s="110"/>
      <c r="CN651" s="110"/>
      <c r="CP651" s="305"/>
      <c r="CQ651" s="74"/>
      <c r="CR651" s="74"/>
      <c r="CS651" s="74"/>
      <c r="CT651" s="74"/>
      <c r="CU651" s="74"/>
      <c r="CV651" s="74"/>
      <c r="CW651" s="74"/>
      <c r="CX651" s="74"/>
      <c r="CY651" s="74"/>
      <c r="CZ651" s="74"/>
      <c r="DA651" s="74"/>
      <c r="DB651" s="74"/>
    </row>
    <row r="652" spans="1:106" ht="14.5" customHeight="1">
      <c r="A652" s="74" t="s">
        <v>3103</v>
      </c>
      <c r="B652" s="129" t="s">
        <v>2674</v>
      </c>
      <c r="C652" s="130" t="str">
        <f t="shared" si="395"/>
        <v>A.100.24.139</v>
      </c>
      <c r="D652" s="131" t="s">
        <v>700</v>
      </c>
      <c r="E652" s="129" t="s">
        <v>957</v>
      </c>
      <c r="F652" s="132" t="s">
        <v>3105</v>
      </c>
      <c r="G652" s="132">
        <f t="shared" si="396"/>
        <v>713.13504493999994</v>
      </c>
      <c r="H652" s="348">
        <f t="shared" si="397"/>
        <v>713.13504493999994</v>
      </c>
      <c r="I652" s="74"/>
      <c r="J652" s="132">
        <f t="shared" si="398"/>
        <v>8.5995642399999994</v>
      </c>
      <c r="K652" s="132">
        <f t="shared" si="399"/>
        <v>36.812350799999997</v>
      </c>
      <c r="L652" s="300">
        <f t="shared" si="400"/>
        <v>651.27116290000004</v>
      </c>
      <c r="M652" s="132">
        <v>16.451967</v>
      </c>
      <c r="N652" s="132">
        <v>29.322908999999999</v>
      </c>
      <c r="O652" s="132">
        <v>1.8090550000000001</v>
      </c>
      <c r="P652" s="132">
        <v>0.23104224000000001</v>
      </c>
      <c r="Q652" s="132">
        <v>0</v>
      </c>
      <c r="R652" s="132">
        <v>2.3123008</v>
      </c>
      <c r="S652" s="132">
        <v>6.0562212000000004</v>
      </c>
      <c r="T652" s="132">
        <v>5.6803868</v>
      </c>
      <c r="U652" s="132">
        <v>650.25</v>
      </c>
      <c r="V652" s="132">
        <v>0</v>
      </c>
      <c r="W652" s="132">
        <v>1.0211629</v>
      </c>
      <c r="X652" s="132">
        <v>0</v>
      </c>
      <c r="Y652" s="132">
        <v>0</v>
      </c>
      <c r="Z652" s="132">
        <v>0</v>
      </c>
      <c r="AA652" s="74"/>
      <c r="AB652" s="301">
        <f t="shared" si="401"/>
        <v>123.699</v>
      </c>
      <c r="AC652" s="338">
        <f t="shared" si="402"/>
        <v>123.699</v>
      </c>
      <c r="AD652" s="74"/>
      <c r="AE652" s="136">
        <v>1752.037</v>
      </c>
      <c r="AF652" s="136">
        <v>1480.9960000000001</v>
      </c>
      <c r="AG652" s="136">
        <v>138.44399999999999</v>
      </c>
      <c r="AH652" s="136">
        <v>0</v>
      </c>
      <c r="AI652" s="136">
        <v>132.59700000000001</v>
      </c>
      <c r="AJ652" s="136">
        <v>0</v>
      </c>
      <c r="AK652" s="136">
        <v>0</v>
      </c>
      <c r="AL652" s="74"/>
      <c r="AM652" s="133">
        <v>17.279872999999998</v>
      </c>
      <c r="AN652" s="340">
        <f t="shared" si="403"/>
        <v>17.279872999999998</v>
      </c>
      <c r="AP652" s="133">
        <v>16.631561999999999</v>
      </c>
      <c r="AQ652" s="133">
        <v>0.29609613000000001</v>
      </c>
      <c r="AR652" s="133">
        <v>0.35221437999999999</v>
      </c>
      <c r="AS652" s="134">
        <f t="shared" si="404"/>
        <v>9.9709604500000009E-4</v>
      </c>
      <c r="AT652" s="135">
        <f t="shared" si="405"/>
        <v>1.0950300710935E-6</v>
      </c>
      <c r="AU652" s="135">
        <f t="shared" si="406"/>
        <v>49.329745000000003</v>
      </c>
      <c r="AV652" s="303">
        <v>1.1479267E-4</v>
      </c>
      <c r="AW652" s="302">
        <v>3.4635719999999999E-7</v>
      </c>
      <c r="AX652" s="302">
        <v>9.4629734999999996E-12</v>
      </c>
      <c r="AY652" s="303">
        <v>0</v>
      </c>
      <c r="AZ652" s="303">
        <v>0</v>
      </c>
      <c r="BA652" s="302">
        <v>3.4319999999999999E-8</v>
      </c>
      <c r="BB652" s="303">
        <v>5.3253199999999995E-4</v>
      </c>
      <c r="BC652" s="302">
        <v>7.8415999999999999E-9</v>
      </c>
      <c r="BD652" s="302">
        <v>6.2031200000000003E-7</v>
      </c>
      <c r="BE652" s="302">
        <v>4.9855300000000003E-10</v>
      </c>
      <c r="BF652" s="302">
        <v>1.4579919999999999E-11</v>
      </c>
      <c r="BG652" s="302">
        <v>9.5080829999999995E-8</v>
      </c>
      <c r="BH652" s="302">
        <v>2.0264066E-8</v>
      </c>
      <c r="BI652" s="302">
        <v>4.6517792E-9</v>
      </c>
      <c r="BJ652" s="302">
        <v>1.2662644999999999E-5</v>
      </c>
      <c r="BK652" s="303">
        <v>3.3707441000000002E-4</v>
      </c>
      <c r="BL652" s="303">
        <v>0</v>
      </c>
      <c r="BM652" s="303">
        <v>35.4</v>
      </c>
      <c r="BN652" s="303">
        <v>13.929745</v>
      </c>
      <c r="BO652" s="303">
        <v>0</v>
      </c>
      <c r="BP652" s="303">
        <v>0</v>
      </c>
      <c r="BQ652" s="303">
        <v>0</v>
      </c>
      <c r="BR652" s="74"/>
      <c r="BS652" s="136">
        <v>1.4218177999999999</v>
      </c>
      <c r="BT652" s="136">
        <v>4.2766184000000004E-3</v>
      </c>
      <c r="BU652" s="136">
        <v>3.4490562999999999E-3</v>
      </c>
      <c r="BV652" s="136">
        <v>6.6538225000000004E-4</v>
      </c>
      <c r="BW652" s="136">
        <v>3.5227976E-3</v>
      </c>
      <c r="BX652" s="144">
        <v>4.3724570999999999E-5</v>
      </c>
      <c r="BY652" s="144">
        <v>1.2947053E-5</v>
      </c>
      <c r="BZ652" s="136">
        <v>0</v>
      </c>
      <c r="CA652" s="136">
        <v>3.1029448000000001E-3</v>
      </c>
      <c r="CB652" s="136">
        <v>4.0074367999999999E-3</v>
      </c>
      <c r="CC652" s="136">
        <v>0</v>
      </c>
      <c r="CD652" s="136">
        <v>0</v>
      </c>
      <c r="CE652" s="136">
        <v>0</v>
      </c>
      <c r="CF652" s="136">
        <v>4.8322536999999998E-4</v>
      </c>
      <c r="CG652" s="136">
        <v>1.9654519999999999E-3</v>
      </c>
      <c r="CH652" s="136">
        <v>1.4002882000000001</v>
      </c>
      <c r="CI652" s="136">
        <v>0</v>
      </c>
      <c r="CJ652" s="137"/>
      <c r="CK652" s="138"/>
      <c r="CL652" s="110" t="s">
        <v>654</v>
      </c>
      <c r="CM652" s="110"/>
      <c r="CN652" s="110"/>
      <c r="CP652" s="305"/>
      <c r="CQ652" s="74"/>
      <c r="CR652" s="74"/>
      <c r="CS652" s="74"/>
      <c r="CT652" s="74"/>
      <c r="CU652" s="74"/>
      <c r="CV652" s="74"/>
      <c r="CW652" s="74"/>
      <c r="CX652" s="74"/>
      <c r="CY652" s="74"/>
      <c r="CZ652" s="74"/>
      <c r="DA652" s="74"/>
      <c r="DB652" s="74"/>
    </row>
    <row r="653" spans="1:106" ht="14.5" customHeight="1">
      <c r="A653" s="74" t="s">
        <v>3106</v>
      </c>
      <c r="B653" s="129" t="s">
        <v>2674</v>
      </c>
      <c r="C653" s="130" t="str">
        <f t="shared" si="395"/>
        <v>A.100.24.140</v>
      </c>
      <c r="D653" s="131" t="s">
        <v>700</v>
      </c>
      <c r="E653" s="129" t="s">
        <v>957</v>
      </c>
      <c r="F653" s="132" t="s">
        <v>3108</v>
      </c>
      <c r="G653" s="132">
        <f t="shared" si="396"/>
        <v>3.0501972227560001</v>
      </c>
      <c r="H653" s="348">
        <f t="shared" si="397"/>
        <v>3.0501972227560001</v>
      </c>
      <c r="I653" s="74"/>
      <c r="J653" s="132">
        <f t="shared" si="398"/>
        <v>0.2254831605</v>
      </c>
      <c r="K653" s="132">
        <f t="shared" si="399"/>
        <v>0.90763893500000004</v>
      </c>
      <c r="L653" s="300">
        <f t="shared" si="400"/>
        <v>5.3380272560000002E-3</v>
      </c>
      <c r="M653" s="132">
        <v>1.9117371000000001</v>
      </c>
      <c r="N653" s="132">
        <v>0.68097934000000004</v>
      </c>
      <c r="O653" s="132">
        <v>0.19225565999999999</v>
      </c>
      <c r="P653" s="132">
        <v>0.16155105</v>
      </c>
      <c r="Q653" s="132">
        <v>5.8846793000000001E-2</v>
      </c>
      <c r="R653" s="132">
        <v>1.1364776000000001E-3</v>
      </c>
      <c r="S653" s="132">
        <v>3.9488398999999999E-3</v>
      </c>
      <c r="T653" s="132">
        <v>3.4403934999999997E-2</v>
      </c>
      <c r="U653" s="132">
        <v>9.4036893999999995E-4</v>
      </c>
      <c r="V653" s="132">
        <v>0</v>
      </c>
      <c r="W653" s="132">
        <v>4.3711757000000004E-3</v>
      </c>
      <c r="X653" s="304">
        <v>2.6482616E-5</v>
      </c>
      <c r="Y653" s="132">
        <v>0</v>
      </c>
      <c r="Z653" s="132">
        <v>0</v>
      </c>
      <c r="AA653" s="74"/>
      <c r="AB653" s="301">
        <f t="shared" si="401"/>
        <v>14.373963157894737</v>
      </c>
      <c r="AC653" s="338">
        <f t="shared" si="402"/>
        <v>14.373963157894737</v>
      </c>
      <c r="AD653" s="74"/>
      <c r="AE653" s="136">
        <v>163.02846</v>
      </c>
      <c r="AF653" s="136">
        <v>162.26687999999999</v>
      </c>
      <c r="AG653" s="136">
        <v>0.59262144000000005</v>
      </c>
      <c r="AH653" s="136">
        <v>0</v>
      </c>
      <c r="AI653" s="136">
        <v>0</v>
      </c>
      <c r="AJ653" s="136">
        <v>7.2536913000000001E-3</v>
      </c>
      <c r="AK653" s="136">
        <v>0.16170946999999999</v>
      </c>
      <c r="AL653" s="74"/>
      <c r="AM653" s="133">
        <v>0.50312106999999995</v>
      </c>
      <c r="AN653" s="340">
        <f t="shared" si="403"/>
        <v>0.50312106999999995</v>
      </c>
      <c r="AP653" s="133">
        <v>0.47614338</v>
      </c>
      <c r="AQ653" s="133">
        <v>1.6360815000000001E-2</v>
      </c>
      <c r="AR653" s="133">
        <v>1.0616873000000001E-2</v>
      </c>
      <c r="AS653" s="134">
        <f t="shared" si="404"/>
        <v>2.8545765854767003E-5</v>
      </c>
      <c r="AT653" s="135">
        <f t="shared" si="405"/>
        <v>6.0505973340019983E-8</v>
      </c>
      <c r="AU653" s="135">
        <f t="shared" si="406"/>
        <v>1.4869570414770001</v>
      </c>
      <c r="AV653" s="302">
        <v>1.3421248000000001E-5</v>
      </c>
      <c r="AW653" s="302">
        <v>4.0497777000000001E-8</v>
      </c>
      <c r="AX653" s="302">
        <v>1.1063326999999999E-12</v>
      </c>
      <c r="AY653" s="302">
        <v>1.2706423E-9</v>
      </c>
      <c r="AZ653" s="302">
        <v>3.0484467000000001E-11</v>
      </c>
      <c r="BA653" s="302">
        <v>2.4021843000000001E-8</v>
      </c>
      <c r="BB653" s="302">
        <v>1.4983496000000001E-5</v>
      </c>
      <c r="BC653" s="302">
        <v>3.4408002E-9</v>
      </c>
      <c r="BD653" s="302">
        <v>1.6414323000000001E-8</v>
      </c>
      <c r="BE653" s="302">
        <v>2.9974981999999999E-12</v>
      </c>
      <c r="BF653" s="302">
        <v>4.2883160000000002E-14</v>
      </c>
      <c r="BG653" s="302">
        <v>1.084483E-10</v>
      </c>
      <c r="BH653" s="302">
        <v>6.6979636000000003E-13</v>
      </c>
      <c r="BI653" s="302">
        <v>1.7730435999999999E-12</v>
      </c>
      <c r="BJ653" s="302">
        <v>2.5378812000000001E-8</v>
      </c>
      <c r="BK653" s="302">
        <v>9.0320073000000004E-8</v>
      </c>
      <c r="BL653" s="302">
        <v>3.8035285999999998E-11</v>
      </c>
      <c r="BM653" s="302">
        <v>7.8341477000000006E-5</v>
      </c>
      <c r="BN653" s="303">
        <v>1.4868787000000001</v>
      </c>
      <c r="BO653" s="303">
        <v>0</v>
      </c>
      <c r="BP653" s="303">
        <v>0</v>
      </c>
      <c r="BQ653" s="303">
        <v>0</v>
      </c>
      <c r="BR653" s="74"/>
      <c r="BS653" s="136">
        <v>9.4616806999999999E-4</v>
      </c>
      <c r="BT653" s="136">
        <v>1.2097367E-4</v>
      </c>
      <c r="BU653" s="136">
        <v>4.0078421999999999E-4</v>
      </c>
      <c r="BV653" s="144">
        <v>4.0312175999999999E-6</v>
      </c>
      <c r="BW653" s="136">
        <v>1.4080175000000001E-4</v>
      </c>
      <c r="BX653" s="144">
        <v>1.5422281000000001E-5</v>
      </c>
      <c r="BY653" s="144">
        <v>4.5288549000000001E-8</v>
      </c>
      <c r="BZ653" s="144">
        <v>2.3396229000000001E-5</v>
      </c>
      <c r="CA653" s="144">
        <v>1.5250729E-6</v>
      </c>
      <c r="CB653" s="144">
        <v>2.6129703000000001E-6</v>
      </c>
      <c r="CC653" s="144">
        <v>2.2218563000000001E-7</v>
      </c>
      <c r="CD653" s="144">
        <v>2.7612546999999998E-8</v>
      </c>
      <c r="CE653" s="144">
        <v>3.2731254E-9</v>
      </c>
      <c r="CF653" s="144">
        <v>3.9943759000000003E-5</v>
      </c>
      <c r="CG653" s="136">
        <v>1.9590773E-4</v>
      </c>
      <c r="CH653" s="144">
        <v>4.7081734000000002E-7</v>
      </c>
      <c r="CI653" s="136">
        <v>0</v>
      </c>
      <c r="CJ653" s="137"/>
      <c r="CK653" s="138"/>
      <c r="CL653" s="163" t="s">
        <v>702</v>
      </c>
      <c r="CM653" s="110"/>
      <c r="CN653" s="110"/>
      <c r="CP653" s="305"/>
      <c r="CQ653" s="74"/>
      <c r="CR653" s="74"/>
      <c r="CS653" s="74"/>
      <c r="CT653" s="74"/>
      <c r="CU653" s="74"/>
      <c r="CV653" s="74"/>
      <c r="CW653" s="74"/>
      <c r="CX653" s="74"/>
      <c r="CY653" s="74"/>
      <c r="CZ653" s="74"/>
      <c r="DA653" s="74"/>
      <c r="DB653" s="74"/>
    </row>
    <row r="654" spans="1:106" ht="14.5" customHeight="1">
      <c r="A654" s="74" t="s">
        <v>3109</v>
      </c>
      <c r="B654" s="129" t="s">
        <v>2674</v>
      </c>
      <c r="C654" s="130" t="str">
        <f t="shared" si="395"/>
        <v>A.100.24.141</v>
      </c>
      <c r="D654" s="131" t="s">
        <v>700</v>
      </c>
      <c r="E654" s="129" t="s">
        <v>957</v>
      </c>
      <c r="F654" s="132" t="s">
        <v>3111</v>
      </c>
      <c r="G654" s="132">
        <f t="shared" si="396"/>
        <v>578.21892454269698</v>
      </c>
      <c r="H654" s="348">
        <f t="shared" si="397"/>
        <v>578.21892454269698</v>
      </c>
      <c r="I654" s="74"/>
      <c r="J654" s="132">
        <f t="shared" si="398"/>
        <v>7.0084888010000004</v>
      </c>
      <c r="K654" s="132">
        <f t="shared" si="399"/>
        <v>29.990455200000003</v>
      </c>
      <c r="L654" s="300">
        <f t="shared" si="400"/>
        <v>527.530657541697</v>
      </c>
      <c r="M654" s="132">
        <v>13.689323</v>
      </c>
      <c r="N654" s="132">
        <v>23.880942000000001</v>
      </c>
      <c r="O654" s="132">
        <v>1.5018631</v>
      </c>
      <c r="P654" s="132">
        <v>0.21783891</v>
      </c>
      <c r="Q654" s="132">
        <v>1.1180891E-2</v>
      </c>
      <c r="R654" s="132">
        <v>1.8731796000000001</v>
      </c>
      <c r="S654" s="132">
        <v>4.9062894000000004</v>
      </c>
      <c r="T654" s="132">
        <v>4.6076500999999999</v>
      </c>
      <c r="U654" s="132">
        <v>526.70267999999999</v>
      </c>
      <c r="V654" s="132">
        <v>0</v>
      </c>
      <c r="W654" s="132">
        <v>0.82797251000000005</v>
      </c>
      <c r="X654" s="304">
        <v>5.0316969999999997E-6</v>
      </c>
      <c r="Y654" s="132">
        <v>0</v>
      </c>
      <c r="Z654" s="132">
        <v>0</v>
      </c>
      <c r="AA654" s="74"/>
      <c r="AB654" s="301">
        <f t="shared" si="401"/>
        <v>102.92724060150375</v>
      </c>
      <c r="AC654" s="338">
        <f t="shared" si="402"/>
        <v>102.92724060150375</v>
      </c>
      <c r="AD654" s="74"/>
      <c r="AE654" s="136">
        <v>1450.1252999999999</v>
      </c>
      <c r="AF654" s="136">
        <v>1230.4374</v>
      </c>
      <c r="AG654" s="136">
        <v>112.25224</v>
      </c>
      <c r="AH654" s="136">
        <v>0</v>
      </c>
      <c r="AI654" s="136">
        <v>107.40357</v>
      </c>
      <c r="AJ654" s="136">
        <v>1.3782014E-3</v>
      </c>
      <c r="AK654" s="136">
        <v>3.0724798000000001E-2</v>
      </c>
      <c r="AL654" s="74"/>
      <c r="AM654" s="133">
        <v>14.09229</v>
      </c>
      <c r="AN654" s="340">
        <f t="shared" si="403"/>
        <v>14.09229</v>
      </c>
      <c r="AP654" s="133">
        <v>13.562033</v>
      </c>
      <c r="AQ654" s="133">
        <v>0.24294642</v>
      </c>
      <c r="AR654" s="133">
        <v>0.28731085000000001</v>
      </c>
      <c r="AS654" s="134">
        <f t="shared" si="404"/>
        <v>8.1307148656408878E-4</v>
      </c>
      <c r="AT654" s="135">
        <f t="shared" si="405"/>
        <v>8.9847049124909995E-7</v>
      </c>
      <c r="AU654" s="135">
        <f t="shared" si="406"/>
        <v>40.239615000000001</v>
      </c>
      <c r="AV654" s="302">
        <v>9.5532102000000005E-5</v>
      </c>
      <c r="AW654" s="302">
        <v>2.8824390999999999E-7</v>
      </c>
      <c r="AX654" s="302">
        <v>7.8752117999999998E-12</v>
      </c>
      <c r="AY654" s="302">
        <v>2.4142204000000002E-10</v>
      </c>
      <c r="AZ654" s="302">
        <v>5.7920487000000002E-12</v>
      </c>
      <c r="BA654" s="302">
        <v>3.2363350000000002E-8</v>
      </c>
      <c r="BB654" s="303">
        <v>4.3419778000000002E-4</v>
      </c>
      <c r="BC654" s="302">
        <v>7.0054480000000002E-9</v>
      </c>
      <c r="BD654" s="302">
        <v>5.0557144000000003E-7</v>
      </c>
      <c r="BE654" s="302">
        <v>4.0439744999999998E-10</v>
      </c>
      <c r="BF654" s="302">
        <v>1.1817883E-11</v>
      </c>
      <c r="BG654" s="302">
        <v>7.7036077000000004E-8</v>
      </c>
      <c r="BH654" s="302">
        <v>1.6414021000000001E-8</v>
      </c>
      <c r="BI654" s="302">
        <v>3.7682780000000003E-9</v>
      </c>
      <c r="BJ654" s="302">
        <v>1.0261564E-5</v>
      </c>
      <c r="BK654" s="303">
        <v>2.7304743000000002E-4</v>
      </c>
      <c r="BL654" s="302">
        <v>7.2267043000000004E-12</v>
      </c>
      <c r="BM654" s="303">
        <v>28.674015000000001</v>
      </c>
      <c r="BN654" s="303">
        <v>11.5656</v>
      </c>
      <c r="BO654" s="303">
        <v>0</v>
      </c>
      <c r="BP654" s="303">
        <v>0</v>
      </c>
      <c r="BQ654" s="303">
        <v>0</v>
      </c>
      <c r="BR654" s="74"/>
      <c r="BS654" s="136">
        <v>1.1518522</v>
      </c>
      <c r="BT654" s="136">
        <v>3.4870459000000001E-3</v>
      </c>
      <c r="BU654" s="136">
        <v>2.8698845999999998E-3</v>
      </c>
      <c r="BV654" s="136">
        <v>5.3972556000000005E-4</v>
      </c>
      <c r="BW654" s="136">
        <v>2.8802184000000001E-3</v>
      </c>
      <c r="BX654" s="144">
        <v>3.8347136000000003E-5</v>
      </c>
      <c r="BY654" s="144">
        <v>1.0495717999999999E-5</v>
      </c>
      <c r="BZ654" s="144">
        <v>4.4452835000000003E-6</v>
      </c>
      <c r="CA654" s="136">
        <v>2.5136751E-3</v>
      </c>
      <c r="CB654" s="136">
        <v>3.2465202999999998E-3</v>
      </c>
      <c r="CC654" s="144">
        <v>4.2215269000000001E-8</v>
      </c>
      <c r="CD654" s="144">
        <v>5.2463839000000002E-9</v>
      </c>
      <c r="CE654" s="144">
        <v>6.2189381999999997E-10</v>
      </c>
      <c r="CF654" s="136">
        <v>3.9900187E-4</v>
      </c>
      <c r="CG654" s="136">
        <v>1.6292386000000001E-3</v>
      </c>
      <c r="CH654" s="136">
        <v>1.1342336</v>
      </c>
      <c r="CI654" s="136">
        <v>0</v>
      </c>
      <c r="CJ654" s="137"/>
      <c r="CK654" s="138"/>
      <c r="CL654" s="110" t="s">
        <v>701</v>
      </c>
      <c r="CM654" s="110"/>
      <c r="CN654" s="110"/>
      <c r="CP654" s="305"/>
      <c r="CQ654" s="74"/>
      <c r="CR654" s="74"/>
      <c r="CS654" s="74"/>
      <c r="CT654" s="74"/>
      <c r="CU654" s="74"/>
      <c r="CV654" s="74"/>
      <c r="CW654" s="74"/>
      <c r="CX654" s="74"/>
      <c r="CY654" s="74"/>
      <c r="CZ654" s="74"/>
      <c r="DA654" s="74"/>
      <c r="DB654" s="74"/>
    </row>
    <row r="655" spans="1:106" ht="14.5" customHeight="1">
      <c r="A655" s="74" t="s">
        <v>3112</v>
      </c>
      <c r="B655" s="129" t="s">
        <v>2674</v>
      </c>
      <c r="C655" s="130" t="str">
        <f t="shared" si="395"/>
        <v>A.100.24.142</v>
      </c>
      <c r="D655" s="131" t="s">
        <v>700</v>
      </c>
      <c r="E655" s="129" t="s">
        <v>957</v>
      </c>
      <c r="F655" s="132" t="s">
        <v>3114</v>
      </c>
      <c r="G655" s="132">
        <f t="shared" si="396"/>
        <v>1363.0101561869999</v>
      </c>
      <c r="H655" s="348">
        <f t="shared" si="397"/>
        <v>1363.0101561869999</v>
      </c>
      <c r="I655" s="74"/>
      <c r="J655" s="132">
        <f t="shared" si="398"/>
        <v>1.351782907</v>
      </c>
      <c r="K655" s="132">
        <f t="shared" si="399"/>
        <v>15.229229279999998</v>
      </c>
      <c r="L655" s="300">
        <f t="shared" si="400"/>
        <v>1319.47795</v>
      </c>
      <c r="M655" s="132">
        <v>26.951194000000001</v>
      </c>
      <c r="N655" s="132">
        <v>13.379443999999999</v>
      </c>
      <c r="O655" s="132">
        <v>0.97402573000000003</v>
      </c>
      <c r="P655" s="132">
        <v>8.2752626999999995E-2</v>
      </c>
      <c r="Q655" s="132">
        <v>0</v>
      </c>
      <c r="R655" s="132">
        <v>1.1867954000000001</v>
      </c>
      <c r="S655" s="132">
        <v>8.2234879999999996E-2</v>
      </c>
      <c r="T655" s="132">
        <v>0.87575955000000005</v>
      </c>
      <c r="U655" s="132">
        <v>586.51000999999997</v>
      </c>
      <c r="V655" s="132">
        <v>0</v>
      </c>
      <c r="W655" s="132">
        <v>732.96794</v>
      </c>
      <c r="X655" s="132">
        <v>0</v>
      </c>
      <c r="Y655" s="132">
        <v>0</v>
      </c>
      <c r="Z655" s="132">
        <v>0</v>
      </c>
      <c r="AA655" s="74"/>
      <c r="AB655" s="301">
        <f t="shared" si="401"/>
        <v>202.64055639097745</v>
      </c>
      <c r="AC655" s="338">
        <f t="shared" si="402"/>
        <v>202.64055639097745</v>
      </c>
      <c r="AD655" s="74"/>
      <c r="AE655" s="136">
        <v>422836.91</v>
      </c>
      <c r="AF655" s="136">
        <v>323438.46999999997</v>
      </c>
      <c r="AG655" s="136">
        <v>99372.009000000005</v>
      </c>
      <c r="AH655" s="136">
        <v>0</v>
      </c>
      <c r="AI655" s="136">
        <v>26.430809</v>
      </c>
      <c r="AJ655" s="136">
        <v>0</v>
      </c>
      <c r="AK655" s="136">
        <v>0</v>
      </c>
      <c r="AL655" s="74"/>
      <c r="AM655" s="133">
        <v>29.232773999999999</v>
      </c>
      <c r="AN655" s="340">
        <f t="shared" si="403"/>
        <v>29.232773999999999</v>
      </c>
      <c r="AP655" s="133">
        <v>7.2049900999999998</v>
      </c>
      <c r="AQ655" s="133">
        <v>0.23100372</v>
      </c>
      <c r="AR655" s="133">
        <v>21.796779999999998</v>
      </c>
      <c r="AS655" s="134">
        <f t="shared" si="404"/>
        <v>4.3195384306799996E-4</v>
      </c>
      <c r="AT655" s="135">
        <f t="shared" si="405"/>
        <v>8.5430370269970004E-7</v>
      </c>
      <c r="AU655" s="135">
        <f t="shared" si="406"/>
        <v>3052.7703289999999</v>
      </c>
      <c r="AV655" s="303">
        <v>1.8805043999999999E-4</v>
      </c>
      <c r="AW655" s="302">
        <v>5.6739356E-7</v>
      </c>
      <c r="AX655" s="302">
        <v>1.5502003000000001E-11</v>
      </c>
      <c r="AY655" s="303">
        <v>0</v>
      </c>
      <c r="AZ655" s="303">
        <v>0</v>
      </c>
      <c r="BA655" s="302">
        <v>1.2292427999999999E-8</v>
      </c>
      <c r="BB655" s="303">
        <v>2.4298346000000001E-4</v>
      </c>
      <c r="BC655" s="302">
        <v>2.8086336E-9</v>
      </c>
      <c r="BD655" s="302">
        <v>2.8303568000000002E-7</v>
      </c>
      <c r="BE655" s="302">
        <v>1.7402785000000001E-10</v>
      </c>
      <c r="BF655" s="302">
        <v>1.7641426999999999E-12</v>
      </c>
      <c r="BG655" s="302">
        <v>8.3054054999999998E-10</v>
      </c>
      <c r="BH655" s="302">
        <v>3.2874163999999998E-11</v>
      </c>
      <c r="BI655" s="302">
        <v>1.112039E-11</v>
      </c>
      <c r="BJ655" s="302">
        <v>2.4394842999999998E-7</v>
      </c>
      <c r="BK655" s="302">
        <v>6.6370220999999996E-7</v>
      </c>
      <c r="BL655" s="303">
        <v>0</v>
      </c>
      <c r="BM655" s="303">
        <v>10.617929</v>
      </c>
      <c r="BN655" s="303">
        <v>3042.1523999999999</v>
      </c>
      <c r="BO655" s="303">
        <v>0</v>
      </c>
      <c r="BP655" s="303">
        <v>0</v>
      </c>
      <c r="BQ655" s="303">
        <v>0</v>
      </c>
      <c r="BR655" s="74"/>
      <c r="BS655" s="136">
        <v>0.52893997999999998</v>
      </c>
      <c r="BT655" s="136">
        <v>1.9513334999999999E-3</v>
      </c>
      <c r="BU655" s="136">
        <v>5.6501564000000001E-3</v>
      </c>
      <c r="BV655" s="136">
        <v>1.0258366E-4</v>
      </c>
      <c r="BW655" s="136">
        <v>1.6073805E-3</v>
      </c>
      <c r="BX655" s="144">
        <v>5.2922353999999996E-6</v>
      </c>
      <c r="BY655" s="144">
        <v>4.5193746999999996E-6</v>
      </c>
      <c r="BZ655" s="136">
        <v>0</v>
      </c>
      <c r="CA655" s="136">
        <v>1.5925958999999999E-3</v>
      </c>
      <c r="CB655" s="144">
        <v>5.4415298000000002E-5</v>
      </c>
      <c r="CC655" s="136">
        <v>0</v>
      </c>
      <c r="CD655" s="136">
        <v>0</v>
      </c>
      <c r="CE655" s="136">
        <v>0</v>
      </c>
      <c r="CF655" s="136">
        <v>2.0031311E-4</v>
      </c>
      <c r="CG655" s="136">
        <v>0.51772945999999997</v>
      </c>
      <c r="CH655" s="144">
        <v>4.1931601E-5</v>
      </c>
      <c r="CI655" s="136">
        <v>0</v>
      </c>
      <c r="CJ655" s="137"/>
      <c r="CK655" s="138"/>
      <c r="CL655" s="110" t="s">
        <v>3115</v>
      </c>
      <c r="CM655" s="110"/>
      <c r="CN655" s="110"/>
      <c r="CP655" s="305"/>
      <c r="CQ655" s="74"/>
      <c r="CR655" s="74"/>
      <c r="CS655" s="74"/>
      <c r="CT655" s="74"/>
      <c r="CU655" s="74"/>
      <c r="CV655" s="74"/>
      <c r="CW655" s="74"/>
      <c r="CX655" s="74"/>
      <c r="CY655" s="74"/>
      <c r="CZ655" s="74"/>
      <c r="DA655" s="74"/>
      <c r="DB655" s="74"/>
    </row>
    <row r="656" spans="1:106" ht="14.5" customHeight="1">
      <c r="A656" s="74" t="s">
        <v>3116</v>
      </c>
      <c r="B656" s="129" t="s">
        <v>2674</v>
      </c>
      <c r="C656" s="130" t="str">
        <f t="shared" si="395"/>
        <v>A.100.24.143</v>
      </c>
      <c r="D656" s="131" t="s">
        <v>700</v>
      </c>
      <c r="E656" s="129" t="s">
        <v>957</v>
      </c>
      <c r="F656" s="132" t="s">
        <v>3118</v>
      </c>
      <c r="G656" s="132">
        <f t="shared" si="396"/>
        <v>124.38176673728299</v>
      </c>
      <c r="H656" s="348">
        <f t="shared" si="397"/>
        <v>124.38176673728299</v>
      </c>
      <c r="I656" s="74"/>
      <c r="J656" s="132">
        <f t="shared" si="398"/>
        <v>0.69866212360000002</v>
      </c>
      <c r="K656" s="132">
        <f t="shared" si="399"/>
        <v>2.81232952</v>
      </c>
      <c r="L656" s="300">
        <f t="shared" si="400"/>
        <v>114.947236193683</v>
      </c>
      <c r="M656" s="132">
        <v>5.9235388999999996</v>
      </c>
      <c r="N656" s="132">
        <v>2.1100222</v>
      </c>
      <c r="O656" s="132">
        <v>0.59570634</v>
      </c>
      <c r="P656" s="132">
        <v>0.50056776000000003</v>
      </c>
      <c r="Q656" s="132">
        <v>0.18233745000000001</v>
      </c>
      <c r="R656" s="132">
        <v>3.5213886000000001E-3</v>
      </c>
      <c r="S656" s="132">
        <v>1.2235525000000001E-2</v>
      </c>
      <c r="T656" s="132">
        <v>0.10660098</v>
      </c>
      <c r="U656" s="132">
        <v>114.93361</v>
      </c>
      <c r="V656" s="132">
        <v>0</v>
      </c>
      <c r="W656" s="132">
        <v>1.3544136999999999E-2</v>
      </c>
      <c r="X656" s="304">
        <v>8.2056682999999997E-5</v>
      </c>
      <c r="Y656" s="132">
        <v>0</v>
      </c>
      <c r="Z656" s="132">
        <v>0</v>
      </c>
      <c r="AA656" s="74"/>
      <c r="AB656" s="301">
        <f t="shared" si="401"/>
        <v>44.537886466165411</v>
      </c>
      <c r="AC656" s="338">
        <f t="shared" si="402"/>
        <v>44.537886466165411</v>
      </c>
      <c r="AD656" s="74"/>
      <c r="AE656" s="136">
        <v>505.14553000000001</v>
      </c>
      <c r="AF656" s="136">
        <v>502.78575000000001</v>
      </c>
      <c r="AG656" s="136">
        <v>1.8362442000000001</v>
      </c>
      <c r="AH656" s="136">
        <v>0</v>
      </c>
      <c r="AI656" s="136">
        <v>0</v>
      </c>
      <c r="AJ656" s="136">
        <v>2.2475644999999999E-2</v>
      </c>
      <c r="AK656" s="136">
        <v>0.50105860000000002</v>
      </c>
      <c r="AL656" s="74"/>
      <c r="AM656" s="133">
        <v>1.5894657000000001</v>
      </c>
      <c r="AN656" s="340">
        <f t="shared" si="403"/>
        <v>1.5894657000000001</v>
      </c>
      <c r="AP656" s="133">
        <v>1.4753356</v>
      </c>
      <c r="AQ656" s="133">
        <v>5.0694171000000003E-2</v>
      </c>
      <c r="AR656" s="133">
        <v>6.3435907E-2</v>
      </c>
      <c r="AS656" s="134">
        <f t="shared" si="404"/>
        <v>8.8449378815064989E-5</v>
      </c>
      <c r="AT656" s="135">
        <f t="shared" si="405"/>
        <v>1.8747844186784996E-7</v>
      </c>
      <c r="AU656" s="135">
        <f t="shared" si="406"/>
        <v>8.8845808000000002</v>
      </c>
      <c r="AV656" s="302">
        <v>4.1585889999999997E-5</v>
      </c>
      <c r="AW656" s="302">
        <v>1.2548281999999999E-7</v>
      </c>
      <c r="AX656" s="302">
        <v>3.4279844999999999E-12</v>
      </c>
      <c r="AY656" s="302">
        <v>3.9370996000000003E-9</v>
      </c>
      <c r="AZ656" s="302">
        <v>9.4456464999999998E-11</v>
      </c>
      <c r="BA656" s="302">
        <v>7.4431951999999999E-8</v>
      </c>
      <c r="BB656" s="302">
        <v>4.6426530999999998E-5</v>
      </c>
      <c r="BC656" s="302">
        <v>1.0661358E-8</v>
      </c>
      <c r="BD656" s="302">
        <v>5.0859964999999999E-8</v>
      </c>
      <c r="BE656" s="302">
        <v>9.2877822000000003E-12</v>
      </c>
      <c r="BF656" s="302">
        <v>1.3287395E-13</v>
      </c>
      <c r="BG656" s="302">
        <v>3.360283E-10</v>
      </c>
      <c r="BH656" s="302">
        <v>2.0753716E-12</v>
      </c>
      <c r="BI656" s="302">
        <v>5.4937955999999998E-12</v>
      </c>
      <c r="BJ656" s="302">
        <v>7.8636537000000006E-8</v>
      </c>
      <c r="BK656" s="302">
        <v>2.7985776999999998E-7</v>
      </c>
      <c r="BL656" s="302">
        <v>1.1785276E-10</v>
      </c>
      <c r="BM656" s="303">
        <v>4.2774704999999997</v>
      </c>
      <c r="BN656" s="303">
        <v>4.6071103000000004</v>
      </c>
      <c r="BO656" s="303">
        <v>0</v>
      </c>
      <c r="BP656" s="303">
        <v>0</v>
      </c>
      <c r="BQ656" s="303">
        <v>0</v>
      </c>
      <c r="BR656" s="74"/>
      <c r="BS656" s="136">
        <v>47.822809999999997</v>
      </c>
      <c r="BT656" s="136">
        <v>3.7483827000000001E-4</v>
      </c>
      <c r="BU656" s="136">
        <v>1.2418344E-3</v>
      </c>
      <c r="BV656" s="144">
        <v>1.2490773E-5</v>
      </c>
      <c r="BW656" s="136">
        <v>4.3627580000000002E-4</v>
      </c>
      <c r="BX656" s="144">
        <v>4.778611E-5</v>
      </c>
      <c r="BY656" s="144">
        <v>1.4032708000000001E-7</v>
      </c>
      <c r="BZ656" s="144">
        <v>7.2493480000000005E-5</v>
      </c>
      <c r="CA656" s="144">
        <v>4.7254555999999998E-6</v>
      </c>
      <c r="CB656" s="144">
        <v>8.096318E-6</v>
      </c>
      <c r="CC656" s="144">
        <v>6.8844468000000003E-7</v>
      </c>
      <c r="CD656" s="144">
        <v>8.5557788000000003E-8</v>
      </c>
      <c r="CE656" s="144">
        <v>1.0141816E-8</v>
      </c>
      <c r="CF656" s="136">
        <v>1.2376619000000001E-4</v>
      </c>
      <c r="CG656" s="136">
        <v>6.0702232000000005E-4</v>
      </c>
      <c r="CH656" s="136">
        <v>47.819879999999998</v>
      </c>
      <c r="CI656" s="136">
        <v>0</v>
      </c>
      <c r="CJ656" s="137"/>
      <c r="CK656" s="138"/>
      <c r="CL656" s="163" t="s">
        <v>703</v>
      </c>
      <c r="CM656" s="110"/>
      <c r="CN656" s="110"/>
      <c r="CP656" s="305"/>
      <c r="CQ656" s="74"/>
      <c r="CR656" s="74"/>
      <c r="CS656" s="74"/>
      <c r="CT656" s="74"/>
      <c r="CU656" s="74"/>
      <c r="CV656" s="74"/>
      <c r="CW656" s="74"/>
      <c r="CX656" s="74"/>
      <c r="CY656" s="74"/>
      <c r="CZ656" s="74"/>
      <c r="DA656" s="74"/>
      <c r="DB656" s="74"/>
    </row>
    <row r="657" spans="1:323" ht="14.5" customHeight="1">
      <c r="A657" s="74" t="s">
        <v>3119</v>
      </c>
      <c r="B657" s="129" t="s">
        <v>2674</v>
      </c>
      <c r="C657" s="130" t="str">
        <f t="shared" si="395"/>
        <v>A.100.24.144</v>
      </c>
      <c r="D657" s="131" t="s">
        <v>700</v>
      </c>
      <c r="E657" s="129" t="s">
        <v>957</v>
      </c>
      <c r="F657" s="132" t="s">
        <v>3121</v>
      </c>
      <c r="G657" s="132">
        <f t="shared" si="396"/>
        <v>27.882040128</v>
      </c>
      <c r="H657" s="348">
        <f t="shared" si="397"/>
        <v>27.882040128</v>
      </c>
      <c r="I657" s="74"/>
      <c r="J657" s="132">
        <f t="shared" si="398"/>
        <v>0.16379775499999999</v>
      </c>
      <c r="K657" s="132">
        <f t="shared" si="399"/>
        <v>4.4115364929999998</v>
      </c>
      <c r="L657" s="300">
        <f t="shared" si="400"/>
        <v>21.076428879999998</v>
      </c>
      <c r="M657" s="132">
        <v>2.2302770000000001</v>
      </c>
      <c r="N657" s="132">
        <v>4.2190515</v>
      </c>
      <c r="O657" s="132">
        <v>0.12414622</v>
      </c>
      <c r="P657" s="132">
        <v>3.5322803999999999E-2</v>
      </c>
      <c r="Q657" s="132">
        <v>0</v>
      </c>
      <c r="R657" s="132">
        <v>0.10380096</v>
      </c>
      <c r="S657" s="132">
        <v>2.4673990999999999E-2</v>
      </c>
      <c r="T657" s="132">
        <v>6.8338773000000005E-2</v>
      </c>
      <c r="U657" s="132">
        <v>20.49</v>
      </c>
      <c r="V657" s="132">
        <v>0</v>
      </c>
      <c r="W657" s="132">
        <v>0.58642888000000004</v>
      </c>
      <c r="X657" s="132">
        <v>0</v>
      </c>
      <c r="Y657" s="132">
        <v>0</v>
      </c>
      <c r="Z657" s="132">
        <v>0</v>
      </c>
      <c r="AA657" s="74"/>
      <c r="AB657" s="301">
        <f t="shared" si="401"/>
        <v>16.768999999999998</v>
      </c>
      <c r="AC657" s="338">
        <f t="shared" si="402"/>
        <v>16.768999999999998</v>
      </c>
      <c r="AD657" s="74"/>
      <c r="AE657" s="136">
        <v>274.94704000000002</v>
      </c>
      <c r="AF657" s="136">
        <v>194.91703999999999</v>
      </c>
      <c r="AG657" s="136">
        <v>79.504999999999995</v>
      </c>
      <c r="AH657" s="136">
        <v>0</v>
      </c>
      <c r="AI657" s="136">
        <v>0.52500000000000002</v>
      </c>
      <c r="AJ657" s="136">
        <v>0</v>
      </c>
      <c r="AK657" s="136">
        <v>0</v>
      </c>
      <c r="AL657" s="74"/>
      <c r="AM657" s="133">
        <v>1.6278908999999999</v>
      </c>
      <c r="AN657" s="340">
        <f t="shared" si="403"/>
        <v>1.6278908999999999</v>
      </c>
      <c r="AP657" s="133">
        <v>1.5693162</v>
      </c>
      <c r="AQ657" s="133">
        <v>3.7202365000000001E-2</v>
      </c>
      <c r="AR657" s="133">
        <v>2.1372329999999998E-2</v>
      </c>
      <c r="AS657" s="134">
        <f t="shared" si="404"/>
        <v>9.4083707146E-5</v>
      </c>
      <c r="AT657" s="135">
        <f t="shared" si="405"/>
        <v>1.3758271200750004E-7</v>
      </c>
      <c r="AU657" s="135">
        <f t="shared" si="406"/>
        <v>2.9933234999999998</v>
      </c>
      <c r="AV657" s="302">
        <v>1.5561632000000001E-5</v>
      </c>
      <c r="AW657" s="302">
        <v>4.6953200000000001E-8</v>
      </c>
      <c r="AX657" s="302">
        <v>1.2828285E-12</v>
      </c>
      <c r="AY657" s="303">
        <v>0</v>
      </c>
      <c r="AZ657" s="303">
        <v>0</v>
      </c>
      <c r="BA657" s="302">
        <v>5.2469999999999998E-9</v>
      </c>
      <c r="BB657" s="302">
        <v>7.6621999999999999E-5</v>
      </c>
      <c r="BC657" s="302">
        <v>1.1988599999999999E-9</v>
      </c>
      <c r="BD657" s="302">
        <v>8.9251999999999997E-8</v>
      </c>
      <c r="BE657" s="302">
        <v>4.1669100000000001E-11</v>
      </c>
      <c r="BF657" s="302">
        <v>9.9183999999999999E-14</v>
      </c>
      <c r="BG657" s="302">
        <v>6.4985785000000003E-11</v>
      </c>
      <c r="BH657" s="302">
        <v>5.7909767999999999E-11</v>
      </c>
      <c r="BI657" s="302">
        <v>1.2705342E-11</v>
      </c>
      <c r="BJ657" s="302">
        <v>8.9643945999999995E-8</v>
      </c>
      <c r="BK657" s="302">
        <v>1.8051842E-6</v>
      </c>
      <c r="BL657" s="303">
        <v>0</v>
      </c>
      <c r="BM657" s="303">
        <v>1.1599999999999999</v>
      </c>
      <c r="BN657" s="303">
        <v>1.8333235000000001</v>
      </c>
      <c r="BO657" s="303">
        <v>0</v>
      </c>
      <c r="BP657" s="303">
        <v>0</v>
      </c>
      <c r="BQ657" s="303">
        <v>0</v>
      </c>
      <c r="BR657" s="74"/>
      <c r="BS657" s="136">
        <v>2.1387559E-2</v>
      </c>
      <c r="BT657" s="136">
        <v>6.1533026000000002E-4</v>
      </c>
      <c r="BU657" s="136">
        <v>4.6756422E-4</v>
      </c>
      <c r="BV657" s="144">
        <v>8.0049842999999998E-6</v>
      </c>
      <c r="BW657" s="136">
        <v>5.0686869000000001E-4</v>
      </c>
      <c r="BX657" s="144">
        <v>2.9753592000000003E-7</v>
      </c>
      <c r="BY657" s="144">
        <v>1.0821157999999999E-6</v>
      </c>
      <c r="BZ657" s="136">
        <v>0</v>
      </c>
      <c r="CA657" s="136">
        <v>1.3929358000000001E-4</v>
      </c>
      <c r="CB657" s="144">
        <v>1.6326924E-5</v>
      </c>
      <c r="CC657" s="136">
        <v>0</v>
      </c>
      <c r="CD657" s="136">
        <v>0</v>
      </c>
      <c r="CE657" s="136">
        <v>0</v>
      </c>
      <c r="CF657" s="144">
        <v>7.1378639999999997E-5</v>
      </c>
      <c r="CG657" s="136">
        <v>3.3711583000000002E-4</v>
      </c>
      <c r="CH657" s="136">
        <v>1.9224295999999998E-2</v>
      </c>
      <c r="CI657" s="136">
        <v>0</v>
      </c>
      <c r="CJ657" s="137"/>
      <c r="CK657" s="138"/>
      <c r="CL657" s="110" t="s">
        <v>3122</v>
      </c>
      <c r="CM657" s="110"/>
      <c r="CN657" s="110"/>
      <c r="CP657" s="305"/>
      <c r="CQ657" s="74"/>
      <c r="CR657" s="74"/>
      <c r="CS657" s="74"/>
      <c r="CT657" s="74"/>
      <c r="CU657" s="74"/>
      <c r="CV657" s="74"/>
      <c r="CW657" s="74"/>
      <c r="CX657" s="74"/>
      <c r="CY657" s="74"/>
      <c r="CZ657" s="74"/>
      <c r="DA657" s="74"/>
      <c r="DB657" s="74"/>
    </row>
    <row r="658" spans="1:323" ht="14.5" customHeight="1">
      <c r="A658" s="74" t="s">
        <v>3123</v>
      </c>
      <c r="B658" s="129" t="s">
        <v>2674</v>
      </c>
      <c r="C658" s="130" t="str">
        <f t="shared" si="395"/>
        <v>A.100.24.145</v>
      </c>
      <c r="D658" s="131" t="s">
        <v>700</v>
      </c>
      <c r="E658" s="129" t="s">
        <v>957</v>
      </c>
      <c r="F658" s="132" t="s">
        <v>3125</v>
      </c>
      <c r="G658" s="132">
        <f t="shared" si="396"/>
        <v>20.804241080482996</v>
      </c>
      <c r="H658" s="348">
        <f t="shared" si="397"/>
        <v>20.804241080482996</v>
      </c>
      <c r="I658" s="74"/>
      <c r="J658" s="132">
        <f t="shared" si="398"/>
        <v>0.33666667680000001</v>
      </c>
      <c r="K658" s="132">
        <f t="shared" si="399"/>
        <v>0.9561351844</v>
      </c>
      <c r="L658" s="300">
        <f t="shared" si="400"/>
        <v>15.580031819282995</v>
      </c>
      <c r="M658" s="132">
        <v>3.9314073999999999</v>
      </c>
      <c r="N658" s="132">
        <v>0.72078713999999999</v>
      </c>
      <c r="O658" s="132">
        <v>0.23408392</v>
      </c>
      <c r="P658" s="132">
        <v>0.18960560000000001</v>
      </c>
      <c r="Q658" s="132">
        <v>7.6227095999999994E-2</v>
      </c>
      <c r="R658" s="132">
        <v>2.7174068000000002E-3</v>
      </c>
      <c r="S658" s="132">
        <v>6.8116573999999999E-2</v>
      </c>
      <c r="T658" s="132">
        <v>1.2641244000000001E-3</v>
      </c>
      <c r="U658" s="132">
        <v>15.203139999999999</v>
      </c>
      <c r="V658" s="132">
        <v>2.2903498000000001E-2</v>
      </c>
      <c r="W658" s="132">
        <v>0.35388542000000001</v>
      </c>
      <c r="X658" s="132">
        <v>1.0283798000000001E-4</v>
      </c>
      <c r="Y658" s="304">
        <v>6.3302996000000006E-8</v>
      </c>
      <c r="Z658" s="132">
        <v>0</v>
      </c>
      <c r="AA658" s="74"/>
      <c r="AB658" s="301">
        <f t="shared" si="401"/>
        <v>29.559454135338342</v>
      </c>
      <c r="AC658" s="338">
        <f t="shared" si="402"/>
        <v>29.559454135338342</v>
      </c>
      <c r="AD658" s="74"/>
      <c r="AE658" s="136">
        <v>522.93717000000004</v>
      </c>
      <c r="AF658" s="136">
        <v>442.04613999999998</v>
      </c>
      <c r="AG658" s="136">
        <v>47.971857999999997</v>
      </c>
      <c r="AH658" s="136">
        <v>0</v>
      </c>
      <c r="AI658" s="136">
        <v>4.0926754000000001</v>
      </c>
      <c r="AJ658" s="136">
        <v>17.957578000000002</v>
      </c>
      <c r="AK658" s="136">
        <v>10.868914999999999</v>
      </c>
      <c r="AL658" s="74"/>
      <c r="AM658" s="133">
        <v>0.75954827000000003</v>
      </c>
      <c r="AN658" s="340">
        <f t="shared" si="403"/>
        <v>0.75954827000000003</v>
      </c>
      <c r="AP658" s="133">
        <v>0.71822905999999997</v>
      </c>
      <c r="AQ658" s="133">
        <v>2.8381337999999999E-2</v>
      </c>
      <c r="AR658" s="133">
        <v>1.2937863000000001E-2</v>
      </c>
      <c r="AS658" s="134">
        <f t="shared" si="404"/>
        <v>4.3059296986206002E-5</v>
      </c>
      <c r="AT658" s="135">
        <f t="shared" si="405"/>
        <v>1.0496056861944262E-7</v>
      </c>
      <c r="AU658" s="135">
        <f t="shared" si="406"/>
        <v>1.81202565</v>
      </c>
      <c r="AV658" s="302">
        <v>2.7552028E-5</v>
      </c>
      <c r="AW658" s="302">
        <v>8.3132295000000004E-8</v>
      </c>
      <c r="AX658" s="302">
        <v>2.2711633000000001E-12</v>
      </c>
      <c r="AY658" s="302">
        <v>7.7797676999999996E-9</v>
      </c>
      <c r="AZ658" s="302">
        <v>3.4461741E-12</v>
      </c>
      <c r="BA658" s="302">
        <v>2.8193448E-8</v>
      </c>
      <c r="BB658" s="302">
        <v>1.5384592E-5</v>
      </c>
      <c r="BC658" s="302">
        <v>4.0307372999999996E-9</v>
      </c>
      <c r="BD658" s="302">
        <v>1.7586395E-8</v>
      </c>
      <c r="BE658" s="302">
        <v>1.6579447000000001E-13</v>
      </c>
      <c r="BF658" s="302">
        <v>5.0298336000000001E-15</v>
      </c>
      <c r="BG658" s="302">
        <v>4.4258705E-11</v>
      </c>
      <c r="BH658" s="302">
        <v>8.2734996E-12</v>
      </c>
      <c r="BI658" s="302">
        <v>1.5980434000000001E-12</v>
      </c>
      <c r="BJ658" s="302">
        <v>1.6192958000000001E-8</v>
      </c>
      <c r="BK658" s="302">
        <v>7.0506138999999997E-8</v>
      </c>
      <c r="BL658" s="302">
        <v>1.5456162000000001E-10</v>
      </c>
      <c r="BM658" s="303">
        <v>0.20329095</v>
      </c>
      <c r="BN658" s="303">
        <v>1.6087347000000001</v>
      </c>
      <c r="BO658" s="302">
        <v>1.2273319000000001E-12</v>
      </c>
      <c r="BP658" s="302">
        <v>7.4635051000000006E-15</v>
      </c>
      <c r="BQ658" s="302">
        <v>3.3392274999999998E-19</v>
      </c>
      <c r="BR658" s="74"/>
      <c r="BS658" s="136">
        <v>1.859026E-3</v>
      </c>
      <c r="BT658" s="136">
        <v>1.3040723999999999E-4</v>
      </c>
      <c r="BU658" s="136">
        <v>8.2419602000000005E-4</v>
      </c>
      <c r="BV658" s="144">
        <v>1.4821497E-7</v>
      </c>
      <c r="BW658" s="136">
        <v>1.6274504999999999E-4</v>
      </c>
      <c r="BX658" s="144">
        <v>1.80139E-5</v>
      </c>
      <c r="BY658" s="144">
        <v>2.8742357000000001E-9</v>
      </c>
      <c r="BZ658" s="144">
        <v>2.7366723E-5</v>
      </c>
      <c r="CA658" s="144">
        <v>3.6465686E-6</v>
      </c>
      <c r="CB658" s="144">
        <v>4.5073134E-5</v>
      </c>
      <c r="CC658" s="144">
        <v>2.5795766E-8</v>
      </c>
      <c r="CD658" s="144">
        <v>1.0090932E-7</v>
      </c>
      <c r="CE658" s="144">
        <v>2.1805009999999999E-7</v>
      </c>
      <c r="CF658" s="144">
        <v>4.6303659999999999E-5</v>
      </c>
      <c r="CG658" s="136">
        <v>5.9456768000000005E-4</v>
      </c>
      <c r="CH658" s="144">
        <v>6.2100285000000003E-6</v>
      </c>
      <c r="CI658" s="144">
        <v>1.7619244E-10</v>
      </c>
      <c r="CJ658" s="137"/>
      <c r="CK658" s="138"/>
      <c r="CL658" s="110" t="s">
        <v>3126</v>
      </c>
      <c r="CM658" s="110"/>
      <c r="CN658" s="110"/>
      <c r="CP658" s="305"/>
      <c r="CQ658" s="74"/>
      <c r="CR658" s="74"/>
      <c r="CS658" s="74"/>
      <c r="CT658" s="74"/>
      <c r="CU658" s="74"/>
      <c r="CV658" s="74"/>
      <c r="CW658" s="74"/>
      <c r="CX658" s="74"/>
      <c r="CY658" s="74"/>
      <c r="CZ658" s="74"/>
      <c r="DA658" s="74"/>
      <c r="DB658" s="74"/>
    </row>
    <row r="659" spans="1:323" s="316" customFormat="1" ht="14.5" customHeight="1">
      <c r="A659" s="74" t="s">
        <v>3127</v>
      </c>
      <c r="B659" s="129" t="s">
        <v>2674</v>
      </c>
      <c r="C659" s="130" t="str">
        <f t="shared" si="395"/>
        <v>A.100.24.146</v>
      </c>
      <c r="D659" s="131" t="s">
        <v>700</v>
      </c>
      <c r="E659" s="129" t="s">
        <v>957</v>
      </c>
      <c r="F659" s="132" t="s">
        <v>3129</v>
      </c>
      <c r="G659" s="132">
        <f t="shared" si="396"/>
        <v>3.4074641078217001</v>
      </c>
      <c r="H659" s="348">
        <f t="shared" si="397"/>
        <v>3.4074641078217001</v>
      </c>
      <c r="I659" s="74"/>
      <c r="J659" s="132">
        <f t="shared" si="398"/>
        <v>9.7978969352299994E-2</v>
      </c>
      <c r="K659" s="132">
        <f t="shared" si="399"/>
        <v>0.24392227996599999</v>
      </c>
      <c r="L659" s="300">
        <f t="shared" si="400"/>
        <v>0.51368365850339992</v>
      </c>
      <c r="M659" s="132">
        <v>2.5518792000000001</v>
      </c>
      <c r="N659" s="132">
        <v>0.14323131</v>
      </c>
      <c r="O659" s="132">
        <v>0.10061385</v>
      </c>
      <c r="P659" s="132">
        <v>8.4459470999999994E-2</v>
      </c>
      <c r="Q659" s="132">
        <v>1.3426408000000001E-2</v>
      </c>
      <c r="R659" s="304">
        <v>3.4944373000000002E-6</v>
      </c>
      <c r="S659" s="304">
        <v>8.9595915000000002E-5</v>
      </c>
      <c r="T659" s="304">
        <v>7.7119965999999994E-5</v>
      </c>
      <c r="U659" s="132">
        <v>1.7883624000000001E-2</v>
      </c>
      <c r="V659" s="132">
        <v>4.3388532000000002E-3</v>
      </c>
      <c r="W659" s="132">
        <v>0.49144404000000003</v>
      </c>
      <c r="X659" s="304">
        <v>1.5819069000000001E-5</v>
      </c>
      <c r="Y659" s="304">
        <v>1.3222344000000001E-6</v>
      </c>
      <c r="Z659" s="132">
        <v>0</v>
      </c>
      <c r="AA659" s="74"/>
      <c r="AB659" s="301">
        <f t="shared" si="401"/>
        <v>19.187061654135338</v>
      </c>
      <c r="AC659" s="338">
        <f t="shared" si="402"/>
        <v>19.187061654135338</v>
      </c>
      <c r="AD659" s="74"/>
      <c r="AE659" s="136">
        <v>328.33073000000002</v>
      </c>
      <c r="AF659" s="136">
        <v>215.84577999999999</v>
      </c>
      <c r="AG659" s="136">
        <v>66.618955999999997</v>
      </c>
      <c r="AH659" s="136">
        <v>0</v>
      </c>
      <c r="AI659" s="136">
        <v>5.7190759</v>
      </c>
      <c r="AJ659" s="136">
        <v>25.057414000000001</v>
      </c>
      <c r="AK659" s="136">
        <v>15.089504</v>
      </c>
      <c r="AL659" s="74"/>
      <c r="AM659" s="133">
        <v>0.38164140000000002</v>
      </c>
      <c r="AN659" s="340">
        <f t="shared" si="403"/>
        <v>0.38164140000000002</v>
      </c>
      <c r="AO659"/>
      <c r="AP659" s="133">
        <v>0.36005220999999998</v>
      </c>
      <c r="AQ659" s="133">
        <v>1.6120452E-2</v>
      </c>
      <c r="AR659" s="133">
        <v>5.4687312000000002E-3</v>
      </c>
      <c r="AS659" s="134">
        <f t="shared" si="404"/>
        <v>2.158586436213199E-5</v>
      </c>
      <c r="AT659" s="135">
        <f t="shared" si="405"/>
        <v>5.961705583080161E-8</v>
      </c>
      <c r="AU659" s="135">
        <f t="shared" si="406"/>
        <v>0.76592873705999998</v>
      </c>
      <c r="AV659" s="302">
        <v>1.7805891E-5</v>
      </c>
      <c r="AW659" s="302">
        <v>5.3724679999999997E-8</v>
      </c>
      <c r="AX659" s="302">
        <v>1.4678346E-12</v>
      </c>
      <c r="AY659" s="302">
        <v>3.9126606999999996E-12</v>
      </c>
      <c r="AZ659" s="302">
        <v>1.0240529E-13</v>
      </c>
      <c r="BA659" s="302">
        <v>1.2558518E-8</v>
      </c>
      <c r="BB659" s="302">
        <v>3.7664512999999998E-6</v>
      </c>
      <c r="BC659" s="302">
        <v>1.7804339E-9</v>
      </c>
      <c r="BD659" s="302">
        <v>4.0840601999999997E-9</v>
      </c>
      <c r="BE659" s="302">
        <v>2.6006599000000001E-14</v>
      </c>
      <c r="BF659" s="302">
        <v>8.3763493999999996E-16</v>
      </c>
      <c r="BG659" s="302">
        <v>3.1304477999999998E-14</v>
      </c>
      <c r="BH659" s="302">
        <v>1.4397521E-15</v>
      </c>
      <c r="BI659" s="302">
        <v>2.6756228000000002E-15</v>
      </c>
      <c r="BJ659" s="302">
        <v>1.5273155000000001E-11</v>
      </c>
      <c r="BK659" s="302">
        <v>9.1862015000000003E-10</v>
      </c>
      <c r="BL659" s="302">
        <v>2.6195731999999999E-11</v>
      </c>
      <c r="BM659" s="303">
        <v>3.6750706000000002E-4</v>
      </c>
      <c r="BN659" s="303">
        <v>0.76556122999999998</v>
      </c>
      <c r="BO659" s="302">
        <v>2.5635761E-11</v>
      </c>
      <c r="BP659" s="302">
        <v>1.5589314E-13</v>
      </c>
      <c r="BQ659" s="302">
        <v>6.9747746999999995E-18</v>
      </c>
      <c r="BR659" s="74"/>
      <c r="BS659" s="136">
        <v>9.895689300000001E-4</v>
      </c>
      <c r="BT659" s="144">
        <v>3.2292232000000003E-5</v>
      </c>
      <c r="BU659" s="136">
        <v>5.3498619999999995E-4</v>
      </c>
      <c r="BV659" s="144">
        <v>9.0392224000000005E-9</v>
      </c>
      <c r="BW659" s="144">
        <v>3.2531084000000001E-5</v>
      </c>
      <c r="BX659" s="144">
        <v>8.1318724000000007E-6</v>
      </c>
      <c r="BY659" s="144">
        <v>5.0593290999999997E-10</v>
      </c>
      <c r="BZ659" s="144">
        <v>1.2346437E-5</v>
      </c>
      <c r="CA659" s="144">
        <v>4.6892889000000001E-9</v>
      </c>
      <c r="CB659" s="144">
        <v>5.9286139E-8</v>
      </c>
      <c r="CC659" s="144">
        <v>7.5162919000000003E-10</v>
      </c>
      <c r="CD659" s="144">
        <v>1.7078420000000001E-8</v>
      </c>
      <c r="CE659" s="144">
        <v>1.4045907E-11</v>
      </c>
      <c r="CF659" s="144">
        <v>1.7512395000000002E-5</v>
      </c>
      <c r="CG659" s="136">
        <v>3.4306818000000002E-4</v>
      </c>
      <c r="CH659" s="144">
        <v>8.6054920000000007E-6</v>
      </c>
      <c r="CI659" s="144">
        <v>3.6802002999999999E-9</v>
      </c>
      <c r="CJ659" s="137"/>
      <c r="CK659" s="138"/>
      <c r="CL659" s="110" t="s">
        <v>3130</v>
      </c>
      <c r="CM659" s="110"/>
      <c r="CN659" s="110"/>
      <c r="CO659" s="90"/>
      <c r="CP659" s="305"/>
      <c r="CQ659" s="74"/>
      <c r="CR659" s="74"/>
      <c r="CS659" s="74"/>
      <c r="CT659" s="74"/>
      <c r="CU659" s="74"/>
      <c r="CV659" s="74"/>
      <c r="CW659" s="74"/>
      <c r="CX659" s="74"/>
      <c r="CY659" s="74"/>
      <c r="CZ659" s="74"/>
      <c r="DA659" s="74"/>
      <c r="DB659" s="74"/>
      <c r="DC659" s="74"/>
      <c r="DD659" s="74"/>
      <c r="DE659" s="74"/>
      <c r="DF659" s="74"/>
      <c r="DG659" s="74"/>
      <c r="DH659" s="74"/>
      <c r="DI659" s="74"/>
      <c r="DJ659" s="74"/>
      <c r="DK659" s="74"/>
      <c r="DL659" s="74"/>
      <c r="DM659" s="74"/>
      <c r="DN659" s="74"/>
      <c r="DO659" s="74"/>
      <c r="DP659" s="74"/>
      <c r="DQ659" s="74"/>
      <c r="DR659" s="74"/>
      <c r="DS659" s="74"/>
      <c r="DT659" s="74"/>
      <c r="DU659" s="74"/>
      <c r="DV659" s="74"/>
      <c r="DW659" s="74"/>
      <c r="DX659" s="74"/>
      <c r="DY659" s="74"/>
      <c r="DZ659" s="74"/>
      <c r="EA659" s="74"/>
      <c r="EB659" s="74"/>
      <c r="EC659" s="74"/>
      <c r="ED659" s="74"/>
      <c r="EE659" s="74"/>
      <c r="EF659" s="74"/>
      <c r="EG659" s="74"/>
      <c r="EH659" s="74"/>
      <c r="EI659" s="74"/>
      <c r="EJ659" s="74"/>
      <c r="EK659" s="74"/>
      <c r="EL659" s="74"/>
      <c r="EM659" s="74"/>
      <c r="EN659" s="74"/>
      <c r="EO659" s="74"/>
      <c r="EP659" s="74"/>
      <c r="EQ659" s="74"/>
      <c r="ER659" s="74"/>
      <c r="ES659" s="74"/>
      <c r="ET659" s="74"/>
      <c r="EU659" s="74"/>
      <c r="EV659" s="74"/>
      <c r="EW659" s="74"/>
      <c r="EX659" s="74"/>
      <c r="EY659" s="74"/>
      <c r="EZ659" s="74"/>
      <c r="FA659" s="74"/>
      <c r="FB659" s="74"/>
      <c r="FC659" s="74"/>
      <c r="FD659" s="74"/>
      <c r="FE659" s="74"/>
      <c r="FF659" s="74"/>
      <c r="FG659" s="74"/>
      <c r="FH659" s="74"/>
      <c r="FI659" s="74"/>
      <c r="FJ659" s="74"/>
      <c r="FK659" s="74"/>
      <c r="FL659" s="74"/>
      <c r="FM659" s="74"/>
      <c r="FN659" s="74"/>
      <c r="FO659" s="74"/>
      <c r="FP659" s="74"/>
      <c r="FQ659" s="74"/>
      <c r="FR659" s="74"/>
      <c r="FS659" s="74"/>
      <c r="FT659" s="74"/>
      <c r="FU659" s="74"/>
      <c r="FV659" s="74"/>
      <c r="FW659" s="74"/>
      <c r="FX659" s="74"/>
      <c r="FY659" s="74"/>
      <c r="FZ659" s="74"/>
      <c r="GA659" s="74"/>
      <c r="GB659" s="74"/>
      <c r="GC659" s="74"/>
      <c r="GD659" s="74"/>
      <c r="GE659" s="74"/>
      <c r="GF659" s="74"/>
      <c r="GG659" s="74"/>
      <c r="GH659" s="74"/>
      <c r="GI659" s="74"/>
      <c r="GJ659" s="74"/>
      <c r="GK659" s="74"/>
      <c r="GL659" s="74"/>
      <c r="GM659" s="74"/>
      <c r="GN659" s="74"/>
      <c r="GO659" s="74"/>
      <c r="GP659" s="74"/>
      <c r="GQ659" s="74"/>
      <c r="GR659" s="74"/>
      <c r="GS659" s="74"/>
      <c r="GT659" s="74"/>
      <c r="GU659" s="74"/>
      <c r="GV659" s="74"/>
      <c r="GW659" s="74"/>
      <c r="GX659" s="74"/>
      <c r="GY659" s="74"/>
      <c r="GZ659" s="74"/>
      <c r="HA659" s="74"/>
      <c r="HB659" s="74"/>
      <c r="HC659" s="74"/>
      <c r="HD659" s="74"/>
      <c r="HE659" s="74"/>
      <c r="HF659" s="74"/>
      <c r="HG659" s="74"/>
      <c r="HH659" s="74"/>
      <c r="HI659" s="74"/>
      <c r="HJ659" s="74"/>
      <c r="HK659" s="74"/>
      <c r="HL659" s="74"/>
      <c r="HM659" s="74"/>
      <c r="HN659" s="74"/>
      <c r="HO659" s="74"/>
      <c r="HP659" s="74"/>
      <c r="HQ659" s="74"/>
      <c r="HR659" s="74"/>
      <c r="HS659" s="74"/>
      <c r="HT659" s="74"/>
      <c r="HU659" s="74"/>
      <c r="HV659" s="74"/>
      <c r="HW659" s="74"/>
      <c r="HX659" s="74"/>
      <c r="HY659" s="74"/>
      <c r="HZ659" s="74"/>
      <c r="IA659" s="74"/>
      <c r="IB659" s="74"/>
      <c r="IC659" s="74"/>
      <c r="ID659" s="74"/>
      <c r="IE659" s="74"/>
      <c r="IF659" s="74"/>
      <c r="IG659" s="74"/>
      <c r="IH659" s="74"/>
      <c r="II659" s="74"/>
      <c r="IJ659" s="74"/>
      <c r="IK659" s="74"/>
      <c r="IL659" s="74"/>
      <c r="IM659" s="74"/>
      <c r="IN659" s="74"/>
      <c r="IO659" s="74"/>
      <c r="IP659" s="74"/>
      <c r="IQ659" s="74"/>
      <c r="IR659" s="74"/>
      <c r="IS659" s="74"/>
      <c r="IT659" s="74"/>
      <c r="IU659" s="74"/>
      <c r="IV659" s="74"/>
      <c r="IW659" s="74"/>
      <c r="IX659" s="74"/>
      <c r="IY659" s="74"/>
      <c r="IZ659" s="74"/>
      <c r="JA659" s="74"/>
      <c r="JB659" s="74"/>
      <c r="JC659" s="74"/>
      <c r="JD659" s="74"/>
      <c r="JE659" s="74"/>
      <c r="JF659" s="74"/>
      <c r="JG659" s="74"/>
      <c r="JH659" s="74"/>
      <c r="JI659" s="74"/>
      <c r="JJ659" s="74"/>
      <c r="JK659" s="74"/>
      <c r="JL659" s="74"/>
      <c r="JM659" s="74"/>
      <c r="JN659" s="74"/>
      <c r="JO659" s="74"/>
      <c r="JP659" s="74"/>
      <c r="JQ659" s="74"/>
      <c r="JR659" s="74"/>
      <c r="JS659" s="74"/>
      <c r="JT659" s="74"/>
      <c r="JU659" s="74"/>
      <c r="JV659" s="74"/>
      <c r="JW659" s="74"/>
      <c r="JX659" s="74"/>
      <c r="JY659" s="74"/>
      <c r="JZ659" s="74"/>
      <c r="KA659" s="74"/>
      <c r="KB659" s="74"/>
      <c r="KC659" s="74"/>
      <c r="KD659" s="74"/>
      <c r="KE659" s="74"/>
      <c r="KF659" s="74"/>
      <c r="KG659" s="74"/>
      <c r="KH659" s="74"/>
      <c r="KI659" s="74"/>
      <c r="KJ659" s="74"/>
      <c r="KK659" s="74"/>
      <c r="KL659" s="74"/>
      <c r="KM659" s="74"/>
      <c r="KN659" s="74"/>
      <c r="KO659" s="74"/>
      <c r="KP659" s="74"/>
      <c r="KQ659" s="74"/>
      <c r="KR659" s="74"/>
      <c r="KS659" s="74"/>
      <c r="KT659" s="74"/>
      <c r="KU659" s="74"/>
      <c r="KV659" s="74"/>
      <c r="KW659" s="74"/>
      <c r="KX659" s="74"/>
      <c r="KY659" s="74"/>
      <c r="KZ659" s="74"/>
      <c r="LA659" s="74"/>
      <c r="LB659" s="74"/>
      <c r="LC659" s="74"/>
      <c r="LD659" s="74"/>
      <c r="LE659" s="74"/>
      <c r="LF659" s="74"/>
      <c r="LG659" s="74"/>
      <c r="LH659" s="74"/>
      <c r="LI659" s="74"/>
      <c r="LJ659" s="74"/>
      <c r="LK659" s="74"/>
    </row>
    <row r="660" spans="1:323" s="316" customFormat="1" ht="14.5" customHeight="1">
      <c r="A660" s="74" t="s">
        <v>3131</v>
      </c>
      <c r="B660" s="129" t="s">
        <v>2674</v>
      </c>
      <c r="C660" s="130" t="str">
        <f t="shared" si="395"/>
        <v>A.100.24.147</v>
      </c>
      <c r="D660" s="131" t="s">
        <v>700</v>
      </c>
      <c r="E660" s="129" t="s">
        <v>957</v>
      </c>
      <c r="F660" s="132" t="s">
        <v>3133</v>
      </c>
      <c r="G660" s="132">
        <f t="shared" si="396"/>
        <v>20.630273870782307</v>
      </c>
      <c r="H660" s="348">
        <f t="shared" si="397"/>
        <v>20.630273870782307</v>
      </c>
      <c r="I660" s="74"/>
      <c r="J660" s="132">
        <f t="shared" si="398"/>
        <v>0.33427980070000002</v>
      </c>
      <c r="K660" s="132">
        <f t="shared" si="399"/>
        <v>0.94901306439999999</v>
      </c>
      <c r="L660" s="300">
        <f t="shared" si="400"/>
        <v>15.429368905682308</v>
      </c>
      <c r="M660" s="132">
        <v>3.9176120999999999</v>
      </c>
      <c r="N660" s="132">
        <v>0.71501159000000003</v>
      </c>
      <c r="O660" s="132">
        <v>0.23274922000000001</v>
      </c>
      <c r="P660" s="132">
        <v>0.18855414000000001</v>
      </c>
      <c r="Q660" s="132">
        <v>7.5599088999999994E-2</v>
      </c>
      <c r="R660" s="132">
        <v>2.6902676999999999E-3</v>
      </c>
      <c r="S660" s="132">
        <v>6.7436304000000002E-2</v>
      </c>
      <c r="T660" s="132">
        <v>1.2522544000000001E-3</v>
      </c>
      <c r="U660" s="132">
        <v>15.051288</v>
      </c>
      <c r="V660" s="132">
        <v>2.2717852E-2</v>
      </c>
      <c r="W660" s="132">
        <v>0.35526100999999999</v>
      </c>
      <c r="X660" s="132">
        <v>1.0196779E-4</v>
      </c>
      <c r="Y660" s="304">
        <v>7.5892310000000002E-8</v>
      </c>
      <c r="Z660" s="132">
        <v>0</v>
      </c>
      <c r="AA660" s="74"/>
      <c r="AB660" s="301">
        <f t="shared" si="401"/>
        <v>29.455730075187969</v>
      </c>
      <c r="AC660" s="338">
        <f t="shared" si="402"/>
        <v>29.455730075187969</v>
      </c>
      <c r="AD660" s="74"/>
      <c r="AE660" s="136">
        <v>520.99109999999996</v>
      </c>
      <c r="AF660" s="136">
        <v>439.78413999999998</v>
      </c>
      <c r="AG660" s="136">
        <v>48.158329000000002</v>
      </c>
      <c r="AH660" s="136">
        <v>0</v>
      </c>
      <c r="AI660" s="136">
        <v>4.1089393999999997</v>
      </c>
      <c r="AJ660" s="136">
        <v>18.028576000000001</v>
      </c>
      <c r="AK660" s="136">
        <v>10.911121</v>
      </c>
      <c r="AL660" s="74"/>
      <c r="AM660" s="133">
        <v>0.75576920000000003</v>
      </c>
      <c r="AN660" s="340">
        <f t="shared" si="403"/>
        <v>0.75576920000000003</v>
      </c>
      <c r="AO660"/>
      <c r="AP660" s="133">
        <v>0.71464729999999999</v>
      </c>
      <c r="AQ660" s="133">
        <v>2.8258729E-2</v>
      </c>
      <c r="AR660" s="133">
        <v>1.2863172000000001E-2</v>
      </c>
      <c r="AS660" s="134">
        <f t="shared" si="404"/>
        <v>4.2844561437252603E-5</v>
      </c>
      <c r="AT660" s="135">
        <f t="shared" si="405"/>
        <v>1.0450713292250342E-7</v>
      </c>
      <c r="AU660" s="135">
        <f t="shared" si="406"/>
        <v>1.80156472</v>
      </c>
      <c r="AV660" s="302">
        <v>2.7454566E-5</v>
      </c>
      <c r="AW660" s="302">
        <v>8.2838219000000004E-8</v>
      </c>
      <c r="AX660" s="302">
        <v>2.2631299999999999E-12</v>
      </c>
      <c r="AY660" s="302">
        <v>7.7020090999999997E-9</v>
      </c>
      <c r="AZ660" s="302">
        <v>3.4127364000000002E-12</v>
      </c>
      <c r="BA660" s="302">
        <v>2.8037099E-8</v>
      </c>
      <c r="BB660" s="302">
        <v>1.5268409999999998E-5</v>
      </c>
      <c r="BC660" s="302">
        <v>4.0082341999999996E-9</v>
      </c>
      <c r="BD660" s="302">
        <v>1.7451371000000001E-8</v>
      </c>
      <c r="BE660" s="302">
        <v>1.6439659000000001E-13</v>
      </c>
      <c r="BF660" s="302">
        <v>4.9879115999999999E-15</v>
      </c>
      <c r="BG660" s="302">
        <v>4.3816430999999998E-11</v>
      </c>
      <c r="BH660" s="302">
        <v>8.1907790000000002E-12</v>
      </c>
      <c r="BI660" s="302">
        <v>1.5820898000000001E-12</v>
      </c>
      <c r="BJ660" s="302">
        <v>1.6031181000000001E-8</v>
      </c>
      <c r="BK660" s="302">
        <v>6.9810264000000006E-8</v>
      </c>
      <c r="BL660" s="302">
        <v>1.5327796E-10</v>
      </c>
      <c r="BM660" s="303">
        <v>0.20126172000000001</v>
      </c>
      <c r="BN660" s="303">
        <v>1.600303</v>
      </c>
      <c r="BO660" s="302">
        <v>1.4714162E-12</v>
      </c>
      <c r="BP660" s="302">
        <v>8.9478015000000005E-15</v>
      </c>
      <c r="BQ660" s="302">
        <v>4.0033127000000002E-19</v>
      </c>
      <c r="BR660" s="74"/>
      <c r="BS660" s="136">
        <v>1.8503313999999999E-3</v>
      </c>
      <c r="BT660" s="136">
        <v>1.2942609E-4</v>
      </c>
      <c r="BU660" s="136">
        <v>8.2130392000000002E-4</v>
      </c>
      <c r="BV660" s="144">
        <v>1.4682321000000001E-7</v>
      </c>
      <c r="BW660" s="136">
        <v>1.6144291E-4</v>
      </c>
      <c r="BX660" s="144">
        <v>1.7915079E-5</v>
      </c>
      <c r="BY660" s="144">
        <v>2.8505526999999999E-9</v>
      </c>
      <c r="BZ660" s="144">
        <v>2.7216520000000001E-5</v>
      </c>
      <c r="CA660" s="144">
        <v>3.6101498000000002E-6</v>
      </c>
      <c r="CB660" s="144">
        <v>4.4622995000000003E-5</v>
      </c>
      <c r="CC660" s="144">
        <v>2.5545324999999999E-8</v>
      </c>
      <c r="CD660" s="144">
        <v>1.0007101000000001E-7</v>
      </c>
      <c r="CE660" s="144">
        <v>2.1586974E-7</v>
      </c>
      <c r="CF660" s="144">
        <v>4.6015747999999999E-5</v>
      </c>
      <c r="CG660" s="136">
        <v>5.9205268999999998E-4</v>
      </c>
      <c r="CH660" s="144">
        <v>6.2339832E-6</v>
      </c>
      <c r="CI660" s="144">
        <v>2.1123252000000001E-10</v>
      </c>
      <c r="CJ660" s="137"/>
      <c r="CK660" s="138"/>
      <c r="CL660" s="110" t="s">
        <v>701</v>
      </c>
      <c r="CM660" s="110"/>
      <c r="CN660" s="110"/>
      <c r="CO660" s="90"/>
      <c r="CP660" s="305"/>
      <c r="CQ660" s="74"/>
      <c r="CR660" s="74"/>
      <c r="CS660" s="74"/>
      <c r="CT660" s="74"/>
      <c r="CU660" s="74"/>
      <c r="CV660" s="74"/>
      <c r="CW660" s="74"/>
      <c r="CX660" s="74"/>
      <c r="CY660" s="74"/>
      <c r="CZ660" s="74"/>
      <c r="DA660" s="74"/>
      <c r="DB660" s="74"/>
      <c r="DC660" s="74"/>
      <c r="DD660" s="74"/>
      <c r="DE660" s="74"/>
      <c r="DF660" s="74"/>
      <c r="DG660" s="74"/>
      <c r="DH660" s="74"/>
      <c r="DI660" s="74"/>
      <c r="DJ660" s="74"/>
      <c r="DK660" s="74"/>
      <c r="DL660" s="74"/>
      <c r="DM660" s="74"/>
      <c r="DN660" s="74"/>
      <c r="DO660" s="74"/>
      <c r="DP660" s="74"/>
      <c r="DQ660" s="74"/>
      <c r="DR660" s="74"/>
      <c r="DS660" s="74"/>
      <c r="DT660" s="74"/>
      <c r="DU660" s="74"/>
      <c r="DV660" s="74"/>
      <c r="DW660" s="74"/>
      <c r="DX660" s="74"/>
      <c r="DY660" s="74"/>
      <c r="DZ660" s="74"/>
      <c r="EA660" s="74"/>
      <c r="EB660" s="74"/>
      <c r="EC660" s="74"/>
      <c r="ED660" s="74"/>
      <c r="EE660" s="74"/>
      <c r="EF660" s="74"/>
      <c r="EG660" s="74"/>
      <c r="EH660" s="74"/>
      <c r="EI660" s="74"/>
      <c r="EJ660" s="74"/>
      <c r="EK660" s="74"/>
      <c r="EL660" s="74"/>
      <c r="EM660" s="74"/>
      <c r="EN660" s="74"/>
      <c r="EO660" s="74"/>
      <c r="EP660" s="74"/>
      <c r="EQ660" s="74"/>
      <c r="ER660" s="74"/>
      <c r="ES660" s="74"/>
      <c r="ET660" s="74"/>
      <c r="EU660" s="74"/>
      <c r="EV660" s="74"/>
      <c r="EW660" s="74"/>
      <c r="EX660" s="74"/>
      <c r="EY660" s="74"/>
      <c r="EZ660" s="74"/>
      <c r="FA660" s="74"/>
      <c r="FB660" s="74"/>
      <c r="FC660" s="74"/>
      <c r="FD660" s="74"/>
      <c r="FE660" s="74"/>
      <c r="FF660" s="74"/>
      <c r="FG660" s="74"/>
      <c r="FH660" s="74"/>
      <c r="FI660" s="74"/>
      <c r="FJ660" s="74"/>
      <c r="FK660" s="74"/>
      <c r="FL660" s="74"/>
      <c r="FM660" s="74"/>
      <c r="FN660" s="74"/>
      <c r="FO660" s="74"/>
      <c r="FP660" s="74"/>
      <c r="FQ660" s="74"/>
      <c r="FR660" s="74"/>
      <c r="FS660" s="74"/>
      <c r="FT660" s="74"/>
      <c r="FU660" s="74"/>
      <c r="FV660" s="74"/>
      <c r="FW660" s="74"/>
      <c r="FX660" s="74"/>
      <c r="FY660" s="74"/>
      <c r="FZ660" s="74"/>
      <c r="GA660" s="74"/>
      <c r="GB660" s="74"/>
      <c r="GC660" s="74"/>
      <c r="GD660" s="74"/>
      <c r="GE660" s="74"/>
      <c r="GF660" s="74"/>
      <c r="GG660" s="74"/>
      <c r="GH660" s="74"/>
      <c r="GI660" s="74"/>
      <c r="GJ660" s="74"/>
      <c r="GK660" s="74"/>
      <c r="GL660" s="74"/>
      <c r="GM660" s="74"/>
      <c r="GN660" s="74"/>
      <c r="GO660" s="74"/>
      <c r="GP660" s="74"/>
      <c r="GQ660" s="74"/>
      <c r="GR660" s="74"/>
      <c r="GS660" s="74"/>
      <c r="GT660" s="74"/>
      <c r="GU660" s="74"/>
      <c r="GV660" s="74"/>
      <c r="GW660" s="74"/>
      <c r="GX660" s="74"/>
      <c r="GY660" s="74"/>
      <c r="GZ660" s="74"/>
      <c r="HA660" s="74"/>
      <c r="HB660" s="74"/>
      <c r="HC660" s="74"/>
      <c r="HD660" s="74"/>
      <c r="HE660" s="74"/>
      <c r="HF660" s="74"/>
      <c r="HG660" s="74"/>
      <c r="HH660" s="74"/>
      <c r="HI660" s="74"/>
      <c r="HJ660" s="74"/>
      <c r="HK660" s="74"/>
      <c r="HL660" s="74"/>
      <c r="HM660" s="74"/>
      <c r="HN660" s="74"/>
      <c r="HO660" s="74"/>
      <c r="HP660" s="74"/>
      <c r="HQ660" s="74"/>
      <c r="HR660" s="74"/>
      <c r="HS660" s="74"/>
      <c r="HT660" s="74"/>
      <c r="HU660" s="74"/>
      <c r="HV660" s="74"/>
      <c r="HW660" s="74"/>
      <c r="HX660" s="74"/>
      <c r="HY660" s="74"/>
      <c r="HZ660" s="74"/>
      <c r="IA660" s="74"/>
      <c r="IB660" s="74"/>
      <c r="IC660" s="74"/>
      <c r="ID660" s="74"/>
      <c r="IE660" s="74"/>
      <c r="IF660" s="74"/>
      <c r="IG660" s="74"/>
      <c r="IH660" s="74"/>
      <c r="II660" s="74"/>
      <c r="IJ660" s="74"/>
      <c r="IK660" s="74"/>
      <c r="IL660" s="74"/>
      <c r="IM660" s="74"/>
      <c r="IN660" s="74"/>
      <c r="IO660" s="74"/>
      <c r="IP660" s="74"/>
      <c r="IQ660" s="74"/>
      <c r="IR660" s="74"/>
      <c r="IS660" s="74"/>
      <c r="IT660" s="74"/>
      <c r="IU660" s="74"/>
      <c r="IV660" s="74"/>
      <c r="IW660" s="74"/>
      <c r="IX660" s="74"/>
      <c r="IY660" s="74"/>
      <c r="IZ660" s="74"/>
      <c r="JA660" s="74"/>
      <c r="JB660" s="74"/>
      <c r="JC660" s="74"/>
      <c r="JD660" s="74"/>
      <c r="JE660" s="74"/>
      <c r="JF660" s="74"/>
      <c r="JG660" s="74"/>
      <c r="JH660" s="74"/>
      <c r="JI660" s="74"/>
      <c r="JJ660" s="74"/>
      <c r="JK660" s="74"/>
      <c r="JL660" s="74"/>
      <c r="JM660" s="74"/>
      <c r="JN660" s="74"/>
      <c r="JO660" s="74"/>
      <c r="JP660" s="74"/>
      <c r="JQ660" s="74"/>
      <c r="JR660" s="74"/>
      <c r="JS660" s="74"/>
      <c r="JT660" s="74"/>
      <c r="JU660" s="74"/>
      <c r="JV660" s="74"/>
      <c r="JW660" s="74"/>
      <c r="JX660" s="74"/>
      <c r="JY660" s="74"/>
      <c r="JZ660" s="74"/>
      <c r="KA660" s="74"/>
      <c r="KB660" s="74"/>
      <c r="KC660" s="74"/>
      <c r="KD660" s="74"/>
      <c r="KE660" s="74"/>
      <c r="KF660" s="74"/>
      <c r="KG660" s="74"/>
      <c r="KH660" s="74"/>
      <c r="KI660" s="74"/>
      <c r="KJ660" s="74"/>
      <c r="KK660" s="74"/>
      <c r="KL660" s="74"/>
      <c r="KM660" s="74"/>
      <c r="KN660" s="74"/>
      <c r="KO660" s="74"/>
      <c r="KP660" s="74"/>
      <c r="KQ660" s="74"/>
      <c r="KR660" s="74"/>
      <c r="KS660" s="74"/>
      <c r="KT660" s="74"/>
      <c r="KU660" s="74"/>
      <c r="KV660" s="74"/>
      <c r="KW660" s="74"/>
      <c r="KX660" s="74"/>
      <c r="KY660" s="74"/>
      <c r="KZ660" s="74"/>
      <c r="LA660" s="74"/>
      <c r="LB660" s="74"/>
      <c r="LC660" s="74"/>
      <c r="LD660" s="74"/>
      <c r="LE660" s="74"/>
      <c r="LF660" s="74"/>
      <c r="LG660" s="74"/>
      <c r="LH660" s="74"/>
      <c r="LI660" s="74"/>
      <c r="LJ660" s="74"/>
      <c r="LK660" s="74"/>
    </row>
    <row r="661" spans="1:323" ht="14.5" customHeight="1">
      <c r="A661" s="74" t="s">
        <v>3134</v>
      </c>
      <c r="B661" s="129" t="s">
        <v>2674</v>
      </c>
      <c r="C661" s="130" t="str">
        <f t="shared" si="395"/>
        <v>A.100.24.148</v>
      </c>
      <c r="D661" s="131" t="s">
        <v>700</v>
      </c>
      <c r="E661" s="129" t="s">
        <v>957</v>
      </c>
      <c r="F661" s="132" t="s">
        <v>3136</v>
      </c>
      <c r="G661" s="132">
        <f t="shared" si="396"/>
        <v>25.367037788172002</v>
      </c>
      <c r="H661" s="348">
        <f t="shared" si="397"/>
        <v>25.367037788172002</v>
      </c>
      <c r="I661" s="74"/>
      <c r="J661" s="132">
        <f t="shared" si="398"/>
        <v>1.605636107172</v>
      </c>
      <c r="K661" s="132">
        <f t="shared" si="399"/>
        <v>3.3398342699999999</v>
      </c>
      <c r="L661" s="300">
        <f t="shared" si="400"/>
        <v>20.197586921000003</v>
      </c>
      <c r="M661" s="132">
        <v>0.22398049</v>
      </c>
      <c r="N661" s="132">
        <v>2.7676807999999999</v>
      </c>
      <c r="O661" s="132">
        <v>7.5763259999999999E-2</v>
      </c>
      <c r="P661" s="132">
        <v>2.6933232000000001E-2</v>
      </c>
      <c r="Q661" s="304">
        <v>1.0795172E-5</v>
      </c>
      <c r="R661" s="132">
        <v>0.47204678</v>
      </c>
      <c r="S661" s="132">
        <v>1.1066453000000001</v>
      </c>
      <c r="T661" s="132">
        <v>0.49639021</v>
      </c>
      <c r="U661" s="132">
        <v>20.156991000000001</v>
      </c>
      <c r="V661" s="132">
        <v>0</v>
      </c>
      <c r="W661" s="132">
        <v>4.0595921E-2</v>
      </c>
      <c r="X661" s="132">
        <v>0</v>
      </c>
      <c r="Y661" s="132">
        <v>0</v>
      </c>
      <c r="Z661" s="132">
        <v>0</v>
      </c>
      <c r="AA661" s="74"/>
      <c r="AB661" s="301">
        <f t="shared" si="401"/>
        <v>1.684063834586466</v>
      </c>
      <c r="AC661" s="338">
        <f t="shared" si="402"/>
        <v>1.684063834586466</v>
      </c>
      <c r="AD661" s="74"/>
      <c r="AE661" s="136">
        <v>31.882801000000001</v>
      </c>
      <c r="AF661" s="136">
        <v>20.432113000000001</v>
      </c>
      <c r="AG661" s="136">
        <v>5.5037785000000001</v>
      </c>
      <c r="AH661" s="136">
        <v>0</v>
      </c>
      <c r="AI661" s="136">
        <v>5.9145003999999997</v>
      </c>
      <c r="AJ661" s="136">
        <v>2.0228693999999998E-2</v>
      </c>
      <c r="AK661" s="136">
        <v>1.2181229999999999E-2</v>
      </c>
      <c r="AL661" s="74"/>
      <c r="AM661" s="133">
        <v>1.3105807</v>
      </c>
      <c r="AN661" s="340">
        <f t="shared" si="403"/>
        <v>1.3105807</v>
      </c>
      <c r="AP661" s="133">
        <v>1.2777551</v>
      </c>
      <c r="AQ661" s="133">
        <v>2.398863E-2</v>
      </c>
      <c r="AR661" s="133">
        <v>8.8369551000000001E-3</v>
      </c>
      <c r="AS661" s="134">
        <f t="shared" si="404"/>
        <v>7.6604022187199994E-5</v>
      </c>
      <c r="AT661" s="135">
        <f t="shared" si="405"/>
        <v>8.8715348540879998E-8</v>
      </c>
      <c r="AU661" s="135">
        <f t="shared" si="406"/>
        <v>1.23766877</v>
      </c>
      <c r="AV661" s="302">
        <v>1.5628112000000001E-6</v>
      </c>
      <c r="AW661" s="302">
        <v>4.7153788000000003E-9</v>
      </c>
      <c r="AX661" s="302">
        <v>1.2883088000000001E-13</v>
      </c>
      <c r="AY661" s="303">
        <v>0</v>
      </c>
      <c r="AZ661" s="303">
        <v>0</v>
      </c>
      <c r="BA661" s="302">
        <v>4.0007871999999997E-9</v>
      </c>
      <c r="BB661" s="302">
        <v>5.0264659999999997E-5</v>
      </c>
      <c r="BC661" s="302">
        <v>9.1324422999999996E-10</v>
      </c>
      <c r="BD661" s="302">
        <v>5.8549798E-8</v>
      </c>
      <c r="BE661" s="302">
        <v>2.2041570000000001E-11</v>
      </c>
      <c r="BF661" s="302">
        <v>8.4930000000000003E-13</v>
      </c>
      <c r="BG661" s="302">
        <v>2.4367640000000001E-8</v>
      </c>
      <c r="BH661" s="302">
        <v>4.2192349999999998E-11</v>
      </c>
      <c r="BI661" s="302">
        <v>1.0407545999999999E-10</v>
      </c>
      <c r="BJ661" s="302">
        <v>3.0419001999999999E-6</v>
      </c>
      <c r="BK661" s="302">
        <v>2.1730649999999998E-5</v>
      </c>
      <c r="BL661" s="303">
        <v>0</v>
      </c>
      <c r="BM661" s="303">
        <v>1.0465119000000001</v>
      </c>
      <c r="BN661" s="303">
        <v>0.19115687000000001</v>
      </c>
      <c r="BO661" s="303">
        <v>0</v>
      </c>
      <c r="BP661" s="303">
        <v>0</v>
      </c>
      <c r="BQ661" s="303">
        <v>0</v>
      </c>
      <c r="BR661" s="74"/>
      <c r="BS661" s="136">
        <v>5.4104864000000001E-3</v>
      </c>
      <c r="BT661" s="136">
        <v>4.0366331999999998E-4</v>
      </c>
      <c r="BU661" s="144">
        <v>4.6956168000000002E-5</v>
      </c>
      <c r="BV661" s="144">
        <v>5.8145554000000002E-5</v>
      </c>
      <c r="BW661" s="136">
        <v>3.3251614999999998E-4</v>
      </c>
      <c r="BX661" s="144">
        <v>2.5535324E-6</v>
      </c>
      <c r="BY661" s="144">
        <v>5.7240328999999999E-7</v>
      </c>
      <c r="BZ661" s="144">
        <v>9.9138584999999999E-9</v>
      </c>
      <c r="CA661" s="136">
        <v>6.3345355000000005E-4</v>
      </c>
      <c r="CB661" s="136">
        <v>7.3227361000000003E-4</v>
      </c>
      <c r="CC661" s="136">
        <v>0</v>
      </c>
      <c r="CD661" s="136">
        <v>0</v>
      </c>
      <c r="CE661" s="136">
        <v>0</v>
      </c>
      <c r="CF661" s="144">
        <v>5.0124341000000003E-5</v>
      </c>
      <c r="CG661" s="144">
        <v>3.1713223000000003E-5</v>
      </c>
      <c r="CH661" s="136">
        <v>3.1185046E-3</v>
      </c>
      <c r="CI661" s="136">
        <v>0</v>
      </c>
      <c r="CJ661" s="137"/>
      <c r="CK661" s="138"/>
      <c r="CL661" s="110" t="s">
        <v>3137</v>
      </c>
      <c r="CM661" s="110"/>
      <c r="CN661" s="110"/>
      <c r="CP661" s="305"/>
      <c r="CQ661" s="74"/>
      <c r="CR661" s="74"/>
      <c r="CS661" s="74"/>
      <c r="CT661" s="74"/>
      <c r="CU661" s="74"/>
      <c r="CV661" s="74"/>
      <c r="CW661" s="74"/>
      <c r="CX661" s="74"/>
      <c r="CY661" s="74"/>
      <c r="CZ661" s="74"/>
      <c r="DA661" s="74"/>
      <c r="DB661" s="74"/>
      <c r="DM661" s="316"/>
      <c r="DN661" s="316"/>
      <c r="DO661" s="316"/>
      <c r="DP661" s="316"/>
      <c r="DQ661" s="316"/>
      <c r="DR661" s="316"/>
      <c r="DS661" s="316"/>
      <c r="DT661" s="316"/>
      <c r="DU661" s="316"/>
      <c r="DV661" s="316"/>
      <c r="DW661" s="316"/>
      <c r="DX661" s="316"/>
      <c r="DY661" s="316"/>
      <c r="DZ661" s="316"/>
      <c r="EA661" s="316"/>
      <c r="EB661" s="316"/>
      <c r="EC661" s="316"/>
      <c r="ED661" s="316"/>
      <c r="EE661" s="316"/>
      <c r="EF661" s="316"/>
      <c r="EG661" s="316"/>
      <c r="EH661" s="316"/>
      <c r="EI661" s="316"/>
      <c r="EJ661" s="316"/>
      <c r="EK661" s="316"/>
      <c r="EL661" s="316"/>
      <c r="EM661" s="316"/>
      <c r="EN661" s="316"/>
      <c r="EO661" s="316"/>
      <c r="EP661" s="316"/>
      <c r="EQ661" s="316"/>
      <c r="ER661" s="316"/>
      <c r="ES661" s="316"/>
      <c r="ET661" s="316"/>
      <c r="EU661" s="316"/>
      <c r="EV661" s="316"/>
      <c r="EW661" s="316"/>
      <c r="EX661" s="316"/>
      <c r="EY661" s="316"/>
      <c r="EZ661" s="316"/>
      <c r="FA661" s="316"/>
      <c r="FB661" s="316"/>
      <c r="FC661" s="316"/>
      <c r="FD661" s="316"/>
      <c r="FE661" s="316"/>
      <c r="FF661" s="316"/>
      <c r="FG661" s="316"/>
      <c r="FH661" s="316"/>
      <c r="FI661" s="316"/>
      <c r="FJ661" s="316"/>
      <c r="FK661" s="316"/>
      <c r="FL661" s="316"/>
      <c r="FM661" s="316"/>
      <c r="FN661" s="316"/>
      <c r="FO661" s="316"/>
      <c r="FP661" s="316"/>
      <c r="FQ661" s="316"/>
      <c r="FR661" s="316"/>
      <c r="FS661" s="316"/>
      <c r="FT661" s="316"/>
      <c r="FU661" s="316"/>
      <c r="FV661" s="316"/>
      <c r="FW661" s="316"/>
      <c r="FX661" s="316"/>
      <c r="FY661" s="316"/>
      <c r="FZ661" s="316"/>
      <c r="GA661" s="316"/>
      <c r="GB661" s="316"/>
      <c r="GC661" s="316"/>
      <c r="GD661" s="316"/>
      <c r="GE661" s="316"/>
      <c r="GF661" s="316"/>
      <c r="GG661" s="316"/>
      <c r="GH661" s="316"/>
      <c r="GI661" s="316"/>
      <c r="GJ661" s="316"/>
      <c r="GK661" s="316"/>
      <c r="GL661" s="316"/>
      <c r="GM661" s="316"/>
      <c r="GN661" s="316"/>
      <c r="GO661" s="316"/>
      <c r="GP661" s="316"/>
      <c r="GQ661" s="316"/>
      <c r="GR661" s="316"/>
      <c r="GS661" s="316"/>
      <c r="GT661" s="316"/>
      <c r="GU661" s="316"/>
      <c r="GV661" s="316"/>
      <c r="GW661" s="316"/>
      <c r="GX661" s="316"/>
      <c r="GY661" s="316"/>
      <c r="GZ661" s="316"/>
      <c r="HA661" s="316"/>
      <c r="HB661" s="316"/>
      <c r="HC661" s="316"/>
      <c r="HD661" s="316"/>
      <c r="HE661" s="316"/>
      <c r="HF661" s="316"/>
      <c r="HG661" s="316"/>
      <c r="HH661" s="316"/>
      <c r="HI661" s="316"/>
      <c r="HJ661" s="316"/>
      <c r="HK661" s="316"/>
      <c r="HL661" s="316"/>
      <c r="HM661" s="316"/>
      <c r="HN661" s="316"/>
      <c r="HO661" s="316"/>
      <c r="HP661" s="316"/>
      <c r="HQ661" s="316"/>
      <c r="HR661" s="316"/>
      <c r="HS661" s="316"/>
      <c r="HT661" s="316"/>
      <c r="HU661" s="316"/>
      <c r="HV661" s="316"/>
      <c r="HW661" s="316"/>
      <c r="HX661" s="316"/>
      <c r="HY661" s="316"/>
      <c r="HZ661" s="316"/>
      <c r="IA661" s="316"/>
      <c r="IB661" s="316"/>
      <c r="IC661" s="316"/>
      <c r="ID661" s="316"/>
      <c r="IE661" s="316"/>
      <c r="IF661" s="316"/>
      <c r="IG661" s="316"/>
      <c r="IH661" s="316"/>
      <c r="II661" s="316"/>
      <c r="IJ661" s="316"/>
      <c r="IK661" s="316"/>
      <c r="IL661" s="316"/>
      <c r="IM661" s="316"/>
      <c r="IN661" s="316"/>
      <c r="IO661" s="316"/>
      <c r="IP661" s="316"/>
      <c r="IQ661" s="316"/>
      <c r="IR661" s="316"/>
      <c r="IS661" s="316"/>
      <c r="IT661" s="316"/>
      <c r="IU661" s="316"/>
      <c r="IV661" s="316"/>
      <c r="IW661" s="316"/>
      <c r="IX661" s="316"/>
      <c r="IY661" s="316"/>
      <c r="IZ661" s="316"/>
      <c r="JA661" s="316"/>
      <c r="JB661" s="316"/>
      <c r="JC661" s="316"/>
      <c r="JD661" s="316"/>
      <c r="JE661" s="316"/>
      <c r="JF661" s="316"/>
      <c r="JG661" s="316"/>
      <c r="JH661" s="316"/>
      <c r="JI661" s="316"/>
      <c r="JJ661" s="316"/>
      <c r="JK661" s="316"/>
      <c r="JL661" s="316"/>
      <c r="JM661" s="316"/>
      <c r="JN661" s="316"/>
      <c r="JO661" s="316"/>
      <c r="JP661" s="316"/>
      <c r="JQ661" s="316"/>
      <c r="JR661" s="316"/>
      <c r="JS661" s="316"/>
      <c r="JT661" s="316"/>
      <c r="JU661" s="316"/>
      <c r="JV661" s="316"/>
      <c r="JW661" s="316"/>
      <c r="JX661" s="316"/>
      <c r="JY661" s="316"/>
      <c r="JZ661" s="316"/>
      <c r="KA661" s="316"/>
      <c r="KB661" s="316"/>
      <c r="KC661" s="316"/>
      <c r="KD661" s="316"/>
      <c r="KE661" s="316"/>
      <c r="KF661" s="316"/>
      <c r="KG661" s="316"/>
      <c r="KH661" s="316"/>
      <c r="KI661" s="316"/>
      <c r="KJ661" s="316"/>
      <c r="KK661" s="316"/>
      <c r="KL661" s="316"/>
      <c r="KM661" s="316"/>
      <c r="KN661" s="316"/>
      <c r="KO661" s="316"/>
      <c r="KP661" s="316"/>
      <c r="KQ661" s="316"/>
      <c r="KR661" s="316"/>
      <c r="KS661" s="316"/>
      <c r="KT661" s="316"/>
      <c r="KU661" s="316"/>
      <c r="KV661" s="316"/>
      <c r="KW661" s="316"/>
      <c r="KX661" s="316"/>
      <c r="KY661" s="316"/>
      <c r="KZ661" s="316"/>
      <c r="LA661" s="316"/>
      <c r="LB661" s="316"/>
      <c r="LC661" s="316"/>
      <c r="LD661" s="316"/>
      <c r="LE661" s="316"/>
      <c r="LF661" s="316"/>
      <c r="LG661" s="316"/>
      <c r="LH661" s="316"/>
      <c r="LI661" s="316"/>
      <c r="LJ661" s="316"/>
      <c r="LK661" s="316"/>
    </row>
    <row r="662" spans="1:323" ht="14.5" customHeight="1">
      <c r="A662" s="74" t="s">
        <v>3138</v>
      </c>
      <c r="B662" s="129" t="s">
        <v>2674</v>
      </c>
      <c r="C662" s="130" t="str">
        <f t="shared" si="395"/>
        <v>A.100.24.149</v>
      </c>
      <c r="D662" s="131" t="s">
        <v>700</v>
      </c>
      <c r="E662" s="129" t="s">
        <v>957</v>
      </c>
      <c r="F662" s="132" t="s">
        <v>3140</v>
      </c>
      <c r="G662" s="132">
        <f t="shared" si="396"/>
        <v>34.860141447290289</v>
      </c>
      <c r="H662" s="348">
        <f t="shared" si="397"/>
        <v>34.860141447290289</v>
      </c>
      <c r="I662" s="74"/>
      <c r="J662" s="132">
        <f t="shared" si="398"/>
        <v>3.8863307000000002</v>
      </c>
      <c r="K662" s="132">
        <f t="shared" si="399"/>
        <v>4.455010068</v>
      </c>
      <c r="L662" s="300">
        <f t="shared" si="400"/>
        <v>24.228650279290285</v>
      </c>
      <c r="M662" s="132">
        <v>2.2901503999999999</v>
      </c>
      <c r="N662" s="132">
        <v>4.2724529999999996</v>
      </c>
      <c r="O662" s="132">
        <v>0.16782696</v>
      </c>
      <c r="P662" s="132">
        <v>0.14003571000000001</v>
      </c>
      <c r="Q662" s="132">
        <v>0.36708205999999999</v>
      </c>
      <c r="R662" s="132">
        <v>0.12166963</v>
      </c>
      <c r="S662" s="132">
        <v>3.2575433</v>
      </c>
      <c r="T662" s="132">
        <v>1.4730108E-2</v>
      </c>
      <c r="U662" s="132">
        <v>23.813949999999998</v>
      </c>
      <c r="V662" s="132">
        <v>8.2159830000000003E-2</v>
      </c>
      <c r="W662" s="132">
        <v>0.33222161</v>
      </c>
      <c r="X662" s="132">
        <v>3.1883928999999999E-4</v>
      </c>
      <c r="Y662" s="304">
        <v>2.8877874999999999E-13</v>
      </c>
      <c r="Z662" s="132">
        <v>0</v>
      </c>
      <c r="AA662" s="74"/>
      <c r="AB662" s="301">
        <f t="shared" si="401"/>
        <v>17.219175939849624</v>
      </c>
      <c r="AC662" s="338">
        <f t="shared" si="402"/>
        <v>17.219175939849624</v>
      </c>
      <c r="AD662" s="74"/>
      <c r="AE662" s="136">
        <v>300.24493000000001</v>
      </c>
      <c r="AF662" s="136">
        <v>224.61134000000001</v>
      </c>
      <c r="AG662" s="136">
        <v>45.035259000000003</v>
      </c>
      <c r="AH662" s="136">
        <v>0</v>
      </c>
      <c r="AI662" s="136">
        <v>3.7933716999999998</v>
      </c>
      <c r="AJ662" s="136">
        <v>16.630037000000002</v>
      </c>
      <c r="AK662" s="136">
        <v>10.174916</v>
      </c>
      <c r="AL662" s="74"/>
      <c r="AM662" s="133">
        <v>1.7973969000000001</v>
      </c>
      <c r="AN662" s="340">
        <f t="shared" si="403"/>
        <v>1.7973969000000001</v>
      </c>
      <c r="AP662" s="133">
        <v>1.7429877</v>
      </c>
      <c r="AQ662" s="133">
        <v>4.0045352999999999E-2</v>
      </c>
      <c r="AR662" s="133">
        <v>1.4363885999999999E-2</v>
      </c>
      <c r="AS662" s="134">
        <f t="shared" si="404"/>
        <v>1.044956652530026E-4</v>
      </c>
      <c r="AT662" s="135">
        <f t="shared" si="405"/>
        <v>1.4809672142592806E-7</v>
      </c>
      <c r="AU662" s="135">
        <f t="shared" si="406"/>
        <v>2.0117487500000002</v>
      </c>
      <c r="AV662" s="302">
        <v>1.6056876999999999E-5</v>
      </c>
      <c r="AW662" s="302">
        <v>4.8450327999999999E-8</v>
      </c>
      <c r="AX662" s="302">
        <v>1.3236076000000001E-12</v>
      </c>
      <c r="AY662" s="302">
        <v>3.8645850000000002E-10</v>
      </c>
      <c r="AZ662" s="302">
        <v>4.3074496999999998E-11</v>
      </c>
      <c r="BA662" s="302">
        <v>2.0822395E-8</v>
      </c>
      <c r="BB662" s="302">
        <v>8.4928932E-5</v>
      </c>
      <c r="BC662" s="302">
        <v>2.9653097999999999E-9</v>
      </c>
      <c r="BD662" s="302">
        <v>9.2144499000000005E-8</v>
      </c>
      <c r="BE662" s="302">
        <v>8.6759507E-13</v>
      </c>
      <c r="BF662" s="302">
        <v>1.7972824000000001E-14</v>
      </c>
      <c r="BG662" s="302">
        <v>3.9907800000000002E-9</v>
      </c>
      <c r="BH662" s="302">
        <v>5.3234344000000002E-12</v>
      </c>
      <c r="BI662" s="302">
        <v>1.8690705999999999E-11</v>
      </c>
      <c r="BJ662" s="302">
        <v>8.6956024999999999E-8</v>
      </c>
      <c r="BK662" s="302">
        <v>3.4016483000000001E-6</v>
      </c>
      <c r="BL662" s="302">
        <v>5.1958131000000002E-10</v>
      </c>
      <c r="BM662" s="303">
        <v>0.91756464999999998</v>
      </c>
      <c r="BN662" s="303">
        <v>1.0941841000000001</v>
      </c>
      <c r="BO662" s="302">
        <v>5.5989039000000003E-18</v>
      </c>
      <c r="BP662" s="302">
        <v>3.4047389000000001E-20</v>
      </c>
      <c r="BQ662" s="302">
        <v>1.5233054E-24</v>
      </c>
      <c r="BR662" s="74"/>
      <c r="BS662" s="136">
        <v>4.7232847000000001E-3</v>
      </c>
      <c r="BT662" s="136">
        <v>6.4211208999999999E-4</v>
      </c>
      <c r="BU662" s="136">
        <v>4.8011632000000002E-4</v>
      </c>
      <c r="BV662" s="144">
        <v>1.7270984000000001E-6</v>
      </c>
      <c r="BW662" s="136">
        <v>8.4754203000000005E-4</v>
      </c>
      <c r="BX662" s="144">
        <v>1.3442380000000001E-5</v>
      </c>
      <c r="BY662" s="144">
        <v>9.5851000999999999E-9</v>
      </c>
      <c r="BZ662" s="144">
        <v>2.0510417999999999E-5</v>
      </c>
      <c r="CA662" s="136">
        <v>1.6327208000000001E-4</v>
      </c>
      <c r="CB662" s="136">
        <v>2.1555353000000002E-3</v>
      </c>
      <c r="CC662" s="144">
        <v>3.2342582999999999E-7</v>
      </c>
      <c r="CD662" s="144">
        <v>3.4057199999999999E-7</v>
      </c>
      <c r="CE662" s="144">
        <v>5.6696009999999998E-9</v>
      </c>
      <c r="CF662" s="144">
        <v>6.8331887999999996E-5</v>
      </c>
      <c r="CG662" s="136">
        <v>3.2315742999999999E-4</v>
      </c>
      <c r="CH662" s="144">
        <v>6.8583266E-6</v>
      </c>
      <c r="CI662" s="144">
        <v>8.0376344000000004E-16</v>
      </c>
      <c r="CJ662" s="137"/>
      <c r="CK662" s="138"/>
      <c r="CL662" s="163" t="s">
        <v>1391</v>
      </c>
      <c r="CM662" s="110"/>
      <c r="CN662" s="110"/>
      <c r="CP662" s="305"/>
      <c r="CQ662" s="74"/>
      <c r="CR662" s="74"/>
      <c r="CS662" s="74"/>
      <c r="CT662" s="74"/>
      <c r="CU662" s="74"/>
      <c r="CV662" s="74"/>
      <c r="CW662" s="74"/>
      <c r="CX662" s="74"/>
      <c r="CY662" s="74"/>
      <c r="CZ662" s="74"/>
      <c r="DA662" s="74"/>
      <c r="DB662" s="74"/>
      <c r="DM662" s="316"/>
      <c r="DN662" s="316"/>
      <c r="DO662" s="316"/>
      <c r="DP662" s="316"/>
      <c r="DQ662" s="316"/>
      <c r="DR662" s="316"/>
      <c r="DS662" s="316"/>
      <c r="DT662" s="316"/>
      <c r="DU662" s="316"/>
      <c r="DV662" s="316"/>
      <c r="DW662" s="316"/>
      <c r="DX662" s="316"/>
      <c r="DY662" s="316"/>
      <c r="DZ662" s="316"/>
      <c r="EA662" s="316"/>
      <c r="EB662" s="316"/>
      <c r="EC662" s="316"/>
      <c r="ED662" s="316"/>
      <c r="EE662" s="316"/>
      <c r="EF662" s="316"/>
      <c r="EG662" s="316"/>
      <c r="EH662" s="316"/>
      <c r="EI662" s="316"/>
      <c r="EJ662" s="316"/>
      <c r="EK662" s="316"/>
      <c r="EL662" s="316"/>
      <c r="EM662" s="316"/>
      <c r="EN662" s="316"/>
      <c r="EO662" s="316"/>
      <c r="EP662" s="316"/>
      <c r="EQ662" s="316"/>
      <c r="ER662" s="316"/>
      <c r="ES662" s="316"/>
      <c r="ET662" s="316"/>
      <c r="EU662" s="316"/>
      <c r="EV662" s="316"/>
      <c r="EW662" s="316"/>
      <c r="EX662" s="316"/>
      <c r="EY662" s="316"/>
      <c r="EZ662" s="316"/>
      <c r="FA662" s="316"/>
      <c r="FB662" s="316"/>
      <c r="FC662" s="316"/>
      <c r="FD662" s="316"/>
      <c r="FE662" s="316"/>
      <c r="FF662" s="316"/>
      <c r="FG662" s="316"/>
      <c r="FH662" s="316"/>
      <c r="FI662" s="316"/>
      <c r="FJ662" s="316"/>
      <c r="FK662" s="316"/>
      <c r="FL662" s="316"/>
      <c r="FM662" s="316"/>
      <c r="FN662" s="316"/>
      <c r="FO662" s="316"/>
      <c r="FP662" s="316"/>
      <c r="FQ662" s="316"/>
      <c r="FR662" s="316"/>
      <c r="FS662" s="316"/>
      <c r="FT662" s="316"/>
      <c r="FU662" s="316"/>
      <c r="FV662" s="316"/>
      <c r="FW662" s="316"/>
      <c r="FX662" s="316"/>
      <c r="FY662" s="316"/>
      <c r="FZ662" s="316"/>
      <c r="GA662" s="316"/>
      <c r="GB662" s="316"/>
      <c r="GC662" s="316"/>
      <c r="GD662" s="316"/>
      <c r="GE662" s="316"/>
      <c r="GF662" s="316"/>
      <c r="GG662" s="316"/>
      <c r="GH662" s="316"/>
      <c r="GI662" s="316"/>
      <c r="GJ662" s="316"/>
      <c r="GK662" s="316"/>
      <c r="GL662" s="316"/>
      <c r="GM662" s="316"/>
      <c r="GN662" s="316"/>
      <c r="GO662" s="316"/>
      <c r="GP662" s="316"/>
      <c r="GQ662" s="316"/>
      <c r="GR662" s="316"/>
      <c r="GS662" s="316"/>
      <c r="GT662" s="316"/>
      <c r="GU662" s="316"/>
      <c r="GV662" s="316"/>
      <c r="GW662" s="316"/>
      <c r="GX662" s="316"/>
      <c r="GY662" s="316"/>
      <c r="GZ662" s="316"/>
      <c r="HA662" s="316"/>
      <c r="HB662" s="316"/>
      <c r="HC662" s="316"/>
      <c r="HD662" s="316"/>
      <c r="HE662" s="316"/>
      <c r="HF662" s="316"/>
      <c r="HG662" s="316"/>
      <c r="HH662" s="316"/>
      <c r="HI662" s="316"/>
      <c r="HJ662" s="316"/>
      <c r="HK662" s="316"/>
      <c r="HL662" s="316"/>
      <c r="HM662" s="316"/>
      <c r="HN662" s="316"/>
      <c r="HO662" s="316"/>
      <c r="HP662" s="316"/>
      <c r="HQ662" s="316"/>
      <c r="HR662" s="316"/>
      <c r="HS662" s="316"/>
      <c r="HT662" s="316"/>
      <c r="HU662" s="316"/>
      <c r="HV662" s="316"/>
      <c r="HW662" s="316"/>
      <c r="HX662" s="316"/>
      <c r="HY662" s="316"/>
      <c r="HZ662" s="316"/>
      <c r="IA662" s="316"/>
      <c r="IB662" s="316"/>
      <c r="IC662" s="316"/>
      <c r="ID662" s="316"/>
      <c r="IE662" s="316"/>
      <c r="IF662" s="316"/>
      <c r="IG662" s="316"/>
      <c r="IH662" s="316"/>
      <c r="II662" s="316"/>
      <c r="IJ662" s="316"/>
      <c r="IK662" s="316"/>
      <c r="IL662" s="316"/>
      <c r="IM662" s="316"/>
      <c r="IN662" s="316"/>
      <c r="IO662" s="316"/>
      <c r="IP662" s="316"/>
      <c r="IQ662" s="316"/>
      <c r="IR662" s="316"/>
      <c r="IS662" s="316"/>
      <c r="IT662" s="316"/>
      <c r="IU662" s="316"/>
      <c r="IV662" s="316"/>
      <c r="IW662" s="316"/>
      <c r="IX662" s="316"/>
      <c r="IY662" s="316"/>
      <c r="IZ662" s="316"/>
      <c r="JA662" s="316"/>
      <c r="JB662" s="316"/>
      <c r="JC662" s="316"/>
      <c r="JD662" s="316"/>
      <c r="JE662" s="316"/>
      <c r="JF662" s="316"/>
      <c r="JG662" s="316"/>
      <c r="JH662" s="316"/>
      <c r="JI662" s="316"/>
      <c r="JJ662" s="316"/>
      <c r="JK662" s="316"/>
      <c r="JL662" s="316"/>
      <c r="JM662" s="316"/>
      <c r="JN662" s="316"/>
      <c r="JO662" s="316"/>
      <c r="JP662" s="316"/>
      <c r="JQ662" s="316"/>
      <c r="JR662" s="316"/>
      <c r="JS662" s="316"/>
      <c r="JT662" s="316"/>
      <c r="JU662" s="316"/>
      <c r="JV662" s="316"/>
      <c r="JW662" s="316"/>
      <c r="JX662" s="316"/>
      <c r="JY662" s="316"/>
      <c r="JZ662" s="316"/>
      <c r="KA662" s="316"/>
      <c r="KB662" s="316"/>
      <c r="KC662" s="316"/>
      <c r="KD662" s="316"/>
      <c r="KE662" s="316"/>
      <c r="KF662" s="316"/>
      <c r="KG662" s="316"/>
      <c r="KH662" s="316"/>
      <c r="KI662" s="316"/>
      <c r="KJ662" s="316"/>
      <c r="KK662" s="316"/>
      <c r="KL662" s="316"/>
      <c r="KM662" s="316"/>
      <c r="KN662" s="316"/>
      <c r="KO662" s="316"/>
      <c r="KP662" s="316"/>
      <c r="KQ662" s="316"/>
      <c r="KR662" s="316"/>
      <c r="KS662" s="316"/>
      <c r="KT662" s="316"/>
      <c r="KU662" s="316"/>
      <c r="KV662" s="316"/>
      <c r="KW662" s="316"/>
      <c r="KX662" s="316"/>
      <c r="KY662" s="316"/>
      <c r="KZ662" s="316"/>
      <c r="LA662" s="316"/>
      <c r="LB662" s="316"/>
      <c r="LC662" s="316"/>
      <c r="LD662" s="316"/>
      <c r="LE662" s="316"/>
      <c r="LF662" s="316"/>
      <c r="LG662" s="316"/>
      <c r="LH662" s="316"/>
      <c r="LI662" s="316"/>
      <c r="LJ662" s="316"/>
      <c r="LK662" s="316"/>
    </row>
    <row r="663" spans="1:323" ht="14.5" customHeight="1">
      <c r="A663" s="74" t="s">
        <v>3141</v>
      </c>
      <c r="B663" s="129" t="s">
        <v>2674</v>
      </c>
      <c r="C663" s="130" t="str">
        <f t="shared" si="395"/>
        <v>A.100.24.150</v>
      </c>
      <c r="D663" s="131" t="s">
        <v>700</v>
      </c>
      <c r="E663" s="129" t="s">
        <v>957</v>
      </c>
      <c r="F663" s="132" t="s">
        <v>3143</v>
      </c>
      <c r="G663" s="132">
        <f t="shared" si="396"/>
        <v>34.511540409900284</v>
      </c>
      <c r="H663" s="348">
        <f t="shared" si="397"/>
        <v>34.511540409900284</v>
      </c>
      <c r="I663" s="74"/>
      <c r="J663" s="132">
        <f t="shared" si="398"/>
        <v>3.8474673299999997</v>
      </c>
      <c r="K663" s="132">
        <f t="shared" si="399"/>
        <v>4.410459897</v>
      </c>
      <c r="L663" s="300">
        <f t="shared" si="400"/>
        <v>23.986364282900286</v>
      </c>
      <c r="M663" s="132">
        <v>2.2672488999999998</v>
      </c>
      <c r="N663" s="132">
        <v>4.2297283999999999</v>
      </c>
      <c r="O663" s="132">
        <v>0.16614868999999999</v>
      </c>
      <c r="P663" s="132">
        <v>0.13863534999999999</v>
      </c>
      <c r="Q663" s="132">
        <v>0.36341124000000002</v>
      </c>
      <c r="R663" s="132">
        <v>0.12045293999999999</v>
      </c>
      <c r="S663" s="132">
        <v>3.2249677999999999</v>
      </c>
      <c r="T663" s="132">
        <v>1.4582807E-2</v>
      </c>
      <c r="U663" s="132">
        <v>23.575811000000002</v>
      </c>
      <c r="V663" s="132">
        <v>8.1338231999999996E-2</v>
      </c>
      <c r="W663" s="132">
        <v>0.32889940000000001</v>
      </c>
      <c r="X663" s="132">
        <v>3.1565089999999998E-4</v>
      </c>
      <c r="Y663" s="304">
        <v>2.8589097000000002E-13</v>
      </c>
      <c r="Z663" s="132">
        <v>0</v>
      </c>
      <c r="AA663" s="74"/>
      <c r="AB663" s="301">
        <f t="shared" si="401"/>
        <v>17.046984210526315</v>
      </c>
      <c r="AC663" s="338">
        <f t="shared" si="402"/>
        <v>17.046984210526315</v>
      </c>
      <c r="AD663" s="74"/>
      <c r="AE663" s="136">
        <v>297.24248</v>
      </c>
      <c r="AF663" s="136">
        <v>222.36523</v>
      </c>
      <c r="AG663" s="136">
        <v>44.584905999999997</v>
      </c>
      <c r="AH663" s="136">
        <v>0</v>
      </c>
      <c r="AI663" s="136">
        <v>3.7554379999999998</v>
      </c>
      <c r="AJ663" s="136">
        <v>16.463736999999998</v>
      </c>
      <c r="AK663" s="136">
        <v>10.073167</v>
      </c>
      <c r="AL663" s="74"/>
      <c r="AM663" s="133">
        <v>1.779423</v>
      </c>
      <c r="AN663" s="340">
        <f t="shared" si="403"/>
        <v>1.779423</v>
      </c>
      <c r="AP663" s="133">
        <v>1.7255578</v>
      </c>
      <c r="AQ663" s="133">
        <v>3.9644899999999997E-2</v>
      </c>
      <c r="AR663" s="133">
        <v>1.4220247E-2</v>
      </c>
      <c r="AS663" s="134">
        <f t="shared" si="404"/>
        <v>1.0345070867267753E-4</v>
      </c>
      <c r="AT663" s="135">
        <f t="shared" si="405"/>
        <v>1.466157544827497E-7</v>
      </c>
      <c r="AU663" s="135">
        <f t="shared" si="406"/>
        <v>1.9916312</v>
      </c>
      <c r="AV663" s="302">
        <v>1.5896308000000001E-5</v>
      </c>
      <c r="AW663" s="302">
        <v>4.7965825000000001E-8</v>
      </c>
      <c r="AX663" s="302">
        <v>1.3103715000000001E-12</v>
      </c>
      <c r="AY663" s="302">
        <v>3.8259392000000001E-10</v>
      </c>
      <c r="AZ663" s="302">
        <v>4.2643752000000002E-11</v>
      </c>
      <c r="BA663" s="302">
        <v>2.0614171E-8</v>
      </c>
      <c r="BB663" s="302">
        <v>8.4079642999999998E-5</v>
      </c>
      <c r="BC663" s="302">
        <v>2.9356567E-9</v>
      </c>
      <c r="BD663" s="302">
        <v>9.1223054000000006E-8</v>
      </c>
      <c r="BE663" s="302">
        <v>8.5891912E-13</v>
      </c>
      <c r="BF663" s="302">
        <v>1.7793096E-14</v>
      </c>
      <c r="BG663" s="302">
        <v>3.9508721999999999E-9</v>
      </c>
      <c r="BH663" s="302">
        <v>5.2701999999999999E-12</v>
      </c>
      <c r="BI663" s="302">
        <v>1.8503799E-11</v>
      </c>
      <c r="BJ663" s="302">
        <v>8.6086463999999996E-8</v>
      </c>
      <c r="BK663" s="302">
        <v>3.3676317999999999E-6</v>
      </c>
      <c r="BL663" s="302">
        <v>5.1438550000000003E-10</v>
      </c>
      <c r="BM663" s="303">
        <v>0.908389</v>
      </c>
      <c r="BN663" s="303">
        <v>1.0832421999999999</v>
      </c>
      <c r="BO663" s="302">
        <v>5.5429149E-18</v>
      </c>
      <c r="BP663" s="302">
        <v>3.3706915000000002E-20</v>
      </c>
      <c r="BQ663" s="302">
        <v>1.5080722999999999E-24</v>
      </c>
      <c r="BR663" s="74"/>
      <c r="BS663" s="136">
        <v>4.6760517999999999E-3</v>
      </c>
      <c r="BT663" s="136">
        <v>6.3569096999999998E-4</v>
      </c>
      <c r="BU663" s="136">
        <v>4.7531515999999998E-4</v>
      </c>
      <c r="BV663" s="144">
        <v>1.7098274E-6</v>
      </c>
      <c r="BW663" s="136">
        <v>8.3906661000000002E-4</v>
      </c>
      <c r="BX663" s="144">
        <v>1.3307956E-5</v>
      </c>
      <c r="BY663" s="144">
        <v>9.4892490999999998E-9</v>
      </c>
      <c r="BZ663" s="144">
        <v>2.0305313999999998E-5</v>
      </c>
      <c r="CA663" s="136">
        <v>1.6163935999999999E-4</v>
      </c>
      <c r="CB663" s="136">
        <v>2.1339800000000002E-3</v>
      </c>
      <c r="CC663" s="144">
        <v>3.2019156999999999E-7</v>
      </c>
      <c r="CD663" s="144">
        <v>3.3716628E-7</v>
      </c>
      <c r="CE663" s="144">
        <v>5.6129049999999999E-9</v>
      </c>
      <c r="CF663" s="144">
        <v>6.7648569000000003E-5</v>
      </c>
      <c r="CG663" s="136">
        <v>3.1992586000000002E-4</v>
      </c>
      <c r="CH663" s="144">
        <v>6.7897434000000003E-6</v>
      </c>
      <c r="CI663" s="144">
        <v>7.9572580999999998E-16</v>
      </c>
      <c r="CJ663" s="137"/>
      <c r="CK663" s="138"/>
      <c r="CL663" s="163" t="s">
        <v>3144</v>
      </c>
      <c r="CM663" s="110"/>
      <c r="CN663" s="110"/>
      <c r="CP663" s="305"/>
      <c r="CQ663" s="74"/>
      <c r="CR663" s="74"/>
      <c r="CS663" s="74"/>
      <c r="CT663" s="74"/>
      <c r="CU663" s="74"/>
      <c r="CV663" s="74"/>
      <c r="CW663" s="74"/>
      <c r="CX663" s="74"/>
      <c r="CY663" s="74"/>
      <c r="CZ663" s="74"/>
      <c r="DA663" s="74"/>
      <c r="DB663" s="74"/>
    </row>
    <row r="664" spans="1:323" ht="14.5" customHeight="1">
      <c r="A664" s="74" t="s">
        <v>3145</v>
      </c>
      <c r="B664" s="129" t="s">
        <v>2674</v>
      </c>
      <c r="C664" s="130" t="str">
        <f t="shared" si="395"/>
        <v>A.100.24.151</v>
      </c>
      <c r="D664" s="131" t="s">
        <v>700</v>
      </c>
      <c r="E664" s="129" t="s">
        <v>957</v>
      </c>
      <c r="F664" s="132" t="s">
        <v>3147</v>
      </c>
      <c r="G664" s="132">
        <f t="shared" si="396"/>
        <v>2.6284986866351203</v>
      </c>
      <c r="H664" s="348">
        <f t="shared" si="397"/>
        <v>2.6284986866351203</v>
      </c>
      <c r="I664" s="74"/>
      <c r="J664" s="132">
        <f t="shared" si="398"/>
        <v>0.27183393500000003</v>
      </c>
      <c r="K664" s="132">
        <f t="shared" si="399"/>
        <v>0.22341203000000001</v>
      </c>
      <c r="L664" s="300">
        <f t="shared" si="400"/>
        <v>1.6950893016351201</v>
      </c>
      <c r="M664" s="132">
        <v>0.43816342000000003</v>
      </c>
      <c r="N664" s="132">
        <v>9.441447E-2</v>
      </c>
      <c r="O664" s="132">
        <v>0.12738545000000001</v>
      </c>
      <c r="P664" s="132">
        <v>0.10468068</v>
      </c>
      <c r="Q664" s="132">
        <v>6.3332658E-2</v>
      </c>
      <c r="R664" s="132">
        <v>1.5065525E-2</v>
      </c>
      <c r="S664" s="132">
        <v>8.8755072000000004E-2</v>
      </c>
      <c r="T664" s="132">
        <v>1.6121099999999999E-3</v>
      </c>
      <c r="U664" s="132">
        <v>1.6009876000000001</v>
      </c>
      <c r="V664" s="132">
        <v>1.1395313000000001E-2</v>
      </c>
      <c r="W664" s="132">
        <v>8.2706217999999998E-2</v>
      </c>
      <c r="X664" s="304">
        <v>1.7063512E-7</v>
      </c>
      <c r="Y664" s="132">
        <v>0</v>
      </c>
      <c r="Z664" s="132">
        <v>0</v>
      </c>
      <c r="AA664" s="74"/>
      <c r="AB664" s="301">
        <f t="shared" si="401"/>
        <v>3.2944618045112781</v>
      </c>
      <c r="AC664" s="338">
        <f t="shared" si="402"/>
        <v>3.2944618045112781</v>
      </c>
      <c r="AD664" s="74"/>
      <c r="AE664" s="136">
        <v>52.032972000000001</v>
      </c>
      <c r="AF664" s="136">
        <v>34.268647999999999</v>
      </c>
      <c r="AG664" s="136">
        <v>11.212882</v>
      </c>
      <c r="AH664" s="136">
        <v>0</v>
      </c>
      <c r="AI664" s="136">
        <v>6.4218982999999998E-4</v>
      </c>
      <c r="AJ664" s="136">
        <v>2.3443794E-2</v>
      </c>
      <c r="AK664" s="136">
        <v>6.5273560000000002</v>
      </c>
      <c r="AL664" s="74"/>
      <c r="AM664" s="133">
        <v>0.14774490000000001</v>
      </c>
      <c r="AN664" s="340">
        <f t="shared" si="403"/>
        <v>0.14774490000000001</v>
      </c>
      <c r="AP664" s="133">
        <v>0.14181774999999999</v>
      </c>
      <c r="AQ664" s="133">
        <v>4.6336017E-3</v>
      </c>
      <c r="AR664" s="133">
        <v>1.2935507999999999E-3</v>
      </c>
      <c r="AS664" s="134">
        <f t="shared" si="404"/>
        <v>8.5022630470800008E-6</v>
      </c>
      <c r="AT664" s="135">
        <f t="shared" si="405"/>
        <v>1.7136100922910001E-8</v>
      </c>
      <c r="AU664" s="135">
        <f t="shared" si="406"/>
        <v>0.181169571</v>
      </c>
      <c r="AV664" s="302">
        <v>3.0825541999999998E-6</v>
      </c>
      <c r="AW664" s="302">
        <v>9.3015010999999993E-9</v>
      </c>
      <c r="AX664" s="302">
        <v>2.5409382000000002E-13</v>
      </c>
      <c r="AY664" s="302">
        <v>7.8659618E-10</v>
      </c>
      <c r="AZ664" s="302">
        <v>1.6385589E-9</v>
      </c>
      <c r="BA664" s="302">
        <v>1.5565304999999999E-8</v>
      </c>
      <c r="BB664" s="302">
        <v>3.2529199E-6</v>
      </c>
      <c r="BC664" s="302">
        <v>2.2105052000000002E-9</v>
      </c>
      <c r="BD664" s="302">
        <v>3.3328146E-9</v>
      </c>
      <c r="BE664" s="302">
        <v>5.6452424999999997E-12</v>
      </c>
      <c r="BF664" s="302">
        <v>1.6106659000000001E-13</v>
      </c>
      <c r="BG664" s="302">
        <v>2.2451083999999998E-9</v>
      </c>
      <c r="BH664" s="302">
        <v>2.511034E-11</v>
      </c>
      <c r="BI664" s="302">
        <v>1.5000880000000001E-11</v>
      </c>
      <c r="BJ664" s="302">
        <v>7.0128186999999994E-8</v>
      </c>
      <c r="BK664" s="302">
        <v>2.0786702999999999E-6</v>
      </c>
      <c r="BL664" s="303">
        <v>0</v>
      </c>
      <c r="BM664" s="303">
        <v>3.8922191000000002E-2</v>
      </c>
      <c r="BN664" s="303">
        <v>0.14224738000000001</v>
      </c>
      <c r="BO664" s="303">
        <v>0</v>
      </c>
      <c r="BP664" s="303">
        <v>0</v>
      </c>
      <c r="BQ664" s="303">
        <v>0</v>
      </c>
      <c r="BR664" s="74"/>
      <c r="BS664" s="136">
        <v>1.6839515999999999E-3</v>
      </c>
      <c r="BT664" s="144">
        <v>2.8128102000000001E-5</v>
      </c>
      <c r="BU664" s="144">
        <v>9.1858338000000005E-5</v>
      </c>
      <c r="BV664" s="144">
        <v>1.8883739E-7</v>
      </c>
      <c r="BW664" s="144">
        <v>7.2721945999999998E-5</v>
      </c>
      <c r="BX664" s="144">
        <v>1.0266757E-5</v>
      </c>
      <c r="BY664" s="144">
        <v>1.9237973000000001E-8</v>
      </c>
      <c r="BZ664" s="144">
        <v>1.5482408000000001E-5</v>
      </c>
      <c r="CA664" s="144">
        <v>2.0216873999999998E-5</v>
      </c>
      <c r="CB664" s="144">
        <v>5.8729747999999999E-5</v>
      </c>
      <c r="CC664" s="144">
        <v>4.6478873000000001E-6</v>
      </c>
      <c r="CD664" s="136">
        <v>0</v>
      </c>
      <c r="CE664" s="144">
        <v>2.9596900999999998E-7</v>
      </c>
      <c r="CF664" s="144">
        <v>2.1450340999999999E-5</v>
      </c>
      <c r="CG664" s="144">
        <v>5.5003639000000003E-5</v>
      </c>
      <c r="CH664" s="136">
        <v>1.3049415E-3</v>
      </c>
      <c r="CI664" s="136">
        <v>0</v>
      </c>
      <c r="CJ664" s="137"/>
      <c r="CK664" s="138"/>
      <c r="CL664" s="110" t="s">
        <v>3148</v>
      </c>
      <c r="CM664" s="110"/>
      <c r="CN664" s="110"/>
      <c r="CP664" s="305"/>
      <c r="CQ664" s="74"/>
      <c r="CR664" s="74"/>
      <c r="CS664" s="74"/>
      <c r="CT664" s="74"/>
      <c r="CU664" s="74"/>
      <c r="CV664" s="74"/>
      <c r="CW664" s="74"/>
      <c r="CX664" s="74"/>
      <c r="CY664" s="74"/>
      <c r="CZ664" s="74"/>
      <c r="DA664" s="74"/>
      <c r="DB664" s="74"/>
    </row>
    <row r="665" spans="1:323" ht="14.5" customHeight="1">
      <c r="A665" s="74" t="s">
        <v>3149</v>
      </c>
      <c r="B665" s="129" t="s">
        <v>2674</v>
      </c>
      <c r="C665" s="130" t="str">
        <f t="shared" si="395"/>
        <v>A.100.24.152</v>
      </c>
      <c r="D665" s="131" t="s">
        <v>700</v>
      </c>
      <c r="E665" s="129" t="s">
        <v>957</v>
      </c>
      <c r="F665" s="132" t="s">
        <v>3151</v>
      </c>
      <c r="G665" s="132">
        <f t="shared" si="396"/>
        <v>0.14632057874230001</v>
      </c>
      <c r="H665" s="348">
        <f t="shared" si="397"/>
        <v>0.14632057874230001</v>
      </c>
      <c r="I665" s="74"/>
      <c r="J665" s="132">
        <f t="shared" si="398"/>
        <v>5.8344962479999997E-3</v>
      </c>
      <c r="K665" s="132">
        <f t="shared" si="399"/>
        <v>9.7570823999999987E-3</v>
      </c>
      <c r="L665" s="300">
        <f t="shared" si="400"/>
        <v>6.5492400942999997E-3</v>
      </c>
      <c r="M665" s="132">
        <v>0.12417976</v>
      </c>
      <c r="N665" s="132">
        <v>3.4638E-3</v>
      </c>
      <c r="O665" s="132">
        <v>5.7436707999999996E-3</v>
      </c>
      <c r="P665" s="132">
        <v>4.8389046999999996E-3</v>
      </c>
      <c r="Q665" s="132">
        <v>7.3465208999999999E-4</v>
      </c>
      <c r="R665" s="304">
        <v>8.3898908000000006E-5</v>
      </c>
      <c r="S665" s="132">
        <v>1.7704055E-4</v>
      </c>
      <c r="T665" s="132">
        <v>5.4961159999999997E-4</v>
      </c>
      <c r="U665" s="132">
        <v>2.3017506999999999E-4</v>
      </c>
      <c r="V665" s="132">
        <v>5.2066239000000004E-3</v>
      </c>
      <c r="W665" s="132">
        <v>1.0884031E-3</v>
      </c>
      <c r="X665" s="304">
        <v>2.2451343000000001E-5</v>
      </c>
      <c r="Y665" s="304">
        <v>1.5866812999999999E-6</v>
      </c>
      <c r="Z665" s="132">
        <v>0</v>
      </c>
      <c r="AA665" s="74"/>
      <c r="AB665" s="301">
        <f t="shared" si="401"/>
        <v>0.93368240601503749</v>
      </c>
      <c r="AC665" s="338">
        <f t="shared" si="402"/>
        <v>0.93368240601503749</v>
      </c>
      <c r="AD665" s="74"/>
      <c r="AE665" s="136">
        <v>13.211478</v>
      </c>
      <c r="AF665" s="136">
        <v>13.032921</v>
      </c>
      <c r="AG665" s="136">
        <v>0.14755990999999999</v>
      </c>
      <c r="AH665" s="136">
        <v>0</v>
      </c>
      <c r="AI665" s="136">
        <v>5.2008548999999999E-4</v>
      </c>
      <c r="AJ665" s="136">
        <v>1.9912736000000002E-3</v>
      </c>
      <c r="AK665" s="136">
        <v>2.8486266999999999E-2</v>
      </c>
      <c r="AL665" s="74"/>
      <c r="AM665" s="133">
        <v>1.8297457E-2</v>
      </c>
      <c r="AN665" s="340">
        <f t="shared" si="403"/>
        <v>1.8297457E-2</v>
      </c>
      <c r="AP665" s="133">
        <v>1.6842929E-2</v>
      </c>
      <c r="AQ665" s="133">
        <v>7.9197070000000004E-4</v>
      </c>
      <c r="AR665" s="133">
        <v>6.6255695999999998E-4</v>
      </c>
      <c r="AS665" s="134">
        <f t="shared" si="404"/>
        <v>1.0097679261020001E-6</v>
      </c>
      <c r="AT665" s="135">
        <f t="shared" si="405"/>
        <v>2.9288857191621299E-9</v>
      </c>
      <c r="AU665" s="135">
        <f t="shared" si="406"/>
        <v>9.2795092616000011E-2</v>
      </c>
      <c r="AV665" s="302">
        <v>8.7951995999999999E-7</v>
      </c>
      <c r="AW665" s="302">
        <v>2.6542075000000001E-9</v>
      </c>
      <c r="AX665" s="302">
        <v>7.2495695000000005E-14</v>
      </c>
      <c r="AY665" s="302">
        <v>6.0612979999999999E-11</v>
      </c>
      <c r="AZ665" s="302">
        <v>7.3868780000000006E-12</v>
      </c>
      <c r="BA665" s="302">
        <v>7.1952618999999998E-10</v>
      </c>
      <c r="BB665" s="302">
        <v>1.2710798999999999E-7</v>
      </c>
      <c r="BC665" s="302">
        <v>1.0414693E-10</v>
      </c>
      <c r="BD665" s="302">
        <v>1.341835E-10</v>
      </c>
      <c r="BE665" s="302">
        <v>1.1275159E-13</v>
      </c>
      <c r="BF665" s="302">
        <v>1.4234414000000001E-15</v>
      </c>
      <c r="BG665" s="302">
        <v>2.1036486999999999E-13</v>
      </c>
      <c r="BH665" s="302">
        <v>1.1711167999999999E-14</v>
      </c>
      <c r="BI665" s="302">
        <v>1.0756258E-14</v>
      </c>
      <c r="BJ665" s="302">
        <v>8.8648894000000004E-10</v>
      </c>
      <c r="BK665" s="302">
        <v>1.4351982E-9</v>
      </c>
      <c r="BL665" s="302">
        <v>3.5741206000000002E-11</v>
      </c>
      <c r="BM665" s="302">
        <v>1.6916616E-5</v>
      </c>
      <c r="BN665" s="303">
        <v>9.2778176000000004E-2</v>
      </c>
      <c r="BO665" s="302">
        <v>3.0762914000000001E-11</v>
      </c>
      <c r="BP665" s="302">
        <v>1.8707177E-13</v>
      </c>
      <c r="BQ665" s="302">
        <v>8.3697297000000005E-18</v>
      </c>
      <c r="BR665" s="74"/>
      <c r="BS665" s="144">
        <v>4.6405046E-5</v>
      </c>
      <c r="BT665" s="144">
        <v>1.1570309999999999E-6</v>
      </c>
      <c r="BU665" s="144">
        <v>2.6033543000000002E-5</v>
      </c>
      <c r="BV665" s="144">
        <v>6.4661688999999997E-8</v>
      </c>
      <c r="BW665" s="144">
        <v>1.2450992999999999E-6</v>
      </c>
      <c r="BX665" s="144">
        <v>4.5486755E-7</v>
      </c>
      <c r="BY665" s="144">
        <v>7.1172753000000004E-10</v>
      </c>
      <c r="BZ665" s="144">
        <v>7.0070911999999996E-7</v>
      </c>
      <c r="CA665" s="144">
        <v>1.1258643E-7</v>
      </c>
      <c r="CB665" s="144">
        <v>1.1714877E-7</v>
      </c>
      <c r="CC665" s="144">
        <v>5.5499978E-8</v>
      </c>
      <c r="CD665" s="144">
        <v>2.3624700999999999E-8</v>
      </c>
      <c r="CE665" s="144">
        <v>9.8061354000000004E-10</v>
      </c>
      <c r="CF665" s="144">
        <v>1.1325944999999999E-6</v>
      </c>
      <c r="CG665" s="144">
        <v>1.5255076E-5</v>
      </c>
      <c r="CH665" s="144">
        <v>4.6495232000000002E-8</v>
      </c>
      <c r="CI665" s="144">
        <v>4.4162403000000001E-9</v>
      </c>
      <c r="CJ665" s="137"/>
      <c r="CK665" s="138"/>
      <c r="CL665" s="110" t="s">
        <v>3152</v>
      </c>
      <c r="CM665" s="110"/>
      <c r="CN665" s="110"/>
      <c r="CP665" s="305"/>
      <c r="CQ665" s="74"/>
      <c r="CR665" s="74"/>
      <c r="CS665" s="74"/>
      <c r="CT665" s="74"/>
      <c r="CU665" s="74"/>
      <c r="CV665" s="74"/>
      <c r="CW665" s="74"/>
      <c r="CX665" s="74"/>
      <c r="CY665" s="74"/>
      <c r="CZ665" s="74"/>
      <c r="DA665" s="74"/>
      <c r="DB665" s="74"/>
    </row>
    <row r="666" spans="1:323" ht="14.5" customHeight="1">
      <c r="A666" s="74" t="s">
        <v>3153</v>
      </c>
      <c r="B666" s="129" t="s">
        <v>2674</v>
      </c>
      <c r="C666" s="130" t="str">
        <f t="shared" si="395"/>
        <v>A.100.24.153</v>
      </c>
      <c r="D666" s="131" t="s">
        <v>700</v>
      </c>
      <c r="E666" s="129" t="s">
        <v>957</v>
      </c>
      <c r="F666" s="132" t="s">
        <v>3155</v>
      </c>
      <c r="G666" s="132">
        <f t="shared" si="396"/>
        <v>2.2809937922695798</v>
      </c>
      <c r="H666" s="348">
        <f t="shared" si="397"/>
        <v>2.2809937922695798</v>
      </c>
      <c r="I666" s="74"/>
      <c r="J666" s="132">
        <f t="shared" si="398"/>
        <v>0.23459401499999999</v>
      </c>
      <c r="K666" s="132">
        <f t="shared" si="399"/>
        <v>0.19350033620000001</v>
      </c>
      <c r="L666" s="300">
        <f t="shared" si="400"/>
        <v>1.45869373106958</v>
      </c>
      <c r="M666" s="132">
        <v>0.39420570999999999</v>
      </c>
      <c r="N666" s="132">
        <v>8.1681376E-2</v>
      </c>
      <c r="O666" s="132">
        <v>0.1103556</v>
      </c>
      <c r="P666" s="132">
        <v>9.0702832999999997E-2</v>
      </c>
      <c r="Q666" s="132">
        <v>5.4568936999999998E-2</v>
      </c>
      <c r="R666" s="132">
        <v>1.2968097E-2</v>
      </c>
      <c r="S666" s="132">
        <v>7.6354147999999997E-2</v>
      </c>
      <c r="T666" s="132">
        <v>1.4633602E-3</v>
      </c>
      <c r="U666" s="132">
        <v>1.3768815999999999</v>
      </c>
      <c r="V666" s="132">
        <v>1.0528895999999999E-2</v>
      </c>
      <c r="W666" s="132">
        <v>7.1279723000000003E-2</v>
      </c>
      <c r="X666" s="304">
        <v>3.2899342E-6</v>
      </c>
      <c r="Y666" s="304">
        <v>2.2213538E-7</v>
      </c>
      <c r="Z666" s="132">
        <v>0</v>
      </c>
      <c r="AA666" s="74"/>
      <c r="AB666" s="301">
        <f t="shared" si="401"/>
        <v>2.9639527067669169</v>
      </c>
      <c r="AC666" s="338">
        <f t="shared" si="402"/>
        <v>2.9639527067669169</v>
      </c>
      <c r="AD666" s="74"/>
      <c r="AE666" s="136">
        <v>46.597963</v>
      </c>
      <c r="AF666" s="136">
        <v>31.295646000000001</v>
      </c>
      <c r="AG666" s="136">
        <v>9.6637365000000006</v>
      </c>
      <c r="AH666" s="136">
        <v>0</v>
      </c>
      <c r="AI666" s="136">
        <v>6.2509523000000005E-4</v>
      </c>
      <c r="AJ666" s="136">
        <v>2.0440441E-2</v>
      </c>
      <c r="AK666" s="136">
        <v>5.6175142999999998</v>
      </c>
      <c r="AL666" s="74"/>
      <c r="AM666" s="133">
        <v>0.12962225999999999</v>
      </c>
      <c r="AN666" s="340">
        <f t="shared" si="403"/>
        <v>0.12962225999999999</v>
      </c>
      <c r="AP666" s="133">
        <v>0.12432127</v>
      </c>
      <c r="AQ666" s="133">
        <v>4.0957733999999997E-3</v>
      </c>
      <c r="AR666" s="133">
        <v>1.2052116000000001E-3</v>
      </c>
      <c r="AS666" s="134">
        <f t="shared" si="404"/>
        <v>7.4533137051379007E-6</v>
      </c>
      <c r="AT666" s="135">
        <f t="shared" si="405"/>
        <v>1.514709083545976E-8</v>
      </c>
      <c r="AU666" s="135">
        <f t="shared" si="406"/>
        <v>0.16879714200000001</v>
      </c>
      <c r="AV666" s="302">
        <v>2.7741294000000002E-6</v>
      </c>
      <c r="AW666" s="302">
        <v>8.3708800000000008E-9</v>
      </c>
      <c r="AX666" s="302">
        <v>2.2867009E-13</v>
      </c>
      <c r="AY666" s="302">
        <v>6.8495853000000005E-10</v>
      </c>
      <c r="AZ666" s="302">
        <v>1.4101947999999999E-9</v>
      </c>
      <c r="BA666" s="302">
        <v>1.3486896E-8</v>
      </c>
      <c r="BB666" s="302">
        <v>2.8153062E-6</v>
      </c>
      <c r="BC666" s="302">
        <v>1.9156150000000001E-9</v>
      </c>
      <c r="BD666" s="302">
        <v>2.8850062999999998E-9</v>
      </c>
      <c r="BE666" s="302">
        <v>4.8706937999999999E-12</v>
      </c>
      <c r="BF666" s="302">
        <v>1.3871654999999999E-13</v>
      </c>
      <c r="BG666" s="302">
        <v>1.9308227000000002E-9</v>
      </c>
      <c r="BH666" s="302">
        <v>2.1596532E-11</v>
      </c>
      <c r="BI666" s="302">
        <v>1.2902263E-11</v>
      </c>
      <c r="BJ666" s="302">
        <v>6.0434349000000006E-8</v>
      </c>
      <c r="BK666" s="302">
        <v>1.7878573999999999E-6</v>
      </c>
      <c r="BL666" s="302">
        <v>5.0037687999999999E-12</v>
      </c>
      <c r="BM666" s="303">
        <v>3.3475452000000003E-2</v>
      </c>
      <c r="BN666" s="303">
        <v>0.13532168999999999</v>
      </c>
      <c r="BO666" s="302">
        <v>4.3068078999999999E-12</v>
      </c>
      <c r="BP666" s="302">
        <v>2.6190048000000001E-14</v>
      </c>
      <c r="BQ666" s="302">
        <v>1.1717621999999999E-18</v>
      </c>
      <c r="BR666" s="74"/>
      <c r="BS666" s="136">
        <v>1.4546951E-3</v>
      </c>
      <c r="BT666" s="144">
        <v>2.4352151999999999E-5</v>
      </c>
      <c r="BU666" s="144">
        <v>8.2642865999999995E-5</v>
      </c>
      <c r="BV666" s="144">
        <v>1.7145279E-7</v>
      </c>
      <c r="BW666" s="144">
        <v>6.2715186999999997E-5</v>
      </c>
      <c r="BX666" s="144">
        <v>8.8930921999999993E-6</v>
      </c>
      <c r="BY666" s="144">
        <v>1.6644298999999999E-8</v>
      </c>
      <c r="BZ666" s="144">
        <v>1.3412971000000001E-5</v>
      </c>
      <c r="CA666" s="144">
        <v>1.7402274E-5</v>
      </c>
      <c r="CB666" s="144">
        <v>5.0523984000000002E-5</v>
      </c>
      <c r="CC666" s="144">
        <v>4.0049531000000003E-6</v>
      </c>
      <c r="CD666" s="144">
        <v>3.3074580999999999E-9</v>
      </c>
      <c r="CE666" s="144">
        <v>2.5467063999999998E-7</v>
      </c>
      <c r="CF666" s="144">
        <v>1.8605856000000001E-5</v>
      </c>
      <c r="CG666" s="144">
        <v>4.9438840000000001E-5</v>
      </c>
      <c r="CH666" s="136">
        <v>1.1222561999999999E-3</v>
      </c>
      <c r="CI666" s="144">
        <v>6.1827365E-10</v>
      </c>
      <c r="CK666" s="138"/>
      <c r="CL666" s="110" t="s">
        <v>701</v>
      </c>
      <c r="CM666" s="110"/>
      <c r="CN666" s="110"/>
      <c r="CP666" s="305"/>
      <c r="CQ666" s="74"/>
      <c r="CR666" s="74"/>
      <c r="CS666" s="74"/>
      <c r="CT666" s="74"/>
      <c r="CU666" s="74"/>
      <c r="CV666" s="74"/>
      <c r="CW666" s="74"/>
      <c r="CX666" s="74"/>
      <c r="CY666" s="74"/>
      <c r="CZ666" s="74"/>
      <c r="DA666" s="74"/>
      <c r="DB666" s="316"/>
      <c r="DC666" s="316"/>
      <c r="DD666" s="316"/>
      <c r="DE666" s="316"/>
      <c r="DF666" s="316"/>
      <c r="DG666" s="316"/>
      <c r="DH666" s="316"/>
      <c r="DI666" s="316"/>
      <c r="DJ666" s="316"/>
      <c r="DK666" s="316"/>
      <c r="DL666" s="316"/>
    </row>
    <row r="667" spans="1:323" ht="14.5" customHeight="1">
      <c r="A667" s="74" t="s">
        <v>3156</v>
      </c>
      <c r="B667" s="129" t="s">
        <v>2674</v>
      </c>
      <c r="C667" s="130" t="str">
        <f t="shared" si="395"/>
        <v>A.100.24.154</v>
      </c>
      <c r="D667" s="131" t="s">
        <v>700</v>
      </c>
      <c r="E667" s="129" t="s">
        <v>957</v>
      </c>
      <c r="F667" s="132" t="s">
        <v>3158</v>
      </c>
      <c r="G667" s="132">
        <f t="shared" si="396"/>
        <v>43.626588992000002</v>
      </c>
      <c r="H667" s="348">
        <f t="shared" si="397"/>
        <v>43.626588992000002</v>
      </c>
      <c r="I667" s="74"/>
      <c r="J667" s="132">
        <f t="shared" si="398"/>
        <v>2.7615588079999998</v>
      </c>
      <c r="K667" s="132">
        <f t="shared" si="399"/>
        <v>5.7441775599999998</v>
      </c>
      <c r="L667" s="300">
        <f t="shared" si="400"/>
        <v>34.739142624000003</v>
      </c>
      <c r="M667" s="132">
        <v>0.38170999999999999</v>
      </c>
      <c r="N667" s="132">
        <v>4.7602124999999997</v>
      </c>
      <c r="O667" s="132">
        <v>0.13017388999999999</v>
      </c>
      <c r="P667" s="132">
        <v>4.6208447999999999E-2</v>
      </c>
      <c r="Q667" s="132">
        <v>0</v>
      </c>
      <c r="R667" s="132">
        <v>0.81192045999999995</v>
      </c>
      <c r="S667" s="132">
        <v>1.9034298999999999</v>
      </c>
      <c r="T667" s="132">
        <v>0.85379117000000004</v>
      </c>
      <c r="U667" s="132">
        <v>34.67</v>
      </c>
      <c r="V667" s="132">
        <v>0</v>
      </c>
      <c r="W667" s="132">
        <v>6.9142624E-2</v>
      </c>
      <c r="X667" s="132">
        <v>0</v>
      </c>
      <c r="Y667" s="132">
        <v>0</v>
      </c>
      <c r="Z667" s="132">
        <v>0</v>
      </c>
      <c r="AA667" s="74"/>
      <c r="AB667" s="301">
        <f t="shared" si="401"/>
        <v>2.8699999999999997</v>
      </c>
      <c r="AC667" s="338">
        <f t="shared" si="402"/>
        <v>2.8699999999999997</v>
      </c>
      <c r="AD667" s="74"/>
      <c r="AE667" s="136">
        <v>54.383319999999998</v>
      </c>
      <c r="AF667" s="136">
        <v>34.844320000000003</v>
      </c>
      <c r="AG667" s="136">
        <v>9.3740000000000006</v>
      </c>
      <c r="AH667" s="136">
        <v>0</v>
      </c>
      <c r="AI667" s="136">
        <v>10.164999999999999</v>
      </c>
      <c r="AJ667" s="136">
        <v>0</v>
      </c>
      <c r="AK667" s="136">
        <v>0</v>
      </c>
      <c r="AL667" s="74"/>
      <c r="AM667" s="133">
        <v>2.2536700000000001</v>
      </c>
      <c r="AN667" s="340">
        <f t="shared" si="403"/>
        <v>2.2536700000000001</v>
      </c>
      <c r="AP667" s="133">
        <v>2.1972399</v>
      </c>
      <c r="AQ667" s="133">
        <v>4.1238117999999997E-2</v>
      </c>
      <c r="AR667" s="133">
        <v>1.5192020000000001E-2</v>
      </c>
      <c r="AS667" s="134">
        <f t="shared" si="404"/>
        <v>1.317290103E-4</v>
      </c>
      <c r="AT667" s="135">
        <f t="shared" si="405"/>
        <v>1.5250783347299999E-7</v>
      </c>
      <c r="AU667" s="135">
        <f t="shared" si="406"/>
        <v>2.1277338399999999</v>
      </c>
      <c r="AV667" s="302">
        <v>2.6633599999999999E-6</v>
      </c>
      <c r="AW667" s="302">
        <v>8.036E-9</v>
      </c>
      <c r="AX667" s="302">
        <v>2.1955499999999999E-13</v>
      </c>
      <c r="AY667" s="303">
        <v>0</v>
      </c>
      <c r="AZ667" s="303">
        <v>0</v>
      </c>
      <c r="BA667" s="302">
        <v>6.8640000000000003E-9</v>
      </c>
      <c r="BB667" s="302">
        <v>8.6450000000000001E-5</v>
      </c>
      <c r="BC667" s="302">
        <v>1.56832E-9</v>
      </c>
      <c r="BD667" s="302">
        <v>1.007E-7</v>
      </c>
      <c r="BE667" s="302">
        <v>3.7911500000000001E-11</v>
      </c>
      <c r="BF667" s="302">
        <v>1.4607959999999999E-12</v>
      </c>
      <c r="BG667" s="302">
        <v>4.1912340999999998E-8</v>
      </c>
      <c r="BH667" s="302">
        <v>7.2570841999999996E-11</v>
      </c>
      <c r="BI667" s="302">
        <v>1.7900978000000001E-10</v>
      </c>
      <c r="BJ667" s="302">
        <v>5.2320683000000001E-6</v>
      </c>
      <c r="BK667" s="302">
        <v>3.7376718E-5</v>
      </c>
      <c r="BL667" s="303">
        <v>0</v>
      </c>
      <c r="BM667" s="303">
        <v>1.8</v>
      </c>
      <c r="BN667" s="303">
        <v>0.32773384</v>
      </c>
      <c r="BO667" s="303">
        <v>0</v>
      </c>
      <c r="BP667" s="303">
        <v>0</v>
      </c>
      <c r="BQ667" s="303">
        <v>0</v>
      </c>
      <c r="BR667" s="74"/>
      <c r="BS667" s="136">
        <v>9.3046655999999995E-3</v>
      </c>
      <c r="BT667" s="136">
        <v>6.9425623000000003E-4</v>
      </c>
      <c r="BU667" s="144">
        <v>8.0023214999999997E-5</v>
      </c>
      <c r="BV667" s="136">
        <v>1.0001035E-4</v>
      </c>
      <c r="BW667" s="136">
        <v>5.7188271999999995E-4</v>
      </c>
      <c r="BX667" s="144">
        <v>4.3808411000000001E-6</v>
      </c>
      <c r="BY667" s="144">
        <v>9.8453365999999998E-7</v>
      </c>
      <c r="BZ667" s="136">
        <v>0</v>
      </c>
      <c r="CA667" s="136">
        <v>1.0895401E-3</v>
      </c>
      <c r="CB667" s="136">
        <v>1.2595105999999999E-3</v>
      </c>
      <c r="CC667" s="136">
        <v>0</v>
      </c>
      <c r="CD667" s="136">
        <v>0</v>
      </c>
      <c r="CE667" s="136">
        <v>0</v>
      </c>
      <c r="CF667" s="144">
        <v>8.6189677999999999E-5</v>
      </c>
      <c r="CG667" s="144">
        <v>5.4071337E-5</v>
      </c>
      <c r="CH667" s="136">
        <v>5.3638160000000004E-3</v>
      </c>
      <c r="CI667" s="136">
        <v>0</v>
      </c>
      <c r="CK667" s="138"/>
      <c r="CL667" s="195" t="s">
        <v>3159</v>
      </c>
      <c r="CM667" s="195"/>
      <c r="CN667" s="195"/>
      <c r="CO667" s="196"/>
      <c r="CP667" s="317"/>
      <c r="CQ667" s="316"/>
      <c r="CR667" s="316"/>
      <c r="CS667" s="316"/>
      <c r="CT667" s="316"/>
      <c r="CU667" s="316"/>
      <c r="CV667" s="316"/>
      <c r="CW667" s="316"/>
      <c r="CX667" s="316"/>
      <c r="CY667" s="316"/>
      <c r="CZ667" s="316"/>
      <c r="DA667" s="316"/>
      <c r="DB667" s="316"/>
      <c r="DC667" s="316"/>
      <c r="DD667" s="316"/>
      <c r="DE667" s="316"/>
      <c r="DF667" s="316"/>
      <c r="DG667" s="316"/>
      <c r="DH667" s="316"/>
      <c r="DI667" s="316"/>
      <c r="DJ667" s="316"/>
      <c r="DK667" s="316"/>
      <c r="DL667" s="316"/>
    </row>
    <row r="668" spans="1:323" ht="14.5" customHeight="1">
      <c r="A668" s="74" t="s">
        <v>3160</v>
      </c>
      <c r="B668" s="129" t="s">
        <v>2674</v>
      </c>
      <c r="C668" s="130" t="str">
        <f t="shared" si="395"/>
        <v>A.100.24.155</v>
      </c>
      <c r="D668" s="131" t="s">
        <v>700</v>
      </c>
      <c r="E668" s="129" t="s">
        <v>957</v>
      </c>
      <c r="F668" s="132" t="s">
        <v>3162</v>
      </c>
      <c r="G668" s="132">
        <f t="shared" si="396"/>
        <v>6.5502927129999994E-3</v>
      </c>
      <c r="H668" s="348">
        <f t="shared" si="397"/>
        <v>6.5502927129999994E-3</v>
      </c>
      <c r="I668" s="74"/>
      <c r="J668" s="132">
        <f t="shared" si="398"/>
        <v>1.87886707E-4</v>
      </c>
      <c r="K668" s="132">
        <f t="shared" si="399"/>
        <v>4.6857090999999996E-4</v>
      </c>
      <c r="L668" s="300">
        <f t="shared" si="400"/>
        <v>9.8210599599999997E-4</v>
      </c>
      <c r="M668" s="132">
        <v>4.9117290999999997E-3</v>
      </c>
      <c r="N668" s="132">
        <v>2.7562844999999997E-4</v>
      </c>
      <c r="O668" s="132">
        <v>1.9294245999999999E-4</v>
      </c>
      <c r="P668" s="132">
        <v>1.6209824E-4</v>
      </c>
      <c r="Q668" s="304">
        <v>2.5788466999999999E-5</v>
      </c>
      <c r="R668" s="132">
        <v>0</v>
      </c>
      <c r="S668" s="132">
        <v>0</v>
      </c>
      <c r="T668" s="132">
        <v>0</v>
      </c>
      <c r="U668" s="304">
        <v>3.4383476000000001E-5</v>
      </c>
      <c r="V668" s="132">
        <v>0</v>
      </c>
      <c r="W668" s="132">
        <v>9.4772252E-4</v>
      </c>
      <c r="X668" s="132">
        <v>0</v>
      </c>
      <c r="Y668" s="132">
        <v>0</v>
      </c>
      <c r="Z668" s="132">
        <v>0</v>
      </c>
      <c r="AA668" s="74"/>
      <c r="AB668" s="301">
        <f t="shared" si="401"/>
        <v>3.6930293984962399E-2</v>
      </c>
      <c r="AC668" s="338">
        <f t="shared" si="402"/>
        <v>3.6930293984962399E-2</v>
      </c>
      <c r="AD668" s="74"/>
      <c r="AE668" s="136">
        <v>0.63208134000000005</v>
      </c>
      <c r="AF668" s="136">
        <v>0.41515786999999998</v>
      </c>
      <c r="AG668" s="136">
        <v>0.12847095</v>
      </c>
      <c r="AH668" s="136">
        <v>0</v>
      </c>
      <c r="AI668" s="136">
        <v>1.1028810999999999E-2</v>
      </c>
      <c r="AJ668" s="136">
        <v>4.8324103E-2</v>
      </c>
      <c r="AK668" s="136">
        <v>2.9099606E-2</v>
      </c>
      <c r="AL668" s="74"/>
      <c r="AM668" s="133">
        <v>7.3434692999999995E-4</v>
      </c>
      <c r="AN668" s="340">
        <f t="shared" si="403"/>
        <v>7.3434692999999995E-4</v>
      </c>
      <c r="AP668" s="133">
        <v>6.9286184000000002E-4</v>
      </c>
      <c r="AQ668" s="145">
        <v>3.1008428999999999E-5</v>
      </c>
      <c r="AR668" s="145">
        <v>1.0476662E-5</v>
      </c>
      <c r="AS668" s="134">
        <f t="shared" si="404"/>
        <v>4.1538479341999996E-8</v>
      </c>
      <c r="AT668" s="135">
        <f t="shared" si="405"/>
        <v>1.146761393675E-10</v>
      </c>
      <c r="AU668" s="135">
        <f t="shared" si="406"/>
        <v>1.4673195784099999E-3</v>
      </c>
      <c r="AV668" s="302">
        <v>3.4271313E-8</v>
      </c>
      <c r="AW668" s="302">
        <v>1.0340482E-10</v>
      </c>
      <c r="AX668" s="302">
        <v>2.8251675000000002E-15</v>
      </c>
      <c r="AY668" s="303">
        <v>0</v>
      </c>
      <c r="AZ668" s="303">
        <v>0</v>
      </c>
      <c r="BA668" s="302">
        <v>2.4102841999999999E-11</v>
      </c>
      <c r="BB668" s="302">
        <v>7.2430635000000003E-9</v>
      </c>
      <c r="BC668" s="302">
        <v>3.4167764999999999E-12</v>
      </c>
      <c r="BD668" s="302">
        <v>7.8517177000000003E-12</v>
      </c>
      <c r="BE668" s="303">
        <v>0</v>
      </c>
      <c r="BF668" s="303">
        <v>0</v>
      </c>
      <c r="BG668" s="303">
        <v>0</v>
      </c>
      <c r="BH668" s="303">
        <v>0</v>
      </c>
      <c r="BI668" s="303">
        <v>0</v>
      </c>
      <c r="BJ668" s="303">
        <v>0</v>
      </c>
      <c r="BK668" s="303">
        <v>0</v>
      </c>
      <c r="BL668" s="303">
        <v>0</v>
      </c>
      <c r="BM668" s="302">
        <v>6.9397840999999997E-7</v>
      </c>
      <c r="BN668" s="303">
        <v>1.4666256E-3</v>
      </c>
      <c r="BO668" s="303">
        <v>0</v>
      </c>
      <c r="BP668" s="303">
        <v>0</v>
      </c>
      <c r="BQ668" s="303">
        <v>0</v>
      </c>
      <c r="BR668" s="74"/>
      <c r="BS668" s="144">
        <v>1.9041086E-6</v>
      </c>
      <c r="BT668" s="144">
        <v>6.2067429000000004E-8</v>
      </c>
      <c r="BU668" s="144">
        <v>1.0297146000000001E-6</v>
      </c>
      <c r="BV668" s="136">
        <v>0</v>
      </c>
      <c r="BW668" s="144">
        <v>6.2574005000000007E-8</v>
      </c>
      <c r="BX668" s="144">
        <v>1.5603731999999999E-8</v>
      </c>
      <c r="BY668" s="136">
        <v>0</v>
      </c>
      <c r="BZ668" s="144">
        <v>2.3683106999999999E-8</v>
      </c>
      <c r="CA668" s="136">
        <v>0</v>
      </c>
      <c r="CB668" s="136">
        <v>0</v>
      </c>
      <c r="CC668" s="136">
        <v>0</v>
      </c>
      <c r="CD668" s="136">
        <v>0</v>
      </c>
      <c r="CE668" s="136">
        <v>0</v>
      </c>
      <c r="CF668" s="144">
        <v>3.3595415999999998E-8</v>
      </c>
      <c r="CG668" s="144">
        <v>6.6028730999999997E-7</v>
      </c>
      <c r="CH668" s="144">
        <v>1.6582974999999999E-8</v>
      </c>
      <c r="CI668" s="136">
        <v>0</v>
      </c>
      <c r="CK668" s="138"/>
      <c r="CL668" s="195" t="s">
        <v>3163</v>
      </c>
      <c r="CM668" s="195"/>
      <c r="CN668" s="195"/>
      <c r="CO668" s="196"/>
      <c r="CP668" s="317"/>
      <c r="CQ668" s="316"/>
      <c r="CR668" s="316"/>
      <c r="CS668" s="316"/>
      <c r="CT668" s="316"/>
      <c r="CU668" s="316"/>
      <c r="CV668" s="316"/>
      <c r="CW668" s="316"/>
      <c r="CX668" s="316"/>
      <c r="CY668" s="316"/>
      <c r="CZ668" s="316"/>
      <c r="DA668" s="316"/>
      <c r="DB668" s="74"/>
    </row>
    <row r="669" spans="1:323" ht="14.5" customHeight="1">
      <c r="B669" s="129" t="s">
        <v>2674</v>
      </c>
      <c r="C669" s="127" t="s">
        <v>3164</v>
      </c>
      <c r="D669" s="197" t="s">
        <v>3165</v>
      </c>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P669" s="74"/>
      <c r="AQ669" s="74"/>
      <c r="AR669" s="74"/>
      <c r="AS669" s="74"/>
      <c r="AT669" s="74"/>
      <c r="AU669" s="74"/>
      <c r="AV669" s="74"/>
      <c r="AW669" s="74"/>
      <c r="AX669" s="74"/>
      <c r="AY669" s="74"/>
      <c r="AZ669" s="74"/>
      <c r="BA669" s="74"/>
      <c r="BB669" s="74"/>
      <c r="BC669" s="74"/>
      <c r="BD669" s="74"/>
      <c r="BE669" s="74"/>
      <c r="BF669" s="74"/>
      <c r="BG669" s="74"/>
      <c r="BH669" s="74"/>
      <c r="BI669" s="74"/>
      <c r="BJ669" s="74"/>
      <c r="BK669" s="74"/>
      <c r="BL669" s="74"/>
      <c r="BM669" s="74"/>
      <c r="BN669" s="74"/>
      <c r="BO669" s="74"/>
      <c r="BP669" s="74"/>
      <c r="BQ669" s="74"/>
      <c r="BR669" s="74"/>
      <c r="BS669" s="74"/>
      <c r="BT669" s="74"/>
      <c r="BU669" s="74"/>
      <c r="BV669" s="74"/>
      <c r="BW669" s="74"/>
      <c r="BX669" s="74"/>
      <c r="BY669" s="74"/>
      <c r="BZ669" s="74"/>
      <c r="CA669" s="74"/>
      <c r="CB669" s="74"/>
      <c r="CC669" s="74"/>
      <c r="CD669" s="74"/>
      <c r="CE669" s="74"/>
      <c r="CF669" s="74"/>
      <c r="CG669" s="74"/>
      <c r="CH669" s="74"/>
      <c r="CI669" s="74"/>
      <c r="CJ669" s="124"/>
      <c r="CK669" s="152"/>
      <c r="CL669" s="89"/>
    </row>
    <row r="670" spans="1:323" ht="14.5" customHeight="1">
      <c r="A670" s="74" t="s">
        <v>3166</v>
      </c>
      <c r="B670" s="129" t="s">
        <v>2674</v>
      </c>
      <c r="C670" s="130" t="str">
        <f t="shared" ref="C670:C680" si="407">MID(A670,1,12)</f>
        <v>A.100.25.101</v>
      </c>
      <c r="D670" s="131" t="s">
        <v>3168</v>
      </c>
      <c r="E670" s="129" t="s">
        <v>957</v>
      </c>
      <c r="F670" s="132" t="s">
        <v>3169</v>
      </c>
      <c r="G670" s="132">
        <f t="shared" ref="G670:G680" si="408">J670+K670+L670+M670</f>
        <v>2.3633559365123586</v>
      </c>
      <c r="H670" s="348">
        <f t="shared" ref="H670:H680" si="409">G670</f>
        <v>2.3633559365123586</v>
      </c>
      <c r="I670" s="74"/>
      <c r="J670" s="132">
        <f t="shared" ref="J670:J680" si="410">P670+Q670+R670+S670</f>
        <v>9.8300159179999999E-2</v>
      </c>
      <c r="K670" s="132">
        <f t="shared" ref="K670:K680" si="411">N670+O670+T670</f>
        <v>0.31050882400000002</v>
      </c>
      <c r="L670" s="300">
        <f t="shared" ref="L670:L680" si="412">U670+IF(V670="x",0,V670)+IF(W670="x",0,W670)+IF(X670="x",0,X670)+Y670+Z670</f>
        <v>1.3386284533323589</v>
      </c>
      <c r="M670" s="132">
        <v>0.61591850000000004</v>
      </c>
      <c r="N670" s="132">
        <v>0.18305115</v>
      </c>
      <c r="O670" s="132">
        <v>0.10453593999999999</v>
      </c>
      <c r="P670" s="132">
        <v>8.7384438999999994E-2</v>
      </c>
      <c r="Q670" s="132">
        <v>9.3968842999999995E-4</v>
      </c>
      <c r="R670" s="132">
        <v>1.1613915E-4</v>
      </c>
      <c r="S670" s="132">
        <v>9.8598925999999996E-3</v>
      </c>
      <c r="T670" s="132">
        <v>2.2921733999999999E-2</v>
      </c>
      <c r="U670" s="132">
        <v>1.1090990999999999</v>
      </c>
      <c r="V670" s="132">
        <v>1.8897384999999999E-3</v>
      </c>
      <c r="W670" s="132">
        <v>0.22762779999999999</v>
      </c>
      <c r="X670" s="304">
        <v>1.1814244999999999E-5</v>
      </c>
      <c r="Y670" s="304">
        <v>5.8735893000000002E-10</v>
      </c>
      <c r="Z670" s="132">
        <v>0</v>
      </c>
      <c r="AA670" s="74"/>
      <c r="AB670" s="301">
        <f t="shared" ref="AB670:AB680" si="413">M670/0.133</f>
        <v>4.6309661654135335</v>
      </c>
      <c r="AC670" s="338">
        <f t="shared" ref="AC670:AC680" si="414">AB670</f>
        <v>4.6309661654135335</v>
      </c>
      <c r="AD670" s="74"/>
      <c r="AE670" s="136">
        <v>94.323560999999998</v>
      </c>
      <c r="AF670" s="136">
        <v>45.171188999999998</v>
      </c>
      <c r="AG670" s="136">
        <v>30.860589000000001</v>
      </c>
      <c r="AH670" s="136">
        <v>0</v>
      </c>
      <c r="AI670" s="136">
        <v>0.13193922</v>
      </c>
      <c r="AJ670" s="136">
        <v>17.191511999999999</v>
      </c>
      <c r="AK670" s="136">
        <v>0.96833206000000005</v>
      </c>
      <c r="AL670" s="74"/>
      <c r="AM670" s="133">
        <v>0.15305738999999999</v>
      </c>
      <c r="AN670" s="340">
        <f t="shared" ref="AN670:AN680" si="415">AM670</f>
        <v>0.15305738999999999</v>
      </c>
      <c r="AP670" s="133">
        <v>0.14531487000000001</v>
      </c>
      <c r="AQ670" s="133">
        <v>5.5599678000000001E-3</v>
      </c>
      <c r="AR670" s="133">
        <v>2.1825508E-3</v>
      </c>
      <c r="AS670" s="134">
        <f t="shared" ref="AS670:AS680" si="416">AV670+AY670+AZ670+BA670+BB670+BJ670+BK670+BO670</f>
        <v>8.7119228447358402E-6</v>
      </c>
      <c r="AT670" s="135">
        <f t="shared" ref="AT670:AT680" si="417">AW670+AX670+BC670+BD670+BE670+BF670+BG670+BH670+BI670+BL670+BP670+BQ670</f>
        <v>2.0562011540767475E-8</v>
      </c>
      <c r="AU670" s="135">
        <f t="shared" ref="AU670:AU680" si="418">BM670+BN670</f>
        <v>0.305679378</v>
      </c>
      <c r="AV670" s="302">
        <v>4.3742875999999997E-6</v>
      </c>
      <c r="AW670" s="302">
        <v>1.3200903000000001E-8</v>
      </c>
      <c r="AX670" s="302">
        <v>3.6054835000000002E-13</v>
      </c>
      <c r="AY670" s="302">
        <v>8.1219978E-10</v>
      </c>
      <c r="AZ670" s="302">
        <v>9.1521679999999998E-12</v>
      </c>
      <c r="BA670" s="302">
        <v>1.2993077000000001E-8</v>
      </c>
      <c r="BB670" s="302">
        <v>4.3146119999999996E-6</v>
      </c>
      <c r="BC670" s="302">
        <v>1.8573987E-9</v>
      </c>
      <c r="BD670" s="302">
        <v>5.3743912999999997E-9</v>
      </c>
      <c r="BE670" s="302">
        <v>5.6531828E-11</v>
      </c>
      <c r="BF670" s="302">
        <v>6.7032204E-14</v>
      </c>
      <c r="BG670" s="302">
        <v>5.3250973999999997E-11</v>
      </c>
      <c r="BH670" s="302">
        <v>1.1827638999999999E-12</v>
      </c>
      <c r="BI670" s="302">
        <v>1.4425906E-13</v>
      </c>
      <c r="BJ670" s="302">
        <v>1.4171942E-9</v>
      </c>
      <c r="BK670" s="302">
        <v>7.7916101999999994E-9</v>
      </c>
      <c r="BL670" s="302">
        <v>1.7781066E-11</v>
      </c>
      <c r="BM670" s="303">
        <v>3.1442697999999998E-2</v>
      </c>
      <c r="BN670" s="303">
        <v>0.27423668000000001</v>
      </c>
      <c r="BO670" s="302">
        <v>1.138784E-14</v>
      </c>
      <c r="BP670" s="302">
        <v>6.9250377999999995E-17</v>
      </c>
      <c r="BQ670" s="302">
        <v>3.0983131999999998E-21</v>
      </c>
      <c r="BR670" s="74"/>
      <c r="BS670" s="136">
        <v>3.8895218999999998E-3</v>
      </c>
      <c r="BT670" s="144">
        <v>3.8351108999999997E-5</v>
      </c>
      <c r="BU670" s="136">
        <v>1.2912361999999999E-4</v>
      </c>
      <c r="BV670" s="144">
        <v>2.6853257E-6</v>
      </c>
      <c r="BW670" s="144">
        <v>2.6216118000000001E-5</v>
      </c>
      <c r="BX670" s="144">
        <v>8.4105201999999998E-6</v>
      </c>
      <c r="BY670" s="144">
        <v>5.8526086000000004E-7</v>
      </c>
      <c r="BZ670" s="144">
        <v>1.2614389000000001E-5</v>
      </c>
      <c r="CA670" s="144">
        <v>1.5585056E-7</v>
      </c>
      <c r="CB670" s="144">
        <v>6.5243482999999998E-6</v>
      </c>
      <c r="CC670" s="144">
        <v>6.8781246000000005E-8</v>
      </c>
      <c r="CD670" s="144">
        <v>1.1999286999999999E-8</v>
      </c>
      <c r="CE670" s="144">
        <v>1.2212685E-9</v>
      </c>
      <c r="CF670" s="144">
        <v>1.9496828999999999E-5</v>
      </c>
      <c r="CG670" s="144">
        <v>9.3017474999999993E-5</v>
      </c>
      <c r="CH670" s="136">
        <v>3.5522590999999999E-3</v>
      </c>
      <c r="CI670" s="144">
        <v>1.6348074000000001E-12</v>
      </c>
      <c r="CK670" s="138"/>
      <c r="CL670" s="89" t="s">
        <v>3170</v>
      </c>
    </row>
    <row r="671" spans="1:323" ht="14.5" customHeight="1">
      <c r="A671" s="74" t="s">
        <v>3171</v>
      </c>
      <c r="B671" s="129" t="s">
        <v>2674</v>
      </c>
      <c r="C671" s="130" t="str">
        <f t="shared" si="407"/>
        <v>A.100.25.102</v>
      </c>
      <c r="D671" s="131" t="s">
        <v>3168</v>
      </c>
      <c r="E671" s="129" t="s">
        <v>957</v>
      </c>
      <c r="F671" s="132" t="s">
        <v>3173</v>
      </c>
      <c r="G671" s="132">
        <f t="shared" si="408"/>
        <v>0.82565661738467799</v>
      </c>
      <c r="H671" s="348">
        <f t="shared" si="409"/>
        <v>0.82565661738467799</v>
      </c>
      <c r="I671" s="74"/>
      <c r="J671" s="132">
        <f t="shared" si="410"/>
        <v>6.7895799500000006E-2</v>
      </c>
      <c r="K671" s="132">
        <f t="shared" si="411"/>
        <v>0.17870744629999999</v>
      </c>
      <c r="L671" s="300">
        <f t="shared" si="412"/>
        <v>0.17511772158467798</v>
      </c>
      <c r="M671" s="132">
        <v>0.40393564999999998</v>
      </c>
      <c r="N671" s="132">
        <v>0.14368429999999999</v>
      </c>
      <c r="O671" s="132">
        <v>3.2045143999999998E-2</v>
      </c>
      <c r="P671" s="132">
        <v>2.6890765000000001E-2</v>
      </c>
      <c r="Q671" s="132">
        <v>8.5653605000000008E-3</v>
      </c>
      <c r="R671" s="132">
        <v>1.189697E-3</v>
      </c>
      <c r="S671" s="132">
        <v>3.1249977000000002E-2</v>
      </c>
      <c r="T671" s="132">
        <v>2.9780023000000001E-3</v>
      </c>
      <c r="U671" s="132">
        <v>0.15435768999999999</v>
      </c>
      <c r="V671" s="132">
        <v>3.8293384E-3</v>
      </c>
      <c r="W671" s="132">
        <v>1.6919519000000001E-2</v>
      </c>
      <c r="X671" s="304">
        <v>1.1097232E-5</v>
      </c>
      <c r="Y671" s="304">
        <v>7.6952677999999998E-8</v>
      </c>
      <c r="Z671" s="132">
        <v>0</v>
      </c>
      <c r="AA671" s="74"/>
      <c r="AB671" s="301">
        <f t="shared" si="413"/>
        <v>3.0371101503759395</v>
      </c>
      <c r="AC671" s="338">
        <f t="shared" si="414"/>
        <v>3.0371101503759395</v>
      </c>
      <c r="AD671" s="74"/>
      <c r="AE671" s="136">
        <v>40.600368000000003</v>
      </c>
      <c r="AF671" s="136">
        <v>36.760272000000001</v>
      </c>
      <c r="AG671" s="136">
        <v>2.2935781999999998</v>
      </c>
      <c r="AH671" s="136">
        <v>0</v>
      </c>
      <c r="AI671" s="136">
        <v>0.19047016999999999</v>
      </c>
      <c r="AJ671" s="136">
        <v>0.83539819999999998</v>
      </c>
      <c r="AK671" s="136">
        <v>0.52064962999999997</v>
      </c>
      <c r="AL671" s="74"/>
      <c r="AM671" s="133">
        <v>0.10215621</v>
      </c>
      <c r="AN671" s="340">
        <f t="shared" si="415"/>
        <v>0.10215621</v>
      </c>
      <c r="AP671" s="133">
        <v>9.7426784000000002E-2</v>
      </c>
      <c r="AQ671" s="133">
        <v>3.3876043999999999E-3</v>
      </c>
      <c r="AR671" s="133">
        <v>1.3418241E-3</v>
      </c>
      <c r="AS671" s="134">
        <f t="shared" si="416"/>
        <v>5.8409342846273995E-6</v>
      </c>
      <c r="AT671" s="135">
        <f t="shared" si="417"/>
        <v>1.2528122917451029E-8</v>
      </c>
      <c r="AU671" s="135">
        <f t="shared" si="418"/>
        <v>0.18793054279999999</v>
      </c>
      <c r="AV671" s="302">
        <v>2.8340641999999998E-6</v>
      </c>
      <c r="AW671" s="302">
        <v>8.5514436000000007E-9</v>
      </c>
      <c r="AX671" s="302">
        <v>2.3361623999999999E-13</v>
      </c>
      <c r="AY671" s="302">
        <v>4.8883192999999997E-10</v>
      </c>
      <c r="AZ671" s="302">
        <v>3.8137225000000003E-12</v>
      </c>
      <c r="BA671" s="302">
        <v>3.9984947000000002E-9</v>
      </c>
      <c r="BB671" s="302">
        <v>2.9818941999999999E-6</v>
      </c>
      <c r="BC671" s="302">
        <v>5.7009202000000005E-10</v>
      </c>
      <c r="BD671" s="302">
        <v>3.3747194999999999E-9</v>
      </c>
      <c r="BE671" s="302">
        <v>2.5415587E-13</v>
      </c>
      <c r="BF671" s="302">
        <v>3.7522997999999999E-15</v>
      </c>
      <c r="BG671" s="302">
        <v>1.3490864E-11</v>
      </c>
      <c r="BH671" s="302">
        <v>8.3011295000000005E-14</v>
      </c>
      <c r="BI671" s="302">
        <v>1.7862952E-13</v>
      </c>
      <c r="BJ671" s="302">
        <v>6.8678713000000002E-9</v>
      </c>
      <c r="BK671" s="302">
        <v>1.3615381000000001E-8</v>
      </c>
      <c r="BL671" s="302">
        <v>1.7614695E-11</v>
      </c>
      <c r="BM671" s="303">
        <v>3.2269427999999998E-3</v>
      </c>
      <c r="BN671" s="303">
        <v>0.1847036</v>
      </c>
      <c r="BO671" s="302">
        <v>1.4919749E-12</v>
      </c>
      <c r="BP671" s="302">
        <v>9.0728202999999997E-15</v>
      </c>
      <c r="BQ671" s="302">
        <v>4.0592469999999998E-19</v>
      </c>
      <c r="BR671" s="74"/>
      <c r="BS671" s="136">
        <v>2.2590304000000001E-4</v>
      </c>
      <c r="BT671" s="144">
        <v>2.4573997000000001E-5</v>
      </c>
      <c r="BU671" s="144">
        <v>8.4682689999999994E-5</v>
      </c>
      <c r="BV671" s="144">
        <v>3.4898616999999998E-7</v>
      </c>
      <c r="BW671" s="144">
        <v>2.6014756E-5</v>
      </c>
      <c r="BX671" s="144">
        <v>2.5762174E-6</v>
      </c>
      <c r="BY671" s="144">
        <v>3.6861570999999999E-9</v>
      </c>
      <c r="BZ671" s="144">
        <v>3.9125181000000002E-6</v>
      </c>
      <c r="CA671" s="144">
        <v>1.5964896000000001E-6</v>
      </c>
      <c r="CB671" s="144">
        <v>2.0678292E-5</v>
      </c>
      <c r="CC671" s="144">
        <v>2.8132864000000001E-8</v>
      </c>
      <c r="CD671" s="144">
        <v>1.1761951999999999E-8</v>
      </c>
      <c r="CE671" s="144">
        <v>1.1134573E-8</v>
      </c>
      <c r="CF671" s="144">
        <v>6.7983529999999998E-6</v>
      </c>
      <c r="CG671" s="144">
        <v>4.7167604000000003E-5</v>
      </c>
      <c r="CH671" s="144">
        <v>7.4982123999999997E-6</v>
      </c>
      <c r="CI671" s="144">
        <v>2.1418386000000001E-10</v>
      </c>
      <c r="CJ671" s="137"/>
      <c r="CK671" s="138"/>
      <c r="CL671" s="89" t="s">
        <v>3170</v>
      </c>
      <c r="CN671" s="110"/>
      <c r="CP671" s="305"/>
      <c r="CQ671" s="74"/>
      <c r="CR671" s="74"/>
      <c r="CS671" s="74"/>
      <c r="CT671" s="74"/>
      <c r="CU671" s="74"/>
      <c r="CV671" s="74"/>
      <c r="CW671" s="74"/>
      <c r="CX671" s="74"/>
      <c r="CY671" s="74"/>
      <c r="CZ671" s="74"/>
      <c r="DA671" s="74"/>
      <c r="DB671" s="74"/>
    </row>
    <row r="672" spans="1:323" ht="14.5" customHeight="1">
      <c r="A672" s="74" t="s">
        <v>3174</v>
      </c>
      <c r="B672" s="129" t="s">
        <v>2674</v>
      </c>
      <c r="C672" s="130" t="str">
        <f t="shared" si="407"/>
        <v>A.100.25.103</v>
      </c>
      <c r="D672" s="131" t="s">
        <v>3168</v>
      </c>
      <c r="E672" s="129" t="s">
        <v>957</v>
      </c>
      <c r="F672" s="132" t="s">
        <v>3176</v>
      </c>
      <c r="G672" s="132">
        <f t="shared" si="408"/>
        <v>366.46620734780129</v>
      </c>
      <c r="H672" s="348">
        <f t="shared" si="409"/>
        <v>366.46620734780129</v>
      </c>
      <c r="I672" s="74"/>
      <c r="J672" s="132">
        <f t="shared" si="410"/>
        <v>6.5320724490000002</v>
      </c>
      <c r="K672" s="132">
        <f t="shared" si="411"/>
        <v>8.9961031600000005</v>
      </c>
      <c r="L672" s="300">
        <f t="shared" si="412"/>
        <v>276.46306773880127</v>
      </c>
      <c r="M672" s="132">
        <v>74.474964</v>
      </c>
      <c r="N672" s="132">
        <v>3.0898517999999999</v>
      </c>
      <c r="O672" s="132">
        <v>5.7641998000000001</v>
      </c>
      <c r="P672" s="132">
        <v>4.8107348999999999</v>
      </c>
      <c r="Q672" s="132">
        <v>1.1932984</v>
      </c>
      <c r="R672" s="132">
        <v>2.4695458999999999E-2</v>
      </c>
      <c r="S672" s="132">
        <v>0.50334369000000001</v>
      </c>
      <c r="T672" s="132">
        <v>0.14205155999999999</v>
      </c>
      <c r="U672" s="132">
        <v>268.29763000000003</v>
      </c>
      <c r="V672" s="132">
        <v>1.0762803000000001</v>
      </c>
      <c r="W672" s="132">
        <v>7.0837482999999999</v>
      </c>
      <c r="X672" s="132">
        <v>5.4054198999999997E-3</v>
      </c>
      <c r="Y672" s="304">
        <v>3.7189012000000002E-6</v>
      </c>
      <c r="Z672" s="132">
        <v>0</v>
      </c>
      <c r="AA672" s="74"/>
      <c r="AB672" s="301">
        <f t="shared" si="413"/>
        <v>559.96213533834589</v>
      </c>
      <c r="AC672" s="338">
        <f t="shared" si="414"/>
        <v>559.96213533834589</v>
      </c>
      <c r="AD672" s="74"/>
      <c r="AE672" s="136">
        <v>7975.7554</v>
      </c>
      <c r="AF672" s="136">
        <v>6372.6900999999998</v>
      </c>
      <c r="AG672" s="136">
        <v>960.26045999999997</v>
      </c>
      <c r="AH672" s="136">
        <v>0</v>
      </c>
      <c r="AI672" s="136">
        <v>79.186269999999993</v>
      </c>
      <c r="AJ672" s="136">
        <v>347.34</v>
      </c>
      <c r="AK672" s="136">
        <v>216.27852999999999</v>
      </c>
      <c r="AL672" s="74"/>
      <c r="AM672" s="133">
        <v>12.658594000000001</v>
      </c>
      <c r="AN672" s="340">
        <f t="shared" si="415"/>
        <v>12.658594000000001</v>
      </c>
      <c r="AP672" s="133">
        <v>11.790222999999999</v>
      </c>
      <c r="AQ672" s="133">
        <v>0.49108196999999998</v>
      </c>
      <c r="AR672" s="133">
        <v>0.37728895000000001</v>
      </c>
      <c r="AS672" s="134">
        <f t="shared" si="416"/>
        <v>7.0684792094964795E-4</v>
      </c>
      <c r="AT672" s="135">
        <f t="shared" si="417"/>
        <v>1.8161315502653072E-6</v>
      </c>
      <c r="AU672" s="135">
        <f t="shared" si="418"/>
        <v>52.841590000000004</v>
      </c>
      <c r="AV672" s="303">
        <v>5.2304619999999995E-4</v>
      </c>
      <c r="AW672" s="302">
        <v>1.5782825E-6</v>
      </c>
      <c r="AX672" s="302">
        <v>4.3115452E-11</v>
      </c>
      <c r="AY672" s="302">
        <v>1.6242623000000001E-8</v>
      </c>
      <c r="AZ672" s="302">
        <v>1.9325638000000002E-9</v>
      </c>
      <c r="BA672" s="302">
        <v>7.1532655999999995E-7</v>
      </c>
      <c r="BB672" s="303">
        <v>1.1580567E-4</v>
      </c>
      <c r="BC672" s="302">
        <v>1.0204241E-7</v>
      </c>
      <c r="BD672" s="302">
        <v>1.2538146999999999E-7</v>
      </c>
      <c r="BE672" s="302">
        <v>3.3573399999999998E-11</v>
      </c>
      <c r="BF672" s="302">
        <v>3.4426601999999999E-13</v>
      </c>
      <c r="BG672" s="302">
        <v>1.7591443999999999E-9</v>
      </c>
      <c r="BH672" s="302">
        <v>3.4668583999999999E-12</v>
      </c>
      <c r="BI672" s="302">
        <v>1.0565606E-11</v>
      </c>
      <c r="BJ672" s="302">
        <v>6.3101409999999998E-7</v>
      </c>
      <c r="BK672" s="302">
        <v>6.6631462999999999E-5</v>
      </c>
      <c r="BL672" s="302">
        <v>8.5745218000000004E-9</v>
      </c>
      <c r="BM672" s="303">
        <v>18.218657</v>
      </c>
      <c r="BN672" s="303">
        <v>34.622933000000003</v>
      </c>
      <c r="BO672" s="302">
        <v>7.2102848000000004E-11</v>
      </c>
      <c r="BP672" s="302">
        <v>4.3846327000000001E-13</v>
      </c>
      <c r="BQ672" s="302">
        <v>1.9617171000000001E-17</v>
      </c>
      <c r="BR672" s="74"/>
      <c r="BS672" s="136">
        <v>3.0297502E-2</v>
      </c>
      <c r="BT672" s="136">
        <v>1.0982902999999999E-3</v>
      </c>
      <c r="BU672" s="136">
        <v>1.5613230000000001E-2</v>
      </c>
      <c r="BV672" s="144">
        <v>1.6713113999999999E-5</v>
      </c>
      <c r="BW672" s="136">
        <v>1.5977914E-3</v>
      </c>
      <c r="BX672" s="136">
        <v>4.5955418000000002E-4</v>
      </c>
      <c r="BY672" s="144">
        <v>1.6270898999999999E-7</v>
      </c>
      <c r="BZ672" s="136">
        <v>7.0009996999999995E-4</v>
      </c>
      <c r="CA672" s="144">
        <v>3.3139567E-5</v>
      </c>
      <c r="CB672" s="136">
        <v>3.3306545E-4</v>
      </c>
      <c r="CC672" s="144">
        <v>1.4520635E-5</v>
      </c>
      <c r="CD672" s="144">
        <v>5.6748369999999998E-6</v>
      </c>
      <c r="CE672" s="144">
        <v>1.0325356E-6</v>
      </c>
      <c r="CF672" s="136">
        <v>9.9956224999999993E-4</v>
      </c>
      <c r="CG672" s="136">
        <v>8.7095793000000008E-3</v>
      </c>
      <c r="CH672" s="136">
        <v>7.1507492999999997E-4</v>
      </c>
      <c r="CI672" s="144">
        <v>1.0350889000000001E-8</v>
      </c>
      <c r="CJ672" s="137"/>
      <c r="CK672" s="138"/>
      <c r="CL672" s="89" t="s">
        <v>3170</v>
      </c>
      <c r="CN672" s="110"/>
      <c r="CP672" s="305"/>
      <c r="CQ672" s="74"/>
      <c r="CR672" s="74"/>
      <c r="CS672" s="74"/>
      <c r="CT672" s="74"/>
      <c r="CU672" s="74"/>
      <c r="CV672" s="74"/>
      <c r="CW672" s="74"/>
      <c r="CX672" s="74"/>
      <c r="CY672" s="74"/>
      <c r="CZ672" s="74"/>
      <c r="DA672" s="74"/>
      <c r="DB672" s="74"/>
    </row>
    <row r="673" spans="1:108" ht="14.5" customHeight="1">
      <c r="A673" s="74" t="s">
        <v>3177</v>
      </c>
      <c r="B673" s="129" t="s">
        <v>2674</v>
      </c>
      <c r="C673" s="130" t="str">
        <f t="shared" si="407"/>
        <v>A.100.25.104</v>
      </c>
      <c r="D673" s="131" t="s">
        <v>3168</v>
      </c>
      <c r="E673" s="129" t="s">
        <v>957</v>
      </c>
      <c r="F673" s="132" t="s">
        <v>3179</v>
      </c>
      <c r="G673" s="132">
        <f t="shared" si="408"/>
        <v>26.122770314335121</v>
      </c>
      <c r="H673" s="348">
        <f t="shared" si="409"/>
        <v>26.122770314335121</v>
      </c>
      <c r="I673" s="74"/>
      <c r="J673" s="132">
        <f t="shared" si="410"/>
        <v>5.8331084699999994E-2</v>
      </c>
      <c r="K673" s="132">
        <f t="shared" si="411"/>
        <v>0.36618992</v>
      </c>
      <c r="L673" s="300">
        <f t="shared" si="412"/>
        <v>25.446633109635119</v>
      </c>
      <c r="M673" s="132">
        <v>0.25161620000000001</v>
      </c>
      <c r="N673" s="132">
        <v>0.33066761</v>
      </c>
      <c r="O673" s="132">
        <v>2.1200038000000001E-2</v>
      </c>
      <c r="P673" s="132">
        <v>1.7607391999999999E-2</v>
      </c>
      <c r="Q673" s="132">
        <v>1.6567505999999999E-2</v>
      </c>
      <c r="R673" s="132">
        <v>4.7356269999999998E-4</v>
      </c>
      <c r="S673" s="132">
        <v>2.3682623999999999E-2</v>
      </c>
      <c r="T673" s="132">
        <v>1.4322272E-2</v>
      </c>
      <c r="U673" s="132">
        <v>25.404772999999999</v>
      </c>
      <c r="V673" s="132">
        <v>1.1395313000000001E-2</v>
      </c>
      <c r="W673" s="132">
        <v>3.0464626000000002E-2</v>
      </c>
      <c r="X673" s="304">
        <v>1.7063512E-7</v>
      </c>
      <c r="Y673" s="132">
        <v>0</v>
      </c>
      <c r="Z673" s="132">
        <v>0</v>
      </c>
      <c r="AA673" s="74"/>
      <c r="AB673" s="301">
        <f t="shared" si="413"/>
        <v>1.8918511278195489</v>
      </c>
      <c r="AC673" s="338">
        <f t="shared" si="414"/>
        <v>1.8918511278195489</v>
      </c>
      <c r="AD673" s="74"/>
      <c r="AE673" s="136">
        <v>29.517326000000001</v>
      </c>
      <c r="AF673" s="136">
        <v>24.310700000000001</v>
      </c>
      <c r="AG673" s="136">
        <v>4.1302363</v>
      </c>
      <c r="AH673" s="136">
        <v>0</v>
      </c>
      <c r="AI673" s="136">
        <v>6.4276969999999998E-4</v>
      </c>
      <c r="AJ673" s="136">
        <v>3.4630098999999998E-3</v>
      </c>
      <c r="AK673" s="136">
        <v>1.0722843</v>
      </c>
      <c r="AL673" s="74"/>
      <c r="AM673" s="133">
        <v>0.15086448</v>
      </c>
      <c r="AN673" s="340">
        <f t="shared" si="415"/>
        <v>0.15086448</v>
      </c>
      <c r="AP673" s="133">
        <v>0.14142785999999999</v>
      </c>
      <c r="AQ673" s="133">
        <v>3.5340349E-3</v>
      </c>
      <c r="AR673" s="133">
        <v>5.9025904999999998E-3</v>
      </c>
      <c r="AS673" s="134">
        <f t="shared" si="416"/>
        <v>8.478888253780002E-6</v>
      </c>
      <c r="AT673" s="135">
        <f t="shared" si="417"/>
        <v>1.30696557320121E-8</v>
      </c>
      <c r="AU673" s="135">
        <f t="shared" si="418"/>
        <v>0.82669334999999999</v>
      </c>
      <c r="AV673" s="302">
        <v>1.7740601E-6</v>
      </c>
      <c r="AW673" s="302">
        <v>5.3533868000000001E-9</v>
      </c>
      <c r="AX673" s="302">
        <v>1.4623374000000001E-13</v>
      </c>
      <c r="AY673" s="302">
        <v>2.6313383999999999E-10</v>
      </c>
      <c r="AZ673" s="302">
        <v>5.8592233999999996E-10</v>
      </c>
      <c r="BA673" s="302">
        <v>2.6181245999999999E-9</v>
      </c>
      <c r="BB673" s="302">
        <v>6.2559533000000003E-6</v>
      </c>
      <c r="BC673" s="302">
        <v>3.7387157999999998E-10</v>
      </c>
      <c r="BD673" s="302">
        <v>7.2157066999999999E-9</v>
      </c>
      <c r="BE673" s="302">
        <v>2.3273676999999999E-12</v>
      </c>
      <c r="BF673" s="302">
        <v>9.5209721000000002E-15</v>
      </c>
      <c r="BG673" s="302">
        <v>1.1734831000000001E-10</v>
      </c>
      <c r="BH673" s="302">
        <v>5.1698716000000002E-12</v>
      </c>
      <c r="BI673" s="302">
        <v>1.6893479999999999E-12</v>
      </c>
      <c r="BJ673" s="302">
        <v>1.0298613000000001E-8</v>
      </c>
      <c r="BK673" s="302">
        <v>4.3510906000000001E-7</v>
      </c>
      <c r="BL673" s="303">
        <v>0</v>
      </c>
      <c r="BM673" s="303">
        <v>0.72050411999999997</v>
      </c>
      <c r="BN673" s="303">
        <v>0.10618923</v>
      </c>
      <c r="BO673" s="303">
        <v>0</v>
      </c>
      <c r="BP673" s="303">
        <v>0</v>
      </c>
      <c r="BQ673" s="303">
        <v>0</v>
      </c>
      <c r="BR673" s="74"/>
      <c r="BS673" s="136">
        <v>4.6994097999999998E-2</v>
      </c>
      <c r="BT673" s="144">
        <v>5.0603112999999999E-5</v>
      </c>
      <c r="BU673" s="144">
        <v>5.2749827999999998E-5</v>
      </c>
      <c r="BV673" s="144">
        <v>1.6852828000000001E-6</v>
      </c>
      <c r="BW673" s="144">
        <v>5.5387045E-5</v>
      </c>
      <c r="BX673" s="144">
        <v>1.6958326E-6</v>
      </c>
      <c r="BY673" s="144">
        <v>6.6833230999999998E-9</v>
      </c>
      <c r="BZ673" s="144">
        <v>2.5666254999999999E-6</v>
      </c>
      <c r="CA673" s="144">
        <v>6.3548779999999999E-7</v>
      </c>
      <c r="CB673" s="144">
        <v>1.5670930000000001E-5</v>
      </c>
      <c r="CC673" s="144">
        <v>1.6596913E-6</v>
      </c>
      <c r="CD673" s="136">
        <v>0</v>
      </c>
      <c r="CE673" s="144">
        <v>1.0878211E-7</v>
      </c>
      <c r="CF673" s="144">
        <v>6.7233916999999998E-6</v>
      </c>
      <c r="CG673" s="144">
        <v>3.4325939000000003E-5</v>
      </c>
      <c r="CH673" s="136">
        <v>4.6770278999999998E-2</v>
      </c>
      <c r="CI673" s="136">
        <v>0</v>
      </c>
      <c r="CJ673" s="137"/>
      <c r="CK673" s="138"/>
      <c r="CL673" s="89" t="s">
        <v>3180</v>
      </c>
      <c r="CM673" s="89" t="s">
        <v>3181</v>
      </c>
      <c r="CY673" s="74"/>
      <c r="CZ673" s="74"/>
      <c r="DA673" s="74"/>
      <c r="DB673" s="74"/>
    </row>
    <row r="674" spans="1:108" ht="14.5" customHeight="1">
      <c r="A674" s="74" t="s">
        <v>3182</v>
      </c>
      <c r="B674" s="129" t="s">
        <v>2674</v>
      </c>
      <c r="C674" s="130" t="str">
        <f t="shared" si="407"/>
        <v>A.100.25.105</v>
      </c>
      <c r="D674" s="131" t="s">
        <v>3168</v>
      </c>
      <c r="E674" s="129" t="s">
        <v>957</v>
      </c>
      <c r="F674" s="132" t="s">
        <v>3184</v>
      </c>
      <c r="G674" s="132">
        <f t="shared" si="408"/>
        <v>10.255446448181001</v>
      </c>
      <c r="H674" s="348">
        <f t="shared" si="409"/>
        <v>10.255446448181001</v>
      </c>
      <c r="I674" s="74"/>
      <c r="J674" s="132">
        <f t="shared" si="410"/>
        <v>0.87344751310000002</v>
      </c>
      <c r="K674" s="132">
        <f t="shared" si="411"/>
        <v>1.8347815850810001</v>
      </c>
      <c r="L674" s="300">
        <f t="shared" si="412"/>
        <v>0.87236015</v>
      </c>
      <c r="M674" s="132">
        <v>6.6748571999999999</v>
      </c>
      <c r="N674" s="132">
        <v>1.1431864</v>
      </c>
      <c r="O674" s="132">
        <v>0.69151792000000001</v>
      </c>
      <c r="P674" s="132">
        <v>0.58097027999999995</v>
      </c>
      <c r="Q674" s="132">
        <v>0.29159886000000002</v>
      </c>
      <c r="R674" s="132">
        <v>0</v>
      </c>
      <c r="S674" s="132">
        <v>8.7837310000000004E-4</v>
      </c>
      <c r="T674" s="304">
        <v>7.7265081000000001E-5</v>
      </c>
      <c r="U674" s="132">
        <v>0.40688740000000001</v>
      </c>
      <c r="V674" s="132">
        <v>0</v>
      </c>
      <c r="W674" s="132">
        <v>0.46547274999999999</v>
      </c>
      <c r="X674" s="132">
        <v>0</v>
      </c>
      <c r="Y674" s="132">
        <v>0</v>
      </c>
      <c r="Z674" s="132">
        <v>0</v>
      </c>
      <c r="AA674" s="74"/>
      <c r="AB674" s="301">
        <f t="shared" si="413"/>
        <v>50.186896240601499</v>
      </c>
      <c r="AC674" s="338">
        <f t="shared" si="414"/>
        <v>50.186896240601499</v>
      </c>
      <c r="AD674" s="74"/>
      <c r="AE674" s="136">
        <v>310.44598000000002</v>
      </c>
      <c r="AF674" s="136">
        <v>203.90428</v>
      </c>
      <c r="AG674" s="136">
        <v>63.098350000000003</v>
      </c>
      <c r="AH674" s="136">
        <v>0</v>
      </c>
      <c r="AI674" s="136">
        <v>5.4167867999999997</v>
      </c>
      <c r="AJ674" s="136">
        <v>23.734324000000001</v>
      </c>
      <c r="AK674" s="136">
        <v>14.292236000000001</v>
      </c>
      <c r="AL674" s="74"/>
      <c r="AM674" s="133">
        <v>1.3012547999999999</v>
      </c>
      <c r="AN674" s="340">
        <f t="shared" si="415"/>
        <v>1.3012547999999999</v>
      </c>
      <c r="AP674" s="133">
        <v>1.2457054999999999</v>
      </c>
      <c r="AQ674" s="133">
        <v>5.0213061000000003E-2</v>
      </c>
      <c r="AR674" s="133">
        <v>5.3362376E-3</v>
      </c>
      <c r="AS674" s="134">
        <f t="shared" si="416"/>
        <v>7.46825866577E-5</v>
      </c>
      <c r="AT674" s="135">
        <f t="shared" si="417"/>
        <v>1.8569919147699999E-7</v>
      </c>
      <c r="AU674" s="135">
        <f t="shared" si="418"/>
        <v>0.74737220699999996</v>
      </c>
      <c r="AV674" s="302">
        <v>4.7064421E-5</v>
      </c>
      <c r="AW674" s="302">
        <v>1.4202266999999999E-7</v>
      </c>
      <c r="AX674" s="302">
        <v>3.8794769999999998E-12</v>
      </c>
      <c r="AY674" s="302">
        <v>2.6065536999999998E-9</v>
      </c>
      <c r="AZ674" s="303">
        <v>0</v>
      </c>
      <c r="BA674" s="302">
        <v>8.6386103999999997E-8</v>
      </c>
      <c r="BB674" s="302">
        <v>2.7529173E-5</v>
      </c>
      <c r="BC674" s="302">
        <v>1.2245942000000001E-8</v>
      </c>
      <c r="BD674" s="302">
        <v>3.1426699999999998E-8</v>
      </c>
      <c r="BE674" s="303">
        <v>0</v>
      </c>
      <c r="BF674" s="303">
        <v>0</v>
      </c>
      <c r="BG674" s="303">
        <v>0</v>
      </c>
      <c r="BH674" s="303">
        <v>0</v>
      </c>
      <c r="BI674" s="303">
        <v>0</v>
      </c>
      <c r="BJ674" s="303">
        <v>0</v>
      </c>
      <c r="BK674" s="303">
        <v>0</v>
      </c>
      <c r="BL674" s="303">
        <v>0</v>
      </c>
      <c r="BM674" s="303">
        <v>2.7040847E-2</v>
      </c>
      <c r="BN674" s="303">
        <v>0.72033135999999998</v>
      </c>
      <c r="BO674" s="303">
        <v>0</v>
      </c>
      <c r="BP674" s="303">
        <v>0</v>
      </c>
      <c r="BQ674" s="303">
        <v>0</v>
      </c>
      <c r="BR674" s="74"/>
      <c r="BS674" s="136">
        <v>7.7316950999999998E-3</v>
      </c>
      <c r="BT674" s="136">
        <v>2.4510584000000002E-4</v>
      </c>
      <c r="BU674" s="136">
        <v>1.3993438E-3</v>
      </c>
      <c r="BV674" s="144">
        <v>9.0505832000000006E-9</v>
      </c>
      <c r="BW674" s="136">
        <v>4.2339344000000002E-4</v>
      </c>
      <c r="BX674" s="144">
        <v>5.5924756000000003E-5</v>
      </c>
      <c r="BY674" s="136">
        <v>0</v>
      </c>
      <c r="BZ674" s="144">
        <v>8.4881744999999994E-5</v>
      </c>
      <c r="CA674" s="136">
        <v>0</v>
      </c>
      <c r="CB674" s="144">
        <v>5.8122458999999999E-7</v>
      </c>
      <c r="CC674" s="136">
        <v>0</v>
      </c>
      <c r="CD674" s="136">
        <v>0</v>
      </c>
      <c r="CE674" s="136">
        <v>0</v>
      </c>
      <c r="CF674" s="136">
        <v>1.2286649000000001E-4</v>
      </c>
      <c r="CG674" s="136">
        <v>3.242993E-4</v>
      </c>
      <c r="CH674" s="136">
        <v>5.0752894000000003E-3</v>
      </c>
      <c r="CI674" s="136">
        <v>0</v>
      </c>
      <c r="CJ674" s="137"/>
      <c r="CK674" s="138"/>
      <c r="CL674" s="89" t="s">
        <v>3185</v>
      </c>
      <c r="CY674" s="74"/>
      <c r="CZ674" s="74"/>
      <c r="DA674" s="74"/>
      <c r="DB674" s="74"/>
    </row>
    <row r="675" spans="1:108" ht="14.5" customHeight="1">
      <c r="A675" s="74" t="s">
        <v>3186</v>
      </c>
      <c r="B675" s="129" t="s">
        <v>2674</v>
      </c>
      <c r="C675" s="130" t="str">
        <f t="shared" si="407"/>
        <v>A.100.25.107</v>
      </c>
      <c r="D675" s="131" t="s">
        <v>3168</v>
      </c>
      <c r="E675" s="129" t="s">
        <v>957</v>
      </c>
      <c r="F675" s="132" t="s">
        <v>3188</v>
      </c>
      <c r="G675" s="132">
        <f t="shared" si="408"/>
        <v>337.75159842224002</v>
      </c>
      <c r="H675" s="348">
        <f t="shared" si="409"/>
        <v>337.75159842224002</v>
      </c>
      <c r="I675" s="74"/>
      <c r="J675" s="132">
        <f t="shared" si="410"/>
        <v>4.8665431530000003</v>
      </c>
      <c r="K675" s="132">
        <f t="shared" si="411"/>
        <v>19.58932978</v>
      </c>
      <c r="L675" s="300">
        <f t="shared" si="412"/>
        <v>272.03521348923999</v>
      </c>
      <c r="M675" s="132">
        <v>41.260511999999999</v>
      </c>
      <c r="N675" s="132">
        <v>14.697395999999999</v>
      </c>
      <c r="O675" s="132">
        <v>4.1494027999999998</v>
      </c>
      <c r="P675" s="132">
        <v>3.4867134000000002</v>
      </c>
      <c r="Q675" s="132">
        <v>1.2700746999999999</v>
      </c>
      <c r="R675" s="132">
        <v>2.4528293E-2</v>
      </c>
      <c r="S675" s="132">
        <v>8.5226759999999999E-2</v>
      </c>
      <c r="T675" s="132">
        <v>0.74253097999999995</v>
      </c>
      <c r="U675" s="132">
        <v>271.94029999999998</v>
      </c>
      <c r="V675" s="132">
        <v>0</v>
      </c>
      <c r="W675" s="132">
        <v>9.4341921999999995E-2</v>
      </c>
      <c r="X675" s="132">
        <v>5.7156723999999995E-4</v>
      </c>
      <c r="Y675" s="132">
        <v>0</v>
      </c>
      <c r="Z675" s="132">
        <v>0</v>
      </c>
      <c r="AA675" s="74"/>
      <c r="AB675" s="301">
        <f t="shared" si="413"/>
        <v>310.22941353383453</v>
      </c>
      <c r="AC675" s="338">
        <f t="shared" si="414"/>
        <v>310.22941353383453</v>
      </c>
      <c r="AD675" s="74"/>
      <c r="AE675" s="136">
        <v>3518.5999000000002</v>
      </c>
      <c r="AF675" s="136">
        <v>3502.1628000000001</v>
      </c>
      <c r="AG675" s="136">
        <v>12.790391</v>
      </c>
      <c r="AH675" s="136">
        <v>0</v>
      </c>
      <c r="AI675" s="136">
        <v>0</v>
      </c>
      <c r="AJ675" s="136">
        <v>0.15655448999999999</v>
      </c>
      <c r="AK675" s="136">
        <v>3.4901323</v>
      </c>
      <c r="AL675" s="74"/>
      <c r="AM675" s="133">
        <v>11.017950000000001</v>
      </c>
      <c r="AN675" s="340">
        <f t="shared" si="415"/>
        <v>11.017950000000001</v>
      </c>
      <c r="AP675" s="133">
        <v>10.276476000000001</v>
      </c>
      <c r="AQ675" s="133">
        <v>0.35311112</v>
      </c>
      <c r="AR675" s="133">
        <v>0.38836314999999999</v>
      </c>
      <c r="AS675" s="134">
        <f t="shared" si="416"/>
        <v>6.1609566716314004E-4</v>
      </c>
      <c r="AT675" s="135">
        <f t="shared" si="417"/>
        <v>1.3058843329318201E-6</v>
      </c>
      <c r="AU675" s="135">
        <f t="shared" si="418"/>
        <v>54.392598000000007</v>
      </c>
      <c r="AV675" s="303">
        <v>2.8966723000000002E-4</v>
      </c>
      <c r="AW675" s="302">
        <v>8.7405275000000004E-7</v>
      </c>
      <c r="AX675" s="302">
        <v>2.3877685000000001E-11</v>
      </c>
      <c r="AY675" s="302">
        <v>2.7423935E-8</v>
      </c>
      <c r="AZ675" s="302">
        <v>6.5793813999999999E-10</v>
      </c>
      <c r="BA675" s="302">
        <v>5.1845704000000001E-7</v>
      </c>
      <c r="BB675" s="303">
        <v>3.2338480000000002E-4</v>
      </c>
      <c r="BC675" s="302">
        <v>7.4261875999999994E-8</v>
      </c>
      <c r="BD675" s="302">
        <v>3.5426597E-7</v>
      </c>
      <c r="BE675" s="302">
        <v>6.4694207000000004E-11</v>
      </c>
      <c r="BF675" s="302">
        <v>9.2553582000000008E-13</v>
      </c>
      <c r="BG675" s="302">
        <v>2.3406109000000001E-9</v>
      </c>
      <c r="BH675" s="302">
        <v>1.4456036E-11</v>
      </c>
      <c r="BI675" s="302">
        <v>3.8267127999999997E-11</v>
      </c>
      <c r="BJ675" s="302">
        <v>5.4774415000000003E-7</v>
      </c>
      <c r="BK675" s="302">
        <v>1.9493540999999999E-6</v>
      </c>
      <c r="BL675" s="302">
        <v>8.2090543999999996E-10</v>
      </c>
      <c r="BM675" s="303">
        <v>22.301691000000002</v>
      </c>
      <c r="BN675" s="303">
        <v>32.090907000000001</v>
      </c>
      <c r="BO675" s="303">
        <v>0</v>
      </c>
      <c r="BP675" s="303">
        <v>0</v>
      </c>
      <c r="BQ675" s="303">
        <v>0</v>
      </c>
      <c r="BR675" s="74"/>
      <c r="BS675" s="136">
        <v>2.0420893999999998E-2</v>
      </c>
      <c r="BT675" s="136">
        <v>2.6109423999999999E-3</v>
      </c>
      <c r="BU675" s="136">
        <v>8.6500191999999993E-3</v>
      </c>
      <c r="BV675" s="144">
        <v>8.7004696000000006E-5</v>
      </c>
      <c r="BW675" s="136">
        <v>3.0388866E-3</v>
      </c>
      <c r="BX675" s="136">
        <v>3.3285497999999998E-4</v>
      </c>
      <c r="BY675" s="144">
        <v>9.7745069000000002E-7</v>
      </c>
      <c r="BZ675" s="136">
        <v>5.0495458999999998E-4</v>
      </c>
      <c r="CA675" s="144">
        <v>3.2915242000000001E-5</v>
      </c>
      <c r="CB675" s="144">
        <v>5.6395043000000002E-5</v>
      </c>
      <c r="CC675" s="144">
        <v>4.7953733E-6</v>
      </c>
      <c r="CD675" s="144">
        <v>5.9595425000000005E-7</v>
      </c>
      <c r="CE675" s="144">
        <v>7.0642993999999997E-8</v>
      </c>
      <c r="CF675" s="136">
        <v>8.6209551000000003E-4</v>
      </c>
      <c r="CG675" s="136">
        <v>4.2282244000000002E-3</v>
      </c>
      <c r="CH675" s="144">
        <v>1.0161524999999999E-5</v>
      </c>
      <c r="CI675" s="136">
        <v>0</v>
      </c>
      <c r="CJ675" s="137"/>
      <c r="CK675" s="138"/>
      <c r="CL675" s="89" t="s">
        <v>3189</v>
      </c>
      <c r="CY675" s="74"/>
      <c r="CZ675" s="74"/>
      <c r="DA675" s="74"/>
      <c r="DB675" s="74"/>
    </row>
    <row r="676" spans="1:108" ht="14.5" customHeight="1">
      <c r="A676" s="74" t="s">
        <v>3190</v>
      </c>
      <c r="B676" s="129" t="s">
        <v>2674</v>
      </c>
      <c r="C676" s="130" t="str">
        <f t="shared" si="407"/>
        <v>A.100.25.108</v>
      </c>
      <c r="D676" s="131" t="s">
        <v>3168</v>
      </c>
      <c r="E676" s="129" t="s">
        <v>957</v>
      </c>
      <c r="F676" s="132" t="s">
        <v>3192</v>
      </c>
      <c r="G676" s="132">
        <f t="shared" si="408"/>
        <v>40.362253813179997</v>
      </c>
      <c r="H676" s="348">
        <f t="shared" si="409"/>
        <v>40.362253813179997</v>
      </c>
      <c r="I676" s="74"/>
      <c r="J676" s="132">
        <f t="shared" si="410"/>
        <v>6.5142095800000003E-3</v>
      </c>
      <c r="K676" s="132">
        <f t="shared" si="411"/>
        <v>6.6097955600000008E-2</v>
      </c>
      <c r="L676" s="300">
        <f t="shared" si="412"/>
        <v>40.265701647999997</v>
      </c>
      <c r="M676" s="132">
        <v>2.3939999999999999E-2</v>
      </c>
      <c r="N676" s="132">
        <v>4.9405995000000001E-2</v>
      </c>
      <c r="O676" s="132">
        <v>1.0207290000000001E-2</v>
      </c>
      <c r="P676" s="132">
        <v>1.444014E-4</v>
      </c>
      <c r="Q676" s="132">
        <v>0</v>
      </c>
      <c r="R676" s="132">
        <v>5.5634617000000003E-3</v>
      </c>
      <c r="S676" s="132">
        <v>8.0634648000000003E-4</v>
      </c>
      <c r="T676" s="132">
        <v>6.4846705999999999E-3</v>
      </c>
      <c r="U676" s="132">
        <v>40.26</v>
      </c>
      <c r="V676" s="132">
        <v>0</v>
      </c>
      <c r="W676" s="132">
        <v>5.7016480000000001E-3</v>
      </c>
      <c r="X676" s="132">
        <v>0</v>
      </c>
      <c r="Y676" s="132">
        <v>0</v>
      </c>
      <c r="Z676" s="132">
        <v>0</v>
      </c>
      <c r="AA676" s="74"/>
      <c r="AB676" s="301">
        <f t="shared" si="413"/>
        <v>0.18</v>
      </c>
      <c r="AC676" s="338">
        <f t="shared" si="414"/>
        <v>0.18</v>
      </c>
      <c r="AD676" s="74"/>
      <c r="AE676" s="136">
        <v>3.6957399999999998</v>
      </c>
      <c r="AF676" s="136">
        <v>2.04474</v>
      </c>
      <c r="AG676" s="136">
        <v>0.77300000000000002</v>
      </c>
      <c r="AH676" s="136">
        <v>0</v>
      </c>
      <c r="AI676" s="136">
        <v>0.878</v>
      </c>
      <c r="AJ676" s="136">
        <v>0</v>
      </c>
      <c r="AK676" s="136">
        <v>0</v>
      </c>
      <c r="AL676" s="74"/>
      <c r="AM676" s="133">
        <v>2.7195009999999999E-2</v>
      </c>
      <c r="AN676" s="340">
        <f t="shared" si="415"/>
        <v>2.7195009999999999E-2</v>
      </c>
      <c r="AP676" s="133">
        <v>1.8062696999999999E-2</v>
      </c>
      <c r="AQ676" s="133">
        <v>4.2699581000000002E-4</v>
      </c>
      <c r="AR676" s="133">
        <v>8.7053174000000007E-3</v>
      </c>
      <c r="AS676" s="134">
        <f t="shared" si="416"/>
        <v>1.08289549E-6</v>
      </c>
      <c r="AT676" s="135">
        <f t="shared" si="417"/>
        <v>1.5791265185300001E-9</v>
      </c>
      <c r="AU676" s="135">
        <f t="shared" si="418"/>
        <v>1.21923213</v>
      </c>
      <c r="AV676" s="302">
        <v>1.6703999999999999E-7</v>
      </c>
      <c r="AW676" s="302">
        <v>5.0400000000000002E-10</v>
      </c>
      <c r="AX676" s="302">
        <v>1.3769999999999999E-14</v>
      </c>
      <c r="AY676" s="303">
        <v>0</v>
      </c>
      <c r="AZ676" s="303">
        <v>0</v>
      </c>
      <c r="BA676" s="302">
        <v>2.1450000000000001E-11</v>
      </c>
      <c r="BB676" s="302">
        <v>8.9726000000000003E-7</v>
      </c>
      <c r="BC676" s="302">
        <v>4.9010000000000002E-12</v>
      </c>
      <c r="BD676" s="302">
        <v>1.0451599999999999E-9</v>
      </c>
      <c r="BE676" s="302">
        <v>3.9790300000000003E-12</v>
      </c>
      <c r="BF676" s="302">
        <v>1.1955740000000001E-13</v>
      </c>
      <c r="BG676" s="302">
        <v>1.913439E-11</v>
      </c>
      <c r="BH676" s="302">
        <v>1.4609462E-12</v>
      </c>
      <c r="BI676" s="302">
        <v>3.5782492999999999E-13</v>
      </c>
      <c r="BJ676" s="302">
        <v>4.277153E-9</v>
      </c>
      <c r="BK676" s="302">
        <v>1.4296886999999999E-8</v>
      </c>
      <c r="BL676" s="303">
        <v>0</v>
      </c>
      <c r="BM676" s="303">
        <v>1.2</v>
      </c>
      <c r="BN676" s="303">
        <v>1.923213E-2</v>
      </c>
      <c r="BO676" s="303">
        <v>0</v>
      </c>
      <c r="BP676" s="303">
        <v>0</v>
      </c>
      <c r="BQ676" s="303">
        <v>0</v>
      </c>
      <c r="BR676" s="74"/>
      <c r="BS676" s="144">
        <v>5.4338481999999999E-5</v>
      </c>
      <c r="BT676" s="144">
        <v>7.2056488000000001E-6</v>
      </c>
      <c r="BU676" s="144">
        <v>5.0188776000000004E-6</v>
      </c>
      <c r="BV676" s="144">
        <v>7.5959347000000003E-7</v>
      </c>
      <c r="BW676" s="144">
        <v>5.9355407E-6</v>
      </c>
      <c r="BX676" s="144">
        <v>3.5854604000000003E-7</v>
      </c>
      <c r="BY676" s="144">
        <v>1.0333247E-7</v>
      </c>
      <c r="BZ676" s="136">
        <v>0</v>
      </c>
      <c r="CA676" s="144">
        <v>7.4657739000000004E-6</v>
      </c>
      <c r="CB676" s="144">
        <v>5.3356415999999997E-7</v>
      </c>
      <c r="CC676" s="136">
        <v>0</v>
      </c>
      <c r="CD676" s="136">
        <v>0</v>
      </c>
      <c r="CE676" s="136">
        <v>0</v>
      </c>
      <c r="CF676" s="144">
        <v>5.9625178000000001E-7</v>
      </c>
      <c r="CG676" s="144">
        <v>3.4583334E-6</v>
      </c>
      <c r="CH676" s="144">
        <v>2.2903019999999999E-5</v>
      </c>
      <c r="CI676" s="136">
        <v>0</v>
      </c>
      <c r="CJ676" s="137"/>
      <c r="CK676" s="138"/>
      <c r="CL676" s="89" t="s">
        <v>3193</v>
      </c>
      <c r="CM676" s="191" t="s">
        <v>3194</v>
      </c>
      <c r="CY676" s="74"/>
      <c r="CZ676" s="74"/>
      <c r="DA676" s="74"/>
      <c r="DB676" s="74"/>
    </row>
    <row r="677" spans="1:108" ht="14.5" customHeight="1">
      <c r="A677" s="74" t="s">
        <v>3195</v>
      </c>
      <c r="B677" s="129" t="s">
        <v>2674</v>
      </c>
      <c r="C677" s="130" t="str">
        <f t="shared" si="407"/>
        <v>A.100.25.109</v>
      </c>
      <c r="D677" s="131" t="s">
        <v>3168</v>
      </c>
      <c r="E677" s="129" t="s">
        <v>957</v>
      </c>
      <c r="F677" s="132" t="s">
        <v>3197</v>
      </c>
      <c r="G677" s="132">
        <f t="shared" si="408"/>
        <v>5908.9683273272003</v>
      </c>
      <c r="H677" s="348">
        <f t="shared" si="409"/>
        <v>5908.9683273272003</v>
      </c>
      <c r="I677" s="74"/>
      <c r="J677" s="132">
        <f t="shared" si="410"/>
        <v>12.532970651000001</v>
      </c>
      <c r="K677" s="132">
        <f t="shared" si="411"/>
        <v>50.449052800000004</v>
      </c>
      <c r="L677" s="300">
        <f t="shared" si="412"/>
        <v>5739.7267338762003</v>
      </c>
      <c r="M677" s="132">
        <v>106.25957</v>
      </c>
      <c r="N677" s="132">
        <v>37.850693</v>
      </c>
      <c r="O677" s="132">
        <v>10.686095</v>
      </c>
      <c r="P677" s="132">
        <v>8.9794491999999995</v>
      </c>
      <c r="Q677" s="132">
        <v>3.2708656</v>
      </c>
      <c r="R677" s="132">
        <v>6.3168531E-2</v>
      </c>
      <c r="S677" s="132">
        <v>0.21948732000000001</v>
      </c>
      <c r="T677" s="132">
        <v>1.9122648</v>
      </c>
      <c r="U677" s="132">
        <v>5739.4822999999997</v>
      </c>
      <c r="V677" s="132">
        <v>0</v>
      </c>
      <c r="W677" s="132">
        <v>0.24296190000000001</v>
      </c>
      <c r="X677" s="132">
        <v>1.4719761999999999E-3</v>
      </c>
      <c r="Y677" s="132">
        <v>0</v>
      </c>
      <c r="Z677" s="132">
        <v>0</v>
      </c>
      <c r="AA677" s="74"/>
      <c r="AB677" s="301">
        <f t="shared" si="413"/>
        <v>798.94413533834575</v>
      </c>
      <c r="AC677" s="338">
        <f t="shared" si="414"/>
        <v>798.94413533834575</v>
      </c>
      <c r="AD677" s="74"/>
      <c r="AE677" s="136">
        <v>9061.5676000000003</v>
      </c>
      <c r="AF677" s="136">
        <v>9019.2366000000002</v>
      </c>
      <c r="AG677" s="136">
        <v>32.939520000000002</v>
      </c>
      <c r="AH677" s="136">
        <v>0</v>
      </c>
      <c r="AI677" s="136">
        <v>0</v>
      </c>
      <c r="AJ677" s="136">
        <v>0.40317998999999999</v>
      </c>
      <c r="AK677" s="136">
        <v>8.9882542000000001</v>
      </c>
      <c r="AL677" s="74"/>
      <c r="AM677" s="133">
        <v>28.835923999999999</v>
      </c>
      <c r="AN677" s="340">
        <f t="shared" si="415"/>
        <v>28.835923999999999</v>
      </c>
      <c r="AP677" s="133">
        <v>26.465350999999998</v>
      </c>
      <c r="AQ677" s="133">
        <v>0.90937884999999996</v>
      </c>
      <c r="AR677" s="133">
        <v>1.4611947999999999</v>
      </c>
      <c r="AS677" s="134">
        <f t="shared" si="416"/>
        <v>1.5866517102849998E-3</v>
      </c>
      <c r="AT677" s="135">
        <f t="shared" si="417"/>
        <v>3.3630874538352001E-6</v>
      </c>
      <c r="AU677" s="135">
        <f t="shared" si="418"/>
        <v>204.64913100000001</v>
      </c>
      <c r="AV677" s="303">
        <v>7.4598967E-4</v>
      </c>
      <c r="AW677" s="302">
        <v>2.2509772E-6</v>
      </c>
      <c r="AX677" s="302">
        <v>6.1492997999999998E-11</v>
      </c>
      <c r="AY677" s="302">
        <v>7.0625775000000004E-8</v>
      </c>
      <c r="AZ677" s="302">
        <v>1.6944099999999999E-9</v>
      </c>
      <c r="BA677" s="302">
        <v>1.3351996999999999E-6</v>
      </c>
      <c r="BB677" s="303">
        <v>8.3282365999999997E-4</v>
      </c>
      <c r="BC677" s="302">
        <v>1.9124907999999999E-7</v>
      </c>
      <c r="BD677" s="302">
        <v>9.1235295000000005E-7</v>
      </c>
      <c r="BE677" s="302">
        <v>1.6660914999999999E-10</v>
      </c>
      <c r="BF677" s="302">
        <v>2.3835631999999998E-12</v>
      </c>
      <c r="BG677" s="302">
        <v>6.0278531999999998E-9</v>
      </c>
      <c r="BH677" s="302">
        <v>3.7229113000000002E-11</v>
      </c>
      <c r="BI677" s="302">
        <v>9.8550610999999996E-11</v>
      </c>
      <c r="BJ677" s="302">
        <v>1.4106238E-6</v>
      </c>
      <c r="BK677" s="302">
        <v>5.0202365999999996E-6</v>
      </c>
      <c r="BL677" s="302">
        <v>2.1141052E-9</v>
      </c>
      <c r="BM677" s="303">
        <v>122.00435</v>
      </c>
      <c r="BN677" s="303">
        <v>82.644780999999995</v>
      </c>
      <c r="BO677" s="303">
        <v>0</v>
      </c>
      <c r="BP677" s="303">
        <v>0</v>
      </c>
      <c r="BQ677" s="303">
        <v>0</v>
      </c>
      <c r="BR677" s="74"/>
      <c r="BS677" s="136">
        <v>0.76816163000000004</v>
      </c>
      <c r="BT677" s="136">
        <v>6.7240470000000004E-3</v>
      </c>
      <c r="BU677" s="136">
        <v>2.2276682999999999E-2</v>
      </c>
      <c r="BV677" s="136">
        <v>2.2406609E-4</v>
      </c>
      <c r="BW677" s="136">
        <v>7.8261458999999995E-3</v>
      </c>
      <c r="BX677" s="136">
        <v>8.5721251000000001E-4</v>
      </c>
      <c r="BY677" s="144">
        <v>2.5172614000000002E-6</v>
      </c>
      <c r="BZ677" s="136">
        <v>1.3004264000000001E-3</v>
      </c>
      <c r="CA677" s="144">
        <v>8.4767721000000002E-5</v>
      </c>
      <c r="CB677" s="136">
        <v>1.4523602999999999E-4</v>
      </c>
      <c r="CC677" s="144">
        <v>1.2349685E-5</v>
      </c>
      <c r="CD677" s="144">
        <v>1.5347807999999999E-6</v>
      </c>
      <c r="CE677" s="144">
        <v>1.8192926E-7</v>
      </c>
      <c r="CF677" s="136">
        <v>2.2201832999999998E-3</v>
      </c>
      <c r="CG677" s="136">
        <v>1.0889087E-2</v>
      </c>
      <c r="CH677" s="136">
        <v>0.71559718999999999</v>
      </c>
      <c r="CI677" s="136">
        <v>0</v>
      </c>
      <c r="CJ677" s="137"/>
      <c r="CK677" s="138"/>
      <c r="CL677" s="89" t="s">
        <v>3170</v>
      </c>
      <c r="CM677" s="198" t="s">
        <v>3198</v>
      </c>
      <c r="CY677" s="74"/>
      <c r="CZ677" s="74"/>
      <c r="DA677" s="74"/>
      <c r="DB677" s="74"/>
    </row>
    <row r="678" spans="1:108" ht="14.5" customHeight="1">
      <c r="A678" s="74" t="s">
        <v>3199</v>
      </c>
      <c r="B678" s="129" t="s">
        <v>2674</v>
      </c>
      <c r="C678" s="130" t="str">
        <f t="shared" si="407"/>
        <v>A.100.25.110</v>
      </c>
      <c r="D678" s="131" t="s">
        <v>3168</v>
      </c>
      <c r="E678" s="129" t="s">
        <v>957</v>
      </c>
      <c r="F678" s="132" t="s">
        <v>3201</v>
      </c>
      <c r="G678" s="132">
        <f t="shared" si="408"/>
        <v>1.3922241567547</v>
      </c>
      <c r="H678" s="348">
        <f t="shared" si="409"/>
        <v>1.3922241567547</v>
      </c>
      <c r="I678" s="74"/>
      <c r="J678" s="132">
        <f t="shared" si="410"/>
        <v>6.7644949270000004E-2</v>
      </c>
      <c r="K678" s="132">
        <f t="shared" si="411"/>
        <v>0.27229168000000004</v>
      </c>
      <c r="L678" s="300">
        <f t="shared" si="412"/>
        <v>0.41160140748469998</v>
      </c>
      <c r="M678" s="132">
        <v>0.64068612000000003</v>
      </c>
      <c r="N678" s="132">
        <v>0.2042938</v>
      </c>
      <c r="O678" s="132">
        <v>5.7676698999999998E-2</v>
      </c>
      <c r="P678" s="132">
        <v>4.8465316000000001E-2</v>
      </c>
      <c r="Q678" s="132">
        <v>1.7654038E-2</v>
      </c>
      <c r="R678" s="132">
        <v>3.4094327000000002E-4</v>
      </c>
      <c r="S678" s="132">
        <v>1.184652E-3</v>
      </c>
      <c r="T678" s="132">
        <v>1.0321181E-2</v>
      </c>
      <c r="U678" s="132">
        <v>0.41028210999999998</v>
      </c>
      <c r="V678" s="132">
        <v>0</v>
      </c>
      <c r="W678" s="132">
        <v>1.3113527E-3</v>
      </c>
      <c r="X678" s="304">
        <v>7.9447846999999997E-6</v>
      </c>
      <c r="Y678" s="132">
        <v>0</v>
      </c>
      <c r="Z678" s="132">
        <v>0</v>
      </c>
      <c r="AA678" s="74"/>
      <c r="AB678" s="301">
        <f t="shared" si="413"/>
        <v>4.8171888721804512</v>
      </c>
      <c r="AC678" s="338">
        <f t="shared" si="414"/>
        <v>4.8171888721804512</v>
      </c>
      <c r="AD678" s="74"/>
      <c r="AE678" s="136">
        <v>48.908538999999998</v>
      </c>
      <c r="AF678" s="136">
        <v>48.680062999999997</v>
      </c>
      <c r="AG678" s="136">
        <v>0.17778643</v>
      </c>
      <c r="AH678" s="136">
        <v>0</v>
      </c>
      <c r="AI678" s="136">
        <v>0</v>
      </c>
      <c r="AJ678" s="136">
        <v>2.1761074000000002E-3</v>
      </c>
      <c r="AK678" s="136">
        <v>4.8512840000000002E-2</v>
      </c>
      <c r="AL678" s="74"/>
      <c r="AM678" s="133">
        <v>0.15927981999999999</v>
      </c>
      <c r="AN678" s="340">
        <f t="shared" si="415"/>
        <v>0.15927981999999999</v>
      </c>
      <c r="AP678" s="133">
        <v>0.15065993</v>
      </c>
      <c r="AQ678" s="133">
        <v>5.2906007000000001E-3</v>
      </c>
      <c r="AR678" s="133">
        <v>3.3292898999999999E-3</v>
      </c>
      <c r="AS678" s="134">
        <f t="shared" si="416"/>
        <v>9.0323698566401003E-6</v>
      </c>
      <c r="AT678" s="135">
        <f t="shared" si="417"/>
        <v>1.9565830575728E-8</v>
      </c>
      <c r="AU678" s="135">
        <f t="shared" si="418"/>
        <v>0.46628710200000001</v>
      </c>
      <c r="AV678" s="302">
        <v>4.4950144999999998E-6</v>
      </c>
      <c r="AW678" s="302">
        <v>1.3563333000000001E-8</v>
      </c>
      <c r="AX678" s="302">
        <v>3.7053232000000002E-13</v>
      </c>
      <c r="AY678" s="302">
        <v>3.8119269999999999E-10</v>
      </c>
      <c r="AZ678" s="302">
        <v>9.1453401000000003E-12</v>
      </c>
      <c r="BA678" s="302">
        <v>7.2065529000000002E-9</v>
      </c>
      <c r="BB678" s="302">
        <v>4.4950488000000002E-6</v>
      </c>
      <c r="BC678" s="302">
        <v>1.0322401E-9</v>
      </c>
      <c r="BD678" s="302">
        <v>4.9242969000000003E-9</v>
      </c>
      <c r="BE678" s="302">
        <v>8.9924946999999999E-13</v>
      </c>
      <c r="BF678" s="302">
        <v>1.2864948E-14</v>
      </c>
      <c r="BG678" s="302">
        <v>3.2534490999999998E-11</v>
      </c>
      <c r="BH678" s="302">
        <v>2.0093891000000001E-13</v>
      </c>
      <c r="BI678" s="302">
        <v>5.3191308E-13</v>
      </c>
      <c r="BJ678" s="302">
        <v>7.6136437000000001E-9</v>
      </c>
      <c r="BK678" s="302">
        <v>2.7096022E-8</v>
      </c>
      <c r="BL678" s="302">
        <v>1.1410586E-11</v>
      </c>
      <c r="BM678" s="303">
        <v>2.0223502000000001E-2</v>
      </c>
      <c r="BN678" s="303">
        <v>0.4460636</v>
      </c>
      <c r="BO678" s="303">
        <v>0</v>
      </c>
      <c r="BP678" s="303">
        <v>0</v>
      </c>
      <c r="BQ678" s="303">
        <v>0</v>
      </c>
      <c r="BR678" s="74"/>
      <c r="BS678" s="136">
        <v>2.9877015000000001E-4</v>
      </c>
      <c r="BT678" s="144">
        <v>3.6292099999999998E-5</v>
      </c>
      <c r="BU678" s="136">
        <v>1.3431601000000001E-4</v>
      </c>
      <c r="BV678" s="144">
        <v>1.2093652999999999E-6</v>
      </c>
      <c r="BW678" s="144">
        <v>4.2240524000000002E-5</v>
      </c>
      <c r="BX678" s="144">
        <v>4.6266842000000004E-6</v>
      </c>
      <c r="BY678" s="144">
        <v>1.3586565E-8</v>
      </c>
      <c r="BZ678" s="144">
        <v>7.0188688000000002E-6</v>
      </c>
      <c r="CA678" s="144">
        <v>4.5752186999999999E-7</v>
      </c>
      <c r="CB678" s="144">
        <v>7.8389110000000003E-7</v>
      </c>
      <c r="CC678" s="144">
        <v>6.6655688999999995E-8</v>
      </c>
      <c r="CD678" s="144">
        <v>8.2837640000000008E-9</v>
      </c>
      <c r="CE678" s="144">
        <v>9.8193761999999997E-10</v>
      </c>
      <c r="CF678" s="144">
        <v>1.1983128E-5</v>
      </c>
      <c r="CG678" s="144">
        <v>5.8772320000000001E-5</v>
      </c>
      <c r="CH678" s="144">
        <v>9.8023145999999993E-7</v>
      </c>
      <c r="CI678" s="136">
        <v>0</v>
      </c>
      <c r="CJ678" s="137"/>
      <c r="CK678" s="138"/>
      <c r="CL678" s="89" t="s">
        <v>3170</v>
      </c>
      <c r="CM678" s="198" t="s">
        <v>3202</v>
      </c>
      <c r="CY678" s="74"/>
      <c r="CZ678" s="74"/>
      <c r="DA678" s="74"/>
      <c r="DB678" s="74"/>
    </row>
    <row r="679" spans="1:108" ht="14.5" customHeight="1">
      <c r="A679" s="74" t="s">
        <v>3203</v>
      </c>
      <c r="B679" s="129" t="s">
        <v>2674</v>
      </c>
      <c r="C679" s="130" t="str">
        <f t="shared" si="407"/>
        <v>A.100.25.111</v>
      </c>
      <c r="D679" s="131" t="s">
        <v>3168</v>
      </c>
      <c r="E679" s="129" t="s">
        <v>957</v>
      </c>
      <c r="F679" s="132" t="s">
        <v>3205</v>
      </c>
      <c r="G679" s="132">
        <f t="shared" si="408"/>
        <v>3368.0942646649996</v>
      </c>
      <c r="H679" s="348">
        <f t="shared" si="409"/>
        <v>3368.0942646649996</v>
      </c>
      <c r="I679" s="74"/>
      <c r="J679" s="132">
        <f t="shared" si="410"/>
        <v>25.602284100000002</v>
      </c>
      <c r="K679" s="132">
        <f t="shared" si="411"/>
        <v>3.3890737649999996</v>
      </c>
      <c r="L679" s="300">
        <f t="shared" si="412"/>
        <v>3294.9716447999999</v>
      </c>
      <c r="M679" s="132">
        <v>44.131262</v>
      </c>
      <c r="N679" s="132">
        <v>4.9405995000000001E-2</v>
      </c>
      <c r="O679" s="132">
        <v>2.8900929999999998</v>
      </c>
      <c r="P679" s="132">
        <v>0.36655739999999998</v>
      </c>
      <c r="Q679" s="132">
        <v>0</v>
      </c>
      <c r="R679" s="132">
        <v>6.8641537000000001</v>
      </c>
      <c r="S679" s="132">
        <v>18.371573000000001</v>
      </c>
      <c r="T679" s="132">
        <v>0.44957477000000001</v>
      </c>
      <c r="U679" s="132">
        <v>3288.89</v>
      </c>
      <c r="V679" s="132">
        <v>0</v>
      </c>
      <c r="W679" s="132">
        <v>6.0816448000000003</v>
      </c>
      <c r="X679" s="132">
        <v>0</v>
      </c>
      <c r="Y679" s="132">
        <v>0</v>
      </c>
      <c r="Z679" s="132">
        <v>0</v>
      </c>
      <c r="AA679" s="74"/>
      <c r="AB679" s="301">
        <f t="shared" si="413"/>
        <v>331.81399999999996</v>
      </c>
      <c r="AC679" s="338">
        <f t="shared" si="414"/>
        <v>331.81399999999996</v>
      </c>
      <c r="AD679" s="74"/>
      <c r="AE679" s="136">
        <v>4718.0628999999999</v>
      </c>
      <c r="AF679" s="136">
        <v>3820.1678999999999</v>
      </c>
      <c r="AG679" s="136">
        <v>824.51800000000003</v>
      </c>
      <c r="AH679" s="136">
        <v>0</v>
      </c>
      <c r="AI679" s="136">
        <v>73.376999999999995</v>
      </c>
      <c r="AJ679" s="136">
        <v>0</v>
      </c>
      <c r="AK679" s="136">
        <v>0</v>
      </c>
      <c r="AL679" s="74"/>
      <c r="AM679" s="133">
        <v>9.9418357000000004</v>
      </c>
      <c r="AN679" s="340">
        <f t="shared" si="415"/>
        <v>9.9418357000000004</v>
      </c>
      <c r="AP679" s="133">
        <v>7.4405720999999998</v>
      </c>
      <c r="AQ679" s="133">
        <v>0.25979479</v>
      </c>
      <c r="AR679" s="133">
        <v>2.2414687999999998</v>
      </c>
      <c r="AS679" s="134">
        <f t="shared" si="416"/>
        <v>4.4607746339999998E-4</v>
      </c>
      <c r="AT679" s="135">
        <f t="shared" si="417"/>
        <v>9.6077954672100006E-7</v>
      </c>
      <c r="AU679" s="135">
        <f t="shared" si="418"/>
        <v>313.93120199999998</v>
      </c>
      <c r="AV679" s="303">
        <v>3.0792339E-4</v>
      </c>
      <c r="AW679" s="302">
        <v>9.2907919999999996E-7</v>
      </c>
      <c r="AX679" s="302">
        <v>2.5383771E-11</v>
      </c>
      <c r="AY679" s="303">
        <v>0</v>
      </c>
      <c r="AZ679" s="303">
        <v>0</v>
      </c>
      <c r="BA679" s="302">
        <v>5.4450000000000001E-8</v>
      </c>
      <c r="BB679" s="302">
        <v>8.9726000000000003E-7</v>
      </c>
      <c r="BC679" s="302">
        <v>1.2441E-8</v>
      </c>
      <c r="BD679" s="302">
        <v>1.0451599999999999E-9</v>
      </c>
      <c r="BE679" s="302">
        <v>7.3809999999999996E-10</v>
      </c>
      <c r="BF679" s="302">
        <v>2.6823959999999999E-11</v>
      </c>
      <c r="BG679" s="302">
        <v>1.6348227999999998E-8</v>
      </c>
      <c r="BH679" s="302">
        <v>8.6204104999999998E-10</v>
      </c>
      <c r="BI679" s="302">
        <v>2.1360993999999999E-10</v>
      </c>
      <c r="BJ679" s="302">
        <v>6.1842433999999999E-6</v>
      </c>
      <c r="BK679" s="303">
        <v>1.3101812000000001E-4</v>
      </c>
      <c r="BL679" s="303">
        <v>0</v>
      </c>
      <c r="BM679" s="303">
        <v>278</v>
      </c>
      <c r="BN679" s="303">
        <v>35.931201999999999</v>
      </c>
      <c r="BO679" s="303">
        <v>0</v>
      </c>
      <c r="BP679" s="303">
        <v>0</v>
      </c>
      <c r="BQ679" s="303">
        <v>0</v>
      </c>
      <c r="BR679" s="74"/>
      <c r="BS679" s="136">
        <v>3.6808624999999998E-2</v>
      </c>
      <c r="BT679" s="144">
        <v>7.2056488000000001E-6</v>
      </c>
      <c r="BU679" s="136">
        <v>9.2518548000000006E-3</v>
      </c>
      <c r="BV679" s="144">
        <v>5.2661743000000002E-5</v>
      </c>
      <c r="BW679" s="144">
        <v>5.9355407E-6</v>
      </c>
      <c r="BX679" s="144">
        <v>8.0444222999999994E-5</v>
      </c>
      <c r="BY679" s="144">
        <v>1.9167911999999999E-5</v>
      </c>
      <c r="BZ679" s="136">
        <v>0</v>
      </c>
      <c r="CA679" s="136">
        <v>9.2112110000000004E-3</v>
      </c>
      <c r="CB679" s="136">
        <v>1.2156577E-2</v>
      </c>
      <c r="CC679" s="136">
        <v>0</v>
      </c>
      <c r="CD679" s="136">
        <v>0</v>
      </c>
      <c r="CE679" s="136">
        <v>0</v>
      </c>
      <c r="CF679" s="136">
        <v>3.2668633000000001E-4</v>
      </c>
      <c r="CG679" s="136">
        <v>5.6680445999999999E-3</v>
      </c>
      <c r="CH679" s="144">
        <v>2.8836444000000001E-5</v>
      </c>
      <c r="CI679" s="136">
        <v>0</v>
      </c>
      <c r="CJ679" s="137"/>
      <c r="CK679" s="138"/>
      <c r="CL679" s="89" t="s">
        <v>3193</v>
      </c>
      <c r="CY679" s="74"/>
      <c r="CZ679" s="74"/>
      <c r="DA679" s="74"/>
      <c r="DB679" s="74"/>
    </row>
    <row r="680" spans="1:108" ht="14.5" customHeight="1">
      <c r="A680" s="74" t="s">
        <v>3206</v>
      </c>
      <c r="B680" s="129" t="s">
        <v>2674</v>
      </c>
      <c r="C680" s="130" t="str">
        <f t="shared" si="407"/>
        <v>A.100.25.112</v>
      </c>
      <c r="D680" s="131" t="s">
        <v>3168</v>
      </c>
      <c r="E680" s="129" t="s">
        <v>957</v>
      </c>
      <c r="F680" s="132" t="s">
        <v>3208</v>
      </c>
      <c r="G680" s="132">
        <f t="shared" si="408"/>
        <v>151.51159864421999</v>
      </c>
      <c r="H680" s="348">
        <f t="shared" si="409"/>
        <v>151.51159864421999</v>
      </c>
      <c r="I680" s="74"/>
      <c r="J680" s="132">
        <f t="shared" si="410"/>
        <v>1.7454668291</v>
      </c>
      <c r="K680" s="132">
        <f t="shared" si="411"/>
        <v>7.0260395099999995</v>
      </c>
      <c r="L680" s="300">
        <f t="shared" si="412"/>
        <v>127.94132230512</v>
      </c>
      <c r="M680" s="132">
        <v>14.798769999999999</v>
      </c>
      <c r="N680" s="132">
        <v>5.2714658999999999</v>
      </c>
      <c r="O680" s="132">
        <v>1.4882525</v>
      </c>
      <c r="P680" s="132">
        <v>1.2505679000000001</v>
      </c>
      <c r="Q680" s="132">
        <v>0.45553345000000001</v>
      </c>
      <c r="R680" s="132">
        <v>8.7974811000000007E-3</v>
      </c>
      <c r="S680" s="132">
        <v>3.0567997999999999E-2</v>
      </c>
      <c r="T680" s="132">
        <v>0.26632111000000003</v>
      </c>
      <c r="U680" s="132">
        <v>127.90728</v>
      </c>
      <c r="V680" s="132">
        <v>0</v>
      </c>
      <c r="W680" s="132">
        <v>3.3837302999999999E-2</v>
      </c>
      <c r="X680" s="132">
        <v>2.0500212000000001E-4</v>
      </c>
      <c r="Y680" s="132">
        <v>0</v>
      </c>
      <c r="Z680" s="132">
        <v>0</v>
      </c>
      <c r="AA680" s="74"/>
      <c r="AB680" s="301">
        <f t="shared" si="413"/>
        <v>111.26894736842104</v>
      </c>
      <c r="AC680" s="338">
        <f t="shared" si="414"/>
        <v>111.26894736842104</v>
      </c>
      <c r="AD680" s="74"/>
      <c r="AE680" s="136">
        <v>1262.0045</v>
      </c>
      <c r="AF680" s="136">
        <v>1256.1090999999999</v>
      </c>
      <c r="AG680" s="136">
        <v>4.5874867999999998</v>
      </c>
      <c r="AH680" s="136">
        <v>0</v>
      </c>
      <c r="AI680" s="136">
        <v>0</v>
      </c>
      <c r="AJ680" s="136">
        <v>5.6150877000000002E-2</v>
      </c>
      <c r="AK680" s="136">
        <v>1.2517940999999999</v>
      </c>
      <c r="AL680" s="74"/>
      <c r="AM680" s="133">
        <v>3.8946638</v>
      </c>
      <c r="AN680" s="340">
        <f t="shared" si="415"/>
        <v>3.8946638</v>
      </c>
      <c r="AP680" s="133">
        <v>3.6858293</v>
      </c>
      <c r="AQ680" s="133">
        <v>0.12664918999999999</v>
      </c>
      <c r="AR680" s="133">
        <v>8.2185290999999994E-2</v>
      </c>
      <c r="AS680" s="134">
        <f t="shared" si="416"/>
        <v>2.2097298120198002E-4</v>
      </c>
      <c r="AT680" s="135">
        <f t="shared" si="417"/>
        <v>4.6837717931494998E-7</v>
      </c>
      <c r="AU680" s="135">
        <f t="shared" si="418"/>
        <v>11.51054444194</v>
      </c>
      <c r="AV680" s="303">
        <v>1.0389398E-4</v>
      </c>
      <c r="AW680" s="302">
        <v>3.1349358999999998E-7</v>
      </c>
      <c r="AX680" s="302">
        <v>8.5641297E-12</v>
      </c>
      <c r="AY680" s="302">
        <v>9.8360514999999994E-9</v>
      </c>
      <c r="AZ680" s="302">
        <v>2.3598048000000001E-10</v>
      </c>
      <c r="BA680" s="302">
        <v>1.8595325999999999E-7</v>
      </c>
      <c r="BB680" s="303">
        <v>1.1598735E-4</v>
      </c>
      <c r="BC680" s="302">
        <v>2.6635259E-8</v>
      </c>
      <c r="BD680" s="302">
        <v>1.2706338999999999E-7</v>
      </c>
      <c r="BE680" s="302">
        <v>2.3203655000000001E-11</v>
      </c>
      <c r="BF680" s="302">
        <v>3.3195885000000002E-13</v>
      </c>
      <c r="BG680" s="302">
        <v>8.3949911000000001E-10</v>
      </c>
      <c r="BH680" s="302">
        <v>5.1848983999999997E-12</v>
      </c>
      <c r="BI680" s="302">
        <v>1.3725143E-11</v>
      </c>
      <c r="BJ680" s="302">
        <v>1.9645757E-7</v>
      </c>
      <c r="BK680" s="302">
        <v>6.9916834000000005E-7</v>
      </c>
      <c r="BL680" s="302">
        <v>2.9443142E-10</v>
      </c>
      <c r="BM680" s="303">
        <v>6.0644194000000003E-4</v>
      </c>
      <c r="BN680" s="303">
        <v>11.509938</v>
      </c>
      <c r="BO680" s="303">
        <v>0</v>
      </c>
      <c r="BP680" s="303">
        <v>0</v>
      </c>
      <c r="BQ680" s="303">
        <v>0</v>
      </c>
      <c r="BR680" s="74"/>
      <c r="BS680" s="136">
        <v>7.3242938999999998E-3</v>
      </c>
      <c r="BT680" s="136">
        <v>9.3645801E-4</v>
      </c>
      <c r="BU680" s="136">
        <v>3.1024735999999999E-3</v>
      </c>
      <c r="BV680" s="144">
        <v>3.1205684000000001E-5</v>
      </c>
      <c r="BW680" s="136">
        <v>1.0899473000000001E-3</v>
      </c>
      <c r="BX680" s="136">
        <v>1.1938398000000001E-4</v>
      </c>
      <c r="BY680" s="144">
        <v>3.5057898000000001E-7</v>
      </c>
      <c r="BZ680" s="136">
        <v>1.8111038000000001E-4</v>
      </c>
      <c r="CA680" s="144">
        <v>1.1805599999999999E-5</v>
      </c>
      <c r="CB680" s="144">
        <v>2.0227022000000002E-5</v>
      </c>
      <c r="CC680" s="144">
        <v>1.7199405999999999E-6</v>
      </c>
      <c r="CD680" s="144">
        <v>2.1374891999999999E-7</v>
      </c>
      <c r="CE680" s="144">
        <v>2.5337286999999999E-8</v>
      </c>
      <c r="CF680" s="136">
        <v>3.0920492E-4</v>
      </c>
      <c r="CG680" s="136">
        <v>1.5165231999999999E-3</v>
      </c>
      <c r="CH680" s="144">
        <v>3.6446004E-6</v>
      </c>
      <c r="CI680" s="136">
        <v>0</v>
      </c>
      <c r="CL680" s="89" t="s">
        <v>3170</v>
      </c>
      <c r="CY680" s="74"/>
      <c r="CZ680" s="74"/>
      <c r="DA680" s="74"/>
      <c r="DB680" s="74"/>
      <c r="DD680" s="110" t="s">
        <v>8080</v>
      </c>
    </row>
    <row r="681" spans="1:108" ht="14.5" customHeight="1">
      <c r="B681" s="129" t="s">
        <v>2674</v>
      </c>
      <c r="C681" s="127" t="s">
        <v>3209</v>
      </c>
      <c r="D681" s="127" t="s">
        <v>3210</v>
      </c>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P681" s="74"/>
      <c r="AQ681" s="74"/>
      <c r="AR681" s="74"/>
      <c r="AS681" s="74"/>
      <c r="AT681" s="74"/>
      <c r="AU681" s="74"/>
      <c r="AV681" s="74"/>
      <c r="AW681" s="74"/>
      <c r="AX681" s="74"/>
      <c r="AY681" s="74"/>
      <c r="AZ681" s="74"/>
      <c r="BA681" s="74"/>
      <c r="BB681" s="74"/>
      <c r="BC681" s="74"/>
      <c r="BD681" s="74"/>
      <c r="BE681" s="74"/>
      <c r="BF681" s="74"/>
      <c r="BG681" s="74"/>
      <c r="BH681" s="74"/>
      <c r="BI681" s="74"/>
      <c r="BJ681" s="74"/>
      <c r="BK681" s="74"/>
      <c r="BL681" s="74"/>
      <c r="BM681" s="74"/>
      <c r="BN681" s="74"/>
      <c r="BO681" s="74"/>
      <c r="BP681" s="74"/>
      <c r="BQ681" s="74"/>
      <c r="BR681" s="74"/>
      <c r="BS681" s="74"/>
      <c r="BT681" s="74"/>
      <c r="BU681" s="74"/>
      <c r="BV681" s="74"/>
      <c r="BW681" s="74"/>
      <c r="BX681" s="74"/>
      <c r="BY681" s="74"/>
      <c r="BZ681" s="74"/>
      <c r="CA681" s="74"/>
      <c r="CB681" s="74"/>
      <c r="CC681" s="74"/>
      <c r="CD681" s="74"/>
      <c r="CE681" s="74"/>
      <c r="CF681" s="74"/>
      <c r="CG681" s="74"/>
      <c r="CH681" s="74"/>
      <c r="CI681" s="74"/>
      <c r="CJ681" s="142"/>
      <c r="CK681" s="143"/>
      <c r="CL681" s="89"/>
      <c r="CY681" s="74"/>
      <c r="CZ681" s="74"/>
      <c r="DA681" s="74"/>
      <c r="DB681" s="74"/>
    </row>
    <row r="682" spans="1:108" ht="14.5" customHeight="1">
      <c r="A682" s="74" t="s">
        <v>3211</v>
      </c>
      <c r="B682" s="129" t="s">
        <v>2674</v>
      </c>
      <c r="C682" s="130" t="str">
        <f t="shared" ref="C682:C695" si="419">MID(A682,1,12)</f>
        <v>A.100.26.101</v>
      </c>
      <c r="D682" s="131" t="s">
        <v>3210</v>
      </c>
      <c r="E682" s="129" t="s">
        <v>957</v>
      </c>
      <c r="F682" s="132" t="s">
        <v>3213</v>
      </c>
      <c r="G682" s="132">
        <f t="shared" ref="G682:G695" si="420">J682+K682+L682+M682</f>
        <v>118.08649234699369</v>
      </c>
      <c r="H682" s="348">
        <f t="shared" ref="H682:H695" si="421">G682</f>
        <v>118.08649234699369</v>
      </c>
      <c r="I682" s="74"/>
      <c r="J682" s="132">
        <f t="shared" ref="J682:J695" si="422">P682+Q682+R682+S682</f>
        <v>0.40570668180000002</v>
      </c>
      <c r="K682" s="132">
        <f t="shared" ref="K682:K695" si="423">N682+O682+T682</f>
        <v>1.6341542760000001</v>
      </c>
      <c r="L682" s="300">
        <f t="shared" ref="L682:L695" si="424">U682+IF(V682="x",0,V682)+IF(W682="x",0,W682)+IF(X682="x",0,X682)+Y682+Z682</f>
        <v>112.5941621891937</v>
      </c>
      <c r="M682" s="132">
        <v>3.4524691999999999</v>
      </c>
      <c r="N682" s="132">
        <v>1.2260694000000001</v>
      </c>
      <c r="O682" s="132">
        <v>0.34620640000000003</v>
      </c>
      <c r="P682" s="132">
        <v>0.29067806000000002</v>
      </c>
      <c r="Q682" s="132">
        <v>0.10574366</v>
      </c>
      <c r="R682" s="132">
        <v>2.0470124000000001E-3</v>
      </c>
      <c r="S682" s="132">
        <v>7.2379493999999997E-3</v>
      </c>
      <c r="T682" s="132">
        <v>6.1878476000000002E-2</v>
      </c>
      <c r="U682" s="132">
        <v>112.56771999999999</v>
      </c>
      <c r="V682" s="132">
        <v>1.8437980999999999E-2</v>
      </c>
      <c r="W682" s="132">
        <v>7.9293442000000006E-3</v>
      </c>
      <c r="X682" s="304">
        <v>7.2769364999999999E-5</v>
      </c>
      <c r="Y682" s="304">
        <v>2.0946287000000002E-6</v>
      </c>
      <c r="Z682" s="132">
        <v>0</v>
      </c>
      <c r="AA682" s="74"/>
      <c r="AB682" s="301">
        <f t="shared" ref="AB682:AB695" si="425">M682/0.133</f>
        <v>25.958415037593983</v>
      </c>
      <c r="AC682" s="338">
        <f t="shared" ref="AC682:AC695" si="426">AB682</f>
        <v>25.958415037593983</v>
      </c>
      <c r="AD682" s="74"/>
      <c r="AE682" s="136">
        <v>294.83519000000001</v>
      </c>
      <c r="AF682" s="136">
        <v>293.45263</v>
      </c>
      <c r="AG682" s="136">
        <v>1.0750189000000001</v>
      </c>
      <c r="AH682" s="136">
        <v>0</v>
      </c>
      <c r="AI682" s="136">
        <v>6.8658151000000004E-4</v>
      </c>
      <c r="AJ682" s="136">
        <v>1.4225063E-2</v>
      </c>
      <c r="AK682" s="136">
        <v>0.29262821</v>
      </c>
      <c r="AL682" s="74"/>
      <c r="AM682" s="133">
        <v>0.90713613999999998</v>
      </c>
      <c r="AN682" s="340">
        <f t="shared" ref="AN682:AN695" si="427">AM682</f>
        <v>0.90713613999999998</v>
      </c>
      <c r="AP682" s="133">
        <v>0.85841135999999996</v>
      </c>
      <c r="AQ682" s="133">
        <v>2.9526468E-2</v>
      </c>
      <c r="AR682" s="133">
        <v>1.9198308000000001E-2</v>
      </c>
      <c r="AS682" s="134">
        <f t="shared" ref="AS682:AS695" si="428">AV682+AY682+AZ682+BA682+BB682+BJ682+BK682+BO682</f>
        <v>5.1463511382741002E-5</v>
      </c>
      <c r="AT682" s="135">
        <f t="shared" ref="AT682:AT695" si="429">AW682+AX682+BC682+BD682+BE682+BF682+BG682+BH682+BI682+BL682+BP682+BQ682</f>
        <v>1.0919551776799215E-7</v>
      </c>
      <c r="AU682" s="135">
        <f t="shared" ref="AU682:AU695" si="430">BM682+BN682</f>
        <v>2.6888386789899998</v>
      </c>
      <c r="AV682" s="302">
        <v>2.4237449E-5</v>
      </c>
      <c r="AW682" s="302">
        <v>7.3134972000000004E-8</v>
      </c>
      <c r="AX682" s="302">
        <v>1.9979279000000002E-12</v>
      </c>
      <c r="AY682" s="302">
        <v>2.2870007999999999E-9</v>
      </c>
      <c r="AZ682" s="302">
        <v>5.4881834000000001E-11</v>
      </c>
      <c r="BA682" s="302">
        <v>4.3222399E-8</v>
      </c>
      <c r="BB682" s="302">
        <v>2.6971295999999999E-5</v>
      </c>
      <c r="BC682" s="302">
        <v>6.1917200000000002E-9</v>
      </c>
      <c r="BD682" s="302">
        <v>2.9552017000000001E-8</v>
      </c>
      <c r="BE682" s="302">
        <v>5.4217068999999998E-12</v>
      </c>
      <c r="BF682" s="302">
        <v>7.8302203000000006E-14</v>
      </c>
      <c r="BG682" s="302">
        <v>1.9471841E-10</v>
      </c>
      <c r="BH682" s="302">
        <v>1.3590765000000001E-12</v>
      </c>
      <c r="BI682" s="302">
        <v>3.2148640000000002E-12</v>
      </c>
      <c r="BJ682" s="302">
        <v>4.5579360000000003E-8</v>
      </c>
      <c r="BK682" s="302">
        <v>1.6358213000000001E-7</v>
      </c>
      <c r="BL682" s="302">
        <v>1.0977151000000001E-10</v>
      </c>
      <c r="BM682" s="303">
        <v>1.5327898999999999E-4</v>
      </c>
      <c r="BN682" s="303">
        <v>2.6886853999999998</v>
      </c>
      <c r="BO682" s="302">
        <v>4.0611107000000002E-11</v>
      </c>
      <c r="BP682" s="302">
        <v>2.4695943999999999E-13</v>
      </c>
      <c r="BQ682" s="302">
        <v>1.1049148E-17</v>
      </c>
      <c r="BR682" s="74"/>
      <c r="BS682" s="136">
        <v>1.7071410999999999E-3</v>
      </c>
      <c r="BT682" s="136">
        <v>2.1778961E-4</v>
      </c>
      <c r="BU682" s="136">
        <v>7.2378950000000003E-4</v>
      </c>
      <c r="BV682" s="144">
        <v>7.2505005999999999E-6</v>
      </c>
      <c r="BW682" s="136">
        <v>2.5328493000000002E-4</v>
      </c>
      <c r="BX682" s="144">
        <v>2.7748016E-5</v>
      </c>
      <c r="BY682" s="144">
        <v>8.2094407000000001E-8</v>
      </c>
      <c r="BZ682" s="144">
        <v>4.2101265000000001E-5</v>
      </c>
      <c r="CA682" s="144">
        <v>2.7469465E-6</v>
      </c>
      <c r="CB682" s="144">
        <v>4.7893933000000001E-6</v>
      </c>
      <c r="CC682" s="144">
        <v>4.0001381999999998E-7</v>
      </c>
      <c r="CD682" s="144">
        <v>7.6619434999999996E-8</v>
      </c>
      <c r="CE682" s="144">
        <v>5.8975099000000002E-9</v>
      </c>
      <c r="CF682" s="144">
        <v>7.1925786000000003E-5</v>
      </c>
      <c r="CG682" s="136">
        <v>3.5428867E-4</v>
      </c>
      <c r="CH682" s="144">
        <v>8.5606748000000003E-7</v>
      </c>
      <c r="CI682" s="144">
        <v>5.8300202999999998E-9</v>
      </c>
      <c r="CJ682" s="137"/>
      <c r="CK682" s="138"/>
      <c r="CL682" s="163" t="s">
        <v>702</v>
      </c>
      <c r="CY682" s="74"/>
      <c r="CZ682" s="74"/>
      <c r="DA682" s="74"/>
      <c r="DB682" s="74"/>
    </row>
    <row r="683" spans="1:108" ht="14.5" customHeight="1">
      <c r="A683" s="74" t="s">
        <v>3214</v>
      </c>
      <c r="B683" s="129" t="s">
        <v>2674</v>
      </c>
      <c r="C683" s="130" t="str">
        <f t="shared" si="419"/>
        <v>A.100.26.102</v>
      </c>
      <c r="D683" s="131" t="s">
        <v>3210</v>
      </c>
      <c r="E683" s="129" t="s">
        <v>957</v>
      </c>
      <c r="F683" s="132" t="s">
        <v>3216</v>
      </c>
      <c r="G683" s="132">
        <f t="shared" si="420"/>
        <v>1304.4102176854151</v>
      </c>
      <c r="H683" s="348">
        <f t="shared" si="421"/>
        <v>1304.4102176854151</v>
      </c>
      <c r="I683" s="74"/>
      <c r="J683" s="132">
        <f t="shared" si="422"/>
        <v>1.8989259072000002</v>
      </c>
      <c r="K683" s="132">
        <f t="shared" si="423"/>
        <v>7.6448306400000003</v>
      </c>
      <c r="L683" s="300">
        <f t="shared" si="424"/>
        <v>1278.7537501382151</v>
      </c>
      <c r="M683" s="132">
        <v>16.112711000000001</v>
      </c>
      <c r="N683" s="132">
        <v>5.7357332000000003</v>
      </c>
      <c r="O683" s="132">
        <v>1.6193857</v>
      </c>
      <c r="P683" s="132">
        <v>1.3605191000000001</v>
      </c>
      <c r="Q683" s="132">
        <v>0.49544395000000002</v>
      </c>
      <c r="R683" s="132">
        <v>9.5731402E-3</v>
      </c>
      <c r="S683" s="132">
        <v>3.3389716999999999E-2</v>
      </c>
      <c r="T683" s="132">
        <v>0.28971174</v>
      </c>
      <c r="U683" s="132">
        <v>1278.6980000000001</v>
      </c>
      <c r="V683" s="132">
        <v>1.8622360000000001E-2</v>
      </c>
      <c r="W683" s="132">
        <v>3.6877265999999999E-2</v>
      </c>
      <c r="X683" s="132">
        <v>2.4839664E-4</v>
      </c>
      <c r="Y683" s="304">
        <v>2.1155750000000001E-6</v>
      </c>
      <c r="Z683" s="132">
        <v>0</v>
      </c>
      <c r="AA683" s="74"/>
      <c r="AB683" s="301">
        <f t="shared" si="425"/>
        <v>121.1482030075188</v>
      </c>
      <c r="AC683" s="338">
        <f t="shared" si="426"/>
        <v>121.1482030075188</v>
      </c>
      <c r="AD683" s="74"/>
      <c r="AE683" s="136">
        <v>1374.4751000000001</v>
      </c>
      <c r="AF683" s="136">
        <v>1368.049</v>
      </c>
      <c r="AG683" s="136">
        <v>4.9996286000000003</v>
      </c>
      <c r="AH683" s="136">
        <v>0</v>
      </c>
      <c r="AI683" s="136">
        <v>6.9344732000000005E-4</v>
      </c>
      <c r="AJ683" s="136">
        <v>6.2272987000000002E-2</v>
      </c>
      <c r="AK683" s="136">
        <v>1.3635349999999999</v>
      </c>
      <c r="AL683" s="74"/>
      <c r="AM683" s="133">
        <v>4.2389783000000003</v>
      </c>
      <c r="AN683" s="340">
        <f t="shared" si="427"/>
        <v>4.2389783000000003</v>
      </c>
      <c r="AP683" s="133">
        <v>4.0115971000000004</v>
      </c>
      <c r="AQ683" s="133">
        <v>0.13787373999999999</v>
      </c>
      <c r="AR683" s="133">
        <v>8.9507481E-2</v>
      </c>
      <c r="AS683" s="134">
        <f t="shared" si="428"/>
        <v>2.40503427011938E-4</v>
      </c>
      <c r="AT683" s="135">
        <f t="shared" si="429"/>
        <v>5.0988807134767961E-7</v>
      </c>
      <c r="AU683" s="135">
        <f t="shared" si="430"/>
        <v>12.536062203689999</v>
      </c>
      <c r="AV683" s="303">
        <v>1.13118E-4</v>
      </c>
      <c r="AW683" s="302">
        <v>3.4132646000000002E-7</v>
      </c>
      <c r="AX683" s="302">
        <v>9.3244788000000004E-12</v>
      </c>
      <c r="AY683" s="302">
        <v>1.0701595E-8</v>
      </c>
      <c r="AZ683" s="302">
        <v>2.5675971999999999E-10</v>
      </c>
      <c r="BA683" s="302">
        <v>2.0230248E-7</v>
      </c>
      <c r="BB683" s="303">
        <v>1.2619675999999999E-4</v>
      </c>
      <c r="BC683" s="302">
        <v>2.8977771E-8</v>
      </c>
      <c r="BD683" s="302">
        <v>1.3825291999999999E-7</v>
      </c>
      <c r="BE683" s="302">
        <v>2.5272351E-11</v>
      </c>
      <c r="BF683" s="302">
        <v>3.6229918999999999E-13</v>
      </c>
      <c r="BG683" s="302">
        <v>9.1289251999999999E-10</v>
      </c>
      <c r="BH683" s="302">
        <v>5.7962145000000002E-12</v>
      </c>
      <c r="BI683" s="302">
        <v>1.4956754E-11</v>
      </c>
      <c r="BJ683" s="302">
        <v>2.1364486E-7</v>
      </c>
      <c r="BK683" s="302">
        <v>7.617203E-7</v>
      </c>
      <c r="BL683" s="302">
        <v>3.6206628999999999E-10</v>
      </c>
      <c r="BM683" s="303">
        <v>6.7220368999999997E-4</v>
      </c>
      <c r="BN683" s="303">
        <v>12.53539</v>
      </c>
      <c r="BO683" s="302">
        <v>4.1017218000000001E-11</v>
      </c>
      <c r="BP683" s="302">
        <v>2.4942903000000001E-13</v>
      </c>
      <c r="BQ683" s="302">
        <v>1.1159639999999999E-17</v>
      </c>
      <c r="BR683" s="74"/>
      <c r="BS683" s="136">
        <v>7.9730059999999995E-3</v>
      </c>
      <c r="BT683" s="136">
        <v>1.0189159000000001E-3</v>
      </c>
      <c r="BU683" s="136">
        <v>3.3779333000000002E-3</v>
      </c>
      <c r="BV683" s="144">
        <v>3.3946443000000002E-5</v>
      </c>
      <c r="BW683" s="136">
        <v>1.1857171E-3</v>
      </c>
      <c r="BX683" s="136">
        <v>1.2987911999999999E-4</v>
      </c>
      <c r="BY683" s="144">
        <v>3.8201525999999999E-7</v>
      </c>
      <c r="BZ683" s="136">
        <v>1.9703837999999999E-4</v>
      </c>
      <c r="CA683" s="144">
        <v>1.284648E-5</v>
      </c>
      <c r="CB683" s="144">
        <v>2.2094170000000001E-5</v>
      </c>
      <c r="CC683" s="144">
        <v>1.8713982E-6</v>
      </c>
      <c r="CD683" s="144">
        <v>2.5974763000000001E-7</v>
      </c>
      <c r="CE683" s="144">
        <v>2.7573240999999999E-8</v>
      </c>
      <c r="CF683" s="136">
        <v>3.3644627000000002E-4</v>
      </c>
      <c r="CG683" s="136">
        <v>1.6516682000000001E-3</v>
      </c>
      <c r="CH683" s="144">
        <v>3.9740549000000001E-6</v>
      </c>
      <c r="CI683" s="144">
        <v>5.8883204999999999E-9</v>
      </c>
      <c r="CJ683" s="137"/>
      <c r="CK683" s="138"/>
      <c r="CL683" s="163" t="s">
        <v>702</v>
      </c>
      <c r="CM683" s="110"/>
      <c r="CN683" s="110"/>
      <c r="CP683" s="305"/>
      <c r="CQ683" s="74"/>
      <c r="CR683" s="74"/>
      <c r="CS683" s="74"/>
      <c r="CT683" s="74"/>
      <c r="CU683" s="74"/>
      <c r="CV683" s="74"/>
      <c r="CW683" s="74"/>
      <c r="CX683" s="74"/>
      <c r="CY683" s="74"/>
      <c r="CZ683" s="74"/>
      <c r="DA683" s="74"/>
      <c r="DB683" s="74"/>
    </row>
    <row r="684" spans="1:108" ht="14.5" customHeight="1">
      <c r="A684" s="74" t="s">
        <v>3217</v>
      </c>
      <c r="B684" s="129" t="s">
        <v>2674</v>
      </c>
      <c r="C684" s="130" t="str">
        <f t="shared" si="419"/>
        <v>A.100.26.103</v>
      </c>
      <c r="D684" s="131" t="s">
        <v>3210</v>
      </c>
      <c r="E684" s="129" t="s">
        <v>957</v>
      </c>
      <c r="F684" s="132" t="s">
        <v>3219</v>
      </c>
      <c r="G684" s="132">
        <f t="shared" si="420"/>
        <v>212.010354141465</v>
      </c>
      <c r="H684" s="348">
        <f t="shared" si="421"/>
        <v>212.010354141465</v>
      </c>
      <c r="I684" s="74"/>
      <c r="J684" s="132">
        <f t="shared" si="422"/>
        <v>1.5485348640999999</v>
      </c>
      <c r="K684" s="132">
        <f t="shared" si="423"/>
        <v>6.2343989100000003</v>
      </c>
      <c r="L684" s="300">
        <f t="shared" si="424"/>
        <v>191.085466367365</v>
      </c>
      <c r="M684" s="132">
        <v>13.141954</v>
      </c>
      <c r="N684" s="132">
        <v>4.6775206999999996</v>
      </c>
      <c r="O684" s="132">
        <v>1.3206287000000001</v>
      </c>
      <c r="P684" s="132">
        <v>1.1094758</v>
      </c>
      <c r="Q684" s="132">
        <v>0.40399857</v>
      </c>
      <c r="R684" s="132">
        <v>7.8071030999999997E-3</v>
      </c>
      <c r="S684" s="132">
        <v>2.7253390999999998E-2</v>
      </c>
      <c r="T684" s="132">
        <v>0.23624951</v>
      </c>
      <c r="U684" s="132">
        <v>191.03655000000001</v>
      </c>
      <c r="V684" s="132">
        <v>1.8622360000000001E-2</v>
      </c>
      <c r="W684" s="132">
        <v>3.0084647999999999E-2</v>
      </c>
      <c r="X684" s="132">
        <v>2.0724379000000001E-4</v>
      </c>
      <c r="Y684" s="304">
        <v>2.1155750000000001E-6</v>
      </c>
      <c r="Z684" s="132">
        <v>0</v>
      </c>
      <c r="AA684" s="74"/>
      <c r="AB684" s="301">
        <f t="shared" si="425"/>
        <v>98.811684210526309</v>
      </c>
      <c r="AC684" s="338">
        <f t="shared" si="426"/>
        <v>98.811684210526309</v>
      </c>
      <c r="AD684" s="74"/>
      <c r="AE684" s="136">
        <v>1121.1359</v>
      </c>
      <c r="AF684" s="136">
        <v>1115.8933</v>
      </c>
      <c r="AG684" s="136">
        <v>4.0787205000000002</v>
      </c>
      <c r="AH684" s="136">
        <v>0</v>
      </c>
      <c r="AI684" s="136">
        <v>6.9344732000000005E-4</v>
      </c>
      <c r="AJ684" s="136">
        <v>5.1001063999999999E-2</v>
      </c>
      <c r="AK684" s="136">
        <v>1.1122455</v>
      </c>
      <c r="AL684" s="74"/>
      <c r="AM684" s="133">
        <v>3.4571499000000001</v>
      </c>
      <c r="AN684" s="340">
        <f t="shared" si="427"/>
        <v>3.4571499000000001</v>
      </c>
      <c r="AP684" s="133">
        <v>3.2716908</v>
      </c>
      <c r="AQ684" s="133">
        <v>0.11244974000000001</v>
      </c>
      <c r="AR684" s="133">
        <v>7.3009319000000003E-2</v>
      </c>
      <c r="AS684" s="134">
        <f t="shared" si="428"/>
        <v>1.96144530147098E-4</v>
      </c>
      <c r="AT684" s="135">
        <f t="shared" si="429"/>
        <v>4.1586440729509963E-7</v>
      </c>
      <c r="AU684" s="135">
        <f t="shared" si="430"/>
        <v>10.225394464419999</v>
      </c>
      <c r="AV684" s="302">
        <v>9.2261954999999995E-5</v>
      </c>
      <c r="AW684" s="302">
        <v>2.7839466999999999E-7</v>
      </c>
      <c r="AX684" s="302">
        <v>7.6052854999999992E-12</v>
      </c>
      <c r="AY684" s="302">
        <v>8.7270717000000007E-9</v>
      </c>
      <c r="AZ684" s="302">
        <v>2.0938818E-10</v>
      </c>
      <c r="BA684" s="302">
        <v>1.6497357000000001E-7</v>
      </c>
      <c r="BB684" s="303">
        <v>1.0291305E-4</v>
      </c>
      <c r="BC684" s="302">
        <v>2.3630916000000001E-8</v>
      </c>
      <c r="BD684" s="302">
        <v>1.1274577E-7</v>
      </c>
      <c r="BE684" s="302">
        <v>2.0614368000000002E-11</v>
      </c>
      <c r="BF684" s="302">
        <v>2.9566061E-13</v>
      </c>
      <c r="BG684" s="302">
        <v>7.4436853999999999E-10</v>
      </c>
      <c r="BH684" s="302">
        <v>4.7553798000000002E-12</v>
      </c>
      <c r="BI684" s="302">
        <v>1.2201521E-11</v>
      </c>
      <c r="BJ684" s="302">
        <v>1.7420729000000001E-7</v>
      </c>
      <c r="BK684" s="302">
        <v>6.2136680999999998E-7</v>
      </c>
      <c r="BL684" s="302">
        <v>3.029611E-10</v>
      </c>
      <c r="BM684" s="303">
        <v>5.5046442000000002E-4</v>
      </c>
      <c r="BN684" s="303">
        <v>10.224843999999999</v>
      </c>
      <c r="BO684" s="302">
        <v>4.1017218000000001E-11</v>
      </c>
      <c r="BP684" s="302">
        <v>2.4942903000000001E-13</v>
      </c>
      <c r="BQ684" s="302">
        <v>1.1159639999999999E-17</v>
      </c>
      <c r="BR684" s="74"/>
      <c r="BS684" s="136">
        <v>6.5027017000000003E-3</v>
      </c>
      <c r="BT684" s="136">
        <v>8.3092804000000004E-4</v>
      </c>
      <c r="BU684" s="136">
        <v>2.7551318999999999E-3</v>
      </c>
      <c r="BV684" s="144">
        <v>2.7682105000000001E-5</v>
      </c>
      <c r="BW684" s="136">
        <v>9.6691723999999999E-4</v>
      </c>
      <c r="BX684" s="136">
        <v>1.0591356E-4</v>
      </c>
      <c r="BY684" s="144">
        <v>3.1163880999999997E-7</v>
      </c>
      <c r="BZ684" s="136">
        <v>1.6068165000000001E-4</v>
      </c>
      <c r="CA684" s="144">
        <v>1.0476583000000001E-5</v>
      </c>
      <c r="CB684" s="144">
        <v>1.8033727E-5</v>
      </c>
      <c r="CC684" s="144">
        <v>1.5261312999999999E-6</v>
      </c>
      <c r="CD684" s="144">
        <v>2.1683892E-7</v>
      </c>
      <c r="CE684" s="144">
        <v>2.2486946000000001E-8</v>
      </c>
      <c r="CF684" s="136">
        <v>2.7437539E-4</v>
      </c>
      <c r="CG684" s="136">
        <v>1.3472361E-3</v>
      </c>
      <c r="CH684" s="144">
        <v>3.2424251000000001E-6</v>
      </c>
      <c r="CI684" s="144">
        <v>5.8883204999999999E-9</v>
      </c>
      <c r="CJ684" s="137"/>
      <c r="CK684" s="138"/>
      <c r="CL684" s="163" t="s">
        <v>702</v>
      </c>
      <c r="CM684" s="110"/>
      <c r="CN684" s="110"/>
      <c r="CP684" s="305"/>
      <c r="CQ684" s="74"/>
      <c r="CR684" s="74"/>
      <c r="CS684" s="74"/>
      <c r="CT684" s="74"/>
      <c r="CU684" s="74"/>
      <c r="CV684" s="74"/>
      <c r="CW684" s="74"/>
      <c r="CX684" s="74"/>
      <c r="CY684" s="74"/>
      <c r="CZ684" s="74"/>
      <c r="DA684" s="74"/>
      <c r="DB684" s="74"/>
    </row>
    <row r="685" spans="1:108" ht="14.5" customHeight="1">
      <c r="A685" s="74" t="s">
        <v>3220</v>
      </c>
      <c r="B685" s="129" t="s">
        <v>2674</v>
      </c>
      <c r="C685" s="130" t="str">
        <f t="shared" si="419"/>
        <v>A.100.26.104</v>
      </c>
      <c r="D685" s="131" t="s">
        <v>3210</v>
      </c>
      <c r="E685" s="129" t="s">
        <v>957</v>
      </c>
      <c r="F685" s="132" t="s">
        <v>3222</v>
      </c>
      <c r="G685" s="132">
        <f t="shared" si="420"/>
        <v>1733.3602339326751</v>
      </c>
      <c r="H685" s="348">
        <f t="shared" si="421"/>
        <v>1733.3602339326751</v>
      </c>
      <c r="I685" s="74"/>
      <c r="J685" s="132">
        <f t="shared" si="422"/>
        <v>12.572877172999998</v>
      </c>
      <c r="K685" s="132">
        <f t="shared" si="423"/>
        <v>50.610759700000003</v>
      </c>
      <c r="L685" s="300">
        <f t="shared" si="424"/>
        <v>1563.565827059675</v>
      </c>
      <c r="M685" s="132">
        <v>106.61077</v>
      </c>
      <c r="N685" s="132">
        <v>37.972020999999998</v>
      </c>
      <c r="O685" s="132">
        <v>10.720409</v>
      </c>
      <c r="P685" s="132">
        <v>9.0080437999999994</v>
      </c>
      <c r="Q685" s="132">
        <v>3.2811411000000001</v>
      </c>
      <c r="R685" s="132">
        <v>6.3371863E-2</v>
      </c>
      <c r="S685" s="132">
        <v>0.22032040999999999</v>
      </c>
      <c r="T685" s="132">
        <v>1.9183296999999999</v>
      </c>
      <c r="U685" s="132">
        <v>1563.3018999999999</v>
      </c>
      <c r="V685" s="132">
        <v>1.8622360000000001E-2</v>
      </c>
      <c r="W685" s="132">
        <v>0.24380055</v>
      </c>
      <c r="X685" s="132">
        <v>1.5020341E-3</v>
      </c>
      <c r="Y685" s="304">
        <v>2.1155750000000001E-6</v>
      </c>
      <c r="Z685" s="132">
        <v>0</v>
      </c>
      <c r="AA685" s="74"/>
      <c r="AB685" s="301">
        <f t="shared" si="425"/>
        <v>801.58473684210526</v>
      </c>
      <c r="AC685" s="338">
        <f t="shared" si="426"/>
        <v>801.58473684210526</v>
      </c>
      <c r="AD685" s="74"/>
      <c r="AE685" s="136">
        <v>9091.9375</v>
      </c>
      <c r="AF685" s="136">
        <v>9049.4593999999997</v>
      </c>
      <c r="AG685" s="136">
        <v>33.053218999999999</v>
      </c>
      <c r="AH685" s="136">
        <v>0</v>
      </c>
      <c r="AI685" s="136">
        <v>6.9344732000000005E-4</v>
      </c>
      <c r="AJ685" s="136">
        <v>0.40564917</v>
      </c>
      <c r="AK685" s="136">
        <v>9.0185586000000004</v>
      </c>
      <c r="AL685" s="74"/>
      <c r="AM685" s="133">
        <v>28.055789000000001</v>
      </c>
      <c r="AN685" s="340">
        <f t="shared" si="427"/>
        <v>28.055789000000001</v>
      </c>
      <c r="AP685" s="133">
        <v>26.551334000000001</v>
      </c>
      <c r="AQ685" s="133">
        <v>0.91236413000000005</v>
      </c>
      <c r="AR685" s="133">
        <v>0.59209038999999997</v>
      </c>
      <c r="AS685" s="134">
        <f t="shared" si="428"/>
        <v>1.591806597881618E-3</v>
      </c>
      <c r="AT685" s="135">
        <f t="shared" si="429"/>
        <v>3.3741277167018898E-6</v>
      </c>
      <c r="AU685" s="135">
        <f t="shared" si="430"/>
        <v>82.925825742699999</v>
      </c>
      <c r="AV685" s="303">
        <v>7.4845478999999995E-4</v>
      </c>
      <c r="AW685" s="302">
        <v>2.2584155000000002E-6</v>
      </c>
      <c r="AX685" s="302">
        <v>6.1696201000000002E-11</v>
      </c>
      <c r="AY685" s="302">
        <v>7.0851427000000004E-8</v>
      </c>
      <c r="AZ685" s="302">
        <v>1.6998374E-9</v>
      </c>
      <c r="BA685" s="302">
        <v>1.3394516E-6</v>
      </c>
      <c r="BB685" s="303">
        <v>8.3548743000000001E-4</v>
      </c>
      <c r="BC685" s="302">
        <v>1.9185882000000001E-7</v>
      </c>
      <c r="BD685" s="302">
        <v>9.1527627999999998E-7</v>
      </c>
      <c r="BE685" s="302">
        <v>1.6716831E-10</v>
      </c>
      <c r="BF685" s="302">
        <v>2.3923076999999998E-12</v>
      </c>
      <c r="BG685" s="302">
        <v>6.0466323999999998E-9</v>
      </c>
      <c r="BH685" s="302">
        <v>3.7503120999999998E-11</v>
      </c>
      <c r="BI685" s="302">
        <v>9.8889322000000003E-11</v>
      </c>
      <c r="BJ685" s="302">
        <v>1.4150304E-6</v>
      </c>
      <c r="BK685" s="302">
        <v>5.0373036000000004E-6</v>
      </c>
      <c r="BL685" s="302">
        <v>2.1625855999999999E-9</v>
      </c>
      <c r="BM685" s="303">
        <v>4.3807426999999998E-3</v>
      </c>
      <c r="BN685" s="303">
        <v>82.921445000000006</v>
      </c>
      <c r="BO685" s="302">
        <v>4.1017218000000001E-11</v>
      </c>
      <c r="BP685" s="302">
        <v>2.4942903000000001E-13</v>
      </c>
      <c r="BQ685" s="302">
        <v>1.1159639999999999E-17</v>
      </c>
      <c r="BR685" s="74"/>
      <c r="BS685" s="136">
        <v>5.2762833000000002E-2</v>
      </c>
      <c r="BT685" s="136">
        <v>6.7455828999999998E-3</v>
      </c>
      <c r="BU685" s="136">
        <v>2.2350308999999999E-2</v>
      </c>
      <c r="BV685" s="136">
        <v>2.2477673999999999E-4</v>
      </c>
      <c r="BW685" s="136">
        <v>7.8510083000000001E-3</v>
      </c>
      <c r="BX685" s="136">
        <v>8.5994103000000001E-4</v>
      </c>
      <c r="BY685" s="144">
        <v>2.5258905000000001E-6</v>
      </c>
      <c r="BZ685" s="136">
        <v>1.3045721E-3</v>
      </c>
      <c r="CA685" s="144">
        <v>8.5040577999999993E-5</v>
      </c>
      <c r="CB685" s="136">
        <v>1.457873E-4</v>
      </c>
      <c r="CC685" s="144">
        <v>1.238925E-5</v>
      </c>
      <c r="CD685" s="144">
        <v>1.5668739E-6</v>
      </c>
      <c r="CE685" s="144">
        <v>1.8251687E-7</v>
      </c>
      <c r="CF685" s="136">
        <v>2.2273090999999998E-3</v>
      </c>
      <c r="CG685" s="136">
        <v>1.0925574E-2</v>
      </c>
      <c r="CH685" s="144">
        <v>2.6261666999999999E-5</v>
      </c>
      <c r="CI685" s="144">
        <v>5.8883204999999999E-9</v>
      </c>
      <c r="CJ685" s="137"/>
      <c r="CK685" s="138"/>
      <c r="CL685" s="163" t="s">
        <v>702</v>
      </c>
      <c r="CM685" s="110"/>
      <c r="CN685" s="110"/>
      <c r="CP685" s="89"/>
      <c r="CQ685" s="74"/>
      <c r="CR685" s="74"/>
      <c r="CS685" s="74"/>
      <c r="CT685" s="74"/>
      <c r="CU685" s="74"/>
      <c r="CV685" s="74"/>
      <c r="CW685" s="74"/>
      <c r="CX685" s="74"/>
      <c r="CY685" s="74"/>
      <c r="CZ685" s="74"/>
      <c r="DA685" s="74"/>
      <c r="DB685" s="74"/>
    </row>
    <row r="686" spans="1:108" ht="14.5" customHeight="1">
      <c r="A686" s="74" t="s">
        <v>3223</v>
      </c>
      <c r="B686" s="129" t="s">
        <v>2674</v>
      </c>
      <c r="C686" s="130" t="str">
        <f t="shared" si="419"/>
        <v>A.100.26.105</v>
      </c>
      <c r="D686" s="131" t="s">
        <v>3210</v>
      </c>
      <c r="E686" s="129" t="s">
        <v>957</v>
      </c>
      <c r="F686" s="132" t="s">
        <v>3225</v>
      </c>
      <c r="G686" s="132">
        <f t="shared" si="420"/>
        <v>65.117897486674991</v>
      </c>
      <c r="H686" s="348">
        <f t="shared" si="421"/>
        <v>65.117897486674991</v>
      </c>
      <c r="I686" s="74"/>
      <c r="J686" s="132">
        <f t="shared" si="422"/>
        <v>1.4836476331999999</v>
      </c>
      <c r="K686" s="132">
        <f t="shared" si="423"/>
        <v>5.9732079999999996</v>
      </c>
      <c r="L686" s="300">
        <f t="shared" si="424"/>
        <v>45.069227853474999</v>
      </c>
      <c r="M686" s="132">
        <v>12.591813999999999</v>
      </c>
      <c r="N686" s="132">
        <v>4.4815554999999998</v>
      </c>
      <c r="O686" s="132">
        <v>1.2653034000000001</v>
      </c>
      <c r="P686" s="132">
        <v>1.0629862999999999</v>
      </c>
      <c r="Q686" s="132">
        <v>0.38706424</v>
      </c>
      <c r="R686" s="132">
        <v>7.4800591999999999E-3</v>
      </c>
      <c r="S686" s="132">
        <v>2.6117034000000001E-2</v>
      </c>
      <c r="T686" s="132">
        <v>0.2263491</v>
      </c>
      <c r="U686" s="132">
        <v>45.021577000000001</v>
      </c>
      <c r="V686" s="132">
        <v>1.8622360000000001E-2</v>
      </c>
      <c r="W686" s="132">
        <v>2.8826754999999999E-2</v>
      </c>
      <c r="X686" s="132">
        <v>1.996229E-4</v>
      </c>
      <c r="Y686" s="304">
        <v>2.1155750000000001E-6</v>
      </c>
      <c r="Z686" s="132">
        <v>0</v>
      </c>
      <c r="AA686" s="74"/>
      <c r="AB686" s="301">
        <f t="shared" si="425"/>
        <v>94.675293233082698</v>
      </c>
      <c r="AC686" s="338">
        <f t="shared" si="426"/>
        <v>94.675293233082698</v>
      </c>
      <c r="AD686" s="74"/>
      <c r="AE686" s="136">
        <v>1074.2212999999999</v>
      </c>
      <c r="AF686" s="136">
        <v>1069.1977999999999</v>
      </c>
      <c r="AG686" s="136">
        <v>3.908182</v>
      </c>
      <c r="AH686" s="136">
        <v>0</v>
      </c>
      <c r="AI686" s="136">
        <v>6.9344732000000005E-4</v>
      </c>
      <c r="AJ686" s="136">
        <v>4.8913669999999999E-2</v>
      </c>
      <c r="AK686" s="136">
        <v>1.0657103999999999</v>
      </c>
      <c r="AL686" s="74"/>
      <c r="AM686" s="133">
        <v>3.3123667999999999</v>
      </c>
      <c r="AN686" s="340">
        <f t="shared" si="427"/>
        <v>3.3123667999999999</v>
      </c>
      <c r="AP686" s="133">
        <v>3.1346710999999998</v>
      </c>
      <c r="AQ686" s="133">
        <v>0.10774159</v>
      </c>
      <c r="AR686" s="133">
        <v>6.9954104000000003E-2</v>
      </c>
      <c r="AS686" s="134">
        <f t="shared" si="428"/>
        <v>1.8792992331208801E-4</v>
      </c>
      <c r="AT686" s="135">
        <f t="shared" si="429"/>
        <v>3.9845261947041965E-7</v>
      </c>
      <c r="AU686" s="135">
        <f t="shared" si="430"/>
        <v>9.7974935201100006</v>
      </c>
      <c r="AV686" s="302">
        <v>8.8399724999999995E-5</v>
      </c>
      <c r="AW686" s="302">
        <v>2.6674062999999997E-7</v>
      </c>
      <c r="AX686" s="302">
        <v>7.2869164000000002E-12</v>
      </c>
      <c r="AY686" s="302">
        <v>8.3614191999999992E-9</v>
      </c>
      <c r="AZ686" s="302">
        <v>2.0061567E-10</v>
      </c>
      <c r="BA686" s="302">
        <v>1.5806081E-7</v>
      </c>
      <c r="BB686" s="302">
        <v>9.8601254999999998E-5</v>
      </c>
      <c r="BC686" s="302">
        <v>2.2640758E-8</v>
      </c>
      <c r="BD686" s="302">
        <v>1.0802223E-7</v>
      </c>
      <c r="BE686" s="302">
        <v>1.9751778999999999E-11</v>
      </c>
      <c r="BF686" s="302">
        <v>2.8332013000000001E-13</v>
      </c>
      <c r="BG686" s="302">
        <v>7.1316039000000003E-10</v>
      </c>
      <c r="BH686" s="302">
        <v>4.5626327000000003E-12</v>
      </c>
      <c r="BI686" s="302">
        <v>1.1691292E-11</v>
      </c>
      <c r="BJ686" s="302">
        <v>1.6690403E-7</v>
      </c>
      <c r="BK686" s="302">
        <v>5.9537542000000004E-7</v>
      </c>
      <c r="BL686" s="302">
        <v>2.9201570000000002E-10</v>
      </c>
      <c r="BM686" s="303">
        <v>5.2792010999999997E-4</v>
      </c>
      <c r="BN686" s="303">
        <v>9.7969656000000001</v>
      </c>
      <c r="BO686" s="302">
        <v>4.1017218000000001E-11</v>
      </c>
      <c r="BP686" s="302">
        <v>2.4942903000000001E-13</v>
      </c>
      <c r="BQ686" s="302">
        <v>1.1159639999999999E-17</v>
      </c>
      <c r="BR686" s="74"/>
      <c r="BS686" s="136">
        <v>6.2304231000000002E-3</v>
      </c>
      <c r="BT686" s="136">
        <v>7.9611546999999998E-4</v>
      </c>
      <c r="BU686" s="136">
        <v>2.6397983000000002E-3</v>
      </c>
      <c r="BV686" s="144">
        <v>2.6522041999999999E-5</v>
      </c>
      <c r="BW686" s="136">
        <v>9.2639874999999997E-4</v>
      </c>
      <c r="BX686" s="136">
        <v>1.0147548999999999E-4</v>
      </c>
      <c r="BY686" s="144">
        <v>2.9860614000000003E-7</v>
      </c>
      <c r="BZ686" s="136">
        <v>1.5394892000000001E-4</v>
      </c>
      <c r="CA686" s="144">
        <v>1.0037712999999999E-5</v>
      </c>
      <c r="CB686" s="144">
        <v>1.7281792999999999E-5</v>
      </c>
      <c r="CC686" s="144">
        <v>1.462193E-6</v>
      </c>
      <c r="CD686" s="144">
        <v>2.0889286999999999E-7</v>
      </c>
      <c r="CE686" s="144">
        <v>2.1545039000000001E-8</v>
      </c>
      <c r="CF686" s="136">
        <v>2.6288078999999999E-4</v>
      </c>
      <c r="CG686" s="136">
        <v>1.2908596999999999E-3</v>
      </c>
      <c r="CH686" s="144">
        <v>3.1069381E-6</v>
      </c>
      <c r="CI686" s="144">
        <v>5.8883204999999999E-9</v>
      </c>
      <c r="CJ686" s="137"/>
      <c r="CK686" s="138"/>
      <c r="CL686" s="163" t="s">
        <v>702</v>
      </c>
      <c r="CM686" s="110"/>
      <c r="CN686" s="110"/>
      <c r="CP686" s="305"/>
      <c r="CQ686" s="74"/>
      <c r="CR686" s="74"/>
      <c r="CS686" s="74"/>
      <c r="CT686" s="74"/>
      <c r="CU686" s="74"/>
      <c r="CV686" s="74"/>
      <c r="CW686" s="74"/>
      <c r="CX686" s="74"/>
      <c r="CY686" s="74"/>
      <c r="CZ686" s="74"/>
      <c r="DA686" s="74"/>
      <c r="DB686" s="74"/>
    </row>
    <row r="687" spans="1:108" ht="14.5" customHeight="1">
      <c r="A687" s="74" t="s">
        <v>3226</v>
      </c>
      <c r="B687" s="129" t="s">
        <v>2674</v>
      </c>
      <c r="C687" s="130" t="str">
        <f t="shared" si="419"/>
        <v>A.100.26.106</v>
      </c>
      <c r="D687" s="131" t="s">
        <v>3210</v>
      </c>
      <c r="E687" s="129" t="s">
        <v>957</v>
      </c>
      <c r="F687" s="132" t="s">
        <v>3228</v>
      </c>
      <c r="G687" s="132">
        <f t="shared" si="420"/>
        <v>119.158337540405</v>
      </c>
      <c r="H687" s="348">
        <f t="shared" si="421"/>
        <v>119.158337540405</v>
      </c>
      <c r="I687" s="74"/>
      <c r="J687" s="132">
        <f t="shared" si="422"/>
        <v>0.34974305080000001</v>
      </c>
      <c r="K687" s="132">
        <f t="shared" si="423"/>
        <v>1.408894179</v>
      </c>
      <c r="L687" s="300">
        <f t="shared" si="424"/>
        <v>114.421586010605</v>
      </c>
      <c r="M687" s="132">
        <v>2.9781143000000001</v>
      </c>
      <c r="N687" s="132">
        <v>1.0570622999999999</v>
      </c>
      <c r="O687" s="132">
        <v>0.29849249999999999</v>
      </c>
      <c r="P687" s="132">
        <v>0.25058204000000001</v>
      </c>
      <c r="Q687" s="132">
        <v>9.1136844999999994E-2</v>
      </c>
      <c r="R687" s="132">
        <v>1.7649669000000001E-3</v>
      </c>
      <c r="S687" s="132">
        <v>6.2591989000000004E-3</v>
      </c>
      <c r="T687" s="132">
        <v>5.3339378999999999E-2</v>
      </c>
      <c r="U687" s="132">
        <v>114.39605</v>
      </c>
      <c r="V687" s="132">
        <v>1.8622360000000001E-2</v>
      </c>
      <c r="W687" s="132">
        <v>6.8450873000000002E-3</v>
      </c>
      <c r="X687" s="304">
        <v>6.6447730000000006E-5</v>
      </c>
      <c r="Y687" s="304">
        <v>2.1155750000000001E-6</v>
      </c>
      <c r="Z687" s="132">
        <v>0</v>
      </c>
      <c r="AA687" s="74"/>
      <c r="AB687" s="301">
        <f t="shared" si="425"/>
        <v>22.391836842105263</v>
      </c>
      <c r="AC687" s="338">
        <f t="shared" si="426"/>
        <v>22.391836842105263</v>
      </c>
      <c r="AD687" s="74"/>
      <c r="AE687" s="136">
        <v>254.38748000000001</v>
      </c>
      <c r="AF687" s="136">
        <v>253.19381999999999</v>
      </c>
      <c r="AG687" s="136">
        <v>0.92802090999999998</v>
      </c>
      <c r="AH687" s="136">
        <v>0</v>
      </c>
      <c r="AI687" s="136">
        <v>6.9344732000000005E-4</v>
      </c>
      <c r="AJ687" s="136">
        <v>1.2436473999999999E-2</v>
      </c>
      <c r="AK687" s="136">
        <v>0.25250952999999998</v>
      </c>
      <c r="AL687" s="74"/>
      <c r="AM687" s="133">
        <v>0.78228319000000002</v>
      </c>
      <c r="AN687" s="340">
        <f t="shared" si="427"/>
        <v>0.78228319000000002</v>
      </c>
      <c r="AP687" s="133">
        <v>0.74025227999999998</v>
      </c>
      <c r="AQ687" s="133">
        <v>2.5466696E-2</v>
      </c>
      <c r="AR687" s="133">
        <v>1.6564216999999999E-2</v>
      </c>
      <c r="AS687" s="134">
        <f t="shared" si="428"/>
        <v>4.4379632858599994E-5</v>
      </c>
      <c r="AT687" s="135">
        <f t="shared" si="429"/>
        <v>9.4181566472472652E-8</v>
      </c>
      <c r="AU687" s="135">
        <f t="shared" si="430"/>
        <v>2.3199183582900003</v>
      </c>
      <c r="AV687" s="302">
        <v>2.0907260999999999E-5</v>
      </c>
      <c r="AW687" s="302">
        <v>6.3086337999999995E-8</v>
      </c>
      <c r="AX687" s="302">
        <v>1.7234157000000001E-12</v>
      </c>
      <c r="AY687" s="302">
        <v>1.9716422999999999E-9</v>
      </c>
      <c r="AZ687" s="302">
        <v>4.7316081999999998E-11</v>
      </c>
      <c r="BA687" s="302">
        <v>3.726032E-8</v>
      </c>
      <c r="BB687" s="302">
        <v>2.3252596000000001E-5</v>
      </c>
      <c r="BC687" s="302">
        <v>5.3377406999999996E-9</v>
      </c>
      <c r="BD687" s="302">
        <v>2.5478257000000001E-8</v>
      </c>
      <c r="BE687" s="302">
        <v>4.6780286999999997E-12</v>
      </c>
      <c r="BF687" s="302">
        <v>6.7670282999999997E-14</v>
      </c>
      <c r="BG687" s="302">
        <v>1.6779806E-10</v>
      </c>
      <c r="BH687" s="302">
        <v>1.1943762E-12</v>
      </c>
      <c r="BI687" s="302">
        <v>2.7750514E-12</v>
      </c>
      <c r="BJ687" s="302">
        <v>3.9279643E-8</v>
      </c>
      <c r="BK687" s="302">
        <v>1.4117591999999999E-7</v>
      </c>
      <c r="BL687" s="302">
        <v>1.0074473E-10</v>
      </c>
      <c r="BM687" s="303">
        <v>1.3395829E-4</v>
      </c>
      <c r="BN687" s="303">
        <v>2.3197844000000001</v>
      </c>
      <c r="BO687" s="302">
        <v>4.1017218000000001E-11</v>
      </c>
      <c r="BP687" s="302">
        <v>2.4942903000000001E-13</v>
      </c>
      <c r="BQ687" s="302">
        <v>1.1159639999999999E-17</v>
      </c>
      <c r="BR687" s="74"/>
      <c r="BS687" s="136">
        <v>1.4723549E-3</v>
      </c>
      <c r="BT687" s="136">
        <v>1.8776589E-4</v>
      </c>
      <c r="BU687" s="136">
        <v>6.2434382000000005E-4</v>
      </c>
      <c r="BV687" s="144">
        <v>6.2499476999999999E-6</v>
      </c>
      <c r="BW687" s="136">
        <v>2.1833818000000001E-4</v>
      </c>
      <c r="BX687" s="144">
        <v>2.3920284000000002E-5</v>
      </c>
      <c r="BY687" s="144">
        <v>7.0860125999999994E-8</v>
      </c>
      <c r="BZ687" s="144">
        <v>3.6294504E-5</v>
      </c>
      <c r="CA687" s="144">
        <v>2.3684613000000001E-6</v>
      </c>
      <c r="CB687" s="144">
        <v>4.1417483E-6</v>
      </c>
      <c r="CC687" s="144">
        <v>3.4487103000000002E-7</v>
      </c>
      <c r="CD687" s="144">
        <v>7.0035526999999997E-8</v>
      </c>
      <c r="CE687" s="144">
        <v>5.0852214E-9</v>
      </c>
      <c r="CF687" s="144">
        <v>6.2012532000000004E-5</v>
      </c>
      <c r="CG687" s="136">
        <v>3.0568345E-4</v>
      </c>
      <c r="CH687" s="144">
        <v>7.3930268000000004E-7</v>
      </c>
      <c r="CI687" s="144">
        <v>5.8883204999999999E-9</v>
      </c>
      <c r="CJ687" s="137"/>
      <c r="CK687" s="138"/>
      <c r="CL687" s="163" t="s">
        <v>702</v>
      </c>
      <c r="CM687" s="110"/>
      <c r="CN687" s="110"/>
      <c r="CP687" s="305"/>
      <c r="CQ687" s="74"/>
      <c r="CR687" s="74"/>
      <c r="CS687" s="74"/>
      <c r="CT687" s="74"/>
      <c r="CU687" s="74"/>
      <c r="CV687" s="74"/>
      <c r="CW687" s="74"/>
      <c r="CX687" s="74"/>
      <c r="CY687" s="74"/>
      <c r="CZ687" s="74"/>
      <c r="DA687" s="74"/>
      <c r="DB687" s="74"/>
    </row>
    <row r="688" spans="1:108" ht="14.5" customHeight="1">
      <c r="A688" s="74" t="s">
        <v>3229</v>
      </c>
      <c r="B688" s="129" t="s">
        <v>2674</v>
      </c>
      <c r="C688" s="130" t="str">
        <f t="shared" si="419"/>
        <v>A.100.26.107</v>
      </c>
      <c r="D688" s="131" t="s">
        <v>3210</v>
      </c>
      <c r="E688" s="129" t="s">
        <v>957</v>
      </c>
      <c r="F688" s="132" t="s">
        <v>3231</v>
      </c>
      <c r="G688" s="132">
        <f t="shared" si="420"/>
        <v>129.559497328162</v>
      </c>
      <c r="H688" s="348">
        <f t="shared" si="421"/>
        <v>129.559497328162</v>
      </c>
      <c r="I688" s="74"/>
      <c r="J688" s="132">
        <f t="shared" si="422"/>
        <v>0.41548085430000004</v>
      </c>
      <c r="K688" s="132">
        <f t="shared" si="423"/>
        <v>1.6735019089999998</v>
      </c>
      <c r="L688" s="300">
        <f t="shared" si="424"/>
        <v>123.935133964862</v>
      </c>
      <c r="M688" s="132">
        <v>3.5353805999999999</v>
      </c>
      <c r="N688" s="132">
        <v>1.2555909999999999</v>
      </c>
      <c r="O688" s="132">
        <v>0.35454118000000001</v>
      </c>
      <c r="P688" s="132">
        <v>0.29768093000000001</v>
      </c>
      <c r="Q688" s="132">
        <v>0.10829408</v>
      </c>
      <c r="R688" s="132">
        <v>2.0962832000000001E-3</v>
      </c>
      <c r="S688" s="132">
        <v>7.4095610999999999E-3</v>
      </c>
      <c r="T688" s="132">
        <v>6.3369729E-2</v>
      </c>
      <c r="U688" s="132">
        <v>123.90844</v>
      </c>
      <c r="V688" s="132">
        <v>1.8498825999999999E-2</v>
      </c>
      <c r="W688" s="132">
        <v>8.1190371000000004E-3</v>
      </c>
      <c r="X688" s="304">
        <v>7.4000220999999994E-5</v>
      </c>
      <c r="Y688" s="304">
        <v>2.1015410000000002E-6</v>
      </c>
      <c r="Z688" s="132">
        <v>0</v>
      </c>
      <c r="AA688" s="74"/>
      <c r="AB688" s="301">
        <f t="shared" si="425"/>
        <v>26.581809022556389</v>
      </c>
      <c r="AC688" s="338">
        <f t="shared" si="426"/>
        <v>26.581809022556389</v>
      </c>
      <c r="AD688" s="74"/>
      <c r="AE688" s="136">
        <v>301.90705000000003</v>
      </c>
      <c r="AF688" s="136">
        <v>300.49144000000001</v>
      </c>
      <c r="AG688" s="136">
        <v>1.1007363999999999</v>
      </c>
      <c r="AH688" s="136">
        <v>0</v>
      </c>
      <c r="AI688" s="136">
        <v>6.8884722000000002E-4</v>
      </c>
      <c r="AJ688" s="136">
        <v>1.4543366E-2</v>
      </c>
      <c r="AK688" s="136">
        <v>0.29964344999999998</v>
      </c>
      <c r="AL688" s="74"/>
      <c r="AM688" s="133">
        <v>0.92895148000000005</v>
      </c>
      <c r="AN688" s="340">
        <f t="shared" si="427"/>
        <v>0.92895148000000005</v>
      </c>
      <c r="AP688" s="133">
        <v>0.87905668000000003</v>
      </c>
      <c r="AQ688" s="133">
        <v>3.0235965E-2</v>
      </c>
      <c r="AR688" s="133">
        <v>1.965884E-2</v>
      </c>
      <c r="AS688" s="134">
        <f t="shared" si="428"/>
        <v>5.270123974819399E-5</v>
      </c>
      <c r="AT688" s="135">
        <f t="shared" si="429"/>
        <v>1.1181939601584761E-7</v>
      </c>
      <c r="AU688" s="135">
        <f t="shared" si="430"/>
        <v>2.7533390155700004</v>
      </c>
      <c r="AV688" s="302">
        <v>2.4819521999999999E-5</v>
      </c>
      <c r="AW688" s="302">
        <v>7.4891343000000006E-8</v>
      </c>
      <c r="AX688" s="302">
        <v>2.0459091E-12</v>
      </c>
      <c r="AY688" s="302">
        <v>2.3420826999999999E-9</v>
      </c>
      <c r="AZ688" s="302">
        <v>5.6203369999999997E-11</v>
      </c>
      <c r="BA688" s="302">
        <v>4.4263692E-8</v>
      </c>
      <c r="BB688" s="302">
        <v>2.7620835000000001E-5</v>
      </c>
      <c r="BC688" s="302">
        <v>6.3408732999999996E-9</v>
      </c>
      <c r="BD688" s="302">
        <v>3.0263599E-8</v>
      </c>
      <c r="BE688" s="302">
        <v>5.5517351000000003E-12</v>
      </c>
      <c r="BF688" s="302">
        <v>8.0164862000000004E-14</v>
      </c>
      <c r="BG688" s="302">
        <v>1.9941804E-10</v>
      </c>
      <c r="BH688" s="302">
        <v>1.3886186E-12</v>
      </c>
      <c r="BI688" s="302">
        <v>3.2918027000000001E-12</v>
      </c>
      <c r="BJ688" s="302">
        <v>4.6679195000000003E-8</v>
      </c>
      <c r="BK688" s="302">
        <v>1.6750083E-7</v>
      </c>
      <c r="BL688" s="302">
        <v>1.1155666E-10</v>
      </c>
      <c r="BM688" s="303">
        <v>1.5671557000000001E-4</v>
      </c>
      <c r="BN688" s="303">
        <v>2.7531823000000002</v>
      </c>
      <c r="BO688" s="302">
        <v>4.0745123999999998E-11</v>
      </c>
      <c r="BP688" s="302">
        <v>2.4777439999999998E-13</v>
      </c>
      <c r="BQ688" s="302">
        <v>1.108561E-17</v>
      </c>
      <c r="BR688" s="74"/>
      <c r="BS688" s="136">
        <v>1.7481708999999999E-3</v>
      </c>
      <c r="BT688" s="136">
        <v>2.2303395E-4</v>
      </c>
      <c r="BU688" s="136">
        <v>7.4117137000000004E-4</v>
      </c>
      <c r="BV688" s="144">
        <v>7.4252354000000002E-6</v>
      </c>
      <c r="BW688" s="136">
        <v>2.5938817000000002E-4</v>
      </c>
      <c r="BX688" s="144">
        <v>2.8416532999999998E-5</v>
      </c>
      <c r="BY688" s="144">
        <v>8.4059566E-8</v>
      </c>
      <c r="BZ688" s="144">
        <v>4.3115453999999998E-5</v>
      </c>
      <c r="CA688" s="144">
        <v>2.8130645000000002E-6</v>
      </c>
      <c r="CB688" s="144">
        <v>4.9029497000000004E-6</v>
      </c>
      <c r="CC688" s="144">
        <v>4.0964585E-7</v>
      </c>
      <c r="CD688" s="144">
        <v>7.7905265999999994E-8</v>
      </c>
      <c r="CE688" s="144">
        <v>6.0394195000000001E-9</v>
      </c>
      <c r="CF688" s="144">
        <v>7.3657440000000007E-5</v>
      </c>
      <c r="CG688" s="136">
        <v>3.6278674E-4</v>
      </c>
      <c r="CH688" s="144">
        <v>8.7650581E-7</v>
      </c>
      <c r="CI688" s="144">
        <v>5.8492592999999999E-9</v>
      </c>
      <c r="CJ688" s="137"/>
      <c r="CK688" s="138"/>
      <c r="CL688" s="163" t="s">
        <v>702</v>
      </c>
      <c r="CM688" s="110"/>
      <c r="CN688" s="110"/>
      <c r="CP688" s="305"/>
      <c r="CQ688" s="74"/>
      <c r="CR688" s="74"/>
      <c r="CS688" s="74"/>
      <c r="CT688" s="74"/>
      <c r="CU688" s="74"/>
      <c r="CV688" s="74"/>
      <c r="CW688" s="74"/>
      <c r="CX688" s="74"/>
      <c r="CY688" s="74"/>
      <c r="CZ688" s="74"/>
      <c r="DA688" s="74"/>
      <c r="DB688" s="74"/>
    </row>
    <row r="689" spans="1:106" ht="14.5" customHeight="1">
      <c r="A689" s="74" t="s">
        <v>3232</v>
      </c>
      <c r="B689" s="129" t="s">
        <v>2674</v>
      </c>
      <c r="C689" s="130" t="str">
        <f t="shared" si="419"/>
        <v>A.100.26.108</v>
      </c>
      <c r="D689" s="131" t="s">
        <v>3210</v>
      </c>
      <c r="E689" s="129" t="s">
        <v>957</v>
      </c>
      <c r="F689" s="132" t="s">
        <v>3234</v>
      </c>
      <c r="G689" s="132">
        <f t="shared" si="420"/>
        <v>221.95929332479599</v>
      </c>
      <c r="H689" s="348">
        <f t="shared" si="421"/>
        <v>221.95929332479599</v>
      </c>
      <c r="I689" s="74"/>
      <c r="J689" s="132">
        <f t="shared" si="422"/>
        <v>0.55900440309999988</v>
      </c>
      <c r="K689" s="132">
        <f t="shared" si="423"/>
        <v>2.2512353309999997</v>
      </c>
      <c r="L689" s="300">
        <f t="shared" si="424"/>
        <v>214.396737290696</v>
      </c>
      <c r="M689" s="132">
        <v>4.7523163000000004</v>
      </c>
      <c r="N689" s="132">
        <v>1.6890502999999999</v>
      </c>
      <c r="O689" s="132">
        <v>0.47691682000000002</v>
      </c>
      <c r="P689" s="132">
        <v>0.40051070999999999</v>
      </c>
      <c r="Q689" s="132">
        <v>0.14575005999999999</v>
      </c>
      <c r="R689" s="132">
        <v>2.8196835000000001E-3</v>
      </c>
      <c r="S689" s="132">
        <v>9.9239496000000007E-3</v>
      </c>
      <c r="T689" s="132">
        <v>8.5268210999999997E-2</v>
      </c>
      <c r="U689" s="132">
        <v>214.36712</v>
      </c>
      <c r="V689" s="132">
        <v>1.8622360000000001E-2</v>
      </c>
      <c r="W689" s="132">
        <v>1.090179E-2</v>
      </c>
      <c r="X689" s="304">
        <v>9.1025120999999994E-5</v>
      </c>
      <c r="Y689" s="304">
        <v>2.1155750000000001E-6</v>
      </c>
      <c r="Z689" s="132">
        <v>0</v>
      </c>
      <c r="AA689" s="74"/>
      <c r="AB689" s="301">
        <f t="shared" si="425"/>
        <v>35.731701503759396</v>
      </c>
      <c r="AC689" s="338">
        <f t="shared" si="426"/>
        <v>35.731701503759396</v>
      </c>
      <c r="AD689" s="74"/>
      <c r="AE689" s="136">
        <v>405.68727000000001</v>
      </c>
      <c r="AF689" s="136">
        <v>403.78681999999998</v>
      </c>
      <c r="AG689" s="136">
        <v>1.4780077</v>
      </c>
      <c r="AH689" s="136">
        <v>0</v>
      </c>
      <c r="AI689" s="136">
        <v>6.9344732000000005E-4</v>
      </c>
      <c r="AJ689" s="136">
        <v>1.9168317000000001E-2</v>
      </c>
      <c r="AK689" s="136">
        <v>0.40258522000000002</v>
      </c>
      <c r="AL689" s="74"/>
      <c r="AM689" s="133">
        <v>1.2492084999999999</v>
      </c>
      <c r="AN689" s="340">
        <f t="shared" si="427"/>
        <v>1.2492084999999999</v>
      </c>
      <c r="AP689" s="133">
        <v>1.1821406999999999</v>
      </c>
      <c r="AQ689" s="133">
        <v>4.0650473999999999E-2</v>
      </c>
      <c r="AR689" s="133">
        <v>2.6417286000000002E-2</v>
      </c>
      <c r="AS689" s="134">
        <f t="shared" si="428"/>
        <v>7.087174725014E-5</v>
      </c>
      <c r="AT689" s="135">
        <f t="shared" si="429"/>
        <v>1.5033459584790962E-7</v>
      </c>
      <c r="AU689" s="135">
        <f t="shared" si="430"/>
        <v>3.6998999636900001</v>
      </c>
      <c r="AV689" s="302">
        <v>3.3362952000000001E-5</v>
      </c>
      <c r="AW689" s="302">
        <v>1.0067061E-7</v>
      </c>
      <c r="AX689" s="302">
        <v>2.7501561999999999E-12</v>
      </c>
      <c r="AY689" s="302">
        <v>3.1508715E-9</v>
      </c>
      <c r="AZ689" s="302">
        <v>7.5607421999999996E-11</v>
      </c>
      <c r="BA689" s="302">
        <v>5.9553973E-8</v>
      </c>
      <c r="BB689" s="302">
        <v>3.7158142999999997E-5</v>
      </c>
      <c r="BC689" s="302">
        <v>8.5310013999999992E-9</v>
      </c>
      <c r="BD689" s="302">
        <v>4.0711692999999999E-8</v>
      </c>
      <c r="BE689" s="302">
        <v>7.4598795999999993E-12</v>
      </c>
      <c r="BF689" s="302">
        <v>1.0746831999999999E-13</v>
      </c>
      <c r="BG689" s="302">
        <v>2.6844432000000002E-10</v>
      </c>
      <c r="BH689" s="302">
        <v>1.8159857E-12</v>
      </c>
      <c r="BI689" s="302">
        <v>4.4205378999999997E-12</v>
      </c>
      <c r="BJ689" s="302">
        <v>6.2832640999999999E-8</v>
      </c>
      <c r="BK689" s="302">
        <v>2.2499813999999999E-7</v>
      </c>
      <c r="BL689" s="302">
        <v>1.3604366E-10</v>
      </c>
      <c r="BM689" s="303">
        <v>2.0666369E-4</v>
      </c>
      <c r="BN689" s="303">
        <v>3.6996932999999999</v>
      </c>
      <c r="BO689" s="302">
        <v>4.1017218000000001E-11</v>
      </c>
      <c r="BP689" s="302">
        <v>2.4942903000000001E-13</v>
      </c>
      <c r="BQ689" s="302">
        <v>1.1159639999999999E-17</v>
      </c>
      <c r="BR689" s="74"/>
      <c r="BS689" s="136">
        <v>2.3504532999999998E-3</v>
      </c>
      <c r="BT689" s="136">
        <v>3.0003640999999999E-4</v>
      </c>
      <c r="BU689" s="136">
        <v>9.9629465E-4</v>
      </c>
      <c r="BV689" s="144">
        <v>9.9911497000000002E-6</v>
      </c>
      <c r="BW689" s="136">
        <v>3.4901030000000002E-4</v>
      </c>
      <c r="BX689" s="144">
        <v>3.8233048000000003E-5</v>
      </c>
      <c r="BY689" s="144">
        <v>1.1289051E-7</v>
      </c>
      <c r="BZ689" s="144">
        <v>5.8007551000000003E-5</v>
      </c>
      <c r="CA689" s="144">
        <v>3.7838167000000001E-6</v>
      </c>
      <c r="CB689" s="144">
        <v>6.5667351999999999E-6</v>
      </c>
      <c r="CC689" s="144">
        <v>5.5107208000000005E-7</v>
      </c>
      <c r="CD689" s="144">
        <v>9.5661559000000002E-8</v>
      </c>
      <c r="CE689" s="144">
        <v>8.1228700999999993E-9</v>
      </c>
      <c r="CF689" s="144">
        <v>9.9082639000000006E-5</v>
      </c>
      <c r="CG689" s="136">
        <v>4.8749710000000002E-4</v>
      </c>
      <c r="CH689" s="144">
        <v>1.1762482999999999E-6</v>
      </c>
      <c r="CI689" s="144">
        <v>5.8883204999999999E-9</v>
      </c>
      <c r="CK689" s="138"/>
      <c r="CL689" s="163" t="s">
        <v>702</v>
      </c>
      <c r="CM689" s="110"/>
      <c r="CN689" s="110"/>
      <c r="CP689" s="305"/>
      <c r="CQ689" s="74"/>
      <c r="CR689" s="74"/>
      <c r="CS689" s="74"/>
      <c r="CT689" s="74"/>
      <c r="CU689" s="74"/>
      <c r="CV689" s="74"/>
      <c r="CW689" s="74"/>
      <c r="CX689" s="74"/>
      <c r="CY689" s="74"/>
      <c r="CZ689" s="74"/>
      <c r="DA689" s="74"/>
      <c r="DB689" s="74"/>
    </row>
    <row r="690" spans="1:106" ht="14.5" customHeight="1">
      <c r="A690" s="74" t="s">
        <v>3235</v>
      </c>
      <c r="B690" s="129" t="s">
        <v>2674</v>
      </c>
      <c r="C690" s="130" t="str">
        <f t="shared" si="419"/>
        <v>A.100.26.109</v>
      </c>
      <c r="D690" s="131" t="s">
        <v>3210</v>
      </c>
      <c r="E690" s="129" t="s">
        <v>957</v>
      </c>
      <c r="F690" s="132" t="s">
        <v>3237</v>
      </c>
      <c r="G690" s="132">
        <f t="shared" si="420"/>
        <v>109.71780045601299</v>
      </c>
      <c r="H690" s="348">
        <f t="shared" si="421"/>
        <v>109.71780045601299</v>
      </c>
      <c r="I690" s="74"/>
      <c r="J690" s="132">
        <f t="shared" si="422"/>
        <v>0.61091419359999999</v>
      </c>
      <c r="K690" s="132">
        <f t="shared" si="423"/>
        <v>2.460188161</v>
      </c>
      <c r="L690" s="300">
        <f t="shared" si="424"/>
        <v>101.454269701413</v>
      </c>
      <c r="M690" s="132">
        <v>5.1924283999999998</v>
      </c>
      <c r="N690" s="132">
        <v>1.8458224999999999</v>
      </c>
      <c r="O690" s="132">
        <v>0.52117712000000005</v>
      </c>
      <c r="P690" s="132">
        <v>0.43770231999999998</v>
      </c>
      <c r="Q690" s="132">
        <v>0.15929752</v>
      </c>
      <c r="R690" s="132">
        <v>3.0813186000000002E-3</v>
      </c>
      <c r="S690" s="132">
        <v>1.0833035E-2</v>
      </c>
      <c r="T690" s="132">
        <v>9.3188541E-2</v>
      </c>
      <c r="U690" s="132">
        <v>101.42364000000001</v>
      </c>
      <c r="V690" s="132">
        <v>1.8622360000000001E-2</v>
      </c>
      <c r="W690" s="132">
        <v>1.1908103999999999E-2</v>
      </c>
      <c r="X690" s="304">
        <v>9.7121838000000006E-5</v>
      </c>
      <c r="Y690" s="304">
        <v>2.1155750000000001E-6</v>
      </c>
      <c r="Z690" s="132">
        <v>0</v>
      </c>
      <c r="AA690" s="74"/>
      <c r="AB690" s="301">
        <f t="shared" si="425"/>
        <v>39.04081503759398</v>
      </c>
      <c r="AC690" s="338">
        <f t="shared" si="426"/>
        <v>39.04081503759398</v>
      </c>
      <c r="AD690" s="74"/>
      <c r="AE690" s="136">
        <v>443.21899999999999</v>
      </c>
      <c r="AF690" s="136">
        <v>441.14321999999999</v>
      </c>
      <c r="AG690" s="136">
        <v>1.6144385999999999</v>
      </c>
      <c r="AH690" s="136">
        <v>0</v>
      </c>
      <c r="AI690" s="136">
        <v>6.9344732000000005E-4</v>
      </c>
      <c r="AJ690" s="136">
        <v>2.0838232000000002E-2</v>
      </c>
      <c r="AK690" s="136">
        <v>0.43981330000000002</v>
      </c>
      <c r="AL690" s="74"/>
      <c r="AM690" s="133">
        <v>1.3650348999999999</v>
      </c>
      <c r="AN690" s="340">
        <f t="shared" si="427"/>
        <v>1.3650348999999999</v>
      </c>
      <c r="AP690" s="133">
        <v>1.2917565</v>
      </c>
      <c r="AQ690" s="133">
        <v>4.4416992000000002E-2</v>
      </c>
      <c r="AR690" s="133">
        <v>2.8861458E-2</v>
      </c>
      <c r="AS690" s="134">
        <f t="shared" si="428"/>
        <v>7.7443433712147004E-5</v>
      </c>
      <c r="AT690" s="135">
        <f t="shared" si="429"/>
        <v>1.6426402931759963E-7</v>
      </c>
      <c r="AU690" s="135">
        <f t="shared" si="430"/>
        <v>4.0422210991400007</v>
      </c>
      <c r="AV690" s="302">
        <v>3.6452735E-5</v>
      </c>
      <c r="AW690" s="302">
        <v>1.0999384E-7</v>
      </c>
      <c r="AX690" s="302">
        <v>3.0048515000000001E-12</v>
      </c>
      <c r="AY690" s="302">
        <v>3.4433934999999999E-9</v>
      </c>
      <c r="AZ690" s="302">
        <v>8.2625428999999995E-11</v>
      </c>
      <c r="BA690" s="302">
        <v>6.5084180999999997E-8</v>
      </c>
      <c r="BB690" s="302">
        <v>4.0607581000000002E-5</v>
      </c>
      <c r="BC690" s="302">
        <v>9.3231279999999996E-9</v>
      </c>
      <c r="BD690" s="302">
        <v>4.449053E-8</v>
      </c>
      <c r="BE690" s="302">
        <v>8.1499510999999999E-12</v>
      </c>
      <c r="BF690" s="302">
        <v>1.1734070999999999E-13</v>
      </c>
      <c r="BG690" s="302">
        <v>2.9341083999999999E-10</v>
      </c>
      <c r="BH690" s="302">
        <v>1.9701835E-12</v>
      </c>
      <c r="BI690" s="302">
        <v>4.8287206E-12</v>
      </c>
      <c r="BJ690" s="302">
        <v>6.8675245E-8</v>
      </c>
      <c r="BK690" s="302">
        <v>2.4579125000000001E-7</v>
      </c>
      <c r="BL690" s="302">
        <v>1.4479998999999999E-10</v>
      </c>
      <c r="BM690" s="303">
        <v>2.2469914000000001E-4</v>
      </c>
      <c r="BN690" s="303">
        <v>4.0419964000000004</v>
      </c>
      <c r="BO690" s="302">
        <v>4.1017218000000001E-11</v>
      </c>
      <c r="BP690" s="302">
        <v>2.4942903000000001E-13</v>
      </c>
      <c r="BQ690" s="302">
        <v>1.1159639999999999E-17</v>
      </c>
      <c r="BR690" s="74"/>
      <c r="BS690" s="136">
        <v>2.5682762E-3</v>
      </c>
      <c r="BT690" s="136">
        <v>3.2788646E-4</v>
      </c>
      <c r="BU690" s="136">
        <v>1.0885615E-3</v>
      </c>
      <c r="BV690" s="144">
        <v>1.09192E-5</v>
      </c>
      <c r="BW690" s="136">
        <v>3.8142508999999998E-4</v>
      </c>
      <c r="BX690" s="144">
        <v>4.1783501E-5</v>
      </c>
      <c r="BY690" s="144">
        <v>1.2331664999999999E-7</v>
      </c>
      <c r="BZ690" s="144">
        <v>6.3393734000000002E-5</v>
      </c>
      <c r="CA690" s="144">
        <v>4.1349126E-6</v>
      </c>
      <c r="CB690" s="144">
        <v>7.1682823000000002E-6</v>
      </c>
      <c r="CC690" s="144">
        <v>6.0222271999999997E-7</v>
      </c>
      <c r="CD690" s="144">
        <v>1.020184E-7</v>
      </c>
      <c r="CE690" s="144">
        <v>8.8763953999999999E-9</v>
      </c>
      <c r="CF690" s="136">
        <v>1.0827832E-4</v>
      </c>
      <c r="CG690" s="136">
        <v>5.3259816000000002E-4</v>
      </c>
      <c r="CH690" s="144">
        <v>1.2846379E-6</v>
      </c>
      <c r="CI690" s="144">
        <v>5.8883204999999999E-9</v>
      </c>
      <c r="CJ690" s="137"/>
      <c r="CK690" s="138"/>
      <c r="CL690" s="163" t="s">
        <v>702</v>
      </c>
      <c r="CM690" s="110"/>
      <c r="CN690" s="110"/>
      <c r="CP690" s="305"/>
      <c r="CQ690" s="74"/>
      <c r="CR690" s="74"/>
      <c r="CS690" s="74"/>
      <c r="CT690" s="74"/>
      <c r="CU690" s="74"/>
      <c r="CV690" s="74"/>
      <c r="CW690" s="74"/>
      <c r="CX690" s="74"/>
      <c r="CY690" s="74"/>
      <c r="CZ690" s="74"/>
      <c r="DA690" s="74"/>
      <c r="DB690" s="74"/>
    </row>
    <row r="691" spans="1:106" ht="14.5" customHeight="1">
      <c r="A691" s="74" t="s">
        <v>3238</v>
      </c>
      <c r="B691" s="129" t="s">
        <v>2674</v>
      </c>
      <c r="C691" s="130" t="str">
        <f t="shared" si="419"/>
        <v>A.100.26.110</v>
      </c>
      <c r="D691" s="131" t="s">
        <v>3210</v>
      </c>
      <c r="E691" s="129" t="s">
        <v>957</v>
      </c>
      <c r="F691" s="132" t="s">
        <v>3240</v>
      </c>
      <c r="G691" s="132">
        <f t="shared" si="420"/>
        <v>144.43938677718501</v>
      </c>
      <c r="H691" s="348">
        <f t="shared" si="421"/>
        <v>144.43938677718501</v>
      </c>
      <c r="I691" s="74"/>
      <c r="J691" s="132">
        <f t="shared" si="422"/>
        <v>1.8827040772000001</v>
      </c>
      <c r="K691" s="132">
        <f t="shared" si="423"/>
        <v>7.57953294</v>
      </c>
      <c r="L691" s="300">
        <f t="shared" si="424"/>
        <v>119.00197375998499</v>
      </c>
      <c r="M691" s="132">
        <v>15.975175999999999</v>
      </c>
      <c r="N691" s="132">
        <v>5.6867419000000003</v>
      </c>
      <c r="O691" s="132">
        <v>1.6055543999999999</v>
      </c>
      <c r="P691" s="132">
        <v>1.3488967000000001</v>
      </c>
      <c r="Q691" s="132">
        <v>0.49121037000000001</v>
      </c>
      <c r="R691" s="132">
        <v>9.4913792000000004E-3</v>
      </c>
      <c r="S691" s="132">
        <v>3.3105627999999998E-2</v>
      </c>
      <c r="T691" s="132">
        <v>0.28723663999999999</v>
      </c>
      <c r="U691" s="132">
        <v>118.94654</v>
      </c>
      <c r="V691" s="132">
        <v>1.8622360000000001E-2</v>
      </c>
      <c r="W691" s="132">
        <v>3.6562793000000003E-2</v>
      </c>
      <c r="X691" s="132">
        <v>2.4649140999999998E-4</v>
      </c>
      <c r="Y691" s="304">
        <v>2.1155750000000001E-6</v>
      </c>
      <c r="Z691" s="132">
        <v>0</v>
      </c>
      <c r="AA691" s="74"/>
      <c r="AB691" s="301">
        <f t="shared" si="425"/>
        <v>120.11410526315788</v>
      </c>
      <c r="AC691" s="338">
        <f t="shared" si="426"/>
        <v>120.11410526315788</v>
      </c>
      <c r="AD691" s="74"/>
      <c r="AE691" s="136">
        <v>1362.7464</v>
      </c>
      <c r="AF691" s="136">
        <v>1356.3751</v>
      </c>
      <c r="AG691" s="136">
        <v>4.9569939999999999</v>
      </c>
      <c r="AH691" s="136">
        <v>0</v>
      </c>
      <c r="AI691" s="136">
        <v>6.9344732000000005E-4</v>
      </c>
      <c r="AJ691" s="136">
        <v>6.1751138999999997E-2</v>
      </c>
      <c r="AK691" s="136">
        <v>1.3519011999999999</v>
      </c>
      <c r="AL691" s="74"/>
      <c r="AM691" s="133">
        <v>4.2027824999999996</v>
      </c>
      <c r="AN691" s="340">
        <f t="shared" si="427"/>
        <v>4.2027824999999996</v>
      </c>
      <c r="AP691" s="133">
        <v>3.9773421999999998</v>
      </c>
      <c r="AQ691" s="133">
        <v>0.1366967</v>
      </c>
      <c r="AR691" s="133">
        <v>8.8743678000000006E-2</v>
      </c>
      <c r="AS691" s="134">
        <f t="shared" si="428"/>
        <v>2.3844977156581802E-4</v>
      </c>
      <c r="AT691" s="135">
        <f t="shared" si="429"/>
        <v>5.0553512989945965E-7</v>
      </c>
      <c r="AU691" s="135">
        <f t="shared" si="430"/>
        <v>12.429086567619999</v>
      </c>
      <c r="AV691" s="303">
        <v>1.1215244E-4</v>
      </c>
      <c r="AW691" s="302">
        <v>3.3841294999999998E-7</v>
      </c>
      <c r="AX691" s="302">
        <v>9.2448865000000002E-12</v>
      </c>
      <c r="AY691" s="302">
        <v>1.0610182E-8</v>
      </c>
      <c r="AZ691" s="302">
        <v>2.5456659999999998E-10</v>
      </c>
      <c r="BA691" s="302">
        <v>2.0057429E-7</v>
      </c>
      <c r="BB691" s="303">
        <v>1.2511881000000001E-4</v>
      </c>
      <c r="BC691" s="302">
        <v>2.8730232000000001E-8</v>
      </c>
      <c r="BD691" s="302">
        <v>1.3707204000000001E-7</v>
      </c>
      <c r="BE691" s="302">
        <v>2.5056703999999999E-11</v>
      </c>
      <c r="BF691" s="302">
        <v>3.5921406999999998E-13</v>
      </c>
      <c r="BG691" s="302">
        <v>9.0509049000000004E-10</v>
      </c>
      <c r="BH691" s="302">
        <v>5.7480277E-12</v>
      </c>
      <c r="BI691" s="302">
        <v>1.4829197000000001E-11</v>
      </c>
      <c r="BJ691" s="302">
        <v>2.1181905E-7</v>
      </c>
      <c r="BK691" s="302">
        <v>7.5522246000000004E-7</v>
      </c>
      <c r="BL691" s="302">
        <v>3.5932993999999998E-10</v>
      </c>
      <c r="BM691" s="303">
        <v>6.6656761999999998E-4</v>
      </c>
      <c r="BN691" s="303">
        <v>12.428419999999999</v>
      </c>
      <c r="BO691" s="302">
        <v>4.1017218000000001E-11</v>
      </c>
      <c r="BP691" s="302">
        <v>2.4942903000000001E-13</v>
      </c>
      <c r="BQ691" s="302">
        <v>1.1159639999999999E-17</v>
      </c>
      <c r="BR691" s="74"/>
      <c r="BS691" s="136">
        <v>7.9049363999999997E-3</v>
      </c>
      <c r="BT691" s="136">
        <v>1.0102126999999999E-3</v>
      </c>
      <c r="BU691" s="136">
        <v>3.3490998999999998E-3</v>
      </c>
      <c r="BV691" s="144">
        <v>3.3656426999999999E-5</v>
      </c>
      <c r="BW691" s="136">
        <v>1.1755875E-3</v>
      </c>
      <c r="BX691" s="136">
        <v>1.287696E-4</v>
      </c>
      <c r="BY691" s="144">
        <v>3.7875709000000002E-7</v>
      </c>
      <c r="BZ691" s="136">
        <v>1.9535519999999999E-4</v>
      </c>
      <c r="CA691" s="144">
        <v>1.2736763E-5</v>
      </c>
      <c r="CB691" s="144">
        <v>2.1906187000000002E-5</v>
      </c>
      <c r="CC691" s="144">
        <v>1.8554136000000001E-6</v>
      </c>
      <c r="CD691" s="144">
        <v>2.5776111E-7</v>
      </c>
      <c r="CE691" s="144">
        <v>2.7337764000000001E-8</v>
      </c>
      <c r="CF691" s="136">
        <v>3.3357261999999999E-4</v>
      </c>
      <c r="CG691" s="136">
        <v>1.6375741E-3</v>
      </c>
      <c r="CH691" s="144">
        <v>3.9401831000000001E-6</v>
      </c>
      <c r="CI691" s="144">
        <v>5.8883204999999999E-9</v>
      </c>
      <c r="CJ691" s="137"/>
      <c r="CK691" s="138"/>
      <c r="CL691" s="163" t="s">
        <v>702</v>
      </c>
      <c r="CM691" s="110"/>
      <c r="CN691" s="110"/>
      <c r="CP691" s="305"/>
      <c r="CQ691" s="74"/>
      <c r="CR691" s="74"/>
      <c r="CS691" s="74"/>
      <c r="CT691" s="74"/>
      <c r="CU691" s="74"/>
      <c r="CV691" s="74"/>
      <c r="CW691" s="74"/>
      <c r="CX691" s="74"/>
      <c r="CY691" s="74"/>
      <c r="CZ691" s="74"/>
      <c r="DA691" s="74"/>
      <c r="DB691" s="74"/>
    </row>
    <row r="692" spans="1:106" ht="14.5" customHeight="1">
      <c r="A692" s="74" t="s">
        <v>3241</v>
      </c>
      <c r="B692" s="129" t="s">
        <v>2674</v>
      </c>
      <c r="C692" s="130" t="str">
        <f t="shared" si="419"/>
        <v>A.100.26.111</v>
      </c>
      <c r="D692" s="131" t="s">
        <v>3210</v>
      </c>
      <c r="E692" s="129" t="s">
        <v>957</v>
      </c>
      <c r="F692" s="132" t="s">
        <v>3243</v>
      </c>
      <c r="G692" s="132">
        <f t="shared" si="420"/>
        <v>3540.1349311292938</v>
      </c>
      <c r="H692" s="348">
        <f t="shared" si="421"/>
        <v>3540.1349311292938</v>
      </c>
      <c r="I692" s="74"/>
      <c r="J692" s="132">
        <f t="shared" si="422"/>
        <v>0.13765909959000003</v>
      </c>
      <c r="K692" s="132">
        <f t="shared" si="423"/>
        <v>0.55519114899999999</v>
      </c>
      <c r="L692" s="300">
        <f t="shared" si="424"/>
        <v>3538.2620996807041</v>
      </c>
      <c r="M692" s="132">
        <v>1.1799812000000001</v>
      </c>
      <c r="N692" s="132">
        <v>0.41654975</v>
      </c>
      <c r="O692" s="132">
        <v>0.11766152000000001</v>
      </c>
      <c r="P692" s="132">
        <v>9.8631069000000002E-2</v>
      </c>
      <c r="Q692" s="132">
        <v>3.5786989999999998E-2</v>
      </c>
      <c r="R692" s="132">
        <v>6.9602388999999995E-4</v>
      </c>
      <c r="S692" s="132">
        <v>2.5450167E-3</v>
      </c>
      <c r="T692" s="132">
        <v>2.0979879E-2</v>
      </c>
      <c r="U692" s="132">
        <v>3538.2406999999998</v>
      </c>
      <c r="V692" s="132">
        <v>1.8622360000000001E-2</v>
      </c>
      <c r="W692" s="132">
        <v>2.7336663000000001E-3</v>
      </c>
      <c r="X692" s="304">
        <v>4.1538829000000002E-5</v>
      </c>
      <c r="Y692" s="304">
        <v>2.1155750000000001E-6</v>
      </c>
      <c r="Z692" s="132">
        <v>0</v>
      </c>
      <c r="AA692" s="74"/>
      <c r="AB692" s="301">
        <f t="shared" si="425"/>
        <v>8.8720390977443611</v>
      </c>
      <c r="AC692" s="338">
        <f t="shared" si="426"/>
        <v>8.8720390977443611</v>
      </c>
      <c r="AD692" s="74"/>
      <c r="AE692" s="136">
        <v>101.04689</v>
      </c>
      <c r="AF692" s="136">
        <v>100.56956</v>
      </c>
      <c r="AG692" s="136">
        <v>0.37061568</v>
      </c>
      <c r="AH692" s="136">
        <v>0</v>
      </c>
      <c r="AI692" s="136">
        <v>6.9344732000000005E-4</v>
      </c>
      <c r="AJ692" s="136">
        <v>5.6138298000000001E-3</v>
      </c>
      <c r="AK692" s="136">
        <v>0.10040955999999999</v>
      </c>
      <c r="AL692" s="74"/>
      <c r="AM692" s="133">
        <v>0.30905981999999999</v>
      </c>
      <c r="AN692" s="340">
        <f t="shared" si="427"/>
        <v>0.30905981999999999</v>
      </c>
      <c r="AP692" s="133">
        <v>0.29240346</v>
      </c>
      <c r="AQ692" s="133">
        <v>1.0078113E-2</v>
      </c>
      <c r="AR692" s="133">
        <v>6.5782458000000002E-3</v>
      </c>
      <c r="AS692" s="134">
        <f t="shared" si="428"/>
        <v>1.7530183447545996E-5</v>
      </c>
      <c r="AT692" s="135">
        <f t="shared" si="429"/>
        <v>3.7271127111051645E-8</v>
      </c>
      <c r="AU692" s="135">
        <f t="shared" si="430"/>
        <v>0.92132293221799999</v>
      </c>
      <c r="AV692" s="302">
        <v>8.2835627000000004E-6</v>
      </c>
      <c r="AW692" s="302">
        <v>2.4995119000000001E-8</v>
      </c>
      <c r="AX692" s="302">
        <v>6.8282623000000001E-13</v>
      </c>
      <c r="AY692" s="302">
        <v>7.7650719000000003E-10</v>
      </c>
      <c r="AZ692" s="302">
        <v>1.8643137999999999E-11</v>
      </c>
      <c r="BA692" s="302">
        <v>1.4665962E-8</v>
      </c>
      <c r="BB692" s="302">
        <v>9.1594866000000007E-6</v>
      </c>
      <c r="BC692" s="302">
        <v>2.1014081999999999E-9</v>
      </c>
      <c r="BD692" s="302">
        <v>1.0039345999999999E-8</v>
      </c>
      <c r="BE692" s="302">
        <v>1.8586552000000001E-12</v>
      </c>
      <c r="BF692" s="302">
        <v>2.7335431999999999E-14</v>
      </c>
      <c r="BG692" s="302">
        <v>6.5794232999999994E-11</v>
      </c>
      <c r="BH692" s="302">
        <v>5.6438209999999996E-13</v>
      </c>
      <c r="BI692" s="302">
        <v>1.1073699000000001E-12</v>
      </c>
      <c r="BJ692" s="302">
        <v>1.5408952E-8</v>
      </c>
      <c r="BK692" s="302">
        <v>5.6223066000000001E-8</v>
      </c>
      <c r="BL692" s="302">
        <v>6.4969669000000006E-11</v>
      </c>
      <c r="BM692" s="302">
        <v>6.0272217999999998E-5</v>
      </c>
      <c r="BN692" s="303">
        <v>0.92126266000000001</v>
      </c>
      <c r="BO692" s="302">
        <v>4.1017218000000001E-11</v>
      </c>
      <c r="BP692" s="302">
        <v>2.4942903000000001E-13</v>
      </c>
      <c r="BQ692" s="302">
        <v>1.1159639999999999E-17</v>
      </c>
      <c r="BR692" s="74"/>
      <c r="BS692" s="136">
        <v>5.8241230999999999E-4</v>
      </c>
      <c r="BT692" s="144">
        <v>7.3981016999999995E-5</v>
      </c>
      <c r="BU692" s="136">
        <v>2.4737598999999998E-4</v>
      </c>
      <c r="BV692" s="144">
        <v>2.4582830999999999E-6</v>
      </c>
      <c r="BW692" s="144">
        <v>8.5903499000000006E-5</v>
      </c>
      <c r="BX692" s="144">
        <v>9.4144645000000006E-6</v>
      </c>
      <c r="BY692" s="144">
        <v>2.8262824E-8</v>
      </c>
      <c r="BZ692" s="144">
        <v>1.4288582999999999E-5</v>
      </c>
      <c r="CA692" s="144">
        <v>9.3401505000000004E-7</v>
      </c>
      <c r="CB692" s="144">
        <v>1.6840524E-6</v>
      </c>
      <c r="CC692" s="144">
        <v>1.3588865999999999E-7</v>
      </c>
      <c r="CD692" s="144">
        <v>4.4063841000000002E-8</v>
      </c>
      <c r="CE692" s="144">
        <v>2.0065997E-9</v>
      </c>
      <c r="CF692" s="144">
        <v>2.4442409999999999E-5</v>
      </c>
      <c r="CG692" s="136">
        <v>1.2141743E-4</v>
      </c>
      <c r="CH692" s="144">
        <v>2.9646340999999998E-7</v>
      </c>
      <c r="CI692" s="144">
        <v>5.8883204999999999E-9</v>
      </c>
      <c r="CJ692" s="137"/>
      <c r="CK692" s="138"/>
      <c r="CL692" s="163" t="s">
        <v>702</v>
      </c>
      <c r="CM692" s="110"/>
      <c r="CN692" s="110"/>
      <c r="CP692" s="305"/>
      <c r="CQ692" s="74"/>
      <c r="CR692" s="74"/>
      <c r="CS692" s="74"/>
      <c r="CT692" s="74"/>
      <c r="CU692" s="74"/>
      <c r="CV692" s="74"/>
      <c r="CW692" s="74"/>
      <c r="CX692" s="74"/>
      <c r="CY692" s="74"/>
      <c r="CZ692" s="74"/>
      <c r="DA692" s="74"/>
      <c r="DB692" s="74"/>
    </row>
    <row r="693" spans="1:106" ht="14.5" customHeight="1">
      <c r="A693" s="74" t="s">
        <v>3244</v>
      </c>
      <c r="B693" s="129" t="s">
        <v>2674</v>
      </c>
      <c r="C693" s="130" t="str">
        <f t="shared" si="419"/>
        <v>A.100.26.112</v>
      </c>
      <c r="D693" s="131" t="s">
        <v>3210</v>
      </c>
      <c r="E693" s="129" t="s">
        <v>957</v>
      </c>
      <c r="F693" s="132" t="s">
        <v>3246</v>
      </c>
      <c r="G693" s="132">
        <f t="shared" si="420"/>
        <v>1565.5800296354748</v>
      </c>
      <c r="H693" s="348">
        <f t="shared" si="421"/>
        <v>1565.5800296354748</v>
      </c>
      <c r="I693" s="74"/>
      <c r="J693" s="132">
        <f t="shared" si="422"/>
        <v>9.4420676839999977</v>
      </c>
      <c r="K693" s="132">
        <f t="shared" si="423"/>
        <v>38.008291899999996</v>
      </c>
      <c r="L693" s="300">
        <f t="shared" si="424"/>
        <v>1438.063166051475</v>
      </c>
      <c r="M693" s="132">
        <v>80.066503999999995</v>
      </c>
      <c r="N693" s="132">
        <v>28.516697000000001</v>
      </c>
      <c r="O693" s="132">
        <v>8.0509600999999993</v>
      </c>
      <c r="P693" s="132">
        <v>6.7649248000000002</v>
      </c>
      <c r="Q693" s="132">
        <v>2.4640597</v>
      </c>
      <c r="R693" s="132">
        <v>4.7591993999999999E-2</v>
      </c>
      <c r="S693" s="132">
        <v>0.16549119000000001</v>
      </c>
      <c r="T693" s="132">
        <v>1.4406348</v>
      </c>
      <c r="U693" s="132">
        <v>1437.8603000000001</v>
      </c>
      <c r="V693" s="132">
        <v>1.8622360000000001E-2</v>
      </c>
      <c r="W693" s="132">
        <v>0.18310725</v>
      </c>
      <c r="X693" s="132">
        <v>1.1343258999999999E-3</v>
      </c>
      <c r="Y693" s="304">
        <v>2.1155750000000001E-6</v>
      </c>
      <c r="Z693" s="132">
        <v>0</v>
      </c>
      <c r="AA693" s="74"/>
      <c r="AB693" s="301">
        <f t="shared" si="425"/>
        <v>602.00378947368415</v>
      </c>
      <c r="AC693" s="338">
        <f t="shared" si="426"/>
        <v>602.00378947368415</v>
      </c>
      <c r="AD693" s="74"/>
      <c r="AE693" s="136">
        <v>6828.3049000000001</v>
      </c>
      <c r="AF693" s="136">
        <v>6796.4013000000004</v>
      </c>
      <c r="AG693" s="136">
        <v>24.824733999999999</v>
      </c>
      <c r="AH693" s="136">
        <v>0</v>
      </c>
      <c r="AI693" s="136">
        <v>6.9344732000000005E-4</v>
      </c>
      <c r="AJ693" s="136">
        <v>0.30493245000000002</v>
      </c>
      <c r="AK693" s="136">
        <v>6.7732400999999998</v>
      </c>
      <c r="AL693" s="74"/>
      <c r="AM693" s="133">
        <v>21.070007</v>
      </c>
      <c r="AN693" s="340">
        <f t="shared" si="427"/>
        <v>21.070007</v>
      </c>
      <c r="AP693" s="133">
        <v>19.940135000000001</v>
      </c>
      <c r="AQ693" s="133">
        <v>0.68519598000000004</v>
      </c>
      <c r="AR693" s="133">
        <v>0.44467625999999999</v>
      </c>
      <c r="AS693" s="134">
        <f t="shared" si="428"/>
        <v>1.195451704676018E-3</v>
      </c>
      <c r="AT693" s="135">
        <f t="shared" si="429"/>
        <v>2.53400876255489E-6</v>
      </c>
      <c r="AU693" s="135">
        <f t="shared" si="430"/>
        <v>62.279587979699997</v>
      </c>
      <c r="AV693" s="303">
        <v>5.6210220000000005E-4</v>
      </c>
      <c r="AW693" s="302">
        <v>1.6961082E-6</v>
      </c>
      <c r="AX693" s="302">
        <v>4.6334891000000002E-11</v>
      </c>
      <c r="AY693" s="302">
        <v>5.3208695000000002E-8</v>
      </c>
      <c r="AZ693" s="302">
        <v>1.2765638E-9</v>
      </c>
      <c r="BA693" s="302">
        <v>1.0059108999999999E-6</v>
      </c>
      <c r="BB693" s="303">
        <v>6.2744319999999995E-4</v>
      </c>
      <c r="BC693" s="302">
        <v>1.4408368000000001E-7</v>
      </c>
      <c r="BD693" s="302">
        <v>6.8736517000000005E-7</v>
      </c>
      <c r="BE693" s="302">
        <v>1.2554837E-10</v>
      </c>
      <c r="BF693" s="302">
        <v>1.7968796999999999E-12</v>
      </c>
      <c r="BG693" s="302">
        <v>4.5408394E-9</v>
      </c>
      <c r="BH693" s="302">
        <v>2.8203070999999999E-11</v>
      </c>
      <c r="BI693" s="302">
        <v>7.4270802999999997E-11</v>
      </c>
      <c r="BJ693" s="302">
        <v>1.0626483000000001E-6</v>
      </c>
      <c r="BK693" s="302">
        <v>3.7832191999999998E-6</v>
      </c>
      <c r="BL693" s="302">
        <v>1.6344696999999999E-9</v>
      </c>
      <c r="BM693" s="303">
        <v>3.2929796999999999E-3</v>
      </c>
      <c r="BN693" s="303">
        <v>62.276294999999998</v>
      </c>
      <c r="BO693" s="302">
        <v>4.1017218000000001E-11</v>
      </c>
      <c r="BP693" s="302">
        <v>2.4942903000000001E-13</v>
      </c>
      <c r="BQ693" s="302">
        <v>1.1159639999999999E-17</v>
      </c>
      <c r="BR693" s="74"/>
      <c r="BS693" s="136">
        <v>3.9625391000000003E-2</v>
      </c>
      <c r="BT693" s="136">
        <v>5.0658765999999997E-3</v>
      </c>
      <c r="BU693" s="136">
        <v>1.6785463E-2</v>
      </c>
      <c r="BV693" s="136">
        <v>1.6880372E-4</v>
      </c>
      <c r="BW693" s="136">
        <v>5.8959913000000003E-3</v>
      </c>
      <c r="BX693" s="136">
        <v>6.4580433000000002E-4</v>
      </c>
      <c r="BY693" s="144">
        <v>1.8970638E-6</v>
      </c>
      <c r="BZ693" s="136">
        <v>9.797179899999999E-4</v>
      </c>
      <c r="CA693" s="144">
        <v>6.3865105999999996E-5</v>
      </c>
      <c r="CB693" s="136">
        <v>1.0950649E-4</v>
      </c>
      <c r="CC693" s="144">
        <v>9.3042268000000004E-6</v>
      </c>
      <c r="CD693" s="144">
        <v>1.1834766999999999E-6</v>
      </c>
      <c r="CE693" s="144">
        <v>1.3706988000000001E-7</v>
      </c>
      <c r="CF693" s="136">
        <v>1.6726943000000001E-3</v>
      </c>
      <c r="CG693" s="136">
        <v>8.2054160999999997E-3</v>
      </c>
      <c r="CH693" s="144">
        <v>1.9724418999999999E-5</v>
      </c>
      <c r="CI693" s="144">
        <v>5.8883204999999999E-9</v>
      </c>
      <c r="CJ693" s="137"/>
      <c r="CK693" s="138"/>
      <c r="CL693" s="163" t="s">
        <v>702</v>
      </c>
      <c r="CM693" s="110"/>
      <c r="CN693" s="110"/>
      <c r="CP693" s="305"/>
      <c r="CQ693" s="74"/>
      <c r="CR693" s="74"/>
      <c r="CS693" s="74"/>
      <c r="CT693" s="74"/>
      <c r="CU693" s="74"/>
      <c r="CV693" s="74"/>
      <c r="CW693" s="74"/>
      <c r="CX693" s="74"/>
      <c r="CY693" s="74"/>
      <c r="CZ693" s="74"/>
      <c r="DA693" s="74"/>
      <c r="DB693" s="74"/>
    </row>
    <row r="694" spans="1:106" ht="14.5" customHeight="1">
      <c r="A694" s="74" t="s">
        <v>3247</v>
      </c>
      <c r="B694" s="129" t="s">
        <v>2674</v>
      </c>
      <c r="C694" s="130" t="str">
        <f t="shared" si="419"/>
        <v>A.100.26.113</v>
      </c>
      <c r="D694" s="131" t="s">
        <v>3210</v>
      </c>
      <c r="E694" s="129" t="s">
        <v>957</v>
      </c>
      <c r="F694" s="132" t="s">
        <v>3249</v>
      </c>
      <c r="G694" s="132">
        <f t="shared" si="420"/>
        <v>120.20767380089501</v>
      </c>
      <c r="H694" s="348">
        <f t="shared" si="421"/>
        <v>120.20767380089501</v>
      </c>
      <c r="I694" s="74"/>
      <c r="J694" s="132">
        <f t="shared" si="422"/>
        <v>3.9753176800000003</v>
      </c>
      <c r="K694" s="132">
        <f t="shared" si="423"/>
        <v>16.00294456</v>
      </c>
      <c r="L694" s="300">
        <f t="shared" si="424"/>
        <v>66.512215560895001</v>
      </c>
      <c r="M694" s="132">
        <v>33.717196000000001</v>
      </c>
      <c r="N694" s="132">
        <v>12.006622</v>
      </c>
      <c r="O694" s="132">
        <v>3.3897976000000001</v>
      </c>
      <c r="P694" s="132">
        <v>2.8481835000000002</v>
      </c>
      <c r="Q694" s="132">
        <v>1.0373425000000001</v>
      </c>
      <c r="R694" s="132">
        <v>2.0038545000000001E-2</v>
      </c>
      <c r="S694" s="132">
        <v>6.9753134999999994E-2</v>
      </c>
      <c r="T694" s="132">
        <v>0.60652496</v>
      </c>
      <c r="U694" s="132">
        <v>66.415969000000004</v>
      </c>
      <c r="V694" s="132">
        <v>1.8622360000000001E-2</v>
      </c>
      <c r="W694" s="132">
        <v>7.7129820000000002E-2</v>
      </c>
      <c r="X694" s="132">
        <v>4.9226532E-4</v>
      </c>
      <c r="Y694" s="304">
        <v>2.1155750000000001E-6</v>
      </c>
      <c r="Z694" s="132">
        <v>0</v>
      </c>
      <c r="AA694" s="74"/>
      <c r="AB694" s="301">
        <f t="shared" si="425"/>
        <v>253.51275187969924</v>
      </c>
      <c r="AC694" s="338">
        <f t="shared" si="426"/>
        <v>253.51275187969924</v>
      </c>
      <c r="AD694" s="74"/>
      <c r="AE694" s="136">
        <v>2875.7444</v>
      </c>
      <c r="AF694" s="136">
        <v>2862.3051</v>
      </c>
      <c r="AG694" s="136">
        <v>10.456861999999999</v>
      </c>
      <c r="AH694" s="136">
        <v>0</v>
      </c>
      <c r="AI694" s="136">
        <v>6.9344732000000005E-4</v>
      </c>
      <c r="AJ694" s="136">
        <v>0.12906956999999999</v>
      </c>
      <c r="AK694" s="136">
        <v>2.8526581000000002</v>
      </c>
      <c r="AL694" s="74"/>
      <c r="AM694" s="133">
        <v>8.8720356000000002</v>
      </c>
      <c r="AN694" s="340">
        <f t="shared" si="427"/>
        <v>8.8720356000000002</v>
      </c>
      <c r="AP694" s="133">
        <v>8.3962266999999997</v>
      </c>
      <c r="AQ694" s="133">
        <v>0.28853447999999998</v>
      </c>
      <c r="AR694" s="133">
        <v>0.18727437</v>
      </c>
      <c r="AS694" s="134">
        <f t="shared" si="428"/>
        <v>5.0337090553121799E-4</v>
      </c>
      <c r="AT694" s="135">
        <f t="shared" si="429"/>
        <v>1.0670653928036597E-6</v>
      </c>
      <c r="AU694" s="135">
        <f t="shared" si="430"/>
        <v>26.228903621599997</v>
      </c>
      <c r="AV694" s="303">
        <v>2.3670935E-4</v>
      </c>
      <c r="AW694" s="302">
        <v>7.1425564E-7</v>
      </c>
      <c r="AX694" s="302">
        <v>1.9512291E-11</v>
      </c>
      <c r="AY694" s="302">
        <v>2.2402474E-8</v>
      </c>
      <c r="AZ694" s="302">
        <v>5.3747999999999999E-10</v>
      </c>
      <c r="BA694" s="302">
        <v>4.2351082000000002E-7</v>
      </c>
      <c r="BB694" s="303">
        <v>2.6417427E-4</v>
      </c>
      <c r="BC694" s="302">
        <v>6.0662838E-8</v>
      </c>
      <c r="BD694" s="302">
        <v>2.8940640000000001E-7</v>
      </c>
      <c r="BE694" s="302">
        <v>5.2875212999999999E-11</v>
      </c>
      <c r="BF694" s="302">
        <v>7.5719447000000004E-13</v>
      </c>
      <c r="BG694" s="302">
        <v>1.9115531999999999E-9</v>
      </c>
      <c r="BH694" s="302">
        <v>1.1964123E-11</v>
      </c>
      <c r="BI694" s="302">
        <v>3.1284062E-11</v>
      </c>
      <c r="BJ694" s="302">
        <v>4.4734904E-7</v>
      </c>
      <c r="BK694" s="302">
        <v>1.5934447E-6</v>
      </c>
      <c r="BL694" s="302">
        <v>7.1231927999999997E-10</v>
      </c>
      <c r="BM694" s="303">
        <v>1.3936216E-3</v>
      </c>
      <c r="BN694" s="303">
        <v>26.227509999999999</v>
      </c>
      <c r="BO694" s="302">
        <v>4.1017218000000001E-11</v>
      </c>
      <c r="BP694" s="302">
        <v>2.4942903000000001E-13</v>
      </c>
      <c r="BQ694" s="302">
        <v>1.1159639999999999E-17</v>
      </c>
      <c r="BR694" s="74"/>
      <c r="BS694" s="136">
        <v>1.6685920999999999E-2</v>
      </c>
      <c r="BT694" s="136">
        <v>2.1329180000000001E-3</v>
      </c>
      <c r="BU694" s="136">
        <v>7.0686081999999997E-3</v>
      </c>
      <c r="BV694" s="144">
        <v>7.1068445999999998E-5</v>
      </c>
      <c r="BW694" s="136">
        <v>2.4823087000000001E-3</v>
      </c>
      <c r="BX694" s="136">
        <v>2.7189724000000002E-4</v>
      </c>
      <c r="BY694" s="144">
        <v>7.9906089000000001E-7</v>
      </c>
      <c r="BZ694" s="136">
        <v>4.1248567000000001E-4</v>
      </c>
      <c r="CA694" s="144">
        <v>2.6890316999999999E-5</v>
      </c>
      <c r="CB694" s="144">
        <v>4.6156055E-5</v>
      </c>
      <c r="CC694" s="144">
        <v>3.9174240999999997E-6</v>
      </c>
      <c r="CD694" s="144">
        <v>5.1402144000000003E-7</v>
      </c>
      <c r="CE694" s="144">
        <v>5.7714251999999997E-8</v>
      </c>
      <c r="CF694" s="136">
        <v>7.0427369000000001E-4</v>
      </c>
      <c r="CG694" s="136">
        <v>3.4557107000000001E-3</v>
      </c>
      <c r="CH694" s="144">
        <v>8.3096389999999992E-6</v>
      </c>
      <c r="CI694" s="144">
        <v>5.8883204999999999E-9</v>
      </c>
      <c r="CJ694" s="137"/>
      <c r="CK694" s="138"/>
      <c r="CL694" s="163" t="s">
        <v>702</v>
      </c>
      <c r="CM694" s="110"/>
      <c r="CN694" s="110"/>
      <c r="CP694" s="305"/>
      <c r="CQ694" s="74"/>
      <c r="CR694" s="74"/>
      <c r="CS694" s="74"/>
      <c r="CT694" s="74"/>
      <c r="CU694" s="74"/>
      <c r="CV694" s="74"/>
      <c r="CW694" s="74"/>
      <c r="CX694" s="74"/>
      <c r="CY694" s="74"/>
      <c r="CZ694" s="74"/>
      <c r="DA694" s="74"/>
      <c r="DB694" s="74"/>
    </row>
    <row r="695" spans="1:106" ht="14.5" customHeight="1">
      <c r="A695" s="74" t="s">
        <v>3250</v>
      </c>
      <c r="B695" s="129" t="s">
        <v>2674</v>
      </c>
      <c r="C695" s="130" t="str">
        <f t="shared" si="419"/>
        <v>A.100.26.114</v>
      </c>
      <c r="D695" s="131" t="s">
        <v>3210</v>
      </c>
      <c r="E695" s="129" t="s">
        <v>957</v>
      </c>
      <c r="F695" s="132" t="s">
        <v>3252</v>
      </c>
      <c r="G695" s="132">
        <f t="shared" si="420"/>
        <v>115.55314540919798</v>
      </c>
      <c r="H695" s="348">
        <f t="shared" si="421"/>
        <v>115.55314540919798</v>
      </c>
      <c r="I695" s="74"/>
      <c r="J695" s="132">
        <f t="shared" si="422"/>
        <v>0.47951752719999996</v>
      </c>
      <c r="K695" s="132">
        <f t="shared" si="423"/>
        <v>1.9312762450000003</v>
      </c>
      <c r="L695" s="300">
        <f t="shared" si="424"/>
        <v>109.06395703699799</v>
      </c>
      <c r="M695" s="132">
        <v>4.0783946000000002</v>
      </c>
      <c r="N695" s="132">
        <v>1.4489928000000001</v>
      </c>
      <c r="O695" s="132">
        <v>0.40914324000000002</v>
      </c>
      <c r="P695" s="132">
        <v>0.34356105999999997</v>
      </c>
      <c r="Q695" s="132">
        <v>0.12500549999999999</v>
      </c>
      <c r="R695" s="132">
        <v>2.4190547000000001E-3</v>
      </c>
      <c r="S695" s="132">
        <v>8.5319125000000006E-3</v>
      </c>
      <c r="T695" s="132">
        <v>7.3140205E-2</v>
      </c>
      <c r="U695" s="132">
        <v>109.03588999999999</v>
      </c>
      <c r="V695" s="132">
        <v>1.8622360000000001E-2</v>
      </c>
      <c r="W695" s="132">
        <v>9.3608718999999996E-3</v>
      </c>
      <c r="X695" s="304">
        <v>8.1689522999999994E-5</v>
      </c>
      <c r="Y695" s="304">
        <v>2.1155750000000001E-6</v>
      </c>
      <c r="Z695" s="132">
        <v>0</v>
      </c>
      <c r="AA695" s="74"/>
      <c r="AB695" s="301">
        <f t="shared" si="425"/>
        <v>30.664621052631578</v>
      </c>
      <c r="AC695" s="338">
        <f t="shared" si="426"/>
        <v>30.664621052631578</v>
      </c>
      <c r="AD695" s="74"/>
      <c r="AE695" s="136">
        <v>348.21681000000001</v>
      </c>
      <c r="AF695" s="136">
        <v>346.58483000000001</v>
      </c>
      <c r="AG695" s="136">
        <v>1.2690980000000001</v>
      </c>
      <c r="AH695" s="136">
        <v>0</v>
      </c>
      <c r="AI695" s="136">
        <v>6.9344732000000005E-4</v>
      </c>
      <c r="AJ695" s="136">
        <v>1.6611260999999999E-2</v>
      </c>
      <c r="AK695" s="136">
        <v>0.34557972999999997</v>
      </c>
      <c r="AL695" s="74"/>
      <c r="AM695" s="133">
        <v>1.0718493</v>
      </c>
      <c r="AN695" s="340">
        <f t="shared" si="427"/>
        <v>1.0718493</v>
      </c>
      <c r="AP695" s="133">
        <v>1.0142916</v>
      </c>
      <c r="AQ695" s="133">
        <v>3.4882992000000002E-2</v>
      </c>
      <c r="AR695" s="133">
        <v>2.2674646999999999E-2</v>
      </c>
      <c r="AS695" s="134">
        <f t="shared" si="428"/>
        <v>6.0808850509516992E-5</v>
      </c>
      <c r="AT695" s="135">
        <f t="shared" si="429"/>
        <v>1.2900514882162764E-7</v>
      </c>
      <c r="AU695" s="135">
        <f t="shared" si="430"/>
        <v>3.1757209469099998</v>
      </c>
      <c r="AV695" s="302">
        <v>2.863172E-5</v>
      </c>
      <c r="AW695" s="302">
        <v>8.6394411999999998E-8</v>
      </c>
      <c r="AX695" s="302">
        <v>2.3601540000000001E-12</v>
      </c>
      <c r="AY695" s="302">
        <v>2.7029472E-9</v>
      </c>
      <c r="AZ695" s="302">
        <v>6.4861099000000004E-11</v>
      </c>
      <c r="BA695" s="302">
        <v>5.1085840999999997E-8</v>
      </c>
      <c r="BB695" s="302">
        <v>3.1876191E-5</v>
      </c>
      <c r="BC695" s="302">
        <v>7.3180573999999999E-9</v>
      </c>
      <c r="BD695" s="302">
        <v>3.4925348999999999E-8</v>
      </c>
      <c r="BE695" s="302">
        <v>6.4032076000000004E-12</v>
      </c>
      <c r="BF695" s="302">
        <v>9.2351237999999997E-14</v>
      </c>
      <c r="BG695" s="302">
        <v>2.3021434999999999E-10</v>
      </c>
      <c r="BH695" s="302">
        <v>1.5798705000000001E-12</v>
      </c>
      <c r="BI695" s="302">
        <v>3.7955081E-12</v>
      </c>
      <c r="BJ695" s="302">
        <v>5.3886153000000003E-8</v>
      </c>
      <c r="BK695" s="302">
        <v>1.9315869E-7</v>
      </c>
      <c r="BL695" s="302">
        <v>1.2263554000000001E-10</v>
      </c>
      <c r="BM695" s="303">
        <v>1.7904691E-4</v>
      </c>
      <c r="BN695" s="303">
        <v>3.1755418999999998</v>
      </c>
      <c r="BO695" s="302">
        <v>4.1017218000000001E-11</v>
      </c>
      <c r="BP695" s="302">
        <v>2.4942903000000001E-13</v>
      </c>
      <c r="BQ695" s="302">
        <v>1.1159639999999999E-17</v>
      </c>
      <c r="BR695" s="74"/>
      <c r="BS695" s="136">
        <v>2.0173779000000002E-3</v>
      </c>
      <c r="BT695" s="136">
        <v>2.5739102000000002E-4</v>
      </c>
      <c r="BU695" s="136">
        <v>8.5501100000000003E-4</v>
      </c>
      <c r="BV695" s="144">
        <v>8.5700730000000006E-6</v>
      </c>
      <c r="BW695" s="136">
        <v>2.9937515E-4</v>
      </c>
      <c r="BX695" s="144">
        <v>3.2796417000000003E-5</v>
      </c>
      <c r="BY695" s="144">
        <v>9.6925478000000003E-8</v>
      </c>
      <c r="BZ695" s="144">
        <v>4.9759960000000002E-5</v>
      </c>
      <c r="CA695" s="144">
        <v>3.2462011000000001E-6</v>
      </c>
      <c r="CB695" s="144">
        <v>5.6456162000000001E-6</v>
      </c>
      <c r="CC695" s="144">
        <v>4.7274764999999999E-7</v>
      </c>
      <c r="CD695" s="144">
        <v>8.5927640000000005E-8</v>
      </c>
      <c r="CE695" s="144">
        <v>6.9690344999999996E-9</v>
      </c>
      <c r="CF695" s="144">
        <v>8.5001745999999995E-5</v>
      </c>
      <c r="CG695" s="136">
        <v>4.1843609999999998E-4</v>
      </c>
      <c r="CH695" s="144">
        <v>1.4761811E-6</v>
      </c>
      <c r="CI695" s="144">
        <v>5.8883204999999999E-9</v>
      </c>
      <c r="CJ695" s="137"/>
      <c r="CK695" s="138"/>
      <c r="CL695" s="163" t="s">
        <v>702</v>
      </c>
      <c r="CM695" s="110"/>
      <c r="CN695" s="110"/>
      <c r="CP695" s="305"/>
      <c r="CQ695" s="74"/>
      <c r="CR695" s="74"/>
      <c r="CS695" s="74"/>
      <c r="CT695" s="74"/>
      <c r="CU695" s="74"/>
      <c r="CV695" s="74"/>
      <c r="CW695" s="74"/>
      <c r="CX695" s="74"/>
      <c r="CY695" s="74"/>
      <c r="CZ695" s="74"/>
      <c r="DA695" s="74"/>
      <c r="DB695" s="74"/>
    </row>
    <row r="696" spans="1:106" ht="14.5" customHeight="1">
      <c r="B696" s="129" t="s">
        <v>2674</v>
      </c>
      <c r="C696" s="127" t="s">
        <v>3253</v>
      </c>
      <c r="D696" s="127" t="s">
        <v>155</v>
      </c>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P696" s="74"/>
      <c r="AQ696" s="74"/>
      <c r="AR696" s="74"/>
      <c r="AS696" s="74"/>
      <c r="AT696" s="74"/>
      <c r="AU696" s="74"/>
      <c r="AV696" s="74"/>
      <c r="AW696" s="74"/>
      <c r="AX696" s="74"/>
      <c r="AY696" s="74"/>
      <c r="AZ696" s="74"/>
      <c r="BA696" s="74"/>
      <c r="BB696" s="74"/>
      <c r="BC696" s="74"/>
      <c r="BD696" s="74"/>
      <c r="BE696" s="74"/>
      <c r="BF696" s="74"/>
      <c r="BG696" s="74"/>
      <c r="BH696" s="74"/>
      <c r="BI696" s="74"/>
      <c r="BJ696" s="74"/>
      <c r="BK696" s="74"/>
      <c r="BL696" s="74"/>
      <c r="BM696" s="74"/>
      <c r="BN696" s="74"/>
      <c r="BO696" s="74"/>
      <c r="BP696" s="74"/>
      <c r="BQ696" s="74"/>
      <c r="BR696" s="74"/>
      <c r="BS696" s="74"/>
      <c r="BT696" s="74"/>
      <c r="BU696" s="74"/>
      <c r="BV696" s="74"/>
      <c r="BW696" s="74"/>
      <c r="BX696" s="74"/>
      <c r="BY696" s="74"/>
      <c r="BZ696" s="74"/>
      <c r="CA696" s="74"/>
      <c r="CB696" s="74"/>
      <c r="CC696" s="74"/>
      <c r="CD696" s="74"/>
      <c r="CE696" s="74"/>
      <c r="CF696" s="74"/>
      <c r="CG696" s="74"/>
      <c r="CH696" s="74"/>
      <c r="CI696" s="74"/>
      <c r="CJ696" s="142"/>
      <c r="CK696" s="143"/>
      <c r="CL696" s="89"/>
      <c r="CM696" s="110"/>
      <c r="CN696" s="110"/>
      <c r="CP696" s="89"/>
      <c r="CQ696" s="74"/>
      <c r="CR696" s="74"/>
      <c r="CS696" s="74"/>
      <c r="CT696" s="74"/>
      <c r="CU696" s="74"/>
      <c r="CV696" s="74"/>
      <c r="CW696" s="74"/>
      <c r="CX696" s="74"/>
      <c r="CY696" s="74"/>
      <c r="CZ696" s="74"/>
      <c r="DA696" s="74"/>
      <c r="DB696" s="74"/>
    </row>
    <row r="697" spans="1:106" ht="14.5" customHeight="1">
      <c r="A697" s="74" t="s">
        <v>3254</v>
      </c>
      <c r="B697" s="129" t="s">
        <v>2674</v>
      </c>
      <c r="C697" s="130" t="str">
        <f t="shared" ref="C697:C717" si="431">MID(A697,1,12)</f>
        <v>A.100.28.100</v>
      </c>
      <c r="D697" s="131" t="s">
        <v>155</v>
      </c>
      <c r="E697" s="129" t="s">
        <v>957</v>
      </c>
      <c r="F697" s="132" t="s">
        <v>3256</v>
      </c>
      <c r="G697" s="132">
        <f t="shared" ref="G697:G717" si="432">J697+K697+L697+M697</f>
        <v>2.1723041247882602</v>
      </c>
      <c r="H697" s="348">
        <f t="shared" ref="H697:H717" si="433">G697</f>
        <v>2.1723041247882602</v>
      </c>
      <c r="I697" s="74"/>
      <c r="J697" s="132">
        <f t="shared" ref="J697:J717" si="434">P697+Q697+R697+S697</f>
        <v>6.2162480400000004E-2</v>
      </c>
      <c r="K697" s="132">
        <f t="shared" ref="K697:K717" si="435">N697+O697+T697</f>
        <v>0.26842375639999999</v>
      </c>
      <c r="L697" s="300">
        <f t="shared" ref="L697:L717" si="436">U697+IF(V697="x",0,V697)+IF(W697="x",0,W697)+IF(X697="x",0,X697)+Y697+Z697</f>
        <v>0.93726850798826</v>
      </c>
      <c r="M697" s="132">
        <v>0.90444937999999997</v>
      </c>
      <c r="N697" s="132">
        <v>0.21773666</v>
      </c>
      <c r="O697" s="132">
        <v>4.8380135999999997E-2</v>
      </c>
      <c r="P697" s="132">
        <v>4.0653210000000002E-2</v>
      </c>
      <c r="Q697" s="132">
        <v>4.853942E-3</v>
      </c>
      <c r="R697" s="132">
        <v>7.7958812000000002E-3</v>
      </c>
      <c r="S697" s="132">
        <v>8.8594472000000004E-3</v>
      </c>
      <c r="T697" s="132">
        <v>2.3069604E-3</v>
      </c>
      <c r="U697" s="132">
        <v>0.78084443000000003</v>
      </c>
      <c r="V697" s="132">
        <v>4.6906535000000001E-3</v>
      </c>
      <c r="W697" s="132">
        <v>0.15171071999999999</v>
      </c>
      <c r="X697" s="304">
        <v>2.2387151000000001E-5</v>
      </c>
      <c r="Y697" s="304">
        <v>3.1733726000000002E-7</v>
      </c>
      <c r="Z697" s="132">
        <v>0</v>
      </c>
      <c r="AA697" s="74"/>
      <c r="AB697" s="301">
        <f t="shared" ref="AB697:AB717" si="437">M697/0.133</f>
        <v>6.8003712781954881</v>
      </c>
      <c r="AC697" s="338">
        <f t="shared" ref="AC697:AC717" si="438">AB697</f>
        <v>6.8003712781954881</v>
      </c>
      <c r="AD697" s="74"/>
      <c r="AE697" s="136">
        <v>117.86812999999999</v>
      </c>
      <c r="AF697" s="136">
        <v>83.212652000000006</v>
      </c>
      <c r="AG697" s="136">
        <v>20.565553999999999</v>
      </c>
      <c r="AH697" s="136">
        <v>0</v>
      </c>
      <c r="AI697" s="136">
        <v>1.753228</v>
      </c>
      <c r="AJ697" s="136">
        <v>7.6830784000000003</v>
      </c>
      <c r="AK697" s="136">
        <v>4.6536146</v>
      </c>
      <c r="AL697" s="74"/>
      <c r="AM697" s="133">
        <v>0.19042753000000001</v>
      </c>
      <c r="AN697" s="340">
        <f t="shared" ref="AN697:AN717" si="439">AM697</f>
        <v>0.19042753000000001</v>
      </c>
      <c r="AP697" s="133">
        <v>0.18104527000000001</v>
      </c>
      <c r="AQ697" s="133">
        <v>6.7881692999999998E-3</v>
      </c>
      <c r="AR697" s="133">
        <v>2.5940909000000002E-3</v>
      </c>
      <c r="AS697" s="134">
        <f t="shared" ref="AS697:AS717" si="440">AV697+AY697+AZ697+BA697+BB697+BJ697+BK697+BO697</f>
        <v>1.0854032739451502E-5</v>
      </c>
      <c r="AT697" s="135">
        <f t="shared" ref="AT697:AT717" si="441">AW697+AX697+BC697+BD697+BE697+BF697+BG697+BH697+BI697+BL697+BP697+BQ697</f>
        <v>2.5104176009555346E-8</v>
      </c>
      <c r="AU697" s="135">
        <f t="shared" ref="AU697:AU717" si="442">BM697+BN697</f>
        <v>0.36331805300000003</v>
      </c>
      <c r="AV697" s="302">
        <v>6.3266965000000004E-6</v>
      </c>
      <c r="AW697" s="302">
        <v>1.9089765999999999E-8</v>
      </c>
      <c r="AX697" s="302">
        <v>5.2153389000000004E-13</v>
      </c>
      <c r="AY697" s="302">
        <v>6.1202653000000006E-11</v>
      </c>
      <c r="AZ697" s="302">
        <v>7.3224961000000001E-12</v>
      </c>
      <c r="BA697" s="302">
        <v>6.0448550999999998E-9</v>
      </c>
      <c r="BB697" s="302">
        <v>4.4885685000000002E-6</v>
      </c>
      <c r="BC697" s="302">
        <v>8.5899712999999997E-10</v>
      </c>
      <c r="BD697" s="302">
        <v>5.1135992E-9</v>
      </c>
      <c r="BE697" s="302">
        <v>1.1092475E-13</v>
      </c>
      <c r="BF697" s="302">
        <v>1.4540823999999999E-15</v>
      </c>
      <c r="BG697" s="302">
        <v>5.1855485000000002E-12</v>
      </c>
      <c r="BH697" s="302">
        <v>5.8896654999999997E-14</v>
      </c>
      <c r="BI697" s="302">
        <v>2.4458652999999998E-13</v>
      </c>
      <c r="BJ697" s="302">
        <v>2.9080304000000001E-8</v>
      </c>
      <c r="BK697" s="302">
        <v>3.5679026000000001E-9</v>
      </c>
      <c r="BL697" s="302">
        <v>3.5653318999999998E-11</v>
      </c>
      <c r="BM697" s="303">
        <v>2.9836303000000002E-2</v>
      </c>
      <c r="BN697" s="303">
        <v>0.33348175000000002</v>
      </c>
      <c r="BO697" s="302">
        <v>6.1526024E-12</v>
      </c>
      <c r="BP697" s="302">
        <v>3.7414473999999998E-14</v>
      </c>
      <c r="BQ697" s="302">
        <v>1.6739513E-18</v>
      </c>
      <c r="BR697" s="74"/>
      <c r="BS697" s="136">
        <v>4.2347696000000001E-4</v>
      </c>
      <c r="BT697" s="144">
        <v>3.7240117999999999E-5</v>
      </c>
      <c r="BU697" s="136">
        <v>1.8961238999999999E-4</v>
      </c>
      <c r="BV697" s="144">
        <v>2.7050933000000001E-7</v>
      </c>
      <c r="BW697" s="144">
        <v>3.2108905000000001E-5</v>
      </c>
      <c r="BX697" s="144">
        <v>3.9029267000000002E-6</v>
      </c>
      <c r="BY697" s="144">
        <v>7.3327936999999996E-10</v>
      </c>
      <c r="BZ697" s="144">
        <v>5.9340546000000001E-6</v>
      </c>
      <c r="CA697" s="144">
        <v>1.0461524E-5</v>
      </c>
      <c r="CB697" s="144">
        <v>5.8623478000000004E-6</v>
      </c>
      <c r="CC697" s="144">
        <v>5.5008555999999997E-8</v>
      </c>
      <c r="CD697" s="144">
        <v>2.3566737000000001E-8</v>
      </c>
      <c r="CE697" s="144">
        <v>9.7187850999999994E-10</v>
      </c>
      <c r="CF697" s="144">
        <v>1.0010132E-5</v>
      </c>
      <c r="CG697" s="136">
        <v>1.2531474000000001E-4</v>
      </c>
      <c r="CH697" s="144">
        <v>2.6781456000000001E-6</v>
      </c>
      <c r="CI697" s="144">
        <v>8.8325088999999996E-10</v>
      </c>
      <c r="CJ697" s="137"/>
      <c r="CK697" s="138"/>
      <c r="CL697" s="110" t="s">
        <v>2676</v>
      </c>
      <c r="CM697" s="110"/>
      <c r="CP697" s="305"/>
      <c r="CQ697" s="74"/>
      <c r="CR697" s="74"/>
      <c r="CS697" s="74"/>
      <c r="CT697" s="74"/>
      <c r="CU697" s="74"/>
      <c r="CV697" s="74"/>
      <c r="CW697" s="74"/>
      <c r="CX697" s="74"/>
      <c r="CY697" s="74"/>
      <c r="CZ697" s="74"/>
      <c r="DA697" s="74"/>
      <c r="DB697" s="74"/>
    </row>
    <row r="698" spans="1:106" ht="14.5" customHeight="1">
      <c r="A698" s="74" t="s">
        <v>3257</v>
      </c>
      <c r="B698" s="129" t="s">
        <v>2674</v>
      </c>
      <c r="C698" s="130" t="str">
        <f t="shared" si="431"/>
        <v>A.100.28.101</v>
      </c>
      <c r="D698" s="131" t="s">
        <v>155</v>
      </c>
      <c r="E698" s="129" t="s">
        <v>957</v>
      </c>
      <c r="F698" s="132" t="s">
        <v>3259</v>
      </c>
      <c r="G698" s="132">
        <f t="shared" si="432"/>
        <v>2.2877921214790797</v>
      </c>
      <c r="H698" s="348">
        <f t="shared" si="433"/>
        <v>2.2877921214790797</v>
      </c>
      <c r="I698" s="74"/>
      <c r="J698" s="132">
        <f t="shared" si="434"/>
        <v>6.4350112100000009E-2</v>
      </c>
      <c r="K698" s="132">
        <f t="shared" si="435"/>
        <v>0.2675127511</v>
      </c>
      <c r="L698" s="300">
        <f t="shared" si="436"/>
        <v>1.01958534827908</v>
      </c>
      <c r="M698" s="132">
        <v>0.93634390999999995</v>
      </c>
      <c r="N698" s="132">
        <v>0.21304659000000001</v>
      </c>
      <c r="O698" s="132">
        <v>5.1370074000000002E-2</v>
      </c>
      <c r="P698" s="132">
        <v>4.3148752999999998E-2</v>
      </c>
      <c r="Q698" s="132">
        <v>4.9688692E-3</v>
      </c>
      <c r="R698" s="132">
        <v>7.5659828E-3</v>
      </c>
      <c r="S698" s="132">
        <v>8.6665071E-3</v>
      </c>
      <c r="T698" s="132">
        <v>3.0960871E-3</v>
      </c>
      <c r="U698" s="132">
        <v>0.86423695</v>
      </c>
      <c r="V698" s="132">
        <v>4.5505216999999999E-3</v>
      </c>
      <c r="W698" s="132">
        <v>0.15077403</v>
      </c>
      <c r="X698" s="304">
        <v>2.3528852999999999E-5</v>
      </c>
      <c r="Y698" s="304">
        <v>3.1772607999999999E-7</v>
      </c>
      <c r="Z698" s="132">
        <v>0</v>
      </c>
      <c r="AA698" s="74"/>
      <c r="AB698" s="301">
        <f t="shared" si="437"/>
        <v>7.0401797744360897</v>
      </c>
      <c r="AC698" s="338">
        <f t="shared" si="438"/>
        <v>7.0401797744360897</v>
      </c>
      <c r="AD698" s="74"/>
      <c r="AE698" s="136">
        <v>120.95882</v>
      </c>
      <c r="AF698" s="136">
        <v>86.654026999999999</v>
      </c>
      <c r="AG698" s="136">
        <v>20.43871</v>
      </c>
      <c r="AH698" s="136">
        <v>0</v>
      </c>
      <c r="AI698" s="136">
        <v>1.7075305999999999</v>
      </c>
      <c r="AJ698" s="136">
        <v>7.7277933000000001</v>
      </c>
      <c r="AK698" s="136">
        <v>4.4307635000000003</v>
      </c>
      <c r="AL698" s="74"/>
      <c r="AM698" s="133">
        <v>0.19383196</v>
      </c>
      <c r="AN698" s="340">
        <f t="shared" si="439"/>
        <v>0.19383196</v>
      </c>
      <c r="AP698" s="133">
        <v>0.18394509000000001</v>
      </c>
      <c r="AQ698" s="133">
        <v>6.9767865000000002E-3</v>
      </c>
      <c r="AR698" s="133">
        <v>2.9100844E-3</v>
      </c>
      <c r="AS698" s="134">
        <f t="shared" si="440"/>
        <v>1.1027883192456799E-5</v>
      </c>
      <c r="AT698" s="135">
        <f t="shared" si="441"/>
        <v>2.5801725169182903E-8</v>
      </c>
      <c r="AU698" s="135">
        <f t="shared" si="442"/>
        <v>0.40757484599999999</v>
      </c>
      <c r="AV698" s="302">
        <v>6.5573961999999999E-6</v>
      </c>
      <c r="AW698" s="302">
        <v>1.9786139000000001E-8</v>
      </c>
      <c r="AX698" s="302">
        <v>5.4054675999999998E-13</v>
      </c>
      <c r="AY698" s="302">
        <v>1.1094987E-10</v>
      </c>
      <c r="AZ698" s="302">
        <v>1.1117846E-11</v>
      </c>
      <c r="BA698" s="302">
        <v>6.4159202000000004E-9</v>
      </c>
      <c r="BB698" s="302">
        <v>4.4322022E-6</v>
      </c>
      <c r="BC698" s="302">
        <v>9.1306501999999998E-10</v>
      </c>
      <c r="BD698" s="302">
        <v>5.0565488000000003E-9</v>
      </c>
      <c r="BE698" s="302">
        <v>1.7360908E-12</v>
      </c>
      <c r="BF698" s="302">
        <v>3.5183908999999998E-15</v>
      </c>
      <c r="BG698" s="302">
        <v>6.5272071E-12</v>
      </c>
      <c r="BH698" s="302">
        <v>9.6414949999999995E-14</v>
      </c>
      <c r="BI698" s="302">
        <v>2.3930819E-13</v>
      </c>
      <c r="BJ698" s="302">
        <v>2.7934643E-8</v>
      </c>
      <c r="BK698" s="302">
        <v>3.8060013999999999E-9</v>
      </c>
      <c r="BL698" s="302">
        <v>3.6791801000000002E-11</v>
      </c>
      <c r="BM698" s="303">
        <v>3.6317636E-2</v>
      </c>
      <c r="BN698" s="303">
        <v>0.37125721</v>
      </c>
      <c r="BO698" s="302">
        <v>6.1601408000000001E-12</v>
      </c>
      <c r="BP698" s="302">
        <v>3.7460315999999999E-14</v>
      </c>
      <c r="BQ698" s="302">
        <v>1.6760023000000001E-18</v>
      </c>
      <c r="BR698" s="74"/>
      <c r="BS698" s="136">
        <v>4.8015014000000003E-4</v>
      </c>
      <c r="BT698" s="144">
        <v>3.6882228000000001E-5</v>
      </c>
      <c r="BU698" s="136">
        <v>1.9629888999999999E-4</v>
      </c>
      <c r="BV698" s="144">
        <v>3.6308880999999998E-7</v>
      </c>
      <c r="BW698" s="144">
        <v>3.1745031E-5</v>
      </c>
      <c r="BX698" s="144">
        <v>4.1361220000000003E-6</v>
      </c>
      <c r="BY698" s="144">
        <v>1.7242555999999998E-8</v>
      </c>
      <c r="BZ698" s="144">
        <v>6.2860889999999997E-6</v>
      </c>
      <c r="CA698" s="144">
        <v>1.0153016E-5</v>
      </c>
      <c r="CB698" s="144">
        <v>5.7346782E-6</v>
      </c>
      <c r="CC698" s="144">
        <v>8.3536578999999997E-8</v>
      </c>
      <c r="CD698" s="144">
        <v>2.4477894999999999E-8</v>
      </c>
      <c r="CE698" s="144">
        <v>1.4756122999999999E-9</v>
      </c>
      <c r="CF698" s="144">
        <v>1.0554696E-5</v>
      </c>
      <c r="CG698" s="136">
        <v>1.2900313999999999E-4</v>
      </c>
      <c r="CH698" s="144">
        <v>4.8865539999999998E-5</v>
      </c>
      <c r="CI698" s="144">
        <v>8.8433309E-10</v>
      </c>
      <c r="CJ698" s="137"/>
      <c r="CK698" s="138"/>
      <c r="CL698" s="110" t="s">
        <v>3260</v>
      </c>
      <c r="CP698" s="305"/>
      <c r="CQ698" s="74"/>
      <c r="CR698" s="74"/>
      <c r="CS698" s="74"/>
      <c r="CT698" s="74"/>
      <c r="CU698" s="74"/>
      <c r="CV698" s="74"/>
      <c r="CW698" s="74"/>
      <c r="CX698" s="74"/>
      <c r="CY698" s="74"/>
      <c r="CZ698" s="74"/>
      <c r="DA698" s="74"/>
      <c r="DB698" s="74"/>
    </row>
    <row r="699" spans="1:106" ht="14.5" customHeight="1">
      <c r="A699" s="74" t="s">
        <v>3261</v>
      </c>
      <c r="B699" s="129" t="s">
        <v>2674</v>
      </c>
      <c r="C699" s="130" t="str">
        <f t="shared" si="431"/>
        <v>A.100.28.102</v>
      </c>
      <c r="D699" s="131" t="s">
        <v>155</v>
      </c>
      <c r="E699" s="129" t="s">
        <v>957</v>
      </c>
      <c r="F699" s="132" t="s">
        <v>3263</v>
      </c>
      <c r="G699" s="132">
        <f t="shared" si="432"/>
        <v>2.3105468606792701</v>
      </c>
      <c r="H699" s="348">
        <f t="shared" si="433"/>
        <v>2.3105468606792701</v>
      </c>
      <c r="I699" s="74"/>
      <c r="J699" s="132">
        <f t="shared" si="434"/>
        <v>6.5306343300000014E-2</v>
      </c>
      <c r="K699" s="132">
        <f t="shared" si="435"/>
        <v>0.26830911909999999</v>
      </c>
      <c r="L699" s="300">
        <f t="shared" si="436"/>
        <v>1.0208457382792699</v>
      </c>
      <c r="M699" s="132">
        <v>0.95608565999999995</v>
      </c>
      <c r="N699" s="132">
        <v>0.21264256000000001</v>
      </c>
      <c r="O699" s="132">
        <v>5.2427753000000001E-2</v>
      </c>
      <c r="P699" s="132">
        <v>4.4065142000000002E-2</v>
      </c>
      <c r="Q699" s="132">
        <v>5.0840937999999999E-3</v>
      </c>
      <c r="R699" s="132">
        <v>7.5071119999999998E-3</v>
      </c>
      <c r="S699" s="132">
        <v>8.6499955000000003E-3</v>
      </c>
      <c r="T699" s="132">
        <v>3.2388060999999999E-3</v>
      </c>
      <c r="U699" s="132">
        <v>0.86574941000000005</v>
      </c>
      <c r="V699" s="132">
        <v>4.5057936000000003E-3</v>
      </c>
      <c r="W699" s="132">
        <v>0.15056606</v>
      </c>
      <c r="X699" s="304">
        <v>2.4159108999999998E-5</v>
      </c>
      <c r="Y699" s="304">
        <v>3.1557026999999999E-7</v>
      </c>
      <c r="Z699" s="132">
        <v>0</v>
      </c>
      <c r="AA699" s="74"/>
      <c r="AB699" s="301">
        <f t="shared" si="437"/>
        <v>7.1886139849624051</v>
      </c>
      <c r="AC699" s="338">
        <f t="shared" si="438"/>
        <v>7.1886139849624051</v>
      </c>
      <c r="AD699" s="74"/>
      <c r="AE699" s="136">
        <v>123.10457</v>
      </c>
      <c r="AF699" s="136">
        <v>88.867113000000003</v>
      </c>
      <c r="AG699" s="136">
        <v>20.410530999999999</v>
      </c>
      <c r="AH699" s="136">
        <v>0</v>
      </c>
      <c r="AI699" s="136">
        <v>1.6895754999999999</v>
      </c>
      <c r="AJ699" s="136">
        <v>7.7274970999999999</v>
      </c>
      <c r="AK699" s="136">
        <v>4.4098490999999997</v>
      </c>
      <c r="AL699" s="74"/>
      <c r="AM699" s="133">
        <v>0.19650746999999999</v>
      </c>
      <c r="AN699" s="340">
        <f t="shared" si="439"/>
        <v>0.19650746999999999</v>
      </c>
      <c r="AP699" s="133">
        <v>0.18636823</v>
      </c>
      <c r="AQ699" s="133">
        <v>7.0981945000000001E-3</v>
      </c>
      <c r="AR699" s="133">
        <v>3.0410484999999999E-3</v>
      </c>
      <c r="AS699" s="134">
        <f t="shared" si="440"/>
        <v>1.1173155012699599E-5</v>
      </c>
      <c r="AT699" s="135">
        <f t="shared" si="441"/>
        <v>2.6250719593717627E-8</v>
      </c>
      <c r="AU699" s="135">
        <f t="shared" si="442"/>
        <v>0.42591715600000002</v>
      </c>
      <c r="AV699" s="302">
        <v>6.6979802000000002E-6</v>
      </c>
      <c r="AW699" s="302">
        <v>2.0210419999999999E-8</v>
      </c>
      <c r="AX699" s="302">
        <v>5.5213414999999996E-13</v>
      </c>
      <c r="AY699" s="302">
        <v>1.2482239000000001E-10</v>
      </c>
      <c r="AZ699" s="302">
        <v>1.2654266E-11</v>
      </c>
      <c r="BA699" s="302">
        <v>6.5521828000000001E-9</v>
      </c>
      <c r="BB699" s="302">
        <v>4.436678E-6</v>
      </c>
      <c r="BC699" s="302">
        <v>9.3281791999999993E-10</v>
      </c>
      <c r="BD699" s="302">
        <v>5.0604343999999998E-9</v>
      </c>
      <c r="BE699" s="302">
        <v>1.9105983000000002E-12</v>
      </c>
      <c r="BF699" s="302">
        <v>3.7817200000000002E-15</v>
      </c>
      <c r="BG699" s="302">
        <v>6.6712115000000003E-12</v>
      </c>
      <c r="BH699" s="302">
        <v>1.009262E-13</v>
      </c>
      <c r="BI699" s="302">
        <v>2.3958204000000001E-13</v>
      </c>
      <c r="BJ699" s="302">
        <v>2.7929892000000001E-8</v>
      </c>
      <c r="BK699" s="302">
        <v>3.8711428999999996E-9</v>
      </c>
      <c r="BL699" s="302">
        <v>3.7531832000000003E-11</v>
      </c>
      <c r="BM699" s="303">
        <v>3.7709696000000001E-2</v>
      </c>
      <c r="BN699" s="303">
        <v>0.38820746</v>
      </c>
      <c r="BO699" s="302">
        <v>6.1183436E-12</v>
      </c>
      <c r="BP699" s="302">
        <v>3.7206143E-14</v>
      </c>
      <c r="BQ699" s="302">
        <v>1.6646304000000001E-18</v>
      </c>
      <c r="BR699" s="74"/>
      <c r="BS699" s="136">
        <v>4.9192509000000001E-4</v>
      </c>
      <c r="BT699" s="144">
        <v>3.6944325E-5</v>
      </c>
      <c r="BU699" s="136">
        <v>2.0043763000000001E-4</v>
      </c>
      <c r="BV699" s="144">
        <v>3.7986464999999999E-7</v>
      </c>
      <c r="BW699" s="144">
        <v>3.1835889999999997E-5</v>
      </c>
      <c r="BX699" s="144">
        <v>4.2216925000000001E-6</v>
      </c>
      <c r="BY699" s="144">
        <v>1.8884567000000001E-8</v>
      </c>
      <c r="BZ699" s="144">
        <v>6.4166803E-6</v>
      </c>
      <c r="CA699" s="144">
        <v>1.0074015999999999E-5</v>
      </c>
      <c r="CB699" s="144">
        <v>5.7237524000000003E-6</v>
      </c>
      <c r="CC699" s="144">
        <v>9.5084872000000006E-8</v>
      </c>
      <c r="CD699" s="144">
        <v>2.5028715E-8</v>
      </c>
      <c r="CE699" s="144">
        <v>1.6794759E-9</v>
      </c>
      <c r="CF699" s="144">
        <v>1.0761690999999999E-5</v>
      </c>
      <c r="CG699" s="136">
        <v>1.3150400000000001E-4</v>
      </c>
      <c r="CH699" s="144">
        <v>5.3483992999999999E-5</v>
      </c>
      <c r="CI699" s="144">
        <v>8.7833279000000003E-10</v>
      </c>
      <c r="CJ699" s="137"/>
      <c r="CK699" s="138"/>
      <c r="CL699" s="110" t="s">
        <v>3260</v>
      </c>
      <c r="CM699" s="110"/>
      <c r="CN699" s="110"/>
      <c r="CP699" s="305"/>
      <c r="CQ699" s="74"/>
      <c r="CR699" s="74"/>
      <c r="CS699" s="74"/>
      <c r="CT699" s="74"/>
      <c r="CU699" s="74"/>
      <c r="CV699" s="74"/>
      <c r="CW699" s="74"/>
      <c r="CX699" s="74"/>
      <c r="CY699" s="74"/>
      <c r="CZ699" s="74"/>
      <c r="DA699" s="74"/>
      <c r="DB699" s="74"/>
    </row>
    <row r="700" spans="1:106" ht="14.5" customHeight="1">
      <c r="A700" s="74" t="s">
        <v>3264</v>
      </c>
      <c r="B700" s="129" t="s">
        <v>2674</v>
      </c>
      <c r="C700" s="130" t="str">
        <f t="shared" si="431"/>
        <v>A.100.28.103</v>
      </c>
      <c r="D700" s="131" t="s">
        <v>155</v>
      </c>
      <c r="E700" s="129" t="s">
        <v>957</v>
      </c>
      <c r="F700" s="132" t="s">
        <v>3266</v>
      </c>
      <c r="G700" s="132">
        <f t="shared" si="432"/>
        <v>2.3824030191678798</v>
      </c>
      <c r="H700" s="348">
        <f t="shared" si="433"/>
        <v>2.3824030191678798</v>
      </c>
      <c r="I700" s="74"/>
      <c r="J700" s="132">
        <f t="shared" si="434"/>
        <v>6.6953252899999996E-2</v>
      </c>
      <c r="K700" s="132">
        <f t="shared" si="435"/>
        <v>0.28174000929999998</v>
      </c>
      <c r="L700" s="300">
        <f t="shared" si="436"/>
        <v>1.08118718696788</v>
      </c>
      <c r="M700" s="132">
        <v>0.95252256999999996</v>
      </c>
      <c r="N700" s="132">
        <v>0.22543163999999999</v>
      </c>
      <c r="O700" s="132">
        <v>5.2575075999999998E-2</v>
      </c>
      <c r="P700" s="132">
        <v>4.4162674999999998E-2</v>
      </c>
      <c r="Q700" s="132">
        <v>5.6707961000000001E-3</v>
      </c>
      <c r="R700" s="132">
        <v>7.5426564000000001E-3</v>
      </c>
      <c r="S700" s="132">
        <v>9.5771254000000007E-3</v>
      </c>
      <c r="T700" s="132">
        <v>3.7332933E-3</v>
      </c>
      <c r="U700" s="132">
        <v>0.92476248999999999</v>
      </c>
      <c r="V700" s="132">
        <v>4.9551422999999997E-3</v>
      </c>
      <c r="W700" s="132">
        <v>0.15144548999999999</v>
      </c>
      <c r="X700" s="304">
        <v>2.3750262000000001E-5</v>
      </c>
      <c r="Y700" s="304">
        <v>3.1440588E-7</v>
      </c>
      <c r="Z700" s="132">
        <v>0</v>
      </c>
      <c r="AA700" s="74"/>
      <c r="AB700" s="301">
        <f t="shared" si="437"/>
        <v>7.1618238345864658</v>
      </c>
      <c r="AC700" s="338">
        <f t="shared" si="438"/>
        <v>7.1618238345864658</v>
      </c>
      <c r="AD700" s="74"/>
      <c r="AE700" s="136">
        <v>122.80507</v>
      </c>
      <c r="AF700" s="136">
        <v>88.428055999999998</v>
      </c>
      <c r="AG700" s="136">
        <v>20.52976</v>
      </c>
      <c r="AH700" s="136">
        <v>0</v>
      </c>
      <c r="AI700" s="136">
        <v>1.6964819</v>
      </c>
      <c r="AJ700" s="136">
        <v>7.7028074999999996</v>
      </c>
      <c r="AK700" s="136">
        <v>4.4479674999999999</v>
      </c>
      <c r="AL700" s="74"/>
      <c r="AM700" s="133">
        <v>0.20031979999999999</v>
      </c>
      <c r="AN700" s="340">
        <f t="shared" si="439"/>
        <v>0.20031979999999999</v>
      </c>
      <c r="AP700" s="133">
        <v>0.19014623</v>
      </c>
      <c r="AQ700" s="133">
        <v>7.1523252999999998E-3</v>
      </c>
      <c r="AR700" s="133">
        <v>3.0212485E-3</v>
      </c>
      <c r="AS700" s="134">
        <f t="shared" si="440"/>
        <v>1.1399654062396099E-5</v>
      </c>
      <c r="AT700" s="135">
        <f t="shared" si="441"/>
        <v>2.6450907652106588E-8</v>
      </c>
      <c r="AU700" s="135">
        <f t="shared" si="442"/>
        <v>0.42314404900000002</v>
      </c>
      <c r="AV700" s="302">
        <v>6.6723369000000001E-6</v>
      </c>
      <c r="AW700" s="302">
        <v>2.0133017000000001E-8</v>
      </c>
      <c r="AX700" s="302">
        <v>5.5002069000000003E-13</v>
      </c>
      <c r="AY700" s="302">
        <v>1.2799692E-10</v>
      </c>
      <c r="AZ700" s="302">
        <v>3.5271508000000003E-11</v>
      </c>
      <c r="BA700" s="302">
        <v>6.5666851999999999E-9</v>
      </c>
      <c r="BB700" s="302">
        <v>4.6711001E-6</v>
      </c>
      <c r="BC700" s="302">
        <v>9.3475578000000001E-10</v>
      </c>
      <c r="BD700" s="302">
        <v>5.3317308000000004E-9</v>
      </c>
      <c r="BE700" s="302">
        <v>1.9160221000000002E-12</v>
      </c>
      <c r="BF700" s="302">
        <v>4.0261080999999998E-15</v>
      </c>
      <c r="BG700" s="302">
        <v>1.1279829E-11</v>
      </c>
      <c r="BH700" s="302">
        <v>3.0525775000000002E-13</v>
      </c>
      <c r="BI700" s="302">
        <v>3.0622594E-13</v>
      </c>
      <c r="BJ700" s="302">
        <v>2.8249367999999999E-8</v>
      </c>
      <c r="BK700" s="302">
        <v>2.1231645E-8</v>
      </c>
      <c r="BL700" s="302">
        <v>3.7005620000000002E-11</v>
      </c>
      <c r="BM700" s="303">
        <v>4.0460519E-2</v>
      </c>
      <c r="BN700" s="303">
        <v>0.38268352999999999</v>
      </c>
      <c r="BO700" s="302">
        <v>6.0957681000000001E-12</v>
      </c>
      <c r="BP700" s="302">
        <v>3.7068859999999997E-14</v>
      </c>
      <c r="BQ700" s="302">
        <v>1.6584883E-18</v>
      </c>
      <c r="BR700" s="74"/>
      <c r="BS700" s="136">
        <v>7.1428074000000005E-4</v>
      </c>
      <c r="BT700" s="144">
        <v>3.8824047999999998E-5</v>
      </c>
      <c r="BU700" s="136">
        <v>1.9969065000000001E-4</v>
      </c>
      <c r="BV700" s="144">
        <v>4.3806094000000001E-7</v>
      </c>
      <c r="BW700" s="144">
        <v>3.3906767999999998E-5</v>
      </c>
      <c r="BX700" s="144">
        <v>4.232487E-6</v>
      </c>
      <c r="BY700" s="144">
        <v>1.8334831000000001E-8</v>
      </c>
      <c r="BZ700" s="144">
        <v>6.4323475000000002E-6</v>
      </c>
      <c r="CA700" s="144">
        <v>1.0121714E-5</v>
      </c>
      <c r="CB700" s="144">
        <v>6.3372395999999997E-6</v>
      </c>
      <c r="CC700" s="144">
        <v>1.5531184000000001E-7</v>
      </c>
      <c r="CD700" s="144">
        <v>2.4649198999999998E-8</v>
      </c>
      <c r="CE700" s="144">
        <v>5.9220017999999998E-9</v>
      </c>
      <c r="CF700" s="144">
        <v>1.0891762000000001E-5</v>
      </c>
      <c r="CG700" s="136">
        <v>1.3118886E-4</v>
      </c>
      <c r="CH700" s="136">
        <v>2.7201170999999999E-4</v>
      </c>
      <c r="CI700" s="144">
        <v>8.7509192E-10</v>
      </c>
      <c r="CJ700" s="137"/>
      <c r="CK700" s="138"/>
      <c r="CL700" s="110" t="s">
        <v>3260</v>
      </c>
      <c r="CM700" s="110"/>
      <c r="CN700" s="110"/>
      <c r="CP700" s="305"/>
      <c r="CQ700" s="74"/>
      <c r="CR700" s="74"/>
      <c r="CS700" s="74"/>
      <c r="CT700" s="74"/>
      <c r="CU700" s="74"/>
      <c r="CV700" s="74"/>
      <c r="CW700" s="74"/>
      <c r="CX700" s="74"/>
      <c r="CY700" s="74"/>
      <c r="CZ700" s="74"/>
      <c r="DA700" s="74"/>
      <c r="DB700" s="74"/>
    </row>
    <row r="701" spans="1:106" ht="14.5" customHeight="1">
      <c r="A701" s="74" t="s">
        <v>3267</v>
      </c>
      <c r="B701" s="129" t="s">
        <v>2674</v>
      </c>
      <c r="C701" s="130" t="str">
        <f t="shared" si="431"/>
        <v>A.100.28.104</v>
      </c>
      <c r="D701" s="131" t="s">
        <v>155</v>
      </c>
      <c r="E701" s="129" t="s">
        <v>957</v>
      </c>
      <c r="F701" s="132" t="s">
        <v>3269</v>
      </c>
      <c r="G701" s="132">
        <f t="shared" si="432"/>
        <v>2.2577237008910904</v>
      </c>
      <c r="H701" s="348">
        <f t="shared" si="433"/>
        <v>2.2577237008910904</v>
      </c>
      <c r="I701" s="74"/>
      <c r="J701" s="132">
        <f t="shared" si="434"/>
        <v>6.3846405299999992E-2</v>
      </c>
      <c r="K701" s="132">
        <f t="shared" si="435"/>
        <v>0.26872604840000003</v>
      </c>
      <c r="L701" s="300">
        <f t="shared" si="436"/>
        <v>0.9952216971910901</v>
      </c>
      <c r="M701" s="132">
        <v>0.92992954999999999</v>
      </c>
      <c r="N701" s="132">
        <v>0.21534297999999999</v>
      </c>
      <c r="O701" s="132">
        <v>5.0556009999999998E-2</v>
      </c>
      <c r="P701" s="132">
        <v>4.2483865000000003E-2</v>
      </c>
      <c r="Q701" s="132">
        <v>4.9553219999999999E-3</v>
      </c>
      <c r="R701" s="132">
        <v>7.6389633999999996E-3</v>
      </c>
      <c r="S701" s="132">
        <v>8.7682548999999995E-3</v>
      </c>
      <c r="T701" s="132">
        <v>2.8270584000000001E-3</v>
      </c>
      <c r="U701" s="132">
        <v>0.83901497000000003</v>
      </c>
      <c r="V701" s="132">
        <v>4.6267258999999998E-3</v>
      </c>
      <c r="W701" s="132">
        <v>0.15155642</v>
      </c>
      <c r="X701" s="304">
        <v>2.3261951000000001E-5</v>
      </c>
      <c r="Y701" s="304">
        <v>3.1934009000000001E-7</v>
      </c>
      <c r="Z701" s="132">
        <v>0</v>
      </c>
      <c r="AA701" s="74"/>
      <c r="AB701" s="301">
        <f t="shared" si="437"/>
        <v>6.991951503759398</v>
      </c>
      <c r="AC701" s="338">
        <f t="shared" si="438"/>
        <v>6.991951503759398</v>
      </c>
      <c r="AD701" s="74"/>
      <c r="AE701" s="136">
        <v>120.40842000000001</v>
      </c>
      <c r="AF701" s="136">
        <v>85.873414999999994</v>
      </c>
      <c r="AG701" s="136">
        <v>20.544720000000002</v>
      </c>
      <c r="AH701" s="136">
        <v>0</v>
      </c>
      <c r="AI701" s="136">
        <v>1.7194168999999999</v>
      </c>
      <c r="AJ701" s="136">
        <v>7.7430830000000004</v>
      </c>
      <c r="AK701" s="136">
        <v>4.5277851</v>
      </c>
      <c r="AL701" s="74"/>
      <c r="AM701" s="133">
        <v>0.19348662999999999</v>
      </c>
      <c r="AN701" s="340">
        <f t="shared" si="439"/>
        <v>0.19348662999999999</v>
      </c>
      <c r="AP701" s="133">
        <v>0.18373338</v>
      </c>
      <c r="AQ701" s="133">
        <v>6.9436693999999997E-3</v>
      </c>
      <c r="AR701" s="133">
        <v>2.8095835999999998E-3</v>
      </c>
      <c r="AS701" s="134">
        <f t="shared" si="440"/>
        <v>1.1015190616775401E-5</v>
      </c>
      <c r="AT701" s="135">
        <f t="shared" si="441"/>
        <v>2.5679250400663619E-8</v>
      </c>
      <c r="AU701" s="135">
        <f t="shared" si="442"/>
        <v>0.39349910299999996</v>
      </c>
      <c r="AV701" s="302">
        <v>6.5099844999999996E-6</v>
      </c>
      <c r="AW701" s="302">
        <v>1.9642989999999999E-8</v>
      </c>
      <c r="AX701" s="302">
        <v>5.3663996999999997E-13</v>
      </c>
      <c r="AY701" s="302">
        <v>9.4379829E-11</v>
      </c>
      <c r="AZ701" s="302">
        <v>9.8961128999999996E-12</v>
      </c>
      <c r="BA701" s="302">
        <v>6.3170579999999999E-9</v>
      </c>
      <c r="BB701" s="302">
        <v>4.4665925E-6</v>
      </c>
      <c r="BC701" s="302">
        <v>8.9854848000000002E-10</v>
      </c>
      <c r="BD701" s="302">
        <v>5.0929825999999999E-9</v>
      </c>
      <c r="BE701" s="302">
        <v>1.1677473E-12</v>
      </c>
      <c r="BF701" s="302">
        <v>2.7993680999999999E-15</v>
      </c>
      <c r="BG701" s="302">
        <v>6.0672414000000003E-12</v>
      </c>
      <c r="BH701" s="302">
        <v>8.3247971999999998E-14</v>
      </c>
      <c r="BI701" s="302">
        <v>2.4206335999999998E-13</v>
      </c>
      <c r="BJ701" s="302">
        <v>2.8452675999999999E-8</v>
      </c>
      <c r="BK701" s="302">
        <v>3.7334154000000003E-9</v>
      </c>
      <c r="BL701" s="302">
        <v>3.6591929000000002E-11</v>
      </c>
      <c r="BM701" s="303">
        <v>3.3596742999999998E-2</v>
      </c>
      <c r="BN701" s="303">
        <v>0.35990235999999998</v>
      </c>
      <c r="BO701" s="302">
        <v>6.1914334999999996E-12</v>
      </c>
      <c r="BP701" s="302">
        <v>3.7650609E-14</v>
      </c>
      <c r="BQ701" s="302">
        <v>1.6845161000000001E-18</v>
      </c>
      <c r="BR701" s="74"/>
      <c r="BS701" s="136">
        <v>4.6224165000000001E-4</v>
      </c>
      <c r="BT701" s="144">
        <v>3.7131208000000003E-5</v>
      </c>
      <c r="BU701" s="136">
        <v>1.9495415999999999E-4</v>
      </c>
      <c r="BV701" s="144">
        <v>3.315294E-7</v>
      </c>
      <c r="BW701" s="144">
        <v>3.1983236999999997E-5</v>
      </c>
      <c r="BX701" s="144">
        <v>4.0745131000000002E-6</v>
      </c>
      <c r="BY701" s="144">
        <v>1.1446297000000001E-8</v>
      </c>
      <c r="BZ701" s="144">
        <v>6.1933805999999998E-6</v>
      </c>
      <c r="CA701" s="144">
        <v>1.0250951E-5</v>
      </c>
      <c r="CB701" s="144">
        <v>5.8020052999999998E-6</v>
      </c>
      <c r="CC701" s="144">
        <v>7.4353178000000001E-8</v>
      </c>
      <c r="CD701" s="144">
        <v>2.4293194E-8</v>
      </c>
      <c r="CE701" s="144">
        <v>1.3134556E-9</v>
      </c>
      <c r="CF701" s="144">
        <v>1.0411620999999999E-5</v>
      </c>
      <c r="CG701" s="136">
        <v>1.2828987000000001E-4</v>
      </c>
      <c r="CH701" s="144">
        <v>3.2706878999999999E-5</v>
      </c>
      <c r="CI701" s="144">
        <v>8.8882538000000002E-10</v>
      </c>
      <c r="CJ701" s="137"/>
      <c r="CK701" s="138"/>
      <c r="CL701" s="110" t="s">
        <v>3260</v>
      </c>
      <c r="CM701" s="110"/>
      <c r="CN701" s="110"/>
      <c r="CP701" s="305"/>
      <c r="CQ701" s="74"/>
      <c r="CR701" s="74"/>
      <c r="CS701" s="74"/>
      <c r="CT701" s="74"/>
      <c r="CU701" s="74"/>
      <c r="CV701" s="74"/>
      <c r="CW701" s="74"/>
      <c r="CX701" s="74"/>
      <c r="CY701" s="74"/>
      <c r="CZ701" s="74"/>
      <c r="DA701" s="74"/>
      <c r="DB701" s="74"/>
    </row>
    <row r="702" spans="1:106" ht="14.5" customHeight="1">
      <c r="A702" s="74" t="s">
        <v>3270</v>
      </c>
      <c r="B702" s="129" t="s">
        <v>2674</v>
      </c>
      <c r="C702" s="130" t="str">
        <f t="shared" si="431"/>
        <v>A.100.28.105</v>
      </c>
      <c r="D702" s="131" t="s">
        <v>155</v>
      </c>
      <c r="E702" s="129" t="s">
        <v>957</v>
      </c>
      <c r="F702" s="132" t="s">
        <v>3272</v>
      </c>
      <c r="G702" s="132">
        <f t="shared" si="432"/>
        <v>2.2345455258494598</v>
      </c>
      <c r="H702" s="348">
        <f t="shared" si="433"/>
        <v>2.2345455258494598</v>
      </c>
      <c r="I702" s="74"/>
      <c r="J702" s="132">
        <f t="shared" si="434"/>
        <v>6.4753526899999997E-2</v>
      </c>
      <c r="K702" s="132">
        <f t="shared" si="435"/>
        <v>0.27109018909999999</v>
      </c>
      <c r="L702" s="300">
        <f t="shared" si="436"/>
        <v>0.92986453984945983</v>
      </c>
      <c r="M702" s="132">
        <v>0.96883726999999997</v>
      </c>
      <c r="N702" s="132">
        <v>0.21747952000000001</v>
      </c>
      <c r="O702" s="132">
        <v>5.1042570000000002E-2</v>
      </c>
      <c r="P702" s="132">
        <v>4.2950484999999997E-2</v>
      </c>
      <c r="Q702" s="132">
        <v>5.2214262000000004E-3</v>
      </c>
      <c r="R702" s="132">
        <v>7.7674770000000001E-3</v>
      </c>
      <c r="S702" s="132">
        <v>8.8141386999999998E-3</v>
      </c>
      <c r="T702" s="132">
        <v>2.5680990999999999E-3</v>
      </c>
      <c r="U702" s="132">
        <v>0.77434696999999997</v>
      </c>
      <c r="V702" s="132">
        <v>4.6467840999999998E-3</v>
      </c>
      <c r="W702" s="132">
        <v>0.15084613999999999</v>
      </c>
      <c r="X702" s="304">
        <v>2.4330660000000001E-5</v>
      </c>
      <c r="Y702" s="304">
        <v>3.1508946E-7</v>
      </c>
      <c r="Z702" s="132">
        <v>0</v>
      </c>
      <c r="AA702" s="74"/>
      <c r="AB702" s="301">
        <f t="shared" si="437"/>
        <v>7.2844907518796989</v>
      </c>
      <c r="AC702" s="338">
        <f t="shared" si="438"/>
        <v>7.2844907518796989</v>
      </c>
      <c r="AD702" s="74"/>
      <c r="AE702" s="136">
        <v>124.46698000000001</v>
      </c>
      <c r="AF702" s="136">
        <v>90.051612000000006</v>
      </c>
      <c r="AG702" s="136">
        <v>20.448364000000002</v>
      </c>
      <c r="AH702" s="136">
        <v>0</v>
      </c>
      <c r="AI702" s="136">
        <v>1.7356959999999999</v>
      </c>
      <c r="AJ702" s="136">
        <v>7.6071336000000001</v>
      </c>
      <c r="AK702" s="136">
        <v>4.6241772000000001</v>
      </c>
      <c r="AL702" s="74"/>
      <c r="AM702" s="133">
        <v>0.19926311999999999</v>
      </c>
      <c r="AN702" s="340">
        <f t="shared" si="439"/>
        <v>0.19926311999999999</v>
      </c>
      <c r="AP702" s="133">
        <v>0.1891167</v>
      </c>
      <c r="AQ702" s="133">
        <v>7.1813386999999996E-3</v>
      </c>
      <c r="AR702" s="133">
        <v>2.9650854999999999E-3</v>
      </c>
      <c r="AS702" s="134">
        <f t="shared" si="440"/>
        <v>1.13379314198034E-5</v>
      </c>
      <c r="AT702" s="135">
        <f t="shared" si="441"/>
        <v>2.6558204765720191E-8</v>
      </c>
      <c r="AU702" s="135">
        <f t="shared" si="442"/>
        <v>0.415278072</v>
      </c>
      <c r="AV702" s="302">
        <v>6.7836993000000004E-6</v>
      </c>
      <c r="AW702" s="302">
        <v>2.0468941000000001E-8</v>
      </c>
      <c r="AX702" s="302">
        <v>5.5920243000000001E-13</v>
      </c>
      <c r="AY702" s="302">
        <v>9.5356889000000001E-11</v>
      </c>
      <c r="AZ702" s="302">
        <v>1.1765293E-11</v>
      </c>
      <c r="BA702" s="302">
        <v>6.3864520000000002E-9</v>
      </c>
      <c r="BB702" s="302">
        <v>4.5146634000000004E-6</v>
      </c>
      <c r="BC702" s="302">
        <v>9.0861627000000004E-10</v>
      </c>
      <c r="BD702" s="302">
        <v>5.1363441000000001E-9</v>
      </c>
      <c r="BE702" s="302">
        <v>1.6052859000000001E-13</v>
      </c>
      <c r="BF702" s="302">
        <v>1.7001680999999999E-15</v>
      </c>
      <c r="BG702" s="302">
        <v>5.2411425999999999E-12</v>
      </c>
      <c r="BH702" s="302">
        <v>6.4515315999999997E-14</v>
      </c>
      <c r="BI702" s="302">
        <v>2.4683350000000002E-13</v>
      </c>
      <c r="BJ702" s="302">
        <v>2.9329238000000001E-8</v>
      </c>
      <c r="BK702" s="302">
        <v>3.7397986000000002E-9</v>
      </c>
      <c r="BL702" s="302">
        <v>3.7992321999999999E-11</v>
      </c>
      <c r="BM702" s="303">
        <v>3.1244642E-2</v>
      </c>
      <c r="BN702" s="303">
        <v>0.38403343000000001</v>
      </c>
      <c r="BO702" s="302">
        <v>6.1090214000000002E-12</v>
      </c>
      <c r="BP702" s="302">
        <v>3.7149454000000002E-14</v>
      </c>
      <c r="BQ702" s="302">
        <v>1.6620941000000001E-18</v>
      </c>
      <c r="BR702" s="74"/>
      <c r="BS702" s="136">
        <v>4.4641226000000003E-4</v>
      </c>
      <c r="BT702" s="144">
        <v>3.7505700999999998E-5</v>
      </c>
      <c r="BU702" s="136">
        <v>2.0311093E-4</v>
      </c>
      <c r="BV702" s="144">
        <v>3.0126657E-7</v>
      </c>
      <c r="BW702" s="144">
        <v>3.2498301999999999E-5</v>
      </c>
      <c r="BX702" s="144">
        <v>4.1160893999999999E-6</v>
      </c>
      <c r="BY702" s="144">
        <v>7.9133449000000004E-10</v>
      </c>
      <c r="BZ702" s="144">
        <v>6.2609170000000003E-6</v>
      </c>
      <c r="CA702" s="144">
        <v>1.0423407E-5</v>
      </c>
      <c r="CB702" s="144">
        <v>5.8323669000000001E-6</v>
      </c>
      <c r="CC702" s="144">
        <v>8.8402037000000002E-8</v>
      </c>
      <c r="CD702" s="144">
        <v>2.5289285000000001E-8</v>
      </c>
      <c r="CE702" s="144">
        <v>1.5613285E-9</v>
      </c>
      <c r="CF702" s="144">
        <v>1.0545174000000001E-5</v>
      </c>
      <c r="CG702" s="136">
        <v>1.3302604000000001E-4</v>
      </c>
      <c r="CH702" s="144">
        <v>2.6751398999999999E-6</v>
      </c>
      <c r="CI702" s="144">
        <v>8.7699451999999996E-10</v>
      </c>
      <c r="CJ702" s="137"/>
      <c r="CK702" s="138"/>
      <c r="CL702" s="110" t="s">
        <v>3260</v>
      </c>
      <c r="CM702" s="110"/>
      <c r="CN702" s="110"/>
      <c r="CP702" s="305"/>
      <c r="CQ702" s="74"/>
      <c r="CR702" s="74"/>
      <c r="CS702" s="74"/>
      <c r="CT702" s="74"/>
      <c r="CU702" s="74"/>
      <c r="CV702" s="74"/>
      <c r="CW702" s="74"/>
      <c r="CX702" s="74"/>
      <c r="CY702" s="74"/>
      <c r="CZ702" s="74"/>
      <c r="DA702" s="74"/>
      <c r="DB702" s="74"/>
    </row>
    <row r="703" spans="1:106" ht="14.5" customHeight="1">
      <c r="A703" s="74" t="s">
        <v>3273</v>
      </c>
      <c r="B703" s="129" t="s">
        <v>2674</v>
      </c>
      <c r="C703" s="130" t="str">
        <f t="shared" si="431"/>
        <v>A.100.28.106</v>
      </c>
      <c r="D703" s="131" t="s">
        <v>155</v>
      </c>
      <c r="E703" s="129" t="s">
        <v>957</v>
      </c>
      <c r="F703" s="132" t="s">
        <v>3275</v>
      </c>
      <c r="G703" s="132">
        <f t="shared" si="432"/>
        <v>2.2063920183625898</v>
      </c>
      <c r="H703" s="348">
        <f t="shared" si="433"/>
        <v>2.2063920183625898</v>
      </c>
      <c r="I703" s="74"/>
      <c r="J703" s="132">
        <f t="shared" si="434"/>
        <v>6.5145525300000007E-2</v>
      </c>
      <c r="K703" s="132">
        <f t="shared" si="435"/>
        <v>0.26311700220000001</v>
      </c>
      <c r="L703" s="300">
        <f t="shared" si="436"/>
        <v>0.88516436086258998</v>
      </c>
      <c r="M703" s="132">
        <v>0.99296512999999997</v>
      </c>
      <c r="N703" s="132">
        <v>0.20865632000000001</v>
      </c>
      <c r="O703" s="132">
        <v>5.1419641000000002E-2</v>
      </c>
      <c r="P703" s="132">
        <v>4.3264256000000001E-2</v>
      </c>
      <c r="Q703" s="132">
        <v>5.3446848999999996E-3</v>
      </c>
      <c r="R703" s="132">
        <v>8.1552884999999999E-3</v>
      </c>
      <c r="S703" s="132">
        <v>8.3812959000000003E-3</v>
      </c>
      <c r="T703" s="132">
        <v>3.0410412E-3</v>
      </c>
      <c r="U703" s="132">
        <v>0.73651575000000002</v>
      </c>
      <c r="V703" s="132">
        <v>4.3951763000000003E-3</v>
      </c>
      <c r="W703" s="132">
        <v>0.14422799</v>
      </c>
      <c r="X703" s="304">
        <v>2.5144983000000001E-5</v>
      </c>
      <c r="Y703" s="304">
        <v>2.9957958999999998E-7</v>
      </c>
      <c r="Z703" s="132">
        <v>0</v>
      </c>
      <c r="AA703" s="74"/>
      <c r="AB703" s="301">
        <f t="shared" si="437"/>
        <v>7.465903233082706</v>
      </c>
      <c r="AC703" s="338">
        <f t="shared" si="438"/>
        <v>7.465903233082706</v>
      </c>
      <c r="AD703" s="74"/>
      <c r="AE703" s="136">
        <v>126.00109</v>
      </c>
      <c r="AF703" s="136">
        <v>93.117069000000001</v>
      </c>
      <c r="AG703" s="136">
        <v>19.551252999999999</v>
      </c>
      <c r="AH703" s="136">
        <v>0</v>
      </c>
      <c r="AI703" s="136">
        <v>1.7631052</v>
      </c>
      <c r="AJ703" s="136">
        <v>7.1853956999999999</v>
      </c>
      <c r="AK703" s="136">
        <v>4.3842657999999997</v>
      </c>
      <c r="AL703" s="74"/>
      <c r="AM703" s="133">
        <v>0.19994672999999999</v>
      </c>
      <c r="AN703" s="340">
        <f t="shared" si="439"/>
        <v>0.19994672999999999</v>
      </c>
      <c r="AP703" s="133">
        <v>0.18943040999999999</v>
      </c>
      <c r="AQ703" s="133">
        <v>7.2769567E-3</v>
      </c>
      <c r="AR703" s="133">
        <v>3.239362E-3</v>
      </c>
      <c r="AS703" s="134">
        <f t="shared" si="440"/>
        <v>1.1356739207027799E-5</v>
      </c>
      <c r="AT703" s="135">
        <f t="shared" si="441"/>
        <v>2.6911822238227983E-8</v>
      </c>
      <c r="AU703" s="135">
        <f t="shared" si="442"/>
        <v>0.45369216200000001</v>
      </c>
      <c r="AV703" s="302">
        <v>6.9585816999999999E-6</v>
      </c>
      <c r="AW703" s="302">
        <v>2.0996846E-8</v>
      </c>
      <c r="AX703" s="302">
        <v>5.7361500999999996E-13</v>
      </c>
      <c r="AY703" s="302">
        <v>1.2460057999999999E-10</v>
      </c>
      <c r="AZ703" s="302">
        <v>1.5598134999999999E-11</v>
      </c>
      <c r="BA703" s="302">
        <v>6.4331128E-9</v>
      </c>
      <c r="BB703" s="302">
        <v>4.3589097999999999E-6</v>
      </c>
      <c r="BC703" s="302">
        <v>9.1643045000000005E-10</v>
      </c>
      <c r="BD703" s="302">
        <v>4.9529803000000001E-9</v>
      </c>
      <c r="BE703" s="302">
        <v>4.8537378999999997E-13</v>
      </c>
      <c r="BF703" s="302">
        <v>1.9563817000000001E-15</v>
      </c>
      <c r="BG703" s="302">
        <v>5.5563120000000001E-12</v>
      </c>
      <c r="BH703" s="302">
        <v>8.9008855000000002E-14</v>
      </c>
      <c r="BI703" s="302">
        <v>2.4310479E-13</v>
      </c>
      <c r="BJ703" s="302">
        <v>2.8339832E-8</v>
      </c>
      <c r="BK703" s="302">
        <v>4.3287552E-9</v>
      </c>
      <c r="BL703" s="302">
        <v>3.8580794999999998E-11</v>
      </c>
      <c r="BM703" s="303">
        <v>3.3251561999999998E-2</v>
      </c>
      <c r="BN703" s="303">
        <v>0.4204406</v>
      </c>
      <c r="BO703" s="302">
        <v>5.8083127999999999E-12</v>
      </c>
      <c r="BP703" s="302">
        <v>3.5320820999999999E-14</v>
      </c>
      <c r="BQ703" s="302">
        <v>1.5802797E-18</v>
      </c>
      <c r="BR703" s="74"/>
      <c r="BS703" s="136">
        <v>4.5249214000000001E-4</v>
      </c>
      <c r="BT703" s="144">
        <v>3.6252991000000002E-5</v>
      </c>
      <c r="BU703" s="136">
        <v>2.0816918999999999E-4</v>
      </c>
      <c r="BV703" s="144">
        <v>3.5681058000000002E-7</v>
      </c>
      <c r="BW703" s="144">
        <v>3.1561053999999999E-5</v>
      </c>
      <c r="BX703" s="144">
        <v>4.1382611999999997E-6</v>
      </c>
      <c r="BY703" s="144">
        <v>8.1714443000000002E-9</v>
      </c>
      <c r="BZ703" s="144">
        <v>6.2968106999999999E-6</v>
      </c>
      <c r="CA703" s="144">
        <v>1.0943823E-5</v>
      </c>
      <c r="CB703" s="144">
        <v>5.5459523000000001E-6</v>
      </c>
      <c r="CC703" s="144">
        <v>1.1721224E-7</v>
      </c>
      <c r="CD703" s="144">
        <v>2.5843581999999999E-8</v>
      </c>
      <c r="CE703" s="144">
        <v>2.0698361E-9</v>
      </c>
      <c r="CF703" s="144">
        <v>1.0615198000000001E-5</v>
      </c>
      <c r="CG703" s="136">
        <v>1.3527505000000001E-4</v>
      </c>
      <c r="CH703" s="144">
        <v>3.1828646E-6</v>
      </c>
      <c r="CI703" s="144">
        <v>8.3382560999999999E-10</v>
      </c>
      <c r="CJ703" s="137"/>
      <c r="CK703" s="138"/>
      <c r="CL703" s="110" t="s">
        <v>3260</v>
      </c>
      <c r="CM703" s="110"/>
      <c r="CN703" s="110"/>
      <c r="CP703" s="305"/>
      <c r="CQ703" s="74"/>
      <c r="CR703" s="74"/>
      <c r="CS703" s="74"/>
      <c r="CT703" s="74"/>
      <c r="CU703" s="74"/>
      <c r="CV703" s="74"/>
      <c r="CW703" s="74"/>
      <c r="CX703" s="74"/>
      <c r="CY703" s="74"/>
      <c r="CZ703" s="74"/>
      <c r="DA703" s="74"/>
      <c r="DB703" s="74"/>
    </row>
    <row r="704" spans="1:106" ht="14.5" customHeight="1">
      <c r="A704" s="74" t="s">
        <v>3276</v>
      </c>
      <c r="B704" s="129" t="s">
        <v>2674</v>
      </c>
      <c r="C704" s="130" t="str">
        <f t="shared" si="431"/>
        <v>A.100.28.107</v>
      </c>
      <c r="D704" s="131" t="s">
        <v>155</v>
      </c>
      <c r="E704" s="129" t="s">
        <v>957</v>
      </c>
      <c r="F704" s="132" t="s">
        <v>3278</v>
      </c>
      <c r="G704" s="132">
        <f t="shared" si="432"/>
        <v>2.2879314738737797</v>
      </c>
      <c r="H704" s="348">
        <f t="shared" si="433"/>
        <v>2.2879314738737797</v>
      </c>
      <c r="I704" s="74"/>
      <c r="J704" s="132">
        <f t="shared" si="434"/>
        <v>6.7463663300000004E-2</v>
      </c>
      <c r="K704" s="132">
        <f t="shared" si="435"/>
        <v>0.26970852890000002</v>
      </c>
      <c r="L704" s="300">
        <f t="shared" si="436"/>
        <v>0.90106058167377989</v>
      </c>
      <c r="M704" s="132">
        <v>1.0496987</v>
      </c>
      <c r="N704" s="132">
        <v>0.21265122</v>
      </c>
      <c r="O704" s="132">
        <v>5.4116751999999997E-2</v>
      </c>
      <c r="P704" s="132">
        <v>4.5595662000000002E-2</v>
      </c>
      <c r="Q704" s="132">
        <v>5.6824982999999999E-3</v>
      </c>
      <c r="R704" s="132">
        <v>7.6433821999999998E-3</v>
      </c>
      <c r="S704" s="132">
        <v>8.5421208000000005E-3</v>
      </c>
      <c r="T704" s="132">
        <v>2.9405568999999999E-3</v>
      </c>
      <c r="U704" s="132">
        <v>0.75017783999999998</v>
      </c>
      <c r="V704" s="132">
        <v>4.4744787999999999E-3</v>
      </c>
      <c r="W704" s="132">
        <v>0.14638108999999999</v>
      </c>
      <c r="X704" s="304">
        <v>2.6866920999999999E-5</v>
      </c>
      <c r="Y704" s="304">
        <v>3.0595277999999998E-7</v>
      </c>
      <c r="Z704" s="132">
        <v>0</v>
      </c>
      <c r="AA704" s="74"/>
      <c r="AB704" s="301">
        <f t="shared" si="437"/>
        <v>7.8924714285714277</v>
      </c>
      <c r="AC704" s="338">
        <f t="shared" si="438"/>
        <v>7.8924714285714277</v>
      </c>
      <c r="AD704" s="74"/>
      <c r="AE704" s="136">
        <v>132.22662</v>
      </c>
      <c r="AF704" s="136">
        <v>98.909070999999997</v>
      </c>
      <c r="AG704" s="136">
        <v>19.843118</v>
      </c>
      <c r="AH704" s="136">
        <v>0</v>
      </c>
      <c r="AI704" s="136">
        <v>1.6961332</v>
      </c>
      <c r="AJ704" s="136">
        <v>7.3088791999999998</v>
      </c>
      <c r="AK704" s="136">
        <v>4.4694152000000003</v>
      </c>
      <c r="AL704" s="74"/>
      <c r="AM704" s="133">
        <v>0.20902588999999999</v>
      </c>
      <c r="AN704" s="340">
        <f t="shared" si="439"/>
        <v>0.20902588999999999</v>
      </c>
      <c r="AP704" s="133">
        <v>0.19786116000000001</v>
      </c>
      <c r="AQ704" s="133">
        <v>7.6488173000000001E-3</v>
      </c>
      <c r="AR704" s="133">
        <v>3.5159144999999999E-3</v>
      </c>
      <c r="AS704" s="134">
        <f t="shared" si="440"/>
        <v>1.1862179836001501E-5</v>
      </c>
      <c r="AT704" s="135">
        <f t="shared" si="441"/>
        <v>2.8287046244360401E-8</v>
      </c>
      <c r="AU704" s="135">
        <f t="shared" si="442"/>
        <v>0.49242499499999998</v>
      </c>
      <c r="AV704" s="302">
        <v>7.3596318E-6</v>
      </c>
      <c r="AW704" s="302">
        <v>2.2207104000000002E-8</v>
      </c>
      <c r="AX704" s="302">
        <v>6.0667260999999995E-13</v>
      </c>
      <c r="AY704" s="302">
        <v>1.4731970999999999E-10</v>
      </c>
      <c r="AZ704" s="302">
        <v>1.8539014000000001E-11</v>
      </c>
      <c r="BA704" s="302">
        <v>6.7797833999999998E-9</v>
      </c>
      <c r="BB704" s="302">
        <v>4.4625881999999998E-6</v>
      </c>
      <c r="BC704" s="302">
        <v>9.6624091000000009E-10</v>
      </c>
      <c r="BD704" s="302">
        <v>5.0664090000000002E-9</v>
      </c>
      <c r="BE704" s="302">
        <v>2.3772086999999998E-13</v>
      </c>
      <c r="BF704" s="302">
        <v>2.0703335E-15</v>
      </c>
      <c r="BG704" s="302">
        <v>5.2407276000000003E-12</v>
      </c>
      <c r="BH704" s="302">
        <v>7.3134064999999994E-14</v>
      </c>
      <c r="BI704" s="302">
        <v>2.4508304000000001E-13</v>
      </c>
      <c r="BJ704" s="302">
        <v>2.9062604E-8</v>
      </c>
      <c r="BK704" s="302">
        <v>3.9456580000000004E-9</v>
      </c>
      <c r="BL704" s="302">
        <v>4.0850852000000001E-11</v>
      </c>
      <c r="BM704" s="303">
        <v>3.6114355000000001E-2</v>
      </c>
      <c r="BN704" s="303">
        <v>0.45631063999999999</v>
      </c>
      <c r="BO704" s="302">
        <v>5.9318774999999997E-12</v>
      </c>
      <c r="BP704" s="302">
        <v>3.6072228000000001E-14</v>
      </c>
      <c r="BQ704" s="302">
        <v>1.6138982E-18</v>
      </c>
      <c r="BR704" s="74"/>
      <c r="BS704" s="136">
        <v>4.7320080000000001E-4</v>
      </c>
      <c r="BT704" s="144">
        <v>3.7147205000000003E-5</v>
      </c>
      <c r="BU704" s="136">
        <v>2.2006304999999999E-4</v>
      </c>
      <c r="BV704" s="144">
        <v>3.4515161999999999E-7</v>
      </c>
      <c r="BW704" s="144">
        <v>3.2436220000000001E-5</v>
      </c>
      <c r="BX704" s="144">
        <v>4.3581962999999998E-6</v>
      </c>
      <c r="BY704" s="144">
        <v>9.2306682E-10</v>
      </c>
      <c r="BZ704" s="144">
        <v>6.6332667000000004E-6</v>
      </c>
      <c r="CA704" s="144">
        <v>1.0256881E-5</v>
      </c>
      <c r="CB704" s="144">
        <v>5.6523710000000001E-6</v>
      </c>
      <c r="CC704" s="144">
        <v>1.3931614999999999E-7</v>
      </c>
      <c r="CD704" s="144">
        <v>2.7454294E-8</v>
      </c>
      <c r="CE704" s="144">
        <v>2.4600268E-9</v>
      </c>
      <c r="CF704" s="144">
        <v>1.1157254999999999E-5</v>
      </c>
      <c r="CG704" s="136">
        <v>1.4236131000000001E-4</v>
      </c>
      <c r="CH704" s="144">
        <v>2.6188812E-6</v>
      </c>
      <c r="CI704" s="144">
        <v>8.5156423000000003E-10</v>
      </c>
      <c r="CJ704" s="137"/>
      <c r="CK704" s="138"/>
      <c r="CL704" s="110" t="s">
        <v>3260</v>
      </c>
      <c r="CM704" s="110"/>
      <c r="CN704" s="110"/>
      <c r="CP704" s="305"/>
      <c r="CQ704" s="74"/>
      <c r="CR704" s="74"/>
      <c r="CS704" s="74"/>
      <c r="CT704" s="74"/>
      <c r="CU704" s="74"/>
      <c r="CV704" s="74"/>
      <c r="CW704" s="74"/>
      <c r="CX704" s="74"/>
      <c r="CY704" s="74"/>
      <c r="CZ704" s="74"/>
      <c r="DA704" s="74"/>
      <c r="DB704" s="74"/>
    </row>
    <row r="705" spans="1:106" ht="14.5" customHeight="1">
      <c r="A705" s="74" t="s">
        <v>3279</v>
      </c>
      <c r="B705" s="129" t="s">
        <v>2674</v>
      </c>
      <c r="C705" s="130" t="str">
        <f t="shared" si="431"/>
        <v>A.100.28.108</v>
      </c>
      <c r="D705" s="131" t="s">
        <v>155</v>
      </c>
      <c r="E705" s="129" t="s">
        <v>957</v>
      </c>
      <c r="F705" s="132" t="s">
        <v>3281</v>
      </c>
      <c r="G705" s="132">
        <f t="shared" si="432"/>
        <v>2.48592187471642</v>
      </c>
      <c r="H705" s="348">
        <f t="shared" si="433"/>
        <v>2.48592187471642</v>
      </c>
      <c r="I705" s="74"/>
      <c r="J705" s="132">
        <f t="shared" si="434"/>
        <v>7.1614656000000013E-2</v>
      </c>
      <c r="K705" s="132">
        <f t="shared" si="435"/>
        <v>0.28257256850000001</v>
      </c>
      <c r="L705" s="300">
        <f t="shared" si="436"/>
        <v>0.99560165021642</v>
      </c>
      <c r="M705" s="132">
        <v>1.1361330000000001</v>
      </c>
      <c r="N705" s="132">
        <v>0.22163268</v>
      </c>
      <c r="O705" s="132">
        <v>5.7764364999999998E-2</v>
      </c>
      <c r="P705" s="132">
        <v>4.8723282E-2</v>
      </c>
      <c r="Q705" s="132">
        <v>6.1098298999999997E-3</v>
      </c>
      <c r="R705" s="132">
        <v>7.8732100999999999E-3</v>
      </c>
      <c r="S705" s="132">
        <v>8.9083340000000004E-3</v>
      </c>
      <c r="T705" s="132">
        <v>3.1755235000000001E-3</v>
      </c>
      <c r="U705" s="132">
        <v>0.83840157999999998</v>
      </c>
      <c r="V705" s="132">
        <v>4.9321169000000002E-3</v>
      </c>
      <c r="W705" s="132">
        <v>0.15223834</v>
      </c>
      <c r="X705" s="304">
        <v>2.9269843E-5</v>
      </c>
      <c r="Y705" s="304">
        <v>3.4347342000000001E-7</v>
      </c>
      <c r="Z705" s="132">
        <v>0</v>
      </c>
      <c r="AA705" s="74"/>
      <c r="AB705" s="301">
        <f t="shared" si="437"/>
        <v>8.5423533834586465</v>
      </c>
      <c r="AC705" s="338">
        <f t="shared" si="438"/>
        <v>8.5423533834586465</v>
      </c>
      <c r="AD705" s="74"/>
      <c r="AE705" s="136">
        <v>141.07963000000001</v>
      </c>
      <c r="AF705" s="136">
        <v>106.43711999999999</v>
      </c>
      <c r="AG705" s="136">
        <v>20.637111000000001</v>
      </c>
      <c r="AH705" s="136">
        <v>0</v>
      </c>
      <c r="AI705" s="136">
        <v>1.7357053</v>
      </c>
      <c r="AJ705" s="136">
        <v>7.6090394000000003</v>
      </c>
      <c r="AK705" s="136">
        <v>4.6606617999999997</v>
      </c>
      <c r="AL705" s="74"/>
      <c r="AM705" s="133">
        <v>0.22355201999999999</v>
      </c>
      <c r="AN705" s="340">
        <f t="shared" si="439"/>
        <v>0.22355201999999999</v>
      </c>
      <c r="AP705" s="133">
        <v>0.21145460999999999</v>
      </c>
      <c r="AQ705" s="133">
        <v>8.2259954E-3</v>
      </c>
      <c r="AR705" s="133">
        <v>3.8714130000000002E-3</v>
      </c>
      <c r="AS705" s="134">
        <f t="shared" si="440"/>
        <v>1.2677134668895704E-5</v>
      </c>
      <c r="AT705" s="135">
        <f t="shared" si="441"/>
        <v>3.0421580225648516E-8</v>
      </c>
      <c r="AU705" s="135">
        <f t="shared" si="442"/>
        <v>0.54221470299999996</v>
      </c>
      <c r="AV705" s="302">
        <v>7.9678414000000004E-6</v>
      </c>
      <c r="AW705" s="302">
        <v>2.4042408999999999E-8</v>
      </c>
      <c r="AX705" s="302">
        <v>6.5680750999999996E-13</v>
      </c>
      <c r="AY705" s="302">
        <v>1.6954826E-10</v>
      </c>
      <c r="AZ705" s="302">
        <v>2.13944E-11</v>
      </c>
      <c r="BA705" s="302">
        <v>7.2448441999999997E-9</v>
      </c>
      <c r="BB705" s="302">
        <v>4.6671700000000004E-6</v>
      </c>
      <c r="BC705" s="302">
        <v>1.0329054999999999E-9</v>
      </c>
      <c r="BD705" s="302">
        <v>5.2952265999999999E-9</v>
      </c>
      <c r="BE705" s="302">
        <v>2.6915602000000002E-13</v>
      </c>
      <c r="BF705" s="302">
        <v>2.2724917000000001E-15</v>
      </c>
      <c r="BG705" s="302">
        <v>5.4708933000000002E-12</v>
      </c>
      <c r="BH705" s="302">
        <v>8.0345063999999999E-14</v>
      </c>
      <c r="BI705" s="302">
        <v>2.5735648999999999E-13</v>
      </c>
      <c r="BJ705" s="302">
        <v>3.0480136000000003E-8</v>
      </c>
      <c r="BK705" s="302">
        <v>4.2006867000000001E-9</v>
      </c>
      <c r="BL705" s="302">
        <v>4.4261797000000001E-11</v>
      </c>
      <c r="BM705" s="303">
        <v>4.3012643000000003E-2</v>
      </c>
      <c r="BN705" s="303">
        <v>0.49920206</v>
      </c>
      <c r="BO705" s="302">
        <v>6.6593356999999997E-12</v>
      </c>
      <c r="BP705" s="302">
        <v>4.0495960999999999E-14</v>
      </c>
      <c r="BQ705" s="302">
        <v>1.8118192999999999E-18</v>
      </c>
      <c r="BR705" s="74"/>
      <c r="BS705" s="136">
        <v>5.0665249000000001E-4</v>
      </c>
      <c r="BT705" s="144">
        <v>3.8875702000000003E-5</v>
      </c>
      <c r="BU705" s="136">
        <v>2.3818348E-4</v>
      </c>
      <c r="BV705" s="144">
        <v>3.7278313000000001E-7</v>
      </c>
      <c r="BW705" s="144">
        <v>3.4021416000000003E-5</v>
      </c>
      <c r="BX705" s="144">
        <v>4.6545211E-6</v>
      </c>
      <c r="BY705" s="144">
        <v>9.4083134999999996E-10</v>
      </c>
      <c r="BZ705" s="144">
        <v>7.0855322000000001E-6</v>
      </c>
      <c r="CA705" s="144">
        <v>1.0565294000000001E-5</v>
      </c>
      <c r="CB705" s="144">
        <v>5.8946965000000001E-6</v>
      </c>
      <c r="CC705" s="144">
        <v>1.6077648E-7</v>
      </c>
      <c r="CD705" s="144">
        <v>2.9804854999999998E-8</v>
      </c>
      <c r="CE705" s="144">
        <v>2.8388910999999998E-9</v>
      </c>
      <c r="CF705" s="144">
        <v>1.1902324E-5</v>
      </c>
      <c r="CG705" s="136">
        <v>1.5217542E-4</v>
      </c>
      <c r="CH705" s="144">
        <v>2.7260046999999999E-6</v>
      </c>
      <c r="CI705" s="144">
        <v>9.5599615000000002E-10</v>
      </c>
      <c r="CJ705" s="137"/>
      <c r="CK705" s="138"/>
      <c r="CL705" s="110" t="s">
        <v>3260</v>
      </c>
      <c r="CM705" s="110"/>
      <c r="CN705" s="110"/>
      <c r="CP705" s="305"/>
      <c r="CQ705" s="74"/>
      <c r="CR705" s="74"/>
      <c r="CS705" s="74"/>
      <c r="CT705" s="74"/>
      <c r="CU705" s="74"/>
      <c r="CV705" s="74"/>
      <c r="CW705" s="74"/>
      <c r="CX705" s="74"/>
      <c r="CY705" s="74"/>
      <c r="CZ705" s="74"/>
      <c r="DA705" s="74"/>
      <c r="DB705" s="74"/>
    </row>
    <row r="706" spans="1:106" ht="14.5" customHeight="1">
      <c r="A706" s="74" t="s">
        <v>3282</v>
      </c>
      <c r="B706" s="129" t="s">
        <v>2674</v>
      </c>
      <c r="C706" s="130" t="str">
        <f t="shared" si="431"/>
        <v>A.100.28.109</v>
      </c>
      <c r="D706" s="131" t="s">
        <v>155</v>
      </c>
      <c r="E706" s="129" t="s">
        <v>957</v>
      </c>
      <c r="F706" s="132" t="s">
        <v>3284</v>
      </c>
      <c r="G706" s="132">
        <f t="shared" si="432"/>
        <v>2.2265755099686597</v>
      </c>
      <c r="H706" s="348">
        <f t="shared" si="433"/>
        <v>2.2265755099686597</v>
      </c>
      <c r="I706" s="74"/>
      <c r="J706" s="132">
        <f t="shared" si="434"/>
        <v>6.4149971099999994E-2</v>
      </c>
      <c r="K706" s="132">
        <f t="shared" si="435"/>
        <v>0.26959801880000001</v>
      </c>
      <c r="L706" s="300">
        <f t="shared" si="436"/>
        <v>0.93476792006865994</v>
      </c>
      <c r="M706" s="132">
        <v>0.95805960000000001</v>
      </c>
      <c r="N706" s="132">
        <v>0.21658435000000001</v>
      </c>
      <c r="O706" s="132">
        <v>5.0489332999999997E-2</v>
      </c>
      <c r="P706" s="132">
        <v>4.2477318999999999E-2</v>
      </c>
      <c r="Q706" s="132">
        <v>5.1528520999999999E-3</v>
      </c>
      <c r="R706" s="132">
        <v>7.7376442999999998E-3</v>
      </c>
      <c r="S706" s="132">
        <v>8.7821557000000005E-3</v>
      </c>
      <c r="T706" s="132">
        <v>2.5243357999999998E-3</v>
      </c>
      <c r="U706" s="132">
        <v>0.77976769999999995</v>
      </c>
      <c r="V706" s="132">
        <v>4.6697429999999996E-3</v>
      </c>
      <c r="W706" s="132">
        <v>0.15030614</v>
      </c>
      <c r="X706" s="304">
        <v>2.4019845999999999E-5</v>
      </c>
      <c r="Y706" s="304">
        <v>3.1722265999999999E-7</v>
      </c>
      <c r="Z706" s="132">
        <v>0</v>
      </c>
      <c r="AA706" s="74"/>
      <c r="AB706" s="301">
        <f t="shared" si="437"/>
        <v>7.2034556390977444</v>
      </c>
      <c r="AC706" s="338">
        <f t="shared" si="438"/>
        <v>7.2034556390977444</v>
      </c>
      <c r="AD706" s="74"/>
      <c r="AE706" s="136">
        <v>123.10433999999999</v>
      </c>
      <c r="AF706" s="136">
        <v>88.806781999999998</v>
      </c>
      <c r="AG706" s="136">
        <v>20.375160999999999</v>
      </c>
      <c r="AH706" s="136">
        <v>0</v>
      </c>
      <c r="AI706" s="136">
        <v>1.7304373</v>
      </c>
      <c r="AJ706" s="136">
        <v>7.5839711999999997</v>
      </c>
      <c r="AK706" s="136">
        <v>4.6079929000000002</v>
      </c>
      <c r="AL706" s="74"/>
      <c r="AM706" s="133">
        <v>0.19748083</v>
      </c>
      <c r="AN706" s="340">
        <f t="shared" si="439"/>
        <v>0.19748083</v>
      </c>
      <c r="AP706" s="133">
        <v>0.18746376000000001</v>
      </c>
      <c r="AQ706" s="133">
        <v>7.1095367000000003E-3</v>
      </c>
      <c r="AR706" s="133">
        <v>2.9075353999999999E-3</v>
      </c>
      <c r="AS706" s="134">
        <f t="shared" si="440"/>
        <v>1.12388343402374E-5</v>
      </c>
      <c r="AT706" s="135">
        <f t="shared" si="441"/>
        <v>2.6292664993112453E-8</v>
      </c>
      <c r="AU706" s="135">
        <f t="shared" si="442"/>
        <v>0.40721784799999999</v>
      </c>
      <c r="AV706" s="302">
        <v>6.7074223000000004E-6</v>
      </c>
      <c r="AW706" s="302">
        <v>2.0238755000000001E-8</v>
      </c>
      <c r="AX706" s="302">
        <v>5.5291516000000004E-13</v>
      </c>
      <c r="AY706" s="302">
        <v>9.0652721000000005E-11</v>
      </c>
      <c r="AZ706" s="302">
        <v>1.1155136E-11</v>
      </c>
      <c r="BA706" s="302">
        <v>6.3160943999999996E-9</v>
      </c>
      <c r="BB706" s="302">
        <v>4.4921120000000001E-6</v>
      </c>
      <c r="BC706" s="302">
        <v>8.9847959000000002E-10</v>
      </c>
      <c r="BD706" s="302">
        <v>5.1115660000000003E-9</v>
      </c>
      <c r="BE706" s="302">
        <v>1.5365095E-13</v>
      </c>
      <c r="BF706" s="302">
        <v>1.6638771000000001E-15</v>
      </c>
      <c r="BG706" s="302">
        <v>5.2116707999999998E-12</v>
      </c>
      <c r="BH706" s="302">
        <v>6.3892760000000001E-14</v>
      </c>
      <c r="BI706" s="302">
        <v>2.4555993000000002E-13</v>
      </c>
      <c r="BJ706" s="302">
        <v>2.9171707000000001E-8</v>
      </c>
      <c r="BK706" s="302">
        <v>3.7042806000000001E-9</v>
      </c>
      <c r="BL706" s="302">
        <v>3.7597646999999997E-11</v>
      </c>
      <c r="BM706" s="303">
        <v>3.1166768000000001E-2</v>
      </c>
      <c r="BN706" s="303">
        <v>0.37605107999999998</v>
      </c>
      <c r="BO706" s="302">
        <v>6.1503804000000001E-12</v>
      </c>
      <c r="BP706" s="302">
        <v>3.7400962000000001E-14</v>
      </c>
      <c r="BQ706" s="302">
        <v>1.6733467000000001E-18</v>
      </c>
      <c r="BR706" s="74"/>
      <c r="BS706" s="136">
        <v>4.4192554999999999E-4</v>
      </c>
      <c r="BT706" s="144">
        <v>3.7312206999999997E-5</v>
      </c>
      <c r="BU706" s="136">
        <v>2.0085146E-4</v>
      </c>
      <c r="BV706" s="144">
        <v>2.9611716E-7</v>
      </c>
      <c r="BW706" s="144">
        <v>3.2310561000000002E-5</v>
      </c>
      <c r="BX706" s="144">
        <v>4.0716195000000001E-6</v>
      </c>
      <c r="BY706" s="144">
        <v>7.8184125999999999E-10</v>
      </c>
      <c r="BZ706" s="144">
        <v>6.1929533000000003E-6</v>
      </c>
      <c r="CA706" s="144">
        <v>1.0383374E-5</v>
      </c>
      <c r="CB706" s="144">
        <v>5.8112034999999999E-6</v>
      </c>
      <c r="CC706" s="144">
        <v>8.3815984999999999E-8</v>
      </c>
      <c r="CD706" s="144">
        <v>2.5004835999999999E-8</v>
      </c>
      <c r="CE706" s="144">
        <v>1.4803751999999999E-9</v>
      </c>
      <c r="CF706" s="144">
        <v>1.0432795000000001E-5</v>
      </c>
      <c r="CG706" s="136">
        <v>1.3148728E-4</v>
      </c>
      <c r="CH706" s="144">
        <v>2.6640184000000001E-6</v>
      </c>
      <c r="CI706" s="144">
        <v>8.8293189999999995E-10</v>
      </c>
      <c r="CJ706" s="137"/>
      <c r="CK706" s="138"/>
      <c r="CL706" s="110" t="s">
        <v>3260</v>
      </c>
      <c r="CM706" s="110"/>
      <c r="CN706" s="110"/>
      <c r="CP706" s="305"/>
      <c r="CQ706" s="74"/>
      <c r="CR706" s="74"/>
      <c r="CS706" s="74"/>
      <c r="CT706" s="74"/>
      <c r="CU706" s="74"/>
      <c r="CV706" s="74"/>
      <c r="CW706" s="74"/>
      <c r="CX706" s="74"/>
      <c r="CY706" s="74"/>
      <c r="CZ706" s="74"/>
      <c r="DA706" s="74"/>
      <c r="DB706" s="74"/>
    </row>
    <row r="707" spans="1:106" ht="14.5" customHeight="1">
      <c r="A707" s="74" t="s">
        <v>3285</v>
      </c>
      <c r="B707" s="129" t="s">
        <v>2674</v>
      </c>
      <c r="C707" s="130" t="str">
        <f t="shared" si="431"/>
        <v>A.100.28.110</v>
      </c>
      <c r="D707" s="131" t="s">
        <v>155</v>
      </c>
      <c r="E707" s="129" t="s">
        <v>957</v>
      </c>
      <c r="F707" s="132" t="s">
        <v>3287</v>
      </c>
      <c r="G707" s="132">
        <f t="shared" si="432"/>
        <v>2.20762617242189</v>
      </c>
      <c r="H707" s="348">
        <f t="shared" si="433"/>
        <v>2.20762617242189</v>
      </c>
      <c r="I707" s="74"/>
      <c r="J707" s="132">
        <f t="shared" si="434"/>
        <v>6.3598187400000006E-2</v>
      </c>
      <c r="K707" s="132">
        <f t="shared" si="435"/>
        <v>0.2705044674</v>
      </c>
      <c r="L707" s="300">
        <f t="shared" si="436"/>
        <v>0.93412562762189</v>
      </c>
      <c r="M707" s="132">
        <v>0.93939788999999996</v>
      </c>
      <c r="N707" s="132">
        <v>0.21827535000000001</v>
      </c>
      <c r="O707" s="132">
        <v>4.9742807999999999E-2</v>
      </c>
      <c r="P707" s="132">
        <v>4.1751976000000003E-2</v>
      </c>
      <c r="Q707" s="132">
        <v>5.0356046000000002E-3</v>
      </c>
      <c r="R707" s="132">
        <v>8.0015420000000004E-3</v>
      </c>
      <c r="S707" s="132">
        <v>8.8090648000000004E-3</v>
      </c>
      <c r="T707" s="132">
        <v>2.4863094000000001E-3</v>
      </c>
      <c r="U707" s="132">
        <v>0.77782439999999997</v>
      </c>
      <c r="V707" s="132">
        <v>4.6437468999999997E-3</v>
      </c>
      <c r="W707" s="132">
        <v>0.15163381000000001</v>
      </c>
      <c r="X707" s="304">
        <v>2.3356558000000001E-5</v>
      </c>
      <c r="Y707" s="304">
        <v>3.1416388999999998E-7</v>
      </c>
      <c r="Z707" s="132">
        <v>0</v>
      </c>
      <c r="AA707" s="74"/>
      <c r="AB707" s="301">
        <f t="shared" si="437"/>
        <v>7.0631420300751877</v>
      </c>
      <c r="AC707" s="338">
        <f t="shared" si="438"/>
        <v>7.0631420300751877</v>
      </c>
      <c r="AD707" s="74"/>
      <c r="AE707" s="136">
        <v>121.48909</v>
      </c>
      <c r="AF707" s="136">
        <v>86.902929999999998</v>
      </c>
      <c r="AG707" s="136">
        <v>20.555153000000001</v>
      </c>
      <c r="AH707" s="136">
        <v>0</v>
      </c>
      <c r="AI707" s="136">
        <v>1.8077257</v>
      </c>
      <c r="AJ707" s="136">
        <v>7.6067377</v>
      </c>
      <c r="AK707" s="136">
        <v>4.6165403999999999</v>
      </c>
      <c r="AL707" s="74"/>
      <c r="AM707" s="133">
        <v>0.19540165000000001</v>
      </c>
      <c r="AN707" s="340">
        <f t="shared" si="439"/>
        <v>0.19540165000000001</v>
      </c>
      <c r="AP707" s="133">
        <v>0.1855966</v>
      </c>
      <c r="AQ707" s="133">
        <v>7.0040985E-3</v>
      </c>
      <c r="AR707" s="133">
        <v>2.8009437E-3</v>
      </c>
      <c r="AS707" s="134">
        <f t="shared" si="440"/>
        <v>1.1126894640424199E-5</v>
      </c>
      <c r="AT707" s="135">
        <f t="shared" si="441"/>
        <v>2.5902731121919815E-8</v>
      </c>
      <c r="AU707" s="135">
        <f t="shared" si="442"/>
        <v>0.39228902399999999</v>
      </c>
      <c r="AV707" s="302">
        <v>6.5747596000000001E-6</v>
      </c>
      <c r="AW707" s="302">
        <v>1.9838389E-8</v>
      </c>
      <c r="AX707" s="302">
        <v>5.4198053000000002E-13</v>
      </c>
      <c r="AY707" s="302">
        <v>7.9828396999999996E-11</v>
      </c>
      <c r="AZ707" s="302">
        <v>9.7483508999999999E-12</v>
      </c>
      <c r="BA707" s="302">
        <v>6.2082370000000003E-9</v>
      </c>
      <c r="BB707" s="302">
        <v>4.5129885E-6</v>
      </c>
      <c r="BC707" s="302">
        <v>8.8292823000000005E-10</v>
      </c>
      <c r="BD707" s="302">
        <v>5.1383231999999999E-9</v>
      </c>
      <c r="BE707" s="302">
        <v>1.4339856000000001E-13</v>
      </c>
      <c r="BF707" s="302">
        <v>1.6293056E-15</v>
      </c>
      <c r="BG707" s="302">
        <v>5.2776934999999999E-12</v>
      </c>
      <c r="BH707" s="302">
        <v>6.4768358000000003E-14</v>
      </c>
      <c r="BI707" s="302">
        <v>2.4585967999999998E-13</v>
      </c>
      <c r="BJ707" s="302">
        <v>2.9147662999999999E-8</v>
      </c>
      <c r="BK707" s="302">
        <v>3.6949726000000001E-9</v>
      </c>
      <c r="BL707" s="302">
        <v>3.6778320000000001E-11</v>
      </c>
      <c r="BM707" s="303">
        <v>2.9713494E-2</v>
      </c>
      <c r="BN707" s="303">
        <v>0.36257552999999998</v>
      </c>
      <c r="BO707" s="302">
        <v>6.0910763000000002E-12</v>
      </c>
      <c r="BP707" s="302">
        <v>3.7040329000000003E-14</v>
      </c>
      <c r="BQ707" s="302">
        <v>1.6572118E-18</v>
      </c>
      <c r="BR707" s="74"/>
      <c r="BS707" s="136">
        <v>4.3635324999999998E-4</v>
      </c>
      <c r="BT707" s="144">
        <v>3.7461891000000003E-5</v>
      </c>
      <c r="BU707" s="136">
        <v>1.9693913999999999E-4</v>
      </c>
      <c r="BV707" s="144">
        <v>2.9160956999999998E-7</v>
      </c>
      <c r="BW707" s="144">
        <v>3.2379611999999997E-5</v>
      </c>
      <c r="BX707" s="144">
        <v>4.0035794999999998E-6</v>
      </c>
      <c r="BY707" s="144">
        <v>9.0552066000000004E-10</v>
      </c>
      <c r="BZ707" s="144">
        <v>6.0884091000000004E-6</v>
      </c>
      <c r="CA707" s="144">
        <v>1.0737506E-5</v>
      </c>
      <c r="CB707" s="144">
        <v>5.8290094999999997E-6</v>
      </c>
      <c r="CC707" s="144">
        <v>7.3242194000000004E-8</v>
      </c>
      <c r="CD707" s="144">
        <v>2.4408109000000001E-8</v>
      </c>
      <c r="CE707" s="144">
        <v>1.293728E-9</v>
      </c>
      <c r="CF707" s="144">
        <v>1.0285316E-5</v>
      </c>
      <c r="CG707" s="136">
        <v>1.2954450999999999E-4</v>
      </c>
      <c r="CH707" s="144">
        <v>2.6919354000000001E-6</v>
      </c>
      <c r="CI707" s="144">
        <v>8.7441837999999999E-10</v>
      </c>
      <c r="CK707" s="138"/>
      <c r="CL707" s="110" t="s">
        <v>3260</v>
      </c>
      <c r="CM707" s="110"/>
      <c r="CN707" s="110"/>
      <c r="CP707" s="305"/>
      <c r="CQ707" s="74"/>
      <c r="CR707" s="74"/>
      <c r="CS707" s="74"/>
      <c r="CT707" s="74"/>
      <c r="CU707" s="74"/>
      <c r="CV707" s="74"/>
      <c r="CW707" s="74"/>
      <c r="CX707" s="74"/>
      <c r="CY707" s="74"/>
      <c r="CZ707" s="74"/>
      <c r="DA707" s="74"/>
      <c r="DB707" s="74"/>
    </row>
    <row r="708" spans="1:106" ht="14.5" customHeight="1">
      <c r="A708" s="74" t="s">
        <v>3288</v>
      </c>
      <c r="B708" s="129" t="s">
        <v>2674</v>
      </c>
      <c r="C708" s="130" t="str">
        <f t="shared" si="431"/>
        <v>A.100.28.111</v>
      </c>
      <c r="D708" s="131" t="s">
        <v>155</v>
      </c>
      <c r="E708" s="129" t="s">
        <v>957</v>
      </c>
      <c r="F708" s="132" t="s">
        <v>3290</v>
      </c>
      <c r="G708" s="132">
        <f t="shared" si="432"/>
        <v>2.2219819113964099</v>
      </c>
      <c r="H708" s="348">
        <f t="shared" si="433"/>
        <v>2.2219819113964099</v>
      </c>
      <c r="I708" s="74"/>
      <c r="J708" s="132">
        <f t="shared" si="434"/>
        <v>6.4343202599999996E-2</v>
      </c>
      <c r="K708" s="132">
        <f t="shared" si="435"/>
        <v>0.2700342892</v>
      </c>
      <c r="L708" s="300">
        <f t="shared" si="436"/>
        <v>0.92559064959640991</v>
      </c>
      <c r="M708" s="132">
        <v>0.96201376999999999</v>
      </c>
      <c r="N708" s="132">
        <v>0.21685093999999999</v>
      </c>
      <c r="O708" s="132">
        <v>5.0588728999999999E-2</v>
      </c>
      <c r="P708" s="132">
        <v>4.2473682999999998E-2</v>
      </c>
      <c r="Q708" s="132">
        <v>5.1631788999999999E-3</v>
      </c>
      <c r="R708" s="132">
        <v>7.9813639999999995E-3</v>
      </c>
      <c r="S708" s="132">
        <v>8.7249766999999995E-3</v>
      </c>
      <c r="T708" s="132">
        <v>2.5946201999999998E-3</v>
      </c>
      <c r="U708" s="132">
        <v>0.77065523999999996</v>
      </c>
      <c r="V708" s="132">
        <v>4.5904963E-3</v>
      </c>
      <c r="W708" s="132">
        <v>0.15032054</v>
      </c>
      <c r="X708" s="304">
        <v>2.4062014999999999E-5</v>
      </c>
      <c r="Y708" s="304">
        <v>3.1128141E-7</v>
      </c>
      <c r="Z708" s="132">
        <v>0</v>
      </c>
      <c r="AA708" s="74"/>
      <c r="AB708" s="301">
        <f t="shared" si="437"/>
        <v>7.2331862406015031</v>
      </c>
      <c r="AC708" s="338">
        <f t="shared" si="438"/>
        <v>7.2331862406015031</v>
      </c>
      <c r="AD708" s="74"/>
      <c r="AE708" s="136">
        <v>123.6476</v>
      </c>
      <c r="AF708" s="136">
        <v>89.386095999999995</v>
      </c>
      <c r="AG708" s="136">
        <v>20.377137000000001</v>
      </c>
      <c r="AH708" s="136">
        <v>0</v>
      </c>
      <c r="AI708" s="136">
        <v>1.8010933</v>
      </c>
      <c r="AJ708" s="136">
        <v>7.5149366999999998</v>
      </c>
      <c r="AK708" s="136">
        <v>4.5683338999999998</v>
      </c>
      <c r="AL708" s="74"/>
      <c r="AM708" s="133">
        <v>0.19810854</v>
      </c>
      <c r="AN708" s="340">
        <f t="shared" si="439"/>
        <v>0.19810854</v>
      </c>
      <c r="AP708" s="133">
        <v>0.18801643000000001</v>
      </c>
      <c r="AQ708" s="133">
        <v>7.1343042000000002E-3</v>
      </c>
      <c r="AR708" s="133">
        <v>2.9578031999999998E-3</v>
      </c>
      <c r="AS708" s="134">
        <f t="shared" si="440"/>
        <v>1.12719683090702E-5</v>
      </c>
      <c r="AT708" s="135">
        <f t="shared" si="441"/>
        <v>2.6384260870499704E-8</v>
      </c>
      <c r="AU708" s="135">
        <f t="shared" si="442"/>
        <v>0.41425815700000002</v>
      </c>
      <c r="AV708" s="302">
        <v>6.7358973000000001E-6</v>
      </c>
      <c r="AW708" s="302">
        <v>2.0324704E-8</v>
      </c>
      <c r="AX708" s="302">
        <v>5.5526197999999997E-13</v>
      </c>
      <c r="AY708" s="302">
        <v>9.4622456999999995E-11</v>
      </c>
      <c r="AZ708" s="302">
        <v>1.1677423000000001E-11</v>
      </c>
      <c r="BA708" s="302">
        <v>6.3155532E-9</v>
      </c>
      <c r="BB708" s="302">
        <v>4.4968365999999997E-6</v>
      </c>
      <c r="BC708" s="302">
        <v>8.9868288999999999E-10</v>
      </c>
      <c r="BD708" s="302">
        <v>5.1169568999999999E-9</v>
      </c>
      <c r="BE708" s="302">
        <v>1.6583233999999999E-13</v>
      </c>
      <c r="BF708" s="302">
        <v>1.7377517E-15</v>
      </c>
      <c r="BG708" s="302">
        <v>5.2803773999999999E-12</v>
      </c>
      <c r="BH708" s="302">
        <v>6.7439745000000003E-14</v>
      </c>
      <c r="BI708" s="302">
        <v>2.4524616000000002E-13</v>
      </c>
      <c r="BJ708" s="302">
        <v>2.9051655E-8</v>
      </c>
      <c r="BK708" s="302">
        <v>3.7548657999999998E-9</v>
      </c>
      <c r="BL708" s="302">
        <v>3.7564483E-11</v>
      </c>
      <c r="BM708" s="303">
        <v>3.1094086999999999E-2</v>
      </c>
      <c r="BN708" s="303">
        <v>0.38316407000000002</v>
      </c>
      <c r="BO708" s="302">
        <v>6.0351902E-12</v>
      </c>
      <c r="BP708" s="302">
        <v>3.6700480999999999E-14</v>
      </c>
      <c r="BQ708" s="302">
        <v>1.6420067E-18</v>
      </c>
      <c r="BR708" s="74"/>
      <c r="BS708" s="136">
        <v>4.4382211000000001E-4</v>
      </c>
      <c r="BT708" s="144">
        <v>3.7348214999999997E-5</v>
      </c>
      <c r="BU708" s="136">
        <v>2.0168043E-4</v>
      </c>
      <c r="BV708" s="144">
        <v>3.0436982E-7</v>
      </c>
      <c r="BW708" s="144">
        <v>3.2351380000000002E-5</v>
      </c>
      <c r="BX708" s="144">
        <v>4.0694192999999997E-6</v>
      </c>
      <c r="BY708" s="144">
        <v>9.548372400000001E-10</v>
      </c>
      <c r="BZ708" s="144">
        <v>6.1897084000000002E-6</v>
      </c>
      <c r="CA708" s="144">
        <v>1.0710428999999999E-5</v>
      </c>
      <c r="CB708" s="144">
        <v>5.7733678999999997E-6</v>
      </c>
      <c r="CC708" s="144">
        <v>8.7741934000000005E-8</v>
      </c>
      <c r="CD708" s="144">
        <v>2.5006484000000001E-8</v>
      </c>
      <c r="CE708" s="144">
        <v>1.5496659E-9</v>
      </c>
      <c r="CF708" s="144">
        <v>1.045366E-5</v>
      </c>
      <c r="CG708" s="136">
        <v>1.3214908999999999E-4</v>
      </c>
      <c r="CH708" s="144">
        <v>2.6759169999999999E-6</v>
      </c>
      <c r="CI708" s="144">
        <v>8.6639550999999998E-10</v>
      </c>
      <c r="CJ708" s="137"/>
      <c r="CK708" s="138"/>
      <c r="CL708" s="110" t="s">
        <v>3260</v>
      </c>
      <c r="CM708" s="110"/>
      <c r="CN708" s="110"/>
      <c r="CP708" s="305"/>
      <c r="CQ708" s="74"/>
      <c r="CR708" s="74"/>
      <c r="CS708" s="74"/>
      <c r="CT708" s="74"/>
      <c r="CU708" s="74"/>
      <c r="CV708" s="74"/>
      <c r="CW708" s="74"/>
      <c r="CX708" s="74"/>
      <c r="CY708" s="74"/>
      <c r="CZ708" s="74"/>
      <c r="DA708" s="74"/>
      <c r="DB708" s="74"/>
    </row>
    <row r="709" spans="1:106" ht="14.5" customHeight="1">
      <c r="A709" s="74" t="s">
        <v>3291</v>
      </c>
      <c r="B709" s="129" t="s">
        <v>2674</v>
      </c>
      <c r="C709" s="130" t="str">
        <f t="shared" si="431"/>
        <v>A.100.28.112</v>
      </c>
      <c r="D709" s="131" t="s">
        <v>155</v>
      </c>
      <c r="E709" s="129" t="s">
        <v>957</v>
      </c>
      <c r="F709" s="132" t="s">
        <v>3293</v>
      </c>
      <c r="G709" s="132">
        <f t="shared" si="432"/>
        <v>2.2215932554295001</v>
      </c>
      <c r="H709" s="348">
        <f t="shared" si="433"/>
        <v>2.2215932554295001</v>
      </c>
      <c r="I709" s="74"/>
      <c r="J709" s="132">
        <f t="shared" si="434"/>
        <v>6.3854227099999994E-2</v>
      </c>
      <c r="K709" s="132">
        <f t="shared" si="435"/>
        <v>0.26832613499999997</v>
      </c>
      <c r="L709" s="300">
        <f t="shared" si="436"/>
        <v>0.93435717332949997</v>
      </c>
      <c r="M709" s="132">
        <v>0.95505572000000005</v>
      </c>
      <c r="N709" s="132">
        <v>0.21556165999999999</v>
      </c>
      <c r="O709" s="132">
        <v>5.0232560000000002E-2</v>
      </c>
      <c r="P709" s="132">
        <v>4.2231128999999999E-2</v>
      </c>
      <c r="Q709" s="132">
        <v>5.1256299999999999E-3</v>
      </c>
      <c r="R709" s="132">
        <v>7.7791325999999996E-3</v>
      </c>
      <c r="S709" s="132">
        <v>8.7183355000000004E-3</v>
      </c>
      <c r="T709" s="132">
        <v>2.531915E-3</v>
      </c>
      <c r="U709" s="132">
        <v>0.78013664999999999</v>
      </c>
      <c r="V709" s="132">
        <v>4.6540725000000002E-3</v>
      </c>
      <c r="W709" s="132">
        <v>0.14954221000000001</v>
      </c>
      <c r="X709" s="304">
        <v>2.3924171000000001E-5</v>
      </c>
      <c r="Y709" s="304">
        <v>3.1665849999999999E-7</v>
      </c>
      <c r="Z709" s="132">
        <v>0</v>
      </c>
      <c r="AA709" s="74"/>
      <c r="AB709" s="301">
        <f t="shared" si="437"/>
        <v>7.1808700751879702</v>
      </c>
      <c r="AC709" s="338">
        <f t="shared" si="438"/>
        <v>7.1808700751879702</v>
      </c>
      <c r="AD709" s="74"/>
      <c r="AE709" s="136">
        <v>122.57715</v>
      </c>
      <c r="AF709" s="136">
        <v>88.466544999999996</v>
      </c>
      <c r="AG709" s="136">
        <v>20.271612999999999</v>
      </c>
      <c r="AH709" s="136">
        <v>0</v>
      </c>
      <c r="AI709" s="136">
        <v>1.7452242</v>
      </c>
      <c r="AJ709" s="136">
        <v>7.5225322999999999</v>
      </c>
      <c r="AK709" s="136">
        <v>4.5712389</v>
      </c>
      <c r="AL709" s="74"/>
      <c r="AM709" s="133">
        <v>0.19674021999999999</v>
      </c>
      <c r="AN709" s="340">
        <f t="shared" si="439"/>
        <v>0.19674021999999999</v>
      </c>
      <c r="AP709" s="133">
        <v>0.18674747999999999</v>
      </c>
      <c r="AQ709" s="133">
        <v>7.0843818999999997E-3</v>
      </c>
      <c r="AR709" s="133">
        <v>2.9083532999999999E-3</v>
      </c>
      <c r="AS709" s="134">
        <f t="shared" si="440"/>
        <v>1.1195892191597301E-5</v>
      </c>
      <c r="AT709" s="135">
        <f t="shared" si="441"/>
        <v>2.6199637432628467E-8</v>
      </c>
      <c r="AU709" s="135">
        <f t="shared" si="442"/>
        <v>0.40733240199999998</v>
      </c>
      <c r="AV709" s="302">
        <v>6.6865538999999997E-6</v>
      </c>
      <c r="AW709" s="302">
        <v>2.0175793999999999E-8</v>
      </c>
      <c r="AX709" s="302">
        <v>5.5119481000000003E-13</v>
      </c>
      <c r="AY709" s="302">
        <v>9.1129292000000005E-11</v>
      </c>
      <c r="AZ709" s="302">
        <v>1.1221463000000001E-11</v>
      </c>
      <c r="BA709" s="302">
        <v>6.2794874000000002E-9</v>
      </c>
      <c r="BB709" s="302">
        <v>4.4702704000000004E-6</v>
      </c>
      <c r="BC709" s="302">
        <v>8.9335555000000003E-10</v>
      </c>
      <c r="BD709" s="302">
        <v>5.0867995000000001E-9</v>
      </c>
      <c r="BE709" s="302">
        <v>1.5641445999999999E-13</v>
      </c>
      <c r="BF709" s="302">
        <v>1.6790231E-15</v>
      </c>
      <c r="BG709" s="302">
        <v>5.2070269000000001E-12</v>
      </c>
      <c r="BH709" s="302">
        <v>6.5011019000000005E-14</v>
      </c>
      <c r="BI709" s="302">
        <v>2.4422329999999998E-13</v>
      </c>
      <c r="BJ709" s="302">
        <v>2.8977790999999999E-8</v>
      </c>
      <c r="BK709" s="302">
        <v>3.7021230000000002E-9</v>
      </c>
      <c r="BL709" s="302">
        <v>3.7425496999999999E-11</v>
      </c>
      <c r="BM709" s="303">
        <v>3.1393381999999997E-2</v>
      </c>
      <c r="BN709" s="303">
        <v>0.37593902000000001</v>
      </c>
      <c r="BO709" s="302">
        <v>6.1394422999999997E-12</v>
      </c>
      <c r="BP709" s="302">
        <v>3.7334445999999998E-14</v>
      </c>
      <c r="BQ709" s="302">
        <v>1.6703708E-18</v>
      </c>
      <c r="BR709" s="74"/>
      <c r="BS709" s="136">
        <v>4.4030417E-4</v>
      </c>
      <c r="BT709" s="144">
        <v>3.7129160000000001E-5</v>
      </c>
      <c r="BU709" s="136">
        <v>2.0022171E-4</v>
      </c>
      <c r="BV709" s="144">
        <v>2.9700745999999998E-7</v>
      </c>
      <c r="BW709" s="144">
        <v>3.2153451000000002E-5</v>
      </c>
      <c r="BX709" s="144">
        <v>4.0474785000000001E-6</v>
      </c>
      <c r="BY709" s="144">
        <v>8.3596115000000003E-10</v>
      </c>
      <c r="BZ709" s="144">
        <v>6.1562476000000003E-6</v>
      </c>
      <c r="CA709" s="144">
        <v>1.0439048000000001E-5</v>
      </c>
      <c r="CB709" s="144">
        <v>5.7689734000000002E-6</v>
      </c>
      <c r="CC709" s="144">
        <v>8.4314721999999995E-8</v>
      </c>
      <c r="CD709" s="144">
        <v>2.4895571999999999E-8</v>
      </c>
      <c r="CE709" s="144">
        <v>1.4891730000000001E-9</v>
      </c>
      <c r="CF709" s="144">
        <v>1.0380039000000001E-5</v>
      </c>
      <c r="CG709" s="136">
        <v>1.3094440999999999E-4</v>
      </c>
      <c r="CH709" s="144">
        <v>2.6542313E-6</v>
      </c>
      <c r="CI709" s="144">
        <v>8.8136166E-10</v>
      </c>
      <c r="CJ709" s="137"/>
      <c r="CK709" s="138"/>
      <c r="CL709" s="110" t="s">
        <v>3260</v>
      </c>
      <c r="CM709" s="110"/>
      <c r="CN709" s="110"/>
      <c r="CP709" s="305"/>
      <c r="CQ709" s="74"/>
      <c r="CR709" s="74"/>
      <c r="CS709" s="74"/>
      <c r="CT709" s="74"/>
      <c r="CU709" s="74"/>
      <c r="CV709" s="74"/>
      <c r="CW709" s="74"/>
      <c r="CX709" s="74"/>
      <c r="CY709" s="74"/>
      <c r="CZ709" s="74"/>
      <c r="DA709" s="74"/>
      <c r="DB709" s="74"/>
    </row>
    <row r="710" spans="1:106" ht="14.5" customHeight="1">
      <c r="A710" s="74" t="s">
        <v>3294</v>
      </c>
      <c r="B710" s="129" t="s">
        <v>2674</v>
      </c>
      <c r="C710" s="130" t="str">
        <f t="shared" si="431"/>
        <v>A.100.28.113</v>
      </c>
      <c r="D710" s="131" t="s">
        <v>155</v>
      </c>
      <c r="E710" s="129" t="s">
        <v>957</v>
      </c>
      <c r="F710" s="132" t="s">
        <v>3296</v>
      </c>
      <c r="G710" s="132">
        <f t="shared" si="432"/>
        <v>2.2849049319461399</v>
      </c>
      <c r="H710" s="348">
        <f t="shared" si="433"/>
        <v>2.2849049319461399</v>
      </c>
      <c r="I710" s="74"/>
      <c r="J710" s="132">
        <f t="shared" si="434"/>
        <v>7.6129214300000012E-2</v>
      </c>
      <c r="K710" s="132">
        <f t="shared" si="435"/>
        <v>0.26597127339999999</v>
      </c>
      <c r="L710" s="300">
        <f t="shared" si="436"/>
        <v>0.97797644424614005</v>
      </c>
      <c r="M710" s="132">
        <v>0.96482800000000002</v>
      </c>
      <c r="N710" s="132">
        <v>0.20684514000000001</v>
      </c>
      <c r="O710" s="132">
        <v>5.5664503999999997E-2</v>
      </c>
      <c r="P710" s="132">
        <v>4.6572383000000002E-2</v>
      </c>
      <c r="Q710" s="132">
        <v>8.0124211999999997E-3</v>
      </c>
      <c r="R710" s="132">
        <v>9.2694231000000002E-3</v>
      </c>
      <c r="S710" s="132">
        <v>1.2274986999999999E-2</v>
      </c>
      <c r="T710" s="132">
        <v>3.4616294000000001E-3</v>
      </c>
      <c r="U710" s="132">
        <v>0.82799420999999995</v>
      </c>
      <c r="V710" s="132">
        <v>4.7869380999999997E-3</v>
      </c>
      <c r="W710" s="132">
        <v>0.14517113000000001</v>
      </c>
      <c r="X710" s="304">
        <v>2.3863941999999999E-5</v>
      </c>
      <c r="Y710" s="304">
        <v>3.0220413999999998E-7</v>
      </c>
      <c r="Z710" s="132">
        <v>0</v>
      </c>
      <c r="AA710" s="74"/>
      <c r="AB710" s="301">
        <f t="shared" si="437"/>
        <v>7.2543458646616541</v>
      </c>
      <c r="AC710" s="338">
        <f t="shared" si="438"/>
        <v>7.2543458646616541</v>
      </c>
      <c r="AD710" s="74"/>
      <c r="AE710" s="136">
        <v>122.90376999999999</v>
      </c>
      <c r="AF710" s="136">
        <v>89.895544000000001</v>
      </c>
      <c r="AG710" s="136">
        <v>19.679244000000001</v>
      </c>
      <c r="AH710" s="136">
        <v>0</v>
      </c>
      <c r="AI710" s="136">
        <v>1.8412755000000001</v>
      </c>
      <c r="AJ710" s="136">
        <v>7.0110112000000004</v>
      </c>
      <c r="AK710" s="136">
        <v>4.476693</v>
      </c>
      <c r="AL710" s="74"/>
      <c r="AM710" s="133">
        <v>0.19841929999999999</v>
      </c>
      <c r="AN710" s="340">
        <f t="shared" si="439"/>
        <v>0.19841929999999999</v>
      </c>
      <c r="AP710" s="133">
        <v>0.18809957999999999</v>
      </c>
      <c r="AQ710" s="133">
        <v>7.1666960000000002E-3</v>
      </c>
      <c r="AR710" s="133">
        <v>3.1530148999999999E-3</v>
      </c>
      <c r="AS710" s="134">
        <f t="shared" si="440"/>
        <v>1.1276953567727203E-5</v>
      </c>
      <c r="AT710" s="135">
        <f t="shared" si="441"/>
        <v>2.6504053348695123E-8</v>
      </c>
      <c r="AU710" s="135">
        <f t="shared" si="442"/>
        <v>0.441598722</v>
      </c>
      <c r="AV710" s="302">
        <v>6.7615240000000002E-6</v>
      </c>
      <c r="AW710" s="302">
        <v>2.0402234000000001E-8</v>
      </c>
      <c r="AX710" s="302">
        <v>5.5737079000000005E-13</v>
      </c>
      <c r="AY710" s="302">
        <v>1.5910329E-10</v>
      </c>
      <c r="AZ710" s="302">
        <v>9.1696539000000003E-11</v>
      </c>
      <c r="BA710" s="302">
        <v>6.9249996999999999E-9</v>
      </c>
      <c r="BB710" s="302">
        <v>4.3750204999999999E-6</v>
      </c>
      <c r="BC710" s="302">
        <v>9.8635685999999996E-10</v>
      </c>
      <c r="BD710" s="302">
        <v>4.9618315000000001E-9</v>
      </c>
      <c r="BE710" s="302">
        <v>1.5624657999999999E-12</v>
      </c>
      <c r="BF710" s="302">
        <v>1.0310412000000001E-14</v>
      </c>
      <c r="BG710" s="302">
        <v>1.1249247E-10</v>
      </c>
      <c r="BH710" s="302">
        <v>1.3034363E-12</v>
      </c>
      <c r="BI710" s="302">
        <v>9.4600054000000004E-13</v>
      </c>
      <c r="BJ710" s="302">
        <v>3.0258269000000002E-8</v>
      </c>
      <c r="BK710" s="302">
        <v>1.0296914000000001E-7</v>
      </c>
      <c r="BL710" s="302">
        <v>3.6723302999999997E-11</v>
      </c>
      <c r="BM710" s="303">
        <v>3.5456912E-2</v>
      </c>
      <c r="BN710" s="303">
        <v>0.40614180999999999</v>
      </c>
      <c r="BO710" s="302">
        <v>5.8591981999999997E-12</v>
      </c>
      <c r="BP710" s="302">
        <v>3.5630258999999999E-14</v>
      </c>
      <c r="BQ710" s="302">
        <v>1.5941241999999999E-18</v>
      </c>
      <c r="BR710" s="74"/>
      <c r="BS710" s="136">
        <v>5.3188140999999999E-4</v>
      </c>
      <c r="BT710" s="144">
        <v>3.6444094000000003E-5</v>
      </c>
      <c r="BU710" s="136">
        <v>2.0227040999999999E-4</v>
      </c>
      <c r="BV710" s="144">
        <v>4.0602363000000002E-7</v>
      </c>
      <c r="BW710" s="144">
        <v>3.3886383000000002E-5</v>
      </c>
      <c r="BX710" s="144">
        <v>4.4667803000000003E-6</v>
      </c>
      <c r="BY710" s="144">
        <v>2.0652380000000001E-8</v>
      </c>
      <c r="BZ710" s="144">
        <v>6.7871749E-6</v>
      </c>
      <c r="CA710" s="144">
        <v>1.2438912999999999E-5</v>
      </c>
      <c r="CB710" s="144">
        <v>8.1224301000000007E-6</v>
      </c>
      <c r="CC710" s="144">
        <v>3.2649479000000002E-7</v>
      </c>
      <c r="CD710" s="144">
        <v>2.4570168000000002E-8</v>
      </c>
      <c r="CE710" s="144">
        <v>1.588277E-8</v>
      </c>
      <c r="CF710" s="144">
        <v>1.1247335000000001E-5</v>
      </c>
      <c r="CG710" s="136">
        <v>1.3167963E-4</v>
      </c>
      <c r="CH710" s="144">
        <v>8.3743787999999997E-5</v>
      </c>
      <c r="CI710" s="144">
        <v>8.4113057999999997E-10</v>
      </c>
      <c r="CJ710" s="137"/>
      <c r="CK710" s="138"/>
      <c r="CL710" s="110" t="s">
        <v>3260</v>
      </c>
      <c r="CM710" s="110"/>
      <c r="CN710" s="110"/>
      <c r="CP710" s="89"/>
      <c r="CQ710" s="74"/>
      <c r="CR710" s="74"/>
      <c r="CS710" s="74"/>
      <c r="CT710" s="74"/>
      <c r="CU710" s="74"/>
      <c r="CV710" s="74"/>
      <c r="CW710" s="74"/>
      <c r="CX710" s="74"/>
      <c r="CY710" s="74"/>
      <c r="CZ710" s="74"/>
      <c r="DA710" s="74"/>
      <c r="DB710" s="74"/>
    </row>
    <row r="711" spans="1:106" ht="14.5" customHeight="1">
      <c r="A711" s="74" t="s">
        <v>3297</v>
      </c>
      <c r="B711" s="129" t="s">
        <v>2674</v>
      </c>
      <c r="C711" s="130" t="str">
        <f t="shared" si="431"/>
        <v>A.100.28.114</v>
      </c>
      <c r="D711" s="131" t="s">
        <v>155</v>
      </c>
      <c r="E711" s="129" t="s">
        <v>957</v>
      </c>
      <c r="F711" s="132" t="s">
        <v>3299</v>
      </c>
      <c r="G711" s="132">
        <f t="shared" si="432"/>
        <v>2.292418442602</v>
      </c>
      <c r="H711" s="348">
        <f t="shared" si="433"/>
        <v>2.292418442602</v>
      </c>
      <c r="I711" s="74"/>
      <c r="J711" s="132">
        <f t="shared" si="434"/>
        <v>6.4445144900000001E-2</v>
      </c>
      <c r="K711" s="132">
        <f t="shared" si="435"/>
        <v>0.26810045760000001</v>
      </c>
      <c r="L711" s="300">
        <f t="shared" si="436"/>
        <v>1.0344572901020002</v>
      </c>
      <c r="M711" s="132">
        <v>0.92541554999999998</v>
      </c>
      <c r="N711" s="132">
        <v>0.21360167999999999</v>
      </c>
      <c r="O711" s="132">
        <v>5.1396329999999997E-2</v>
      </c>
      <c r="P711" s="132">
        <v>4.3205538000000002E-2</v>
      </c>
      <c r="Q711" s="132">
        <v>4.9703776999999996E-3</v>
      </c>
      <c r="R711" s="132">
        <v>7.4502643000000004E-3</v>
      </c>
      <c r="S711" s="132">
        <v>8.8189649000000002E-3</v>
      </c>
      <c r="T711" s="132">
        <v>3.1024476000000001E-3</v>
      </c>
      <c r="U711" s="132">
        <v>0.87811150999999998</v>
      </c>
      <c r="V711" s="132">
        <v>4.5845590999999998E-3</v>
      </c>
      <c r="W711" s="132">
        <v>0.15173565</v>
      </c>
      <c r="X711" s="304">
        <v>2.3230630999999999E-5</v>
      </c>
      <c r="Y711" s="304">
        <v>2.3403709999999999E-6</v>
      </c>
      <c r="Z711" s="132">
        <v>0</v>
      </c>
      <c r="AA711" s="74"/>
      <c r="AB711" s="301">
        <f t="shared" si="437"/>
        <v>6.9580116541353378</v>
      </c>
      <c r="AC711" s="338">
        <f t="shared" si="438"/>
        <v>6.9580116541353378</v>
      </c>
      <c r="AD711" s="74"/>
      <c r="AE711" s="136">
        <v>120.03539000000001</v>
      </c>
      <c r="AF711" s="136">
        <v>85.494093000000007</v>
      </c>
      <c r="AG711" s="136">
        <v>20.569064999999998</v>
      </c>
      <c r="AH711" s="136">
        <v>0</v>
      </c>
      <c r="AI711" s="136">
        <v>1.6720360000000001</v>
      </c>
      <c r="AJ711" s="136">
        <v>7.8353891999999998</v>
      </c>
      <c r="AK711" s="136">
        <v>4.4648056</v>
      </c>
      <c r="AL711" s="74"/>
      <c r="AM711" s="133">
        <v>0.19260878000000001</v>
      </c>
      <c r="AN711" s="340">
        <f t="shared" si="439"/>
        <v>0.19260878000000001</v>
      </c>
      <c r="AP711" s="133">
        <v>0.18285596000000001</v>
      </c>
      <c r="AQ711" s="133">
        <v>6.9181318000000004E-3</v>
      </c>
      <c r="AR711" s="133">
        <v>2.8346904000000001E-3</v>
      </c>
      <c r="AS711" s="134">
        <f t="shared" si="440"/>
        <v>1.0962587673103E-5</v>
      </c>
      <c r="AT711" s="135">
        <f t="shared" si="441"/>
        <v>2.5584807129330273E-8</v>
      </c>
      <c r="AU711" s="135">
        <f t="shared" si="442"/>
        <v>0.39701546799999998</v>
      </c>
      <c r="AV711" s="302">
        <v>6.4797911999999996E-6</v>
      </c>
      <c r="AW711" s="302">
        <v>1.9551935000000001E-8</v>
      </c>
      <c r="AX711" s="302">
        <v>5.3415016999999996E-13</v>
      </c>
      <c r="AY711" s="302">
        <v>1.0769006E-10</v>
      </c>
      <c r="AZ711" s="302">
        <v>1.1602857E-11</v>
      </c>
      <c r="BA711" s="302">
        <v>6.4243615000000004E-9</v>
      </c>
      <c r="BB711" s="302">
        <v>4.4425397999999998E-6</v>
      </c>
      <c r="BC711" s="302">
        <v>9.1398512000000004E-10</v>
      </c>
      <c r="BD711" s="302">
        <v>5.0706486E-9</v>
      </c>
      <c r="BE711" s="302">
        <v>1.9335068000000001E-12</v>
      </c>
      <c r="BF711" s="302">
        <v>3.8410646000000001E-15</v>
      </c>
      <c r="BG711" s="302">
        <v>8.6376536999999998E-12</v>
      </c>
      <c r="BH711" s="302">
        <v>1.1943723E-13</v>
      </c>
      <c r="BI711" s="302">
        <v>2.5272693000000001E-13</v>
      </c>
      <c r="BJ711" s="302">
        <v>2.8026604E-8</v>
      </c>
      <c r="BK711" s="302">
        <v>5.6410381999999996E-9</v>
      </c>
      <c r="BL711" s="302">
        <v>3.6481143E-11</v>
      </c>
      <c r="BM711" s="303">
        <v>3.6188687999999997E-2</v>
      </c>
      <c r="BN711" s="303">
        <v>0.36082678000000001</v>
      </c>
      <c r="BO711" s="302">
        <v>4.5376486000000003E-11</v>
      </c>
      <c r="BP711" s="302">
        <v>2.7593809000000001E-13</v>
      </c>
      <c r="BQ711" s="302">
        <v>1.2345675E-17</v>
      </c>
      <c r="BR711" s="74"/>
      <c r="BS711" s="136">
        <v>4.8372825999999999E-4</v>
      </c>
      <c r="BT711" s="144">
        <v>3.6972905E-5</v>
      </c>
      <c r="BU711" s="136">
        <v>1.9400782999999999E-4</v>
      </c>
      <c r="BV711" s="144">
        <v>3.6379886000000001E-7</v>
      </c>
      <c r="BW711" s="144">
        <v>3.1815688000000002E-5</v>
      </c>
      <c r="BX711" s="144">
        <v>4.1440374999999997E-6</v>
      </c>
      <c r="BY711" s="144">
        <v>1.9381564000000001E-8</v>
      </c>
      <c r="BZ711" s="144">
        <v>6.2968184000000003E-6</v>
      </c>
      <c r="CA711" s="144">
        <v>9.9977300999999995E-6</v>
      </c>
      <c r="CB711" s="144">
        <v>5.8355604E-6</v>
      </c>
      <c r="CC711" s="144">
        <v>8.0587412000000005E-8</v>
      </c>
      <c r="CD711" s="144">
        <v>2.4234237E-8</v>
      </c>
      <c r="CE711" s="144">
        <v>1.6075598999999999E-9</v>
      </c>
      <c r="CF711" s="144">
        <v>1.0549749000000001E-5</v>
      </c>
      <c r="CG711" s="136">
        <v>1.2784708E-4</v>
      </c>
      <c r="CH711" s="144">
        <v>5.5764740999999997E-5</v>
      </c>
      <c r="CI711" s="144">
        <v>6.5141250999999998E-9</v>
      </c>
      <c r="CJ711" s="137"/>
      <c r="CK711" s="138"/>
      <c r="CL711" s="110" t="s">
        <v>3260</v>
      </c>
      <c r="CM711" s="110"/>
      <c r="CN711" s="110"/>
      <c r="CP711" s="305"/>
      <c r="CQ711" s="74"/>
      <c r="CR711" s="74"/>
      <c r="CS711" s="152"/>
      <c r="CT711" s="74"/>
      <c r="CU711" s="74"/>
      <c r="CV711" s="74"/>
      <c r="CW711" s="74"/>
      <c r="CX711" s="74"/>
      <c r="CY711" s="74"/>
      <c r="CZ711" s="74"/>
      <c r="DA711" s="74"/>
      <c r="DB711" s="74"/>
    </row>
    <row r="712" spans="1:106" ht="14.5" customHeight="1">
      <c r="A712" s="74" t="s">
        <v>3300</v>
      </c>
      <c r="B712" s="129" t="s">
        <v>2674</v>
      </c>
      <c r="C712" s="130" t="str">
        <f t="shared" si="431"/>
        <v>A.100.28.115</v>
      </c>
      <c r="D712" s="131" t="s">
        <v>155</v>
      </c>
      <c r="E712" s="129" t="s">
        <v>957</v>
      </c>
      <c r="F712" s="132" t="s">
        <v>3302</v>
      </c>
      <c r="G712" s="132">
        <f t="shared" si="432"/>
        <v>2.2574943015868003</v>
      </c>
      <c r="H712" s="348">
        <f t="shared" si="433"/>
        <v>2.2574943015868003</v>
      </c>
      <c r="I712" s="74"/>
      <c r="J712" s="132">
        <f t="shared" si="434"/>
        <v>6.6110412500000007E-2</v>
      </c>
      <c r="K712" s="132">
        <f t="shared" si="435"/>
        <v>0.26809885770000003</v>
      </c>
      <c r="L712" s="300">
        <f t="shared" si="436"/>
        <v>0.91295743138679997</v>
      </c>
      <c r="M712" s="132">
        <v>1.0103276000000001</v>
      </c>
      <c r="N712" s="132">
        <v>0.21271587</v>
      </c>
      <c r="O712" s="132">
        <v>5.2600339000000003E-2</v>
      </c>
      <c r="P712" s="132">
        <v>4.4296143000000003E-2</v>
      </c>
      <c r="Q712" s="132">
        <v>5.5185104E-3</v>
      </c>
      <c r="R712" s="132">
        <v>7.6283169000000003E-3</v>
      </c>
      <c r="S712" s="132">
        <v>8.6674422000000001E-3</v>
      </c>
      <c r="T712" s="132">
        <v>2.7826486999999998E-3</v>
      </c>
      <c r="U712" s="132">
        <v>0.76149798000000002</v>
      </c>
      <c r="V712" s="132">
        <v>4.5395718000000003E-3</v>
      </c>
      <c r="W712" s="132">
        <v>0.14688886000000001</v>
      </c>
      <c r="X712" s="304">
        <v>2.5658994E-5</v>
      </c>
      <c r="Y712" s="304">
        <v>5.3605928000000001E-6</v>
      </c>
      <c r="Z712" s="132">
        <v>0</v>
      </c>
      <c r="AA712" s="74"/>
      <c r="AB712" s="301">
        <f t="shared" si="437"/>
        <v>7.5964481203007521</v>
      </c>
      <c r="AC712" s="338">
        <f t="shared" si="438"/>
        <v>7.5964481203007521</v>
      </c>
      <c r="AD712" s="74"/>
      <c r="AE712" s="136">
        <v>128.06503000000001</v>
      </c>
      <c r="AF712" s="136">
        <v>94.600639999999999</v>
      </c>
      <c r="AG712" s="136">
        <v>19.911940999999999</v>
      </c>
      <c r="AH712" s="136">
        <v>0</v>
      </c>
      <c r="AI712" s="136">
        <v>1.6932046999999999</v>
      </c>
      <c r="AJ712" s="136">
        <v>7.3644428</v>
      </c>
      <c r="AK712" s="136">
        <v>4.4947987999999999</v>
      </c>
      <c r="AL712" s="74"/>
      <c r="AM712" s="133">
        <v>0.20363734999999999</v>
      </c>
      <c r="AN712" s="340">
        <f t="shared" si="439"/>
        <v>0.20363734999999999</v>
      </c>
      <c r="AP712" s="133">
        <v>0.19295482</v>
      </c>
      <c r="AQ712" s="133">
        <v>7.4094979999999996E-3</v>
      </c>
      <c r="AR712" s="133">
        <v>3.2730330999999999E-3</v>
      </c>
      <c r="AS712" s="134">
        <f t="shared" si="440"/>
        <v>1.1568034901735E-5</v>
      </c>
      <c r="AT712" s="135">
        <f t="shared" si="441"/>
        <v>2.7401989425990378E-8</v>
      </c>
      <c r="AU712" s="135">
        <f t="shared" si="442"/>
        <v>0.45840799700000001</v>
      </c>
      <c r="AV712" s="302">
        <v>7.0800597000000001E-6</v>
      </c>
      <c r="AW712" s="302">
        <v>2.1363386000000001E-8</v>
      </c>
      <c r="AX712" s="302">
        <v>5.8362888999999999E-13</v>
      </c>
      <c r="AY712" s="302">
        <v>1.2787952000000001E-10</v>
      </c>
      <c r="AZ712" s="302">
        <v>1.7117414999999999E-11</v>
      </c>
      <c r="BA712" s="302">
        <v>6.5865489999999999E-9</v>
      </c>
      <c r="BB712" s="302">
        <v>4.4463498000000003E-6</v>
      </c>
      <c r="BC712" s="302">
        <v>9.3807250000000002E-10</v>
      </c>
      <c r="BD712" s="302">
        <v>5.0520607999999999E-9</v>
      </c>
      <c r="BE712" s="302">
        <v>2.5178109000000001E-13</v>
      </c>
      <c r="BF712" s="302">
        <v>2.1376676999999999E-15</v>
      </c>
      <c r="BG712" s="302">
        <v>7.2407174999999996E-12</v>
      </c>
      <c r="BH712" s="302">
        <v>9.2292285000000002E-14</v>
      </c>
      <c r="BI712" s="302">
        <v>2.5731013999999999E-13</v>
      </c>
      <c r="BJ712" s="302">
        <v>2.8982154000000001E-8</v>
      </c>
      <c r="BK712" s="302">
        <v>5.8077673000000001E-9</v>
      </c>
      <c r="BL712" s="302">
        <v>3.9410196E-11</v>
      </c>
      <c r="BM712" s="303">
        <v>3.4383387000000001E-2</v>
      </c>
      <c r="BN712" s="303">
        <v>0.42402461000000002</v>
      </c>
      <c r="BO712" s="302">
        <v>1.039345E-10</v>
      </c>
      <c r="BP712" s="302">
        <v>6.3203413999999997E-13</v>
      </c>
      <c r="BQ712" s="302">
        <v>2.8277676000000001E-17</v>
      </c>
      <c r="BR712" s="74"/>
      <c r="BS712" s="136">
        <v>4.6084688000000001E-4</v>
      </c>
      <c r="BT712" s="144">
        <v>3.6986088000000002E-5</v>
      </c>
      <c r="BU712" s="136">
        <v>2.1180913E-4</v>
      </c>
      <c r="BV712" s="144">
        <v>3.2654753999999999E-7</v>
      </c>
      <c r="BW712" s="144">
        <v>3.2246087000000001E-5</v>
      </c>
      <c r="BX712" s="144">
        <v>4.2386786000000001E-6</v>
      </c>
      <c r="BY712" s="144">
        <v>1.5227434999999999E-9</v>
      </c>
      <c r="BZ712" s="144">
        <v>6.4493789999999997E-6</v>
      </c>
      <c r="CA712" s="144">
        <v>1.0236664E-5</v>
      </c>
      <c r="CB712" s="144">
        <v>5.7352970000000001E-6</v>
      </c>
      <c r="CC712" s="144">
        <v>1.2203641E-7</v>
      </c>
      <c r="CD712" s="144">
        <v>2.6389127E-8</v>
      </c>
      <c r="CE712" s="144">
        <v>2.3389912E-9</v>
      </c>
      <c r="CF712" s="144">
        <v>1.0846579E-5</v>
      </c>
      <c r="CG712" s="136">
        <v>1.3749857E-4</v>
      </c>
      <c r="CH712" s="144">
        <v>4.3066532000000003E-6</v>
      </c>
      <c r="CI712" s="144">
        <v>1.4920554999999999E-8</v>
      </c>
      <c r="CJ712" s="137"/>
      <c r="CK712" s="138"/>
      <c r="CL712" s="110" t="s">
        <v>3260</v>
      </c>
      <c r="CM712" s="110"/>
      <c r="CN712" s="110"/>
      <c r="CP712" s="305"/>
      <c r="CQ712" s="152"/>
      <c r="CR712" s="74"/>
      <c r="CS712" s="74"/>
      <c r="CT712" s="74"/>
      <c r="CU712" s="74"/>
      <c r="CV712" s="74"/>
      <c r="CW712" s="74"/>
      <c r="CX712" s="74"/>
      <c r="CY712" s="74"/>
      <c r="CZ712" s="74"/>
      <c r="DA712" s="74"/>
      <c r="DB712" s="74"/>
    </row>
    <row r="713" spans="1:106" ht="14.5" customHeight="1">
      <c r="A713" s="74" t="s">
        <v>3303</v>
      </c>
      <c r="B713" s="129" t="s">
        <v>2674</v>
      </c>
      <c r="C713" s="130" t="str">
        <f t="shared" si="431"/>
        <v>A.100.28.116</v>
      </c>
      <c r="D713" s="131" t="s">
        <v>155</v>
      </c>
      <c r="E713" s="129" t="s">
        <v>957</v>
      </c>
      <c r="F713" s="132" t="s">
        <v>3305</v>
      </c>
      <c r="G713" s="132">
        <f t="shared" si="432"/>
        <v>2.3381183060073001</v>
      </c>
      <c r="H713" s="348">
        <f t="shared" si="433"/>
        <v>2.3381183060073001</v>
      </c>
      <c r="I713" s="74"/>
      <c r="J713" s="132">
        <f t="shared" si="434"/>
        <v>6.7920052999999994E-2</v>
      </c>
      <c r="K713" s="132">
        <f t="shared" si="435"/>
        <v>0.26584583770000003</v>
      </c>
      <c r="L713" s="300">
        <f t="shared" si="436"/>
        <v>0.96143091530729996</v>
      </c>
      <c r="M713" s="132">
        <v>1.0429215000000001</v>
      </c>
      <c r="N713" s="132">
        <v>0.20727464000000001</v>
      </c>
      <c r="O713" s="132">
        <v>5.5176274999999997E-2</v>
      </c>
      <c r="P713" s="132">
        <v>4.6504406999999998E-2</v>
      </c>
      <c r="Q713" s="132">
        <v>5.6708788999999997E-3</v>
      </c>
      <c r="R713" s="132">
        <v>7.2814663E-3</v>
      </c>
      <c r="S713" s="132">
        <v>8.4633008000000003E-3</v>
      </c>
      <c r="T713" s="132">
        <v>3.3949227000000001E-3</v>
      </c>
      <c r="U713" s="132">
        <v>0.81232546999999999</v>
      </c>
      <c r="V713" s="132">
        <v>4.3861901999999999E-3</v>
      </c>
      <c r="W713" s="132">
        <v>0.14468702999999999</v>
      </c>
      <c r="X713" s="304">
        <v>2.6866975E-5</v>
      </c>
      <c r="Y713" s="304">
        <v>5.3581323000000003E-6</v>
      </c>
      <c r="Z713" s="132">
        <v>0</v>
      </c>
      <c r="AA713" s="74"/>
      <c r="AB713" s="301">
        <f t="shared" si="437"/>
        <v>7.841515037593985</v>
      </c>
      <c r="AC713" s="338">
        <f t="shared" si="438"/>
        <v>7.841515037593985</v>
      </c>
      <c r="AD713" s="74"/>
      <c r="AE713" s="136">
        <v>131.15213</v>
      </c>
      <c r="AF713" s="136">
        <v>98.287575000000004</v>
      </c>
      <c r="AG713" s="136">
        <v>19.613555999999999</v>
      </c>
      <c r="AH713" s="136">
        <v>0</v>
      </c>
      <c r="AI713" s="136">
        <v>1.6094200999999999</v>
      </c>
      <c r="AJ713" s="136">
        <v>7.3411207999999997</v>
      </c>
      <c r="AK713" s="136">
        <v>4.3004600999999996</v>
      </c>
      <c r="AL713" s="74"/>
      <c r="AM713" s="133">
        <v>0.20684480999999999</v>
      </c>
      <c r="AN713" s="340">
        <f t="shared" si="439"/>
        <v>0.20684480999999999</v>
      </c>
      <c r="AP713" s="133">
        <v>0.1956628</v>
      </c>
      <c r="AQ713" s="133">
        <v>7.5939066000000003E-3</v>
      </c>
      <c r="AR713" s="133">
        <v>3.5881016E-3</v>
      </c>
      <c r="AS713" s="134">
        <f t="shared" si="440"/>
        <v>1.1730383783661002E-5</v>
      </c>
      <c r="AT713" s="135">
        <f t="shared" si="441"/>
        <v>2.8083974015052801E-8</v>
      </c>
      <c r="AU713" s="135">
        <f t="shared" si="442"/>
        <v>0.50253524599999999</v>
      </c>
      <c r="AV713" s="302">
        <v>7.3153432000000001E-6</v>
      </c>
      <c r="AW713" s="302">
        <v>2.2073580000000001E-8</v>
      </c>
      <c r="AX713" s="302">
        <v>6.0301982000000005E-13</v>
      </c>
      <c r="AY713" s="302">
        <v>1.7275491999999999E-10</v>
      </c>
      <c r="AZ713" s="302">
        <v>2.0984741000000001E-11</v>
      </c>
      <c r="BA713" s="302">
        <v>6.9149016000000003E-9</v>
      </c>
      <c r="BB713" s="302">
        <v>4.3738179999999996E-6</v>
      </c>
      <c r="BC713" s="302">
        <v>9.8592539000000007E-10</v>
      </c>
      <c r="BD713" s="302">
        <v>4.9725797000000001E-9</v>
      </c>
      <c r="BE713" s="302">
        <v>1.4592595000000001E-12</v>
      </c>
      <c r="BF713" s="302">
        <v>3.6900780999999998E-15</v>
      </c>
      <c r="BG713" s="302">
        <v>8.1750744999999996E-12</v>
      </c>
      <c r="BH713" s="302">
        <v>1.1931904000000001E-13</v>
      </c>
      <c r="BI713" s="302">
        <v>2.5216881000000002E-13</v>
      </c>
      <c r="BJ713" s="302">
        <v>2.8026708E-8</v>
      </c>
      <c r="BK713" s="302">
        <v>5.9833475999999997E-9</v>
      </c>
      <c r="BL713" s="302">
        <v>4.0644621E-11</v>
      </c>
      <c r="BM713" s="303">
        <v>4.1078706E-2</v>
      </c>
      <c r="BN713" s="303">
        <v>0.46145654000000003</v>
      </c>
      <c r="BO713" s="302">
        <v>1.038868E-10</v>
      </c>
      <c r="BP713" s="302">
        <v>6.3174404000000002E-13</v>
      </c>
      <c r="BQ713" s="302">
        <v>2.8264696000000002E-17</v>
      </c>
      <c r="BR713" s="74"/>
      <c r="BS713" s="136">
        <v>5.0503878999999996E-4</v>
      </c>
      <c r="BT713" s="144">
        <v>3.6481598999999997E-5</v>
      </c>
      <c r="BU713" s="136">
        <v>2.1864224E-4</v>
      </c>
      <c r="BV713" s="144">
        <v>3.9841379000000002E-7</v>
      </c>
      <c r="BW713" s="144">
        <v>3.1814974999999998E-5</v>
      </c>
      <c r="BX713" s="144">
        <v>4.4445244999999999E-6</v>
      </c>
      <c r="BY713" s="144">
        <v>1.3634817000000001E-8</v>
      </c>
      <c r="BZ713" s="144">
        <v>6.761286E-6</v>
      </c>
      <c r="CA713" s="144">
        <v>9.7712150999999999E-6</v>
      </c>
      <c r="CB713" s="144">
        <v>5.6002154000000001E-6</v>
      </c>
      <c r="CC713" s="144">
        <v>1.5110533000000001E-7</v>
      </c>
      <c r="CD713" s="144">
        <v>2.7366031000000002E-8</v>
      </c>
      <c r="CE713" s="144">
        <v>2.8522242E-9</v>
      </c>
      <c r="CF713" s="144">
        <v>1.1319931E-5</v>
      </c>
      <c r="CG713" s="136">
        <v>1.4125259E-4</v>
      </c>
      <c r="CH713" s="144">
        <v>3.8341928000000003E-5</v>
      </c>
      <c r="CI713" s="144">
        <v>1.4913707E-8</v>
      </c>
      <c r="CJ713" s="137"/>
      <c r="CK713" s="138"/>
      <c r="CL713" s="110" t="s">
        <v>3260</v>
      </c>
      <c r="CM713" s="110"/>
      <c r="CN713" s="110"/>
      <c r="CP713" s="305"/>
      <c r="CQ713" s="74"/>
      <c r="CR713" s="74"/>
      <c r="CS713" s="74"/>
      <c r="CT713" s="74"/>
      <c r="CU713" s="74"/>
      <c r="CV713" s="74"/>
      <c r="CW713" s="74"/>
      <c r="CX713" s="74"/>
      <c r="CY713" s="74"/>
      <c r="CZ713" s="74"/>
      <c r="DA713" s="74"/>
      <c r="DB713" s="74"/>
    </row>
    <row r="714" spans="1:106" ht="14.5" customHeight="1">
      <c r="A714" s="74" t="s">
        <v>3306</v>
      </c>
      <c r="B714" s="129" t="s">
        <v>2674</v>
      </c>
      <c r="C714" s="130" t="str">
        <f t="shared" si="431"/>
        <v>A.100.28.117</v>
      </c>
      <c r="D714" s="131" t="s">
        <v>155</v>
      </c>
      <c r="E714" s="129" t="s">
        <v>957</v>
      </c>
      <c r="F714" s="132" t="s">
        <v>3308</v>
      </c>
      <c r="G714" s="132">
        <f t="shared" si="432"/>
        <v>2.1917754795115001</v>
      </c>
      <c r="H714" s="348">
        <f t="shared" si="433"/>
        <v>2.1917754795115001</v>
      </c>
      <c r="I714" s="74"/>
      <c r="J714" s="132">
        <f t="shared" si="434"/>
        <v>5.91237716E-2</v>
      </c>
      <c r="K714" s="132">
        <f t="shared" si="435"/>
        <v>0.24205112310000002</v>
      </c>
      <c r="L714" s="300">
        <f t="shared" si="436"/>
        <v>0.97417201481149995</v>
      </c>
      <c r="M714" s="132">
        <v>0.91642857</v>
      </c>
      <c r="N714" s="132">
        <v>0.19262328000000001</v>
      </c>
      <c r="O714" s="132">
        <v>4.6927472999999997E-2</v>
      </c>
      <c r="P714" s="132">
        <v>3.9488827999999997E-2</v>
      </c>
      <c r="Q714" s="132">
        <v>4.8673806999999999E-3</v>
      </c>
      <c r="R714" s="132">
        <v>6.8936791999999998E-3</v>
      </c>
      <c r="S714" s="132">
        <v>7.8738837000000006E-3</v>
      </c>
      <c r="T714" s="132">
        <v>2.5003701000000001E-3</v>
      </c>
      <c r="U714" s="132">
        <v>0.83590969999999998</v>
      </c>
      <c r="V714" s="132">
        <v>4.7438958E-3</v>
      </c>
      <c r="W714" s="132">
        <v>0.13348982000000001</v>
      </c>
      <c r="X714" s="304">
        <v>2.3211472E-5</v>
      </c>
      <c r="Y714" s="304">
        <v>5.3875395000000002E-6</v>
      </c>
      <c r="Z714" s="132">
        <v>0</v>
      </c>
      <c r="AA714" s="74"/>
      <c r="AB714" s="301">
        <f t="shared" si="437"/>
        <v>6.8904403759398489</v>
      </c>
      <c r="AC714" s="338">
        <f t="shared" si="438"/>
        <v>6.8904403759398489</v>
      </c>
      <c r="AD714" s="74"/>
      <c r="AE714" s="136">
        <v>113.68055</v>
      </c>
      <c r="AF714" s="136">
        <v>83.263813999999996</v>
      </c>
      <c r="AG714" s="136">
        <v>18.095604000000002</v>
      </c>
      <c r="AH714" s="136">
        <v>0</v>
      </c>
      <c r="AI714" s="136">
        <v>1.5344036999999999</v>
      </c>
      <c r="AJ714" s="136">
        <v>6.7203656000000001</v>
      </c>
      <c r="AK714" s="136">
        <v>4.0663634000000002</v>
      </c>
      <c r="AL714" s="74"/>
      <c r="AM714" s="133">
        <v>0.18432672</v>
      </c>
      <c r="AN714" s="340">
        <f t="shared" si="439"/>
        <v>0.18432672</v>
      </c>
      <c r="AP714" s="133">
        <v>0.17471687</v>
      </c>
      <c r="AQ714" s="133">
        <v>6.7112283000000002E-3</v>
      </c>
      <c r="AR714" s="133">
        <v>2.8986189999999998E-3</v>
      </c>
      <c r="AS714" s="134">
        <f t="shared" si="440"/>
        <v>1.0474632728879998E-5</v>
      </c>
      <c r="AT714" s="135">
        <f t="shared" si="441"/>
        <v>2.4819631456281718E-8</v>
      </c>
      <c r="AU714" s="135">
        <f t="shared" si="442"/>
        <v>0.405969044</v>
      </c>
      <c r="AV714" s="302">
        <v>6.4195771999999998E-6</v>
      </c>
      <c r="AW714" s="302">
        <v>1.9370353000000001E-8</v>
      </c>
      <c r="AX714" s="302">
        <v>5.2918495E-13</v>
      </c>
      <c r="AY714" s="302">
        <v>1.0694537000000001E-10</v>
      </c>
      <c r="AZ714" s="302">
        <v>1.413446E-11</v>
      </c>
      <c r="BA714" s="302">
        <v>5.8717291000000001E-9</v>
      </c>
      <c r="BB714" s="302">
        <v>4.0174593000000002E-6</v>
      </c>
      <c r="BC714" s="302">
        <v>8.3599685000000004E-10</v>
      </c>
      <c r="BD714" s="302">
        <v>4.5685761E-9</v>
      </c>
      <c r="BE714" s="302">
        <v>3.9448234999999999E-13</v>
      </c>
      <c r="BF714" s="302">
        <v>2.1165559000000002E-15</v>
      </c>
      <c r="BG714" s="302">
        <v>6.8821560000000003E-12</v>
      </c>
      <c r="BH714" s="302">
        <v>9.3395745999999994E-14</v>
      </c>
      <c r="BI714" s="302">
        <v>2.3425006999999999E-13</v>
      </c>
      <c r="BJ714" s="302">
        <v>2.6060129000000001E-8</v>
      </c>
      <c r="BK714" s="302">
        <v>5.438834E-9</v>
      </c>
      <c r="BL714" s="302">
        <v>3.5934681E-11</v>
      </c>
      <c r="BM714" s="303">
        <v>3.8761794000000002E-2</v>
      </c>
      <c r="BN714" s="303">
        <v>0.36720724999999999</v>
      </c>
      <c r="BO714" s="302">
        <v>1.0445695E-10</v>
      </c>
      <c r="BP714" s="302">
        <v>6.3521118999999998E-13</v>
      </c>
      <c r="BQ714" s="302">
        <v>2.8419819000000002E-17</v>
      </c>
      <c r="BR714" s="74"/>
      <c r="BS714" s="136">
        <v>4.1978787999999998E-4</v>
      </c>
      <c r="BT714" s="144">
        <v>3.3410398999999998E-5</v>
      </c>
      <c r="BU714" s="136">
        <v>1.9212375999999999E-4</v>
      </c>
      <c r="BV714" s="144">
        <v>2.9336920999999998E-7</v>
      </c>
      <c r="BW714" s="144">
        <v>2.9058157000000001E-5</v>
      </c>
      <c r="BX714" s="144">
        <v>3.7809685999999999E-6</v>
      </c>
      <c r="BY714" s="144">
        <v>3.2871078E-9</v>
      </c>
      <c r="BZ714" s="144">
        <v>5.7516511000000004E-6</v>
      </c>
      <c r="CA714" s="144">
        <v>9.2508322000000004E-6</v>
      </c>
      <c r="CB714" s="144">
        <v>5.2101945999999996E-6</v>
      </c>
      <c r="CC714" s="144">
        <v>9.9617622000000004E-8</v>
      </c>
      <c r="CD714" s="144">
        <v>2.3990686999999999E-8</v>
      </c>
      <c r="CE714" s="144">
        <v>1.9432330999999999E-9</v>
      </c>
      <c r="CF714" s="144">
        <v>9.6745363000000003E-6</v>
      </c>
      <c r="CG714" s="136">
        <v>1.2183017E-4</v>
      </c>
      <c r="CH714" s="144">
        <v>9.2600012000000004E-6</v>
      </c>
      <c r="CI714" s="144">
        <v>1.4995556000000001E-8</v>
      </c>
      <c r="CJ714" s="137"/>
      <c r="CK714" s="138"/>
      <c r="CL714" s="110" t="s">
        <v>3260</v>
      </c>
      <c r="CM714" s="110"/>
      <c r="CN714" s="110"/>
      <c r="CP714" s="89"/>
      <c r="CQ714" s="74"/>
      <c r="CR714" s="152"/>
      <c r="CS714" s="74"/>
      <c r="CT714" s="74"/>
      <c r="CU714" s="74"/>
      <c r="CV714" s="74"/>
      <c r="CW714" s="74"/>
      <c r="CX714" s="74"/>
      <c r="CY714" s="74"/>
      <c r="CZ714" s="74"/>
      <c r="DA714" s="74"/>
      <c r="DB714" s="74"/>
    </row>
    <row r="715" spans="1:106" ht="14.5" customHeight="1">
      <c r="A715" s="74" t="s">
        <v>3309</v>
      </c>
      <c r="B715" s="129" t="s">
        <v>2674</v>
      </c>
      <c r="C715" s="130" t="str">
        <f t="shared" si="431"/>
        <v>A.100.28.118</v>
      </c>
      <c r="D715" s="131" t="s">
        <v>155</v>
      </c>
      <c r="E715" s="129" t="s">
        <v>957</v>
      </c>
      <c r="F715" s="132" t="s">
        <v>3311</v>
      </c>
      <c r="G715" s="132">
        <f t="shared" si="432"/>
        <v>2.1973027379692001</v>
      </c>
      <c r="H715" s="348">
        <f t="shared" si="433"/>
        <v>2.1973027379692001</v>
      </c>
      <c r="I715" s="74"/>
      <c r="J715" s="132">
        <f t="shared" si="434"/>
        <v>5.9021258899999998E-2</v>
      </c>
      <c r="K715" s="132">
        <f t="shared" si="435"/>
        <v>0.24098668379999999</v>
      </c>
      <c r="L715" s="300">
        <f t="shared" si="436"/>
        <v>0.97973929526920001</v>
      </c>
      <c r="M715" s="132">
        <v>0.91755549999999997</v>
      </c>
      <c r="N715" s="132">
        <v>0.19131693</v>
      </c>
      <c r="O715" s="132">
        <v>4.7073698999999997E-2</v>
      </c>
      <c r="P715" s="132">
        <v>3.9610553E-2</v>
      </c>
      <c r="Q715" s="132">
        <v>4.8214282000000001E-3</v>
      </c>
      <c r="R715" s="132">
        <v>6.8328896000000002E-3</v>
      </c>
      <c r="S715" s="132">
        <v>7.7563880999999999E-3</v>
      </c>
      <c r="T715" s="132">
        <v>2.5960547999999998E-3</v>
      </c>
      <c r="U715" s="132">
        <v>0.84217702999999999</v>
      </c>
      <c r="V715" s="132">
        <v>4.6979967000000001E-3</v>
      </c>
      <c r="W715" s="132">
        <v>0.13283257000000001</v>
      </c>
      <c r="X715" s="304">
        <v>2.3281720999999998E-5</v>
      </c>
      <c r="Y715" s="304">
        <v>8.4168482E-6</v>
      </c>
      <c r="Z715" s="132">
        <v>0</v>
      </c>
      <c r="AA715" s="74"/>
      <c r="AB715" s="301">
        <f t="shared" si="437"/>
        <v>6.8989135338345857</v>
      </c>
      <c r="AC715" s="338">
        <f t="shared" si="438"/>
        <v>6.8989135338345857</v>
      </c>
      <c r="AD715" s="74"/>
      <c r="AE715" s="136">
        <v>113.696</v>
      </c>
      <c r="AF715" s="136">
        <v>83.445935000000006</v>
      </c>
      <c r="AG715" s="136">
        <v>18.006525</v>
      </c>
      <c r="AH715" s="136">
        <v>0</v>
      </c>
      <c r="AI715" s="136">
        <v>1.5240028000000001</v>
      </c>
      <c r="AJ715" s="136">
        <v>6.7014462000000004</v>
      </c>
      <c r="AK715" s="136">
        <v>4.0180879000000003</v>
      </c>
      <c r="AL715" s="74"/>
      <c r="AM715" s="133">
        <v>0.18409745</v>
      </c>
      <c r="AN715" s="340">
        <f t="shared" si="439"/>
        <v>0.18409745</v>
      </c>
      <c r="AP715" s="133">
        <v>0.17445295</v>
      </c>
      <c r="AQ715" s="133">
        <v>6.7121819000000001E-3</v>
      </c>
      <c r="AR715" s="133">
        <v>2.9323130999999998E-3</v>
      </c>
      <c r="AS715" s="134">
        <f t="shared" si="440"/>
        <v>1.0458810089691E-5</v>
      </c>
      <c r="AT715" s="135">
        <f t="shared" si="441"/>
        <v>2.4823157874195249E-8</v>
      </c>
      <c r="AU715" s="135">
        <f t="shared" si="442"/>
        <v>0.410688104</v>
      </c>
      <c r="AV715" s="302">
        <v>6.4284156999999999E-6</v>
      </c>
      <c r="AW715" s="302">
        <v>1.9397056E-8</v>
      </c>
      <c r="AX715" s="302">
        <v>5.2991296999999997E-13</v>
      </c>
      <c r="AY715" s="302">
        <v>1.1317634E-10</v>
      </c>
      <c r="AZ715" s="302">
        <v>1.3183801E-11</v>
      </c>
      <c r="BA715" s="302">
        <v>5.8898280999999999E-9</v>
      </c>
      <c r="BB715" s="302">
        <v>3.9946500999999999E-6</v>
      </c>
      <c r="BC715" s="302">
        <v>8.3873905000000005E-10</v>
      </c>
      <c r="BD715" s="302">
        <v>4.5438094999999997E-9</v>
      </c>
      <c r="BE715" s="302">
        <v>6.0583906000000001E-13</v>
      </c>
      <c r="BF715" s="302">
        <v>2.2742434999999998E-15</v>
      </c>
      <c r="BG715" s="302">
        <v>5.1651283999999997E-12</v>
      </c>
      <c r="BH715" s="302">
        <v>7.6962762000000002E-14</v>
      </c>
      <c r="BI715" s="302">
        <v>2.2043775999999999E-13</v>
      </c>
      <c r="BJ715" s="302">
        <v>2.5781151E-8</v>
      </c>
      <c r="BK715" s="302">
        <v>3.7837593000000004E-9</v>
      </c>
      <c r="BL715" s="302">
        <v>3.5960345999999997E-11</v>
      </c>
      <c r="BM715" s="303">
        <v>3.9704384000000002E-2</v>
      </c>
      <c r="BN715" s="303">
        <v>0.37098372000000002</v>
      </c>
      <c r="BO715" s="302">
        <v>1.6319115000000001E-10</v>
      </c>
      <c r="BP715" s="302">
        <v>9.9237860000000006E-13</v>
      </c>
      <c r="BQ715" s="302">
        <v>4.4399753999999998E-17</v>
      </c>
      <c r="BR715" s="74"/>
      <c r="BS715" s="136">
        <v>4.2427684000000002E-4</v>
      </c>
      <c r="BT715" s="144">
        <v>3.3234749000000003E-5</v>
      </c>
      <c r="BU715" s="136">
        <v>1.9236001E-4</v>
      </c>
      <c r="BV715" s="144">
        <v>3.0459476999999999E-7</v>
      </c>
      <c r="BW715" s="144">
        <v>2.8864249000000001E-5</v>
      </c>
      <c r="BX715" s="144">
        <v>3.7917625000000002E-6</v>
      </c>
      <c r="BY715" s="144">
        <v>5.5995438999999999E-9</v>
      </c>
      <c r="BZ715" s="144">
        <v>5.7676877999999996E-6</v>
      </c>
      <c r="CA715" s="144">
        <v>9.1692567999999996E-6</v>
      </c>
      <c r="CB715" s="144">
        <v>5.1324472000000003E-6</v>
      </c>
      <c r="CC715" s="144">
        <v>9.9066901999999998E-8</v>
      </c>
      <c r="CD715" s="144">
        <v>2.4027838E-8</v>
      </c>
      <c r="CE715" s="144">
        <v>1.7495534000000001E-9</v>
      </c>
      <c r="CF715" s="144">
        <v>9.6987524999999994E-6</v>
      </c>
      <c r="CG715" s="136">
        <v>1.2190245E-4</v>
      </c>
      <c r="CH715" s="144">
        <v>1.3897012E-5</v>
      </c>
      <c r="CI715" s="144">
        <v>2.3427278000000001E-8</v>
      </c>
      <c r="CJ715" s="137"/>
      <c r="CK715" s="138"/>
      <c r="CL715" s="110" t="s">
        <v>3260</v>
      </c>
      <c r="CM715" s="110"/>
      <c r="CN715" s="110"/>
      <c r="CP715" s="305"/>
      <c r="CQ715" s="74"/>
      <c r="CR715" s="152"/>
      <c r="CS715" s="74"/>
      <c r="CT715" s="74"/>
      <c r="CU715" s="74"/>
      <c r="CV715" s="110" t="s">
        <v>8080</v>
      </c>
      <c r="CW715" s="74"/>
      <c r="CX715" s="74"/>
      <c r="CY715" s="74"/>
      <c r="CZ715" s="74"/>
      <c r="DA715" s="74"/>
      <c r="DB715" s="74"/>
    </row>
    <row r="716" spans="1:106" ht="14.5" customHeight="1">
      <c r="A716" s="74" t="s">
        <v>3312</v>
      </c>
      <c r="B716" s="129" t="s">
        <v>2674</v>
      </c>
      <c r="C716" s="130" t="str">
        <f t="shared" si="431"/>
        <v>A.100.28.119</v>
      </c>
      <c r="D716" s="131" t="s">
        <v>155</v>
      </c>
      <c r="E716" s="129" t="s">
        <v>957</v>
      </c>
      <c r="F716" s="132" t="s">
        <v>3314</v>
      </c>
      <c r="G716" s="132">
        <f t="shared" si="432"/>
        <v>2.2051356495621</v>
      </c>
      <c r="H716" s="348">
        <f t="shared" si="433"/>
        <v>2.2051356495621</v>
      </c>
      <c r="I716" s="74"/>
      <c r="J716" s="132">
        <f t="shared" si="434"/>
        <v>6.1451653500000002E-2</v>
      </c>
      <c r="K716" s="132">
        <f t="shared" si="435"/>
        <v>0.25451841270000003</v>
      </c>
      <c r="L716" s="300">
        <f t="shared" si="436"/>
        <v>0.95260097336209992</v>
      </c>
      <c r="M716" s="132">
        <v>0.93656461000000002</v>
      </c>
      <c r="N716" s="132">
        <v>0.2035265</v>
      </c>
      <c r="O716" s="132">
        <v>4.8511792999999997E-2</v>
      </c>
      <c r="P716" s="132">
        <v>4.0819155000000003E-2</v>
      </c>
      <c r="Q716" s="132">
        <v>5.0278297E-3</v>
      </c>
      <c r="R716" s="132">
        <v>7.2901197000000001E-3</v>
      </c>
      <c r="S716" s="132">
        <v>8.3145491000000005E-3</v>
      </c>
      <c r="T716" s="132">
        <v>2.4801197000000001E-3</v>
      </c>
      <c r="U716" s="132">
        <v>0.80687217</v>
      </c>
      <c r="V716" s="132">
        <v>4.7223376000000003E-3</v>
      </c>
      <c r="W716" s="132">
        <v>0.14098051</v>
      </c>
      <c r="X716" s="304">
        <v>2.3607334999999999E-5</v>
      </c>
      <c r="Y716" s="304">
        <v>2.3484270999999999E-6</v>
      </c>
      <c r="Z716" s="132">
        <v>0</v>
      </c>
      <c r="AA716" s="74"/>
      <c r="AB716" s="301">
        <f t="shared" si="437"/>
        <v>7.0418391729323302</v>
      </c>
      <c r="AC716" s="338">
        <f t="shared" si="438"/>
        <v>7.0418391729323302</v>
      </c>
      <c r="AD716" s="74"/>
      <c r="AE716" s="136">
        <v>118.03582</v>
      </c>
      <c r="AF716" s="136">
        <v>85.886208999999994</v>
      </c>
      <c r="AG716" s="136">
        <v>19.111008000000002</v>
      </c>
      <c r="AH716" s="136">
        <v>0</v>
      </c>
      <c r="AI716" s="136">
        <v>1.6246484000000001</v>
      </c>
      <c r="AJ716" s="136">
        <v>7.0948877000000001</v>
      </c>
      <c r="AK716" s="136">
        <v>4.3190717000000003</v>
      </c>
      <c r="AL716" s="74"/>
      <c r="AM716" s="133">
        <v>0.19047211</v>
      </c>
      <c r="AN716" s="340">
        <f t="shared" si="439"/>
        <v>0.19047211</v>
      </c>
      <c r="AP716" s="133">
        <v>0.18066832999999999</v>
      </c>
      <c r="AQ716" s="133">
        <v>6.8989851999999999E-3</v>
      </c>
      <c r="AR716" s="133">
        <v>2.9047905000000001E-3</v>
      </c>
      <c r="AS716" s="134">
        <f t="shared" si="440"/>
        <v>1.0831434748190998E-5</v>
      </c>
      <c r="AT716" s="135">
        <f t="shared" si="441"/>
        <v>2.5513998753869473E-8</v>
      </c>
      <c r="AU716" s="135">
        <f t="shared" si="442"/>
        <v>0.40683341000000001</v>
      </c>
      <c r="AV716" s="302">
        <v>6.5588596E-6</v>
      </c>
      <c r="AW716" s="302">
        <v>1.9790558E-8</v>
      </c>
      <c r="AX716" s="302">
        <v>5.4066749000000004E-13</v>
      </c>
      <c r="AY716" s="302">
        <v>9.8785860000000003E-11</v>
      </c>
      <c r="AZ716" s="302">
        <v>1.3458451E-11</v>
      </c>
      <c r="BA716" s="302">
        <v>6.0695391000000002E-9</v>
      </c>
      <c r="BB716" s="302">
        <v>4.2333824999999996E-6</v>
      </c>
      <c r="BC716" s="302">
        <v>8.6379704E-10</v>
      </c>
      <c r="BD716" s="302">
        <v>4.8146554999999998E-9</v>
      </c>
      <c r="BE716" s="302">
        <v>1.9643044E-13</v>
      </c>
      <c r="BF716" s="302">
        <v>1.8628293000000001E-15</v>
      </c>
      <c r="BG716" s="302">
        <v>6.9091963E-12</v>
      </c>
      <c r="BH716" s="302">
        <v>8.7974702000000002E-14</v>
      </c>
      <c r="BI716" s="302">
        <v>2.4525279999999999E-13</v>
      </c>
      <c r="BJ716" s="302">
        <v>2.753619E-8</v>
      </c>
      <c r="BK716" s="302">
        <v>5.4291421E-9</v>
      </c>
      <c r="BL716" s="302">
        <v>3.6729929000000003E-11</v>
      </c>
      <c r="BM716" s="303">
        <v>3.5124750000000003E-2</v>
      </c>
      <c r="BN716" s="303">
        <v>0.37170866000000002</v>
      </c>
      <c r="BO716" s="302">
        <v>4.5532679999999999E-11</v>
      </c>
      <c r="BP716" s="302">
        <v>2.7688792000000002E-13</v>
      </c>
      <c r="BQ716" s="302">
        <v>1.2388171E-17</v>
      </c>
      <c r="BR716" s="74"/>
      <c r="BS716" s="136">
        <v>4.2817988E-4</v>
      </c>
      <c r="BT716" s="144">
        <v>3.5182129000000003E-5</v>
      </c>
      <c r="BU716" s="136">
        <v>1.9634515999999999E-4</v>
      </c>
      <c r="BV716" s="144">
        <v>2.9097162000000002E-7</v>
      </c>
      <c r="BW716" s="144">
        <v>3.0564621E-5</v>
      </c>
      <c r="BX716" s="144">
        <v>3.9103448000000004E-6</v>
      </c>
      <c r="BY716" s="144">
        <v>1.1791069999999999E-9</v>
      </c>
      <c r="BZ716" s="144">
        <v>5.9483702E-6</v>
      </c>
      <c r="CA716" s="144">
        <v>9.7828273999999992E-6</v>
      </c>
      <c r="CB716" s="144">
        <v>5.5017854999999999E-6</v>
      </c>
      <c r="CC716" s="144">
        <v>9.4535311999999999E-8</v>
      </c>
      <c r="CD716" s="144">
        <v>2.4478993999999998E-8</v>
      </c>
      <c r="CE716" s="144">
        <v>1.8535316E-9</v>
      </c>
      <c r="CF716" s="144">
        <v>1.0013605E-5</v>
      </c>
      <c r="CG716" s="136">
        <v>1.263131E-4</v>
      </c>
      <c r="CH716" s="144">
        <v>4.1983757999999998E-6</v>
      </c>
      <c r="CI716" s="144">
        <v>6.5365478999999999E-9</v>
      </c>
      <c r="CJ716" s="137"/>
      <c r="CK716" s="138"/>
      <c r="CL716" s="110" t="s">
        <v>3260</v>
      </c>
      <c r="CM716" s="110"/>
      <c r="CN716" s="110"/>
      <c r="CP716" s="305"/>
      <c r="CQ716" s="74"/>
      <c r="CR716" s="152"/>
      <c r="CS716" s="74"/>
      <c r="CT716" s="74"/>
      <c r="CU716" s="74"/>
      <c r="CV716" s="74"/>
      <c r="CW716" s="74"/>
      <c r="CX716" s="74"/>
      <c r="CY716" s="74"/>
      <c r="CZ716" s="74"/>
      <c r="DA716" s="74"/>
      <c r="DB716" s="74"/>
    </row>
    <row r="717" spans="1:106" ht="14.5" customHeight="1">
      <c r="A717" s="74" t="s">
        <v>3315</v>
      </c>
      <c r="B717" s="129" t="s">
        <v>2674</v>
      </c>
      <c r="C717" s="130" t="str">
        <f t="shared" si="431"/>
        <v>A.100.28.120</v>
      </c>
      <c r="D717" s="131" t="s">
        <v>155</v>
      </c>
      <c r="E717" s="129" t="s">
        <v>957</v>
      </c>
      <c r="F717" s="132" t="s">
        <v>3317</v>
      </c>
      <c r="G717" s="132">
        <f t="shared" si="432"/>
        <v>2.2375217339391997</v>
      </c>
      <c r="H717" s="348">
        <f t="shared" si="433"/>
        <v>2.2375217339391997</v>
      </c>
      <c r="I717" s="74"/>
      <c r="J717" s="132">
        <f t="shared" si="434"/>
        <v>6.2724260200000007E-2</v>
      </c>
      <c r="K717" s="132">
        <f t="shared" si="435"/>
        <v>0.2482709173</v>
      </c>
      <c r="L717" s="300">
        <f t="shared" si="436"/>
        <v>1.0203879464391998</v>
      </c>
      <c r="M717" s="132">
        <v>0.90613860999999996</v>
      </c>
      <c r="N717" s="132">
        <v>0.19613964</v>
      </c>
      <c r="O717" s="132">
        <v>4.9265684999999997E-2</v>
      </c>
      <c r="P717" s="132">
        <v>4.1396791000000002E-2</v>
      </c>
      <c r="Q717" s="132">
        <v>5.3971037000000001E-3</v>
      </c>
      <c r="R717" s="132">
        <v>7.0621662E-3</v>
      </c>
      <c r="S717" s="132">
        <v>8.8681993000000008E-3</v>
      </c>
      <c r="T717" s="132">
        <v>2.8655922999999998E-3</v>
      </c>
      <c r="U717" s="132">
        <v>0.87755704999999995</v>
      </c>
      <c r="V717" s="132">
        <v>4.6955073000000003E-3</v>
      </c>
      <c r="W717" s="132">
        <v>0.13810415000000001</v>
      </c>
      <c r="X717" s="304">
        <v>2.2828983000000001E-5</v>
      </c>
      <c r="Y717" s="304">
        <v>8.4101562000000007E-6</v>
      </c>
      <c r="Z717" s="132">
        <v>0</v>
      </c>
      <c r="AA717" s="74"/>
      <c r="AB717" s="301">
        <f t="shared" si="437"/>
        <v>6.8130722556390975</v>
      </c>
      <c r="AC717" s="338">
        <f t="shared" si="438"/>
        <v>6.8130722556390975</v>
      </c>
      <c r="AD717" s="74"/>
      <c r="AE717" s="136">
        <v>114.12891999999999</v>
      </c>
      <c r="AF717" s="136">
        <v>82.715322</v>
      </c>
      <c r="AG717" s="136">
        <v>18.721195000000002</v>
      </c>
      <c r="AH717" s="136">
        <v>0</v>
      </c>
      <c r="AI717" s="136">
        <v>1.5484548</v>
      </c>
      <c r="AJ717" s="136">
        <v>7.0095564000000001</v>
      </c>
      <c r="AK717" s="136">
        <v>4.1343962999999997</v>
      </c>
      <c r="AL717" s="74"/>
      <c r="AM717" s="133">
        <v>0.18489004000000001</v>
      </c>
      <c r="AN717" s="340">
        <f t="shared" si="439"/>
        <v>0.18489004000000001</v>
      </c>
      <c r="AP717" s="133">
        <v>0.17532455999999999</v>
      </c>
      <c r="AQ717" s="133">
        <v>6.6984382999999998E-3</v>
      </c>
      <c r="AR717" s="133">
        <v>2.8670372999999999E-3</v>
      </c>
      <c r="AS717" s="134">
        <f t="shared" si="440"/>
        <v>1.051106492637E-5</v>
      </c>
      <c r="AT717" s="135">
        <f t="shared" si="441"/>
        <v>2.4772331319114354E-8</v>
      </c>
      <c r="AU717" s="135">
        <f t="shared" si="442"/>
        <v>0.40154583799999999</v>
      </c>
      <c r="AV717" s="302">
        <v>6.3477025000000004E-6</v>
      </c>
      <c r="AW717" s="302">
        <v>1.915348E-8</v>
      </c>
      <c r="AX717" s="302">
        <v>5.2325993000000003E-13</v>
      </c>
      <c r="AY717" s="302">
        <v>1.2206497E-10</v>
      </c>
      <c r="AZ717" s="302">
        <v>2.8842699999999999E-11</v>
      </c>
      <c r="BA717" s="302">
        <v>6.1554212999999998E-9</v>
      </c>
      <c r="BB717" s="302">
        <v>4.1049957999999997E-6</v>
      </c>
      <c r="BC717" s="302">
        <v>8.7628021E-10</v>
      </c>
      <c r="BD717" s="302">
        <v>4.6743286999999999E-9</v>
      </c>
      <c r="BE717" s="302">
        <v>1.4406705E-12</v>
      </c>
      <c r="BF717" s="302">
        <v>4.8025198999999998E-15</v>
      </c>
      <c r="BG717" s="302">
        <v>2.9095640999999999E-11</v>
      </c>
      <c r="BH717" s="302">
        <v>3.4939458999999998E-13</v>
      </c>
      <c r="BI717" s="302">
        <v>3.7745161000000002E-13</v>
      </c>
      <c r="BJ717" s="302">
        <v>2.6591449000000001E-8</v>
      </c>
      <c r="BK717" s="302">
        <v>2.5305787E-8</v>
      </c>
      <c r="BL717" s="302">
        <v>3.5459555000000001E-11</v>
      </c>
      <c r="BM717" s="303">
        <v>3.9480347999999998E-2</v>
      </c>
      <c r="BN717" s="303">
        <v>0.36206548999999999</v>
      </c>
      <c r="BO717" s="302">
        <v>1.6306140000000001E-10</v>
      </c>
      <c r="BP717" s="302">
        <v>9.9158959999999999E-13</v>
      </c>
      <c r="BQ717" s="302">
        <v>4.4364452999999998E-17</v>
      </c>
      <c r="BR717" s="74"/>
      <c r="BS717" s="136">
        <v>4.6270622E-4</v>
      </c>
      <c r="BT717" s="144">
        <v>3.4181718999999997E-5</v>
      </c>
      <c r="BU717" s="136">
        <v>1.8996652999999999E-4</v>
      </c>
      <c r="BV717" s="144">
        <v>3.3612014999999998E-7</v>
      </c>
      <c r="BW717" s="144">
        <v>3.0034167000000001E-5</v>
      </c>
      <c r="BX717" s="144">
        <v>3.9681138000000003E-6</v>
      </c>
      <c r="BY717" s="144">
        <v>1.3987727E-8</v>
      </c>
      <c r="BZ717" s="144">
        <v>6.0311449000000004E-6</v>
      </c>
      <c r="CA717" s="144">
        <v>9.4769297999999995E-6</v>
      </c>
      <c r="CB717" s="144">
        <v>5.8681390999999997E-6</v>
      </c>
      <c r="CC717" s="144">
        <v>1.3762980999999999E-7</v>
      </c>
      <c r="CD717" s="144">
        <v>2.3645707999999998E-8</v>
      </c>
      <c r="CE717" s="144">
        <v>4.6380693999999997E-9</v>
      </c>
      <c r="CF717" s="144">
        <v>1.0075921E-5</v>
      </c>
      <c r="CG717" s="136">
        <v>1.2203161E-4</v>
      </c>
      <c r="CH717" s="144">
        <v>5.0532516000000002E-5</v>
      </c>
      <c r="CI717" s="144">
        <v>2.3408652E-8</v>
      </c>
      <c r="CJ717" s="137"/>
      <c r="CK717" s="138"/>
      <c r="CL717" s="110" t="s">
        <v>3260</v>
      </c>
      <c r="CM717" s="110"/>
      <c r="CN717" s="110"/>
      <c r="CP717" s="305"/>
      <c r="CQ717" s="74"/>
      <c r="CR717" s="152"/>
      <c r="CS717" s="110" t="s">
        <v>8080</v>
      </c>
      <c r="CT717" s="74"/>
      <c r="CU717" s="74"/>
      <c r="CV717" s="74"/>
      <c r="CW717" s="74"/>
      <c r="CX717" s="74"/>
      <c r="CY717" s="74"/>
      <c r="CZ717" s="74"/>
      <c r="DA717" s="74"/>
      <c r="DB717" s="74"/>
    </row>
    <row r="718" spans="1:106" ht="14.5" customHeight="1">
      <c r="B718" s="129" t="s">
        <v>2674</v>
      </c>
      <c r="C718" s="127" t="s">
        <v>3318</v>
      </c>
      <c r="D718" s="127" t="s">
        <v>157</v>
      </c>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P718" s="74"/>
      <c r="AQ718" s="74"/>
      <c r="AR718" s="74"/>
      <c r="AS718" s="74"/>
      <c r="AT718" s="74"/>
      <c r="AU718" s="74"/>
      <c r="AV718" s="74"/>
      <c r="AW718" s="74"/>
      <c r="AX718" s="74"/>
      <c r="AY718" s="74"/>
      <c r="AZ718" s="74"/>
      <c r="BA718" s="74"/>
      <c r="BB718" s="74"/>
      <c r="BC718" s="74"/>
      <c r="BD718" s="74"/>
      <c r="BE718" s="74"/>
      <c r="BF718" s="74"/>
      <c r="BG718" s="74"/>
      <c r="BH718" s="74"/>
      <c r="BI718" s="74"/>
      <c r="BJ718" s="74"/>
      <c r="BK718" s="74"/>
      <c r="BL718" s="74"/>
      <c r="BM718" s="74"/>
      <c r="BN718" s="74"/>
      <c r="BO718" s="74"/>
      <c r="BP718" s="74"/>
      <c r="BQ718" s="74"/>
      <c r="BR718" s="74"/>
      <c r="BS718" s="74"/>
      <c r="BT718" s="74"/>
      <c r="BU718" s="74"/>
      <c r="BV718" s="74"/>
      <c r="BW718" s="74"/>
      <c r="BX718" s="74"/>
      <c r="BY718" s="74"/>
      <c r="BZ718" s="74"/>
      <c r="CA718" s="74"/>
      <c r="CB718" s="74"/>
      <c r="CC718" s="74"/>
      <c r="CD718" s="74"/>
      <c r="CE718" s="74"/>
      <c r="CF718" s="74"/>
      <c r="CG718" s="74"/>
      <c r="CH718" s="74"/>
      <c r="CI718" s="74"/>
      <c r="CJ718" s="142"/>
      <c r="CK718" s="143"/>
      <c r="CL718" s="89"/>
      <c r="CM718" s="110"/>
      <c r="CN718" s="110"/>
      <c r="CP718" s="305"/>
      <c r="CQ718" s="74"/>
      <c r="CR718" s="152"/>
      <c r="CS718" s="74"/>
      <c r="CT718" s="74"/>
      <c r="CU718" s="74"/>
      <c r="CV718" s="74"/>
      <c r="CW718" s="74"/>
      <c r="CX718" s="74"/>
      <c r="CY718" s="74"/>
      <c r="CZ718" s="74"/>
      <c r="DA718" s="74"/>
      <c r="DB718" s="74"/>
    </row>
    <row r="719" spans="1:106" ht="14.5" customHeight="1">
      <c r="A719" s="74" t="s">
        <v>3319</v>
      </c>
      <c r="B719" s="129" t="s">
        <v>2674</v>
      </c>
      <c r="C719" s="130" t="str">
        <f t="shared" ref="C719:C742" si="443">MID(A719,1,12)</f>
        <v>A.100.30.098</v>
      </c>
      <c r="D719" s="131" t="s">
        <v>157</v>
      </c>
      <c r="E719" s="129" t="s">
        <v>957</v>
      </c>
      <c r="F719" s="132" t="s">
        <v>3321</v>
      </c>
      <c r="G719" s="132">
        <f t="shared" ref="G719:G742" si="444">J719+K719+L719+M719</f>
        <v>5.0732636807500002</v>
      </c>
      <c r="H719" s="348">
        <f t="shared" ref="H719:H742" si="445">G719</f>
        <v>5.0732636807500002</v>
      </c>
      <c r="I719" s="74"/>
      <c r="J719" s="132">
        <f t="shared" ref="J719:J742" si="446">P719+Q719+R719+S719</f>
        <v>0.12337772975000001</v>
      </c>
      <c r="K719" s="132">
        <f t="shared" ref="K719:K742" si="447">N719+O719+T719</f>
        <v>0.252493621</v>
      </c>
      <c r="L719" s="300">
        <f t="shared" ref="L719:L742" si="448">U719+IF(V719="x",0,V719)+IF(W719="x",0,W719)+IF(X719="x",0,X719)+Y719+Z719</f>
        <v>4.2722644800000005</v>
      </c>
      <c r="M719" s="132">
        <v>0.42512784999999997</v>
      </c>
      <c r="N719" s="132">
        <v>8.2577159999999997E-2</v>
      </c>
      <c r="O719" s="132">
        <v>0.11015531000000001</v>
      </c>
      <c r="P719" s="132">
        <v>9.5257800000000004E-2</v>
      </c>
      <c r="Q719" s="132">
        <v>0</v>
      </c>
      <c r="R719" s="304">
        <v>2.958875E-5</v>
      </c>
      <c r="S719" s="132">
        <v>2.8090341000000001E-2</v>
      </c>
      <c r="T719" s="132">
        <v>5.9761150999999998E-2</v>
      </c>
      <c r="U719" s="132">
        <v>4.2300000000000004</v>
      </c>
      <c r="V719" s="132">
        <v>0</v>
      </c>
      <c r="W719" s="132">
        <v>4.226448E-2</v>
      </c>
      <c r="X719" s="132">
        <v>0</v>
      </c>
      <c r="Y719" s="132">
        <v>0</v>
      </c>
      <c r="Z719" s="132">
        <v>0</v>
      </c>
      <c r="AA719" s="74"/>
      <c r="AB719" s="301">
        <f t="shared" ref="AB719:AB742" si="449">M719/0.133</f>
        <v>3.1964499999999996</v>
      </c>
      <c r="AC719" s="338">
        <f t="shared" ref="AC719:AC742" si="450">AB719</f>
        <v>3.1964499999999996</v>
      </c>
      <c r="AD719" s="74"/>
      <c r="AE719" s="136">
        <v>43.621899999999997</v>
      </c>
      <c r="AF719" s="136">
        <v>34.812899999999999</v>
      </c>
      <c r="AG719" s="136">
        <v>5.73</v>
      </c>
      <c r="AH719" s="136">
        <v>0</v>
      </c>
      <c r="AI719" s="136">
        <v>0.376</v>
      </c>
      <c r="AJ719" s="136">
        <v>0</v>
      </c>
      <c r="AK719" s="136">
        <v>2.7029999999999998</v>
      </c>
      <c r="AL719" s="74"/>
      <c r="AM719" s="133">
        <v>0.10019051</v>
      </c>
      <c r="AN719" s="340">
        <f t="shared" ref="AN719:AN742" si="451">AM719</f>
        <v>0.10019051</v>
      </c>
      <c r="AP719" s="133">
        <v>9.2737817E-2</v>
      </c>
      <c r="AQ719" s="133">
        <v>4.1774011000000003E-3</v>
      </c>
      <c r="AR719" s="133">
        <v>3.2752893999999999E-3</v>
      </c>
      <c r="AS719" s="134">
        <f t="shared" ref="AS719:AS742" si="452">AV719+AY719+AZ719+BA719+BB719+BJ719+BK719+BO719</f>
        <v>5.5598211690199999E-6</v>
      </c>
      <c r="AT719" s="135">
        <f t="shared" ref="AT719:AT742" si="453">AW719+AX719+BC719+BD719+BE719+BF719+BG719+BH719+BI719+BL719+BP719+BQ719</f>
        <v>1.5448968450902E-8</v>
      </c>
      <c r="AU719" s="135">
        <f t="shared" ref="AU719:AU742" si="454">BM719+BN719</f>
        <v>0.45872400000000002</v>
      </c>
      <c r="AV719" s="302">
        <v>2.99647E-6</v>
      </c>
      <c r="AW719" s="302">
        <v>9.0422499999999995E-9</v>
      </c>
      <c r="AX719" s="302">
        <v>2.4699749999999998E-13</v>
      </c>
      <c r="AY719" s="303">
        <v>0</v>
      </c>
      <c r="AZ719" s="303">
        <v>0</v>
      </c>
      <c r="BA719" s="302">
        <v>1.416469E-8</v>
      </c>
      <c r="BB719" s="302">
        <v>2.5439924000000001E-6</v>
      </c>
      <c r="BC719" s="302">
        <v>2.0461710000000001E-9</v>
      </c>
      <c r="BD719" s="302">
        <v>4.1472573E-9</v>
      </c>
      <c r="BE719" s="302">
        <v>5.523786E-11</v>
      </c>
      <c r="BF719" s="302">
        <v>8.7210000000000001E-16</v>
      </c>
      <c r="BG719" s="302">
        <v>1.559424E-10</v>
      </c>
      <c r="BH719" s="302">
        <v>1.7970841E-12</v>
      </c>
      <c r="BI719" s="302">
        <v>6.4937201999999998E-14</v>
      </c>
      <c r="BJ719" s="302">
        <v>8.1663481999999997E-10</v>
      </c>
      <c r="BK719" s="302">
        <v>4.3774442000000002E-9</v>
      </c>
      <c r="BL719" s="303">
        <v>0</v>
      </c>
      <c r="BM719" s="303">
        <v>0.23100000000000001</v>
      </c>
      <c r="BN719" s="303">
        <v>0.22772400000000001</v>
      </c>
      <c r="BO719" s="303">
        <v>0</v>
      </c>
      <c r="BP719" s="303">
        <v>0</v>
      </c>
      <c r="BQ719" s="303">
        <v>0</v>
      </c>
      <c r="BR719" s="74"/>
      <c r="BS719" s="136">
        <v>1.8713461999999999E-3</v>
      </c>
      <c r="BT719" s="144">
        <v>2.4512095000000002E-5</v>
      </c>
      <c r="BU719" s="144">
        <v>8.9125507000000005E-5</v>
      </c>
      <c r="BV719" s="144">
        <v>7.0002290999999996E-6</v>
      </c>
      <c r="BW719" s="144">
        <v>1.3569272000000001E-5</v>
      </c>
      <c r="BX719" s="144">
        <v>8.8866948000000006E-6</v>
      </c>
      <c r="BY719" s="144">
        <v>1.9321255E-8</v>
      </c>
      <c r="BZ719" s="144">
        <v>1.3498764999999999E-5</v>
      </c>
      <c r="CA719" s="144">
        <v>3.9706019000000001E-8</v>
      </c>
      <c r="CB719" s="144">
        <v>1.8587541999999999E-5</v>
      </c>
      <c r="CC719" s="136">
        <v>0</v>
      </c>
      <c r="CD719" s="136">
        <v>0</v>
      </c>
      <c r="CE719" s="136">
        <v>0</v>
      </c>
      <c r="CF719" s="144">
        <v>2.1647904000000001E-5</v>
      </c>
      <c r="CG719" s="144">
        <v>4.8700808000000002E-5</v>
      </c>
      <c r="CH719" s="136">
        <v>1.6257584000000001E-3</v>
      </c>
      <c r="CI719" s="136">
        <v>0</v>
      </c>
      <c r="CJ719" s="137"/>
      <c r="CK719" s="138"/>
      <c r="CL719" s="89" t="s">
        <v>3322</v>
      </c>
      <c r="CM719" s="110"/>
      <c r="CN719" s="110"/>
      <c r="CP719" s="305"/>
      <c r="CQ719" s="74"/>
      <c r="CR719" s="152"/>
      <c r="CS719" s="74"/>
      <c r="CT719" s="74"/>
      <c r="CU719" s="74"/>
      <c r="CV719" s="74"/>
      <c r="CW719" s="74"/>
      <c r="CX719" s="74"/>
      <c r="CY719" s="74"/>
      <c r="CZ719" s="74"/>
      <c r="DA719" s="74"/>
      <c r="DB719" s="74"/>
    </row>
    <row r="720" spans="1:106" ht="14.5" customHeight="1">
      <c r="A720" s="74" t="s">
        <v>3323</v>
      </c>
      <c r="B720" s="129" t="s">
        <v>2674</v>
      </c>
      <c r="C720" s="130" t="str">
        <f t="shared" si="443"/>
        <v>A.100.30.099</v>
      </c>
      <c r="D720" s="131" t="s">
        <v>157</v>
      </c>
      <c r="E720" s="129" t="s">
        <v>957</v>
      </c>
      <c r="F720" s="132" t="s">
        <v>3325</v>
      </c>
      <c r="G720" s="132">
        <f t="shared" si="444"/>
        <v>5.6362520256519382</v>
      </c>
      <c r="H720" s="348">
        <f t="shared" si="445"/>
        <v>5.6362520256519382</v>
      </c>
      <c r="I720" s="74"/>
      <c r="J720" s="132">
        <f t="shared" si="446"/>
        <v>8.5381411390000009E-2</v>
      </c>
      <c r="K720" s="132">
        <f t="shared" si="447"/>
        <v>0.34039545279999994</v>
      </c>
      <c r="L720" s="300">
        <f t="shared" si="448"/>
        <v>4.5849372314619377</v>
      </c>
      <c r="M720" s="132">
        <v>0.62553793000000002</v>
      </c>
      <c r="N720" s="132">
        <v>0.23481047999999999</v>
      </c>
      <c r="O720" s="132">
        <v>0.10164112</v>
      </c>
      <c r="P720" s="132">
        <v>8.3328466000000004E-2</v>
      </c>
      <c r="Q720" s="132">
        <v>1.4237703000000001E-3</v>
      </c>
      <c r="R720" s="132">
        <v>1.6072572000000001E-4</v>
      </c>
      <c r="S720" s="132">
        <v>4.6844937E-4</v>
      </c>
      <c r="T720" s="132">
        <v>3.9438527999999997E-3</v>
      </c>
      <c r="U720" s="132">
        <v>4.2589380999999999</v>
      </c>
      <c r="V720" s="132">
        <v>2.8632402E-3</v>
      </c>
      <c r="W720" s="132">
        <v>0.32311799000000002</v>
      </c>
      <c r="X720" s="304">
        <v>1.7900371999999999E-5</v>
      </c>
      <c r="Y720" s="304">
        <v>8.8993777999999996E-10</v>
      </c>
      <c r="Z720" s="132">
        <v>0</v>
      </c>
      <c r="AA720" s="74"/>
      <c r="AB720" s="301">
        <f t="shared" si="449"/>
        <v>4.7032927067669172</v>
      </c>
      <c r="AC720" s="338">
        <f t="shared" si="450"/>
        <v>4.7032927067669172</v>
      </c>
      <c r="AD720" s="74"/>
      <c r="AE720" s="136">
        <v>120.4426</v>
      </c>
      <c r="AF720" s="136">
        <v>50.507275999999997</v>
      </c>
      <c r="AG720" s="136">
        <v>43.806649999999998</v>
      </c>
      <c r="AH720" s="136">
        <v>0</v>
      </c>
      <c r="AI720" s="136">
        <v>6.2109419000000001E-3</v>
      </c>
      <c r="AJ720" s="136">
        <v>26.047744999999999</v>
      </c>
      <c r="AK720" s="136">
        <v>7.4715247999999998E-2</v>
      </c>
      <c r="AL720" s="74"/>
      <c r="AM720" s="133">
        <v>0.17163893999999999</v>
      </c>
      <c r="AN720" s="340">
        <f t="shared" si="451"/>
        <v>0.17163893999999999</v>
      </c>
      <c r="AP720" s="133">
        <v>0.16208065999999999</v>
      </c>
      <c r="AQ720" s="133">
        <v>5.7674387000000004E-3</v>
      </c>
      <c r="AR720" s="133">
        <v>3.7908338999999998E-3</v>
      </c>
      <c r="AS720" s="134">
        <f t="shared" si="452"/>
        <v>9.7170661050753036E-6</v>
      </c>
      <c r="AT720" s="135">
        <f t="shared" si="453"/>
        <v>2.1329285038449509E-8</v>
      </c>
      <c r="AU720" s="135">
        <f t="shared" si="454"/>
        <v>0.53092911999999992</v>
      </c>
      <c r="AV720" s="302">
        <v>4.4654057000000004E-6</v>
      </c>
      <c r="AW720" s="302">
        <v>1.3476572E-8</v>
      </c>
      <c r="AX720" s="302">
        <v>3.6804424999999999E-13</v>
      </c>
      <c r="AY720" s="302">
        <v>1.2306057E-9</v>
      </c>
      <c r="AZ720" s="302">
        <v>1.3866920999999999E-11</v>
      </c>
      <c r="BA720" s="302">
        <v>1.2389518999999999E-8</v>
      </c>
      <c r="BB720" s="302">
        <v>5.2267493999999999E-6</v>
      </c>
      <c r="BC720" s="302">
        <v>1.7601523000000001E-9</v>
      </c>
      <c r="BD720" s="302">
        <v>6.0065512999999997E-9</v>
      </c>
      <c r="BE720" s="302">
        <v>5.7198416999999998E-11</v>
      </c>
      <c r="BF720" s="302">
        <v>1.0111468E-13</v>
      </c>
      <c r="BG720" s="302">
        <v>3.4933086000000001E-13</v>
      </c>
      <c r="BH720" s="302">
        <v>8.6629590000000001E-13</v>
      </c>
      <c r="BI720" s="302">
        <v>1.8512183000000001E-13</v>
      </c>
      <c r="BJ720" s="302">
        <v>1.7265733E-9</v>
      </c>
      <c r="BK720" s="302">
        <v>9.5504229000000003E-9</v>
      </c>
      <c r="BL720" s="302">
        <v>2.6941009E-11</v>
      </c>
      <c r="BM720" s="303">
        <v>0.23273136</v>
      </c>
      <c r="BN720" s="303">
        <v>0.29819775999999998</v>
      </c>
      <c r="BO720" s="302">
        <v>1.7254303000000001E-14</v>
      </c>
      <c r="BP720" s="302">
        <v>1.0492481E-16</v>
      </c>
      <c r="BQ720" s="302">
        <v>4.6944138999999996E-21</v>
      </c>
      <c r="BR720" s="74"/>
      <c r="BS720" s="136">
        <v>2.0337877999999998E-3</v>
      </c>
      <c r="BT720" s="144">
        <v>4.5480298E-5</v>
      </c>
      <c r="BU720" s="136">
        <v>1.3114027999999999E-4</v>
      </c>
      <c r="BV720" s="144">
        <v>4.6249666000000003E-7</v>
      </c>
      <c r="BW720" s="144">
        <v>3.273116E-5</v>
      </c>
      <c r="BX720" s="144">
        <v>8.1652181000000002E-6</v>
      </c>
      <c r="BY720" s="144">
        <v>8.7680550999999999E-7</v>
      </c>
      <c r="BZ720" s="144">
        <v>1.2158802E-5</v>
      </c>
      <c r="CA720" s="144">
        <v>2.1568259999999999E-7</v>
      </c>
      <c r="CB720" s="144">
        <v>3.0997568000000003E-7</v>
      </c>
      <c r="CC720" s="144">
        <v>1.0421401000000001E-7</v>
      </c>
      <c r="CD720" s="144">
        <v>1.8180738999999999E-8</v>
      </c>
      <c r="CE720" s="144">
        <v>1.8504068E-9</v>
      </c>
      <c r="CF720" s="144">
        <v>1.8388699E-5</v>
      </c>
      <c r="CG720" s="136">
        <v>1.1584727E-4</v>
      </c>
      <c r="CH720" s="136">
        <v>1.6678869E-3</v>
      </c>
      <c r="CI720" s="144">
        <v>2.4769808999999999E-12</v>
      </c>
      <c r="CJ720" s="137"/>
      <c r="CK720" s="138"/>
      <c r="CL720" s="110" t="s">
        <v>3326</v>
      </c>
      <c r="CP720" s="305"/>
      <c r="CQ720" s="110" t="s">
        <v>8080</v>
      </c>
      <c r="CR720" s="152"/>
      <c r="CS720" s="74"/>
      <c r="CT720" s="74"/>
      <c r="CU720" s="74"/>
      <c r="CV720" s="74"/>
      <c r="CW720" s="74"/>
      <c r="CX720" s="74"/>
      <c r="CY720" s="74"/>
      <c r="CZ720" s="74"/>
      <c r="DA720" s="74"/>
      <c r="DB720" s="74"/>
    </row>
    <row r="721" spans="1:106" ht="14.5" customHeight="1">
      <c r="A721" s="74" t="s">
        <v>3327</v>
      </c>
      <c r="B721" s="129" t="s">
        <v>2674</v>
      </c>
      <c r="C721" s="130" t="str">
        <f t="shared" si="443"/>
        <v>A.100.30.100</v>
      </c>
      <c r="D721" s="131" t="s">
        <v>157</v>
      </c>
      <c r="E721" s="129" t="s">
        <v>957</v>
      </c>
      <c r="F721" s="132" t="s">
        <v>3329</v>
      </c>
      <c r="G721" s="132">
        <f t="shared" si="444"/>
        <v>3.8554474035084603</v>
      </c>
      <c r="H721" s="348">
        <f t="shared" si="445"/>
        <v>3.8554474035084603</v>
      </c>
      <c r="I721" s="74"/>
      <c r="J721" s="132">
        <f t="shared" si="446"/>
        <v>7.0146054735000005E-2</v>
      </c>
      <c r="K721" s="132">
        <f t="shared" si="447"/>
        <v>0.22055961300000002</v>
      </c>
      <c r="L721" s="300">
        <f t="shared" si="448"/>
        <v>3.1424838957734602</v>
      </c>
      <c r="M721" s="132">
        <v>0.42225784</v>
      </c>
      <c r="N721" s="132">
        <v>0.12994469</v>
      </c>
      <c r="O721" s="132">
        <v>7.4546573000000005E-2</v>
      </c>
      <c r="P721" s="132">
        <v>6.2300279E-2</v>
      </c>
      <c r="Q721" s="132">
        <v>8.3462640000000002E-4</v>
      </c>
      <c r="R721" s="304">
        <v>8.2345735000000002E-5</v>
      </c>
      <c r="S721" s="132">
        <v>6.9288036000000001E-3</v>
      </c>
      <c r="T721" s="132">
        <v>1.6068349999999999E-2</v>
      </c>
      <c r="U721" s="132">
        <v>2.9745998999999999</v>
      </c>
      <c r="V721" s="132">
        <v>2.624473E-3</v>
      </c>
      <c r="W721" s="132">
        <v>0.16524611</v>
      </c>
      <c r="X721" s="304">
        <v>1.3015692E-5</v>
      </c>
      <c r="Y721" s="304">
        <v>3.9708146000000001E-7</v>
      </c>
      <c r="Z721" s="132">
        <v>0</v>
      </c>
      <c r="AA721" s="74"/>
      <c r="AB721" s="301">
        <f t="shared" si="449"/>
        <v>3.174870977443609</v>
      </c>
      <c r="AC721" s="338">
        <f t="shared" si="450"/>
        <v>3.174870977443609</v>
      </c>
      <c r="AD721" s="74"/>
      <c r="AE721" s="136">
        <v>70.134898000000007</v>
      </c>
      <c r="AF721" s="136">
        <v>34.376657999999999</v>
      </c>
      <c r="AG721" s="136">
        <v>22.403103999999999</v>
      </c>
      <c r="AH721" s="136">
        <v>0</v>
      </c>
      <c r="AI721" s="136">
        <v>0.16111118999999999</v>
      </c>
      <c r="AJ721" s="136">
        <v>12.334883</v>
      </c>
      <c r="AK721" s="136">
        <v>0.85914250999999997</v>
      </c>
      <c r="AL721" s="74"/>
      <c r="AM721" s="133">
        <v>0.10797247</v>
      </c>
      <c r="AN721" s="340">
        <f t="shared" si="451"/>
        <v>0.10797247</v>
      </c>
      <c r="AP721" s="133">
        <v>0.10150116000000001</v>
      </c>
      <c r="AQ721" s="133">
        <v>3.8643216000000002E-3</v>
      </c>
      <c r="AR721" s="133">
        <v>2.6069887E-3</v>
      </c>
      <c r="AS721" s="134">
        <f t="shared" si="452"/>
        <v>6.0852016319690992E-6</v>
      </c>
      <c r="AT721" s="135">
        <f t="shared" si="453"/>
        <v>1.4291130343545599E-8</v>
      </c>
      <c r="AU721" s="135">
        <f t="shared" si="454"/>
        <v>0.36512447000000003</v>
      </c>
      <c r="AV721" s="302">
        <v>3.0000950999999999E-6</v>
      </c>
      <c r="AW721" s="302">
        <v>9.0538488999999994E-9</v>
      </c>
      <c r="AX721" s="302">
        <v>2.4728052999999998E-13</v>
      </c>
      <c r="AY721" s="302">
        <v>5.6971363999999997E-10</v>
      </c>
      <c r="AZ721" s="302">
        <v>6.4372392000000001E-12</v>
      </c>
      <c r="BA721" s="302">
        <v>9.2633512999999995E-9</v>
      </c>
      <c r="BB721" s="302">
        <v>3.0685330000000002E-6</v>
      </c>
      <c r="BC721" s="302">
        <v>1.3240705999999999E-9</v>
      </c>
      <c r="BD721" s="302">
        <v>3.8147687999999997E-9</v>
      </c>
      <c r="BE721" s="302">
        <v>3.9580081000000002E-11</v>
      </c>
      <c r="BF721" s="302">
        <v>4.7173833E-14</v>
      </c>
      <c r="BG721" s="302">
        <v>3.7285073E-11</v>
      </c>
      <c r="BH721" s="302">
        <v>8.2836664000000003E-13</v>
      </c>
      <c r="BI721" s="302">
        <v>1.0178403E-13</v>
      </c>
      <c r="BJ721" s="302">
        <v>9.9661788999999992E-10</v>
      </c>
      <c r="BK721" s="302">
        <v>5.7297132000000003E-9</v>
      </c>
      <c r="BL721" s="302">
        <v>2.0305465999999999E-11</v>
      </c>
      <c r="BM721" s="303">
        <v>0.16250650999999999</v>
      </c>
      <c r="BN721" s="303">
        <v>0.20261796000000001</v>
      </c>
      <c r="BO721" s="302">
        <v>7.6986999000000007E-12</v>
      </c>
      <c r="BP721" s="302">
        <v>4.6816417999999998E-14</v>
      </c>
      <c r="BQ721" s="302">
        <v>2.0946012E-18</v>
      </c>
      <c r="BR721" s="74"/>
      <c r="BS721" s="136">
        <v>1.3975141999999999E-3</v>
      </c>
      <c r="BT721" s="144">
        <v>2.7264710000000001E-5</v>
      </c>
      <c r="BU721" s="144">
        <v>8.8523826999999995E-5</v>
      </c>
      <c r="BV721" s="144">
        <v>1.8824397999999999E-6</v>
      </c>
      <c r="BW721" s="144">
        <v>1.8766223E-5</v>
      </c>
      <c r="BX721" s="144">
        <v>5.9967686000000004E-6</v>
      </c>
      <c r="BY721" s="144">
        <v>4.0983438000000002E-7</v>
      </c>
      <c r="BZ721" s="144">
        <v>8.9973264000000003E-6</v>
      </c>
      <c r="CA721" s="144">
        <v>1.1050218E-7</v>
      </c>
      <c r="CB721" s="144">
        <v>4.5848297000000003E-6</v>
      </c>
      <c r="CC721" s="144">
        <v>4.8372360999999997E-8</v>
      </c>
      <c r="CD721" s="144">
        <v>1.3523027E-8</v>
      </c>
      <c r="CE721" s="144">
        <v>8.5910171999999997E-10</v>
      </c>
      <c r="CF721" s="144">
        <v>1.3884582999999999E-5</v>
      </c>
      <c r="CG721" s="144">
        <v>6.9429780999999999E-5</v>
      </c>
      <c r="CH721" s="136">
        <v>1.1575995E-3</v>
      </c>
      <c r="CI721" s="144">
        <v>1.1052044E-9</v>
      </c>
      <c r="CJ721" s="137"/>
      <c r="CK721" s="138"/>
      <c r="CL721" s="110" t="s">
        <v>3260</v>
      </c>
      <c r="CP721" s="318"/>
      <c r="CQ721" s="74"/>
      <c r="CR721" s="152"/>
      <c r="CS721" s="74"/>
      <c r="CT721" s="74"/>
      <c r="CU721" s="74"/>
      <c r="CV721" s="74"/>
      <c r="CW721" s="74"/>
      <c r="CX721" s="74"/>
      <c r="CY721" s="74"/>
      <c r="CZ721" s="74"/>
      <c r="DA721" s="74"/>
      <c r="DB721" s="74"/>
    </row>
    <row r="722" spans="1:106" ht="14.5" customHeight="1">
      <c r="A722" s="74" t="s">
        <v>3330</v>
      </c>
      <c r="B722" s="129" t="s">
        <v>2674</v>
      </c>
      <c r="C722" s="130" t="str">
        <f t="shared" si="443"/>
        <v>A.100.30.101</v>
      </c>
      <c r="D722" s="131" t="s">
        <v>157</v>
      </c>
      <c r="E722" s="129" t="s">
        <v>957</v>
      </c>
      <c r="F722" s="132" t="s">
        <v>3332</v>
      </c>
      <c r="G722" s="132">
        <f t="shared" si="444"/>
        <v>4.4593096268414607</v>
      </c>
      <c r="H722" s="348">
        <f t="shared" si="445"/>
        <v>4.4593096268414607</v>
      </c>
      <c r="I722" s="74"/>
      <c r="J722" s="132">
        <f t="shared" si="446"/>
        <v>7.815002380000001E-2</v>
      </c>
      <c r="K722" s="132">
        <f t="shared" si="447"/>
        <v>0.25220802399999998</v>
      </c>
      <c r="L722" s="300">
        <f t="shared" si="448"/>
        <v>3.67024894904146</v>
      </c>
      <c r="M722" s="132">
        <v>0.45870263</v>
      </c>
      <c r="N722" s="132">
        <v>0.15442064</v>
      </c>
      <c r="O722" s="132">
        <v>7.7023325000000004E-2</v>
      </c>
      <c r="P722" s="132">
        <v>6.3355934000000003E-2</v>
      </c>
      <c r="Q722" s="132">
        <v>9.7472040000000002E-4</v>
      </c>
      <c r="R722" s="132">
        <v>1.9708814E-3</v>
      </c>
      <c r="S722" s="132">
        <v>1.1848488000000001E-2</v>
      </c>
      <c r="T722" s="132">
        <v>2.0764059000000001E-2</v>
      </c>
      <c r="U722" s="132">
        <v>3.5013340999999998</v>
      </c>
      <c r="V722" s="132">
        <v>2.624473E-3</v>
      </c>
      <c r="W722" s="132">
        <v>0.16627628999999999</v>
      </c>
      <c r="X722" s="304">
        <v>1.3688959999999999E-5</v>
      </c>
      <c r="Y722" s="304">
        <v>3.9708146000000001E-7</v>
      </c>
      <c r="Z722" s="132">
        <v>0</v>
      </c>
      <c r="AA722" s="74"/>
      <c r="AB722" s="301">
        <f t="shared" si="449"/>
        <v>3.4488919548872179</v>
      </c>
      <c r="AC722" s="338">
        <f t="shared" si="450"/>
        <v>3.4488919548872179</v>
      </c>
      <c r="AD722" s="74"/>
      <c r="AE722" s="136">
        <v>73.995141000000004</v>
      </c>
      <c r="AF722" s="136">
        <v>37.984225000000002</v>
      </c>
      <c r="AG722" s="136">
        <v>22.542770000000001</v>
      </c>
      <c r="AH722" s="136">
        <v>0</v>
      </c>
      <c r="AI722" s="136">
        <v>0.26851476000000002</v>
      </c>
      <c r="AJ722" s="136">
        <v>12.335159000000001</v>
      </c>
      <c r="AK722" s="136">
        <v>0.86447194999999999</v>
      </c>
      <c r="AL722" s="74"/>
      <c r="AM722" s="133">
        <v>0.12538908000000001</v>
      </c>
      <c r="AN722" s="340">
        <f t="shared" si="451"/>
        <v>0.12538908000000001</v>
      </c>
      <c r="AP722" s="133">
        <v>0.11812540000000001</v>
      </c>
      <c r="AQ722" s="133">
        <v>4.2501377999999996E-3</v>
      </c>
      <c r="AR722" s="133">
        <v>3.0135355000000001E-3</v>
      </c>
      <c r="AS722" s="134">
        <f t="shared" si="452"/>
        <v>7.0818585860358001E-6</v>
      </c>
      <c r="AT722" s="135">
        <f t="shared" si="453"/>
        <v>1.57179653433546E-8</v>
      </c>
      <c r="AU722" s="135">
        <f t="shared" si="454"/>
        <v>0.42206379000000005</v>
      </c>
      <c r="AV722" s="302">
        <v>3.2568500999999999E-6</v>
      </c>
      <c r="AW722" s="302">
        <v>9.8286321000000001E-9</v>
      </c>
      <c r="AX722" s="302">
        <v>2.6844473999999999E-13</v>
      </c>
      <c r="AY722" s="302">
        <v>5.8072821999999995E-10</v>
      </c>
      <c r="AZ722" s="302">
        <v>7.8425159000000004E-12</v>
      </c>
      <c r="BA722" s="302">
        <v>9.4202946000000006E-9</v>
      </c>
      <c r="BB722" s="302">
        <v>3.5247251999999998E-6</v>
      </c>
      <c r="BC722" s="302">
        <v>1.3491131000000001E-9</v>
      </c>
      <c r="BD722" s="302">
        <v>4.3432330000000002E-9</v>
      </c>
      <c r="BE722" s="302">
        <v>4.0000188999999997E-11</v>
      </c>
      <c r="BF722" s="302">
        <v>5.9072301999999997E-14</v>
      </c>
      <c r="BG722" s="302">
        <v>1.1435444E-10</v>
      </c>
      <c r="BH722" s="302">
        <v>1.7244311000000001E-11</v>
      </c>
      <c r="BI722" s="302">
        <v>3.8715157999999996E-12</v>
      </c>
      <c r="BJ722" s="302">
        <v>1.1425442E-8</v>
      </c>
      <c r="BK722" s="302">
        <v>2.7884128000000001E-7</v>
      </c>
      <c r="BL722" s="302">
        <v>2.1142352000000001E-11</v>
      </c>
      <c r="BM722" s="303">
        <v>0.19118201000000001</v>
      </c>
      <c r="BN722" s="303">
        <v>0.23088178000000001</v>
      </c>
      <c r="BO722" s="302">
        <v>7.6986999000000007E-12</v>
      </c>
      <c r="BP722" s="302">
        <v>4.6816417999999998E-14</v>
      </c>
      <c r="BQ722" s="302">
        <v>2.0946012E-18</v>
      </c>
      <c r="BR722" s="74"/>
      <c r="BS722" s="136">
        <v>2.5577858000000002E-3</v>
      </c>
      <c r="BT722" s="144">
        <v>3.0949442E-5</v>
      </c>
      <c r="BU722" s="144">
        <v>9.6164257999999995E-5</v>
      </c>
      <c r="BV722" s="144">
        <v>2.4325333000000001E-6</v>
      </c>
      <c r="BW722" s="144">
        <v>2.1866601000000001E-5</v>
      </c>
      <c r="BX722" s="144">
        <v>6.1132605999999998E-6</v>
      </c>
      <c r="BY722" s="144">
        <v>4.2035026000000002E-7</v>
      </c>
      <c r="BZ722" s="144">
        <v>9.1214407999999994E-6</v>
      </c>
      <c r="CA722" s="144">
        <v>2.6447841E-6</v>
      </c>
      <c r="CB722" s="144">
        <v>7.8402133000000003E-6</v>
      </c>
      <c r="CC722" s="144">
        <v>5.8933461999999997E-8</v>
      </c>
      <c r="CD722" s="144">
        <v>1.4131416E-8</v>
      </c>
      <c r="CE722" s="144">
        <v>1.0454018999999999E-9</v>
      </c>
      <c r="CF722" s="144">
        <v>1.4480394E-5</v>
      </c>
      <c r="CG722" s="144">
        <v>7.3836933999999997E-5</v>
      </c>
      <c r="CH722" s="136">
        <v>2.2918404E-3</v>
      </c>
      <c r="CI722" s="144">
        <v>1.1052044E-9</v>
      </c>
      <c r="CJ722" s="137"/>
      <c r="CK722" s="138"/>
      <c r="CL722" s="110" t="s">
        <v>3260</v>
      </c>
      <c r="CP722" s="318"/>
      <c r="CQ722" s="74"/>
      <c r="CR722" s="152"/>
      <c r="CS722" s="74"/>
      <c r="CT722" s="74"/>
      <c r="CU722" s="74"/>
      <c r="CV722" s="74"/>
      <c r="CW722" s="74"/>
      <c r="CX722" s="74"/>
      <c r="CY722" s="74"/>
      <c r="CZ722" s="74"/>
      <c r="DA722" s="74"/>
      <c r="DB722" s="74"/>
    </row>
    <row r="723" spans="1:106" ht="14.5" customHeight="1">
      <c r="A723" s="74" t="s">
        <v>3333</v>
      </c>
      <c r="B723" s="129" t="s">
        <v>2674</v>
      </c>
      <c r="C723" s="130" t="str">
        <f t="shared" si="443"/>
        <v>A.100.30.102</v>
      </c>
      <c r="D723" s="131" t="s">
        <v>157</v>
      </c>
      <c r="E723" s="129" t="s">
        <v>957</v>
      </c>
      <c r="F723" s="132" t="s">
        <v>3335</v>
      </c>
      <c r="G723" s="132">
        <f t="shared" si="444"/>
        <v>3.9420847817409301</v>
      </c>
      <c r="H723" s="348">
        <f t="shared" si="445"/>
        <v>3.9420847817409301</v>
      </c>
      <c r="I723" s="74"/>
      <c r="J723" s="132">
        <f t="shared" si="446"/>
        <v>7.075655044000001E-2</v>
      </c>
      <c r="K723" s="132">
        <f t="shared" si="447"/>
        <v>0.31738540300000001</v>
      </c>
      <c r="L723" s="300">
        <f t="shared" si="448"/>
        <v>3.0744225083009304</v>
      </c>
      <c r="M723" s="132">
        <v>0.47952032</v>
      </c>
      <c r="N723" s="132">
        <v>0.22881196000000001</v>
      </c>
      <c r="O723" s="132">
        <v>7.3359773000000003E-2</v>
      </c>
      <c r="P723" s="132">
        <v>6.1967289000000002E-2</v>
      </c>
      <c r="Q723" s="132">
        <v>1.1744888000000001E-3</v>
      </c>
      <c r="R723" s="132">
        <v>6.4904724000000005E-4</v>
      </c>
      <c r="S723" s="132">
        <v>6.9657254E-3</v>
      </c>
      <c r="T723" s="132">
        <v>1.521367E-2</v>
      </c>
      <c r="U723" s="132">
        <v>2.9085257000000002</v>
      </c>
      <c r="V723" s="132">
        <v>2.786125E-3</v>
      </c>
      <c r="W723" s="132">
        <v>0.16309624</v>
      </c>
      <c r="X723" s="304">
        <v>1.4054075E-5</v>
      </c>
      <c r="Y723" s="304">
        <v>3.8922593E-7</v>
      </c>
      <c r="Z723" s="132">
        <v>0</v>
      </c>
      <c r="AA723" s="74"/>
      <c r="AB723" s="301">
        <f t="shared" si="449"/>
        <v>3.6054159398496237</v>
      </c>
      <c r="AC723" s="338">
        <f t="shared" si="450"/>
        <v>3.6054159398496237</v>
      </c>
      <c r="AD723" s="74"/>
      <c r="AE723" s="136">
        <v>76.205877999999998</v>
      </c>
      <c r="AF723" s="136">
        <v>40.830823000000002</v>
      </c>
      <c r="AG723" s="136">
        <v>22.111499999999999</v>
      </c>
      <c r="AH723" s="136">
        <v>0</v>
      </c>
      <c r="AI723" s="136">
        <v>0.28259872000000003</v>
      </c>
      <c r="AJ723" s="136">
        <v>11.91896</v>
      </c>
      <c r="AK723" s="136">
        <v>1.0619964</v>
      </c>
      <c r="AL723" s="74"/>
      <c r="AM723" s="133">
        <v>0.14560316000000001</v>
      </c>
      <c r="AN723" s="340">
        <f t="shared" si="451"/>
        <v>0.14560316000000001</v>
      </c>
      <c r="AP723" s="133">
        <v>0.13800929000000001</v>
      </c>
      <c r="AQ723" s="133">
        <v>4.7463056000000003E-3</v>
      </c>
      <c r="AR723" s="133">
        <v>2.8475559999999998E-3</v>
      </c>
      <c r="AS723" s="134">
        <f t="shared" si="452"/>
        <v>8.2739385741738002E-6</v>
      </c>
      <c r="AT723" s="135">
        <f t="shared" si="453"/>
        <v>1.7552905614244167E-8</v>
      </c>
      <c r="AU723" s="135">
        <f t="shared" si="454"/>
        <v>0.39881737</v>
      </c>
      <c r="AV723" s="302">
        <v>3.3993164E-6</v>
      </c>
      <c r="AW723" s="302">
        <v>1.0258395E-8</v>
      </c>
      <c r="AX723" s="302">
        <v>2.8019075000000002E-13</v>
      </c>
      <c r="AY723" s="302">
        <v>5.4515812999999995E-10</v>
      </c>
      <c r="AZ723" s="302">
        <v>7.8071486000000003E-12</v>
      </c>
      <c r="BA723" s="302">
        <v>9.2137361999999993E-9</v>
      </c>
      <c r="BB723" s="302">
        <v>4.8564959999999999E-6</v>
      </c>
      <c r="BC723" s="302">
        <v>1.3274295000000001E-9</v>
      </c>
      <c r="BD723" s="302">
        <v>5.8720446999999998E-9</v>
      </c>
      <c r="BE723" s="302">
        <v>3.6913303999999999E-11</v>
      </c>
      <c r="BF723" s="302">
        <v>4.4150879999999999E-14</v>
      </c>
      <c r="BG723" s="302">
        <v>3.5110653999999998E-11</v>
      </c>
      <c r="BH723" s="302">
        <v>7.7974566999999997E-13</v>
      </c>
      <c r="BI723" s="302">
        <v>1.1052465E-13</v>
      </c>
      <c r="BJ723" s="302">
        <v>2.7259195999999999E-9</v>
      </c>
      <c r="BK723" s="302">
        <v>5.6260066999999999E-9</v>
      </c>
      <c r="BL723" s="302">
        <v>2.1751952000000002E-11</v>
      </c>
      <c r="BM723" s="303">
        <v>0.15767397999999999</v>
      </c>
      <c r="BN723" s="303">
        <v>0.24114339000000001</v>
      </c>
      <c r="BO723" s="302">
        <v>7.5463952000000007E-12</v>
      </c>
      <c r="BP723" s="302">
        <v>4.5890241000000001E-14</v>
      </c>
      <c r="BQ723" s="302">
        <v>2.0531634000000001E-18</v>
      </c>
      <c r="BR723" s="74"/>
      <c r="BS723" s="136">
        <v>1.3669884999999999E-3</v>
      </c>
      <c r="BT723" s="144">
        <v>4.1531834000000001E-5</v>
      </c>
      <c r="BU723" s="136">
        <v>1.0052856E-4</v>
      </c>
      <c r="BV723" s="144">
        <v>1.7823772E-6</v>
      </c>
      <c r="BW723" s="144">
        <v>3.0906147000000001E-5</v>
      </c>
      <c r="BX723" s="144">
        <v>5.8822108000000004E-6</v>
      </c>
      <c r="BY723" s="144">
        <v>3.8209864999999999E-7</v>
      </c>
      <c r="BZ723" s="144">
        <v>8.8320875000000005E-6</v>
      </c>
      <c r="CA723" s="144">
        <v>8.7097569999999995E-7</v>
      </c>
      <c r="CB723" s="144">
        <v>4.6092611E-6</v>
      </c>
      <c r="CC723" s="144">
        <v>5.8668110000000002E-8</v>
      </c>
      <c r="CD723" s="144">
        <v>1.4526914000000001E-8</v>
      </c>
      <c r="CE723" s="144">
        <v>1.040534E-9</v>
      </c>
      <c r="CF723" s="144">
        <v>1.5324438999999999E-5</v>
      </c>
      <c r="CG723" s="144">
        <v>7.6691328000000005E-5</v>
      </c>
      <c r="CH723" s="136">
        <v>1.0795719E-3</v>
      </c>
      <c r="CI723" s="144">
        <v>1.0833399999999999E-9</v>
      </c>
      <c r="CJ723" s="137"/>
      <c r="CK723" s="138"/>
      <c r="CL723" s="110" t="s">
        <v>3260</v>
      </c>
      <c r="CM723" s="110"/>
      <c r="CN723" s="110"/>
      <c r="CP723" s="318"/>
      <c r="CQ723" s="74"/>
      <c r="CR723" s="74"/>
      <c r="CS723" s="74"/>
      <c r="CT723" s="74"/>
      <c r="CU723" s="74"/>
      <c r="CV723" s="74"/>
      <c r="CW723" s="74"/>
      <c r="CX723" s="74"/>
      <c r="CY723" s="74"/>
      <c r="CZ723" s="74"/>
      <c r="DA723" s="74"/>
      <c r="DB723" s="74"/>
    </row>
    <row r="724" spans="1:106" ht="14.5" customHeight="1">
      <c r="A724" s="74" t="s">
        <v>3336</v>
      </c>
      <c r="B724" s="129" t="s">
        <v>2674</v>
      </c>
      <c r="C724" s="130" t="str">
        <f t="shared" si="443"/>
        <v>A.100.30.103</v>
      </c>
      <c r="D724" s="131" t="s">
        <v>157</v>
      </c>
      <c r="E724" s="129" t="s">
        <v>957</v>
      </c>
      <c r="F724" s="132" t="s">
        <v>3338</v>
      </c>
      <c r="G724" s="132">
        <f t="shared" si="444"/>
        <v>5.9004558799750004</v>
      </c>
      <c r="H724" s="348">
        <f t="shared" si="445"/>
        <v>5.9004558799750004</v>
      </c>
      <c r="I724" s="74"/>
      <c r="J724" s="132">
        <f t="shared" si="446"/>
        <v>7.3385412920000004E-2</v>
      </c>
      <c r="K724" s="132">
        <f t="shared" si="447"/>
        <v>1.378201636</v>
      </c>
      <c r="L724" s="300">
        <f t="shared" si="448"/>
        <v>3.9036182810549995</v>
      </c>
      <c r="M724" s="132">
        <v>0.54525055</v>
      </c>
      <c r="N724" s="132">
        <v>1.2947964999999999</v>
      </c>
      <c r="O724" s="132">
        <v>6.9136523000000005E-2</v>
      </c>
      <c r="P724" s="132">
        <v>6.6043564999999999E-2</v>
      </c>
      <c r="Q724" s="132">
        <v>9.1653410000000002E-4</v>
      </c>
      <c r="R724" s="132">
        <v>2.5471452E-4</v>
      </c>
      <c r="S724" s="132">
        <v>6.1705993000000002E-3</v>
      </c>
      <c r="T724" s="132">
        <v>1.4268612999999999E-2</v>
      </c>
      <c r="U724" s="132">
        <v>3.7541430999999998</v>
      </c>
      <c r="V724" s="132">
        <v>3.3335396000000002E-3</v>
      </c>
      <c r="W724" s="132">
        <v>0.14611371000000001</v>
      </c>
      <c r="X724" s="304">
        <v>1.2408034E-5</v>
      </c>
      <c r="Y724" s="304">
        <v>1.5523420999999999E-5</v>
      </c>
      <c r="Z724" s="132">
        <v>0</v>
      </c>
      <c r="AA724" s="74"/>
      <c r="AB724" s="301">
        <f t="shared" si="449"/>
        <v>4.0996281954887213</v>
      </c>
      <c r="AC724" s="338">
        <f t="shared" si="450"/>
        <v>4.0996281954887213</v>
      </c>
      <c r="AD724" s="74"/>
      <c r="AE724" s="136">
        <v>85.752994999999999</v>
      </c>
      <c r="AF724" s="136">
        <v>54.155377000000001</v>
      </c>
      <c r="AG724" s="136">
        <v>19.809245000000001</v>
      </c>
      <c r="AH724" s="136">
        <v>0</v>
      </c>
      <c r="AI724" s="136">
        <v>0.18484167000000001</v>
      </c>
      <c r="AJ724" s="136">
        <v>10.842695000000001</v>
      </c>
      <c r="AK724" s="136">
        <v>0.76083626000000004</v>
      </c>
      <c r="AL724" s="74"/>
      <c r="AM724" s="133">
        <v>0.48292075000000001</v>
      </c>
      <c r="AN724" s="340">
        <f t="shared" si="451"/>
        <v>0.48292075000000001</v>
      </c>
      <c r="AP724" s="133">
        <v>0.46742001</v>
      </c>
      <c r="AQ724" s="133">
        <v>1.1247531999999999E-2</v>
      </c>
      <c r="AR724" s="133">
        <v>4.2532031999999997E-3</v>
      </c>
      <c r="AS724" s="134">
        <f t="shared" si="452"/>
        <v>2.80227829359053E-5</v>
      </c>
      <c r="AT724" s="135">
        <f t="shared" si="453"/>
        <v>4.1595902717480693E-8</v>
      </c>
      <c r="AU724" s="135">
        <f t="shared" si="454"/>
        <v>0.59568672999999994</v>
      </c>
      <c r="AV724" s="302">
        <v>3.854404E-6</v>
      </c>
      <c r="AW724" s="302">
        <v>1.1631379E-8</v>
      </c>
      <c r="AX724" s="302">
        <v>3.1770821000000002E-13</v>
      </c>
      <c r="AY724" s="302">
        <v>5.1626229E-10</v>
      </c>
      <c r="AZ724" s="302">
        <v>7.1255652999999996E-12</v>
      </c>
      <c r="BA724" s="302">
        <v>9.8184596999999999E-9</v>
      </c>
      <c r="BB724" s="302">
        <v>2.4150855999999999E-5</v>
      </c>
      <c r="BC724" s="302">
        <v>1.5341824999999999E-9</v>
      </c>
      <c r="BD724" s="302">
        <v>2.8340126000000001E-8</v>
      </c>
      <c r="BE724" s="302">
        <v>3.4877448E-11</v>
      </c>
      <c r="BF724" s="302">
        <v>4.1801290999999997E-14</v>
      </c>
      <c r="BG724" s="302">
        <v>3.3166833000000001E-11</v>
      </c>
      <c r="BH724" s="302">
        <v>7.4799767999999996E-13</v>
      </c>
      <c r="BI724" s="302">
        <v>9.6589112000000004E-14</v>
      </c>
      <c r="BJ724" s="302">
        <v>1.1651566000000001E-9</v>
      </c>
      <c r="BK724" s="302">
        <v>5.7149538000000004E-9</v>
      </c>
      <c r="BL724" s="302">
        <v>1.9136486999999999E-11</v>
      </c>
      <c r="BM724" s="303">
        <v>0.19922824</v>
      </c>
      <c r="BN724" s="303">
        <v>0.39645849</v>
      </c>
      <c r="BO724" s="302">
        <v>3.0097795E-10</v>
      </c>
      <c r="BP724" s="302">
        <v>1.8302713E-12</v>
      </c>
      <c r="BQ724" s="302">
        <v>8.1887696000000001E-17</v>
      </c>
      <c r="BR724" s="74"/>
      <c r="BS724" s="136">
        <v>1.6358416000000001E-3</v>
      </c>
      <c r="BT724" s="136">
        <v>1.962814E-4</v>
      </c>
      <c r="BU724" s="136">
        <v>1.1430851E-4</v>
      </c>
      <c r="BV724" s="144">
        <v>1.6716502999999999E-6</v>
      </c>
      <c r="BW724" s="136">
        <v>1.5853134E-4</v>
      </c>
      <c r="BX724" s="144">
        <v>5.3662767000000004E-6</v>
      </c>
      <c r="BY724" s="144">
        <v>3.6168927E-7</v>
      </c>
      <c r="BZ724" s="144">
        <v>8.0532508000000007E-6</v>
      </c>
      <c r="CA724" s="144">
        <v>3.4180895000000002E-7</v>
      </c>
      <c r="CB724" s="144">
        <v>4.0831215000000004E-6</v>
      </c>
      <c r="CC724" s="144">
        <v>5.3547109000000001E-8</v>
      </c>
      <c r="CD724" s="144">
        <v>1.2791629000000001E-8</v>
      </c>
      <c r="CE724" s="144">
        <v>9.4982446999999999E-10</v>
      </c>
      <c r="CF724" s="144">
        <v>3.2750662999999997E-5</v>
      </c>
      <c r="CG724" s="144">
        <v>8.9948009000000005E-5</v>
      </c>
      <c r="CH724" s="136">
        <v>1.0240334000000001E-3</v>
      </c>
      <c r="CI724" s="144">
        <v>4.3207578000000003E-8</v>
      </c>
      <c r="CJ724" s="137"/>
      <c r="CK724" s="138"/>
      <c r="CL724" s="110" t="s">
        <v>3260</v>
      </c>
      <c r="CM724" s="110"/>
      <c r="CN724" s="110"/>
      <c r="CP724" s="318"/>
      <c r="CQ724" s="74"/>
      <c r="CR724" s="74"/>
      <c r="CS724" s="74"/>
      <c r="CT724" s="74"/>
      <c r="CU724" s="74"/>
      <c r="CV724" s="74"/>
      <c r="CW724" s="74"/>
      <c r="CX724" s="74"/>
      <c r="CY724" s="74"/>
      <c r="CZ724" s="74"/>
      <c r="DA724" s="74"/>
      <c r="DB724" s="74"/>
    </row>
    <row r="725" spans="1:106" ht="14.5" customHeight="1">
      <c r="A725" s="74" t="s">
        <v>3339</v>
      </c>
      <c r="B725" s="129" t="s">
        <v>2674</v>
      </c>
      <c r="C725" s="130" t="str">
        <f t="shared" si="443"/>
        <v>A.100.30.104</v>
      </c>
      <c r="D725" s="131" t="s">
        <v>157</v>
      </c>
      <c r="E725" s="129" t="s">
        <v>957</v>
      </c>
      <c r="F725" s="132" t="s">
        <v>3341</v>
      </c>
      <c r="G725" s="132">
        <f t="shared" si="444"/>
        <v>7.3285942953579308</v>
      </c>
      <c r="H725" s="348">
        <f t="shared" si="445"/>
        <v>7.3285942953579308</v>
      </c>
      <c r="I725" s="74"/>
      <c r="J725" s="132">
        <f t="shared" si="446"/>
        <v>0.10999358679999999</v>
      </c>
      <c r="K725" s="132">
        <f t="shared" si="447"/>
        <v>2.303364653</v>
      </c>
      <c r="L725" s="300">
        <f t="shared" si="448"/>
        <v>4.2864136555579311</v>
      </c>
      <c r="M725" s="132">
        <v>0.6288224</v>
      </c>
      <c r="N725" s="132">
        <v>2.2193868999999999</v>
      </c>
      <c r="O725" s="132">
        <v>7.3624727000000001E-2</v>
      </c>
      <c r="P725" s="132">
        <v>7.6169024000000002E-2</v>
      </c>
      <c r="Q725" s="132">
        <v>1.1576751999999999E-2</v>
      </c>
      <c r="R725" s="132">
        <v>2.6616598000000001E-3</v>
      </c>
      <c r="S725" s="132">
        <v>1.9586151E-2</v>
      </c>
      <c r="T725" s="132">
        <v>1.0353026E-2</v>
      </c>
      <c r="U725" s="132">
        <v>4.1638888999999999</v>
      </c>
      <c r="V725" s="132">
        <v>5.5808827000000004E-3</v>
      </c>
      <c r="W725" s="132">
        <v>0.11693360999999999</v>
      </c>
      <c r="X725" s="304">
        <v>9.9341599999999994E-6</v>
      </c>
      <c r="Y725" s="304">
        <v>3.2869792999999998E-7</v>
      </c>
      <c r="Z725" s="132">
        <v>0</v>
      </c>
      <c r="AA725" s="74"/>
      <c r="AB725" s="301">
        <f t="shared" si="449"/>
        <v>4.7279879699248122</v>
      </c>
      <c r="AC725" s="338">
        <f t="shared" si="450"/>
        <v>4.7279879699248122</v>
      </c>
      <c r="AD725" s="74"/>
      <c r="AE725" s="136">
        <v>93.448921999999996</v>
      </c>
      <c r="AF725" s="136">
        <v>68.181512999999995</v>
      </c>
      <c r="AG725" s="136">
        <v>15.853186000000001</v>
      </c>
      <c r="AH725" s="136">
        <v>0</v>
      </c>
      <c r="AI725" s="136">
        <v>0.10002643999999999</v>
      </c>
      <c r="AJ725" s="136">
        <v>7.6520951000000004</v>
      </c>
      <c r="AK725" s="136">
        <v>1.6621022000000001</v>
      </c>
      <c r="AL725" s="74"/>
      <c r="AM725" s="133">
        <v>0.78702996000000003</v>
      </c>
      <c r="AN725" s="340">
        <f t="shared" si="451"/>
        <v>0.78702996000000003</v>
      </c>
      <c r="AP725" s="133">
        <v>0.76459113999999995</v>
      </c>
      <c r="AQ725" s="133">
        <v>1.7177305E-2</v>
      </c>
      <c r="AR725" s="133">
        <v>5.2615088000000001E-3</v>
      </c>
      <c r="AS725" s="134">
        <f t="shared" si="452"/>
        <v>4.5838797753375394E-5</v>
      </c>
      <c r="AT725" s="135">
        <f t="shared" si="453"/>
        <v>6.352553679957387E-8</v>
      </c>
      <c r="AU725" s="135">
        <f t="shared" si="454"/>
        <v>0.73690599000000001</v>
      </c>
      <c r="AV725" s="302">
        <v>4.4283189E-6</v>
      </c>
      <c r="AW725" s="302">
        <v>1.3362678E-8</v>
      </c>
      <c r="AX725" s="302">
        <v>3.6502447999999999E-13</v>
      </c>
      <c r="AY725" s="302">
        <v>5.0201602999999998E-10</v>
      </c>
      <c r="AZ725" s="302">
        <v>2.8755147999999998E-10</v>
      </c>
      <c r="BA725" s="302">
        <v>1.1322897E-8</v>
      </c>
      <c r="BB725" s="302">
        <v>4.1024252999999998E-5</v>
      </c>
      <c r="BC725" s="302">
        <v>1.8511332E-9</v>
      </c>
      <c r="BD725" s="302">
        <v>4.7853661999999998E-8</v>
      </c>
      <c r="BE725" s="302">
        <v>2.5531584000000001E-11</v>
      </c>
      <c r="BF725" s="302">
        <v>5.7102649E-14</v>
      </c>
      <c r="BG725" s="302">
        <v>4.0931891999999999E-10</v>
      </c>
      <c r="BH725" s="302">
        <v>4.8580422999999999E-12</v>
      </c>
      <c r="BI725" s="302">
        <v>2.6493864999999999E-12</v>
      </c>
      <c r="BJ725" s="302">
        <v>1.2886726E-8</v>
      </c>
      <c r="BK725" s="302">
        <v>3.6122028999999999E-7</v>
      </c>
      <c r="BL725" s="302">
        <v>1.5244783999999999E-11</v>
      </c>
      <c r="BM725" s="303">
        <v>0.20845263</v>
      </c>
      <c r="BN725" s="303">
        <v>0.52845335999999998</v>
      </c>
      <c r="BO725" s="302">
        <v>6.3728654000000003E-12</v>
      </c>
      <c r="BP725" s="302">
        <v>3.8753911000000002E-14</v>
      </c>
      <c r="BQ725" s="302">
        <v>1.7338787E-18</v>
      </c>
      <c r="BR725" s="74"/>
      <c r="BS725" s="136">
        <v>1.8803375000000001E-3</v>
      </c>
      <c r="BT725" s="136">
        <v>3.3145187999999998E-4</v>
      </c>
      <c r="BU725" s="136">
        <v>1.3182885E-4</v>
      </c>
      <c r="BV725" s="144">
        <v>1.2129376000000001E-6</v>
      </c>
      <c r="BW725" s="136">
        <v>2.7933564000000001E-4</v>
      </c>
      <c r="BX725" s="144">
        <v>5.5825866000000002E-6</v>
      </c>
      <c r="BY725" s="144">
        <v>2.5746262000000001E-7</v>
      </c>
      <c r="BZ725" s="144">
        <v>8.3926906000000008E-6</v>
      </c>
      <c r="CA725" s="144">
        <v>3.57176E-6</v>
      </c>
      <c r="CB725" s="144">
        <v>1.296027E-5</v>
      </c>
      <c r="CC725" s="144">
        <v>8.4241642000000003E-7</v>
      </c>
      <c r="CD725" s="144">
        <v>1.0192054E-8</v>
      </c>
      <c r="CE725" s="144">
        <v>5.1668640999999999E-8</v>
      </c>
      <c r="CF725" s="144">
        <v>4.9082648999999997E-5</v>
      </c>
      <c r="CG725" s="136">
        <v>1.0186791E-4</v>
      </c>
      <c r="CH725" s="136">
        <v>9.5388766999999998E-4</v>
      </c>
      <c r="CI725" s="144">
        <v>9.1487124999999995E-10</v>
      </c>
      <c r="CJ725" s="137"/>
      <c r="CK725" s="138"/>
      <c r="CL725" s="110" t="s">
        <v>3260</v>
      </c>
      <c r="CM725" s="110"/>
      <c r="CN725" s="110"/>
      <c r="CP725" s="318"/>
      <c r="CQ725" s="74"/>
      <c r="CR725" s="152"/>
      <c r="CS725" s="74"/>
      <c r="CT725" s="74"/>
      <c r="CU725" s="74"/>
      <c r="CV725" s="74"/>
      <c r="CW725" s="74"/>
      <c r="CX725" s="74"/>
      <c r="CY725" s="74"/>
      <c r="CZ725" s="74"/>
      <c r="DA725" s="74"/>
      <c r="DB725" s="74"/>
    </row>
    <row r="726" spans="1:106" ht="14.5" customHeight="1">
      <c r="A726" s="74" t="s">
        <v>3342</v>
      </c>
      <c r="B726" s="129" t="s">
        <v>2674</v>
      </c>
      <c r="C726" s="130" t="str">
        <f t="shared" si="443"/>
        <v>A.100.30.105</v>
      </c>
      <c r="D726" s="131" t="s">
        <v>157</v>
      </c>
      <c r="E726" s="129" t="s">
        <v>957</v>
      </c>
      <c r="F726" s="132" t="s">
        <v>3344</v>
      </c>
      <c r="G726" s="132">
        <f t="shared" si="444"/>
        <v>13.032595696579699</v>
      </c>
      <c r="H726" s="348">
        <f t="shared" si="445"/>
        <v>13.032595696579699</v>
      </c>
      <c r="I726" s="74"/>
      <c r="J726" s="132">
        <f t="shared" si="446"/>
        <v>8.5022818499999986E-2</v>
      </c>
      <c r="K726" s="132">
        <f t="shared" si="447"/>
        <v>5.3213021416000004</v>
      </c>
      <c r="L726" s="300">
        <f t="shared" si="448"/>
        <v>6.7205886764796992</v>
      </c>
      <c r="M726" s="132">
        <v>0.90568205999999996</v>
      </c>
      <c r="N726" s="132">
        <v>5.2599638000000004</v>
      </c>
      <c r="O726" s="132">
        <v>5.2415663000000001E-2</v>
      </c>
      <c r="P726" s="132">
        <v>8.0222040999999994E-2</v>
      </c>
      <c r="Q726" s="132">
        <v>6.3924540000000001E-4</v>
      </c>
      <c r="R726" s="132">
        <v>3.2453389999999999E-4</v>
      </c>
      <c r="S726" s="132">
        <v>3.8369982E-3</v>
      </c>
      <c r="T726" s="132">
        <v>8.9226785999999992E-3</v>
      </c>
      <c r="U726" s="132">
        <v>6.6232303999999997</v>
      </c>
      <c r="V726" s="132">
        <v>5.9475005000000003E-3</v>
      </c>
      <c r="W726" s="132">
        <v>9.1396337999999994E-2</v>
      </c>
      <c r="X726" s="304">
        <v>9.0774082000000006E-6</v>
      </c>
      <c r="Y726" s="304">
        <v>5.3605715000000003E-6</v>
      </c>
      <c r="Z726" s="132">
        <v>0</v>
      </c>
      <c r="AA726" s="74"/>
      <c r="AB726" s="301">
        <f t="shared" si="449"/>
        <v>6.8096395488721795</v>
      </c>
      <c r="AC726" s="338">
        <f t="shared" si="450"/>
        <v>6.8096395488721795</v>
      </c>
      <c r="AD726" s="74"/>
      <c r="AE726" s="136">
        <v>134.64583999999999</v>
      </c>
      <c r="AF726" s="136">
        <v>114.89687000000001</v>
      </c>
      <c r="AG726" s="136">
        <v>12.390983</v>
      </c>
      <c r="AH726" s="136">
        <v>0</v>
      </c>
      <c r="AI726" s="136">
        <v>0.15986611000000001</v>
      </c>
      <c r="AJ726" s="136">
        <v>6.7230423999999998</v>
      </c>
      <c r="AK726" s="136">
        <v>0.47507701000000002</v>
      </c>
      <c r="AL726" s="74"/>
      <c r="AM726" s="133">
        <v>1.7519353</v>
      </c>
      <c r="AN726" s="340">
        <f t="shared" si="451"/>
        <v>1.7519353</v>
      </c>
      <c r="AP726" s="133">
        <v>1.7062809999999999</v>
      </c>
      <c r="AQ726" s="133">
        <v>3.6062792000000003E-2</v>
      </c>
      <c r="AR726" s="133">
        <v>9.5915193000000003E-3</v>
      </c>
      <c r="AS726" s="134">
        <f t="shared" si="452"/>
        <v>1.0229502293023891E-4</v>
      </c>
      <c r="AT726" s="135">
        <f t="shared" si="453"/>
        <v>1.3336831695363756E-7</v>
      </c>
      <c r="AU726" s="135">
        <f t="shared" si="454"/>
        <v>1.3433500199999999</v>
      </c>
      <c r="AV726" s="302">
        <v>6.3516781000000003E-6</v>
      </c>
      <c r="AW726" s="302">
        <v>1.9165658000000001E-8</v>
      </c>
      <c r="AX726" s="302">
        <v>5.2358279999999998E-13</v>
      </c>
      <c r="AY726" s="302">
        <v>3.2516149000000001E-10</v>
      </c>
      <c r="AZ726" s="302">
        <v>5.2058688999999997E-12</v>
      </c>
      <c r="BA726" s="302">
        <v>1.1921600000000001E-8</v>
      </c>
      <c r="BB726" s="302">
        <v>9.5926654000000005E-5</v>
      </c>
      <c r="BC726" s="302">
        <v>2.2785200000000001E-9</v>
      </c>
      <c r="BD726" s="302">
        <v>1.1186629E-7</v>
      </c>
      <c r="BE726" s="302">
        <v>2.1619602999999999E-11</v>
      </c>
      <c r="BF726" s="302">
        <v>2.5981965E-14</v>
      </c>
      <c r="BG726" s="302">
        <v>2.0551112999999999E-11</v>
      </c>
      <c r="BH726" s="302">
        <v>5.1425592E-13</v>
      </c>
      <c r="BI726" s="302">
        <v>6.9596035000000002E-14</v>
      </c>
      <c r="BJ726" s="302">
        <v>8.3182088999999996E-10</v>
      </c>
      <c r="BK726" s="302">
        <v>3.5031079000000001E-9</v>
      </c>
      <c r="BL726" s="302">
        <v>1.3912761E-11</v>
      </c>
      <c r="BM726" s="303">
        <v>0.33569011999999998</v>
      </c>
      <c r="BN726" s="303">
        <v>1.0076598999999999</v>
      </c>
      <c r="BO726" s="302">
        <v>1.0393409000000001E-10</v>
      </c>
      <c r="BP726" s="302">
        <v>6.3203164000000004E-13</v>
      </c>
      <c r="BQ726" s="302">
        <v>2.8277564E-17</v>
      </c>
      <c r="BR726" s="74"/>
      <c r="BS726" s="136">
        <v>2.5190146000000002E-3</v>
      </c>
      <c r="BT726" s="136">
        <v>7.7181731000000001E-4</v>
      </c>
      <c r="BU726" s="136">
        <v>1.8987082E-4</v>
      </c>
      <c r="BV726" s="144">
        <v>1.0453718E-6</v>
      </c>
      <c r="BW726" s="136">
        <v>6.3384822E-4</v>
      </c>
      <c r="BX726" s="144">
        <v>3.3698339000000001E-6</v>
      </c>
      <c r="BY726" s="144">
        <v>2.2400644999999999E-7</v>
      </c>
      <c r="BZ726" s="144">
        <v>5.0588257000000002E-6</v>
      </c>
      <c r="CA726" s="144">
        <v>4.3550165000000001E-7</v>
      </c>
      <c r="CB726" s="144">
        <v>2.5389641E-6</v>
      </c>
      <c r="CC726" s="144">
        <v>3.9121062000000003E-8</v>
      </c>
      <c r="CD726" s="144">
        <v>9.3008747999999998E-9</v>
      </c>
      <c r="CE726" s="144">
        <v>6.9347027999999999E-10</v>
      </c>
      <c r="CF726" s="144">
        <v>9.7156072999999996E-5</v>
      </c>
      <c r="CG726" s="136">
        <v>1.5402664E-4</v>
      </c>
      <c r="CH726" s="136">
        <v>6.5955899999999999E-4</v>
      </c>
      <c r="CI726" s="144">
        <v>1.4920496E-8</v>
      </c>
      <c r="CJ726" s="137"/>
      <c r="CK726" s="138"/>
      <c r="CL726" s="110" t="s">
        <v>3260</v>
      </c>
      <c r="CM726" s="110"/>
      <c r="CN726" s="110"/>
      <c r="CP726" s="305"/>
      <c r="CQ726" s="74"/>
      <c r="CR726" s="74"/>
      <c r="CS726" s="74"/>
      <c r="CT726" s="74"/>
      <c r="CU726" s="74"/>
      <c r="CV726" s="74"/>
      <c r="CW726" s="74"/>
      <c r="CX726" s="74"/>
      <c r="CY726" s="74"/>
      <c r="CZ726" s="74"/>
      <c r="DA726" s="74"/>
      <c r="DB726" s="74"/>
    </row>
    <row r="727" spans="1:106" ht="14.5" customHeight="1">
      <c r="A727" s="74" t="s">
        <v>3345</v>
      </c>
      <c r="B727" s="129" t="s">
        <v>2674</v>
      </c>
      <c r="C727" s="130" t="str">
        <f t="shared" si="443"/>
        <v>A.100.30.106</v>
      </c>
      <c r="D727" s="131" t="s">
        <v>157</v>
      </c>
      <c r="E727" s="129" t="s">
        <v>957</v>
      </c>
      <c r="F727" s="132" t="s">
        <v>3347</v>
      </c>
      <c r="G727" s="132">
        <f t="shared" si="444"/>
        <v>5.4870170413509198</v>
      </c>
      <c r="H727" s="348">
        <f t="shared" si="445"/>
        <v>5.4870170413509198</v>
      </c>
      <c r="I727" s="74"/>
      <c r="J727" s="132">
        <f t="shared" si="446"/>
        <v>7.7346052609999993E-2</v>
      </c>
      <c r="K727" s="132">
        <f t="shared" si="447"/>
        <v>0.50279246100000008</v>
      </c>
      <c r="L727" s="300">
        <f t="shared" si="448"/>
        <v>4.3411501977409204</v>
      </c>
      <c r="M727" s="132">
        <v>0.56572833</v>
      </c>
      <c r="N727" s="132">
        <v>0.40437991000000001</v>
      </c>
      <c r="O727" s="132">
        <v>7.8770092E-2</v>
      </c>
      <c r="P727" s="132">
        <v>6.1268304000000003E-2</v>
      </c>
      <c r="Q727" s="132">
        <v>9.0678491000000005E-4</v>
      </c>
      <c r="R727" s="132">
        <v>7.0467665999999997E-3</v>
      </c>
      <c r="S727" s="132">
        <v>8.1241970999999993E-3</v>
      </c>
      <c r="T727" s="132">
        <v>1.9642459000000001E-2</v>
      </c>
      <c r="U727" s="132">
        <v>4.1451887000000003</v>
      </c>
      <c r="V727" s="132">
        <v>2.4460087999999998E-3</v>
      </c>
      <c r="W727" s="132">
        <v>0.19350232000000001</v>
      </c>
      <c r="X727" s="304">
        <v>1.2798861E-5</v>
      </c>
      <c r="Y727" s="304">
        <v>3.7007992000000002E-7</v>
      </c>
      <c r="Z727" s="132">
        <v>0</v>
      </c>
      <c r="AA727" s="74"/>
      <c r="AB727" s="301">
        <f t="shared" si="449"/>
        <v>4.2535964661654138</v>
      </c>
      <c r="AC727" s="338">
        <f t="shared" si="450"/>
        <v>4.2535964661654138</v>
      </c>
      <c r="AD727" s="74"/>
      <c r="AE727" s="136">
        <v>86.197293999999999</v>
      </c>
      <c r="AF727" s="136">
        <v>47.475617</v>
      </c>
      <c r="AG727" s="136">
        <v>26.233941999999999</v>
      </c>
      <c r="AH727" s="136">
        <v>0</v>
      </c>
      <c r="AI727" s="136">
        <v>0.18533063</v>
      </c>
      <c r="AJ727" s="136">
        <v>11.496385999999999</v>
      </c>
      <c r="AK727" s="136">
        <v>0.80601953000000004</v>
      </c>
      <c r="AL727" s="74"/>
      <c r="AM727" s="133">
        <v>0.21302335</v>
      </c>
      <c r="AN727" s="340">
        <f t="shared" si="451"/>
        <v>0.21302335</v>
      </c>
      <c r="AP727" s="133">
        <v>0.20280548000000001</v>
      </c>
      <c r="AQ727" s="133">
        <v>6.236976E-3</v>
      </c>
      <c r="AR727" s="133">
        <v>3.9808954999999997E-3</v>
      </c>
      <c r="AS727" s="134">
        <f t="shared" si="452"/>
        <v>1.2158601805449801E-5</v>
      </c>
      <c r="AT727" s="135">
        <f t="shared" si="453"/>
        <v>2.3065739778721172E-8</v>
      </c>
      <c r="AU727" s="135">
        <f t="shared" si="454"/>
        <v>0.55754838000000007</v>
      </c>
      <c r="AV727" s="302">
        <v>3.9999409000000002E-6</v>
      </c>
      <c r="AW727" s="302">
        <v>1.2070591E-8</v>
      </c>
      <c r="AX727" s="302">
        <v>3.2970396999999998E-13</v>
      </c>
      <c r="AY727" s="302">
        <v>5.4174627000000005E-10</v>
      </c>
      <c r="AZ727" s="302">
        <v>7.3989914999999994E-12</v>
      </c>
      <c r="BA727" s="302">
        <v>9.1095722999999995E-9</v>
      </c>
      <c r="BB727" s="302">
        <v>8.0155412000000001E-6</v>
      </c>
      <c r="BC727" s="302">
        <v>1.3323943999999999E-9</v>
      </c>
      <c r="BD727" s="302">
        <v>9.5581413000000007E-9</v>
      </c>
      <c r="BE727" s="302">
        <v>3.9696175999999999E-11</v>
      </c>
      <c r="BF727" s="302">
        <v>5.0691927000000003E-14</v>
      </c>
      <c r="BG727" s="302">
        <v>3.9137027999999997E-11</v>
      </c>
      <c r="BH727" s="302">
        <v>4.6539155999999999E-12</v>
      </c>
      <c r="BI727" s="302">
        <v>9.4757437000000003E-13</v>
      </c>
      <c r="BJ727" s="302">
        <v>7.1022527E-9</v>
      </c>
      <c r="BK727" s="302">
        <v>1.2635156000000001E-7</v>
      </c>
      <c r="BL727" s="302">
        <v>1.9754353999999999E-11</v>
      </c>
      <c r="BM727" s="303">
        <v>0.22917755000000001</v>
      </c>
      <c r="BN727" s="303">
        <v>0.32837083</v>
      </c>
      <c r="BO727" s="302">
        <v>7.1751883000000001E-12</v>
      </c>
      <c r="BP727" s="302">
        <v>4.3632902000000001E-14</v>
      </c>
      <c r="BQ727" s="302">
        <v>1.9521682999999998E-18</v>
      </c>
      <c r="BR727" s="74"/>
      <c r="BS727" s="136">
        <v>2.7438690999999999E-3</v>
      </c>
      <c r="BT727" s="144">
        <v>6.6835523000000004E-5</v>
      </c>
      <c r="BU727" s="136">
        <v>1.1860156E-4</v>
      </c>
      <c r="BV727" s="144">
        <v>2.3011357000000002E-6</v>
      </c>
      <c r="BW727" s="144">
        <v>5.1670481999999997E-5</v>
      </c>
      <c r="BX727" s="144">
        <v>5.6870681000000001E-6</v>
      </c>
      <c r="BY727" s="144">
        <v>4.5448755999999998E-7</v>
      </c>
      <c r="BZ727" s="144">
        <v>8.5051772999999997E-6</v>
      </c>
      <c r="CA727" s="144">
        <v>9.4562646000000008E-6</v>
      </c>
      <c r="CB727" s="144">
        <v>5.3758284999999999E-6</v>
      </c>
      <c r="CC727" s="144">
        <v>5.5601926E-8</v>
      </c>
      <c r="CD727" s="144">
        <v>1.3206604E-8</v>
      </c>
      <c r="CE727" s="144">
        <v>9.8636103999999997E-10</v>
      </c>
      <c r="CF727" s="144">
        <v>1.7919610000000001E-5</v>
      </c>
      <c r="CG727" s="144">
        <v>9.0073231000000002E-5</v>
      </c>
      <c r="CH727" s="136">
        <v>2.3669178999999999E-3</v>
      </c>
      <c r="CI727" s="144">
        <v>1.0300504999999999E-9</v>
      </c>
      <c r="CJ727" s="137"/>
      <c r="CK727" s="138"/>
      <c r="CL727" s="110" t="s">
        <v>3260</v>
      </c>
      <c r="CM727" s="110"/>
      <c r="CN727" s="110"/>
      <c r="CP727" s="305"/>
      <c r="CQ727" s="74"/>
      <c r="CR727" s="74"/>
      <c r="CS727" s="74"/>
      <c r="CT727" s="74"/>
      <c r="CU727" s="74"/>
      <c r="CV727" s="74"/>
      <c r="CW727" s="74"/>
      <c r="CX727" s="74"/>
      <c r="CY727" s="74"/>
      <c r="CZ727" s="74"/>
      <c r="DA727" s="74"/>
      <c r="DB727" s="74"/>
    </row>
    <row r="728" spans="1:106" ht="14.5" customHeight="1">
      <c r="A728" s="74" t="s">
        <v>3348</v>
      </c>
      <c r="B728" s="129" t="s">
        <v>2674</v>
      </c>
      <c r="C728" s="130" t="str">
        <f t="shared" si="443"/>
        <v>A.100.30.107</v>
      </c>
      <c r="D728" s="131" t="s">
        <v>157</v>
      </c>
      <c r="E728" s="129" t="s">
        <v>957</v>
      </c>
      <c r="F728" s="132" t="s">
        <v>3350</v>
      </c>
      <c r="G728" s="132">
        <f t="shared" si="444"/>
        <v>5.8032181907779492</v>
      </c>
      <c r="H728" s="348">
        <f t="shared" si="445"/>
        <v>5.8032181907779492</v>
      </c>
      <c r="I728" s="74"/>
      <c r="J728" s="132">
        <f t="shared" si="446"/>
        <v>7.8633670690000004E-2</v>
      </c>
      <c r="K728" s="132">
        <f t="shared" si="447"/>
        <v>0.557495717</v>
      </c>
      <c r="L728" s="300">
        <f t="shared" si="448"/>
        <v>4.5774339630879499</v>
      </c>
      <c r="M728" s="132">
        <v>0.58965484000000001</v>
      </c>
      <c r="N728" s="132">
        <v>0.45766824</v>
      </c>
      <c r="O728" s="132">
        <v>7.9489433999999998E-2</v>
      </c>
      <c r="P728" s="132">
        <v>6.0979896999999998E-2</v>
      </c>
      <c r="Q728" s="132">
        <v>8.9676939000000002E-4</v>
      </c>
      <c r="R728" s="132">
        <v>8.3951909000000002E-3</v>
      </c>
      <c r="S728" s="132">
        <v>8.3618133999999993E-3</v>
      </c>
      <c r="T728" s="132">
        <v>2.0338043E-2</v>
      </c>
      <c r="U728" s="132">
        <v>4.3758635000000004</v>
      </c>
      <c r="V728" s="132">
        <v>2.4145150999999999E-3</v>
      </c>
      <c r="W728" s="132">
        <v>0.19914293999999999</v>
      </c>
      <c r="X728" s="304">
        <v>1.2642673E-5</v>
      </c>
      <c r="Y728" s="304">
        <v>3.6531494999999999E-7</v>
      </c>
      <c r="Z728" s="132">
        <v>0</v>
      </c>
      <c r="AA728" s="74"/>
      <c r="AB728" s="301">
        <f t="shared" si="449"/>
        <v>4.4334950375939846</v>
      </c>
      <c r="AC728" s="338">
        <f t="shared" si="450"/>
        <v>4.4334950375939846</v>
      </c>
      <c r="AD728" s="74"/>
      <c r="AE728" s="136">
        <v>88.929986999999997</v>
      </c>
      <c r="AF728" s="136">
        <v>49.597017999999998</v>
      </c>
      <c r="AG728" s="136">
        <v>26.998670000000001</v>
      </c>
      <c r="AH728" s="136">
        <v>0</v>
      </c>
      <c r="AI728" s="136">
        <v>0.19022228999999999</v>
      </c>
      <c r="AJ728" s="136">
        <v>11.348367</v>
      </c>
      <c r="AK728" s="136">
        <v>0.79570982000000001</v>
      </c>
      <c r="AL728" s="74"/>
      <c r="AM728" s="133">
        <v>0.23289025999999999</v>
      </c>
      <c r="AN728" s="340">
        <f t="shared" si="451"/>
        <v>0.23289025999999999</v>
      </c>
      <c r="AP728" s="133">
        <v>0.22198857999999999</v>
      </c>
      <c r="AQ728" s="133">
        <v>6.6742349000000001E-3</v>
      </c>
      <c r="AR728" s="133">
        <v>4.2274519E-3</v>
      </c>
      <c r="AS728" s="134">
        <f t="shared" si="452"/>
        <v>1.33086676018486E-5</v>
      </c>
      <c r="AT728" s="135">
        <f t="shared" si="453"/>
        <v>2.468282104923503E-8</v>
      </c>
      <c r="AU728" s="135">
        <f t="shared" si="454"/>
        <v>0.59208008999999995</v>
      </c>
      <c r="AV728" s="302">
        <v>4.1662409999999997E-6</v>
      </c>
      <c r="AW728" s="302">
        <v>1.2572336E-8</v>
      </c>
      <c r="AX728" s="302">
        <v>3.4341336999999998E-13</v>
      </c>
      <c r="AY728" s="302">
        <v>5.3490969999999997E-10</v>
      </c>
      <c r="AZ728" s="302">
        <v>7.3217446999999993E-12</v>
      </c>
      <c r="BA728" s="302">
        <v>9.0666231E-9</v>
      </c>
      <c r="BB728" s="302">
        <v>8.9748047999999997E-6</v>
      </c>
      <c r="BC728" s="302">
        <v>1.3320907999999999E-9</v>
      </c>
      <c r="BD728" s="302">
        <v>1.067264E-8</v>
      </c>
      <c r="BE728" s="302">
        <v>3.9762913000000002E-11</v>
      </c>
      <c r="BF728" s="302">
        <v>5.1415232999999997E-14</v>
      </c>
      <c r="BG728" s="302">
        <v>3.9534421999999998E-11</v>
      </c>
      <c r="BH728" s="302">
        <v>5.3968022000000002E-12</v>
      </c>
      <c r="BI728" s="302">
        <v>1.1115224000000001E-12</v>
      </c>
      <c r="BJ728" s="302">
        <v>8.2556645000000002E-9</v>
      </c>
      <c r="BK728" s="302">
        <v>1.4975020000000001E-7</v>
      </c>
      <c r="BL728" s="302">
        <v>1.9510687999999999E-11</v>
      </c>
      <c r="BM728" s="303">
        <v>0.24230747</v>
      </c>
      <c r="BN728" s="303">
        <v>0.34977261999999998</v>
      </c>
      <c r="BO728" s="302">
        <v>7.0828039000000003E-12</v>
      </c>
      <c r="BP728" s="302">
        <v>4.3071105000000003E-14</v>
      </c>
      <c r="BQ728" s="302">
        <v>1.9270330999999999E-18</v>
      </c>
      <c r="BR728" s="74"/>
      <c r="BS728" s="136">
        <v>3.0051371999999998E-3</v>
      </c>
      <c r="BT728" s="144">
        <v>7.4507640000000001E-5</v>
      </c>
      <c r="BU728" s="136">
        <v>1.2361760000000001E-4</v>
      </c>
      <c r="BV728" s="144">
        <v>2.3826113000000002E-6</v>
      </c>
      <c r="BW728" s="144">
        <v>5.803458E-5</v>
      </c>
      <c r="BX728" s="144">
        <v>5.6189748999999999E-6</v>
      </c>
      <c r="BY728" s="144">
        <v>4.6363704999999998E-7</v>
      </c>
      <c r="BZ728" s="144">
        <v>8.3972093999999992E-6</v>
      </c>
      <c r="CA728" s="144">
        <v>1.1265755E-5</v>
      </c>
      <c r="CB728" s="144">
        <v>5.5330605999999998E-6</v>
      </c>
      <c r="CC728" s="144">
        <v>5.5021458000000001E-8</v>
      </c>
      <c r="CD728" s="144">
        <v>1.3044328E-8</v>
      </c>
      <c r="CE728" s="144">
        <v>9.7605182E-10</v>
      </c>
      <c r="CF728" s="144">
        <v>1.8680916999999999E-5</v>
      </c>
      <c r="CG728" s="144">
        <v>9.3622578999999996E-5</v>
      </c>
      <c r="CH728" s="136">
        <v>2.6029425999999998E-3</v>
      </c>
      <c r="CI728" s="144">
        <v>1.0167881E-9</v>
      </c>
      <c r="CJ728" s="137"/>
      <c r="CK728" s="138"/>
      <c r="CL728" s="110" t="s">
        <v>3260</v>
      </c>
      <c r="CM728" s="110"/>
      <c r="CN728" s="110"/>
      <c r="CP728" s="74"/>
      <c r="CQ728" s="74"/>
      <c r="CR728" s="74"/>
      <c r="CS728" s="74"/>
      <c r="CT728" s="74"/>
      <c r="CU728" s="74"/>
      <c r="CV728" s="74"/>
      <c r="CW728" s="74"/>
      <c r="CX728" s="74"/>
      <c r="CY728" s="74"/>
      <c r="CZ728" s="74"/>
      <c r="DA728" s="74"/>
      <c r="DB728" s="74"/>
    </row>
    <row r="729" spans="1:106" ht="14.5" customHeight="1">
      <c r="A729" s="74" t="s">
        <v>3351</v>
      </c>
      <c r="B729" s="129" t="s">
        <v>2674</v>
      </c>
      <c r="C729" s="130" t="str">
        <f t="shared" si="443"/>
        <v>A.100.30.108</v>
      </c>
      <c r="D729" s="131" t="s">
        <v>157</v>
      </c>
      <c r="E729" s="129" t="s">
        <v>957</v>
      </c>
      <c r="F729" s="132" t="s">
        <v>3353</v>
      </c>
      <c r="G729" s="132">
        <f t="shared" si="444"/>
        <v>3.6449226780035495</v>
      </c>
      <c r="H729" s="348">
        <f t="shared" si="445"/>
        <v>3.6449226780035495</v>
      </c>
      <c r="I729" s="74"/>
      <c r="J729" s="132">
        <f t="shared" si="446"/>
        <v>9.5808728699999998E-2</v>
      </c>
      <c r="K729" s="132">
        <f t="shared" si="447"/>
        <v>0.218158677</v>
      </c>
      <c r="L729" s="300">
        <f t="shared" si="448"/>
        <v>2.8901497923035495</v>
      </c>
      <c r="M729" s="132">
        <v>0.44080548000000003</v>
      </c>
      <c r="N729" s="132">
        <v>0.1233002</v>
      </c>
      <c r="O729" s="132">
        <v>8.0892817000000006E-2</v>
      </c>
      <c r="P729" s="132">
        <v>6.7398477999999998E-2</v>
      </c>
      <c r="Q729" s="132">
        <v>9.0236861000000008E-3</v>
      </c>
      <c r="R729" s="132">
        <v>2.0305646000000001E-3</v>
      </c>
      <c r="S729" s="132">
        <v>1.7356E-2</v>
      </c>
      <c r="T729" s="132">
        <v>1.396566E-2</v>
      </c>
      <c r="U729" s="132">
        <v>2.7349736999999998</v>
      </c>
      <c r="V729" s="132">
        <v>3.8101364000000001E-3</v>
      </c>
      <c r="W729" s="132">
        <v>0.15135335999999999</v>
      </c>
      <c r="X729" s="304">
        <v>1.2225064000000001E-5</v>
      </c>
      <c r="Y729" s="304">
        <v>3.7083955000000001E-7</v>
      </c>
      <c r="Z729" s="132">
        <v>0</v>
      </c>
      <c r="AA729" s="74"/>
      <c r="AB729" s="301">
        <f t="shared" si="449"/>
        <v>3.3143269172932333</v>
      </c>
      <c r="AC729" s="338">
        <f t="shared" si="450"/>
        <v>3.3143269172932333</v>
      </c>
      <c r="AD729" s="74"/>
      <c r="AE729" s="136">
        <v>69.014475000000004</v>
      </c>
      <c r="AF729" s="136">
        <v>36.291635999999997</v>
      </c>
      <c r="AG729" s="136">
        <v>20.519613</v>
      </c>
      <c r="AH729" s="136">
        <v>0</v>
      </c>
      <c r="AI729" s="136">
        <v>0.13703826999999999</v>
      </c>
      <c r="AJ729" s="136">
        <v>10.487990999999999</v>
      </c>
      <c r="AK729" s="136">
        <v>1.5781970000000001</v>
      </c>
      <c r="AL729" s="74"/>
      <c r="AM729" s="133">
        <v>0.11454425</v>
      </c>
      <c r="AN729" s="340">
        <f t="shared" si="451"/>
        <v>0.11454425</v>
      </c>
      <c r="AP729" s="133">
        <v>0.10798639</v>
      </c>
      <c r="AQ729" s="133">
        <v>4.0419091999999998E-3</v>
      </c>
      <c r="AR729" s="133">
        <v>2.5159581E-3</v>
      </c>
      <c r="AS729" s="134">
        <f t="shared" si="452"/>
        <v>6.4740039548061E-6</v>
      </c>
      <c r="AT729" s="135">
        <f t="shared" si="453"/>
        <v>1.4947888967516171E-8</v>
      </c>
      <c r="AU729" s="135">
        <f t="shared" si="454"/>
        <v>0.35237507000000001</v>
      </c>
      <c r="AV729" s="302">
        <v>3.1274232000000002E-6</v>
      </c>
      <c r="AW729" s="302">
        <v>9.4379428999999999E-9</v>
      </c>
      <c r="AX729" s="302">
        <v>2.5777796999999999E-13</v>
      </c>
      <c r="AY729" s="302">
        <v>5.9777353E-10</v>
      </c>
      <c r="AZ729" s="302">
        <v>2.1840035999999999E-10</v>
      </c>
      <c r="BA729" s="302">
        <v>1.0021463E-8</v>
      </c>
      <c r="BB729" s="302">
        <v>3.0525433999999999E-6</v>
      </c>
      <c r="BC729" s="302">
        <v>1.4308393E-9</v>
      </c>
      <c r="BD729" s="302">
        <v>3.6981971999999998E-9</v>
      </c>
      <c r="BE729" s="302">
        <v>3.4389383999999997E-11</v>
      </c>
      <c r="BF729" s="302">
        <v>6.0985827000000001E-14</v>
      </c>
      <c r="BG729" s="302">
        <v>3.2134900000000002E-10</v>
      </c>
      <c r="BH729" s="302">
        <v>3.9455147999999998E-12</v>
      </c>
      <c r="BI729" s="302">
        <v>2.0233094999999999E-12</v>
      </c>
      <c r="BJ729" s="302">
        <v>1.0079538E-8</v>
      </c>
      <c r="BK729" s="302">
        <v>2.7311298999999998E-7</v>
      </c>
      <c r="BL729" s="302">
        <v>1.8839871E-11</v>
      </c>
      <c r="BM729" s="303">
        <v>0.14315333</v>
      </c>
      <c r="BN729" s="303">
        <v>0.20922173999999999</v>
      </c>
      <c r="BO729" s="302">
        <v>7.1899160999999999E-12</v>
      </c>
      <c r="BP729" s="302">
        <v>4.3722463E-14</v>
      </c>
      <c r="BQ729" s="302">
        <v>1.9561754E-18</v>
      </c>
      <c r="BR729" s="74"/>
      <c r="BS729" s="136">
        <v>1.4145108E-3</v>
      </c>
      <c r="BT729" s="144">
        <v>2.7025512E-5</v>
      </c>
      <c r="BU729" s="144">
        <v>9.2412229000000002E-5</v>
      </c>
      <c r="BV729" s="144">
        <v>1.6361597E-6</v>
      </c>
      <c r="BW729" s="144">
        <v>2.5578727999999999E-5</v>
      </c>
      <c r="BX729" s="144">
        <v>6.5093620000000001E-6</v>
      </c>
      <c r="BY729" s="144">
        <v>3.5087602999999997E-7</v>
      </c>
      <c r="BZ729" s="144">
        <v>9.7793421999999995E-6</v>
      </c>
      <c r="CA729" s="144">
        <v>2.7248748E-6</v>
      </c>
      <c r="CB729" s="144">
        <v>1.1484566E-5</v>
      </c>
      <c r="CC729" s="144">
        <v>6.5237835000000002E-7</v>
      </c>
      <c r="CD729" s="144">
        <v>1.2593834E-8</v>
      </c>
      <c r="CE729" s="144">
        <v>3.9116510000000001E-8</v>
      </c>
      <c r="CF729" s="144">
        <v>1.4789583999999999E-5</v>
      </c>
      <c r="CG729" s="144">
        <v>6.9209053999999995E-5</v>
      </c>
      <c r="CH729" s="136">
        <v>1.1523053000000001E-3</v>
      </c>
      <c r="CI729" s="144">
        <v>1.0321648E-9</v>
      </c>
      <c r="CJ729" s="137"/>
      <c r="CK729" s="138"/>
      <c r="CL729" s="110" t="s">
        <v>3260</v>
      </c>
      <c r="CM729" s="110"/>
      <c r="CN729" s="110"/>
      <c r="CP729" s="110"/>
      <c r="CQ729" s="74"/>
      <c r="CR729" s="74"/>
      <c r="CS729" s="74"/>
      <c r="CT729" s="74"/>
      <c r="CU729" s="74"/>
      <c r="CV729" s="74"/>
      <c r="CW729" s="74"/>
      <c r="CX729" s="74"/>
      <c r="CY729" s="74"/>
      <c r="CZ729" s="74"/>
      <c r="DA729" s="74"/>
      <c r="DB729" s="74"/>
    </row>
    <row r="730" spans="1:106" ht="14.5" customHeight="1">
      <c r="A730" s="74" t="s">
        <v>3354</v>
      </c>
      <c r="B730" s="129" t="s">
        <v>2674</v>
      </c>
      <c r="C730" s="130" t="str">
        <f t="shared" si="443"/>
        <v>A.100.30.109</v>
      </c>
      <c r="D730" s="131" t="s">
        <v>157</v>
      </c>
      <c r="E730" s="129" t="s">
        <v>957</v>
      </c>
      <c r="F730" s="132" t="s">
        <v>3356</v>
      </c>
      <c r="G730" s="132">
        <f t="shared" si="444"/>
        <v>3.4087546770976398</v>
      </c>
      <c r="H730" s="348">
        <f t="shared" si="445"/>
        <v>3.4087546770976398</v>
      </c>
      <c r="I730" s="74"/>
      <c r="J730" s="132">
        <f t="shared" si="446"/>
        <v>0.1204759234</v>
      </c>
      <c r="K730" s="132">
        <f t="shared" si="447"/>
        <v>0.21409978300000002</v>
      </c>
      <c r="L730" s="300">
        <f t="shared" si="448"/>
        <v>2.63758131069764</v>
      </c>
      <c r="M730" s="132">
        <v>0.43659766</v>
      </c>
      <c r="N730" s="132">
        <v>0.1160607</v>
      </c>
      <c r="O730" s="132">
        <v>8.6264171000000001E-2</v>
      </c>
      <c r="P730" s="132">
        <v>7.1658861000000004E-2</v>
      </c>
      <c r="Q730" s="132">
        <v>1.7083833E-2</v>
      </c>
      <c r="R730" s="132">
        <v>3.9634274000000004E-3</v>
      </c>
      <c r="S730" s="132">
        <v>2.7769802E-2</v>
      </c>
      <c r="T730" s="132">
        <v>1.1774912E-2</v>
      </c>
      <c r="U730" s="132">
        <v>2.4953159999999999</v>
      </c>
      <c r="V730" s="132">
        <v>4.9957999000000003E-3</v>
      </c>
      <c r="W730" s="132">
        <v>0.1372584</v>
      </c>
      <c r="X730" s="304">
        <v>1.07662E-5</v>
      </c>
      <c r="Y730" s="304">
        <v>3.4459764000000002E-7</v>
      </c>
      <c r="Z730" s="132">
        <v>0</v>
      </c>
      <c r="AA730" s="74"/>
      <c r="AB730" s="301">
        <f t="shared" si="449"/>
        <v>3.2826891729323306</v>
      </c>
      <c r="AC730" s="338">
        <f t="shared" si="450"/>
        <v>3.2826891729323306</v>
      </c>
      <c r="AD730" s="74"/>
      <c r="AE730" s="136">
        <v>65.483935000000002</v>
      </c>
      <c r="AF730" s="136">
        <v>35.829484000000001</v>
      </c>
      <c r="AG730" s="136">
        <v>18.608708</v>
      </c>
      <c r="AH730" s="136">
        <v>0</v>
      </c>
      <c r="AI730" s="136">
        <v>0.11296536</v>
      </c>
      <c r="AJ730" s="136">
        <v>8.6408248000000007</v>
      </c>
      <c r="AK730" s="136">
        <v>2.2919527</v>
      </c>
      <c r="AL730" s="74"/>
      <c r="AM730" s="133">
        <v>0.11779172</v>
      </c>
      <c r="AN730" s="340">
        <f t="shared" si="451"/>
        <v>0.11779172</v>
      </c>
      <c r="AP730" s="133">
        <v>0.11140940000000001</v>
      </c>
      <c r="AQ730" s="133">
        <v>4.0766268999999997E-3</v>
      </c>
      <c r="AR730" s="133">
        <v>2.3056915000000001E-3</v>
      </c>
      <c r="AS730" s="134">
        <f t="shared" si="452"/>
        <v>6.6792207383922999E-6</v>
      </c>
      <c r="AT730" s="135">
        <f t="shared" si="453"/>
        <v>1.5076282885859749E-8</v>
      </c>
      <c r="AU730" s="135">
        <f t="shared" si="454"/>
        <v>0.32292598</v>
      </c>
      <c r="AV730" s="302">
        <v>3.0935282999999999E-6</v>
      </c>
      <c r="AW730" s="302">
        <v>9.3354975000000003E-9</v>
      </c>
      <c r="AX730" s="302">
        <v>2.549864E-13</v>
      </c>
      <c r="AY730" s="302">
        <v>6.1506025999999996E-10</v>
      </c>
      <c r="AZ730" s="302">
        <v>4.2896400000000002E-10</v>
      </c>
      <c r="BA730" s="302">
        <v>1.0654995E-8</v>
      </c>
      <c r="BB730" s="302">
        <v>3.0145594E-6</v>
      </c>
      <c r="BC730" s="302">
        <v>1.5195709E-9</v>
      </c>
      <c r="BD730" s="302">
        <v>3.5587327999999998E-9</v>
      </c>
      <c r="BE730" s="302">
        <v>2.9182975000000001E-11</v>
      </c>
      <c r="BF730" s="302">
        <v>7.4717234999999995E-14</v>
      </c>
      <c r="BG730" s="302">
        <v>6.0537963999999998E-10</v>
      </c>
      <c r="BH730" s="302">
        <v>7.0607395999999998E-12</v>
      </c>
      <c r="BI730" s="302">
        <v>3.9433813E-12</v>
      </c>
      <c r="BJ730" s="302">
        <v>1.8995197999999999E-8</v>
      </c>
      <c r="BK730" s="302">
        <v>5.4043213999999996E-7</v>
      </c>
      <c r="BL730" s="302">
        <v>1.6544616000000001E-11</v>
      </c>
      <c r="BM730" s="303">
        <v>0.12379867999999999</v>
      </c>
      <c r="BN730" s="303">
        <v>0.19912730000000001</v>
      </c>
      <c r="BO730" s="302">
        <v>6.6811322999999999E-12</v>
      </c>
      <c r="BP730" s="302">
        <v>4.0628506999999997E-14</v>
      </c>
      <c r="BQ730" s="302">
        <v>1.8177495000000001E-18</v>
      </c>
      <c r="BR730" s="74"/>
      <c r="BS730" s="136">
        <v>1.4230879000000001E-3</v>
      </c>
      <c r="BT730" s="144">
        <v>2.6588629000000001E-5</v>
      </c>
      <c r="BU730" s="144">
        <v>9.1530084999999999E-5</v>
      </c>
      <c r="BV730" s="144">
        <v>1.3795116E-6</v>
      </c>
      <c r="BW730" s="144">
        <v>3.2171071999999998E-5</v>
      </c>
      <c r="BX730" s="144">
        <v>6.9438105999999998E-6</v>
      </c>
      <c r="BY730" s="144">
        <v>2.9189750999999998E-7</v>
      </c>
      <c r="BZ730" s="144">
        <v>1.0441689E-5</v>
      </c>
      <c r="CA730" s="144">
        <v>5.3186405000000002E-6</v>
      </c>
      <c r="CB730" s="144">
        <v>1.8375439E-5</v>
      </c>
      <c r="CC730" s="144">
        <v>1.2458655E-6</v>
      </c>
      <c r="CD730" s="144">
        <v>1.1061499000000001E-8</v>
      </c>
      <c r="CE730" s="144">
        <v>7.718824E-8</v>
      </c>
      <c r="CF730" s="144">
        <v>1.5497775000000001E-5</v>
      </c>
      <c r="CG730" s="144">
        <v>6.6210412999999994E-5</v>
      </c>
      <c r="CH730" s="136">
        <v>1.1470039E-3</v>
      </c>
      <c r="CI730" s="144">
        <v>9.5912520999999994E-10</v>
      </c>
      <c r="CJ730" s="137"/>
      <c r="CK730" s="138"/>
      <c r="CL730" s="110" t="s">
        <v>3260</v>
      </c>
      <c r="CM730" s="110"/>
      <c r="CN730" s="110"/>
      <c r="CP730" s="308"/>
      <c r="CQ730" s="74"/>
      <c r="CR730" s="74"/>
      <c r="CS730" s="74"/>
      <c r="CT730" s="74"/>
      <c r="CU730" s="74"/>
      <c r="CV730" s="74"/>
      <c r="CW730" s="74"/>
      <c r="CX730" s="74"/>
      <c r="CY730" s="74"/>
      <c r="CZ730" s="74"/>
      <c r="DA730" s="74"/>
      <c r="DB730" s="74"/>
    </row>
    <row r="731" spans="1:106" ht="14.5" customHeight="1">
      <c r="A731" s="74" t="s">
        <v>3357</v>
      </c>
      <c r="B731" s="129" t="s">
        <v>2674</v>
      </c>
      <c r="C731" s="130" t="str">
        <f t="shared" si="443"/>
        <v>A.100.30.110</v>
      </c>
      <c r="D731" s="131" t="s">
        <v>157</v>
      </c>
      <c r="E731" s="129" t="s">
        <v>957</v>
      </c>
      <c r="F731" s="132" t="s">
        <v>3359</v>
      </c>
      <c r="G731" s="132">
        <f t="shared" si="444"/>
        <v>3.2985429142484102</v>
      </c>
      <c r="H731" s="348">
        <f t="shared" si="445"/>
        <v>3.2985429142484102</v>
      </c>
      <c r="I731" s="74"/>
      <c r="J731" s="132">
        <f t="shared" si="446"/>
        <v>0.13198728000000001</v>
      </c>
      <c r="K731" s="132">
        <f t="shared" si="447"/>
        <v>0.212205637</v>
      </c>
      <c r="L731" s="300">
        <f t="shared" si="448"/>
        <v>2.5197159872484103</v>
      </c>
      <c r="M731" s="132">
        <v>0.43463401000000002</v>
      </c>
      <c r="N731" s="132">
        <v>0.11268227</v>
      </c>
      <c r="O731" s="132">
        <v>8.8770803999999995E-2</v>
      </c>
      <c r="P731" s="132">
        <v>7.3647039999999997E-2</v>
      </c>
      <c r="Q731" s="132">
        <v>2.0845234000000001E-2</v>
      </c>
      <c r="R731" s="132">
        <v>4.8654299999999996E-3</v>
      </c>
      <c r="S731" s="132">
        <v>3.2629576E-2</v>
      </c>
      <c r="T731" s="132">
        <v>1.0752563E-2</v>
      </c>
      <c r="U731" s="132">
        <v>2.3834757</v>
      </c>
      <c r="V731" s="132">
        <v>5.5491094999999997E-3</v>
      </c>
      <c r="W731" s="132">
        <v>0.13068076000000001</v>
      </c>
      <c r="X731" s="304">
        <v>1.0085397E-5</v>
      </c>
      <c r="Y731" s="304">
        <v>3.3235141000000001E-7</v>
      </c>
      <c r="Z731" s="132">
        <v>0</v>
      </c>
      <c r="AA731" s="74"/>
      <c r="AB731" s="301">
        <f t="shared" si="449"/>
        <v>3.2679248872180451</v>
      </c>
      <c r="AC731" s="338">
        <f t="shared" si="450"/>
        <v>3.2679248872180451</v>
      </c>
      <c r="AD731" s="74"/>
      <c r="AE731" s="136">
        <v>63.836350000000003</v>
      </c>
      <c r="AF731" s="136">
        <v>35.613813</v>
      </c>
      <c r="AG731" s="136">
        <v>17.716951999999999</v>
      </c>
      <c r="AH731" s="136">
        <v>0</v>
      </c>
      <c r="AI731" s="136">
        <v>0.10173132999999999</v>
      </c>
      <c r="AJ731" s="136">
        <v>7.7788138</v>
      </c>
      <c r="AK731" s="136">
        <v>2.6250388</v>
      </c>
      <c r="AL731" s="74"/>
      <c r="AM731" s="133">
        <v>0.1193072</v>
      </c>
      <c r="AN731" s="340">
        <f t="shared" si="451"/>
        <v>0.1193072</v>
      </c>
      <c r="AP731" s="133">
        <v>0.11300681</v>
      </c>
      <c r="AQ731" s="133">
        <v>4.0928285000000003E-3</v>
      </c>
      <c r="AR731" s="133">
        <v>2.2075671000000002E-3</v>
      </c>
      <c r="AS731" s="134">
        <f t="shared" si="452"/>
        <v>6.7749885501297999E-6</v>
      </c>
      <c r="AT731" s="135">
        <f t="shared" si="453"/>
        <v>1.5136200206209147E-8</v>
      </c>
      <c r="AU731" s="135">
        <f t="shared" si="454"/>
        <v>0.30918305999999995</v>
      </c>
      <c r="AV731" s="302">
        <v>3.0777107E-6</v>
      </c>
      <c r="AW731" s="302">
        <v>9.2876897000000005E-9</v>
      </c>
      <c r="AX731" s="302">
        <v>2.5368366999999999E-13</v>
      </c>
      <c r="AY731" s="302">
        <v>6.231274E-10</v>
      </c>
      <c r="AZ731" s="302">
        <v>5.2722702999999995E-10</v>
      </c>
      <c r="BA731" s="302">
        <v>1.0950643E-8</v>
      </c>
      <c r="BB731" s="302">
        <v>2.9968334999999998E-6</v>
      </c>
      <c r="BC731" s="302">
        <v>1.560979E-9</v>
      </c>
      <c r="BD731" s="302">
        <v>3.4936495000000001E-9</v>
      </c>
      <c r="BE731" s="302">
        <v>2.6753318000000001E-11</v>
      </c>
      <c r="BF731" s="302">
        <v>8.1125224999999999E-14</v>
      </c>
      <c r="BG731" s="302">
        <v>7.3792726999999999E-10</v>
      </c>
      <c r="BH731" s="302">
        <v>8.5145110999999997E-12</v>
      </c>
      <c r="BI731" s="302">
        <v>4.8394148000000002E-12</v>
      </c>
      <c r="BJ731" s="302">
        <v>2.3155839000000001E-8</v>
      </c>
      <c r="BK731" s="302">
        <v>6.6518107000000005E-7</v>
      </c>
      <c r="BL731" s="302">
        <v>1.5473496999999999E-11</v>
      </c>
      <c r="BM731" s="303">
        <v>0.11476649999999999</v>
      </c>
      <c r="BN731" s="303">
        <v>0.19441655999999999</v>
      </c>
      <c r="BO731" s="302">
        <v>6.4436998E-12</v>
      </c>
      <c r="BP731" s="302">
        <v>3.9184660999999997E-14</v>
      </c>
      <c r="BQ731" s="302">
        <v>1.7531508E-18</v>
      </c>
      <c r="BR731" s="74"/>
      <c r="BS731" s="136">
        <v>1.4270906E-3</v>
      </c>
      <c r="BT731" s="144">
        <v>2.6384749999999998E-5</v>
      </c>
      <c r="BU731" s="144">
        <v>9.1118418000000001E-5</v>
      </c>
      <c r="BV731" s="144">
        <v>1.2597425E-6</v>
      </c>
      <c r="BW731" s="144">
        <v>3.5247499999999998E-5</v>
      </c>
      <c r="BX731" s="144">
        <v>7.1465532E-6</v>
      </c>
      <c r="BY731" s="144">
        <v>2.6437421E-7</v>
      </c>
      <c r="BZ731" s="144">
        <v>1.0750784E-5</v>
      </c>
      <c r="CA731" s="144">
        <v>6.5290645000000003E-6</v>
      </c>
      <c r="CB731" s="144">
        <v>2.159118E-5</v>
      </c>
      <c r="CC731" s="144">
        <v>1.5228261000000001E-6</v>
      </c>
      <c r="CD731" s="144">
        <v>1.0346409E-8</v>
      </c>
      <c r="CE731" s="144">
        <v>9.4955047999999994E-8</v>
      </c>
      <c r="CF731" s="144">
        <v>1.5828264E-5</v>
      </c>
      <c r="CG731" s="144">
        <v>6.4811047000000002E-5</v>
      </c>
      <c r="CH731" s="136">
        <v>1.1445298000000001E-3</v>
      </c>
      <c r="CI731" s="144">
        <v>9.2504004999999996E-10</v>
      </c>
      <c r="CJ731" s="137"/>
      <c r="CK731" s="138"/>
      <c r="CL731" s="110" t="s">
        <v>3260</v>
      </c>
      <c r="CM731" s="110"/>
      <c r="CN731" s="110"/>
      <c r="CP731" s="308"/>
      <c r="CQ731" s="74"/>
      <c r="CR731" s="74"/>
      <c r="CS731" s="74"/>
      <c r="CT731" s="74"/>
      <c r="CU731" s="74"/>
      <c r="CV731" s="74"/>
      <c r="CW731" s="74"/>
      <c r="CX731" s="74"/>
      <c r="CY731" s="74"/>
      <c r="CZ731" s="74"/>
      <c r="DA731" s="74"/>
      <c r="DB731" s="74"/>
    </row>
    <row r="732" spans="1:106" ht="14.5" customHeight="1">
      <c r="A732" s="74" t="s">
        <v>3360</v>
      </c>
      <c r="B732" s="129" t="s">
        <v>2674</v>
      </c>
      <c r="C732" s="130" t="str">
        <f t="shared" si="443"/>
        <v>A.100.30.111</v>
      </c>
      <c r="D732" s="131" t="s">
        <v>157</v>
      </c>
      <c r="E732" s="129" t="s">
        <v>957</v>
      </c>
      <c r="F732" s="132" t="s">
        <v>3362</v>
      </c>
      <c r="G732" s="132">
        <f t="shared" si="444"/>
        <v>3.25130924952773</v>
      </c>
      <c r="H732" s="348">
        <f t="shared" si="445"/>
        <v>3.25130924952773</v>
      </c>
      <c r="I732" s="74"/>
      <c r="J732" s="132">
        <f t="shared" si="446"/>
        <v>0.13692071860000002</v>
      </c>
      <c r="K732" s="132">
        <f t="shared" si="447"/>
        <v>0.21139385799999999</v>
      </c>
      <c r="L732" s="300">
        <f t="shared" si="448"/>
        <v>2.4692022229277302</v>
      </c>
      <c r="M732" s="132">
        <v>0.43379245</v>
      </c>
      <c r="N732" s="132">
        <v>0.11123437</v>
      </c>
      <c r="O732" s="132">
        <v>8.9845074999999996E-2</v>
      </c>
      <c r="P732" s="132">
        <v>7.4499116000000004E-2</v>
      </c>
      <c r="Q732" s="132">
        <v>2.2457264000000001E-2</v>
      </c>
      <c r="R732" s="132">
        <v>5.2520025999999997E-3</v>
      </c>
      <c r="S732" s="132">
        <v>3.4712336000000003E-2</v>
      </c>
      <c r="T732" s="132">
        <v>1.0314413E-2</v>
      </c>
      <c r="U732" s="132">
        <v>2.3355440999999999</v>
      </c>
      <c r="V732" s="132">
        <v>5.7862421999999997E-3</v>
      </c>
      <c r="W732" s="132">
        <v>0.12786175999999999</v>
      </c>
      <c r="X732" s="304">
        <v>9.7936247000000008E-6</v>
      </c>
      <c r="Y732" s="304">
        <v>3.2710302999999999E-7</v>
      </c>
      <c r="Z732" s="132">
        <v>0</v>
      </c>
      <c r="AA732" s="74"/>
      <c r="AB732" s="301">
        <f t="shared" si="449"/>
        <v>3.2615973684210524</v>
      </c>
      <c r="AC732" s="338">
        <f t="shared" si="450"/>
        <v>3.2615973684210524</v>
      </c>
      <c r="AD732" s="74"/>
      <c r="AE732" s="136">
        <v>63.130240999999998</v>
      </c>
      <c r="AF732" s="136">
        <v>35.521383</v>
      </c>
      <c r="AG732" s="136">
        <v>17.334771</v>
      </c>
      <c r="AH732" s="136">
        <v>0</v>
      </c>
      <c r="AI732" s="136">
        <v>9.6916749999999996E-2</v>
      </c>
      <c r="AJ732" s="136">
        <v>7.4093805000000001</v>
      </c>
      <c r="AK732" s="136">
        <v>2.7677898999999999</v>
      </c>
      <c r="AL732" s="74"/>
      <c r="AM732" s="133">
        <v>0.1199567</v>
      </c>
      <c r="AN732" s="340">
        <f t="shared" si="451"/>
        <v>0.1199567</v>
      </c>
      <c r="AP732" s="133">
        <v>0.11369141000000001</v>
      </c>
      <c r="AQ732" s="133">
        <v>4.0997721000000003E-3</v>
      </c>
      <c r="AR732" s="133">
        <v>2.1655137999999998E-3</v>
      </c>
      <c r="AS732" s="134">
        <f t="shared" si="452"/>
        <v>6.8160318864531003E-6</v>
      </c>
      <c r="AT732" s="135">
        <f t="shared" si="453"/>
        <v>1.5161879132752464E-8</v>
      </c>
      <c r="AU732" s="135">
        <f t="shared" si="454"/>
        <v>0.30329324999999996</v>
      </c>
      <c r="AV732" s="302">
        <v>3.0709316999999999E-6</v>
      </c>
      <c r="AW732" s="302">
        <v>9.2672007000000006E-9</v>
      </c>
      <c r="AX732" s="302">
        <v>2.5312534999999999E-13</v>
      </c>
      <c r="AY732" s="302">
        <v>6.2658474999999999E-10</v>
      </c>
      <c r="AZ732" s="302">
        <v>5.6933975999999999E-10</v>
      </c>
      <c r="BA732" s="302">
        <v>1.1077348999999999E-8</v>
      </c>
      <c r="BB732" s="302">
        <v>2.9892366999999998E-6</v>
      </c>
      <c r="BC732" s="302">
        <v>1.5787254E-9</v>
      </c>
      <c r="BD732" s="302">
        <v>3.4657566E-9</v>
      </c>
      <c r="BE732" s="302">
        <v>2.5712037000000001E-11</v>
      </c>
      <c r="BF732" s="302">
        <v>8.3871507E-14</v>
      </c>
      <c r="BG732" s="302">
        <v>7.9473339999999995E-10</v>
      </c>
      <c r="BH732" s="302">
        <v>9.1375560999999999E-12</v>
      </c>
      <c r="BI732" s="302">
        <v>5.2234291999999996E-12</v>
      </c>
      <c r="BJ732" s="302">
        <v>2.4938971E-8</v>
      </c>
      <c r="BK732" s="302">
        <v>7.1864490000000002E-7</v>
      </c>
      <c r="BL732" s="302">
        <v>1.5014445999999999E-11</v>
      </c>
      <c r="BM732" s="303">
        <v>0.11089557</v>
      </c>
      <c r="BN732" s="303">
        <v>0.19239767999999999</v>
      </c>
      <c r="BO732" s="302">
        <v>6.3419430999999997E-12</v>
      </c>
      <c r="BP732" s="302">
        <v>3.8565869999999999E-14</v>
      </c>
      <c r="BQ732" s="302">
        <v>1.7254655999999999E-18</v>
      </c>
      <c r="BR732" s="74"/>
      <c r="BS732" s="136">
        <v>1.4288059999999999E-3</v>
      </c>
      <c r="BT732" s="144">
        <v>2.6297372999999999E-5</v>
      </c>
      <c r="BU732" s="144">
        <v>9.0941989000000001E-5</v>
      </c>
      <c r="BV732" s="144">
        <v>1.2084128999999999E-6</v>
      </c>
      <c r="BW732" s="144">
        <v>3.6565968999999997E-5</v>
      </c>
      <c r="BX732" s="144">
        <v>7.2334429000000003E-6</v>
      </c>
      <c r="BY732" s="144">
        <v>2.5257850000000001E-7</v>
      </c>
      <c r="BZ732" s="144">
        <v>1.0883252999999999E-5</v>
      </c>
      <c r="CA732" s="144">
        <v>7.0478176E-6</v>
      </c>
      <c r="CB732" s="144">
        <v>2.2969355000000001E-5</v>
      </c>
      <c r="CC732" s="144">
        <v>1.6415235E-6</v>
      </c>
      <c r="CD732" s="144">
        <v>1.0039942000000001E-8</v>
      </c>
      <c r="CE732" s="144">
        <v>1.0256939E-7</v>
      </c>
      <c r="CF732" s="144">
        <v>1.5969902E-5</v>
      </c>
      <c r="CG732" s="144">
        <v>6.4211318999999998E-5</v>
      </c>
      <c r="CH732" s="136">
        <v>1.1434695E-3</v>
      </c>
      <c r="CI732" s="144">
        <v>9.1043213000000001E-10</v>
      </c>
      <c r="CJ732" s="137"/>
      <c r="CK732" s="138"/>
      <c r="CL732" s="110" t="s">
        <v>3260</v>
      </c>
      <c r="CM732" s="110"/>
      <c r="CN732" s="110"/>
      <c r="CP732" s="308"/>
      <c r="CQ732" s="74"/>
      <c r="CR732" s="74"/>
      <c r="CS732" s="74"/>
      <c r="CT732" s="74"/>
      <c r="CU732" s="74"/>
      <c r="CV732" s="74"/>
      <c r="CW732" s="74"/>
      <c r="CX732" s="74"/>
      <c r="CY732" s="74"/>
      <c r="CZ732" s="74"/>
      <c r="DA732" s="74"/>
      <c r="DB732" s="74"/>
    </row>
    <row r="733" spans="1:106" ht="14.5" customHeight="1">
      <c r="A733" s="74" t="s">
        <v>3363</v>
      </c>
      <c r="B733" s="129" t="s">
        <v>2674</v>
      </c>
      <c r="C733" s="130" t="str">
        <f t="shared" si="443"/>
        <v>A.100.30.112</v>
      </c>
      <c r="D733" s="131" t="s">
        <v>157</v>
      </c>
      <c r="E733" s="129" t="s">
        <v>957</v>
      </c>
      <c r="F733" s="132" t="s">
        <v>3365</v>
      </c>
      <c r="G733" s="132">
        <f t="shared" si="444"/>
        <v>3.2169501929685098</v>
      </c>
      <c r="H733" s="348">
        <f t="shared" si="445"/>
        <v>3.2169501929685098</v>
      </c>
      <c r="I733" s="74"/>
      <c r="J733" s="132">
        <f t="shared" si="446"/>
        <v>0.1354151338</v>
      </c>
      <c r="K733" s="132">
        <f t="shared" si="447"/>
        <v>0.21595218000000002</v>
      </c>
      <c r="L733" s="300">
        <f t="shared" si="448"/>
        <v>2.43671330916851</v>
      </c>
      <c r="M733" s="132">
        <v>0.42886956999999998</v>
      </c>
      <c r="N733" s="132">
        <v>0.1175939</v>
      </c>
      <c r="O733" s="132">
        <v>8.7994014999999995E-2</v>
      </c>
      <c r="P733" s="132">
        <v>7.2959512000000004E-2</v>
      </c>
      <c r="Q733" s="132">
        <v>2.2553110000000001E-2</v>
      </c>
      <c r="R733" s="132">
        <v>5.1735388000000004E-3</v>
      </c>
      <c r="S733" s="132">
        <v>3.4728973000000003E-2</v>
      </c>
      <c r="T733" s="132">
        <v>1.0364264999999999E-2</v>
      </c>
      <c r="U733" s="132">
        <v>2.3062334</v>
      </c>
      <c r="V733" s="132">
        <v>5.9940363999999996E-3</v>
      </c>
      <c r="W733" s="132">
        <v>0.12447608</v>
      </c>
      <c r="X733" s="304">
        <v>9.4763532999999992E-6</v>
      </c>
      <c r="Y733" s="304">
        <v>3.1641521000000001E-7</v>
      </c>
      <c r="Z733" s="132">
        <v>0</v>
      </c>
      <c r="AA733" s="74"/>
      <c r="AB733" s="301">
        <f t="shared" si="449"/>
        <v>3.2245832330827064</v>
      </c>
      <c r="AC733" s="338">
        <f t="shared" si="450"/>
        <v>3.2245832330827064</v>
      </c>
      <c r="AD733" s="74"/>
      <c r="AE733" s="136">
        <v>62.076473</v>
      </c>
      <c r="AF733" s="136">
        <v>35.240971000000002</v>
      </c>
      <c r="AG733" s="136">
        <v>16.875761000000001</v>
      </c>
      <c r="AH733" s="136">
        <v>0</v>
      </c>
      <c r="AI733" s="136">
        <v>9.3226100000000006E-2</v>
      </c>
      <c r="AJ733" s="136">
        <v>7.1256389999999996</v>
      </c>
      <c r="AK733" s="136">
        <v>2.7408755999999999</v>
      </c>
      <c r="AL733" s="74"/>
      <c r="AM733" s="133">
        <v>0.12095760999999999</v>
      </c>
      <c r="AN733" s="340">
        <f t="shared" si="451"/>
        <v>0.12095760999999999</v>
      </c>
      <c r="AP733" s="133">
        <v>0.11472947</v>
      </c>
      <c r="AQ733" s="133">
        <v>4.0882432999999998E-3</v>
      </c>
      <c r="AR733" s="133">
        <v>2.1398909000000001E-3</v>
      </c>
      <c r="AS733" s="134">
        <f t="shared" si="452"/>
        <v>6.8782656983752997E-6</v>
      </c>
      <c r="AT733" s="135">
        <f t="shared" si="453"/>
        <v>1.5119243154573086E-8</v>
      </c>
      <c r="AU733" s="135">
        <f t="shared" si="454"/>
        <v>0.29970461000000004</v>
      </c>
      <c r="AV733" s="302">
        <v>3.0357323999999998E-6</v>
      </c>
      <c r="AW733" s="302">
        <v>9.1609675999999997E-9</v>
      </c>
      <c r="AX733" s="302">
        <v>2.5022421999999999E-13</v>
      </c>
      <c r="AY733" s="302">
        <v>6.1658064000000001E-10</v>
      </c>
      <c r="AZ733" s="302">
        <v>5.7689800999999997E-10</v>
      </c>
      <c r="BA733" s="302">
        <v>1.0848428E-8</v>
      </c>
      <c r="BB733" s="302">
        <v>3.0866318999999999E-6</v>
      </c>
      <c r="BC733" s="302">
        <v>1.5460786000000001E-9</v>
      </c>
      <c r="BD733" s="302">
        <v>3.5742930999999998E-9</v>
      </c>
      <c r="BE733" s="302">
        <v>2.4837420999999999E-11</v>
      </c>
      <c r="BF733" s="302">
        <v>8.2101121999999998E-14</v>
      </c>
      <c r="BG733" s="302">
        <v>7.8388052999999997E-10</v>
      </c>
      <c r="BH733" s="302">
        <v>9.1224241000000002E-12</v>
      </c>
      <c r="BI733" s="302">
        <v>5.1814527000000002E-12</v>
      </c>
      <c r="BJ733" s="302">
        <v>2.4801966999999999E-8</v>
      </c>
      <c r="BK733" s="302">
        <v>7.1905138999999998E-7</v>
      </c>
      <c r="BL733" s="302">
        <v>1.4512393999999999E-11</v>
      </c>
      <c r="BM733" s="303">
        <v>0.10972872</v>
      </c>
      <c r="BN733" s="303">
        <v>0.18997589000000001</v>
      </c>
      <c r="BO733" s="302">
        <v>6.1347252999999998E-12</v>
      </c>
      <c r="BP733" s="302">
        <v>3.7305762E-14</v>
      </c>
      <c r="BQ733" s="302">
        <v>1.6690874E-18</v>
      </c>
      <c r="BR733" s="74"/>
      <c r="BS733" s="136">
        <v>1.5588282E-3</v>
      </c>
      <c r="BT733" s="144">
        <v>2.7017913E-5</v>
      </c>
      <c r="BU733" s="144">
        <v>8.9909935999999996E-5</v>
      </c>
      <c r="BV733" s="144">
        <v>1.2144751000000001E-6</v>
      </c>
      <c r="BW733" s="144">
        <v>3.7356949999999998E-5</v>
      </c>
      <c r="BX733" s="144">
        <v>7.0841406000000004E-6</v>
      </c>
      <c r="BY733" s="144">
        <v>2.4323630000000002E-7</v>
      </c>
      <c r="BZ733" s="144">
        <v>1.0659423E-5</v>
      </c>
      <c r="CA733" s="144">
        <v>6.9425248000000002E-6</v>
      </c>
      <c r="CB733" s="144">
        <v>2.2980363999999999E-5</v>
      </c>
      <c r="CC733" s="144">
        <v>1.6621670000000001E-6</v>
      </c>
      <c r="CD733" s="144">
        <v>9.7057602000000007E-9</v>
      </c>
      <c r="CE733" s="144">
        <v>1.0403039999999999E-7</v>
      </c>
      <c r="CF733" s="144">
        <v>1.5722016999999999E-5</v>
      </c>
      <c r="CG733" s="144">
        <v>6.3298140999999995E-5</v>
      </c>
      <c r="CH733" s="136">
        <v>1.2746223000000001E-3</v>
      </c>
      <c r="CI733" s="144">
        <v>8.8068451000000003E-10</v>
      </c>
      <c r="CJ733" s="137"/>
      <c r="CK733" s="138"/>
      <c r="CL733" s="110" t="s">
        <v>3260</v>
      </c>
      <c r="CM733" s="110"/>
      <c r="CN733" s="110"/>
      <c r="CP733" s="110"/>
      <c r="CQ733" s="74"/>
      <c r="CR733" s="74"/>
      <c r="CS733" s="74"/>
      <c r="CT733" s="74"/>
      <c r="CU733" s="74"/>
      <c r="CV733" s="74"/>
      <c r="CW733" s="74"/>
      <c r="CX733" s="74"/>
      <c r="CY733" s="74"/>
      <c r="CZ733" s="74"/>
      <c r="DA733" s="74"/>
      <c r="DB733" s="74"/>
    </row>
    <row r="734" spans="1:106" ht="14.5" customHeight="1">
      <c r="A734" s="74" t="s">
        <v>3366</v>
      </c>
      <c r="B734" s="129" t="s">
        <v>2674</v>
      </c>
      <c r="C734" s="130" t="str">
        <f t="shared" si="443"/>
        <v>A.100.30.113</v>
      </c>
      <c r="D734" s="131" t="s">
        <v>157</v>
      </c>
      <c r="E734" s="129" t="s">
        <v>957</v>
      </c>
      <c r="F734" s="132" t="s">
        <v>3368</v>
      </c>
      <c r="G734" s="132">
        <f t="shared" si="444"/>
        <v>3.6038300160190002</v>
      </c>
      <c r="H734" s="348">
        <f t="shared" si="445"/>
        <v>3.6038300160190002</v>
      </c>
      <c r="I734" s="74"/>
      <c r="J734" s="132">
        <f t="shared" si="446"/>
        <v>6.8712105960000006E-2</v>
      </c>
      <c r="K734" s="132">
        <f t="shared" si="447"/>
        <v>0.22105492899999998</v>
      </c>
      <c r="L734" s="300">
        <f t="shared" si="448"/>
        <v>2.829784971059</v>
      </c>
      <c r="M734" s="132">
        <v>0.48427800999999998</v>
      </c>
      <c r="N734" s="132">
        <v>0.13574116</v>
      </c>
      <c r="O734" s="132">
        <v>7.0967825999999998E-2</v>
      </c>
      <c r="P734" s="132">
        <v>5.9353764000000003E-2</v>
      </c>
      <c r="Q734" s="132">
        <v>1.4299751E-3</v>
      </c>
      <c r="R734" s="132">
        <v>8.9128956000000001E-4</v>
      </c>
      <c r="S734" s="132">
        <v>7.0370772999999998E-3</v>
      </c>
      <c r="T734" s="132">
        <v>1.4345943E-2</v>
      </c>
      <c r="U734" s="132">
        <v>2.6678503</v>
      </c>
      <c r="V734" s="132">
        <v>2.7523567999999999E-3</v>
      </c>
      <c r="W734" s="132">
        <v>0.15913740000000001</v>
      </c>
      <c r="X734" s="304">
        <v>1.4230603E-5</v>
      </c>
      <c r="Y734" s="304">
        <v>3.0683655999999999E-5</v>
      </c>
      <c r="Z734" s="132">
        <v>0</v>
      </c>
      <c r="AA734" s="74"/>
      <c r="AB734" s="301">
        <f t="shared" si="449"/>
        <v>3.6411880451127816</v>
      </c>
      <c r="AC734" s="338">
        <f t="shared" si="450"/>
        <v>3.6411880451127816</v>
      </c>
      <c r="AD734" s="74"/>
      <c r="AE734" s="136">
        <v>75.523891000000006</v>
      </c>
      <c r="AF734" s="136">
        <v>40.915686999999998</v>
      </c>
      <c r="AG734" s="136">
        <v>21.574670000000001</v>
      </c>
      <c r="AH734" s="136">
        <v>0</v>
      </c>
      <c r="AI734" s="136">
        <v>0.31548953000000002</v>
      </c>
      <c r="AJ734" s="136">
        <v>11.499931</v>
      </c>
      <c r="AK734" s="136">
        <v>1.2181142</v>
      </c>
      <c r="AL734" s="74"/>
      <c r="AM734" s="133">
        <v>0.11695176</v>
      </c>
      <c r="AN734" s="340">
        <f t="shared" si="451"/>
        <v>0.11695176</v>
      </c>
      <c r="AP734" s="133">
        <v>0.11008374</v>
      </c>
      <c r="AQ734" s="133">
        <v>4.2101797999999999E-3</v>
      </c>
      <c r="AR734" s="133">
        <v>2.6578407000000001E-3</v>
      </c>
      <c r="AS734" s="134">
        <f t="shared" si="452"/>
        <v>6.5997448660722989E-6</v>
      </c>
      <c r="AT734" s="135">
        <f t="shared" si="453"/>
        <v>1.5570191270979585E-8</v>
      </c>
      <c r="AU734" s="135">
        <f t="shared" si="454"/>
        <v>0.37224658999999999</v>
      </c>
      <c r="AV734" s="302">
        <v>3.4300394E-6</v>
      </c>
      <c r="AW734" s="302">
        <v>1.0351008E-8</v>
      </c>
      <c r="AX734" s="302">
        <v>2.8272493999999997E-13</v>
      </c>
      <c r="AY734" s="302">
        <v>5.2082296000000002E-10</v>
      </c>
      <c r="AZ734" s="302">
        <v>7.7321323000000002E-12</v>
      </c>
      <c r="BA734" s="302">
        <v>8.8252627000000006E-9</v>
      </c>
      <c r="BB734" s="302">
        <v>3.1491175E-6</v>
      </c>
      <c r="BC734" s="302">
        <v>1.2611348E-9</v>
      </c>
      <c r="BD734" s="302">
        <v>3.8629931999999999E-9</v>
      </c>
      <c r="BE734" s="302">
        <v>3.4594214000000003E-11</v>
      </c>
      <c r="BF734" s="302">
        <v>4.1687590000000002E-14</v>
      </c>
      <c r="BG734" s="302">
        <v>3.3603488000000003E-11</v>
      </c>
      <c r="BH734" s="302">
        <v>7.3493498999999995E-13</v>
      </c>
      <c r="BI734" s="302">
        <v>1.1959099999999999E-13</v>
      </c>
      <c r="BJ734" s="302">
        <v>4.0983814999999997E-9</v>
      </c>
      <c r="BK734" s="302">
        <v>6.5408523999999997E-9</v>
      </c>
      <c r="BL734" s="302">
        <v>2.2060746E-11</v>
      </c>
      <c r="BM734" s="303">
        <v>0.14470089</v>
      </c>
      <c r="BN734" s="303">
        <v>0.22754569999999999</v>
      </c>
      <c r="BO734" s="302">
        <v>5.9491438000000004E-10</v>
      </c>
      <c r="BP734" s="302">
        <v>3.6177225999999999E-12</v>
      </c>
      <c r="BQ734" s="302">
        <v>1.6185959000000001E-16</v>
      </c>
      <c r="BR734" s="74"/>
      <c r="BS734" s="136">
        <v>1.2682158999999999E-3</v>
      </c>
      <c r="BT734" s="144">
        <v>2.7722399000000001E-5</v>
      </c>
      <c r="BU734" s="136">
        <v>1.0152598E-4</v>
      </c>
      <c r="BV734" s="144">
        <v>1.6807315999999999E-6</v>
      </c>
      <c r="BW734" s="144">
        <v>1.9886846E-5</v>
      </c>
      <c r="BX734" s="144">
        <v>5.7107092999999997E-6</v>
      </c>
      <c r="BY734" s="144">
        <v>3.5930838999999999E-7</v>
      </c>
      <c r="BZ734" s="144">
        <v>8.5771844000000008E-6</v>
      </c>
      <c r="CA734" s="144">
        <v>1.1960478E-6</v>
      </c>
      <c r="CB734" s="144">
        <v>4.6564750000000002E-6</v>
      </c>
      <c r="CC734" s="144">
        <v>5.8103695000000001E-8</v>
      </c>
      <c r="CD734" s="144">
        <v>1.472485E-8</v>
      </c>
      <c r="CE734" s="144">
        <v>1.0302845999999999E-9</v>
      </c>
      <c r="CF734" s="144">
        <v>1.3329382000000001E-5</v>
      </c>
      <c r="CG734" s="144">
        <v>7.6084918999999999E-5</v>
      </c>
      <c r="CH734" s="136">
        <v>1.0073266E-3</v>
      </c>
      <c r="CI734" s="144">
        <v>8.5404293000000006E-8</v>
      </c>
      <c r="CJ734" s="137"/>
      <c r="CK734" s="138"/>
      <c r="CL734" s="110" t="s">
        <v>3260</v>
      </c>
      <c r="CM734" s="110"/>
      <c r="CN734" s="110"/>
      <c r="CP734" s="110"/>
      <c r="CQ734" s="74"/>
      <c r="CR734" s="74"/>
      <c r="CS734" s="74"/>
      <c r="CT734" s="74"/>
      <c r="CU734" s="74"/>
      <c r="CV734" s="74"/>
      <c r="CW734" s="74"/>
      <c r="CX734" s="74"/>
      <c r="CY734" s="74"/>
      <c r="CZ734" s="74"/>
      <c r="DA734" s="74"/>
      <c r="DB734" s="74"/>
    </row>
    <row r="735" spans="1:106" ht="14.5" customHeight="1">
      <c r="A735" s="74" t="s">
        <v>3369</v>
      </c>
      <c r="B735" s="129" t="s">
        <v>2674</v>
      </c>
      <c r="C735" s="130" t="str">
        <f t="shared" si="443"/>
        <v>A.100.30.114</v>
      </c>
      <c r="D735" s="131" t="s">
        <v>157</v>
      </c>
      <c r="E735" s="129" t="s">
        <v>957</v>
      </c>
      <c r="F735" s="132" t="s">
        <v>3371</v>
      </c>
      <c r="G735" s="132">
        <f t="shared" si="444"/>
        <v>4.6989772297029999</v>
      </c>
      <c r="H735" s="348">
        <f t="shared" si="445"/>
        <v>4.6989772297029999</v>
      </c>
      <c r="I735" s="74"/>
      <c r="J735" s="132">
        <f t="shared" si="446"/>
        <v>6.971843291999999E-2</v>
      </c>
      <c r="K735" s="132">
        <f t="shared" si="447"/>
        <v>0.85564008300000005</v>
      </c>
      <c r="L735" s="300">
        <f t="shared" si="448"/>
        <v>3.2359397437830002</v>
      </c>
      <c r="M735" s="132">
        <v>0.53767896999999998</v>
      </c>
      <c r="N735" s="132">
        <v>0.77516059000000004</v>
      </c>
      <c r="O735" s="132">
        <v>6.7231442000000002E-2</v>
      </c>
      <c r="P735" s="132">
        <v>6.0789913000000001E-2</v>
      </c>
      <c r="Q735" s="132">
        <v>1.4213898E-3</v>
      </c>
      <c r="R735" s="132">
        <v>8.9837561999999999E-4</v>
      </c>
      <c r="S735" s="132">
        <v>6.6087545000000003E-3</v>
      </c>
      <c r="T735" s="132">
        <v>1.3248051E-2</v>
      </c>
      <c r="U735" s="132">
        <v>3.0851700000000002</v>
      </c>
      <c r="V735" s="132">
        <v>3.1332891000000001E-3</v>
      </c>
      <c r="W735" s="132">
        <v>0.14757714999999999</v>
      </c>
      <c r="X735" s="304">
        <v>1.3483957000000001E-5</v>
      </c>
      <c r="Y735" s="304">
        <v>4.5820725999999998E-5</v>
      </c>
      <c r="Z735" s="132">
        <v>0</v>
      </c>
      <c r="AA735" s="74"/>
      <c r="AB735" s="301">
        <f t="shared" si="449"/>
        <v>4.0426990225563904</v>
      </c>
      <c r="AC735" s="338">
        <f t="shared" si="450"/>
        <v>4.0426990225563904</v>
      </c>
      <c r="AD735" s="74"/>
      <c r="AE735" s="136">
        <v>82.452341000000004</v>
      </c>
      <c r="AF735" s="136">
        <v>50.346037000000003</v>
      </c>
      <c r="AG735" s="136">
        <v>20.007400000000001</v>
      </c>
      <c r="AH735" s="136">
        <v>0</v>
      </c>
      <c r="AI735" s="136">
        <v>0.30421556</v>
      </c>
      <c r="AJ735" s="136">
        <v>10.636521</v>
      </c>
      <c r="AK735" s="136">
        <v>1.1581674</v>
      </c>
      <c r="AL735" s="74"/>
      <c r="AM735" s="133">
        <v>0.32080747999999998</v>
      </c>
      <c r="AN735" s="340">
        <f t="shared" si="451"/>
        <v>0.32080747999999998</v>
      </c>
      <c r="AP735" s="133">
        <v>0.30914732</v>
      </c>
      <c r="AQ735" s="133">
        <v>8.1755387999999998E-3</v>
      </c>
      <c r="AR735" s="133">
        <v>3.4846279E-3</v>
      </c>
      <c r="AS735" s="134">
        <f t="shared" si="452"/>
        <v>1.85340116018467E-5</v>
      </c>
      <c r="AT735" s="135">
        <f t="shared" si="453"/>
        <v>3.0234980500896288E-8</v>
      </c>
      <c r="AU735" s="135">
        <f t="shared" si="454"/>
        <v>0.48804312999999999</v>
      </c>
      <c r="AV735" s="302">
        <v>3.7990181999999999E-6</v>
      </c>
      <c r="AW735" s="302">
        <v>1.1464181000000001E-8</v>
      </c>
      <c r="AX735" s="302">
        <v>3.1314407E-13</v>
      </c>
      <c r="AY735" s="302">
        <v>4.8539666999999995E-10</v>
      </c>
      <c r="AZ735" s="302">
        <v>7.3187866999999995E-12</v>
      </c>
      <c r="BA735" s="302">
        <v>9.0379873000000005E-9</v>
      </c>
      <c r="BB735" s="302">
        <v>1.4713746E-5</v>
      </c>
      <c r="BC735" s="302">
        <v>1.3632877E-9</v>
      </c>
      <c r="BD735" s="302">
        <v>1.731687E-8</v>
      </c>
      <c r="BE735" s="302">
        <v>3.1890614999999999E-11</v>
      </c>
      <c r="BF735" s="302">
        <v>3.8605066999999997E-14</v>
      </c>
      <c r="BG735" s="302">
        <v>3.1301677000000003E-11</v>
      </c>
      <c r="BH735" s="302">
        <v>6.8726739999999997E-13</v>
      </c>
      <c r="BI735" s="302">
        <v>1.1636595E-13</v>
      </c>
      <c r="BJ735" s="302">
        <v>4.1111241000000002E-9</v>
      </c>
      <c r="BK735" s="302">
        <v>6.7171732999999997E-9</v>
      </c>
      <c r="BL735" s="302">
        <v>2.0891442E-11</v>
      </c>
      <c r="BM735" s="303">
        <v>0.16435473</v>
      </c>
      <c r="BN735" s="303">
        <v>0.32368839999999999</v>
      </c>
      <c r="BO735" s="302">
        <v>8.8840169000000004E-10</v>
      </c>
      <c r="BP735" s="302">
        <v>5.4024427000000001E-12</v>
      </c>
      <c r="BQ735" s="302">
        <v>2.4170929000000002E-16</v>
      </c>
      <c r="BR735" s="74"/>
      <c r="BS735" s="136">
        <v>1.3895212E-3</v>
      </c>
      <c r="BT735" s="136">
        <v>1.204173E-4</v>
      </c>
      <c r="BU735" s="136">
        <v>1.1272118000000001E-4</v>
      </c>
      <c r="BV735" s="144">
        <v>1.5521124E-6</v>
      </c>
      <c r="BW735" s="144">
        <v>9.6535335999999996E-5</v>
      </c>
      <c r="BX735" s="144">
        <v>5.3058685E-6</v>
      </c>
      <c r="BY735" s="144">
        <v>3.3195445999999998E-7</v>
      </c>
      <c r="BZ735" s="144">
        <v>7.9692821000000008E-6</v>
      </c>
      <c r="CA735" s="144">
        <v>1.2055567999999999E-6</v>
      </c>
      <c r="CB735" s="144">
        <v>4.3730512999999996E-6</v>
      </c>
      <c r="CC735" s="144">
        <v>5.4997535000000001E-8</v>
      </c>
      <c r="CD735" s="144">
        <v>1.3944197999999999E-8</v>
      </c>
      <c r="CE735" s="144">
        <v>9.7509517000000007E-10</v>
      </c>
      <c r="CF735" s="144">
        <v>2.3553405000000001E-5</v>
      </c>
      <c r="CG735" s="144">
        <v>8.5513795000000001E-5</v>
      </c>
      <c r="CH735" s="136">
        <v>9.2984489999999996E-4</v>
      </c>
      <c r="CI735" s="144">
        <v>1.2753653E-7</v>
      </c>
      <c r="CJ735" s="137"/>
      <c r="CK735" s="138"/>
      <c r="CL735" s="110" t="s">
        <v>3260</v>
      </c>
      <c r="CM735" s="110"/>
      <c r="CN735" s="110"/>
      <c r="CP735" s="110"/>
      <c r="CQ735" s="74"/>
      <c r="CR735" s="74"/>
      <c r="CS735" s="74"/>
      <c r="CT735" s="74"/>
      <c r="CU735" s="74"/>
      <c r="CV735" s="74"/>
      <c r="CW735" s="74"/>
      <c r="CX735" s="74"/>
      <c r="CY735" s="74"/>
      <c r="CZ735" s="74"/>
      <c r="DA735" s="74"/>
      <c r="DB735" s="74"/>
    </row>
    <row r="736" spans="1:106" ht="14.5" customHeight="1">
      <c r="A736" s="74" t="s">
        <v>3372</v>
      </c>
      <c r="B736" s="129" t="s">
        <v>2674</v>
      </c>
      <c r="C736" s="130" t="str">
        <f t="shared" si="443"/>
        <v>A.100.30.115</v>
      </c>
      <c r="D736" s="131" t="s">
        <v>157</v>
      </c>
      <c r="E736" s="129" t="s">
        <v>957</v>
      </c>
      <c r="F736" s="132" t="s">
        <v>3374</v>
      </c>
      <c r="G736" s="132">
        <f t="shared" si="444"/>
        <v>5.8825783259420001</v>
      </c>
      <c r="H736" s="348">
        <f t="shared" si="445"/>
        <v>5.8825783259420001</v>
      </c>
      <c r="I736" s="74"/>
      <c r="J736" s="132">
        <f t="shared" si="446"/>
        <v>7.3070178200000002E-2</v>
      </c>
      <c r="K736" s="132">
        <f t="shared" si="447"/>
        <v>1.3777749509999999</v>
      </c>
      <c r="L736" s="300">
        <f t="shared" si="448"/>
        <v>3.886146286742</v>
      </c>
      <c r="M736" s="132">
        <v>0.54558691000000004</v>
      </c>
      <c r="N736" s="132">
        <v>1.294915</v>
      </c>
      <c r="O736" s="132">
        <v>6.8680097999999995E-2</v>
      </c>
      <c r="P736" s="132">
        <v>6.5611657000000004E-2</v>
      </c>
      <c r="Q736" s="132">
        <v>9.1309431999999995E-4</v>
      </c>
      <c r="R736" s="132">
        <v>4.2049018000000002E-4</v>
      </c>
      <c r="S736" s="132">
        <v>6.1249366999999999E-3</v>
      </c>
      <c r="T736" s="132">
        <v>1.4179852999999999E-2</v>
      </c>
      <c r="U736" s="132">
        <v>3.7372098</v>
      </c>
      <c r="V736" s="132">
        <v>3.3247834000000001E-3</v>
      </c>
      <c r="W736" s="132">
        <v>0.14558483999999999</v>
      </c>
      <c r="X736" s="304">
        <v>1.2352127E-5</v>
      </c>
      <c r="Y736" s="304">
        <v>1.4511215E-5</v>
      </c>
      <c r="Z736" s="132">
        <v>0</v>
      </c>
      <c r="AA736" s="74"/>
      <c r="AB736" s="301">
        <f t="shared" si="449"/>
        <v>4.1021572180451127</v>
      </c>
      <c r="AC736" s="338">
        <f t="shared" si="450"/>
        <v>4.1021572180451127</v>
      </c>
      <c r="AD736" s="74"/>
      <c r="AE736" s="136">
        <v>85.647677000000002</v>
      </c>
      <c r="AF736" s="136">
        <v>54.174852000000001</v>
      </c>
      <c r="AG736" s="136">
        <v>19.737544</v>
      </c>
      <c r="AH736" s="136">
        <v>0</v>
      </c>
      <c r="AI736" s="136">
        <v>0.23045315999999999</v>
      </c>
      <c r="AJ736" s="136">
        <v>10.750196000000001</v>
      </c>
      <c r="AK736" s="136">
        <v>0.75463018000000004</v>
      </c>
      <c r="AL736" s="74"/>
      <c r="AM736" s="133">
        <v>0.48290469000000003</v>
      </c>
      <c r="AN736" s="340">
        <f t="shared" si="451"/>
        <v>0.48290469000000003</v>
      </c>
      <c r="AP736" s="133">
        <v>0.46740653999999998</v>
      </c>
      <c r="AQ736" s="133">
        <v>1.1245148999999999E-2</v>
      </c>
      <c r="AR736" s="133">
        <v>4.2530082E-3</v>
      </c>
      <c r="AS736" s="134">
        <f t="shared" si="452"/>
        <v>2.8021974083259499E-5</v>
      </c>
      <c r="AT736" s="135">
        <f t="shared" si="453"/>
        <v>4.15870911763862E-8</v>
      </c>
      <c r="AU736" s="135">
        <f t="shared" si="454"/>
        <v>0.59565941</v>
      </c>
      <c r="AV736" s="302">
        <v>3.8564515000000001E-6</v>
      </c>
      <c r="AW736" s="302">
        <v>1.1637546999999999E-8</v>
      </c>
      <c r="AX736" s="302">
        <v>3.1787719000000002E-13</v>
      </c>
      <c r="AY736" s="302">
        <v>5.1219656999999997E-10</v>
      </c>
      <c r="AZ736" s="302">
        <v>7.1397394999999997E-12</v>
      </c>
      <c r="BA736" s="302">
        <v>9.7542392999999994E-9</v>
      </c>
      <c r="BB736" s="302">
        <v>2.41481E-5</v>
      </c>
      <c r="BC736" s="302">
        <v>1.5250911999999999E-9</v>
      </c>
      <c r="BD736" s="302">
        <v>2.8334998000000001E-8</v>
      </c>
      <c r="BE736" s="302">
        <v>3.4580486000000001E-11</v>
      </c>
      <c r="BF736" s="302">
        <v>4.1467502000000001E-14</v>
      </c>
      <c r="BG736" s="302">
        <v>3.2923208999999999E-11</v>
      </c>
      <c r="BH736" s="302">
        <v>7.4372657999999999E-13</v>
      </c>
      <c r="BI736" s="302">
        <v>9.6470265999999994E-14</v>
      </c>
      <c r="BJ736" s="302">
        <v>1.1986116E-9</v>
      </c>
      <c r="BK736" s="302">
        <v>5.6690433999999999E-9</v>
      </c>
      <c r="BL736" s="302">
        <v>1.9040735000000001E-11</v>
      </c>
      <c r="BM736" s="303">
        <v>0.19830872999999999</v>
      </c>
      <c r="BN736" s="303">
        <v>0.39735068000000001</v>
      </c>
      <c r="BO736" s="302">
        <v>2.8135264999999998E-10</v>
      </c>
      <c r="BP736" s="302">
        <v>1.7109283000000001E-12</v>
      </c>
      <c r="BQ736" s="302">
        <v>7.6548197999999996E-17</v>
      </c>
      <c r="BR736" s="74"/>
      <c r="BS736" s="136">
        <v>1.6271241E-3</v>
      </c>
      <c r="BT736" s="136">
        <v>1.9624019999999999E-4</v>
      </c>
      <c r="BU736" s="136">
        <v>1.1437903E-4</v>
      </c>
      <c r="BV736" s="144">
        <v>1.6612538999999999E-6</v>
      </c>
      <c r="BW736" s="136">
        <v>1.5852556E-4</v>
      </c>
      <c r="BX736" s="144">
        <v>5.3240680000000004E-6</v>
      </c>
      <c r="BY736" s="144">
        <v>3.5862149000000002E-7</v>
      </c>
      <c r="BZ736" s="144">
        <v>7.9899397000000008E-6</v>
      </c>
      <c r="CA736" s="144">
        <v>5.6426821999999996E-7</v>
      </c>
      <c r="CB736" s="144">
        <v>4.0529063000000002E-6</v>
      </c>
      <c r="CC736" s="144">
        <v>5.3653718999999998E-8</v>
      </c>
      <c r="CD736" s="144">
        <v>1.2729842E-8</v>
      </c>
      <c r="CE736" s="144">
        <v>9.5166763999999991E-10</v>
      </c>
      <c r="CF736" s="144">
        <v>3.2669185999999997E-5</v>
      </c>
      <c r="CG736" s="144">
        <v>8.9879785000000005E-5</v>
      </c>
      <c r="CH736" s="136">
        <v>1.0153714999999999E-3</v>
      </c>
      <c r="CI736" s="144">
        <v>4.0390221999999998E-8</v>
      </c>
      <c r="CJ736" s="137"/>
      <c r="CK736" s="138"/>
      <c r="CL736" s="110" t="s">
        <v>3260</v>
      </c>
      <c r="CM736" s="110"/>
      <c r="CN736" s="110"/>
      <c r="CP736" s="110"/>
      <c r="CQ736" s="74"/>
      <c r="CR736" s="74"/>
      <c r="CS736" s="74"/>
      <c r="CT736" s="74"/>
      <c r="CU736" s="74"/>
      <c r="CV736" s="74"/>
      <c r="CW736" s="74"/>
      <c r="CX736" s="74"/>
      <c r="CY736" s="74"/>
      <c r="CZ736" s="74"/>
      <c r="DA736" s="74"/>
      <c r="DB736" s="74"/>
    </row>
    <row r="737" spans="1:106" ht="14.5" customHeight="1">
      <c r="A737" s="74" t="s">
        <v>3375</v>
      </c>
      <c r="B737" s="129" t="s">
        <v>2674</v>
      </c>
      <c r="C737" s="130" t="str">
        <f t="shared" si="443"/>
        <v>A.100.30.116</v>
      </c>
      <c r="D737" s="131" t="s">
        <v>157</v>
      </c>
      <c r="E737" s="129" t="s">
        <v>957</v>
      </c>
      <c r="F737" s="132" t="s">
        <v>3377</v>
      </c>
      <c r="G737" s="132">
        <f t="shared" si="444"/>
        <v>6.2837500273923208</v>
      </c>
      <c r="H737" s="348">
        <f t="shared" si="445"/>
        <v>6.2837500273923208</v>
      </c>
      <c r="I737" s="74"/>
      <c r="J737" s="132">
        <f t="shared" si="446"/>
        <v>8.0506703960000009E-2</v>
      </c>
      <c r="K737" s="132">
        <f t="shared" si="447"/>
        <v>0.64131524800000006</v>
      </c>
      <c r="L737" s="300">
        <f t="shared" si="448"/>
        <v>4.936112855432321</v>
      </c>
      <c r="M737" s="132">
        <v>0.62581522000000001</v>
      </c>
      <c r="N737" s="132">
        <v>0.53945036999999996</v>
      </c>
      <c r="O737" s="132">
        <v>8.0481426999999994E-2</v>
      </c>
      <c r="P737" s="132">
        <v>6.0440346999999998E-2</v>
      </c>
      <c r="Q737" s="132">
        <v>8.8007685999999996E-4</v>
      </c>
      <c r="R737" s="132">
        <v>1.0469562999999999E-2</v>
      </c>
      <c r="S737" s="132">
        <v>8.7167171000000002E-3</v>
      </c>
      <c r="T737" s="132">
        <v>2.1383451000000001E-2</v>
      </c>
      <c r="U737" s="132">
        <v>4.7261715000000004</v>
      </c>
      <c r="V737" s="132">
        <v>2.3620257E-3</v>
      </c>
      <c r="W737" s="132">
        <v>0.20756659</v>
      </c>
      <c r="X737" s="304">
        <v>1.2382359E-5</v>
      </c>
      <c r="Y737" s="304">
        <v>3.5737332E-7</v>
      </c>
      <c r="Z737" s="132">
        <v>0</v>
      </c>
      <c r="AA737" s="74"/>
      <c r="AB737" s="301">
        <f t="shared" si="449"/>
        <v>4.705377593984962</v>
      </c>
      <c r="AC737" s="338">
        <f t="shared" si="450"/>
        <v>4.705377593984962</v>
      </c>
      <c r="AD737" s="74"/>
      <c r="AE737" s="136">
        <v>93.026229999999998</v>
      </c>
      <c r="AF737" s="136">
        <v>52.807825999999999</v>
      </c>
      <c r="AG737" s="136">
        <v>28.140708</v>
      </c>
      <c r="AH737" s="136">
        <v>0</v>
      </c>
      <c r="AI737" s="136">
        <v>0.19750007</v>
      </c>
      <c r="AJ737" s="136">
        <v>11.101668999999999</v>
      </c>
      <c r="AK737" s="136">
        <v>0.77852697000000004</v>
      </c>
      <c r="AL737" s="74"/>
      <c r="AM737" s="133">
        <v>0.26328863000000002</v>
      </c>
      <c r="AN737" s="340">
        <f t="shared" si="451"/>
        <v>0.26328863000000002</v>
      </c>
      <c r="AP737" s="133">
        <v>0.25134487999999999</v>
      </c>
      <c r="AQ737" s="133">
        <v>7.3409957999999997E-3</v>
      </c>
      <c r="AR737" s="133">
        <v>4.6027587E-3</v>
      </c>
      <c r="AS737" s="134">
        <f t="shared" si="452"/>
        <v>1.5068637534359801E-5</v>
      </c>
      <c r="AT737" s="135">
        <f t="shared" si="453"/>
        <v>2.7148652949227143E-8</v>
      </c>
      <c r="AU737" s="135">
        <f t="shared" si="454"/>
        <v>0.64464407000000001</v>
      </c>
      <c r="AV737" s="302">
        <v>4.4174716999999999E-6</v>
      </c>
      <c r="AW737" s="302">
        <v>1.3330323E-8</v>
      </c>
      <c r="AX737" s="302">
        <v>3.6412432999999998E-13</v>
      </c>
      <c r="AY737" s="302">
        <v>5.2351542999999998E-10</v>
      </c>
      <c r="AZ737" s="302">
        <v>7.1929998999999997E-12</v>
      </c>
      <c r="BA737" s="302">
        <v>8.9862961000000003E-9</v>
      </c>
      <c r="BB737" s="302">
        <v>1.0445874E-5</v>
      </c>
      <c r="BC737" s="302">
        <v>1.3295865000000001E-9</v>
      </c>
      <c r="BD737" s="302">
        <v>1.2381385E-8</v>
      </c>
      <c r="BE737" s="302">
        <v>3.9804694000000003E-11</v>
      </c>
      <c r="BF737" s="302">
        <v>5.2455435999999999E-14</v>
      </c>
      <c r="BG737" s="302">
        <v>4.0088436000000003E-11</v>
      </c>
      <c r="BH737" s="302">
        <v>6.5384302000000002E-12</v>
      </c>
      <c r="BI737" s="302">
        <v>1.3635935999999999E-12</v>
      </c>
      <c r="BJ737" s="302">
        <v>1.0028611E-8</v>
      </c>
      <c r="BK737" s="302">
        <v>1.8573929000000001E-7</v>
      </c>
      <c r="BL737" s="302">
        <v>1.9104579000000001E-11</v>
      </c>
      <c r="BM737" s="303">
        <v>0.26225734000000001</v>
      </c>
      <c r="BN737" s="303">
        <v>0.38238673000000001</v>
      </c>
      <c r="BO737" s="302">
        <v>6.9288298999999996E-12</v>
      </c>
      <c r="BP737" s="302">
        <v>4.2134775999999998E-14</v>
      </c>
      <c r="BQ737" s="302">
        <v>1.8851411000000001E-18</v>
      </c>
      <c r="BR737" s="74"/>
      <c r="BS737" s="136">
        <v>3.4049381000000002E-3</v>
      </c>
      <c r="BT737" s="144">
        <v>8.6268951000000003E-5</v>
      </c>
      <c r="BU737" s="136">
        <v>1.3119841E-4</v>
      </c>
      <c r="BV737" s="144">
        <v>2.5050622000000001E-6</v>
      </c>
      <c r="BW737" s="144">
        <v>6.7796630000000003E-5</v>
      </c>
      <c r="BX737" s="144">
        <v>5.5049901999999998E-6</v>
      </c>
      <c r="BY737" s="144">
        <v>4.7708268000000001E-7</v>
      </c>
      <c r="BZ737" s="144">
        <v>8.2172629000000006E-6</v>
      </c>
      <c r="CA737" s="144">
        <v>1.4049417E-5</v>
      </c>
      <c r="CB737" s="144">
        <v>5.7679024999999996E-6</v>
      </c>
      <c r="CC737" s="144">
        <v>5.4054009999999999E-8</v>
      </c>
      <c r="CD737" s="144">
        <v>1.2773867E-8</v>
      </c>
      <c r="CE737" s="144">
        <v>9.5886978999999991E-10</v>
      </c>
      <c r="CF737" s="144">
        <v>1.9830798000000001E-5</v>
      </c>
      <c r="CG737" s="144">
        <v>9.8976300000000003E-5</v>
      </c>
      <c r="CH737" s="136">
        <v>2.9642764999999998E-3</v>
      </c>
      <c r="CI737" s="144">
        <v>9.9468399999999995E-10</v>
      </c>
      <c r="CJ737" s="137"/>
      <c r="CK737" s="138"/>
      <c r="CL737" s="110" t="s">
        <v>3260</v>
      </c>
      <c r="CM737" s="110"/>
      <c r="CN737" s="110"/>
      <c r="CP737" s="110"/>
      <c r="CQ737" s="74"/>
      <c r="CR737" s="74"/>
      <c r="CS737" s="74"/>
      <c r="CT737" s="74"/>
      <c r="CU737" s="74"/>
      <c r="CV737" s="74"/>
      <c r="CW737" s="74"/>
      <c r="CX737" s="74"/>
      <c r="CY737" s="74"/>
      <c r="CZ737" s="74"/>
      <c r="DA737" s="74"/>
      <c r="DB737" s="74"/>
    </row>
    <row r="738" spans="1:106" ht="14.5" customHeight="1">
      <c r="A738" s="74" t="s">
        <v>3378</v>
      </c>
      <c r="B738" s="129" t="s">
        <v>2674</v>
      </c>
      <c r="C738" s="130" t="str">
        <f t="shared" si="443"/>
        <v>A.100.30.117</v>
      </c>
      <c r="D738" s="131" t="s">
        <v>157</v>
      </c>
      <c r="E738" s="129" t="s">
        <v>957</v>
      </c>
      <c r="F738" s="132" t="s">
        <v>3380</v>
      </c>
      <c r="G738" s="132">
        <f t="shared" si="444"/>
        <v>6.7642818859166898</v>
      </c>
      <c r="H738" s="348">
        <f t="shared" si="445"/>
        <v>6.7642818859166898</v>
      </c>
      <c r="I738" s="74"/>
      <c r="J738" s="132">
        <f t="shared" si="446"/>
        <v>8.237973824E-2</v>
      </c>
      <c r="K738" s="132">
        <f t="shared" si="447"/>
        <v>0.72513479000000003</v>
      </c>
      <c r="L738" s="300">
        <f t="shared" si="448"/>
        <v>5.2947917576766894</v>
      </c>
      <c r="M738" s="132">
        <v>0.6619756</v>
      </c>
      <c r="N738" s="132">
        <v>0.62123251000000002</v>
      </c>
      <c r="O738" s="132">
        <v>8.1473420000000005E-2</v>
      </c>
      <c r="P738" s="132">
        <v>5.9900797999999998E-2</v>
      </c>
      <c r="Q738" s="132">
        <v>8.6338433999999997E-4</v>
      </c>
      <c r="R738" s="132">
        <v>1.2543935000000001E-2</v>
      </c>
      <c r="S738" s="132">
        <v>9.0716209000000006E-3</v>
      </c>
      <c r="T738" s="132">
        <v>2.2428859999999998E-2</v>
      </c>
      <c r="U738" s="132">
        <v>5.0764794999999996</v>
      </c>
      <c r="V738" s="132">
        <v>2.3095362000000001E-3</v>
      </c>
      <c r="W738" s="132">
        <v>0.21599024999999999</v>
      </c>
      <c r="X738" s="304">
        <v>1.2122045E-5</v>
      </c>
      <c r="Y738" s="304">
        <v>3.4943169000000002E-7</v>
      </c>
      <c r="Z738" s="132">
        <v>0</v>
      </c>
      <c r="AA738" s="74"/>
      <c r="AB738" s="301">
        <f t="shared" si="449"/>
        <v>4.9772601503759395</v>
      </c>
      <c r="AC738" s="338">
        <f t="shared" si="450"/>
        <v>4.9772601503759395</v>
      </c>
      <c r="AD738" s="74"/>
      <c r="AE738" s="136">
        <v>97.122472999999999</v>
      </c>
      <c r="AF738" s="136">
        <v>56.018633000000001</v>
      </c>
      <c r="AG738" s="136">
        <v>29.282745999999999</v>
      </c>
      <c r="AH738" s="136">
        <v>0</v>
      </c>
      <c r="AI738" s="136">
        <v>0.20477783999999999</v>
      </c>
      <c r="AJ738" s="136">
        <v>10.854972</v>
      </c>
      <c r="AK738" s="136">
        <v>0.76134411999999996</v>
      </c>
      <c r="AL738" s="74"/>
      <c r="AM738" s="133">
        <v>0.29368699999999998</v>
      </c>
      <c r="AN738" s="340">
        <f t="shared" si="451"/>
        <v>0.29368699999999998</v>
      </c>
      <c r="AP738" s="133">
        <v>0.28070117999999999</v>
      </c>
      <c r="AQ738" s="133">
        <v>8.0077566000000006E-3</v>
      </c>
      <c r="AR738" s="133">
        <v>4.9780655E-3</v>
      </c>
      <c r="AS738" s="134">
        <f t="shared" si="452"/>
        <v>1.6828607367371006E-5</v>
      </c>
      <c r="AT738" s="135">
        <f t="shared" si="453"/>
        <v>2.9614483947220251E-8</v>
      </c>
      <c r="AU738" s="135">
        <f t="shared" si="454"/>
        <v>0.69720804999999997</v>
      </c>
      <c r="AV738" s="302">
        <v>4.6687025E-6</v>
      </c>
      <c r="AW738" s="302">
        <v>1.408831E-8</v>
      </c>
      <c r="AX738" s="302">
        <v>3.8483528999999998E-13</v>
      </c>
      <c r="AY738" s="302">
        <v>5.1212115999999998E-10</v>
      </c>
      <c r="AZ738" s="302">
        <v>7.0642551E-12</v>
      </c>
      <c r="BA738" s="302">
        <v>8.9059691000000005E-9</v>
      </c>
      <c r="BB738" s="302">
        <v>1.1916943E-5</v>
      </c>
      <c r="BC738" s="302">
        <v>1.3270823E-9</v>
      </c>
      <c r="BD738" s="302">
        <v>1.4090129000000001E-8</v>
      </c>
      <c r="BE738" s="302">
        <v>3.9846473999999997E-11</v>
      </c>
      <c r="BF738" s="302">
        <v>5.3495639000000002E-14</v>
      </c>
      <c r="BG738" s="302">
        <v>4.064245E-11</v>
      </c>
      <c r="BH738" s="302">
        <v>7.6800582999999993E-12</v>
      </c>
      <c r="BI738" s="302">
        <v>1.6156647000000001E-12</v>
      </c>
      <c r="BJ738" s="302">
        <v>1.1801558E-8</v>
      </c>
      <c r="BK738" s="302">
        <v>2.2172837999999999E-7</v>
      </c>
      <c r="BL738" s="302">
        <v>1.8698468999999999E-11</v>
      </c>
      <c r="BM738" s="303">
        <v>0.28220720999999999</v>
      </c>
      <c r="BN738" s="303">
        <v>0.41500083999999998</v>
      </c>
      <c r="BO738" s="302">
        <v>6.7748558999999997E-12</v>
      </c>
      <c r="BP738" s="302">
        <v>4.1198447999999999E-14</v>
      </c>
      <c r="BQ738" s="302">
        <v>1.8432490999999999E-18</v>
      </c>
      <c r="BR738" s="74"/>
      <c r="BS738" s="136">
        <v>3.8047390000000001E-3</v>
      </c>
      <c r="BT738" s="144">
        <v>9.8030260999999995E-5</v>
      </c>
      <c r="BU738" s="136">
        <v>1.3877922E-4</v>
      </c>
      <c r="BV738" s="144">
        <v>2.627513E-6</v>
      </c>
      <c r="BW738" s="144">
        <v>7.7558679000000003E-5</v>
      </c>
      <c r="BX738" s="144">
        <v>5.3910055999999997E-6</v>
      </c>
      <c r="BY738" s="144">
        <v>4.9052829999999996E-7</v>
      </c>
      <c r="BZ738" s="144">
        <v>8.0373164000000003E-6</v>
      </c>
      <c r="CA738" s="144">
        <v>1.6833078E-5</v>
      </c>
      <c r="CB738" s="144">
        <v>6.0027443000000003E-6</v>
      </c>
      <c r="CC738" s="144">
        <v>5.3086563E-8</v>
      </c>
      <c r="CD738" s="144">
        <v>1.2503406E-8</v>
      </c>
      <c r="CE738" s="144">
        <v>9.4168774999999999E-10</v>
      </c>
      <c r="CF738" s="144">
        <v>2.0980679E-5</v>
      </c>
      <c r="CG738" s="136">
        <v>1.0433002E-4</v>
      </c>
      <c r="CH738" s="136">
        <v>3.3256103999999998E-3</v>
      </c>
      <c r="CI738" s="144">
        <v>9.7257990999999998E-10</v>
      </c>
      <c r="CJ738" s="137"/>
      <c r="CK738" s="138"/>
      <c r="CL738" s="110" t="s">
        <v>3260</v>
      </c>
      <c r="CM738" s="110"/>
      <c r="CN738" s="110"/>
      <c r="CP738" s="110"/>
      <c r="CQ738" s="74"/>
      <c r="CR738" s="74"/>
      <c r="CS738" s="74"/>
      <c r="CT738" s="74"/>
      <c r="CU738" s="74"/>
      <c r="CV738" s="74"/>
      <c r="CW738" s="74"/>
      <c r="CX738" s="74"/>
      <c r="CY738" s="74"/>
      <c r="CZ738" s="74"/>
      <c r="DA738" s="74"/>
      <c r="DB738" s="74"/>
    </row>
    <row r="739" spans="1:106" ht="14.5" customHeight="1">
      <c r="A739" s="74" t="s">
        <v>3381</v>
      </c>
      <c r="B739" s="129" t="s">
        <v>2674</v>
      </c>
      <c r="C739" s="130" t="str">
        <f t="shared" si="443"/>
        <v>A.100.30.118</v>
      </c>
      <c r="D739" s="131" t="s">
        <v>157</v>
      </c>
      <c r="E739" s="129" t="s">
        <v>957</v>
      </c>
      <c r="F739" s="132" t="s">
        <v>3383</v>
      </c>
      <c r="G739" s="132">
        <f t="shared" si="444"/>
        <v>4.9280638312290099</v>
      </c>
      <c r="H739" s="348">
        <f t="shared" si="445"/>
        <v>4.9280638312290099</v>
      </c>
      <c r="I739" s="74"/>
      <c r="J739" s="132">
        <f t="shared" si="446"/>
        <v>8.3455769599999993E-2</v>
      </c>
      <c r="K739" s="132">
        <f t="shared" si="447"/>
        <v>0.43769496600000007</v>
      </c>
      <c r="L739" s="300">
        <f t="shared" si="448"/>
        <v>3.88143352562901</v>
      </c>
      <c r="M739" s="132">
        <v>0.52547957000000001</v>
      </c>
      <c r="N739" s="132">
        <v>0.34261802000000002</v>
      </c>
      <c r="O739" s="132">
        <v>7.7124569000000004E-2</v>
      </c>
      <c r="P739" s="132">
        <v>6.0974704999999997E-2</v>
      </c>
      <c r="Q739" s="132">
        <v>4.3951677E-3</v>
      </c>
      <c r="R739" s="132">
        <v>5.9474808999999997E-3</v>
      </c>
      <c r="S739" s="132">
        <v>1.2138416000000001E-2</v>
      </c>
      <c r="T739" s="132">
        <v>1.7952376999999999E-2</v>
      </c>
      <c r="U739" s="132">
        <v>3.7030242000000002</v>
      </c>
      <c r="V739" s="132">
        <v>3.3270124E-3</v>
      </c>
      <c r="W739" s="132">
        <v>0.17507006</v>
      </c>
      <c r="X739" s="304">
        <v>1.1904602999999999E-5</v>
      </c>
      <c r="Y739" s="304">
        <v>3.4862601E-7</v>
      </c>
      <c r="Z739" s="132">
        <v>0</v>
      </c>
      <c r="AA739" s="74"/>
      <c r="AB739" s="301">
        <f t="shared" si="449"/>
        <v>3.9509742105263155</v>
      </c>
      <c r="AC739" s="338">
        <f t="shared" si="450"/>
        <v>3.9509742105263155</v>
      </c>
      <c r="AD739" s="74"/>
      <c r="AE739" s="136">
        <v>79.577896999999993</v>
      </c>
      <c r="AF739" s="136">
        <v>44.123457999999999</v>
      </c>
      <c r="AG739" s="136">
        <v>23.735001</v>
      </c>
      <c r="AH739" s="136">
        <v>0</v>
      </c>
      <c r="AI739" s="136">
        <v>0.16325790000000001</v>
      </c>
      <c r="AJ739" s="136">
        <v>10.48612</v>
      </c>
      <c r="AK739" s="136">
        <v>1.0700597999999999</v>
      </c>
      <c r="AL739" s="74"/>
      <c r="AM739" s="133">
        <v>0.19029595999999999</v>
      </c>
      <c r="AN739" s="340">
        <f t="shared" si="451"/>
        <v>0.19029595999999999</v>
      </c>
      <c r="AP739" s="133">
        <v>0.18109146000000001</v>
      </c>
      <c r="AQ739" s="133">
        <v>5.6691518000000002E-3</v>
      </c>
      <c r="AR739" s="133">
        <v>3.5353439000000001E-3</v>
      </c>
      <c r="AS739" s="134">
        <f t="shared" si="452"/>
        <v>1.0856802251205299E-5</v>
      </c>
      <c r="AT739" s="135">
        <f t="shared" si="453"/>
        <v>2.0965797952187001E-8</v>
      </c>
      <c r="AU739" s="135">
        <f t="shared" si="454"/>
        <v>0.49514621000000003</v>
      </c>
      <c r="AV739" s="302">
        <v>3.7167947999999999E-6</v>
      </c>
      <c r="AW739" s="302">
        <v>1.1216184E-8</v>
      </c>
      <c r="AX739" s="302">
        <v>3.0636407000000001E-13</v>
      </c>
      <c r="AY739" s="302">
        <v>5.4243436999999998E-10</v>
      </c>
      <c r="AZ739" s="302">
        <v>1.06677E-10</v>
      </c>
      <c r="BA739" s="302">
        <v>9.0660295999999994E-9</v>
      </c>
      <c r="BB739" s="302">
        <v>6.9149104000000001E-6</v>
      </c>
      <c r="BC739" s="302">
        <v>1.3179143E-9</v>
      </c>
      <c r="BD739" s="302">
        <v>8.2330818999999996E-9</v>
      </c>
      <c r="BE739" s="302">
        <v>3.6102138000000003E-11</v>
      </c>
      <c r="BF739" s="302">
        <v>5.2549419999999998E-14</v>
      </c>
      <c r="BG739" s="302">
        <v>1.3738343999999999E-10</v>
      </c>
      <c r="BH739" s="302">
        <v>4.9398435999999997E-12</v>
      </c>
      <c r="BI739" s="302">
        <v>1.4528178E-12</v>
      </c>
      <c r="BJ739" s="302">
        <v>9.0332309999999997E-9</v>
      </c>
      <c r="BK739" s="302">
        <v>2.0634192000000001E-7</v>
      </c>
      <c r="BL739" s="302">
        <v>1.8339494E-11</v>
      </c>
      <c r="BM739" s="303">
        <v>0.20248099999999999</v>
      </c>
      <c r="BN739" s="303">
        <v>0.29266521000000001</v>
      </c>
      <c r="BO739" s="302">
        <v>6.7592352999999999E-12</v>
      </c>
      <c r="BP739" s="302">
        <v>4.1103457999999999E-14</v>
      </c>
      <c r="BQ739" s="302">
        <v>1.8389991000000001E-18</v>
      </c>
      <c r="BR739" s="74"/>
      <c r="BS739" s="136">
        <v>2.6256656999999999E-3</v>
      </c>
      <c r="BT739" s="144">
        <v>5.7886965999999997E-5</v>
      </c>
      <c r="BU739" s="136">
        <v>1.1016364E-4</v>
      </c>
      <c r="BV739" s="144">
        <v>2.1035277E-6</v>
      </c>
      <c r="BW739" s="144">
        <v>4.7419995999999999E-5</v>
      </c>
      <c r="BX739" s="144">
        <v>5.7197212000000003E-6</v>
      </c>
      <c r="BY739" s="144">
        <v>4.0365155E-7</v>
      </c>
      <c r="BZ739" s="144">
        <v>8.5663764000000006E-6</v>
      </c>
      <c r="CA739" s="144">
        <v>7.9811007000000001E-6</v>
      </c>
      <c r="CB739" s="144">
        <v>8.0320604999999992E-6</v>
      </c>
      <c r="CC739" s="144">
        <v>3.3486760999999999E-7</v>
      </c>
      <c r="CD739" s="144">
        <v>1.2263089000000001E-8</v>
      </c>
      <c r="CE739" s="144">
        <v>1.9088551999999999E-8</v>
      </c>
      <c r="CF739" s="144">
        <v>1.6834098999999999E-5</v>
      </c>
      <c r="CG739" s="144">
        <v>8.2837259000000002E-5</v>
      </c>
      <c r="CH739" s="136">
        <v>2.2773501000000001E-3</v>
      </c>
      <c r="CI739" s="144">
        <v>9.7033746000000004E-10</v>
      </c>
      <c r="CJ739" s="137"/>
      <c r="CK739" s="138"/>
      <c r="CL739" s="110" t="s">
        <v>3260</v>
      </c>
      <c r="CM739" s="110"/>
      <c r="CN739" s="110"/>
      <c r="CP739" s="110"/>
      <c r="CQ739" s="74"/>
      <c r="CR739" s="74"/>
      <c r="CS739" s="74"/>
      <c r="CT739" s="74"/>
      <c r="CU739" s="74"/>
      <c r="CV739" s="74"/>
      <c r="CW739" s="74"/>
      <c r="CX739" s="74"/>
      <c r="CY739" s="74"/>
      <c r="CZ739" s="74"/>
      <c r="DA739" s="74"/>
      <c r="DB739" s="74"/>
    </row>
    <row r="740" spans="1:106" ht="14.5" customHeight="1">
      <c r="A740" s="74" t="s">
        <v>3384</v>
      </c>
      <c r="B740" s="129" t="s">
        <v>2674</v>
      </c>
      <c r="C740" s="130" t="str">
        <f t="shared" si="443"/>
        <v>A.100.30.119</v>
      </c>
      <c r="D740" s="131" t="s">
        <v>157</v>
      </c>
      <c r="E740" s="129" t="s">
        <v>957</v>
      </c>
      <c r="F740" s="132" t="s">
        <v>3386</v>
      </c>
      <c r="G740" s="132">
        <f t="shared" si="444"/>
        <v>3.6449226780035495</v>
      </c>
      <c r="H740" s="348">
        <f t="shared" si="445"/>
        <v>3.6449226780035495</v>
      </c>
      <c r="I740" s="74"/>
      <c r="J740" s="132">
        <f t="shared" si="446"/>
        <v>9.5808728699999998E-2</v>
      </c>
      <c r="K740" s="132">
        <f t="shared" si="447"/>
        <v>0.218158677</v>
      </c>
      <c r="L740" s="300">
        <f t="shared" si="448"/>
        <v>2.8901497923035495</v>
      </c>
      <c r="M740" s="132">
        <v>0.44080548000000003</v>
      </c>
      <c r="N740" s="132">
        <v>0.1233002</v>
      </c>
      <c r="O740" s="132">
        <v>8.0892817000000006E-2</v>
      </c>
      <c r="P740" s="132">
        <v>6.7398477999999998E-2</v>
      </c>
      <c r="Q740" s="132">
        <v>9.0236861000000008E-3</v>
      </c>
      <c r="R740" s="132">
        <v>2.0305646000000001E-3</v>
      </c>
      <c r="S740" s="132">
        <v>1.7356E-2</v>
      </c>
      <c r="T740" s="132">
        <v>1.396566E-2</v>
      </c>
      <c r="U740" s="132">
        <v>2.7349736999999998</v>
      </c>
      <c r="V740" s="132">
        <v>3.8101364000000001E-3</v>
      </c>
      <c r="W740" s="132">
        <v>0.15135335999999999</v>
      </c>
      <c r="X740" s="304">
        <v>1.2225064000000001E-5</v>
      </c>
      <c r="Y740" s="304">
        <v>3.7083955000000001E-7</v>
      </c>
      <c r="Z740" s="132">
        <v>0</v>
      </c>
      <c r="AA740" s="74"/>
      <c r="AB740" s="301">
        <f t="shared" si="449"/>
        <v>3.3143269172932333</v>
      </c>
      <c r="AC740" s="338">
        <f t="shared" si="450"/>
        <v>3.3143269172932333</v>
      </c>
      <c r="AD740" s="74"/>
      <c r="AE740" s="136">
        <v>69.014475000000004</v>
      </c>
      <c r="AF740" s="136">
        <v>36.291635999999997</v>
      </c>
      <c r="AG740" s="136">
        <v>20.519613</v>
      </c>
      <c r="AH740" s="136">
        <v>0</v>
      </c>
      <c r="AI740" s="136">
        <v>0.13703826999999999</v>
      </c>
      <c r="AJ740" s="136">
        <v>10.487990999999999</v>
      </c>
      <c r="AK740" s="136">
        <v>1.5781970000000001</v>
      </c>
      <c r="AL740" s="74"/>
      <c r="AM740" s="133">
        <v>0.11454425</v>
      </c>
      <c r="AN740" s="340">
        <f t="shared" si="451"/>
        <v>0.11454425</v>
      </c>
      <c r="AP740" s="133">
        <v>0.10798639</v>
      </c>
      <c r="AQ740" s="133">
        <v>4.0419091999999998E-3</v>
      </c>
      <c r="AR740" s="133">
        <v>2.5159581E-3</v>
      </c>
      <c r="AS740" s="134">
        <f t="shared" si="452"/>
        <v>6.4740039548061E-6</v>
      </c>
      <c r="AT740" s="135">
        <f t="shared" si="453"/>
        <v>1.4947888967516171E-8</v>
      </c>
      <c r="AU740" s="135">
        <f t="shared" si="454"/>
        <v>0.35237507000000001</v>
      </c>
      <c r="AV740" s="302">
        <v>3.1274232000000002E-6</v>
      </c>
      <c r="AW740" s="302">
        <v>9.4379428999999999E-9</v>
      </c>
      <c r="AX740" s="302">
        <v>2.5777796999999999E-13</v>
      </c>
      <c r="AY740" s="302">
        <v>5.9777353E-10</v>
      </c>
      <c r="AZ740" s="302">
        <v>2.1840035999999999E-10</v>
      </c>
      <c r="BA740" s="302">
        <v>1.0021463E-8</v>
      </c>
      <c r="BB740" s="302">
        <v>3.0525433999999999E-6</v>
      </c>
      <c r="BC740" s="302">
        <v>1.4308393E-9</v>
      </c>
      <c r="BD740" s="302">
        <v>3.6981971999999998E-9</v>
      </c>
      <c r="BE740" s="302">
        <v>3.4389383999999997E-11</v>
      </c>
      <c r="BF740" s="302">
        <v>6.0985827000000001E-14</v>
      </c>
      <c r="BG740" s="302">
        <v>3.2134900000000002E-10</v>
      </c>
      <c r="BH740" s="302">
        <v>3.9455147999999998E-12</v>
      </c>
      <c r="BI740" s="302">
        <v>2.0233094999999999E-12</v>
      </c>
      <c r="BJ740" s="302">
        <v>1.0079538E-8</v>
      </c>
      <c r="BK740" s="302">
        <v>2.7311298999999998E-7</v>
      </c>
      <c r="BL740" s="302">
        <v>1.8839871E-11</v>
      </c>
      <c r="BM740" s="303">
        <v>0.14315333</v>
      </c>
      <c r="BN740" s="303">
        <v>0.20922173999999999</v>
      </c>
      <c r="BO740" s="302">
        <v>7.1899160999999999E-12</v>
      </c>
      <c r="BP740" s="302">
        <v>4.3722463E-14</v>
      </c>
      <c r="BQ740" s="302">
        <v>1.9561754E-18</v>
      </c>
      <c r="BR740" s="74"/>
      <c r="BS740" s="136">
        <v>1.4145108E-3</v>
      </c>
      <c r="BT740" s="144">
        <v>2.7025512E-5</v>
      </c>
      <c r="BU740" s="144">
        <v>9.2412229000000002E-5</v>
      </c>
      <c r="BV740" s="144">
        <v>1.6361597E-6</v>
      </c>
      <c r="BW740" s="144">
        <v>2.5578727999999999E-5</v>
      </c>
      <c r="BX740" s="144">
        <v>6.5093620000000001E-6</v>
      </c>
      <c r="BY740" s="144">
        <v>3.5087602999999997E-7</v>
      </c>
      <c r="BZ740" s="144">
        <v>9.7793421999999995E-6</v>
      </c>
      <c r="CA740" s="144">
        <v>2.7248748E-6</v>
      </c>
      <c r="CB740" s="144">
        <v>1.1484566E-5</v>
      </c>
      <c r="CC740" s="144">
        <v>6.5237835000000002E-7</v>
      </c>
      <c r="CD740" s="144">
        <v>1.2593834E-8</v>
      </c>
      <c r="CE740" s="144">
        <v>3.9116510000000001E-8</v>
      </c>
      <c r="CF740" s="144">
        <v>1.4789583999999999E-5</v>
      </c>
      <c r="CG740" s="144">
        <v>6.9209053999999995E-5</v>
      </c>
      <c r="CH740" s="136">
        <v>1.1523053000000001E-3</v>
      </c>
      <c r="CI740" s="144">
        <v>1.0321648E-9</v>
      </c>
      <c r="CJ740" s="137"/>
      <c r="CK740" s="138"/>
      <c r="CL740" s="110" t="s">
        <v>3260</v>
      </c>
      <c r="CM740" s="110"/>
      <c r="CN740" s="110"/>
      <c r="CP740" s="110"/>
      <c r="CQ740" s="74"/>
      <c r="CR740" s="74"/>
      <c r="CS740" s="74"/>
      <c r="CT740" s="74"/>
      <c r="CU740" s="74"/>
      <c r="CV740" s="74"/>
      <c r="CW740" s="74"/>
      <c r="CX740" s="74"/>
      <c r="CY740" s="74"/>
      <c r="CZ740" s="74"/>
      <c r="DA740" s="74"/>
      <c r="DB740" s="74"/>
    </row>
    <row r="741" spans="1:106" ht="14.5" customHeight="1">
      <c r="A741" s="74" t="s">
        <v>3387</v>
      </c>
      <c r="B741" s="129" t="s">
        <v>2674</v>
      </c>
      <c r="C741" s="130" t="str">
        <f t="shared" si="443"/>
        <v>A.100.30.120</v>
      </c>
      <c r="D741" s="131" t="s">
        <v>157</v>
      </c>
      <c r="E741" s="129" t="s">
        <v>957</v>
      </c>
      <c r="F741" s="132" t="s">
        <v>3389</v>
      </c>
      <c r="G741" s="132">
        <f t="shared" si="444"/>
        <v>3.2674370224752702</v>
      </c>
      <c r="H741" s="348">
        <f t="shared" si="445"/>
        <v>3.2674370224752702</v>
      </c>
      <c r="I741" s="74"/>
      <c r="J741" s="132">
        <f t="shared" si="446"/>
        <v>0.1317701369</v>
      </c>
      <c r="K741" s="132">
        <f t="shared" si="447"/>
        <v>0.21462940699999999</v>
      </c>
      <c r="L741" s="300">
        <f t="shared" si="448"/>
        <v>2.4865521285752701</v>
      </c>
      <c r="M741" s="132">
        <v>0.43448534999999999</v>
      </c>
      <c r="N741" s="132">
        <v>0.11613207</v>
      </c>
      <c r="O741" s="132">
        <v>8.7839772999999996E-2</v>
      </c>
      <c r="P741" s="132">
        <v>7.2868410999999994E-2</v>
      </c>
      <c r="Q741" s="132">
        <v>2.1101324000000001E-2</v>
      </c>
      <c r="R741" s="132">
        <v>4.9098659000000001E-3</v>
      </c>
      <c r="S741" s="132">
        <v>3.2890535999999998E-2</v>
      </c>
      <c r="T741" s="132">
        <v>1.0657564E-2</v>
      </c>
      <c r="U741" s="132">
        <v>2.3522595000000002</v>
      </c>
      <c r="V741" s="132">
        <v>5.691003E-3</v>
      </c>
      <c r="W741" s="132">
        <v>0.12859135999999999</v>
      </c>
      <c r="X741" s="304">
        <v>9.9395787999999998E-6</v>
      </c>
      <c r="Y741" s="304">
        <v>3.2599646999999999E-7</v>
      </c>
      <c r="Z741" s="132">
        <v>0</v>
      </c>
      <c r="AA741" s="74"/>
      <c r="AB741" s="301">
        <f t="shared" si="449"/>
        <v>3.2668071428571426</v>
      </c>
      <c r="AC741" s="338">
        <f t="shared" si="450"/>
        <v>3.2668071428571426</v>
      </c>
      <c r="AD741" s="74"/>
      <c r="AE741" s="136">
        <v>63.465752000000002</v>
      </c>
      <c r="AF741" s="136">
        <v>35.707003999999998</v>
      </c>
      <c r="AG741" s="136">
        <v>17.433672000000001</v>
      </c>
      <c r="AH741" s="136">
        <v>0</v>
      </c>
      <c r="AI741" s="136">
        <v>0.10728488999999999</v>
      </c>
      <c r="AJ741" s="136">
        <v>7.5705834999999997</v>
      </c>
      <c r="AK741" s="136">
        <v>2.6472083</v>
      </c>
      <c r="AL741" s="74"/>
      <c r="AM741" s="133">
        <v>0.12029571</v>
      </c>
      <c r="AN741" s="340">
        <f t="shared" si="451"/>
        <v>0.12029571</v>
      </c>
      <c r="AP741" s="133">
        <v>0.11400343</v>
      </c>
      <c r="AQ741" s="133">
        <v>4.1024935000000002E-3</v>
      </c>
      <c r="AR741" s="133">
        <v>2.1897849E-3</v>
      </c>
      <c r="AS741" s="134">
        <f t="shared" si="452"/>
        <v>6.8347380493689E-6</v>
      </c>
      <c r="AT741" s="135">
        <f t="shared" si="453"/>
        <v>1.5171943393888628E-8</v>
      </c>
      <c r="AU741" s="135">
        <f t="shared" si="454"/>
        <v>0.30669257</v>
      </c>
      <c r="AV741" s="302">
        <v>3.0759531999999999E-6</v>
      </c>
      <c r="AW741" s="302">
        <v>9.2823623999999997E-9</v>
      </c>
      <c r="AX741" s="302">
        <v>2.5353923E-13</v>
      </c>
      <c r="AY741" s="302">
        <v>6.1598614999999997E-10</v>
      </c>
      <c r="AZ741" s="302">
        <v>5.3592373000000002E-10</v>
      </c>
      <c r="BA741" s="302">
        <v>1.0834872E-8</v>
      </c>
      <c r="BB741" s="302">
        <v>3.0517450000000001E-6</v>
      </c>
      <c r="BC741" s="302">
        <v>1.5444007E-9</v>
      </c>
      <c r="BD741" s="302">
        <v>3.5511577000000001E-9</v>
      </c>
      <c r="BE741" s="302">
        <v>2.5997181999999999E-11</v>
      </c>
      <c r="BF741" s="302">
        <v>8.0331833999999995E-14</v>
      </c>
      <c r="BG741" s="302">
        <v>7.3896771999999996E-10</v>
      </c>
      <c r="BH741" s="302">
        <v>8.5757864000000001E-12</v>
      </c>
      <c r="BI741" s="302">
        <v>4.8639423000000001E-12</v>
      </c>
      <c r="BJ741" s="302">
        <v>2.3435787E-8</v>
      </c>
      <c r="BK741" s="302">
        <v>6.7161096E-7</v>
      </c>
      <c r="BL741" s="302">
        <v>1.5245655000000001E-11</v>
      </c>
      <c r="BM741" s="303">
        <v>0.11306811999999999</v>
      </c>
      <c r="BN741" s="303">
        <v>0.19362445</v>
      </c>
      <c r="BO741" s="302">
        <v>6.3204889E-12</v>
      </c>
      <c r="BP741" s="302">
        <v>3.8435404999999999E-14</v>
      </c>
      <c r="BQ741" s="302">
        <v>1.7196285E-18</v>
      </c>
      <c r="BR741" s="74"/>
      <c r="BS741" s="136">
        <v>1.4874316E-3</v>
      </c>
      <c r="BT741" s="144">
        <v>2.6784702999999999E-5</v>
      </c>
      <c r="BU741" s="144">
        <v>9.1087251000000004E-5</v>
      </c>
      <c r="BV741" s="144">
        <v>1.2487255E-6</v>
      </c>
      <c r="BW741" s="144">
        <v>3.5863525000000002E-5</v>
      </c>
      <c r="BX741" s="144">
        <v>7.0715699999999998E-6</v>
      </c>
      <c r="BY741" s="144">
        <v>2.5628144E-7</v>
      </c>
      <c r="BZ741" s="144">
        <v>1.0639007E-5</v>
      </c>
      <c r="CA741" s="144">
        <v>6.5886944000000001E-6</v>
      </c>
      <c r="CB741" s="144">
        <v>2.1763859000000001E-5</v>
      </c>
      <c r="CC741" s="144">
        <v>1.5470291000000001E-6</v>
      </c>
      <c r="CD741" s="144">
        <v>1.0193782E-8</v>
      </c>
      <c r="CE741" s="144">
        <v>9.6574457000000005E-8</v>
      </c>
      <c r="CF741" s="144">
        <v>1.5701474000000001E-5</v>
      </c>
      <c r="CG741" s="144">
        <v>6.4563915000000001E-5</v>
      </c>
      <c r="CH741" s="136">
        <v>1.2042079E-3</v>
      </c>
      <c r="CI741" s="144">
        <v>9.0735222000000004E-10</v>
      </c>
      <c r="CJ741" s="137"/>
      <c r="CK741" s="138"/>
      <c r="CL741" s="110" t="s">
        <v>3260</v>
      </c>
      <c r="CM741" s="110"/>
      <c r="CN741" s="110"/>
      <c r="CP741" s="110"/>
      <c r="CQ741" s="74"/>
      <c r="CR741" s="74"/>
      <c r="CS741" s="74"/>
      <c r="CT741" s="74"/>
      <c r="CU741" s="74"/>
      <c r="CV741" s="74"/>
      <c r="CW741" s="74"/>
      <c r="CX741" s="74"/>
      <c r="CY741" s="74"/>
      <c r="CZ741" s="74"/>
      <c r="DA741" s="74"/>
      <c r="DB741" s="74"/>
    </row>
    <row r="742" spans="1:106" ht="14.5" customHeight="1">
      <c r="A742" s="74" t="s">
        <v>3390</v>
      </c>
      <c r="B742" s="129" t="s">
        <v>2674</v>
      </c>
      <c r="C742" s="130" t="str">
        <f t="shared" si="443"/>
        <v>A.100.30.121</v>
      </c>
      <c r="D742" s="131" t="s">
        <v>157</v>
      </c>
      <c r="E742" s="129" t="s">
        <v>957</v>
      </c>
      <c r="F742" s="132" t="s">
        <v>3392</v>
      </c>
      <c r="G742" s="132">
        <f t="shared" si="444"/>
        <v>3.25130924952773</v>
      </c>
      <c r="H742" s="348">
        <f t="shared" si="445"/>
        <v>3.25130924952773</v>
      </c>
      <c r="I742" s="74"/>
      <c r="J742" s="132">
        <f t="shared" si="446"/>
        <v>0.13692071860000002</v>
      </c>
      <c r="K742" s="132">
        <f t="shared" si="447"/>
        <v>0.21139385799999999</v>
      </c>
      <c r="L742" s="300">
        <f t="shared" si="448"/>
        <v>2.4692022229277302</v>
      </c>
      <c r="M742" s="132">
        <v>0.43379245</v>
      </c>
      <c r="N742" s="132">
        <v>0.11123437</v>
      </c>
      <c r="O742" s="132">
        <v>8.9845074999999996E-2</v>
      </c>
      <c r="P742" s="132">
        <v>7.4499116000000004E-2</v>
      </c>
      <c r="Q742" s="132">
        <v>2.2457264000000001E-2</v>
      </c>
      <c r="R742" s="132">
        <v>5.2520025999999997E-3</v>
      </c>
      <c r="S742" s="132">
        <v>3.4712336000000003E-2</v>
      </c>
      <c r="T742" s="132">
        <v>1.0314413E-2</v>
      </c>
      <c r="U742" s="132">
        <v>2.3355440999999999</v>
      </c>
      <c r="V742" s="132">
        <v>5.7862421999999997E-3</v>
      </c>
      <c r="W742" s="132">
        <v>0.12786175999999999</v>
      </c>
      <c r="X742" s="304">
        <v>9.7936247000000008E-6</v>
      </c>
      <c r="Y742" s="304">
        <v>3.2710302999999999E-7</v>
      </c>
      <c r="Z742" s="132">
        <v>0</v>
      </c>
      <c r="AA742" s="74"/>
      <c r="AB742" s="301">
        <f t="shared" si="449"/>
        <v>3.2615973684210524</v>
      </c>
      <c r="AC742" s="338">
        <f t="shared" si="450"/>
        <v>3.2615973684210524</v>
      </c>
      <c r="AD742" s="74"/>
      <c r="AE742" s="136">
        <v>63.130240999999998</v>
      </c>
      <c r="AF742" s="136">
        <v>35.521383</v>
      </c>
      <c r="AG742" s="136">
        <v>17.334771</v>
      </c>
      <c r="AH742" s="136">
        <v>0</v>
      </c>
      <c r="AI742" s="136">
        <v>9.6916749999999996E-2</v>
      </c>
      <c r="AJ742" s="136">
        <v>7.4093805000000001</v>
      </c>
      <c r="AK742" s="136">
        <v>2.7677898999999999</v>
      </c>
      <c r="AL742" s="74"/>
      <c r="AM742" s="133">
        <v>0.1199567</v>
      </c>
      <c r="AN742" s="340">
        <f t="shared" si="451"/>
        <v>0.1199567</v>
      </c>
      <c r="AP742" s="133">
        <v>0.11369141000000001</v>
      </c>
      <c r="AQ742" s="133">
        <v>4.0997721000000003E-3</v>
      </c>
      <c r="AR742" s="133">
        <v>2.1655137999999998E-3</v>
      </c>
      <c r="AS742" s="134">
        <f t="shared" si="452"/>
        <v>6.8160318864531003E-6</v>
      </c>
      <c r="AT742" s="135">
        <f t="shared" si="453"/>
        <v>1.5161879132752464E-8</v>
      </c>
      <c r="AU742" s="135">
        <f t="shared" si="454"/>
        <v>0.30329324999999996</v>
      </c>
      <c r="AV742" s="302">
        <v>3.0709316999999999E-6</v>
      </c>
      <c r="AW742" s="302">
        <v>9.2672007000000006E-9</v>
      </c>
      <c r="AX742" s="302">
        <v>2.5312534999999999E-13</v>
      </c>
      <c r="AY742" s="302">
        <v>6.2658474999999999E-10</v>
      </c>
      <c r="AZ742" s="302">
        <v>5.6933975999999999E-10</v>
      </c>
      <c r="BA742" s="302">
        <v>1.1077348999999999E-8</v>
      </c>
      <c r="BB742" s="302">
        <v>2.9892366999999998E-6</v>
      </c>
      <c r="BC742" s="302">
        <v>1.5787254E-9</v>
      </c>
      <c r="BD742" s="302">
        <v>3.4657566E-9</v>
      </c>
      <c r="BE742" s="302">
        <v>2.5712037000000001E-11</v>
      </c>
      <c r="BF742" s="302">
        <v>8.3871507E-14</v>
      </c>
      <c r="BG742" s="302">
        <v>7.9473339999999995E-10</v>
      </c>
      <c r="BH742" s="302">
        <v>9.1375560999999999E-12</v>
      </c>
      <c r="BI742" s="302">
        <v>5.2234291999999996E-12</v>
      </c>
      <c r="BJ742" s="302">
        <v>2.4938971E-8</v>
      </c>
      <c r="BK742" s="302">
        <v>7.1864490000000002E-7</v>
      </c>
      <c r="BL742" s="302">
        <v>1.5014445999999999E-11</v>
      </c>
      <c r="BM742" s="303">
        <v>0.11089557</v>
      </c>
      <c r="BN742" s="303">
        <v>0.19239767999999999</v>
      </c>
      <c r="BO742" s="302">
        <v>6.3419430999999997E-12</v>
      </c>
      <c r="BP742" s="302">
        <v>3.8565869999999999E-14</v>
      </c>
      <c r="BQ742" s="302">
        <v>1.7254655999999999E-18</v>
      </c>
      <c r="BR742" s="74"/>
      <c r="BS742" s="136">
        <v>1.4288059999999999E-3</v>
      </c>
      <c r="BT742" s="144">
        <v>2.6297372999999999E-5</v>
      </c>
      <c r="BU742" s="144">
        <v>9.0941989000000001E-5</v>
      </c>
      <c r="BV742" s="144">
        <v>1.2084128999999999E-6</v>
      </c>
      <c r="BW742" s="144">
        <v>3.6565968999999997E-5</v>
      </c>
      <c r="BX742" s="144">
        <v>7.2334429000000003E-6</v>
      </c>
      <c r="BY742" s="144">
        <v>2.5257850000000001E-7</v>
      </c>
      <c r="BZ742" s="144">
        <v>1.0883252999999999E-5</v>
      </c>
      <c r="CA742" s="144">
        <v>7.0478176E-6</v>
      </c>
      <c r="CB742" s="144">
        <v>2.2969355000000001E-5</v>
      </c>
      <c r="CC742" s="144">
        <v>1.6415235E-6</v>
      </c>
      <c r="CD742" s="144">
        <v>1.0039942000000001E-8</v>
      </c>
      <c r="CE742" s="144">
        <v>1.0256939E-7</v>
      </c>
      <c r="CF742" s="144">
        <v>1.5969902E-5</v>
      </c>
      <c r="CG742" s="144">
        <v>6.4211318999999998E-5</v>
      </c>
      <c r="CH742" s="136">
        <v>1.1434695E-3</v>
      </c>
      <c r="CI742" s="144">
        <v>9.1043213000000001E-10</v>
      </c>
      <c r="CJ742" s="137"/>
      <c r="CK742" s="138"/>
      <c r="CL742" s="110" t="s">
        <v>3260</v>
      </c>
      <c r="CM742" s="110"/>
      <c r="CN742" s="110"/>
      <c r="CP742" s="110"/>
      <c r="CQ742" s="74"/>
      <c r="CR742" s="74"/>
      <c r="CS742" s="74"/>
      <c r="CT742" s="74"/>
      <c r="CU742" s="74"/>
      <c r="CV742" s="74"/>
      <c r="CW742" s="74"/>
      <c r="CX742" s="74"/>
      <c r="CY742" s="74"/>
      <c r="CZ742" s="74"/>
      <c r="DA742" s="74"/>
      <c r="DB742" s="74"/>
    </row>
    <row r="743" spans="1:106" ht="14.5" customHeight="1">
      <c r="B743" s="129" t="s">
        <v>2674</v>
      </c>
      <c r="C743" s="127" t="s">
        <v>3393</v>
      </c>
      <c r="D743" s="127" t="s">
        <v>175</v>
      </c>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P743" s="74"/>
      <c r="AQ743" s="74"/>
      <c r="AR743" s="74"/>
      <c r="AS743" s="74"/>
      <c r="AT743" s="74"/>
      <c r="AU743" s="74"/>
      <c r="AV743" s="74"/>
      <c r="AW743" s="74"/>
      <c r="AX743" s="74"/>
      <c r="AY743" s="74"/>
      <c r="AZ743" s="74"/>
      <c r="BA743" s="74"/>
      <c r="BB743" s="74"/>
      <c r="BC743" s="74"/>
      <c r="BD743" s="74"/>
      <c r="BE743" s="74"/>
      <c r="BF743" s="74"/>
      <c r="BG743" s="74"/>
      <c r="BH743" s="74"/>
      <c r="BI743" s="74"/>
      <c r="BJ743" s="74"/>
      <c r="BK743" s="74"/>
      <c r="BL743" s="74"/>
      <c r="BM743" s="74"/>
      <c r="BN743" s="74"/>
      <c r="BO743" s="74"/>
      <c r="BP743" s="74"/>
      <c r="BQ743" s="74"/>
      <c r="BR743" s="74"/>
      <c r="BS743" s="74"/>
      <c r="BT743" s="74"/>
      <c r="BU743" s="74"/>
      <c r="BV743" s="74"/>
      <c r="BW743" s="74"/>
      <c r="BX743" s="74"/>
      <c r="BY743" s="74"/>
      <c r="BZ743" s="74"/>
      <c r="CA743" s="74"/>
      <c r="CB743" s="74"/>
      <c r="CC743" s="74"/>
      <c r="CD743" s="74"/>
      <c r="CE743" s="74"/>
      <c r="CF743" s="74"/>
      <c r="CG743" s="74"/>
      <c r="CH743" s="74"/>
      <c r="CI743" s="74"/>
      <c r="CJ743" s="142"/>
      <c r="CK743" s="143"/>
      <c r="CL743" s="110"/>
      <c r="CM743" s="110"/>
      <c r="CN743" s="110"/>
      <c r="CP743" s="110"/>
      <c r="CQ743" s="74"/>
      <c r="CR743" s="74"/>
      <c r="CS743" s="74"/>
      <c r="CT743" s="74"/>
      <c r="CU743" s="74"/>
      <c r="CV743" s="74"/>
      <c r="CW743" s="74"/>
      <c r="CX743" s="74"/>
      <c r="CY743" s="74"/>
      <c r="CZ743" s="74"/>
      <c r="DA743" s="74"/>
      <c r="DB743" s="74"/>
    </row>
    <row r="744" spans="1:106" ht="14.5" customHeight="1">
      <c r="A744" s="74" t="s">
        <v>3394</v>
      </c>
      <c r="B744" s="129" t="s">
        <v>2674</v>
      </c>
      <c r="C744" s="130" t="str">
        <f t="shared" ref="C744:C753" si="455">MID(A744,1,12)</f>
        <v>A.100.32.101</v>
      </c>
      <c r="D744" s="131" t="s">
        <v>175</v>
      </c>
      <c r="E744" s="129" t="s">
        <v>957</v>
      </c>
      <c r="F744" s="132" t="s">
        <v>3396</v>
      </c>
      <c r="G744" s="132">
        <f t="shared" ref="G744:G753" si="456">J744+K744+L744+M744</f>
        <v>3.71846500352494</v>
      </c>
      <c r="H744" s="348">
        <f t="shared" ref="H744:H753" si="457">G744</f>
        <v>3.71846500352494</v>
      </c>
      <c r="I744" s="74"/>
      <c r="J744" s="132">
        <f t="shared" ref="J744:J753" si="458">P744+Q744+R744+S744</f>
        <v>0.1379078477</v>
      </c>
      <c r="K744" s="132">
        <f t="shared" ref="K744:K753" si="459">N744+O744+T744</f>
        <v>0.246308426</v>
      </c>
      <c r="L744" s="300">
        <f t="shared" ref="L744:L753" si="460">U744+IF(V744="x",0,V744)+IF(W744="x",0,W744)+IF(X744="x",0,X744)+Y744+Z744</f>
        <v>0.23427992982493998</v>
      </c>
      <c r="M744" s="132">
        <v>3.0999688000000001</v>
      </c>
      <c r="N744" s="132">
        <v>0.10063434</v>
      </c>
      <c r="O744" s="132">
        <v>0.13379031999999999</v>
      </c>
      <c r="P744" s="132">
        <v>0.11487325</v>
      </c>
      <c r="Q744" s="132">
        <v>1.7534529E-2</v>
      </c>
      <c r="R744" s="132">
        <v>2.8359104000000002E-3</v>
      </c>
      <c r="S744" s="132">
        <v>2.6641582999999999E-3</v>
      </c>
      <c r="T744" s="132">
        <v>1.1883766E-2</v>
      </c>
      <c r="U744" s="132">
        <v>0.19142777999999999</v>
      </c>
      <c r="V744" s="132">
        <v>7.4210938000000002E-4</v>
      </c>
      <c r="W744" s="132">
        <v>4.2018332999999998E-2</v>
      </c>
      <c r="X744" s="304">
        <v>9.1592502999999996E-5</v>
      </c>
      <c r="Y744" s="304">
        <v>1.1494194000000001E-7</v>
      </c>
      <c r="Z744" s="132">
        <v>0</v>
      </c>
      <c r="AA744" s="74"/>
      <c r="AB744" s="301">
        <f t="shared" ref="AB744:AB753" si="461">M744/0.133</f>
        <v>23.308036090225563</v>
      </c>
      <c r="AC744" s="338">
        <f t="shared" ref="AC744:AC753" si="462">AB744</f>
        <v>23.308036090225563</v>
      </c>
      <c r="AD744" s="74"/>
      <c r="AE744" s="136">
        <v>330.55403999999999</v>
      </c>
      <c r="AF744" s="136">
        <v>322.70445000000001</v>
      </c>
      <c r="AG744" s="136">
        <v>5.6963682999999996</v>
      </c>
      <c r="AH744" s="136">
        <v>0</v>
      </c>
      <c r="AI744" s="136">
        <v>0.18255307000000001</v>
      </c>
      <c r="AJ744" s="136">
        <v>0.80462968999999995</v>
      </c>
      <c r="AK744" s="136">
        <v>1.1660425999999999</v>
      </c>
      <c r="AL744" s="74"/>
      <c r="AM744" s="133">
        <v>0.45984532</v>
      </c>
      <c r="AN744" s="340">
        <f t="shared" ref="AN744:AN753" si="463">AM744</f>
        <v>0.45984532</v>
      </c>
      <c r="AP744" s="133">
        <v>0.42314762</v>
      </c>
      <c r="AQ744" s="133">
        <v>1.9575464000000001E-2</v>
      </c>
      <c r="AR744" s="133">
        <v>1.7122233000000001E-2</v>
      </c>
      <c r="AS744" s="134">
        <f t="shared" ref="AS744:AS753" si="464">AV744+AY744+AZ744+BA744+BB744+BJ744+BK744+BO744</f>
        <v>2.5368562127438698E-5</v>
      </c>
      <c r="AT744" s="135">
        <f t="shared" ref="AT744:AT753" si="465">AW744+AX744+BC744+BD744+BE744+BF744+BG744+BH744+BI744+BL744+BP744+BQ744</f>
        <v>7.2394466355306316E-8</v>
      </c>
      <c r="AU744" s="135">
        <f t="shared" ref="AU744:AU753" si="466">BM744+BN744</f>
        <v>2.3980717999999999</v>
      </c>
      <c r="AV744" s="302">
        <v>2.1955155E-5</v>
      </c>
      <c r="AW744" s="302">
        <v>6.6256079999999994E-8</v>
      </c>
      <c r="AX744" s="302">
        <v>1.8096859E-12</v>
      </c>
      <c r="AY744" s="302">
        <v>1.4308601E-9</v>
      </c>
      <c r="AZ744" s="302">
        <v>1.8578731999999999E-10</v>
      </c>
      <c r="BA744" s="302">
        <v>1.7081185999999999E-8</v>
      </c>
      <c r="BB744" s="302">
        <v>3.3607771E-6</v>
      </c>
      <c r="BC744" s="302">
        <v>2.4714467E-9</v>
      </c>
      <c r="BD744" s="302">
        <v>3.5426897999999998E-9</v>
      </c>
      <c r="BE744" s="302">
        <v>2.0905895E-12</v>
      </c>
      <c r="BF744" s="302">
        <v>1.0858287E-14</v>
      </c>
      <c r="BG744" s="302">
        <v>4.9310101000000001E-12</v>
      </c>
      <c r="BH744" s="302">
        <v>2.6060950999999999E-13</v>
      </c>
      <c r="BI744" s="302">
        <v>2.1695959999999999E-13</v>
      </c>
      <c r="BJ744" s="302">
        <v>2.5031158999999999E-8</v>
      </c>
      <c r="BK744" s="302">
        <v>8.8988065000000003E-9</v>
      </c>
      <c r="BL744" s="302">
        <v>1.1491659E-10</v>
      </c>
      <c r="BM744" s="303">
        <v>0.1561988</v>
      </c>
      <c r="BN744" s="303">
        <v>2.241873</v>
      </c>
      <c r="BO744" s="302">
        <v>2.2285186999999999E-12</v>
      </c>
      <c r="BP744" s="302">
        <v>1.3551803E-14</v>
      </c>
      <c r="BQ744" s="302">
        <v>6.0631769999999999E-19</v>
      </c>
      <c r="BR744" s="74"/>
      <c r="BS744" s="136">
        <v>1.1559725000000001E-3</v>
      </c>
      <c r="BT744" s="144">
        <v>2.9894325000000001E-5</v>
      </c>
      <c r="BU744" s="136">
        <v>6.4988988999999998E-4</v>
      </c>
      <c r="BV744" s="144">
        <v>1.3990648000000001E-6</v>
      </c>
      <c r="BW744" s="144">
        <v>3.2347051E-5</v>
      </c>
      <c r="BX744" s="144">
        <v>1.0725697E-5</v>
      </c>
      <c r="BY744" s="144">
        <v>2.7843922E-9</v>
      </c>
      <c r="BZ744" s="144">
        <v>1.6420986999999999E-5</v>
      </c>
      <c r="CA744" s="144">
        <v>3.8055921000000002E-6</v>
      </c>
      <c r="CB744" s="144">
        <v>1.7628890999999999E-6</v>
      </c>
      <c r="CC744" s="144">
        <v>1.3964211E-6</v>
      </c>
      <c r="CD744" s="144">
        <v>8.3182688999999995E-8</v>
      </c>
      <c r="CE744" s="144">
        <v>2.4649611000000001E-8</v>
      </c>
      <c r="CF744" s="144">
        <v>2.7032606999999998E-5</v>
      </c>
      <c r="CG744" s="136">
        <v>3.7994085999999998E-4</v>
      </c>
      <c r="CH744" s="144">
        <v>1.2461386000000001E-6</v>
      </c>
      <c r="CI744" s="144">
        <v>3.1992009000000001E-10</v>
      </c>
      <c r="CJ744" s="137"/>
      <c r="CK744" s="138"/>
      <c r="CL744" s="110" t="s">
        <v>3260</v>
      </c>
      <c r="CM744" s="110"/>
      <c r="CN744" s="110"/>
      <c r="CP744" s="110"/>
      <c r="CQ744" s="74"/>
      <c r="CR744" s="74"/>
      <c r="CS744" s="74"/>
      <c r="CT744" s="74"/>
      <c r="CU744" s="74"/>
      <c r="CV744" s="74"/>
      <c r="CW744" s="74"/>
      <c r="CX744" s="74"/>
      <c r="CY744" s="74"/>
      <c r="CZ744" s="74"/>
      <c r="DA744" s="74"/>
      <c r="DB744" s="74"/>
    </row>
    <row r="745" spans="1:106" ht="14.5" customHeight="1">
      <c r="A745" s="74" t="s">
        <v>3397</v>
      </c>
      <c r="B745" s="129" t="s">
        <v>2674</v>
      </c>
      <c r="C745" s="130" t="str">
        <f t="shared" si="455"/>
        <v>A.100.32.102</v>
      </c>
      <c r="D745" s="131" t="s">
        <v>175</v>
      </c>
      <c r="E745" s="129" t="s">
        <v>957</v>
      </c>
      <c r="F745" s="132" t="s">
        <v>3399</v>
      </c>
      <c r="G745" s="132">
        <f t="shared" si="456"/>
        <v>3.8533504174367299</v>
      </c>
      <c r="H745" s="348">
        <f t="shared" si="457"/>
        <v>3.8533504174367299</v>
      </c>
      <c r="I745" s="74"/>
      <c r="J745" s="132">
        <f t="shared" si="458"/>
        <v>0.1447710096</v>
      </c>
      <c r="K745" s="132">
        <f t="shared" si="459"/>
        <v>0.24272213499999998</v>
      </c>
      <c r="L745" s="300">
        <f t="shared" si="460"/>
        <v>0.16074047283672999</v>
      </c>
      <c r="M745" s="132">
        <v>3.3051168</v>
      </c>
      <c r="N745" s="132">
        <v>8.8313241000000001E-2</v>
      </c>
      <c r="O745" s="132">
        <v>0.14157618999999999</v>
      </c>
      <c r="P745" s="132">
        <v>0.12156664</v>
      </c>
      <c r="Q745" s="132">
        <v>1.8702947000000001E-2</v>
      </c>
      <c r="R745" s="132">
        <v>2.5351233999999999E-3</v>
      </c>
      <c r="S745" s="132">
        <v>1.9662992E-3</v>
      </c>
      <c r="T745" s="132">
        <v>1.2832704E-2</v>
      </c>
      <c r="U745" s="132">
        <v>0.12971421999999999</v>
      </c>
      <c r="V745" s="132">
        <v>3.0007508999999998E-4</v>
      </c>
      <c r="W745" s="132">
        <v>3.0628063000000001E-2</v>
      </c>
      <c r="X745" s="304">
        <v>9.8023300999999996E-5</v>
      </c>
      <c r="Y745" s="304">
        <v>9.1445729999999997E-8</v>
      </c>
      <c r="Z745" s="132">
        <v>0</v>
      </c>
      <c r="AA745" s="74"/>
      <c r="AB745" s="301">
        <f t="shared" si="461"/>
        <v>24.850502255639096</v>
      </c>
      <c r="AC745" s="338">
        <f t="shared" si="462"/>
        <v>24.850502255639096</v>
      </c>
      <c r="AD745" s="74"/>
      <c r="AE745" s="136">
        <v>350.22910000000002</v>
      </c>
      <c r="AF745" s="136">
        <v>345.18175000000002</v>
      </c>
      <c r="AG745" s="136">
        <v>4.1523947000000003</v>
      </c>
      <c r="AH745" s="136">
        <v>0</v>
      </c>
      <c r="AI745" s="136">
        <v>8.6465974000000001E-2</v>
      </c>
      <c r="AJ745" s="136">
        <v>3.9845215000000003E-2</v>
      </c>
      <c r="AK745" s="136">
        <v>0.76864896999999999</v>
      </c>
      <c r="AL745" s="74"/>
      <c r="AM745" s="133">
        <v>0.48459092999999998</v>
      </c>
      <c r="AN745" s="340">
        <f t="shared" si="463"/>
        <v>0.48459092999999998</v>
      </c>
      <c r="AP745" s="133">
        <v>0.44530757999999998</v>
      </c>
      <c r="AQ745" s="133">
        <v>2.0760948000000001E-2</v>
      </c>
      <c r="AR745" s="133">
        <v>1.852241E-2</v>
      </c>
      <c r="AS745" s="134">
        <f t="shared" si="464"/>
        <v>2.6697096897129299E-5</v>
      </c>
      <c r="AT745" s="135">
        <f t="shared" si="465"/>
        <v>7.677865192281236E-8</v>
      </c>
      <c r="AU745" s="135">
        <f t="shared" si="466"/>
        <v>2.59417499</v>
      </c>
      <c r="AV745" s="302">
        <v>2.3416369E-5</v>
      </c>
      <c r="AW745" s="302">
        <v>7.0666019999999999E-8</v>
      </c>
      <c r="AX745" s="302">
        <v>1.9301237E-12</v>
      </c>
      <c r="AY745" s="302">
        <v>1.5629434E-9</v>
      </c>
      <c r="AZ745" s="302">
        <v>2.0300585999999999E-10</v>
      </c>
      <c r="BA745" s="302">
        <v>1.8076476999999999E-8</v>
      </c>
      <c r="BB745" s="302">
        <v>3.2271264E-6</v>
      </c>
      <c r="BC745" s="302">
        <v>2.6172921E-9</v>
      </c>
      <c r="BD745" s="302">
        <v>3.3635162E-9</v>
      </c>
      <c r="BE745" s="302">
        <v>2.2872447000000001E-12</v>
      </c>
      <c r="BF745" s="302">
        <v>1.180216E-14</v>
      </c>
      <c r="BG745" s="302">
        <v>4.9326636999999998E-12</v>
      </c>
      <c r="BH745" s="302">
        <v>2.8272768000000001E-13</v>
      </c>
      <c r="BI745" s="302">
        <v>2.1239881999999999E-13</v>
      </c>
      <c r="BJ745" s="302">
        <v>2.4333980000000002E-8</v>
      </c>
      <c r="BK745" s="302">
        <v>9.4233178999999998E-9</v>
      </c>
      <c r="BL745" s="302">
        <v>1.2215587999999999E-10</v>
      </c>
      <c r="BM745" s="303">
        <v>0.16857138999999999</v>
      </c>
      <c r="BN745" s="303">
        <v>2.4256036000000001</v>
      </c>
      <c r="BO745" s="302">
        <v>1.7729693000000001E-12</v>
      </c>
      <c r="BP745" s="302">
        <v>1.0781570000000001E-14</v>
      </c>
      <c r="BQ745" s="302">
        <v>4.8237541999999999E-19</v>
      </c>
      <c r="BR745" s="74"/>
      <c r="BS745" s="136">
        <v>1.2239130999999999E-3</v>
      </c>
      <c r="BT745" s="144">
        <v>2.8971848000000001E-5</v>
      </c>
      <c r="BU745" s="136">
        <v>6.9289795000000004E-4</v>
      </c>
      <c r="BV745" s="144">
        <v>1.5108725E-6</v>
      </c>
      <c r="BW745" s="144">
        <v>3.2179038999999998E-5</v>
      </c>
      <c r="BX745" s="144">
        <v>1.1338118E-5</v>
      </c>
      <c r="BY745" s="144">
        <v>3.1306580999999998E-9</v>
      </c>
      <c r="BZ745" s="144">
        <v>1.7362902000000002E-5</v>
      </c>
      <c r="CA745" s="144">
        <v>3.4019571E-6</v>
      </c>
      <c r="CB745" s="144">
        <v>1.3011116000000001E-6</v>
      </c>
      <c r="CC745" s="144">
        <v>1.5258427999999999E-6</v>
      </c>
      <c r="CD745" s="144">
        <v>8.8668473000000005E-8</v>
      </c>
      <c r="CE745" s="144">
        <v>2.6934068E-8</v>
      </c>
      <c r="CF745" s="144">
        <v>2.8582723999999999E-5</v>
      </c>
      <c r="CG745" s="136">
        <v>4.0361857000000001E-4</v>
      </c>
      <c r="CH745" s="144">
        <v>1.1031345000000001E-6</v>
      </c>
      <c r="CI745" s="144">
        <v>2.5452264999999998E-10</v>
      </c>
      <c r="CJ745" s="137"/>
      <c r="CK745" s="138"/>
      <c r="CL745" s="110" t="s">
        <v>3260</v>
      </c>
      <c r="CP745" s="110"/>
      <c r="CQ745" s="74"/>
      <c r="CR745" s="74"/>
      <c r="CS745" s="74"/>
      <c r="CT745" s="74"/>
      <c r="CU745" s="74"/>
      <c r="CV745" s="74"/>
      <c r="CW745" s="74"/>
      <c r="CX745" s="74"/>
      <c r="CY745" s="74"/>
      <c r="CZ745" s="74"/>
      <c r="DA745" s="74"/>
      <c r="DB745" s="74"/>
    </row>
    <row r="746" spans="1:106" ht="14.5" customHeight="1">
      <c r="A746" s="74" t="s">
        <v>3400</v>
      </c>
      <c r="B746" s="129" t="s">
        <v>2674</v>
      </c>
      <c r="C746" s="130" t="str">
        <f t="shared" si="455"/>
        <v>A.100.32.103</v>
      </c>
      <c r="D746" s="131" t="s">
        <v>175</v>
      </c>
      <c r="E746" s="129" t="s">
        <v>957</v>
      </c>
      <c r="F746" s="132" t="s">
        <v>3402</v>
      </c>
      <c r="G746" s="132">
        <f t="shared" si="456"/>
        <v>3.7381753275760703</v>
      </c>
      <c r="H746" s="348">
        <f t="shared" si="457"/>
        <v>3.7381753275760703</v>
      </c>
      <c r="I746" s="74"/>
      <c r="J746" s="132">
        <f t="shared" si="458"/>
        <v>0.1438941936</v>
      </c>
      <c r="K746" s="132">
        <f t="shared" si="459"/>
        <v>0.24376651500000002</v>
      </c>
      <c r="L746" s="300">
        <f t="shared" si="460"/>
        <v>0.24210001897607</v>
      </c>
      <c r="M746" s="132">
        <v>3.1084146000000001</v>
      </c>
      <c r="N746" s="132">
        <v>9.5233025999999998E-2</v>
      </c>
      <c r="O746" s="132">
        <v>0.13657114000000001</v>
      </c>
      <c r="P746" s="132">
        <v>0.11717590999999999</v>
      </c>
      <c r="Q746" s="132">
        <v>1.9163261000000001E-2</v>
      </c>
      <c r="R746" s="132">
        <v>2.9352510999999999E-3</v>
      </c>
      <c r="S746" s="132">
        <v>4.6197714999999997E-3</v>
      </c>
      <c r="T746" s="132">
        <v>1.1962349000000001E-2</v>
      </c>
      <c r="U746" s="132">
        <v>0.20275502000000001</v>
      </c>
      <c r="V746" s="132">
        <v>8.7338732000000001E-4</v>
      </c>
      <c r="W746" s="132">
        <v>3.8379732E-2</v>
      </c>
      <c r="X746" s="304">
        <v>9.1769818000000006E-5</v>
      </c>
      <c r="Y746" s="304">
        <v>1.0983807E-7</v>
      </c>
      <c r="Z746" s="132">
        <v>0</v>
      </c>
      <c r="AA746" s="74"/>
      <c r="AB746" s="301">
        <f t="shared" si="461"/>
        <v>23.371538345864661</v>
      </c>
      <c r="AC746" s="338">
        <f t="shared" si="462"/>
        <v>23.371538345864661</v>
      </c>
      <c r="AD746" s="74"/>
      <c r="AE746" s="136">
        <v>330.71100999999999</v>
      </c>
      <c r="AF746" s="136">
        <v>323.74101999999999</v>
      </c>
      <c r="AG746" s="136">
        <v>5.2031697000000001</v>
      </c>
      <c r="AH746" s="136">
        <v>0</v>
      </c>
      <c r="AI746" s="136">
        <v>0.11244301</v>
      </c>
      <c r="AJ746" s="136">
        <v>0.49831565</v>
      </c>
      <c r="AK746" s="136">
        <v>1.1560603</v>
      </c>
      <c r="AL746" s="74"/>
      <c r="AM746" s="133">
        <v>0.46092048000000002</v>
      </c>
      <c r="AN746" s="340">
        <f t="shared" si="463"/>
        <v>0.46092048000000002</v>
      </c>
      <c r="AP746" s="133">
        <v>0.42404911000000001</v>
      </c>
      <c r="AQ746" s="133">
        <v>1.9632737000000001E-2</v>
      </c>
      <c r="AR746" s="133">
        <v>1.723864E-2</v>
      </c>
      <c r="AS746" s="134">
        <f t="shared" si="464"/>
        <v>2.5422608324973905E-5</v>
      </c>
      <c r="AT746" s="135">
        <f t="shared" si="465"/>
        <v>7.2606274401033397E-8</v>
      </c>
      <c r="AU746" s="135">
        <f t="shared" si="466"/>
        <v>2.4143753600000002</v>
      </c>
      <c r="AV746" s="302">
        <v>2.2017683000000001E-5</v>
      </c>
      <c r="AW746" s="302">
        <v>6.6444867999999995E-8</v>
      </c>
      <c r="AX746" s="302">
        <v>1.8148381999999999E-12</v>
      </c>
      <c r="AY746" s="302">
        <v>1.4644891999999999E-9</v>
      </c>
      <c r="AZ746" s="302">
        <v>2.2981720999999999E-10</v>
      </c>
      <c r="BA746" s="302">
        <v>1.742358E-8</v>
      </c>
      <c r="BB746" s="302">
        <v>3.2973984000000001E-6</v>
      </c>
      <c r="BC746" s="302">
        <v>2.5205555E-9</v>
      </c>
      <c r="BD746" s="302">
        <v>3.457697E-9</v>
      </c>
      <c r="BE746" s="302">
        <v>2.2549324000000001E-12</v>
      </c>
      <c r="BF746" s="302">
        <v>1.5078342999999999E-14</v>
      </c>
      <c r="BG746" s="302">
        <v>6.2696268000000005E-11</v>
      </c>
      <c r="BH746" s="302">
        <v>9.0892254E-13</v>
      </c>
      <c r="BI746" s="302">
        <v>5.9634092000000005E-13</v>
      </c>
      <c r="BJ746" s="302">
        <v>2.5922036E-8</v>
      </c>
      <c r="BK746" s="302">
        <v>6.2484872999999996E-8</v>
      </c>
      <c r="BL746" s="302">
        <v>1.1485457E-10</v>
      </c>
      <c r="BM746" s="303">
        <v>0.15771366000000001</v>
      </c>
      <c r="BN746" s="303">
        <v>2.2566617</v>
      </c>
      <c r="BO746" s="302">
        <v>2.1295638999999999E-12</v>
      </c>
      <c r="BP746" s="302">
        <v>1.2950051E-14</v>
      </c>
      <c r="BQ746" s="302">
        <v>5.7939486000000005E-19</v>
      </c>
      <c r="BR746" s="74"/>
      <c r="BS746" s="136">
        <v>1.1948096E-3</v>
      </c>
      <c r="BT746" s="144">
        <v>2.9420256999999999E-5</v>
      </c>
      <c r="BU746" s="136">
        <v>6.5166051E-4</v>
      </c>
      <c r="BV746" s="144">
        <v>1.4083362E-6</v>
      </c>
      <c r="BW746" s="144">
        <v>3.3261493999999997E-5</v>
      </c>
      <c r="BX746" s="144">
        <v>1.0949019999999999E-5</v>
      </c>
      <c r="BY746" s="144">
        <v>3.2837888999999999E-9</v>
      </c>
      <c r="BZ746" s="144">
        <v>1.6758521999999999E-5</v>
      </c>
      <c r="CA746" s="144">
        <v>3.9389003000000003E-6</v>
      </c>
      <c r="CB746" s="144">
        <v>3.0569297000000001E-6</v>
      </c>
      <c r="CC746" s="144">
        <v>1.5295292E-6</v>
      </c>
      <c r="CD746" s="144">
        <v>8.3220417999999994E-8</v>
      </c>
      <c r="CE746" s="144">
        <v>3.2518456E-8</v>
      </c>
      <c r="CF746" s="144">
        <v>2.7474075E-5</v>
      </c>
      <c r="CG746" s="136">
        <v>3.8041532000000002E-4</v>
      </c>
      <c r="CH746" s="144">
        <v>3.4817333E-5</v>
      </c>
      <c r="CI746" s="144">
        <v>3.0571441000000002E-10</v>
      </c>
      <c r="CJ746" s="137"/>
      <c r="CK746" s="138"/>
      <c r="CL746" s="110" t="s">
        <v>3260</v>
      </c>
      <c r="CM746" s="110"/>
      <c r="CN746" s="110"/>
      <c r="CP746" s="110"/>
      <c r="CQ746" s="74"/>
      <c r="CR746" s="74"/>
      <c r="CS746" s="74"/>
      <c r="CT746" s="74"/>
      <c r="CU746" s="74"/>
      <c r="CV746" s="74"/>
      <c r="CW746" s="74"/>
      <c r="CX746" s="74"/>
      <c r="CY746" s="74"/>
      <c r="CZ746" s="74"/>
      <c r="DA746" s="74"/>
      <c r="DB746" s="74"/>
    </row>
    <row r="747" spans="1:106" ht="14.5" customHeight="1">
      <c r="A747" s="74" t="s">
        <v>3403</v>
      </c>
      <c r="B747" s="129" t="s">
        <v>2674</v>
      </c>
      <c r="C747" s="130" t="str">
        <f t="shared" si="455"/>
        <v>A.100.32.104</v>
      </c>
      <c r="D747" s="131" t="s">
        <v>175</v>
      </c>
      <c r="E747" s="129" t="s">
        <v>957</v>
      </c>
      <c r="F747" s="132" t="s">
        <v>3405</v>
      </c>
      <c r="G747" s="132">
        <f t="shared" si="456"/>
        <v>3.7463826522084798</v>
      </c>
      <c r="H747" s="348">
        <f t="shared" si="457"/>
        <v>3.7463826522084798</v>
      </c>
      <c r="I747" s="74"/>
      <c r="J747" s="132">
        <f t="shared" si="458"/>
        <v>0.14046299469999998</v>
      </c>
      <c r="K747" s="132">
        <f t="shared" si="459"/>
        <v>0.24526624899999999</v>
      </c>
      <c r="L747" s="300">
        <f t="shared" si="460"/>
        <v>0.22475920850848</v>
      </c>
      <c r="M747" s="132">
        <v>3.1358942000000001</v>
      </c>
      <c r="N747" s="132">
        <v>9.7462416999999996E-2</v>
      </c>
      <c r="O747" s="132">
        <v>0.13575181</v>
      </c>
      <c r="P747" s="132">
        <v>0.11654964</v>
      </c>
      <c r="Q747" s="132">
        <v>1.8110339E-2</v>
      </c>
      <c r="R747" s="132">
        <v>2.7842339E-3</v>
      </c>
      <c r="S747" s="132">
        <v>3.0187818000000002E-3</v>
      </c>
      <c r="T747" s="132">
        <v>1.2052022000000001E-2</v>
      </c>
      <c r="U747" s="132">
        <v>0.18456278000000001</v>
      </c>
      <c r="V747" s="132">
        <v>7.0830809000000002E-4</v>
      </c>
      <c r="W747" s="132">
        <v>3.9395304999999999E-2</v>
      </c>
      <c r="X747" s="304">
        <v>9.2704992000000006E-5</v>
      </c>
      <c r="Y747" s="304">
        <v>1.1042648000000001E-7</v>
      </c>
      <c r="Z747" s="132">
        <v>0</v>
      </c>
      <c r="AA747" s="74"/>
      <c r="AB747" s="301">
        <f t="shared" si="461"/>
        <v>23.578151879699249</v>
      </c>
      <c r="AC747" s="338">
        <f t="shared" si="462"/>
        <v>23.578151879699249</v>
      </c>
      <c r="AD747" s="74"/>
      <c r="AE747" s="136">
        <v>333.86743999999999</v>
      </c>
      <c r="AF747" s="136">
        <v>326.65651000000003</v>
      </c>
      <c r="AG747" s="136">
        <v>5.3408142999999999</v>
      </c>
      <c r="AH747" s="136">
        <v>0</v>
      </c>
      <c r="AI747" s="136">
        <v>0.14264138000000001</v>
      </c>
      <c r="AJ747" s="136">
        <v>0.62104002000000003</v>
      </c>
      <c r="AK747" s="136">
        <v>1.1064320000000001</v>
      </c>
      <c r="AL747" s="74"/>
      <c r="AM747" s="133">
        <v>0.46423269</v>
      </c>
      <c r="AN747" s="340">
        <f t="shared" si="463"/>
        <v>0.46423269</v>
      </c>
      <c r="AP747" s="133">
        <v>0.42707040000000002</v>
      </c>
      <c r="AQ747" s="133">
        <v>1.9785976E-2</v>
      </c>
      <c r="AR747" s="133">
        <v>1.7376310999999998E-2</v>
      </c>
      <c r="AS747" s="134">
        <f t="shared" si="464"/>
        <v>2.5603740831712099E-5</v>
      </c>
      <c r="AT747" s="135">
        <f t="shared" si="465"/>
        <v>7.3172987419715515E-8</v>
      </c>
      <c r="AU747" s="135">
        <f t="shared" si="466"/>
        <v>2.4336569999999997</v>
      </c>
      <c r="AV747" s="302">
        <v>2.2211497000000001E-5</v>
      </c>
      <c r="AW747" s="302">
        <v>6.7029734E-8</v>
      </c>
      <c r="AX747" s="302">
        <v>1.8308140999999999E-12</v>
      </c>
      <c r="AY747" s="302">
        <v>1.4601185000000001E-9</v>
      </c>
      <c r="AZ747" s="302">
        <v>1.9885124000000001E-10</v>
      </c>
      <c r="BA747" s="302">
        <v>1.7330460000000001E-8</v>
      </c>
      <c r="BB747" s="302">
        <v>3.3266065999999999E-6</v>
      </c>
      <c r="BC747" s="302">
        <v>2.5076697999999998E-9</v>
      </c>
      <c r="BD747" s="302">
        <v>3.4963194E-9</v>
      </c>
      <c r="BE747" s="302">
        <v>2.1600287000000001E-12</v>
      </c>
      <c r="BF747" s="302">
        <v>1.1990708E-14</v>
      </c>
      <c r="BG747" s="302">
        <v>1.8405012E-11</v>
      </c>
      <c r="BH747" s="302">
        <v>4.1509331000000002E-13</v>
      </c>
      <c r="BI747" s="302">
        <v>3.0494088999999999E-13</v>
      </c>
      <c r="BJ747" s="302">
        <v>2.5160623999999999E-8</v>
      </c>
      <c r="BK747" s="302">
        <v>2.1485036999999999E-8</v>
      </c>
      <c r="BL747" s="302">
        <v>1.1612332E-10</v>
      </c>
      <c r="BM747" s="303">
        <v>0.15856799999999999</v>
      </c>
      <c r="BN747" s="303">
        <v>2.2750889999999999</v>
      </c>
      <c r="BO747" s="302">
        <v>2.1409720999999999E-12</v>
      </c>
      <c r="BP747" s="302">
        <v>1.3019425E-14</v>
      </c>
      <c r="BQ747" s="302">
        <v>5.8249871999999997E-19</v>
      </c>
      <c r="BR747" s="74"/>
      <c r="BS747" s="136">
        <v>1.1763202000000001E-3</v>
      </c>
      <c r="BT747" s="144">
        <v>2.9654165999999998E-5</v>
      </c>
      <c r="BU747" s="136">
        <v>6.5742144999999998E-4</v>
      </c>
      <c r="BV747" s="144">
        <v>1.4188949E-6</v>
      </c>
      <c r="BW747" s="144">
        <v>3.2551366999999998E-5</v>
      </c>
      <c r="BX747" s="144">
        <v>1.0882404E-5</v>
      </c>
      <c r="BY747" s="144">
        <v>2.9367072999999998E-9</v>
      </c>
      <c r="BZ747" s="144">
        <v>1.6660549000000002E-5</v>
      </c>
      <c r="CA747" s="144">
        <v>3.7362459E-6</v>
      </c>
      <c r="CB747" s="144">
        <v>1.9975454999999998E-6</v>
      </c>
      <c r="CC747" s="144">
        <v>1.4484525E-6</v>
      </c>
      <c r="CD747" s="144">
        <v>8.4111802000000002E-8</v>
      </c>
      <c r="CE747" s="144">
        <v>2.6855873000000002E-8</v>
      </c>
      <c r="CF747" s="144">
        <v>2.7397094999999999E-5</v>
      </c>
      <c r="CG747" s="136">
        <v>3.8398153999999999E-4</v>
      </c>
      <c r="CH747" s="144">
        <v>9.0562375000000007E-6</v>
      </c>
      <c r="CI747" s="144">
        <v>3.0735214E-10</v>
      </c>
      <c r="CJ747" s="137"/>
      <c r="CK747" s="138"/>
      <c r="CL747" s="110" t="s">
        <v>3260</v>
      </c>
      <c r="CM747" s="110"/>
      <c r="CN747" s="110"/>
      <c r="CP747" s="110"/>
      <c r="CQ747" s="74"/>
      <c r="CR747" s="74"/>
      <c r="CS747" s="74"/>
      <c r="CT747" s="74"/>
      <c r="CU747" s="74"/>
      <c r="CV747" s="74"/>
      <c r="CW747" s="74"/>
      <c r="CX747" s="74"/>
      <c r="CY747" s="74"/>
      <c r="CZ747" s="74"/>
      <c r="DA747" s="74"/>
      <c r="DB747" s="74"/>
    </row>
    <row r="748" spans="1:106" ht="14.5" customHeight="1">
      <c r="A748" s="74" t="s">
        <v>3406</v>
      </c>
      <c r="B748" s="129" t="s">
        <v>2674</v>
      </c>
      <c r="C748" s="130" t="str">
        <f t="shared" si="455"/>
        <v>A.100.32.105</v>
      </c>
      <c r="D748" s="131" t="s">
        <v>175</v>
      </c>
      <c r="E748" s="129" t="s">
        <v>957</v>
      </c>
      <c r="F748" s="132" t="s">
        <v>3408</v>
      </c>
      <c r="G748" s="132">
        <f t="shared" si="456"/>
        <v>3.70418913588371</v>
      </c>
      <c r="H748" s="348">
        <f t="shared" si="457"/>
        <v>3.70418913588371</v>
      </c>
      <c r="I748" s="74"/>
      <c r="J748" s="132">
        <f t="shared" si="458"/>
        <v>0.14054307770000002</v>
      </c>
      <c r="K748" s="132">
        <f t="shared" si="459"/>
        <v>0.24510415499999999</v>
      </c>
      <c r="L748" s="300">
        <f t="shared" si="460"/>
        <v>0.25253110318370997</v>
      </c>
      <c r="M748" s="132">
        <v>3.0660107999999999</v>
      </c>
      <c r="N748" s="132">
        <v>9.9232880999999995E-2</v>
      </c>
      <c r="O748" s="132">
        <v>0.13410827</v>
      </c>
      <c r="P748" s="132">
        <v>0.11507307</v>
      </c>
      <c r="Q748" s="132">
        <v>1.8391547000000001E-2</v>
      </c>
      <c r="R748" s="132">
        <v>2.9951805999999998E-3</v>
      </c>
      <c r="S748" s="132">
        <v>4.0832801000000004E-3</v>
      </c>
      <c r="T748" s="132">
        <v>1.1763004000000001E-2</v>
      </c>
      <c r="U748" s="132">
        <v>0.20990239999999999</v>
      </c>
      <c r="V748" s="132">
        <v>9.0274357000000001E-4</v>
      </c>
      <c r="W748" s="132">
        <v>4.1635383999999998E-2</v>
      </c>
      <c r="X748" s="304">
        <v>9.0460328000000002E-5</v>
      </c>
      <c r="Y748" s="304">
        <v>1.1528571E-7</v>
      </c>
      <c r="Z748" s="132">
        <v>0</v>
      </c>
      <c r="AA748" s="74"/>
      <c r="AB748" s="301">
        <f t="shared" si="461"/>
        <v>23.052712781954884</v>
      </c>
      <c r="AC748" s="338">
        <f t="shared" si="462"/>
        <v>23.052712781954884</v>
      </c>
      <c r="AD748" s="74"/>
      <c r="AE748" s="136">
        <v>326.83355999999998</v>
      </c>
      <c r="AF748" s="136">
        <v>319.07202000000001</v>
      </c>
      <c r="AG748" s="136">
        <v>5.6444761000000003</v>
      </c>
      <c r="AH748" s="136">
        <v>0</v>
      </c>
      <c r="AI748" s="136">
        <v>0.16503298999999999</v>
      </c>
      <c r="AJ748" s="136">
        <v>0.72781183000000005</v>
      </c>
      <c r="AK748" s="136">
        <v>1.2242199</v>
      </c>
      <c r="AL748" s="74"/>
      <c r="AM748" s="133">
        <v>0.45572989000000003</v>
      </c>
      <c r="AN748" s="340">
        <f t="shared" si="463"/>
        <v>0.45572989000000003</v>
      </c>
      <c r="AP748" s="133">
        <v>0.41940993999999998</v>
      </c>
      <c r="AQ748" s="133">
        <v>1.9383570999999999E-2</v>
      </c>
      <c r="AR748" s="133">
        <v>1.6936382E-2</v>
      </c>
      <c r="AS748" s="134">
        <f t="shared" si="464"/>
        <v>2.5144480347933797E-5</v>
      </c>
      <c r="AT748" s="135">
        <f t="shared" si="465"/>
        <v>7.1684803498196122E-8</v>
      </c>
      <c r="AU748" s="135">
        <f t="shared" si="466"/>
        <v>2.3720422999999999</v>
      </c>
      <c r="AV748" s="302">
        <v>2.1714998999999999E-5</v>
      </c>
      <c r="AW748" s="302">
        <v>6.5531346999999994E-8</v>
      </c>
      <c r="AX748" s="302">
        <v>1.7898905E-12</v>
      </c>
      <c r="AY748" s="302">
        <v>1.4284186999999999E-9</v>
      </c>
      <c r="AZ748" s="302">
        <v>2.1190105000000001E-10</v>
      </c>
      <c r="BA748" s="302">
        <v>1.7110895E-8</v>
      </c>
      <c r="BB748" s="302">
        <v>3.3404926999999998E-6</v>
      </c>
      <c r="BC748" s="302">
        <v>2.4751688999999999E-9</v>
      </c>
      <c r="BD748" s="302">
        <v>3.5162529999999999E-9</v>
      </c>
      <c r="BE748" s="302">
        <v>2.1642351000000001E-12</v>
      </c>
      <c r="BF748" s="302">
        <v>1.3501354E-14</v>
      </c>
      <c r="BG748" s="302">
        <v>4.3447607999999998E-11</v>
      </c>
      <c r="BH748" s="302">
        <v>6.8917822000000004E-13</v>
      </c>
      <c r="BI748" s="302">
        <v>4.7046208000000003E-13</v>
      </c>
      <c r="BJ748" s="302">
        <v>2.5707983999999999E-8</v>
      </c>
      <c r="BK748" s="302">
        <v>4.4527214000000001E-8</v>
      </c>
      <c r="BL748" s="302">
        <v>1.1344613E-10</v>
      </c>
      <c r="BM748" s="303">
        <v>0.1548659</v>
      </c>
      <c r="BN748" s="303">
        <v>2.2171764</v>
      </c>
      <c r="BO748" s="302">
        <v>2.2351837999999999E-12</v>
      </c>
      <c r="BP748" s="302">
        <v>1.3592334E-14</v>
      </c>
      <c r="BQ748" s="302">
        <v>6.0813108999999999E-19</v>
      </c>
      <c r="BR748" s="74"/>
      <c r="BS748" s="136">
        <v>1.1686963E-3</v>
      </c>
      <c r="BT748" s="144">
        <v>2.9723993999999999E-5</v>
      </c>
      <c r="BU748" s="136">
        <v>6.4277080000000003E-4</v>
      </c>
      <c r="BV748" s="144">
        <v>1.3848406999999999E-6</v>
      </c>
      <c r="BW748" s="144">
        <v>3.2962922000000003E-5</v>
      </c>
      <c r="BX748" s="144">
        <v>1.0751882E-5</v>
      </c>
      <c r="BY748" s="144">
        <v>3.0805464000000002E-9</v>
      </c>
      <c r="BZ748" s="144">
        <v>1.6457398000000001E-5</v>
      </c>
      <c r="CA748" s="144">
        <v>4.0193215000000003E-6</v>
      </c>
      <c r="CB748" s="144">
        <v>2.7019302000000002E-6</v>
      </c>
      <c r="CC748" s="144">
        <v>1.4608102E-6</v>
      </c>
      <c r="CD748" s="144">
        <v>8.2131995000000006E-8</v>
      </c>
      <c r="CE748" s="144">
        <v>2.9465704999999999E-8</v>
      </c>
      <c r="CF748" s="144">
        <v>2.7020925999999999E-5</v>
      </c>
      <c r="CG748" s="136">
        <v>3.7567261000000002E-4</v>
      </c>
      <c r="CH748" s="144">
        <v>2.3653847999999998E-5</v>
      </c>
      <c r="CI748" s="144">
        <v>3.2087692000000001E-10</v>
      </c>
      <c r="CJ748" s="137"/>
      <c r="CK748" s="138"/>
      <c r="CL748" s="110" t="s">
        <v>3260</v>
      </c>
      <c r="CM748" s="110"/>
      <c r="CN748" s="110"/>
      <c r="CP748" s="110"/>
      <c r="CQ748" s="74"/>
      <c r="CR748" s="74"/>
      <c r="CS748" s="74"/>
      <c r="CT748" s="74"/>
      <c r="CU748" s="74"/>
      <c r="CV748" s="74"/>
      <c r="CW748" s="74"/>
      <c r="CX748" s="74"/>
      <c r="CY748" s="74"/>
      <c r="CZ748" s="74"/>
      <c r="DA748" s="74"/>
      <c r="DB748" s="74"/>
    </row>
    <row r="749" spans="1:106" ht="14.5" customHeight="1">
      <c r="A749" s="74" t="s">
        <v>3409</v>
      </c>
      <c r="B749" s="129" t="s">
        <v>2674</v>
      </c>
      <c r="C749" s="130" t="str">
        <f t="shared" si="455"/>
        <v>A.100.32.106</v>
      </c>
      <c r="D749" s="131" t="s">
        <v>175</v>
      </c>
      <c r="E749" s="129" t="s">
        <v>957</v>
      </c>
      <c r="F749" s="132" t="s">
        <v>3411</v>
      </c>
      <c r="G749" s="132">
        <f t="shared" si="456"/>
        <v>3.7233531862024098</v>
      </c>
      <c r="H749" s="348">
        <f t="shared" si="457"/>
        <v>3.7233531862024098</v>
      </c>
      <c r="I749" s="74"/>
      <c r="J749" s="132">
        <f t="shared" si="458"/>
        <v>0.13932422480000001</v>
      </c>
      <c r="K749" s="132">
        <f t="shared" si="459"/>
        <v>0.245678123</v>
      </c>
      <c r="L749" s="300">
        <f t="shared" si="460"/>
        <v>0.23571093840241</v>
      </c>
      <c r="M749" s="132">
        <v>3.1026398999999998</v>
      </c>
      <c r="N749" s="132">
        <v>9.9309928000000006E-2</v>
      </c>
      <c r="O749" s="132">
        <v>0.13446162</v>
      </c>
      <c r="P749" s="132">
        <v>0.11542798999999999</v>
      </c>
      <c r="Q749" s="132">
        <v>1.7918144E-2</v>
      </c>
      <c r="R749" s="132">
        <v>2.8623900999999998E-3</v>
      </c>
      <c r="S749" s="132">
        <v>3.1157007000000001E-3</v>
      </c>
      <c r="T749" s="132">
        <v>1.1906575000000001E-2</v>
      </c>
      <c r="U749" s="132">
        <v>0.1937382</v>
      </c>
      <c r="V749" s="132">
        <v>7.6972515999999998E-4</v>
      </c>
      <c r="W749" s="132">
        <v>4.1111244999999998E-2</v>
      </c>
      <c r="X749" s="304">
        <v>9.1654668999999997E-5</v>
      </c>
      <c r="Y749" s="304">
        <v>1.1357341E-7</v>
      </c>
      <c r="Z749" s="132">
        <v>0</v>
      </c>
      <c r="AA749" s="74"/>
      <c r="AB749" s="301">
        <f t="shared" si="461"/>
        <v>23.328119548872177</v>
      </c>
      <c r="AC749" s="338">
        <f t="shared" si="462"/>
        <v>23.328119548872177</v>
      </c>
      <c r="AD749" s="74"/>
      <c r="AE749" s="136">
        <v>330.65433000000002</v>
      </c>
      <c r="AF749" s="136">
        <v>323.02479</v>
      </c>
      <c r="AG749" s="136">
        <v>5.5734159999999999</v>
      </c>
      <c r="AH749" s="136">
        <v>0</v>
      </c>
      <c r="AI749" s="136">
        <v>0.16718615000000001</v>
      </c>
      <c r="AJ749" s="136">
        <v>0.72804886999999996</v>
      </c>
      <c r="AK749" s="136">
        <v>1.1608909999999999</v>
      </c>
      <c r="AL749" s="74"/>
      <c r="AM749" s="133">
        <v>0.46017363</v>
      </c>
      <c r="AN749" s="340">
        <f t="shared" si="463"/>
        <v>0.46017363</v>
      </c>
      <c r="AP749" s="133">
        <v>0.42342591000000002</v>
      </c>
      <c r="AQ749" s="133">
        <v>1.9592713000000001E-2</v>
      </c>
      <c r="AR749" s="133">
        <v>1.7155008999999999E-2</v>
      </c>
      <c r="AS749" s="134">
        <f t="shared" si="464"/>
        <v>2.5385247011515502E-5</v>
      </c>
      <c r="AT749" s="135">
        <f t="shared" si="465"/>
        <v>7.2458259133574077E-8</v>
      </c>
      <c r="AU749" s="135">
        <f t="shared" si="466"/>
        <v>2.4026622399999997</v>
      </c>
      <c r="AV749" s="302">
        <v>2.1974751000000001E-5</v>
      </c>
      <c r="AW749" s="302">
        <v>6.6315237999999998E-8</v>
      </c>
      <c r="AX749" s="302">
        <v>1.8113007E-12</v>
      </c>
      <c r="AY749" s="302">
        <v>1.4392355000000001E-9</v>
      </c>
      <c r="AZ749" s="302">
        <v>1.9613003E-10</v>
      </c>
      <c r="BA749" s="302">
        <v>1.7163673999999999E-8</v>
      </c>
      <c r="BB749" s="302">
        <v>3.3450597999999998E-6</v>
      </c>
      <c r="BC749" s="302">
        <v>2.4832955000000001E-9</v>
      </c>
      <c r="BD749" s="302">
        <v>3.5217085000000002E-9</v>
      </c>
      <c r="BE749" s="302">
        <v>2.1298589999999998E-12</v>
      </c>
      <c r="BF749" s="302">
        <v>1.1847652999999999E-14</v>
      </c>
      <c r="BG749" s="302">
        <v>1.8410409999999998E-11</v>
      </c>
      <c r="BH749" s="302">
        <v>4.1203574000000001E-13</v>
      </c>
      <c r="BI749" s="302">
        <v>3.0542943000000001E-13</v>
      </c>
      <c r="BJ749" s="302">
        <v>2.5230267000000001E-8</v>
      </c>
      <c r="BK749" s="302">
        <v>2.1404703E-8</v>
      </c>
      <c r="BL749" s="302">
        <v>1.1492286E-10</v>
      </c>
      <c r="BM749" s="303">
        <v>0.15660004</v>
      </c>
      <c r="BN749" s="303">
        <v>2.2460621999999999</v>
      </c>
      <c r="BO749" s="302">
        <v>2.2019854999999998E-12</v>
      </c>
      <c r="BP749" s="302">
        <v>1.3390451999999999E-14</v>
      </c>
      <c r="BQ749" s="302">
        <v>5.9909874999999999E-19</v>
      </c>
      <c r="BR749" s="74"/>
      <c r="BS749" s="136">
        <v>1.1652594E-3</v>
      </c>
      <c r="BT749" s="144">
        <v>2.9776565999999999E-5</v>
      </c>
      <c r="BU749" s="136">
        <v>6.5044986000000003E-4</v>
      </c>
      <c r="BV749" s="144">
        <v>1.4017545999999999E-6</v>
      </c>
      <c r="BW749" s="144">
        <v>3.255661E-5</v>
      </c>
      <c r="BX749" s="144">
        <v>1.0779337999999999E-5</v>
      </c>
      <c r="BY749" s="144">
        <v>2.9058147000000002E-9</v>
      </c>
      <c r="BZ749" s="144">
        <v>1.6502114000000001E-5</v>
      </c>
      <c r="CA749" s="144">
        <v>3.8411259999999998E-6</v>
      </c>
      <c r="CB749" s="144">
        <v>2.0616772999999999E-6</v>
      </c>
      <c r="CC749" s="144">
        <v>1.4279988E-6</v>
      </c>
      <c r="CD749" s="144">
        <v>8.3208090999999999E-8</v>
      </c>
      <c r="CE749" s="144">
        <v>2.6494839000000002E-8</v>
      </c>
      <c r="CF749" s="144">
        <v>2.7140059999999998E-5</v>
      </c>
      <c r="CG749" s="136">
        <v>3.8013050999999998E-4</v>
      </c>
      <c r="CH749" s="144">
        <v>9.0788446000000002E-6</v>
      </c>
      <c r="CI749" s="144">
        <v>3.1611106000000002E-10</v>
      </c>
      <c r="CJ749" s="137"/>
      <c r="CK749" s="138"/>
      <c r="CL749" s="110" t="s">
        <v>3260</v>
      </c>
      <c r="CM749" s="110"/>
      <c r="CN749" s="110"/>
      <c r="CP749" s="110"/>
      <c r="CQ749" s="74"/>
      <c r="CR749" s="74"/>
      <c r="CS749" s="74"/>
      <c r="CT749" s="74"/>
      <c r="CU749" s="74"/>
      <c r="CV749" s="74"/>
      <c r="CW749" s="74"/>
      <c r="CX749" s="74"/>
      <c r="CY749" s="74"/>
      <c r="CZ749" s="74"/>
      <c r="DA749" s="74"/>
      <c r="DB749" s="74"/>
    </row>
    <row r="750" spans="1:106" ht="14.5" customHeight="1">
      <c r="A750" s="74" t="s">
        <v>3412</v>
      </c>
      <c r="B750" s="129" t="s">
        <v>2674</v>
      </c>
      <c r="C750" s="130" t="str">
        <f t="shared" si="455"/>
        <v>A.100.32.107</v>
      </c>
      <c r="D750" s="131" t="s">
        <v>175</v>
      </c>
      <c r="E750" s="129" t="s">
        <v>957</v>
      </c>
      <c r="F750" s="132" t="s">
        <v>3414</v>
      </c>
      <c r="G750" s="132">
        <f t="shared" si="456"/>
        <v>3.8155579621775102</v>
      </c>
      <c r="H750" s="348">
        <f t="shared" si="457"/>
        <v>3.8155579621775102</v>
      </c>
      <c r="I750" s="74"/>
      <c r="J750" s="132">
        <f t="shared" si="458"/>
        <v>0.14439704519999999</v>
      </c>
      <c r="K750" s="132">
        <f t="shared" si="459"/>
        <v>0.24373541499999998</v>
      </c>
      <c r="L750" s="300">
        <f t="shared" si="460"/>
        <v>0.19298430197751001</v>
      </c>
      <c r="M750" s="132">
        <v>3.2344412</v>
      </c>
      <c r="N750" s="132">
        <v>9.1435459999999996E-2</v>
      </c>
      <c r="O750" s="132">
        <v>0.13980946</v>
      </c>
      <c r="P750" s="132">
        <v>0.12006094</v>
      </c>
      <c r="Q750" s="132">
        <v>1.8836789999999999E-2</v>
      </c>
      <c r="R750" s="132">
        <v>2.5760840000000002E-3</v>
      </c>
      <c r="S750" s="132">
        <v>2.9232312000000002E-3</v>
      </c>
      <c r="T750" s="132">
        <v>1.2490495000000001E-2</v>
      </c>
      <c r="U750" s="132">
        <v>0.15841266000000001</v>
      </c>
      <c r="V750" s="132">
        <v>5.3697206000000001E-4</v>
      </c>
      <c r="W750" s="132">
        <v>3.3938764000000003E-2</v>
      </c>
      <c r="X750" s="304">
        <v>9.5805507000000002E-5</v>
      </c>
      <c r="Y750" s="304">
        <v>1.0041050999999999E-7</v>
      </c>
      <c r="Z750" s="132">
        <v>0</v>
      </c>
      <c r="AA750" s="74"/>
      <c r="AB750" s="301">
        <f t="shared" si="461"/>
        <v>24.319106766917294</v>
      </c>
      <c r="AC750" s="338">
        <f t="shared" si="462"/>
        <v>24.319106766917294</v>
      </c>
      <c r="AD750" s="74"/>
      <c r="AE750" s="136">
        <v>343.31400000000002</v>
      </c>
      <c r="AF750" s="136">
        <v>337.43491999999998</v>
      </c>
      <c r="AG750" s="136">
        <v>4.6011644</v>
      </c>
      <c r="AH750" s="136">
        <v>0</v>
      </c>
      <c r="AI750" s="136">
        <v>6.7038155000000002E-2</v>
      </c>
      <c r="AJ750" s="136">
        <v>0.26935431999999998</v>
      </c>
      <c r="AK750" s="136">
        <v>0.94152205</v>
      </c>
      <c r="AL750" s="74"/>
      <c r="AM750" s="133">
        <v>0.47624706</v>
      </c>
      <c r="AN750" s="340">
        <f t="shared" si="463"/>
        <v>0.47624706</v>
      </c>
      <c r="AP750" s="133">
        <v>0.43784761</v>
      </c>
      <c r="AQ750" s="133">
        <v>2.0359084999999999E-2</v>
      </c>
      <c r="AR750" s="133">
        <v>1.804037E-2</v>
      </c>
      <c r="AS750" s="134">
        <f t="shared" si="464"/>
        <v>2.6249856433030304E-5</v>
      </c>
      <c r="AT750" s="135">
        <f t="shared" si="465"/>
        <v>7.529247288856668E-8</v>
      </c>
      <c r="AU750" s="135">
        <f t="shared" si="466"/>
        <v>2.5266623900000003</v>
      </c>
      <c r="AV750" s="302">
        <v>2.2913364000000001E-5</v>
      </c>
      <c r="AW750" s="302">
        <v>6.9147964999999997E-8</v>
      </c>
      <c r="AX750" s="302">
        <v>1.8886642000000002E-12</v>
      </c>
      <c r="AY750" s="302">
        <v>1.5250436000000001E-9</v>
      </c>
      <c r="AZ750" s="302">
        <v>2.1127665000000001E-10</v>
      </c>
      <c r="BA750" s="302">
        <v>1.7852581E-8</v>
      </c>
      <c r="BB750" s="302">
        <v>3.2647919999999998E-6</v>
      </c>
      <c r="BC750" s="302">
        <v>2.5839053999999998E-9</v>
      </c>
      <c r="BD750" s="302">
        <v>3.4117914999999999E-9</v>
      </c>
      <c r="BE750" s="302">
        <v>2.2657731000000001E-12</v>
      </c>
      <c r="BF750" s="302">
        <v>1.2836918E-14</v>
      </c>
      <c r="BG750" s="302">
        <v>2.4167905000000001E-11</v>
      </c>
      <c r="BH750" s="302">
        <v>4.8911506E-13</v>
      </c>
      <c r="BI750" s="302">
        <v>3.4134523000000002E-13</v>
      </c>
      <c r="BJ750" s="302">
        <v>2.5028074000000001E-8</v>
      </c>
      <c r="BK750" s="302">
        <v>2.7081511E-8</v>
      </c>
      <c r="BL750" s="302">
        <v>1.1963351E-10</v>
      </c>
      <c r="BM750" s="303">
        <v>0.16451619000000001</v>
      </c>
      <c r="BN750" s="303">
        <v>2.3621462000000002</v>
      </c>
      <c r="BO750" s="302">
        <v>1.9467803000000001E-12</v>
      </c>
      <c r="BP750" s="302">
        <v>1.1838529E-14</v>
      </c>
      <c r="BQ750" s="302">
        <v>5.2966454999999997E-19</v>
      </c>
      <c r="BR750" s="74"/>
      <c r="BS750" s="136">
        <v>1.2126820000000001E-3</v>
      </c>
      <c r="BT750" s="144">
        <v>2.9236491999999998E-5</v>
      </c>
      <c r="BU750" s="136">
        <v>6.7808123000000003E-4</v>
      </c>
      <c r="BV750" s="144">
        <v>1.4705668E-6</v>
      </c>
      <c r="BW750" s="144">
        <v>3.2618773E-5</v>
      </c>
      <c r="BX750" s="144">
        <v>1.1206057E-5</v>
      </c>
      <c r="BY750" s="144">
        <v>3.0873177000000001E-9</v>
      </c>
      <c r="BZ750" s="144">
        <v>1.7157529999999998E-5</v>
      </c>
      <c r="CA750" s="144">
        <v>3.4569233000000001E-6</v>
      </c>
      <c r="CB750" s="144">
        <v>1.9343191000000001E-6</v>
      </c>
      <c r="CC750" s="144">
        <v>1.5220631E-6</v>
      </c>
      <c r="CD750" s="144">
        <v>8.6765024000000004E-8</v>
      </c>
      <c r="CE750" s="144">
        <v>2.8707129000000002E-8</v>
      </c>
      <c r="CF750" s="144">
        <v>2.8194153999999999E-5</v>
      </c>
      <c r="CG750" s="136">
        <v>3.9533838000000001E-4</v>
      </c>
      <c r="CH750" s="144">
        <v>1.2346711E-5</v>
      </c>
      <c r="CI750" s="144">
        <v>2.7947449000000001E-10</v>
      </c>
      <c r="CJ750" s="137"/>
      <c r="CK750" s="138"/>
      <c r="CL750" s="110" t="s">
        <v>3260</v>
      </c>
      <c r="CM750" s="110"/>
      <c r="CN750" s="110"/>
      <c r="CP750" s="110"/>
      <c r="CQ750" s="74"/>
      <c r="CR750" s="74"/>
      <c r="CS750" s="74"/>
      <c r="CT750" s="74"/>
      <c r="CU750" s="74"/>
      <c r="CV750" s="74"/>
      <c r="CW750" s="74"/>
      <c r="CX750" s="74"/>
      <c r="CY750" s="74"/>
      <c r="CZ750" s="74"/>
      <c r="DA750" s="74"/>
      <c r="DB750" s="74"/>
    </row>
    <row r="751" spans="1:106" ht="14.5" customHeight="1">
      <c r="A751" s="74" t="s">
        <v>3415</v>
      </c>
      <c r="B751" s="129" t="s">
        <v>2674</v>
      </c>
      <c r="C751" s="130" t="str">
        <f t="shared" si="455"/>
        <v>A.100.32.108</v>
      </c>
      <c r="D751" s="131" t="s">
        <v>175</v>
      </c>
      <c r="E751" s="129" t="s">
        <v>957</v>
      </c>
      <c r="F751" s="132" t="s">
        <v>3417</v>
      </c>
      <c r="G751" s="132">
        <f t="shared" si="456"/>
        <v>3.8014598524192498</v>
      </c>
      <c r="H751" s="348">
        <f t="shared" si="457"/>
        <v>3.8014598524192498</v>
      </c>
      <c r="I751" s="74"/>
      <c r="J751" s="132">
        <f t="shared" si="458"/>
        <v>0.15116743469999999</v>
      </c>
      <c r="K751" s="132">
        <f t="shared" si="459"/>
        <v>0.240922307</v>
      </c>
      <c r="L751" s="300">
        <f t="shared" si="460"/>
        <v>0.22763171071924995</v>
      </c>
      <c r="M751" s="132">
        <v>3.1817384</v>
      </c>
      <c r="N751" s="132">
        <v>8.7133282000000006E-2</v>
      </c>
      <c r="O751" s="132">
        <v>0.14147597000000001</v>
      </c>
      <c r="P751" s="132">
        <v>0.12135112000000001</v>
      </c>
      <c r="Q751" s="132">
        <v>2.0905205999999999E-2</v>
      </c>
      <c r="R751" s="132">
        <v>2.8457595E-3</v>
      </c>
      <c r="S751" s="132">
        <v>6.0653492000000003E-3</v>
      </c>
      <c r="T751" s="132">
        <v>1.2313055E-2</v>
      </c>
      <c r="U751" s="132">
        <v>0.19467114999999999</v>
      </c>
      <c r="V751" s="132">
        <v>8.6610443000000004E-4</v>
      </c>
      <c r="W751" s="132">
        <v>3.2000341000000002E-2</v>
      </c>
      <c r="X751" s="304">
        <v>9.4015606000000005E-5</v>
      </c>
      <c r="Y751" s="304">
        <v>9.968325E-8</v>
      </c>
      <c r="Z751" s="132">
        <v>0</v>
      </c>
      <c r="AA751" s="74"/>
      <c r="AB751" s="301">
        <f t="shared" si="461"/>
        <v>23.922845112781953</v>
      </c>
      <c r="AC751" s="338">
        <f t="shared" si="462"/>
        <v>23.922845112781953</v>
      </c>
      <c r="AD751" s="74"/>
      <c r="AE751" s="136">
        <v>337.25981000000002</v>
      </c>
      <c r="AF751" s="136">
        <v>331.83726000000001</v>
      </c>
      <c r="AG751" s="136">
        <v>4.3384410000000004</v>
      </c>
      <c r="AH751" s="136">
        <v>0</v>
      </c>
      <c r="AI751" s="144">
        <v>6.3049949999999998E-5</v>
      </c>
      <c r="AJ751" s="136">
        <v>3.9267139999999999E-2</v>
      </c>
      <c r="AK751" s="136">
        <v>1.0447739</v>
      </c>
      <c r="AL751" s="74"/>
      <c r="AM751" s="133">
        <v>0.46993413000000001</v>
      </c>
      <c r="AN751" s="340">
        <f t="shared" si="463"/>
        <v>0.46993413000000001</v>
      </c>
      <c r="AP751" s="133">
        <v>0.43209424000000002</v>
      </c>
      <c r="AQ751" s="133">
        <v>2.0066308000000001E-2</v>
      </c>
      <c r="AR751" s="133">
        <v>1.7773588E-2</v>
      </c>
      <c r="AS751" s="134">
        <f t="shared" si="464"/>
        <v>2.5904929855000101E-5</v>
      </c>
      <c r="AT751" s="135">
        <f t="shared" si="465"/>
        <v>7.420971727539882E-8</v>
      </c>
      <c r="AU751" s="135">
        <f t="shared" si="466"/>
        <v>2.4892981499999998</v>
      </c>
      <c r="AV751" s="302">
        <v>2.2541629E-5</v>
      </c>
      <c r="AW751" s="302">
        <v>6.8026193000000002E-8</v>
      </c>
      <c r="AX751" s="302">
        <v>1.8580225E-12</v>
      </c>
      <c r="AY751" s="302">
        <v>1.5338436000000001E-9</v>
      </c>
      <c r="AZ751" s="302">
        <v>2.7189372000000001E-10</v>
      </c>
      <c r="BA751" s="302">
        <v>1.8044417E-8</v>
      </c>
      <c r="BB751" s="302">
        <v>3.2096014000000001E-6</v>
      </c>
      <c r="BC751" s="302">
        <v>2.6104755000000001E-9</v>
      </c>
      <c r="BD751" s="302">
        <v>3.3383114999999999E-9</v>
      </c>
      <c r="BE751" s="302">
        <v>2.4510640000000001E-12</v>
      </c>
      <c r="BF751" s="302">
        <v>1.8874628999999999E-14</v>
      </c>
      <c r="BG751" s="302">
        <v>1.1082005E-10</v>
      </c>
      <c r="BH751" s="302">
        <v>1.4549820999999999E-12</v>
      </c>
      <c r="BI751" s="302">
        <v>9.1165886E-13</v>
      </c>
      <c r="BJ751" s="302">
        <v>2.6549938E-8</v>
      </c>
      <c r="BK751" s="302">
        <v>1.0729743E-7</v>
      </c>
      <c r="BL751" s="302">
        <v>1.1721087E-10</v>
      </c>
      <c r="BM751" s="303">
        <v>0.16287765000000001</v>
      </c>
      <c r="BN751" s="303">
        <v>2.3264204999999998</v>
      </c>
      <c r="BO751" s="302">
        <v>1.9326800999999999E-12</v>
      </c>
      <c r="BP751" s="302">
        <v>1.1752783999999999E-14</v>
      </c>
      <c r="BQ751" s="302">
        <v>5.2582826999999997E-19</v>
      </c>
      <c r="BR751" s="74"/>
      <c r="BS751" s="136">
        <v>1.2492506999999999E-3</v>
      </c>
      <c r="BT751" s="144">
        <v>2.8796439000000001E-5</v>
      </c>
      <c r="BU751" s="136">
        <v>6.6703241000000001E-4</v>
      </c>
      <c r="BV751" s="144">
        <v>1.4496761E-6</v>
      </c>
      <c r="BW751" s="144">
        <v>3.4025410999999998E-5</v>
      </c>
      <c r="BX751" s="144">
        <v>1.1342689000000001E-5</v>
      </c>
      <c r="BY751" s="144">
        <v>3.7473770999999998E-9</v>
      </c>
      <c r="BZ751" s="144">
        <v>1.7358830999999999E-5</v>
      </c>
      <c r="CA751" s="144">
        <v>3.8188089000000003E-6</v>
      </c>
      <c r="CB751" s="144">
        <v>4.0134769000000003E-6</v>
      </c>
      <c r="CC751" s="144">
        <v>1.6809279000000001E-6</v>
      </c>
      <c r="CD751" s="144">
        <v>8.5061330000000002E-8</v>
      </c>
      <c r="CE751" s="144">
        <v>3.9790270999999998E-8</v>
      </c>
      <c r="CF751" s="144">
        <v>2.835754E-5</v>
      </c>
      <c r="CG751" s="136">
        <v>3.8849417E-4</v>
      </c>
      <c r="CH751" s="144">
        <v>6.2751491999999995E-5</v>
      </c>
      <c r="CI751" s="144">
        <v>2.774503E-10</v>
      </c>
      <c r="CJ751" s="137"/>
      <c r="CK751" s="138"/>
      <c r="CL751" s="110" t="s">
        <v>3260</v>
      </c>
      <c r="CM751" s="110"/>
      <c r="CN751" s="110"/>
      <c r="CP751" s="110"/>
      <c r="CQ751" s="74"/>
      <c r="CR751" s="74"/>
      <c r="CS751" s="74"/>
      <c r="CT751" s="74"/>
      <c r="CU751" s="74"/>
      <c r="CV751" s="74"/>
      <c r="CW751" s="74"/>
      <c r="CX751" s="74"/>
      <c r="CY751" s="74"/>
      <c r="CZ751" s="74"/>
      <c r="DA751" s="74"/>
      <c r="DB751" s="74"/>
    </row>
    <row r="752" spans="1:106" ht="14.5" customHeight="1">
      <c r="A752" s="74" t="s">
        <v>3418</v>
      </c>
      <c r="B752" s="129" t="s">
        <v>2674</v>
      </c>
      <c r="C752" s="130" t="str">
        <f t="shared" si="455"/>
        <v>A.100.32.109</v>
      </c>
      <c r="D752" s="131" t="s">
        <v>175</v>
      </c>
      <c r="E752" s="129" t="s">
        <v>957</v>
      </c>
      <c r="F752" s="132" t="s">
        <v>3420</v>
      </c>
      <c r="G752" s="132">
        <f t="shared" si="456"/>
        <v>3.8452746190690599</v>
      </c>
      <c r="H752" s="348">
        <f t="shared" si="457"/>
        <v>3.8452746190690599</v>
      </c>
      <c r="I752" s="74"/>
      <c r="J752" s="132">
        <f t="shared" si="458"/>
        <v>0.1444244009</v>
      </c>
      <c r="K752" s="132">
        <f t="shared" si="459"/>
        <v>0.24254641700000001</v>
      </c>
      <c r="L752" s="300">
        <f t="shared" si="460"/>
        <v>0.16201880116906001</v>
      </c>
      <c r="M752" s="132">
        <v>3.2962850000000001</v>
      </c>
      <c r="N752" s="132">
        <v>8.8551989999999997E-2</v>
      </c>
      <c r="O752" s="132">
        <v>0.14118626000000001</v>
      </c>
      <c r="P752" s="132">
        <v>0.12120707999999999</v>
      </c>
      <c r="Q752" s="132">
        <v>1.8647200999999999E-2</v>
      </c>
      <c r="R752" s="132">
        <v>2.6053428999999999E-3</v>
      </c>
      <c r="S752" s="132">
        <v>1.964777E-3</v>
      </c>
      <c r="T752" s="132">
        <v>1.2808167000000001E-2</v>
      </c>
      <c r="U752" s="132">
        <v>0.13075745</v>
      </c>
      <c r="V752" s="132">
        <v>2.9916392999999999E-4</v>
      </c>
      <c r="W752" s="132">
        <v>3.0864365000000001E-2</v>
      </c>
      <c r="X752" s="304">
        <v>9.7731071000000004E-5</v>
      </c>
      <c r="Y752" s="304">
        <v>9.1168060000000005E-8</v>
      </c>
      <c r="Z752" s="132">
        <v>0</v>
      </c>
      <c r="AA752" s="74"/>
      <c r="AB752" s="301">
        <f t="shared" si="461"/>
        <v>24.784097744360903</v>
      </c>
      <c r="AC752" s="338">
        <f t="shared" si="462"/>
        <v>24.784097744360903</v>
      </c>
      <c r="AD752" s="74"/>
      <c r="AE752" s="136">
        <v>349.33573000000001</v>
      </c>
      <c r="AF752" s="136">
        <v>344.23714000000001</v>
      </c>
      <c r="AG752" s="136">
        <v>4.1844313</v>
      </c>
      <c r="AH752" s="136">
        <v>0</v>
      </c>
      <c r="AI752" s="136">
        <v>0.10807488</v>
      </c>
      <c r="AJ752" s="136">
        <v>3.9726450000000003E-2</v>
      </c>
      <c r="AK752" s="136">
        <v>0.76635792000000003</v>
      </c>
      <c r="AL752" s="74"/>
      <c r="AM752" s="133">
        <v>0.48343248999999999</v>
      </c>
      <c r="AN752" s="340">
        <f t="shared" si="463"/>
        <v>0.48343248999999999</v>
      </c>
      <c r="AP752" s="133">
        <v>0.44425155</v>
      </c>
      <c r="AQ752" s="133">
        <v>2.0707775000000001E-2</v>
      </c>
      <c r="AR752" s="133">
        <v>1.8473166999999999E-2</v>
      </c>
      <c r="AS752" s="134">
        <f t="shared" si="464"/>
        <v>2.6633785743365704E-5</v>
      </c>
      <c r="AT752" s="135">
        <f t="shared" si="465"/>
        <v>7.6582010512273907E-8</v>
      </c>
      <c r="AU752" s="135">
        <f t="shared" si="466"/>
        <v>2.5872783400000001</v>
      </c>
      <c r="AV752" s="302">
        <v>2.3353687000000001E-5</v>
      </c>
      <c r="AW752" s="302">
        <v>7.0476855000000006E-8</v>
      </c>
      <c r="AX752" s="302">
        <v>1.9249570999999998E-12</v>
      </c>
      <c r="AY752" s="302">
        <v>1.5582849E-9</v>
      </c>
      <c r="AZ752" s="302">
        <v>2.0240078E-10</v>
      </c>
      <c r="BA752" s="302">
        <v>1.8023011999999999E-8</v>
      </c>
      <c r="BB752" s="302">
        <v>3.2266239E-6</v>
      </c>
      <c r="BC752" s="302">
        <v>2.6095857000000002E-9</v>
      </c>
      <c r="BD752" s="302">
        <v>3.3641099999999999E-9</v>
      </c>
      <c r="BE752" s="302">
        <v>2.2821057000000002E-12</v>
      </c>
      <c r="BF752" s="302">
        <v>1.1780901E-14</v>
      </c>
      <c r="BG752" s="302">
        <v>4.9436289999999998E-12</v>
      </c>
      <c r="BH752" s="302">
        <v>2.8280358999999999E-13</v>
      </c>
      <c r="BI752" s="302">
        <v>2.1210667E-13</v>
      </c>
      <c r="BJ752" s="302">
        <v>2.4279507999999998E-8</v>
      </c>
      <c r="BK752" s="302">
        <v>9.4098700999999995E-9</v>
      </c>
      <c r="BL752" s="302">
        <v>1.2179167999999999E-10</v>
      </c>
      <c r="BM752" s="303">
        <v>0.16811203999999999</v>
      </c>
      <c r="BN752" s="303">
        <v>2.4191663000000001</v>
      </c>
      <c r="BO752" s="302">
        <v>1.7675857000000001E-12</v>
      </c>
      <c r="BP752" s="302">
        <v>1.0748832E-14</v>
      </c>
      <c r="BQ752" s="302">
        <v>4.8091071999999998E-19</v>
      </c>
      <c r="BR752" s="74"/>
      <c r="BS752" s="136">
        <v>1.2208954E-3</v>
      </c>
      <c r="BT752" s="144">
        <v>2.8958705000000001E-5</v>
      </c>
      <c r="BU752" s="136">
        <v>6.9104641000000005E-4</v>
      </c>
      <c r="BV752" s="144">
        <v>1.5079753999999999E-6</v>
      </c>
      <c r="BW752" s="144">
        <v>3.2143432000000002E-5</v>
      </c>
      <c r="BX752" s="144">
        <v>1.1304365000000001E-5</v>
      </c>
      <c r="BY752" s="144">
        <v>3.164914E-9</v>
      </c>
      <c r="BZ752" s="144">
        <v>1.7311150000000001E-5</v>
      </c>
      <c r="CA752" s="144">
        <v>3.4961868000000001E-6</v>
      </c>
      <c r="CB752" s="144">
        <v>1.3001043999999999E-6</v>
      </c>
      <c r="CC752" s="144">
        <v>1.5212949000000001E-6</v>
      </c>
      <c r="CD752" s="144">
        <v>8.8404120000000001E-8</v>
      </c>
      <c r="CE752" s="144">
        <v>2.6853786999999998E-8</v>
      </c>
      <c r="CF752" s="144">
        <v>2.8504765999999999E-5</v>
      </c>
      <c r="CG752" s="136">
        <v>4.0257410999999999E-4</v>
      </c>
      <c r="CH752" s="144">
        <v>1.1081731000000001E-6</v>
      </c>
      <c r="CI752" s="144">
        <v>2.5374981000000001E-10</v>
      </c>
      <c r="CJ752" s="137"/>
      <c r="CK752" s="138"/>
      <c r="CL752" s="110" t="s">
        <v>3260</v>
      </c>
      <c r="CM752" s="110"/>
      <c r="CN752" s="110"/>
      <c r="CP752" s="110"/>
      <c r="CQ752" s="74"/>
      <c r="CR752" s="74"/>
      <c r="CS752" s="74"/>
      <c r="CT752" s="74"/>
      <c r="CU752" s="74"/>
      <c r="CV752" s="74"/>
      <c r="CW752" s="74"/>
      <c r="CX752" s="74"/>
      <c r="CY752" s="74"/>
      <c r="CZ752" s="74"/>
      <c r="DA752" s="74"/>
      <c r="DB752" s="74"/>
    </row>
    <row r="753" spans="1:106" ht="14.5" customHeight="1">
      <c r="A753" s="74" t="s">
        <v>3421</v>
      </c>
      <c r="B753" s="129" t="s">
        <v>2674</v>
      </c>
      <c r="C753" s="130" t="str">
        <f t="shared" si="455"/>
        <v>A.100.32.110</v>
      </c>
      <c r="D753" s="131" t="s">
        <v>175</v>
      </c>
      <c r="E753" s="129" t="s">
        <v>957</v>
      </c>
      <c r="F753" s="132" t="s">
        <v>3423</v>
      </c>
      <c r="G753" s="132">
        <f t="shared" si="456"/>
        <v>3.7593300837281198</v>
      </c>
      <c r="H753" s="348">
        <f t="shared" si="457"/>
        <v>3.7593300837281198</v>
      </c>
      <c r="I753" s="74"/>
      <c r="J753" s="132">
        <f t="shared" si="458"/>
        <v>0.14160790640000001</v>
      </c>
      <c r="K753" s="132">
        <f t="shared" si="459"/>
        <v>0.24479440499999999</v>
      </c>
      <c r="L753" s="300">
        <f t="shared" si="460"/>
        <v>0.22015057232811999</v>
      </c>
      <c r="M753" s="132">
        <v>3.1527772000000001</v>
      </c>
      <c r="N753" s="132">
        <v>9.6014447000000003E-2</v>
      </c>
      <c r="O753" s="132">
        <v>0.13664899</v>
      </c>
      <c r="P753" s="132">
        <v>0.11731676000000001</v>
      </c>
      <c r="Q753" s="132">
        <v>1.8365593E-2</v>
      </c>
      <c r="R753" s="132">
        <v>2.7597711999999999E-3</v>
      </c>
      <c r="S753" s="132">
        <v>3.1657821999999999E-3</v>
      </c>
      <c r="T753" s="132">
        <v>1.2130968000000001E-2</v>
      </c>
      <c r="U753" s="132">
        <v>0.18117733999999999</v>
      </c>
      <c r="V753" s="132">
        <v>6.9066660000000003E-4</v>
      </c>
      <c r="W753" s="132">
        <v>3.8189228999999998E-2</v>
      </c>
      <c r="X753" s="304">
        <v>9.3228403999999994E-5</v>
      </c>
      <c r="Y753" s="304">
        <v>1.0832412E-7</v>
      </c>
      <c r="Z753" s="132">
        <v>0</v>
      </c>
      <c r="AA753" s="74"/>
      <c r="AB753" s="301">
        <f t="shared" si="461"/>
        <v>23.705091729323307</v>
      </c>
      <c r="AC753" s="338">
        <f t="shared" si="462"/>
        <v>23.705091729323307</v>
      </c>
      <c r="AD753" s="74"/>
      <c r="AE753" s="136">
        <v>335.43013000000002</v>
      </c>
      <c r="AF753" s="136">
        <v>328.51305000000002</v>
      </c>
      <c r="AG753" s="136">
        <v>5.1773293000000002</v>
      </c>
      <c r="AH753" s="136">
        <v>0</v>
      </c>
      <c r="AI753" s="136">
        <v>0.12479859</v>
      </c>
      <c r="AJ753" s="136">
        <v>0.53689626999999995</v>
      </c>
      <c r="AK753" s="136">
        <v>1.0780514999999999</v>
      </c>
      <c r="AL753" s="74"/>
      <c r="AM753" s="133">
        <v>0.4662925</v>
      </c>
      <c r="AN753" s="340">
        <f t="shared" si="463"/>
        <v>0.4662925</v>
      </c>
      <c r="AP753" s="133">
        <v>0.42891238999999998</v>
      </c>
      <c r="AQ753" s="133">
        <v>1.9884789999999999E-2</v>
      </c>
      <c r="AR753" s="133">
        <v>1.7495320000000002E-2</v>
      </c>
      <c r="AS753" s="134">
        <f t="shared" si="464"/>
        <v>2.5714171589101002E-5</v>
      </c>
      <c r="AT753" s="135">
        <f t="shared" si="465"/>
        <v>7.3538423206689399E-8</v>
      </c>
      <c r="AU753" s="135">
        <f t="shared" si="466"/>
        <v>2.4503249500000002</v>
      </c>
      <c r="AV753" s="302">
        <v>2.2331943999999999E-5</v>
      </c>
      <c r="AW753" s="302">
        <v>6.7393249999999994E-8</v>
      </c>
      <c r="AX753" s="302">
        <v>1.8407416999999999E-12</v>
      </c>
      <c r="AY753" s="302">
        <v>1.4736124E-9</v>
      </c>
      <c r="AZ753" s="302">
        <v>2.0457448999999999E-10</v>
      </c>
      <c r="BA753" s="302">
        <v>1.7444528E-8</v>
      </c>
      <c r="BB753" s="302">
        <v>3.3110086E-6</v>
      </c>
      <c r="BC753" s="302">
        <v>2.5242540999999999E-9</v>
      </c>
      <c r="BD753" s="302">
        <v>3.4751651999999998E-9</v>
      </c>
      <c r="BE753" s="302">
        <v>2.1912053E-12</v>
      </c>
      <c r="BF753" s="302">
        <v>1.2482824E-14</v>
      </c>
      <c r="BG753" s="302">
        <v>2.4179570999999999E-11</v>
      </c>
      <c r="BH753" s="302">
        <v>4.8145846000000005E-13</v>
      </c>
      <c r="BI753" s="302">
        <v>3.4261528E-13</v>
      </c>
      <c r="BJ753" s="302">
        <v>2.5211259E-8</v>
      </c>
      <c r="BK753" s="302">
        <v>2.6882914999999999E-8</v>
      </c>
      <c r="BL753" s="302">
        <v>1.1669306E-10</v>
      </c>
      <c r="BM753" s="303">
        <v>0.15967285000000001</v>
      </c>
      <c r="BN753" s="303">
        <v>2.2906521</v>
      </c>
      <c r="BO753" s="302">
        <v>2.1002110000000002E-12</v>
      </c>
      <c r="BP753" s="302">
        <v>1.2771554E-14</v>
      </c>
      <c r="BQ753" s="302">
        <v>5.7140877000000003E-19</v>
      </c>
      <c r="BR753" s="74"/>
      <c r="BS753" s="136">
        <v>1.1855330999999999E-3</v>
      </c>
      <c r="BT753" s="144">
        <v>2.9544682999999999E-5</v>
      </c>
      <c r="BU753" s="136">
        <v>6.6096085999999997E-4</v>
      </c>
      <c r="BV753" s="144">
        <v>1.4281989999999999E-6</v>
      </c>
      <c r="BW753" s="144">
        <v>3.2637815999999998E-5</v>
      </c>
      <c r="BX753" s="144">
        <v>1.0954019000000001E-5</v>
      </c>
      <c r="BY753" s="144">
        <v>3.0043770000000002E-9</v>
      </c>
      <c r="BZ753" s="144">
        <v>1.6770068999999999E-5</v>
      </c>
      <c r="CA753" s="144">
        <v>3.7034187000000001E-6</v>
      </c>
      <c r="CB753" s="144">
        <v>2.0948165E-6</v>
      </c>
      <c r="CC753" s="144">
        <v>1.4716868999999999E-6</v>
      </c>
      <c r="CD753" s="144">
        <v>8.4549805999999997E-8</v>
      </c>
      <c r="CE753" s="144">
        <v>2.7817923E-8</v>
      </c>
      <c r="CF753" s="144">
        <v>2.7564562E-5</v>
      </c>
      <c r="CG753" s="136">
        <v>3.8588487000000001E-4</v>
      </c>
      <c r="CH753" s="144">
        <v>1.2402389E-5</v>
      </c>
      <c r="CI753" s="144">
        <v>3.0150058999999998E-10</v>
      </c>
      <c r="CJ753" s="137"/>
      <c r="CK753" s="138"/>
      <c r="CL753" s="110" t="s">
        <v>3260</v>
      </c>
      <c r="CM753" s="110"/>
      <c r="CN753" s="110"/>
      <c r="CP753" s="110"/>
      <c r="CQ753" s="74"/>
      <c r="CR753" s="74"/>
      <c r="CS753" s="74"/>
      <c r="CT753" s="74"/>
      <c r="CU753" s="74"/>
      <c r="CV753" s="74"/>
      <c r="CW753" s="74"/>
      <c r="CX753" s="74"/>
      <c r="CY753" s="74"/>
      <c r="CZ753" s="74"/>
      <c r="DA753" s="74"/>
      <c r="DB753" s="74"/>
    </row>
    <row r="754" spans="1:106" ht="14.5" customHeight="1">
      <c r="B754" s="129" t="s">
        <v>2674</v>
      </c>
      <c r="C754" s="127" t="s">
        <v>3424</v>
      </c>
      <c r="D754" s="127" t="s">
        <v>177</v>
      </c>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P754" s="74"/>
      <c r="AQ754" s="74"/>
      <c r="AR754" s="74"/>
      <c r="AS754" s="74"/>
      <c r="AT754" s="74"/>
      <c r="AU754" s="74"/>
      <c r="AV754" s="74"/>
      <c r="AW754" s="74"/>
      <c r="AX754" s="74"/>
      <c r="AY754" s="74"/>
      <c r="AZ754" s="74"/>
      <c r="BA754" s="74"/>
      <c r="BB754" s="74"/>
      <c r="BC754" s="74"/>
      <c r="BD754" s="74"/>
      <c r="BE754" s="74"/>
      <c r="BF754" s="74"/>
      <c r="BG754" s="74"/>
      <c r="BH754" s="74"/>
      <c r="BI754" s="74"/>
      <c r="BJ754" s="74"/>
      <c r="BK754" s="74"/>
      <c r="BL754" s="74"/>
      <c r="BM754" s="74"/>
      <c r="BN754" s="74"/>
      <c r="BO754" s="74"/>
      <c r="BP754" s="74"/>
      <c r="BQ754" s="74"/>
      <c r="BR754" s="74"/>
      <c r="BS754" s="74"/>
      <c r="BT754" s="74"/>
      <c r="BU754" s="74"/>
      <c r="BV754" s="74"/>
      <c r="BW754" s="74"/>
      <c r="BX754" s="74"/>
      <c r="BY754" s="74"/>
      <c r="BZ754" s="74"/>
      <c r="CA754" s="74"/>
      <c r="CB754" s="74"/>
      <c r="CC754" s="74"/>
      <c r="CD754" s="74"/>
      <c r="CE754" s="74"/>
      <c r="CF754" s="74"/>
      <c r="CG754" s="74"/>
      <c r="CH754" s="74"/>
      <c r="CI754" s="74"/>
      <c r="CJ754" s="142"/>
      <c r="CK754" s="143"/>
      <c r="CL754" s="89"/>
      <c r="CM754" s="110"/>
      <c r="CN754" s="110"/>
      <c r="CP754" s="110"/>
      <c r="CQ754" s="74"/>
      <c r="CR754" s="74"/>
      <c r="CS754" s="74"/>
      <c r="CT754" s="74"/>
      <c r="CU754" s="74"/>
      <c r="CV754" s="74"/>
      <c r="CW754" s="74"/>
      <c r="CX754" s="74"/>
      <c r="CY754" s="74"/>
      <c r="CZ754" s="74"/>
      <c r="DA754" s="74"/>
      <c r="DB754" s="74"/>
    </row>
    <row r="755" spans="1:106" ht="14.5" customHeight="1">
      <c r="A755" s="74" t="s">
        <v>3425</v>
      </c>
      <c r="B755" s="129" t="s">
        <v>2674</v>
      </c>
      <c r="C755" s="130" t="str">
        <f t="shared" ref="C755:C767" si="467">MID(A755,1,12)</f>
        <v>A.100.34.101</v>
      </c>
      <c r="D755" s="131" t="s">
        <v>177</v>
      </c>
      <c r="E755" s="129" t="s">
        <v>957</v>
      </c>
      <c r="F755" s="132" t="s">
        <v>3427</v>
      </c>
      <c r="G755" s="132">
        <f t="shared" ref="G755:G767" si="468">J755+K755+L755+M755</f>
        <v>23.627307233247802</v>
      </c>
      <c r="H755" s="348">
        <f t="shared" ref="H755:H767" si="469">G755</f>
        <v>23.627307233247802</v>
      </c>
      <c r="I755" s="74"/>
      <c r="J755" s="132">
        <f t="shared" ref="J755:J767" si="470">P755+Q755+R755+S755</f>
        <v>0.10512042489000001</v>
      </c>
      <c r="K755" s="132">
        <f t="shared" ref="K755:K767" si="471">N755+O755+T755</f>
        <v>11.150084583309999</v>
      </c>
      <c r="L755" s="300">
        <f t="shared" ref="L755:L767" si="472">U755+IF(V755="x",0,V755)+IF(W755="x",0,W755)+IF(X755="x",0,X755)+Y755+Z755</f>
        <v>10.8485737250478</v>
      </c>
      <c r="M755" s="132">
        <v>1.5235285000000001</v>
      </c>
      <c r="N755" s="132">
        <v>11.120289</v>
      </c>
      <c r="O755" s="132">
        <v>2.9359943999999999E-2</v>
      </c>
      <c r="P755" s="132">
        <v>0.10266681</v>
      </c>
      <c r="Q755" s="132">
        <v>1.1580207999999999E-3</v>
      </c>
      <c r="R755" s="132">
        <v>4.1721736999999999E-4</v>
      </c>
      <c r="S755" s="132">
        <v>8.7837671999999999E-4</v>
      </c>
      <c r="T755" s="132">
        <v>4.3563930999999999E-4</v>
      </c>
      <c r="U755" s="132">
        <v>10.828977</v>
      </c>
      <c r="V755" s="132">
        <v>1.0040848999999999E-2</v>
      </c>
      <c r="W755" s="132">
        <v>9.5461386000000002E-3</v>
      </c>
      <c r="X755" s="304">
        <v>6.4906282E-6</v>
      </c>
      <c r="Y755" s="304">
        <v>3.2468195999999999E-6</v>
      </c>
      <c r="Z755" s="132">
        <v>0</v>
      </c>
      <c r="AA755" s="74"/>
      <c r="AB755" s="301">
        <f t="shared" ref="AB755:AB767" si="473">M755/0.133</f>
        <v>11.455101503759398</v>
      </c>
      <c r="AC755" s="338">
        <f t="shared" ref="AC755:AC767" si="474">AB755</f>
        <v>11.455101503759398</v>
      </c>
      <c r="AD755" s="74"/>
      <c r="AE755" s="136">
        <v>215.82996</v>
      </c>
      <c r="AF755" s="136">
        <v>213.69665000000001</v>
      </c>
      <c r="AG755" s="136">
        <v>1.2940645</v>
      </c>
      <c r="AH755" s="136">
        <v>0</v>
      </c>
      <c r="AI755" s="136">
        <v>0.1018618</v>
      </c>
      <c r="AJ755" s="136">
        <v>0.44761881999999997</v>
      </c>
      <c r="AK755" s="136">
        <v>0.28977238</v>
      </c>
      <c r="AL755" s="74"/>
      <c r="AM755" s="133">
        <v>3.6386873</v>
      </c>
      <c r="AN755" s="340">
        <f t="shared" ref="AN755:AN767" si="475">AM755</f>
        <v>3.6386873</v>
      </c>
      <c r="AP755" s="133">
        <v>3.5476985000000001</v>
      </c>
      <c r="AQ755" s="133">
        <v>7.3236319999999994E-2</v>
      </c>
      <c r="AR755" s="133">
        <v>1.7752450999999999E-2</v>
      </c>
      <c r="AS755" s="134">
        <f t="shared" ref="AS755:AS767" si="476">AV755+AY755+AZ755+BA755+BB755+BJ755+BK755+BO755</f>
        <v>2.12691758928848E-4</v>
      </c>
      <c r="AT755" s="135">
        <f t="shared" ref="AT755:AT767" si="477">AW755+AX755+BC755+BD755+BE755+BF755+BG755+BH755+BI755+BL755+BP755+BQ755</f>
        <v>2.7084437878228184E-7</v>
      </c>
      <c r="AU755" s="135">
        <f t="shared" ref="AU755:AU767" si="478">BM755+BN755</f>
        <v>2.4863377099999999</v>
      </c>
      <c r="AV755" s="302">
        <v>1.0640404E-5</v>
      </c>
      <c r="AW755" s="302">
        <v>3.2105020999999999E-8</v>
      </c>
      <c r="AX755" s="302">
        <v>8.7713918000000001E-13</v>
      </c>
      <c r="AY755" s="302">
        <v>8.8130610999999994E-11</v>
      </c>
      <c r="AZ755" s="302">
        <v>5.2687930000000003E-12</v>
      </c>
      <c r="BA755" s="302">
        <v>1.5251474000000001E-8</v>
      </c>
      <c r="BB755" s="303">
        <v>2.0203290999999999E-4</v>
      </c>
      <c r="BC755" s="302">
        <v>3.4096769E-9</v>
      </c>
      <c r="BD755" s="302">
        <v>2.3531804E-7</v>
      </c>
      <c r="BE755" s="302">
        <v>7.8233365000000005E-14</v>
      </c>
      <c r="BF755" s="302">
        <v>5.4651447999999996E-16</v>
      </c>
      <c r="BG755" s="302">
        <v>6.7725565999999998E-13</v>
      </c>
      <c r="BH755" s="302">
        <v>1.8007844E-13</v>
      </c>
      <c r="BI755" s="302">
        <v>4.8164174999999999E-14</v>
      </c>
      <c r="BJ755" s="302">
        <v>1.9806971999999999E-9</v>
      </c>
      <c r="BK755" s="302">
        <v>1.0564068999999999E-9</v>
      </c>
      <c r="BL755" s="302">
        <v>9.3966355999999993E-12</v>
      </c>
      <c r="BM755" s="303">
        <v>0.53163070999999995</v>
      </c>
      <c r="BN755" s="303">
        <v>1.954707</v>
      </c>
      <c r="BO755" s="302">
        <v>6.2951344E-11</v>
      </c>
      <c r="BP755" s="302">
        <v>3.8281221999999999E-13</v>
      </c>
      <c r="BQ755" s="302">
        <v>1.7127303E-17</v>
      </c>
      <c r="BR755" s="74"/>
      <c r="BS755" s="136">
        <v>3.7952461E-3</v>
      </c>
      <c r="BT755" s="136">
        <v>1.6226399E-3</v>
      </c>
      <c r="BU755" s="136">
        <v>3.1939862E-4</v>
      </c>
      <c r="BV755" s="144">
        <v>5.1229399999999997E-8</v>
      </c>
      <c r="BW755" s="136">
        <v>1.3372421E-3</v>
      </c>
      <c r="BX755" s="144">
        <v>5.6218524000000002E-7</v>
      </c>
      <c r="BY755" s="144">
        <v>4.6318152E-10</v>
      </c>
      <c r="BZ755" s="144">
        <v>8.5805307E-7</v>
      </c>
      <c r="CA755" s="144">
        <v>5.5987633000000004E-7</v>
      </c>
      <c r="CB755" s="144">
        <v>5.8122699000000001E-7</v>
      </c>
      <c r="CC755" s="144">
        <v>3.9596920999999998E-8</v>
      </c>
      <c r="CD755" s="144">
        <v>6.3596031999999996E-9</v>
      </c>
      <c r="CE755" s="144">
        <v>1.9916306999999999E-9</v>
      </c>
      <c r="CF755" s="136">
        <v>1.9263595E-4</v>
      </c>
      <c r="CG755" s="136">
        <v>2.5916667E-4</v>
      </c>
      <c r="CH755" s="144">
        <v>6.1492814E-5</v>
      </c>
      <c r="CI755" s="144">
        <v>9.0371238999999999E-9</v>
      </c>
      <c r="CJ755" s="137"/>
      <c r="CK755" s="138"/>
      <c r="CL755" s="110" t="s">
        <v>3260</v>
      </c>
      <c r="CM755" s="110"/>
      <c r="CN755" s="110"/>
      <c r="CP755" s="110"/>
      <c r="CQ755" s="74"/>
      <c r="CR755" s="74"/>
      <c r="CS755" s="74"/>
      <c r="CT755" s="74"/>
      <c r="CU755" s="74"/>
      <c r="CV755" s="74"/>
      <c r="CW755" s="74"/>
      <c r="CX755" s="74"/>
      <c r="CY755" s="74"/>
      <c r="CZ755" s="74"/>
      <c r="DA755" s="74"/>
      <c r="DB755" s="74"/>
    </row>
    <row r="756" spans="1:106" ht="14.5" customHeight="1">
      <c r="A756" s="74" t="s">
        <v>3428</v>
      </c>
      <c r="B756" s="129" t="s">
        <v>2674</v>
      </c>
      <c r="C756" s="130" t="str">
        <f t="shared" si="467"/>
        <v>A.100.34.102</v>
      </c>
      <c r="D756" s="131" t="s">
        <v>177</v>
      </c>
      <c r="E756" s="129" t="s">
        <v>957</v>
      </c>
      <c r="F756" s="132" t="s">
        <v>3430</v>
      </c>
      <c r="G756" s="132">
        <f t="shared" si="468"/>
        <v>10.378733237336551</v>
      </c>
      <c r="H756" s="348">
        <f t="shared" si="469"/>
        <v>10.378733237336551</v>
      </c>
      <c r="I756" s="74"/>
      <c r="J756" s="132">
        <f t="shared" si="470"/>
        <v>7.9900523700000003E-2</v>
      </c>
      <c r="K756" s="132">
        <f t="shared" si="471"/>
        <v>4.4292053885999998</v>
      </c>
      <c r="L756" s="300">
        <f t="shared" si="472"/>
        <v>4.6927450250365501</v>
      </c>
      <c r="M756" s="132">
        <v>1.1768822999999999</v>
      </c>
      <c r="N756" s="132">
        <v>4.3848878999999998</v>
      </c>
      <c r="O756" s="132">
        <v>4.2561214E-2</v>
      </c>
      <c r="P756" s="132">
        <v>6.5620544000000003E-2</v>
      </c>
      <c r="Q756" s="132">
        <v>3.5202902000000002E-3</v>
      </c>
      <c r="R756" s="132">
        <v>5.0379607E-3</v>
      </c>
      <c r="S756" s="132">
        <v>5.7217288E-3</v>
      </c>
      <c r="T756" s="132">
        <v>1.7562745999999999E-3</v>
      </c>
      <c r="U756" s="132">
        <v>4.5882918999999998</v>
      </c>
      <c r="V756" s="132">
        <v>6.6978786999999998E-3</v>
      </c>
      <c r="W756" s="132">
        <v>9.7737589999999999E-2</v>
      </c>
      <c r="X756" s="304">
        <v>1.7377079999999999E-5</v>
      </c>
      <c r="Y756" s="304">
        <v>2.7925655000000001E-7</v>
      </c>
      <c r="Z756" s="132">
        <v>0</v>
      </c>
      <c r="AA756" s="74"/>
      <c r="AB756" s="301">
        <f t="shared" si="473"/>
        <v>8.8487390977443603</v>
      </c>
      <c r="AC756" s="338">
        <f t="shared" si="474"/>
        <v>8.8487390977443603</v>
      </c>
      <c r="AD756" s="74"/>
      <c r="AE756" s="136">
        <v>159.02234000000001</v>
      </c>
      <c r="AF756" s="136">
        <v>136.73774</v>
      </c>
      <c r="AG756" s="136">
        <v>13.249091999999999</v>
      </c>
      <c r="AH756" s="136">
        <v>0</v>
      </c>
      <c r="AI756" s="136">
        <v>1.1220908999999999</v>
      </c>
      <c r="AJ756" s="136">
        <v>4.9181904999999997</v>
      </c>
      <c r="AK756" s="136">
        <v>2.9952217999999999</v>
      </c>
      <c r="AL756" s="74"/>
      <c r="AM756" s="133">
        <v>1.5133648</v>
      </c>
      <c r="AN756" s="340">
        <f t="shared" si="475"/>
        <v>1.5133648</v>
      </c>
      <c r="AP756" s="133">
        <v>1.4723777</v>
      </c>
      <c r="AQ756" s="133">
        <v>3.2405036999999998E-2</v>
      </c>
      <c r="AR756" s="133">
        <v>8.5820432000000002E-3</v>
      </c>
      <c r="AS756" s="134">
        <f t="shared" si="476"/>
        <v>8.8272043759151574E-5</v>
      </c>
      <c r="AT756" s="135">
        <f t="shared" si="477"/>
        <v>1.1984111278941425E-7</v>
      </c>
      <c r="AU756" s="135">
        <f t="shared" si="478"/>
        <v>1.2019668299999999</v>
      </c>
      <c r="AV756" s="302">
        <v>8.2294995E-6</v>
      </c>
      <c r="AW756" s="302">
        <v>2.4831051999999999E-8</v>
      </c>
      <c r="AX756" s="302">
        <v>6.7839095000000004E-13</v>
      </c>
      <c r="AY756" s="302">
        <v>7.3033565999999996E-11</v>
      </c>
      <c r="AZ756" s="302">
        <v>9.0621001999999996E-12</v>
      </c>
      <c r="BA756" s="302">
        <v>9.7518352000000006E-9</v>
      </c>
      <c r="BB756" s="302">
        <v>8.0011032999999994E-5</v>
      </c>
      <c r="BC756" s="302">
        <v>1.8611090000000001E-9</v>
      </c>
      <c r="BD756" s="302">
        <v>9.3117515000000001E-8</v>
      </c>
      <c r="BE756" s="302">
        <v>1.215441E-13</v>
      </c>
      <c r="BF756" s="302">
        <v>1.2304852000000001E-15</v>
      </c>
      <c r="BG756" s="302">
        <v>3.4257409E-12</v>
      </c>
      <c r="BH756" s="302">
        <v>8.9823057999999995E-14</v>
      </c>
      <c r="BI756" s="302">
        <v>1.6957574000000001E-13</v>
      </c>
      <c r="BJ756" s="302">
        <v>1.9134595999999999E-8</v>
      </c>
      <c r="BK756" s="302">
        <v>2.5373179999999999E-9</v>
      </c>
      <c r="BL756" s="302">
        <v>2.6917558000000002E-11</v>
      </c>
      <c r="BM756" s="303">
        <v>0.22110367</v>
      </c>
      <c r="BN756" s="303">
        <v>0.98086315999999996</v>
      </c>
      <c r="BO756" s="302">
        <v>5.4142854000000001E-12</v>
      </c>
      <c r="BP756" s="302">
        <v>3.2924707999999998E-14</v>
      </c>
      <c r="BQ756" s="302">
        <v>1.4730758E-18</v>
      </c>
      <c r="BR756" s="74"/>
      <c r="BS756" s="136">
        <v>1.7249232E-3</v>
      </c>
      <c r="BT756" s="136">
        <v>6.4337661000000003E-4</v>
      </c>
      <c r="BU756" s="136">
        <v>2.4672631999999998E-4</v>
      </c>
      <c r="BV756" s="144">
        <v>2.0606905000000001E-7</v>
      </c>
      <c r="BW756" s="136">
        <v>5.3107447000000005E-4</v>
      </c>
      <c r="BX756" s="144">
        <v>2.7442401000000001E-6</v>
      </c>
      <c r="BY756" s="144">
        <v>5.6136966000000003E-10</v>
      </c>
      <c r="BZ756" s="144">
        <v>4.1752739000000003E-6</v>
      </c>
      <c r="CA756" s="144">
        <v>6.7605885000000003E-6</v>
      </c>
      <c r="CB756" s="144">
        <v>3.7861013000000001E-6</v>
      </c>
      <c r="CC756" s="144">
        <v>6.8093337999999995E-8</v>
      </c>
      <c r="CD756" s="144">
        <v>1.7949703E-8</v>
      </c>
      <c r="CE756" s="144">
        <v>1.2025801E-9</v>
      </c>
      <c r="CF756" s="144">
        <v>8.0099994000000006E-5</v>
      </c>
      <c r="CG756" s="136">
        <v>1.8071442000000001E-4</v>
      </c>
      <c r="CH756" s="144">
        <v>2.5170527E-5</v>
      </c>
      <c r="CI756" s="144">
        <v>7.7726009999999999E-10</v>
      </c>
      <c r="CJ756" s="137"/>
      <c r="CK756" s="138"/>
      <c r="CL756" s="110" t="s">
        <v>3260</v>
      </c>
      <c r="CP756" s="110"/>
      <c r="CQ756" s="74"/>
      <c r="CR756" s="74"/>
      <c r="CS756" s="74"/>
      <c r="CT756" s="74"/>
      <c r="CU756" s="74"/>
      <c r="CV756" s="74"/>
      <c r="CW756" s="74"/>
      <c r="CX756" s="74"/>
      <c r="CY756" s="74"/>
      <c r="CZ756" s="74"/>
      <c r="DA756" s="74"/>
      <c r="DB756" s="74"/>
    </row>
    <row r="757" spans="1:106" ht="14.5" customHeight="1">
      <c r="A757" s="74" t="s">
        <v>3431</v>
      </c>
      <c r="B757" s="129" t="s">
        <v>2674</v>
      </c>
      <c r="C757" s="130" t="str">
        <f t="shared" si="467"/>
        <v>A.100.34.103</v>
      </c>
      <c r="D757" s="131" t="s">
        <v>177</v>
      </c>
      <c r="E757" s="129" t="s">
        <v>957</v>
      </c>
      <c r="F757" s="132" t="s">
        <v>3433</v>
      </c>
      <c r="G757" s="132">
        <f t="shared" si="468"/>
        <v>19.576059420952902</v>
      </c>
      <c r="H757" s="348">
        <f t="shared" si="469"/>
        <v>19.576059420952902</v>
      </c>
      <c r="I757" s="74"/>
      <c r="J757" s="132">
        <f t="shared" si="470"/>
        <v>9.7848296599999995E-2</v>
      </c>
      <c r="K757" s="132">
        <f t="shared" si="471"/>
        <v>9.1341554931999998</v>
      </c>
      <c r="L757" s="300">
        <f t="shared" si="472"/>
        <v>9.0348181311528997</v>
      </c>
      <c r="M757" s="132">
        <v>1.3092375000000001</v>
      </c>
      <c r="N757" s="132">
        <v>9.1006581000000004</v>
      </c>
      <c r="O757" s="132">
        <v>2.8902415000000001E-2</v>
      </c>
      <c r="P757" s="132">
        <v>8.7618309000000005E-2</v>
      </c>
      <c r="Q757" s="132">
        <v>1.4393519E-3</v>
      </c>
      <c r="R757" s="132">
        <v>7.2690059000000001E-3</v>
      </c>
      <c r="S757" s="132">
        <v>1.5216298000000001E-3</v>
      </c>
      <c r="T757" s="132">
        <v>4.5949781999999996E-3</v>
      </c>
      <c r="U757" s="132">
        <v>9.0069429999999997</v>
      </c>
      <c r="V757" s="132">
        <v>8.1725656000000008E-3</v>
      </c>
      <c r="W757" s="132">
        <v>1.9530158999999998E-2</v>
      </c>
      <c r="X757" s="304">
        <v>5.5378129000000004E-6</v>
      </c>
      <c r="Y757" s="132">
        <v>1.6686874E-4</v>
      </c>
      <c r="Z757" s="132">
        <v>0</v>
      </c>
      <c r="AA757" s="74"/>
      <c r="AB757" s="301">
        <f t="shared" si="473"/>
        <v>9.8438909774436087</v>
      </c>
      <c r="AC757" s="338">
        <f t="shared" si="474"/>
        <v>9.8438909774436087</v>
      </c>
      <c r="AD757" s="74"/>
      <c r="AE757" s="136">
        <v>184.99437</v>
      </c>
      <c r="AF757" s="136">
        <v>180.40262000000001</v>
      </c>
      <c r="AG757" s="136">
        <v>2.6477556</v>
      </c>
      <c r="AH757" s="136">
        <v>0</v>
      </c>
      <c r="AI757" s="136">
        <v>1.0910483</v>
      </c>
      <c r="AJ757" s="136">
        <v>0.72617500000000001</v>
      </c>
      <c r="AK757" s="136">
        <v>0.12677253999999999</v>
      </c>
      <c r="AL757" s="74"/>
      <c r="AM757" s="133">
        <v>2.9869083000000001</v>
      </c>
      <c r="AN757" s="340">
        <f t="shared" si="475"/>
        <v>2.9869083000000001</v>
      </c>
      <c r="AP757" s="133">
        <v>2.9116396999999998</v>
      </c>
      <c r="AQ757" s="133">
        <v>6.0340337000000001E-2</v>
      </c>
      <c r="AR757" s="133">
        <v>1.4928293E-2</v>
      </c>
      <c r="AS757" s="134">
        <f t="shared" si="476"/>
        <v>1.7455873149378569E-4</v>
      </c>
      <c r="AT757" s="135">
        <f t="shared" si="477"/>
        <v>2.2315213886500043E-7</v>
      </c>
      <c r="AU757" s="135">
        <f t="shared" si="478"/>
        <v>2.0907972400000001</v>
      </c>
      <c r="AV757" s="302">
        <v>9.1475454999999995E-6</v>
      </c>
      <c r="AW757" s="302">
        <v>2.7600766999999999E-8</v>
      </c>
      <c r="AX757" s="302">
        <v>7.5407327999999995E-13</v>
      </c>
      <c r="AY757" s="302">
        <v>1.5643748E-10</v>
      </c>
      <c r="AZ757" s="302">
        <v>4.9958057000000002E-12</v>
      </c>
      <c r="BA757" s="302">
        <v>1.3016461E-8</v>
      </c>
      <c r="BB757" s="303">
        <v>1.6537927000000001E-4</v>
      </c>
      <c r="BC757" s="302">
        <v>2.8671558000000002E-9</v>
      </c>
      <c r="BD757" s="302">
        <v>1.9263932E-7</v>
      </c>
      <c r="BE757" s="302">
        <v>5.5851609000000001E-12</v>
      </c>
      <c r="BF757" s="302">
        <v>5.8670795999999999E-15</v>
      </c>
      <c r="BG757" s="302">
        <v>1.0403366999999999E-11</v>
      </c>
      <c r="BH757" s="302">
        <v>4.4256195999999998E-13</v>
      </c>
      <c r="BI757" s="302">
        <v>1.1617413E-13</v>
      </c>
      <c r="BJ757" s="302">
        <v>2.4500355000000002E-9</v>
      </c>
      <c r="BK757" s="302">
        <v>1.3052705E-8</v>
      </c>
      <c r="BL757" s="302">
        <v>7.9135003999999996E-12</v>
      </c>
      <c r="BM757" s="303">
        <v>0.44350654</v>
      </c>
      <c r="BN757" s="303">
        <v>1.6472907000000001</v>
      </c>
      <c r="BO757" s="302">
        <v>3.235359E-9</v>
      </c>
      <c r="BP757" s="302">
        <v>1.967448E-11</v>
      </c>
      <c r="BQ757" s="302">
        <v>8.8025082000000001E-16</v>
      </c>
      <c r="BR757" s="74"/>
      <c r="BS757" s="136">
        <v>3.2049353E-3</v>
      </c>
      <c r="BT757" s="136">
        <v>1.3284184E-3</v>
      </c>
      <c r="BU757" s="136">
        <v>2.7447380000000001E-4</v>
      </c>
      <c r="BV757" s="144">
        <v>5.3843056E-7</v>
      </c>
      <c r="BW757" s="136">
        <v>1.0949594999999999E-3</v>
      </c>
      <c r="BX757" s="144">
        <v>8.1186802999999998E-7</v>
      </c>
      <c r="BY757" s="144">
        <v>1.0849053E-7</v>
      </c>
      <c r="BZ757" s="144">
        <v>1.2185684E-6</v>
      </c>
      <c r="CA757" s="144">
        <v>9.7544940999999997E-6</v>
      </c>
      <c r="CB757" s="144">
        <v>1.0068712999999999E-6</v>
      </c>
      <c r="CC757" s="144">
        <v>3.7546315999999999E-8</v>
      </c>
      <c r="CD757" s="144">
        <v>5.3807279999999997E-9</v>
      </c>
      <c r="CE757" s="144">
        <v>1.9556341999999999E-9</v>
      </c>
      <c r="CF757" s="136">
        <v>1.5840521E-4</v>
      </c>
      <c r="CG757" s="136">
        <v>2.2073899999999999E-4</v>
      </c>
      <c r="CH757" s="136">
        <v>1.1399124E-4</v>
      </c>
      <c r="CI757" s="144">
        <v>4.6445934999999999E-7</v>
      </c>
      <c r="CJ757" s="137"/>
      <c r="CK757" s="138"/>
      <c r="CL757" s="110" t="s">
        <v>3260</v>
      </c>
      <c r="CM757" s="110"/>
      <c r="CN757" s="110"/>
      <c r="CP757" s="110"/>
      <c r="CQ757" s="74"/>
      <c r="CR757" s="74"/>
      <c r="CS757" s="74"/>
      <c r="CT757" s="74"/>
      <c r="CU757" s="74"/>
      <c r="CV757" s="74"/>
      <c r="CW757" s="74"/>
      <c r="CX757" s="74"/>
      <c r="CY757" s="74"/>
      <c r="CZ757" s="74"/>
      <c r="DA757" s="74"/>
      <c r="DB757" s="74"/>
    </row>
    <row r="758" spans="1:106" ht="14.5" customHeight="1">
      <c r="A758" s="74" t="s">
        <v>3434</v>
      </c>
      <c r="B758" s="129" t="s">
        <v>2674</v>
      </c>
      <c r="C758" s="130" t="str">
        <f t="shared" si="467"/>
        <v>A.100.34.104</v>
      </c>
      <c r="D758" s="131" t="s">
        <v>177</v>
      </c>
      <c r="E758" s="129" t="s">
        <v>957</v>
      </c>
      <c r="F758" s="132" t="s">
        <v>3436</v>
      </c>
      <c r="G758" s="132">
        <f t="shared" si="468"/>
        <v>24.757637284959902</v>
      </c>
      <c r="H758" s="348">
        <f t="shared" si="469"/>
        <v>24.757637284959902</v>
      </c>
      <c r="I758" s="74"/>
      <c r="J758" s="132">
        <f t="shared" si="470"/>
        <v>0.10327083540019999</v>
      </c>
      <c r="K758" s="132">
        <f t="shared" si="471"/>
        <v>11.812553443296002</v>
      </c>
      <c r="L758" s="300">
        <f t="shared" si="472"/>
        <v>11.3672245062637</v>
      </c>
      <c r="M758" s="132">
        <v>1.4745885000000001</v>
      </c>
      <c r="N758" s="132">
        <v>11.788277000000001</v>
      </c>
      <c r="O758" s="132">
        <v>2.4221342E-2</v>
      </c>
      <c r="P758" s="132">
        <v>0.10313594</v>
      </c>
      <c r="Q758" s="304">
        <v>9.2129793000000001E-5</v>
      </c>
      <c r="R758" s="304">
        <v>9.0544462E-6</v>
      </c>
      <c r="S758" s="304">
        <v>3.3711160999999997E-5</v>
      </c>
      <c r="T758" s="304">
        <v>5.5101296000000003E-5</v>
      </c>
      <c r="U758" s="132">
        <v>11.356828</v>
      </c>
      <c r="V758" s="132">
        <v>1.0266279E-2</v>
      </c>
      <c r="W758" s="132">
        <v>1.2702566E-4</v>
      </c>
      <c r="X758" s="304">
        <v>2.9900462E-6</v>
      </c>
      <c r="Y758" s="304">
        <v>2.1155750000000001E-7</v>
      </c>
      <c r="Z758" s="132">
        <v>0</v>
      </c>
      <c r="AA758" s="74"/>
      <c r="AB758" s="301">
        <f t="shared" si="473"/>
        <v>11.087131578947368</v>
      </c>
      <c r="AC758" s="338">
        <f t="shared" si="474"/>
        <v>11.087131578947368</v>
      </c>
      <c r="AD758" s="74"/>
      <c r="AE758" s="136">
        <v>212.41986</v>
      </c>
      <c r="AF758" s="136">
        <v>212.39848000000001</v>
      </c>
      <c r="AG758" s="136">
        <v>1.7221081999999999E-2</v>
      </c>
      <c r="AH758" s="136">
        <v>0</v>
      </c>
      <c r="AI758" s="144">
        <v>6.9344731999999994E-5</v>
      </c>
      <c r="AJ758" s="136">
        <v>5.8317483000000004E-4</v>
      </c>
      <c r="AK758" s="136">
        <v>3.5127963E-3</v>
      </c>
      <c r="AL758" s="74"/>
      <c r="AM758" s="133">
        <v>3.8379903</v>
      </c>
      <c r="AN758" s="340">
        <f t="shared" si="475"/>
        <v>3.8379903</v>
      </c>
      <c r="AP758" s="133">
        <v>3.7429663999999998</v>
      </c>
      <c r="AQ758" s="133">
        <v>7.6774452000000007E-2</v>
      </c>
      <c r="AR758" s="133">
        <v>1.8249431E-2</v>
      </c>
      <c r="AS758" s="134">
        <f t="shared" si="476"/>
        <v>2.2439846370557681E-4</v>
      </c>
      <c r="AT758" s="135">
        <f t="shared" si="477"/>
        <v>2.8392918939254387E-7</v>
      </c>
      <c r="AU758" s="135">
        <f t="shared" si="478"/>
        <v>2.5559427499999998</v>
      </c>
      <c r="AV758" s="302">
        <v>1.0290061999999999E-5</v>
      </c>
      <c r="AW758" s="302">
        <v>3.1047644999999997E-8</v>
      </c>
      <c r="AX758" s="302">
        <v>8.4826409000000002E-13</v>
      </c>
      <c r="AY758" s="302">
        <v>5.7150572999999997E-12</v>
      </c>
      <c r="AZ758" s="302">
        <v>6.7747472999999998E-13</v>
      </c>
      <c r="BA758" s="302">
        <v>1.5320334999999998E-8</v>
      </c>
      <c r="BB758" s="303">
        <v>2.1409281E-4</v>
      </c>
      <c r="BC758" s="302">
        <v>3.4947187000000001E-9</v>
      </c>
      <c r="BD758" s="302">
        <v>2.4938118000000002E-7</v>
      </c>
      <c r="BE758" s="302">
        <v>1.1582278E-14</v>
      </c>
      <c r="BF758" s="302">
        <v>1.7208886000000001E-16</v>
      </c>
      <c r="BG758" s="302">
        <v>2.4167249999999999E-14</v>
      </c>
      <c r="BH758" s="302">
        <v>1.2902925E-13</v>
      </c>
      <c r="BI758" s="302">
        <v>2.4301167999999999E-14</v>
      </c>
      <c r="BJ758" s="302">
        <v>8.1624763000000001E-11</v>
      </c>
      <c r="BK758" s="302">
        <v>1.7925156E-10</v>
      </c>
      <c r="BL758" s="302">
        <v>4.5832324000000002E-12</v>
      </c>
      <c r="BM758" s="303">
        <v>0.56112234999999999</v>
      </c>
      <c r="BN758" s="303">
        <v>1.9948204</v>
      </c>
      <c r="BO758" s="302">
        <v>4.1017218000000002E-12</v>
      </c>
      <c r="BP758" s="302">
        <v>2.4942903E-14</v>
      </c>
      <c r="BQ758" s="302">
        <v>1.1159639999999999E-18</v>
      </c>
      <c r="BR758" s="74"/>
      <c r="BS758" s="136">
        <v>3.9695568999999998E-3</v>
      </c>
      <c r="BT758" s="136">
        <v>1.7193313E-3</v>
      </c>
      <c r="BU758" s="136">
        <v>3.0913864999999998E-4</v>
      </c>
      <c r="BV758" s="144">
        <v>6.4803353000000001E-9</v>
      </c>
      <c r="BW758" s="136">
        <v>1.4163188E-3</v>
      </c>
      <c r="BX758" s="144">
        <v>4.3481939000000002E-8</v>
      </c>
      <c r="BY758" s="144">
        <v>9.0469556999999995E-11</v>
      </c>
      <c r="BZ758" s="144">
        <v>6.7138653000000002E-8</v>
      </c>
      <c r="CA758" s="144">
        <v>1.2150429000000001E-8</v>
      </c>
      <c r="CB758" s="144">
        <v>2.2306871000000001E-8</v>
      </c>
      <c r="CC758" s="144">
        <v>5.0891817000000001E-9</v>
      </c>
      <c r="CD758" s="144">
        <v>3.0174602000000001E-9</v>
      </c>
      <c r="CE758" s="144">
        <v>8.9958206000000004E-11</v>
      </c>
      <c r="CF758" s="136">
        <v>2.0309015000000001E-4</v>
      </c>
      <c r="CG758" s="136">
        <v>2.5642090999999998E-4</v>
      </c>
      <c r="CH758" s="144">
        <v>6.5096624999999998E-5</v>
      </c>
      <c r="CI758" s="144">
        <v>5.8883204999999995E-10</v>
      </c>
      <c r="CJ758" s="137"/>
      <c r="CK758" s="138"/>
      <c r="CL758" s="110" t="s">
        <v>3260</v>
      </c>
      <c r="CM758" s="110"/>
      <c r="CN758" s="110"/>
      <c r="CP758" s="110"/>
      <c r="CQ758" s="74"/>
      <c r="CR758" s="74"/>
      <c r="CS758" s="74"/>
      <c r="CT758" s="74"/>
      <c r="CU758" s="74"/>
      <c r="CV758" s="74"/>
      <c r="CW758" s="74"/>
      <c r="CX758" s="74"/>
      <c r="CY758" s="74"/>
      <c r="CZ758" s="74"/>
      <c r="DA758" s="74"/>
      <c r="DB758" s="74"/>
    </row>
    <row r="759" spans="1:106" ht="14.5" customHeight="1">
      <c r="A759" s="74" t="s">
        <v>3437</v>
      </c>
      <c r="B759" s="129" t="s">
        <v>2674</v>
      </c>
      <c r="C759" s="130" t="str">
        <f t="shared" si="467"/>
        <v>A.100.34.105</v>
      </c>
      <c r="D759" s="131" t="s">
        <v>177</v>
      </c>
      <c r="E759" s="129" t="s">
        <v>957</v>
      </c>
      <c r="F759" s="132" t="s">
        <v>3439</v>
      </c>
      <c r="G759" s="132">
        <f t="shared" si="468"/>
        <v>11.3910910952021</v>
      </c>
      <c r="H759" s="348">
        <f t="shared" si="469"/>
        <v>11.3910910952021</v>
      </c>
      <c r="I759" s="74"/>
      <c r="J759" s="132">
        <f t="shared" si="470"/>
        <v>8.7888782999999998E-2</v>
      </c>
      <c r="K759" s="132">
        <f t="shared" si="471"/>
        <v>5.0476035299999999</v>
      </c>
      <c r="L759" s="300">
        <f t="shared" si="472"/>
        <v>5.262800792202099</v>
      </c>
      <c r="M759" s="132">
        <v>0.99279799000000002</v>
      </c>
      <c r="N759" s="132">
        <v>5.0092695999999997</v>
      </c>
      <c r="O759" s="132">
        <v>2.6056636000000001E-2</v>
      </c>
      <c r="P759" s="132">
        <v>5.5141998999999997E-2</v>
      </c>
      <c r="Q759" s="132">
        <v>3.7821532E-3</v>
      </c>
      <c r="R759" s="132">
        <v>2.5040745E-2</v>
      </c>
      <c r="S759" s="132">
        <v>3.9238857999999996E-3</v>
      </c>
      <c r="T759" s="132">
        <v>1.2277293999999999E-2</v>
      </c>
      <c r="U759" s="132">
        <v>5.2180232999999996</v>
      </c>
      <c r="V759" s="132">
        <v>4.8918777999999996E-3</v>
      </c>
      <c r="W759" s="132">
        <v>3.9376596E-2</v>
      </c>
      <c r="X759" s="304">
        <v>5.8388520999999996E-6</v>
      </c>
      <c r="Y759" s="132">
        <v>5.0317955000000005E-4</v>
      </c>
      <c r="Z759" s="132">
        <v>0</v>
      </c>
      <c r="AA759" s="74"/>
      <c r="AB759" s="301">
        <f t="shared" si="473"/>
        <v>7.4646465413533836</v>
      </c>
      <c r="AC759" s="338">
        <f t="shared" si="474"/>
        <v>7.4646465413533836</v>
      </c>
      <c r="AD759" s="74"/>
      <c r="AE759" s="136">
        <v>135.55556000000001</v>
      </c>
      <c r="AF759" s="136">
        <v>125.65018000000001</v>
      </c>
      <c r="AG759" s="136">
        <v>5.3383124000000004</v>
      </c>
      <c r="AH759" s="136">
        <v>0</v>
      </c>
      <c r="AI759" s="136">
        <v>3.7781880999999999</v>
      </c>
      <c r="AJ759" s="136">
        <v>0.48117078000000002</v>
      </c>
      <c r="AK759" s="136">
        <v>0.30770974000000001</v>
      </c>
      <c r="AL759" s="74"/>
      <c r="AM759" s="133">
        <v>1.6809198000000001</v>
      </c>
      <c r="AN759" s="340">
        <f t="shared" si="475"/>
        <v>1.6809198000000001</v>
      </c>
      <c r="AP759" s="133">
        <v>1.6366532</v>
      </c>
      <c r="AQ759" s="133">
        <v>3.4851279999999998E-2</v>
      </c>
      <c r="AR759" s="133">
        <v>9.4152886000000002E-3</v>
      </c>
      <c r="AS759" s="134">
        <f t="shared" si="476"/>
        <v>9.8120696869855701E-5</v>
      </c>
      <c r="AT759" s="135">
        <f t="shared" si="477"/>
        <v>1.2888787409770912E-7</v>
      </c>
      <c r="AU759" s="135">
        <f t="shared" si="478"/>
        <v>1.31866785</v>
      </c>
      <c r="AV759" s="302">
        <v>6.9405068E-6</v>
      </c>
      <c r="AW759" s="302">
        <v>2.0941539999999999E-8</v>
      </c>
      <c r="AX759" s="302">
        <v>5.7213404000000004E-13</v>
      </c>
      <c r="AY759" s="302">
        <v>3.6063798E-10</v>
      </c>
      <c r="AZ759" s="302">
        <v>4.5365757000000004E-12</v>
      </c>
      <c r="BA759" s="302">
        <v>8.1927805000000005E-9</v>
      </c>
      <c r="BB759" s="302">
        <v>9.1114274999999994E-5</v>
      </c>
      <c r="BC759" s="302">
        <v>1.7239844E-9</v>
      </c>
      <c r="BD759" s="302">
        <v>1.061127E-7</v>
      </c>
      <c r="BE759" s="302">
        <v>1.2034618E-11</v>
      </c>
      <c r="BF759" s="302">
        <v>1.0177292000000001E-14</v>
      </c>
      <c r="BG759" s="302">
        <v>2.7979883E-11</v>
      </c>
      <c r="BH759" s="302">
        <v>1.1011018999999999E-12</v>
      </c>
      <c r="BI759" s="302">
        <v>3.1427744999999999E-13</v>
      </c>
      <c r="BJ759" s="302">
        <v>6.7388625E-9</v>
      </c>
      <c r="BK759" s="302">
        <v>4.0862282000000003E-8</v>
      </c>
      <c r="BL759" s="302">
        <v>8.3080047E-12</v>
      </c>
      <c r="BM759" s="303">
        <v>0.24722675</v>
      </c>
      <c r="BN759" s="303">
        <v>1.0714410999999999</v>
      </c>
      <c r="BO759" s="302">
        <v>9.7559703000000003E-9</v>
      </c>
      <c r="BP759" s="302">
        <v>5.9326846999999999E-11</v>
      </c>
      <c r="BQ759" s="302">
        <v>2.6543271E-15</v>
      </c>
      <c r="BR759" s="74"/>
      <c r="BS759" s="136">
        <v>1.8830235999999999E-3</v>
      </c>
      <c r="BT759" s="136">
        <v>7.3213578E-4</v>
      </c>
      <c r="BU759" s="136">
        <v>2.0813415000000001E-4</v>
      </c>
      <c r="BV759" s="144">
        <v>1.4382949E-6</v>
      </c>
      <c r="BW759" s="136">
        <v>6.0566964000000002E-4</v>
      </c>
      <c r="BX759" s="144">
        <v>1.1320661999999999E-6</v>
      </c>
      <c r="BY759" s="144">
        <v>2.9816763000000001E-7</v>
      </c>
      <c r="BZ759" s="144">
        <v>1.6828173000000001E-6</v>
      </c>
      <c r="CA759" s="144">
        <v>3.3602916E-5</v>
      </c>
      <c r="CB759" s="144">
        <v>2.5964580000000002E-6</v>
      </c>
      <c r="CC759" s="144">
        <v>3.4094115999999998E-8</v>
      </c>
      <c r="CD759" s="144">
        <v>5.6176130000000001E-9</v>
      </c>
      <c r="CE759" s="144">
        <v>5.8796434E-9</v>
      </c>
      <c r="CF759" s="144">
        <v>8.8572812999999996E-5</v>
      </c>
      <c r="CG759" s="136">
        <v>1.5808818999999999E-4</v>
      </c>
      <c r="CH759" s="144">
        <v>4.8226175000000001E-5</v>
      </c>
      <c r="CI759" s="144">
        <v>1.4005406000000001E-6</v>
      </c>
      <c r="CJ759" s="137"/>
      <c r="CK759" s="138"/>
      <c r="CL759" s="110" t="s">
        <v>3260</v>
      </c>
      <c r="CM759" s="110"/>
      <c r="CN759" s="110"/>
      <c r="CP759" s="110"/>
      <c r="CQ759" s="74"/>
      <c r="CR759" s="74"/>
      <c r="CS759" s="74"/>
      <c r="CT759" s="74"/>
      <c r="CU759" s="74"/>
      <c r="CV759" s="74"/>
      <c r="CW759" s="74"/>
      <c r="CX759" s="74"/>
      <c r="CY759" s="74"/>
      <c r="CZ759" s="74"/>
      <c r="DA759" s="74"/>
      <c r="DB759" s="74"/>
    </row>
    <row r="760" spans="1:106" ht="14.5" customHeight="1">
      <c r="A760" s="74" t="s">
        <v>3440</v>
      </c>
      <c r="B760" s="129" t="s">
        <v>2674</v>
      </c>
      <c r="C760" s="130" t="str">
        <f t="shared" si="467"/>
        <v>A.100.34.106</v>
      </c>
      <c r="D760" s="131" t="s">
        <v>177</v>
      </c>
      <c r="E760" s="129" t="s">
        <v>957</v>
      </c>
      <c r="F760" s="132" t="s">
        <v>3442</v>
      </c>
      <c r="G760" s="132">
        <f t="shared" si="468"/>
        <v>20.994775623989003</v>
      </c>
      <c r="H760" s="348">
        <f t="shared" si="469"/>
        <v>20.994775623989003</v>
      </c>
      <c r="I760" s="74"/>
      <c r="J760" s="132">
        <f t="shared" si="470"/>
        <v>0.18254948862000001</v>
      </c>
      <c r="K760" s="132">
        <f t="shared" si="471"/>
        <v>9.6309325880000021</v>
      </c>
      <c r="L760" s="300">
        <f t="shared" si="472"/>
        <v>9.3800410473690015</v>
      </c>
      <c r="M760" s="132">
        <v>1.8012524999999999</v>
      </c>
      <c r="N760" s="132">
        <v>9.5574086000000005</v>
      </c>
      <c r="O760" s="132">
        <v>3.0297836000000002E-2</v>
      </c>
      <c r="P760" s="132">
        <v>8.6477445999999999E-2</v>
      </c>
      <c r="Q760" s="132">
        <v>4.5430441999999999E-4</v>
      </c>
      <c r="R760" s="132">
        <v>9.4193420999999999E-2</v>
      </c>
      <c r="S760" s="132">
        <v>1.4243172000000001E-3</v>
      </c>
      <c r="T760" s="132">
        <v>4.3226151999999997E-2</v>
      </c>
      <c r="U760" s="132">
        <v>9.2585718000000004</v>
      </c>
      <c r="V760" s="132">
        <v>8.2130232000000008E-3</v>
      </c>
      <c r="W760" s="132">
        <v>0.11325169</v>
      </c>
      <c r="X760" s="304">
        <v>4.3649229999999999E-6</v>
      </c>
      <c r="Y760" s="304">
        <v>1.6924600000000001E-7</v>
      </c>
      <c r="Z760" s="132">
        <v>0</v>
      </c>
      <c r="AA760" s="74"/>
      <c r="AB760" s="301">
        <f t="shared" si="473"/>
        <v>13.543251879699246</v>
      </c>
      <c r="AC760" s="338">
        <f t="shared" si="474"/>
        <v>13.543251879699246</v>
      </c>
      <c r="AD760" s="74"/>
      <c r="AE760" s="136">
        <v>256.78478000000001</v>
      </c>
      <c r="AF760" s="136">
        <v>227.30043000000001</v>
      </c>
      <c r="AG760" s="136">
        <v>15.35408</v>
      </c>
      <c r="AH760" s="136">
        <v>0</v>
      </c>
      <c r="AI760" s="136">
        <v>14.110531999999999</v>
      </c>
      <c r="AJ760" s="136">
        <v>1.2768797000000001E-3</v>
      </c>
      <c r="AK760" s="136">
        <v>1.8454069E-2</v>
      </c>
      <c r="AL760" s="74"/>
      <c r="AM760" s="133">
        <v>3.1914113999999998</v>
      </c>
      <c r="AN760" s="340">
        <f t="shared" si="475"/>
        <v>3.1914113999999998</v>
      </c>
      <c r="AP760" s="133">
        <v>3.1072980000000001</v>
      </c>
      <c r="AQ760" s="133">
        <v>6.5754722000000002E-2</v>
      </c>
      <c r="AR760" s="133">
        <v>1.8358737E-2</v>
      </c>
      <c r="AS760" s="134">
        <f t="shared" si="476"/>
        <v>1.8628884316366207E-4</v>
      </c>
      <c r="AT760" s="135">
        <f t="shared" si="477"/>
        <v>2.4317574425319483E-7</v>
      </c>
      <c r="AU760" s="135">
        <f t="shared" si="478"/>
        <v>2.5712517300000002</v>
      </c>
      <c r="AV760" s="302">
        <v>1.2576328E-5</v>
      </c>
      <c r="AW760" s="302">
        <v>3.7946121000000003E-8</v>
      </c>
      <c r="AX760" s="302">
        <v>1.036729E-12</v>
      </c>
      <c r="AY760" s="302">
        <v>3.6378492999999997E-11</v>
      </c>
      <c r="AZ760" s="302">
        <v>4.6737915999999997E-12</v>
      </c>
      <c r="BA760" s="302">
        <v>1.2846169999999999E-8</v>
      </c>
      <c r="BB760" s="303">
        <v>1.7360984999999999E-4</v>
      </c>
      <c r="BC760" s="302">
        <v>2.8997725000000002E-9</v>
      </c>
      <c r="BD760" s="302">
        <v>2.0221748000000001E-7</v>
      </c>
      <c r="BE760" s="302">
        <v>3.7652949999999997E-11</v>
      </c>
      <c r="BF760" s="302">
        <v>1.0989559999999999E-14</v>
      </c>
      <c r="BG760" s="302">
        <v>6.3909113999999995E-11</v>
      </c>
      <c r="BH760" s="302">
        <v>2.9293240000000002E-12</v>
      </c>
      <c r="BI760" s="302">
        <v>6.9563501999999997E-13</v>
      </c>
      <c r="BJ760" s="302">
        <v>1.2414687E-8</v>
      </c>
      <c r="BK760" s="302">
        <v>7.7359972999999994E-8</v>
      </c>
      <c r="BL760" s="302">
        <v>6.1160563999999996E-12</v>
      </c>
      <c r="BM760" s="303">
        <v>0.45239433000000001</v>
      </c>
      <c r="BN760" s="303">
        <v>2.1188574</v>
      </c>
      <c r="BO760" s="302">
        <v>3.2813775000000001E-12</v>
      </c>
      <c r="BP760" s="302">
        <v>1.9954322000000001E-14</v>
      </c>
      <c r="BQ760" s="302">
        <v>8.9277116000000001E-19</v>
      </c>
      <c r="BR760" s="74"/>
      <c r="BS760" s="136">
        <v>3.6495521E-3</v>
      </c>
      <c r="BT760" s="136">
        <v>1.3942837999999999E-3</v>
      </c>
      <c r="BU760" s="136">
        <v>3.7762179000000001E-4</v>
      </c>
      <c r="BV760" s="144">
        <v>5.0635498000000001E-6</v>
      </c>
      <c r="BW760" s="136">
        <v>1.1487259000000001E-3</v>
      </c>
      <c r="BX760" s="144">
        <v>2.9733640999999999E-7</v>
      </c>
      <c r="BY760" s="144">
        <v>9.7650602999999995E-7</v>
      </c>
      <c r="BZ760" s="144">
        <v>4.0701993000000001E-7</v>
      </c>
      <c r="CA760" s="136">
        <v>1.2640093999999999E-4</v>
      </c>
      <c r="CB760" s="144">
        <v>9.4247899E-7</v>
      </c>
      <c r="CC760" s="144">
        <v>3.5127102E-8</v>
      </c>
      <c r="CD760" s="144">
        <v>4.1946744000000001E-9</v>
      </c>
      <c r="CE760" s="144">
        <v>6.2015944999999999E-10</v>
      </c>
      <c r="CF760" s="136">
        <v>1.6556747999999999E-4</v>
      </c>
      <c r="CG760" s="136">
        <v>2.9368116000000002E-4</v>
      </c>
      <c r="CH760" s="136">
        <v>1.3554370000000001E-4</v>
      </c>
      <c r="CI760" s="144">
        <v>4.7106564000000002E-10</v>
      </c>
      <c r="CJ760" s="137"/>
      <c r="CK760" s="138"/>
      <c r="CL760" s="110" t="s">
        <v>3260</v>
      </c>
      <c r="CM760" s="110"/>
      <c r="CN760" s="110"/>
      <c r="CP760" s="305"/>
      <c r="CQ760" s="74"/>
      <c r="CR760" s="74"/>
      <c r="CS760" s="74"/>
      <c r="CT760" s="74"/>
      <c r="CU760" s="74"/>
      <c r="CV760" s="74"/>
      <c r="CW760" s="74"/>
      <c r="CX760" s="74"/>
      <c r="CY760" s="74"/>
      <c r="CZ760" s="74"/>
      <c r="DA760" s="74"/>
      <c r="DB760" s="74"/>
    </row>
    <row r="761" spans="1:106" ht="14.5" customHeight="1">
      <c r="A761" s="74" t="s">
        <v>3443</v>
      </c>
      <c r="B761" s="129" t="s">
        <v>2674</v>
      </c>
      <c r="C761" s="130" t="str">
        <f t="shared" si="467"/>
        <v>A.100.34.107</v>
      </c>
      <c r="D761" s="131" t="s">
        <v>177</v>
      </c>
      <c r="E761" s="129" t="s">
        <v>957</v>
      </c>
      <c r="F761" s="132" t="s">
        <v>3445</v>
      </c>
      <c r="G761" s="132">
        <f t="shared" si="468"/>
        <v>22.9888699832252</v>
      </c>
      <c r="H761" s="348">
        <f t="shared" si="469"/>
        <v>22.9888699832252</v>
      </c>
      <c r="I761" s="74"/>
      <c r="J761" s="132">
        <f t="shared" si="470"/>
        <v>0.21757646419999999</v>
      </c>
      <c r="K761" s="132">
        <f t="shared" si="471"/>
        <v>7.3639960169999998</v>
      </c>
      <c r="L761" s="300">
        <f t="shared" si="472"/>
        <v>13.6484950020252</v>
      </c>
      <c r="M761" s="132">
        <v>1.7588025</v>
      </c>
      <c r="N761" s="132">
        <v>7.2434016999999997</v>
      </c>
      <c r="O761" s="132">
        <v>6.7530650999999997E-2</v>
      </c>
      <c r="P761" s="132">
        <v>7.0009876999999998E-2</v>
      </c>
      <c r="Q761" s="132">
        <v>3.7479907999999999E-2</v>
      </c>
      <c r="R761" s="132">
        <v>0.10682882</v>
      </c>
      <c r="S761" s="132">
        <v>3.2578592000000002E-3</v>
      </c>
      <c r="T761" s="132">
        <v>5.3063666000000002E-2</v>
      </c>
      <c r="U761" s="132">
        <v>13.490378</v>
      </c>
      <c r="V761" s="132">
        <v>6.613692E-3</v>
      </c>
      <c r="W761" s="132">
        <v>0.15148229999999999</v>
      </c>
      <c r="X761" s="304">
        <v>6.2352241999999997E-6</v>
      </c>
      <c r="Y761" s="304">
        <v>1.4774801000000001E-5</v>
      </c>
      <c r="Z761" s="132">
        <v>0</v>
      </c>
      <c r="AA761" s="74"/>
      <c r="AB761" s="301">
        <f t="shared" si="473"/>
        <v>13.224078947368421</v>
      </c>
      <c r="AC761" s="338">
        <f t="shared" si="474"/>
        <v>13.224078947368421</v>
      </c>
      <c r="AD761" s="74"/>
      <c r="AE761" s="136">
        <v>242.85073</v>
      </c>
      <c r="AF761" s="136">
        <v>207.12216000000001</v>
      </c>
      <c r="AG761" s="136">
        <v>20.537037000000002</v>
      </c>
      <c r="AH761" s="136">
        <v>0</v>
      </c>
      <c r="AI761" s="136">
        <v>14.463635999999999</v>
      </c>
      <c r="AJ761" s="136">
        <v>0.44285451999999997</v>
      </c>
      <c r="AK761" s="136">
        <v>0.28503885000000001</v>
      </c>
      <c r="AL761" s="74"/>
      <c r="AM761" s="133">
        <v>2.4719422999999998</v>
      </c>
      <c r="AN761" s="340">
        <f t="shared" si="475"/>
        <v>2.4719422999999998</v>
      </c>
      <c r="AP761" s="133">
        <v>2.4026605999999999</v>
      </c>
      <c r="AQ761" s="133">
        <v>5.2131375000000001E-2</v>
      </c>
      <c r="AR761" s="133">
        <v>1.7150314999999999E-2</v>
      </c>
      <c r="AS761" s="134">
        <f t="shared" si="476"/>
        <v>1.4404440719838392E-4</v>
      </c>
      <c r="AT761" s="135">
        <f t="shared" si="477"/>
        <v>1.927935409961887E-7</v>
      </c>
      <c r="AU761" s="135">
        <f t="shared" si="478"/>
        <v>2.4020049300000004</v>
      </c>
      <c r="AV761" s="302">
        <v>1.2282889000000001E-5</v>
      </c>
      <c r="AW761" s="302">
        <v>3.7060764999999998E-8</v>
      </c>
      <c r="AX761" s="302">
        <v>1.0125369999999999E-12</v>
      </c>
      <c r="AY761" s="302">
        <v>2.2787891E-10</v>
      </c>
      <c r="AZ761" s="302">
        <v>4.6151338999999998E-12</v>
      </c>
      <c r="BA761" s="302">
        <v>1.0400705E-8</v>
      </c>
      <c r="BB761" s="303">
        <v>1.3164123E-4</v>
      </c>
      <c r="BC761" s="302">
        <v>2.2819263999999999E-9</v>
      </c>
      <c r="BD761" s="302">
        <v>1.5332303000000001E-7</v>
      </c>
      <c r="BE761" s="302">
        <v>4.1981231E-11</v>
      </c>
      <c r="BF761" s="302">
        <v>4.6203900000000005E-13</v>
      </c>
      <c r="BG761" s="302">
        <v>6.8964888000000004E-11</v>
      </c>
      <c r="BH761" s="302">
        <v>3.8380920000000002E-12</v>
      </c>
      <c r="BI761" s="302">
        <v>9.0983685000000009E-13</v>
      </c>
      <c r="BJ761" s="302">
        <v>1.5322225999999999E-8</v>
      </c>
      <c r="BK761" s="302">
        <v>9.4046309999999993E-8</v>
      </c>
      <c r="BL761" s="302">
        <v>8.9088876000000007E-12</v>
      </c>
      <c r="BM761" s="303">
        <v>0.53527553000000005</v>
      </c>
      <c r="BN761" s="303">
        <v>1.8667294000000001</v>
      </c>
      <c r="BO761" s="302">
        <v>2.8646334E-10</v>
      </c>
      <c r="BP761" s="302">
        <v>1.7420067999999999E-12</v>
      </c>
      <c r="BQ761" s="302">
        <v>7.7938674E-17</v>
      </c>
      <c r="BR761" s="74"/>
      <c r="BS761" s="136">
        <v>3.0127251E-3</v>
      </c>
      <c r="BT761" s="136">
        <v>1.0574152E-3</v>
      </c>
      <c r="BU761" s="136">
        <v>3.6872241000000003E-4</v>
      </c>
      <c r="BV761" s="144">
        <v>6.2158824999999997E-6</v>
      </c>
      <c r="BW761" s="136">
        <v>9.0433731999999998E-4</v>
      </c>
      <c r="BX761" s="144">
        <v>2.0910427999999998E-6</v>
      </c>
      <c r="BY761" s="144">
        <v>1.0885367E-6</v>
      </c>
      <c r="BZ761" s="144">
        <v>1.0773362000000001E-6</v>
      </c>
      <c r="CA761" s="136">
        <v>1.4335676E-4</v>
      </c>
      <c r="CB761" s="144">
        <v>2.1557444000000001E-6</v>
      </c>
      <c r="CC761" s="144">
        <v>3.4684234000000003E-8</v>
      </c>
      <c r="CD761" s="144">
        <v>6.0127475000000004E-9</v>
      </c>
      <c r="CE761" s="144">
        <v>5.8900768999999998E-9</v>
      </c>
      <c r="CF761" s="136">
        <v>1.2583426000000001E-4</v>
      </c>
      <c r="CG761" s="136">
        <v>2.7594801E-4</v>
      </c>
      <c r="CH761" s="136">
        <v>1.2439489E-4</v>
      </c>
      <c r="CI761" s="144">
        <v>4.1123899000000002E-8</v>
      </c>
      <c r="CJ761" s="137"/>
      <c r="CK761" s="138"/>
      <c r="CL761" s="110" t="s">
        <v>3260</v>
      </c>
      <c r="CM761" s="110"/>
      <c r="CN761" s="110"/>
      <c r="CP761" s="305"/>
      <c r="CQ761" s="74"/>
      <c r="CR761" s="74"/>
      <c r="CS761" s="74"/>
      <c r="CT761" s="74"/>
      <c r="CU761" s="74"/>
      <c r="CV761" s="74"/>
      <c r="CW761" s="74"/>
      <c r="CX761" s="74"/>
      <c r="CY761" s="74"/>
      <c r="CZ761" s="74"/>
      <c r="DA761" s="74"/>
      <c r="DB761" s="74"/>
    </row>
    <row r="762" spans="1:106" ht="14.5" customHeight="1">
      <c r="A762" s="74" t="s">
        <v>3446</v>
      </c>
      <c r="B762" s="129" t="s">
        <v>2674</v>
      </c>
      <c r="C762" s="130" t="str">
        <f t="shared" si="467"/>
        <v>A.100.34.108</v>
      </c>
      <c r="D762" s="131" t="s">
        <v>177</v>
      </c>
      <c r="E762" s="129" t="s">
        <v>957</v>
      </c>
      <c r="F762" s="132" t="s">
        <v>3448</v>
      </c>
      <c r="G762" s="132">
        <f t="shared" si="468"/>
        <v>20.541410215590151</v>
      </c>
      <c r="H762" s="348">
        <f t="shared" si="469"/>
        <v>20.541410215590151</v>
      </c>
      <c r="I762" s="74"/>
      <c r="J762" s="132">
        <f t="shared" si="470"/>
        <v>0.18750986729999999</v>
      </c>
      <c r="K762" s="132">
        <f t="shared" si="471"/>
        <v>9.1855733290000003</v>
      </c>
      <c r="L762" s="300">
        <f t="shared" si="472"/>
        <v>9.3169620192901501</v>
      </c>
      <c r="M762" s="132">
        <v>1.8513649999999999</v>
      </c>
      <c r="N762" s="132">
        <v>9.1065524</v>
      </c>
      <c r="O762" s="132">
        <v>3.5732849999999997E-2</v>
      </c>
      <c r="P762" s="132">
        <v>8.7561056999999998E-2</v>
      </c>
      <c r="Q762" s="132">
        <v>2.3731791E-3</v>
      </c>
      <c r="R762" s="132">
        <v>9.4372011000000006E-2</v>
      </c>
      <c r="S762" s="132">
        <v>3.2036202E-3</v>
      </c>
      <c r="T762" s="132">
        <v>4.3288079E-2</v>
      </c>
      <c r="U762" s="132">
        <v>9.1843775000000001</v>
      </c>
      <c r="V762" s="132">
        <v>8.4269739000000007E-3</v>
      </c>
      <c r="W762" s="132">
        <v>0.12415031</v>
      </c>
      <c r="X762" s="304">
        <v>7.0681457000000003E-6</v>
      </c>
      <c r="Y762" s="304">
        <v>1.6724445E-7</v>
      </c>
      <c r="Z762" s="132">
        <v>0</v>
      </c>
      <c r="AA762" s="74"/>
      <c r="AB762" s="301">
        <f t="shared" si="473"/>
        <v>13.920037593984961</v>
      </c>
      <c r="AC762" s="338">
        <f t="shared" si="474"/>
        <v>13.920037593984961</v>
      </c>
      <c r="AD762" s="74"/>
      <c r="AE762" s="136">
        <v>262.76134999999999</v>
      </c>
      <c r="AF762" s="136">
        <v>230.78578999999999</v>
      </c>
      <c r="AG762" s="136">
        <v>16.831471000000001</v>
      </c>
      <c r="AH762" s="136">
        <v>0</v>
      </c>
      <c r="AI762" s="136">
        <v>14.23662</v>
      </c>
      <c r="AJ762" s="136">
        <v>0.55435829999999997</v>
      </c>
      <c r="AK762" s="136">
        <v>0.35311343000000001</v>
      </c>
      <c r="AL762" s="74"/>
      <c r="AM762" s="133">
        <v>3.0591694</v>
      </c>
      <c r="AN762" s="340">
        <f t="shared" si="475"/>
        <v>3.0591694</v>
      </c>
      <c r="AP762" s="133">
        <v>2.9777133</v>
      </c>
      <c r="AQ762" s="133">
        <v>6.3474510999999997E-2</v>
      </c>
      <c r="AR762" s="133">
        <v>1.7981522E-2</v>
      </c>
      <c r="AS762" s="134">
        <f t="shared" si="476"/>
        <v>1.7851998247060184E-4</v>
      </c>
      <c r="AT762" s="135">
        <f t="shared" si="477"/>
        <v>2.3474301418816323E-7</v>
      </c>
      <c r="AU762" s="135">
        <f t="shared" si="478"/>
        <v>2.5184204800000001</v>
      </c>
      <c r="AV762" s="302">
        <v>1.29291E-5</v>
      </c>
      <c r="AW762" s="302">
        <v>3.9010554000000001E-8</v>
      </c>
      <c r="AX762" s="302">
        <v>1.0658074E-12</v>
      </c>
      <c r="AY762" s="302">
        <v>2.2573655E-10</v>
      </c>
      <c r="AZ762" s="302">
        <v>4.8364807999999997E-12</v>
      </c>
      <c r="BA762" s="302">
        <v>1.3007915999999999E-8</v>
      </c>
      <c r="BB762" s="303">
        <v>1.6548530000000001E-4</v>
      </c>
      <c r="BC762" s="302">
        <v>2.8706408999999998E-9</v>
      </c>
      <c r="BD762" s="302">
        <v>1.9274393999999999E-7</v>
      </c>
      <c r="BE762" s="302">
        <v>3.7658122999999998E-11</v>
      </c>
      <c r="BF762" s="302">
        <v>1.1125964E-14</v>
      </c>
      <c r="BG762" s="302">
        <v>6.5056840999999998E-11</v>
      </c>
      <c r="BH762" s="302">
        <v>3.1256908999999999E-12</v>
      </c>
      <c r="BI762" s="302">
        <v>7.3697067999999997E-13</v>
      </c>
      <c r="BJ762" s="302">
        <v>1.3225850000000001E-8</v>
      </c>
      <c r="BK762" s="302">
        <v>7.9114888999999998E-8</v>
      </c>
      <c r="BL762" s="302">
        <v>1.020501E-11</v>
      </c>
      <c r="BM762" s="303">
        <v>0.43531298000000002</v>
      </c>
      <c r="BN762" s="303">
        <v>2.0831075000000001</v>
      </c>
      <c r="BO762" s="302">
        <v>3.2425710000000002E-12</v>
      </c>
      <c r="BP762" s="302">
        <v>1.9718337E-14</v>
      </c>
      <c r="BQ762" s="302">
        <v>8.8221301999999999E-19</v>
      </c>
      <c r="BR762" s="74"/>
      <c r="BS762" s="136">
        <v>3.5422434000000002E-3</v>
      </c>
      <c r="BT762" s="136">
        <v>1.3292215E-3</v>
      </c>
      <c r="BU762" s="136">
        <v>3.8812756999999999E-4</v>
      </c>
      <c r="BV762" s="144">
        <v>5.0708100999999996E-6</v>
      </c>
      <c r="BW762" s="136">
        <v>1.0964941E-3</v>
      </c>
      <c r="BX762" s="144">
        <v>7.9110902000000004E-7</v>
      </c>
      <c r="BY762" s="144">
        <v>9.7658288000000005E-7</v>
      </c>
      <c r="BZ762" s="144">
        <v>1.1571828999999999E-6</v>
      </c>
      <c r="CA762" s="136">
        <v>1.2664058999999999E-4</v>
      </c>
      <c r="CB762" s="144">
        <v>2.1198541000000002E-6</v>
      </c>
      <c r="CC762" s="144">
        <v>3.6347018999999997E-8</v>
      </c>
      <c r="CD762" s="144">
        <v>6.8674334999999996E-9</v>
      </c>
      <c r="CE762" s="144">
        <v>5.9194621E-9</v>
      </c>
      <c r="CF762" s="136">
        <v>1.5871641E-4</v>
      </c>
      <c r="CG762" s="136">
        <v>2.9974667999999998E-4</v>
      </c>
      <c r="CH762" s="136">
        <v>1.3313140000000001E-4</v>
      </c>
      <c r="CI762" s="144">
        <v>4.6549469000000002E-10</v>
      </c>
      <c r="CJ762" s="137"/>
      <c r="CK762" s="138"/>
      <c r="CL762" s="110" t="s">
        <v>3260</v>
      </c>
      <c r="CM762" s="110"/>
      <c r="CN762" s="110"/>
      <c r="CP762" s="305"/>
      <c r="CQ762" s="74"/>
      <c r="CR762" s="74"/>
      <c r="CS762" s="74"/>
      <c r="CT762" s="74"/>
      <c r="CU762" s="74"/>
      <c r="CV762" s="74"/>
      <c r="CW762" s="74"/>
      <c r="CX762" s="74"/>
      <c r="CY762" s="74"/>
      <c r="CZ762" s="74"/>
      <c r="DA762" s="74"/>
      <c r="DB762" s="74"/>
    </row>
    <row r="763" spans="1:106" ht="14.5" customHeight="1">
      <c r="A763" s="74" t="s">
        <v>3449</v>
      </c>
      <c r="B763" s="129" t="s">
        <v>2674</v>
      </c>
      <c r="C763" s="130" t="str">
        <f t="shared" si="467"/>
        <v>A.100.34.109</v>
      </c>
      <c r="D763" s="131" t="s">
        <v>177</v>
      </c>
      <c r="E763" s="129" t="s">
        <v>957</v>
      </c>
      <c r="F763" s="132" t="s">
        <v>3451</v>
      </c>
      <c r="G763" s="132">
        <f t="shared" si="468"/>
        <v>18.975602620837002</v>
      </c>
      <c r="H763" s="348">
        <f t="shared" si="469"/>
        <v>18.975602620837002</v>
      </c>
      <c r="I763" s="74"/>
      <c r="J763" s="132">
        <f t="shared" si="470"/>
        <v>0.11420017552</v>
      </c>
      <c r="K763" s="132">
        <f t="shared" si="471"/>
        <v>7.9897189129999999</v>
      </c>
      <c r="L763" s="300">
        <f t="shared" si="472"/>
        <v>9.4386187323170017</v>
      </c>
      <c r="M763" s="132">
        <v>1.4330647999999999</v>
      </c>
      <c r="N763" s="132">
        <v>7.9281810999999998</v>
      </c>
      <c r="O763" s="132">
        <v>5.6347692999999997E-2</v>
      </c>
      <c r="P763" s="132">
        <v>0.10193155</v>
      </c>
      <c r="Q763" s="132">
        <v>5.3849311000000004E-3</v>
      </c>
      <c r="R763" s="132">
        <v>4.5579002E-4</v>
      </c>
      <c r="S763" s="132">
        <v>6.4279044E-3</v>
      </c>
      <c r="T763" s="132">
        <v>5.1901200000000003E-3</v>
      </c>
      <c r="U763" s="132">
        <v>9.3546619</v>
      </c>
      <c r="V763" s="132">
        <v>9.0910138000000005E-3</v>
      </c>
      <c r="W763" s="132">
        <v>7.4840922000000004E-2</v>
      </c>
      <c r="X763" s="304">
        <v>1.4523417E-5</v>
      </c>
      <c r="Y763" s="304">
        <v>1.0373100000000001E-5</v>
      </c>
      <c r="Z763" s="132">
        <v>0</v>
      </c>
      <c r="AA763" s="74"/>
      <c r="AB763" s="301">
        <f t="shared" si="473"/>
        <v>10.774923308270676</v>
      </c>
      <c r="AC763" s="338">
        <f t="shared" si="474"/>
        <v>10.774923308270676</v>
      </c>
      <c r="AD763" s="74"/>
      <c r="AE763" s="136">
        <v>203.60969</v>
      </c>
      <c r="AF763" s="136">
        <v>187.14127999999999</v>
      </c>
      <c r="AG763" s="136">
        <v>10.146075</v>
      </c>
      <c r="AH763" s="136">
        <v>0</v>
      </c>
      <c r="AI763" s="136">
        <v>0.34144743</v>
      </c>
      <c r="AJ763" s="136">
        <v>4.9291463999999996</v>
      </c>
      <c r="AK763" s="136">
        <v>1.0517417</v>
      </c>
      <c r="AL763" s="74"/>
      <c r="AM763" s="133">
        <v>2.6446339999999999</v>
      </c>
      <c r="AN763" s="340">
        <f t="shared" si="475"/>
        <v>2.6446339999999999</v>
      </c>
      <c r="AP763" s="133">
        <v>2.5760271000000001</v>
      </c>
      <c r="AQ763" s="133">
        <v>5.4504440000000001E-2</v>
      </c>
      <c r="AR763" s="133">
        <v>1.4102498999999999E-2</v>
      </c>
      <c r="AS763" s="134">
        <f t="shared" si="476"/>
        <v>1.5443807178239959E-4</v>
      </c>
      <c r="AT763" s="135">
        <f t="shared" si="477"/>
        <v>2.0156967150599519E-7</v>
      </c>
      <c r="AU763" s="135">
        <f t="shared" si="478"/>
        <v>1.9751399599999999</v>
      </c>
      <c r="AV763" s="302">
        <v>1.0030694000000001E-5</v>
      </c>
      <c r="AW763" s="302">
        <v>3.0265951000000002E-8</v>
      </c>
      <c r="AX763" s="302">
        <v>8.2686293999999997E-13</v>
      </c>
      <c r="AY763" s="302">
        <v>6.7020506000000002E-10</v>
      </c>
      <c r="AZ763" s="302">
        <v>6.8837895999999999E-12</v>
      </c>
      <c r="BA763" s="302">
        <v>1.5146316E-8</v>
      </c>
      <c r="BB763" s="303">
        <v>1.4438204999999999E-4</v>
      </c>
      <c r="BC763" s="302">
        <v>3.0332800000000001E-9</v>
      </c>
      <c r="BD763" s="302">
        <v>1.6821987000000001E-7</v>
      </c>
      <c r="BE763" s="302">
        <v>1.1787313999999999E-11</v>
      </c>
      <c r="BF763" s="302">
        <v>1.4747296000000001E-14</v>
      </c>
      <c r="BG763" s="302">
        <v>1.4086995999999999E-11</v>
      </c>
      <c r="BH763" s="302">
        <v>8.3103586999999996E-13</v>
      </c>
      <c r="BI763" s="302">
        <v>1.5371657E-13</v>
      </c>
      <c r="BJ763" s="302">
        <v>2.6411492999999999E-9</v>
      </c>
      <c r="BK763" s="302">
        <v>6.662108E-9</v>
      </c>
      <c r="BL763" s="302">
        <v>2.1646749999999999E-11</v>
      </c>
      <c r="BM763" s="303">
        <v>0.43408316000000002</v>
      </c>
      <c r="BN763" s="303">
        <v>1.5410568</v>
      </c>
      <c r="BO763" s="302">
        <v>2.0112025E-10</v>
      </c>
      <c r="BP763" s="302">
        <v>1.2230286000000001E-12</v>
      </c>
      <c r="BQ763" s="302">
        <v>5.4719202999999998E-17</v>
      </c>
      <c r="BR763" s="74"/>
      <c r="BS763" s="136">
        <v>3.1998704000000002E-3</v>
      </c>
      <c r="BT763" s="136">
        <v>1.1607798999999999E-3</v>
      </c>
      <c r="BU763" s="136">
        <v>3.0043346000000002E-4</v>
      </c>
      <c r="BV763" s="144">
        <v>6.0821584000000003E-7</v>
      </c>
      <c r="BW763" s="136">
        <v>9.5863462999999996E-4</v>
      </c>
      <c r="BX763" s="144">
        <v>3.2173204999999999E-6</v>
      </c>
      <c r="BY763" s="144">
        <v>1.2209797000000001E-7</v>
      </c>
      <c r="BZ763" s="144">
        <v>4.8575233999999998E-6</v>
      </c>
      <c r="CA763" s="144">
        <v>6.1163810999999996E-7</v>
      </c>
      <c r="CB763" s="144">
        <v>4.2533817999999998E-6</v>
      </c>
      <c r="CC763" s="144">
        <v>5.1727859000000003E-8</v>
      </c>
      <c r="CD763" s="144">
        <v>1.4417173E-8</v>
      </c>
      <c r="CE763" s="144">
        <v>1.3839875E-8</v>
      </c>
      <c r="CF763" s="136">
        <v>1.4278049999999999E-4</v>
      </c>
      <c r="CG763" s="136">
        <v>2.3823367999999999E-4</v>
      </c>
      <c r="CH763" s="136">
        <v>3.8522913999999999E-4</v>
      </c>
      <c r="CI763" s="144">
        <v>2.8872277000000001E-8</v>
      </c>
      <c r="CJ763" s="137"/>
      <c r="CK763" s="138"/>
      <c r="CL763" s="110" t="s">
        <v>3260</v>
      </c>
      <c r="CM763" s="110"/>
      <c r="CN763" s="110"/>
      <c r="CP763" s="305"/>
      <c r="CQ763" s="74"/>
      <c r="CR763" s="74"/>
      <c r="CS763" s="74"/>
      <c r="CT763" s="74"/>
      <c r="CU763" s="74"/>
      <c r="CV763" s="74"/>
      <c r="CW763" s="74"/>
      <c r="CX763" s="74"/>
      <c r="CY763" s="74"/>
      <c r="CZ763" s="74"/>
      <c r="DA763" s="74"/>
      <c r="DB763" s="74"/>
    </row>
    <row r="764" spans="1:106" ht="14.5" customHeight="1">
      <c r="A764" s="74" t="s">
        <v>3452</v>
      </c>
      <c r="B764" s="129" t="s">
        <v>2674</v>
      </c>
      <c r="C764" s="130" t="str">
        <f t="shared" si="467"/>
        <v>A.100.34.110</v>
      </c>
      <c r="D764" s="131" t="s">
        <v>177</v>
      </c>
      <c r="E764" s="129" t="s">
        <v>957</v>
      </c>
      <c r="F764" s="132" t="s">
        <v>3454</v>
      </c>
      <c r="G764" s="132">
        <f t="shared" si="468"/>
        <v>17.758482076524803</v>
      </c>
      <c r="H764" s="348">
        <f t="shared" si="469"/>
        <v>17.758482076524803</v>
      </c>
      <c r="I764" s="74"/>
      <c r="J764" s="132">
        <f t="shared" si="470"/>
        <v>9.4025686040999992E-2</v>
      </c>
      <c r="K764" s="132">
        <f t="shared" si="471"/>
        <v>7.9301644807000002</v>
      </c>
      <c r="L764" s="300">
        <f t="shared" si="472"/>
        <v>8.5510210097838009</v>
      </c>
      <c r="M764" s="132">
        <v>1.1832708999999999</v>
      </c>
      <c r="N764" s="132">
        <v>7.8821073000000004</v>
      </c>
      <c r="O764" s="132">
        <v>4.2667208999999998E-2</v>
      </c>
      <c r="P764" s="132">
        <v>9.0849792999999998E-2</v>
      </c>
      <c r="Q764" s="132">
        <v>7.6446941999999999E-4</v>
      </c>
      <c r="R764" s="304">
        <v>9.3766921000000003E-5</v>
      </c>
      <c r="S764" s="132">
        <v>2.3176567000000002E-3</v>
      </c>
      <c r="T764" s="132">
        <v>5.3899717000000002E-3</v>
      </c>
      <c r="U764" s="132">
        <v>8.4906047000000004</v>
      </c>
      <c r="V764" s="132">
        <v>7.6537845E-3</v>
      </c>
      <c r="W764" s="132">
        <v>5.2733993999999999E-2</v>
      </c>
      <c r="X764" s="304">
        <v>8.0612098000000008E-6</v>
      </c>
      <c r="Y764" s="304">
        <v>2.0470074000000001E-5</v>
      </c>
      <c r="Z764" s="132">
        <v>0</v>
      </c>
      <c r="AA764" s="74"/>
      <c r="AB764" s="301">
        <f t="shared" si="473"/>
        <v>8.8967736842105243</v>
      </c>
      <c r="AC764" s="338">
        <f t="shared" si="474"/>
        <v>8.8967736842105243</v>
      </c>
      <c r="AD764" s="74"/>
      <c r="AE764" s="136">
        <v>170.67368999999999</v>
      </c>
      <c r="AF764" s="136">
        <v>159.29822999999999</v>
      </c>
      <c r="AG764" s="136">
        <v>7.1493675000000003</v>
      </c>
      <c r="AH764" s="136">
        <v>0</v>
      </c>
      <c r="AI764" s="136">
        <v>5.0796137999999998E-2</v>
      </c>
      <c r="AJ764" s="136">
        <v>3.8866863</v>
      </c>
      <c r="AK764" s="136">
        <v>0.28860973000000001</v>
      </c>
      <c r="AL764" s="74"/>
      <c r="AM764" s="133">
        <v>2.5965220000000002</v>
      </c>
      <c r="AN764" s="340">
        <f t="shared" si="475"/>
        <v>2.5965220000000002</v>
      </c>
      <c r="AP764" s="133">
        <v>2.5304937000000001</v>
      </c>
      <c r="AQ764" s="133">
        <v>5.2711767E-2</v>
      </c>
      <c r="AR764" s="133">
        <v>1.3316513E-2</v>
      </c>
      <c r="AS764" s="134">
        <f t="shared" si="476"/>
        <v>1.5170825745776281E-4</v>
      </c>
      <c r="AT764" s="135">
        <f t="shared" si="477"/>
        <v>1.9493996819300981E-7</v>
      </c>
      <c r="AU764" s="135">
        <f t="shared" si="478"/>
        <v>1.86505791</v>
      </c>
      <c r="AV764" s="302">
        <v>8.2812886999999999E-6</v>
      </c>
      <c r="AW764" s="302">
        <v>2.4987524999999999E-8</v>
      </c>
      <c r="AX764" s="302">
        <v>6.8265549999999997E-13</v>
      </c>
      <c r="AY764" s="302">
        <v>2.2058586999999999E-10</v>
      </c>
      <c r="AZ764" s="302">
        <v>6.6100628000000002E-12</v>
      </c>
      <c r="BA764" s="302">
        <v>1.3498507000000001E-8</v>
      </c>
      <c r="BB764" s="303">
        <v>1.4340901000000001E-4</v>
      </c>
      <c r="BC764" s="302">
        <v>2.7978266999999998E-9</v>
      </c>
      <c r="BD764" s="302">
        <v>1.6711431999999999E-7</v>
      </c>
      <c r="BE764" s="302">
        <v>1.2610304E-11</v>
      </c>
      <c r="BF764" s="302">
        <v>1.5492357000000001E-14</v>
      </c>
      <c r="BG764" s="302">
        <v>1.2268243999999999E-11</v>
      </c>
      <c r="BH764" s="302">
        <v>3.5671389999999998E-13</v>
      </c>
      <c r="BI764" s="302">
        <v>5.5931870999999999E-14</v>
      </c>
      <c r="BJ764" s="302">
        <v>9.6605363000000003E-10</v>
      </c>
      <c r="BK764" s="302">
        <v>2.8701142999999998E-9</v>
      </c>
      <c r="BL764" s="302">
        <v>1.1893542E-11</v>
      </c>
      <c r="BM764" s="303">
        <v>0.42456370999999998</v>
      </c>
      <c r="BN764" s="303">
        <v>1.4404942000000001</v>
      </c>
      <c r="BO764" s="302">
        <v>3.9688690000000001E-10</v>
      </c>
      <c r="BP764" s="302">
        <v>2.4135014000000002E-12</v>
      </c>
      <c r="BQ764" s="302">
        <v>1.0798184E-16</v>
      </c>
      <c r="BR764" s="74"/>
      <c r="BS764" s="136">
        <v>3.105904E-3</v>
      </c>
      <c r="BT764" s="136">
        <v>1.152581E-3</v>
      </c>
      <c r="BU764" s="136">
        <v>2.4806566000000002E-4</v>
      </c>
      <c r="BV764" s="144">
        <v>6.3161488E-7</v>
      </c>
      <c r="BW764" s="136">
        <v>9.4849949999999995E-4</v>
      </c>
      <c r="BX764" s="144">
        <v>2.1653331E-6</v>
      </c>
      <c r="BY764" s="144">
        <v>1.3099016000000001E-7</v>
      </c>
      <c r="BZ764" s="144">
        <v>3.2564046E-6</v>
      </c>
      <c r="CA764" s="144">
        <v>1.2582861E-7</v>
      </c>
      <c r="CB764" s="144">
        <v>1.5336069000000001E-6</v>
      </c>
      <c r="CC764" s="144">
        <v>4.9677356000000003E-8</v>
      </c>
      <c r="CD764" s="144">
        <v>8.0470708000000003E-9</v>
      </c>
      <c r="CE764" s="144">
        <v>8.7863212999999997E-10</v>
      </c>
      <c r="CF764" s="136">
        <v>1.400443E-4</v>
      </c>
      <c r="CG764" s="136">
        <v>2.0083949000000001E-4</v>
      </c>
      <c r="CH764" s="136">
        <v>4.0791474000000002E-4</v>
      </c>
      <c r="CI764" s="144">
        <v>5.6976006000000002E-8</v>
      </c>
      <c r="CJ764" s="137"/>
      <c r="CK764" s="138"/>
      <c r="CL764" s="110" t="s">
        <v>3260</v>
      </c>
      <c r="CM764" s="110"/>
      <c r="CN764" s="110"/>
      <c r="CP764" s="305"/>
      <c r="CQ764" s="74"/>
      <c r="CR764" s="74"/>
      <c r="CS764" s="74"/>
      <c r="CT764" s="74"/>
      <c r="CU764" s="74"/>
      <c r="CV764" s="74"/>
      <c r="CW764" s="74"/>
      <c r="CX764" s="74"/>
      <c r="CY764" s="74"/>
      <c r="CZ764" s="74"/>
      <c r="DA764" s="74"/>
      <c r="DB764" s="74"/>
    </row>
    <row r="765" spans="1:106" ht="14.5" customHeight="1">
      <c r="A765" s="74" t="s">
        <v>3455</v>
      </c>
      <c r="B765" s="129" t="s">
        <v>2674</v>
      </c>
      <c r="C765" s="130" t="str">
        <f t="shared" si="467"/>
        <v>A.100.34.111</v>
      </c>
      <c r="D765" s="131" t="s">
        <v>177</v>
      </c>
      <c r="E765" s="129" t="s">
        <v>957</v>
      </c>
      <c r="F765" s="132" t="s">
        <v>3457</v>
      </c>
      <c r="G765" s="132">
        <f t="shared" si="468"/>
        <v>12.650477135693899</v>
      </c>
      <c r="H765" s="348">
        <f t="shared" si="469"/>
        <v>12.650477135693899</v>
      </c>
      <c r="I765" s="74"/>
      <c r="J765" s="132">
        <f t="shared" si="470"/>
        <v>7.6820496279999997E-2</v>
      </c>
      <c r="K765" s="132">
        <f t="shared" si="471"/>
        <v>5.9665691171599997</v>
      </c>
      <c r="L765" s="300">
        <f t="shared" si="472"/>
        <v>5.7163073222538996</v>
      </c>
      <c r="M765" s="132">
        <v>0.89078020000000002</v>
      </c>
      <c r="N765" s="132">
        <v>5.9386402</v>
      </c>
      <c r="O765" s="132">
        <v>2.7038975E-2</v>
      </c>
      <c r="P765" s="132">
        <v>6.4048142000000002E-2</v>
      </c>
      <c r="Q765" s="132">
        <v>5.8492138999999997E-3</v>
      </c>
      <c r="R765" s="132">
        <v>5.8906528000000002E-4</v>
      </c>
      <c r="S765" s="132">
        <v>6.3340751000000002E-3</v>
      </c>
      <c r="T765" s="132">
        <v>8.8994216000000002E-4</v>
      </c>
      <c r="U765" s="132">
        <v>5.7089588999999998</v>
      </c>
      <c r="V765" s="132">
        <v>6.6525891999999996E-3</v>
      </c>
      <c r="W765" s="132">
        <v>1.8300588000000001E-4</v>
      </c>
      <c r="X765" s="304">
        <v>7.6095138999999998E-6</v>
      </c>
      <c r="Y765" s="132">
        <v>5.0521766000000004E-4</v>
      </c>
      <c r="Z765" s="132">
        <v>0</v>
      </c>
      <c r="AA765" s="74"/>
      <c r="AB765" s="301">
        <f t="shared" si="473"/>
        <v>6.6975954887218041</v>
      </c>
      <c r="AC765" s="338">
        <f t="shared" si="474"/>
        <v>6.6975954887218041</v>
      </c>
      <c r="AD765" s="74"/>
      <c r="AE765" s="136">
        <v>125.72808000000001</v>
      </c>
      <c r="AF765" s="136">
        <v>125.69029</v>
      </c>
      <c r="AG765" s="136">
        <v>2.4808805E-2</v>
      </c>
      <c r="AH765" s="136">
        <v>0</v>
      </c>
      <c r="AI765" s="136">
        <v>1.3737731E-3</v>
      </c>
      <c r="AJ765" s="136">
        <v>6.1613815000000002E-3</v>
      </c>
      <c r="AK765" s="136">
        <v>5.4480164999999997E-3</v>
      </c>
      <c r="AL765" s="74"/>
      <c r="AM765" s="133">
        <v>1.9551780999999999</v>
      </c>
      <c r="AN765" s="340">
        <f t="shared" si="475"/>
        <v>1.9551780999999999</v>
      </c>
      <c r="AP765" s="133">
        <v>1.9060146</v>
      </c>
      <c r="AQ765" s="133">
        <v>3.9660331E-2</v>
      </c>
      <c r="AR765" s="133">
        <v>9.5031830000000001E-3</v>
      </c>
      <c r="AS765" s="134">
        <f t="shared" si="476"/>
        <v>1.1426946022907203E-4</v>
      </c>
      <c r="AT765" s="135">
        <f t="shared" si="477"/>
        <v>1.4667282451656627E-7</v>
      </c>
      <c r="AU765" s="135">
        <f t="shared" si="478"/>
        <v>1.33097804</v>
      </c>
      <c r="AV765" s="302">
        <v>6.2262241000000004E-6</v>
      </c>
      <c r="AW765" s="302">
        <v>1.8786146E-8</v>
      </c>
      <c r="AX765" s="302">
        <v>5.1325230999999996E-13</v>
      </c>
      <c r="AY765" s="302">
        <v>6.5543667000000002E-10</v>
      </c>
      <c r="AZ765" s="302">
        <v>3.7000204000000003E-13</v>
      </c>
      <c r="BA765" s="302">
        <v>9.5158794000000002E-9</v>
      </c>
      <c r="BB765" s="303">
        <v>1.0799590999999999E-4</v>
      </c>
      <c r="BC765" s="302">
        <v>2.0104995999999999E-9</v>
      </c>
      <c r="BD765" s="302">
        <v>1.2578799999999999E-7</v>
      </c>
      <c r="BE765" s="302">
        <v>2.2269137E-12</v>
      </c>
      <c r="BF765" s="302">
        <v>7.4143780000000007E-15</v>
      </c>
      <c r="BG765" s="302">
        <v>1.3156011000000001E-11</v>
      </c>
      <c r="BH765" s="302">
        <v>1.7293506E-13</v>
      </c>
      <c r="BI765" s="302">
        <v>1.0413104E-13</v>
      </c>
      <c r="BJ765" s="302">
        <v>3.6913104999999999E-9</v>
      </c>
      <c r="BK765" s="302">
        <v>2.3667646E-8</v>
      </c>
      <c r="BL765" s="302">
        <v>1.2428446000000001E-11</v>
      </c>
      <c r="BM765" s="303">
        <v>0.28614674000000001</v>
      </c>
      <c r="BN765" s="303">
        <v>1.0448313</v>
      </c>
      <c r="BO765" s="302">
        <v>9.7954865000000006E-9</v>
      </c>
      <c r="BP765" s="302">
        <v>5.9567148000000002E-11</v>
      </c>
      <c r="BQ765" s="302">
        <v>2.6650782999999998E-15</v>
      </c>
      <c r="BR765" s="74"/>
      <c r="BS765" s="136">
        <v>2.0713391999999998E-3</v>
      </c>
      <c r="BT765" s="136">
        <v>8.6784277000000003E-4</v>
      </c>
      <c r="BU765" s="136">
        <v>1.8674672999999999E-4</v>
      </c>
      <c r="BV765" s="144">
        <v>1.0425971E-7</v>
      </c>
      <c r="BW765" s="136">
        <v>7.1923989999999997E-4</v>
      </c>
      <c r="BX765" s="144">
        <v>1.2415911999999999E-6</v>
      </c>
      <c r="BY765" s="144">
        <v>4.4549682000000003E-8</v>
      </c>
      <c r="BZ765" s="144">
        <v>1.8593344E-6</v>
      </c>
      <c r="CA765" s="144">
        <v>7.9048413000000002E-7</v>
      </c>
      <c r="CB765" s="144">
        <v>4.1912943000000001E-6</v>
      </c>
      <c r="CC765" s="144">
        <v>2.7725146999999998E-9</v>
      </c>
      <c r="CD765" s="144">
        <v>8.1181367999999992E-9</v>
      </c>
      <c r="CE765" s="144">
        <v>1.4484539000000001E-8</v>
      </c>
      <c r="CF765" s="136">
        <v>1.0443900999999999E-4</v>
      </c>
      <c r="CG765" s="136">
        <v>1.5185875000000001E-4</v>
      </c>
      <c r="CH765" s="144">
        <v>3.1548943000000003E-5</v>
      </c>
      <c r="CI765" s="144">
        <v>1.4062134000000001E-6</v>
      </c>
      <c r="CJ765" s="137"/>
      <c r="CK765" s="138"/>
      <c r="CL765" s="110" t="s">
        <v>3260</v>
      </c>
      <c r="CM765" s="110"/>
      <c r="CN765" s="110"/>
      <c r="CP765" s="305"/>
      <c r="CQ765" s="74"/>
      <c r="CR765" s="74"/>
      <c r="CS765" s="74"/>
      <c r="CT765" s="74"/>
      <c r="CU765" s="74"/>
      <c r="CV765" s="74"/>
      <c r="CW765" s="74"/>
      <c r="CX765" s="74"/>
      <c r="CY765" s="74"/>
      <c r="CZ765" s="74"/>
      <c r="DA765" s="74"/>
      <c r="DB765" s="74"/>
    </row>
    <row r="766" spans="1:106" ht="14.5" customHeight="1">
      <c r="A766" s="74" t="s">
        <v>3458</v>
      </c>
      <c r="B766" s="129" t="s">
        <v>2674</v>
      </c>
      <c r="C766" s="130" t="str">
        <f t="shared" si="467"/>
        <v>A.100.34.112</v>
      </c>
      <c r="D766" s="131" t="s">
        <v>177</v>
      </c>
      <c r="E766" s="129" t="s">
        <v>957</v>
      </c>
      <c r="F766" s="132" t="s">
        <v>3460</v>
      </c>
      <c r="G766" s="132">
        <f t="shared" si="468"/>
        <v>32.256828749089401</v>
      </c>
      <c r="H766" s="348">
        <f t="shared" si="469"/>
        <v>32.256828749089401</v>
      </c>
      <c r="I766" s="74"/>
      <c r="J766" s="132">
        <f t="shared" si="470"/>
        <v>0.2174780446</v>
      </c>
      <c r="K766" s="132">
        <f t="shared" si="471"/>
        <v>8.7512793910000006</v>
      </c>
      <c r="L766" s="300">
        <f t="shared" si="472"/>
        <v>21.8554686134894</v>
      </c>
      <c r="M766" s="132">
        <v>1.4326026999999999</v>
      </c>
      <c r="N766" s="132">
        <v>8.4992900000000002</v>
      </c>
      <c r="O766" s="132">
        <v>0.17081186000000001</v>
      </c>
      <c r="P766" s="132">
        <v>7.4009094999999997E-2</v>
      </c>
      <c r="Q766" s="132">
        <v>6.9324006000000002E-3</v>
      </c>
      <c r="R766" s="132">
        <v>6.8425477999999998E-2</v>
      </c>
      <c r="S766" s="132">
        <v>6.8111070999999995E-2</v>
      </c>
      <c r="T766" s="132">
        <v>8.1177530999999997E-2</v>
      </c>
      <c r="U766" s="132">
        <v>21.773363</v>
      </c>
      <c r="V766" s="132">
        <v>7.0710902000000004E-3</v>
      </c>
      <c r="W766" s="132">
        <v>7.5004218999999997E-2</v>
      </c>
      <c r="X766" s="304">
        <v>4.9082193999999999E-6</v>
      </c>
      <c r="Y766" s="304">
        <v>2.539607E-5</v>
      </c>
      <c r="Z766" s="132">
        <v>0</v>
      </c>
      <c r="AA766" s="74"/>
      <c r="AB766" s="301">
        <f t="shared" si="473"/>
        <v>10.77144887218045</v>
      </c>
      <c r="AC766" s="338">
        <f t="shared" si="474"/>
        <v>10.77144887218045</v>
      </c>
      <c r="AD766" s="74"/>
      <c r="AE766" s="136">
        <v>199.43615</v>
      </c>
      <c r="AF766" s="136">
        <v>181.06863999999999</v>
      </c>
      <c r="AG766" s="136">
        <v>10.168668</v>
      </c>
      <c r="AH766" s="136">
        <v>0</v>
      </c>
      <c r="AI766" s="136">
        <v>8.1000461999999995</v>
      </c>
      <c r="AJ766" s="136">
        <v>5.0589361999999999E-2</v>
      </c>
      <c r="AK766" s="136">
        <v>4.8199341999999999E-2</v>
      </c>
      <c r="AL766" s="74"/>
      <c r="AM766" s="133">
        <v>2.8540318999999998</v>
      </c>
      <c r="AN766" s="340">
        <f t="shared" si="475"/>
        <v>2.8540318999999998</v>
      </c>
      <c r="AP766" s="133">
        <v>2.7690679999999999</v>
      </c>
      <c r="AQ766" s="133">
        <v>5.7790152999999997E-2</v>
      </c>
      <c r="AR766" s="133">
        <v>2.7173758999999999E-2</v>
      </c>
      <c r="AS766" s="134">
        <f t="shared" si="476"/>
        <v>1.6601126820825067E-4</v>
      </c>
      <c r="AT766" s="135">
        <f t="shared" si="477"/>
        <v>2.1372097949726699E-7</v>
      </c>
      <c r="AU766" s="135">
        <f t="shared" si="478"/>
        <v>3.8058486</v>
      </c>
      <c r="AV766" s="302">
        <v>1.0004292E-5</v>
      </c>
      <c r="AW766" s="302">
        <v>3.0185671999999998E-8</v>
      </c>
      <c r="AX766" s="302">
        <v>8.2470219999999997E-13</v>
      </c>
      <c r="AY766" s="302">
        <v>4.3653636999999998E-11</v>
      </c>
      <c r="AZ766" s="302">
        <v>4.7102637000000003E-12</v>
      </c>
      <c r="BA766" s="302">
        <v>1.0994150000000001E-8</v>
      </c>
      <c r="BB766" s="303">
        <v>1.5441667999999999E-4</v>
      </c>
      <c r="BC766" s="302">
        <v>2.4693865E-9</v>
      </c>
      <c r="BD766" s="302">
        <v>1.7984052999999999E-7</v>
      </c>
      <c r="BE766" s="302">
        <v>4.2523541000000001E-11</v>
      </c>
      <c r="BF766" s="302">
        <v>1.8434045000000002E-12</v>
      </c>
      <c r="BG766" s="302">
        <v>1.1405594000000001E-9</v>
      </c>
      <c r="BH766" s="302">
        <v>1.8471804E-11</v>
      </c>
      <c r="BI766" s="302">
        <v>1.1133239E-11</v>
      </c>
      <c r="BJ766" s="302">
        <v>5.6291899000000003E-8</v>
      </c>
      <c r="BK766" s="302">
        <v>1.5224694E-6</v>
      </c>
      <c r="BL766" s="302">
        <v>7.0404765000000003E-12</v>
      </c>
      <c r="BM766" s="303">
        <v>2.1258697999999998</v>
      </c>
      <c r="BN766" s="303">
        <v>1.6799788</v>
      </c>
      <c r="BO766" s="302">
        <v>4.9239535000000004E-10</v>
      </c>
      <c r="BP766" s="302">
        <v>2.9942961E-12</v>
      </c>
      <c r="BQ766" s="302">
        <v>1.3396702E-16</v>
      </c>
      <c r="BR766" s="74"/>
      <c r="BS766" s="136">
        <v>8.5270228000000007E-3</v>
      </c>
      <c r="BT766" s="136">
        <v>1.2400378999999999E-3</v>
      </c>
      <c r="BU766" s="136">
        <v>3.0033658000000002E-4</v>
      </c>
      <c r="BV766" s="144">
        <v>9.5090536999999995E-6</v>
      </c>
      <c r="BW766" s="136">
        <v>1.0274694E-3</v>
      </c>
      <c r="BX766" s="144">
        <v>5.8464288999999998E-6</v>
      </c>
      <c r="BY766" s="144">
        <v>1.1023248E-6</v>
      </c>
      <c r="BZ766" s="144">
        <v>4.8923535999999996E-7</v>
      </c>
      <c r="CA766" s="144">
        <v>9.1822173999999999E-5</v>
      </c>
      <c r="CB766" s="144">
        <v>4.5069491999999997E-5</v>
      </c>
      <c r="CC766" s="144">
        <v>3.5400637000000001E-8</v>
      </c>
      <c r="CD766" s="144">
        <v>4.7988160999999998E-9</v>
      </c>
      <c r="CE766" s="144">
        <v>6.2485380999999998E-10</v>
      </c>
      <c r="CF766" s="136">
        <v>1.4406259999999999E-4</v>
      </c>
      <c r="CG766" s="136">
        <v>2.3121095E-4</v>
      </c>
      <c r="CH766" s="136">
        <v>5.4299552000000003E-3</v>
      </c>
      <c r="CI766" s="144">
        <v>7.0686939999999997E-8</v>
      </c>
      <c r="CJ766" s="137"/>
      <c r="CK766" s="138"/>
      <c r="CL766" s="110" t="s">
        <v>3260</v>
      </c>
      <c r="CM766" s="110"/>
      <c r="CN766" s="110"/>
      <c r="CP766" s="308"/>
      <c r="CQ766" s="74"/>
      <c r="CR766" s="74"/>
      <c r="CS766" s="74"/>
      <c r="CT766" s="74"/>
      <c r="CU766" s="74"/>
      <c r="CV766" s="74"/>
      <c r="CW766" s="74"/>
      <c r="CX766" s="74"/>
      <c r="CY766" s="74"/>
      <c r="CZ766" s="74"/>
      <c r="DA766" s="74"/>
      <c r="DB766" s="74"/>
    </row>
    <row r="767" spans="1:106" ht="14.5" customHeight="1">
      <c r="A767" s="74" t="s">
        <v>3461</v>
      </c>
      <c r="B767" s="129" t="s">
        <v>2674</v>
      </c>
      <c r="C767" s="130" t="str">
        <f t="shared" si="467"/>
        <v>A.100.34.113</v>
      </c>
      <c r="D767" s="131" t="s">
        <v>177</v>
      </c>
      <c r="E767" s="129" t="s">
        <v>957</v>
      </c>
      <c r="F767" s="132" t="s">
        <v>3463</v>
      </c>
      <c r="G767" s="132">
        <f t="shared" si="468"/>
        <v>21.285093260460602</v>
      </c>
      <c r="H767" s="348">
        <f t="shared" si="469"/>
        <v>21.285093260460602</v>
      </c>
      <c r="I767" s="74"/>
      <c r="J767" s="132">
        <f t="shared" si="470"/>
        <v>0.105290404</v>
      </c>
      <c r="K767" s="132">
        <f t="shared" si="471"/>
        <v>9.0186977830000004</v>
      </c>
      <c r="L767" s="300">
        <f t="shared" si="472"/>
        <v>10.905809573460601</v>
      </c>
      <c r="M767" s="132">
        <v>1.2552954999999999</v>
      </c>
      <c r="N767" s="132">
        <v>8.9553384999999999</v>
      </c>
      <c r="O767" s="132">
        <v>4.8959969999999998E-2</v>
      </c>
      <c r="P767" s="132">
        <v>8.1877948000000006E-2</v>
      </c>
      <c r="Q767" s="132">
        <v>1.0466500000000001E-3</v>
      </c>
      <c r="R767" s="132">
        <v>1.1177929E-2</v>
      </c>
      <c r="S767" s="132">
        <v>1.1187877000000001E-2</v>
      </c>
      <c r="T767" s="132">
        <v>1.4399313E-2</v>
      </c>
      <c r="U767" s="132">
        <v>10.88592</v>
      </c>
      <c r="V767" s="132">
        <v>7.6997093000000004E-3</v>
      </c>
      <c r="W767" s="132">
        <v>1.1983447E-2</v>
      </c>
      <c r="X767" s="304">
        <v>4.2154205999999997E-6</v>
      </c>
      <c r="Y767" s="132">
        <v>2.0220174E-4</v>
      </c>
      <c r="Z767" s="132">
        <v>0</v>
      </c>
      <c r="AA767" s="74"/>
      <c r="AB767" s="301">
        <f t="shared" si="473"/>
        <v>9.4383120300751866</v>
      </c>
      <c r="AC767" s="338">
        <f t="shared" si="474"/>
        <v>9.4383120300751866</v>
      </c>
      <c r="AD767" s="74"/>
      <c r="AE767" s="136">
        <v>176.21484000000001</v>
      </c>
      <c r="AF767" s="136">
        <v>173.25900999999999</v>
      </c>
      <c r="AG767" s="136">
        <v>1.6246536</v>
      </c>
      <c r="AH767" s="136">
        <v>0</v>
      </c>
      <c r="AI767" s="136">
        <v>1.311652</v>
      </c>
      <c r="AJ767" s="136">
        <v>1.2477209E-3</v>
      </c>
      <c r="AK767" s="136">
        <v>1.8278428999999999E-2</v>
      </c>
      <c r="AL767" s="74"/>
      <c r="AM767" s="133">
        <v>2.9408924999999999</v>
      </c>
      <c r="AN767" s="340">
        <f t="shared" si="475"/>
        <v>2.9408924999999999</v>
      </c>
      <c r="AP767" s="133">
        <v>2.8650606000000001</v>
      </c>
      <c r="AQ767" s="133">
        <v>5.9198244999999997E-2</v>
      </c>
      <c r="AR767" s="133">
        <v>1.6633664999999999E-2</v>
      </c>
      <c r="AS767" s="134">
        <f t="shared" si="476"/>
        <v>1.717662170978118E-4</v>
      </c>
      <c r="AT767" s="135">
        <f t="shared" si="477"/>
        <v>2.1892841799026616E-7</v>
      </c>
      <c r="AU767" s="135">
        <f t="shared" si="478"/>
        <v>2.3296449699999999</v>
      </c>
      <c r="AV767" s="302">
        <v>8.7679163999999997E-6</v>
      </c>
      <c r="AW767" s="302">
        <v>2.6455237E-8</v>
      </c>
      <c r="AX767" s="302">
        <v>7.2278054E-13</v>
      </c>
      <c r="AY767" s="302">
        <v>9.1283894000000006E-11</v>
      </c>
      <c r="AZ767" s="302">
        <v>4.6399177999999998E-12</v>
      </c>
      <c r="BA767" s="302">
        <v>1.2163184E-8</v>
      </c>
      <c r="BB767" s="303">
        <v>1.6269416E-4</v>
      </c>
      <c r="BC767" s="302">
        <v>2.7225679999999998E-9</v>
      </c>
      <c r="BD767" s="302">
        <v>1.8950141E-7</v>
      </c>
      <c r="BE767" s="302">
        <v>8.0526050000000003E-12</v>
      </c>
      <c r="BF767" s="302">
        <v>3.1992309E-13</v>
      </c>
      <c r="BG767" s="302">
        <v>2.0498087999999999E-10</v>
      </c>
      <c r="BH767" s="302">
        <v>3.378832E-12</v>
      </c>
      <c r="BI767" s="302">
        <v>2.0196282000000001E-12</v>
      </c>
      <c r="BJ767" s="302">
        <v>1.1307852E-8</v>
      </c>
      <c r="BK767" s="302">
        <v>2.7665332000000001E-7</v>
      </c>
      <c r="BL767" s="302">
        <v>5.8868948000000001E-12</v>
      </c>
      <c r="BM767" s="303">
        <v>0.73020527000000002</v>
      </c>
      <c r="BN767" s="303">
        <v>1.5994397</v>
      </c>
      <c r="BO767" s="302">
        <v>3.9204179999999998E-9</v>
      </c>
      <c r="BP767" s="302">
        <v>2.3840380000000001E-11</v>
      </c>
      <c r="BQ767" s="302">
        <v>1.0666362E-15</v>
      </c>
      <c r="BR767" s="74"/>
      <c r="BS767" s="136">
        <v>4.0487958999999999E-3</v>
      </c>
      <c r="BT767" s="136">
        <v>1.3066957000000001E-3</v>
      </c>
      <c r="BU767" s="136">
        <v>2.6316518999999999E-4</v>
      </c>
      <c r="BV767" s="144">
        <v>1.6868652000000001E-6</v>
      </c>
      <c r="BW767" s="136">
        <v>1.0769938999999999E-3</v>
      </c>
      <c r="BX767" s="144">
        <v>1.3804674000000001E-6</v>
      </c>
      <c r="BY767" s="144">
        <v>2.0256297000000001E-7</v>
      </c>
      <c r="BZ767" s="144">
        <v>6.4656864000000004E-7</v>
      </c>
      <c r="CA767" s="144">
        <v>1.4999994000000001E-5</v>
      </c>
      <c r="CB767" s="144">
        <v>7.4030835000000002E-6</v>
      </c>
      <c r="CC767" s="144">
        <v>3.4872642999999999E-8</v>
      </c>
      <c r="CD767" s="144">
        <v>4.0438014000000001E-9</v>
      </c>
      <c r="CE767" s="144">
        <v>6.1566153999999996E-10</v>
      </c>
      <c r="CF767" s="136">
        <v>1.5463577000000001E-4</v>
      </c>
      <c r="CG767" s="136">
        <v>2.1084388999999999E-4</v>
      </c>
      <c r="CH767" s="136">
        <v>1.0095396E-3</v>
      </c>
      <c r="CI767" s="144">
        <v>5.6280455999999996E-7</v>
      </c>
      <c r="CJ767" s="137"/>
      <c r="CK767" s="138"/>
      <c r="CL767" s="110" t="s">
        <v>3260</v>
      </c>
      <c r="CM767" s="110"/>
      <c r="CN767" s="110"/>
      <c r="CP767" s="308"/>
      <c r="CQ767" s="74"/>
      <c r="CR767" s="74"/>
      <c r="CS767" s="74"/>
      <c r="CT767" s="74"/>
      <c r="CU767" s="74"/>
      <c r="CV767" s="74"/>
      <c r="CW767" s="74"/>
      <c r="CX767" s="74"/>
      <c r="CY767" s="74"/>
      <c r="CZ767" s="74"/>
      <c r="DA767" s="74"/>
      <c r="DB767" s="74"/>
    </row>
    <row r="768" spans="1:106" ht="14.5" customHeight="1">
      <c r="B768" s="129" t="s">
        <v>2674</v>
      </c>
      <c r="C768" s="127" t="s">
        <v>3464</v>
      </c>
      <c r="D768" s="127" t="s">
        <v>182</v>
      </c>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P768" s="74"/>
      <c r="AQ768" s="74"/>
      <c r="AR768" s="74"/>
      <c r="AS768" s="74"/>
      <c r="AT768" s="74"/>
      <c r="AU768" s="74"/>
      <c r="AV768" s="74"/>
      <c r="AW768" s="74"/>
      <c r="AX768" s="74"/>
      <c r="AY768" s="74"/>
      <c r="AZ768" s="74"/>
      <c r="BA768" s="74"/>
      <c r="BB768" s="74"/>
      <c r="BC768" s="74"/>
      <c r="BD768" s="74"/>
      <c r="BE768" s="74"/>
      <c r="BF768" s="74"/>
      <c r="BG768" s="74"/>
      <c r="BH768" s="74"/>
      <c r="BI768" s="74"/>
      <c r="BJ768" s="74"/>
      <c r="BK768" s="74"/>
      <c r="BL768" s="74"/>
      <c r="BM768" s="74"/>
      <c r="BN768" s="74"/>
      <c r="BO768" s="74"/>
      <c r="BP768" s="74"/>
      <c r="BQ768" s="74"/>
      <c r="BR768" s="74"/>
      <c r="BS768" s="74"/>
      <c r="BT768" s="74"/>
      <c r="BU768" s="74"/>
      <c r="BV768" s="74"/>
      <c r="BW768" s="74"/>
      <c r="BX768" s="74"/>
      <c r="BY768" s="74"/>
      <c r="BZ768" s="74"/>
      <c r="CA768" s="74"/>
      <c r="CB768" s="74"/>
      <c r="CC768" s="74"/>
      <c r="CD768" s="74"/>
      <c r="CE768" s="74"/>
      <c r="CF768" s="74"/>
      <c r="CG768" s="74"/>
      <c r="CH768" s="74"/>
      <c r="CI768" s="74"/>
      <c r="CJ768" s="142"/>
      <c r="CK768" s="143"/>
      <c r="CL768" s="110"/>
      <c r="CM768" s="110"/>
      <c r="CN768" s="110"/>
      <c r="CP768" s="110"/>
      <c r="CQ768" s="74"/>
      <c r="CR768" s="74"/>
      <c r="CS768" s="74"/>
      <c r="CT768" s="74"/>
      <c r="CU768" s="74"/>
      <c r="CV768" s="74"/>
      <c r="CW768" s="74"/>
      <c r="CX768" s="74"/>
      <c r="CY768" s="74"/>
      <c r="CZ768" s="74"/>
      <c r="DA768" s="74"/>
      <c r="DB768" s="74"/>
    </row>
    <row r="769" spans="1:106" ht="14.5" customHeight="1">
      <c r="A769" s="74" t="s">
        <v>3465</v>
      </c>
      <c r="B769" s="129" t="s">
        <v>2674</v>
      </c>
      <c r="C769" s="130" t="str">
        <f>MID(A769,1,12)</f>
        <v>A.100.36.101</v>
      </c>
      <c r="D769" s="131" t="s">
        <v>182</v>
      </c>
      <c r="E769" s="129" t="s">
        <v>957</v>
      </c>
      <c r="F769" s="132" t="s">
        <v>3467</v>
      </c>
      <c r="G769" s="132">
        <f>J769+K769+L769+M769</f>
        <v>22.07821523160252</v>
      </c>
      <c r="H769" s="348">
        <f t="shared" ref="H769:H771" si="479">G769</f>
        <v>22.07821523160252</v>
      </c>
      <c r="I769" s="74"/>
      <c r="J769" s="132">
        <f>P769+Q769+R769+S769</f>
        <v>0.55354245139999991</v>
      </c>
      <c r="K769" s="132">
        <f>N769+O769+T769</f>
        <v>1.6755594593000001</v>
      </c>
      <c r="L769" s="300">
        <f>U769+IF(V769="x",0,V769)+IF(W769="x",0,W769)+IF(X769="x",0,X769)+Y769+Z769</f>
        <v>14.86856602090252</v>
      </c>
      <c r="M769" s="132">
        <v>4.9805472999999996</v>
      </c>
      <c r="N769" s="132">
        <v>1.3145932</v>
      </c>
      <c r="O769" s="132">
        <v>0.35706556</v>
      </c>
      <c r="P769" s="132">
        <v>0.29144459</v>
      </c>
      <c r="Q769" s="132">
        <v>0.1292711</v>
      </c>
      <c r="R769" s="132">
        <v>7.8422913999999996E-3</v>
      </c>
      <c r="S769" s="132">
        <v>0.12498447</v>
      </c>
      <c r="T769" s="132">
        <v>3.9006993000000002E-3</v>
      </c>
      <c r="U769" s="132">
        <v>14.473806</v>
      </c>
      <c r="V769" s="132">
        <v>4.2079709999999999E-2</v>
      </c>
      <c r="W769" s="132">
        <v>0.35250090000000001</v>
      </c>
      <c r="X769" s="132">
        <v>1.7926726000000001E-4</v>
      </c>
      <c r="Y769" s="304">
        <v>1.4364251999999999E-7</v>
      </c>
      <c r="Z769" s="132">
        <v>0</v>
      </c>
      <c r="AA769" s="74"/>
      <c r="AB769" s="301">
        <f>M769/0.133</f>
        <v>37.447724060150371</v>
      </c>
      <c r="AC769" s="338">
        <f t="shared" ref="AC769:AC771" si="480">AB769</f>
        <v>37.447724060150371</v>
      </c>
      <c r="AD769" s="74"/>
      <c r="AE769" s="136">
        <v>691.52954</v>
      </c>
      <c r="AF769" s="136">
        <v>612.30805999999995</v>
      </c>
      <c r="AG769" s="136">
        <v>47.784429000000003</v>
      </c>
      <c r="AH769" s="136">
        <v>0</v>
      </c>
      <c r="AI769" s="136">
        <v>3.9199139999999999</v>
      </c>
      <c r="AJ769" s="136">
        <v>17.14106</v>
      </c>
      <c r="AK769" s="136">
        <v>10.376079000000001</v>
      </c>
      <c r="AL769" s="74"/>
      <c r="AM769" s="133">
        <v>1.0971495</v>
      </c>
      <c r="AN769" s="340">
        <f t="shared" ref="AN769:AN771" si="481">AM769</f>
        <v>1.0971495</v>
      </c>
      <c r="AP769" s="133">
        <v>1.0431383000000001</v>
      </c>
      <c r="AQ769" s="133">
        <v>3.8799931000000003E-2</v>
      </c>
      <c r="AR769" s="133">
        <v>1.5211283000000001E-2</v>
      </c>
      <c r="AS769" s="134">
        <f>AV769+AY769+AZ769+BA769+BB769+BJ769+BK769+BO769</f>
        <v>6.25382655315064E-5</v>
      </c>
      <c r="AT769" s="135">
        <f>AW769+AX769+BC769+BD769+BE769+BF769+BG769+BH769+BI769+BL769+BP769+BQ769</f>
        <v>1.4349086321634476E-7</v>
      </c>
      <c r="AU769" s="135">
        <f>BM769+BN769</f>
        <v>2.1304318499999999</v>
      </c>
      <c r="AV769" s="302">
        <v>3.4968146999999997E-5</v>
      </c>
      <c r="AW769" s="302">
        <v>1.0550934E-7</v>
      </c>
      <c r="AX769" s="302">
        <v>2.8824354999999998E-12</v>
      </c>
      <c r="AY769" s="302">
        <v>1.4182435999999999E-8</v>
      </c>
      <c r="AZ769" s="302">
        <v>3.9515345999999997E-12</v>
      </c>
      <c r="BA769" s="302">
        <v>4.3336003000000003E-8</v>
      </c>
      <c r="BB769" s="302">
        <v>2.7305905999999999E-5</v>
      </c>
      <c r="BC769" s="302">
        <v>6.1869962999999999E-9</v>
      </c>
      <c r="BD769" s="302">
        <v>3.1414431999999998E-8</v>
      </c>
      <c r="BE769" s="302">
        <v>1.3197599E-12</v>
      </c>
      <c r="BF769" s="302">
        <v>1.1585048E-14</v>
      </c>
      <c r="BG769" s="302">
        <v>8.2402421000000003E-11</v>
      </c>
      <c r="BH769" s="302">
        <v>9.0413937000000002E-12</v>
      </c>
      <c r="BI769" s="302">
        <v>1.8829347999999999E-12</v>
      </c>
      <c r="BJ769" s="302">
        <v>3.2918375999999998E-8</v>
      </c>
      <c r="BK769" s="302">
        <v>1.7376898000000001E-7</v>
      </c>
      <c r="BL769" s="302">
        <v>2.8253745E-10</v>
      </c>
      <c r="BM769" s="303">
        <v>0.21666274999999999</v>
      </c>
      <c r="BN769" s="303">
        <v>1.9137690999999999</v>
      </c>
      <c r="BO769" s="302">
        <v>2.7849717999999998E-12</v>
      </c>
      <c r="BP769" s="302">
        <v>1.6935639000000001E-14</v>
      </c>
      <c r="BQ769" s="302">
        <v>7.5771303999999996E-19</v>
      </c>
      <c r="BR769" s="74"/>
      <c r="BS769" s="136">
        <v>3.0859468999999999E-3</v>
      </c>
      <c r="BT769" s="136">
        <v>2.3069786000000001E-4</v>
      </c>
      <c r="BU769" s="136">
        <v>1.0441419E-3</v>
      </c>
      <c r="BV769" s="144">
        <v>4.5708152000000002E-7</v>
      </c>
      <c r="BW769" s="136">
        <v>2.8600448E-4</v>
      </c>
      <c r="BX769" s="144">
        <v>2.7766446000000002E-5</v>
      </c>
      <c r="BY769" s="144">
        <v>3.2301526000000001E-8</v>
      </c>
      <c r="BZ769" s="144">
        <v>4.2177239E-5</v>
      </c>
      <c r="CA769" s="144">
        <v>1.0523803000000001E-5</v>
      </c>
      <c r="CB769" s="144">
        <v>8.2702948999999998E-5</v>
      </c>
      <c r="CC769" s="144">
        <v>2.9504615999999999E-8</v>
      </c>
      <c r="CD769" s="144">
        <v>1.8435686000000001E-7</v>
      </c>
      <c r="CE769" s="144">
        <v>3.9768981000000001E-7</v>
      </c>
      <c r="CF769" s="144">
        <v>7.2649119000000001E-5</v>
      </c>
      <c r="CG769" s="136">
        <v>8.0163952000000002E-4</v>
      </c>
      <c r="CH769" s="136">
        <v>4.8654218E-4</v>
      </c>
      <c r="CI769" s="144">
        <v>3.9980297999999999E-10</v>
      </c>
      <c r="CJ769" s="137"/>
      <c r="CK769" s="138"/>
      <c r="CL769" s="110" t="s">
        <v>3260</v>
      </c>
      <c r="CM769" s="110"/>
      <c r="CN769" s="110"/>
      <c r="CP769" s="305"/>
      <c r="CQ769" s="74"/>
      <c r="CR769" s="74"/>
      <c r="CS769" s="74"/>
      <c r="CT769" s="74"/>
      <c r="CU769" s="74"/>
      <c r="CV769" s="74"/>
      <c r="CW769" s="74"/>
      <c r="CX769" s="74"/>
      <c r="CY769" s="74"/>
      <c r="CZ769" s="74"/>
      <c r="DA769" s="74"/>
      <c r="DB769" s="74"/>
    </row>
    <row r="770" spans="1:106" ht="14.5" customHeight="1">
      <c r="A770" s="74" t="s">
        <v>3468</v>
      </c>
      <c r="B770" s="129" t="s">
        <v>2674</v>
      </c>
      <c r="C770" s="130" t="str">
        <f>MID(A770,1,12)</f>
        <v>A.100.36.102</v>
      </c>
      <c r="D770" s="131" t="s">
        <v>182</v>
      </c>
      <c r="E770" s="129" t="s">
        <v>957</v>
      </c>
      <c r="F770" s="132" t="s">
        <v>3470</v>
      </c>
      <c r="G770" s="132">
        <f>J770+K770+L770+M770</f>
        <v>22.267592415388599</v>
      </c>
      <c r="H770" s="348">
        <f t="shared" si="479"/>
        <v>22.267592415388599</v>
      </c>
      <c r="I770" s="74"/>
      <c r="J770" s="132">
        <f>P770+Q770+R770+S770</f>
        <v>0.69561083700000004</v>
      </c>
      <c r="K770" s="132">
        <f>N770+O770+T770</f>
        <v>1.7206483255</v>
      </c>
      <c r="L770" s="300">
        <f>U770+IF(V770="x",0,V770)+IF(W770="x",0,W770)+IF(X770="x",0,X770)+Y770+Z770</f>
        <v>14.924748652888601</v>
      </c>
      <c r="M770" s="132">
        <v>4.9265846</v>
      </c>
      <c r="N770" s="132">
        <v>1.3626081000000001</v>
      </c>
      <c r="O770" s="132">
        <v>0.35527291999999999</v>
      </c>
      <c r="P770" s="132">
        <v>0.29179960999999999</v>
      </c>
      <c r="Q770" s="132">
        <v>0.14196612</v>
      </c>
      <c r="R770" s="132">
        <v>1.0076086999999999E-2</v>
      </c>
      <c r="S770" s="132">
        <v>0.25176902000000001</v>
      </c>
      <c r="T770" s="132">
        <v>2.7673055E-3</v>
      </c>
      <c r="U770" s="132">
        <v>14.536115000000001</v>
      </c>
      <c r="V770" s="132">
        <v>4.4812200000000003E-2</v>
      </c>
      <c r="W770" s="132">
        <v>0.34363174000000002</v>
      </c>
      <c r="X770" s="132">
        <v>1.8956797E-4</v>
      </c>
      <c r="Y770" s="304">
        <v>1.4491860000000001E-7</v>
      </c>
      <c r="Z770" s="132">
        <v>0</v>
      </c>
      <c r="AA770" s="74"/>
      <c r="AB770" s="301">
        <f>M770/0.133</f>
        <v>37.041989473684211</v>
      </c>
      <c r="AC770" s="338">
        <f t="shared" si="480"/>
        <v>37.041989473684211</v>
      </c>
      <c r="AD770" s="74"/>
      <c r="AE770" s="136">
        <v>684.69947000000002</v>
      </c>
      <c r="AF770" s="136">
        <v>606.16726000000006</v>
      </c>
      <c r="AG770" s="136">
        <v>46.581898000000002</v>
      </c>
      <c r="AH770" s="136">
        <v>0</v>
      </c>
      <c r="AI770" s="136">
        <v>3.9718152999999998</v>
      </c>
      <c r="AJ770" s="136">
        <v>17.425726000000001</v>
      </c>
      <c r="AK770" s="136">
        <v>10.552763000000001</v>
      </c>
      <c r="AL770" s="74"/>
      <c r="AM770" s="133">
        <v>1.1106392</v>
      </c>
      <c r="AN770" s="340">
        <f t="shared" si="481"/>
        <v>1.1106392</v>
      </c>
      <c r="AP770" s="133">
        <v>1.0568719</v>
      </c>
      <c r="AQ770" s="133">
        <v>3.8817081000000003E-2</v>
      </c>
      <c r="AR770" s="133">
        <v>1.4950145999999999E-2</v>
      </c>
      <c r="AS770" s="134">
        <f>AV770+AY770+AZ770+BA770+BB770+BJ770+BK770+BO770</f>
        <v>6.3361627000903785E-5</v>
      </c>
      <c r="AT770" s="135">
        <f>AW770+AX770+BC770+BD770+BE770+BF770+BG770+BH770+BI770+BL770+BP770+BQ770</f>
        <v>1.4355429398290936E-7</v>
      </c>
      <c r="AU770" s="135">
        <f>BM770+BN770</f>
        <v>2.0938580299999998</v>
      </c>
      <c r="AV770" s="302">
        <v>3.4591861000000003E-5</v>
      </c>
      <c r="AW770" s="302">
        <v>1.0437409E-7</v>
      </c>
      <c r="AX770" s="302">
        <v>2.8514167000000001E-12</v>
      </c>
      <c r="AY770" s="302">
        <v>1.4005800999999999E-8</v>
      </c>
      <c r="AZ770" s="302">
        <v>5.6451912E-12</v>
      </c>
      <c r="BA770" s="302">
        <v>4.3388915999999999E-8</v>
      </c>
      <c r="BB770" s="302">
        <v>2.8416716999999998E-5</v>
      </c>
      <c r="BC770" s="302">
        <v>6.1828352000000003E-9</v>
      </c>
      <c r="BD770" s="302">
        <v>3.2446906000000002E-8</v>
      </c>
      <c r="BE770" s="302">
        <v>3.0938853999999999E-13</v>
      </c>
      <c r="BF770" s="302">
        <v>9.7070148999999998E-15</v>
      </c>
      <c r="BG770" s="302">
        <v>2.3776911000000001E-10</v>
      </c>
      <c r="BH770" s="302">
        <v>7.6002769999999999E-12</v>
      </c>
      <c r="BI770" s="302">
        <v>2.2683467999999999E-12</v>
      </c>
      <c r="BJ770" s="302">
        <v>3.4010758999999999E-8</v>
      </c>
      <c r="BK770" s="302">
        <v>2.6163507000000002E-7</v>
      </c>
      <c r="BL770" s="302">
        <v>2.9963744999999997E-10</v>
      </c>
      <c r="BM770" s="303">
        <v>0.21926513</v>
      </c>
      <c r="BN770" s="303">
        <v>1.8745928999999999</v>
      </c>
      <c r="BO770" s="302">
        <v>2.8097126E-12</v>
      </c>
      <c r="BP770" s="302">
        <v>1.708609E-14</v>
      </c>
      <c r="BQ770" s="302">
        <v>7.6444432999999998E-19</v>
      </c>
      <c r="BR770" s="74"/>
      <c r="BS770" s="136">
        <v>2.6962764000000002E-3</v>
      </c>
      <c r="BT770" s="136">
        <v>2.3787898999999999E-4</v>
      </c>
      <c r="BU770" s="136">
        <v>1.0328289E-3</v>
      </c>
      <c r="BV770" s="144">
        <v>3.2438453000000002E-7</v>
      </c>
      <c r="BW770" s="136">
        <v>3.0318045E-4</v>
      </c>
      <c r="BX770" s="144">
        <v>2.7882477999999999E-5</v>
      </c>
      <c r="BY770" s="144">
        <v>5.5642707999999997E-9</v>
      </c>
      <c r="BZ770" s="144">
        <v>4.2368379000000002E-5</v>
      </c>
      <c r="CA770" s="144">
        <v>1.3521399E-5</v>
      </c>
      <c r="CB770" s="136">
        <v>1.6659701999999999E-4</v>
      </c>
      <c r="CC770" s="144">
        <v>4.2223732000000002E-8</v>
      </c>
      <c r="CD770" s="144">
        <v>1.955774E-7</v>
      </c>
      <c r="CE770" s="144">
        <v>3.9252731000000002E-7</v>
      </c>
      <c r="CF770" s="144">
        <v>7.2520302999999999E-5</v>
      </c>
      <c r="CG770" s="136">
        <v>7.9246049000000003E-4</v>
      </c>
      <c r="CH770" s="144">
        <v>6.0772962999999999E-6</v>
      </c>
      <c r="CI770" s="144">
        <v>4.0335471E-10</v>
      </c>
      <c r="CJ770" s="137"/>
      <c r="CK770" s="138"/>
      <c r="CL770" s="110" t="s">
        <v>3260</v>
      </c>
      <c r="CM770" s="110"/>
      <c r="CN770" s="110"/>
      <c r="CP770" s="305"/>
      <c r="CQ770" s="74"/>
      <c r="CR770" s="74"/>
      <c r="CS770" s="74"/>
      <c r="CT770" s="74"/>
      <c r="CU770" s="74"/>
      <c r="CV770" s="74"/>
      <c r="CW770" s="74"/>
      <c r="CX770" s="74"/>
      <c r="CY770" s="74"/>
      <c r="CZ770" s="74"/>
      <c r="DA770" s="74"/>
      <c r="DB770" s="74"/>
    </row>
    <row r="771" spans="1:106" ht="14.5" customHeight="1">
      <c r="A771" s="74" t="s">
        <v>3471</v>
      </c>
      <c r="B771" s="129" t="s">
        <v>2674</v>
      </c>
      <c r="C771" s="130" t="str">
        <f>MID(A771,1,12)</f>
        <v>A.100.36.103</v>
      </c>
      <c r="D771" s="131" t="s">
        <v>182</v>
      </c>
      <c r="E771" s="129" t="s">
        <v>957</v>
      </c>
      <c r="F771" s="132" t="s">
        <v>3473</v>
      </c>
      <c r="G771" s="132">
        <f>J771+K771+L771+M771</f>
        <v>24.113859091243587</v>
      </c>
      <c r="H771" s="348">
        <f t="shared" si="479"/>
        <v>24.113859091243587</v>
      </c>
      <c r="I771" s="74"/>
      <c r="J771" s="132">
        <f>P771+Q771+R771+S771</f>
        <v>1.0896311910000001</v>
      </c>
      <c r="K771" s="132">
        <f>N771+O771+T771</f>
        <v>2.2236297060000001</v>
      </c>
      <c r="L771" s="300">
        <f>U771+IF(V771="x",0,V771)+IF(W771="x",0,W771)+IF(X771="x",0,X771)+Y771+Z771</f>
        <v>16.050147294243587</v>
      </c>
      <c r="M771" s="132">
        <v>4.7504508999999997</v>
      </c>
      <c r="N771" s="132">
        <v>1.8665706</v>
      </c>
      <c r="O771" s="132">
        <v>0.34444374</v>
      </c>
      <c r="P771" s="132">
        <v>0.28071627999999998</v>
      </c>
      <c r="Q771" s="132">
        <v>0.17121185999999999</v>
      </c>
      <c r="R771" s="132">
        <v>3.9950551000000001E-2</v>
      </c>
      <c r="S771" s="132">
        <v>0.59775250000000002</v>
      </c>
      <c r="T771" s="132">
        <v>1.2615365999999999E-2</v>
      </c>
      <c r="U771" s="132">
        <v>15.639500999999999</v>
      </c>
      <c r="V771" s="132">
        <v>5.0438187000000002E-2</v>
      </c>
      <c r="W771" s="132">
        <v>0.35999863999999998</v>
      </c>
      <c r="X771" s="132">
        <v>2.0934246999999999E-4</v>
      </c>
      <c r="Y771" s="304">
        <v>1.2477359E-7</v>
      </c>
      <c r="Z771" s="132">
        <v>0</v>
      </c>
      <c r="AA771" s="74"/>
      <c r="AB771" s="301">
        <f>M771/0.133</f>
        <v>35.71767593984962</v>
      </c>
      <c r="AC771" s="338">
        <f t="shared" si="480"/>
        <v>35.71767593984962</v>
      </c>
      <c r="AD771" s="74"/>
      <c r="AE771" s="136">
        <v>661.12974999999994</v>
      </c>
      <c r="AF771" s="136">
        <v>579.96330999999998</v>
      </c>
      <c r="AG771" s="136">
        <v>48.801160000000003</v>
      </c>
      <c r="AH771" s="136">
        <v>0</v>
      </c>
      <c r="AI771" s="136">
        <v>5.8893864999999996</v>
      </c>
      <c r="AJ771" s="136">
        <v>16.482244000000001</v>
      </c>
      <c r="AK771" s="136">
        <v>9.9936463</v>
      </c>
      <c r="AL771" s="74"/>
      <c r="AM771" s="133">
        <v>1.2603726</v>
      </c>
      <c r="AN771" s="340">
        <f t="shared" si="481"/>
        <v>1.2603726</v>
      </c>
      <c r="AP771" s="133">
        <v>1.2038633999999999</v>
      </c>
      <c r="AQ771" s="133">
        <v>4.0721226999999999E-2</v>
      </c>
      <c r="AR771" s="133">
        <v>1.5787951000000001E-2</v>
      </c>
      <c r="AS771" s="134">
        <f>AV771+AY771+AZ771+BA771+BB771+BJ771+BK771+BO771</f>
        <v>7.2174065345682889E-5</v>
      </c>
      <c r="AT771" s="135">
        <f>AW771+AX771+BC771+BD771+BE771+BF771+BG771+BH771+BI771+BL771+BP771+BQ771</f>
        <v>1.5059625766646616E-7</v>
      </c>
      <c r="AU771" s="135">
        <f>BM771+BN771</f>
        <v>2.2111976000000002</v>
      </c>
      <c r="AV771" s="302">
        <v>3.3354106999999999E-5</v>
      </c>
      <c r="AW771" s="302">
        <v>1.0063962E-7</v>
      </c>
      <c r="AX771" s="302">
        <v>2.7493907999999999E-12</v>
      </c>
      <c r="AY771" s="302">
        <v>1.2967769E-8</v>
      </c>
      <c r="AZ771" s="302">
        <v>9.6385459999999993E-12</v>
      </c>
      <c r="BA771" s="302">
        <v>4.1740658999999997E-8</v>
      </c>
      <c r="BB771" s="302">
        <v>3.8032503E-5</v>
      </c>
      <c r="BC771" s="302">
        <v>5.9624122999999998E-9</v>
      </c>
      <c r="BD771" s="302">
        <v>4.2959144999999998E-8</v>
      </c>
      <c r="BE771" s="302">
        <v>7.2671945999999997E-12</v>
      </c>
      <c r="BF771" s="302">
        <v>1.5489941E-14</v>
      </c>
      <c r="BG771" s="302">
        <v>6.7759348000000003E-10</v>
      </c>
      <c r="BH771" s="302">
        <v>9.1918793000000002E-12</v>
      </c>
      <c r="BI771" s="302">
        <v>4.5568802000000004E-12</v>
      </c>
      <c r="BJ771" s="302">
        <v>4.4831150000000001E-8</v>
      </c>
      <c r="BK771" s="302">
        <v>6.8790371000000002E-7</v>
      </c>
      <c r="BL771" s="302">
        <v>3.3369133999999999E-10</v>
      </c>
      <c r="BM771" s="303">
        <v>0.32544000000000001</v>
      </c>
      <c r="BN771" s="303">
        <v>1.8857576</v>
      </c>
      <c r="BO771" s="302">
        <v>2.4191369E-12</v>
      </c>
      <c r="BP771" s="302">
        <v>1.4710967000000001E-14</v>
      </c>
      <c r="BQ771" s="302">
        <v>6.5817958000000005E-19</v>
      </c>
      <c r="BR771" s="74"/>
      <c r="BS771" s="136">
        <v>3.6478755999999998E-3</v>
      </c>
      <c r="BT771" s="136">
        <v>3.0976331999999998E-4</v>
      </c>
      <c r="BU771" s="136">
        <v>9.9590358000000009E-4</v>
      </c>
      <c r="BV771" s="144">
        <v>1.4781078E-6</v>
      </c>
      <c r="BW771" s="136">
        <v>3.8937169000000002E-4</v>
      </c>
      <c r="BX771" s="144">
        <v>2.6734856E-5</v>
      </c>
      <c r="BY771" s="144">
        <v>1.8510661000000001E-7</v>
      </c>
      <c r="BZ771" s="144">
        <v>4.0613629E-5</v>
      </c>
      <c r="CA771" s="144">
        <v>5.3610826999999999E-5</v>
      </c>
      <c r="CB771" s="136">
        <v>3.9553631E-4</v>
      </c>
      <c r="CC771" s="144">
        <v>7.2218201999999997E-8</v>
      </c>
      <c r="CD771" s="144">
        <v>2.1794875000000001E-7</v>
      </c>
      <c r="CE771" s="144">
        <v>3.6289380000000001E-7</v>
      </c>
      <c r="CF771" s="144">
        <v>7.5737642000000006E-5</v>
      </c>
      <c r="CG771" s="136">
        <v>7.6317042999999999E-4</v>
      </c>
      <c r="CH771" s="136">
        <v>5.9511665000000003E-4</v>
      </c>
      <c r="CI771" s="144">
        <v>3.4728472E-10</v>
      </c>
      <c r="CJ771" s="137"/>
      <c r="CK771" s="138"/>
      <c r="CL771" s="110" t="s">
        <v>3260</v>
      </c>
      <c r="CM771" s="110"/>
      <c r="CN771" s="110"/>
      <c r="CP771" s="305"/>
      <c r="CQ771" s="74"/>
      <c r="CR771" s="74"/>
      <c r="CS771" s="74"/>
      <c r="CT771" s="74"/>
      <c r="CU771" s="74"/>
      <c r="CV771" s="74"/>
      <c r="CW771" s="74"/>
      <c r="CX771" s="74"/>
      <c r="CY771" s="74"/>
      <c r="CZ771" s="74"/>
      <c r="DA771" s="74"/>
      <c r="DB771" s="74"/>
    </row>
    <row r="772" spans="1:106" ht="14.5" customHeight="1">
      <c r="B772" s="129" t="s">
        <v>2674</v>
      </c>
      <c r="C772" s="127" t="s">
        <v>3474</v>
      </c>
      <c r="D772" s="127" t="s">
        <v>184</v>
      </c>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P772" s="74"/>
      <c r="AQ772" s="74"/>
      <c r="AR772" s="74"/>
      <c r="AS772" s="74"/>
      <c r="AT772" s="74"/>
      <c r="AU772" s="74"/>
      <c r="AV772" s="74"/>
      <c r="AW772" s="74"/>
      <c r="AX772" s="74"/>
      <c r="AY772" s="74"/>
      <c r="AZ772" s="74"/>
      <c r="BA772" s="74"/>
      <c r="BB772" s="74"/>
      <c r="BC772" s="74"/>
      <c r="BD772" s="74"/>
      <c r="BE772" s="74"/>
      <c r="BF772" s="74"/>
      <c r="BG772" s="74"/>
      <c r="BH772" s="74"/>
      <c r="BI772" s="74"/>
      <c r="BJ772" s="74"/>
      <c r="BK772" s="74"/>
      <c r="BL772" s="74"/>
      <c r="BM772" s="74"/>
      <c r="BN772" s="74"/>
      <c r="BO772" s="74"/>
      <c r="BP772" s="74"/>
      <c r="BQ772" s="74"/>
      <c r="BR772" s="74"/>
      <c r="BS772" s="74"/>
      <c r="BT772" s="74"/>
      <c r="BU772" s="74"/>
      <c r="BV772" s="74"/>
      <c r="BW772" s="74"/>
      <c r="BX772" s="74"/>
      <c r="BY772" s="74"/>
      <c r="BZ772" s="74"/>
      <c r="CA772" s="74"/>
      <c r="CB772" s="74"/>
      <c r="CC772" s="74"/>
      <c r="CD772" s="74"/>
      <c r="CE772" s="74"/>
      <c r="CF772" s="74"/>
      <c r="CG772" s="74"/>
      <c r="CH772" s="74"/>
      <c r="CI772" s="74"/>
      <c r="CJ772" s="142"/>
      <c r="CK772" s="143"/>
      <c r="CL772" s="89"/>
      <c r="CM772" s="110"/>
      <c r="CN772" s="110"/>
      <c r="CP772" s="305"/>
      <c r="CQ772" s="74"/>
      <c r="CR772" s="74"/>
      <c r="CS772" s="74"/>
      <c r="CT772" s="74"/>
      <c r="CU772" s="74"/>
      <c r="CV772" s="74"/>
      <c r="CW772" s="74"/>
      <c r="CX772" s="74"/>
      <c r="CY772" s="74"/>
      <c r="CZ772" s="74"/>
      <c r="DA772" s="74"/>
      <c r="DB772" s="74"/>
    </row>
    <row r="773" spans="1:106" ht="14.5" customHeight="1">
      <c r="A773" s="74" t="s">
        <v>3475</v>
      </c>
      <c r="B773" s="129" t="s">
        <v>2674</v>
      </c>
      <c r="C773" s="130" t="str">
        <f>MID(A773,1,12)</f>
        <v>A.100.38.101</v>
      </c>
      <c r="D773" s="131" t="s">
        <v>184</v>
      </c>
      <c r="E773" s="129" t="s">
        <v>957</v>
      </c>
      <c r="F773" s="132" t="s">
        <v>3477</v>
      </c>
      <c r="G773" s="132">
        <f>J773+K773+L773+M773</f>
        <v>2.49679941803489</v>
      </c>
      <c r="H773" s="348">
        <f t="shared" ref="H773:H777" si="482">G773</f>
        <v>2.49679941803489</v>
      </c>
      <c r="I773" s="74"/>
      <c r="J773" s="132">
        <f>P773+Q773+R773+S773</f>
        <v>0.23617434900000001</v>
      </c>
      <c r="K773" s="132">
        <f>N773+O773+T773</f>
        <v>0.2092776294</v>
      </c>
      <c r="L773" s="300">
        <f>U773+IF(V773="x",0,V773)+IF(W773="x",0,W773)+IF(X773="x",0,X773)+Y773+Z773</f>
        <v>1.51344912963489</v>
      </c>
      <c r="M773" s="132">
        <v>0.53789830999999999</v>
      </c>
      <c r="N773" s="132">
        <v>9.1735920999999998E-2</v>
      </c>
      <c r="O773" s="132">
        <v>0.11523866000000001</v>
      </c>
      <c r="P773" s="132">
        <v>9.4956845999999998E-2</v>
      </c>
      <c r="Q773" s="132">
        <v>5.3770544000000003E-2</v>
      </c>
      <c r="R773" s="132">
        <v>1.2895112E-2</v>
      </c>
      <c r="S773" s="132">
        <v>7.4551847000000004E-2</v>
      </c>
      <c r="T773" s="132">
        <v>2.3030484E-3</v>
      </c>
      <c r="U773" s="132">
        <v>1.4246433000000001</v>
      </c>
      <c r="V773" s="132">
        <v>1.0411577999999999E-2</v>
      </c>
      <c r="W773" s="132">
        <v>7.8386370999999996E-2</v>
      </c>
      <c r="X773" s="304">
        <v>7.6468798999999999E-6</v>
      </c>
      <c r="Y773" s="304">
        <v>2.3375499000000001E-7</v>
      </c>
      <c r="Z773" s="132">
        <v>0</v>
      </c>
      <c r="AA773" s="74"/>
      <c r="AB773" s="301">
        <f>M773/0.133</f>
        <v>4.0443481954887215</v>
      </c>
      <c r="AC773" s="338">
        <f t="shared" ref="AC773:AC777" si="483">AB773</f>
        <v>4.0443481954887215</v>
      </c>
      <c r="AD773" s="74"/>
      <c r="AE773" s="136">
        <v>62.892906000000004</v>
      </c>
      <c r="AF773" s="136">
        <v>46.050665000000002</v>
      </c>
      <c r="AG773" s="136">
        <v>10.627139</v>
      </c>
      <c r="AH773" s="136">
        <v>0</v>
      </c>
      <c r="AI773" s="136">
        <v>5.6747636999999997E-2</v>
      </c>
      <c r="AJ773" s="136">
        <v>0.52312351000000001</v>
      </c>
      <c r="AK773" s="136">
        <v>5.6352304000000002</v>
      </c>
      <c r="AL773" s="74"/>
      <c r="AM773" s="133">
        <v>0.15122068</v>
      </c>
      <c r="AN773" s="340">
        <f t="shared" ref="AN773:AN777" si="484">AM773</f>
        <v>0.15122068</v>
      </c>
      <c r="AP773" s="133">
        <v>0.14428273</v>
      </c>
      <c r="AQ773" s="133">
        <v>5.0093001999999996E-3</v>
      </c>
      <c r="AR773" s="133">
        <v>1.9286434E-3</v>
      </c>
      <c r="AS773" s="134">
        <f>AV773+AY773+AZ773+BA773+BB773+BJ773+BK773+BO773</f>
        <v>8.6500438620915019E-6</v>
      </c>
      <c r="AT773" s="135">
        <f>AW773+AX773+BC773+BD773+BE773+BF773+BG773+BH773+BI773+BL773+BP773+BQ773</f>
        <v>1.8525518848439057E-8</v>
      </c>
      <c r="AU773" s="135">
        <f>BM773+BN773</f>
        <v>0.27011812899999998</v>
      </c>
      <c r="AV773" s="302">
        <v>3.7905033000000001E-6</v>
      </c>
      <c r="AW773" s="302">
        <v>1.1438040000000001E-8</v>
      </c>
      <c r="AX773" s="302">
        <v>3.1244701000000002E-13</v>
      </c>
      <c r="AY773" s="302">
        <v>7.3516319999999996E-10</v>
      </c>
      <c r="AZ773" s="302">
        <v>1.3755747999999999E-9</v>
      </c>
      <c r="BA773" s="302">
        <v>1.4119446E-8</v>
      </c>
      <c r="BB773" s="302">
        <v>3.0481244000000001E-6</v>
      </c>
      <c r="BC773" s="302">
        <v>2.0074465999999999E-9</v>
      </c>
      <c r="BD773" s="302">
        <v>3.1556034E-9</v>
      </c>
      <c r="BE773" s="302">
        <v>5.6808859000000001E-12</v>
      </c>
      <c r="BF773" s="302">
        <v>1.3605828000000001E-13</v>
      </c>
      <c r="BG773" s="302">
        <v>1.8740481E-9</v>
      </c>
      <c r="BH773" s="302">
        <v>2.0978693E-11</v>
      </c>
      <c r="BI773" s="302">
        <v>1.253238E-11</v>
      </c>
      <c r="BJ773" s="302">
        <v>6.0391045999999996E-8</v>
      </c>
      <c r="BK773" s="302">
        <v>1.7347904E-6</v>
      </c>
      <c r="BL773" s="302">
        <v>1.0712722999999999E-11</v>
      </c>
      <c r="BM773" s="303">
        <v>3.7000259000000001E-2</v>
      </c>
      <c r="BN773" s="303">
        <v>0.23311787</v>
      </c>
      <c r="BO773" s="302">
        <v>4.5320915E-12</v>
      </c>
      <c r="BP773" s="302">
        <v>2.7560015999999998E-14</v>
      </c>
      <c r="BQ773" s="302">
        <v>1.2330555E-18</v>
      </c>
      <c r="BR773" s="74"/>
      <c r="BS773" s="136">
        <v>1.4985688999999999E-3</v>
      </c>
      <c r="BT773" s="144">
        <v>2.637325E-5</v>
      </c>
      <c r="BU773" s="136">
        <v>1.1276716E-4</v>
      </c>
      <c r="BV773" s="144">
        <v>2.7010122999999998E-7</v>
      </c>
      <c r="BW773" s="144">
        <v>6.3362110999999998E-5</v>
      </c>
      <c r="BX773" s="144">
        <v>9.2843048000000007E-6</v>
      </c>
      <c r="BY773" s="144">
        <v>2.5288815E-8</v>
      </c>
      <c r="BZ773" s="144">
        <v>1.4012859E-5</v>
      </c>
      <c r="CA773" s="144">
        <v>1.7304333E-5</v>
      </c>
      <c r="CB773" s="144">
        <v>4.9331391000000002E-5</v>
      </c>
      <c r="CC773" s="144">
        <v>3.9425718000000004E-6</v>
      </c>
      <c r="CD773" s="144">
        <v>7.3697747000000001E-9</v>
      </c>
      <c r="CE773" s="144">
        <v>2.4805035999999998E-7</v>
      </c>
      <c r="CF773" s="144">
        <v>1.9683492E-5</v>
      </c>
      <c r="CG773" s="144">
        <v>6.7781388999999998E-5</v>
      </c>
      <c r="CH773" s="136">
        <v>1.1141746000000001E-3</v>
      </c>
      <c r="CI773" s="144">
        <v>6.5061474999999995E-10</v>
      </c>
      <c r="CJ773" s="137"/>
      <c r="CK773" s="138"/>
      <c r="CL773" s="110" t="s">
        <v>3260</v>
      </c>
      <c r="CM773" s="110"/>
      <c r="CN773" s="110"/>
      <c r="CP773" s="305"/>
      <c r="CQ773" s="74"/>
      <c r="CR773" s="74"/>
      <c r="CS773" s="74"/>
      <c r="CT773" s="74"/>
      <c r="CU773" s="74"/>
      <c r="CV773" s="74"/>
      <c r="CW773" s="74"/>
      <c r="CX773" s="74"/>
      <c r="CY773" s="74"/>
      <c r="CZ773" s="74"/>
      <c r="DA773" s="74"/>
      <c r="DB773" s="74"/>
    </row>
    <row r="774" spans="1:106" ht="14.5" customHeight="1">
      <c r="A774" s="74" t="s">
        <v>3478</v>
      </c>
      <c r="B774" s="129" t="s">
        <v>2674</v>
      </c>
      <c r="C774" s="130" t="str">
        <f>MID(A774,1,12)</f>
        <v>A.100.38.102</v>
      </c>
      <c r="D774" s="131" t="s">
        <v>184</v>
      </c>
      <c r="E774" s="129" t="s">
        <v>957</v>
      </c>
      <c r="F774" s="132" t="s">
        <v>3480</v>
      </c>
      <c r="G774" s="132">
        <f>J774+K774+L774+M774</f>
        <v>2.4119795802537998</v>
      </c>
      <c r="H774" s="348">
        <f t="shared" si="482"/>
        <v>2.4119795802537998</v>
      </c>
      <c r="I774" s="74"/>
      <c r="J774" s="132">
        <f>P774+Q774+R774+S774</f>
        <v>0.23463113599999999</v>
      </c>
      <c r="K774" s="132">
        <f>N774+O774+T774</f>
        <v>0.2044253227</v>
      </c>
      <c r="L774" s="300">
        <f>U774+IF(V774="x",0,V774)+IF(W774="x",0,W774)+IF(X774="x",0,X774)+Y774+Z774</f>
        <v>1.4443144815538</v>
      </c>
      <c r="M774" s="132">
        <v>0.52860863999999996</v>
      </c>
      <c r="N774" s="132">
        <v>8.8877137999999994E-2</v>
      </c>
      <c r="O774" s="132">
        <v>0.11359864</v>
      </c>
      <c r="P774" s="132">
        <v>9.3586240000000001E-2</v>
      </c>
      <c r="Q774" s="132">
        <v>5.3752182000000003E-2</v>
      </c>
      <c r="R774" s="132">
        <v>1.2893300999999999E-2</v>
      </c>
      <c r="S774" s="132">
        <v>7.4399412999999998E-2</v>
      </c>
      <c r="T774" s="132">
        <v>1.9495446999999999E-3</v>
      </c>
      <c r="U774" s="132">
        <v>1.3592021000000001</v>
      </c>
      <c r="V774" s="132">
        <v>1.035384E-2</v>
      </c>
      <c r="W774" s="132">
        <v>7.4750955999999993E-2</v>
      </c>
      <c r="X774" s="304">
        <v>7.3605346000000002E-6</v>
      </c>
      <c r="Y774" s="304">
        <v>2.250192E-7</v>
      </c>
      <c r="Z774" s="132">
        <v>0</v>
      </c>
      <c r="AA774" s="74"/>
      <c r="AB774" s="301">
        <f>M774/0.133</f>
        <v>3.9745010526315783</v>
      </c>
      <c r="AC774" s="338">
        <f t="shared" si="483"/>
        <v>3.9745010526315783</v>
      </c>
      <c r="AD774" s="74"/>
      <c r="AE774" s="136">
        <v>61.349938000000002</v>
      </c>
      <c r="AF774" s="136">
        <v>45.294378999999999</v>
      </c>
      <c r="AG774" s="136">
        <v>10.134270000000001</v>
      </c>
      <c r="AH774" s="136">
        <v>0</v>
      </c>
      <c r="AI774" s="136">
        <v>5.3203190999999997E-2</v>
      </c>
      <c r="AJ774" s="136">
        <v>0.25175608999999999</v>
      </c>
      <c r="AK774" s="136">
        <v>5.6163292</v>
      </c>
      <c r="AL774" s="74"/>
      <c r="AM774" s="133">
        <v>0.14884528</v>
      </c>
      <c r="AN774" s="340">
        <f t="shared" si="484"/>
        <v>0.14884528</v>
      </c>
      <c r="AP774" s="133">
        <v>0.14204971</v>
      </c>
      <c r="AQ774" s="133">
        <v>4.9242851000000001E-3</v>
      </c>
      <c r="AR774" s="133">
        <v>1.8712897E-3</v>
      </c>
      <c r="AS774" s="134">
        <f>AV774+AY774+AZ774+BA774+BB774+BJ774+BK774+BO774</f>
        <v>8.5161693983201014E-6</v>
      </c>
      <c r="AT774" s="135">
        <f>AW774+AX774+BC774+BD774+BE774+BF774+BG774+BH774+BI774+BL774+BP774+BQ774</f>
        <v>1.8211113694741975E-8</v>
      </c>
      <c r="AU774" s="135">
        <f>BM774+BN774</f>
        <v>0.26208538599999998</v>
      </c>
      <c r="AV774" s="302">
        <v>3.7245012000000002E-6</v>
      </c>
      <c r="AW774" s="302">
        <v>1.1238855000000001E-8</v>
      </c>
      <c r="AX774" s="302">
        <v>3.0700683999999998E-13</v>
      </c>
      <c r="AY774" s="302">
        <v>7.2262949999999996E-10</v>
      </c>
      <c r="AZ774" s="302">
        <v>1.3754331E-9</v>
      </c>
      <c r="BA774" s="302">
        <v>1.3915652E-8</v>
      </c>
      <c r="BB774" s="302">
        <v>2.9806166999999999E-6</v>
      </c>
      <c r="BC774" s="302">
        <v>1.9783171000000002E-9</v>
      </c>
      <c r="BD774" s="302">
        <v>3.0716784999999998E-9</v>
      </c>
      <c r="BE774" s="302">
        <v>4.8101241999999997E-12</v>
      </c>
      <c r="BF774" s="302">
        <v>1.3502046000000001E-13</v>
      </c>
      <c r="BG774" s="302">
        <v>1.8732277999999999E-9</v>
      </c>
      <c r="BH774" s="302">
        <v>2.0960469E-11</v>
      </c>
      <c r="BI774" s="302">
        <v>1.2530141E-11</v>
      </c>
      <c r="BJ774" s="302">
        <v>6.0369121000000005E-8</v>
      </c>
      <c r="BK774" s="302">
        <v>1.7346643E-6</v>
      </c>
      <c r="BL774" s="302">
        <v>1.0266002E-11</v>
      </c>
      <c r="BM774" s="303">
        <v>3.3425115999999998E-2</v>
      </c>
      <c r="BN774" s="303">
        <v>0.22866027</v>
      </c>
      <c r="BO774" s="302">
        <v>4.3627200999999999E-12</v>
      </c>
      <c r="BP774" s="302">
        <v>2.6530055000000001E-14</v>
      </c>
      <c r="BQ774" s="302">
        <v>1.1869743E-18</v>
      </c>
      <c r="BR774" s="74"/>
      <c r="BS774" s="136">
        <v>1.4678236E-3</v>
      </c>
      <c r="BT774" s="144">
        <v>2.5773427E-5</v>
      </c>
      <c r="BU774" s="136">
        <v>1.1081963E-4</v>
      </c>
      <c r="BV774" s="144">
        <v>2.2868755E-7</v>
      </c>
      <c r="BW774" s="144">
        <v>6.2949253999999998E-5</v>
      </c>
      <c r="BX774" s="144">
        <v>9.1523759000000001E-6</v>
      </c>
      <c r="BY774" s="144">
        <v>1.6272457999999999E-8</v>
      </c>
      <c r="BZ774" s="144">
        <v>1.3814918E-5</v>
      </c>
      <c r="CA774" s="144">
        <v>1.7301902E-5</v>
      </c>
      <c r="CB774" s="144">
        <v>4.9230524999999997E-5</v>
      </c>
      <c r="CC774" s="144">
        <v>3.9415075999999999E-6</v>
      </c>
      <c r="CD774" s="144">
        <v>7.0722680999999998E-9</v>
      </c>
      <c r="CE774" s="144">
        <v>2.4803145999999998E-7</v>
      </c>
      <c r="CF774" s="144">
        <v>1.9378031000000001E-5</v>
      </c>
      <c r="CG774" s="144">
        <v>6.6253933999999999E-5</v>
      </c>
      <c r="CH774" s="136">
        <v>1.0887074000000001E-3</v>
      </c>
      <c r="CI774" s="144">
        <v>6.2630024999999997E-10</v>
      </c>
      <c r="CJ774" s="137"/>
      <c r="CK774" s="138"/>
      <c r="CL774" s="110" t="s">
        <v>3260</v>
      </c>
      <c r="CP774" s="305"/>
      <c r="CQ774" s="74"/>
      <c r="CR774" s="74"/>
      <c r="CS774" s="74"/>
      <c r="CT774" s="74"/>
      <c r="CU774" s="74"/>
      <c r="CV774" s="74"/>
      <c r="CW774" s="74"/>
      <c r="CX774" s="74"/>
      <c r="CY774" s="74"/>
      <c r="CZ774" s="74"/>
      <c r="DA774" s="74"/>
      <c r="DB774" s="74"/>
    </row>
    <row r="775" spans="1:106" ht="14.5" customHeight="1">
      <c r="A775" s="74" t="s">
        <v>3481</v>
      </c>
      <c r="B775" s="129" t="s">
        <v>2674</v>
      </c>
      <c r="C775" s="130" t="str">
        <f>MID(A775,1,12)</f>
        <v>A.100.38.103</v>
      </c>
      <c r="D775" s="131" t="s">
        <v>184</v>
      </c>
      <c r="E775" s="129" t="s">
        <v>957</v>
      </c>
      <c r="F775" s="132" t="s">
        <v>3483</v>
      </c>
      <c r="G775" s="132">
        <f>J775+K775+L775+M775</f>
        <v>2.4408954334496098</v>
      </c>
      <c r="H775" s="348">
        <f t="shared" si="482"/>
        <v>2.4408954334496098</v>
      </c>
      <c r="I775" s="74"/>
      <c r="J775" s="132">
        <f>P775+Q775+R775+S775</f>
        <v>0.23515723100000002</v>
      </c>
      <c r="K775" s="132">
        <f>N775+O775+T775</f>
        <v>0.20607952129999998</v>
      </c>
      <c r="L775" s="300">
        <f>U775+IF(V775="x",0,V775)+IF(W775="x",0,W775)+IF(X775="x",0,X775)+Y775+Z775</f>
        <v>1.4678831111496098</v>
      </c>
      <c r="M775" s="132">
        <v>0.53177556999999998</v>
      </c>
      <c r="N775" s="132">
        <v>8.9851723999999994E-2</v>
      </c>
      <c r="O775" s="132">
        <v>0.11415773999999999</v>
      </c>
      <c r="P775" s="132">
        <v>9.4053492000000002E-2</v>
      </c>
      <c r="Q775" s="132">
        <v>5.3758441999999997E-2</v>
      </c>
      <c r="R775" s="132">
        <v>1.2893918000000001E-2</v>
      </c>
      <c r="S775" s="132">
        <v>7.4451378999999998E-2</v>
      </c>
      <c r="T775" s="132">
        <v>2.0700572999999998E-3</v>
      </c>
      <c r="U775" s="132">
        <v>1.3815116000000001</v>
      </c>
      <c r="V775" s="132">
        <v>1.0373523000000001E-2</v>
      </c>
      <c r="W775" s="132">
        <v>7.5990301999999996E-2</v>
      </c>
      <c r="X775" s="304">
        <v>7.4581523000000002E-6</v>
      </c>
      <c r="Y775" s="304">
        <v>2.2799731000000001E-7</v>
      </c>
      <c r="Z775" s="132">
        <v>0</v>
      </c>
      <c r="AA775" s="74"/>
      <c r="AB775" s="301">
        <f>M775/0.133</f>
        <v>3.9983125563909772</v>
      </c>
      <c r="AC775" s="338">
        <f t="shared" si="483"/>
        <v>3.9983125563909772</v>
      </c>
      <c r="AD775" s="74"/>
      <c r="AE775" s="136">
        <v>61.875950000000003</v>
      </c>
      <c r="AF775" s="136">
        <v>45.552204000000003</v>
      </c>
      <c r="AG775" s="136">
        <v>10.302294</v>
      </c>
      <c r="AH775" s="136">
        <v>0</v>
      </c>
      <c r="AI775" s="136">
        <v>5.4411525000000002E-2</v>
      </c>
      <c r="AJ775" s="136">
        <v>0.34426771</v>
      </c>
      <c r="AK775" s="136">
        <v>5.6227727999999999</v>
      </c>
      <c r="AL775" s="74"/>
      <c r="AM775" s="133">
        <v>0.14965507</v>
      </c>
      <c r="AN775" s="340">
        <f t="shared" si="484"/>
        <v>0.14965507</v>
      </c>
      <c r="AP775" s="133">
        <v>0.14281095999999999</v>
      </c>
      <c r="AQ775" s="133">
        <v>4.9532674999999996E-3</v>
      </c>
      <c r="AR775" s="133">
        <v>1.8908421E-3</v>
      </c>
      <c r="AS775" s="134">
        <f>AV775+AY775+AZ775+BA775+BB775+BJ775+BK775+BO775</f>
        <v>8.5618085262103011E-6</v>
      </c>
      <c r="AT775" s="135">
        <f>AW775+AX775+BC775+BD775+BE775+BF775+BG775+BH775+BI775+BL775+BP775+BQ775</f>
        <v>1.8318297271890678E-8</v>
      </c>
      <c r="AU775" s="135">
        <f>BM775+BN775</f>
        <v>0.26482382500000001</v>
      </c>
      <c r="AV775" s="302">
        <v>3.7470019999999999E-6</v>
      </c>
      <c r="AW775" s="302">
        <v>1.1306758999999999E-8</v>
      </c>
      <c r="AX775" s="302">
        <v>3.0886144999999999E-13</v>
      </c>
      <c r="AY775" s="302">
        <v>7.2690234999999997E-10</v>
      </c>
      <c r="AZ775" s="302">
        <v>1.3754813999999999E-9</v>
      </c>
      <c r="BA775" s="302">
        <v>1.3985127E-8</v>
      </c>
      <c r="BB775" s="302">
        <v>3.0036306999999999E-6</v>
      </c>
      <c r="BC775" s="302">
        <v>1.9882476000000001E-9</v>
      </c>
      <c r="BD775" s="302">
        <v>3.1002893E-9</v>
      </c>
      <c r="BE775" s="302">
        <v>5.1069747999999999E-12</v>
      </c>
      <c r="BF775" s="302">
        <v>1.3537426E-13</v>
      </c>
      <c r="BG775" s="302">
        <v>1.8735074000000001E-9</v>
      </c>
      <c r="BH775" s="302">
        <v>2.0966682E-11</v>
      </c>
      <c r="BI775" s="302">
        <v>1.2530903999999999E-11</v>
      </c>
      <c r="BJ775" s="302">
        <v>6.0376594999999999E-8</v>
      </c>
      <c r="BK775" s="302">
        <v>1.7347073000000001E-6</v>
      </c>
      <c r="BL775" s="302">
        <v>1.0418293E-11</v>
      </c>
      <c r="BM775" s="303">
        <v>3.4643914999999997E-2</v>
      </c>
      <c r="BN775" s="303">
        <v>0.23017990999999999</v>
      </c>
      <c r="BO775" s="302">
        <v>4.4204603000000001E-12</v>
      </c>
      <c r="BP775" s="302">
        <v>2.6881178000000001E-14</v>
      </c>
      <c r="BQ775" s="302">
        <v>1.2026838E-18</v>
      </c>
      <c r="BR775" s="74"/>
      <c r="BS775" s="136">
        <v>1.4783050000000001E-3</v>
      </c>
      <c r="BT775" s="144">
        <v>2.5977912E-5</v>
      </c>
      <c r="BU775" s="136">
        <v>1.1148356E-4</v>
      </c>
      <c r="BV775" s="144">
        <v>2.4280585000000002E-7</v>
      </c>
      <c r="BW775" s="144">
        <v>6.3090001000000004E-5</v>
      </c>
      <c r="BX775" s="144">
        <v>9.1973516E-6</v>
      </c>
      <c r="BY775" s="144">
        <v>1.9346215999999999E-8</v>
      </c>
      <c r="BZ775" s="144">
        <v>1.3882398000000001E-5</v>
      </c>
      <c r="CA775" s="144">
        <v>1.7302730000000002E-5</v>
      </c>
      <c r="CB775" s="144">
        <v>4.9264911E-5</v>
      </c>
      <c r="CC775" s="144">
        <v>3.9418703999999997E-6</v>
      </c>
      <c r="CD775" s="144">
        <v>7.1736908000000001E-9</v>
      </c>
      <c r="CE775" s="144">
        <v>2.480379E-7</v>
      </c>
      <c r="CF775" s="144">
        <v>1.9482164999999999E-5</v>
      </c>
      <c r="CG775" s="144">
        <v>6.6774656999999999E-5</v>
      </c>
      <c r="CH775" s="136">
        <v>1.0973894E-3</v>
      </c>
      <c r="CI775" s="144">
        <v>6.3458927999999997E-10</v>
      </c>
      <c r="CJ775" s="137"/>
      <c r="CK775" s="138"/>
      <c r="CL775" s="110" t="s">
        <v>3260</v>
      </c>
      <c r="CM775" s="110"/>
      <c r="CN775" s="110"/>
      <c r="CP775" s="305"/>
      <c r="CQ775" s="74"/>
      <c r="CR775" s="74"/>
      <c r="CS775" s="74"/>
      <c r="CT775" s="74"/>
      <c r="CU775" s="74"/>
      <c r="CV775" s="74"/>
      <c r="CW775" s="74"/>
      <c r="CX775" s="74"/>
      <c r="CY775" s="74"/>
      <c r="CZ775" s="74"/>
      <c r="DA775" s="74"/>
      <c r="DB775" s="74"/>
    </row>
    <row r="776" spans="1:106" ht="14.5" customHeight="1">
      <c r="A776" s="74" t="s">
        <v>3484</v>
      </c>
      <c r="B776" s="129" t="s">
        <v>2674</v>
      </c>
      <c r="C776" s="130" t="str">
        <f>MID(A776,1,12)</f>
        <v>A.100.38.104</v>
      </c>
      <c r="D776" s="131" t="s">
        <v>184</v>
      </c>
      <c r="E776" s="129" t="s">
        <v>957</v>
      </c>
      <c r="F776" s="132" t="s">
        <v>3486</v>
      </c>
      <c r="G776" s="132">
        <f>J776+K776+L776+M776</f>
        <v>2.5749280371331302</v>
      </c>
      <c r="H776" s="348">
        <f t="shared" si="482"/>
        <v>2.5749280371331302</v>
      </c>
      <c r="I776" s="74"/>
      <c r="J776" s="132">
        <f>P776+Q776+R776+S776</f>
        <v>0.24044828499999998</v>
      </c>
      <c r="K776" s="132">
        <f>N776+O776+T776</f>
        <v>0.20894270579999999</v>
      </c>
      <c r="L776" s="300">
        <f>U776+IF(V776="x",0,V776)+IF(W776="x",0,W776)+IF(X776="x",0,X776)+Y776+Z776</f>
        <v>1.5846126763331303</v>
      </c>
      <c r="M776" s="132">
        <v>0.54092437000000004</v>
      </c>
      <c r="N776" s="132">
        <v>9.0290106999999994E-2</v>
      </c>
      <c r="O776" s="132">
        <v>0.1166169</v>
      </c>
      <c r="P776" s="132">
        <v>9.6025876999999996E-2</v>
      </c>
      <c r="Q776" s="132">
        <v>5.5265621000000001E-2</v>
      </c>
      <c r="R776" s="132">
        <v>1.2938916999999999E-2</v>
      </c>
      <c r="S776" s="132">
        <v>7.6217869999999993E-2</v>
      </c>
      <c r="T776" s="132">
        <v>2.0356988000000001E-3</v>
      </c>
      <c r="U776" s="132">
        <v>1.4984709000000001</v>
      </c>
      <c r="V776" s="132">
        <v>1.0613674999999999E-2</v>
      </c>
      <c r="W776" s="132">
        <v>7.5520290000000004E-2</v>
      </c>
      <c r="X776" s="304">
        <v>7.5878718E-6</v>
      </c>
      <c r="Y776" s="304">
        <v>2.2346133E-7</v>
      </c>
      <c r="Z776" s="132">
        <v>0</v>
      </c>
      <c r="AA776" s="74"/>
      <c r="AB776" s="301">
        <f>M776/0.133</f>
        <v>4.06710052631579</v>
      </c>
      <c r="AC776" s="338">
        <f t="shared" si="483"/>
        <v>4.06710052631579</v>
      </c>
      <c r="AD776" s="74"/>
      <c r="AE776" s="136">
        <v>63.075085999999999</v>
      </c>
      <c r="AF776" s="136">
        <v>46.877332000000003</v>
      </c>
      <c r="AG776" s="136">
        <v>10.238604</v>
      </c>
      <c r="AH776" s="136">
        <v>0</v>
      </c>
      <c r="AI776" s="136">
        <v>3.2644223999999999E-2</v>
      </c>
      <c r="AJ776" s="136">
        <v>0.24938661000000001</v>
      </c>
      <c r="AK776" s="136">
        <v>5.6771190000000002</v>
      </c>
      <c r="AL776" s="74"/>
      <c r="AM776" s="133">
        <v>0.15205885</v>
      </c>
      <c r="AN776" s="340">
        <f t="shared" si="484"/>
        <v>0.15205885</v>
      </c>
      <c r="AP776" s="133">
        <v>0.14509348</v>
      </c>
      <c r="AQ776" s="133">
        <v>5.0373006E-3</v>
      </c>
      <c r="AR776" s="133">
        <v>1.9280769E-3</v>
      </c>
      <c r="AS776" s="134">
        <f>AV776+AY776+AZ776+BA776+BB776+BJ776+BK776+BO776</f>
        <v>8.698649712865699E-6</v>
      </c>
      <c r="AT776" s="135">
        <f>AW776+AX776+BC776+BD776+BE776+BF776+BG776+BH776+BI776+BL776+BP776+BQ776</f>
        <v>1.8629069829237754E-8</v>
      </c>
      <c r="AU776" s="135">
        <f>BM776+BN776</f>
        <v>0.270038787</v>
      </c>
      <c r="AV776" s="302">
        <v>3.8116217E-6</v>
      </c>
      <c r="AW776" s="302">
        <v>1.1501732E-8</v>
      </c>
      <c r="AX776" s="302">
        <v>3.1418769999999998E-13</v>
      </c>
      <c r="AY776" s="302">
        <v>7.9606464999999997E-10</v>
      </c>
      <c r="AZ776" s="302">
        <v>1.4034307E-9</v>
      </c>
      <c r="BA776" s="302">
        <v>1.4278410000000001E-8</v>
      </c>
      <c r="BB776" s="302">
        <v>3.0388417000000001E-6</v>
      </c>
      <c r="BC776" s="302">
        <v>2.0300718E-9</v>
      </c>
      <c r="BD776" s="302">
        <v>3.1344766999999999E-9</v>
      </c>
      <c r="BE776" s="302">
        <v>5.2016141E-12</v>
      </c>
      <c r="BF776" s="302">
        <v>1.3813888E-13</v>
      </c>
      <c r="BG776" s="302">
        <v>1.9122954999999999E-9</v>
      </c>
      <c r="BH776" s="302">
        <v>2.1458193E-11</v>
      </c>
      <c r="BI776" s="302">
        <v>1.2793414E-11</v>
      </c>
      <c r="BJ776" s="302">
        <v>6.0825875000000001E-8</v>
      </c>
      <c r="BK776" s="302">
        <v>1.7708782E-6</v>
      </c>
      <c r="BL776" s="302">
        <v>1.0561934E-11</v>
      </c>
      <c r="BM776" s="303">
        <v>3.5876677000000003E-2</v>
      </c>
      <c r="BN776" s="303">
        <v>0.23416211000000001</v>
      </c>
      <c r="BO776" s="302">
        <v>4.3325157000000001E-12</v>
      </c>
      <c r="BP776" s="302">
        <v>2.6346379000000001E-14</v>
      </c>
      <c r="BQ776" s="302">
        <v>1.1787565000000001E-18</v>
      </c>
      <c r="BR776" s="74"/>
      <c r="BS776" s="136">
        <v>1.508208E-3</v>
      </c>
      <c r="BT776" s="144">
        <v>2.6309898000000002E-5</v>
      </c>
      <c r="BU776" s="136">
        <v>1.1340155000000001E-4</v>
      </c>
      <c r="BV776" s="144">
        <v>2.3877236E-7</v>
      </c>
      <c r="BW776" s="144">
        <v>6.4582339E-5</v>
      </c>
      <c r="BX776" s="144">
        <v>9.3891093000000007E-6</v>
      </c>
      <c r="BY776" s="144">
        <v>1.9677601000000001E-8</v>
      </c>
      <c r="BZ776" s="144">
        <v>1.4171585000000001E-5</v>
      </c>
      <c r="CA776" s="144">
        <v>1.7363115000000001E-5</v>
      </c>
      <c r="CB776" s="144">
        <v>5.0433808E-5</v>
      </c>
      <c r="CC776" s="144">
        <v>4.0200560000000003E-6</v>
      </c>
      <c r="CD776" s="144">
        <v>7.2569352000000001E-9</v>
      </c>
      <c r="CE776" s="144">
        <v>2.5471314999999997E-7</v>
      </c>
      <c r="CF776" s="144">
        <v>1.9890585000000001E-5</v>
      </c>
      <c r="CG776" s="144">
        <v>6.8324271000000007E-5</v>
      </c>
      <c r="CH776" s="136">
        <v>1.1198006E-3</v>
      </c>
      <c r="CI776" s="144">
        <v>6.2196419000000004E-10</v>
      </c>
      <c r="CJ776" s="137"/>
      <c r="CK776" s="138"/>
      <c r="CL776" s="110" t="s">
        <v>3260</v>
      </c>
      <c r="CM776" s="110"/>
      <c r="CN776" s="110"/>
      <c r="CP776" s="305"/>
      <c r="CQ776" s="74"/>
      <c r="CR776" s="74"/>
      <c r="CS776" s="74"/>
      <c r="CT776" s="74"/>
      <c r="CU776" s="74"/>
      <c r="CV776" s="74"/>
      <c r="CW776" s="74"/>
      <c r="CX776" s="74"/>
      <c r="CY776" s="74"/>
      <c r="CZ776" s="74"/>
      <c r="DA776" s="74"/>
      <c r="DB776" s="74"/>
    </row>
    <row r="777" spans="1:106" ht="14.5" customHeight="1">
      <c r="A777" s="74" t="s">
        <v>3487</v>
      </c>
      <c r="B777" s="129" t="s">
        <v>2674</v>
      </c>
      <c r="C777" s="130" t="str">
        <f>MID(A777,1,12)</f>
        <v>A.100.38.105</v>
      </c>
      <c r="D777" s="131" t="s">
        <v>184</v>
      </c>
      <c r="E777" s="129" t="s">
        <v>957</v>
      </c>
      <c r="F777" s="132" t="s">
        <v>3489</v>
      </c>
      <c r="G777" s="132">
        <f>J777+K777+L777+M777</f>
        <v>2.3961612422795904</v>
      </c>
      <c r="H777" s="348">
        <f t="shared" si="482"/>
        <v>2.3961612422795904</v>
      </c>
      <c r="I777" s="74"/>
      <c r="J777" s="132">
        <f>P777+Q777+R777+S777</f>
        <v>0.21130982799999998</v>
      </c>
      <c r="K777" s="132">
        <f>N777+O777+T777</f>
        <v>0.2144682819</v>
      </c>
      <c r="L777" s="300">
        <f>U777+IF(V777="x",0,V777)+IF(W777="x",0,W777)+IF(X777="x",0,X777)+Y777+Z777</f>
        <v>1.3738755323795901</v>
      </c>
      <c r="M777" s="132">
        <v>0.59650760000000003</v>
      </c>
      <c r="N777" s="132">
        <v>0.10721886999999999</v>
      </c>
      <c r="O777" s="132">
        <v>0.10518979000000001</v>
      </c>
      <c r="P777" s="132">
        <v>8.6793309999999999E-2</v>
      </c>
      <c r="Q777" s="132">
        <v>4.7035082999999998E-2</v>
      </c>
      <c r="R777" s="132">
        <v>1.2194386999999999E-2</v>
      </c>
      <c r="S777" s="132">
        <v>6.5287048E-2</v>
      </c>
      <c r="T777" s="132">
        <v>2.0596219000000001E-3</v>
      </c>
      <c r="U777" s="132">
        <v>1.2786994</v>
      </c>
      <c r="V777" s="132">
        <v>9.5655861000000005E-3</v>
      </c>
      <c r="W777" s="132">
        <v>8.5600398999999994E-2</v>
      </c>
      <c r="X777" s="304">
        <v>9.9094359000000006E-6</v>
      </c>
      <c r="Y777" s="304">
        <v>2.3784369000000001E-7</v>
      </c>
      <c r="Z777" s="132">
        <v>0</v>
      </c>
      <c r="AA777" s="74"/>
      <c r="AB777" s="301">
        <f>M777/0.133</f>
        <v>4.48501954887218</v>
      </c>
      <c r="AC777" s="338">
        <f t="shared" si="483"/>
        <v>4.48501954887218</v>
      </c>
      <c r="AD777" s="74"/>
      <c r="AE777" s="136">
        <v>70.867197000000004</v>
      </c>
      <c r="AF777" s="136">
        <v>52.200387999999997</v>
      </c>
      <c r="AG777" s="136">
        <v>11.60483</v>
      </c>
      <c r="AH777" s="136">
        <v>0</v>
      </c>
      <c r="AI777" s="136">
        <v>0.28980456999999998</v>
      </c>
      <c r="AJ777" s="136">
        <v>1.2862003</v>
      </c>
      <c r="AK777" s="136">
        <v>5.4859736999999997</v>
      </c>
      <c r="AL777" s="74"/>
      <c r="AM777" s="133">
        <v>0.15690988</v>
      </c>
      <c r="AN777" s="340">
        <f t="shared" si="484"/>
        <v>0.15690988</v>
      </c>
      <c r="AP777" s="133">
        <v>0.14957503999999999</v>
      </c>
      <c r="AQ777" s="133">
        <v>5.2815808000000004E-3</v>
      </c>
      <c r="AR777" s="133">
        <v>2.0532679E-3</v>
      </c>
      <c r="AS777" s="134">
        <f>AV777+AY777+AZ777+BA777+BB777+BJ777+BK777+BO777</f>
        <v>8.9673283348639992E-6</v>
      </c>
      <c r="AT777" s="135">
        <f>AW777+AX777+BC777+BD777+BE777+BF777+BG777+BH777+BI777+BL777+BP777+BQ777</f>
        <v>1.9532473243302625E-8</v>
      </c>
      <c r="AU777" s="135">
        <f>BM777+BN777</f>
        <v>0.28757253999999999</v>
      </c>
      <c r="AV777" s="302">
        <v>4.1971266999999999E-6</v>
      </c>
      <c r="AW777" s="302">
        <v>1.2664867E-8</v>
      </c>
      <c r="AX777" s="302">
        <v>3.4596884999999998E-13</v>
      </c>
      <c r="AY777" s="302">
        <v>6.3795659999999999E-10</v>
      </c>
      <c r="AZ777" s="302">
        <v>1.1859849E-9</v>
      </c>
      <c r="BA777" s="302">
        <v>1.2905589E-8</v>
      </c>
      <c r="BB777" s="302">
        <v>3.2055559E-6</v>
      </c>
      <c r="BC777" s="302">
        <v>1.8348937E-9</v>
      </c>
      <c r="BD777" s="302">
        <v>3.3715484999999999E-9</v>
      </c>
      <c r="BE777" s="302">
        <v>4.1668756000000004E-12</v>
      </c>
      <c r="BF777" s="302">
        <v>1.1648652000000001E-13</v>
      </c>
      <c r="BG777" s="302">
        <v>1.6132652999999999E-9</v>
      </c>
      <c r="BH777" s="302">
        <v>1.8052804999999999E-11</v>
      </c>
      <c r="BI777" s="302">
        <v>1.0821292000000001E-11</v>
      </c>
      <c r="BJ777" s="302">
        <v>5.6129092999999999E-8</v>
      </c>
      <c r="BK777" s="302">
        <v>1.4937825E-6</v>
      </c>
      <c r="BL777" s="302">
        <v>1.4367272E-11</v>
      </c>
      <c r="BM777" s="303">
        <v>3.2882710000000002E-2</v>
      </c>
      <c r="BN777" s="303">
        <v>0.25468983000000001</v>
      </c>
      <c r="BO777" s="302">
        <v>4.6113639999999997E-12</v>
      </c>
      <c r="BP777" s="302">
        <v>2.8042078000000001E-14</v>
      </c>
      <c r="BQ777" s="302">
        <v>1.2546233999999999E-18</v>
      </c>
      <c r="BR777" s="74"/>
      <c r="BS777" s="136">
        <v>1.3282451000000001E-3</v>
      </c>
      <c r="BT777" s="144">
        <v>2.7504752999999999E-5</v>
      </c>
      <c r="BU777" s="136">
        <v>1.2505424999999999E-4</v>
      </c>
      <c r="BV777" s="144">
        <v>2.4161174000000002E-7</v>
      </c>
      <c r="BW777" s="144">
        <v>5.8807885000000002E-5</v>
      </c>
      <c r="BX777" s="144">
        <v>8.4753241000000006E-6</v>
      </c>
      <c r="BY777" s="144">
        <v>1.4123588999999999E-8</v>
      </c>
      <c r="BZ777" s="144">
        <v>1.2800089E-5</v>
      </c>
      <c r="CA777" s="144">
        <v>1.6364008999999999E-5</v>
      </c>
      <c r="CB777" s="144">
        <v>4.3200819E-5</v>
      </c>
      <c r="CC777" s="144">
        <v>3.4078102999999999E-6</v>
      </c>
      <c r="CD777" s="144">
        <v>9.7808355000000005E-9</v>
      </c>
      <c r="CE777" s="144">
        <v>2.1377410000000001E-7</v>
      </c>
      <c r="CF777" s="144">
        <v>1.8209097E-5</v>
      </c>
      <c r="CG777" s="144">
        <v>7.6377064000000006E-5</v>
      </c>
      <c r="CH777" s="136">
        <v>9.3756403999999995E-4</v>
      </c>
      <c r="CI777" s="144">
        <v>6.6199488999999997E-10</v>
      </c>
      <c r="CJ777" s="137"/>
      <c r="CK777" s="138"/>
      <c r="CL777" s="110" t="s">
        <v>3260</v>
      </c>
      <c r="CM777" s="110"/>
      <c r="CN777" s="110"/>
      <c r="CP777" s="305"/>
      <c r="CQ777" s="74"/>
      <c r="CR777" s="74"/>
      <c r="CS777" s="74"/>
      <c r="CT777" s="74"/>
      <c r="CU777" s="74"/>
      <c r="CV777" s="74"/>
      <c r="CW777" s="74"/>
      <c r="CX777" s="74"/>
      <c r="CY777" s="74"/>
      <c r="CZ777" s="74"/>
      <c r="DA777" s="74"/>
      <c r="DB777" s="74"/>
    </row>
    <row r="778" spans="1:106" ht="14.5" customHeight="1">
      <c r="B778" s="129" t="s">
        <v>2674</v>
      </c>
      <c r="C778" s="127" t="s">
        <v>3490</v>
      </c>
      <c r="D778" s="127" t="s">
        <v>190</v>
      </c>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P778" s="74"/>
      <c r="AQ778" s="74"/>
      <c r="AR778" s="74"/>
      <c r="AS778" s="74"/>
      <c r="AT778" s="74"/>
      <c r="AU778" s="74"/>
      <c r="AV778" s="74"/>
      <c r="AW778" s="74"/>
      <c r="AX778" s="74"/>
      <c r="AY778" s="74"/>
      <c r="AZ778" s="74"/>
      <c r="BA778" s="74"/>
      <c r="BB778" s="74"/>
      <c r="BC778" s="74"/>
      <c r="BD778" s="74"/>
      <c r="BE778" s="74"/>
      <c r="BF778" s="74"/>
      <c r="BG778" s="74"/>
      <c r="BH778" s="74"/>
      <c r="BI778" s="74"/>
      <c r="BJ778" s="74"/>
      <c r="BK778" s="74"/>
      <c r="BL778" s="74"/>
      <c r="BM778" s="74"/>
      <c r="BN778" s="74"/>
      <c r="BO778" s="74"/>
      <c r="BP778" s="74"/>
      <c r="BQ778" s="74"/>
      <c r="BR778" s="74"/>
      <c r="BS778" s="74"/>
      <c r="BT778" s="74"/>
      <c r="BU778" s="74"/>
      <c r="BV778" s="74"/>
      <c r="BW778" s="74"/>
      <c r="BX778" s="74"/>
      <c r="BY778" s="74"/>
      <c r="BZ778" s="74"/>
      <c r="CA778" s="74"/>
      <c r="CB778" s="74"/>
      <c r="CC778" s="74"/>
      <c r="CD778" s="74"/>
      <c r="CE778" s="74"/>
      <c r="CF778" s="74"/>
      <c r="CG778" s="74"/>
      <c r="CH778" s="74"/>
      <c r="CI778" s="74"/>
      <c r="CJ778" s="142"/>
      <c r="CK778" s="143"/>
      <c r="CL778" s="110"/>
      <c r="CM778" s="110"/>
      <c r="CN778" s="110"/>
      <c r="CP778" s="305"/>
      <c r="CQ778" s="74"/>
      <c r="CR778" s="74"/>
      <c r="CS778" s="74"/>
      <c r="CT778" s="74"/>
      <c r="CU778" s="74"/>
      <c r="CV778" s="74"/>
      <c r="CW778" s="74"/>
      <c r="CX778" s="74"/>
      <c r="CY778" s="74"/>
      <c r="CZ778" s="74"/>
      <c r="DA778" s="74"/>
      <c r="DB778" s="74"/>
    </row>
    <row r="779" spans="1:106" ht="14.5" customHeight="1">
      <c r="A779" s="74" t="s">
        <v>3491</v>
      </c>
      <c r="B779" s="129" t="s">
        <v>2674</v>
      </c>
      <c r="C779" s="130" t="str">
        <f t="shared" ref="C779:C785" si="485">MID(A779,1,12)</f>
        <v>A.100.40.101</v>
      </c>
      <c r="D779" s="131" t="s">
        <v>3493</v>
      </c>
      <c r="E779" s="129" t="s">
        <v>957</v>
      </c>
      <c r="F779" s="132" t="s">
        <v>3494</v>
      </c>
      <c r="G779" s="132">
        <f t="shared" ref="G779:G785" si="486">J779+K779+L779+M779</f>
        <v>1.1304857717200001</v>
      </c>
      <c r="H779" s="348">
        <f t="shared" ref="H779:H785" si="487">G779</f>
        <v>1.1304857717200001</v>
      </c>
      <c r="I779" s="74"/>
      <c r="J779" s="132">
        <f t="shared" ref="J779:J785" si="488">P779+Q779+R779+S779</f>
        <v>3.843720959E-2</v>
      </c>
      <c r="K779" s="132">
        <f t="shared" ref="K779:K785" si="489">N779+O779+T779</f>
        <v>8.4375331400000003E-2</v>
      </c>
      <c r="L779" s="300">
        <f t="shared" ref="L779:L785" si="490">U779+IF(V779="x",0,V779)+IF(W779="x",0,W779)+IF(X779="x",0,X779)+Y779+Z779</f>
        <v>0.19683202073</v>
      </c>
      <c r="M779" s="132">
        <v>0.81084120999999998</v>
      </c>
      <c r="N779" s="132">
        <v>4.8015592000000003E-2</v>
      </c>
      <c r="O779" s="132">
        <v>3.5290732999999998E-2</v>
      </c>
      <c r="P779" s="132">
        <v>2.9600754E-2</v>
      </c>
      <c r="Q779" s="132">
        <v>5.8262727000000002E-3</v>
      </c>
      <c r="R779" s="132">
        <v>5.5338149000000003E-4</v>
      </c>
      <c r="S779" s="132">
        <v>2.4568013999999999E-3</v>
      </c>
      <c r="T779" s="132">
        <v>1.0690064000000001E-3</v>
      </c>
      <c r="U779" s="132">
        <v>5.5749816000000001E-2</v>
      </c>
      <c r="V779" s="132">
        <v>0</v>
      </c>
      <c r="W779" s="132">
        <v>0.14040333999999999</v>
      </c>
      <c r="X779" s="132">
        <v>0</v>
      </c>
      <c r="Y779" s="132">
        <v>6.7886472999999995E-4</v>
      </c>
      <c r="Z779" s="132">
        <v>0</v>
      </c>
      <c r="AA779" s="74"/>
      <c r="AB779" s="301">
        <f t="shared" ref="AB779:AB785" si="491">M779/0.133</f>
        <v>6.0965504511278192</v>
      </c>
      <c r="AC779" s="338">
        <f t="shared" ref="AC779:AC785" si="492">AB779</f>
        <v>6.0965504511278192</v>
      </c>
      <c r="AD779" s="74"/>
      <c r="AE779" s="136">
        <v>100.57671000000001</v>
      </c>
      <c r="AF779" s="136">
        <v>68.439903000000001</v>
      </c>
      <c r="AG779" s="136">
        <v>19.032733</v>
      </c>
      <c r="AH779" s="136">
        <v>0</v>
      </c>
      <c r="AI779" s="136">
        <v>1.6338979</v>
      </c>
      <c r="AJ779" s="136">
        <v>7.1591262999999996</v>
      </c>
      <c r="AK779" s="136">
        <v>4.3110527000000003</v>
      </c>
      <c r="AL779" s="74"/>
      <c r="AM779" s="133">
        <v>0.12332186000000001</v>
      </c>
      <c r="AN779" s="340">
        <f t="shared" ref="AN779:AN785" si="493">AM779</f>
        <v>0.12332186000000001</v>
      </c>
      <c r="AP779" s="133">
        <v>0.11633259</v>
      </c>
      <c r="AQ779" s="133">
        <v>5.1881871E-3</v>
      </c>
      <c r="AR779" s="133">
        <v>1.8010851E-3</v>
      </c>
      <c r="AS779" s="134">
        <f t="shared" ref="AS779:AS785" si="494">AV779+AY779+AZ779+BA779+BB779+BJ779+BK779+BO779</f>
        <v>6.9743759506800013E-6</v>
      </c>
      <c r="AT779" s="135">
        <f t="shared" ref="AT779:AT785" si="495">AW779+AX779+BC779+BD779+BE779+BF779+BG779+BH779+BI779+BL779+BP779+BQ779</f>
        <v>1.9187082552995602E-8</v>
      </c>
      <c r="AU779" s="135">
        <f t="shared" ref="AU779:AU785" si="496">BM779+BN779</f>
        <v>0.25225281709999997</v>
      </c>
      <c r="AV779" s="302">
        <v>5.6610678E-6</v>
      </c>
      <c r="AW779" s="302">
        <v>1.7080858E-8</v>
      </c>
      <c r="AX779" s="302">
        <v>4.6666940000000003E-13</v>
      </c>
      <c r="AY779" s="302">
        <v>1.8544228000000001E-10</v>
      </c>
      <c r="AZ779" s="303">
        <v>0</v>
      </c>
      <c r="BA779" s="302">
        <v>4.4014192999999997E-9</v>
      </c>
      <c r="BB779" s="302">
        <v>1.2666380000000001E-6</v>
      </c>
      <c r="BC779" s="302">
        <v>6.2393745999999997E-10</v>
      </c>
      <c r="BD779" s="302">
        <v>1.3847888E-9</v>
      </c>
      <c r="BE779" s="302">
        <v>2.9733836000000001E-12</v>
      </c>
      <c r="BF779" s="302">
        <v>9.4160800999999997E-15</v>
      </c>
      <c r="BG779" s="302">
        <v>1.3745268E-11</v>
      </c>
      <c r="BH779" s="302">
        <v>1.4432165999999999E-13</v>
      </c>
      <c r="BI779" s="302">
        <v>1.1483417E-13</v>
      </c>
      <c r="BJ779" s="302">
        <v>3.4951420999999998E-9</v>
      </c>
      <c r="BK779" s="302">
        <v>2.5425879E-8</v>
      </c>
      <c r="BL779" s="303">
        <v>0</v>
      </c>
      <c r="BM779" s="303">
        <v>7.6094270999999998E-3</v>
      </c>
      <c r="BN779" s="303">
        <v>0.24464338999999999</v>
      </c>
      <c r="BO779" s="302">
        <v>1.3162268E-8</v>
      </c>
      <c r="BP779" s="302">
        <v>8.0040819000000003E-11</v>
      </c>
      <c r="BQ779" s="302">
        <v>3.5810855E-15</v>
      </c>
      <c r="BR779" s="74"/>
      <c r="BS779" s="136">
        <v>3.1916924999999998E-4</v>
      </c>
      <c r="BT779" s="144">
        <v>1.099622E-5</v>
      </c>
      <c r="BU779" s="136">
        <v>1.6998800000000001E-4</v>
      </c>
      <c r="BV779" s="144">
        <v>1.2521997E-7</v>
      </c>
      <c r="BW779" s="144">
        <v>1.2163881E-5</v>
      </c>
      <c r="BX779" s="144">
        <v>2.8735240999999999E-6</v>
      </c>
      <c r="BY779" s="144">
        <v>5.9561522000000001E-8</v>
      </c>
      <c r="BZ779" s="144">
        <v>4.3247713000000002E-6</v>
      </c>
      <c r="CA779" s="144">
        <v>7.4259899999999996E-7</v>
      </c>
      <c r="CB779" s="144">
        <v>1.6256797999999999E-6</v>
      </c>
      <c r="CC779" s="136">
        <v>0</v>
      </c>
      <c r="CD779" s="136">
        <v>0</v>
      </c>
      <c r="CE779" s="136">
        <v>0</v>
      </c>
      <c r="CF779" s="144">
        <v>6.1412759000000002E-6</v>
      </c>
      <c r="CG779" s="136">
        <v>1.0614466E-4</v>
      </c>
      <c r="CH779" s="144">
        <v>2.0943161999999999E-6</v>
      </c>
      <c r="CI779" s="144">
        <v>1.8895395E-6</v>
      </c>
      <c r="CJ779" s="137"/>
      <c r="CK779" s="138"/>
      <c r="CL779" s="110" t="s">
        <v>3495</v>
      </c>
      <c r="CM779" s="110"/>
      <c r="CN779" s="110"/>
      <c r="CP779" s="305"/>
      <c r="CQ779" s="74"/>
      <c r="CR779" s="74"/>
      <c r="CS779" s="74"/>
      <c r="CU779" s="74"/>
      <c r="CV779" s="74"/>
      <c r="CW779" s="74"/>
      <c r="CX779" s="74"/>
      <c r="CY779" s="74"/>
      <c r="CZ779" s="74"/>
      <c r="DA779" s="74"/>
      <c r="DB779" s="74"/>
    </row>
    <row r="780" spans="1:106" ht="14.5" customHeight="1">
      <c r="A780" s="74" t="s">
        <v>3496</v>
      </c>
      <c r="B780" s="129" t="s">
        <v>2674</v>
      </c>
      <c r="C780" s="130" t="str">
        <f t="shared" si="485"/>
        <v>A.100.40.102</v>
      </c>
      <c r="D780" s="131" t="s">
        <v>3493</v>
      </c>
      <c r="E780" s="129" t="s">
        <v>957</v>
      </c>
      <c r="F780" s="132" t="s">
        <v>3498</v>
      </c>
      <c r="G780" s="132">
        <f t="shared" si="486"/>
        <v>82.807470991765996</v>
      </c>
      <c r="H780" s="348">
        <f t="shared" si="487"/>
        <v>82.807470991765996</v>
      </c>
      <c r="I780" s="74"/>
      <c r="J780" s="132">
        <f t="shared" si="488"/>
        <v>0.22669442170000001</v>
      </c>
      <c r="K780" s="132">
        <f t="shared" si="489"/>
        <v>0.8531288520000001</v>
      </c>
      <c r="L780" s="300">
        <f t="shared" si="490"/>
        <v>79.435212318065993</v>
      </c>
      <c r="M780" s="132">
        <v>2.2924354</v>
      </c>
      <c r="N780" s="132">
        <v>0.62826930000000003</v>
      </c>
      <c r="O780" s="132">
        <v>0.19442469000000001</v>
      </c>
      <c r="P780" s="132">
        <v>0.16324653</v>
      </c>
      <c r="Q780" s="132">
        <v>5.5544072999999999E-2</v>
      </c>
      <c r="R780" s="132">
        <v>1.8038696E-3</v>
      </c>
      <c r="S780" s="132">
        <v>6.0999490999999999E-3</v>
      </c>
      <c r="T780" s="132">
        <v>3.0434862E-2</v>
      </c>
      <c r="U780" s="132">
        <v>79.315145999999999</v>
      </c>
      <c r="V780" s="132">
        <v>6.1032077999999997E-3</v>
      </c>
      <c r="W780" s="132">
        <v>0.11328449</v>
      </c>
      <c r="X780" s="304">
        <v>3.1405446000000002E-5</v>
      </c>
      <c r="Y780" s="132">
        <v>6.4721481999999999E-4</v>
      </c>
      <c r="Z780" s="132">
        <v>0</v>
      </c>
      <c r="AA780" s="74"/>
      <c r="AB780" s="301">
        <f t="shared" si="491"/>
        <v>17.236356390977441</v>
      </c>
      <c r="AC780" s="338">
        <f t="shared" si="492"/>
        <v>17.236356390977441</v>
      </c>
      <c r="AD780" s="74"/>
      <c r="AE780" s="136">
        <v>219.71813</v>
      </c>
      <c r="AF780" s="136">
        <v>193.99520999999999</v>
      </c>
      <c r="AG780" s="136">
        <v>15.356634</v>
      </c>
      <c r="AH780" s="136">
        <v>0</v>
      </c>
      <c r="AI780" s="136">
        <v>1.2745348999999999</v>
      </c>
      <c r="AJ780" s="136">
        <v>5.5901699000000002</v>
      </c>
      <c r="AK780" s="136">
        <v>3.5015798</v>
      </c>
      <c r="AL780" s="74"/>
      <c r="AM780" s="133">
        <v>0.53274734999999995</v>
      </c>
      <c r="AN780" s="340">
        <f t="shared" si="493"/>
        <v>0.53274734999999995</v>
      </c>
      <c r="AP780" s="133">
        <v>0.50392627000000001</v>
      </c>
      <c r="AQ780" s="133">
        <v>1.8257729E-2</v>
      </c>
      <c r="AR780" s="133">
        <v>1.0563354E-2</v>
      </c>
      <c r="AS780" s="134">
        <f t="shared" si="494"/>
        <v>3.0211407134039002E-5</v>
      </c>
      <c r="AT780" s="135">
        <f t="shared" si="495"/>
        <v>6.7521188753802684E-8</v>
      </c>
      <c r="AU780" s="135">
        <f t="shared" si="496"/>
        <v>1.4794613440000002</v>
      </c>
      <c r="AV780" s="302">
        <v>1.6070172000000001E-5</v>
      </c>
      <c r="AW780" s="302">
        <v>4.8489931000000001E-8</v>
      </c>
      <c r="AX780" s="302">
        <v>1.3247019999999999E-12</v>
      </c>
      <c r="AY780" s="302">
        <v>1.2669041999999999E-9</v>
      </c>
      <c r="AZ780" s="302">
        <v>2.6230838999999999E-11</v>
      </c>
      <c r="BA780" s="302">
        <v>2.4273899E-8</v>
      </c>
      <c r="BB780" s="302">
        <v>1.3975325E-5</v>
      </c>
      <c r="BC780" s="302">
        <v>3.4715943000000001E-9</v>
      </c>
      <c r="BD780" s="302">
        <v>1.5321623999999999E-8</v>
      </c>
      <c r="BE780" s="302">
        <v>5.4005036000000003E-12</v>
      </c>
      <c r="BF780" s="302">
        <v>4.5951694E-14</v>
      </c>
      <c r="BG780" s="302">
        <v>1.0564029E-10</v>
      </c>
      <c r="BH780" s="302">
        <v>7.6059138000000002E-13</v>
      </c>
      <c r="BI780" s="302">
        <v>1.638864E-12</v>
      </c>
      <c r="BJ780" s="302">
        <v>2.6083491E-8</v>
      </c>
      <c r="BK780" s="302">
        <v>1.0171098999999999E-7</v>
      </c>
      <c r="BL780" s="302">
        <v>4.6915967999999997E-11</v>
      </c>
      <c r="BM780" s="303">
        <v>8.5206440000000008E-3</v>
      </c>
      <c r="BN780" s="303">
        <v>1.4709407000000001</v>
      </c>
      <c r="BO780" s="302">
        <v>1.2548619E-8</v>
      </c>
      <c r="BP780" s="302">
        <v>7.6309168999999998E-11</v>
      </c>
      <c r="BQ780" s="302">
        <v>3.4141287E-15</v>
      </c>
      <c r="BR780" s="74"/>
      <c r="BS780" s="136">
        <v>1.0791522E-3</v>
      </c>
      <c r="BT780" s="136">
        <v>1.1353773E-4</v>
      </c>
      <c r="BU780" s="136">
        <v>4.8059535000000001E-4</v>
      </c>
      <c r="BV780" s="144">
        <v>3.5661186000000002E-6</v>
      </c>
      <c r="BW780" s="136">
        <v>1.3159536999999999E-4</v>
      </c>
      <c r="BX780" s="144">
        <v>1.5626721000000001E-5</v>
      </c>
      <c r="BY780" s="144">
        <v>9.5564711000000006E-8</v>
      </c>
      <c r="BZ780" s="144">
        <v>2.3675724E-5</v>
      </c>
      <c r="CA780" s="144">
        <v>2.4206659999999999E-6</v>
      </c>
      <c r="CB780" s="144">
        <v>4.0363718000000002E-6</v>
      </c>
      <c r="CC780" s="144">
        <v>1.9123606000000001E-7</v>
      </c>
      <c r="CD780" s="144">
        <v>3.2993820999999997E-8</v>
      </c>
      <c r="CE780" s="144">
        <v>2.8236761999999999E-9</v>
      </c>
      <c r="CF780" s="144">
        <v>3.9433419E-5</v>
      </c>
      <c r="CG780" s="136">
        <v>2.5253257000000003E-4</v>
      </c>
      <c r="CH780" s="144">
        <v>1.0008144E-5</v>
      </c>
      <c r="CI780" s="144">
        <v>1.8014457E-6</v>
      </c>
      <c r="CJ780" s="137"/>
      <c r="CK780" s="138"/>
      <c r="CL780" s="110" t="s">
        <v>3499</v>
      </c>
      <c r="CM780" s="110"/>
      <c r="CN780" s="110"/>
      <c r="CP780" s="305"/>
      <c r="CQ780" s="74"/>
      <c r="CR780" s="74"/>
      <c r="CT780" s="74"/>
      <c r="CU780" s="74"/>
      <c r="CV780" s="74"/>
      <c r="CW780" s="74"/>
      <c r="CX780" s="74"/>
      <c r="CY780" s="74"/>
      <c r="CZ780" s="74"/>
      <c r="DA780" s="74"/>
      <c r="DB780" s="74"/>
    </row>
    <row r="781" spans="1:106" ht="14.5" customHeight="1">
      <c r="A781" s="74" t="s">
        <v>3500</v>
      </c>
      <c r="B781" s="129" t="s">
        <v>2674</v>
      </c>
      <c r="C781" s="130" t="str">
        <f t="shared" si="485"/>
        <v>A.100.40.103</v>
      </c>
      <c r="D781" s="131" t="s">
        <v>3493</v>
      </c>
      <c r="E781" s="129" t="s">
        <v>957</v>
      </c>
      <c r="F781" s="132" t="s">
        <v>3502</v>
      </c>
      <c r="G781" s="132">
        <f t="shared" si="486"/>
        <v>4.8149226804312999</v>
      </c>
      <c r="H781" s="348">
        <f t="shared" si="487"/>
        <v>4.8149226804312999</v>
      </c>
      <c r="I781" s="74"/>
      <c r="J781" s="132">
        <f t="shared" si="488"/>
        <v>3.0683293928E-2</v>
      </c>
      <c r="K781" s="132">
        <f t="shared" si="489"/>
        <v>9.0909875099999995E-2</v>
      </c>
      <c r="L781" s="300">
        <f t="shared" si="490"/>
        <v>4.0728978814032999</v>
      </c>
      <c r="M781" s="132">
        <v>0.62043163000000001</v>
      </c>
      <c r="N781" s="132">
        <v>5.9797682999999997E-2</v>
      </c>
      <c r="O781" s="132">
        <v>2.9590449000000001E-2</v>
      </c>
      <c r="P781" s="132">
        <v>2.4855202999999999E-2</v>
      </c>
      <c r="Q781" s="132">
        <v>5.4329000000000001E-3</v>
      </c>
      <c r="R781" s="304">
        <v>9.0193477999999996E-5</v>
      </c>
      <c r="S781" s="132">
        <v>3.0499744999999998E-4</v>
      </c>
      <c r="T781" s="132">
        <v>1.5217430999999999E-3</v>
      </c>
      <c r="U781" s="132">
        <v>3.9692981000000001</v>
      </c>
      <c r="V781" s="132">
        <v>3.0516039000000003E-4</v>
      </c>
      <c r="W781" s="132">
        <v>0.10326069</v>
      </c>
      <c r="X781" s="304">
        <v>1.5702722999999999E-6</v>
      </c>
      <c r="Y781" s="304">
        <v>3.2360741000000002E-5</v>
      </c>
      <c r="Z781" s="132">
        <v>0</v>
      </c>
      <c r="AA781" s="74"/>
      <c r="AB781" s="301">
        <f t="shared" si="491"/>
        <v>4.6648994736842102</v>
      </c>
      <c r="AC781" s="338">
        <f t="shared" si="492"/>
        <v>4.6648994736842102</v>
      </c>
      <c r="AD781" s="74"/>
      <c r="AE781" s="136">
        <v>76.077642999999995</v>
      </c>
      <c r="AF781" s="136">
        <v>52.452717999999997</v>
      </c>
      <c r="AG781" s="136">
        <v>13.997769999999999</v>
      </c>
      <c r="AH781" s="136">
        <v>0</v>
      </c>
      <c r="AI781" s="136">
        <v>1.1994735999999999</v>
      </c>
      <c r="AJ781" s="136">
        <v>5.2559244999999999</v>
      </c>
      <c r="AK781" s="136">
        <v>3.1717563000000002</v>
      </c>
      <c r="AL781" s="74"/>
      <c r="AM781" s="133">
        <v>0.10226041</v>
      </c>
      <c r="AN781" s="340">
        <f t="shared" si="493"/>
        <v>0.10226041</v>
      </c>
      <c r="AP781" s="133">
        <v>9.6547225E-2</v>
      </c>
      <c r="AQ781" s="133">
        <v>4.1061344999999997E-3</v>
      </c>
      <c r="AR781" s="133">
        <v>1.6070543E-3</v>
      </c>
      <c r="AS781" s="134">
        <f t="shared" si="494"/>
        <v>5.788202917402999E-6</v>
      </c>
      <c r="AT781" s="135">
        <f t="shared" si="495"/>
        <v>1.5185408368588142E-8</v>
      </c>
      <c r="AU781" s="135">
        <f t="shared" si="496"/>
        <v>0.2250776381</v>
      </c>
      <c r="AV781" s="302">
        <v>4.3327684E-6</v>
      </c>
      <c r="AW781" s="302">
        <v>1.3073125000000001E-8</v>
      </c>
      <c r="AX781" s="302">
        <v>3.5717085000000002E-13</v>
      </c>
      <c r="AY781" s="302">
        <v>6.3345211000000001E-11</v>
      </c>
      <c r="AZ781" s="302">
        <v>1.311542E-12</v>
      </c>
      <c r="BA781" s="302">
        <v>3.6958056000000001E-9</v>
      </c>
      <c r="BB781" s="302">
        <v>1.4446569000000001E-6</v>
      </c>
      <c r="BC781" s="302">
        <v>5.2543936000000004E-10</v>
      </c>
      <c r="BD781" s="302">
        <v>1.5746511000000001E-9</v>
      </c>
      <c r="BE781" s="302">
        <v>2.7002518E-13</v>
      </c>
      <c r="BF781" s="302">
        <v>2.2975847000000001E-15</v>
      </c>
      <c r="BG781" s="302">
        <v>5.2820145999999999E-12</v>
      </c>
      <c r="BH781" s="302">
        <v>3.8029568999999999E-14</v>
      </c>
      <c r="BI781" s="302">
        <v>8.1943197999999994E-14</v>
      </c>
      <c r="BJ781" s="302">
        <v>1.3041745E-9</v>
      </c>
      <c r="BK781" s="302">
        <v>5.0855496000000004E-9</v>
      </c>
      <c r="BL781" s="302">
        <v>2.3457983999999998E-12</v>
      </c>
      <c r="BM781" s="303">
        <v>4.9749810000000001E-4</v>
      </c>
      <c r="BN781" s="303">
        <v>0.22458014000000001</v>
      </c>
      <c r="BO781" s="302">
        <v>6.2743094999999997E-10</v>
      </c>
      <c r="BP781" s="302">
        <v>3.8154584999999999E-12</v>
      </c>
      <c r="BQ781" s="302">
        <v>1.7070643999999999E-16</v>
      </c>
      <c r="BR781" s="74"/>
      <c r="BS781" s="136">
        <v>2.5004271E-4</v>
      </c>
      <c r="BT781" s="144">
        <v>1.2068589999999999E-5</v>
      </c>
      <c r="BU781" s="136">
        <v>1.3006977999999999E-4</v>
      </c>
      <c r="BV781" s="144">
        <v>1.7830592999999999E-7</v>
      </c>
      <c r="BW781" s="144">
        <v>1.302364E-5</v>
      </c>
      <c r="BX781" s="144">
        <v>2.3882082999999999E-6</v>
      </c>
      <c r="BY781" s="144">
        <v>4.7782355999999997E-9</v>
      </c>
      <c r="BZ781" s="144">
        <v>3.6226724999999998E-6</v>
      </c>
      <c r="CA781" s="144">
        <v>1.210333E-7</v>
      </c>
      <c r="CB781" s="144">
        <v>2.0181859000000001E-7</v>
      </c>
      <c r="CC781" s="144">
        <v>9.5618029999999999E-9</v>
      </c>
      <c r="CD781" s="144">
        <v>1.649691E-9</v>
      </c>
      <c r="CE781" s="144">
        <v>1.4118381000000001E-10</v>
      </c>
      <c r="CF781" s="144">
        <v>5.4313267999999998E-6</v>
      </c>
      <c r="CG781" s="144">
        <v>8.0623014999999998E-5</v>
      </c>
      <c r="CH781" s="144">
        <v>2.2081218999999999E-6</v>
      </c>
      <c r="CI781" s="144">
        <v>9.0072282999999995E-8</v>
      </c>
      <c r="CJ781" s="137"/>
      <c r="CK781" s="138"/>
      <c r="CL781" s="89" t="s">
        <v>3503</v>
      </c>
      <c r="CM781" s="110"/>
      <c r="CN781" s="110"/>
      <c r="CP781" s="305"/>
      <c r="CQ781" s="74"/>
      <c r="CR781" s="74"/>
      <c r="CS781" s="74"/>
      <c r="CT781" s="74"/>
      <c r="CU781" s="74"/>
      <c r="CV781" s="74"/>
      <c r="CW781" s="74"/>
      <c r="CX781" s="74"/>
      <c r="CY781" s="74"/>
      <c r="CZ781" s="74"/>
      <c r="DA781" s="74"/>
      <c r="DB781" s="74"/>
    </row>
    <row r="782" spans="1:106" ht="14.5" customHeight="1">
      <c r="A782" s="74" t="s">
        <v>3504</v>
      </c>
      <c r="B782" s="129" t="s">
        <v>2674</v>
      </c>
      <c r="C782" s="130" t="str">
        <f t="shared" si="485"/>
        <v>A.100.40.104</v>
      </c>
      <c r="D782" s="131" t="s">
        <v>3493</v>
      </c>
      <c r="E782" s="129" t="s">
        <v>957</v>
      </c>
      <c r="F782" s="132" t="s">
        <v>3506</v>
      </c>
      <c r="G782" s="132">
        <f t="shared" si="486"/>
        <v>108.342954595519</v>
      </c>
      <c r="H782" s="348">
        <f t="shared" si="487"/>
        <v>108.342954595519</v>
      </c>
      <c r="I782" s="74"/>
      <c r="J782" s="132">
        <f t="shared" si="488"/>
        <v>0.27338437300000001</v>
      </c>
      <c r="K782" s="132">
        <f t="shared" si="489"/>
        <v>1.039173637</v>
      </c>
      <c r="L782" s="300">
        <f t="shared" si="490"/>
        <v>104.37991618551899</v>
      </c>
      <c r="M782" s="132">
        <v>2.6504804000000002</v>
      </c>
      <c r="N782" s="132">
        <v>0.76721430000000002</v>
      </c>
      <c r="O782" s="132">
        <v>0.23390712999999999</v>
      </c>
      <c r="P782" s="132">
        <v>0.19323014999999999</v>
      </c>
      <c r="Q782" s="132">
        <v>7.0396549000000003E-2</v>
      </c>
      <c r="R782" s="132">
        <v>3.0791340999999999E-3</v>
      </c>
      <c r="S782" s="132">
        <v>6.6785398999999997E-3</v>
      </c>
      <c r="T782" s="132">
        <v>3.8052206999999998E-2</v>
      </c>
      <c r="U782" s="132">
        <v>104.2603</v>
      </c>
      <c r="V782" s="132">
        <v>6.0071960999999998E-3</v>
      </c>
      <c r="W782" s="132">
        <v>0.11292003</v>
      </c>
      <c r="X782" s="304">
        <v>3.5985879E-5</v>
      </c>
      <c r="Y782" s="132">
        <v>6.5297353999999995E-4</v>
      </c>
      <c r="Z782" s="132">
        <v>0</v>
      </c>
      <c r="AA782" s="74"/>
      <c r="AB782" s="301">
        <f t="shared" si="491"/>
        <v>19.928424060150377</v>
      </c>
      <c r="AC782" s="338">
        <f t="shared" si="492"/>
        <v>19.928424060150377</v>
      </c>
      <c r="AD782" s="74"/>
      <c r="AE782" s="136">
        <v>249.55238</v>
      </c>
      <c r="AF782" s="136">
        <v>224.2304</v>
      </c>
      <c r="AG782" s="136">
        <v>15.307309</v>
      </c>
      <c r="AH782" s="136">
        <v>0</v>
      </c>
      <c r="AI782" s="136">
        <v>1.2431801</v>
      </c>
      <c r="AJ782" s="136">
        <v>5.3906722</v>
      </c>
      <c r="AK782" s="136">
        <v>3.3808142999999999</v>
      </c>
      <c r="AL782" s="74"/>
      <c r="AM782" s="133">
        <v>0.63069841000000004</v>
      </c>
      <c r="AN782" s="340">
        <f t="shared" si="493"/>
        <v>0.63069841000000004</v>
      </c>
      <c r="AP782" s="133">
        <v>0.59653690999999998</v>
      </c>
      <c r="AQ782" s="133">
        <v>2.1385721999999999E-2</v>
      </c>
      <c r="AR782" s="133">
        <v>1.2775771E-2</v>
      </c>
      <c r="AS782" s="134">
        <f t="shared" si="494"/>
        <v>3.5763603873012003E-5</v>
      </c>
      <c r="AT782" s="135">
        <f t="shared" si="495"/>
        <v>7.9089207541776591E-8</v>
      </c>
      <c r="AU782" s="135">
        <f t="shared" si="496"/>
        <v>1.7893237369999999</v>
      </c>
      <c r="AV782" s="302">
        <v>1.8584001999999999E-5</v>
      </c>
      <c r="AW782" s="302">
        <v>5.6075258E-8</v>
      </c>
      <c r="AX782" s="302">
        <v>1.5319205000000001E-12</v>
      </c>
      <c r="AY782" s="302">
        <v>1.5197829E-9</v>
      </c>
      <c r="AZ782" s="302">
        <v>3.1891112000000001E-11</v>
      </c>
      <c r="BA782" s="302">
        <v>2.8732308000000001E-8</v>
      </c>
      <c r="BB782" s="302">
        <v>1.6985730000000001E-5</v>
      </c>
      <c r="BC782" s="302">
        <v>4.1110384000000002E-9</v>
      </c>
      <c r="BD782" s="302">
        <v>1.8634370999999999E-8</v>
      </c>
      <c r="BE782" s="302">
        <v>6.6263491999999999E-12</v>
      </c>
      <c r="BF782" s="302">
        <v>1.0194415E-13</v>
      </c>
      <c r="BG782" s="302">
        <v>1.269142E-10</v>
      </c>
      <c r="BH782" s="302">
        <v>9.7718032000000003E-13</v>
      </c>
      <c r="BI782" s="302">
        <v>1.9911341000000002E-12</v>
      </c>
      <c r="BJ782" s="302">
        <v>3.0226607999999997E-8</v>
      </c>
      <c r="BK782" s="302">
        <v>1.2070101E-7</v>
      </c>
      <c r="BL782" s="302">
        <v>5.3405825E-11</v>
      </c>
      <c r="BM782" s="303">
        <v>2.9119537000000001E-2</v>
      </c>
      <c r="BN782" s="303">
        <v>1.7602042</v>
      </c>
      <c r="BO782" s="302">
        <v>1.2660273E-8</v>
      </c>
      <c r="BP782" s="302">
        <v>7.6988143999999999E-11</v>
      </c>
      <c r="BQ782" s="302">
        <v>3.4445065999999999E-15</v>
      </c>
      <c r="BR782" s="74"/>
      <c r="BS782" s="136">
        <v>1.2689083999999999E-3</v>
      </c>
      <c r="BT782" s="136">
        <v>1.3781361000000001E-4</v>
      </c>
      <c r="BU782" s="136">
        <v>5.5565732999999996E-4</v>
      </c>
      <c r="BV782" s="144">
        <v>4.4586226999999997E-6</v>
      </c>
      <c r="BW782" s="136">
        <v>1.6278146E-4</v>
      </c>
      <c r="BX782" s="144">
        <v>1.862657E-5</v>
      </c>
      <c r="BY782" s="144">
        <v>1.182572E-7</v>
      </c>
      <c r="BZ782" s="144">
        <v>2.8009238999999999E-5</v>
      </c>
      <c r="CA782" s="144">
        <v>4.1319811E-6</v>
      </c>
      <c r="CB782" s="144">
        <v>4.4192287000000003E-6</v>
      </c>
      <c r="CC782" s="144">
        <v>2.3245331000000001E-7</v>
      </c>
      <c r="CD782" s="144">
        <v>3.775576E-8</v>
      </c>
      <c r="CE782" s="144">
        <v>3.6447719999999998E-9</v>
      </c>
      <c r="CF782" s="144">
        <v>4.7015490999999999E-5</v>
      </c>
      <c r="CG782" s="136">
        <v>2.8887096E-4</v>
      </c>
      <c r="CH782" s="144">
        <v>1.4914301E-5</v>
      </c>
      <c r="CI782" s="144">
        <v>1.8174744000000001E-6</v>
      </c>
      <c r="CJ782" s="137"/>
      <c r="CK782" s="138"/>
      <c r="CL782" s="110" t="s">
        <v>3507</v>
      </c>
      <c r="CM782" s="110"/>
      <c r="CN782" s="110"/>
      <c r="CP782" s="305"/>
      <c r="CQ782" s="74"/>
      <c r="CR782" s="74"/>
      <c r="CS782" s="74"/>
      <c r="CT782" s="74"/>
      <c r="CU782" s="74"/>
      <c r="CV782" s="74"/>
      <c r="CW782" s="74"/>
      <c r="CX782" s="74"/>
      <c r="CY782" s="74"/>
      <c r="CZ782" s="74"/>
      <c r="DA782" s="74"/>
      <c r="DB782" s="74"/>
    </row>
    <row r="783" spans="1:106" ht="14.5" customHeight="1">
      <c r="A783" s="74" t="s">
        <v>3508</v>
      </c>
      <c r="B783" s="129" t="s">
        <v>2674</v>
      </c>
      <c r="C783" s="130" t="str">
        <f t="shared" si="485"/>
        <v>A.100.40.105</v>
      </c>
      <c r="D783" s="131" t="s">
        <v>3493</v>
      </c>
      <c r="E783" s="129" t="s">
        <v>957</v>
      </c>
      <c r="F783" s="132" t="s">
        <v>3510</v>
      </c>
      <c r="G783" s="132">
        <f t="shared" si="486"/>
        <v>6.1127816578566998</v>
      </c>
      <c r="H783" s="348">
        <f t="shared" si="487"/>
        <v>6.1127816578566998</v>
      </c>
      <c r="I783" s="74"/>
      <c r="J783" s="132">
        <f t="shared" si="488"/>
        <v>3.3036106650000001E-2</v>
      </c>
      <c r="K783" s="132">
        <f t="shared" si="489"/>
        <v>0.10029082340000001</v>
      </c>
      <c r="L783" s="300">
        <f t="shared" si="490"/>
        <v>5.3409641878066996</v>
      </c>
      <c r="M783" s="132">
        <v>0.63849054000000005</v>
      </c>
      <c r="N783" s="132">
        <v>6.6804704000000006E-2</v>
      </c>
      <c r="O783" s="132">
        <v>3.1580526999999997E-2</v>
      </c>
      <c r="P783" s="132">
        <v>2.63678E-2</v>
      </c>
      <c r="Q783" s="132">
        <v>6.1803450999999999E-3</v>
      </c>
      <c r="R783" s="132">
        <v>1.5398965E-4</v>
      </c>
      <c r="S783" s="132">
        <v>3.339719E-4</v>
      </c>
      <c r="T783" s="132">
        <v>1.9055923999999999E-3</v>
      </c>
      <c r="U783" s="132">
        <v>5.2373871999999997</v>
      </c>
      <c r="V783" s="132">
        <v>3.0017358E-4</v>
      </c>
      <c r="W783" s="132">
        <v>0.10324245</v>
      </c>
      <c r="X783" s="304">
        <v>1.8014397E-6</v>
      </c>
      <c r="Y783" s="304">
        <v>3.2562786999999997E-5</v>
      </c>
      <c r="Z783" s="132">
        <v>0</v>
      </c>
      <c r="AA783" s="74"/>
      <c r="AB783" s="301">
        <f t="shared" si="491"/>
        <v>4.8006807518796997</v>
      </c>
      <c r="AC783" s="338">
        <f t="shared" si="492"/>
        <v>4.8006807518796997</v>
      </c>
      <c r="AD783" s="74"/>
      <c r="AE783" s="136">
        <v>77.582959000000002</v>
      </c>
      <c r="AF783" s="136">
        <v>53.978107000000001</v>
      </c>
      <c r="AG783" s="136">
        <v>13.995302000000001</v>
      </c>
      <c r="AH783" s="136">
        <v>0</v>
      </c>
      <c r="AI783" s="136">
        <v>1.1979010999999999</v>
      </c>
      <c r="AJ783" s="136">
        <v>5.2459293000000002</v>
      </c>
      <c r="AK783" s="136">
        <v>3.1657201000000001</v>
      </c>
      <c r="AL783" s="74"/>
      <c r="AM783" s="133">
        <v>0.10720054</v>
      </c>
      <c r="AN783" s="340">
        <f t="shared" si="493"/>
        <v>0.10720054</v>
      </c>
      <c r="AP783" s="133">
        <v>0.10121805</v>
      </c>
      <c r="AQ783" s="133">
        <v>4.2638959999999997E-3</v>
      </c>
      <c r="AR783" s="133">
        <v>1.7185999E-3</v>
      </c>
      <c r="AS783" s="134">
        <f t="shared" si="494"/>
        <v>6.0682282410653004E-6</v>
      </c>
      <c r="AT783" s="135">
        <f t="shared" si="495"/>
        <v>1.5768846291013552E-8</v>
      </c>
      <c r="AU783" s="135">
        <f t="shared" si="496"/>
        <v>0.24070026629999999</v>
      </c>
      <c r="AV783" s="302">
        <v>4.4595594999999997E-6</v>
      </c>
      <c r="AW783" s="302">
        <v>1.345571E-8</v>
      </c>
      <c r="AX783" s="302">
        <v>3.6762242E-13</v>
      </c>
      <c r="AY783" s="302">
        <v>7.6078497999999996E-11</v>
      </c>
      <c r="AZ783" s="302">
        <v>1.5973173E-12</v>
      </c>
      <c r="BA783" s="302">
        <v>3.9207210999999996E-9</v>
      </c>
      <c r="BB783" s="302">
        <v>1.5964858E-6</v>
      </c>
      <c r="BC783" s="302">
        <v>5.5769758000000002E-10</v>
      </c>
      <c r="BD783" s="302">
        <v>1.7417195999999999E-9</v>
      </c>
      <c r="BE783" s="302">
        <v>3.3121266000000001E-13</v>
      </c>
      <c r="BF783" s="302">
        <v>5.0998903000000001E-15</v>
      </c>
      <c r="BG783" s="302">
        <v>6.3538013999999998E-12</v>
      </c>
      <c r="BH783" s="302">
        <v>4.8899892999999999E-14</v>
      </c>
      <c r="BI783" s="302">
        <v>9.9702577999999997E-14</v>
      </c>
      <c r="BJ783" s="302">
        <v>1.5131886E-9</v>
      </c>
      <c r="BK783" s="302">
        <v>6.0400071999999996E-9</v>
      </c>
      <c r="BL783" s="302">
        <v>2.6733199000000001E-12</v>
      </c>
      <c r="BM783" s="303">
        <v>1.5264763E-3</v>
      </c>
      <c r="BN783" s="303">
        <v>0.23917379</v>
      </c>
      <c r="BO783" s="302">
        <v>6.3134834999999999E-10</v>
      </c>
      <c r="BP783" s="302">
        <v>3.8392804999999997E-12</v>
      </c>
      <c r="BQ783" s="302">
        <v>1.7177224999999999E-16</v>
      </c>
      <c r="BR783" s="74"/>
      <c r="BS783" s="136">
        <v>2.5960479000000002E-4</v>
      </c>
      <c r="BT783" s="144">
        <v>1.3292899E-5</v>
      </c>
      <c r="BU783" s="136">
        <v>1.3385571999999999E-4</v>
      </c>
      <c r="BV783" s="144">
        <v>2.2328055999999999E-7</v>
      </c>
      <c r="BW783" s="144">
        <v>1.4594961E-5</v>
      </c>
      <c r="BX783" s="144">
        <v>2.5394775000000001E-6</v>
      </c>
      <c r="BY783" s="144">
        <v>5.9094232000000002E-9</v>
      </c>
      <c r="BZ783" s="144">
        <v>3.8412896000000004E-6</v>
      </c>
      <c r="CA783" s="144">
        <v>2.0664327000000001E-7</v>
      </c>
      <c r="CB783" s="144">
        <v>2.2099115000000001E-7</v>
      </c>
      <c r="CC783" s="144">
        <v>1.1642793999999999E-8</v>
      </c>
      <c r="CD783" s="144">
        <v>1.8900177000000001E-9</v>
      </c>
      <c r="CE783" s="144">
        <v>1.8253507000000001E-10</v>
      </c>
      <c r="CF783" s="144">
        <v>5.8137929000000002E-6</v>
      </c>
      <c r="CG783" s="144">
        <v>8.2456327000000006E-5</v>
      </c>
      <c r="CH783" s="144">
        <v>2.4491509999999999E-6</v>
      </c>
      <c r="CI783" s="144">
        <v>9.0634654999999997E-8</v>
      </c>
      <c r="CJ783" s="137"/>
      <c r="CK783" s="138"/>
      <c r="CL783" s="89" t="s">
        <v>3511</v>
      </c>
      <c r="CM783" s="110"/>
      <c r="CN783" s="110"/>
      <c r="CP783" s="305"/>
      <c r="CQ783" s="74"/>
      <c r="CS783" s="74"/>
      <c r="CT783" s="74"/>
      <c r="CU783" s="74"/>
      <c r="CV783" s="74"/>
      <c r="CW783" s="74"/>
      <c r="CX783" s="74"/>
      <c r="CY783" s="74"/>
      <c r="CZ783" s="74"/>
      <c r="DA783" s="74"/>
      <c r="DB783" s="74"/>
    </row>
    <row r="784" spans="1:106" ht="14.5" customHeight="1">
      <c r="A784" s="74" t="s">
        <v>3512</v>
      </c>
      <c r="B784" s="129" t="s">
        <v>2674</v>
      </c>
      <c r="C784" s="130" t="str">
        <f t="shared" si="485"/>
        <v>A.100.40.106</v>
      </c>
      <c r="D784" s="131" t="s">
        <v>3493</v>
      </c>
      <c r="E784" s="129" t="s">
        <v>957</v>
      </c>
      <c r="F784" s="132" t="s">
        <v>3514</v>
      </c>
      <c r="G784" s="132">
        <f t="shared" si="486"/>
        <v>78.896390603315012</v>
      </c>
      <c r="H784" s="348">
        <f t="shared" si="487"/>
        <v>78.896390603315012</v>
      </c>
      <c r="I784" s="74"/>
      <c r="J784" s="132">
        <f t="shared" si="488"/>
        <v>0.89293550500000007</v>
      </c>
      <c r="K784" s="132">
        <f t="shared" si="489"/>
        <v>3.5355090100000002</v>
      </c>
      <c r="L784" s="300">
        <f t="shared" si="490"/>
        <v>67.332007788315011</v>
      </c>
      <c r="M784" s="132">
        <v>7.1359383000000003</v>
      </c>
      <c r="N784" s="132">
        <v>2.6460580999999999</v>
      </c>
      <c r="O784" s="132">
        <v>0.74805168</v>
      </c>
      <c r="P784" s="132">
        <v>0.51136619000000005</v>
      </c>
      <c r="Q784" s="132">
        <v>0.31699368</v>
      </c>
      <c r="R784" s="132">
        <v>5.2132340999999999E-2</v>
      </c>
      <c r="S784" s="132">
        <v>1.2443294000000001E-2</v>
      </c>
      <c r="T784" s="132">
        <v>0.14139922999999999</v>
      </c>
      <c r="U784" s="132">
        <v>67.057017000000002</v>
      </c>
      <c r="V784" s="132">
        <v>6.7040498000000004E-3</v>
      </c>
      <c r="W784" s="132">
        <v>0.26819724</v>
      </c>
      <c r="X784" s="304">
        <v>8.8736908000000003E-5</v>
      </c>
      <c r="Y784" s="304">
        <v>7.6160700000000002E-7</v>
      </c>
      <c r="Z784" s="132">
        <v>0</v>
      </c>
      <c r="AA784" s="74"/>
      <c r="AB784" s="301">
        <f t="shared" si="491"/>
        <v>53.653671428571428</v>
      </c>
      <c r="AC784" s="338">
        <f t="shared" si="492"/>
        <v>53.653671428571428</v>
      </c>
      <c r="AD784" s="74"/>
      <c r="AE784" s="136">
        <v>653.11845000000005</v>
      </c>
      <c r="AF784" s="136">
        <v>602.16764000000001</v>
      </c>
      <c r="AG784" s="136">
        <v>36.358370999999998</v>
      </c>
      <c r="AH784" s="136">
        <v>0</v>
      </c>
      <c r="AI784" s="136">
        <v>2.6133475000000002</v>
      </c>
      <c r="AJ784" s="136">
        <v>7.1813567000000003</v>
      </c>
      <c r="AK784" s="136">
        <v>4.7977371</v>
      </c>
      <c r="AL784" s="74"/>
      <c r="AM784" s="133">
        <v>1.8843064</v>
      </c>
      <c r="AN784" s="340">
        <f t="shared" si="493"/>
        <v>1.8843064</v>
      </c>
      <c r="AP784" s="133">
        <v>1.7811083999999999</v>
      </c>
      <c r="AQ784" s="133">
        <v>6.0763681999999999E-2</v>
      </c>
      <c r="AR784" s="133">
        <v>4.2434369E-2</v>
      </c>
      <c r="AS784" s="134">
        <f t="shared" si="494"/>
        <v>1.06781077258673E-4</v>
      </c>
      <c r="AT784" s="135">
        <f t="shared" si="495"/>
        <v>2.2471775817316843E-7</v>
      </c>
      <c r="AU784" s="135">
        <f t="shared" si="496"/>
        <v>5.9431888800000001</v>
      </c>
      <c r="AV784" s="302">
        <v>5.0037765999999998E-5</v>
      </c>
      <c r="AW784" s="302">
        <v>1.5098393000000001E-7</v>
      </c>
      <c r="AX784" s="302">
        <v>4.1247226000000001E-12</v>
      </c>
      <c r="AY784" s="302">
        <v>3.8196654999999997E-9</v>
      </c>
      <c r="AZ784" s="302">
        <v>9.1643974E-11</v>
      </c>
      <c r="BA784" s="302">
        <v>7.6037310999999998E-8</v>
      </c>
      <c r="BB784" s="302">
        <v>5.6249577999999997E-5</v>
      </c>
      <c r="BC784" s="302">
        <v>1.0908427E-8</v>
      </c>
      <c r="BD784" s="302">
        <v>6.2313309999999996E-8</v>
      </c>
      <c r="BE784" s="302">
        <v>2.5553853E-11</v>
      </c>
      <c r="BF784" s="302">
        <v>1.8777203E-12</v>
      </c>
      <c r="BG784" s="302">
        <v>3.4014825000000002E-10</v>
      </c>
      <c r="BH784" s="302">
        <v>4.9088575000000003E-12</v>
      </c>
      <c r="BI784" s="302">
        <v>6.0291913E-12</v>
      </c>
      <c r="BJ784" s="302">
        <v>8.5783101999999994E-8</v>
      </c>
      <c r="BK784" s="302">
        <v>3.2798677E-7</v>
      </c>
      <c r="BL784" s="302">
        <v>1.2935878E-10</v>
      </c>
      <c r="BM784" s="303">
        <v>0.75912678</v>
      </c>
      <c r="BN784" s="303">
        <v>5.1840621000000002</v>
      </c>
      <c r="BO784" s="302">
        <v>1.4766199000000001E-11</v>
      </c>
      <c r="BP784" s="302">
        <v>8.9794451000000002E-14</v>
      </c>
      <c r="BQ784" s="302">
        <v>4.0174701999999997E-18</v>
      </c>
      <c r="BR784" s="74"/>
      <c r="BS784" s="136">
        <v>3.7122762000000001E-3</v>
      </c>
      <c r="BT784" s="136">
        <v>4.5425320999999998E-4</v>
      </c>
      <c r="BU784" s="136">
        <v>1.4960067000000001E-3</v>
      </c>
      <c r="BV784" s="144">
        <v>1.6566814E-5</v>
      </c>
      <c r="BW784" s="136">
        <v>6.2262199999999998E-4</v>
      </c>
      <c r="BX784" s="144">
        <v>5.3912044999999998E-5</v>
      </c>
      <c r="BY784" s="144">
        <v>5.6571377999999995E-7</v>
      </c>
      <c r="BZ784" s="144">
        <v>7.3836479999999995E-5</v>
      </c>
      <c r="CA784" s="144">
        <v>6.9957931000000001E-5</v>
      </c>
      <c r="CB784" s="144">
        <v>8.2337999000000007E-6</v>
      </c>
      <c r="CC784" s="144">
        <v>6.6794890000000003E-7</v>
      </c>
      <c r="CD784" s="144">
        <v>9.2794000999999994E-8</v>
      </c>
      <c r="CE784" s="144">
        <v>9.8415951999999997E-9</v>
      </c>
      <c r="CF784" s="136">
        <v>1.3190232999999999E-4</v>
      </c>
      <c r="CG784" s="136">
        <v>7.7047073E-4</v>
      </c>
      <c r="CH784" s="144">
        <v>1.3175775E-5</v>
      </c>
      <c r="CI784" s="144">
        <v>2.1197953999999998E-9</v>
      </c>
      <c r="CJ784" s="137"/>
      <c r="CK784" s="138"/>
      <c r="CL784" s="110" t="s">
        <v>3495</v>
      </c>
      <c r="CM784" s="110"/>
      <c r="CN784" s="110"/>
      <c r="CP784" s="305"/>
      <c r="CR784" s="74"/>
      <c r="CS784" s="74"/>
      <c r="CT784" s="74"/>
      <c r="CU784" s="74"/>
      <c r="CV784" s="74"/>
      <c r="CW784" s="74"/>
      <c r="CX784" s="74"/>
      <c r="CY784" s="74"/>
      <c r="CZ784" s="74"/>
      <c r="DA784" s="74"/>
      <c r="DB784" s="74"/>
    </row>
    <row r="785" spans="1:106" ht="14.5" customHeight="1">
      <c r="A785" s="74" t="s">
        <v>3515</v>
      </c>
      <c r="B785" s="129" t="s">
        <v>2674</v>
      </c>
      <c r="C785" s="130" t="str">
        <f t="shared" si="485"/>
        <v>A.100.40.107</v>
      </c>
      <c r="D785" s="131" t="s">
        <v>3493</v>
      </c>
      <c r="E785" s="129" t="s">
        <v>957</v>
      </c>
      <c r="F785" s="132" t="s">
        <v>3517</v>
      </c>
      <c r="G785" s="132">
        <f t="shared" si="486"/>
        <v>1.1710284480599999</v>
      </c>
      <c r="H785" s="348">
        <f t="shared" si="487"/>
        <v>1.1710284480599999</v>
      </c>
      <c r="I785" s="74"/>
      <c r="J785" s="132">
        <f t="shared" si="488"/>
        <v>4.1971257290000001E-2</v>
      </c>
      <c r="K785" s="132">
        <f t="shared" si="489"/>
        <v>8.9361136799999991E-2</v>
      </c>
      <c r="L785" s="300">
        <f t="shared" si="490"/>
        <v>0.20112896396999996</v>
      </c>
      <c r="M785" s="132">
        <v>0.83856708999999996</v>
      </c>
      <c r="N785" s="132">
        <v>5.0409506999999999E-2</v>
      </c>
      <c r="O785" s="132">
        <v>3.7526287999999998E-2</v>
      </c>
      <c r="P785" s="132">
        <v>3.1462821000000002E-2</v>
      </c>
      <c r="Q785" s="132">
        <v>6.4948590000000004E-3</v>
      </c>
      <c r="R785" s="132">
        <v>7.3784198999999999E-4</v>
      </c>
      <c r="S785" s="132">
        <v>3.2757353000000002E-3</v>
      </c>
      <c r="T785" s="132">
        <v>1.4253417999999999E-3</v>
      </c>
      <c r="U785" s="132">
        <v>5.9820471E-2</v>
      </c>
      <c r="V785" s="132">
        <v>0</v>
      </c>
      <c r="W785" s="132">
        <v>0.14040333999999999</v>
      </c>
      <c r="X785" s="132">
        <v>0</v>
      </c>
      <c r="Y785" s="132">
        <v>9.0515297000000002E-4</v>
      </c>
      <c r="Z785" s="132">
        <v>0</v>
      </c>
      <c r="AA785" s="74"/>
      <c r="AB785" s="301">
        <f t="shared" si="491"/>
        <v>6.3050157142857133</v>
      </c>
      <c r="AC785" s="338">
        <f t="shared" si="492"/>
        <v>6.3050157142857133</v>
      </c>
      <c r="AD785" s="74"/>
      <c r="AE785" s="136">
        <v>102.88839</v>
      </c>
      <c r="AF785" s="136">
        <v>70.751581000000002</v>
      </c>
      <c r="AG785" s="136">
        <v>19.032733</v>
      </c>
      <c r="AH785" s="136">
        <v>0</v>
      </c>
      <c r="AI785" s="136">
        <v>1.6338979</v>
      </c>
      <c r="AJ785" s="136">
        <v>7.1591262999999996</v>
      </c>
      <c r="AK785" s="136">
        <v>4.3110527000000003</v>
      </c>
      <c r="AL785" s="74"/>
      <c r="AM785" s="133">
        <v>0.12816511</v>
      </c>
      <c r="AN785" s="340">
        <f t="shared" si="493"/>
        <v>0.12816511</v>
      </c>
      <c r="AP785" s="133">
        <v>0.12089472</v>
      </c>
      <c r="AQ785" s="133">
        <v>5.3863022999999996E-3</v>
      </c>
      <c r="AR785" s="133">
        <v>1.8840808000000001E-3</v>
      </c>
      <c r="AS785" s="134">
        <f t="shared" si="494"/>
        <v>7.2478851040700003E-6</v>
      </c>
      <c r="AT785" s="135">
        <f t="shared" si="495"/>
        <v>1.99197570075737E-8</v>
      </c>
      <c r="AU785" s="135">
        <f t="shared" si="496"/>
        <v>0.26387687199999998</v>
      </c>
      <c r="AV785" s="302">
        <v>5.8556799E-6</v>
      </c>
      <c r="AW785" s="302">
        <v>1.7668066000000001E-8</v>
      </c>
      <c r="AX785" s="302">
        <v>4.8271142000000004E-13</v>
      </c>
      <c r="AY785" s="302">
        <v>2.4725636999999999E-10</v>
      </c>
      <c r="AZ785" s="303">
        <v>0</v>
      </c>
      <c r="BA785" s="302">
        <v>4.6782952000000004E-9</v>
      </c>
      <c r="BB785" s="302">
        <v>1.3311686000000001E-6</v>
      </c>
      <c r="BC785" s="302">
        <v>6.6318690000000001E-10</v>
      </c>
      <c r="BD785" s="302">
        <v>1.4586459000000001E-9</v>
      </c>
      <c r="BE785" s="302">
        <v>3.9645115000000001E-12</v>
      </c>
      <c r="BF785" s="302">
        <v>1.2554773E-14</v>
      </c>
      <c r="BG785" s="302">
        <v>1.8327024000000001E-11</v>
      </c>
      <c r="BH785" s="302">
        <v>1.9242887000000001E-13</v>
      </c>
      <c r="BI785" s="302">
        <v>1.5311223000000001E-13</v>
      </c>
      <c r="BJ785" s="302">
        <v>4.6601895000000001E-9</v>
      </c>
      <c r="BK785" s="302">
        <v>3.3901172000000002E-8</v>
      </c>
      <c r="BL785" s="303">
        <v>0</v>
      </c>
      <c r="BM785" s="303">
        <v>1.0111632000000001E-2</v>
      </c>
      <c r="BN785" s="303">
        <v>0.25376524</v>
      </c>
      <c r="BO785" s="302">
        <v>1.7549690999999999E-8</v>
      </c>
      <c r="BP785" s="302">
        <v>1.0672109E-10</v>
      </c>
      <c r="BQ785" s="302">
        <v>4.7747806999999997E-15</v>
      </c>
      <c r="BR785" s="74"/>
      <c r="BS785" s="136">
        <v>3.3021679999999999E-4</v>
      </c>
      <c r="BT785" s="144">
        <v>1.1596567999999999E-5</v>
      </c>
      <c r="BU785" s="136">
        <v>1.7580056999999999E-4</v>
      </c>
      <c r="BV785" s="144">
        <v>1.6695995999999999E-7</v>
      </c>
      <c r="BW785" s="144">
        <v>1.3128433E-5</v>
      </c>
      <c r="BX785" s="144">
        <v>3.0608108000000002E-6</v>
      </c>
      <c r="BY785" s="144">
        <v>7.9415362000000003E-8</v>
      </c>
      <c r="BZ785" s="144">
        <v>4.5968257000000002E-6</v>
      </c>
      <c r="CA785" s="144">
        <v>9.9013200000000009E-7</v>
      </c>
      <c r="CB785" s="144">
        <v>2.1675731E-6</v>
      </c>
      <c r="CC785" s="136">
        <v>0</v>
      </c>
      <c r="CD785" s="136">
        <v>0</v>
      </c>
      <c r="CE785" s="136">
        <v>0</v>
      </c>
      <c r="CF785" s="144">
        <v>6.5293350000000002E-6</v>
      </c>
      <c r="CG785" s="136">
        <v>1.0891942999999999E-4</v>
      </c>
      <c r="CH785" s="144">
        <v>6.6136488000000001E-7</v>
      </c>
      <c r="CI785" s="144">
        <v>2.5193859000000001E-6</v>
      </c>
      <c r="CJ785" s="137"/>
      <c r="CK785" s="138"/>
      <c r="CL785" s="110" t="s">
        <v>3518</v>
      </c>
      <c r="CM785" s="110"/>
      <c r="CN785" s="110"/>
      <c r="CP785" s="305"/>
      <c r="CQ785" s="74"/>
      <c r="CR785" s="74"/>
      <c r="CS785" s="74"/>
      <c r="CT785" s="74"/>
      <c r="CU785" s="74"/>
      <c r="CV785" s="74"/>
      <c r="CW785" s="74"/>
      <c r="CX785" s="74"/>
      <c r="CY785" s="74"/>
      <c r="CZ785" s="74"/>
      <c r="DA785" s="74"/>
      <c r="DB785" s="74"/>
    </row>
    <row r="786" spans="1:106" ht="14.5" customHeight="1">
      <c r="B786" s="129" t="s">
        <v>3519</v>
      </c>
      <c r="C786" s="127" t="s">
        <v>3520</v>
      </c>
      <c r="D786" s="131"/>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P786" s="74"/>
      <c r="AQ786" s="74"/>
      <c r="AR786" s="74"/>
      <c r="AS786" s="74"/>
      <c r="AT786" s="74"/>
      <c r="AU786" s="74"/>
      <c r="AV786" s="74"/>
      <c r="AW786" s="74"/>
      <c r="AX786" s="74"/>
      <c r="AY786" s="74"/>
      <c r="AZ786" s="74"/>
      <c r="BA786" s="74"/>
      <c r="BB786" s="74"/>
      <c r="BC786" s="74"/>
      <c r="BD786" s="74"/>
      <c r="BE786" s="74"/>
      <c r="BF786" s="74"/>
      <c r="BG786" s="74"/>
      <c r="BH786" s="74"/>
      <c r="BI786" s="74"/>
      <c r="BJ786" s="74"/>
      <c r="BK786" s="74"/>
      <c r="BL786" s="74"/>
      <c r="BM786" s="74"/>
      <c r="BN786" s="74"/>
      <c r="BO786" s="74"/>
      <c r="BP786" s="74"/>
      <c r="BQ786" s="74"/>
      <c r="BR786" s="74"/>
      <c r="BS786" s="74"/>
      <c r="BT786" s="74"/>
      <c r="BU786" s="74"/>
      <c r="BV786" s="74"/>
      <c r="BW786" s="74"/>
      <c r="BX786" s="74"/>
      <c r="BY786" s="74"/>
      <c r="BZ786" s="74"/>
      <c r="CA786" s="74"/>
      <c r="CB786" s="74"/>
      <c r="CC786" s="74"/>
      <c r="CD786" s="74"/>
      <c r="CE786" s="74"/>
      <c r="CF786" s="74"/>
      <c r="CG786" s="74"/>
      <c r="CH786" s="74"/>
      <c r="CI786" s="74"/>
      <c r="CJ786" s="142"/>
      <c r="CK786" s="143"/>
      <c r="CL786" s="89"/>
      <c r="CQ786" s="74"/>
      <c r="CR786" s="74"/>
      <c r="CS786" s="74"/>
      <c r="CT786" s="74"/>
      <c r="CU786" s="74"/>
      <c r="CV786" s="74"/>
      <c r="CW786" s="74"/>
      <c r="CX786" s="74"/>
      <c r="CY786" s="74"/>
      <c r="CZ786" s="74"/>
      <c r="DA786" s="74"/>
      <c r="DB786" s="74"/>
    </row>
    <row r="787" spans="1:106" ht="14.5" customHeight="1">
      <c r="B787" s="129" t="s">
        <v>3519</v>
      </c>
      <c r="C787" s="127" t="s">
        <v>191</v>
      </c>
      <c r="D787" s="127" t="s">
        <v>3521</v>
      </c>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P787" s="74"/>
      <c r="AQ787" s="74"/>
      <c r="AR787" s="74"/>
      <c r="AS787" s="74"/>
      <c r="AT787" s="74"/>
      <c r="AU787" s="74"/>
      <c r="AV787" s="74"/>
      <c r="AW787" s="74"/>
      <c r="AX787" s="74"/>
      <c r="AY787" s="74"/>
      <c r="AZ787" s="74"/>
      <c r="BA787" s="74"/>
      <c r="BB787" s="74"/>
      <c r="BC787" s="74"/>
      <c r="BD787" s="74"/>
      <c r="BE787" s="74"/>
      <c r="BF787" s="74"/>
      <c r="BG787" s="74"/>
      <c r="BH787" s="74"/>
      <c r="BI787" s="74"/>
      <c r="BJ787" s="74"/>
      <c r="BK787" s="74"/>
      <c r="BL787" s="74"/>
      <c r="BM787" s="74"/>
      <c r="BN787" s="74"/>
      <c r="BO787" s="74"/>
      <c r="BP787" s="74"/>
      <c r="BQ787" s="74"/>
      <c r="BR787" s="74"/>
      <c r="BS787" s="74"/>
      <c r="BT787" s="74"/>
      <c r="BU787" s="74"/>
      <c r="BV787" s="74"/>
      <c r="BW787" s="74"/>
      <c r="BX787" s="74"/>
      <c r="BY787" s="74"/>
      <c r="BZ787" s="74"/>
      <c r="CA787" s="74"/>
      <c r="CB787" s="74"/>
      <c r="CC787" s="74"/>
      <c r="CD787" s="74"/>
      <c r="CE787" s="74"/>
      <c r="CF787" s="74"/>
      <c r="CG787" s="74"/>
      <c r="CH787" s="74"/>
      <c r="CI787" s="74"/>
      <c r="CJ787" s="124"/>
      <c r="CK787" s="143"/>
      <c r="CL787" s="89"/>
      <c r="CQ787" s="74"/>
      <c r="CR787" s="74"/>
      <c r="CS787" s="74"/>
      <c r="CT787" s="74"/>
      <c r="CU787" s="74"/>
      <c r="CV787" s="74"/>
      <c r="CW787" s="74"/>
      <c r="CX787" s="74"/>
      <c r="CY787" s="74"/>
      <c r="CZ787" s="74"/>
      <c r="DA787" s="74"/>
      <c r="DB787" s="74"/>
    </row>
    <row r="788" spans="1:106" ht="14.5" customHeight="1">
      <c r="A788" s="74" t="s">
        <v>3522</v>
      </c>
      <c r="B788" s="129" t="s">
        <v>3519</v>
      </c>
      <c r="C788" s="130" t="str">
        <f t="shared" ref="C788:C799" si="497">MID(A788,1,12)</f>
        <v>A.120.01.101</v>
      </c>
      <c r="D788" s="131" t="s">
        <v>3521</v>
      </c>
      <c r="E788" s="129" t="s">
        <v>957</v>
      </c>
      <c r="F788" s="132" t="s">
        <v>3523</v>
      </c>
      <c r="G788" s="132">
        <f t="shared" ref="G788:G799" si="498">J788+K788+L788+M788</f>
        <v>0.10126851467452999</v>
      </c>
      <c r="H788" s="348">
        <f t="shared" ref="H788:H799" si="499">G788</f>
        <v>0.10126851467452999</v>
      </c>
      <c r="I788" s="74"/>
      <c r="J788" s="132">
        <f t="shared" ref="J788:J799" si="500">P788+Q788+R788+S788</f>
        <v>6.5028333840000006E-3</v>
      </c>
      <c r="K788" s="132">
        <f t="shared" ref="K788:K799" si="501">N788+O788+T788</f>
        <v>1.310746738E-2</v>
      </c>
      <c r="L788" s="300">
        <f t="shared" ref="L788:L799" si="502">U788+IF(V788="x",0,V788)+IF(W788="x",0,W788)+IF(X788="x",0,X788)+Y788+Z788</f>
        <v>5.1220129105299999E-3</v>
      </c>
      <c r="M788" s="132">
        <v>7.6536200999999998E-2</v>
      </c>
      <c r="N788" s="132">
        <v>3.1993023999999999E-3</v>
      </c>
      <c r="O788" s="132">
        <v>9.6598299999999995E-3</v>
      </c>
      <c r="P788" s="132">
        <v>5.9724297000000003E-3</v>
      </c>
      <c r="Q788" s="132">
        <v>4.1934230000000001E-4</v>
      </c>
      <c r="R788" s="304">
        <v>4.3600948000000003E-5</v>
      </c>
      <c r="S788" s="304">
        <v>6.7460436000000001E-5</v>
      </c>
      <c r="T788" s="132">
        <v>2.4833498E-4</v>
      </c>
      <c r="U788" s="132">
        <v>1.9768256999999999E-4</v>
      </c>
      <c r="V788" s="132">
        <v>1.6472334E-3</v>
      </c>
      <c r="W788" s="132">
        <v>3.2689622999999999E-3</v>
      </c>
      <c r="X788" s="304">
        <v>7.6410062999999998E-6</v>
      </c>
      <c r="Y788" s="304">
        <v>4.9363423E-7</v>
      </c>
      <c r="Z788" s="132">
        <v>0</v>
      </c>
      <c r="AA788" s="74"/>
      <c r="AB788" s="301">
        <f t="shared" ref="AB788:AB799" si="503">M788/0.133</f>
        <v>0.57546015789473681</v>
      </c>
      <c r="AC788" s="338">
        <f t="shared" ref="AC788:AC799" si="504">AB788</f>
        <v>0.57546015789473681</v>
      </c>
      <c r="AD788" s="74"/>
      <c r="AE788" s="136">
        <v>14.476713999999999</v>
      </c>
      <c r="AF788" s="136">
        <v>13.761747</v>
      </c>
      <c r="AG788" s="136">
        <v>0.44314131000000001</v>
      </c>
      <c r="AH788" s="136">
        <v>0</v>
      </c>
      <c r="AI788" s="136">
        <v>3.2277554999999999E-2</v>
      </c>
      <c r="AJ788" s="136">
        <v>0.14155240999999999</v>
      </c>
      <c r="AK788" s="136">
        <v>9.7996141999999994E-2</v>
      </c>
      <c r="AL788" s="74"/>
      <c r="AM788" s="133">
        <v>1.2329361E-2</v>
      </c>
      <c r="AN788" s="340">
        <f t="shared" ref="AN788:AN799" si="505">AM788</f>
        <v>1.2329361E-2</v>
      </c>
      <c r="AP788" s="133">
        <v>1.1235979E-2</v>
      </c>
      <c r="AQ788" s="133">
        <v>5.2168859E-4</v>
      </c>
      <c r="AR788" s="133">
        <v>5.7169388000000002E-4</v>
      </c>
      <c r="AS788" s="134">
        <f t="shared" ref="AS788:AS799" si="506">AV788+AY788+AZ788+BA788+BB788+BJ788+BK788+BO788</f>
        <v>6.7361982650379997E-7</v>
      </c>
      <c r="AT788" s="135">
        <f t="shared" ref="AT788:AT799" si="507">AW788+AX788+BC788+BD788+BE788+BF788+BG788+BH788+BI788+BL788+BP788+BQ788</f>
        <v>1.9293216872559168E-9</v>
      </c>
      <c r="AU788" s="135">
        <f t="shared" ref="AU788:AU799" si="508">BM788+BN788</f>
        <v>8.0069171082500001E-2</v>
      </c>
      <c r="AV788" s="302">
        <v>5.4027814999999998E-7</v>
      </c>
      <c r="AW788" s="302">
        <v>1.6303815E-9</v>
      </c>
      <c r="AX788" s="302">
        <v>4.4534270000000002E-14</v>
      </c>
      <c r="AY788" s="302">
        <v>2.7737984999999999E-11</v>
      </c>
      <c r="AZ788" s="302">
        <v>3.4482234E-12</v>
      </c>
      <c r="BA788" s="302">
        <v>8.8806459999999995E-10</v>
      </c>
      <c r="BB788" s="302">
        <v>1.3130606999999999E-7</v>
      </c>
      <c r="BC788" s="302">
        <v>1.2687455E-10</v>
      </c>
      <c r="BD788" s="302">
        <v>1.4220800999999999E-10</v>
      </c>
      <c r="BE788" s="302">
        <v>1.7586844999999999E-11</v>
      </c>
      <c r="BF788" s="302">
        <v>5.1014769000000001E-14</v>
      </c>
      <c r="BG788" s="302">
        <v>9.3192723E-14</v>
      </c>
      <c r="BH788" s="302">
        <v>3.4555173999999998E-14</v>
      </c>
      <c r="BI788" s="302">
        <v>1.0364601999999999E-14</v>
      </c>
      <c r="BJ788" s="302">
        <v>4.1326493000000002E-10</v>
      </c>
      <c r="BK788" s="302">
        <v>6.9352008000000005E-10</v>
      </c>
      <c r="BL788" s="302">
        <v>1.1978917999999999E-11</v>
      </c>
      <c r="BM788" s="302">
        <v>8.5080824999999995E-6</v>
      </c>
      <c r="BN788" s="303">
        <v>8.0060663000000004E-2</v>
      </c>
      <c r="BO788" s="302">
        <v>9.5706854000000005E-12</v>
      </c>
      <c r="BP788" s="302">
        <v>5.8200113999999999E-14</v>
      </c>
      <c r="BQ788" s="302">
        <v>2.6039162E-18</v>
      </c>
      <c r="BR788" s="74"/>
      <c r="BS788" s="144">
        <v>3.6518667000000003E-5</v>
      </c>
      <c r="BT788" s="144">
        <v>1.2702921000000001E-6</v>
      </c>
      <c r="BU788" s="144">
        <v>1.6045356E-5</v>
      </c>
      <c r="BV788" s="144">
        <v>2.9220459E-8</v>
      </c>
      <c r="BW788" s="144">
        <v>9.8909998999999995E-7</v>
      </c>
      <c r="BX788" s="144">
        <v>7.2087131999999999E-7</v>
      </c>
      <c r="BY788" s="144">
        <v>1.6229732000000001E-7</v>
      </c>
      <c r="BZ788" s="144">
        <v>8.6837727999999998E-7</v>
      </c>
      <c r="CA788" s="144">
        <v>5.8509402E-8</v>
      </c>
      <c r="CB788" s="144">
        <v>4.4638962999999998E-8</v>
      </c>
      <c r="CC788" s="144">
        <v>2.5910855E-8</v>
      </c>
      <c r="CD788" s="144">
        <v>7.9613690999999995E-9</v>
      </c>
      <c r="CE788" s="144">
        <v>4.5784693999999999E-10</v>
      </c>
      <c r="CF788" s="144">
        <v>1.2526635E-6</v>
      </c>
      <c r="CG788" s="144">
        <v>1.4972841000000001E-5</v>
      </c>
      <c r="CH788" s="144">
        <v>6.8795987999999999E-8</v>
      </c>
      <c r="CI788" s="144">
        <v>1.3739416E-9</v>
      </c>
      <c r="CJ788" s="137"/>
      <c r="CK788" s="138"/>
      <c r="CL788" s="110" t="s">
        <v>3524</v>
      </c>
      <c r="CQ788" s="74"/>
      <c r="CR788" s="74"/>
      <c r="CS788" s="74"/>
      <c r="CT788" s="74"/>
      <c r="CU788" s="74"/>
      <c r="CV788" s="74"/>
      <c r="CW788" s="74"/>
      <c r="CX788" s="74"/>
      <c r="CY788" s="74"/>
      <c r="CZ788" s="74"/>
      <c r="DA788" s="74"/>
      <c r="DB788" s="74"/>
    </row>
    <row r="789" spans="1:106" ht="14.5" customHeight="1">
      <c r="A789" s="74" t="s">
        <v>3525</v>
      </c>
      <c r="B789" s="129" t="s">
        <v>3519</v>
      </c>
      <c r="C789" s="130" t="str">
        <f t="shared" si="497"/>
        <v>A.120.01.102</v>
      </c>
      <c r="D789" s="131" t="s">
        <v>3521</v>
      </c>
      <c r="E789" s="129" t="s">
        <v>957</v>
      </c>
      <c r="F789" s="132" t="s">
        <v>3526</v>
      </c>
      <c r="G789" s="132">
        <f t="shared" si="498"/>
        <v>7.5238393233209994E-2</v>
      </c>
      <c r="H789" s="348">
        <f t="shared" si="499"/>
        <v>7.5238393233209994E-2</v>
      </c>
      <c r="I789" s="74"/>
      <c r="J789" s="132">
        <f t="shared" si="500"/>
        <v>6.7815296179999998E-3</v>
      </c>
      <c r="K789" s="132">
        <f t="shared" si="501"/>
        <v>1.4546489519E-2</v>
      </c>
      <c r="L789" s="300">
        <f t="shared" si="502"/>
        <v>9.7714540962099989E-3</v>
      </c>
      <c r="M789" s="132">
        <v>4.4138919999999998E-2</v>
      </c>
      <c r="N789" s="132">
        <v>4.3809738999999997E-3</v>
      </c>
      <c r="O789" s="132">
        <v>1.0072838000000001E-2</v>
      </c>
      <c r="P789" s="132">
        <v>6.4876980999999997E-3</v>
      </c>
      <c r="Q789" s="132">
        <v>2.3015730999999999E-4</v>
      </c>
      <c r="R789" s="304">
        <v>1.2089085999999999E-5</v>
      </c>
      <c r="S789" s="304">
        <v>5.1585122000000002E-5</v>
      </c>
      <c r="T789" s="304">
        <v>9.2677619E-5</v>
      </c>
      <c r="U789" s="132">
        <v>1.8570536000000001E-4</v>
      </c>
      <c r="V789" s="132">
        <v>5.5942917000000002E-3</v>
      </c>
      <c r="W789" s="132">
        <v>3.9832742999999999E-3</v>
      </c>
      <c r="X789" s="304">
        <v>7.5903752E-6</v>
      </c>
      <c r="Y789" s="304">
        <v>5.9236100999999995E-7</v>
      </c>
      <c r="Z789" s="132">
        <v>0</v>
      </c>
      <c r="AA789" s="74"/>
      <c r="AB789" s="301">
        <f t="shared" si="503"/>
        <v>0.33187157894736841</v>
      </c>
      <c r="AC789" s="338">
        <f t="shared" si="504"/>
        <v>0.33187157894736841</v>
      </c>
      <c r="AD789" s="74"/>
      <c r="AE789" s="136">
        <v>7.7852695000000001</v>
      </c>
      <c r="AF789" s="136">
        <v>6.8838369999999998</v>
      </c>
      <c r="AG789" s="136">
        <v>0.53996557000000001</v>
      </c>
      <c r="AH789" s="136">
        <v>0</v>
      </c>
      <c r="AI789" s="136">
        <v>4.4710914999999997E-2</v>
      </c>
      <c r="AJ789" s="136">
        <v>0.19528760000000001</v>
      </c>
      <c r="AK789" s="136">
        <v>0.12146843</v>
      </c>
      <c r="AL789" s="74"/>
      <c r="AM789" s="133">
        <v>8.3829434000000005E-3</v>
      </c>
      <c r="AN789" s="340">
        <f t="shared" si="505"/>
        <v>8.3829434000000005E-3</v>
      </c>
      <c r="AP789" s="133">
        <v>7.7928069000000001E-3</v>
      </c>
      <c r="AQ789" s="133">
        <v>3.4926949999999999E-4</v>
      </c>
      <c r="AR789" s="133">
        <v>2.4086703000000001E-4</v>
      </c>
      <c r="AS789" s="134">
        <f t="shared" si="506"/>
        <v>4.6719466294418007E-7</v>
      </c>
      <c r="AT789" s="135">
        <f t="shared" si="507"/>
        <v>1.2916771390376989E-9</v>
      </c>
      <c r="AU789" s="135">
        <f t="shared" si="508"/>
        <v>3.3734877979200002E-2</v>
      </c>
      <c r="AV789" s="302">
        <v>3.0977342000000002E-7</v>
      </c>
      <c r="AW789" s="302">
        <v>9.3472744999999995E-10</v>
      </c>
      <c r="AX789" s="302">
        <v>2.5535199000000001E-14</v>
      </c>
      <c r="AY789" s="302">
        <v>8.8050300000000001E-12</v>
      </c>
      <c r="AZ789" s="302">
        <v>9.6160317999999992E-13</v>
      </c>
      <c r="BA789" s="302">
        <v>9.6467918000000009E-10</v>
      </c>
      <c r="BB789" s="302">
        <v>1.5586403E-7</v>
      </c>
      <c r="BC789" s="302">
        <v>1.3725950999999999E-10</v>
      </c>
      <c r="BD789" s="302">
        <v>1.7377412000000001E-10</v>
      </c>
      <c r="BE789" s="302">
        <v>3.3380652E-11</v>
      </c>
      <c r="BF789" s="302">
        <v>4.2848817E-14</v>
      </c>
      <c r="BG789" s="302">
        <v>3.7147198999999998E-14</v>
      </c>
      <c r="BH789" s="302">
        <v>5.1184367999999999E-14</v>
      </c>
      <c r="BI789" s="302">
        <v>1.1086201000000001E-14</v>
      </c>
      <c r="BJ789" s="302">
        <v>1.1635239E-10</v>
      </c>
      <c r="BK789" s="302">
        <v>4.5492992000000001E-10</v>
      </c>
      <c r="BL789" s="302">
        <v>1.2297761999999999E-11</v>
      </c>
      <c r="BM789" s="302">
        <v>7.3659792000000002E-6</v>
      </c>
      <c r="BN789" s="303">
        <v>3.3727512000000001E-2</v>
      </c>
      <c r="BO789" s="302">
        <v>1.1484821E-11</v>
      </c>
      <c r="BP789" s="302">
        <v>6.9840129000000004E-14</v>
      </c>
      <c r="BQ789" s="302">
        <v>3.1246991000000002E-18</v>
      </c>
      <c r="BR789" s="74"/>
      <c r="BS789" s="144">
        <v>2.2133767000000001E-5</v>
      </c>
      <c r="BT789" s="144">
        <v>1.5145625E-6</v>
      </c>
      <c r="BU789" s="144">
        <v>9.2534601999999992E-6</v>
      </c>
      <c r="BV789" s="144">
        <v>1.0893176E-8</v>
      </c>
      <c r="BW789" s="144">
        <v>9.7957407000000008E-7</v>
      </c>
      <c r="BX789" s="144">
        <v>7.4943846000000004E-7</v>
      </c>
      <c r="BY789" s="144">
        <v>2.215425E-7</v>
      </c>
      <c r="BZ789" s="144">
        <v>9.4689529999999999E-7</v>
      </c>
      <c r="CA789" s="144">
        <v>1.6222702E-8</v>
      </c>
      <c r="CB789" s="144">
        <v>3.4134176000000003E-8</v>
      </c>
      <c r="CC789" s="144">
        <v>7.2195444999999999E-9</v>
      </c>
      <c r="CD789" s="144">
        <v>8.0583063000000001E-9</v>
      </c>
      <c r="CE789" s="144">
        <v>1.2780681E-10</v>
      </c>
      <c r="CF789" s="144">
        <v>1.3200857000000001E-6</v>
      </c>
      <c r="CG789" s="144">
        <v>6.9951593999999996E-6</v>
      </c>
      <c r="CH789" s="144">
        <v>7.4744276000000006E-8</v>
      </c>
      <c r="CI789" s="144">
        <v>1.6487297000000001E-9</v>
      </c>
      <c r="CJ789" s="137"/>
      <c r="CK789" s="138"/>
      <c r="CL789" s="110" t="s">
        <v>3524</v>
      </c>
      <c r="CM789" s="110"/>
      <c r="CN789" s="110"/>
      <c r="CP789" s="305"/>
      <c r="CQ789" s="74"/>
      <c r="CR789" s="74"/>
      <c r="CS789" s="74"/>
      <c r="CT789" s="74"/>
      <c r="CU789" s="74"/>
      <c r="CV789" s="74"/>
      <c r="CW789" s="74"/>
      <c r="CX789" s="74"/>
      <c r="CY789" s="74"/>
      <c r="CZ789" s="74"/>
      <c r="DA789" s="74"/>
      <c r="DB789" s="74"/>
    </row>
    <row r="790" spans="1:106" ht="14.5" customHeight="1">
      <c r="A790" s="74" t="s">
        <v>3527</v>
      </c>
      <c r="B790" s="129" t="s">
        <v>3519</v>
      </c>
      <c r="C790" s="130" t="str">
        <f t="shared" si="497"/>
        <v>A.120.01.103</v>
      </c>
      <c r="D790" s="131" t="s">
        <v>3521</v>
      </c>
      <c r="E790" s="129" t="s">
        <v>2346</v>
      </c>
      <c r="F790" s="132" t="s">
        <v>3528</v>
      </c>
      <c r="G790" s="132">
        <f t="shared" si="498"/>
        <v>5.2668786402340004E-3</v>
      </c>
      <c r="H790" s="348">
        <f t="shared" si="499"/>
        <v>5.2668786402340004E-3</v>
      </c>
      <c r="I790" s="74"/>
      <c r="J790" s="132">
        <f t="shared" si="500"/>
        <v>4.7472157065999999E-4</v>
      </c>
      <c r="K790" s="132">
        <f t="shared" si="501"/>
        <v>1.0182884804E-3</v>
      </c>
      <c r="L790" s="300">
        <f t="shared" si="502"/>
        <v>6.8403178917400011E-4</v>
      </c>
      <c r="M790" s="132">
        <v>3.0898368000000002E-3</v>
      </c>
      <c r="N790" s="132">
        <v>3.0666956000000001E-4</v>
      </c>
      <c r="O790" s="132">
        <v>7.0513119000000001E-4</v>
      </c>
      <c r="P790" s="132">
        <v>4.5416114E-4</v>
      </c>
      <c r="Q790" s="304">
        <v>1.6103396000000001E-5</v>
      </c>
      <c r="R790" s="304">
        <v>8.4625956E-7</v>
      </c>
      <c r="S790" s="304">
        <v>3.6107751000000001E-6</v>
      </c>
      <c r="T790" s="304">
        <v>6.4877303999999999E-6</v>
      </c>
      <c r="U790" s="304">
        <v>1.3000019E-5</v>
      </c>
      <c r="V790" s="132">
        <v>3.9162000000000002E-4</v>
      </c>
      <c r="W790" s="132">
        <v>2.7883895E-4</v>
      </c>
      <c r="X790" s="304">
        <v>5.3135283E-7</v>
      </c>
      <c r="Y790" s="304">
        <v>4.1467344E-8</v>
      </c>
      <c r="Z790" s="132">
        <v>0</v>
      </c>
      <c r="AA790" s="74"/>
      <c r="AB790" s="301">
        <f t="shared" si="503"/>
        <v>2.3231855639097743E-2</v>
      </c>
      <c r="AC790" s="338">
        <f t="shared" si="504"/>
        <v>2.3231855639097743E-2</v>
      </c>
      <c r="AD790" s="74"/>
      <c r="AE790" s="136">
        <v>0.54492037000000004</v>
      </c>
      <c r="AF790" s="136">
        <v>0.48181759000000002</v>
      </c>
      <c r="AG790" s="136">
        <v>3.7798910999999998E-2</v>
      </c>
      <c r="AH790" s="136">
        <v>0</v>
      </c>
      <c r="AI790" s="136">
        <v>3.1299206000000002E-3</v>
      </c>
      <c r="AJ790" s="136">
        <v>1.3670791999999999E-2</v>
      </c>
      <c r="AK790" s="136">
        <v>8.5031568999999994E-3</v>
      </c>
      <c r="AL790" s="74"/>
      <c r="AM790" s="133">
        <v>5.8682367999999998E-4</v>
      </c>
      <c r="AN790" s="340">
        <f t="shared" si="505"/>
        <v>5.8682367999999998E-4</v>
      </c>
      <c r="AP790" s="133">
        <v>5.4551242999999997E-4</v>
      </c>
      <c r="AQ790" s="145">
        <v>2.4449760000000002E-5</v>
      </c>
      <c r="AR790" s="145">
        <v>1.6861491E-5</v>
      </c>
      <c r="AS790" s="134">
        <f t="shared" si="506"/>
        <v>3.2704582133088993E-8</v>
      </c>
      <c r="AT790" s="135">
        <f t="shared" si="507"/>
        <v>9.0420708530389893E-11</v>
      </c>
      <c r="AU790" s="135">
        <f t="shared" si="508"/>
        <v>2.3615533438400001E-3</v>
      </c>
      <c r="AV790" s="302">
        <v>2.1684929999999999E-8</v>
      </c>
      <c r="AW790" s="302">
        <v>6.5433307999999997E-11</v>
      </c>
      <c r="AX790" s="302">
        <v>1.7875290999999998E-15</v>
      </c>
      <c r="AY790" s="302">
        <v>6.1638291999999997E-13</v>
      </c>
      <c r="AZ790" s="302">
        <v>6.7315589000000003E-14</v>
      </c>
      <c r="BA790" s="302">
        <v>6.7530854999999994E-11</v>
      </c>
      <c r="BB790" s="302">
        <v>1.0910641999999999E-8</v>
      </c>
      <c r="BC790" s="302">
        <v>9.6086315999999997E-12</v>
      </c>
      <c r="BD790" s="302">
        <v>1.2164501E-11</v>
      </c>
      <c r="BE790" s="302">
        <v>2.3367625000000001E-12</v>
      </c>
      <c r="BF790" s="302">
        <v>2.9995671000000001E-15</v>
      </c>
      <c r="BG790" s="302">
        <v>2.6002296000000001E-15</v>
      </c>
      <c r="BH790" s="302">
        <v>3.5689261000000001E-15</v>
      </c>
      <c r="BI790" s="302">
        <v>7.7350625000000001E-16</v>
      </c>
      <c r="BJ790" s="302">
        <v>8.1450709000000003E-12</v>
      </c>
      <c r="BK790" s="302">
        <v>3.1846530999999999E-11</v>
      </c>
      <c r="BL790" s="302">
        <v>8.6088640000000002E-13</v>
      </c>
      <c r="BM790" s="302">
        <v>5.1564383999999998E-7</v>
      </c>
      <c r="BN790" s="303">
        <v>2.3610377000000001E-3</v>
      </c>
      <c r="BO790" s="302">
        <v>8.0397767999999999E-13</v>
      </c>
      <c r="BP790" s="302">
        <v>4.8890535000000002E-15</v>
      </c>
      <c r="BQ790" s="302">
        <v>2.1873986999999998E-19</v>
      </c>
      <c r="BR790" s="74"/>
      <c r="BS790" s="144">
        <v>1.5493344E-6</v>
      </c>
      <c r="BT790" s="144">
        <v>1.0602264E-7</v>
      </c>
      <c r="BU790" s="144">
        <v>6.4776578999999996E-7</v>
      </c>
      <c r="BV790" s="144">
        <v>7.6255727000000004E-10</v>
      </c>
      <c r="BW790" s="144">
        <v>6.85644E-8</v>
      </c>
      <c r="BX790" s="144">
        <v>5.2463315000000002E-8</v>
      </c>
      <c r="BY790" s="144">
        <v>1.5508751E-8</v>
      </c>
      <c r="BZ790" s="144">
        <v>6.6285985000000001E-8</v>
      </c>
      <c r="CA790" s="144">
        <v>1.1356207000000001E-9</v>
      </c>
      <c r="CB790" s="144">
        <v>2.3892708999999998E-9</v>
      </c>
      <c r="CC790" s="144">
        <v>5.0539338000000001E-10</v>
      </c>
      <c r="CD790" s="144">
        <v>5.6410965000000002E-10</v>
      </c>
      <c r="CE790" s="144">
        <v>8.9469243000000005E-12</v>
      </c>
      <c r="CF790" s="144">
        <v>9.2410026999999997E-8</v>
      </c>
      <c r="CG790" s="144">
        <v>4.8959980999999999E-7</v>
      </c>
      <c r="CH790" s="144">
        <v>5.2323609000000002E-9</v>
      </c>
      <c r="CI790" s="144">
        <v>1.1541685E-10</v>
      </c>
      <c r="CJ790" s="137"/>
      <c r="CK790" s="138"/>
      <c r="CL790" s="110" t="s">
        <v>3524</v>
      </c>
      <c r="CM790" s="110"/>
      <c r="CN790" s="110"/>
      <c r="CP790" s="305"/>
      <c r="CQ790" s="74"/>
      <c r="CR790" s="74"/>
      <c r="CS790" s="74"/>
      <c r="CT790" s="74"/>
      <c r="CU790" s="74"/>
      <c r="CV790" s="74"/>
      <c r="CW790" s="74"/>
      <c r="CX790" s="74"/>
      <c r="CY790" s="74"/>
      <c r="CZ790" s="74"/>
      <c r="DA790" s="74"/>
      <c r="DB790" s="74"/>
    </row>
    <row r="791" spans="1:106" ht="14.5" customHeight="1">
      <c r="A791" s="74" t="s">
        <v>3529</v>
      </c>
      <c r="B791" s="129" t="s">
        <v>3519</v>
      </c>
      <c r="C791" s="130" t="str">
        <f t="shared" si="497"/>
        <v>A.120.01.104</v>
      </c>
      <c r="D791" s="131" t="s">
        <v>3521</v>
      </c>
      <c r="E791" s="129" t="s">
        <v>957</v>
      </c>
      <c r="F791" s="132" t="s">
        <v>3530</v>
      </c>
      <c r="G791" s="132">
        <f t="shared" si="498"/>
        <v>7.5257785453209991E-2</v>
      </c>
      <c r="H791" s="348">
        <f t="shared" si="499"/>
        <v>7.5257785453209991E-2</v>
      </c>
      <c r="I791" s="74"/>
      <c r="J791" s="132">
        <f t="shared" si="500"/>
        <v>6.7835999220000002E-3</v>
      </c>
      <c r="K791" s="132">
        <f t="shared" si="501"/>
        <v>1.4550348125000001E-2</v>
      </c>
      <c r="L791" s="300">
        <f t="shared" si="502"/>
        <v>9.7722764062099995E-3</v>
      </c>
      <c r="M791" s="132">
        <v>4.4151560999999999E-2</v>
      </c>
      <c r="N791" s="132">
        <v>4.3835840999999999E-3</v>
      </c>
      <c r="O791" s="132">
        <v>1.0074085E-2</v>
      </c>
      <c r="P791" s="132">
        <v>6.4887453999999999E-3</v>
      </c>
      <c r="Q791" s="132">
        <v>2.3116974000000001E-4</v>
      </c>
      <c r="R791" s="304">
        <v>1.2089117000000001E-5</v>
      </c>
      <c r="S791" s="304">
        <v>5.1595665000000002E-5</v>
      </c>
      <c r="T791" s="304">
        <v>9.2679025000000007E-5</v>
      </c>
      <c r="U791" s="132">
        <v>1.8570557000000001E-4</v>
      </c>
      <c r="V791" s="132">
        <v>5.5942917000000002E-3</v>
      </c>
      <c r="W791" s="132">
        <v>3.9840963999999996E-3</v>
      </c>
      <c r="X791" s="304">
        <v>7.5903752E-6</v>
      </c>
      <c r="Y791" s="304">
        <v>5.9236100999999995E-7</v>
      </c>
      <c r="Z791" s="132">
        <v>0</v>
      </c>
      <c r="AA791" s="74"/>
      <c r="AB791" s="301">
        <f t="shared" si="503"/>
        <v>0.33196662406015037</v>
      </c>
      <c r="AC791" s="338">
        <f t="shared" si="504"/>
        <v>0.33196662406015037</v>
      </c>
      <c r="AD791" s="74"/>
      <c r="AE791" s="136">
        <v>7.8103892999999998</v>
      </c>
      <c r="AF791" s="136">
        <v>6.9088336999999997</v>
      </c>
      <c r="AG791" s="136">
        <v>0.54007702000000002</v>
      </c>
      <c r="AH791" s="136">
        <v>0</v>
      </c>
      <c r="AI791" s="136">
        <v>4.4719268999999999E-2</v>
      </c>
      <c r="AJ791" s="136">
        <v>0.19528799999999999</v>
      </c>
      <c r="AK791" s="136">
        <v>0.12147133</v>
      </c>
      <c r="AL791" s="74"/>
      <c r="AM791" s="133">
        <v>8.3872476999999994E-3</v>
      </c>
      <c r="AN791" s="340">
        <f t="shared" si="505"/>
        <v>8.3872476999999994E-3</v>
      </c>
      <c r="AP791" s="133">
        <v>7.7953548999999999E-3</v>
      </c>
      <c r="AQ791" s="133">
        <v>3.4937014999999999E-4</v>
      </c>
      <c r="AR791" s="133">
        <v>2.4252264E-4</v>
      </c>
      <c r="AS791" s="134">
        <f t="shared" si="506"/>
        <v>4.6734741888418002E-7</v>
      </c>
      <c r="AT791" s="135">
        <f t="shared" si="507"/>
        <v>1.2920493782596993E-9</v>
      </c>
      <c r="AU791" s="135">
        <f t="shared" si="508"/>
        <v>3.3966757014800002E-2</v>
      </c>
      <c r="AV791" s="302">
        <v>3.0986677999999997E-7</v>
      </c>
      <c r="AW791" s="302">
        <v>9.3500932999999997E-10</v>
      </c>
      <c r="AX791" s="302">
        <v>2.5542892000000001E-14</v>
      </c>
      <c r="AY791" s="302">
        <v>8.8050300000000001E-12</v>
      </c>
      <c r="AZ791" s="302">
        <v>9.6160317999999992E-13</v>
      </c>
      <c r="BA791" s="302">
        <v>9.6483491000000002E-10</v>
      </c>
      <c r="BB791" s="302">
        <v>1.5592327000000001E-7</v>
      </c>
      <c r="BC791" s="302">
        <v>1.3728158999999999E-10</v>
      </c>
      <c r="BD791" s="302">
        <v>1.7384238999999999E-10</v>
      </c>
      <c r="BE791" s="302">
        <v>3.3380653000000001E-11</v>
      </c>
      <c r="BF791" s="302">
        <v>4.2848842000000002E-14</v>
      </c>
      <c r="BG791" s="302">
        <v>3.7147702000000002E-14</v>
      </c>
      <c r="BH791" s="302">
        <v>5.1184367999999999E-14</v>
      </c>
      <c r="BI791" s="302">
        <v>1.1086202000000001E-14</v>
      </c>
      <c r="BJ791" s="302">
        <v>1.1635239999999999E-10</v>
      </c>
      <c r="BK791" s="302">
        <v>4.5493012000000002E-10</v>
      </c>
      <c r="BL791" s="302">
        <v>1.2297761999999999E-11</v>
      </c>
      <c r="BM791" s="302">
        <v>7.3660147999999998E-6</v>
      </c>
      <c r="BN791" s="303">
        <v>3.3959390999999998E-2</v>
      </c>
      <c r="BO791" s="302">
        <v>1.1484821E-11</v>
      </c>
      <c r="BP791" s="302">
        <v>6.9840129000000004E-14</v>
      </c>
      <c r="BQ791" s="302">
        <v>3.1246991000000002E-18</v>
      </c>
      <c r="BR791" s="74"/>
      <c r="BS791" s="144">
        <v>2.2168986999999998E-5</v>
      </c>
      <c r="BT791" s="144">
        <v>1.5150845E-6</v>
      </c>
      <c r="BU791" s="144">
        <v>9.2561103999999998E-6</v>
      </c>
      <c r="BV791" s="144">
        <v>1.0893341E-8</v>
      </c>
      <c r="BW791" s="144">
        <v>9.8084301999999998E-7</v>
      </c>
      <c r="BX791" s="144">
        <v>7.4953935E-7</v>
      </c>
      <c r="BY791" s="144">
        <v>2.2154251000000001E-7</v>
      </c>
      <c r="BZ791" s="144">
        <v>9.4704832000000005E-7</v>
      </c>
      <c r="CA791" s="144">
        <v>1.6222744E-8</v>
      </c>
      <c r="CB791" s="144">
        <v>3.4141152000000003E-8</v>
      </c>
      <c r="CC791" s="144">
        <v>7.2195444999999999E-9</v>
      </c>
      <c r="CD791" s="144">
        <v>8.0583063000000001E-9</v>
      </c>
      <c r="CE791" s="144">
        <v>1.2780681E-10</v>
      </c>
      <c r="CF791" s="144">
        <v>1.3203211999999999E-6</v>
      </c>
      <c r="CG791" s="144">
        <v>7.0254413E-6</v>
      </c>
      <c r="CH791" s="144">
        <v>7.4744406000000001E-8</v>
      </c>
      <c r="CI791" s="144">
        <v>1.6487297000000001E-9</v>
      </c>
      <c r="CJ791" s="137"/>
      <c r="CK791" s="138"/>
      <c r="CL791" s="110" t="s">
        <v>3524</v>
      </c>
      <c r="CM791" s="110"/>
      <c r="CN791" s="110"/>
      <c r="CP791" s="305"/>
      <c r="CQ791" s="74"/>
      <c r="CR791" s="74"/>
      <c r="CS791" s="74"/>
      <c r="CT791" s="74"/>
      <c r="CU791" s="74"/>
      <c r="CV791" s="74"/>
      <c r="CW791" s="74"/>
      <c r="CX791" s="74"/>
      <c r="CY791" s="74"/>
      <c r="CZ791" s="74"/>
      <c r="DA791" s="74"/>
      <c r="DB791" s="74"/>
    </row>
    <row r="792" spans="1:106" ht="14.5" customHeight="1">
      <c r="A792" s="74" t="s">
        <v>3531</v>
      </c>
      <c r="B792" s="129" t="s">
        <v>3519</v>
      </c>
      <c r="C792" s="130" t="str">
        <f t="shared" si="497"/>
        <v>A.120.01.105</v>
      </c>
      <c r="D792" s="131" t="s">
        <v>3521</v>
      </c>
      <c r="E792" s="129" t="s">
        <v>957</v>
      </c>
      <c r="F792" s="132" t="s">
        <v>3532</v>
      </c>
      <c r="G792" s="132">
        <f t="shared" si="498"/>
        <v>7.2334653387480005E-2</v>
      </c>
      <c r="H792" s="348">
        <f t="shared" si="499"/>
        <v>7.2334653387480005E-2</v>
      </c>
      <c r="I792" s="74"/>
      <c r="J792" s="132">
        <f t="shared" si="500"/>
        <v>4.6448809700000001E-3</v>
      </c>
      <c r="K792" s="132">
        <f t="shared" si="501"/>
        <v>9.3624767300000012E-3</v>
      </c>
      <c r="L792" s="300">
        <f t="shared" si="502"/>
        <v>3.6585806874800007E-3</v>
      </c>
      <c r="M792" s="132">
        <v>5.4668715E-2</v>
      </c>
      <c r="N792" s="132">
        <v>2.2852160000000001E-3</v>
      </c>
      <c r="O792" s="132">
        <v>6.8998786000000001E-3</v>
      </c>
      <c r="P792" s="132">
        <v>4.2660212000000001E-3</v>
      </c>
      <c r="Q792" s="132">
        <v>2.9953020999999997E-4</v>
      </c>
      <c r="R792" s="304">
        <v>3.1143533999999997E-5</v>
      </c>
      <c r="S792" s="304">
        <v>4.8186026E-5</v>
      </c>
      <c r="T792" s="132">
        <v>1.7738213000000001E-4</v>
      </c>
      <c r="U792" s="132">
        <v>1.4120183E-4</v>
      </c>
      <c r="V792" s="132">
        <v>1.1765953E-3</v>
      </c>
      <c r="W792" s="132">
        <v>2.3349731000000002E-3</v>
      </c>
      <c r="X792" s="304">
        <v>5.4578616000000003E-6</v>
      </c>
      <c r="Y792" s="304">
        <v>3.5259588E-7</v>
      </c>
      <c r="Z792" s="132">
        <v>0</v>
      </c>
      <c r="AA792" s="74"/>
      <c r="AB792" s="301">
        <f t="shared" si="503"/>
        <v>0.41104296992481199</v>
      </c>
      <c r="AC792" s="338">
        <f t="shared" si="504"/>
        <v>0.41104296992481199</v>
      </c>
      <c r="AD792" s="74"/>
      <c r="AE792" s="136">
        <v>10.34051</v>
      </c>
      <c r="AF792" s="136">
        <v>9.8298191999999993</v>
      </c>
      <c r="AG792" s="136">
        <v>0.31652951000000001</v>
      </c>
      <c r="AH792" s="136">
        <v>0</v>
      </c>
      <c r="AI792" s="136">
        <v>2.3055395999999999E-2</v>
      </c>
      <c r="AJ792" s="136">
        <v>0.10110885999999999</v>
      </c>
      <c r="AK792" s="136">
        <v>6.9997245E-2</v>
      </c>
      <c r="AL792" s="74"/>
      <c r="AM792" s="133">
        <v>8.8066865000000008E-3</v>
      </c>
      <c r="AN792" s="340">
        <f t="shared" si="505"/>
        <v>8.8066865000000008E-3</v>
      </c>
      <c r="AP792" s="133">
        <v>8.0256990000000007E-3</v>
      </c>
      <c r="AQ792" s="133">
        <v>3.7263470999999998E-4</v>
      </c>
      <c r="AR792" s="133">
        <v>4.0835277000000002E-4</v>
      </c>
      <c r="AS792" s="134">
        <f t="shared" si="506"/>
        <v>4.811570136474999E-7</v>
      </c>
      <c r="AT792" s="135">
        <f t="shared" si="507"/>
        <v>1.3780869043688398E-9</v>
      </c>
      <c r="AU792" s="135">
        <f t="shared" si="508"/>
        <v>5.7192265201799999E-2</v>
      </c>
      <c r="AV792" s="302">
        <v>3.8591295999999998E-7</v>
      </c>
      <c r="AW792" s="302">
        <v>1.1645582E-9</v>
      </c>
      <c r="AX792" s="302">
        <v>3.1810193000000002E-14</v>
      </c>
      <c r="AY792" s="302">
        <v>1.9812846999999999E-11</v>
      </c>
      <c r="AZ792" s="302">
        <v>2.4630166999999999E-12</v>
      </c>
      <c r="BA792" s="302">
        <v>6.3433186000000004E-10</v>
      </c>
      <c r="BB792" s="302">
        <v>9.3790049E-8</v>
      </c>
      <c r="BC792" s="302">
        <v>9.0624678000000005E-11</v>
      </c>
      <c r="BD792" s="302">
        <v>1.0157715E-10</v>
      </c>
      <c r="BE792" s="302">
        <v>1.2562032E-11</v>
      </c>
      <c r="BF792" s="302">
        <v>3.6439121000000001E-14</v>
      </c>
      <c r="BG792" s="302">
        <v>6.6566231000000004E-14</v>
      </c>
      <c r="BH792" s="302">
        <v>2.4682267000000001E-14</v>
      </c>
      <c r="BI792" s="302">
        <v>7.4032869000000002E-15</v>
      </c>
      <c r="BJ792" s="302">
        <v>2.9518924000000002E-10</v>
      </c>
      <c r="BK792" s="302">
        <v>4.9537147999999999E-10</v>
      </c>
      <c r="BL792" s="302">
        <v>8.5563699000000006E-12</v>
      </c>
      <c r="BM792" s="302">
        <v>6.0772017999999998E-6</v>
      </c>
      <c r="BN792" s="303">
        <v>5.7186187999999999E-2</v>
      </c>
      <c r="BO792" s="302">
        <v>6.8362038000000001E-12</v>
      </c>
      <c r="BP792" s="302">
        <v>4.1571509999999999E-14</v>
      </c>
      <c r="BQ792" s="302">
        <v>1.8599401000000002E-18</v>
      </c>
      <c r="BR792" s="74"/>
      <c r="BS792" s="144">
        <v>2.6084762000000001E-5</v>
      </c>
      <c r="BT792" s="144">
        <v>9.0735151999999999E-7</v>
      </c>
      <c r="BU792" s="144">
        <v>1.1460968999999999E-5</v>
      </c>
      <c r="BV792" s="144">
        <v>2.0871756999999999E-8</v>
      </c>
      <c r="BW792" s="144">
        <v>7.0649999E-7</v>
      </c>
      <c r="BX792" s="144">
        <v>5.1490808999999995E-7</v>
      </c>
      <c r="BY792" s="144">
        <v>1.1592665E-7</v>
      </c>
      <c r="BZ792" s="144">
        <v>6.2026947999999995E-7</v>
      </c>
      <c r="CA792" s="144">
        <v>4.1792429999999999E-8</v>
      </c>
      <c r="CB792" s="144">
        <v>3.1884974000000002E-8</v>
      </c>
      <c r="CC792" s="144">
        <v>1.8507754E-8</v>
      </c>
      <c r="CD792" s="144">
        <v>5.6866922000000002E-9</v>
      </c>
      <c r="CE792" s="144">
        <v>3.2703353000000002E-10</v>
      </c>
      <c r="CF792" s="144">
        <v>8.9475964999999995E-7</v>
      </c>
      <c r="CG792" s="144">
        <v>1.0694886E-5</v>
      </c>
      <c r="CH792" s="144">
        <v>4.9139991000000002E-8</v>
      </c>
      <c r="CI792" s="144">
        <v>9.8138685999999993E-10</v>
      </c>
      <c r="CJ792" s="137"/>
      <c r="CK792" s="138"/>
      <c r="CL792" s="110" t="s">
        <v>3533</v>
      </c>
      <c r="CM792" s="110"/>
      <c r="CN792" s="110"/>
      <c r="CP792" s="305"/>
      <c r="CQ792" s="74"/>
      <c r="CR792" s="74"/>
      <c r="CS792" s="74"/>
      <c r="CT792" s="74"/>
      <c r="CU792" s="74"/>
      <c r="CV792" s="74"/>
      <c r="CW792" s="74"/>
      <c r="CX792" s="74"/>
      <c r="CY792" s="74"/>
      <c r="CZ792" s="74"/>
      <c r="DA792" s="74"/>
      <c r="DB792" s="74"/>
    </row>
    <row r="793" spans="1:106" ht="14.5" customHeight="1">
      <c r="A793" s="74" t="s">
        <v>3534</v>
      </c>
      <c r="B793" s="129" t="s">
        <v>3519</v>
      </c>
      <c r="C793" s="130" t="str">
        <f t="shared" si="497"/>
        <v>A.120.01.106</v>
      </c>
      <c r="D793" s="131" t="s">
        <v>3521</v>
      </c>
      <c r="E793" s="129" t="s">
        <v>957</v>
      </c>
      <c r="F793" s="132" t="s">
        <v>3535</v>
      </c>
      <c r="G793" s="132">
        <f t="shared" si="498"/>
        <v>8.3122252720460005E-2</v>
      </c>
      <c r="H793" s="348">
        <f t="shared" si="499"/>
        <v>8.3122252720460005E-2</v>
      </c>
      <c r="I793" s="74"/>
      <c r="J793" s="132">
        <f t="shared" si="500"/>
        <v>7.0206645020000008E-3</v>
      </c>
      <c r="K793" s="132">
        <f t="shared" si="501"/>
        <v>1.5408107719999998E-2</v>
      </c>
      <c r="L793" s="300">
        <f t="shared" si="502"/>
        <v>1.0646245498460001E-2</v>
      </c>
      <c r="M793" s="132">
        <v>5.0047235000000002E-2</v>
      </c>
      <c r="N793" s="132">
        <v>4.7098961999999999E-3</v>
      </c>
      <c r="O793" s="132">
        <v>1.0308968999999999E-2</v>
      </c>
      <c r="P793" s="132">
        <v>6.6758659000000003E-3</v>
      </c>
      <c r="Q793" s="132">
        <v>2.6265423999999999E-4</v>
      </c>
      <c r="R793" s="304">
        <v>1.4457802E-5</v>
      </c>
      <c r="S793" s="304">
        <v>6.7686560000000001E-5</v>
      </c>
      <c r="T793" s="132">
        <v>3.8924252000000002E-4</v>
      </c>
      <c r="U793" s="132">
        <v>2.0445595000000001E-4</v>
      </c>
      <c r="V793" s="132">
        <v>6.0921721999999999E-3</v>
      </c>
      <c r="W793" s="132">
        <v>4.3394718000000004E-3</v>
      </c>
      <c r="X793" s="304">
        <v>9.5439572999999993E-6</v>
      </c>
      <c r="Y793" s="304">
        <v>6.0159116E-7</v>
      </c>
      <c r="Z793" s="132">
        <v>0</v>
      </c>
      <c r="AA793" s="74"/>
      <c r="AB793" s="301">
        <f t="shared" si="503"/>
        <v>0.37629499999999999</v>
      </c>
      <c r="AC793" s="338">
        <f t="shared" si="504"/>
        <v>0.37629499999999999</v>
      </c>
      <c r="AD793" s="74"/>
      <c r="AE793" s="136">
        <v>8.4531126000000008</v>
      </c>
      <c r="AF793" s="136">
        <v>7.4718789000000001</v>
      </c>
      <c r="AG793" s="136">
        <v>0.58825128999999998</v>
      </c>
      <c r="AH793" s="136">
        <v>0</v>
      </c>
      <c r="AI793" s="136">
        <v>4.8549332000000001E-2</v>
      </c>
      <c r="AJ793" s="136">
        <v>0.2121323</v>
      </c>
      <c r="AK793" s="136">
        <v>0.1323008</v>
      </c>
      <c r="AL793" s="74"/>
      <c r="AM793" s="133">
        <v>9.2899195000000004E-3</v>
      </c>
      <c r="AN793" s="340">
        <f t="shared" si="505"/>
        <v>9.2899195000000004E-3</v>
      </c>
      <c r="AP793" s="133">
        <v>8.6319250000000004E-3</v>
      </c>
      <c r="AQ793" s="133">
        <v>3.8899829000000003E-4</v>
      </c>
      <c r="AR793" s="133">
        <v>2.6899623999999999E-4</v>
      </c>
      <c r="AS793" s="134">
        <f t="shared" si="506"/>
        <v>5.1750149501710005E-7</v>
      </c>
      <c r="AT793" s="135">
        <f t="shared" si="507"/>
        <v>1.4386031683463878E-9</v>
      </c>
      <c r="AU793" s="135">
        <f t="shared" si="508"/>
        <v>3.7674542850999998E-2</v>
      </c>
      <c r="AV793" s="302">
        <v>3.5133273000000001E-7</v>
      </c>
      <c r="AW793" s="302">
        <v>1.0601341E-9</v>
      </c>
      <c r="AX793" s="302">
        <v>2.8960953000000002E-14</v>
      </c>
      <c r="AY793" s="302">
        <v>1.0897877E-11</v>
      </c>
      <c r="AZ793" s="302">
        <v>1.1450531E-12</v>
      </c>
      <c r="BA793" s="302">
        <v>9.926584999999999E-10</v>
      </c>
      <c r="BB793" s="302">
        <v>1.6439183E-7</v>
      </c>
      <c r="BC793" s="302">
        <v>1.4132806000000001E-10</v>
      </c>
      <c r="BD793" s="302">
        <v>1.8315531000000001E-10</v>
      </c>
      <c r="BE793" s="302">
        <v>3.3385333000000001E-11</v>
      </c>
      <c r="BF793" s="302">
        <v>4.2959294000000002E-14</v>
      </c>
      <c r="BG793" s="302">
        <v>2.2750930999999999E-12</v>
      </c>
      <c r="BH793" s="302">
        <v>2.4446205E-12</v>
      </c>
      <c r="BI793" s="302">
        <v>2.3886994999999999E-13</v>
      </c>
      <c r="BJ793" s="302">
        <v>1.4263263000000001E-10</v>
      </c>
      <c r="BK793" s="302">
        <v>6.1793717999999999E-10</v>
      </c>
      <c r="BL793" s="302">
        <v>1.5498930000000001E-11</v>
      </c>
      <c r="BM793" s="302">
        <v>2.4563851E-5</v>
      </c>
      <c r="BN793" s="303">
        <v>3.7649979E-2</v>
      </c>
      <c r="BO793" s="302">
        <v>1.1663776999999999E-11</v>
      </c>
      <c r="BP793" s="302">
        <v>7.0928375999999996E-14</v>
      </c>
      <c r="BQ793" s="302">
        <v>3.1733881000000001E-18</v>
      </c>
      <c r="BR793" s="74"/>
      <c r="BS793" s="144">
        <v>2.4498728999999999E-5</v>
      </c>
      <c r="BT793" s="144">
        <v>1.5882747E-6</v>
      </c>
      <c r="BU793" s="144">
        <v>1.0492103000000001E-5</v>
      </c>
      <c r="BV793" s="144">
        <v>4.5638976000000002E-8</v>
      </c>
      <c r="BW793" s="144">
        <v>1.0563986E-6</v>
      </c>
      <c r="BX793" s="144">
        <v>7.6717668999999998E-7</v>
      </c>
      <c r="BY793" s="144">
        <v>2.2160460999999999E-7</v>
      </c>
      <c r="BZ793" s="144">
        <v>9.744243899999999E-7</v>
      </c>
      <c r="CA793" s="144">
        <v>1.9401351999999999E-8</v>
      </c>
      <c r="CB793" s="144">
        <v>4.4788590999999997E-8</v>
      </c>
      <c r="CC793" s="144">
        <v>8.5958241999999999E-9</v>
      </c>
      <c r="CD793" s="144">
        <v>1.0153038000000001E-8</v>
      </c>
      <c r="CE793" s="144">
        <v>2.6635884E-10</v>
      </c>
      <c r="CF793" s="144">
        <v>1.3663754000000001E-6</v>
      </c>
      <c r="CG793" s="144">
        <v>7.7490917E-6</v>
      </c>
      <c r="CH793" s="144">
        <v>1.5276101999999999E-7</v>
      </c>
      <c r="CI793" s="144">
        <v>1.6744202E-9</v>
      </c>
      <c r="CJ793" s="137"/>
      <c r="CK793" s="138"/>
      <c r="CL793" s="110" t="s">
        <v>3536</v>
      </c>
      <c r="CM793" s="110"/>
      <c r="CN793" s="110"/>
      <c r="CP793" s="89"/>
      <c r="CQ793" s="74"/>
      <c r="CR793" s="74"/>
      <c r="CS793" s="74"/>
      <c r="CT793" s="74"/>
      <c r="CU793" s="74"/>
      <c r="CV793" s="74"/>
      <c r="CW793" s="74"/>
      <c r="CX793" s="74"/>
      <c r="CY793" s="74"/>
      <c r="CZ793" s="74"/>
      <c r="DA793" s="74"/>
      <c r="DB793" s="74"/>
    </row>
    <row r="794" spans="1:106" ht="14.5" customHeight="1">
      <c r="A794" s="74" t="s">
        <v>3537</v>
      </c>
      <c r="B794" s="129" t="s">
        <v>3519</v>
      </c>
      <c r="C794" s="130" t="str">
        <f t="shared" si="497"/>
        <v>A.120.01.107</v>
      </c>
      <c r="D794" s="131" t="s">
        <v>3521</v>
      </c>
      <c r="E794" s="129" t="s">
        <v>2346</v>
      </c>
      <c r="F794" s="132" t="s">
        <v>3538</v>
      </c>
      <c r="G794" s="132">
        <f t="shared" si="498"/>
        <v>6.6497802097829992E-3</v>
      </c>
      <c r="H794" s="348">
        <f t="shared" si="499"/>
        <v>6.6497802097829992E-3</v>
      </c>
      <c r="I794" s="74"/>
      <c r="J794" s="132">
        <f t="shared" si="500"/>
        <v>5.6165315789999989E-4</v>
      </c>
      <c r="K794" s="132">
        <f t="shared" si="501"/>
        <v>1.232648612E-3</v>
      </c>
      <c r="L794" s="300">
        <f t="shared" si="502"/>
        <v>8.5169963988300003E-4</v>
      </c>
      <c r="M794" s="132">
        <v>4.0037787999999998E-3</v>
      </c>
      <c r="N794" s="132">
        <v>3.7679169999999999E-4</v>
      </c>
      <c r="O794" s="132">
        <v>8.2471751000000001E-4</v>
      </c>
      <c r="P794" s="132">
        <v>5.3406926999999998E-4</v>
      </c>
      <c r="Q794" s="304">
        <v>2.1012338999999999E-5</v>
      </c>
      <c r="R794" s="304">
        <v>1.1566241E-6</v>
      </c>
      <c r="S794" s="304">
        <v>5.4149247999999998E-6</v>
      </c>
      <c r="T794" s="304">
        <v>3.1139402000000001E-5</v>
      </c>
      <c r="U794" s="304">
        <v>1.6356475999999999E-5</v>
      </c>
      <c r="V794" s="132">
        <v>4.8737378000000001E-4</v>
      </c>
      <c r="W794" s="132">
        <v>3.4715773999999998E-4</v>
      </c>
      <c r="X794" s="304">
        <v>7.6351659000000002E-7</v>
      </c>
      <c r="Y794" s="304">
        <v>4.8127293000000002E-8</v>
      </c>
      <c r="Z794" s="132">
        <v>0</v>
      </c>
      <c r="AA794" s="74"/>
      <c r="AB794" s="301">
        <f t="shared" si="503"/>
        <v>3.0103599999999998E-2</v>
      </c>
      <c r="AC794" s="338">
        <f t="shared" si="504"/>
        <v>3.0103599999999998E-2</v>
      </c>
      <c r="AD794" s="74"/>
      <c r="AE794" s="136">
        <v>0.67624901000000004</v>
      </c>
      <c r="AF794" s="136">
        <v>0.59775031000000001</v>
      </c>
      <c r="AG794" s="136">
        <v>4.7060102999999999E-2</v>
      </c>
      <c r="AH794" s="136">
        <v>0</v>
      </c>
      <c r="AI794" s="136">
        <v>3.8839465999999999E-3</v>
      </c>
      <c r="AJ794" s="136">
        <v>1.6970584E-2</v>
      </c>
      <c r="AK794" s="136">
        <v>1.0584064000000001E-2</v>
      </c>
      <c r="AL794" s="74"/>
      <c r="AM794" s="133">
        <v>7.4319356E-4</v>
      </c>
      <c r="AN794" s="340">
        <f t="shared" si="505"/>
        <v>7.4319356E-4</v>
      </c>
      <c r="AP794" s="133">
        <v>6.9055400000000002E-4</v>
      </c>
      <c r="AQ794" s="145">
        <v>3.1119862999999999E-5</v>
      </c>
      <c r="AR794" s="145">
        <v>2.1519699000000001E-5</v>
      </c>
      <c r="AS794" s="134">
        <f t="shared" si="506"/>
        <v>4.1400119800570002E-8</v>
      </c>
      <c r="AT794" s="135">
        <f t="shared" si="507"/>
        <v>1.1508825182967103E-10</v>
      </c>
      <c r="AU794" s="135">
        <f t="shared" si="508"/>
        <v>3.0139634080000002E-3</v>
      </c>
      <c r="AV794" s="302">
        <v>2.8106617999999999E-8</v>
      </c>
      <c r="AW794" s="302">
        <v>8.4810725999999995E-11</v>
      </c>
      <c r="AX794" s="302">
        <v>2.3168762000000002E-15</v>
      </c>
      <c r="AY794" s="302">
        <v>8.7183013000000005E-13</v>
      </c>
      <c r="AZ794" s="302">
        <v>9.1604250000000001E-14</v>
      </c>
      <c r="BA794" s="302">
        <v>7.9412679999999996E-11</v>
      </c>
      <c r="BB794" s="302">
        <v>1.3151347E-8</v>
      </c>
      <c r="BC794" s="302">
        <v>1.1306245E-11</v>
      </c>
      <c r="BD794" s="302">
        <v>1.4652425E-11</v>
      </c>
      <c r="BE794" s="302">
        <v>2.6708265999999999E-12</v>
      </c>
      <c r="BF794" s="302">
        <v>3.4367435000000001E-15</v>
      </c>
      <c r="BG794" s="302">
        <v>1.8200744999999999E-13</v>
      </c>
      <c r="BH794" s="302">
        <v>1.9556964000000001E-13</v>
      </c>
      <c r="BI794" s="302">
        <v>1.9109596E-14</v>
      </c>
      <c r="BJ794" s="302">
        <v>1.1410610000000001E-11</v>
      </c>
      <c r="BK794" s="302">
        <v>4.9434974E-11</v>
      </c>
      <c r="BL794" s="302">
        <v>1.2399144E-12</v>
      </c>
      <c r="BM794" s="302">
        <v>1.9651079999999998E-6</v>
      </c>
      <c r="BN794" s="303">
        <v>3.0119983000000002E-3</v>
      </c>
      <c r="BO794" s="302">
        <v>9.331021899999999E-13</v>
      </c>
      <c r="BP794" s="302">
        <v>5.6742700999999998E-15</v>
      </c>
      <c r="BQ794" s="302">
        <v>2.5387105000000002E-19</v>
      </c>
      <c r="BR794" s="74"/>
      <c r="BS794" s="144">
        <v>1.9598982999999998E-6</v>
      </c>
      <c r="BT794" s="144">
        <v>1.2706198000000001E-7</v>
      </c>
      <c r="BU794" s="144">
        <v>8.3936824999999998E-7</v>
      </c>
      <c r="BV794" s="144">
        <v>3.6511180999999999E-9</v>
      </c>
      <c r="BW794" s="144">
        <v>8.4511889000000004E-8</v>
      </c>
      <c r="BX794" s="144">
        <v>6.1374135000000004E-8</v>
      </c>
      <c r="BY794" s="144">
        <v>1.7728369E-8</v>
      </c>
      <c r="BZ794" s="144">
        <v>7.7953951000000005E-8</v>
      </c>
      <c r="CA794" s="144">
        <v>1.5521082E-9</v>
      </c>
      <c r="CB794" s="144">
        <v>3.5830872999999998E-9</v>
      </c>
      <c r="CC794" s="144">
        <v>6.8766593999999997E-10</v>
      </c>
      <c r="CD794" s="144">
        <v>8.1224307000000001E-10</v>
      </c>
      <c r="CE794" s="144">
        <v>2.1308706999999999E-11</v>
      </c>
      <c r="CF794" s="144">
        <v>1.0931002999999999E-7</v>
      </c>
      <c r="CG794" s="144">
        <v>6.1992733000000002E-7</v>
      </c>
      <c r="CH794" s="144">
        <v>1.2220881999999999E-8</v>
      </c>
      <c r="CI794" s="144">
        <v>1.3395362000000001E-10</v>
      </c>
      <c r="CJ794" s="137"/>
      <c r="CK794" s="138"/>
      <c r="CL794" s="110" t="s">
        <v>3536</v>
      </c>
      <c r="CM794" s="110"/>
      <c r="CN794" s="110"/>
      <c r="CP794" s="308"/>
      <c r="CQ794" s="74"/>
      <c r="CR794" s="74"/>
      <c r="CS794" s="74"/>
      <c r="CT794" s="74"/>
      <c r="CU794" s="74"/>
      <c r="CV794" s="74"/>
      <c r="CW794" s="74"/>
      <c r="CX794" s="74"/>
      <c r="CY794" s="74"/>
      <c r="CZ794" s="74"/>
      <c r="DA794" s="74"/>
      <c r="DB794" s="74"/>
    </row>
    <row r="795" spans="1:106" ht="14.5" customHeight="1">
      <c r="A795" s="74" t="s">
        <v>3539</v>
      </c>
      <c r="B795" s="129" t="s">
        <v>3519</v>
      </c>
      <c r="C795" s="130" t="str">
        <f t="shared" si="497"/>
        <v>A.120.01.108</v>
      </c>
      <c r="D795" s="131" t="s">
        <v>3521</v>
      </c>
      <c r="E795" s="129" t="s">
        <v>957</v>
      </c>
      <c r="F795" s="132" t="s">
        <v>3540</v>
      </c>
      <c r="G795" s="132">
        <f t="shared" si="498"/>
        <v>8.3141646144459999E-2</v>
      </c>
      <c r="H795" s="348">
        <f t="shared" si="499"/>
        <v>8.3141646144459999E-2</v>
      </c>
      <c r="I795" s="74"/>
      <c r="J795" s="132">
        <f t="shared" si="500"/>
        <v>7.0227348960000009E-3</v>
      </c>
      <c r="K795" s="132">
        <f t="shared" si="501"/>
        <v>1.541196643E-2</v>
      </c>
      <c r="L795" s="300">
        <f t="shared" si="502"/>
        <v>1.0647067818460001E-2</v>
      </c>
      <c r="M795" s="132">
        <v>5.0059877000000003E-2</v>
      </c>
      <c r="N795" s="132">
        <v>4.7125064999999997E-3</v>
      </c>
      <c r="O795" s="132">
        <v>1.0310216000000001E-2</v>
      </c>
      <c r="P795" s="132">
        <v>6.6769133000000001E-3</v>
      </c>
      <c r="Q795" s="132">
        <v>2.6366665999999998E-4</v>
      </c>
      <c r="R795" s="304">
        <v>1.4457832999999999E-5</v>
      </c>
      <c r="S795" s="304">
        <v>6.7697102999999994E-5</v>
      </c>
      <c r="T795" s="132">
        <v>3.8924393000000002E-4</v>
      </c>
      <c r="U795" s="132">
        <v>2.0445616999999999E-4</v>
      </c>
      <c r="V795" s="132">
        <v>6.0921721999999999E-3</v>
      </c>
      <c r="W795" s="132">
        <v>4.3402939000000001E-3</v>
      </c>
      <c r="X795" s="304">
        <v>9.5439572999999993E-6</v>
      </c>
      <c r="Y795" s="304">
        <v>6.0159116E-7</v>
      </c>
      <c r="Z795" s="132">
        <v>0</v>
      </c>
      <c r="AA795" s="74"/>
      <c r="AB795" s="301">
        <f t="shared" si="503"/>
        <v>0.37639005263157893</v>
      </c>
      <c r="AC795" s="338">
        <f t="shared" si="504"/>
        <v>0.37639005263157893</v>
      </c>
      <c r="AD795" s="74"/>
      <c r="AE795" s="136">
        <v>8.4782323999999996</v>
      </c>
      <c r="AF795" s="136">
        <v>7.4968756000000001</v>
      </c>
      <c r="AG795" s="136">
        <v>0.58836274</v>
      </c>
      <c r="AH795" s="136">
        <v>0</v>
      </c>
      <c r="AI795" s="136">
        <v>4.8557686000000003E-2</v>
      </c>
      <c r="AJ795" s="136">
        <v>0.21213269000000001</v>
      </c>
      <c r="AK795" s="136">
        <v>0.13230370999999999</v>
      </c>
      <c r="AL795" s="74"/>
      <c r="AM795" s="133">
        <v>9.2942237999999993E-3</v>
      </c>
      <c r="AN795" s="340">
        <f t="shared" si="505"/>
        <v>9.2942237999999993E-3</v>
      </c>
      <c r="AP795" s="133">
        <v>8.6344730000000001E-3</v>
      </c>
      <c r="AQ795" s="133">
        <v>3.8909893999999998E-4</v>
      </c>
      <c r="AR795" s="133">
        <v>2.7065185000000003E-4</v>
      </c>
      <c r="AS795" s="134">
        <f t="shared" si="506"/>
        <v>5.176542509571E-7</v>
      </c>
      <c r="AT795" s="135">
        <f t="shared" si="507"/>
        <v>1.4389753375643882E-9</v>
      </c>
      <c r="AU795" s="135">
        <f t="shared" si="508"/>
        <v>3.7906421885999998E-2</v>
      </c>
      <c r="AV795" s="302">
        <v>3.5142607999999999E-7</v>
      </c>
      <c r="AW795" s="302">
        <v>1.0604159000000001E-9</v>
      </c>
      <c r="AX795" s="302">
        <v>2.8968645999999999E-14</v>
      </c>
      <c r="AY795" s="302">
        <v>1.0897877E-11</v>
      </c>
      <c r="AZ795" s="302">
        <v>1.1450531E-12</v>
      </c>
      <c r="BA795" s="302">
        <v>9.9281423000000003E-10</v>
      </c>
      <c r="BB795" s="302">
        <v>1.6445107999999999E-7</v>
      </c>
      <c r="BC795" s="302">
        <v>1.4135014000000001E-10</v>
      </c>
      <c r="BD795" s="302">
        <v>1.8322359000000001E-10</v>
      </c>
      <c r="BE795" s="302">
        <v>3.3385334000000002E-11</v>
      </c>
      <c r="BF795" s="302">
        <v>4.2959318999999997E-14</v>
      </c>
      <c r="BG795" s="302">
        <v>2.2750935999999998E-12</v>
      </c>
      <c r="BH795" s="302">
        <v>2.4446205E-12</v>
      </c>
      <c r="BI795" s="302">
        <v>2.3886994999999999E-13</v>
      </c>
      <c r="BJ795" s="302">
        <v>1.4263264E-10</v>
      </c>
      <c r="BK795" s="302">
        <v>6.1793737999999995E-10</v>
      </c>
      <c r="BL795" s="302">
        <v>1.5498930000000001E-11</v>
      </c>
      <c r="BM795" s="302">
        <v>2.4563885999999999E-5</v>
      </c>
      <c r="BN795" s="303">
        <v>3.7881857999999997E-2</v>
      </c>
      <c r="BO795" s="302">
        <v>1.1663776999999999E-11</v>
      </c>
      <c r="BP795" s="302">
        <v>7.0928375999999996E-14</v>
      </c>
      <c r="BQ795" s="302">
        <v>3.1733881000000001E-18</v>
      </c>
      <c r="BR795" s="74"/>
      <c r="BS795" s="144">
        <v>2.4533949E-5</v>
      </c>
      <c r="BT795" s="144">
        <v>1.5887967E-6</v>
      </c>
      <c r="BU795" s="144">
        <v>1.0494753E-5</v>
      </c>
      <c r="BV795" s="144">
        <v>4.5639140999999998E-8</v>
      </c>
      <c r="BW795" s="144">
        <v>1.0576676E-6</v>
      </c>
      <c r="BX795" s="144">
        <v>7.6727758000000003E-7</v>
      </c>
      <c r="BY795" s="144">
        <v>2.2160460999999999E-7</v>
      </c>
      <c r="BZ795" s="144">
        <v>9.7457740999999996E-7</v>
      </c>
      <c r="CA795" s="144">
        <v>1.9401393999999999E-8</v>
      </c>
      <c r="CB795" s="144">
        <v>4.4795566999999997E-8</v>
      </c>
      <c r="CC795" s="144">
        <v>8.5958241999999999E-9</v>
      </c>
      <c r="CD795" s="144">
        <v>1.0153038000000001E-8</v>
      </c>
      <c r="CE795" s="144">
        <v>2.6635884E-10</v>
      </c>
      <c r="CF795" s="144">
        <v>1.3666108999999999E-6</v>
      </c>
      <c r="CG795" s="144">
        <v>7.7793734999999996E-6</v>
      </c>
      <c r="CH795" s="144">
        <v>1.5276114999999999E-7</v>
      </c>
      <c r="CI795" s="144">
        <v>1.6744202E-9</v>
      </c>
      <c r="CJ795" s="137"/>
      <c r="CK795" s="138"/>
      <c r="CL795" s="110" t="s">
        <v>3536</v>
      </c>
      <c r="CM795" s="110"/>
      <c r="CN795" s="110"/>
      <c r="CP795" s="308"/>
      <c r="CQ795" s="74"/>
      <c r="CR795" s="74"/>
      <c r="CS795" s="74"/>
      <c r="CT795" s="74"/>
      <c r="CU795" s="74"/>
      <c r="CV795" s="74"/>
      <c r="CW795" s="74"/>
      <c r="CX795" s="74"/>
      <c r="CY795" s="74"/>
      <c r="CZ795" s="74"/>
      <c r="DA795" s="74"/>
      <c r="DB795" s="74"/>
    </row>
    <row r="796" spans="1:106" ht="14.5" customHeight="1">
      <c r="A796" s="74" t="s">
        <v>3541</v>
      </c>
      <c r="B796" s="129" t="s">
        <v>3519</v>
      </c>
      <c r="C796" s="130" t="str">
        <f t="shared" si="497"/>
        <v>A.120.01.109</v>
      </c>
      <c r="D796" s="131" t="s">
        <v>3521</v>
      </c>
      <c r="E796" s="129" t="s">
        <v>957</v>
      </c>
      <c r="F796" s="132" t="s">
        <v>3542</v>
      </c>
      <c r="G796" s="132">
        <f t="shared" si="498"/>
        <v>0.10048873127621</v>
      </c>
      <c r="H796" s="348">
        <f t="shared" si="499"/>
        <v>0.10048873127621</v>
      </c>
      <c r="I796" s="74"/>
      <c r="J796" s="132">
        <f t="shared" si="500"/>
        <v>7.3072917971000002E-3</v>
      </c>
      <c r="K796" s="132">
        <f t="shared" si="501"/>
        <v>2.6731063661000001E-2</v>
      </c>
      <c r="L796" s="300">
        <f t="shared" si="502"/>
        <v>9.0678138181099991E-3</v>
      </c>
      <c r="M796" s="132">
        <v>5.7382561999999998E-2</v>
      </c>
      <c r="N796" s="132">
        <v>7.5256066E-3</v>
      </c>
      <c r="O796" s="132">
        <v>1.9169970000000001E-2</v>
      </c>
      <c r="P796" s="132">
        <v>7.0080343000000003E-3</v>
      </c>
      <c r="Q796" s="132">
        <v>2.4895229999999998E-4</v>
      </c>
      <c r="R796" s="304">
        <v>2.3073710999999999E-6</v>
      </c>
      <c r="S796" s="304">
        <v>4.7997826000000001E-5</v>
      </c>
      <c r="T796" s="304">
        <v>3.5487061000000001E-5</v>
      </c>
      <c r="U796" s="132">
        <v>1.4372695E-4</v>
      </c>
      <c r="V796" s="132">
        <v>5.5954022999999999E-3</v>
      </c>
      <c r="W796" s="132">
        <v>3.3209347E-3</v>
      </c>
      <c r="X796" s="304">
        <v>7.1575070999999996E-6</v>
      </c>
      <c r="Y796" s="304">
        <v>5.9236100999999995E-7</v>
      </c>
      <c r="Z796" s="132">
        <v>0</v>
      </c>
      <c r="AA796" s="74"/>
      <c r="AB796" s="301">
        <f t="shared" si="503"/>
        <v>0.43144783458646613</v>
      </c>
      <c r="AC796" s="338">
        <f t="shared" si="504"/>
        <v>0.43144783458646613</v>
      </c>
      <c r="AD796" s="74"/>
      <c r="AE796" s="136">
        <v>7.9260172999999998</v>
      </c>
      <c r="AF796" s="136">
        <v>7.1718789000000003</v>
      </c>
      <c r="AG796" s="136">
        <v>0.45017917000000002</v>
      </c>
      <c r="AH796" s="136">
        <v>0</v>
      </c>
      <c r="AI796" s="136">
        <v>3.7853594999999997E-2</v>
      </c>
      <c r="AJ796" s="136">
        <v>0.16538178000000001</v>
      </c>
      <c r="AK796" s="136">
        <v>0.10072389</v>
      </c>
      <c r="AL796" s="74"/>
      <c r="AM796" s="133">
        <v>1.0918455000000001E-2</v>
      </c>
      <c r="AN796" s="340">
        <f t="shared" si="505"/>
        <v>1.0918455000000001E-2</v>
      </c>
      <c r="AP796" s="133">
        <v>1.0363997E-2</v>
      </c>
      <c r="AQ796" s="133">
        <v>4.4599243E-4</v>
      </c>
      <c r="AR796" s="133">
        <v>1.0846615E-4</v>
      </c>
      <c r="AS796" s="134">
        <f t="shared" si="506"/>
        <v>6.213427310843309E-7</v>
      </c>
      <c r="AT796" s="135">
        <f t="shared" si="507"/>
        <v>1.6493802804316993E-9</v>
      </c>
      <c r="AU796" s="135">
        <f t="shared" si="508"/>
        <v>1.5191336472199999E-2</v>
      </c>
      <c r="AV796" s="302">
        <v>4.0058753E-7</v>
      </c>
      <c r="AW796" s="302">
        <v>1.2086764000000001E-9</v>
      </c>
      <c r="AX796" s="302">
        <v>3.3022446000000002E-14</v>
      </c>
      <c r="AY796" s="302">
        <v>1.7576003999999999E-12</v>
      </c>
      <c r="AZ796" s="302">
        <v>4.5963931E-14</v>
      </c>
      <c r="BA796" s="302">
        <v>1.0420488E-9</v>
      </c>
      <c r="BB796" s="302">
        <v>2.1927747E-7</v>
      </c>
      <c r="BC796" s="302">
        <v>1.4805916000000001E-10</v>
      </c>
      <c r="BD796" s="302">
        <v>2.4680015000000001E-10</v>
      </c>
      <c r="BE796" s="302">
        <v>3.3442779999999999E-11</v>
      </c>
      <c r="BF796" s="302">
        <v>2.2257632999999999E-13</v>
      </c>
      <c r="BG796" s="302">
        <v>1.8254835000000002E-14</v>
      </c>
      <c r="BH796" s="302">
        <v>2.4961629E-13</v>
      </c>
      <c r="BI796" s="302">
        <v>4.6334277000000003E-14</v>
      </c>
      <c r="BJ796" s="302">
        <v>6.971659E-12</v>
      </c>
      <c r="BK796" s="302">
        <v>4.1542224E-10</v>
      </c>
      <c r="BL796" s="302">
        <v>1.1762143E-11</v>
      </c>
      <c r="BM796" s="302">
        <v>5.9684721999999996E-6</v>
      </c>
      <c r="BN796" s="303">
        <v>1.5185367999999999E-2</v>
      </c>
      <c r="BO796" s="302">
        <v>1.1484821E-11</v>
      </c>
      <c r="BP796" s="302">
        <v>6.9840129000000004E-14</v>
      </c>
      <c r="BQ796" s="302">
        <v>3.1246991000000002E-18</v>
      </c>
      <c r="BR796" s="74"/>
      <c r="BS796" s="144">
        <v>2.7161737999999998E-5</v>
      </c>
      <c r="BT796" s="144">
        <v>2.0439576000000002E-6</v>
      </c>
      <c r="BU796" s="144">
        <v>1.202991E-5</v>
      </c>
      <c r="BV796" s="144">
        <v>4.1593707000000001E-9</v>
      </c>
      <c r="BW796" s="144">
        <v>1.3942128999999999E-6</v>
      </c>
      <c r="BX796" s="144">
        <v>1.3397191000000001E-6</v>
      </c>
      <c r="BY796" s="144">
        <v>1.3614511999999999E-7</v>
      </c>
      <c r="BZ796" s="144">
        <v>1.023821E-6</v>
      </c>
      <c r="CA796" s="144">
        <v>3.0963295E-9</v>
      </c>
      <c r="CB796" s="144">
        <v>3.1760440999999999E-8</v>
      </c>
      <c r="CC796" s="144">
        <v>3.3736002E-10</v>
      </c>
      <c r="CD796" s="144">
        <v>7.6683837999999995E-9</v>
      </c>
      <c r="CE796" s="144">
        <v>6.3305586E-12</v>
      </c>
      <c r="CF796" s="144">
        <v>1.4343570000000001E-6</v>
      </c>
      <c r="CG796" s="144">
        <v>7.6513242999999995E-6</v>
      </c>
      <c r="CH796" s="144">
        <v>5.9613628999999998E-8</v>
      </c>
      <c r="CI796" s="144">
        <v>1.6487298000000001E-9</v>
      </c>
      <c r="CJ796" s="137"/>
      <c r="CK796" s="138"/>
      <c r="CL796" s="110" t="s">
        <v>3524</v>
      </c>
      <c r="CM796" s="110"/>
      <c r="CN796" s="110"/>
      <c r="CP796" s="308"/>
      <c r="CQ796" s="74"/>
      <c r="CR796" s="74"/>
      <c r="CS796" s="74"/>
      <c r="CT796" s="74"/>
      <c r="CU796" s="74"/>
      <c r="CV796" s="74"/>
      <c r="CW796" s="74"/>
      <c r="CX796" s="74"/>
      <c r="CY796" s="74"/>
      <c r="CZ796" s="74"/>
      <c r="DA796" s="74"/>
      <c r="DB796" s="74"/>
    </row>
    <row r="797" spans="1:106" ht="14.5" customHeight="1">
      <c r="A797" s="74" t="s">
        <v>3543</v>
      </c>
      <c r="B797" s="129" t="s">
        <v>3519</v>
      </c>
      <c r="C797" s="130" t="str">
        <f t="shared" si="497"/>
        <v>A.120.01.110</v>
      </c>
      <c r="D797" s="131" t="s">
        <v>3521</v>
      </c>
      <c r="E797" s="129" t="s">
        <v>957</v>
      </c>
      <c r="F797" s="132" t="s">
        <v>3544</v>
      </c>
      <c r="G797" s="132">
        <f t="shared" si="498"/>
        <v>0.10048873127621</v>
      </c>
      <c r="H797" s="348">
        <f t="shared" si="499"/>
        <v>0.10048873127621</v>
      </c>
      <c r="I797" s="74"/>
      <c r="J797" s="132">
        <f t="shared" si="500"/>
        <v>7.3072917971000002E-3</v>
      </c>
      <c r="K797" s="132">
        <f t="shared" si="501"/>
        <v>2.6731063661000001E-2</v>
      </c>
      <c r="L797" s="300">
        <f t="shared" si="502"/>
        <v>9.0678138181099991E-3</v>
      </c>
      <c r="M797" s="132">
        <v>5.7382561999999998E-2</v>
      </c>
      <c r="N797" s="132">
        <v>7.5256066E-3</v>
      </c>
      <c r="O797" s="132">
        <v>1.9169970000000001E-2</v>
      </c>
      <c r="P797" s="132">
        <v>7.0080343000000003E-3</v>
      </c>
      <c r="Q797" s="132">
        <v>2.4895229999999998E-4</v>
      </c>
      <c r="R797" s="304">
        <v>2.3073710999999999E-6</v>
      </c>
      <c r="S797" s="304">
        <v>4.7997826000000001E-5</v>
      </c>
      <c r="T797" s="304">
        <v>3.5487061000000001E-5</v>
      </c>
      <c r="U797" s="132">
        <v>1.4372695E-4</v>
      </c>
      <c r="V797" s="132">
        <v>5.5954022999999999E-3</v>
      </c>
      <c r="W797" s="132">
        <v>3.3209347E-3</v>
      </c>
      <c r="X797" s="304">
        <v>7.1575070999999996E-6</v>
      </c>
      <c r="Y797" s="304">
        <v>5.9236100999999995E-7</v>
      </c>
      <c r="Z797" s="132">
        <v>0</v>
      </c>
      <c r="AA797" s="74"/>
      <c r="AB797" s="301">
        <f t="shared" si="503"/>
        <v>0.43144783458646613</v>
      </c>
      <c r="AC797" s="338">
        <f t="shared" si="504"/>
        <v>0.43144783458646613</v>
      </c>
      <c r="AD797" s="74"/>
      <c r="AE797" s="136">
        <v>7.9260172999999998</v>
      </c>
      <c r="AF797" s="136">
        <v>7.1718789000000003</v>
      </c>
      <c r="AG797" s="136">
        <v>0.45017917000000002</v>
      </c>
      <c r="AH797" s="136">
        <v>0</v>
      </c>
      <c r="AI797" s="136">
        <v>3.7853594999999997E-2</v>
      </c>
      <c r="AJ797" s="136">
        <v>0.16538178000000001</v>
      </c>
      <c r="AK797" s="136">
        <v>0.10072389</v>
      </c>
      <c r="AL797" s="74"/>
      <c r="AM797" s="133">
        <v>1.0918455000000001E-2</v>
      </c>
      <c r="AN797" s="340">
        <f t="shared" si="505"/>
        <v>1.0918455000000001E-2</v>
      </c>
      <c r="AP797" s="133">
        <v>1.0363997E-2</v>
      </c>
      <c r="AQ797" s="133">
        <v>4.4599243E-4</v>
      </c>
      <c r="AR797" s="133">
        <v>1.0846615E-4</v>
      </c>
      <c r="AS797" s="134">
        <f t="shared" si="506"/>
        <v>6.213427310843309E-7</v>
      </c>
      <c r="AT797" s="135">
        <f t="shared" si="507"/>
        <v>1.6493802804316993E-9</v>
      </c>
      <c r="AU797" s="135">
        <f t="shared" si="508"/>
        <v>1.5191336472199999E-2</v>
      </c>
      <c r="AV797" s="302">
        <v>4.0058753E-7</v>
      </c>
      <c r="AW797" s="302">
        <v>1.2086764000000001E-9</v>
      </c>
      <c r="AX797" s="302">
        <v>3.3022446000000002E-14</v>
      </c>
      <c r="AY797" s="302">
        <v>1.7576003999999999E-12</v>
      </c>
      <c r="AZ797" s="302">
        <v>4.5963931E-14</v>
      </c>
      <c r="BA797" s="302">
        <v>1.0420488E-9</v>
      </c>
      <c r="BB797" s="302">
        <v>2.1927747E-7</v>
      </c>
      <c r="BC797" s="302">
        <v>1.4805916000000001E-10</v>
      </c>
      <c r="BD797" s="302">
        <v>2.4680015000000001E-10</v>
      </c>
      <c r="BE797" s="302">
        <v>3.3442779999999999E-11</v>
      </c>
      <c r="BF797" s="302">
        <v>2.2257632999999999E-13</v>
      </c>
      <c r="BG797" s="302">
        <v>1.8254835000000002E-14</v>
      </c>
      <c r="BH797" s="302">
        <v>2.4961629E-13</v>
      </c>
      <c r="BI797" s="302">
        <v>4.6334277000000003E-14</v>
      </c>
      <c r="BJ797" s="302">
        <v>6.971659E-12</v>
      </c>
      <c r="BK797" s="302">
        <v>4.1542224E-10</v>
      </c>
      <c r="BL797" s="302">
        <v>1.1762143E-11</v>
      </c>
      <c r="BM797" s="302">
        <v>5.9684721999999996E-6</v>
      </c>
      <c r="BN797" s="303">
        <v>1.5185367999999999E-2</v>
      </c>
      <c r="BO797" s="302">
        <v>1.1484821E-11</v>
      </c>
      <c r="BP797" s="302">
        <v>6.9840129000000004E-14</v>
      </c>
      <c r="BQ797" s="302">
        <v>3.1246991000000002E-18</v>
      </c>
      <c r="BR797" s="74"/>
      <c r="BS797" s="144">
        <v>2.7161737999999998E-5</v>
      </c>
      <c r="BT797" s="144">
        <v>2.0439576000000002E-6</v>
      </c>
      <c r="BU797" s="144">
        <v>1.202991E-5</v>
      </c>
      <c r="BV797" s="144">
        <v>4.1593707000000001E-9</v>
      </c>
      <c r="BW797" s="144">
        <v>1.3942128999999999E-6</v>
      </c>
      <c r="BX797" s="144">
        <v>1.3397191000000001E-6</v>
      </c>
      <c r="BY797" s="144">
        <v>1.3614511999999999E-7</v>
      </c>
      <c r="BZ797" s="144">
        <v>1.023821E-6</v>
      </c>
      <c r="CA797" s="144">
        <v>3.0963295E-9</v>
      </c>
      <c r="CB797" s="144">
        <v>3.1760440999999999E-8</v>
      </c>
      <c r="CC797" s="144">
        <v>3.3736002E-10</v>
      </c>
      <c r="CD797" s="144">
        <v>7.6683837999999995E-9</v>
      </c>
      <c r="CE797" s="144">
        <v>6.3305586E-12</v>
      </c>
      <c r="CF797" s="144">
        <v>1.4343570000000001E-6</v>
      </c>
      <c r="CG797" s="144">
        <v>7.6513242999999995E-6</v>
      </c>
      <c r="CH797" s="144">
        <v>5.9613628999999998E-8</v>
      </c>
      <c r="CI797" s="144">
        <v>1.6487298000000001E-9</v>
      </c>
      <c r="CJ797" s="137"/>
      <c r="CK797" s="138"/>
      <c r="CL797" s="110" t="s">
        <v>3524</v>
      </c>
      <c r="CM797" s="110"/>
      <c r="CN797" s="110"/>
      <c r="CP797" s="308"/>
      <c r="CQ797" s="74"/>
      <c r="CR797" s="74"/>
      <c r="CS797" s="74"/>
      <c r="CT797" s="74"/>
      <c r="CU797" s="74"/>
      <c r="CV797" s="74"/>
      <c r="CW797" s="74"/>
      <c r="CX797" s="74"/>
      <c r="CY797" s="74"/>
      <c r="CZ797" s="74"/>
      <c r="DA797" s="74"/>
      <c r="DB797" s="74"/>
    </row>
    <row r="798" spans="1:106" ht="14.5" customHeight="1">
      <c r="A798" s="74" t="s">
        <v>3545</v>
      </c>
      <c r="B798" s="129" t="s">
        <v>3519</v>
      </c>
      <c r="C798" s="130" t="str">
        <f t="shared" si="497"/>
        <v>A.120.01.111</v>
      </c>
      <c r="D798" s="131" t="s">
        <v>3521</v>
      </c>
      <c r="E798" s="129" t="s">
        <v>957</v>
      </c>
      <c r="F798" s="132" t="s">
        <v>3546</v>
      </c>
      <c r="G798" s="132">
        <f t="shared" si="498"/>
        <v>9.0192732384150001E-2</v>
      </c>
      <c r="H798" s="348">
        <f t="shared" si="499"/>
        <v>9.0192732384150001E-2</v>
      </c>
      <c r="I798" s="74"/>
      <c r="J798" s="132">
        <f t="shared" si="500"/>
        <v>7.2032388939999997E-3</v>
      </c>
      <c r="K798" s="132">
        <f t="shared" si="501"/>
        <v>1.5801533480000001E-2</v>
      </c>
      <c r="L798" s="300">
        <f t="shared" si="502"/>
        <v>1.1361568010150001E-2</v>
      </c>
      <c r="M798" s="132">
        <v>5.5826392000000002E-2</v>
      </c>
      <c r="N798" s="132">
        <v>4.9466318999999998E-3</v>
      </c>
      <c r="O798" s="132">
        <v>1.0460699E-2</v>
      </c>
      <c r="P798" s="132">
        <v>6.8250786999999999E-3</v>
      </c>
      <c r="Q798" s="132">
        <v>2.9394696999999998E-4</v>
      </c>
      <c r="R798" s="304">
        <v>1.5856961000000001E-5</v>
      </c>
      <c r="S798" s="304">
        <v>6.8356263E-5</v>
      </c>
      <c r="T798" s="132">
        <v>3.9420257999999998E-4</v>
      </c>
      <c r="U798" s="132">
        <v>2.3353294000000001E-4</v>
      </c>
      <c r="V798" s="132">
        <v>6.0312504999999999E-3</v>
      </c>
      <c r="W798" s="132">
        <v>5.0866733000000004E-3</v>
      </c>
      <c r="X798" s="304">
        <v>9.5156949000000008E-6</v>
      </c>
      <c r="Y798" s="304">
        <v>5.9557524999999996E-7</v>
      </c>
      <c r="Z798" s="132">
        <v>0</v>
      </c>
      <c r="AA798" s="74"/>
      <c r="AB798" s="301">
        <f t="shared" si="503"/>
        <v>0.41974730827067669</v>
      </c>
      <c r="AC798" s="338">
        <f t="shared" si="504"/>
        <v>0.41974730827067669</v>
      </c>
      <c r="AD798" s="74"/>
      <c r="AE798" s="136">
        <v>9.1245971000000008</v>
      </c>
      <c r="AF798" s="136">
        <v>7.9735534000000001</v>
      </c>
      <c r="AG798" s="136">
        <v>0.68954042000000004</v>
      </c>
      <c r="AH798" s="136">
        <v>0</v>
      </c>
      <c r="AI798" s="136">
        <v>5.7027583999999999E-2</v>
      </c>
      <c r="AJ798" s="136">
        <v>0.24931433</v>
      </c>
      <c r="AK798" s="136">
        <v>0.15516139000000001</v>
      </c>
      <c r="AL798" s="74"/>
      <c r="AM798" s="133">
        <v>1.0128056E-2</v>
      </c>
      <c r="AN798" s="340">
        <f t="shared" si="505"/>
        <v>1.0128056E-2</v>
      </c>
      <c r="AP798" s="133">
        <v>9.4165749999999999E-3</v>
      </c>
      <c r="AQ798" s="133">
        <v>4.2467319999999999E-4</v>
      </c>
      <c r="AR798" s="133">
        <v>2.8680794000000002E-4</v>
      </c>
      <c r="AS798" s="134">
        <f t="shared" si="506"/>
        <v>5.645428643045001E-7</v>
      </c>
      <c r="AT798" s="135">
        <f t="shared" si="507"/>
        <v>1.5705369814756545E-9</v>
      </c>
      <c r="AU798" s="135">
        <f t="shared" si="508"/>
        <v>4.0169178708999997E-2</v>
      </c>
      <c r="AV798" s="302">
        <v>3.9188125000000002E-7</v>
      </c>
      <c r="AW798" s="302">
        <v>1.1824871E-9</v>
      </c>
      <c r="AX798" s="302">
        <v>3.2303450000000002E-14</v>
      </c>
      <c r="AY798" s="302">
        <v>1.1871912999999999E-11</v>
      </c>
      <c r="AZ798" s="302">
        <v>1.2742915000000001E-12</v>
      </c>
      <c r="BA798" s="302">
        <v>1.0148455999999999E-9</v>
      </c>
      <c r="BB798" s="302">
        <v>1.7084585000000001E-7</v>
      </c>
      <c r="BC798" s="302">
        <v>1.4450504000000001E-10</v>
      </c>
      <c r="BD798" s="302">
        <v>1.9000668999999999E-10</v>
      </c>
      <c r="BE798" s="302">
        <v>3.3053059E-11</v>
      </c>
      <c r="BF798" s="302">
        <v>4.2537801999999999E-14</v>
      </c>
      <c r="BG798" s="302">
        <v>2.2556888999999998E-12</v>
      </c>
      <c r="BH798" s="302">
        <v>2.4203677E-12</v>
      </c>
      <c r="BI798" s="302">
        <v>2.3662739E-13</v>
      </c>
      <c r="BJ798" s="302">
        <v>1.5802084000000001E-10</v>
      </c>
      <c r="BK798" s="302">
        <v>6.1820451999999997E-10</v>
      </c>
      <c r="BL798" s="302">
        <v>1.5427345000000001E-11</v>
      </c>
      <c r="BM798" s="302">
        <v>2.5031709000000001E-5</v>
      </c>
      <c r="BN798" s="303">
        <v>4.0144146999999998E-2</v>
      </c>
      <c r="BO798" s="302">
        <v>1.154714E-11</v>
      </c>
      <c r="BP798" s="302">
        <v>7.0219092000000002E-14</v>
      </c>
      <c r="BQ798" s="302">
        <v>3.1416542000000002E-18</v>
      </c>
      <c r="BR798" s="74"/>
      <c r="BS798" s="144">
        <v>2.664772E-5</v>
      </c>
      <c r="BT798" s="144">
        <v>1.6427110000000001E-6</v>
      </c>
      <c r="BU798" s="144">
        <v>1.1703669E-5</v>
      </c>
      <c r="BV798" s="144">
        <v>4.6224866999999999E-8</v>
      </c>
      <c r="BW798" s="144">
        <v>1.1188246000000001E-6</v>
      </c>
      <c r="BX798" s="144">
        <v>7.8004279999999998E-7</v>
      </c>
      <c r="BY798" s="144">
        <v>2.1939059E-7</v>
      </c>
      <c r="BZ798" s="144">
        <v>9.95959E-7</v>
      </c>
      <c r="CA798" s="144">
        <v>2.1278925000000001E-8</v>
      </c>
      <c r="CB798" s="144">
        <v>4.5231737000000003E-8</v>
      </c>
      <c r="CC798" s="144">
        <v>9.56732E-9</v>
      </c>
      <c r="CD798" s="144">
        <v>1.0112141E-8</v>
      </c>
      <c r="CE798" s="144">
        <v>2.8236131999999998E-10</v>
      </c>
      <c r="CF798" s="144">
        <v>1.3998016E-6</v>
      </c>
      <c r="CG798" s="144">
        <v>8.4875153000000005E-6</v>
      </c>
      <c r="CH798" s="144">
        <v>1.654512E-7</v>
      </c>
      <c r="CI798" s="144">
        <v>1.657676E-9</v>
      </c>
      <c r="CL798" s="89" t="s">
        <v>3547</v>
      </c>
      <c r="CM798" s="110"/>
      <c r="CN798" s="110"/>
      <c r="CP798" s="308"/>
      <c r="CQ798" s="74"/>
      <c r="CR798" s="74"/>
      <c r="CS798" s="74"/>
      <c r="CT798" s="74"/>
      <c r="CU798" s="74"/>
      <c r="CV798" s="74"/>
      <c r="CW798" s="74"/>
      <c r="CX798" s="74"/>
      <c r="CY798" s="74"/>
      <c r="CZ798" s="74"/>
      <c r="DA798" s="74"/>
      <c r="DB798" s="74"/>
    </row>
    <row r="799" spans="1:106" ht="14.5" customHeight="1">
      <c r="A799" s="74" t="s">
        <v>3548</v>
      </c>
      <c r="B799" s="129" t="s">
        <v>3519</v>
      </c>
      <c r="C799" s="130" t="str">
        <f t="shared" si="497"/>
        <v>A.120.01.112</v>
      </c>
      <c r="D799" s="131" t="s">
        <v>3521</v>
      </c>
      <c r="E799" s="129" t="s">
        <v>957</v>
      </c>
      <c r="F799" s="132" t="s">
        <v>3550</v>
      </c>
      <c r="G799" s="132">
        <f t="shared" si="498"/>
        <v>0.11230801271575</v>
      </c>
      <c r="H799" s="348">
        <f t="shared" si="499"/>
        <v>0.11230801271575</v>
      </c>
      <c r="I799" s="74"/>
      <c r="J799" s="132">
        <f t="shared" si="500"/>
        <v>8.1045971389999989E-3</v>
      </c>
      <c r="K799" s="132">
        <f t="shared" si="501"/>
        <v>1.7585763500000001E-2</v>
      </c>
      <c r="L799" s="300">
        <f t="shared" si="502"/>
        <v>1.308391607675E-2</v>
      </c>
      <c r="M799" s="132">
        <v>7.3533736000000002E-2</v>
      </c>
      <c r="N799" s="132">
        <v>5.7797993000000001E-3</v>
      </c>
      <c r="O799" s="132">
        <v>1.1372129999999999E-2</v>
      </c>
      <c r="P799" s="132">
        <v>7.5793071999999996E-3</v>
      </c>
      <c r="Q799" s="132">
        <v>4.2810394999999999E-4</v>
      </c>
      <c r="R799" s="304">
        <v>2.2760774E-5</v>
      </c>
      <c r="S799" s="304">
        <v>7.4425215000000001E-5</v>
      </c>
      <c r="T799" s="132">
        <v>4.3383419999999998E-4</v>
      </c>
      <c r="U799" s="132">
        <v>3.0428317E-4</v>
      </c>
      <c r="V799" s="132">
        <v>6.0323610999999996E-3</v>
      </c>
      <c r="W799" s="132">
        <v>6.7368558000000002E-3</v>
      </c>
      <c r="X799" s="304">
        <v>9.8204314999999995E-6</v>
      </c>
      <c r="Y799" s="304">
        <v>5.9557524999999996E-7</v>
      </c>
      <c r="Z799" s="132">
        <v>0</v>
      </c>
      <c r="AA799" s="74"/>
      <c r="AB799" s="301">
        <f t="shared" si="503"/>
        <v>0.55288523308270676</v>
      </c>
      <c r="AC799" s="338">
        <f t="shared" si="504"/>
        <v>0.55288523308270676</v>
      </c>
      <c r="AD799" s="74"/>
      <c r="AE799" s="136">
        <v>12.715619999999999</v>
      </c>
      <c r="AF799" s="136">
        <v>11.192895999999999</v>
      </c>
      <c r="AG799" s="136">
        <v>0.91323670999999995</v>
      </c>
      <c r="AH799" s="136">
        <v>0</v>
      </c>
      <c r="AI799" s="136">
        <v>7.5172241000000001E-2</v>
      </c>
      <c r="AJ799" s="136">
        <v>0.32891182000000002</v>
      </c>
      <c r="AK799" s="136">
        <v>0.20540291999999999</v>
      </c>
      <c r="AL799" s="74"/>
      <c r="AM799" s="133">
        <v>1.2871529E-2</v>
      </c>
      <c r="AN799" s="340">
        <f t="shared" si="505"/>
        <v>1.2871529E-2</v>
      </c>
      <c r="AP799" s="133">
        <v>1.1926338E-2</v>
      </c>
      <c r="AQ799" s="133">
        <v>5.3876672999999999E-4</v>
      </c>
      <c r="AR799" s="133">
        <v>4.0642404999999997E-4</v>
      </c>
      <c r="AS799" s="134">
        <f t="shared" si="506"/>
        <v>7.1500828563780005E-7</v>
      </c>
      <c r="AT799" s="135">
        <f t="shared" si="507"/>
        <v>1.9924805426946538E-9</v>
      </c>
      <c r="AU799" s="135">
        <f t="shared" si="508"/>
        <v>5.6922135509000001E-2</v>
      </c>
      <c r="AV799" s="302">
        <v>5.1654473E-7</v>
      </c>
      <c r="AW799" s="302">
        <v>1.5586682E-9</v>
      </c>
      <c r="AX799" s="302">
        <v>4.2579461000000002E-14</v>
      </c>
      <c r="AY799" s="302">
        <v>1.6715991000000001E-11</v>
      </c>
      <c r="AZ799" s="302">
        <v>1.9034168000000002E-12</v>
      </c>
      <c r="BA799" s="302">
        <v>1.1269952000000001E-9</v>
      </c>
      <c r="BB799" s="302">
        <v>1.964259E-7</v>
      </c>
      <c r="BC799" s="302">
        <v>1.6057255000000001E-10</v>
      </c>
      <c r="BD799" s="302">
        <v>2.1697270000000001E-10</v>
      </c>
      <c r="BE799" s="302">
        <v>3.5375027999999997E-11</v>
      </c>
      <c r="BF799" s="302">
        <v>4.2574279000000001E-14</v>
      </c>
      <c r="BG799" s="302">
        <v>2.2706624000000001E-12</v>
      </c>
      <c r="BH799" s="302">
        <v>2.4212327000000001E-12</v>
      </c>
      <c r="BI799" s="302">
        <v>2.3728162000000001E-13</v>
      </c>
      <c r="BJ799" s="302">
        <v>2.3321167000000001E-10</v>
      </c>
      <c r="BK799" s="302">
        <v>6.4728222000000003E-10</v>
      </c>
      <c r="BL799" s="302">
        <v>1.5807512E-11</v>
      </c>
      <c r="BM799" s="302">
        <v>2.6841508999999998E-5</v>
      </c>
      <c r="BN799" s="303">
        <v>5.6895293999999999E-2</v>
      </c>
      <c r="BO799" s="302">
        <v>1.154714E-11</v>
      </c>
      <c r="BP799" s="302">
        <v>7.0219092999999996E-14</v>
      </c>
      <c r="BQ799" s="302">
        <v>3.1416542000000002E-18</v>
      </c>
      <c r="BR799" s="74"/>
      <c r="BS799" s="144">
        <v>3.4708207E-5</v>
      </c>
      <c r="BT799" s="144">
        <v>1.865025E-6</v>
      </c>
      <c r="BU799" s="144">
        <v>1.5415906999999998E-5</v>
      </c>
      <c r="BV799" s="144">
        <v>5.0891022000000003E-8</v>
      </c>
      <c r="BW799" s="144">
        <v>1.3688479E-6</v>
      </c>
      <c r="BX799" s="144">
        <v>8.515206E-7</v>
      </c>
      <c r="BY799" s="144">
        <v>2.4031023999999998E-7</v>
      </c>
      <c r="BZ799" s="144">
        <v>1.1049253000000001E-6</v>
      </c>
      <c r="CA799" s="144">
        <v>3.0543355999999999E-8</v>
      </c>
      <c r="CB799" s="144">
        <v>4.9247598000000003E-8</v>
      </c>
      <c r="CC799" s="144">
        <v>1.4295981E-8</v>
      </c>
      <c r="CD799" s="144">
        <v>1.0387973E-8</v>
      </c>
      <c r="CE799" s="144">
        <v>3.6583847000000001E-10</v>
      </c>
      <c r="CF799" s="144">
        <v>1.5658366000000001E-6</v>
      </c>
      <c r="CG799" s="144">
        <v>1.1942413E-5</v>
      </c>
      <c r="CH799" s="144">
        <v>1.9603236E-7</v>
      </c>
      <c r="CI799" s="144">
        <v>1.657676E-9</v>
      </c>
      <c r="CL799" s="89" t="s">
        <v>3547</v>
      </c>
      <c r="CQ799" s="74"/>
      <c r="CR799" s="74"/>
      <c r="CS799" s="74"/>
      <c r="CT799" s="74"/>
      <c r="CU799" s="74"/>
      <c r="CV799" s="74"/>
      <c r="CW799" s="74"/>
      <c r="CX799" s="74"/>
      <c r="CY799" s="74"/>
      <c r="CZ799" s="74"/>
      <c r="DA799" s="74"/>
      <c r="DB799" s="74"/>
    </row>
    <row r="800" spans="1:106" ht="14.5" customHeight="1">
      <c r="B800" s="129" t="s">
        <v>3519</v>
      </c>
      <c r="C800" s="127" t="s">
        <v>715</v>
      </c>
      <c r="D800" s="127" t="s">
        <v>716</v>
      </c>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P800" s="74"/>
      <c r="AQ800" s="74"/>
      <c r="AR800" s="74"/>
      <c r="AS800" s="74"/>
      <c r="AT800" s="74"/>
      <c r="AU800" s="74"/>
      <c r="AV800" s="74"/>
      <c r="AW800" s="74"/>
      <c r="AX800" s="74"/>
      <c r="AY800" s="74"/>
      <c r="AZ800" s="74"/>
      <c r="BA800" s="74"/>
      <c r="BB800" s="74"/>
      <c r="BC800" s="74"/>
      <c r="BD800" s="74"/>
      <c r="BE800" s="74"/>
      <c r="BF800" s="74"/>
      <c r="BG800" s="74"/>
      <c r="BH800" s="74"/>
      <c r="BI800" s="74"/>
      <c r="BJ800" s="74"/>
      <c r="BK800" s="74"/>
      <c r="BL800" s="74"/>
      <c r="BM800" s="74"/>
      <c r="BN800" s="74"/>
      <c r="BO800" s="74"/>
      <c r="BP800" s="74"/>
      <c r="BQ800" s="74"/>
      <c r="BR800" s="74"/>
      <c r="BS800" s="74"/>
      <c r="BT800" s="74"/>
      <c r="BU800" s="74"/>
      <c r="BV800" s="74"/>
      <c r="BW800" s="74"/>
      <c r="BX800" s="74"/>
      <c r="BY800" s="74"/>
      <c r="BZ800" s="74"/>
      <c r="CA800" s="74"/>
      <c r="CB800" s="74"/>
      <c r="CC800" s="74"/>
      <c r="CD800" s="74"/>
      <c r="CE800" s="74"/>
      <c r="CF800" s="74"/>
      <c r="CG800" s="74"/>
      <c r="CH800" s="74"/>
      <c r="CI800" s="74"/>
      <c r="CJ800" s="124"/>
      <c r="CK800" s="152"/>
      <c r="CL800" s="89"/>
      <c r="CQ800" s="74"/>
      <c r="CR800" s="74"/>
      <c r="CS800" s="74"/>
      <c r="CT800" s="74"/>
      <c r="CU800" s="74"/>
      <c r="CV800" s="74"/>
      <c r="CW800" s="74"/>
      <c r="CX800" s="74"/>
      <c r="CY800" s="74"/>
      <c r="CZ800" s="74"/>
      <c r="DA800" s="74"/>
      <c r="DB800" s="74"/>
    </row>
    <row r="801" spans="1:106" ht="14.5" customHeight="1">
      <c r="A801" s="74" t="s">
        <v>3551</v>
      </c>
      <c r="B801" s="129" t="s">
        <v>3519</v>
      </c>
      <c r="C801" s="130" t="str">
        <f t="shared" ref="C801:C813" si="509">MID(A801,1,12)</f>
        <v>A.120.10.101</v>
      </c>
      <c r="D801" s="131" t="s">
        <v>716</v>
      </c>
      <c r="E801" s="129" t="s">
        <v>2346</v>
      </c>
      <c r="F801" s="132" t="s">
        <v>3552</v>
      </c>
      <c r="G801" s="132">
        <f t="shared" ref="G801:G813" si="510">J801+K801+L801+M801</f>
        <v>5.4339982522111904E-2</v>
      </c>
      <c r="H801" s="348">
        <f t="shared" ref="H801:H813" si="511">G801</f>
        <v>5.4339982522111904E-2</v>
      </c>
      <c r="I801" s="74"/>
      <c r="J801" s="132">
        <f t="shared" ref="J801:J813" si="512">P801+Q801+R801+S801</f>
        <v>1.8417557836139999E-3</v>
      </c>
      <c r="K801" s="132">
        <f t="shared" ref="K801:K813" si="513">N801+O801+T801</f>
        <v>2.4716385418979085E-3</v>
      </c>
      <c r="L801" s="300">
        <f t="shared" ref="L801:L813" si="514">U801+IF(V801="x",0,V801)+IF(W801="x",0,W801)+IF(X801="x",0,X801)+Y801+Z801</f>
        <v>3.7317460196599997E-2</v>
      </c>
      <c r="M801" s="132">
        <v>1.2709128E-2</v>
      </c>
      <c r="N801" s="132">
        <v>2.1124338000000002E-3</v>
      </c>
      <c r="O801" s="132">
        <v>3.5920465999999998E-4</v>
      </c>
      <c r="P801" s="132">
        <v>1.1062494E-4</v>
      </c>
      <c r="Q801" s="132">
        <v>1.7311265999999999E-3</v>
      </c>
      <c r="R801" s="132">
        <v>0</v>
      </c>
      <c r="S801" s="304">
        <v>4.243614E-9</v>
      </c>
      <c r="T801" s="304">
        <v>8.1897908000000004E-11</v>
      </c>
      <c r="U801" s="304">
        <v>9.3637666E-6</v>
      </c>
      <c r="V801" s="132">
        <v>3.705E-2</v>
      </c>
      <c r="W801" s="132">
        <v>2.5809642999999999E-4</v>
      </c>
      <c r="X801" s="132">
        <v>0</v>
      </c>
      <c r="Y801" s="132">
        <v>0</v>
      </c>
      <c r="Z801" s="132">
        <v>0</v>
      </c>
      <c r="AA801" s="74"/>
      <c r="AB801" s="301">
        <f t="shared" ref="AB801:AB813" si="515">M801/0.133</f>
        <v>9.5557353383458637E-2</v>
      </c>
      <c r="AC801" s="338">
        <f t="shared" ref="AC801:AC813" si="516">AB801</f>
        <v>9.5557353383458637E-2</v>
      </c>
      <c r="AD801" s="74"/>
      <c r="AE801" s="136">
        <v>4.1879293000000004</v>
      </c>
      <c r="AF801" s="136">
        <v>4.0908537999999997</v>
      </c>
      <c r="AG801" s="136">
        <v>3.4986921999999997E-2</v>
      </c>
      <c r="AH801" s="136">
        <v>0</v>
      </c>
      <c r="AI801" s="136">
        <v>4.1003512999999998E-2</v>
      </c>
      <c r="AJ801" s="136">
        <v>1.3160264E-2</v>
      </c>
      <c r="AK801" s="136">
        <v>7.9247925999999993E-3</v>
      </c>
      <c r="AL801" s="74"/>
      <c r="AM801" s="133">
        <v>2.3794069E-3</v>
      </c>
      <c r="AN801" s="340">
        <f t="shared" ref="AN801:AN813" si="517">AM801</f>
        <v>2.3794069E-3</v>
      </c>
      <c r="AP801" s="133">
        <v>2.1294819999999998E-3</v>
      </c>
      <c r="AQ801" s="145">
        <v>8.5444404999999998E-5</v>
      </c>
      <c r="AR801" s="133">
        <v>1.6448050000000001E-4</v>
      </c>
      <c r="AS801" s="134">
        <f t="shared" ref="AS801:AS813" si="518">AV801+AY801+AZ801+BA801+BB801+BJ801+BK801+BO801</f>
        <v>1.2766678825699999E-7</v>
      </c>
      <c r="AT801" s="135">
        <f t="shared" ref="AT801:AT813" si="519">AW801+AX801+BC801+BD801+BE801+BF801+BG801+BH801+BI801+BL801+BP801+BQ801</f>
        <v>3.1599262123729996E-10</v>
      </c>
      <c r="AU801" s="135">
        <f t="shared" ref="AU801:AU813" si="520">BM801+BN801</f>
        <v>2.3036484993450002E-2</v>
      </c>
      <c r="AV801" s="302">
        <v>8.8677221000000002E-8</v>
      </c>
      <c r="AW801" s="302">
        <v>2.6756058E-10</v>
      </c>
      <c r="AX801" s="302">
        <v>7.3101372999999998E-15</v>
      </c>
      <c r="AY801" s="303">
        <v>0</v>
      </c>
      <c r="AZ801" s="303">
        <v>0</v>
      </c>
      <c r="BA801" s="302">
        <v>1.6439257000000001E-11</v>
      </c>
      <c r="BB801" s="302">
        <v>3.8973128000000002E-8</v>
      </c>
      <c r="BC801" s="302">
        <v>3.1868470999999998E-12</v>
      </c>
      <c r="BD801" s="302">
        <v>4.5237883999999997E-11</v>
      </c>
      <c r="BE801" s="303">
        <v>0</v>
      </c>
      <c r="BF801" s="303">
        <v>0</v>
      </c>
      <c r="BG801" s="303">
        <v>0</v>
      </c>
      <c r="BH801" s="303">
        <v>0</v>
      </c>
      <c r="BI801" s="303">
        <v>0</v>
      </c>
      <c r="BJ801" s="303">
        <v>0</v>
      </c>
      <c r="BK801" s="303">
        <v>0</v>
      </c>
      <c r="BL801" s="303">
        <v>0</v>
      </c>
      <c r="BM801" s="302">
        <v>1.8899344999999999E-7</v>
      </c>
      <c r="BN801" s="303">
        <v>2.3036296000000001E-2</v>
      </c>
      <c r="BO801" s="303">
        <v>0</v>
      </c>
      <c r="BP801" s="303">
        <v>0</v>
      </c>
      <c r="BQ801" s="303">
        <v>0</v>
      </c>
      <c r="BR801" s="74"/>
      <c r="BS801" s="144">
        <v>7.9856818999999996E-6</v>
      </c>
      <c r="BT801" s="144">
        <v>3.1404468999999999E-7</v>
      </c>
      <c r="BU801" s="144">
        <v>2.6643925000000002E-6</v>
      </c>
      <c r="BV801" s="144">
        <v>9.5932577000000004E-15</v>
      </c>
      <c r="BW801" s="144">
        <v>1.8185571000000001E-6</v>
      </c>
      <c r="BX801" s="144">
        <v>4.2494162E-9</v>
      </c>
      <c r="BY801" s="136">
        <v>0</v>
      </c>
      <c r="BZ801" s="144">
        <v>6.4496993E-9</v>
      </c>
      <c r="CA801" s="136">
        <v>0</v>
      </c>
      <c r="CB801" s="144">
        <v>2.8080240999999999E-12</v>
      </c>
      <c r="CC801" s="136">
        <v>0</v>
      </c>
      <c r="CD801" s="136">
        <v>0</v>
      </c>
      <c r="CE801" s="136">
        <v>0</v>
      </c>
      <c r="CF801" s="144">
        <v>8.7601745999999998E-8</v>
      </c>
      <c r="CG801" s="144">
        <v>3.0858678000000001E-6</v>
      </c>
      <c r="CH801" s="144">
        <v>4.5160968E-9</v>
      </c>
      <c r="CI801" s="136">
        <v>0</v>
      </c>
      <c r="CJ801" s="137"/>
      <c r="CK801" s="138"/>
      <c r="CL801" s="110" t="s">
        <v>718</v>
      </c>
      <c r="CQ801" s="74"/>
      <c r="CR801" s="74"/>
      <c r="CS801" s="74"/>
      <c r="CT801" s="74"/>
      <c r="CU801" s="74"/>
      <c r="CV801" s="74"/>
      <c r="CW801" s="74"/>
      <c r="CX801" s="74"/>
      <c r="CY801" s="74"/>
      <c r="CZ801" s="74"/>
      <c r="DA801" s="74"/>
      <c r="DB801" s="74"/>
    </row>
    <row r="802" spans="1:106" ht="14.5" customHeight="1">
      <c r="A802" s="74" t="s">
        <v>3553</v>
      </c>
      <c r="B802" s="129" t="s">
        <v>3519</v>
      </c>
      <c r="C802" s="130" t="str">
        <f t="shared" si="509"/>
        <v>A.120.10.102</v>
      </c>
      <c r="D802" s="131" t="s">
        <v>716</v>
      </c>
      <c r="E802" s="129" t="s">
        <v>2346</v>
      </c>
      <c r="F802" s="132" t="s">
        <v>3554</v>
      </c>
      <c r="G802" s="132">
        <f t="shared" si="510"/>
        <v>5.3220437292496481E-2</v>
      </c>
      <c r="H802" s="348">
        <f t="shared" si="511"/>
        <v>5.3220437292496481E-2</v>
      </c>
      <c r="I802" s="74"/>
      <c r="J802" s="132">
        <f t="shared" si="512"/>
        <v>1.9025361801375E-3</v>
      </c>
      <c r="K802" s="132">
        <f t="shared" si="513"/>
        <v>2.4428400236589797E-3</v>
      </c>
      <c r="L802" s="300">
        <f t="shared" si="514"/>
        <v>3.6139014088700003E-2</v>
      </c>
      <c r="M802" s="132">
        <v>1.2736047E-2</v>
      </c>
      <c r="N802" s="132">
        <v>2.0826044999999998E-3</v>
      </c>
      <c r="O802" s="132">
        <v>3.6023536000000001E-4</v>
      </c>
      <c r="P802" s="132">
        <v>1.7560000000000001E-4</v>
      </c>
      <c r="Q802" s="132">
        <v>1.7269277000000001E-3</v>
      </c>
      <c r="R802" s="132">
        <v>0</v>
      </c>
      <c r="S802" s="304">
        <v>8.4801374999999997E-9</v>
      </c>
      <c r="T802" s="304">
        <v>1.6365898000000001E-10</v>
      </c>
      <c r="U802" s="304">
        <v>9.0680686999999992E-6</v>
      </c>
      <c r="V802" s="132">
        <v>3.5880000000000002E-2</v>
      </c>
      <c r="W802" s="132">
        <v>2.4994602E-4</v>
      </c>
      <c r="X802" s="132">
        <v>0</v>
      </c>
      <c r="Y802" s="132">
        <v>0</v>
      </c>
      <c r="Z802" s="132">
        <v>0</v>
      </c>
      <c r="AA802" s="74"/>
      <c r="AB802" s="301">
        <f t="shared" si="515"/>
        <v>9.5759751879699248E-2</v>
      </c>
      <c r="AC802" s="338">
        <f t="shared" si="516"/>
        <v>9.5759751879699248E-2</v>
      </c>
      <c r="AD802" s="74"/>
      <c r="AE802" s="136">
        <v>4.1895388999999996</v>
      </c>
      <c r="AF802" s="136">
        <v>4.0679290000000004</v>
      </c>
      <c r="AG802" s="136">
        <v>3.3882071999999999E-2</v>
      </c>
      <c r="AH802" s="136">
        <v>0</v>
      </c>
      <c r="AI802" s="136">
        <v>6.7308665000000004E-2</v>
      </c>
      <c r="AJ802" s="136">
        <v>1.2744676999999999E-2</v>
      </c>
      <c r="AK802" s="136">
        <v>7.674536E-3</v>
      </c>
      <c r="AL802" s="74"/>
      <c r="AM802" s="133">
        <v>2.3687287999999999E-3</v>
      </c>
      <c r="AN802" s="340">
        <f t="shared" si="517"/>
        <v>2.3687287999999999E-3</v>
      </c>
      <c r="AP802" s="133">
        <v>2.1234190000000001E-3</v>
      </c>
      <c r="AQ802" s="145">
        <v>8.6023471999999997E-5</v>
      </c>
      <c r="AR802" s="133">
        <v>1.5928637999999999E-4</v>
      </c>
      <c r="AS802" s="134">
        <f t="shared" si="518"/>
        <v>1.27303295723E-7</v>
      </c>
      <c r="AT802" s="135">
        <f t="shared" si="519"/>
        <v>3.1813414352079998E-10</v>
      </c>
      <c r="AU802" s="135">
        <f t="shared" si="520"/>
        <v>2.2309017025239998E-2</v>
      </c>
      <c r="AV802" s="302">
        <v>8.8865047999999997E-8</v>
      </c>
      <c r="AW802" s="302">
        <v>2.681273E-10</v>
      </c>
      <c r="AX802" s="302">
        <v>7.3256208E-15</v>
      </c>
      <c r="AY802" s="303">
        <v>0</v>
      </c>
      <c r="AZ802" s="303">
        <v>0</v>
      </c>
      <c r="BA802" s="302">
        <v>2.6090723000000001E-11</v>
      </c>
      <c r="BB802" s="302">
        <v>3.8412157000000001E-8</v>
      </c>
      <c r="BC802" s="302">
        <v>5.4100378999999998E-12</v>
      </c>
      <c r="BD802" s="302">
        <v>4.4589480000000002E-11</v>
      </c>
      <c r="BE802" s="303">
        <v>0</v>
      </c>
      <c r="BF802" s="303">
        <v>0</v>
      </c>
      <c r="BG802" s="303">
        <v>0</v>
      </c>
      <c r="BH802" s="303">
        <v>0</v>
      </c>
      <c r="BI802" s="303">
        <v>0</v>
      </c>
      <c r="BJ802" s="303">
        <v>0</v>
      </c>
      <c r="BK802" s="303">
        <v>0</v>
      </c>
      <c r="BL802" s="303">
        <v>0</v>
      </c>
      <c r="BM802" s="302">
        <v>1.8302524000000001E-7</v>
      </c>
      <c r="BN802" s="303">
        <v>2.2308834E-2</v>
      </c>
      <c r="BO802" s="303">
        <v>0</v>
      </c>
      <c r="BP802" s="303">
        <v>0</v>
      </c>
      <c r="BQ802" s="303">
        <v>0</v>
      </c>
      <c r="BR802" s="74"/>
      <c r="BS802" s="144">
        <v>7.9399490000000007E-6</v>
      </c>
      <c r="BT802" s="144">
        <v>3.0950614999999998E-7</v>
      </c>
      <c r="BU802" s="144">
        <v>2.6700359000000001E-6</v>
      </c>
      <c r="BV802" s="144">
        <v>1.9170486999999999E-14</v>
      </c>
      <c r="BW802" s="144">
        <v>1.8111291E-6</v>
      </c>
      <c r="BX802" s="144">
        <v>4.1152241000000003E-9</v>
      </c>
      <c r="BY802" s="136">
        <v>0</v>
      </c>
      <c r="BZ802" s="144">
        <v>6.2460245999999997E-9</v>
      </c>
      <c r="CA802" s="136">
        <v>0</v>
      </c>
      <c r="CB802" s="144">
        <v>5.6113564E-12</v>
      </c>
      <c r="CC802" s="136">
        <v>0</v>
      </c>
      <c r="CD802" s="136">
        <v>0</v>
      </c>
      <c r="CE802" s="136">
        <v>0</v>
      </c>
      <c r="CF802" s="144">
        <v>1.461182E-7</v>
      </c>
      <c r="CG802" s="144">
        <v>2.9884193000000002E-6</v>
      </c>
      <c r="CH802" s="144">
        <v>4.3734831999999999E-9</v>
      </c>
      <c r="CI802" s="136">
        <v>0</v>
      </c>
      <c r="CK802" s="138"/>
      <c r="CL802" s="110" t="s">
        <v>718</v>
      </c>
      <c r="CM802" s="110"/>
      <c r="CN802" s="110"/>
      <c r="CP802" s="308"/>
      <c r="CQ802" s="74"/>
      <c r="CR802" s="74"/>
      <c r="CS802" s="74"/>
      <c r="CT802" s="74"/>
      <c r="CU802" s="74"/>
      <c r="CV802" s="74"/>
      <c r="CW802" s="74"/>
      <c r="CX802" s="74"/>
      <c r="CY802" s="74"/>
      <c r="CZ802" s="74"/>
      <c r="DA802" s="74"/>
      <c r="DB802" s="74"/>
    </row>
    <row r="803" spans="1:106" ht="14.5" customHeight="1">
      <c r="A803" s="74" t="s">
        <v>3555</v>
      </c>
      <c r="B803" s="129" t="s">
        <v>3519</v>
      </c>
      <c r="C803" s="130" t="str">
        <f t="shared" si="509"/>
        <v>A.120.10.103</v>
      </c>
      <c r="D803" s="131" t="s">
        <v>716</v>
      </c>
      <c r="E803" s="129" t="s">
        <v>2346</v>
      </c>
      <c r="F803" s="132" t="s">
        <v>3556</v>
      </c>
      <c r="G803" s="132">
        <f t="shared" si="510"/>
        <v>7.6800169877075025E-2</v>
      </c>
      <c r="H803" s="348">
        <f t="shared" si="511"/>
        <v>7.6800169877075025E-2</v>
      </c>
      <c r="I803" s="74"/>
      <c r="J803" s="132">
        <f t="shared" si="512"/>
        <v>2.661714812044E-4</v>
      </c>
      <c r="K803" s="132">
        <f t="shared" si="513"/>
        <v>3.6165189298706197E-3</v>
      </c>
      <c r="L803" s="300">
        <f t="shared" si="514"/>
        <v>4.4095844465999998E-2</v>
      </c>
      <c r="M803" s="132">
        <v>2.8821635000000002E-2</v>
      </c>
      <c r="N803" s="132">
        <v>3.3177305999999998E-3</v>
      </c>
      <c r="O803" s="132">
        <v>2.9878821E-4</v>
      </c>
      <c r="P803" s="132">
        <v>1.5306612E-4</v>
      </c>
      <c r="Q803" s="132">
        <v>1.1309915000000001E-4</v>
      </c>
      <c r="R803" s="132">
        <v>0</v>
      </c>
      <c r="S803" s="304">
        <v>6.2112044E-9</v>
      </c>
      <c r="T803" s="304">
        <v>1.1987061999999999E-10</v>
      </c>
      <c r="U803" s="304">
        <v>1.1827915999999999E-5</v>
      </c>
      <c r="V803" s="132">
        <v>4.3757999999999998E-2</v>
      </c>
      <c r="W803" s="132">
        <v>3.2601655000000002E-4</v>
      </c>
      <c r="X803" s="132">
        <v>0</v>
      </c>
      <c r="Y803" s="132">
        <v>0</v>
      </c>
      <c r="Z803" s="132">
        <v>0</v>
      </c>
      <c r="AA803" s="74"/>
      <c r="AB803" s="301">
        <f t="shared" si="515"/>
        <v>0.21670402255639098</v>
      </c>
      <c r="AC803" s="338">
        <f t="shared" si="516"/>
        <v>0.21670402255639098</v>
      </c>
      <c r="AD803" s="74"/>
      <c r="AE803" s="136">
        <v>6.7898360000000002</v>
      </c>
      <c r="AF803" s="136">
        <v>6.3996142999999996</v>
      </c>
      <c r="AG803" s="136">
        <v>4.4194007E-2</v>
      </c>
      <c r="AH803" s="136">
        <v>0</v>
      </c>
      <c r="AI803" s="136">
        <v>0.31939391</v>
      </c>
      <c r="AJ803" s="136">
        <v>1.6623491000000001E-2</v>
      </c>
      <c r="AK803" s="136">
        <v>1.0010264E-2</v>
      </c>
      <c r="AL803" s="74"/>
      <c r="AM803" s="133">
        <v>4.7016143000000003E-3</v>
      </c>
      <c r="AN803" s="340">
        <f t="shared" si="517"/>
        <v>4.7016143000000003E-3</v>
      </c>
      <c r="AP803" s="133">
        <v>4.3726101000000003E-3</v>
      </c>
      <c r="AQ803" s="133">
        <v>1.8445226000000001E-4</v>
      </c>
      <c r="AR803" s="133">
        <v>1.4455186000000001E-4</v>
      </c>
      <c r="AS803" s="134">
        <f t="shared" si="518"/>
        <v>2.6214688937799999E-7</v>
      </c>
      <c r="AT803" s="135">
        <f t="shared" si="519"/>
        <v>6.82145919958E-10</v>
      </c>
      <c r="AU803" s="135">
        <f t="shared" si="520"/>
        <v>2.0245357728569998E-2</v>
      </c>
      <c r="AV803" s="302">
        <v>2.0110133E-7</v>
      </c>
      <c r="AW803" s="302">
        <v>6.0677125999999999E-10</v>
      </c>
      <c r="AX803" s="302">
        <v>1.6577858000000001E-14</v>
      </c>
      <c r="AY803" s="303">
        <v>0</v>
      </c>
      <c r="AZ803" s="303">
        <v>0</v>
      </c>
      <c r="BA803" s="302">
        <v>2.2745378E-11</v>
      </c>
      <c r="BB803" s="302">
        <v>6.1022814000000003E-8</v>
      </c>
      <c r="BC803" s="302">
        <v>4.4778911000000002E-12</v>
      </c>
      <c r="BD803" s="302">
        <v>7.0880191000000005E-11</v>
      </c>
      <c r="BE803" s="303">
        <v>0</v>
      </c>
      <c r="BF803" s="303">
        <v>0</v>
      </c>
      <c r="BG803" s="303">
        <v>0</v>
      </c>
      <c r="BH803" s="303">
        <v>0</v>
      </c>
      <c r="BI803" s="303">
        <v>0</v>
      </c>
      <c r="BJ803" s="303">
        <v>0</v>
      </c>
      <c r="BK803" s="303">
        <v>0</v>
      </c>
      <c r="BL803" s="303">
        <v>0</v>
      </c>
      <c r="BM803" s="302">
        <v>2.3872857000000002E-7</v>
      </c>
      <c r="BN803" s="303">
        <v>2.0245118999999999E-2</v>
      </c>
      <c r="BO803" s="303">
        <v>0</v>
      </c>
      <c r="BP803" s="303">
        <v>0</v>
      </c>
      <c r="BQ803" s="303">
        <v>0</v>
      </c>
      <c r="BR803" s="74"/>
      <c r="BS803" s="144">
        <v>9.9457748000000006E-6</v>
      </c>
      <c r="BT803" s="144">
        <v>4.9139920000000003E-7</v>
      </c>
      <c r="BU803" s="144">
        <v>6.0422830999999998E-6</v>
      </c>
      <c r="BV803" s="144">
        <v>1.4041259E-14</v>
      </c>
      <c r="BW803" s="144">
        <v>5.0283101000000002E-7</v>
      </c>
      <c r="BX803" s="144">
        <v>5.3676836999999997E-9</v>
      </c>
      <c r="BY803" s="136">
        <v>0</v>
      </c>
      <c r="BZ803" s="144">
        <v>8.1469885999999998E-9</v>
      </c>
      <c r="CA803" s="136">
        <v>0</v>
      </c>
      <c r="CB803" s="144">
        <v>4.1099901E-12</v>
      </c>
      <c r="CC803" s="136">
        <v>0</v>
      </c>
      <c r="CD803" s="136">
        <v>0</v>
      </c>
      <c r="CE803" s="136">
        <v>0</v>
      </c>
      <c r="CF803" s="144">
        <v>1.2866533E-7</v>
      </c>
      <c r="CG803" s="144">
        <v>2.7613727999999999E-6</v>
      </c>
      <c r="CH803" s="144">
        <v>5.7045432999999996E-9</v>
      </c>
      <c r="CI803" s="136">
        <v>0</v>
      </c>
      <c r="CJ803" s="137"/>
      <c r="CK803" s="138"/>
      <c r="CL803" s="110" t="s">
        <v>718</v>
      </c>
      <c r="CM803" s="110"/>
      <c r="CN803" s="110"/>
      <c r="CP803" s="308"/>
      <c r="CQ803" s="74"/>
      <c r="CR803" s="74"/>
      <c r="CS803" s="74"/>
      <c r="CT803" s="74"/>
      <c r="CU803" s="74"/>
      <c r="CV803" s="74"/>
      <c r="CW803" s="74"/>
      <c r="CX803" s="74"/>
      <c r="CY803" s="74"/>
      <c r="CZ803" s="74"/>
      <c r="DA803" s="74"/>
      <c r="DB803" s="74"/>
    </row>
    <row r="804" spans="1:106" ht="14.5" customHeight="1">
      <c r="A804" s="74" t="s">
        <v>3557</v>
      </c>
      <c r="B804" s="129" t="s">
        <v>3519</v>
      </c>
      <c r="C804" s="130" t="str">
        <f t="shared" si="509"/>
        <v>A.120.10.104</v>
      </c>
      <c r="D804" s="131" t="s">
        <v>716</v>
      </c>
      <c r="E804" s="129" t="s">
        <v>2346</v>
      </c>
      <c r="F804" s="132" t="s">
        <v>3558</v>
      </c>
      <c r="G804" s="132">
        <f t="shared" si="510"/>
        <v>7.1896856334283499E-2</v>
      </c>
      <c r="H804" s="348">
        <f t="shared" si="511"/>
        <v>7.1896856334283499E-2</v>
      </c>
      <c r="I804" s="74"/>
      <c r="J804" s="132">
        <f t="shared" si="512"/>
        <v>2.9344600514999999E-3</v>
      </c>
      <c r="K804" s="132">
        <f t="shared" si="513"/>
        <v>4.0740945470000003E-3</v>
      </c>
      <c r="L804" s="300">
        <f t="shared" si="514"/>
        <v>4.5052878735783501E-2</v>
      </c>
      <c r="M804" s="132">
        <v>1.9835423000000001E-2</v>
      </c>
      <c r="N804" s="132">
        <v>3.2309675000000001E-3</v>
      </c>
      <c r="O804" s="132">
        <v>8.2961142000000001E-4</v>
      </c>
      <c r="P804" s="132">
        <v>5.5996075999999997E-4</v>
      </c>
      <c r="Q804" s="132">
        <v>2.3699535999999999E-3</v>
      </c>
      <c r="R804" s="304">
        <v>2.1601434000000002E-6</v>
      </c>
      <c r="S804" s="304">
        <v>2.3855480999999999E-6</v>
      </c>
      <c r="T804" s="304">
        <v>1.3515627E-5</v>
      </c>
      <c r="U804" s="304">
        <v>1.6543206000000001E-5</v>
      </c>
      <c r="V804" s="132">
        <v>4.4761629999999997E-2</v>
      </c>
      <c r="W804" s="132">
        <v>2.3075208000000001E-4</v>
      </c>
      <c r="X804" s="304">
        <v>1.3689929999999999E-7</v>
      </c>
      <c r="Y804" s="304">
        <v>3.6204835000000002E-9</v>
      </c>
      <c r="Z804" s="304">
        <v>4.3812929999999997E-5</v>
      </c>
      <c r="AA804" s="74"/>
      <c r="AB804" s="301">
        <f t="shared" si="515"/>
        <v>0.14913851879699247</v>
      </c>
      <c r="AC804" s="338">
        <f t="shared" si="516"/>
        <v>0.14913851879699247</v>
      </c>
      <c r="AD804" s="74"/>
      <c r="AE804" s="136">
        <v>5.6073339999999998</v>
      </c>
      <c r="AF804" s="136">
        <v>5.499625</v>
      </c>
      <c r="AG804" s="136">
        <v>3.1280456999999998E-2</v>
      </c>
      <c r="AH804" s="136">
        <v>0</v>
      </c>
      <c r="AI804" s="136">
        <v>5.9798417E-2</v>
      </c>
      <c r="AJ804" s="136">
        <v>9.9300645999999999E-3</v>
      </c>
      <c r="AK804" s="136">
        <v>6.7000313999999997E-3</v>
      </c>
      <c r="AL804" s="74"/>
      <c r="AM804" s="133">
        <v>3.7293029999999998E-3</v>
      </c>
      <c r="AN804" s="340">
        <f t="shared" si="517"/>
        <v>3.7293029999999998E-3</v>
      </c>
      <c r="AP804" s="133">
        <v>3.3706074E-3</v>
      </c>
      <c r="AQ804" s="133">
        <v>1.3692854000000001E-4</v>
      </c>
      <c r="AR804" s="133">
        <v>2.2176706E-4</v>
      </c>
      <c r="AS804" s="134">
        <f t="shared" si="518"/>
        <v>2.0207478178279401E-7</v>
      </c>
      <c r="AT804" s="135">
        <f t="shared" si="519"/>
        <v>5.0639253337041497E-10</v>
      </c>
      <c r="AU804" s="135">
        <f t="shared" si="520"/>
        <v>3.1059812176499998E-2</v>
      </c>
      <c r="AV804" s="302">
        <v>1.3884177000000001E-7</v>
      </c>
      <c r="AW804" s="302">
        <v>4.1893568999999998E-10</v>
      </c>
      <c r="AX804" s="302">
        <v>1.1445206999999999E-14</v>
      </c>
      <c r="AY804" s="302">
        <v>1.5194584E-12</v>
      </c>
      <c r="AZ804" s="302">
        <v>1.9627369000000001E-13</v>
      </c>
      <c r="BA804" s="302">
        <v>8.3232922999999994E-11</v>
      </c>
      <c r="BB804" s="302">
        <v>6.308021E-8</v>
      </c>
      <c r="BC804" s="302">
        <v>1.4419264E-11</v>
      </c>
      <c r="BD804" s="302">
        <v>7.2829863000000001E-11</v>
      </c>
      <c r="BE804" s="302">
        <v>2.2713795999999999E-15</v>
      </c>
      <c r="BF804" s="302">
        <v>1.3579377000000001E-17</v>
      </c>
      <c r="BG804" s="302">
        <v>4.8549293000000003E-15</v>
      </c>
      <c r="BH804" s="302">
        <v>3.141305E-16</v>
      </c>
      <c r="BI804" s="302">
        <v>4.7117585999999995E-16</v>
      </c>
      <c r="BJ804" s="302">
        <v>5.5890097999999999E-11</v>
      </c>
      <c r="BK804" s="302">
        <v>1.1892835E-11</v>
      </c>
      <c r="BL804" s="302">
        <v>1.8791909E-13</v>
      </c>
      <c r="BM804" s="302">
        <v>1.1661765E-6</v>
      </c>
      <c r="BN804" s="303">
        <v>3.1058645999999999E-2</v>
      </c>
      <c r="BO804" s="302">
        <v>7.0194704000000001E-14</v>
      </c>
      <c r="BP804" s="302">
        <v>4.2685968000000001E-16</v>
      </c>
      <c r="BQ804" s="302">
        <v>1.9098018E-20</v>
      </c>
      <c r="BR804" s="74"/>
      <c r="BS804" s="144">
        <v>1.1792014999999999E-5</v>
      </c>
      <c r="BT804" s="144">
        <v>5.1960866999999997E-7</v>
      </c>
      <c r="BU804" s="144">
        <v>4.1583775999999999E-6</v>
      </c>
      <c r="BV804" s="144">
        <v>1.5906175000000001E-9</v>
      </c>
      <c r="BW804" s="144">
        <v>2.5420775999999998E-6</v>
      </c>
      <c r="BX804" s="144">
        <v>3.4374728000000001E-8</v>
      </c>
      <c r="BY804" s="144">
        <v>4.2078034000000002E-12</v>
      </c>
      <c r="BZ804" s="144">
        <v>5.2333142000000002E-8</v>
      </c>
      <c r="CA804" s="144">
        <v>2.8987603000000001E-9</v>
      </c>
      <c r="CB804" s="144">
        <v>1.578531E-9</v>
      </c>
      <c r="CC804" s="144">
        <v>1.4751939E-9</v>
      </c>
      <c r="CD804" s="144">
        <v>1.3123151E-10</v>
      </c>
      <c r="CE804" s="144">
        <v>2.6042094999999999E-11</v>
      </c>
      <c r="CF804" s="144">
        <v>2.8145227999999998E-7</v>
      </c>
      <c r="CG804" s="144">
        <v>4.1916329000000002E-6</v>
      </c>
      <c r="CH804" s="144">
        <v>4.4436079999999999E-9</v>
      </c>
      <c r="CI804" s="144">
        <v>1.0076960999999999E-11</v>
      </c>
      <c r="CJ804" s="137"/>
      <c r="CK804" s="138"/>
      <c r="CL804" s="110" t="s">
        <v>722</v>
      </c>
      <c r="CM804" s="110"/>
      <c r="CN804" s="110"/>
      <c r="CP804" s="308"/>
      <c r="CQ804" s="74"/>
      <c r="CR804" s="74"/>
      <c r="CS804" s="74"/>
      <c r="CT804" s="74"/>
      <c r="CU804" s="74"/>
      <c r="CV804" s="74"/>
      <c r="CW804" s="74"/>
      <c r="CX804" s="74"/>
      <c r="CY804" s="74"/>
      <c r="CZ804" s="74"/>
      <c r="DA804" s="74"/>
      <c r="DB804" s="74"/>
    </row>
    <row r="805" spans="1:106" ht="14.5" customHeight="1">
      <c r="A805" s="74" t="s">
        <v>3559</v>
      </c>
      <c r="B805" s="129" t="s">
        <v>3519</v>
      </c>
      <c r="C805" s="130" t="str">
        <f t="shared" si="509"/>
        <v>A.120.10.105</v>
      </c>
      <c r="D805" s="131" t="s">
        <v>716</v>
      </c>
      <c r="E805" s="129" t="s">
        <v>2346</v>
      </c>
      <c r="F805" s="132" t="s">
        <v>3560</v>
      </c>
      <c r="G805" s="132">
        <f t="shared" si="510"/>
        <v>7.0862851422042114E-2</v>
      </c>
      <c r="H805" s="348">
        <f t="shared" si="511"/>
        <v>7.0862851422042114E-2</v>
      </c>
      <c r="I805" s="74"/>
      <c r="J805" s="132">
        <f t="shared" si="512"/>
        <v>3.9864571128280001E-3</v>
      </c>
      <c r="K805" s="132">
        <f t="shared" si="513"/>
        <v>5.2123831762141207E-3</v>
      </c>
      <c r="L805" s="300">
        <f t="shared" si="514"/>
        <v>3.9623301132999993E-2</v>
      </c>
      <c r="M805" s="132">
        <v>2.2040710000000002E-2</v>
      </c>
      <c r="N805" s="132">
        <v>4.5829369E-3</v>
      </c>
      <c r="O805" s="132">
        <v>6.2944583999999997E-4</v>
      </c>
      <c r="P805" s="132">
        <v>4.1822050999999999E-4</v>
      </c>
      <c r="Q805" s="132">
        <v>3.5682140000000001E-3</v>
      </c>
      <c r="R805" s="132">
        <v>0</v>
      </c>
      <c r="S805" s="304">
        <v>2.2602827999999999E-8</v>
      </c>
      <c r="T805" s="304">
        <v>4.3621411999999999E-10</v>
      </c>
      <c r="U805" s="304">
        <v>1.3602103E-5</v>
      </c>
      <c r="V805" s="132">
        <v>3.9234779999999997E-2</v>
      </c>
      <c r="W805" s="132">
        <v>3.7491903000000002E-4</v>
      </c>
      <c r="X805" s="132">
        <v>0</v>
      </c>
      <c r="Y805" s="132">
        <v>0</v>
      </c>
      <c r="Z805" s="132">
        <v>0</v>
      </c>
      <c r="AA805" s="74"/>
      <c r="AB805" s="301">
        <f t="shared" si="515"/>
        <v>0.16571962406015037</v>
      </c>
      <c r="AC805" s="338">
        <f t="shared" si="516"/>
        <v>0.16571962406015037</v>
      </c>
      <c r="AD805" s="74"/>
      <c r="AE805" s="136">
        <v>5.3161003999999998</v>
      </c>
      <c r="AF805" s="136">
        <v>5.2302854999999999</v>
      </c>
      <c r="AG805" s="136">
        <v>5.0823107999999999E-2</v>
      </c>
      <c r="AH805" s="136">
        <v>0</v>
      </c>
      <c r="AI805" s="136">
        <v>4.3629973999999997E-3</v>
      </c>
      <c r="AJ805" s="136">
        <v>1.9117015000000001E-2</v>
      </c>
      <c r="AK805" s="136">
        <v>1.1511804E-2</v>
      </c>
      <c r="AL805" s="74"/>
      <c r="AM805" s="133">
        <v>4.2964227999999997E-3</v>
      </c>
      <c r="AN805" s="340">
        <f t="shared" si="517"/>
        <v>4.2964227999999997E-3</v>
      </c>
      <c r="AP805" s="133">
        <v>3.9692655999999998E-3</v>
      </c>
      <c r="AQ805" s="133">
        <v>1.5551964E-4</v>
      </c>
      <c r="AR805" s="133">
        <v>1.7163764E-4</v>
      </c>
      <c r="AS805" s="134">
        <f t="shared" si="518"/>
        <v>2.37965559784E-7</v>
      </c>
      <c r="AT805" s="135">
        <f t="shared" si="519"/>
        <v>5.7514661055100002E-10</v>
      </c>
      <c r="AU805" s="135">
        <f t="shared" si="520"/>
        <v>2.403888453786E-2</v>
      </c>
      <c r="AV805" s="302">
        <v>1.5378781E-7</v>
      </c>
      <c r="AW805" s="302">
        <v>4.6401495000000001E-10</v>
      </c>
      <c r="AX805" s="302">
        <v>1.2677551E-14</v>
      </c>
      <c r="AY805" s="303">
        <v>0</v>
      </c>
      <c r="AZ805" s="303">
        <v>0</v>
      </c>
      <c r="BA805" s="302">
        <v>6.2133783999999996E-11</v>
      </c>
      <c r="BB805" s="302">
        <v>8.4115615999999994E-8</v>
      </c>
      <c r="BC805" s="302">
        <v>1.3369682999999999E-11</v>
      </c>
      <c r="BD805" s="302">
        <v>9.7749299999999995E-11</v>
      </c>
      <c r="BE805" s="303">
        <v>0</v>
      </c>
      <c r="BF805" s="303">
        <v>0</v>
      </c>
      <c r="BG805" s="303">
        <v>0</v>
      </c>
      <c r="BH805" s="303">
        <v>0</v>
      </c>
      <c r="BI805" s="303">
        <v>0</v>
      </c>
      <c r="BJ805" s="303">
        <v>0</v>
      </c>
      <c r="BK805" s="303">
        <v>0</v>
      </c>
      <c r="BL805" s="303">
        <v>0</v>
      </c>
      <c r="BM805" s="302">
        <v>2.7453785999999999E-7</v>
      </c>
      <c r="BN805" s="303">
        <v>2.4038609999999998E-2</v>
      </c>
      <c r="BO805" s="303">
        <v>0</v>
      </c>
      <c r="BP805" s="303">
        <v>0</v>
      </c>
      <c r="BQ805" s="303">
        <v>0</v>
      </c>
      <c r="BR805" s="74"/>
      <c r="BS805" s="144">
        <v>1.2738257E-5</v>
      </c>
      <c r="BT805" s="144">
        <v>6.7705242000000003E-7</v>
      </c>
      <c r="BU805" s="144">
        <v>4.6207028999999996E-6</v>
      </c>
      <c r="BV805" s="144">
        <v>5.1096720000000002E-14</v>
      </c>
      <c r="BW805" s="144">
        <v>3.7748869999999999E-6</v>
      </c>
      <c r="BX805" s="144">
        <v>6.1728362E-9</v>
      </c>
      <c r="BY805" s="136">
        <v>0</v>
      </c>
      <c r="BZ805" s="144">
        <v>9.3690368999999996E-9</v>
      </c>
      <c r="CA805" s="136">
        <v>0</v>
      </c>
      <c r="CB805" s="144">
        <v>1.4956422999999999E-11</v>
      </c>
      <c r="CC805" s="136">
        <v>0</v>
      </c>
      <c r="CD805" s="136">
        <v>0</v>
      </c>
      <c r="CE805" s="136">
        <v>0</v>
      </c>
      <c r="CF805" s="144">
        <v>3.7077325000000001E-7</v>
      </c>
      <c r="CG805" s="144">
        <v>3.2727243000000001E-6</v>
      </c>
      <c r="CH805" s="144">
        <v>6.5602248000000002E-9</v>
      </c>
      <c r="CI805" s="136">
        <v>0</v>
      </c>
      <c r="CJ805" s="137"/>
      <c r="CK805" s="138"/>
      <c r="CL805" s="110" t="s">
        <v>718</v>
      </c>
      <c r="CM805" s="110"/>
      <c r="CN805" s="110"/>
      <c r="CP805" s="308"/>
      <c r="CQ805" s="74"/>
      <c r="CR805" s="74"/>
      <c r="CS805" s="74"/>
      <c r="CT805" s="74"/>
      <c r="CU805" s="74"/>
      <c r="CV805" s="74"/>
      <c r="CW805" s="74"/>
      <c r="CX805" s="74"/>
      <c r="CY805" s="74"/>
      <c r="CZ805" s="74"/>
      <c r="DA805" s="74"/>
      <c r="DB805" s="74"/>
    </row>
    <row r="806" spans="1:106" ht="14.5" customHeight="1">
      <c r="A806" s="74" t="s">
        <v>3561</v>
      </c>
      <c r="B806" s="129" t="s">
        <v>3519</v>
      </c>
      <c r="C806" s="130" t="str">
        <f t="shared" si="509"/>
        <v>A.120.10.106</v>
      </c>
      <c r="D806" s="131" t="s">
        <v>716</v>
      </c>
      <c r="E806" s="129" t="s">
        <v>2346</v>
      </c>
      <c r="F806" s="132" t="s">
        <v>3562</v>
      </c>
      <c r="G806" s="132">
        <f t="shared" si="510"/>
        <v>7.057148269541591E-2</v>
      </c>
      <c r="H806" s="348">
        <f t="shared" si="511"/>
        <v>7.057148269541591E-2</v>
      </c>
      <c r="I806" s="74"/>
      <c r="J806" s="132">
        <f t="shared" si="512"/>
        <v>2.9791302549E-3</v>
      </c>
      <c r="K806" s="132">
        <f t="shared" si="513"/>
        <v>4.1404227669000005E-3</v>
      </c>
      <c r="L806" s="300">
        <f t="shared" si="514"/>
        <v>4.551604767361591E-2</v>
      </c>
      <c r="M806" s="132">
        <v>1.7935882E-2</v>
      </c>
      <c r="N806" s="132">
        <v>3.4033878000000002E-3</v>
      </c>
      <c r="O806" s="132">
        <v>7.3523234999999995E-4</v>
      </c>
      <c r="P806" s="132">
        <v>4.6792644E-4</v>
      </c>
      <c r="Q806" s="132">
        <v>2.5049427999999999E-3</v>
      </c>
      <c r="R806" s="304">
        <v>2.8065171999999999E-6</v>
      </c>
      <c r="S806" s="304">
        <v>3.4544976999999998E-6</v>
      </c>
      <c r="T806" s="304">
        <v>1.8026169E-6</v>
      </c>
      <c r="U806" s="132">
        <v>2.9299129999999998E-4</v>
      </c>
      <c r="V806" s="132">
        <v>4.4924486E-2</v>
      </c>
      <c r="W806" s="132">
        <v>2.5474926999999997E-4</v>
      </c>
      <c r="X806" s="304">
        <v>8.0593744999999998E-9</v>
      </c>
      <c r="Y806" s="304">
        <v>1.1424141E-10</v>
      </c>
      <c r="Z806" s="304">
        <v>4.3812929999999997E-5</v>
      </c>
      <c r="AA806" s="74"/>
      <c r="AB806" s="301">
        <f t="shared" si="515"/>
        <v>0.13485625563909773</v>
      </c>
      <c r="AC806" s="338">
        <f t="shared" si="516"/>
        <v>0.13485625563909773</v>
      </c>
      <c r="AD806" s="74"/>
      <c r="AE806" s="136">
        <v>5.4811207</v>
      </c>
      <c r="AF806" s="136">
        <v>5.3611785000000003</v>
      </c>
      <c r="AG806" s="136">
        <v>3.4532974000000001E-2</v>
      </c>
      <c r="AH806" s="136">
        <v>0</v>
      </c>
      <c r="AI806" s="136">
        <v>6.5302658E-2</v>
      </c>
      <c r="AJ806" s="136">
        <v>1.2543485E-2</v>
      </c>
      <c r="AK806" s="136">
        <v>7.5631214E-3</v>
      </c>
      <c r="AL806" s="74"/>
      <c r="AM806" s="133">
        <v>3.5052732999999998E-3</v>
      </c>
      <c r="AN806" s="340">
        <f t="shared" si="517"/>
        <v>3.5052732999999998E-3</v>
      </c>
      <c r="AP806" s="133">
        <v>3.1722327999999999E-3</v>
      </c>
      <c r="AQ806" s="133">
        <v>1.2592994E-4</v>
      </c>
      <c r="AR806" s="133">
        <v>2.071106E-4</v>
      </c>
      <c r="AS806" s="134">
        <f t="shared" si="518"/>
        <v>1.901818197488905E-7</v>
      </c>
      <c r="AT806" s="135">
        <f t="shared" si="519"/>
        <v>4.657172350391393E-10</v>
      </c>
      <c r="AU806" s="135">
        <f t="shared" si="520"/>
        <v>2.9007086419999998E-2</v>
      </c>
      <c r="AV806" s="302">
        <v>1.2524993E-7</v>
      </c>
      <c r="AW806" s="302">
        <v>3.7791330000000001E-10</v>
      </c>
      <c r="AX806" s="302">
        <v>1.0324961E-14</v>
      </c>
      <c r="AY806" s="302">
        <v>2.2032955E-14</v>
      </c>
      <c r="AZ806" s="302">
        <v>2.6360985999999998E-15</v>
      </c>
      <c r="BA806" s="302">
        <v>6.9545896000000004E-11</v>
      </c>
      <c r="BB806" s="302">
        <v>6.4817742999999999E-8</v>
      </c>
      <c r="BC806" s="302">
        <v>1.2583229E-11</v>
      </c>
      <c r="BD806" s="302">
        <v>7.5195108000000003E-11</v>
      </c>
      <c r="BE806" s="302">
        <v>3.9932910000000002E-17</v>
      </c>
      <c r="BF806" s="302">
        <v>5.2346967000000002E-19</v>
      </c>
      <c r="BG806" s="302">
        <v>1.9736230000000002E-15</v>
      </c>
      <c r="BH806" s="302">
        <v>6.2022295999999996E-17</v>
      </c>
      <c r="BI806" s="302">
        <v>3.4831164999999998E-16</v>
      </c>
      <c r="BJ806" s="302">
        <v>4.2892908999999999E-11</v>
      </c>
      <c r="BK806" s="302">
        <v>1.6810599000000001E-12</v>
      </c>
      <c r="BL806" s="302">
        <v>1.2835194999999999E-14</v>
      </c>
      <c r="BM806" s="302">
        <v>1.167642E-5</v>
      </c>
      <c r="BN806" s="303">
        <v>2.8995409999999999E-2</v>
      </c>
      <c r="BO806" s="302">
        <v>2.2149368999999998E-15</v>
      </c>
      <c r="BP806" s="302">
        <v>1.3469211E-17</v>
      </c>
      <c r="BQ806" s="302">
        <v>6.0262245999999999E-22</v>
      </c>
      <c r="BR806" s="74"/>
      <c r="BS806" s="144">
        <v>1.1192751999999999E-5</v>
      </c>
      <c r="BT806" s="144">
        <v>5.3097266000000001E-7</v>
      </c>
      <c r="BU806" s="144">
        <v>3.7601503000000001E-6</v>
      </c>
      <c r="BV806" s="144">
        <v>2.1125332999999999E-10</v>
      </c>
      <c r="BW806" s="144">
        <v>2.6807119999999999E-6</v>
      </c>
      <c r="BX806" s="144">
        <v>2.4687037E-8</v>
      </c>
      <c r="BY806" s="144">
        <v>2.6398056999999999E-13</v>
      </c>
      <c r="BZ806" s="144">
        <v>3.7473299999999997E-8</v>
      </c>
      <c r="CA806" s="144">
        <v>3.7661484999999998E-9</v>
      </c>
      <c r="CB806" s="144">
        <v>2.2858612000000002E-9</v>
      </c>
      <c r="CC806" s="144">
        <v>1.980308E-11</v>
      </c>
      <c r="CD806" s="144">
        <v>8.4840251999999998E-12</v>
      </c>
      <c r="CE806" s="144">
        <v>3.4987626000000001E-13</v>
      </c>
      <c r="CF806" s="144">
        <v>2.696775E-7</v>
      </c>
      <c r="CG806" s="144">
        <v>3.8784674999999996E-6</v>
      </c>
      <c r="CH806" s="144">
        <v>4.3194208999999998E-9</v>
      </c>
      <c r="CI806" s="144">
        <v>3.1797032E-13</v>
      </c>
      <c r="CJ806" s="137"/>
      <c r="CK806" s="138"/>
      <c r="CL806" s="110" t="s">
        <v>722</v>
      </c>
      <c r="CM806" s="110"/>
      <c r="CN806" s="110"/>
      <c r="CP806" s="308"/>
      <c r="CQ806" s="74"/>
      <c r="CR806" s="74"/>
      <c r="CS806" s="74"/>
      <c r="CT806" s="74"/>
      <c r="CU806" s="74"/>
      <c r="CV806" s="74"/>
      <c r="CW806" s="74"/>
      <c r="CX806" s="74"/>
      <c r="CY806" s="74"/>
      <c r="CZ806" s="74"/>
      <c r="DA806" s="74"/>
      <c r="DB806" s="74"/>
    </row>
    <row r="807" spans="1:106" ht="14.5" customHeight="1">
      <c r="A807" s="74" t="s">
        <v>3563</v>
      </c>
      <c r="B807" s="129" t="s">
        <v>3519</v>
      </c>
      <c r="C807" s="130" t="str">
        <f t="shared" si="509"/>
        <v>A.120.10.107</v>
      </c>
      <c r="D807" s="131" t="s">
        <v>716</v>
      </c>
      <c r="E807" s="129" t="s">
        <v>2346</v>
      </c>
      <c r="F807" s="132" t="s">
        <v>3564</v>
      </c>
      <c r="G807" s="132">
        <f t="shared" si="510"/>
        <v>7.0811354255659986E-2</v>
      </c>
      <c r="H807" s="348">
        <f t="shared" si="511"/>
        <v>7.0811354255659986E-2</v>
      </c>
      <c r="I807" s="74"/>
      <c r="J807" s="132">
        <f t="shared" si="512"/>
        <v>3.0355869826600001E-3</v>
      </c>
      <c r="K807" s="132">
        <f t="shared" si="513"/>
        <v>4.2353901600000006E-3</v>
      </c>
      <c r="L807" s="300">
        <f t="shared" si="514"/>
        <v>4.5598154112999993E-2</v>
      </c>
      <c r="M807" s="132">
        <v>1.7942223E-2</v>
      </c>
      <c r="N807" s="132">
        <v>3.4282374999999999E-3</v>
      </c>
      <c r="O807" s="132">
        <v>8.0584316999999996E-4</v>
      </c>
      <c r="P807" s="132">
        <v>5.2681381000000002E-4</v>
      </c>
      <c r="Q807" s="132">
        <v>2.5084207000000002E-3</v>
      </c>
      <c r="R807" s="132">
        <v>0</v>
      </c>
      <c r="S807" s="304">
        <v>3.5247265999999999E-7</v>
      </c>
      <c r="T807" s="304">
        <v>1.3094900000000001E-6</v>
      </c>
      <c r="U807" s="304">
        <v>1.3690573E-5</v>
      </c>
      <c r="V807" s="132">
        <v>4.5319871999999997E-2</v>
      </c>
      <c r="W807" s="132">
        <v>2.0556894000000001E-4</v>
      </c>
      <c r="X807" s="132">
        <v>0</v>
      </c>
      <c r="Y807" s="132">
        <v>0</v>
      </c>
      <c r="Z807" s="304">
        <v>5.90226E-5</v>
      </c>
      <c r="AA807" s="74"/>
      <c r="AB807" s="301">
        <f t="shared" si="515"/>
        <v>0.13490393233082706</v>
      </c>
      <c r="AC807" s="338">
        <f t="shared" si="516"/>
        <v>0.13490393233082706</v>
      </c>
      <c r="AD807" s="74"/>
      <c r="AE807" s="136">
        <v>5.5269754999999998</v>
      </c>
      <c r="AF807" s="136">
        <v>5.4185366000000004</v>
      </c>
      <c r="AG807" s="136">
        <v>2.7866124999999999E-2</v>
      </c>
      <c r="AH807" s="136">
        <v>0</v>
      </c>
      <c r="AI807" s="136">
        <v>6.4700906000000002E-2</v>
      </c>
      <c r="AJ807" s="136">
        <v>9.9064410000000002E-3</v>
      </c>
      <c r="AK807" s="136">
        <v>5.9654191000000001E-3</v>
      </c>
      <c r="AL807" s="74"/>
      <c r="AM807" s="133">
        <v>3.5293835999999999E-3</v>
      </c>
      <c r="AN807" s="340">
        <f t="shared" si="517"/>
        <v>3.5293835999999999E-3</v>
      </c>
      <c r="AP807" s="133">
        <v>3.1916869999999999E-3</v>
      </c>
      <c r="AQ807" s="133">
        <v>1.266614E-4</v>
      </c>
      <c r="AR807" s="133">
        <v>2.1103522E-4</v>
      </c>
      <c r="AS807" s="134">
        <f t="shared" si="518"/>
        <v>1.9134813824299999E-7</v>
      </c>
      <c r="AT807" s="135">
        <f t="shared" si="519"/>
        <v>4.6842232842100006E-10</v>
      </c>
      <c r="AU807" s="135">
        <f t="shared" si="520"/>
        <v>2.9556754164000002E-2</v>
      </c>
      <c r="AV807" s="302">
        <v>1.2532231E-7</v>
      </c>
      <c r="AW807" s="302">
        <v>3.7813278999999999E-10</v>
      </c>
      <c r="AX807" s="302">
        <v>1.0330911E-14</v>
      </c>
      <c r="AY807" s="303">
        <v>0</v>
      </c>
      <c r="AZ807" s="303">
        <v>0</v>
      </c>
      <c r="BA807" s="302">
        <v>7.8301942999999994E-11</v>
      </c>
      <c r="BB807" s="302">
        <v>6.5903311999999998E-8</v>
      </c>
      <c r="BC807" s="302">
        <v>1.3830330000000001E-11</v>
      </c>
      <c r="BD807" s="302">
        <v>7.6448327999999996E-11</v>
      </c>
      <c r="BE807" s="303">
        <v>0</v>
      </c>
      <c r="BF807" s="303">
        <v>0</v>
      </c>
      <c r="BG807" s="302">
        <v>1.4391000000000001E-16</v>
      </c>
      <c r="BH807" s="302">
        <v>5.4990000000000001E-17</v>
      </c>
      <c r="BI807" s="302">
        <v>3.5060999999999999E-16</v>
      </c>
      <c r="BJ807" s="302">
        <v>4.3679999999999998E-11</v>
      </c>
      <c r="BK807" s="302">
        <v>5.3429999999999995E-13</v>
      </c>
      <c r="BL807" s="303">
        <v>0</v>
      </c>
      <c r="BM807" s="302">
        <v>1.2131639999999999E-6</v>
      </c>
      <c r="BN807" s="303">
        <v>2.9555541000000001E-2</v>
      </c>
      <c r="BO807" s="303">
        <v>0</v>
      </c>
      <c r="BP807" s="303">
        <v>0</v>
      </c>
      <c r="BQ807" s="303">
        <v>0</v>
      </c>
      <c r="BR807" s="74"/>
      <c r="BS807" s="144">
        <v>1.12874E-5</v>
      </c>
      <c r="BT807" s="144">
        <v>5.4247205999999997E-7</v>
      </c>
      <c r="BU807" s="144">
        <v>3.7614796E-6</v>
      </c>
      <c r="BV807" s="144">
        <v>1.5338945000000001E-10</v>
      </c>
      <c r="BW807" s="144">
        <v>2.6891454000000002E-6</v>
      </c>
      <c r="BX807" s="144">
        <v>3.0309932000000003E-8</v>
      </c>
      <c r="BY807" s="136">
        <v>0</v>
      </c>
      <c r="BZ807" s="144">
        <v>4.6003953999999998E-8</v>
      </c>
      <c r="CA807" s="136">
        <v>0</v>
      </c>
      <c r="CB807" s="144">
        <v>2.3323321000000001E-10</v>
      </c>
      <c r="CC807" s="136">
        <v>0</v>
      </c>
      <c r="CD807" s="136">
        <v>0</v>
      </c>
      <c r="CE807" s="136">
        <v>0</v>
      </c>
      <c r="CF807" s="144">
        <v>2.8153371000000002E-7</v>
      </c>
      <c r="CG807" s="144">
        <v>3.9326690999999998E-6</v>
      </c>
      <c r="CH807" s="144">
        <v>3.3995097999999999E-9</v>
      </c>
      <c r="CI807" s="136">
        <v>0</v>
      </c>
      <c r="CJ807" s="137"/>
      <c r="CK807" s="138"/>
      <c r="CL807" s="110" t="s">
        <v>722</v>
      </c>
      <c r="CM807" s="110"/>
      <c r="CN807" s="110"/>
      <c r="CP807" s="308"/>
      <c r="CQ807" s="74"/>
      <c r="CR807" s="74"/>
      <c r="CS807" s="74"/>
      <c r="CT807" s="74"/>
      <c r="CU807" s="74"/>
      <c r="CV807" s="74"/>
      <c r="CW807" s="74"/>
      <c r="CX807" s="74"/>
      <c r="CY807" s="74"/>
      <c r="CZ807" s="74"/>
      <c r="DA807" s="74"/>
      <c r="DB807" s="74"/>
    </row>
    <row r="808" spans="1:106" ht="14.5" customHeight="1">
      <c r="A808" s="74" t="s">
        <v>3565</v>
      </c>
      <c r="B808" s="129" t="s">
        <v>3519</v>
      </c>
      <c r="C808" s="130" t="str">
        <f t="shared" si="509"/>
        <v>A.120.10.108</v>
      </c>
      <c r="D808" s="131" t="s">
        <v>716</v>
      </c>
      <c r="E808" s="129" t="s">
        <v>2346</v>
      </c>
      <c r="F808" s="132" t="s">
        <v>3566</v>
      </c>
      <c r="G808" s="132">
        <f t="shared" si="510"/>
        <v>3.6571179059720002E-2</v>
      </c>
      <c r="H808" s="348">
        <f t="shared" si="511"/>
        <v>3.6571179059720002E-2</v>
      </c>
      <c r="I808" s="74"/>
      <c r="J808" s="132">
        <f t="shared" si="512"/>
        <v>1.394955825E-3</v>
      </c>
      <c r="K808" s="132">
        <f t="shared" si="513"/>
        <v>2.3812801700000001E-3</v>
      </c>
      <c r="L808" s="300">
        <f t="shared" si="514"/>
        <v>6.7806806471999996E-4</v>
      </c>
      <c r="M808" s="132">
        <v>3.2116875000000003E-2</v>
      </c>
      <c r="N808" s="132">
        <v>8.9464426000000004E-4</v>
      </c>
      <c r="O808" s="132">
        <v>1.3694337E-3</v>
      </c>
      <c r="P808" s="132">
        <v>1.1755019999999999E-3</v>
      </c>
      <c r="Q808" s="132">
        <v>1.8118769999999999E-4</v>
      </c>
      <c r="R808" s="304">
        <v>2.0438267E-5</v>
      </c>
      <c r="S808" s="304">
        <v>1.7827858000000001E-5</v>
      </c>
      <c r="T808" s="132">
        <v>1.1720220999999999E-4</v>
      </c>
      <c r="U808" s="304">
        <v>5.4863825000000003E-5</v>
      </c>
      <c r="V808" s="132">
        <v>0</v>
      </c>
      <c r="W808" s="132">
        <v>6.2231484999999997E-4</v>
      </c>
      <c r="X808" s="304">
        <v>8.8938971999999999E-7</v>
      </c>
      <c r="Y808" s="132">
        <v>0</v>
      </c>
      <c r="Z808" s="132">
        <v>0</v>
      </c>
      <c r="AA808" s="74"/>
      <c r="AB808" s="301">
        <f t="shared" si="515"/>
        <v>0.24148026315789475</v>
      </c>
      <c r="AC808" s="338">
        <f t="shared" si="516"/>
        <v>0.24148026315789475</v>
      </c>
      <c r="AD808" s="74"/>
      <c r="AE808" s="136">
        <v>3.4433072999999998</v>
      </c>
      <c r="AF808" s="136">
        <v>3.3185622000000001</v>
      </c>
      <c r="AG808" s="136">
        <v>8.4364132999999994E-2</v>
      </c>
      <c r="AH808" s="136">
        <v>0</v>
      </c>
      <c r="AI808" s="136">
        <v>4.1100700000000004E-3</v>
      </c>
      <c r="AJ808" s="136">
        <v>1.8374089E-2</v>
      </c>
      <c r="AK808" s="136">
        <v>1.7896793000000001E-2</v>
      </c>
      <c r="AL808" s="74"/>
      <c r="AM808" s="133">
        <v>4.6981664000000003E-3</v>
      </c>
      <c r="AN808" s="340">
        <f t="shared" si="517"/>
        <v>4.6981664000000003E-3</v>
      </c>
      <c r="AP808" s="133">
        <v>4.3338561999999997E-3</v>
      </c>
      <c r="AQ808" s="133">
        <v>2.0170864999999999E-4</v>
      </c>
      <c r="AR808" s="133">
        <v>1.6260164E-4</v>
      </c>
      <c r="AS808" s="134">
        <f t="shared" si="518"/>
        <v>2.5982350724239994E-7</v>
      </c>
      <c r="AT808" s="135">
        <f t="shared" si="519"/>
        <v>7.459639512335702E-10</v>
      </c>
      <c r="AU808" s="135">
        <f t="shared" si="520"/>
        <v>2.2773338413799998E-2</v>
      </c>
      <c r="AV808" s="302">
        <v>2.2735178999999999E-7</v>
      </c>
      <c r="AW808" s="302">
        <v>6.8609619000000002E-10</v>
      </c>
      <c r="AX808" s="302">
        <v>1.8739871999999999E-14</v>
      </c>
      <c r="AY808" s="302">
        <v>1.4338552E-11</v>
      </c>
      <c r="AZ808" s="302">
        <v>1.8626474000000001E-12</v>
      </c>
      <c r="BA808" s="302">
        <v>1.7479231E-10</v>
      </c>
      <c r="BB808" s="302">
        <v>3.1972757000000003E-8</v>
      </c>
      <c r="BC808" s="302">
        <v>2.5279692999999999E-11</v>
      </c>
      <c r="BD808" s="302">
        <v>3.3395269999999999E-11</v>
      </c>
      <c r="BE808" s="302">
        <v>2.0909593E-14</v>
      </c>
      <c r="BF808" s="302">
        <v>1.0725607E-16</v>
      </c>
      <c r="BG808" s="302">
        <v>4.4309596999999999E-14</v>
      </c>
      <c r="BH808" s="302">
        <v>2.5599804000000002E-15</v>
      </c>
      <c r="BI808" s="302">
        <v>1.9348351000000002E-15</v>
      </c>
      <c r="BJ808" s="302">
        <v>2.2261563999999999E-10</v>
      </c>
      <c r="BK808" s="302">
        <v>8.5351092999999999E-11</v>
      </c>
      <c r="BL808" s="302">
        <v>1.1042371000000001E-12</v>
      </c>
      <c r="BM808" s="302">
        <v>2.2374138E-6</v>
      </c>
      <c r="BN808" s="303">
        <v>2.2771100999999998E-2</v>
      </c>
      <c r="BO808" s="303">
        <v>0</v>
      </c>
      <c r="BP808" s="303">
        <v>0</v>
      </c>
      <c r="BQ808" s="303">
        <v>0</v>
      </c>
      <c r="BR808" s="74"/>
      <c r="BS808" s="144">
        <v>1.1915494E-5</v>
      </c>
      <c r="BT808" s="144">
        <v>2.8624159999999998E-7</v>
      </c>
      <c r="BU808" s="144">
        <v>6.7331104000000004E-6</v>
      </c>
      <c r="BV808" s="144">
        <v>1.3799254E-8</v>
      </c>
      <c r="BW808" s="144">
        <v>3.1634164000000001E-7</v>
      </c>
      <c r="BX808" s="144">
        <v>1.0982212E-7</v>
      </c>
      <c r="BY808" s="144">
        <v>2.6823805E-11</v>
      </c>
      <c r="BZ808" s="144">
        <v>1.6809989E-7</v>
      </c>
      <c r="CA808" s="144">
        <v>2.7426715E-8</v>
      </c>
      <c r="CB808" s="144">
        <v>1.1796797E-8</v>
      </c>
      <c r="CC808" s="144">
        <v>1.4000135E-8</v>
      </c>
      <c r="CD808" s="144">
        <v>8.0275383999999999E-10</v>
      </c>
      <c r="CE808" s="144">
        <v>2.4712889000000002E-10</v>
      </c>
      <c r="CF808" s="144">
        <v>2.7446396999999999E-7</v>
      </c>
      <c r="CG808" s="144">
        <v>3.9433392999999998E-6</v>
      </c>
      <c r="CH808" s="144">
        <v>1.5975295000000001E-8</v>
      </c>
      <c r="CI808" s="136">
        <v>0</v>
      </c>
      <c r="CJ808" s="137"/>
      <c r="CK808" s="138"/>
      <c r="CL808" s="110" t="s">
        <v>718</v>
      </c>
      <c r="CM808" s="110"/>
      <c r="CN808" s="110"/>
      <c r="CP808" s="308"/>
      <c r="CQ808" s="74"/>
      <c r="CR808" s="74"/>
      <c r="CS808" s="74"/>
      <c r="CT808" s="74"/>
      <c r="CU808" s="74"/>
      <c r="CV808" s="74"/>
      <c r="CW808" s="74"/>
      <c r="CX808" s="74"/>
      <c r="CY808" s="74"/>
      <c r="CZ808" s="74"/>
      <c r="DA808" s="74"/>
      <c r="DB808" s="74"/>
    </row>
    <row r="809" spans="1:106" ht="14.5" customHeight="1">
      <c r="A809" s="74" t="s">
        <v>3567</v>
      </c>
      <c r="B809" s="129" t="s">
        <v>3519</v>
      </c>
      <c r="C809" s="130" t="str">
        <f t="shared" si="509"/>
        <v>A.120.10.109</v>
      </c>
      <c r="D809" s="131" t="s">
        <v>716</v>
      </c>
      <c r="E809" s="129" t="s">
        <v>2346</v>
      </c>
      <c r="F809" s="132" t="s">
        <v>3568</v>
      </c>
      <c r="G809" s="132">
        <f t="shared" si="510"/>
        <v>5.1010287895116656E-2</v>
      </c>
      <c r="H809" s="348">
        <f t="shared" si="511"/>
        <v>5.1010287895116656E-2</v>
      </c>
      <c r="I809" s="74"/>
      <c r="J809" s="132">
        <f t="shared" si="512"/>
        <v>1.7379253763430999E-3</v>
      </c>
      <c r="K809" s="132">
        <f t="shared" si="513"/>
        <v>2.3809128060735601E-3</v>
      </c>
      <c r="L809" s="300">
        <f t="shared" si="514"/>
        <v>3.5746198712699996E-2</v>
      </c>
      <c r="M809" s="132">
        <v>1.1145251E-2</v>
      </c>
      <c r="N809" s="132">
        <v>2.0417283000000001E-3</v>
      </c>
      <c r="O809" s="132">
        <v>3.3918445999999997E-4</v>
      </c>
      <c r="P809" s="304">
        <v>7.9685988999999999E-5</v>
      </c>
      <c r="Q809" s="132">
        <v>1.6582369999999999E-3</v>
      </c>
      <c r="R809" s="132">
        <v>0</v>
      </c>
      <c r="S809" s="304">
        <v>2.3873430999999999E-9</v>
      </c>
      <c r="T809" s="304">
        <v>4.6073560000000002E-11</v>
      </c>
      <c r="U809" s="304">
        <v>8.9695026999999995E-6</v>
      </c>
      <c r="V809" s="132">
        <v>3.5490000000000001E-2</v>
      </c>
      <c r="W809" s="132">
        <v>2.4722920999999999E-4</v>
      </c>
      <c r="X809" s="132">
        <v>0</v>
      </c>
      <c r="Y809" s="132">
        <v>0</v>
      </c>
      <c r="Z809" s="132">
        <v>0</v>
      </c>
      <c r="AA809" s="74"/>
      <c r="AB809" s="301">
        <f t="shared" si="515"/>
        <v>8.3798879699248111E-2</v>
      </c>
      <c r="AC809" s="338">
        <f t="shared" si="516"/>
        <v>8.3798879699248111E-2</v>
      </c>
      <c r="AD809" s="74"/>
      <c r="AE809" s="136">
        <v>3.9017585000000001</v>
      </c>
      <c r="AF809" s="136">
        <v>3.8133203999999998</v>
      </c>
      <c r="AG809" s="136">
        <v>3.3513789000000002E-2</v>
      </c>
      <c r="AH809" s="136">
        <v>0</v>
      </c>
      <c r="AI809" s="136">
        <v>3.4727049000000003E-2</v>
      </c>
      <c r="AJ809" s="136">
        <v>1.2606147999999999E-2</v>
      </c>
      <c r="AK809" s="136">
        <v>7.5911171000000001E-3</v>
      </c>
      <c r="AL809" s="74"/>
      <c r="AM809" s="133">
        <v>2.1576619999999999E-3</v>
      </c>
      <c r="AN809" s="340">
        <f t="shared" si="517"/>
        <v>2.1576619999999999E-3</v>
      </c>
      <c r="AP809" s="133">
        <v>1.9255492E-3</v>
      </c>
      <c r="AQ809" s="145">
        <v>7.5853402E-5</v>
      </c>
      <c r="AR809" s="133">
        <v>1.5625943E-4</v>
      </c>
      <c r="AS809" s="134">
        <f t="shared" si="518"/>
        <v>1.15440600178E-7</v>
      </c>
      <c r="AT809" s="135">
        <f t="shared" si="519"/>
        <v>2.8052293371449999E-10</v>
      </c>
      <c r="AU809" s="135">
        <f t="shared" si="520"/>
        <v>2.188507403583E-2</v>
      </c>
      <c r="AV809" s="302">
        <v>7.7765363000000002E-8</v>
      </c>
      <c r="AW809" s="302">
        <v>2.3463686999999999E-10</v>
      </c>
      <c r="AX809" s="302">
        <v>6.4106145000000002E-15</v>
      </c>
      <c r="AY809" s="303">
        <v>0</v>
      </c>
      <c r="AZ809" s="303">
        <v>0</v>
      </c>
      <c r="BA809" s="302">
        <v>1.1843178E-11</v>
      </c>
      <c r="BB809" s="302">
        <v>3.7663393999999998E-8</v>
      </c>
      <c r="BC809" s="302">
        <v>2.1606821E-12</v>
      </c>
      <c r="BD809" s="302">
        <v>4.3718970999999999E-11</v>
      </c>
      <c r="BE809" s="303">
        <v>0</v>
      </c>
      <c r="BF809" s="303">
        <v>0</v>
      </c>
      <c r="BG809" s="303">
        <v>0</v>
      </c>
      <c r="BH809" s="303">
        <v>0</v>
      </c>
      <c r="BI809" s="303">
        <v>0</v>
      </c>
      <c r="BJ809" s="303">
        <v>0</v>
      </c>
      <c r="BK809" s="303">
        <v>0</v>
      </c>
      <c r="BL809" s="303">
        <v>0</v>
      </c>
      <c r="BM809" s="302">
        <v>1.8103583E-7</v>
      </c>
      <c r="BN809" s="303">
        <v>2.1884892999999999E-2</v>
      </c>
      <c r="BO809" s="303">
        <v>0</v>
      </c>
      <c r="BP809" s="303">
        <v>0</v>
      </c>
      <c r="BQ809" s="303">
        <v>0</v>
      </c>
      <c r="BR809" s="74"/>
      <c r="BS809" s="144">
        <v>7.3921097999999999E-6</v>
      </c>
      <c r="BT809" s="144">
        <v>3.0348185999999999E-7</v>
      </c>
      <c r="BU809" s="144">
        <v>2.3365352000000002E-6</v>
      </c>
      <c r="BV809" s="144">
        <v>5.3969086999999998E-15</v>
      </c>
      <c r="BW809" s="144">
        <v>1.7441775000000001E-6</v>
      </c>
      <c r="BX809" s="144">
        <v>4.0704934000000003E-9</v>
      </c>
      <c r="BY809" s="136">
        <v>0</v>
      </c>
      <c r="BZ809" s="144">
        <v>6.1781331000000002E-9</v>
      </c>
      <c r="CA809" s="136">
        <v>0</v>
      </c>
      <c r="CB809" s="144">
        <v>1.5797188E-12</v>
      </c>
      <c r="CC809" s="136">
        <v>0</v>
      </c>
      <c r="CD809" s="136">
        <v>0</v>
      </c>
      <c r="CE809" s="136">
        <v>0</v>
      </c>
      <c r="CF809" s="144">
        <v>6.0697041999999998E-8</v>
      </c>
      <c r="CG809" s="144">
        <v>2.9326420999999999E-6</v>
      </c>
      <c r="CH809" s="144">
        <v>4.3259454000000001E-9</v>
      </c>
      <c r="CI809" s="136">
        <v>0</v>
      </c>
      <c r="CJ809" s="137"/>
      <c r="CK809" s="138"/>
      <c r="CL809" s="110" t="s">
        <v>718</v>
      </c>
      <c r="CM809" s="110"/>
      <c r="CN809" s="110"/>
      <c r="CP809" s="89"/>
      <c r="CQ809" s="74"/>
      <c r="CR809" s="74"/>
      <c r="CS809" s="74"/>
      <c r="CT809" s="74"/>
      <c r="CU809" s="74"/>
      <c r="CV809" s="74"/>
      <c r="CW809" s="74"/>
      <c r="CX809" s="74"/>
      <c r="CY809" s="74"/>
      <c r="CZ809" s="74"/>
      <c r="DA809" s="74"/>
      <c r="DB809" s="74"/>
    </row>
    <row r="810" spans="1:106" ht="14.5" customHeight="1">
      <c r="A810" s="74" t="s">
        <v>3569</v>
      </c>
      <c r="B810" s="129" t="s">
        <v>3519</v>
      </c>
      <c r="C810" s="130" t="str">
        <f t="shared" si="509"/>
        <v>A.120.10.110</v>
      </c>
      <c r="D810" s="131" t="s">
        <v>716</v>
      </c>
      <c r="E810" s="129" t="s">
        <v>2346</v>
      </c>
      <c r="F810" s="132" t="s">
        <v>3570</v>
      </c>
      <c r="G810" s="132">
        <f t="shared" si="510"/>
        <v>0.14678434782299998</v>
      </c>
      <c r="H810" s="348">
        <f t="shared" si="511"/>
        <v>0.14678434782299998</v>
      </c>
      <c r="I810" s="74"/>
      <c r="J810" s="132">
        <f t="shared" si="512"/>
        <v>6.3839081219999996E-2</v>
      </c>
      <c r="K810" s="132">
        <f t="shared" si="513"/>
        <v>2.09745483E-2</v>
      </c>
      <c r="L810" s="300">
        <f t="shared" si="514"/>
        <v>3.5358487302999994E-2</v>
      </c>
      <c r="M810" s="132">
        <v>2.6612231E-2</v>
      </c>
      <c r="N810" s="132">
        <v>7.0336364000000004E-3</v>
      </c>
      <c r="O810" s="132">
        <v>2.2847899000000001E-3</v>
      </c>
      <c r="P810" s="132">
        <v>1.7986829000000001E-3</v>
      </c>
      <c r="Q810" s="132">
        <v>3.6243045999999998E-3</v>
      </c>
      <c r="R810" s="132">
        <v>5.7826911000000002E-2</v>
      </c>
      <c r="S810" s="132">
        <v>5.8918271999999999E-4</v>
      </c>
      <c r="T810" s="132">
        <v>1.1656122E-2</v>
      </c>
      <c r="U810" s="304">
        <v>2.6626503000000002E-5</v>
      </c>
      <c r="V810" s="132">
        <v>3.3048599999999997E-2</v>
      </c>
      <c r="W810" s="132">
        <v>2.2832607999999999E-3</v>
      </c>
      <c r="X810" s="132">
        <v>0</v>
      </c>
      <c r="Y810" s="132">
        <v>0</v>
      </c>
      <c r="Z810" s="132">
        <v>0</v>
      </c>
      <c r="AA810" s="74"/>
      <c r="AB810" s="301">
        <f t="shared" si="515"/>
        <v>0.20009196240601504</v>
      </c>
      <c r="AC810" s="338">
        <f t="shared" si="516"/>
        <v>0.20009196240601504</v>
      </c>
      <c r="AD810" s="74"/>
      <c r="AE810" s="136">
        <v>5.5192081000000002</v>
      </c>
      <c r="AF810" s="136">
        <v>5.0817166</v>
      </c>
      <c r="AG810" s="136">
        <v>0.30954924</v>
      </c>
      <c r="AH810" s="136">
        <v>0</v>
      </c>
      <c r="AI810" s="136">
        <v>3.161394E-2</v>
      </c>
      <c r="AJ810" s="136">
        <v>1.5813225E-2</v>
      </c>
      <c r="AK810" s="136">
        <v>8.0515130000000004E-2</v>
      </c>
      <c r="AL810" s="74"/>
      <c r="AM810" s="133">
        <v>1.345554E-2</v>
      </c>
      <c r="AN810" s="340">
        <f t="shared" si="517"/>
        <v>1.345554E-2</v>
      </c>
      <c r="AP810" s="133">
        <v>1.3014718E-2</v>
      </c>
      <c r="AQ810" s="133">
        <v>2.1455274000000001E-4</v>
      </c>
      <c r="AR810" s="133">
        <v>2.2627009000000001E-4</v>
      </c>
      <c r="AS810" s="134">
        <f t="shared" si="518"/>
        <v>7.8025884589000004E-7</v>
      </c>
      <c r="AT810" s="135">
        <f t="shared" si="519"/>
        <v>7.9346427017012E-10</v>
      </c>
      <c r="AU810" s="135">
        <f t="shared" si="520"/>
        <v>3.1690488808000003E-2</v>
      </c>
      <c r="AV810" s="302">
        <v>1.9331916999999999E-7</v>
      </c>
      <c r="AW810" s="302">
        <v>5.8346704E-10</v>
      </c>
      <c r="AX810" s="302">
        <v>1.5934758E-14</v>
      </c>
      <c r="AY810" s="302">
        <v>9.0100700000000005E-10</v>
      </c>
      <c r="AZ810" s="303">
        <v>0</v>
      </c>
      <c r="BA810" s="302">
        <v>2.6744558999999999E-10</v>
      </c>
      <c r="BB810" s="302">
        <v>1.4740440000000001E-7</v>
      </c>
      <c r="BC810" s="302">
        <v>3.8787086000000001E-11</v>
      </c>
      <c r="BD810" s="302">
        <v>1.7039964999999999E-10</v>
      </c>
      <c r="BE810" s="302">
        <v>4.4151476000000001E-13</v>
      </c>
      <c r="BF810" s="302">
        <v>2.6063501999999999E-16</v>
      </c>
      <c r="BG810" s="302">
        <v>3.3713272000000001E-13</v>
      </c>
      <c r="BH810" s="302">
        <v>1.2053072E-14</v>
      </c>
      <c r="BI810" s="302">
        <v>3.5982251000000002E-15</v>
      </c>
      <c r="BJ810" s="302">
        <v>4.3604157000000001E-7</v>
      </c>
      <c r="BK810" s="302">
        <v>2.3252532999999998E-9</v>
      </c>
      <c r="BL810" s="303">
        <v>0</v>
      </c>
      <c r="BM810" s="302">
        <v>9.7233808000000006E-5</v>
      </c>
      <c r="BN810" s="303">
        <v>3.1593255000000001E-2</v>
      </c>
      <c r="BO810" s="303">
        <v>0</v>
      </c>
      <c r="BP810" s="303">
        <v>0</v>
      </c>
      <c r="BQ810" s="303">
        <v>0</v>
      </c>
      <c r="BR810" s="74"/>
      <c r="BS810" s="144">
        <v>9.6469336E-5</v>
      </c>
      <c r="BT810" s="144">
        <v>1.2595511E-6</v>
      </c>
      <c r="BU810" s="144">
        <v>5.5790948000000003E-6</v>
      </c>
      <c r="BV810" s="144">
        <v>1.3653671E-6</v>
      </c>
      <c r="BW810" s="144">
        <v>4.1857787E-6</v>
      </c>
      <c r="BX810" s="144">
        <v>1.6740441000000001E-7</v>
      </c>
      <c r="BY810" s="144">
        <v>2.1388823999999999E-9</v>
      </c>
      <c r="BZ810" s="144">
        <v>2.53069E-7</v>
      </c>
      <c r="CA810" s="144">
        <v>7.7599644000000002E-5</v>
      </c>
      <c r="CB810" s="144">
        <v>3.8986564E-7</v>
      </c>
      <c r="CC810" s="136">
        <v>0</v>
      </c>
      <c r="CD810" s="136">
        <v>0</v>
      </c>
      <c r="CE810" s="136">
        <v>0</v>
      </c>
      <c r="CF810" s="144">
        <v>4.3321548000000003E-7</v>
      </c>
      <c r="CG810" s="144">
        <v>5.2075632000000003E-6</v>
      </c>
      <c r="CH810" s="144">
        <v>2.6644303000000001E-8</v>
      </c>
      <c r="CI810" s="136">
        <v>0</v>
      </c>
      <c r="CJ810" s="137"/>
      <c r="CK810" s="138"/>
      <c r="CL810" s="110" t="s">
        <v>718</v>
      </c>
      <c r="CM810" s="110"/>
      <c r="CN810" s="110"/>
      <c r="CP810" s="308"/>
      <c r="CQ810" s="74"/>
      <c r="CR810" s="74"/>
      <c r="CS810" s="74"/>
      <c r="CT810" s="74"/>
      <c r="CU810" s="74"/>
      <c r="CV810" s="74"/>
      <c r="CW810" s="74"/>
      <c r="CX810" s="74"/>
      <c r="CY810" s="74"/>
      <c r="CZ810" s="74"/>
      <c r="DA810" s="74"/>
      <c r="DB810" s="74"/>
    </row>
    <row r="811" spans="1:106" ht="14.5" customHeight="1" thickBot="1">
      <c r="A811" s="74" t="s">
        <v>3571</v>
      </c>
      <c r="B811" s="129" t="s">
        <v>3519</v>
      </c>
      <c r="C811" s="130" t="str">
        <f t="shared" si="509"/>
        <v>A.120.10.111</v>
      </c>
      <c r="D811" s="131" t="s">
        <v>716</v>
      </c>
      <c r="E811" s="129" t="s">
        <v>2346</v>
      </c>
      <c r="F811" s="132" t="s">
        <v>3572</v>
      </c>
      <c r="G811" s="132">
        <f t="shared" si="510"/>
        <v>6.3092709246899997E-2</v>
      </c>
      <c r="H811" s="348">
        <f t="shared" si="511"/>
        <v>6.3092709246899997E-2</v>
      </c>
      <c r="I811" s="74"/>
      <c r="J811" s="132">
        <f t="shared" si="512"/>
        <v>6.141084759E-4</v>
      </c>
      <c r="K811" s="132">
        <f t="shared" si="513"/>
        <v>1.519206865E-3</v>
      </c>
      <c r="L811" s="300">
        <f t="shared" si="514"/>
        <v>4.4398763905999998E-2</v>
      </c>
      <c r="M811" s="132">
        <v>1.656063E-2</v>
      </c>
      <c r="N811" s="132">
        <v>1.4525053999999999E-3</v>
      </c>
      <c r="O811" s="304">
        <v>6.1308150999999996E-5</v>
      </c>
      <c r="P811" s="132">
        <v>2.8764599E-4</v>
      </c>
      <c r="Q811" s="132">
        <v>3.2354983000000001E-4</v>
      </c>
      <c r="R811" s="132">
        <v>0</v>
      </c>
      <c r="S811" s="304">
        <v>2.9126559000000002E-6</v>
      </c>
      <c r="T811" s="304">
        <v>5.3933139999999996E-6</v>
      </c>
      <c r="U811" s="304">
        <v>1.0349426000000001E-5</v>
      </c>
      <c r="V811" s="132">
        <v>4.4103150000000001E-2</v>
      </c>
      <c r="W811" s="132">
        <v>2.8526448E-4</v>
      </c>
      <c r="X811" s="132">
        <v>0</v>
      </c>
      <c r="Y811" s="132">
        <v>0</v>
      </c>
      <c r="Z811" s="132">
        <v>0</v>
      </c>
      <c r="AA811" s="74"/>
      <c r="AB811" s="301">
        <f t="shared" si="515"/>
        <v>0.12451601503759398</v>
      </c>
      <c r="AC811" s="338">
        <f t="shared" si="516"/>
        <v>0.12451601503759398</v>
      </c>
      <c r="AD811" s="74"/>
      <c r="AE811" s="136">
        <v>4.8310202000000002</v>
      </c>
      <c r="AF811" s="136">
        <v>4.7132262999999996</v>
      </c>
      <c r="AG811" s="136">
        <v>3.8669756E-2</v>
      </c>
      <c r="AH811" s="136">
        <v>0</v>
      </c>
      <c r="AI811" s="136">
        <v>5.5819672000000001E-2</v>
      </c>
      <c r="AJ811" s="136">
        <v>1.4545555E-2</v>
      </c>
      <c r="AK811" s="136">
        <v>8.7589812999999996E-3</v>
      </c>
      <c r="AL811" s="74"/>
      <c r="AM811" s="133">
        <v>2.3060890999999999E-3</v>
      </c>
      <c r="AN811" s="340">
        <f t="shared" si="517"/>
        <v>2.3060890999999999E-3</v>
      </c>
      <c r="AP811" s="133">
        <v>2.0470900000000001E-3</v>
      </c>
      <c r="AQ811" s="145">
        <v>9.7386032999999996E-5</v>
      </c>
      <c r="AR811" s="133">
        <v>1.6161307E-4</v>
      </c>
      <c r="AS811" s="134">
        <f t="shared" si="518"/>
        <v>1.22727221356E-7</v>
      </c>
      <c r="AT811" s="135">
        <f t="shared" si="519"/>
        <v>3.6015544717540002E-10</v>
      </c>
      <c r="AU811" s="135">
        <f t="shared" si="520"/>
        <v>2.2634882887499999E-2</v>
      </c>
      <c r="AV811" s="302">
        <v>1.1555087000000001E-7</v>
      </c>
      <c r="AW811" s="302">
        <v>3.4864484999999999E-10</v>
      </c>
      <c r="AX811" s="302">
        <v>9.5254754000000004E-15</v>
      </c>
      <c r="AY811" s="303">
        <v>0</v>
      </c>
      <c r="AZ811" s="303">
        <v>0</v>
      </c>
      <c r="BA811" s="302">
        <v>4.2814256E-11</v>
      </c>
      <c r="BB811" s="302">
        <v>7.1335371000000001E-9</v>
      </c>
      <c r="BC811" s="302">
        <v>9.1377047E-12</v>
      </c>
      <c r="BD811" s="302">
        <v>2.3633670000000001E-12</v>
      </c>
      <c r="BE811" s="303">
        <v>0</v>
      </c>
      <c r="BF811" s="303">
        <v>0</v>
      </c>
      <c r="BG811" s="303">
        <v>0</v>
      </c>
      <c r="BH811" s="303">
        <v>0</v>
      </c>
      <c r="BI811" s="303">
        <v>0</v>
      </c>
      <c r="BJ811" s="303">
        <v>0</v>
      </c>
      <c r="BK811" s="303">
        <v>0</v>
      </c>
      <c r="BL811" s="303">
        <v>0</v>
      </c>
      <c r="BM811" s="302">
        <v>2.088875E-7</v>
      </c>
      <c r="BN811" s="303">
        <v>2.2634674E-2</v>
      </c>
      <c r="BO811" s="303">
        <v>0</v>
      </c>
      <c r="BP811" s="303">
        <v>0</v>
      </c>
      <c r="BQ811" s="303">
        <v>0</v>
      </c>
      <c r="BR811" s="74"/>
      <c r="BS811" s="144">
        <v>7.1229944000000003E-6</v>
      </c>
      <c r="BT811" s="144">
        <v>1.8682296E-8</v>
      </c>
      <c r="BU811" s="144">
        <v>3.4718369999999999E-6</v>
      </c>
      <c r="BV811" s="144">
        <v>6.3175546000000004E-10</v>
      </c>
      <c r="BW811" s="144">
        <v>3.0148989999999999E-7</v>
      </c>
      <c r="BX811" s="144">
        <v>4.6967232000000001E-9</v>
      </c>
      <c r="BY811" s="136">
        <v>0</v>
      </c>
      <c r="BZ811" s="144">
        <v>7.1286151000000002E-9</v>
      </c>
      <c r="CA811" s="136">
        <v>0</v>
      </c>
      <c r="CB811" s="144">
        <v>1.9273213999999999E-9</v>
      </c>
      <c r="CC811" s="136">
        <v>0</v>
      </c>
      <c r="CD811" s="136">
        <v>0</v>
      </c>
      <c r="CE811" s="136">
        <v>0</v>
      </c>
      <c r="CF811" s="144">
        <v>2.6376954999999999E-7</v>
      </c>
      <c r="CG811" s="144">
        <v>3.0478397999999998E-6</v>
      </c>
      <c r="CH811" s="144">
        <v>4.9914754E-9</v>
      </c>
      <c r="CI811" s="136">
        <v>0</v>
      </c>
      <c r="CJ811" s="137"/>
      <c r="CK811" s="138"/>
      <c r="CL811" s="110" t="s">
        <v>718</v>
      </c>
      <c r="CM811" s="110"/>
      <c r="CN811" s="110"/>
      <c r="CP811" s="308"/>
      <c r="CQ811" s="74"/>
      <c r="CR811" s="74"/>
      <c r="CS811" s="74"/>
      <c r="CT811" s="74"/>
      <c r="CU811" s="74"/>
      <c r="CV811" s="74"/>
      <c r="CW811" s="74"/>
      <c r="CX811" s="74"/>
      <c r="CY811" s="74"/>
      <c r="CZ811" s="74"/>
      <c r="DA811" s="74"/>
      <c r="DB811" s="74"/>
    </row>
    <row r="812" spans="1:106" ht="14.5" customHeight="1" thickBot="1">
      <c r="A812" s="74" t="s">
        <v>3573</v>
      </c>
      <c r="B812" s="129" t="s">
        <v>3519</v>
      </c>
      <c r="C812" s="130" t="str">
        <f t="shared" si="509"/>
        <v>A.120.10.112</v>
      </c>
      <c r="D812" s="131" t="s">
        <v>716</v>
      </c>
      <c r="E812" s="129" t="s">
        <v>2346</v>
      </c>
      <c r="F812" s="132" t="s">
        <v>3574</v>
      </c>
      <c r="G812" s="132">
        <f t="shared" si="510"/>
        <v>5.2885617266700005E-2</v>
      </c>
      <c r="H812" s="348">
        <f t="shared" si="511"/>
        <v>5.2885617266700005E-2</v>
      </c>
      <c r="I812" s="74"/>
      <c r="J812" s="132">
        <f t="shared" si="512"/>
        <v>2.364120745E-3</v>
      </c>
      <c r="K812" s="132">
        <f t="shared" si="513"/>
        <v>4.7401436466999996E-3</v>
      </c>
      <c r="L812" s="300">
        <f t="shared" si="514"/>
        <v>2.4854951875000003E-2</v>
      </c>
      <c r="M812" s="132">
        <v>2.0926401000000001E-2</v>
      </c>
      <c r="N812" s="132">
        <v>4.2298561999999998E-3</v>
      </c>
      <c r="O812" s="132">
        <v>5.0814413E-4</v>
      </c>
      <c r="P812" s="132">
        <v>2.2417347E-4</v>
      </c>
      <c r="Q812" s="132">
        <v>2.0045773000000001E-3</v>
      </c>
      <c r="R812" s="304">
        <v>7.5618109000000005E-5</v>
      </c>
      <c r="S812" s="304">
        <v>5.9751866E-5</v>
      </c>
      <c r="T812" s="304">
        <v>2.1433166999999999E-6</v>
      </c>
      <c r="U812" s="304">
        <v>1.3799235000000001E-5</v>
      </c>
      <c r="V812" s="132">
        <v>2.4460800000000001E-2</v>
      </c>
      <c r="W812" s="132">
        <v>3.8035264000000002E-4</v>
      </c>
      <c r="X812" s="132">
        <v>0</v>
      </c>
      <c r="Y812" s="132">
        <v>0</v>
      </c>
      <c r="Z812" s="132">
        <v>0</v>
      </c>
      <c r="AA812" s="74"/>
      <c r="AB812" s="301">
        <f t="shared" si="515"/>
        <v>0.15734136090225564</v>
      </c>
      <c r="AC812" s="338">
        <f t="shared" si="516"/>
        <v>0.15734136090225564</v>
      </c>
      <c r="AD812" s="74"/>
      <c r="AE812" s="136">
        <v>4.7395272999999998</v>
      </c>
      <c r="AF812" s="136">
        <v>4.4147486999999996</v>
      </c>
      <c r="AG812" s="136">
        <v>5.1559674999999999E-2</v>
      </c>
      <c r="AH812" s="136">
        <v>0</v>
      </c>
      <c r="AI812" s="136">
        <v>0.24214622999999999</v>
      </c>
      <c r="AJ812" s="136">
        <v>1.9394073000000001E-2</v>
      </c>
      <c r="AK812" s="136">
        <v>1.1678641999999999E-2</v>
      </c>
      <c r="AL812" s="74"/>
      <c r="AM812" s="133">
        <v>3.9648152000000001E-3</v>
      </c>
      <c r="AN812" s="340">
        <f t="shared" si="517"/>
        <v>3.9648152000000001E-3</v>
      </c>
      <c r="AP812" s="133">
        <v>3.7327071000000001E-3</v>
      </c>
      <c r="AQ812" s="133">
        <v>1.4538480999999999E-4</v>
      </c>
      <c r="AR812" s="145">
        <v>8.6723213000000006E-5</v>
      </c>
      <c r="AS812" s="134">
        <f t="shared" si="518"/>
        <v>2.2378340104200001E-7</v>
      </c>
      <c r="AT812" s="135">
        <f t="shared" si="519"/>
        <v>5.3766570591179991E-10</v>
      </c>
      <c r="AU812" s="135">
        <f t="shared" si="520"/>
        <v>1.2146108516669999E-2</v>
      </c>
      <c r="AV812" s="302">
        <v>1.4601277999999999E-7</v>
      </c>
      <c r="AW812" s="302">
        <v>4.4055579999999998E-10</v>
      </c>
      <c r="AX812" s="302">
        <v>1.2036614000000001E-14</v>
      </c>
      <c r="AY812" s="303">
        <v>0</v>
      </c>
      <c r="AZ812" s="303">
        <v>0</v>
      </c>
      <c r="BA812" s="302">
        <v>3.3338874000000001E-11</v>
      </c>
      <c r="BB812" s="302">
        <v>7.7716163000000002E-8</v>
      </c>
      <c r="BC812" s="302">
        <v>6.7726903000000001E-12</v>
      </c>
      <c r="BD812" s="302">
        <v>9.0291635999999994E-11</v>
      </c>
      <c r="BE812" s="303">
        <v>0</v>
      </c>
      <c r="BF812" s="303">
        <v>0</v>
      </c>
      <c r="BG812" s="302">
        <v>3.3426809000000003E-14</v>
      </c>
      <c r="BH812" s="302">
        <v>7.0952000000000006E-18</v>
      </c>
      <c r="BI812" s="302">
        <v>1.0909359999999999E-16</v>
      </c>
      <c r="BJ812" s="302">
        <v>9.0959680000000001E-12</v>
      </c>
      <c r="BK812" s="302">
        <v>1.20232E-11</v>
      </c>
      <c r="BL812" s="303">
        <v>0</v>
      </c>
      <c r="BM812" s="302">
        <v>2.7851667000000003E-7</v>
      </c>
      <c r="BN812" s="303">
        <v>1.214583E-2</v>
      </c>
      <c r="BO812" s="303">
        <v>0</v>
      </c>
      <c r="BP812" s="303">
        <v>0</v>
      </c>
      <c r="BQ812" s="303">
        <v>0</v>
      </c>
      <c r="BR812" s="74"/>
      <c r="BS812" s="144">
        <v>9.4552573999999995E-6</v>
      </c>
      <c r="BT812" s="144">
        <v>6.2568253000000005E-7</v>
      </c>
      <c r="BU812" s="144">
        <v>4.3870945999999998E-6</v>
      </c>
      <c r="BV812" s="144">
        <v>2.5106123000000001E-10</v>
      </c>
      <c r="BW812" s="144">
        <v>2.3206444999999999E-6</v>
      </c>
      <c r="BX812" s="144">
        <v>6.2622975999999998E-9</v>
      </c>
      <c r="BY812" s="136">
        <v>0</v>
      </c>
      <c r="BZ812" s="144">
        <v>9.5048201000000003E-9</v>
      </c>
      <c r="CA812" s="144">
        <v>1.0147418E-7</v>
      </c>
      <c r="CB812" s="144">
        <v>3.9538157999999997E-8</v>
      </c>
      <c r="CC812" s="136">
        <v>0</v>
      </c>
      <c r="CD812" s="136">
        <v>0</v>
      </c>
      <c r="CE812" s="136">
        <v>0</v>
      </c>
      <c r="CF812" s="144">
        <v>2.0947586999999999E-7</v>
      </c>
      <c r="CG812" s="144">
        <v>1.7486740999999999E-6</v>
      </c>
      <c r="CH812" s="144">
        <v>6.6553004999999997E-9</v>
      </c>
      <c r="CI812" s="136">
        <v>0</v>
      </c>
      <c r="CJ812" s="172"/>
      <c r="CK812" s="138"/>
      <c r="CL812" s="110" t="s">
        <v>718</v>
      </c>
      <c r="CM812" s="110"/>
      <c r="CN812" s="110"/>
      <c r="CP812" s="308"/>
      <c r="CQ812" s="74"/>
      <c r="CR812" s="74"/>
      <c r="CS812" s="74"/>
      <c r="CT812" s="74"/>
      <c r="CU812" s="74"/>
      <c r="CV812" s="74"/>
      <c r="CW812" s="74"/>
      <c r="CX812" s="74"/>
      <c r="CY812" s="74"/>
      <c r="CZ812" s="74"/>
      <c r="DA812" s="74"/>
      <c r="DB812" s="74"/>
    </row>
    <row r="813" spans="1:106" ht="14.5" customHeight="1" thickBot="1">
      <c r="A813" s="74" t="s">
        <v>3575</v>
      </c>
      <c r="B813" s="129" t="s">
        <v>3519</v>
      </c>
      <c r="C813" s="130" t="str">
        <f t="shared" si="509"/>
        <v>A.120.10.113</v>
      </c>
      <c r="D813" s="131" t="s">
        <v>716</v>
      </c>
      <c r="E813" s="129" t="s">
        <v>2346</v>
      </c>
      <c r="F813" s="132" t="s">
        <v>3576</v>
      </c>
      <c r="G813" s="132">
        <f t="shared" si="510"/>
        <v>7.5980701070000002E-3</v>
      </c>
      <c r="H813" s="348">
        <f t="shared" si="511"/>
        <v>7.5980701070000002E-3</v>
      </c>
      <c r="I813" s="74"/>
      <c r="J813" s="132">
        <f t="shared" si="512"/>
        <v>3.5008171699999998E-4</v>
      </c>
      <c r="K813" s="132">
        <f t="shared" si="513"/>
        <v>1.66239319E-3</v>
      </c>
      <c r="L813" s="300">
        <f t="shared" si="514"/>
        <v>2.6480078999999998E-3</v>
      </c>
      <c r="M813" s="132">
        <v>2.9375872999999999E-3</v>
      </c>
      <c r="N813" s="132">
        <v>4.3260678000000001E-4</v>
      </c>
      <c r="O813" s="132">
        <v>7.5128431999999998E-4</v>
      </c>
      <c r="P813" s="304">
        <v>9.8620210999999998E-5</v>
      </c>
      <c r="Q813" s="132">
        <v>1.5397712999999999E-4</v>
      </c>
      <c r="R813" s="304">
        <v>4.9426989000000003E-5</v>
      </c>
      <c r="S813" s="304">
        <v>4.8057387000000003E-5</v>
      </c>
      <c r="T813" s="132">
        <v>4.7850209000000003E-4</v>
      </c>
      <c r="U813" s="132">
        <v>1.6152294999999999E-4</v>
      </c>
      <c r="V813" s="132">
        <v>1.8245710000000001E-3</v>
      </c>
      <c r="W813" s="132">
        <v>3.3426293000000002E-4</v>
      </c>
      <c r="X813" s="132">
        <v>1.1971158999999999E-4</v>
      </c>
      <c r="Y813" s="132">
        <v>2.0793942999999999E-4</v>
      </c>
      <c r="Z813" s="132">
        <v>0</v>
      </c>
      <c r="AA813" s="74"/>
      <c r="AB813" s="301">
        <f t="shared" si="515"/>
        <v>2.2087122556390976E-2</v>
      </c>
      <c r="AC813" s="338">
        <f t="shared" si="516"/>
        <v>2.2087122556390976E-2</v>
      </c>
      <c r="AD813" s="74"/>
      <c r="AE813" s="136">
        <v>0.48165867000000001</v>
      </c>
      <c r="AF813" s="136">
        <v>0.35473463</v>
      </c>
      <c r="AG813" s="136">
        <v>4.5313421999999999E-2</v>
      </c>
      <c r="AH813" s="136">
        <v>0</v>
      </c>
      <c r="AI813" s="136">
        <v>5.6467874000000001E-2</v>
      </c>
      <c r="AJ813" s="136">
        <v>1.381576E-2</v>
      </c>
      <c r="AK813" s="136">
        <v>1.1326981999999999E-2</v>
      </c>
      <c r="AL813" s="74"/>
      <c r="AM813" s="133">
        <v>5.6888290000000003E-4</v>
      </c>
      <c r="AN813" s="340">
        <f t="shared" si="517"/>
        <v>5.6888290000000003E-4</v>
      </c>
      <c r="AP813" s="133">
        <v>5.2935467000000003E-4</v>
      </c>
      <c r="AQ813" s="145">
        <v>2.0168389000000001E-5</v>
      </c>
      <c r="AR813" s="145">
        <v>1.9359839000000001E-5</v>
      </c>
      <c r="AS813" s="134">
        <f t="shared" si="518"/>
        <v>3.1735891582E-8</v>
      </c>
      <c r="AT813" s="135">
        <f t="shared" si="519"/>
        <v>7.458723754089998E-11</v>
      </c>
      <c r="AU813" s="135">
        <f t="shared" si="520"/>
        <v>2.7114619961999997E-3</v>
      </c>
      <c r="AV813" s="302">
        <v>2.049685E-8</v>
      </c>
      <c r="AW813" s="302">
        <v>6.1843942999999998E-11</v>
      </c>
      <c r="AX813" s="302">
        <v>1.6896649E-15</v>
      </c>
      <c r="AY813" s="303">
        <v>0</v>
      </c>
      <c r="AZ813" s="303">
        <v>0</v>
      </c>
      <c r="BA813" s="302">
        <v>1.4674436999999998E-11</v>
      </c>
      <c r="BB813" s="302">
        <v>1.0744125E-8</v>
      </c>
      <c r="BC813" s="302">
        <v>2.8105235E-12</v>
      </c>
      <c r="BD813" s="302">
        <v>9.6723694E-12</v>
      </c>
      <c r="BE813" s="303">
        <v>0</v>
      </c>
      <c r="BF813" s="303">
        <v>0</v>
      </c>
      <c r="BG813" s="302">
        <v>2.6721040000000001E-14</v>
      </c>
      <c r="BH813" s="302">
        <v>1.9531698999999999E-13</v>
      </c>
      <c r="BI813" s="302">
        <v>3.6673945999999999E-14</v>
      </c>
      <c r="BJ813" s="302">
        <v>4.6452344999999998E-10</v>
      </c>
      <c r="BK813" s="302">
        <v>1.5718695000000001E-11</v>
      </c>
      <c r="BL813" s="303">
        <v>0</v>
      </c>
      <c r="BM813" s="302">
        <v>3.2600962000000001E-6</v>
      </c>
      <c r="BN813" s="303">
        <v>2.7082018999999998E-3</v>
      </c>
      <c r="BO813" s="303">
        <v>0</v>
      </c>
      <c r="BP813" s="303">
        <v>0</v>
      </c>
      <c r="BQ813" s="303">
        <v>0</v>
      </c>
      <c r="BR813" s="74"/>
      <c r="BS813" s="144">
        <v>1.6755977E-6</v>
      </c>
      <c r="BT813" s="144">
        <v>6.8729120000000005E-8</v>
      </c>
      <c r="BU813" s="144">
        <v>6.1584759000000004E-7</v>
      </c>
      <c r="BV813" s="144">
        <v>5.6050197000000002E-8</v>
      </c>
      <c r="BW813" s="144">
        <v>1.9143793000000001E-7</v>
      </c>
      <c r="BX813" s="144">
        <v>4.0209874000000002E-9</v>
      </c>
      <c r="BY813" s="136">
        <v>0</v>
      </c>
      <c r="BZ813" s="144">
        <v>6.1029934999999997E-9</v>
      </c>
      <c r="CA813" s="144">
        <v>6.6327539000000005E-8</v>
      </c>
      <c r="CB813" s="144">
        <v>3.1799853000000003E-8</v>
      </c>
      <c r="CC813" s="136">
        <v>0</v>
      </c>
      <c r="CD813" s="136">
        <v>0</v>
      </c>
      <c r="CE813" s="136">
        <v>0</v>
      </c>
      <c r="CF813" s="144">
        <v>7.2452149000000004E-8</v>
      </c>
      <c r="CG813" s="144">
        <v>4.8492765000000004E-7</v>
      </c>
      <c r="CH813" s="144">
        <v>7.7901693000000003E-8</v>
      </c>
      <c r="CI813" s="136">
        <v>0</v>
      </c>
      <c r="CJ813" s="172"/>
      <c r="CK813" s="138"/>
      <c r="CL813" s="110" t="s">
        <v>3577</v>
      </c>
      <c r="CM813" s="110"/>
      <c r="CN813" s="110"/>
      <c r="CP813" s="308"/>
      <c r="CQ813" s="74"/>
      <c r="CR813" s="74"/>
      <c r="CS813" s="74"/>
      <c r="CT813" s="74"/>
      <c r="CU813" s="74"/>
      <c r="CV813" s="74"/>
      <c r="CW813" s="74"/>
      <c r="CX813" s="74"/>
      <c r="CY813" s="74"/>
      <c r="CZ813" s="74"/>
      <c r="DA813" s="74"/>
      <c r="DB813" s="74"/>
    </row>
    <row r="814" spans="1:106" ht="14.5" customHeight="1" thickBot="1">
      <c r="B814" s="129" t="s">
        <v>3519</v>
      </c>
      <c r="C814" s="127" t="s">
        <v>732</v>
      </c>
      <c r="D814" s="127" t="s">
        <v>733</v>
      </c>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P814" s="74"/>
      <c r="AQ814" s="74"/>
      <c r="AR814" s="74"/>
      <c r="AS814" s="74"/>
      <c r="AT814" s="74"/>
      <c r="AU814" s="74"/>
      <c r="AV814" s="74"/>
      <c r="AW814" s="74"/>
      <c r="AX814" s="74"/>
      <c r="AY814" s="74"/>
      <c r="AZ814" s="74"/>
      <c r="BA814" s="74"/>
      <c r="BB814" s="74"/>
      <c r="BC814" s="74"/>
      <c r="BD814" s="74"/>
      <c r="BE814" s="74"/>
      <c r="BF814" s="74"/>
      <c r="BG814" s="74"/>
      <c r="BH814" s="74"/>
      <c r="BI814" s="74"/>
      <c r="BJ814" s="74"/>
      <c r="BK814" s="74"/>
      <c r="BL814" s="74"/>
      <c r="BM814" s="74"/>
      <c r="BN814" s="74"/>
      <c r="BO814" s="74"/>
      <c r="BP814" s="74"/>
      <c r="BQ814" s="74"/>
      <c r="BR814" s="74"/>
      <c r="BS814" s="74"/>
      <c r="BT814" s="74"/>
      <c r="BU814" s="74"/>
      <c r="BV814" s="74"/>
      <c r="BW814" s="74"/>
      <c r="BX814" s="74"/>
      <c r="BY814" s="74"/>
      <c r="BZ814" s="74"/>
      <c r="CA814" s="74"/>
      <c r="CB814" s="74"/>
      <c r="CC814" s="74"/>
      <c r="CD814" s="74"/>
      <c r="CE814" s="74"/>
      <c r="CF814" s="74"/>
      <c r="CG814" s="74"/>
      <c r="CH814" s="74"/>
      <c r="CI814" s="74"/>
      <c r="CJ814" s="199"/>
      <c r="CK814" s="143"/>
      <c r="CL814" s="110"/>
      <c r="CM814" s="110"/>
      <c r="CN814" s="110"/>
      <c r="CP814" s="308"/>
      <c r="CQ814" s="74"/>
      <c r="CR814" s="74"/>
      <c r="CS814" s="74"/>
      <c r="CT814" s="74"/>
      <c r="CU814" s="74"/>
      <c r="CV814" s="74"/>
      <c r="CW814" s="74"/>
      <c r="CX814" s="74"/>
      <c r="CY814" s="74"/>
      <c r="CZ814" s="74"/>
      <c r="DA814" s="74"/>
      <c r="DB814" s="74"/>
    </row>
    <row r="815" spans="1:106" ht="14.5" customHeight="1" thickBot="1">
      <c r="A815" s="74" t="s">
        <v>3578</v>
      </c>
      <c r="B815" s="129" t="s">
        <v>3519</v>
      </c>
      <c r="C815" s="130" t="str">
        <f>MID(A815,1,12)</f>
        <v>A.120.20.101</v>
      </c>
      <c r="D815" s="131" t="s">
        <v>733</v>
      </c>
      <c r="E815" s="129" t="s">
        <v>2217</v>
      </c>
      <c r="F815" s="132" t="s">
        <v>3579</v>
      </c>
      <c r="G815" s="132">
        <f>J815+K815+L815+M815</f>
        <v>0.1534794548523</v>
      </c>
      <c r="H815" s="348">
        <f t="shared" ref="H815:H817" si="521">G815</f>
        <v>0.1534794548523</v>
      </c>
      <c r="I815" s="74"/>
      <c r="J815" s="132">
        <f>P815+Q815+R815+S815</f>
        <v>5.2314233389999997E-3</v>
      </c>
      <c r="K815" s="132">
        <f>N815+O815+T815</f>
        <v>1.0416335970000001E-2</v>
      </c>
      <c r="L815" s="300">
        <f>U815+IF(V815="x",0,V815)+IF(W815="x",0,W815)+IF(X815="x",0,X815)+Y815+Z815</f>
        <v>1.14964555433E-2</v>
      </c>
      <c r="M815" s="132">
        <v>0.12633523999999999</v>
      </c>
      <c r="N815" s="132">
        <v>4.9143911000000002E-3</v>
      </c>
      <c r="O815" s="132">
        <v>5.2210789000000004E-3</v>
      </c>
      <c r="P815" s="132">
        <v>4.4463096999999997E-3</v>
      </c>
      <c r="Q815" s="132">
        <v>6.9341184999999997E-4</v>
      </c>
      <c r="R815" s="304">
        <v>4.8978715E-5</v>
      </c>
      <c r="S815" s="304">
        <v>4.2723074E-5</v>
      </c>
      <c r="T815" s="132">
        <v>2.8086597000000002E-4</v>
      </c>
      <c r="U815" s="132">
        <v>4.7707818999999997E-4</v>
      </c>
      <c r="V815" s="132">
        <v>0</v>
      </c>
      <c r="W815" s="132">
        <v>1.1017246E-2</v>
      </c>
      <c r="X815" s="304">
        <v>2.1313533E-6</v>
      </c>
      <c r="Y815" s="132">
        <v>0</v>
      </c>
      <c r="Z815" s="132">
        <v>0</v>
      </c>
      <c r="AA815" s="74"/>
      <c r="AB815" s="301">
        <f>M815/0.133</f>
        <v>0.94988902255639085</v>
      </c>
      <c r="AC815" s="338">
        <f t="shared" ref="AC815:AC817" si="522">AB815</f>
        <v>0.94988902255639085</v>
      </c>
      <c r="AD815" s="74"/>
      <c r="AE815" s="136">
        <v>14.604906</v>
      </c>
      <c r="AF815" s="136">
        <v>12.125584999999999</v>
      </c>
      <c r="AG815" s="136">
        <v>1.4934821</v>
      </c>
      <c r="AH815" s="136">
        <v>0</v>
      </c>
      <c r="AI815" s="136">
        <v>0.1207042</v>
      </c>
      <c r="AJ815" s="136">
        <v>0.52975587999999996</v>
      </c>
      <c r="AK815" s="136">
        <v>0.33537939999999999</v>
      </c>
      <c r="AL815" s="74"/>
      <c r="AM815" s="133">
        <v>1.8639988999999999E-2</v>
      </c>
      <c r="AN815" s="340">
        <f t="shared" ref="AN815:AN817" si="523">AM815</f>
        <v>1.8639988999999999E-2</v>
      </c>
      <c r="AP815" s="133">
        <v>1.7349964999999998E-2</v>
      </c>
      <c r="AQ815" s="133">
        <v>7.9505652999999998E-4</v>
      </c>
      <c r="AR815" s="133">
        <v>4.9496706E-4</v>
      </c>
      <c r="AS815" s="134">
        <f>AV815+AY815+AZ815+BA815+BB815+BJ815+BK815+BO815</f>
        <v>1.0401657761436E-6</v>
      </c>
      <c r="AT815" s="135">
        <f>AW815+AX815+BC815+BD815+BE815+BF815+BG815+BH815+BI815+BL815+BP815+BQ815</f>
        <v>2.9402978238892304E-9</v>
      </c>
      <c r="AU815" s="135">
        <f>BM815+BN815</f>
        <v>6.9323118227000005E-2</v>
      </c>
      <c r="AV815" s="302">
        <v>8.8930480000000005E-7</v>
      </c>
      <c r="AW815" s="302">
        <v>2.6835370999999999E-9</v>
      </c>
      <c r="AX815" s="302">
        <v>7.330547E-14</v>
      </c>
      <c r="AY815" s="302">
        <v>3.4361224E-11</v>
      </c>
      <c r="AZ815" s="302">
        <v>4.4636895999999997E-12</v>
      </c>
      <c r="BA815" s="302">
        <v>6.6114292999999998E-10</v>
      </c>
      <c r="BB815" s="302">
        <v>1.4942298999999999E-7</v>
      </c>
      <c r="BC815" s="302">
        <v>9.4924129000000006E-11</v>
      </c>
      <c r="BD815" s="302">
        <v>1.5894975E-10</v>
      </c>
      <c r="BE815" s="302">
        <v>5.0108213E-14</v>
      </c>
      <c r="BF815" s="302">
        <v>2.5703083000000001E-16</v>
      </c>
      <c r="BG815" s="302">
        <v>1.0618450000000001E-13</v>
      </c>
      <c r="BH815" s="302">
        <v>6.1347936999999998E-15</v>
      </c>
      <c r="BI815" s="302">
        <v>4.6366816999999999E-15</v>
      </c>
      <c r="BJ815" s="302">
        <v>5.3348105000000003E-10</v>
      </c>
      <c r="BK815" s="302">
        <v>2.0453725E-10</v>
      </c>
      <c r="BL815" s="302">
        <v>2.6462182000000002E-12</v>
      </c>
      <c r="BM815" s="302">
        <v>1.2337227E-5</v>
      </c>
      <c r="BN815" s="303">
        <v>6.9310781000000002E-2</v>
      </c>
      <c r="BO815" s="303">
        <v>0</v>
      </c>
      <c r="BP815" s="303">
        <v>0</v>
      </c>
      <c r="BQ815" s="303">
        <v>0</v>
      </c>
      <c r="BR815" s="74"/>
      <c r="BS815" s="144">
        <v>4.7693467999999999E-5</v>
      </c>
      <c r="BT815" s="144">
        <v>1.3098189000000001E-6</v>
      </c>
      <c r="BU815" s="144">
        <v>2.6485426E-5</v>
      </c>
      <c r="BV815" s="144">
        <v>3.3068839000000001E-8</v>
      </c>
      <c r="BW815" s="144">
        <v>1.3870431000000001E-6</v>
      </c>
      <c r="BX815" s="144">
        <v>4.2001916999999998E-7</v>
      </c>
      <c r="BY815" s="144">
        <v>6.4281161000000001E-11</v>
      </c>
      <c r="BZ815" s="144">
        <v>6.4088613999999999E-7</v>
      </c>
      <c r="CA815" s="144">
        <v>6.5725987999999999E-8</v>
      </c>
      <c r="CB815" s="144">
        <v>2.8270105999999998E-8</v>
      </c>
      <c r="CC815" s="144">
        <v>3.3550234999999998E-8</v>
      </c>
      <c r="CD815" s="144">
        <v>1.9237371000000001E-9</v>
      </c>
      <c r="CE815" s="144">
        <v>5.9222515000000004E-10</v>
      </c>
      <c r="CF815" s="144">
        <v>9.9541175999999992E-7</v>
      </c>
      <c r="CG815" s="144">
        <v>1.6086703000000001E-5</v>
      </c>
      <c r="CH815" s="144">
        <v>2.0496530000000001E-7</v>
      </c>
      <c r="CI815" s="136">
        <v>0</v>
      </c>
      <c r="CJ815" s="200" t="s">
        <v>3580</v>
      </c>
      <c r="CK815" s="201"/>
      <c r="CL815" s="110" t="s">
        <v>3581</v>
      </c>
      <c r="CM815" s="110"/>
      <c r="CN815" s="110"/>
      <c r="CP815" s="308"/>
      <c r="CQ815" s="74"/>
      <c r="CR815" s="74"/>
      <c r="CS815" s="74"/>
      <c r="CT815" s="74"/>
      <c r="CU815" s="74"/>
      <c r="CV815" s="74"/>
      <c r="CW815" s="74"/>
      <c r="CX815" s="74"/>
      <c r="CY815" s="74"/>
      <c r="CZ815" s="74"/>
      <c r="DA815" s="74"/>
      <c r="DB815" s="74"/>
    </row>
    <row r="816" spans="1:106" ht="14.5" customHeight="1" thickBot="1">
      <c r="A816" s="74" t="s">
        <v>3582</v>
      </c>
      <c r="B816" s="129" t="s">
        <v>3519</v>
      </c>
      <c r="C816" s="130" t="str">
        <f>MID(A816,1,12)</f>
        <v>A.120.20.102</v>
      </c>
      <c r="D816" s="131" t="s">
        <v>733</v>
      </c>
      <c r="E816" s="129" t="s">
        <v>2217</v>
      </c>
      <c r="F816" s="132" t="s">
        <v>3583</v>
      </c>
      <c r="G816" s="132">
        <f>J816+K816+L816+M816</f>
        <v>5.3353680213929999E-2</v>
      </c>
      <c r="H816" s="348">
        <f t="shared" si="521"/>
        <v>5.3353680213929999E-2</v>
      </c>
      <c r="I816" s="74"/>
      <c r="J816" s="132">
        <f>P816+Q816+R816+S816</f>
        <v>1.5606532140999998E-3</v>
      </c>
      <c r="K816" s="132">
        <f>N816+O816+T816</f>
        <v>3.8382373157000004E-3</v>
      </c>
      <c r="L816" s="300">
        <f>U816+IF(V816="x",0,V816)+IF(W816="x",0,W816)+IF(X816="x",0,X816)+Y816+Z816</f>
        <v>8.35125768413E-3</v>
      </c>
      <c r="M816" s="132">
        <v>3.9603531999999997E-2</v>
      </c>
      <c r="N816" s="132">
        <v>2.2260723E-3</v>
      </c>
      <c r="O816" s="132">
        <v>1.6024479E-3</v>
      </c>
      <c r="P816" s="132">
        <v>1.3374545E-3</v>
      </c>
      <c r="Q816" s="132">
        <v>2.1146933E-4</v>
      </c>
      <c r="R816" s="304">
        <v>4.4029910000000001E-7</v>
      </c>
      <c r="S816" s="304">
        <v>1.1289085000000001E-5</v>
      </c>
      <c r="T816" s="304">
        <v>9.7171156999999995E-6</v>
      </c>
      <c r="U816" s="132">
        <v>2.7972517000000001E-4</v>
      </c>
      <c r="V816" s="132">
        <v>5.4669550999999995E-4</v>
      </c>
      <c r="W816" s="132">
        <v>7.5226772000000003E-3</v>
      </c>
      <c r="X816" s="304">
        <v>1.9932025999999999E-6</v>
      </c>
      <c r="Y816" s="304">
        <v>1.6660152999999999E-7</v>
      </c>
      <c r="Z816" s="132">
        <v>0</v>
      </c>
      <c r="AA816" s="74"/>
      <c r="AB816" s="301">
        <f>M816/0.133</f>
        <v>0.29777091729323302</v>
      </c>
      <c r="AC816" s="338">
        <f t="shared" si="522"/>
        <v>0.29777091729323302</v>
      </c>
      <c r="AD816" s="74"/>
      <c r="AE816" s="136">
        <v>5.0882031999999997</v>
      </c>
      <c r="AF816" s="136">
        <v>3.3665067</v>
      </c>
      <c r="AG816" s="136">
        <v>1.0197558</v>
      </c>
      <c r="AH816" s="136">
        <v>0</v>
      </c>
      <c r="AI816" s="136">
        <v>8.7549839000000004E-2</v>
      </c>
      <c r="AJ816" s="136">
        <v>0.38343071000000001</v>
      </c>
      <c r="AK816" s="136">
        <v>0.23096013000000001</v>
      </c>
      <c r="AL816" s="74"/>
      <c r="AM816" s="133">
        <v>5.9353024000000001E-3</v>
      </c>
      <c r="AN816" s="340">
        <f t="shared" si="523"/>
        <v>5.9353024000000001E-3</v>
      </c>
      <c r="AP816" s="133">
        <v>5.5963094999999996E-3</v>
      </c>
      <c r="AQ816" s="133">
        <v>2.5129310999999997E-4</v>
      </c>
      <c r="AR816" s="145">
        <v>8.7699752000000006E-5</v>
      </c>
      <c r="AS816" s="134">
        <f>AV816+AY816+AZ816+BA816+BB816+BJ816+BK816+BO816</f>
        <v>3.3551016162171701E-7</v>
      </c>
      <c r="AT816" s="135">
        <f>AW816+AX816+BC816+BD816+BE816+BF816+BG816+BH816+BI816+BL816+BP816+BQ816</f>
        <v>9.2933842542866178E-10</v>
      </c>
      <c r="AU816" s="135">
        <f>BM816+BN816</f>
        <v>1.2282878528999999E-2</v>
      </c>
      <c r="AV816" s="302">
        <v>2.7636886000000003E-7</v>
      </c>
      <c r="AW816" s="302">
        <v>8.338728E-10</v>
      </c>
      <c r="AX816" s="302">
        <v>2.2782538999999999E-14</v>
      </c>
      <c r="AY816" s="302">
        <v>4.9299525E-13</v>
      </c>
      <c r="AZ816" s="302">
        <v>1.2903067000000001E-14</v>
      </c>
      <c r="BA816" s="302">
        <v>1.9887005999999999E-10</v>
      </c>
      <c r="BB816" s="302">
        <v>5.8821024999999999E-8</v>
      </c>
      <c r="BC816" s="302">
        <v>2.8211695000000001E-11</v>
      </c>
      <c r="BD816" s="302">
        <v>6.3902996999999999E-11</v>
      </c>
      <c r="BE816" s="302">
        <v>3.2768314000000002E-15</v>
      </c>
      <c r="BF816" s="302">
        <v>1.05542E-16</v>
      </c>
      <c r="BG816" s="302">
        <v>3.9443642000000001E-15</v>
      </c>
      <c r="BH816" s="302">
        <v>1.8140877E-16</v>
      </c>
      <c r="BI816" s="302">
        <v>3.3712847E-16</v>
      </c>
      <c r="BJ816" s="302">
        <v>1.9244175000000002E-12</v>
      </c>
      <c r="BK816" s="302">
        <v>1.1574614E-10</v>
      </c>
      <c r="BL816" s="302">
        <v>3.3006621999999998E-12</v>
      </c>
      <c r="BM816" s="302">
        <v>6.471529E-6</v>
      </c>
      <c r="BN816" s="303">
        <v>1.2276407E-2</v>
      </c>
      <c r="BO816" s="302">
        <v>3.2301058999999999E-12</v>
      </c>
      <c r="BP816" s="302">
        <v>1.9642536E-14</v>
      </c>
      <c r="BQ816" s="302">
        <v>8.7882160999999991E-19</v>
      </c>
      <c r="BR816" s="74"/>
      <c r="BS816" s="144">
        <v>1.5389854000000001E-5</v>
      </c>
      <c r="BT816" s="144">
        <v>5.0615079000000002E-7</v>
      </c>
      <c r="BU816" s="144">
        <v>8.3026432999999999E-6</v>
      </c>
      <c r="BV816" s="144">
        <v>1.138942E-9</v>
      </c>
      <c r="BW816" s="144">
        <v>5.0716869999999995E-7</v>
      </c>
      <c r="BX816" s="144">
        <v>1.2896172999999999E-7</v>
      </c>
      <c r="BY816" s="144">
        <v>6.3747546000000005E-11</v>
      </c>
      <c r="BZ816" s="144">
        <v>1.9624072999999999E-7</v>
      </c>
      <c r="CA816" s="144">
        <v>5.9085040000000001E-10</v>
      </c>
      <c r="CB816" s="144">
        <v>7.4700535000000006E-9</v>
      </c>
      <c r="CC816" s="144">
        <v>9.4705276999999996E-11</v>
      </c>
      <c r="CD816" s="144">
        <v>2.1518809000000001E-9</v>
      </c>
      <c r="CE816" s="144">
        <v>1.7697843E-12</v>
      </c>
      <c r="CF816" s="144">
        <v>2.7818487E-7</v>
      </c>
      <c r="CG816" s="144">
        <v>5.3260987999999996E-6</v>
      </c>
      <c r="CH816" s="144">
        <v>1.3242924E-7</v>
      </c>
      <c r="CI816" s="144">
        <v>4.6370523999999999E-10</v>
      </c>
      <c r="CJ816" s="200" t="s">
        <v>3584</v>
      </c>
      <c r="CK816" s="201"/>
      <c r="CL816" s="110" t="s">
        <v>3585</v>
      </c>
      <c r="CM816" s="110"/>
      <c r="CN816" s="110"/>
      <c r="CP816" s="308"/>
      <c r="CQ816" s="74"/>
      <c r="CR816" s="74"/>
      <c r="CS816" s="74"/>
      <c r="CT816" s="74"/>
      <c r="CU816" s="74"/>
      <c r="CV816" s="74"/>
      <c r="CW816" s="74"/>
      <c r="CX816" s="74"/>
      <c r="CY816" s="74"/>
      <c r="CZ816" s="74"/>
      <c r="DA816" s="74"/>
      <c r="DB816" s="74"/>
    </row>
    <row r="817" spans="1:106" ht="14.5" customHeight="1" thickBot="1">
      <c r="A817" s="74" t="s">
        <v>3586</v>
      </c>
      <c r="B817" s="129" t="s">
        <v>3519</v>
      </c>
      <c r="C817" s="130" t="str">
        <f>MID(A817,1,12)</f>
        <v>A.120.20.103</v>
      </c>
      <c r="D817" s="131" t="s">
        <v>733</v>
      </c>
      <c r="E817" s="129" t="s">
        <v>2217</v>
      </c>
      <c r="F817" s="132" t="s">
        <v>3587</v>
      </c>
      <c r="G817" s="132">
        <f>J817+K817+L817+M817</f>
        <v>8.8306025621860004E-2</v>
      </c>
      <c r="H817" s="348">
        <f t="shared" si="521"/>
        <v>8.8306025621860004E-2</v>
      </c>
      <c r="I817" s="74"/>
      <c r="J817" s="132">
        <f>P817+Q817+R817+S817</f>
        <v>2.5673005205400002E-3</v>
      </c>
      <c r="K817" s="132">
        <f>N817+O817+T817</f>
        <v>6.3414469549999998E-3</v>
      </c>
      <c r="L817" s="300">
        <f>U817+IF(V817="x",0,V817)+IF(W817="x",0,W817)+IF(X817="x",0,X817)+Y817+Z817</f>
        <v>1.363923414632E-2</v>
      </c>
      <c r="M817" s="132">
        <v>6.5758044000000002E-2</v>
      </c>
      <c r="N817" s="132">
        <v>3.6942632999999998E-3</v>
      </c>
      <c r="O817" s="132">
        <v>2.6361555E-3</v>
      </c>
      <c r="P817" s="132">
        <v>2.2047210000000002E-3</v>
      </c>
      <c r="Q817" s="132">
        <v>3.4926759999999999E-4</v>
      </c>
      <c r="R817" s="304">
        <v>4.9970454000000001E-7</v>
      </c>
      <c r="S817" s="304">
        <v>1.2812216E-5</v>
      </c>
      <c r="T817" s="304">
        <v>1.1028155000000001E-5</v>
      </c>
      <c r="U817" s="132">
        <v>4.6314993000000002E-4</v>
      </c>
      <c r="V817" s="132">
        <v>6.2045600999999998E-4</v>
      </c>
      <c r="W817" s="132">
        <v>1.2553177E-2</v>
      </c>
      <c r="X817" s="304">
        <v>2.2621268000000001E-6</v>
      </c>
      <c r="Y817" s="304">
        <v>1.8907952E-7</v>
      </c>
      <c r="Z817" s="132">
        <v>0</v>
      </c>
      <c r="AA817" s="74"/>
      <c r="AB817" s="301">
        <f>M817/0.133</f>
        <v>0.49442138345864661</v>
      </c>
      <c r="AC817" s="338">
        <f t="shared" si="522"/>
        <v>0.49442138345864661</v>
      </c>
      <c r="AD817" s="74"/>
      <c r="AE817" s="136">
        <v>8.4528587999999996</v>
      </c>
      <c r="AF817" s="136">
        <v>5.5797572000000004</v>
      </c>
      <c r="AG817" s="136">
        <v>1.7016781000000001</v>
      </c>
      <c r="AH817" s="136">
        <v>0</v>
      </c>
      <c r="AI817" s="136">
        <v>0.14609159999999999</v>
      </c>
      <c r="AJ817" s="136">
        <v>0.63991443999999997</v>
      </c>
      <c r="AK817" s="136">
        <v>0.38541752000000001</v>
      </c>
      <c r="AL817" s="74"/>
      <c r="AM817" s="133">
        <v>9.8475522999999995E-3</v>
      </c>
      <c r="AN817" s="340">
        <f t="shared" si="523"/>
        <v>9.8475522999999995E-3</v>
      </c>
      <c r="AP817" s="133">
        <v>9.2870483999999993E-3</v>
      </c>
      <c r="AQ817" s="133">
        <v>4.165816E-4</v>
      </c>
      <c r="AR817" s="133">
        <v>1.4392226000000001E-4</v>
      </c>
      <c r="AS817" s="134">
        <f>AV817+AY817+AZ817+BA817+BB817+BJ817+BK817+BO817</f>
        <v>5.5677748617943691E-7</v>
      </c>
      <c r="AT817" s="135">
        <f>AW817+AX817+BC817+BD817+BE817+BF817+BG817+BH817+BI817+BL817+BP817+BQ817</f>
        <v>1.5406124078947028E-9</v>
      </c>
      <c r="AU817" s="135">
        <f>BM817+BN817</f>
        <v>2.0157179083999999E-2</v>
      </c>
      <c r="AV817" s="302">
        <v>4.5886554999999998E-7</v>
      </c>
      <c r="AW817" s="302">
        <v>1.3845095000000001E-9</v>
      </c>
      <c r="AX817" s="302">
        <v>3.7826713E-14</v>
      </c>
      <c r="AY817" s="302">
        <v>5.5951048000000002E-13</v>
      </c>
      <c r="AZ817" s="302">
        <v>1.4643956999999999E-14</v>
      </c>
      <c r="BA817" s="302">
        <v>3.2782637000000001E-10</v>
      </c>
      <c r="BB817" s="302">
        <v>9.7446323000000005E-8</v>
      </c>
      <c r="BC817" s="302">
        <v>4.6495044000000003E-11</v>
      </c>
      <c r="BD817" s="302">
        <v>1.0579284999999999E-10</v>
      </c>
      <c r="BE817" s="302">
        <v>3.7189435999999998E-15</v>
      </c>
      <c r="BF817" s="302">
        <v>1.1978179999999999E-16</v>
      </c>
      <c r="BG817" s="302">
        <v>4.4765402999999999E-15</v>
      </c>
      <c r="BH817" s="302">
        <v>2.0588455E-16</v>
      </c>
      <c r="BI817" s="302">
        <v>3.8261405999999998E-16</v>
      </c>
      <c r="BJ817" s="302">
        <v>2.1840611000000001E-12</v>
      </c>
      <c r="BK817" s="302">
        <v>1.3136268E-10</v>
      </c>
      <c r="BL817" s="302">
        <v>3.7459897000000001E-12</v>
      </c>
      <c r="BM817" s="302">
        <v>1.0285084E-5</v>
      </c>
      <c r="BN817" s="303">
        <v>2.0146893999999999E-2</v>
      </c>
      <c r="BO817" s="302">
        <v>3.6659139000000003E-12</v>
      </c>
      <c r="BP817" s="302">
        <v>2.2292720000000001E-14</v>
      </c>
      <c r="BQ817" s="302">
        <v>9.9739277999999991E-19</v>
      </c>
      <c r="BR817" s="74"/>
      <c r="BS817" s="144">
        <v>2.5534040999999999E-5</v>
      </c>
      <c r="BT817" s="144">
        <v>8.3742297000000002E-7</v>
      </c>
      <c r="BU817" s="144">
        <v>1.378578E-5</v>
      </c>
      <c r="BV817" s="144">
        <v>1.2926088E-9</v>
      </c>
      <c r="BW817" s="144">
        <v>8.4072460000000004E-7</v>
      </c>
      <c r="BX817" s="144">
        <v>2.1247492E-7</v>
      </c>
      <c r="BY817" s="144">
        <v>7.2348405999999998E-11</v>
      </c>
      <c r="BZ817" s="144">
        <v>3.2306386000000001E-7</v>
      </c>
      <c r="CA817" s="144">
        <v>6.7056831000000001E-10</v>
      </c>
      <c r="CB817" s="144">
        <v>8.4779178000000001E-9</v>
      </c>
      <c r="CC817" s="144">
        <v>1.0748297E-10</v>
      </c>
      <c r="CD817" s="144">
        <v>2.4422141000000001E-9</v>
      </c>
      <c r="CE817" s="144">
        <v>2.0085647E-12</v>
      </c>
      <c r="CF817" s="144">
        <v>4.5806277E-7</v>
      </c>
      <c r="CG817" s="144">
        <v>8.8423612000000001E-6</v>
      </c>
      <c r="CH817" s="144">
        <v>2.2055935999999999E-7</v>
      </c>
      <c r="CI817" s="144">
        <v>5.2626864000000002E-10</v>
      </c>
      <c r="CJ817" s="200" t="s">
        <v>3588</v>
      </c>
      <c r="CK817" s="201"/>
      <c r="CL817" s="110" t="s">
        <v>3589</v>
      </c>
      <c r="CM817" s="110"/>
      <c r="CN817" s="110"/>
      <c r="CP817" s="308"/>
      <c r="CQ817" s="74"/>
      <c r="CR817" s="74"/>
      <c r="CS817" s="74"/>
      <c r="CT817" s="74"/>
      <c r="CU817" s="74"/>
      <c r="CV817" s="74"/>
      <c r="CW817" s="74"/>
      <c r="CX817" s="74"/>
      <c r="CY817" s="74"/>
      <c r="CZ817" s="74"/>
      <c r="DA817" s="74"/>
      <c r="DB817" s="74"/>
    </row>
    <row r="818" spans="1:106" ht="14.5" customHeight="1">
      <c r="B818" s="129" t="s">
        <v>3519</v>
      </c>
      <c r="C818" s="127" t="s">
        <v>3590</v>
      </c>
      <c r="D818" s="127" t="s">
        <v>3591</v>
      </c>
      <c r="E818" s="129"/>
      <c r="G818" s="74"/>
      <c r="H818" s="74"/>
      <c r="I818" s="74"/>
      <c r="J818" s="74"/>
      <c r="K818" s="74"/>
      <c r="L818" s="319"/>
      <c r="M818" s="74"/>
      <c r="N818" s="74"/>
      <c r="O818" s="74"/>
      <c r="P818" s="74"/>
      <c r="Q818" s="74"/>
      <c r="R818" s="152"/>
      <c r="S818" s="152"/>
      <c r="T818" s="152"/>
      <c r="U818" s="74"/>
      <c r="V818" s="74"/>
      <c r="W818" s="74"/>
      <c r="X818" s="152"/>
      <c r="Y818" s="152"/>
      <c r="Z818" s="74"/>
      <c r="AA818" s="74"/>
      <c r="AB818" s="74"/>
      <c r="AC818" s="74"/>
      <c r="AD818" s="74"/>
      <c r="AE818" s="74"/>
      <c r="AF818" s="74"/>
      <c r="AG818" s="74"/>
      <c r="AH818" s="74"/>
      <c r="AI818" s="74"/>
      <c r="AJ818" s="74"/>
      <c r="AK818" s="74"/>
      <c r="AL818" s="74"/>
      <c r="AM818" s="74"/>
      <c r="AN818" s="74"/>
      <c r="AP818" s="74"/>
      <c r="AQ818" s="74"/>
      <c r="AR818" s="74"/>
      <c r="AT818" s="74"/>
      <c r="AU818" s="74"/>
      <c r="BN818" s="74"/>
      <c r="BR818" s="74"/>
      <c r="BS818" s="152"/>
      <c r="BT818" s="152"/>
      <c r="BU818" s="152"/>
      <c r="BV818" s="152"/>
      <c r="BW818" s="152"/>
      <c r="BX818" s="152"/>
      <c r="BY818" s="152"/>
      <c r="BZ818" s="152"/>
      <c r="CA818" s="152"/>
      <c r="CB818" s="152"/>
      <c r="CC818" s="152"/>
      <c r="CD818" s="152"/>
      <c r="CE818" s="152"/>
      <c r="CF818" s="152"/>
      <c r="CG818" s="152"/>
      <c r="CH818" s="152"/>
      <c r="CI818" s="152"/>
      <c r="CJ818" s="142"/>
      <c r="CK818" s="202"/>
      <c r="CL818" s="110"/>
      <c r="CM818" s="110"/>
      <c r="CN818" s="110"/>
      <c r="CP818" s="308"/>
      <c r="CQ818" s="74"/>
      <c r="CR818" s="74"/>
      <c r="CS818" s="74"/>
      <c r="CT818" s="74"/>
      <c r="CU818" s="74"/>
      <c r="CV818" s="74"/>
      <c r="CW818" s="74"/>
      <c r="CX818" s="74"/>
      <c r="CY818" s="74"/>
      <c r="CZ818" s="74"/>
      <c r="DA818" s="74"/>
      <c r="DB818" s="74"/>
    </row>
    <row r="819" spans="1:106" ht="14.5" customHeight="1">
      <c r="A819" s="131" t="s">
        <v>3592</v>
      </c>
      <c r="B819" s="129" t="s">
        <v>3519</v>
      </c>
      <c r="C819" s="130" t="str">
        <f>MID(A819,1,12)</f>
        <v>A.120.30.101</v>
      </c>
      <c r="D819" s="131" t="s">
        <v>3591</v>
      </c>
      <c r="E819" s="129" t="s">
        <v>957</v>
      </c>
      <c r="F819" s="132" t="s">
        <v>3594</v>
      </c>
      <c r="G819" s="132">
        <v>4.7414288555859996E-2</v>
      </c>
      <c r="H819" s="348">
        <f t="shared" ref="H819:H820" si="524">G819</f>
        <v>4.7414288555859996E-2</v>
      </c>
      <c r="I819" s="74"/>
      <c r="J819" s="132">
        <v>4.4434584499999999E-3</v>
      </c>
      <c r="K819" s="132">
        <v>1.1569060709999999E-2</v>
      </c>
      <c r="L819" s="300">
        <v>2.1032283958600001E-3</v>
      </c>
      <c r="M819" s="132">
        <v>2.9298541000000001E-2</v>
      </c>
      <c r="N819" s="132">
        <v>7.9115352999999996E-3</v>
      </c>
      <c r="O819" s="132">
        <v>2.7824515000000002E-3</v>
      </c>
      <c r="P819" s="132">
        <v>1.8438084000000001E-3</v>
      </c>
      <c r="Q819" s="132">
        <v>1.0436298E-4</v>
      </c>
      <c r="R819" s="132">
        <v>6.2172116999999996E-4</v>
      </c>
      <c r="S819" s="132">
        <v>1.8735659000000001E-3</v>
      </c>
      <c r="T819" s="132">
        <v>8.7507391000000003E-4</v>
      </c>
      <c r="U819" s="132">
        <v>8.2117329999999996E-5</v>
      </c>
      <c r="V819" s="304">
        <v>4.2954646999999999E-5</v>
      </c>
      <c r="W819" s="132">
        <v>1.9777159E-3</v>
      </c>
      <c r="X819" s="304">
        <v>4.2742873999999999E-7</v>
      </c>
      <c r="Y819" s="304">
        <v>1.309012E-8</v>
      </c>
      <c r="Z819" s="132">
        <v>0</v>
      </c>
      <c r="AA819" s="74"/>
      <c r="AB819" s="301">
        <v>0.22028978195488721</v>
      </c>
      <c r="AC819" s="338">
        <f t="shared" ref="AC819:AC820" si="525">AB819</f>
        <v>0.22028978195488721</v>
      </c>
      <c r="AD819" s="74"/>
      <c r="AE819" s="136">
        <v>2.2856041</v>
      </c>
      <c r="AF819" s="136">
        <v>1.8328826</v>
      </c>
      <c r="AG819" s="136">
        <v>0.26809576000000002</v>
      </c>
      <c r="AH819" s="136">
        <v>0</v>
      </c>
      <c r="AI819" s="136">
        <v>2.2061911999999999E-2</v>
      </c>
      <c r="AJ819" s="136">
        <v>0.10220912</v>
      </c>
      <c r="AK819" s="136">
        <v>6.0354768000000003E-2</v>
      </c>
      <c r="AL819" s="74"/>
      <c r="AM819" s="133">
        <v>5.4835446999999997E-3</v>
      </c>
      <c r="AN819" s="340">
        <f t="shared" ref="AN819:AN820" si="526">AM819</f>
        <v>5.4835446999999997E-3</v>
      </c>
      <c r="AP819" s="133">
        <v>5.2001138000000004E-3</v>
      </c>
      <c r="AQ819" s="133">
        <v>2.1210084000000001E-4</v>
      </c>
      <c r="AR819" s="133">
        <v>7.133005E-5</v>
      </c>
      <c r="AS819" s="134">
        <f>AV819+AY819+AZ819+BA819+BB819+BJ819+BK819+BO819</f>
        <v>3.1175742322285993E-7</v>
      </c>
      <c r="AT819" s="135">
        <f>AW819+AX819+BC819+BD819+BE819+BF819+BG819+BH819+BI819+BL819+BP819+BQ819</f>
        <v>7.8439659489110522E-10</v>
      </c>
      <c r="AU819" s="135">
        <f>BM819+BN819</f>
        <v>9.9902029978999989E-3</v>
      </c>
      <c r="AV819" s="302">
        <v>2.0542395999999999E-7</v>
      </c>
      <c r="AW819" s="302">
        <v>6.1985059999999997E-10</v>
      </c>
      <c r="AX819" s="302">
        <v>1.6933598999999999E-14</v>
      </c>
      <c r="AY819" s="302">
        <v>4.4048371999999996E-12</v>
      </c>
      <c r="AZ819" s="302">
        <v>5.6819162000000001E-13</v>
      </c>
      <c r="BA819" s="302">
        <v>2.7422540000000003E-10</v>
      </c>
      <c r="BB819" s="302">
        <v>9.5309877000000002E-8</v>
      </c>
      <c r="BC819" s="302">
        <v>4.3522376999999998E-11</v>
      </c>
      <c r="BD819" s="302">
        <v>1.1778525E-10</v>
      </c>
      <c r="BE819" s="302">
        <v>6.6244551999999996E-15</v>
      </c>
      <c r="BF819" s="302">
        <v>4.0952154999999999E-17</v>
      </c>
      <c r="BG819" s="302">
        <v>2.6068981999999999E-12</v>
      </c>
      <c r="BH819" s="302">
        <v>1.7971055000000001E-15</v>
      </c>
      <c r="BI819" s="302">
        <v>8.9512381000000002E-15</v>
      </c>
      <c r="BJ819" s="302">
        <v>1.0476101999999999E-9</v>
      </c>
      <c r="BK819" s="302">
        <v>9.6965237999999995E-9</v>
      </c>
      <c r="BL819" s="302">
        <v>5.9557893E-13</v>
      </c>
      <c r="BM819" s="302">
        <v>2.0663978999999998E-6</v>
      </c>
      <c r="BN819" s="303">
        <v>9.9881365999999992E-3</v>
      </c>
      <c r="BO819" s="302">
        <v>2.5379404E-13</v>
      </c>
      <c r="BP819" s="302">
        <v>1.5433421E-15</v>
      </c>
      <c r="BQ819" s="302">
        <v>6.9050269999999995E-20</v>
      </c>
      <c r="BR819" s="74"/>
      <c r="BS819" s="144">
        <v>1.3689541E-5</v>
      </c>
      <c r="BT819" s="144">
        <v>9.0481121000000001E-7</v>
      </c>
      <c r="BU819" s="144">
        <v>6.1422636999999997E-6</v>
      </c>
      <c r="BV819" s="144">
        <v>1.0252489E-7</v>
      </c>
      <c r="BW819" s="144">
        <v>7.4751696000000005E-7</v>
      </c>
      <c r="BX819" s="144">
        <v>1.4839393999999999E-7</v>
      </c>
      <c r="BY819" s="144">
        <v>1.3176608E-11</v>
      </c>
      <c r="BZ819" s="144">
        <v>3.3050018000000002E-7</v>
      </c>
      <c r="CA819" s="144">
        <v>8.3430602999999996E-7</v>
      </c>
      <c r="CB819" s="144">
        <v>1.2397495E-6</v>
      </c>
      <c r="CC819" s="144">
        <v>4.2704949000000001E-9</v>
      </c>
      <c r="CD819" s="144">
        <v>4.1351562000000002E-10</v>
      </c>
      <c r="CE819" s="144">
        <v>7.5390021999999997E-11</v>
      </c>
      <c r="CF819" s="144">
        <v>7.0658844000000003E-7</v>
      </c>
      <c r="CG819" s="144">
        <v>2.49186E-6</v>
      </c>
      <c r="CH819" s="144">
        <v>3.6217083000000003E-8</v>
      </c>
      <c r="CI819" s="144">
        <v>3.6433983000000002E-11</v>
      </c>
      <c r="CL819" s="110" t="s">
        <v>3595</v>
      </c>
      <c r="CM819" s="110"/>
      <c r="CN819" s="110"/>
      <c r="CP819" s="308"/>
      <c r="CQ819" s="74"/>
      <c r="CR819" s="74"/>
      <c r="CS819" s="74"/>
      <c r="CT819" s="74"/>
      <c r="CU819" s="74"/>
      <c r="CV819" s="74"/>
      <c r="CW819" s="74"/>
      <c r="CX819" s="74"/>
      <c r="CY819" s="74"/>
      <c r="CZ819" s="74"/>
      <c r="DA819" s="74"/>
      <c r="DB819" s="74"/>
    </row>
    <row r="820" spans="1:106" ht="14.5" customHeight="1">
      <c r="A820" s="131" t="s">
        <v>3596</v>
      </c>
      <c r="B820" s="129" t="s">
        <v>3519</v>
      </c>
      <c r="C820" s="130" t="str">
        <f>MID(A820,1,12)</f>
        <v>A.120.30.102</v>
      </c>
      <c r="D820" s="131" t="s">
        <v>3591</v>
      </c>
      <c r="E820" s="129" t="s">
        <v>957</v>
      </c>
      <c r="F820" s="132" t="s">
        <v>3598</v>
      </c>
      <c r="G820" s="132">
        <f>J820+K820+L820+M820</f>
        <v>0.1763362782682</v>
      </c>
      <c r="H820" s="348">
        <f t="shared" si="524"/>
        <v>0.1763362782682</v>
      </c>
      <c r="I820" s="74"/>
      <c r="J820" s="132">
        <f>P820+Q820+R820+S820</f>
        <v>7.1059636520000007E-3</v>
      </c>
      <c r="K820" s="132">
        <f>N820+O820+T820</f>
        <v>2.66482101E-2</v>
      </c>
      <c r="L820" s="300">
        <f>U820+IF(V820="x",0,V820)+IF(W820="x",0,W820)+IF(X820="x",0,X820)+Y820+Z820</f>
        <v>2.49494845162E-2</v>
      </c>
      <c r="M820" s="132">
        <v>0.11763261999999999</v>
      </c>
      <c r="N820" s="132">
        <v>1.0986301E-2</v>
      </c>
      <c r="O820" s="132">
        <v>6.7476575000000004E-3</v>
      </c>
      <c r="P820" s="132">
        <v>5.1130582000000003E-3</v>
      </c>
      <c r="Q820" s="132">
        <v>1.3772404E-3</v>
      </c>
      <c r="R820" s="304">
        <v>9.0938482000000001E-5</v>
      </c>
      <c r="S820" s="132">
        <v>5.2472656999999999E-4</v>
      </c>
      <c r="T820" s="132">
        <v>8.9142516000000008E-3</v>
      </c>
      <c r="U820" s="132">
        <v>3.1167209000000002E-3</v>
      </c>
      <c r="V820" s="132">
        <v>1.5795982E-2</v>
      </c>
      <c r="W820" s="132">
        <v>5.9704896999999996E-3</v>
      </c>
      <c r="X820" s="304">
        <v>5.8702970999999998E-5</v>
      </c>
      <c r="Y820" s="304">
        <v>7.5889451999999999E-6</v>
      </c>
      <c r="Z820" s="132">
        <v>0</v>
      </c>
      <c r="AA820" s="74"/>
      <c r="AB820" s="301">
        <f>M820/0.133</f>
        <v>0.88445578947368408</v>
      </c>
      <c r="AC820" s="338">
        <f t="shared" si="525"/>
        <v>0.88445578947368408</v>
      </c>
      <c r="AD820" s="74"/>
      <c r="AE820" s="136">
        <v>20.616188000000001</v>
      </c>
      <c r="AF820" s="136">
        <v>10.165196</v>
      </c>
      <c r="AG820" s="136">
        <v>0.80935422999999995</v>
      </c>
      <c r="AH820" s="136">
        <v>0</v>
      </c>
      <c r="AI820" s="136">
        <v>6.6180693999999998E-2</v>
      </c>
      <c r="AJ820" s="136">
        <v>9.3955023999999998</v>
      </c>
      <c r="AK820" s="136">
        <v>0.17995458</v>
      </c>
      <c r="AL820" s="74"/>
      <c r="AM820" s="133">
        <v>1.9787927E-2</v>
      </c>
      <c r="AN820" s="340">
        <f t="shared" si="526"/>
        <v>1.9787927E-2</v>
      </c>
      <c r="AP820" s="133">
        <v>1.8438982E-2</v>
      </c>
      <c r="AQ820" s="133">
        <v>8.5176117999999996E-4</v>
      </c>
      <c r="AR820" s="133">
        <v>4.9718353000000005E-4</v>
      </c>
      <c r="AS820" s="134">
        <f>AV820+AY820+AZ820+BA820+BB820+BJ820+BK820+BO820</f>
        <v>1.1054545762179001E-6</v>
      </c>
      <c r="AT820" s="135">
        <f>AW820+AX820+BC820+BD820+BE820+BF820+BG820+BH820+BI820+BL820+BP820+BQ820</f>
        <v>3.1500043484474807E-9</v>
      </c>
      <c r="AU820" s="135">
        <f>BM820+BN820</f>
        <v>6.9633548399999995E-2</v>
      </c>
      <c r="AV820" s="302">
        <v>8.2635984999999998E-7</v>
      </c>
      <c r="AW820" s="302">
        <v>2.4935216E-9</v>
      </c>
      <c r="AX820" s="302">
        <v>6.8117815E-14</v>
      </c>
      <c r="AY820" s="302">
        <v>5.2542686E-11</v>
      </c>
      <c r="AZ820" s="302">
        <v>3.7222819000000001E-12</v>
      </c>
      <c r="BA820" s="302">
        <v>7.6028488000000001E-10</v>
      </c>
      <c r="BB820" s="302">
        <v>2.7169702000000002E-7</v>
      </c>
      <c r="BC820" s="302">
        <v>1.090877E-10</v>
      </c>
      <c r="BD820" s="302">
        <v>3.0009318999999999E-10</v>
      </c>
      <c r="BE820" s="302">
        <v>5.4112230999999998E-12</v>
      </c>
      <c r="BF820" s="302">
        <v>1.8312899999999998E-15</v>
      </c>
      <c r="BG820" s="302">
        <v>6.6957901999999998E-11</v>
      </c>
      <c r="BH820" s="302">
        <v>7.0516629999999999E-11</v>
      </c>
      <c r="BI820" s="302">
        <v>6.7218535000000001E-12</v>
      </c>
      <c r="BJ820" s="302">
        <v>7.8215362000000003E-10</v>
      </c>
      <c r="BK820" s="302">
        <v>5.6518635000000002E-9</v>
      </c>
      <c r="BL820" s="302">
        <v>9.6729494999999998E-11</v>
      </c>
      <c r="BM820" s="303">
        <v>2.2958114000000002E-3</v>
      </c>
      <c r="BN820" s="303">
        <v>6.7337736999999995E-2</v>
      </c>
      <c r="BO820" s="302">
        <v>1.4713924999999999E-10</v>
      </c>
      <c r="BP820" s="302">
        <v>8.9476570999999996E-13</v>
      </c>
      <c r="BQ820" s="302">
        <v>4.0032480999999999E-17</v>
      </c>
      <c r="BR820" s="74"/>
      <c r="BS820" s="144">
        <v>4.7735421999999997E-5</v>
      </c>
      <c r="BT820" s="144">
        <v>2.3198868999999999E-6</v>
      </c>
      <c r="BU820" s="144">
        <v>2.4660973999999999E-5</v>
      </c>
      <c r="BV820" s="144">
        <v>1.0443103999999999E-6</v>
      </c>
      <c r="BW820" s="144">
        <v>2.7844795999999999E-6</v>
      </c>
      <c r="BX820" s="144">
        <v>4.8850287E-7</v>
      </c>
      <c r="BY820" s="144">
        <v>3.2597399999999999E-8</v>
      </c>
      <c r="BZ820" s="144">
        <v>7.6701412E-7</v>
      </c>
      <c r="CA820" s="144">
        <v>1.2203304E-7</v>
      </c>
      <c r="CB820" s="144">
        <v>3.4721463000000001E-7</v>
      </c>
      <c r="CC820" s="144">
        <v>2.3293304E-8</v>
      </c>
      <c r="CD820" s="144">
        <v>6.3182759000000003E-8</v>
      </c>
      <c r="CE820" s="144">
        <v>7.5414800999999995E-10</v>
      </c>
      <c r="CF820" s="144">
        <v>1.1857980000000001E-6</v>
      </c>
      <c r="CG820" s="144">
        <v>1.2808501000000001E-5</v>
      </c>
      <c r="CH820" s="144">
        <v>1.0657574000000001E-6</v>
      </c>
      <c r="CI820" s="144">
        <v>2.1122911000000001E-8</v>
      </c>
      <c r="CL820" s="110" t="s">
        <v>3599</v>
      </c>
      <c r="CQ820" s="74"/>
      <c r="CR820" s="74"/>
      <c r="CS820" s="74"/>
      <c r="CT820" s="74"/>
      <c r="CU820" s="74"/>
      <c r="CV820" s="74"/>
      <c r="CW820" s="74"/>
      <c r="CX820" s="74"/>
      <c r="CY820" s="74"/>
      <c r="CZ820" s="74"/>
      <c r="DA820" s="74"/>
      <c r="DB820" s="74"/>
    </row>
    <row r="821" spans="1:106" ht="14.5" customHeight="1">
      <c r="B821" s="129" t="s">
        <v>3600</v>
      </c>
      <c r="C821" s="127" t="s">
        <v>3601</v>
      </c>
      <c r="D821" s="131"/>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P821" s="74"/>
      <c r="AQ821" s="74"/>
      <c r="AR821" s="74"/>
      <c r="AS821" s="74"/>
      <c r="AT821" s="74"/>
      <c r="AU821" s="74"/>
      <c r="AV821" s="74"/>
      <c r="AW821" s="74"/>
      <c r="AX821" s="74"/>
      <c r="AY821" s="74"/>
      <c r="AZ821" s="74"/>
      <c r="BA821" s="74"/>
      <c r="BB821" s="74"/>
      <c r="BC821" s="74"/>
      <c r="BD821" s="74"/>
      <c r="BE821" s="74"/>
      <c r="BF821" s="74"/>
      <c r="BG821" s="74"/>
      <c r="BH821" s="74"/>
      <c r="BI821" s="74"/>
      <c r="BJ821" s="74"/>
      <c r="BK821" s="74"/>
      <c r="BL821" s="74"/>
      <c r="BM821" s="74"/>
      <c r="BN821" s="74"/>
      <c r="BO821" s="74"/>
      <c r="BP821" s="74"/>
      <c r="BQ821" s="74"/>
      <c r="BR821" s="74"/>
      <c r="BS821" s="74"/>
      <c r="BT821" s="74"/>
      <c r="BU821" s="74"/>
      <c r="BV821" s="74"/>
      <c r="BW821" s="74"/>
      <c r="BX821" s="74"/>
      <c r="BY821" s="74"/>
      <c r="BZ821" s="74"/>
      <c r="CA821" s="74"/>
      <c r="CB821" s="74"/>
      <c r="CC821" s="74"/>
      <c r="CD821" s="74"/>
      <c r="CE821" s="74"/>
      <c r="CF821" s="74"/>
      <c r="CG821" s="74"/>
      <c r="CH821" s="74"/>
      <c r="CI821" s="74"/>
      <c r="CJ821" s="124"/>
      <c r="CK821" s="152"/>
      <c r="CL821" s="89"/>
      <c r="CQ821" s="74"/>
      <c r="CR821" s="74"/>
      <c r="CS821" s="74"/>
      <c r="CT821" s="74"/>
      <c r="CU821" s="74"/>
      <c r="CV821" s="74"/>
      <c r="CW821" s="74"/>
      <c r="CX821" s="74"/>
      <c r="CY821" s="74"/>
      <c r="CZ821" s="74"/>
      <c r="DA821" s="74"/>
      <c r="DB821" s="74"/>
    </row>
    <row r="822" spans="1:106" ht="14.5" customHeight="1">
      <c r="B822" s="129" t="s">
        <v>3600</v>
      </c>
      <c r="C822" s="127" t="s">
        <v>192</v>
      </c>
      <c r="D822" s="127" t="s">
        <v>3602</v>
      </c>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P822" s="74"/>
      <c r="AQ822" s="74"/>
      <c r="AR822" s="74"/>
      <c r="AS822" s="74"/>
      <c r="AT822" s="74"/>
      <c r="AU822" s="74"/>
      <c r="AV822" s="74"/>
      <c r="AW822" s="74"/>
      <c r="AX822" s="74"/>
      <c r="AY822" s="74"/>
      <c r="AZ822" s="74"/>
      <c r="BA822" s="74"/>
      <c r="BB822" s="74"/>
      <c r="BC822" s="74"/>
      <c r="BD822" s="74"/>
      <c r="BE822" s="74"/>
      <c r="BF822" s="74"/>
      <c r="BG822" s="74"/>
      <c r="BH822" s="74"/>
      <c r="BI822" s="74"/>
      <c r="BJ822" s="74"/>
      <c r="BK822" s="74"/>
      <c r="BL822" s="74"/>
      <c r="BM822" s="74"/>
      <c r="BN822" s="74"/>
      <c r="BO822" s="74"/>
      <c r="BP822" s="74"/>
      <c r="BQ822" s="74"/>
      <c r="BR822" s="74"/>
      <c r="BS822" s="74"/>
      <c r="BT822" s="74"/>
      <c r="BU822" s="74"/>
      <c r="BV822" s="74"/>
      <c r="BW822" s="74"/>
      <c r="BX822" s="74"/>
      <c r="BY822" s="74"/>
      <c r="BZ822" s="74"/>
      <c r="CA822" s="74"/>
      <c r="CB822" s="74"/>
      <c r="CC822" s="74"/>
      <c r="CD822" s="74"/>
      <c r="CE822" s="74"/>
      <c r="CF822" s="74"/>
      <c r="CG822" s="74"/>
      <c r="CH822" s="74"/>
      <c r="CI822" s="74"/>
      <c r="CJ822" s="124"/>
      <c r="CK822" s="152"/>
      <c r="CL822" s="89"/>
      <c r="CQ822" s="74"/>
      <c r="CR822" s="74"/>
      <c r="CS822" s="74"/>
      <c r="CT822" s="74"/>
      <c r="CU822" s="74"/>
      <c r="CV822" s="74"/>
      <c r="CW822" s="74"/>
      <c r="CX822" s="74"/>
      <c r="CY822" s="74"/>
      <c r="CZ822" s="74"/>
      <c r="DA822" s="74"/>
      <c r="DB822" s="74"/>
    </row>
    <row r="823" spans="1:106" ht="14.5" customHeight="1">
      <c r="A823" s="74" t="s">
        <v>3603</v>
      </c>
      <c r="B823" s="129" t="s">
        <v>3600</v>
      </c>
      <c r="C823" s="130" t="str">
        <f t="shared" ref="C823:C831" si="527">MID(A823,1,12)</f>
        <v>A.130.01.101</v>
      </c>
      <c r="D823" s="131" t="s">
        <v>3602</v>
      </c>
      <c r="E823" s="129" t="s">
        <v>957</v>
      </c>
      <c r="F823" s="132" t="s">
        <v>3604</v>
      </c>
      <c r="G823" s="132">
        <f t="shared" ref="G823:G831" si="528">J823+K823+L823+M823</f>
        <v>0.33941100790862389</v>
      </c>
      <c r="H823" s="348">
        <f t="shared" ref="H823:H831" si="529">G823</f>
        <v>0.33941100790862389</v>
      </c>
      <c r="I823" s="74"/>
      <c r="J823" s="132">
        <f t="shared" ref="J823:J831" si="530">P823+Q823+R823+S823</f>
        <v>4.0282264350819996E-2</v>
      </c>
      <c r="K823" s="132">
        <f t="shared" ref="K823:K831" si="531">N823+O823+T823</f>
        <v>5.0418743557803902E-2</v>
      </c>
      <c r="L823" s="300">
        <f t="shared" ref="L823:L831" si="532">U823+IF(V823="x",0,V823)+IF(W823="x",0,W823)+IF(X823="x",0,X823)+Y823+Z823</f>
        <v>0</v>
      </c>
      <c r="M823" s="132">
        <v>0.24870999999999999</v>
      </c>
      <c r="N823" s="132">
        <v>4.3693740000000002E-2</v>
      </c>
      <c r="O823" s="132">
        <v>6.7250000000000001E-3</v>
      </c>
      <c r="P823" s="132">
        <v>2.8880279999999999E-3</v>
      </c>
      <c r="Q823" s="132">
        <v>3.7394051999999997E-2</v>
      </c>
      <c r="R823" s="132">
        <v>0</v>
      </c>
      <c r="S823" s="304">
        <v>1.8435081999999999E-7</v>
      </c>
      <c r="T823" s="304">
        <v>3.5578038999999999E-9</v>
      </c>
      <c r="U823" s="132">
        <v>0</v>
      </c>
      <c r="V823" s="132">
        <v>0</v>
      </c>
      <c r="W823" s="132">
        <v>0</v>
      </c>
      <c r="X823" s="132">
        <v>0</v>
      </c>
      <c r="Y823" s="132">
        <v>0</v>
      </c>
      <c r="Z823" s="132">
        <v>0</v>
      </c>
      <c r="AA823" s="74"/>
      <c r="AB823" s="301">
        <f t="shared" ref="AB823:AB831" si="533">M823/0.133</f>
        <v>1.8699999999999999</v>
      </c>
      <c r="AC823" s="338">
        <f t="shared" ref="AC823:AC831" si="534">AB823</f>
        <v>1.8699999999999999</v>
      </c>
      <c r="AD823" s="74"/>
      <c r="AE823" s="136">
        <v>87.453000000000003</v>
      </c>
      <c r="AF823" s="136">
        <v>86.052999999999997</v>
      </c>
      <c r="AG823" s="136">
        <v>0</v>
      </c>
      <c r="AH823" s="136">
        <v>0</v>
      </c>
      <c r="AI823" s="136">
        <v>1.4</v>
      </c>
      <c r="AJ823" s="136">
        <v>0</v>
      </c>
      <c r="AK823" s="136">
        <v>0</v>
      </c>
      <c r="AL823" s="74"/>
      <c r="AM823" s="133">
        <v>4.7283849000000003E-2</v>
      </c>
      <c r="AN823" s="340">
        <f t="shared" ref="AN823:AN831" si="535">AM823</f>
        <v>4.7283849000000003E-2</v>
      </c>
      <c r="AP823" s="133">
        <v>4.2188874000000001E-2</v>
      </c>
      <c r="AQ823" s="133">
        <v>1.6922937999999999E-3</v>
      </c>
      <c r="AR823" s="133">
        <v>3.4026811999999999E-3</v>
      </c>
      <c r="AS823" s="134">
        <f t="shared" ref="AS823:AS831" si="536">AV823+AY823+AZ823+BA823+BB823+BJ823+BK823+BO823</f>
        <v>2.5293090000000001E-6</v>
      </c>
      <c r="AT823" s="135">
        <f t="shared" ref="AT823:AT831" si="537">AW823+AX823+BC823+BD823+BE823+BF823+BG823+BH823+BI823+BL823+BP823+BQ823</f>
        <v>6.2584830549999997E-9</v>
      </c>
      <c r="AU823" s="135">
        <f t="shared" ref="AU823:AU831" si="538">BM823+BN823</f>
        <v>0.47656599999999999</v>
      </c>
      <c r="AV823" s="302">
        <v>1.7353600000000001E-6</v>
      </c>
      <c r="AW823" s="302">
        <v>5.2359999999999997E-9</v>
      </c>
      <c r="AX823" s="302">
        <v>1.4305499999999999E-13</v>
      </c>
      <c r="AY823" s="303">
        <v>0</v>
      </c>
      <c r="AZ823" s="303">
        <v>0</v>
      </c>
      <c r="BA823" s="302">
        <v>4.2900000000000002E-10</v>
      </c>
      <c r="BB823" s="302">
        <v>7.9352000000000003E-7</v>
      </c>
      <c r="BC823" s="302">
        <v>9.8020000000000001E-11</v>
      </c>
      <c r="BD823" s="302">
        <v>9.2431999999999997E-10</v>
      </c>
      <c r="BE823" s="303">
        <v>0</v>
      </c>
      <c r="BF823" s="303">
        <v>0</v>
      </c>
      <c r="BG823" s="303">
        <v>0</v>
      </c>
      <c r="BH823" s="303">
        <v>0</v>
      </c>
      <c r="BI823" s="303">
        <v>0</v>
      </c>
      <c r="BJ823" s="303">
        <v>0</v>
      </c>
      <c r="BK823" s="303">
        <v>0</v>
      </c>
      <c r="BL823" s="303">
        <v>0</v>
      </c>
      <c r="BM823" s="303">
        <v>0</v>
      </c>
      <c r="BN823" s="303">
        <v>0.47656599999999999</v>
      </c>
      <c r="BO823" s="303">
        <v>0</v>
      </c>
      <c r="BP823" s="303">
        <v>0</v>
      </c>
      <c r="BQ823" s="303">
        <v>0</v>
      </c>
      <c r="BR823" s="74"/>
      <c r="BS823" s="136">
        <v>1.616907E-4</v>
      </c>
      <c r="BT823" s="144">
        <v>6.3725413999999998E-6</v>
      </c>
      <c r="BU823" s="144">
        <v>5.2140562000000003E-5</v>
      </c>
      <c r="BV823" s="144">
        <v>4.1674970999999998E-13</v>
      </c>
      <c r="BW823" s="144">
        <v>3.9013612999999997E-5</v>
      </c>
      <c r="BX823" s="136">
        <v>0</v>
      </c>
      <c r="BY823" s="136">
        <v>0</v>
      </c>
      <c r="BZ823" s="136">
        <v>0</v>
      </c>
      <c r="CA823" s="136">
        <v>0</v>
      </c>
      <c r="CB823" s="144">
        <v>1.2198600999999999E-10</v>
      </c>
      <c r="CC823" s="136">
        <v>0</v>
      </c>
      <c r="CD823" s="136">
        <v>0</v>
      </c>
      <c r="CE823" s="136">
        <v>0</v>
      </c>
      <c r="CF823" s="144">
        <v>2.9838689000000002E-6</v>
      </c>
      <c r="CG823" s="144">
        <v>6.1179991000000002E-5</v>
      </c>
      <c r="CH823" s="136">
        <v>0</v>
      </c>
      <c r="CI823" s="136">
        <v>0</v>
      </c>
      <c r="CJ823" s="203" t="s">
        <v>3605</v>
      </c>
      <c r="CK823" s="201"/>
      <c r="CL823" s="110" t="s">
        <v>3606</v>
      </c>
      <c r="CM823" s="110"/>
      <c r="CN823" s="110"/>
      <c r="CP823" s="308"/>
      <c r="CQ823" s="74"/>
      <c r="CR823" s="74"/>
      <c r="CS823" s="74"/>
      <c r="CT823" s="74"/>
      <c r="CU823" s="74"/>
      <c r="CV823" s="74"/>
      <c r="CW823" s="74"/>
      <c r="CX823" s="74"/>
      <c r="CY823" s="74"/>
      <c r="CZ823" s="74"/>
      <c r="DA823" s="74"/>
      <c r="DB823" s="74"/>
    </row>
    <row r="824" spans="1:106" ht="14.5" customHeight="1">
      <c r="A824" s="74" t="s">
        <v>3607</v>
      </c>
      <c r="B824" s="129" t="s">
        <v>3600</v>
      </c>
      <c r="C824" s="130" t="str">
        <f t="shared" si="527"/>
        <v>A.130.01.102</v>
      </c>
      <c r="D824" s="131" t="s">
        <v>3602</v>
      </c>
      <c r="E824" s="129" t="s">
        <v>957</v>
      </c>
      <c r="F824" s="132" t="s">
        <v>3608</v>
      </c>
      <c r="G824" s="132">
        <f t="shared" si="528"/>
        <v>1.282168425089</v>
      </c>
      <c r="H824" s="348">
        <f t="shared" si="529"/>
        <v>1.282168425089</v>
      </c>
      <c r="I824" s="74"/>
      <c r="J824" s="132">
        <f t="shared" si="530"/>
        <v>4.9774008810000006E-2</v>
      </c>
      <c r="K824" s="132">
        <f t="shared" si="531"/>
        <v>8.289776019999999E-2</v>
      </c>
      <c r="L824" s="300">
        <f t="shared" si="532"/>
        <v>1.1723556079000001E-2</v>
      </c>
      <c r="M824" s="132">
        <v>1.1377731</v>
      </c>
      <c r="N824" s="132">
        <v>2.9750378000000001E-2</v>
      </c>
      <c r="O824" s="132">
        <v>4.8744437000000002E-2</v>
      </c>
      <c r="P824" s="132">
        <v>4.1890807000000002E-2</v>
      </c>
      <c r="Q824" s="132">
        <v>6.4456551000000003E-3</v>
      </c>
      <c r="R824" s="132">
        <v>7.6780608000000001E-4</v>
      </c>
      <c r="S824" s="132">
        <v>6.6974063000000003E-4</v>
      </c>
      <c r="T824" s="132">
        <v>4.4029452000000002E-3</v>
      </c>
      <c r="U824" s="132">
        <v>1.5797052999999999E-3</v>
      </c>
      <c r="V824" s="132">
        <v>0</v>
      </c>
      <c r="W824" s="132">
        <v>1.0110439000000001E-2</v>
      </c>
      <c r="X824" s="304">
        <v>3.3411779E-5</v>
      </c>
      <c r="Y824" s="132">
        <v>0</v>
      </c>
      <c r="Z824" s="132">
        <v>0</v>
      </c>
      <c r="AA824" s="74"/>
      <c r="AB824" s="301">
        <f t="shared" si="533"/>
        <v>8.5546849624060144</v>
      </c>
      <c r="AC824" s="338">
        <f t="shared" si="534"/>
        <v>8.5546849624060144</v>
      </c>
      <c r="AD824" s="74"/>
      <c r="AE824" s="136">
        <v>120.50587</v>
      </c>
      <c r="AF824" s="136">
        <v>118.85648999999999</v>
      </c>
      <c r="AG824" s="136">
        <v>1.3707210999999999</v>
      </c>
      <c r="AH824" s="136">
        <v>0</v>
      </c>
      <c r="AI824" s="136">
        <v>0</v>
      </c>
      <c r="AJ824" s="136">
        <v>1.3723496999999999E-2</v>
      </c>
      <c r="AK824" s="136">
        <v>0.26493586000000002</v>
      </c>
      <c r="AL824" s="74"/>
      <c r="AM824" s="133">
        <v>0.16621556000000001</v>
      </c>
      <c r="AN824" s="340">
        <f t="shared" si="535"/>
        <v>0.16621556000000001</v>
      </c>
      <c r="AP824" s="133">
        <v>0.15311026999999999</v>
      </c>
      <c r="AQ824" s="133">
        <v>7.1434879000000003E-3</v>
      </c>
      <c r="AR824" s="133">
        <v>5.9617962000000002E-3</v>
      </c>
      <c r="AS824" s="134">
        <f t="shared" si="536"/>
        <v>9.1792730414119997E-6</v>
      </c>
      <c r="AT824" s="135">
        <f t="shared" si="537"/>
        <v>2.6418224788147793E-8</v>
      </c>
      <c r="AU824" s="135">
        <f t="shared" si="538"/>
        <v>0.83498546741399993</v>
      </c>
      <c r="AV824" s="302">
        <v>8.0611455999999992E-6</v>
      </c>
      <c r="AW824" s="302">
        <v>2.4326965999999999E-8</v>
      </c>
      <c r="AX824" s="302">
        <v>6.6444998999999998E-13</v>
      </c>
      <c r="AY824" s="302">
        <v>5.3865757999999995E-10</v>
      </c>
      <c r="AZ824" s="302">
        <v>6.9974232000000005E-11</v>
      </c>
      <c r="BA824" s="302">
        <v>6.2289974999999999E-9</v>
      </c>
      <c r="BB824" s="302">
        <v>1.0997203999999999E-6</v>
      </c>
      <c r="BC824" s="302">
        <v>9.0184949000000005E-10</v>
      </c>
      <c r="BD824" s="302">
        <v>1.1446388999999999E-9</v>
      </c>
      <c r="BE824" s="302">
        <v>7.8551244999999995E-13</v>
      </c>
      <c r="BF824" s="302">
        <v>4.0292977999999998E-15</v>
      </c>
      <c r="BG824" s="302">
        <v>1.6645823000000001E-12</v>
      </c>
      <c r="BH824" s="302">
        <v>9.6170998000000005E-14</v>
      </c>
      <c r="BI824" s="302">
        <v>7.2686111999999997E-14</v>
      </c>
      <c r="BJ824" s="302">
        <v>8.3630204000000001E-9</v>
      </c>
      <c r="BK824" s="302">
        <v>3.2063916999999998E-9</v>
      </c>
      <c r="BL824" s="302">
        <v>4.1482967000000002E-11</v>
      </c>
      <c r="BM824" s="302">
        <v>7.4337414000000002E-5</v>
      </c>
      <c r="BN824" s="303">
        <v>0.83491112999999995</v>
      </c>
      <c r="BO824" s="303">
        <v>0</v>
      </c>
      <c r="BP824" s="303">
        <v>0</v>
      </c>
      <c r="BQ824" s="303">
        <v>0</v>
      </c>
      <c r="BR824" s="74"/>
      <c r="BS824" s="136">
        <v>4.2097283999999998E-4</v>
      </c>
      <c r="BT824" s="144">
        <v>9.8843182000000003E-6</v>
      </c>
      <c r="BU824" s="136">
        <v>2.3852732000000001E-4</v>
      </c>
      <c r="BV824" s="144">
        <v>5.1839774000000004E-7</v>
      </c>
      <c r="BW824" s="144">
        <v>1.1007997E-5</v>
      </c>
      <c r="BX824" s="144">
        <v>3.9072447000000004E-6</v>
      </c>
      <c r="BY824" s="144">
        <v>1.0076920999999999E-9</v>
      </c>
      <c r="BZ824" s="144">
        <v>5.9834589999999999E-6</v>
      </c>
      <c r="CA824" s="144">
        <v>1.0303417E-6</v>
      </c>
      <c r="CB824" s="144">
        <v>4.4317127000000002E-7</v>
      </c>
      <c r="CC824" s="144">
        <v>5.2594425999999995E-7</v>
      </c>
      <c r="CD824" s="144">
        <v>3.0157120999999999E-8</v>
      </c>
      <c r="CE824" s="144">
        <v>9.2839117000000006E-9</v>
      </c>
      <c r="CF824" s="144">
        <v>9.8404752999999998E-6</v>
      </c>
      <c r="CG824" s="136">
        <v>1.3889573999999999E-4</v>
      </c>
      <c r="CH824" s="144">
        <v>3.6798361999999999E-7</v>
      </c>
      <c r="CI824" s="136">
        <v>0</v>
      </c>
      <c r="CJ824" s="204" t="s">
        <v>3609</v>
      </c>
      <c r="CK824" s="201"/>
      <c r="CL824" s="110" t="s">
        <v>3610</v>
      </c>
      <c r="CM824" s="110"/>
      <c r="CN824" s="110"/>
      <c r="CP824" s="308"/>
      <c r="CQ824" s="74"/>
      <c r="CR824" s="74"/>
      <c r="CS824" s="74"/>
      <c r="CT824" s="74"/>
      <c r="CU824" s="74"/>
      <c r="CV824" s="74"/>
      <c r="CW824" s="74"/>
      <c r="CX824" s="74"/>
      <c r="CY824" s="74"/>
      <c r="CZ824" s="74"/>
      <c r="DA824" s="74"/>
      <c r="DB824" s="74"/>
    </row>
    <row r="825" spans="1:106" ht="14.5" customHeight="1">
      <c r="A825" s="74" t="s">
        <v>3611</v>
      </c>
      <c r="B825" s="129" t="s">
        <v>3600</v>
      </c>
      <c r="C825" s="130" t="str">
        <f t="shared" si="527"/>
        <v>A.130.01.103</v>
      </c>
      <c r="D825" s="131" t="s">
        <v>3602</v>
      </c>
      <c r="E825" s="129" t="s">
        <v>957</v>
      </c>
      <c r="F825" s="132" t="s">
        <v>3612</v>
      </c>
      <c r="G825" s="132">
        <f t="shared" si="528"/>
        <v>0.39753291805099999</v>
      </c>
      <c r="H825" s="348">
        <f t="shared" si="529"/>
        <v>0.39753291805099999</v>
      </c>
      <c r="I825" s="74"/>
      <c r="J825" s="132">
        <f t="shared" si="530"/>
        <v>5.3048446731000003E-2</v>
      </c>
      <c r="K825" s="132">
        <f t="shared" si="531"/>
        <v>2.7944471319999997E-2</v>
      </c>
      <c r="L825" s="300">
        <f t="shared" si="532"/>
        <v>0</v>
      </c>
      <c r="M825" s="132">
        <v>0.31653999999999999</v>
      </c>
      <c r="N825" s="132">
        <v>2.7769499999999999E-2</v>
      </c>
      <c r="O825" s="304">
        <v>6.5028060000000006E-5</v>
      </c>
      <c r="P825" s="132">
        <v>4.8690720000000003E-3</v>
      </c>
      <c r="Q825" s="132">
        <v>4.8120000000000003E-2</v>
      </c>
      <c r="R825" s="132">
        <v>0</v>
      </c>
      <c r="S825" s="304">
        <v>5.9374730999999997E-5</v>
      </c>
      <c r="T825" s="132">
        <v>1.0994326000000001E-4</v>
      </c>
      <c r="U825" s="132">
        <v>0</v>
      </c>
      <c r="V825" s="132">
        <v>0</v>
      </c>
      <c r="W825" s="132">
        <v>0</v>
      </c>
      <c r="X825" s="132">
        <v>0</v>
      </c>
      <c r="Y825" s="132">
        <v>0</v>
      </c>
      <c r="Z825" s="132">
        <v>0</v>
      </c>
      <c r="AA825" s="74"/>
      <c r="AB825" s="301">
        <f t="shared" si="533"/>
        <v>2.38</v>
      </c>
      <c r="AC825" s="338">
        <f t="shared" si="534"/>
        <v>2.38</v>
      </c>
      <c r="AD825" s="74"/>
      <c r="AE825" s="136">
        <v>60.408999999999999</v>
      </c>
      <c r="AF825" s="136">
        <v>56.558999999999997</v>
      </c>
      <c r="AG825" s="136">
        <v>0</v>
      </c>
      <c r="AH825" s="136">
        <v>0</v>
      </c>
      <c r="AI825" s="136">
        <v>3.85</v>
      </c>
      <c r="AJ825" s="136">
        <v>0</v>
      </c>
      <c r="AK825" s="136">
        <v>0</v>
      </c>
      <c r="AL825" s="74"/>
      <c r="AM825" s="133">
        <v>5.3723518999999997E-2</v>
      </c>
      <c r="AN825" s="340">
        <f t="shared" si="535"/>
        <v>5.3723518999999997E-2</v>
      </c>
      <c r="AP825" s="133">
        <v>4.9442270000000003E-2</v>
      </c>
      <c r="AQ825" s="133">
        <v>1.8466941000000001E-3</v>
      </c>
      <c r="AR825" s="133">
        <v>2.4345543999999999E-3</v>
      </c>
      <c r="AS825" s="134">
        <f t="shared" si="536"/>
        <v>2.96416488E-6</v>
      </c>
      <c r="AT825" s="135">
        <f t="shared" si="537"/>
        <v>6.8294900699999999E-9</v>
      </c>
      <c r="AU825" s="135">
        <f t="shared" si="538"/>
        <v>0.340974</v>
      </c>
      <c r="AV825" s="302">
        <v>2.2086400000000002E-6</v>
      </c>
      <c r="AW825" s="302">
        <v>6.6640000000000001E-9</v>
      </c>
      <c r="AX825" s="302">
        <v>1.8207E-13</v>
      </c>
      <c r="AY825" s="303">
        <v>0</v>
      </c>
      <c r="AZ825" s="303">
        <v>0</v>
      </c>
      <c r="BA825" s="302">
        <v>7.2487999999999998E-10</v>
      </c>
      <c r="BB825" s="302">
        <v>7.5479999999999996E-7</v>
      </c>
      <c r="BC825" s="302">
        <v>1.65308E-10</v>
      </c>
      <c r="BD825" s="303">
        <v>0</v>
      </c>
      <c r="BE825" s="303">
        <v>0</v>
      </c>
      <c r="BF825" s="303">
        <v>0</v>
      </c>
      <c r="BG825" s="303">
        <v>0</v>
      </c>
      <c r="BH825" s="303">
        <v>0</v>
      </c>
      <c r="BI825" s="303">
        <v>0</v>
      </c>
      <c r="BJ825" s="303">
        <v>0</v>
      </c>
      <c r="BK825" s="303">
        <v>0</v>
      </c>
      <c r="BL825" s="303">
        <v>0</v>
      </c>
      <c r="BM825" s="303">
        <v>0</v>
      </c>
      <c r="BN825" s="303">
        <v>0.340974</v>
      </c>
      <c r="BO825" s="303">
        <v>0</v>
      </c>
      <c r="BP825" s="303">
        <v>0</v>
      </c>
      <c r="BQ825" s="303">
        <v>0</v>
      </c>
      <c r="BR825" s="74"/>
      <c r="BS825" s="136">
        <v>1.5842809999999999E-4</v>
      </c>
      <c r="BT825" s="136">
        <v>0</v>
      </c>
      <c r="BU825" s="144">
        <v>6.6360714999999997E-5</v>
      </c>
      <c r="BV825" s="144">
        <v>1.28784E-8</v>
      </c>
      <c r="BW825" s="144">
        <v>4.3071256999999998E-5</v>
      </c>
      <c r="BX825" s="136">
        <v>0</v>
      </c>
      <c r="BY825" s="136">
        <v>0</v>
      </c>
      <c r="BZ825" s="136">
        <v>0</v>
      </c>
      <c r="CA825" s="136">
        <v>0</v>
      </c>
      <c r="CB825" s="144">
        <v>3.9288604999999998E-8</v>
      </c>
      <c r="CC825" s="136">
        <v>0</v>
      </c>
      <c r="CD825" s="136">
        <v>0</v>
      </c>
      <c r="CE825" s="136">
        <v>0</v>
      </c>
      <c r="CF825" s="144">
        <v>5.1708307999999996E-6</v>
      </c>
      <c r="CG825" s="144">
        <v>4.3773131000000001E-5</v>
      </c>
      <c r="CH825" s="136">
        <v>0</v>
      </c>
      <c r="CI825" s="136">
        <v>0</v>
      </c>
      <c r="CJ825" s="205"/>
      <c r="CK825" s="201"/>
      <c r="CL825" s="110" t="s">
        <v>3613</v>
      </c>
      <c r="CM825" s="110"/>
      <c r="CN825" s="110"/>
      <c r="CP825" s="308"/>
      <c r="CQ825" s="74"/>
      <c r="CR825" s="74"/>
      <c r="CS825" s="74"/>
      <c r="CT825" s="74"/>
      <c r="CU825" s="74"/>
      <c r="CV825" s="74"/>
      <c r="CW825" s="74"/>
      <c r="CX825" s="74"/>
      <c r="CY825" s="74"/>
      <c r="CZ825" s="74"/>
      <c r="DA825" s="74"/>
      <c r="DB825" s="74"/>
    </row>
    <row r="826" spans="1:106" ht="14.5" customHeight="1">
      <c r="A826" s="74" t="s">
        <v>3614</v>
      </c>
      <c r="B826" s="129" t="s">
        <v>3600</v>
      </c>
      <c r="C826" s="130" t="str">
        <f t="shared" si="527"/>
        <v>A.130.01.104</v>
      </c>
      <c r="D826" s="131" t="s">
        <v>3602</v>
      </c>
      <c r="E826" s="129" t="s">
        <v>957</v>
      </c>
      <c r="F826" s="132" t="s">
        <v>3615</v>
      </c>
      <c r="G826" s="132">
        <f t="shared" si="528"/>
        <v>0.4208228344991638</v>
      </c>
      <c r="H826" s="348">
        <f t="shared" si="529"/>
        <v>0.4208228344991638</v>
      </c>
      <c r="I826" s="74"/>
      <c r="J826" s="132">
        <f t="shared" si="530"/>
        <v>5.6697523177220002E-2</v>
      </c>
      <c r="K826" s="132">
        <f t="shared" si="531"/>
        <v>7.2855311321943797E-2</v>
      </c>
      <c r="L826" s="300">
        <f t="shared" si="532"/>
        <v>0</v>
      </c>
      <c r="M826" s="132">
        <v>0.29126999999999997</v>
      </c>
      <c r="N826" s="132">
        <v>6.4839104999999994E-2</v>
      </c>
      <c r="O826" s="132">
        <v>8.0161999999999994E-3</v>
      </c>
      <c r="P826" s="132">
        <v>5.1318036000000001E-3</v>
      </c>
      <c r="Q826" s="132">
        <v>5.1565392000000002E-2</v>
      </c>
      <c r="R826" s="132">
        <v>0</v>
      </c>
      <c r="S826" s="304">
        <v>3.2757722E-7</v>
      </c>
      <c r="T826" s="304">
        <v>6.3219437999999998E-9</v>
      </c>
      <c r="U826" s="132">
        <v>0</v>
      </c>
      <c r="V826" s="132">
        <v>0</v>
      </c>
      <c r="W826" s="132">
        <v>0</v>
      </c>
      <c r="X826" s="132">
        <v>0</v>
      </c>
      <c r="Y826" s="132">
        <v>0</v>
      </c>
      <c r="Z826" s="132">
        <v>0</v>
      </c>
      <c r="AA826" s="74"/>
      <c r="AB826" s="301">
        <f t="shared" si="533"/>
        <v>2.1899999999999995</v>
      </c>
      <c r="AC826" s="338">
        <f t="shared" si="534"/>
        <v>2.1899999999999995</v>
      </c>
      <c r="AD826" s="74"/>
      <c r="AE826" s="136">
        <v>73.421000000000006</v>
      </c>
      <c r="AF826" s="136">
        <v>73.421000000000006</v>
      </c>
      <c r="AG826" s="136">
        <v>0</v>
      </c>
      <c r="AH826" s="136">
        <v>0</v>
      </c>
      <c r="AI826" s="136">
        <v>0</v>
      </c>
      <c r="AJ826" s="136">
        <v>0</v>
      </c>
      <c r="AK826" s="136">
        <v>0</v>
      </c>
      <c r="AL826" s="74"/>
      <c r="AM826" s="133">
        <v>5.8056742000000001E-2</v>
      </c>
      <c r="AN826" s="340">
        <f t="shared" si="535"/>
        <v>5.8056742000000001E-2</v>
      </c>
      <c r="AP826" s="133">
        <v>5.3553179999999999E-2</v>
      </c>
      <c r="AQ826" s="133">
        <v>2.0761261999999998E-3</v>
      </c>
      <c r="AR826" s="133">
        <v>2.4274358000000002E-3</v>
      </c>
      <c r="AS826" s="134">
        <f t="shared" si="536"/>
        <v>3.2106223000000002E-6</v>
      </c>
      <c r="AT826" s="135">
        <f t="shared" si="537"/>
        <v>7.6779815350000003E-9</v>
      </c>
      <c r="AU826" s="135">
        <f t="shared" si="538"/>
        <v>0.33997699999999997</v>
      </c>
      <c r="AV826" s="302">
        <v>2.0323200000000001E-6</v>
      </c>
      <c r="AW826" s="302">
        <v>6.1319999999999999E-9</v>
      </c>
      <c r="AX826" s="302">
        <v>1.67535E-13</v>
      </c>
      <c r="AY826" s="303">
        <v>0</v>
      </c>
      <c r="AZ826" s="303">
        <v>0</v>
      </c>
      <c r="BA826" s="302">
        <v>7.6230000000000005E-10</v>
      </c>
      <c r="BB826" s="302">
        <v>1.17754E-6</v>
      </c>
      <c r="BC826" s="302">
        <v>1.7417400000000001E-10</v>
      </c>
      <c r="BD826" s="302">
        <v>1.37164E-9</v>
      </c>
      <c r="BE826" s="303">
        <v>0</v>
      </c>
      <c r="BF826" s="303">
        <v>0</v>
      </c>
      <c r="BG826" s="303">
        <v>0</v>
      </c>
      <c r="BH826" s="303">
        <v>0</v>
      </c>
      <c r="BI826" s="303">
        <v>0</v>
      </c>
      <c r="BJ826" s="303">
        <v>0</v>
      </c>
      <c r="BK826" s="303">
        <v>0</v>
      </c>
      <c r="BL826" s="303">
        <v>0</v>
      </c>
      <c r="BM826" s="303">
        <v>0</v>
      </c>
      <c r="BN826" s="303">
        <v>0.33997699999999997</v>
      </c>
      <c r="BO826" s="303">
        <v>0</v>
      </c>
      <c r="BP826" s="303">
        <v>0</v>
      </c>
      <c r="BQ826" s="303">
        <v>0</v>
      </c>
      <c r="BR826" s="74"/>
      <c r="BS826" s="136">
        <v>1.7369552999999999E-4</v>
      </c>
      <c r="BT826" s="144">
        <v>9.4565005999999996E-6</v>
      </c>
      <c r="BU826" s="144">
        <v>6.1063011000000005E-5</v>
      </c>
      <c r="BV826" s="144">
        <v>7.4053216999999998E-13</v>
      </c>
      <c r="BW826" s="144">
        <v>5.4349750000000003E-5</v>
      </c>
      <c r="BX826" s="136">
        <v>0</v>
      </c>
      <c r="BY826" s="136">
        <v>0</v>
      </c>
      <c r="BZ826" s="136">
        <v>0</v>
      </c>
      <c r="CA826" s="136">
        <v>0</v>
      </c>
      <c r="CB826" s="144">
        <v>2.1675975000000001E-10</v>
      </c>
      <c r="CC826" s="136">
        <v>0</v>
      </c>
      <c r="CD826" s="136">
        <v>0</v>
      </c>
      <c r="CE826" s="136">
        <v>0</v>
      </c>
      <c r="CF826" s="144">
        <v>5.1809116000000004E-6</v>
      </c>
      <c r="CG826" s="144">
        <v>4.3645140000000003E-5</v>
      </c>
      <c r="CH826" s="136">
        <v>0</v>
      </c>
      <c r="CI826" s="136">
        <v>0</v>
      </c>
      <c r="CJ826" s="203"/>
      <c r="CK826" s="201"/>
      <c r="CL826" s="110" t="s">
        <v>3616</v>
      </c>
      <c r="CM826" s="110"/>
      <c r="CN826" s="110"/>
      <c r="CP826" s="308"/>
      <c r="CQ826" s="74"/>
      <c r="CR826" s="74"/>
      <c r="CS826" s="74"/>
      <c r="CT826" s="74"/>
      <c r="CU826" s="74"/>
      <c r="CV826" s="74"/>
      <c r="CW826" s="74"/>
      <c r="CX826" s="74"/>
      <c r="CY826" s="74"/>
      <c r="CZ826" s="74"/>
      <c r="DA826" s="74"/>
      <c r="DB826" s="74"/>
    </row>
    <row r="827" spans="1:106" ht="14.5" customHeight="1">
      <c r="A827" s="74" t="s">
        <v>3617</v>
      </c>
      <c r="B827" s="129" t="s">
        <v>3600</v>
      </c>
      <c r="C827" s="130" t="str">
        <f t="shared" si="527"/>
        <v>A.130.01.105</v>
      </c>
      <c r="D827" s="131" t="s">
        <v>3602</v>
      </c>
      <c r="E827" s="129" t="s">
        <v>957</v>
      </c>
      <c r="F827" s="132" t="s">
        <v>3618</v>
      </c>
      <c r="G827" s="132">
        <f t="shared" si="528"/>
        <v>0.42821258339169999</v>
      </c>
      <c r="H827" s="348">
        <f t="shared" si="529"/>
        <v>0.42821258339169999</v>
      </c>
      <c r="I827" s="74"/>
      <c r="J827" s="132">
        <f t="shared" si="530"/>
        <v>1.4164146698999999E-2</v>
      </c>
      <c r="K827" s="132">
        <f t="shared" si="531"/>
        <v>2.9354916740000001E-2</v>
      </c>
      <c r="L827" s="300">
        <f t="shared" si="532"/>
        <v>3.8071419952699997E-2</v>
      </c>
      <c r="M827" s="132">
        <v>0.34662209999999999</v>
      </c>
      <c r="N827" s="132">
        <v>1.4515182999999999E-2</v>
      </c>
      <c r="O827" s="132">
        <v>1.4202355E-2</v>
      </c>
      <c r="P827" s="132">
        <v>1.2067830999999999E-2</v>
      </c>
      <c r="Q827" s="132">
        <v>1.8882136999999999E-3</v>
      </c>
      <c r="R827" s="132">
        <v>1.1114906999999999E-4</v>
      </c>
      <c r="S827" s="304">
        <v>9.6952929000000004E-5</v>
      </c>
      <c r="T827" s="132">
        <v>6.3737874000000005E-4</v>
      </c>
      <c r="U827" s="132">
        <v>1.5021431999999999E-3</v>
      </c>
      <c r="V827" s="132">
        <v>0</v>
      </c>
      <c r="W827" s="132">
        <v>3.6564439999999997E-2</v>
      </c>
      <c r="X827" s="304">
        <v>4.8367527E-6</v>
      </c>
      <c r="Y827" s="132">
        <v>0</v>
      </c>
      <c r="Z827" s="132">
        <v>0</v>
      </c>
      <c r="AA827" s="74"/>
      <c r="AB827" s="301">
        <f t="shared" si="533"/>
        <v>2.6061812030075187</v>
      </c>
      <c r="AC827" s="338">
        <f t="shared" si="534"/>
        <v>2.6061812030075187</v>
      </c>
      <c r="AD827" s="74"/>
      <c r="AE827" s="136">
        <v>40.855080000000001</v>
      </c>
      <c r="AF827" s="136">
        <v>32.58211</v>
      </c>
      <c r="AG827" s="136">
        <v>4.9566115999999996</v>
      </c>
      <c r="AH827" s="136">
        <v>0</v>
      </c>
      <c r="AI827" s="136">
        <v>0.40847445999999998</v>
      </c>
      <c r="AJ827" s="136">
        <v>1.7917681999999999</v>
      </c>
      <c r="AK827" s="136">
        <v>1.1161158</v>
      </c>
      <c r="AL827" s="74"/>
      <c r="AM827" s="133">
        <v>5.1259714999999997E-2</v>
      </c>
      <c r="AN827" s="340">
        <f t="shared" si="535"/>
        <v>5.1259714999999997E-2</v>
      </c>
      <c r="AP827" s="133">
        <v>4.7826083999999998E-2</v>
      </c>
      <c r="AQ827" s="133">
        <v>2.1825653000000001E-3</v>
      </c>
      <c r="AR827" s="133">
        <v>1.2510654999999999E-3</v>
      </c>
      <c r="AS827" s="134">
        <f t="shared" si="536"/>
        <v>2.86727126627E-6</v>
      </c>
      <c r="AT827" s="135">
        <f t="shared" si="537"/>
        <v>8.0716170740358294E-9</v>
      </c>
      <c r="AU827" s="135">
        <f t="shared" si="538"/>
        <v>0.17521925413</v>
      </c>
      <c r="AV827" s="302">
        <v>2.4362546999999999E-6</v>
      </c>
      <c r="AW827" s="302">
        <v>7.3514262000000002E-9</v>
      </c>
      <c r="AX827" s="302">
        <v>2.0082288000000001E-13</v>
      </c>
      <c r="AY827" s="302">
        <v>7.7977096999999996E-11</v>
      </c>
      <c r="AZ827" s="302">
        <v>1.0129603E-11</v>
      </c>
      <c r="BA827" s="302">
        <v>1.7944193999999999E-9</v>
      </c>
      <c r="BB827" s="302">
        <v>4.2745923E-7</v>
      </c>
      <c r="BC827" s="302">
        <v>2.5710073000000002E-10</v>
      </c>
      <c r="BD827" s="302">
        <v>4.5650445999999999E-10</v>
      </c>
      <c r="BE827" s="302">
        <v>1.1371228E-13</v>
      </c>
      <c r="BF827" s="302">
        <v>5.8328882999999997E-16</v>
      </c>
      <c r="BG827" s="302">
        <v>2.4096810999999998E-13</v>
      </c>
      <c r="BH827" s="302">
        <v>1.3921897E-14</v>
      </c>
      <c r="BI827" s="302">
        <v>1.0522179999999999E-14</v>
      </c>
      <c r="BJ827" s="302">
        <v>1.2106468E-9</v>
      </c>
      <c r="BK827" s="302">
        <v>4.6416337E-10</v>
      </c>
      <c r="BL827" s="302">
        <v>6.0051534000000001E-12</v>
      </c>
      <c r="BM827" s="302">
        <v>3.6464129999999997E-5</v>
      </c>
      <c r="BN827" s="303">
        <v>0.17518279</v>
      </c>
      <c r="BO827" s="303">
        <v>0</v>
      </c>
      <c r="BP827" s="303">
        <v>0</v>
      </c>
      <c r="BQ827" s="303">
        <v>0</v>
      </c>
      <c r="BR827" s="74"/>
      <c r="BS827" s="136">
        <v>1.3146337E-4</v>
      </c>
      <c r="BT827" s="144">
        <v>3.7296664000000001E-6</v>
      </c>
      <c r="BU827" s="144">
        <v>7.2667247000000003E-5</v>
      </c>
      <c r="BV827" s="144">
        <v>7.5044244000000005E-8</v>
      </c>
      <c r="BW827" s="144">
        <v>3.9110942999999998E-6</v>
      </c>
      <c r="BX827" s="144">
        <v>1.1435362E-6</v>
      </c>
      <c r="BY827" s="144">
        <v>1.4587543E-10</v>
      </c>
      <c r="BZ827" s="144">
        <v>1.7433290000000001E-6</v>
      </c>
      <c r="CA827" s="144">
        <v>1.4915423E-7</v>
      </c>
      <c r="CB827" s="144">
        <v>6.4154317000000005E-8</v>
      </c>
      <c r="CC827" s="144">
        <v>7.6136693E-8</v>
      </c>
      <c r="CD827" s="144">
        <v>4.3656022999999998E-9</v>
      </c>
      <c r="CE827" s="144">
        <v>1.3439567E-9</v>
      </c>
      <c r="CF827" s="144">
        <v>2.6688005999999998E-6</v>
      </c>
      <c r="CG827" s="144">
        <v>4.4561897000000003E-5</v>
      </c>
      <c r="CH827" s="144">
        <v>6.6745425999999995E-7</v>
      </c>
      <c r="CI827" s="136">
        <v>0</v>
      </c>
      <c r="CJ827" s="203"/>
      <c r="CK827" s="201"/>
      <c r="CL827" s="110" t="s">
        <v>3619</v>
      </c>
      <c r="CM827" s="110"/>
      <c r="CN827" s="110"/>
      <c r="CP827" s="308"/>
      <c r="CQ827" s="74"/>
      <c r="CR827" s="74"/>
      <c r="CS827" s="74"/>
      <c r="CT827" s="74"/>
      <c r="CU827" s="74"/>
      <c r="CV827" s="74"/>
      <c r="CW827" s="74"/>
      <c r="CX827" s="74"/>
      <c r="CY827" s="74"/>
      <c r="CZ827" s="74"/>
      <c r="DA827" s="74"/>
      <c r="DB827" s="74"/>
    </row>
    <row r="828" spans="1:106" ht="14.5" customHeight="1">
      <c r="A828" s="74" t="s">
        <v>3620</v>
      </c>
      <c r="B828" s="129" t="s">
        <v>3600</v>
      </c>
      <c r="C828" s="130" t="str">
        <f t="shared" si="527"/>
        <v>A.130.01.106</v>
      </c>
      <c r="D828" s="131" t="s">
        <v>3602</v>
      </c>
      <c r="E828" s="129" t="s">
        <v>957</v>
      </c>
      <c r="F828" s="132" t="s">
        <v>3621</v>
      </c>
      <c r="G828" s="132">
        <f t="shared" si="528"/>
        <v>0.52507850413900004</v>
      </c>
      <c r="H828" s="348">
        <f t="shared" si="529"/>
        <v>0.52507850413900004</v>
      </c>
      <c r="I828" s="74"/>
      <c r="J828" s="132">
        <f t="shared" si="530"/>
        <v>2.0383641800000001E-2</v>
      </c>
      <c r="K828" s="132">
        <f t="shared" si="531"/>
        <v>3.3948606899999997E-2</v>
      </c>
      <c r="L828" s="300">
        <f t="shared" si="532"/>
        <v>4.8010754389999997E-3</v>
      </c>
      <c r="M828" s="132">
        <v>0.46594518000000001</v>
      </c>
      <c r="N828" s="132">
        <v>1.2183487999999999E-2</v>
      </c>
      <c r="O828" s="132">
        <v>1.9962008E-2</v>
      </c>
      <c r="P828" s="132">
        <v>1.7155283E-2</v>
      </c>
      <c r="Q828" s="132">
        <v>2.6396492000000001E-3</v>
      </c>
      <c r="R828" s="132">
        <v>3.1443486999999998E-4</v>
      </c>
      <c r="S828" s="132">
        <v>2.7427472999999998E-4</v>
      </c>
      <c r="T828" s="132">
        <v>1.8031109E-3</v>
      </c>
      <c r="U828" s="132">
        <v>6.4692692000000004E-4</v>
      </c>
      <c r="V828" s="132">
        <v>0</v>
      </c>
      <c r="W828" s="132">
        <v>4.1404655999999996E-3</v>
      </c>
      <c r="X828" s="304">
        <v>1.3682918999999999E-5</v>
      </c>
      <c r="Y828" s="132">
        <v>0</v>
      </c>
      <c r="Z828" s="132">
        <v>0</v>
      </c>
      <c r="AA828" s="74"/>
      <c r="AB828" s="301">
        <f t="shared" si="533"/>
        <v>3.5033472180451128</v>
      </c>
      <c r="AC828" s="338">
        <f t="shared" si="534"/>
        <v>3.5033472180451128</v>
      </c>
      <c r="AD828" s="74"/>
      <c r="AE828" s="136">
        <v>49.350025000000002</v>
      </c>
      <c r="AF828" s="136">
        <v>48.674563999999997</v>
      </c>
      <c r="AG828" s="136">
        <v>0.56134295000000001</v>
      </c>
      <c r="AH828" s="136">
        <v>0</v>
      </c>
      <c r="AI828" s="136">
        <v>0</v>
      </c>
      <c r="AJ828" s="136">
        <v>5.6200987999999999E-3</v>
      </c>
      <c r="AK828" s="136">
        <v>0.10849754</v>
      </c>
      <c r="AL828" s="74"/>
      <c r="AM828" s="133">
        <v>6.8069227999999996E-2</v>
      </c>
      <c r="AN828" s="340">
        <f t="shared" si="535"/>
        <v>6.8069227999999996E-2</v>
      </c>
      <c r="AP828" s="133">
        <v>6.2702302000000001E-2</v>
      </c>
      <c r="AQ828" s="133">
        <v>2.9254284E-3</v>
      </c>
      <c r="AR828" s="133">
        <v>2.4414975000000001E-3</v>
      </c>
      <c r="AS828" s="134">
        <f t="shared" si="536"/>
        <v>3.7591307917140002E-6</v>
      </c>
      <c r="AT828" s="135">
        <f t="shared" si="537"/>
        <v>1.08188919443394E-8</v>
      </c>
      <c r="AU828" s="135">
        <f t="shared" si="538"/>
        <v>0.34194642294100003</v>
      </c>
      <c r="AV828" s="302">
        <v>3.3012310000000001E-6</v>
      </c>
      <c r="AW828" s="302">
        <v>9.9624717E-9</v>
      </c>
      <c r="AX828" s="302">
        <v>2.7210809000000002E-13</v>
      </c>
      <c r="AY828" s="302">
        <v>2.2059309999999999E-10</v>
      </c>
      <c r="AZ828" s="302">
        <v>2.8656114E-11</v>
      </c>
      <c r="BA828" s="302">
        <v>2.5509228000000002E-9</v>
      </c>
      <c r="BB828" s="302">
        <v>4.5036166999999999E-7</v>
      </c>
      <c r="BC828" s="302">
        <v>3.6932884000000001E-10</v>
      </c>
      <c r="BD828" s="302">
        <v>4.6875686000000001E-10</v>
      </c>
      <c r="BE828" s="302">
        <v>3.2168605000000001E-13</v>
      </c>
      <c r="BF828" s="302">
        <v>1.6500933999999999E-15</v>
      </c>
      <c r="BG828" s="302">
        <v>6.8168609999999997E-13</v>
      </c>
      <c r="BH828" s="302">
        <v>3.9384312999999998E-14</v>
      </c>
      <c r="BI828" s="302">
        <v>2.9766692999999998E-14</v>
      </c>
      <c r="BJ828" s="302">
        <v>3.4248560000000001E-9</v>
      </c>
      <c r="BK828" s="302">
        <v>1.3130937E-9</v>
      </c>
      <c r="BL828" s="302">
        <v>1.6988263E-11</v>
      </c>
      <c r="BM828" s="302">
        <v>3.0442940999999998E-5</v>
      </c>
      <c r="BN828" s="303">
        <v>0.34191598000000001</v>
      </c>
      <c r="BO828" s="303">
        <v>0</v>
      </c>
      <c r="BP828" s="303">
        <v>0</v>
      </c>
      <c r="BQ828" s="303">
        <v>0</v>
      </c>
      <c r="BR828" s="74"/>
      <c r="BS828" s="136">
        <v>1.7239840000000001E-4</v>
      </c>
      <c r="BT828" s="144">
        <v>4.0478635999999999E-6</v>
      </c>
      <c r="BU828" s="144">
        <v>9.7682617000000005E-5</v>
      </c>
      <c r="BV828" s="144">
        <v>2.1229621999999999E-7</v>
      </c>
      <c r="BW828" s="144">
        <v>4.5080368000000004E-6</v>
      </c>
      <c r="BX828" s="144">
        <v>1.6001097E-6</v>
      </c>
      <c r="BY828" s="144">
        <v>4.1267392000000002E-10</v>
      </c>
      <c r="BZ828" s="144">
        <v>2.4503689000000001E-6</v>
      </c>
      <c r="CA828" s="144">
        <v>4.2194945999999999E-7</v>
      </c>
      <c r="CB828" s="144">
        <v>1.8148918999999999E-7</v>
      </c>
      <c r="CC828" s="144">
        <v>2.1538669999999999E-7</v>
      </c>
      <c r="CD828" s="144">
        <v>1.2350059E-8</v>
      </c>
      <c r="CE828" s="144">
        <v>3.8019829000000002E-9</v>
      </c>
      <c r="CF828" s="144">
        <v>4.0299088999999998E-6</v>
      </c>
      <c r="CG828" s="144">
        <v>5.6881110999999997E-5</v>
      </c>
      <c r="CH828" s="144">
        <v>1.5069805000000001E-7</v>
      </c>
      <c r="CI828" s="136">
        <v>0</v>
      </c>
      <c r="CJ828" s="203"/>
      <c r="CK828" s="201"/>
      <c r="CL828" s="110" t="s">
        <v>3622</v>
      </c>
      <c r="CM828" s="110"/>
      <c r="CN828" s="110"/>
      <c r="CP828" s="308"/>
      <c r="CQ828" s="74"/>
      <c r="CR828" s="74"/>
      <c r="CS828" s="74"/>
      <c r="CT828" s="74"/>
      <c r="CU828" s="74"/>
      <c r="CV828" s="74"/>
      <c r="CW828" s="74"/>
      <c r="CX828" s="74"/>
      <c r="CY828" s="74"/>
      <c r="CZ828" s="74"/>
      <c r="DA828" s="74"/>
      <c r="DB828" s="74"/>
    </row>
    <row r="829" spans="1:106" ht="14.5" customHeight="1">
      <c r="A829" s="74" t="s">
        <v>3623</v>
      </c>
      <c r="B829" s="129" t="s">
        <v>3600</v>
      </c>
      <c r="C829" s="130" t="str">
        <f t="shared" si="527"/>
        <v>A.130.01.107</v>
      </c>
      <c r="D829" s="131" t="s">
        <v>3602</v>
      </c>
      <c r="E829" s="129" t="s">
        <v>957</v>
      </c>
      <c r="F829" s="132" t="s">
        <v>3624</v>
      </c>
      <c r="G829" s="132">
        <f t="shared" si="528"/>
        <v>0.381870159835</v>
      </c>
      <c r="H829" s="348">
        <f t="shared" si="529"/>
        <v>0.381870159835</v>
      </c>
      <c r="I829" s="74"/>
      <c r="J829" s="132">
        <f t="shared" si="530"/>
        <v>2.4781887960000002E-2</v>
      </c>
      <c r="K829" s="132">
        <f t="shared" si="531"/>
        <v>4.9037332500000003E-2</v>
      </c>
      <c r="L829" s="300">
        <f t="shared" si="532"/>
        <v>1.6491059375000002E-2</v>
      </c>
      <c r="M829" s="132">
        <v>0.29155987999999999</v>
      </c>
      <c r="N829" s="132">
        <v>2.1321277E-2</v>
      </c>
      <c r="O829" s="132">
        <v>2.3124868E-2</v>
      </c>
      <c r="P829" s="132">
        <v>1.9491568000000001E-2</v>
      </c>
      <c r="Q829" s="132">
        <v>4.6104817999999999E-3</v>
      </c>
      <c r="R829" s="132">
        <v>3.2380458999999999E-4</v>
      </c>
      <c r="S829" s="132">
        <v>3.5603357000000001E-4</v>
      </c>
      <c r="T829" s="132">
        <v>4.5911874999999998E-3</v>
      </c>
      <c r="U829" s="132">
        <v>1.4630378E-3</v>
      </c>
      <c r="V829" s="132">
        <v>8.1776628000000007E-3</v>
      </c>
      <c r="W829" s="132">
        <v>6.7982896000000001E-3</v>
      </c>
      <c r="X829" s="304">
        <v>3.6789180999999998E-5</v>
      </c>
      <c r="Y829" s="304">
        <v>1.5279994E-5</v>
      </c>
      <c r="Z829" s="132">
        <v>0</v>
      </c>
      <c r="AA829" s="74"/>
      <c r="AB829" s="301">
        <f t="shared" si="533"/>
        <v>2.1921795488721805</v>
      </c>
      <c r="AC829" s="338">
        <f t="shared" si="534"/>
        <v>2.1921795488721805</v>
      </c>
      <c r="AD829" s="74"/>
      <c r="AE829" s="136">
        <v>54.328119000000001</v>
      </c>
      <c r="AF829" s="136">
        <v>52.865808000000001</v>
      </c>
      <c r="AG829" s="136">
        <v>0.92159985</v>
      </c>
      <c r="AH829" s="136">
        <v>0</v>
      </c>
      <c r="AI829" s="136">
        <v>0.12377798</v>
      </c>
      <c r="AJ829" s="136">
        <v>0.23129806999999999</v>
      </c>
      <c r="AK829" s="136">
        <v>0.18563468999999999</v>
      </c>
      <c r="AL829" s="74"/>
      <c r="AM829" s="133">
        <v>5.0473687000000003E-2</v>
      </c>
      <c r="AN829" s="340">
        <f t="shared" si="535"/>
        <v>5.0473687000000003E-2</v>
      </c>
      <c r="AP829" s="133">
        <v>4.563772E-2</v>
      </c>
      <c r="AQ829" s="133">
        <v>2.0221373999999999E-3</v>
      </c>
      <c r="AR829" s="133">
        <v>2.8138292E-3</v>
      </c>
      <c r="AS829" s="134">
        <f t="shared" si="536"/>
        <v>2.7360743834350004E-6</v>
      </c>
      <c r="AT829" s="135">
        <f t="shared" si="537"/>
        <v>7.4783187628389671E-9</v>
      </c>
      <c r="AU829" s="135">
        <f t="shared" si="538"/>
        <v>0.39409372936999998</v>
      </c>
      <c r="AV829" s="302">
        <v>2.0633659E-6</v>
      </c>
      <c r="AW829" s="302">
        <v>6.2267604999999999E-9</v>
      </c>
      <c r="AX829" s="302">
        <v>1.7007698999999999E-13</v>
      </c>
      <c r="AY829" s="302">
        <v>1.0357968E-10</v>
      </c>
      <c r="AZ829" s="302">
        <v>1.2214065E-11</v>
      </c>
      <c r="BA829" s="302">
        <v>2.8982568000000001E-9</v>
      </c>
      <c r="BB829" s="302">
        <v>6.6212696000000005E-7</v>
      </c>
      <c r="BC829" s="302">
        <v>4.1659608999999999E-10</v>
      </c>
      <c r="BD829" s="302">
        <v>6.9290020000000002E-10</v>
      </c>
      <c r="BE829" s="302">
        <v>3.4891498000000001E-13</v>
      </c>
      <c r="BF829" s="302">
        <v>3.7752604999999996E-15</v>
      </c>
      <c r="BG829" s="302">
        <v>3.6388220000000003E-11</v>
      </c>
      <c r="BH829" s="302">
        <v>2.9985439000000002E-11</v>
      </c>
      <c r="BI829" s="302">
        <v>2.898748E-12</v>
      </c>
      <c r="BJ829" s="302">
        <v>4.3691947000000001E-9</v>
      </c>
      <c r="BK829" s="302">
        <v>2.9431675999999999E-9</v>
      </c>
      <c r="BL829" s="302">
        <v>7.0715381000000005E-11</v>
      </c>
      <c r="BM829" s="303">
        <v>2.7582936999999999E-4</v>
      </c>
      <c r="BN829" s="303">
        <v>0.3938179</v>
      </c>
      <c r="BO829" s="302">
        <v>2.5511059E-10</v>
      </c>
      <c r="BP829" s="302">
        <v>1.5513482E-12</v>
      </c>
      <c r="BQ829" s="302">
        <v>6.9408468000000005E-17</v>
      </c>
      <c r="BR829" s="74"/>
      <c r="BS829" s="136">
        <v>1.4905472E-4</v>
      </c>
      <c r="BT829" s="144">
        <v>5.7145765000000002E-6</v>
      </c>
      <c r="BU829" s="144">
        <v>6.1123783000000006E-5</v>
      </c>
      <c r="BV829" s="144">
        <v>5.3826280999999998E-7</v>
      </c>
      <c r="BW829" s="144">
        <v>7.4138391E-6</v>
      </c>
      <c r="BX829" s="144">
        <v>1.8460852000000001E-6</v>
      </c>
      <c r="BY829" s="144">
        <v>1.1892486E-9</v>
      </c>
      <c r="BZ829" s="144">
        <v>2.8125024E-6</v>
      </c>
      <c r="CA829" s="144">
        <v>4.3452295999999999E-7</v>
      </c>
      <c r="CB829" s="144">
        <v>2.3558949000000001E-7</v>
      </c>
      <c r="CC829" s="144">
        <v>9.1763064999999997E-8</v>
      </c>
      <c r="CD829" s="144">
        <v>6.5607497000000003E-8</v>
      </c>
      <c r="CE829" s="144">
        <v>1.6957949999999999E-9</v>
      </c>
      <c r="CF829" s="144">
        <v>4.3527453000000003E-6</v>
      </c>
      <c r="CG829" s="144">
        <v>6.3908376999999997E-5</v>
      </c>
      <c r="CH829" s="144">
        <v>4.7756005999999995E-7</v>
      </c>
      <c r="CI829" s="144">
        <v>3.6622983999999998E-8</v>
      </c>
      <c r="CJ829" s="203"/>
      <c r="CK829" s="201"/>
      <c r="CL829" s="110" t="s">
        <v>3625</v>
      </c>
      <c r="CM829" s="110"/>
      <c r="CN829" s="110"/>
      <c r="CP829" s="308"/>
      <c r="CQ829" s="74"/>
      <c r="CR829" s="74"/>
      <c r="CS829" s="74"/>
      <c r="CT829" s="74"/>
      <c r="CU829" s="74"/>
      <c r="CV829" s="74"/>
      <c r="CW829" s="74"/>
      <c r="CX829" s="74"/>
      <c r="CY829" s="74"/>
      <c r="CZ829" s="74"/>
      <c r="DA829" s="74"/>
      <c r="DB829" s="74"/>
    </row>
    <row r="830" spans="1:106" ht="14.5" customHeight="1">
      <c r="A830" s="74" t="s">
        <v>3626</v>
      </c>
      <c r="B830" s="129" t="s">
        <v>3600</v>
      </c>
      <c r="C830" s="130" t="str">
        <f t="shared" si="527"/>
        <v>A.130.01.108</v>
      </c>
      <c r="D830" s="131" t="s">
        <v>3602</v>
      </c>
      <c r="E830" s="129" t="s">
        <v>957</v>
      </c>
      <c r="F830" s="132" t="s">
        <v>3628</v>
      </c>
      <c r="G830" s="132">
        <f t="shared" si="528"/>
        <v>0.64335881878000001</v>
      </c>
      <c r="H830" s="348">
        <f t="shared" si="529"/>
        <v>0.64335881878000001</v>
      </c>
      <c r="I830" s="74"/>
      <c r="J830" s="132">
        <f t="shared" si="530"/>
        <v>4.5564939409999998E-2</v>
      </c>
      <c r="K830" s="132">
        <f t="shared" si="531"/>
        <v>8.2475077400000013E-2</v>
      </c>
      <c r="L830" s="300">
        <f t="shared" si="532"/>
        <v>1.617097197E-2</v>
      </c>
      <c r="M830" s="132">
        <v>0.49914783000000001</v>
      </c>
      <c r="N830" s="132">
        <v>3.8161524000000002E-2</v>
      </c>
      <c r="O830" s="132">
        <v>4.2452916E-2</v>
      </c>
      <c r="P830" s="132">
        <v>3.5973625000000002E-2</v>
      </c>
      <c r="Q830" s="132">
        <v>8.6597542999999992E-3</v>
      </c>
      <c r="R830" s="132">
        <v>6.0394346000000002E-4</v>
      </c>
      <c r="S830" s="132">
        <v>3.2761664999999998E-4</v>
      </c>
      <c r="T830" s="132">
        <v>1.8606374E-3</v>
      </c>
      <c r="U830" s="132">
        <v>2.7057678999999999E-3</v>
      </c>
      <c r="V830" s="132">
        <v>4.1252553999999997E-3</v>
      </c>
      <c r="W830" s="132">
        <v>9.2833544000000007E-3</v>
      </c>
      <c r="X830" s="304">
        <v>2.6198924E-5</v>
      </c>
      <c r="Y830" s="304">
        <v>3.0395345999999999E-5</v>
      </c>
      <c r="Z830" s="132">
        <v>0</v>
      </c>
      <c r="AA830" s="74"/>
      <c r="AB830" s="301">
        <f t="shared" si="533"/>
        <v>3.7529912030075185</v>
      </c>
      <c r="AC830" s="338">
        <f t="shared" si="534"/>
        <v>3.7529912030075185</v>
      </c>
      <c r="AD830" s="74"/>
      <c r="AE830" s="136">
        <v>99.294143000000005</v>
      </c>
      <c r="AF830" s="136">
        <v>97.326937999999998</v>
      </c>
      <c r="AG830" s="136">
        <v>1.2585014999999999</v>
      </c>
      <c r="AH830" s="136">
        <v>0</v>
      </c>
      <c r="AI830" s="136">
        <v>0.20267652</v>
      </c>
      <c r="AJ830" s="136">
        <v>0.26549993999999999</v>
      </c>
      <c r="AK830" s="136">
        <v>0.24052746999999999</v>
      </c>
      <c r="AL830" s="74"/>
      <c r="AM830" s="133">
        <v>8.7942073999999995E-2</v>
      </c>
      <c r="AN830" s="340">
        <f t="shared" si="535"/>
        <v>8.7942073999999995E-2</v>
      </c>
      <c r="AP830" s="133">
        <v>7.9262992000000004E-2</v>
      </c>
      <c r="AQ830" s="133">
        <v>3.4533889999999999E-3</v>
      </c>
      <c r="AR830" s="133">
        <v>5.2256932999999997E-3</v>
      </c>
      <c r="AS830" s="134">
        <f t="shared" si="536"/>
        <v>4.7519779664990001E-6</v>
      </c>
      <c r="AT830" s="135">
        <f t="shared" si="537"/>
        <v>1.277140891877275E-8</v>
      </c>
      <c r="AU830" s="135">
        <f t="shared" si="538"/>
        <v>0.73188982192999996</v>
      </c>
      <c r="AV830" s="302">
        <v>3.5349275E-6</v>
      </c>
      <c r="AW830" s="302">
        <v>1.0667691999999999E-8</v>
      </c>
      <c r="AX830" s="302">
        <v>2.9137198000000002E-13</v>
      </c>
      <c r="AY830" s="302">
        <v>1.6701669999999999E-10</v>
      </c>
      <c r="AZ830" s="302">
        <v>2.1248428999999999E-11</v>
      </c>
      <c r="BA830" s="302">
        <v>5.3490135999999998E-9</v>
      </c>
      <c r="BB830" s="302">
        <v>1.2008352E-6</v>
      </c>
      <c r="BC830" s="302">
        <v>7.6867653999999997E-10</v>
      </c>
      <c r="BD830" s="302">
        <v>1.2504165E-9</v>
      </c>
      <c r="BE830" s="302">
        <v>5.9783986000000001E-13</v>
      </c>
      <c r="BF830" s="302">
        <v>4.9111742999999997E-15</v>
      </c>
      <c r="BG830" s="302">
        <v>1.6862695999999999E-11</v>
      </c>
      <c r="BH830" s="302">
        <v>1.369711E-13</v>
      </c>
      <c r="BI830" s="302">
        <v>1.0449180999999999E-13</v>
      </c>
      <c r="BJ830" s="302">
        <v>8.2496399000000004E-9</v>
      </c>
      <c r="BK830" s="302">
        <v>1.9213188000000002E-9</v>
      </c>
      <c r="BL830" s="302">
        <v>6.3542173999999996E-11</v>
      </c>
      <c r="BM830" s="303">
        <v>1.2891193E-4</v>
      </c>
      <c r="BN830" s="303">
        <v>0.73176090999999999</v>
      </c>
      <c r="BO830" s="302">
        <v>5.0702907000000005E-10</v>
      </c>
      <c r="BP830" s="302">
        <v>3.0832849000000002E-12</v>
      </c>
      <c r="BQ830" s="302">
        <v>1.3794845000000001E-16</v>
      </c>
      <c r="BR830" s="74"/>
      <c r="BS830" s="136">
        <v>2.6437097000000002E-4</v>
      </c>
      <c r="BT830" s="144">
        <v>1.0347584E-5</v>
      </c>
      <c r="BU830" s="136">
        <v>1.0464335E-4</v>
      </c>
      <c r="BV830" s="144">
        <v>2.1875568000000001E-7</v>
      </c>
      <c r="BW830" s="144">
        <v>1.3644285E-5</v>
      </c>
      <c r="BX830" s="144">
        <v>3.4012601E-6</v>
      </c>
      <c r="BY830" s="144">
        <v>8.7140321000000004E-10</v>
      </c>
      <c r="BZ830" s="144">
        <v>5.1695724000000003E-6</v>
      </c>
      <c r="CA830" s="144">
        <v>8.1044960000000004E-7</v>
      </c>
      <c r="CB830" s="144">
        <v>2.1678585E-7</v>
      </c>
      <c r="CC830" s="144">
        <v>1.5969020999999999E-7</v>
      </c>
      <c r="CD830" s="144">
        <v>8.0304591000000002E-8</v>
      </c>
      <c r="CE830" s="144">
        <v>2.8265457999999998E-9</v>
      </c>
      <c r="CF830" s="144">
        <v>8.0011883999999992E-6</v>
      </c>
      <c r="CG830" s="136">
        <v>1.1721317E-4</v>
      </c>
      <c r="CH830" s="144">
        <v>3.8808894E-7</v>
      </c>
      <c r="CI830" s="144">
        <v>7.2787716000000005E-8</v>
      </c>
      <c r="CJ830" s="203"/>
      <c r="CK830" s="201"/>
      <c r="CL830" s="110" t="s">
        <v>3629</v>
      </c>
      <c r="CM830" s="110"/>
      <c r="CN830" s="110"/>
      <c r="CP830" s="308"/>
      <c r="CQ830" s="74"/>
      <c r="CR830" s="74"/>
      <c r="CS830" s="74"/>
      <c r="CT830" s="74"/>
      <c r="CU830" s="74"/>
      <c r="CV830" s="74"/>
      <c r="CW830" s="74"/>
      <c r="CX830" s="74"/>
      <c r="CY830" s="74"/>
      <c r="CZ830" s="74"/>
      <c r="DA830" s="74"/>
      <c r="DB830" s="74"/>
    </row>
    <row r="831" spans="1:106" ht="14.5" customHeight="1">
      <c r="A831" s="74" t="s">
        <v>3630</v>
      </c>
      <c r="B831" s="129" t="s">
        <v>3600</v>
      </c>
      <c r="C831" s="130" t="str">
        <f t="shared" si="527"/>
        <v>A.130.01.109</v>
      </c>
      <c r="D831" s="131" t="s">
        <v>3602</v>
      </c>
      <c r="E831" s="129" t="s">
        <v>957</v>
      </c>
      <c r="F831" s="132" t="s">
        <v>3632</v>
      </c>
      <c r="G831" s="132">
        <f t="shared" si="528"/>
        <v>0.75502587747899996</v>
      </c>
      <c r="H831" s="348">
        <f t="shared" si="529"/>
        <v>0.75502587747899996</v>
      </c>
      <c r="I831" s="74"/>
      <c r="J831" s="132">
        <f t="shared" si="530"/>
        <v>3.119336969E-2</v>
      </c>
      <c r="K831" s="132">
        <f t="shared" si="531"/>
        <v>0.10080080700000001</v>
      </c>
      <c r="L831" s="300">
        <f t="shared" si="532"/>
        <v>1.4039370789E-2</v>
      </c>
      <c r="M831" s="132">
        <v>0.60899232999999997</v>
      </c>
      <c r="N831" s="132">
        <v>5.2947222000000002E-2</v>
      </c>
      <c r="O831" s="132">
        <v>2.6380342000000001E-2</v>
      </c>
      <c r="P831" s="132">
        <v>2.1844328E-2</v>
      </c>
      <c r="Q831" s="132">
        <v>8.3077337999999997E-3</v>
      </c>
      <c r="R831" s="132">
        <v>6.1603312000000005E-4</v>
      </c>
      <c r="S831" s="132">
        <v>4.2527477000000002E-4</v>
      </c>
      <c r="T831" s="132">
        <v>2.1473242999999999E-2</v>
      </c>
      <c r="U831" s="132">
        <v>2.2222345999999998E-3</v>
      </c>
      <c r="V831" s="132">
        <v>4.3084934000000002E-3</v>
      </c>
      <c r="W831" s="132">
        <v>7.4626561000000003E-3</v>
      </c>
      <c r="X831" s="304">
        <v>2.6503500000000001E-5</v>
      </c>
      <c r="Y831" s="304">
        <v>1.9483189E-5</v>
      </c>
      <c r="Z831" s="132">
        <v>0</v>
      </c>
      <c r="AA831" s="74"/>
      <c r="AB831" s="301">
        <f t="shared" si="533"/>
        <v>4.5788896992481201</v>
      </c>
      <c r="AC831" s="338">
        <f t="shared" si="534"/>
        <v>4.5788896992481201</v>
      </c>
      <c r="AD831" s="74"/>
      <c r="AE831" s="136">
        <v>84.714923999999996</v>
      </c>
      <c r="AF831" s="136">
        <v>82.989525999999998</v>
      </c>
      <c r="AG831" s="136">
        <v>1.0116704999999999</v>
      </c>
      <c r="AH831" s="136">
        <v>0</v>
      </c>
      <c r="AI831" s="136">
        <v>0.26249071000000002</v>
      </c>
      <c r="AJ831" s="136">
        <v>0.23515452000000001</v>
      </c>
      <c r="AK831" s="136">
        <v>0.21608225</v>
      </c>
      <c r="AL831" s="74"/>
      <c r="AM831" s="133">
        <v>0.10644338</v>
      </c>
      <c r="AN831" s="340">
        <f t="shared" si="535"/>
        <v>0.10644338</v>
      </c>
      <c r="AP831" s="133">
        <v>9.8091919E-2</v>
      </c>
      <c r="AQ831" s="133">
        <v>4.0276649000000001E-3</v>
      </c>
      <c r="AR831" s="133">
        <v>4.3237984000000004E-3</v>
      </c>
      <c r="AS831" s="134">
        <f t="shared" si="536"/>
        <v>5.8808104684649999E-6</v>
      </c>
      <c r="AT831" s="135">
        <f t="shared" si="537"/>
        <v>1.4895210413927509E-8</v>
      </c>
      <c r="AU831" s="135">
        <f t="shared" si="538"/>
        <v>0.60557401028999991</v>
      </c>
      <c r="AV831" s="302">
        <v>4.2926616E-6</v>
      </c>
      <c r="AW831" s="302">
        <v>1.2953623E-8</v>
      </c>
      <c r="AX831" s="302">
        <v>3.5384114000000001E-13</v>
      </c>
      <c r="AY831" s="302">
        <v>1.5951756999999999E-10</v>
      </c>
      <c r="AZ831" s="302">
        <v>2.0444795000000001E-11</v>
      </c>
      <c r="BA831" s="302">
        <v>3.2478465999999999E-9</v>
      </c>
      <c r="BB831" s="302">
        <v>1.3011384000000001E-6</v>
      </c>
      <c r="BC831" s="302">
        <v>4.7858706999999997E-10</v>
      </c>
      <c r="BD831" s="302">
        <v>1.379402E-9</v>
      </c>
      <c r="BE831" s="302">
        <v>2.7567263E-12</v>
      </c>
      <c r="BF831" s="302">
        <v>2.0755116000000002E-15</v>
      </c>
      <c r="BG831" s="302">
        <v>1.2313820000000001E-11</v>
      </c>
      <c r="BH831" s="302">
        <v>2.1325749000000001E-11</v>
      </c>
      <c r="BI831" s="302">
        <v>4.6290416000000004E-12</v>
      </c>
      <c r="BJ831" s="302">
        <v>8.6447870000000006E-9</v>
      </c>
      <c r="BK831" s="302">
        <v>2.7456012E-7</v>
      </c>
      <c r="BL831" s="302">
        <v>3.9919844000000003E-11</v>
      </c>
      <c r="BM831" s="303">
        <v>1.0222029E-4</v>
      </c>
      <c r="BN831" s="303">
        <v>0.60547178999999995</v>
      </c>
      <c r="BO831" s="302">
        <v>3.7775249999999998E-10</v>
      </c>
      <c r="BP831" s="302">
        <v>2.2971436000000001E-12</v>
      </c>
      <c r="BQ831" s="302">
        <v>1.0277591E-16</v>
      </c>
      <c r="BR831" s="74"/>
      <c r="BS831" s="136">
        <v>2.6776391999999997E-4</v>
      </c>
      <c r="BT831" s="144">
        <v>1.0515555E-5</v>
      </c>
      <c r="BU831" s="136">
        <v>1.2767158999999999E-4</v>
      </c>
      <c r="BV831" s="144">
        <v>2.5160752000000002E-6</v>
      </c>
      <c r="BW831" s="144">
        <v>1.4559531999999999E-5</v>
      </c>
      <c r="BX831" s="144">
        <v>1.9744159000000002E-6</v>
      </c>
      <c r="BY831" s="144">
        <v>8.5974505000000003E-10</v>
      </c>
      <c r="BZ831" s="144">
        <v>3.0162754999999999E-6</v>
      </c>
      <c r="CA831" s="144">
        <v>8.2667307E-7</v>
      </c>
      <c r="CB831" s="144">
        <v>2.8140678999999998E-7</v>
      </c>
      <c r="CC831" s="144">
        <v>1.5269351E-7</v>
      </c>
      <c r="CD831" s="144">
        <v>2.6922812999999999E-8</v>
      </c>
      <c r="CE831" s="144">
        <v>2.7296080999999999E-9</v>
      </c>
      <c r="CF831" s="144">
        <v>5.9444994999999999E-6</v>
      </c>
      <c r="CG831" s="144">
        <v>9.9739620000000004E-5</v>
      </c>
      <c r="CH831" s="144">
        <v>4.8083937E-7</v>
      </c>
      <c r="CI831" s="144">
        <v>5.4229124000000002E-8</v>
      </c>
      <c r="CK831" s="206"/>
      <c r="CL831" s="110" t="s">
        <v>3633</v>
      </c>
      <c r="CM831" s="110"/>
      <c r="CN831" s="110"/>
      <c r="CP831" s="308"/>
      <c r="CQ831" s="74"/>
      <c r="CR831" s="74"/>
      <c r="CS831" s="74"/>
      <c r="CT831" s="74"/>
      <c r="CU831" s="74"/>
      <c r="CV831" s="74"/>
      <c r="CW831" s="74"/>
      <c r="CX831" s="74"/>
      <c r="CY831" s="74"/>
      <c r="CZ831" s="74"/>
      <c r="DA831" s="74"/>
      <c r="DB831" s="74"/>
    </row>
    <row r="832" spans="1:106" ht="14.5" customHeight="1">
      <c r="B832" s="129" t="s">
        <v>3600</v>
      </c>
      <c r="C832" s="127" t="s">
        <v>200</v>
      </c>
      <c r="D832" s="127" t="s">
        <v>3634</v>
      </c>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P832" s="74"/>
      <c r="AQ832" s="74"/>
      <c r="AR832" s="74"/>
      <c r="AS832" s="74"/>
      <c r="AT832" s="74"/>
      <c r="AU832" s="74"/>
      <c r="AV832" s="74"/>
      <c r="AW832" s="74"/>
      <c r="AX832" s="74"/>
      <c r="AY832" s="74"/>
      <c r="AZ832" s="74"/>
      <c r="BA832" s="74"/>
      <c r="BB832" s="74"/>
      <c r="BC832" s="74"/>
      <c r="BD832" s="74"/>
      <c r="BE832" s="74"/>
      <c r="BF832" s="74"/>
      <c r="BG832" s="74"/>
      <c r="BH832" s="74"/>
      <c r="BI832" s="74"/>
      <c r="BJ832" s="74"/>
      <c r="BK832" s="74"/>
      <c r="BL832" s="74"/>
      <c r="BM832" s="74"/>
      <c r="BN832" s="74"/>
      <c r="BO832" s="74"/>
      <c r="BP832" s="74"/>
      <c r="BQ832" s="74"/>
      <c r="BR832" s="74"/>
      <c r="BS832" s="74"/>
      <c r="BT832" s="74"/>
      <c r="BU832" s="74"/>
      <c r="BV832" s="74"/>
      <c r="BW832" s="74"/>
      <c r="BX832" s="74"/>
      <c r="BY832" s="74"/>
      <c r="BZ832" s="74"/>
      <c r="CA832" s="74"/>
      <c r="CB832" s="74"/>
      <c r="CC832" s="74"/>
      <c r="CD832" s="74"/>
      <c r="CE832" s="74"/>
      <c r="CF832" s="74"/>
      <c r="CG832" s="74"/>
      <c r="CH832" s="74"/>
      <c r="CI832" s="74"/>
      <c r="CJ832" s="124"/>
      <c r="CK832" s="152"/>
      <c r="CL832" s="89"/>
      <c r="CP832" s="308"/>
      <c r="CQ832" s="74"/>
      <c r="CR832" s="74"/>
      <c r="CS832" s="74"/>
      <c r="CT832" s="74"/>
      <c r="CU832" s="74"/>
      <c r="CV832" s="74"/>
      <c r="CW832" s="74"/>
      <c r="CX832" s="74"/>
      <c r="CY832" s="74"/>
      <c r="CZ832" s="74"/>
      <c r="DA832" s="74"/>
      <c r="DB832" s="74"/>
    </row>
    <row r="833" spans="1:106" ht="14.5" customHeight="1">
      <c r="A833" s="74" t="s">
        <v>3635</v>
      </c>
      <c r="B833" s="129" t="s">
        <v>3600</v>
      </c>
      <c r="C833" s="130" t="str">
        <f t="shared" ref="C833:C857" si="539">MID(A833,1,12)</f>
        <v>A.130.03.101</v>
      </c>
      <c r="D833" s="131" t="s">
        <v>3634</v>
      </c>
      <c r="E833" s="129" t="s">
        <v>957</v>
      </c>
      <c r="F833" s="132" t="s">
        <v>3636</v>
      </c>
      <c r="G833" s="132">
        <f t="shared" ref="G833:G857" si="540">J833+K833+L833+M833</f>
        <v>9.7269871412400011E-2</v>
      </c>
      <c r="H833" s="348">
        <f t="shared" ref="H833:H857" si="541">G833</f>
        <v>9.7269871412400011E-2</v>
      </c>
      <c r="I833" s="74"/>
      <c r="J833" s="132">
        <f t="shared" ref="J833:J857" si="542">P833+Q833+R833+S833</f>
        <v>3.3026234930000004E-3</v>
      </c>
      <c r="K833" s="132">
        <f t="shared" ref="K833:K857" si="543">N833+O833+T833</f>
        <v>6.9448695500000006E-3</v>
      </c>
      <c r="L833" s="300">
        <f t="shared" ref="L833:L857" si="544">U833+IF(V833="x",0,V833)+IF(W833="x",0,W833)+IF(X833="x",0,X833)+Y833+Z833</f>
        <v>1.35935833694E-2</v>
      </c>
      <c r="M833" s="132">
        <v>7.3428795000000005E-2</v>
      </c>
      <c r="N833" s="132">
        <v>3.4352288000000001E-3</v>
      </c>
      <c r="O833" s="132">
        <v>3.3402686000000002E-3</v>
      </c>
      <c r="P833" s="132">
        <v>2.7559361000000001E-3</v>
      </c>
      <c r="Q833" s="132">
        <v>4.2347701000000003E-4</v>
      </c>
      <c r="R833" s="304">
        <v>1.9581803000000001E-5</v>
      </c>
      <c r="S833" s="132">
        <v>1.0362858E-4</v>
      </c>
      <c r="T833" s="132">
        <v>1.6937214999999999E-4</v>
      </c>
      <c r="U833" s="132">
        <v>3.9999760999999997E-4</v>
      </c>
      <c r="V833" s="132">
        <v>4.3388532000000002E-3</v>
      </c>
      <c r="W833" s="132">
        <v>8.8368912000000004E-3</v>
      </c>
      <c r="X833" s="304">
        <v>1.6519125000000001E-5</v>
      </c>
      <c r="Y833" s="304">
        <v>1.3222344000000001E-6</v>
      </c>
      <c r="Z833" s="132">
        <v>0</v>
      </c>
      <c r="AA833" s="74"/>
      <c r="AB833" s="301">
        <f t="shared" ref="AB833:AB857" si="545">M833/0.133</f>
        <v>0.55209620300751883</v>
      </c>
      <c r="AC833" s="338">
        <f t="shared" ref="AC833:AC857" si="546">AB833</f>
        <v>0.55209620300751883</v>
      </c>
      <c r="AD833" s="74"/>
      <c r="AE833" s="136">
        <v>8.8406064999999998</v>
      </c>
      <c r="AF833" s="136">
        <v>6.8331618000000001</v>
      </c>
      <c r="AG833" s="136">
        <v>1.1979115</v>
      </c>
      <c r="AH833" s="136">
        <v>0</v>
      </c>
      <c r="AI833" s="136">
        <v>0.10042795</v>
      </c>
      <c r="AJ833" s="136">
        <v>0.43889826999999998</v>
      </c>
      <c r="AK833" s="136">
        <v>0.27020696</v>
      </c>
      <c r="AL833" s="74"/>
      <c r="AM833" s="133">
        <v>1.1009606E-2</v>
      </c>
      <c r="AN833" s="340">
        <f t="shared" ref="AN833:AN857" si="547">AM833</f>
        <v>1.1009606E-2</v>
      </c>
      <c r="AP833" s="133">
        <v>1.0280493E-2</v>
      </c>
      <c r="AQ833" s="133">
        <v>4.7282336000000001E-4</v>
      </c>
      <c r="AR833" s="133">
        <v>2.5629034E-4</v>
      </c>
      <c r="AS833" s="134">
        <f t="shared" ref="AS833:AS857" si="548">AV833+AY833+AZ833+BA833+BB833+BJ833+BK833+BO833</f>
        <v>6.1633648635310012E-7</v>
      </c>
      <c r="AT833" s="135">
        <f t="shared" ref="AT833:AT857" si="549">AW833+AX833+BC833+BD833+BE833+BF833+BG833+BH833+BI833+BL833+BP833+BQ833</f>
        <v>1.7486070774454947E-9</v>
      </c>
      <c r="AU833" s="135">
        <f t="shared" ref="AU833:AU857" si="550">BM833+BN833</f>
        <v>3.5895006021E-2</v>
      </c>
      <c r="AV833" s="302">
        <v>5.1520700000000004E-7</v>
      </c>
      <c r="AW833" s="302">
        <v>1.5546088999999999E-9</v>
      </c>
      <c r="AX833" s="302">
        <v>4.2469543000000001E-14</v>
      </c>
      <c r="AY833" s="302">
        <v>1.519882E-11</v>
      </c>
      <c r="AZ833" s="302">
        <v>1.5685321E-12</v>
      </c>
      <c r="BA833" s="302">
        <v>4.0979221000000001E-10</v>
      </c>
      <c r="BB833" s="302">
        <v>9.9500991000000006E-8</v>
      </c>
      <c r="BC833" s="302">
        <v>5.8646637000000003E-11</v>
      </c>
      <c r="BD833" s="302">
        <v>1.0797105E-10</v>
      </c>
      <c r="BE833" s="302">
        <v>4.2464955000000001E-14</v>
      </c>
      <c r="BF833" s="302">
        <v>9.2205831999999995E-16</v>
      </c>
      <c r="BG833" s="302">
        <v>6.6181441000000001E-14</v>
      </c>
      <c r="BH833" s="302">
        <v>3.4547634999999999E-15</v>
      </c>
      <c r="BI833" s="302">
        <v>4.1985698999999999E-15</v>
      </c>
      <c r="BJ833" s="302">
        <v>1.9049834000000001E-10</v>
      </c>
      <c r="BK833" s="302">
        <v>9.8580168999999993E-10</v>
      </c>
      <c r="BL833" s="302">
        <v>2.7064898999999999E-11</v>
      </c>
      <c r="BM833" s="302">
        <v>1.5516020999999999E-5</v>
      </c>
      <c r="BN833" s="303">
        <v>3.587949E-2</v>
      </c>
      <c r="BO833" s="302">
        <v>2.5635761E-11</v>
      </c>
      <c r="BP833" s="302">
        <v>1.5589314E-13</v>
      </c>
      <c r="BQ833" s="302">
        <v>6.9747746999999995E-18</v>
      </c>
      <c r="BR833" s="74"/>
      <c r="BS833" s="144">
        <v>2.8337680999999999E-5</v>
      </c>
      <c r="BT833" s="144">
        <v>8.7896520000000005E-7</v>
      </c>
      <c r="BU833" s="144">
        <v>1.5393907000000001E-5</v>
      </c>
      <c r="BV833" s="144">
        <v>1.9900888999999998E-8</v>
      </c>
      <c r="BW833" s="144">
        <v>8.8328507999999996E-7</v>
      </c>
      <c r="BX833" s="144">
        <v>2.6438854E-7</v>
      </c>
      <c r="BY833" s="144">
        <v>5.2704646E-10</v>
      </c>
      <c r="BZ833" s="144">
        <v>4.0640212E-7</v>
      </c>
      <c r="CA833" s="144">
        <v>2.6277401E-8</v>
      </c>
      <c r="CB833" s="144">
        <v>6.8571632000000002E-8</v>
      </c>
      <c r="CC833" s="144">
        <v>1.1771414E-8</v>
      </c>
      <c r="CD833" s="144">
        <v>1.7710283999999999E-8</v>
      </c>
      <c r="CE833" s="144">
        <v>2.0856596E-10</v>
      </c>
      <c r="CF833" s="144">
        <v>6.0332934999999996E-7</v>
      </c>
      <c r="CG833" s="144">
        <v>9.5937815000000006E-6</v>
      </c>
      <c r="CH833" s="144">
        <v>1.6497495999999999E-7</v>
      </c>
      <c r="CI833" s="144">
        <v>3.6802002999999999E-9</v>
      </c>
      <c r="CJ833" s="205"/>
      <c r="CK833" s="201"/>
      <c r="CL833" s="110" t="s">
        <v>3637</v>
      </c>
      <c r="CM833" s="110"/>
      <c r="CN833" s="110"/>
      <c r="CP833" s="308"/>
      <c r="CQ833" s="74"/>
      <c r="CR833" s="74"/>
      <c r="CS833" s="74"/>
      <c r="CT833" s="74"/>
      <c r="CU833" s="74"/>
      <c r="CV833" s="74"/>
      <c r="CW833" s="74"/>
      <c r="CX833" s="74"/>
      <c r="CY833" s="74"/>
      <c r="CZ833" s="74"/>
      <c r="DA833" s="74"/>
      <c r="DB833" s="74"/>
    </row>
    <row r="834" spans="1:106" ht="14.5" customHeight="1">
      <c r="A834" s="74" t="s">
        <v>3638</v>
      </c>
      <c r="B834" s="129" t="s">
        <v>3600</v>
      </c>
      <c r="C834" s="130" t="str">
        <f t="shared" si="539"/>
        <v>A.130.03.102</v>
      </c>
      <c r="D834" s="131" t="s">
        <v>3634</v>
      </c>
      <c r="E834" s="129" t="s">
        <v>957</v>
      </c>
      <c r="F834" s="132" t="s">
        <v>3639</v>
      </c>
      <c r="G834" s="132">
        <f t="shared" si="540"/>
        <v>0.14727135720666001</v>
      </c>
      <c r="H834" s="348">
        <f t="shared" si="541"/>
        <v>0.14727135720666001</v>
      </c>
      <c r="I834" s="74"/>
      <c r="J834" s="132">
        <f t="shared" si="542"/>
        <v>4.5109352079999998E-3</v>
      </c>
      <c r="K834" s="132">
        <f t="shared" si="543"/>
        <v>1.0357334971999999E-2</v>
      </c>
      <c r="L834" s="300">
        <f t="shared" si="544"/>
        <v>1.8409627026659998E-2</v>
      </c>
      <c r="M834" s="132">
        <v>0.11399346</v>
      </c>
      <c r="N834" s="132">
        <v>5.6782365999999999E-3</v>
      </c>
      <c r="O834" s="132">
        <v>4.5822058999999997E-3</v>
      </c>
      <c r="P834" s="132">
        <v>3.8659677999999999E-3</v>
      </c>
      <c r="Q834" s="132">
        <v>6.0989604999999998E-4</v>
      </c>
      <c r="R834" s="304">
        <v>1.6392883E-5</v>
      </c>
      <c r="S834" s="304">
        <v>1.8678474999999999E-5</v>
      </c>
      <c r="T834" s="304">
        <v>9.6892472000000005E-5</v>
      </c>
      <c r="U834" s="132">
        <v>6.6413405000000005E-4</v>
      </c>
      <c r="V834" s="132">
        <v>2.1954597E-4</v>
      </c>
      <c r="W834" s="132">
        <v>1.7524373999999999E-2</v>
      </c>
      <c r="X834" s="304">
        <v>1.5061015999999999E-6</v>
      </c>
      <c r="Y834" s="304">
        <v>6.6905059999999995E-8</v>
      </c>
      <c r="Z834" s="132">
        <v>0</v>
      </c>
      <c r="AA834" s="74"/>
      <c r="AB834" s="301">
        <f t="shared" si="545"/>
        <v>0.85709368421052634</v>
      </c>
      <c r="AC834" s="338">
        <f t="shared" si="546"/>
        <v>0.85709368421052634</v>
      </c>
      <c r="AD834" s="74"/>
      <c r="AE834" s="136">
        <v>14.119011</v>
      </c>
      <c r="AF834" s="136">
        <v>10.121976999999999</v>
      </c>
      <c r="AG834" s="136">
        <v>2.3755651000000002</v>
      </c>
      <c r="AH834" s="136">
        <v>0</v>
      </c>
      <c r="AI834" s="136">
        <v>0.20145213000000001</v>
      </c>
      <c r="AJ834" s="136">
        <v>0.88290513999999998</v>
      </c>
      <c r="AK834" s="136">
        <v>0.53711211000000003</v>
      </c>
      <c r="AL834" s="74"/>
      <c r="AM834" s="133">
        <v>1.6966551999999999E-2</v>
      </c>
      <c r="AN834" s="340">
        <f t="shared" si="547"/>
        <v>1.6966551999999999E-2</v>
      </c>
      <c r="AP834" s="133">
        <v>1.5928118000000002E-2</v>
      </c>
      <c r="AQ834" s="133">
        <v>7.1933398000000005E-4</v>
      </c>
      <c r="AR834" s="133">
        <v>3.1910012000000001E-4</v>
      </c>
      <c r="AS834" s="134">
        <f t="shared" si="548"/>
        <v>9.5492314017599993E-7</v>
      </c>
      <c r="AT834" s="135">
        <f t="shared" si="549"/>
        <v>2.6602587512182229E-9</v>
      </c>
      <c r="AU834" s="135">
        <f t="shared" si="550"/>
        <v>4.4691893748000006E-2</v>
      </c>
      <c r="AV834" s="302">
        <v>7.9798302000000005E-7</v>
      </c>
      <c r="AW834" s="302">
        <v>2.4078037999999999E-9</v>
      </c>
      <c r="AX834" s="302">
        <v>6.5780447E-14</v>
      </c>
      <c r="AY834" s="302">
        <v>1.1574428999999999E-11</v>
      </c>
      <c r="AZ834" s="302">
        <v>1.4830375000000001E-12</v>
      </c>
      <c r="BA834" s="302">
        <v>5.7484456E-10</v>
      </c>
      <c r="BB834" s="302">
        <v>1.5605932E-7</v>
      </c>
      <c r="BC834" s="302">
        <v>8.1894930000000004E-11</v>
      </c>
      <c r="BD834" s="302">
        <v>1.6822617999999999E-10</v>
      </c>
      <c r="BE834" s="302">
        <v>1.7905956999999999E-14</v>
      </c>
      <c r="BF834" s="302">
        <v>1.2748310000000001E-16</v>
      </c>
      <c r="BG834" s="302">
        <v>3.6739984999999999E-14</v>
      </c>
      <c r="BH834" s="302">
        <v>2.1039829000000002E-15</v>
      </c>
      <c r="BI834" s="302">
        <v>1.6705172000000001E-15</v>
      </c>
      <c r="BJ834" s="302">
        <v>1.7739981000000001E-10</v>
      </c>
      <c r="BK834" s="302">
        <v>1.1420116999999999E-10</v>
      </c>
      <c r="BL834" s="302">
        <v>2.2016243000000001E-12</v>
      </c>
      <c r="BM834" s="302">
        <v>1.4632747999999999E-5</v>
      </c>
      <c r="BN834" s="303">
        <v>4.4677261000000003E-2</v>
      </c>
      <c r="BO834" s="302">
        <v>1.2971694999999999E-12</v>
      </c>
      <c r="BP834" s="302">
        <v>7.8881931000000003E-15</v>
      </c>
      <c r="BQ834" s="302">
        <v>3.5292359999999998E-19</v>
      </c>
      <c r="BR834" s="74"/>
      <c r="BS834" s="144">
        <v>4.3781605999999997E-5</v>
      </c>
      <c r="BT834" s="144">
        <v>1.3478778E-6</v>
      </c>
      <c r="BU834" s="144">
        <v>2.3898046E-5</v>
      </c>
      <c r="BV834" s="144">
        <v>1.1405945E-8</v>
      </c>
      <c r="BW834" s="144">
        <v>1.3796569E-6</v>
      </c>
      <c r="BX834" s="144">
        <v>3.6958461999999998E-7</v>
      </c>
      <c r="BY834" s="144">
        <v>4.6882663000000003E-11</v>
      </c>
      <c r="BZ834" s="144">
        <v>5.6227406999999996E-7</v>
      </c>
      <c r="CA834" s="144">
        <v>2.1998094E-8</v>
      </c>
      <c r="CB834" s="144">
        <v>1.2359656000000001E-8</v>
      </c>
      <c r="CC834" s="144">
        <v>1.1145975E-8</v>
      </c>
      <c r="CD834" s="144">
        <v>1.5010865E-9</v>
      </c>
      <c r="CE834" s="144">
        <v>1.9678693999999999E-10</v>
      </c>
      <c r="CF834" s="144">
        <v>8.2610050999999996E-7</v>
      </c>
      <c r="CG834" s="144">
        <v>1.5028233E-5</v>
      </c>
      <c r="CH834" s="144">
        <v>3.1099304000000002E-7</v>
      </c>
      <c r="CI834" s="144">
        <v>1.8621813E-10</v>
      </c>
      <c r="CJ834" s="205"/>
      <c r="CK834" s="201"/>
      <c r="CL834" s="110" t="s">
        <v>3640</v>
      </c>
      <c r="CM834" s="110"/>
      <c r="CN834" s="110"/>
      <c r="CP834" s="308"/>
      <c r="CQ834" s="74"/>
      <c r="CR834" s="74"/>
      <c r="CS834" s="74"/>
      <c r="CT834" s="74"/>
      <c r="CU834" s="74"/>
      <c r="CV834" s="74"/>
      <c r="CW834" s="74"/>
      <c r="CX834" s="74"/>
      <c r="CY834" s="74"/>
      <c r="CZ834" s="74"/>
      <c r="DA834" s="74"/>
      <c r="DB834" s="74"/>
    </row>
    <row r="835" spans="1:106" ht="14.5" customHeight="1" thickBot="1">
      <c r="A835" s="74" t="s">
        <v>3641</v>
      </c>
      <c r="B835" s="129" t="s">
        <v>3600</v>
      </c>
      <c r="C835" s="130" t="str">
        <f t="shared" si="539"/>
        <v>A.130.03.103</v>
      </c>
      <c r="D835" s="131" t="s">
        <v>3634</v>
      </c>
      <c r="E835" s="129" t="s">
        <v>957</v>
      </c>
      <c r="F835" s="132" t="s">
        <v>3642</v>
      </c>
      <c r="G835" s="132">
        <f t="shared" si="540"/>
        <v>0.56126558187309994</v>
      </c>
      <c r="H835" s="348">
        <f t="shared" si="541"/>
        <v>0.56126558187309994</v>
      </c>
      <c r="I835" s="74"/>
      <c r="J835" s="132">
        <f t="shared" si="542"/>
        <v>4.514777042E-3</v>
      </c>
      <c r="K835" s="132">
        <f t="shared" si="543"/>
        <v>9.4933636879999991E-2</v>
      </c>
      <c r="L835" s="300">
        <f t="shared" si="544"/>
        <v>9.3740679511000007E-3</v>
      </c>
      <c r="M835" s="132">
        <v>0.45244309999999999</v>
      </c>
      <c r="N835" s="132">
        <v>8.5371797999999999E-2</v>
      </c>
      <c r="O835" s="132">
        <v>8.6890078000000006E-3</v>
      </c>
      <c r="P835" s="132">
        <v>4.9141128999999999E-3</v>
      </c>
      <c r="Q835" s="132">
        <v>-7.1680075000000001E-4</v>
      </c>
      <c r="R835" s="304">
        <v>4.1272581999999999E-5</v>
      </c>
      <c r="S835" s="132">
        <v>2.7619230999999998E-4</v>
      </c>
      <c r="T835" s="132">
        <v>8.7283108000000002E-4</v>
      </c>
      <c r="U835" s="132">
        <v>1.7635724E-4</v>
      </c>
      <c r="V835" s="132">
        <v>1.0415911E-2</v>
      </c>
      <c r="W835" s="132">
        <v>-1.2669656999999999E-3</v>
      </c>
      <c r="X835" s="304">
        <v>3.8996106000000001E-5</v>
      </c>
      <c r="Y835" s="304">
        <v>9.7693051000000001E-6</v>
      </c>
      <c r="Z835" s="132">
        <v>0</v>
      </c>
      <c r="AA835" s="74"/>
      <c r="AB835" s="301">
        <f t="shared" si="545"/>
        <v>3.4018278195488718</v>
      </c>
      <c r="AC835" s="338">
        <f t="shared" si="546"/>
        <v>3.4018278195488718</v>
      </c>
      <c r="AD835" s="74"/>
      <c r="AE835" s="136">
        <v>53.483317999999997</v>
      </c>
      <c r="AF835" s="136">
        <v>52.052078999999999</v>
      </c>
      <c r="AG835" s="136">
        <v>-0.17176981999999999</v>
      </c>
      <c r="AH835" s="136">
        <v>0</v>
      </c>
      <c r="AI835" s="136">
        <v>1.5949741</v>
      </c>
      <c r="AJ835" s="136">
        <v>3.1456348999999999E-3</v>
      </c>
      <c r="AK835" s="136">
        <v>4.8892003000000003E-3</v>
      </c>
      <c r="AL835" s="74"/>
      <c r="AM835" s="133">
        <v>8.2540316000000002E-2</v>
      </c>
      <c r="AN835" s="340">
        <f t="shared" si="547"/>
        <v>8.2540316000000002E-2</v>
      </c>
      <c r="AP835" s="133">
        <v>7.9258571E-2</v>
      </c>
      <c r="AQ835" s="133">
        <v>3.1231187000000001E-3</v>
      </c>
      <c r="AR835" s="133">
        <v>1.5862628999999999E-4</v>
      </c>
      <c r="AS835" s="134">
        <f t="shared" si="548"/>
        <v>4.7517128665351E-6</v>
      </c>
      <c r="AT835" s="135">
        <f t="shared" si="549"/>
        <v>1.1549995326458074E-8</v>
      </c>
      <c r="AU835" s="135">
        <f t="shared" si="550"/>
        <v>2.2216567810999999E-2</v>
      </c>
      <c r="AV835" s="302">
        <v>3.1508326000000001E-6</v>
      </c>
      <c r="AW835" s="302">
        <v>9.5065674999999998E-9</v>
      </c>
      <c r="AX835" s="302">
        <v>2.5974333999999999E-13</v>
      </c>
      <c r="AY835" s="302">
        <v>4.1019595000000003E-11</v>
      </c>
      <c r="AZ835" s="302">
        <v>1.9338400999999998E-12</v>
      </c>
      <c r="BA835" s="302">
        <v>7.3034583E-10</v>
      </c>
      <c r="BB835" s="302">
        <v>1.5954067E-6</v>
      </c>
      <c r="BC835" s="302">
        <v>1.3605873E-10</v>
      </c>
      <c r="BD835" s="302">
        <v>1.8394725E-9</v>
      </c>
      <c r="BE835" s="302">
        <v>1.2804766000000001E-13</v>
      </c>
      <c r="BF835" s="302">
        <v>2.7972493E-15</v>
      </c>
      <c r="BG835" s="302">
        <v>2.0517699000000002E-12</v>
      </c>
      <c r="BH835" s="302">
        <v>1.7069075999999999E-14</v>
      </c>
      <c r="BI835" s="302">
        <v>3.9494599000000003E-14</v>
      </c>
      <c r="BJ835" s="302">
        <v>6.2931235E-10</v>
      </c>
      <c r="BK835" s="302">
        <v>3.8815427000000003E-9</v>
      </c>
      <c r="BL835" s="302">
        <v>6.4245791999999999E-11</v>
      </c>
      <c r="BM835" s="302">
        <v>2.0987810999999999E-5</v>
      </c>
      <c r="BN835" s="303">
        <v>2.2195579999999999E-2</v>
      </c>
      <c r="BO835" s="302">
        <v>1.8941222000000001E-10</v>
      </c>
      <c r="BP835" s="302">
        <v>1.1518311E-12</v>
      </c>
      <c r="BQ835" s="302">
        <v>5.1533776000000002E-17</v>
      </c>
      <c r="BR835" s="74"/>
      <c r="BS835" s="136">
        <v>1.2446298999999999E-4</v>
      </c>
      <c r="BT835" s="144">
        <v>1.2803269E-5</v>
      </c>
      <c r="BU835" s="144">
        <v>9.4851984999999998E-5</v>
      </c>
      <c r="BV835" s="144">
        <v>1.0231983E-7</v>
      </c>
      <c r="BW835" s="144">
        <v>9.6552702E-6</v>
      </c>
      <c r="BX835" s="144">
        <v>2.3957092000000002E-7</v>
      </c>
      <c r="BY835" s="144">
        <v>2.0354493999999998E-9</v>
      </c>
      <c r="BZ835" s="144">
        <v>3.7411943000000001E-7</v>
      </c>
      <c r="CA835" s="144">
        <v>5.5384899E-8</v>
      </c>
      <c r="CB835" s="144">
        <v>1.8275806000000001E-7</v>
      </c>
      <c r="CC835" s="144">
        <v>1.4366964000000001E-8</v>
      </c>
      <c r="CD835" s="144">
        <v>4.1986644000000003E-8</v>
      </c>
      <c r="CE835" s="144">
        <v>2.4380181000000002E-10</v>
      </c>
      <c r="CF835" s="144">
        <v>3.5185568000000001E-6</v>
      </c>
      <c r="CG835" s="144">
        <v>2.5622952999999999E-6</v>
      </c>
      <c r="CH835" s="144">
        <v>3.1635736999999998E-8</v>
      </c>
      <c r="CI835" s="144">
        <v>2.7191505000000001E-8</v>
      </c>
      <c r="CJ835" s="207" t="s">
        <v>3643</v>
      </c>
      <c r="CK835" s="201"/>
      <c r="CL835" s="110" t="s">
        <v>3644</v>
      </c>
      <c r="CM835" s="110"/>
      <c r="CN835" s="110"/>
      <c r="CP835" s="308"/>
      <c r="CQ835" s="74"/>
      <c r="CR835" s="74"/>
      <c r="CS835" s="74"/>
      <c r="CT835" s="74"/>
      <c r="CU835" s="74"/>
      <c r="CV835" s="74"/>
      <c r="CW835" s="74"/>
      <c r="CX835" s="74"/>
      <c r="CY835" s="74"/>
      <c r="CZ835" s="74"/>
      <c r="DA835" s="74"/>
      <c r="DB835" s="74"/>
    </row>
    <row r="836" spans="1:106" ht="14.5" customHeight="1" thickBot="1">
      <c r="A836" s="74" t="s">
        <v>3645</v>
      </c>
      <c r="B836" s="129" t="s">
        <v>3600</v>
      </c>
      <c r="C836" s="130" t="str">
        <f t="shared" si="539"/>
        <v>A.130.03.104</v>
      </c>
      <c r="D836" s="131" t="s">
        <v>3634</v>
      </c>
      <c r="E836" s="129" t="s">
        <v>957</v>
      </c>
      <c r="F836" s="132" t="s">
        <v>3646</v>
      </c>
      <c r="G836" s="132">
        <f t="shared" si="540"/>
        <v>1.282168425089</v>
      </c>
      <c r="H836" s="348">
        <f t="shared" si="541"/>
        <v>1.282168425089</v>
      </c>
      <c r="I836" s="74"/>
      <c r="J836" s="132">
        <f t="shared" si="542"/>
        <v>4.9774008810000006E-2</v>
      </c>
      <c r="K836" s="132">
        <f t="shared" si="543"/>
        <v>8.289776019999999E-2</v>
      </c>
      <c r="L836" s="300">
        <f t="shared" si="544"/>
        <v>1.1723556079000001E-2</v>
      </c>
      <c r="M836" s="132">
        <v>1.1377731</v>
      </c>
      <c r="N836" s="132">
        <v>2.9750378000000001E-2</v>
      </c>
      <c r="O836" s="132">
        <v>4.8744437000000002E-2</v>
      </c>
      <c r="P836" s="132">
        <v>4.1890807000000002E-2</v>
      </c>
      <c r="Q836" s="132">
        <v>6.4456551000000003E-3</v>
      </c>
      <c r="R836" s="132">
        <v>7.6780608000000001E-4</v>
      </c>
      <c r="S836" s="132">
        <v>6.6974063000000003E-4</v>
      </c>
      <c r="T836" s="132">
        <v>4.4029452000000002E-3</v>
      </c>
      <c r="U836" s="132">
        <v>1.5797052999999999E-3</v>
      </c>
      <c r="V836" s="132">
        <v>0</v>
      </c>
      <c r="W836" s="132">
        <v>1.0110439000000001E-2</v>
      </c>
      <c r="X836" s="304">
        <v>3.3411779E-5</v>
      </c>
      <c r="Y836" s="132">
        <v>0</v>
      </c>
      <c r="Z836" s="132">
        <v>0</v>
      </c>
      <c r="AA836" s="74"/>
      <c r="AB836" s="301">
        <f t="shared" si="545"/>
        <v>8.5546849624060144</v>
      </c>
      <c r="AC836" s="338">
        <f t="shared" si="546"/>
        <v>8.5546849624060144</v>
      </c>
      <c r="AD836" s="74"/>
      <c r="AE836" s="136">
        <v>120.50587</v>
      </c>
      <c r="AF836" s="136">
        <v>118.85648999999999</v>
      </c>
      <c r="AG836" s="136">
        <v>1.3707210999999999</v>
      </c>
      <c r="AH836" s="136">
        <v>0</v>
      </c>
      <c r="AI836" s="136">
        <v>0</v>
      </c>
      <c r="AJ836" s="136">
        <v>1.3723496999999999E-2</v>
      </c>
      <c r="AK836" s="136">
        <v>0.26493586000000002</v>
      </c>
      <c r="AL836" s="74"/>
      <c r="AM836" s="133">
        <v>0.16621556000000001</v>
      </c>
      <c r="AN836" s="340">
        <f t="shared" si="547"/>
        <v>0.16621556000000001</v>
      </c>
      <c r="AP836" s="133">
        <v>0.15311026999999999</v>
      </c>
      <c r="AQ836" s="133">
        <v>7.1434879000000003E-3</v>
      </c>
      <c r="AR836" s="133">
        <v>5.9617962000000002E-3</v>
      </c>
      <c r="AS836" s="134">
        <f t="shared" si="548"/>
        <v>9.1792730414119997E-6</v>
      </c>
      <c r="AT836" s="135">
        <f t="shared" si="549"/>
        <v>2.6418224788147793E-8</v>
      </c>
      <c r="AU836" s="135">
        <f t="shared" si="550"/>
        <v>0.83498546741399993</v>
      </c>
      <c r="AV836" s="302">
        <v>8.0611455999999992E-6</v>
      </c>
      <c r="AW836" s="302">
        <v>2.4326965999999999E-8</v>
      </c>
      <c r="AX836" s="302">
        <v>6.6444998999999998E-13</v>
      </c>
      <c r="AY836" s="302">
        <v>5.3865757999999995E-10</v>
      </c>
      <c r="AZ836" s="302">
        <v>6.9974232000000005E-11</v>
      </c>
      <c r="BA836" s="302">
        <v>6.2289974999999999E-9</v>
      </c>
      <c r="BB836" s="302">
        <v>1.0997203999999999E-6</v>
      </c>
      <c r="BC836" s="302">
        <v>9.0184949000000005E-10</v>
      </c>
      <c r="BD836" s="302">
        <v>1.1446388999999999E-9</v>
      </c>
      <c r="BE836" s="302">
        <v>7.8551244999999995E-13</v>
      </c>
      <c r="BF836" s="302">
        <v>4.0292977999999998E-15</v>
      </c>
      <c r="BG836" s="302">
        <v>1.6645823000000001E-12</v>
      </c>
      <c r="BH836" s="302">
        <v>9.6170998000000005E-14</v>
      </c>
      <c r="BI836" s="302">
        <v>7.2686111999999997E-14</v>
      </c>
      <c r="BJ836" s="302">
        <v>8.3630204000000001E-9</v>
      </c>
      <c r="BK836" s="302">
        <v>3.2063916999999998E-9</v>
      </c>
      <c r="BL836" s="302">
        <v>4.1482967000000002E-11</v>
      </c>
      <c r="BM836" s="302">
        <v>7.4337414000000002E-5</v>
      </c>
      <c r="BN836" s="303">
        <v>0.83491112999999995</v>
      </c>
      <c r="BO836" s="303">
        <v>0</v>
      </c>
      <c r="BP836" s="303">
        <v>0</v>
      </c>
      <c r="BQ836" s="303">
        <v>0</v>
      </c>
      <c r="BR836" s="74"/>
      <c r="BS836" s="136">
        <v>4.2097283999999998E-4</v>
      </c>
      <c r="BT836" s="144">
        <v>9.8843182000000003E-6</v>
      </c>
      <c r="BU836" s="136">
        <v>2.3852732000000001E-4</v>
      </c>
      <c r="BV836" s="144">
        <v>5.1839774000000004E-7</v>
      </c>
      <c r="BW836" s="144">
        <v>1.1007997E-5</v>
      </c>
      <c r="BX836" s="144">
        <v>3.9072447000000004E-6</v>
      </c>
      <c r="BY836" s="144">
        <v>1.0076920999999999E-9</v>
      </c>
      <c r="BZ836" s="144">
        <v>5.9834589999999999E-6</v>
      </c>
      <c r="CA836" s="144">
        <v>1.0303417E-6</v>
      </c>
      <c r="CB836" s="144">
        <v>4.4317127000000002E-7</v>
      </c>
      <c r="CC836" s="144">
        <v>5.2594425999999995E-7</v>
      </c>
      <c r="CD836" s="144">
        <v>3.0157120999999999E-8</v>
      </c>
      <c r="CE836" s="144">
        <v>9.2839117000000006E-9</v>
      </c>
      <c r="CF836" s="144">
        <v>9.8404752999999998E-6</v>
      </c>
      <c r="CG836" s="136">
        <v>1.3889573999999999E-4</v>
      </c>
      <c r="CH836" s="144">
        <v>3.6798361999999999E-7</v>
      </c>
      <c r="CI836" s="136">
        <v>0</v>
      </c>
      <c r="CJ836" s="200" t="s">
        <v>3584</v>
      </c>
      <c r="CK836" s="201"/>
      <c r="CL836" s="110" t="s">
        <v>3644</v>
      </c>
      <c r="CM836" s="110"/>
      <c r="CN836" s="110"/>
      <c r="CP836" s="308"/>
      <c r="CQ836" s="74"/>
      <c r="CR836" s="74"/>
      <c r="CS836" s="74"/>
      <c r="CT836" s="74"/>
      <c r="CU836" s="74"/>
      <c r="CV836" s="74"/>
      <c r="CW836" s="74"/>
      <c r="CX836" s="74"/>
      <c r="CY836" s="74"/>
      <c r="CZ836" s="74"/>
      <c r="DA836" s="74"/>
      <c r="DB836" s="74"/>
    </row>
    <row r="837" spans="1:106" ht="14.5" customHeight="1">
      <c r="A837" s="74" t="s">
        <v>3647</v>
      </c>
      <c r="B837" s="129" t="s">
        <v>3600</v>
      </c>
      <c r="C837" s="130" t="str">
        <f t="shared" si="539"/>
        <v>A.130.03.105</v>
      </c>
      <c r="D837" s="131" t="s">
        <v>3634</v>
      </c>
      <c r="E837" s="129" t="s">
        <v>957</v>
      </c>
      <c r="F837" s="132" t="s">
        <v>3648</v>
      </c>
      <c r="G837" s="132">
        <f t="shared" si="540"/>
        <v>0.86951501776810003</v>
      </c>
      <c r="H837" s="348">
        <f t="shared" si="541"/>
        <v>0.86951501776810003</v>
      </c>
      <c r="I837" s="74"/>
      <c r="J837" s="132">
        <f t="shared" si="542"/>
        <v>5.7065245800000004E-2</v>
      </c>
      <c r="K837" s="132">
        <f t="shared" si="543"/>
        <v>0.22850940210000001</v>
      </c>
      <c r="L837" s="300">
        <f t="shared" si="544"/>
        <v>1.1325589868100002E-2</v>
      </c>
      <c r="M837" s="132">
        <v>0.57261477999999999</v>
      </c>
      <c r="N837" s="132">
        <v>0.16958348000000001</v>
      </c>
      <c r="O837" s="132">
        <v>4.9903451000000001E-2</v>
      </c>
      <c r="P837" s="132">
        <v>4.1803166000000003E-2</v>
      </c>
      <c r="Q837" s="132">
        <v>1.3716073000000001E-2</v>
      </c>
      <c r="R837" s="132">
        <v>3.2529299999999999E-4</v>
      </c>
      <c r="S837" s="132">
        <v>1.2207138000000001E-3</v>
      </c>
      <c r="T837" s="132">
        <v>9.0224711000000003E-3</v>
      </c>
      <c r="U837" s="132">
        <v>4.3395081999999998E-4</v>
      </c>
      <c r="V837" s="132">
        <v>1.0415911E-2</v>
      </c>
      <c r="W837" s="132">
        <v>4.1997513999999999E-4</v>
      </c>
      <c r="X837" s="304">
        <v>4.5983603E-5</v>
      </c>
      <c r="Y837" s="304">
        <v>9.7693051000000001E-6</v>
      </c>
      <c r="Z837" s="132">
        <v>0</v>
      </c>
      <c r="AA837" s="74"/>
      <c r="AB837" s="301">
        <f t="shared" si="545"/>
        <v>4.3053742857142856</v>
      </c>
      <c r="AC837" s="338">
        <f t="shared" si="546"/>
        <v>4.3053742857142856</v>
      </c>
      <c r="AD837" s="74"/>
      <c r="AE837" s="136">
        <v>44.046281</v>
      </c>
      <c r="AF837" s="136">
        <v>43.944184</v>
      </c>
      <c r="AG837" s="136">
        <v>5.6936904000000003E-2</v>
      </c>
      <c r="AH837" s="136">
        <v>0</v>
      </c>
      <c r="AI837" s="136">
        <v>-1.0715397999999999E-2</v>
      </c>
      <c r="AJ837" s="136">
        <v>5.3719843000000003E-3</v>
      </c>
      <c r="AK837" s="136">
        <v>5.0503886999999997E-2</v>
      </c>
      <c r="AL837" s="74"/>
      <c r="AM837" s="133">
        <v>0.13786841999999999</v>
      </c>
      <c r="AN837" s="340">
        <f t="shared" si="547"/>
        <v>0.13786841999999999</v>
      </c>
      <c r="AP837" s="133">
        <v>0.13024812</v>
      </c>
      <c r="AQ837" s="133">
        <v>4.6556072E-3</v>
      </c>
      <c r="AR837" s="133">
        <v>2.9646879E-3</v>
      </c>
      <c r="AS837" s="134">
        <f t="shared" si="548"/>
        <v>7.8086403319859997E-6</v>
      </c>
      <c r="AT837" s="135">
        <f t="shared" si="549"/>
        <v>1.7217482090671776E-8</v>
      </c>
      <c r="AU837" s="135">
        <f t="shared" si="550"/>
        <v>0.41522239335599997</v>
      </c>
      <c r="AV837" s="302">
        <v>4.0141175999999997E-6</v>
      </c>
      <c r="AW837" s="302">
        <v>1.2112133999999999E-8</v>
      </c>
      <c r="AX837" s="302">
        <v>3.3089298000000001E-13</v>
      </c>
      <c r="AY837" s="302">
        <v>3.5093741000000002E-10</v>
      </c>
      <c r="AZ837" s="302">
        <v>1.0727555999999999E-11</v>
      </c>
      <c r="BA837" s="302">
        <v>6.2159306000000003E-9</v>
      </c>
      <c r="BB837" s="302">
        <v>3.7559173999999999E-6</v>
      </c>
      <c r="BC837" s="302">
        <v>8.9124033999999998E-10</v>
      </c>
      <c r="BD837" s="302">
        <v>4.1095574999999996E-9</v>
      </c>
      <c r="BE837" s="302">
        <v>8.4788691000000005E-13</v>
      </c>
      <c r="BF837" s="302">
        <v>1.2932918E-14</v>
      </c>
      <c r="BG837" s="302">
        <v>2.7448279999999999E-11</v>
      </c>
      <c r="BH837" s="302">
        <v>1.7596601000000001E-13</v>
      </c>
      <c r="BI837" s="302">
        <v>4.5578622000000002E-13</v>
      </c>
      <c r="BJ837" s="302">
        <v>6.7623321999999996E-9</v>
      </c>
      <c r="BK837" s="302">
        <v>2.5075992E-8</v>
      </c>
      <c r="BL837" s="302">
        <v>7.4126623000000002E-11</v>
      </c>
      <c r="BM837" s="302">
        <v>4.1093356000000002E-5</v>
      </c>
      <c r="BN837" s="303">
        <v>0.41518129999999998</v>
      </c>
      <c r="BO837" s="302">
        <v>1.8941222000000001E-10</v>
      </c>
      <c r="BP837" s="302">
        <v>1.1518311E-12</v>
      </c>
      <c r="BQ837" s="302">
        <v>5.1533776000000002E-17</v>
      </c>
      <c r="BR837" s="74"/>
      <c r="BS837" s="136">
        <v>2.6035879999999998E-4</v>
      </c>
      <c r="BT837" s="144">
        <v>3.0353522E-5</v>
      </c>
      <c r="BU837" s="136">
        <v>1.2004526E-4</v>
      </c>
      <c r="BV837" s="144">
        <v>1.0572980999999999E-6</v>
      </c>
      <c r="BW837" s="144">
        <v>3.4232995000000002E-5</v>
      </c>
      <c r="BX837" s="144">
        <v>3.9905904000000003E-6</v>
      </c>
      <c r="BY837" s="144">
        <v>1.2651099E-8</v>
      </c>
      <c r="BZ837" s="144">
        <v>6.0658816999999999E-6</v>
      </c>
      <c r="CA837" s="144">
        <v>4.3652030000000002E-7</v>
      </c>
      <c r="CB837" s="144">
        <v>8.0775345000000004E-7</v>
      </c>
      <c r="CC837" s="144">
        <v>7.8839323000000002E-8</v>
      </c>
      <c r="CD837" s="144">
        <v>4.9160842000000002E-8</v>
      </c>
      <c r="CE837" s="144">
        <v>1.2301464E-9</v>
      </c>
      <c r="CF837" s="144">
        <v>1.0329123E-5</v>
      </c>
      <c r="CG837" s="144">
        <v>5.2720238000000001E-5</v>
      </c>
      <c r="CH837" s="144">
        <v>1.5054741000000001E-7</v>
      </c>
      <c r="CI837" s="144">
        <v>2.7191505000000001E-8</v>
      </c>
      <c r="CJ837" s="207" t="s">
        <v>3649</v>
      </c>
      <c r="CK837" s="201"/>
      <c r="CL837" s="110" t="s">
        <v>3644</v>
      </c>
      <c r="CM837" s="208" t="s">
        <v>3650</v>
      </c>
      <c r="CN837" s="110"/>
      <c r="CP837" s="308"/>
      <c r="CQ837" s="74"/>
      <c r="CR837" s="74"/>
      <c r="CS837" s="74"/>
      <c r="CT837" s="74"/>
      <c r="CU837" s="74"/>
      <c r="CV837" s="74"/>
      <c r="CW837" s="74"/>
      <c r="CX837" s="74"/>
      <c r="CY837" s="74"/>
      <c r="CZ837" s="74"/>
      <c r="DA837" s="74"/>
      <c r="DB837" s="74"/>
    </row>
    <row r="838" spans="1:106" ht="14.5" customHeight="1">
      <c r="A838" s="74" t="s">
        <v>3651</v>
      </c>
      <c r="B838" s="129" t="s">
        <v>3600</v>
      </c>
      <c r="C838" s="130" t="str">
        <f t="shared" si="539"/>
        <v>A.130.03.106</v>
      </c>
      <c r="D838" s="131" t="s">
        <v>3634</v>
      </c>
      <c r="E838" s="129" t="s">
        <v>957</v>
      </c>
      <c r="F838" s="132" t="s">
        <v>3652</v>
      </c>
      <c r="G838" s="132">
        <f t="shared" si="540"/>
        <v>0.3788202802251</v>
      </c>
      <c r="H838" s="348">
        <f t="shared" si="541"/>
        <v>0.3788202802251</v>
      </c>
      <c r="I838" s="74"/>
      <c r="J838" s="132">
        <f t="shared" si="542"/>
        <v>3.9482177482000003E-2</v>
      </c>
      <c r="K838" s="132">
        <f t="shared" si="543"/>
        <v>4.8356372809999999E-2</v>
      </c>
      <c r="L838" s="300">
        <f t="shared" si="544"/>
        <v>9.5489699330999992E-3</v>
      </c>
      <c r="M838" s="132">
        <v>0.28143276</v>
      </c>
      <c r="N838" s="132">
        <v>4.0434614000000001E-2</v>
      </c>
      <c r="O838" s="132">
        <v>7.5628850000000001E-3</v>
      </c>
      <c r="P838" s="132">
        <v>3.4619728000000001E-3</v>
      </c>
      <c r="Q838" s="132">
        <v>3.5760051000000001E-2</v>
      </c>
      <c r="R838" s="304">
        <v>3.9113121999999997E-5</v>
      </c>
      <c r="S838" s="132">
        <v>2.2104056E-4</v>
      </c>
      <c r="T838" s="132">
        <v>3.5887381000000002E-4</v>
      </c>
      <c r="U838" s="132">
        <v>1.9705400999999999E-4</v>
      </c>
      <c r="V838" s="132">
        <v>1.0415911E-2</v>
      </c>
      <c r="W838" s="132">
        <v>-1.1130796999999999E-3</v>
      </c>
      <c r="X838" s="304">
        <v>3.9315318000000002E-5</v>
      </c>
      <c r="Y838" s="304">
        <v>9.7693051000000001E-6</v>
      </c>
      <c r="Z838" s="132">
        <v>0</v>
      </c>
      <c r="AA838" s="74"/>
      <c r="AB838" s="301">
        <f t="shared" si="545"/>
        <v>2.1160357894736843</v>
      </c>
      <c r="AC838" s="338">
        <f t="shared" si="546"/>
        <v>2.1160357894736843</v>
      </c>
      <c r="AD838" s="74"/>
      <c r="AE838" s="136">
        <v>43.481341</v>
      </c>
      <c r="AF838" s="136">
        <v>42.235759999999999</v>
      </c>
      <c r="AG838" s="136">
        <v>-0.15090676</v>
      </c>
      <c r="AH838" s="136">
        <v>0</v>
      </c>
      <c r="AI838" s="136">
        <v>1.3848905</v>
      </c>
      <c r="AJ838" s="136">
        <v>3.3379771999999999E-3</v>
      </c>
      <c r="AK838" s="136">
        <v>8.2597431999999991E-3</v>
      </c>
      <c r="AL838" s="74"/>
      <c r="AM838" s="133">
        <v>4.7466129000000003E-2</v>
      </c>
      <c r="AN838" s="340">
        <f t="shared" si="547"/>
        <v>4.7466129000000003E-2</v>
      </c>
      <c r="AP838" s="133">
        <v>4.5167699999999998E-2</v>
      </c>
      <c r="AQ838" s="133">
        <v>1.8800429E-3</v>
      </c>
      <c r="AR838" s="133">
        <v>4.1838581999999999E-4</v>
      </c>
      <c r="AS838" s="134">
        <f t="shared" si="548"/>
        <v>2.7078956656873996E-6</v>
      </c>
      <c r="AT838" s="135">
        <f t="shared" si="549"/>
        <v>6.952821320675776E-9</v>
      </c>
      <c r="AU838" s="135">
        <f t="shared" si="550"/>
        <v>5.8597453374000005E-2</v>
      </c>
      <c r="AV838" s="302">
        <v>1.9590017E-6</v>
      </c>
      <c r="AW838" s="302">
        <v>5.910585E-9</v>
      </c>
      <c r="AX838" s="302">
        <v>1.6149357999999999E-13</v>
      </c>
      <c r="AY838" s="302">
        <v>3.0991495999999999E-11</v>
      </c>
      <c r="AZ838" s="302">
        <v>3.0516114000000002E-12</v>
      </c>
      <c r="BA838" s="302">
        <v>5.1435045000000003E-10</v>
      </c>
      <c r="BB838" s="302">
        <v>7.4545076E-7</v>
      </c>
      <c r="BC838" s="302">
        <v>1.1125968E-10</v>
      </c>
      <c r="BD838" s="302">
        <v>8.6486137999999999E-10</v>
      </c>
      <c r="BE838" s="302">
        <v>9.2833019E-14</v>
      </c>
      <c r="BF838" s="302">
        <v>2.1216512999999998E-15</v>
      </c>
      <c r="BG838" s="302">
        <v>1.4088868999999999E-13</v>
      </c>
      <c r="BH838" s="302">
        <v>7.3121632999999995E-15</v>
      </c>
      <c r="BI838" s="302">
        <v>9.3359384000000003E-15</v>
      </c>
      <c r="BJ838" s="302">
        <v>3.7197831000000001E-10</v>
      </c>
      <c r="BK838" s="302">
        <v>2.3334216000000001E-9</v>
      </c>
      <c r="BL838" s="302">
        <v>6.4549393000000004E-11</v>
      </c>
      <c r="BM838" s="302">
        <v>2.1348373999999999E-5</v>
      </c>
      <c r="BN838" s="303">
        <v>5.8576105000000003E-2</v>
      </c>
      <c r="BO838" s="302">
        <v>1.8941222000000001E-10</v>
      </c>
      <c r="BP838" s="302">
        <v>1.1518311E-12</v>
      </c>
      <c r="BQ838" s="302">
        <v>5.1533776000000002E-17</v>
      </c>
      <c r="BR838" s="74"/>
      <c r="BS838" s="136">
        <v>1.1365546E-4</v>
      </c>
      <c r="BT838" s="144">
        <v>5.9905034000000001E-6</v>
      </c>
      <c r="BU838" s="144">
        <v>5.9000691999999997E-5</v>
      </c>
      <c r="BV838" s="144">
        <v>4.2157141999999997E-8</v>
      </c>
      <c r="BW838" s="144">
        <v>3.7125463000000001E-5</v>
      </c>
      <c r="BX838" s="144">
        <v>5.4212474000000002E-8</v>
      </c>
      <c r="BY838" s="144">
        <v>1.2448493000000001E-9</v>
      </c>
      <c r="BZ838" s="144">
        <v>9.4257065999999996E-8</v>
      </c>
      <c r="CA838" s="144">
        <v>5.2487055999999997E-8</v>
      </c>
      <c r="CB838" s="144">
        <v>1.4626383000000001E-7</v>
      </c>
      <c r="CC838" s="144">
        <v>2.2893301999999999E-8</v>
      </c>
      <c r="CD838" s="144">
        <v>4.2208042000000003E-8</v>
      </c>
      <c r="CE838" s="144">
        <v>4.0597816999999999E-10</v>
      </c>
      <c r="CF838" s="144">
        <v>3.1313342E-6</v>
      </c>
      <c r="CG838" s="144">
        <v>7.8922145000000001E-6</v>
      </c>
      <c r="CH838" s="144">
        <v>3.1928015999999998E-8</v>
      </c>
      <c r="CI838" s="144">
        <v>2.7191505000000001E-8</v>
      </c>
      <c r="CJ838" s="207" t="s">
        <v>3580</v>
      </c>
      <c r="CK838" s="201"/>
      <c r="CL838" s="110" t="s">
        <v>3644</v>
      </c>
      <c r="CM838" s="209" t="s">
        <v>3653</v>
      </c>
      <c r="CN838" s="110"/>
      <c r="CP838" s="308"/>
      <c r="CQ838" s="74"/>
      <c r="CR838" s="74"/>
      <c r="CS838" s="74"/>
      <c r="CT838" s="74"/>
      <c r="CU838" s="74"/>
      <c r="CV838" s="74"/>
      <c r="CW838" s="74"/>
      <c r="CX838" s="74"/>
      <c r="CY838" s="74"/>
      <c r="CZ838" s="74"/>
      <c r="DA838" s="74"/>
      <c r="DB838" s="74"/>
    </row>
    <row r="839" spans="1:106" ht="14.5" customHeight="1">
      <c r="A839" s="74" t="s">
        <v>3654</v>
      </c>
      <c r="B839" s="129" t="s">
        <v>3600</v>
      </c>
      <c r="C839" s="130" t="str">
        <f t="shared" si="539"/>
        <v>A.130.03.107</v>
      </c>
      <c r="D839" s="131" t="s">
        <v>3634</v>
      </c>
      <c r="E839" s="129" t="s">
        <v>957</v>
      </c>
      <c r="F839" s="132" t="s">
        <v>3655</v>
      </c>
      <c r="G839" s="132">
        <f t="shared" si="540"/>
        <v>2.4971221024440999</v>
      </c>
      <c r="H839" s="348">
        <f t="shared" si="541"/>
        <v>2.4971221024440999</v>
      </c>
      <c r="I839" s="74"/>
      <c r="J839" s="132">
        <f t="shared" si="542"/>
        <v>0.18088419125999999</v>
      </c>
      <c r="K839" s="132">
        <f t="shared" si="543"/>
        <v>0.72927259699999991</v>
      </c>
      <c r="L839" s="300">
        <f t="shared" si="544"/>
        <v>1.3850114184099999E-2</v>
      </c>
      <c r="M839" s="132">
        <v>1.5731151999999999</v>
      </c>
      <c r="N839" s="132">
        <v>0.54544364999999995</v>
      </c>
      <c r="O839" s="132">
        <v>0.15574892000000001</v>
      </c>
      <c r="P839" s="132">
        <v>0.13074458</v>
      </c>
      <c r="Q839" s="132">
        <v>4.5782120000000003E-2</v>
      </c>
      <c r="R839" s="132">
        <v>9.5483606000000001E-4</v>
      </c>
      <c r="S839" s="132">
        <v>3.4026552000000002E-3</v>
      </c>
      <c r="T839" s="132">
        <v>2.8080027E-2</v>
      </c>
      <c r="U839" s="132">
        <v>9.5476135000000005E-4</v>
      </c>
      <c r="V839" s="132">
        <v>1.0415911E-2</v>
      </c>
      <c r="W839" s="132">
        <v>2.4090187E-3</v>
      </c>
      <c r="X839" s="304">
        <v>6.0653828999999998E-5</v>
      </c>
      <c r="Y839" s="304">
        <v>9.7693051000000001E-6</v>
      </c>
      <c r="Z839" s="132">
        <v>0</v>
      </c>
      <c r="AA839" s="74"/>
      <c r="AB839" s="301">
        <f t="shared" si="545"/>
        <v>11.827933834586466</v>
      </c>
      <c r="AC839" s="338">
        <f t="shared" si="546"/>
        <v>11.827933834586466</v>
      </c>
      <c r="AD839" s="74"/>
      <c r="AE839" s="136">
        <v>133.18940000000001</v>
      </c>
      <c r="AF839" s="136">
        <v>132.73016999999999</v>
      </c>
      <c r="AG839" s="136">
        <v>0.32660116</v>
      </c>
      <c r="AH839" s="136">
        <v>0</v>
      </c>
      <c r="AI839" s="136">
        <v>-1.510947E-2</v>
      </c>
      <c r="AJ839" s="136">
        <v>9.1826780999999993E-3</v>
      </c>
      <c r="AK839" s="136">
        <v>0.13855802</v>
      </c>
      <c r="AL839" s="74"/>
      <c r="AM839" s="133">
        <v>0.40883776999999999</v>
      </c>
      <c r="AN839" s="340">
        <f t="shared" si="547"/>
        <v>0.40883776999999999</v>
      </c>
      <c r="AP839" s="133">
        <v>0.38663392000000002</v>
      </c>
      <c r="AQ839" s="133">
        <v>1.3370564E-2</v>
      </c>
      <c r="AR839" s="133">
        <v>8.8332872999999992E-3</v>
      </c>
      <c r="AS839" s="134">
        <f t="shared" si="548"/>
        <v>2.3179491326254997E-5</v>
      </c>
      <c r="AT839" s="135">
        <f t="shared" si="549"/>
        <v>4.9447353717762772E-8</v>
      </c>
      <c r="AU839" s="135">
        <f t="shared" si="550"/>
        <v>1.2371550724410001</v>
      </c>
      <c r="AV839" s="302">
        <v>1.1037885E-5</v>
      </c>
      <c r="AW839" s="302">
        <v>3.3305887999999998E-8</v>
      </c>
      <c r="AX839" s="302">
        <v>9.0987215000000007E-13</v>
      </c>
      <c r="AY839" s="302">
        <v>1.0548184E-9</v>
      </c>
      <c r="AZ839" s="302">
        <v>2.7614634999999999E-11</v>
      </c>
      <c r="BA839" s="302">
        <v>1.9441080000000001E-8</v>
      </c>
      <c r="BB839" s="302">
        <v>1.2024963E-5</v>
      </c>
      <c r="BC839" s="302">
        <v>2.785683E-9</v>
      </c>
      <c r="BD839" s="302">
        <v>1.3166471E-8</v>
      </c>
      <c r="BE839" s="302">
        <v>2.5080833999999999E-12</v>
      </c>
      <c r="BF839" s="302">
        <v>3.6674989000000001E-14</v>
      </c>
      <c r="BG839" s="302">
        <v>8.7523695000000006E-11</v>
      </c>
      <c r="BH839" s="302">
        <v>5.4700419000000001E-13</v>
      </c>
      <c r="BI839" s="302">
        <v>1.4379754000000001E-12</v>
      </c>
      <c r="BJ839" s="302">
        <v>2.0821093000000001E-8</v>
      </c>
      <c r="BK839" s="302">
        <v>7.5109307999999993E-8</v>
      </c>
      <c r="BL839" s="302">
        <v>9.5196530000000005E-11</v>
      </c>
      <c r="BM839" s="302">
        <v>8.4472441E-5</v>
      </c>
      <c r="BN839" s="303">
        <v>1.2370706</v>
      </c>
      <c r="BO839" s="302">
        <v>1.8941222000000001E-10</v>
      </c>
      <c r="BP839" s="302">
        <v>1.1518311E-12</v>
      </c>
      <c r="BQ839" s="302">
        <v>5.1533776000000002E-17</v>
      </c>
      <c r="BR839" s="74"/>
      <c r="BS839" s="136">
        <v>7.6963716999999996E-4</v>
      </c>
      <c r="BT839" s="144">
        <v>9.7093146E-5</v>
      </c>
      <c r="BU839" s="136">
        <v>3.2979417999999999E-4</v>
      </c>
      <c r="BV839" s="144">
        <v>3.2903320000000001E-6</v>
      </c>
      <c r="BW839" s="136">
        <v>1.1156362000000001E-4</v>
      </c>
      <c r="BX839" s="144">
        <v>1.2480798E-5</v>
      </c>
      <c r="BY839" s="144">
        <v>3.7736341999999998E-8</v>
      </c>
      <c r="BZ839" s="144">
        <v>1.8945895000000001E-5</v>
      </c>
      <c r="CA839" s="144">
        <v>1.2813228E-6</v>
      </c>
      <c r="CB839" s="144">
        <v>2.2515568000000002E-6</v>
      </c>
      <c r="CC839" s="144">
        <v>2.0192057E-7</v>
      </c>
      <c r="CD839" s="144">
        <v>6.4457000999999996E-8</v>
      </c>
      <c r="CE839" s="144">
        <v>3.0433165999999999E-9</v>
      </c>
      <c r="CF839" s="144">
        <v>3.2332363999999997E-5</v>
      </c>
      <c r="CG839" s="136">
        <v>1.5985831000000001E-4</v>
      </c>
      <c r="CH839" s="144">
        <v>4.1129162000000003E-7</v>
      </c>
      <c r="CI839" s="144">
        <v>2.7191505000000001E-8</v>
      </c>
      <c r="CJ839" s="207" t="s">
        <v>3656</v>
      </c>
      <c r="CK839" s="201"/>
      <c r="CL839" s="110" t="s">
        <v>3644</v>
      </c>
      <c r="CM839" s="209" t="s">
        <v>3657</v>
      </c>
      <c r="CN839" s="110"/>
      <c r="CP839" s="308"/>
      <c r="CQ839" s="74"/>
      <c r="CR839" s="74"/>
      <c r="CS839" s="74"/>
      <c r="CT839" s="74"/>
      <c r="CU839" s="74"/>
      <c r="CV839" s="74"/>
      <c r="CW839" s="74"/>
      <c r="CX839" s="74"/>
      <c r="CY839" s="74"/>
      <c r="CZ839" s="74"/>
      <c r="DA839" s="74"/>
      <c r="DB839" s="74"/>
    </row>
    <row r="840" spans="1:106" ht="14.5" customHeight="1">
      <c r="A840" s="74" t="s">
        <v>3658</v>
      </c>
      <c r="B840" s="129" t="s">
        <v>3600</v>
      </c>
      <c r="C840" s="130" t="str">
        <f t="shared" si="539"/>
        <v>A.130.03.108</v>
      </c>
      <c r="D840" s="131" t="s">
        <v>3634</v>
      </c>
      <c r="E840" s="129" t="s">
        <v>957</v>
      </c>
      <c r="F840" s="132" t="s">
        <v>3659</v>
      </c>
      <c r="G840" s="132">
        <f t="shared" si="540"/>
        <v>0.39753291805099999</v>
      </c>
      <c r="H840" s="348">
        <f t="shared" si="541"/>
        <v>0.39753291805099999</v>
      </c>
      <c r="I840" s="74"/>
      <c r="J840" s="132">
        <f t="shared" si="542"/>
        <v>5.3048446731000003E-2</v>
      </c>
      <c r="K840" s="132">
        <f t="shared" si="543"/>
        <v>2.7944471319999997E-2</v>
      </c>
      <c r="L840" s="300">
        <f t="shared" si="544"/>
        <v>0</v>
      </c>
      <c r="M840" s="132">
        <v>0.31653999999999999</v>
      </c>
      <c r="N840" s="132">
        <v>2.7769499999999999E-2</v>
      </c>
      <c r="O840" s="304">
        <v>6.5028060000000006E-5</v>
      </c>
      <c r="P840" s="132">
        <v>4.8690720000000003E-3</v>
      </c>
      <c r="Q840" s="132">
        <v>4.8120000000000003E-2</v>
      </c>
      <c r="R840" s="132">
        <v>0</v>
      </c>
      <c r="S840" s="304">
        <v>5.9374730999999997E-5</v>
      </c>
      <c r="T840" s="132">
        <v>1.0994326000000001E-4</v>
      </c>
      <c r="U840" s="132">
        <v>0</v>
      </c>
      <c r="V840" s="132">
        <v>0</v>
      </c>
      <c r="W840" s="132">
        <v>0</v>
      </c>
      <c r="X840" s="132">
        <v>0</v>
      </c>
      <c r="Y840" s="132">
        <v>0</v>
      </c>
      <c r="Z840" s="132">
        <v>0</v>
      </c>
      <c r="AA840" s="74"/>
      <c r="AB840" s="301">
        <f t="shared" si="545"/>
        <v>2.38</v>
      </c>
      <c r="AC840" s="338">
        <f t="shared" si="546"/>
        <v>2.38</v>
      </c>
      <c r="AD840" s="74"/>
      <c r="AE840" s="136">
        <v>60.408999999999999</v>
      </c>
      <c r="AF840" s="136">
        <v>56.558999999999997</v>
      </c>
      <c r="AG840" s="136">
        <v>0</v>
      </c>
      <c r="AH840" s="136">
        <v>0</v>
      </c>
      <c r="AI840" s="136">
        <v>3.85</v>
      </c>
      <c r="AJ840" s="136">
        <v>0</v>
      </c>
      <c r="AK840" s="136">
        <v>0</v>
      </c>
      <c r="AL840" s="74"/>
      <c r="AM840" s="133">
        <v>5.3723518999999997E-2</v>
      </c>
      <c r="AN840" s="340">
        <f t="shared" si="547"/>
        <v>5.3723518999999997E-2</v>
      </c>
      <c r="AP840" s="133">
        <v>4.9442270000000003E-2</v>
      </c>
      <c r="AQ840" s="133">
        <v>1.8466941000000001E-3</v>
      </c>
      <c r="AR840" s="133">
        <v>2.4345543999999999E-3</v>
      </c>
      <c r="AS840" s="134">
        <f t="shared" si="548"/>
        <v>2.96416488E-6</v>
      </c>
      <c r="AT840" s="135">
        <f t="shared" si="549"/>
        <v>6.8294900699999999E-9</v>
      </c>
      <c r="AU840" s="135">
        <f t="shared" si="550"/>
        <v>0.340974</v>
      </c>
      <c r="AV840" s="302">
        <v>2.2086400000000002E-6</v>
      </c>
      <c r="AW840" s="302">
        <v>6.6640000000000001E-9</v>
      </c>
      <c r="AX840" s="302">
        <v>1.8207E-13</v>
      </c>
      <c r="AY840" s="303">
        <v>0</v>
      </c>
      <c r="AZ840" s="303">
        <v>0</v>
      </c>
      <c r="BA840" s="302">
        <v>7.2487999999999998E-10</v>
      </c>
      <c r="BB840" s="302">
        <v>7.5479999999999996E-7</v>
      </c>
      <c r="BC840" s="302">
        <v>1.65308E-10</v>
      </c>
      <c r="BD840" s="303">
        <v>0</v>
      </c>
      <c r="BE840" s="303">
        <v>0</v>
      </c>
      <c r="BF840" s="303">
        <v>0</v>
      </c>
      <c r="BG840" s="303">
        <v>0</v>
      </c>
      <c r="BH840" s="303">
        <v>0</v>
      </c>
      <c r="BI840" s="303">
        <v>0</v>
      </c>
      <c r="BJ840" s="303">
        <v>0</v>
      </c>
      <c r="BK840" s="303">
        <v>0</v>
      </c>
      <c r="BL840" s="303">
        <v>0</v>
      </c>
      <c r="BM840" s="303">
        <v>0</v>
      </c>
      <c r="BN840" s="303">
        <v>0.340974</v>
      </c>
      <c r="BO840" s="303">
        <v>0</v>
      </c>
      <c r="BP840" s="303">
        <v>0</v>
      </c>
      <c r="BQ840" s="303">
        <v>0</v>
      </c>
      <c r="BR840" s="74"/>
      <c r="BS840" s="136">
        <v>1.5842809999999999E-4</v>
      </c>
      <c r="BT840" s="136">
        <v>0</v>
      </c>
      <c r="BU840" s="144">
        <v>6.6360714999999997E-5</v>
      </c>
      <c r="BV840" s="144">
        <v>1.28784E-8</v>
      </c>
      <c r="BW840" s="144">
        <v>4.3071256999999998E-5</v>
      </c>
      <c r="BX840" s="136">
        <v>0</v>
      </c>
      <c r="BY840" s="136">
        <v>0</v>
      </c>
      <c r="BZ840" s="136">
        <v>0</v>
      </c>
      <c r="CA840" s="136">
        <v>0</v>
      </c>
      <c r="CB840" s="144">
        <v>3.9288604999999998E-8</v>
      </c>
      <c r="CC840" s="136">
        <v>0</v>
      </c>
      <c r="CD840" s="136">
        <v>0</v>
      </c>
      <c r="CE840" s="136">
        <v>0</v>
      </c>
      <c r="CF840" s="144">
        <v>5.1708307999999996E-6</v>
      </c>
      <c r="CG840" s="144">
        <v>4.3773131000000001E-5</v>
      </c>
      <c r="CH840" s="136">
        <v>0</v>
      </c>
      <c r="CI840" s="136">
        <v>0</v>
      </c>
      <c r="CJ840" s="203"/>
      <c r="CK840" s="201"/>
      <c r="CL840" s="110" t="s">
        <v>3644</v>
      </c>
      <c r="CM840" s="209" t="s">
        <v>8081</v>
      </c>
      <c r="CN840" s="110" t="s">
        <v>8082</v>
      </c>
      <c r="CP840" s="308"/>
      <c r="CQ840" s="74"/>
      <c r="CR840" s="74"/>
      <c r="CS840" s="74"/>
      <c r="CT840" s="74"/>
      <c r="CU840" s="74"/>
      <c r="CV840" s="74"/>
      <c r="CW840" s="74"/>
      <c r="CX840" s="74"/>
      <c r="CY840" s="74"/>
      <c r="CZ840" s="74"/>
      <c r="DA840" s="74"/>
      <c r="DB840" s="74"/>
    </row>
    <row r="841" spans="1:106" ht="14.5" customHeight="1">
      <c r="A841" s="74" t="s">
        <v>3661</v>
      </c>
      <c r="B841" s="129" t="s">
        <v>3600</v>
      </c>
      <c r="C841" s="130" t="str">
        <f t="shared" si="539"/>
        <v>A.130.03.109</v>
      </c>
      <c r="D841" s="131" t="s">
        <v>3634</v>
      </c>
      <c r="E841" s="129" t="s">
        <v>957</v>
      </c>
      <c r="F841" s="132" t="s">
        <v>3662</v>
      </c>
      <c r="G841" s="132">
        <f t="shared" si="540"/>
        <v>0.75783098531110005</v>
      </c>
      <c r="H841" s="348">
        <f t="shared" si="541"/>
        <v>0.75783098531110005</v>
      </c>
      <c r="I841" s="74"/>
      <c r="J841" s="132">
        <f t="shared" si="542"/>
        <v>5.3138604148E-2</v>
      </c>
      <c r="K841" s="132">
        <f t="shared" si="543"/>
        <v>2.75412765E-2</v>
      </c>
      <c r="L841" s="300">
        <f t="shared" si="544"/>
        <v>9.9025446630999995E-3</v>
      </c>
      <c r="M841" s="132">
        <v>0.66724855999999999</v>
      </c>
      <c r="N841" s="132">
        <v>2.5632781E-2</v>
      </c>
      <c r="O841" s="132">
        <v>1.4390774999999999E-3</v>
      </c>
      <c r="P841" s="132">
        <v>5.8933713000000002E-3</v>
      </c>
      <c r="Q841" s="132">
        <v>4.6921341999999998E-2</v>
      </c>
      <c r="R841" s="304">
        <v>3.9126577999999999E-5</v>
      </c>
      <c r="S841" s="132">
        <v>2.8476427000000002E-4</v>
      </c>
      <c r="T841" s="132">
        <v>4.6941799999999998E-4</v>
      </c>
      <c r="U841" s="132">
        <v>1.971466E-4</v>
      </c>
      <c r="V841" s="132">
        <v>1.0415911E-2</v>
      </c>
      <c r="W841" s="132">
        <v>-7.5959756000000002E-4</v>
      </c>
      <c r="X841" s="304">
        <v>3.9315318000000002E-5</v>
      </c>
      <c r="Y841" s="304">
        <v>9.7693051000000001E-6</v>
      </c>
      <c r="Z841" s="132">
        <v>0</v>
      </c>
      <c r="AA841" s="74"/>
      <c r="AB841" s="301">
        <f t="shared" si="545"/>
        <v>5.0169064661654135</v>
      </c>
      <c r="AC841" s="338">
        <f t="shared" si="546"/>
        <v>5.0169064661654135</v>
      </c>
      <c r="AD841" s="74"/>
      <c r="AE841" s="136">
        <v>67.663849999999996</v>
      </c>
      <c r="AF841" s="136">
        <v>63.915336000000003</v>
      </c>
      <c r="AG841" s="136">
        <v>-0.10298346999999999</v>
      </c>
      <c r="AH841" s="136">
        <v>0</v>
      </c>
      <c r="AI841" s="136">
        <v>3.8384825999999999</v>
      </c>
      <c r="AJ841" s="136">
        <v>3.5076375999999999E-3</v>
      </c>
      <c r="AK841" s="136">
        <v>9.5071791000000006E-3</v>
      </c>
      <c r="AL841" s="74"/>
      <c r="AM841" s="133">
        <v>9.3911660999999994E-2</v>
      </c>
      <c r="AN841" s="340">
        <f t="shared" si="547"/>
        <v>9.3911660999999994E-2</v>
      </c>
      <c r="AP841" s="133">
        <v>8.9892482999999995E-2</v>
      </c>
      <c r="AQ841" s="133">
        <v>3.8570046E-3</v>
      </c>
      <c r="AR841" s="133">
        <v>1.6217354E-4</v>
      </c>
      <c r="AS841" s="134">
        <f t="shared" si="548"/>
        <v>5.3892376116284004E-6</v>
      </c>
      <c r="AT841" s="135">
        <f t="shared" si="549"/>
        <v>1.4264070349794875E-8</v>
      </c>
      <c r="AU841" s="135">
        <f t="shared" si="550"/>
        <v>2.2713380669999998E-2</v>
      </c>
      <c r="AV841" s="302">
        <v>4.6532245000000001E-6</v>
      </c>
      <c r="AW841" s="302">
        <v>1.4039792E-8</v>
      </c>
      <c r="AX841" s="302">
        <v>3.8359148000000002E-13</v>
      </c>
      <c r="AY841" s="302">
        <v>3.0991496999999999E-11</v>
      </c>
      <c r="AZ841" s="302">
        <v>3.0516114000000002E-12</v>
      </c>
      <c r="BA841" s="302">
        <v>8.7719492000000005E-10</v>
      </c>
      <c r="BB841" s="302">
        <v>7.3220697000000004E-7</v>
      </c>
      <c r="BC841" s="302">
        <v>1.8804047E-10</v>
      </c>
      <c r="BD841" s="302">
        <v>-3.0099941999999997E-11</v>
      </c>
      <c r="BE841" s="302">
        <v>9.3068574999999999E-14</v>
      </c>
      <c r="BF841" s="302">
        <v>2.1325639000000002E-15</v>
      </c>
      <c r="BG841" s="302">
        <v>1.4110500000000001E-13</v>
      </c>
      <c r="BH841" s="302">
        <v>7.3122326999999996E-15</v>
      </c>
      <c r="BI841" s="302">
        <v>9.3363094999999997E-15</v>
      </c>
      <c r="BJ841" s="302">
        <v>3.7198278000000002E-10</v>
      </c>
      <c r="BK841" s="302">
        <v>2.3335086000000001E-9</v>
      </c>
      <c r="BL841" s="302">
        <v>6.4549393000000004E-11</v>
      </c>
      <c r="BM841" s="302">
        <v>2.1363670000000001E-5</v>
      </c>
      <c r="BN841" s="303">
        <v>2.2692016999999998E-2</v>
      </c>
      <c r="BO841" s="302">
        <v>1.8941222000000001E-10</v>
      </c>
      <c r="BP841" s="302">
        <v>1.1518311E-12</v>
      </c>
      <c r="BQ841" s="302">
        <v>5.1533776000000002E-17</v>
      </c>
      <c r="BR841" s="74"/>
      <c r="BS841" s="136">
        <v>1.9106156999999999E-4</v>
      </c>
      <c r="BT841" s="144">
        <v>-1.5758396E-7</v>
      </c>
      <c r="BU841" s="136">
        <v>1.3988466E-4</v>
      </c>
      <c r="BV841" s="144">
        <v>5.5105935E-8</v>
      </c>
      <c r="BW841" s="144">
        <v>4.1728755999999999E-5</v>
      </c>
      <c r="BX841" s="144">
        <v>9.7596600000000002E-8</v>
      </c>
      <c r="BY841" s="144">
        <v>1.2470225000000001E-9</v>
      </c>
      <c r="BZ841" s="144">
        <v>1.6005508000000001E-7</v>
      </c>
      <c r="CA841" s="144">
        <v>5.2505112999999999E-8</v>
      </c>
      <c r="CB841" s="144">
        <v>1.8843017999999999E-7</v>
      </c>
      <c r="CC841" s="144">
        <v>2.2893301999999999E-8</v>
      </c>
      <c r="CD841" s="144">
        <v>4.2208042000000003E-8</v>
      </c>
      <c r="CE841" s="144">
        <v>4.0597816999999999E-10</v>
      </c>
      <c r="CF841" s="144">
        <v>5.4195645000000001E-6</v>
      </c>
      <c r="CG841" s="144">
        <v>3.5065463E-6</v>
      </c>
      <c r="CH841" s="144">
        <v>3.1983824000000001E-8</v>
      </c>
      <c r="CI841" s="144">
        <v>2.7191505000000001E-8</v>
      </c>
      <c r="CJ841" s="207" t="s">
        <v>3663</v>
      </c>
      <c r="CK841" s="201"/>
      <c r="CL841" s="110" t="s">
        <v>3644</v>
      </c>
      <c r="CM841" s="210"/>
      <c r="CN841" s="110"/>
      <c r="CP841" s="308"/>
      <c r="CQ841" s="74"/>
      <c r="CR841" s="74"/>
      <c r="CS841" s="74"/>
      <c r="CT841" s="74"/>
      <c r="CU841" s="74"/>
      <c r="CV841" s="74"/>
      <c r="CW841" s="74"/>
      <c r="CX841" s="74"/>
      <c r="CY841" s="74"/>
      <c r="CZ841" s="74"/>
      <c r="DA841" s="74"/>
      <c r="DB841" s="74"/>
    </row>
    <row r="842" spans="1:106" ht="14.5" customHeight="1">
      <c r="A842" s="74" t="s">
        <v>3664</v>
      </c>
      <c r="B842" s="129" t="s">
        <v>3600</v>
      </c>
      <c r="C842" s="130" t="str">
        <f t="shared" si="539"/>
        <v>A.130.03.110</v>
      </c>
      <c r="D842" s="131" t="s">
        <v>3634</v>
      </c>
      <c r="E842" s="129" t="s">
        <v>957</v>
      </c>
      <c r="F842" s="132" t="s">
        <v>3665</v>
      </c>
      <c r="G842" s="132">
        <f t="shared" si="540"/>
        <v>0.58034811788310003</v>
      </c>
      <c r="H842" s="348">
        <f t="shared" si="541"/>
        <v>0.58034811788310003</v>
      </c>
      <c r="I842" s="74"/>
      <c r="J842" s="132">
        <f t="shared" si="542"/>
        <v>2.8280310500000002E-3</v>
      </c>
      <c r="K842" s="132">
        <f t="shared" si="543"/>
        <v>5.6028082209999996E-2</v>
      </c>
      <c r="L842" s="300">
        <f t="shared" si="544"/>
        <v>9.6558646230999988E-3</v>
      </c>
      <c r="M842" s="132">
        <v>0.51183613999999999</v>
      </c>
      <c r="N842" s="132">
        <v>5.0795446000000001E-2</v>
      </c>
      <c r="O842" s="132">
        <v>4.8735812000000002E-3</v>
      </c>
      <c r="P842" s="132">
        <v>2.3318372999999999E-3</v>
      </c>
      <c r="Q842" s="132">
        <v>2.3474629000000001E-4</v>
      </c>
      <c r="R842" s="304">
        <v>3.9117189999999998E-5</v>
      </c>
      <c r="S842" s="132">
        <v>2.2233027E-4</v>
      </c>
      <c r="T842" s="132">
        <v>3.5905501000000001E-4</v>
      </c>
      <c r="U842" s="132">
        <v>1.9708200000000001E-4</v>
      </c>
      <c r="V842" s="132">
        <v>1.0415911E-2</v>
      </c>
      <c r="W842" s="132">
        <v>-1.0062129999999999E-3</v>
      </c>
      <c r="X842" s="304">
        <v>3.9315318000000002E-5</v>
      </c>
      <c r="Y842" s="304">
        <v>9.7693051000000001E-6</v>
      </c>
      <c r="Z842" s="132">
        <v>0</v>
      </c>
      <c r="AA842" s="74"/>
      <c r="AB842" s="301">
        <f t="shared" si="545"/>
        <v>3.8483920300751877</v>
      </c>
      <c r="AC842" s="338">
        <f t="shared" si="546"/>
        <v>3.8483920300751877</v>
      </c>
      <c r="AD842" s="74"/>
      <c r="AE842" s="136">
        <v>68.833913999999993</v>
      </c>
      <c r="AF842" s="136">
        <v>63.712328999999997</v>
      </c>
      <c r="AG842" s="136">
        <v>-0.13641832000000001</v>
      </c>
      <c r="AH842" s="136">
        <v>0</v>
      </c>
      <c r="AI842" s="136">
        <v>5.2459765000000003</v>
      </c>
      <c r="AJ842" s="136">
        <v>3.3892698000000001E-3</v>
      </c>
      <c r="AK842" s="136">
        <v>8.6368750000000005E-3</v>
      </c>
      <c r="AL842" s="74"/>
      <c r="AM842" s="133">
        <v>7.7976691000000001E-2</v>
      </c>
      <c r="AN842" s="340">
        <f t="shared" si="547"/>
        <v>7.7976691000000001E-2</v>
      </c>
      <c r="AP842" s="133">
        <v>7.5155511999999994E-2</v>
      </c>
      <c r="AQ842" s="133">
        <v>3.2411133E-3</v>
      </c>
      <c r="AR842" s="133">
        <v>-4.1993403E-4</v>
      </c>
      <c r="AS842" s="134">
        <f t="shared" si="548"/>
        <v>4.5057261484073994E-6</v>
      </c>
      <c r="AT842" s="135">
        <f t="shared" si="549"/>
        <v>1.1986365874783177E-8</v>
      </c>
      <c r="AU842" s="135">
        <f t="shared" si="550"/>
        <v>-5.8814289002000003E-2</v>
      </c>
      <c r="AV842" s="302">
        <v>3.5672979000000001E-6</v>
      </c>
      <c r="AW842" s="302">
        <v>1.0763229E-8</v>
      </c>
      <c r="AX842" s="302">
        <v>2.9407363999999998E-13</v>
      </c>
      <c r="AY842" s="302">
        <v>3.0991495999999999E-11</v>
      </c>
      <c r="AZ842" s="302">
        <v>3.0516114000000002E-12</v>
      </c>
      <c r="BA842" s="302">
        <v>3.4649551999999999E-10</v>
      </c>
      <c r="BB842" s="302">
        <v>9.3515286999999999E-7</v>
      </c>
      <c r="BC842" s="302">
        <v>7.1151593999999997E-11</v>
      </c>
      <c r="BD842" s="302">
        <v>1.0857373E-9</v>
      </c>
      <c r="BE842" s="302">
        <v>9.2904233999999995E-14</v>
      </c>
      <c r="BF842" s="302">
        <v>2.1249504999999999E-15</v>
      </c>
      <c r="BG842" s="302">
        <v>1.4095409E-13</v>
      </c>
      <c r="BH842" s="302">
        <v>7.3121843000000004E-15</v>
      </c>
      <c r="BI842" s="302">
        <v>9.3360506000000006E-15</v>
      </c>
      <c r="BJ842" s="302">
        <v>3.7197965999999998E-10</v>
      </c>
      <c r="BK842" s="302">
        <v>2.3334479000000002E-9</v>
      </c>
      <c r="BL842" s="302">
        <v>6.4549393000000004E-11</v>
      </c>
      <c r="BM842" s="302">
        <v>2.1352998000000002E-5</v>
      </c>
      <c r="BN842" s="303">
        <v>-5.8835642E-2</v>
      </c>
      <c r="BO842" s="302">
        <v>1.8941222000000001E-10</v>
      </c>
      <c r="BP842" s="302">
        <v>1.1518311E-12</v>
      </c>
      <c r="BQ842" s="302">
        <v>5.1533776000000002E-17</v>
      </c>
      <c r="BR842" s="74"/>
      <c r="BS842" s="136">
        <v>1.1668705000000001E-4</v>
      </c>
      <c r="BT842" s="144">
        <v>7.5199536000000002E-6</v>
      </c>
      <c r="BU842" s="136">
        <v>1.0730338E-4</v>
      </c>
      <c r="BV842" s="144">
        <v>4.2178366999999997E-8</v>
      </c>
      <c r="BW842" s="144">
        <v>6.2985728999999997E-6</v>
      </c>
      <c r="BX842" s="144">
        <v>6.7328605000000003E-8</v>
      </c>
      <c r="BY842" s="144">
        <v>1.2455063E-9</v>
      </c>
      <c r="BZ842" s="144">
        <v>1.1414949E-7</v>
      </c>
      <c r="CA842" s="144">
        <v>5.2492515E-8</v>
      </c>
      <c r="CB842" s="144">
        <v>1.4711724E-7</v>
      </c>
      <c r="CC842" s="144">
        <v>2.2893301999999999E-8</v>
      </c>
      <c r="CD842" s="144">
        <v>4.2208042000000003E-8</v>
      </c>
      <c r="CE842" s="144">
        <v>4.0597816999999999E-10</v>
      </c>
      <c r="CF842" s="144">
        <v>2.1298898E-6</v>
      </c>
      <c r="CG842" s="144">
        <v>-7.1139049000000002E-6</v>
      </c>
      <c r="CH842" s="144">
        <v>3.1944889E-8</v>
      </c>
      <c r="CI842" s="144">
        <v>2.7191505000000001E-8</v>
      </c>
      <c r="CJ842" s="203" t="s">
        <v>3666</v>
      </c>
      <c r="CK842" s="201"/>
      <c r="CL842" s="110" t="s">
        <v>3644</v>
      </c>
      <c r="CM842" s="209" t="s">
        <v>3667</v>
      </c>
      <c r="CN842" s="110"/>
      <c r="CP842" s="308"/>
      <c r="CQ842" s="74"/>
      <c r="CR842" s="74"/>
      <c r="CS842" s="74"/>
      <c r="CT842" s="74"/>
      <c r="CU842" s="74"/>
      <c r="CV842" s="74"/>
      <c r="CW842" s="74"/>
      <c r="CX842" s="74"/>
      <c r="CY842" s="74"/>
      <c r="CZ842" s="74"/>
      <c r="DA842" s="74"/>
      <c r="DB842" s="74"/>
    </row>
    <row r="843" spans="1:106" ht="14.5" customHeight="1">
      <c r="A843" s="74" t="s">
        <v>3668</v>
      </c>
      <c r="B843" s="129" t="s">
        <v>3600</v>
      </c>
      <c r="C843" s="130" t="str">
        <f t="shared" si="539"/>
        <v>A.130.03.111</v>
      </c>
      <c r="D843" s="131" t="s">
        <v>3634</v>
      </c>
      <c r="E843" s="129" t="s">
        <v>957</v>
      </c>
      <c r="F843" s="132" t="s">
        <v>3669</v>
      </c>
      <c r="G843" s="132">
        <f t="shared" si="540"/>
        <v>0.33941100790862389</v>
      </c>
      <c r="H843" s="348">
        <f t="shared" si="541"/>
        <v>0.33941100790862389</v>
      </c>
      <c r="I843" s="74"/>
      <c r="J843" s="132">
        <f t="shared" si="542"/>
        <v>4.0282264350819996E-2</v>
      </c>
      <c r="K843" s="132">
        <f t="shared" si="543"/>
        <v>5.0418743557803902E-2</v>
      </c>
      <c r="L843" s="300">
        <f t="shared" si="544"/>
        <v>0</v>
      </c>
      <c r="M843" s="132">
        <v>0.24870999999999999</v>
      </c>
      <c r="N843" s="132">
        <v>4.3693740000000002E-2</v>
      </c>
      <c r="O843" s="132">
        <v>6.7250000000000001E-3</v>
      </c>
      <c r="P843" s="132">
        <v>2.8880279999999999E-3</v>
      </c>
      <c r="Q843" s="132">
        <v>3.7394051999999997E-2</v>
      </c>
      <c r="R843" s="132">
        <v>0</v>
      </c>
      <c r="S843" s="304">
        <v>1.8435081999999999E-7</v>
      </c>
      <c r="T843" s="304">
        <v>3.5578038999999999E-9</v>
      </c>
      <c r="U843" s="132">
        <v>0</v>
      </c>
      <c r="V843" s="132">
        <v>0</v>
      </c>
      <c r="W843" s="132">
        <v>0</v>
      </c>
      <c r="X843" s="132">
        <v>0</v>
      </c>
      <c r="Y843" s="132">
        <v>0</v>
      </c>
      <c r="Z843" s="132">
        <v>0</v>
      </c>
      <c r="AA843" s="74"/>
      <c r="AB843" s="301">
        <f t="shared" si="545"/>
        <v>1.8699999999999999</v>
      </c>
      <c r="AC843" s="338">
        <f t="shared" si="546"/>
        <v>1.8699999999999999</v>
      </c>
      <c r="AD843" s="74"/>
      <c r="AE843" s="136">
        <v>87.453000000000003</v>
      </c>
      <c r="AF843" s="136">
        <v>86.052999999999997</v>
      </c>
      <c r="AG843" s="136">
        <v>0</v>
      </c>
      <c r="AH843" s="136">
        <v>0</v>
      </c>
      <c r="AI843" s="136">
        <v>1.4</v>
      </c>
      <c r="AJ843" s="136">
        <v>0</v>
      </c>
      <c r="AK843" s="136">
        <v>0</v>
      </c>
      <c r="AL843" s="74"/>
      <c r="AM843" s="133">
        <v>4.7283849000000003E-2</v>
      </c>
      <c r="AN843" s="340">
        <f t="shared" si="547"/>
        <v>4.7283849000000003E-2</v>
      </c>
      <c r="AP843" s="133">
        <v>4.2188874000000001E-2</v>
      </c>
      <c r="AQ843" s="133">
        <v>1.6922937999999999E-3</v>
      </c>
      <c r="AR843" s="133">
        <v>3.4026811999999999E-3</v>
      </c>
      <c r="AS843" s="134">
        <f t="shared" si="548"/>
        <v>2.5293090000000001E-6</v>
      </c>
      <c r="AT843" s="135">
        <f t="shared" si="549"/>
        <v>6.2584830549999997E-9</v>
      </c>
      <c r="AU843" s="135">
        <f t="shared" si="550"/>
        <v>0.47656599999999999</v>
      </c>
      <c r="AV843" s="302">
        <v>1.7353600000000001E-6</v>
      </c>
      <c r="AW843" s="302">
        <v>5.2359999999999997E-9</v>
      </c>
      <c r="AX843" s="302">
        <v>1.4305499999999999E-13</v>
      </c>
      <c r="AY843" s="303">
        <v>0</v>
      </c>
      <c r="AZ843" s="303">
        <v>0</v>
      </c>
      <c r="BA843" s="302">
        <v>4.2900000000000002E-10</v>
      </c>
      <c r="BB843" s="302">
        <v>7.9352000000000003E-7</v>
      </c>
      <c r="BC843" s="302">
        <v>9.8020000000000001E-11</v>
      </c>
      <c r="BD843" s="302">
        <v>9.2431999999999997E-10</v>
      </c>
      <c r="BE843" s="303">
        <v>0</v>
      </c>
      <c r="BF843" s="303">
        <v>0</v>
      </c>
      <c r="BG843" s="303">
        <v>0</v>
      </c>
      <c r="BH843" s="303">
        <v>0</v>
      </c>
      <c r="BI843" s="303">
        <v>0</v>
      </c>
      <c r="BJ843" s="303">
        <v>0</v>
      </c>
      <c r="BK843" s="303">
        <v>0</v>
      </c>
      <c r="BL843" s="303">
        <v>0</v>
      </c>
      <c r="BM843" s="303">
        <v>0</v>
      </c>
      <c r="BN843" s="303">
        <v>0.47656599999999999</v>
      </c>
      <c r="BO843" s="303">
        <v>0</v>
      </c>
      <c r="BP843" s="303">
        <v>0</v>
      </c>
      <c r="BQ843" s="303">
        <v>0</v>
      </c>
      <c r="BR843" s="74"/>
      <c r="BS843" s="136">
        <v>1.616907E-4</v>
      </c>
      <c r="BT843" s="144">
        <v>6.3725413999999998E-6</v>
      </c>
      <c r="BU843" s="144">
        <v>5.2140562000000003E-5</v>
      </c>
      <c r="BV843" s="144">
        <v>4.1674970999999998E-13</v>
      </c>
      <c r="BW843" s="144">
        <v>3.9013612999999997E-5</v>
      </c>
      <c r="BX843" s="136">
        <v>0</v>
      </c>
      <c r="BY843" s="136">
        <v>0</v>
      </c>
      <c r="BZ843" s="136">
        <v>0</v>
      </c>
      <c r="CA843" s="136">
        <v>0</v>
      </c>
      <c r="CB843" s="144">
        <v>1.2198600999999999E-10</v>
      </c>
      <c r="CC843" s="136">
        <v>0</v>
      </c>
      <c r="CD843" s="136">
        <v>0</v>
      </c>
      <c r="CE843" s="136">
        <v>0</v>
      </c>
      <c r="CF843" s="144">
        <v>2.9838689000000002E-6</v>
      </c>
      <c r="CG843" s="144">
        <v>6.1179991000000002E-5</v>
      </c>
      <c r="CH843" s="136">
        <v>0</v>
      </c>
      <c r="CI843" s="136">
        <v>0</v>
      </c>
      <c r="CJ843" s="207" t="s">
        <v>3580</v>
      </c>
      <c r="CK843" s="201"/>
      <c r="CL843" s="110" t="s">
        <v>3644</v>
      </c>
      <c r="CM843" s="209" t="s">
        <v>3670</v>
      </c>
      <c r="CP843" s="308"/>
      <c r="CQ843" s="74"/>
      <c r="CR843" s="74"/>
      <c r="CS843" s="74"/>
      <c r="CT843" s="74"/>
      <c r="CU843" s="74"/>
      <c r="CV843" s="74"/>
      <c r="CW843" s="74"/>
      <c r="CX843" s="74"/>
      <c r="CY843" s="74"/>
      <c r="CZ843" s="74"/>
      <c r="DA843" s="74"/>
      <c r="DB843" s="74"/>
    </row>
    <row r="844" spans="1:106" ht="14.5" customHeight="1">
      <c r="A844" s="74" t="s">
        <v>3671</v>
      </c>
      <c r="B844" s="129" t="s">
        <v>3600</v>
      </c>
      <c r="C844" s="130" t="str">
        <f t="shared" si="539"/>
        <v>A.130.03.112</v>
      </c>
      <c r="D844" s="131" t="s">
        <v>3634</v>
      </c>
      <c r="E844" s="129" t="s">
        <v>957</v>
      </c>
      <c r="F844" s="132" t="s">
        <v>3673</v>
      </c>
      <c r="G844" s="132">
        <f t="shared" si="540"/>
        <v>0.36585388218510001</v>
      </c>
      <c r="H844" s="348">
        <f t="shared" si="541"/>
        <v>0.36585388218510001</v>
      </c>
      <c r="I844" s="74"/>
      <c r="J844" s="132">
        <f t="shared" si="542"/>
        <v>3.6896501271999997E-2</v>
      </c>
      <c r="K844" s="132">
        <f t="shared" si="543"/>
        <v>4.7285650980000003E-2</v>
      </c>
      <c r="L844" s="300">
        <f t="shared" si="544"/>
        <v>9.5489699330999992E-3</v>
      </c>
      <c r="M844" s="132">
        <v>0.27212276000000002</v>
      </c>
      <c r="N844" s="132">
        <v>3.9632894000000002E-2</v>
      </c>
      <c r="O844" s="132">
        <v>7.293885E-3</v>
      </c>
      <c r="P844" s="132">
        <v>1.9735275999999999E-3</v>
      </c>
      <c r="Q844" s="132">
        <v>3.4662915000000002E-2</v>
      </c>
      <c r="R844" s="304">
        <v>3.9113121999999997E-5</v>
      </c>
      <c r="S844" s="132">
        <v>2.2094555E-4</v>
      </c>
      <c r="T844" s="132">
        <v>3.5887198000000001E-4</v>
      </c>
      <c r="U844" s="132">
        <v>1.9705400999999999E-4</v>
      </c>
      <c r="V844" s="132">
        <v>1.0415911E-2</v>
      </c>
      <c r="W844" s="132">
        <v>-1.1130796999999999E-3</v>
      </c>
      <c r="X844" s="304">
        <v>3.9315318000000002E-5</v>
      </c>
      <c r="Y844" s="304">
        <v>9.7693051000000001E-6</v>
      </c>
      <c r="Z844" s="132">
        <v>0</v>
      </c>
      <c r="AA844" s="74"/>
      <c r="AB844" s="301">
        <f t="shared" si="545"/>
        <v>2.046035789473684</v>
      </c>
      <c r="AC844" s="338">
        <f t="shared" si="546"/>
        <v>2.046035789473684</v>
      </c>
      <c r="AD844" s="74"/>
      <c r="AE844" s="136">
        <v>40.571340999999997</v>
      </c>
      <c r="AF844" s="136">
        <v>39.925759999999997</v>
      </c>
      <c r="AG844" s="136">
        <v>-0.15090676</v>
      </c>
      <c r="AH844" s="136">
        <v>0</v>
      </c>
      <c r="AI844" s="136">
        <v>0.78489052999999998</v>
      </c>
      <c r="AJ844" s="136">
        <v>3.3379771999999999E-3</v>
      </c>
      <c r="AK844" s="136">
        <v>8.2597431999999991E-3</v>
      </c>
      <c r="AL844" s="74"/>
      <c r="AM844" s="133">
        <v>4.6064801000000002E-2</v>
      </c>
      <c r="AN844" s="340">
        <f t="shared" si="547"/>
        <v>4.6064801000000002E-2</v>
      </c>
      <c r="AP844" s="133">
        <v>4.3837618000000002E-2</v>
      </c>
      <c r="AQ844" s="133">
        <v>1.808797E-3</v>
      </c>
      <c r="AR844" s="133">
        <v>4.1838581999999999E-4</v>
      </c>
      <c r="AS844" s="134">
        <f t="shared" si="548"/>
        <v>2.6281545656873998E-6</v>
      </c>
      <c r="AT844" s="135">
        <f t="shared" si="549"/>
        <v>6.689337964675777E-9</v>
      </c>
      <c r="AU844" s="135">
        <f t="shared" si="550"/>
        <v>5.8597453374000005E-2</v>
      </c>
      <c r="AV844" s="302">
        <v>1.8940417000000001E-6</v>
      </c>
      <c r="AW844" s="302">
        <v>5.7145850000000003E-9</v>
      </c>
      <c r="AX844" s="302">
        <v>1.5613858000000001E-13</v>
      </c>
      <c r="AY844" s="302">
        <v>3.0991495999999999E-11</v>
      </c>
      <c r="AZ844" s="302">
        <v>3.0516114000000002E-12</v>
      </c>
      <c r="BA844" s="302">
        <v>2.9325044999999998E-10</v>
      </c>
      <c r="BB844" s="302">
        <v>7.3089076000000001E-7</v>
      </c>
      <c r="BC844" s="302">
        <v>6.0741678999999995E-11</v>
      </c>
      <c r="BD844" s="302">
        <v>8.4790137999999998E-10</v>
      </c>
      <c r="BE844" s="302">
        <v>9.2833019E-14</v>
      </c>
      <c r="BF844" s="302">
        <v>2.1216512999999998E-15</v>
      </c>
      <c r="BG844" s="302">
        <v>1.4088868999999999E-13</v>
      </c>
      <c r="BH844" s="302">
        <v>7.3121632999999995E-15</v>
      </c>
      <c r="BI844" s="302">
        <v>9.3359384000000003E-15</v>
      </c>
      <c r="BJ844" s="302">
        <v>3.7197831000000001E-10</v>
      </c>
      <c r="BK844" s="302">
        <v>2.3334216000000001E-9</v>
      </c>
      <c r="BL844" s="302">
        <v>6.4549393000000004E-11</v>
      </c>
      <c r="BM844" s="302">
        <v>2.1348373999999999E-5</v>
      </c>
      <c r="BN844" s="303">
        <v>5.8576105000000003E-2</v>
      </c>
      <c r="BO844" s="302">
        <v>1.8941222000000001E-10</v>
      </c>
      <c r="BP844" s="302">
        <v>1.1518311E-12</v>
      </c>
      <c r="BQ844" s="302">
        <v>5.1533776000000002E-17</v>
      </c>
      <c r="BR844" s="74"/>
      <c r="BS844" s="136">
        <v>1.0916749E-4</v>
      </c>
      <c r="BT844" s="144">
        <v>5.8735760000000002E-6</v>
      </c>
      <c r="BU844" s="144">
        <v>5.7048905999999998E-5</v>
      </c>
      <c r="BV844" s="144">
        <v>4.2156926999999998E-8</v>
      </c>
      <c r="BW844" s="144">
        <v>3.6038506E-5</v>
      </c>
      <c r="BX844" s="144">
        <v>5.4212474000000002E-8</v>
      </c>
      <c r="BY844" s="144">
        <v>1.2448493000000001E-9</v>
      </c>
      <c r="BZ844" s="144">
        <v>9.4257065999999996E-8</v>
      </c>
      <c r="CA844" s="144">
        <v>5.2487055999999997E-8</v>
      </c>
      <c r="CB844" s="144">
        <v>1.4620095999999999E-7</v>
      </c>
      <c r="CC844" s="144">
        <v>2.2893301999999999E-8</v>
      </c>
      <c r="CD844" s="144">
        <v>4.2208042000000003E-8</v>
      </c>
      <c r="CE844" s="144">
        <v>4.0597816999999999E-10</v>
      </c>
      <c r="CF844" s="144">
        <v>1.7990987999999999E-6</v>
      </c>
      <c r="CG844" s="144">
        <v>7.8922145000000001E-6</v>
      </c>
      <c r="CH844" s="144">
        <v>3.1928015999999998E-8</v>
      </c>
      <c r="CI844" s="144">
        <v>2.7191505000000001E-8</v>
      </c>
      <c r="CJ844" s="207" t="s">
        <v>3580</v>
      </c>
      <c r="CK844" s="201"/>
      <c r="CL844" s="110" t="s">
        <v>3644</v>
      </c>
      <c r="CM844" s="209" t="s">
        <v>3674</v>
      </c>
      <c r="CN844" s="110"/>
      <c r="CP844" s="308"/>
      <c r="CQ844" s="74"/>
      <c r="CR844" s="74"/>
      <c r="CS844" s="74"/>
      <c r="CT844" s="74"/>
      <c r="CU844" s="74"/>
      <c r="CV844" s="74"/>
      <c r="CW844" s="74"/>
      <c r="CX844" s="74"/>
      <c r="CY844" s="74"/>
      <c r="CZ844" s="74"/>
      <c r="DA844" s="74"/>
      <c r="DB844" s="74"/>
    </row>
    <row r="845" spans="1:106" ht="14.5" customHeight="1">
      <c r="A845" s="74" t="s">
        <v>3675</v>
      </c>
      <c r="B845" s="129" t="s">
        <v>3600</v>
      </c>
      <c r="C845" s="130" t="str">
        <f t="shared" si="539"/>
        <v>A.130.03.113</v>
      </c>
      <c r="D845" s="131" t="s">
        <v>3634</v>
      </c>
      <c r="E845" s="129" t="s">
        <v>957</v>
      </c>
      <c r="F845" s="132" t="s">
        <v>3677</v>
      </c>
      <c r="G845" s="132">
        <f t="shared" si="540"/>
        <v>0.34831702046349999</v>
      </c>
      <c r="H845" s="348">
        <f t="shared" si="541"/>
        <v>0.34831702046349999</v>
      </c>
      <c r="I845" s="74"/>
      <c r="J845" s="132">
        <f t="shared" si="542"/>
        <v>1.3561333133999999E-2</v>
      </c>
      <c r="K845" s="132">
        <f t="shared" si="543"/>
        <v>5.8292925899999994E-2</v>
      </c>
      <c r="L845" s="300">
        <f t="shared" si="544"/>
        <v>0.10843661142949999</v>
      </c>
      <c r="M845" s="132">
        <v>0.16802615000000001</v>
      </c>
      <c r="N845" s="132">
        <v>4.4107530999999998E-2</v>
      </c>
      <c r="O845" s="132">
        <v>1.2246201E-2</v>
      </c>
      <c r="P845" s="132">
        <v>9.4642965999999999E-3</v>
      </c>
      <c r="Q845" s="132">
        <v>3.6143259000000001E-3</v>
      </c>
      <c r="R845" s="304">
        <v>6.6330653999999999E-5</v>
      </c>
      <c r="S845" s="132">
        <v>4.1637998000000002E-4</v>
      </c>
      <c r="T845" s="132">
        <v>1.9391939E-3</v>
      </c>
      <c r="U845" s="132">
        <v>1.8031852000000001E-4</v>
      </c>
      <c r="V845" s="132">
        <v>0.10791325</v>
      </c>
      <c r="W845" s="132">
        <v>3.0055354999999998E-4</v>
      </c>
      <c r="X845" s="304">
        <v>3.9315996999999999E-5</v>
      </c>
      <c r="Y845" s="304">
        <v>3.1733624999999999E-6</v>
      </c>
      <c r="Z845" s="132">
        <v>0</v>
      </c>
      <c r="AA845" s="74"/>
      <c r="AB845" s="301">
        <f t="shared" si="545"/>
        <v>1.2633545112781954</v>
      </c>
      <c r="AC845" s="338">
        <f t="shared" si="546"/>
        <v>1.2633545112781954</v>
      </c>
      <c r="AD845" s="74"/>
      <c r="AE845" s="136">
        <v>16.442235</v>
      </c>
      <c r="AF845" s="136">
        <v>16.027332999999999</v>
      </c>
      <c r="AG845" s="136">
        <v>4.0747168E-2</v>
      </c>
      <c r="AH845" s="136">
        <v>0</v>
      </c>
      <c r="AI845" s="136">
        <v>0.36244017000000001</v>
      </c>
      <c r="AJ845" s="136">
        <v>1.5031216E-3</v>
      </c>
      <c r="AK845" s="136">
        <v>1.0211659E-2</v>
      </c>
      <c r="AL845" s="74"/>
      <c r="AM845" s="133">
        <v>3.7964869999999998E-2</v>
      </c>
      <c r="AN845" s="340">
        <f t="shared" si="547"/>
        <v>3.7964869999999998E-2</v>
      </c>
      <c r="AP845" s="133">
        <v>3.5589554000000002E-2</v>
      </c>
      <c r="AQ845" s="133">
        <v>1.3192195999999999E-3</v>
      </c>
      <c r="AR845" s="133">
        <v>1.0560957E-3</v>
      </c>
      <c r="AS845" s="134">
        <f t="shared" si="548"/>
        <v>2.1336662712308996E-6</v>
      </c>
      <c r="AT845" s="135">
        <f t="shared" si="549"/>
        <v>4.8787706294644595E-9</v>
      </c>
      <c r="AU845" s="135">
        <f t="shared" si="550"/>
        <v>0.14791256365799998</v>
      </c>
      <c r="AV845" s="302">
        <v>1.1772978E-6</v>
      </c>
      <c r="AW845" s="302">
        <v>3.5523494999999999E-9</v>
      </c>
      <c r="AX845" s="302">
        <v>9.7047828E-14</v>
      </c>
      <c r="AY845" s="302">
        <v>7.4174862000000003E-11</v>
      </c>
      <c r="AZ845" s="302">
        <v>1.8000419E-12</v>
      </c>
      <c r="BA845" s="302">
        <v>1.4072582E-9</v>
      </c>
      <c r="BB845" s="302">
        <v>9.4668338999999997E-7</v>
      </c>
      <c r="BC845" s="302">
        <v>2.0486850999999999E-10</v>
      </c>
      <c r="BD845" s="302">
        <v>1.0503140999999999E-9</v>
      </c>
      <c r="BE845" s="302">
        <v>2.1524512000000001E-13</v>
      </c>
      <c r="BF845" s="302">
        <v>4.1967479999999998E-15</v>
      </c>
      <c r="BG845" s="302">
        <v>5.6044339E-12</v>
      </c>
      <c r="BH845" s="302">
        <v>3.7605382000000002E-14</v>
      </c>
      <c r="BI845" s="302">
        <v>9.6821207000000001E-14</v>
      </c>
      <c r="BJ845" s="302">
        <v>1.3306098E-9</v>
      </c>
      <c r="BK845" s="302">
        <v>6.8097124999999996E-9</v>
      </c>
      <c r="BL845" s="302">
        <v>6.4809008999999997E-11</v>
      </c>
      <c r="BM845" s="302">
        <v>2.2393658000000001E-5</v>
      </c>
      <c r="BN845" s="303">
        <v>0.14789016999999999</v>
      </c>
      <c r="BO845" s="302">
        <v>6.1525826999999995E-11</v>
      </c>
      <c r="BP845" s="302">
        <v>3.7414354E-13</v>
      </c>
      <c r="BQ845" s="302">
        <v>1.6739458999999999E-17</v>
      </c>
      <c r="BR845" s="74"/>
      <c r="BS845" s="144">
        <v>7.6616736999999996E-5</v>
      </c>
      <c r="BT845" s="144">
        <v>7.6894055999999996E-6</v>
      </c>
      <c r="BU845" s="144">
        <v>3.5225675999999998E-5</v>
      </c>
      <c r="BV845" s="144">
        <v>2.2722825999999999E-7</v>
      </c>
      <c r="BW845" s="144">
        <v>8.8572147E-6</v>
      </c>
      <c r="BX845" s="144">
        <v>8.8483110000000004E-7</v>
      </c>
      <c r="BY845" s="144">
        <v>3.5233032999999998E-9</v>
      </c>
      <c r="BZ845" s="144">
        <v>1.3520092000000001E-6</v>
      </c>
      <c r="CA845" s="144">
        <v>8.9011066999999994E-8</v>
      </c>
      <c r="CB845" s="144">
        <v>2.7552106E-7</v>
      </c>
      <c r="CC845" s="144">
        <v>1.3132179999999999E-8</v>
      </c>
      <c r="CD845" s="144">
        <v>4.2396050999999998E-8</v>
      </c>
      <c r="CE845" s="144">
        <v>2.0059248000000001E-10</v>
      </c>
      <c r="CF845" s="144">
        <v>2.5602920000000001E-6</v>
      </c>
      <c r="CG845" s="144">
        <v>1.9346867999999998E-5</v>
      </c>
      <c r="CH845" s="144">
        <v>4.0594966000000003E-8</v>
      </c>
      <c r="CI845" s="144">
        <v>8.8324807000000003E-9</v>
      </c>
      <c r="CJ845" s="211" t="s">
        <v>3678</v>
      </c>
      <c r="CK845" s="201"/>
      <c r="CL845" s="110" t="s">
        <v>3644</v>
      </c>
      <c r="CM845" s="209"/>
      <c r="CN845" s="110"/>
      <c r="CP845" s="110"/>
      <c r="CQ845" s="74"/>
      <c r="CR845" s="74"/>
      <c r="CS845" s="74"/>
      <c r="CT845" s="74"/>
      <c r="CU845" s="74"/>
      <c r="CV845" s="74"/>
      <c r="CW845" s="74"/>
      <c r="CX845" s="74"/>
      <c r="CY845" s="74"/>
      <c r="CZ845" s="74"/>
      <c r="DA845" s="74"/>
      <c r="DB845" s="74"/>
    </row>
    <row r="846" spans="1:106" ht="14.5" customHeight="1">
      <c r="A846" s="74" t="s">
        <v>3679</v>
      </c>
      <c r="B846" s="129" t="s">
        <v>3600</v>
      </c>
      <c r="C846" s="130" t="str">
        <f t="shared" si="539"/>
        <v>A.130.03.114</v>
      </c>
      <c r="D846" s="131" t="s">
        <v>3634</v>
      </c>
      <c r="E846" s="129" t="s">
        <v>957</v>
      </c>
      <c r="F846" s="132" t="s">
        <v>3681</v>
      </c>
      <c r="G846" s="132">
        <f t="shared" si="540"/>
        <v>0.42821258339169999</v>
      </c>
      <c r="H846" s="348">
        <f t="shared" si="541"/>
        <v>0.42821258339169999</v>
      </c>
      <c r="I846" s="74"/>
      <c r="J846" s="132">
        <f t="shared" si="542"/>
        <v>1.4164146698999999E-2</v>
      </c>
      <c r="K846" s="132">
        <f t="shared" si="543"/>
        <v>2.9354916740000001E-2</v>
      </c>
      <c r="L846" s="300">
        <f t="shared" si="544"/>
        <v>3.8071419952699997E-2</v>
      </c>
      <c r="M846" s="132">
        <v>0.34662209999999999</v>
      </c>
      <c r="N846" s="132">
        <v>1.4515182999999999E-2</v>
      </c>
      <c r="O846" s="132">
        <v>1.4202355E-2</v>
      </c>
      <c r="P846" s="132">
        <v>1.2067830999999999E-2</v>
      </c>
      <c r="Q846" s="132">
        <v>1.8882136999999999E-3</v>
      </c>
      <c r="R846" s="132">
        <v>1.1114906999999999E-4</v>
      </c>
      <c r="S846" s="304">
        <v>9.6952929000000004E-5</v>
      </c>
      <c r="T846" s="132">
        <v>6.3737874000000005E-4</v>
      </c>
      <c r="U846" s="132">
        <v>1.5021431999999999E-3</v>
      </c>
      <c r="V846" s="132">
        <v>0</v>
      </c>
      <c r="W846" s="132">
        <v>3.6564439999999997E-2</v>
      </c>
      <c r="X846" s="304">
        <v>4.8367527E-6</v>
      </c>
      <c r="Y846" s="132">
        <v>0</v>
      </c>
      <c r="Z846" s="132">
        <v>0</v>
      </c>
      <c r="AA846" s="74"/>
      <c r="AB846" s="301">
        <f t="shared" si="545"/>
        <v>2.6061812030075187</v>
      </c>
      <c r="AC846" s="338">
        <f t="shared" si="546"/>
        <v>2.6061812030075187</v>
      </c>
      <c r="AD846" s="74"/>
      <c r="AE846" s="136">
        <v>40.855080000000001</v>
      </c>
      <c r="AF846" s="136">
        <v>32.58211</v>
      </c>
      <c r="AG846" s="136">
        <v>4.9566115999999996</v>
      </c>
      <c r="AH846" s="136">
        <v>0</v>
      </c>
      <c r="AI846" s="136">
        <v>0.40847445999999998</v>
      </c>
      <c r="AJ846" s="136">
        <v>1.7917681999999999</v>
      </c>
      <c r="AK846" s="136">
        <v>1.1161158</v>
      </c>
      <c r="AL846" s="74"/>
      <c r="AM846" s="133">
        <v>5.1259714999999997E-2</v>
      </c>
      <c r="AN846" s="340">
        <f t="shared" si="547"/>
        <v>5.1259714999999997E-2</v>
      </c>
      <c r="AP846" s="133">
        <v>4.7826083999999998E-2</v>
      </c>
      <c r="AQ846" s="133">
        <v>2.1825653000000001E-3</v>
      </c>
      <c r="AR846" s="133">
        <v>1.2510654999999999E-3</v>
      </c>
      <c r="AS846" s="134">
        <f t="shared" si="548"/>
        <v>2.86727126627E-6</v>
      </c>
      <c r="AT846" s="135">
        <f t="shared" si="549"/>
        <v>8.0716170740358294E-9</v>
      </c>
      <c r="AU846" s="135">
        <f t="shared" si="550"/>
        <v>0.17521925413</v>
      </c>
      <c r="AV846" s="302">
        <v>2.4362546999999999E-6</v>
      </c>
      <c r="AW846" s="302">
        <v>7.3514262000000002E-9</v>
      </c>
      <c r="AX846" s="302">
        <v>2.0082288000000001E-13</v>
      </c>
      <c r="AY846" s="302">
        <v>7.7977096999999996E-11</v>
      </c>
      <c r="AZ846" s="302">
        <v>1.0129603E-11</v>
      </c>
      <c r="BA846" s="302">
        <v>1.7944193999999999E-9</v>
      </c>
      <c r="BB846" s="302">
        <v>4.2745923E-7</v>
      </c>
      <c r="BC846" s="302">
        <v>2.5710073000000002E-10</v>
      </c>
      <c r="BD846" s="302">
        <v>4.5650445999999999E-10</v>
      </c>
      <c r="BE846" s="302">
        <v>1.1371228E-13</v>
      </c>
      <c r="BF846" s="302">
        <v>5.8328882999999997E-16</v>
      </c>
      <c r="BG846" s="302">
        <v>2.4096810999999998E-13</v>
      </c>
      <c r="BH846" s="302">
        <v>1.3921897E-14</v>
      </c>
      <c r="BI846" s="302">
        <v>1.0522179999999999E-14</v>
      </c>
      <c r="BJ846" s="302">
        <v>1.2106468E-9</v>
      </c>
      <c r="BK846" s="302">
        <v>4.6416337E-10</v>
      </c>
      <c r="BL846" s="302">
        <v>6.0051534000000001E-12</v>
      </c>
      <c r="BM846" s="302">
        <v>3.6464129999999997E-5</v>
      </c>
      <c r="BN846" s="303">
        <v>0.17518279</v>
      </c>
      <c r="BO846" s="303">
        <v>0</v>
      </c>
      <c r="BP846" s="303">
        <v>0</v>
      </c>
      <c r="BQ846" s="303">
        <v>0</v>
      </c>
      <c r="BR846" s="74"/>
      <c r="BS846" s="136">
        <v>1.3146337E-4</v>
      </c>
      <c r="BT846" s="144">
        <v>3.7296664000000001E-6</v>
      </c>
      <c r="BU846" s="144">
        <v>7.2667247000000003E-5</v>
      </c>
      <c r="BV846" s="144">
        <v>7.5044244000000005E-8</v>
      </c>
      <c r="BW846" s="144">
        <v>3.9110942999999998E-6</v>
      </c>
      <c r="BX846" s="144">
        <v>1.1435362E-6</v>
      </c>
      <c r="BY846" s="144">
        <v>1.4587543E-10</v>
      </c>
      <c r="BZ846" s="144">
        <v>1.7433290000000001E-6</v>
      </c>
      <c r="CA846" s="144">
        <v>1.4915423E-7</v>
      </c>
      <c r="CB846" s="144">
        <v>6.4154317000000005E-8</v>
      </c>
      <c r="CC846" s="144">
        <v>7.6136693E-8</v>
      </c>
      <c r="CD846" s="144">
        <v>4.3656022999999998E-9</v>
      </c>
      <c r="CE846" s="144">
        <v>1.3439567E-9</v>
      </c>
      <c r="CF846" s="144">
        <v>2.6688005999999998E-6</v>
      </c>
      <c r="CG846" s="144">
        <v>4.4561897000000003E-5</v>
      </c>
      <c r="CH846" s="144">
        <v>6.6745425999999995E-7</v>
      </c>
      <c r="CI846" s="136">
        <v>0</v>
      </c>
      <c r="CJ846" s="203" t="s">
        <v>3605</v>
      </c>
      <c r="CK846" s="201"/>
      <c r="CL846" s="110" t="s">
        <v>3644</v>
      </c>
      <c r="CM846" s="209" t="s">
        <v>3682</v>
      </c>
      <c r="CN846" s="110"/>
      <c r="CP846" s="308"/>
      <c r="CQ846" s="74"/>
      <c r="CR846" s="74"/>
      <c r="CS846" s="74"/>
      <c r="CT846" s="74"/>
      <c r="CU846" s="74"/>
      <c r="CV846" s="74"/>
      <c r="CW846" s="74"/>
      <c r="CX846" s="74"/>
      <c r="CY846" s="74"/>
      <c r="CZ846" s="74"/>
      <c r="DA846" s="74"/>
      <c r="DB846" s="74"/>
    </row>
    <row r="847" spans="1:106" ht="14.5" customHeight="1">
      <c r="A847" s="74" t="s">
        <v>3683</v>
      </c>
      <c r="B847" s="129" t="s">
        <v>3600</v>
      </c>
      <c r="C847" s="130" t="str">
        <f t="shared" si="539"/>
        <v>A.130.03.115</v>
      </c>
      <c r="D847" s="131" t="s">
        <v>3634</v>
      </c>
      <c r="E847" s="129" t="s">
        <v>957</v>
      </c>
      <c r="F847" s="132" t="s">
        <v>3685</v>
      </c>
      <c r="G847" s="132">
        <f t="shared" si="540"/>
        <v>0.52507850413900004</v>
      </c>
      <c r="H847" s="348">
        <f t="shared" si="541"/>
        <v>0.52507850413900004</v>
      </c>
      <c r="I847" s="74"/>
      <c r="J847" s="132">
        <f t="shared" si="542"/>
        <v>2.0383641800000001E-2</v>
      </c>
      <c r="K847" s="132">
        <f t="shared" si="543"/>
        <v>3.3948606899999997E-2</v>
      </c>
      <c r="L847" s="300">
        <f t="shared" si="544"/>
        <v>4.8010754389999997E-3</v>
      </c>
      <c r="M847" s="132">
        <v>0.46594518000000001</v>
      </c>
      <c r="N847" s="132">
        <v>1.2183487999999999E-2</v>
      </c>
      <c r="O847" s="132">
        <v>1.9962008E-2</v>
      </c>
      <c r="P847" s="132">
        <v>1.7155283E-2</v>
      </c>
      <c r="Q847" s="132">
        <v>2.6396492000000001E-3</v>
      </c>
      <c r="R847" s="132">
        <v>3.1443486999999998E-4</v>
      </c>
      <c r="S847" s="132">
        <v>2.7427472999999998E-4</v>
      </c>
      <c r="T847" s="132">
        <v>1.8031109E-3</v>
      </c>
      <c r="U847" s="132">
        <v>6.4692692000000004E-4</v>
      </c>
      <c r="V847" s="132">
        <v>0</v>
      </c>
      <c r="W847" s="132">
        <v>4.1404655999999996E-3</v>
      </c>
      <c r="X847" s="304">
        <v>1.3682918999999999E-5</v>
      </c>
      <c r="Y847" s="132">
        <v>0</v>
      </c>
      <c r="Z847" s="132">
        <v>0</v>
      </c>
      <c r="AA847" s="74"/>
      <c r="AB847" s="301">
        <f t="shared" si="545"/>
        <v>3.5033472180451128</v>
      </c>
      <c r="AC847" s="338">
        <f t="shared" si="546"/>
        <v>3.5033472180451128</v>
      </c>
      <c r="AD847" s="74"/>
      <c r="AE847" s="136">
        <v>49.350025000000002</v>
      </c>
      <c r="AF847" s="136">
        <v>48.674563999999997</v>
      </c>
      <c r="AG847" s="136">
        <v>0.56134295000000001</v>
      </c>
      <c r="AH847" s="136">
        <v>0</v>
      </c>
      <c r="AI847" s="136">
        <v>0</v>
      </c>
      <c r="AJ847" s="136">
        <v>5.6200987999999999E-3</v>
      </c>
      <c r="AK847" s="136">
        <v>0.10849754</v>
      </c>
      <c r="AL847" s="74"/>
      <c r="AM847" s="133">
        <v>6.8069227999999996E-2</v>
      </c>
      <c r="AN847" s="340">
        <f t="shared" si="547"/>
        <v>6.8069227999999996E-2</v>
      </c>
      <c r="AP847" s="133">
        <v>6.2702302000000001E-2</v>
      </c>
      <c r="AQ847" s="133">
        <v>2.9254284E-3</v>
      </c>
      <c r="AR847" s="133">
        <v>2.4414975000000001E-3</v>
      </c>
      <c r="AS847" s="134">
        <f t="shared" si="548"/>
        <v>3.7591307917140002E-6</v>
      </c>
      <c r="AT847" s="135">
        <f t="shared" si="549"/>
        <v>1.08188919443394E-8</v>
      </c>
      <c r="AU847" s="135">
        <f t="shared" si="550"/>
        <v>0.34194642294100003</v>
      </c>
      <c r="AV847" s="302">
        <v>3.3012310000000001E-6</v>
      </c>
      <c r="AW847" s="302">
        <v>9.9624717E-9</v>
      </c>
      <c r="AX847" s="302">
        <v>2.7210809000000002E-13</v>
      </c>
      <c r="AY847" s="302">
        <v>2.2059309999999999E-10</v>
      </c>
      <c r="AZ847" s="302">
        <v>2.8656114E-11</v>
      </c>
      <c r="BA847" s="302">
        <v>2.5509228000000002E-9</v>
      </c>
      <c r="BB847" s="302">
        <v>4.5036166999999999E-7</v>
      </c>
      <c r="BC847" s="302">
        <v>3.6932884000000001E-10</v>
      </c>
      <c r="BD847" s="302">
        <v>4.6875686000000001E-10</v>
      </c>
      <c r="BE847" s="302">
        <v>3.2168605000000001E-13</v>
      </c>
      <c r="BF847" s="302">
        <v>1.6500933999999999E-15</v>
      </c>
      <c r="BG847" s="302">
        <v>6.8168609999999997E-13</v>
      </c>
      <c r="BH847" s="302">
        <v>3.9384312999999998E-14</v>
      </c>
      <c r="BI847" s="302">
        <v>2.9766692999999998E-14</v>
      </c>
      <c r="BJ847" s="302">
        <v>3.4248560000000001E-9</v>
      </c>
      <c r="BK847" s="302">
        <v>1.3130937E-9</v>
      </c>
      <c r="BL847" s="302">
        <v>1.6988263E-11</v>
      </c>
      <c r="BM847" s="302">
        <v>3.0442940999999998E-5</v>
      </c>
      <c r="BN847" s="303">
        <v>0.34191598000000001</v>
      </c>
      <c r="BO847" s="303">
        <v>0</v>
      </c>
      <c r="BP847" s="303">
        <v>0</v>
      </c>
      <c r="BQ847" s="303">
        <v>0</v>
      </c>
      <c r="BR847" s="74"/>
      <c r="BS847" s="136">
        <v>1.7239840000000001E-4</v>
      </c>
      <c r="BT847" s="144">
        <v>4.0478635999999999E-6</v>
      </c>
      <c r="BU847" s="144">
        <v>9.7682617000000005E-5</v>
      </c>
      <c r="BV847" s="144">
        <v>2.1229621999999999E-7</v>
      </c>
      <c r="BW847" s="144">
        <v>4.5080368000000004E-6</v>
      </c>
      <c r="BX847" s="144">
        <v>1.6001097E-6</v>
      </c>
      <c r="BY847" s="144">
        <v>4.1267392000000002E-10</v>
      </c>
      <c r="BZ847" s="144">
        <v>2.4503689000000001E-6</v>
      </c>
      <c r="CA847" s="144">
        <v>4.2194945999999999E-7</v>
      </c>
      <c r="CB847" s="144">
        <v>1.8148918999999999E-7</v>
      </c>
      <c r="CC847" s="144">
        <v>2.1538669999999999E-7</v>
      </c>
      <c r="CD847" s="144">
        <v>1.2350059E-8</v>
      </c>
      <c r="CE847" s="144">
        <v>3.8019829000000002E-9</v>
      </c>
      <c r="CF847" s="144">
        <v>4.0299088999999998E-6</v>
      </c>
      <c r="CG847" s="144">
        <v>5.6881110999999997E-5</v>
      </c>
      <c r="CH847" s="144">
        <v>1.5069805000000001E-7</v>
      </c>
      <c r="CI847" s="136">
        <v>0</v>
      </c>
      <c r="CJ847" s="204" t="s">
        <v>3609</v>
      </c>
      <c r="CK847" s="201"/>
      <c r="CL847" s="110" t="s">
        <v>3644</v>
      </c>
      <c r="CM847" s="209" t="s">
        <v>3686</v>
      </c>
      <c r="CN847" s="110"/>
      <c r="CP847" s="308"/>
      <c r="CQ847" s="74"/>
      <c r="CR847" s="74"/>
      <c r="CS847" s="74"/>
      <c r="CT847" s="74"/>
      <c r="CU847" s="74"/>
      <c r="CV847" s="74"/>
      <c r="CW847" s="74"/>
      <c r="CX847" s="74"/>
      <c r="CY847" s="74"/>
      <c r="CZ847" s="74"/>
      <c r="DA847" s="74"/>
      <c r="DB847" s="74"/>
    </row>
    <row r="848" spans="1:106" ht="14.5" customHeight="1">
      <c r="A848" s="74" t="s">
        <v>3687</v>
      </c>
      <c r="B848" s="129" t="s">
        <v>3600</v>
      </c>
      <c r="C848" s="130" t="str">
        <f t="shared" si="539"/>
        <v>A.130.03.116</v>
      </c>
      <c r="D848" s="131" t="s">
        <v>3634</v>
      </c>
      <c r="E848" s="129" t="s">
        <v>957</v>
      </c>
      <c r="F848" s="132" t="s">
        <v>3689</v>
      </c>
      <c r="G848" s="132">
        <f t="shared" si="540"/>
        <v>0.80060378992110004</v>
      </c>
      <c r="H848" s="348">
        <f t="shared" si="541"/>
        <v>0.80060378992110004</v>
      </c>
      <c r="I848" s="74"/>
      <c r="J848" s="132">
        <f t="shared" si="542"/>
        <v>6.7362025880000004E-3</v>
      </c>
      <c r="K848" s="132">
        <f t="shared" si="543"/>
        <v>0.18624765731000001</v>
      </c>
      <c r="L848" s="300">
        <f t="shared" si="544"/>
        <v>1.00423300231E-2</v>
      </c>
      <c r="M848" s="132">
        <v>0.59757760000000004</v>
      </c>
      <c r="N848" s="132">
        <v>0.17268111999999999</v>
      </c>
      <c r="O848" s="132">
        <v>1.3206821000000001E-2</v>
      </c>
      <c r="P848" s="132">
        <v>3.2906127999999999E-3</v>
      </c>
      <c r="Q848" s="132">
        <v>3.1791428000000001E-3</v>
      </c>
      <c r="R848" s="304">
        <v>3.9131897999999998E-5</v>
      </c>
      <c r="S848" s="132">
        <v>2.2731509000000001E-4</v>
      </c>
      <c r="T848" s="132">
        <v>3.5971631E-4</v>
      </c>
      <c r="U848" s="132">
        <v>1.9718321E-4</v>
      </c>
      <c r="V848" s="132">
        <v>1.0415911E-2</v>
      </c>
      <c r="W848" s="132">
        <v>-6.1984881000000001E-4</v>
      </c>
      <c r="X848" s="304">
        <v>3.9315318000000002E-5</v>
      </c>
      <c r="Y848" s="304">
        <v>9.7693051000000001E-6</v>
      </c>
      <c r="Z848" s="132">
        <v>0</v>
      </c>
      <c r="AA848" s="74"/>
      <c r="AB848" s="301">
        <f t="shared" si="545"/>
        <v>4.4930646616541354</v>
      </c>
      <c r="AC848" s="338">
        <f t="shared" si="546"/>
        <v>4.4930646616541354</v>
      </c>
      <c r="AD848" s="74"/>
      <c r="AE848" s="136">
        <v>82.610213000000002</v>
      </c>
      <c r="AF848" s="136">
        <v>81.790772000000004</v>
      </c>
      <c r="AG848" s="136">
        <v>-8.4037058999999997E-2</v>
      </c>
      <c r="AH848" s="136">
        <v>0</v>
      </c>
      <c r="AI848" s="136">
        <v>0.88990278</v>
      </c>
      <c r="AJ848" s="136">
        <v>3.5747127000000001E-3</v>
      </c>
      <c r="AK848" s="136">
        <v>1.0000352000000001E-2</v>
      </c>
      <c r="AL848" s="74"/>
      <c r="AM848" s="133">
        <v>0.12720115000000001</v>
      </c>
      <c r="AN848" s="340">
        <f t="shared" si="547"/>
        <v>0.12720115000000001</v>
      </c>
      <c r="AP848" s="133">
        <v>0.12219221</v>
      </c>
      <c r="AQ848" s="133">
        <v>4.4371766999999999E-3</v>
      </c>
      <c r="AR848" s="133">
        <v>5.7176258000000003E-4</v>
      </c>
      <c r="AS848" s="134">
        <f t="shared" si="548"/>
        <v>7.3256718720184006E-6</v>
      </c>
      <c r="AT848" s="135">
        <f t="shared" si="549"/>
        <v>1.6409677441690276E-8</v>
      </c>
      <c r="AU848" s="135">
        <f t="shared" si="550"/>
        <v>8.0078793716999996E-2</v>
      </c>
      <c r="AV848" s="302">
        <v>4.1679748999999997E-6</v>
      </c>
      <c r="AW848" s="302">
        <v>1.2575711E-8</v>
      </c>
      <c r="AX848" s="302">
        <v>3.4358925000000002E-13</v>
      </c>
      <c r="AY848" s="302">
        <v>3.0991496999999999E-11</v>
      </c>
      <c r="AZ848" s="302">
        <v>3.0516114000000002E-12</v>
      </c>
      <c r="BA848" s="302">
        <v>4.8898924999999995E-10</v>
      </c>
      <c r="BB848" s="302">
        <v>3.1542790000000001E-6</v>
      </c>
      <c r="BC848" s="302">
        <v>9.7361438999999997E-11</v>
      </c>
      <c r="BD848" s="302">
        <v>3.6703070000000002E-9</v>
      </c>
      <c r="BE848" s="302">
        <v>9.3161702E-14</v>
      </c>
      <c r="BF848" s="302">
        <v>2.1368782000000001E-15</v>
      </c>
      <c r="BG848" s="302">
        <v>1.4119051E-13</v>
      </c>
      <c r="BH848" s="302">
        <v>7.3122600999999994E-15</v>
      </c>
      <c r="BI848" s="302">
        <v>9.3364562000000001E-15</v>
      </c>
      <c r="BJ848" s="302">
        <v>3.7198454E-10</v>
      </c>
      <c r="BK848" s="302">
        <v>2.3335428999999999E-9</v>
      </c>
      <c r="BL848" s="302">
        <v>6.4549393000000004E-11</v>
      </c>
      <c r="BM848" s="302">
        <v>2.1369717E-5</v>
      </c>
      <c r="BN848" s="303">
        <v>8.0057424000000002E-2</v>
      </c>
      <c r="BO848" s="302">
        <v>1.8941222000000001E-10</v>
      </c>
      <c r="BP848" s="302">
        <v>1.1518311E-12</v>
      </c>
      <c r="BQ848" s="302">
        <v>5.1533776000000002E-17</v>
      </c>
      <c r="BR848" s="74"/>
      <c r="BS848" s="136">
        <v>1.8968939999999999E-4</v>
      </c>
      <c r="BT848" s="144">
        <v>2.5362855000000001E-5</v>
      </c>
      <c r="BU848" s="136">
        <v>1.2527856E-4</v>
      </c>
      <c r="BV848" s="144">
        <v>4.2255831999999997E-8</v>
      </c>
      <c r="BW848" s="144">
        <v>2.3619643000000001E-5</v>
      </c>
      <c r="BX848" s="144">
        <v>1.1474846E-7</v>
      </c>
      <c r="BY848" s="144">
        <v>1.2478817E-9</v>
      </c>
      <c r="BZ848" s="144">
        <v>1.8606825E-7</v>
      </c>
      <c r="CA848" s="144">
        <v>5.2512252000000002E-8</v>
      </c>
      <c r="CB848" s="144">
        <v>1.5041572000000001E-7</v>
      </c>
      <c r="CC848" s="144">
        <v>2.2893301999999999E-8</v>
      </c>
      <c r="CD848" s="144">
        <v>4.2208042000000003E-8</v>
      </c>
      <c r="CE848" s="144">
        <v>4.0597816999999999E-10</v>
      </c>
      <c r="CF848" s="144">
        <v>3.7980795999999998E-6</v>
      </c>
      <c r="CG848" s="144">
        <v>1.0958308E-5</v>
      </c>
      <c r="CH848" s="144">
        <v>3.2005888E-8</v>
      </c>
      <c r="CI848" s="144">
        <v>2.7191505000000001E-8</v>
      </c>
      <c r="CJ848" s="204" t="s">
        <v>3690</v>
      </c>
      <c r="CK848" s="201"/>
      <c r="CL848" s="110" t="s">
        <v>3644</v>
      </c>
      <c r="CM848" s="209"/>
      <c r="CN848" s="110"/>
      <c r="CP848" s="308"/>
      <c r="CQ848" s="74"/>
      <c r="CR848" s="74"/>
      <c r="CS848" s="74"/>
      <c r="CT848" s="74"/>
      <c r="CU848" s="74"/>
      <c r="CV848" s="74"/>
      <c r="CW848" s="74"/>
      <c r="CX848" s="74"/>
      <c r="CY848" s="74"/>
      <c r="CZ848" s="74"/>
      <c r="DA848" s="74"/>
      <c r="DB848" s="74"/>
    </row>
    <row r="849" spans="1:106" ht="14.5" customHeight="1" thickBot="1">
      <c r="A849" s="74" t="s">
        <v>3691</v>
      </c>
      <c r="B849" s="129" t="s">
        <v>3600</v>
      </c>
      <c r="C849" s="130" t="str">
        <f t="shared" si="539"/>
        <v>A.130.03.117</v>
      </c>
      <c r="D849" s="131" t="s">
        <v>3634</v>
      </c>
      <c r="E849" s="129" t="s">
        <v>957</v>
      </c>
      <c r="F849" s="132" t="s">
        <v>3693</v>
      </c>
      <c r="G849" s="132">
        <f t="shared" si="540"/>
        <v>0.64765466300410002</v>
      </c>
      <c r="H849" s="348">
        <f t="shared" si="541"/>
        <v>0.64765466300410002</v>
      </c>
      <c r="I849" s="74"/>
      <c r="J849" s="132">
        <f t="shared" si="542"/>
        <v>5.7177225309999998E-3</v>
      </c>
      <c r="K849" s="132">
        <f t="shared" si="543"/>
        <v>6.2622944099999994E-2</v>
      </c>
      <c r="L849" s="300">
        <f t="shared" si="544"/>
        <v>1.04255063731E-2</v>
      </c>
      <c r="M849" s="132">
        <v>0.56888848999999997</v>
      </c>
      <c r="N849" s="132">
        <v>5.36395E-2</v>
      </c>
      <c r="O849" s="132">
        <v>8.6230739000000001E-3</v>
      </c>
      <c r="P849" s="132">
        <v>2.8011849999999999E-3</v>
      </c>
      <c r="Q849" s="132">
        <v>2.6452254999999999E-3</v>
      </c>
      <c r="R849" s="304">
        <v>3.9146480999999997E-5</v>
      </c>
      <c r="S849" s="132">
        <v>2.3216555E-4</v>
      </c>
      <c r="T849" s="132">
        <v>3.6037020000000001E-4</v>
      </c>
      <c r="U849" s="132">
        <v>1.9728355E-4</v>
      </c>
      <c r="V849" s="132">
        <v>1.0415911E-2</v>
      </c>
      <c r="W849" s="132">
        <v>-2.367728E-4</v>
      </c>
      <c r="X849" s="304">
        <v>3.9315318000000002E-5</v>
      </c>
      <c r="Y849" s="304">
        <v>9.7693051000000001E-6</v>
      </c>
      <c r="Z849" s="132">
        <v>0</v>
      </c>
      <c r="AA849" s="74"/>
      <c r="AB849" s="301">
        <f t="shared" si="545"/>
        <v>4.2773570676691728</v>
      </c>
      <c r="AC849" s="338">
        <f t="shared" si="546"/>
        <v>4.2773570676691728</v>
      </c>
      <c r="AD849" s="74"/>
      <c r="AE849" s="136">
        <v>73.189034000000007</v>
      </c>
      <c r="AF849" s="136">
        <v>72.272228999999996</v>
      </c>
      <c r="AG849" s="136">
        <v>-3.2101591999999998E-2</v>
      </c>
      <c r="AH849" s="136">
        <v>0</v>
      </c>
      <c r="AI849" s="136">
        <v>0.93379562999999999</v>
      </c>
      <c r="AJ849" s="136">
        <v>3.7585772E-3</v>
      </c>
      <c r="AK849" s="136">
        <v>1.1352223999999999E-2</v>
      </c>
      <c r="AL849" s="74"/>
      <c r="AM849" s="133">
        <v>8.6668317999999994E-2</v>
      </c>
      <c r="AN849" s="340">
        <f t="shared" si="547"/>
        <v>8.6668317999999994E-2</v>
      </c>
      <c r="AP849" s="133">
        <v>8.2923486000000005E-2</v>
      </c>
      <c r="AQ849" s="133">
        <v>3.5903560999999999E-3</v>
      </c>
      <c r="AR849" s="133">
        <v>1.5447647000000001E-4</v>
      </c>
      <c r="AS849" s="134">
        <f t="shared" si="548"/>
        <v>4.971432001958399E-6</v>
      </c>
      <c r="AT849" s="135">
        <f t="shared" si="549"/>
        <v>1.3277943777520775E-8</v>
      </c>
      <c r="AU849" s="135">
        <f t="shared" si="550"/>
        <v>2.1635360293000002E-2</v>
      </c>
      <c r="AV849" s="302">
        <v>3.9701984999999998E-6</v>
      </c>
      <c r="AW849" s="302">
        <v>1.1979065E-8</v>
      </c>
      <c r="AX849" s="302">
        <v>3.2728409E-13</v>
      </c>
      <c r="AY849" s="302">
        <v>3.0991496999999999E-11</v>
      </c>
      <c r="AZ849" s="302">
        <v>3.0516114000000002E-12</v>
      </c>
      <c r="BA849" s="302">
        <v>4.1636005000000001E-10</v>
      </c>
      <c r="BB849" s="302">
        <v>9.978880599999999E-7</v>
      </c>
      <c r="BC849" s="302">
        <v>7.4472978000000002E-11</v>
      </c>
      <c r="BD849" s="302">
        <v>1.1581236E-9</v>
      </c>
      <c r="BE849" s="302">
        <v>9.3416979000000002E-14</v>
      </c>
      <c r="BF849" s="302">
        <v>2.1487044E-15</v>
      </c>
      <c r="BG849" s="302">
        <v>1.4142491999999999E-13</v>
      </c>
      <c r="BH849" s="302">
        <v>7.3123353000000001E-15</v>
      </c>
      <c r="BI849" s="302">
        <v>9.3368583000000003E-15</v>
      </c>
      <c r="BJ849" s="302">
        <v>3.7198938E-10</v>
      </c>
      <c r="BK849" s="302">
        <v>2.3336372000000002E-9</v>
      </c>
      <c r="BL849" s="302">
        <v>6.4549393000000004E-11</v>
      </c>
      <c r="BM849" s="302">
        <v>2.1386293E-5</v>
      </c>
      <c r="BN849" s="303">
        <v>2.1613974000000001E-2</v>
      </c>
      <c r="BO849" s="302">
        <v>1.8941222000000001E-10</v>
      </c>
      <c r="BP849" s="302">
        <v>1.1518311E-12</v>
      </c>
      <c r="BQ849" s="302">
        <v>5.1533776000000002E-17</v>
      </c>
      <c r="BR849" s="74"/>
      <c r="BS849" s="136">
        <v>1.4257447000000001E-4</v>
      </c>
      <c r="BT849" s="144">
        <v>8.0669962999999997E-6</v>
      </c>
      <c r="BU849" s="136">
        <v>1.1926406999999999E-4</v>
      </c>
      <c r="BV849" s="144">
        <v>4.2332430000000003E-8</v>
      </c>
      <c r="BW849" s="144">
        <v>8.8553241000000003E-6</v>
      </c>
      <c r="BX849" s="144">
        <v>1.6176475000000001E-7</v>
      </c>
      <c r="BY849" s="144">
        <v>1.2502369000000001E-9</v>
      </c>
      <c r="BZ849" s="144">
        <v>2.5737494000000001E-7</v>
      </c>
      <c r="CA849" s="144">
        <v>5.2531822E-8</v>
      </c>
      <c r="CB849" s="144">
        <v>1.536253E-7</v>
      </c>
      <c r="CC849" s="144">
        <v>2.2893301999999999E-8</v>
      </c>
      <c r="CD849" s="144">
        <v>4.2208042000000003E-8</v>
      </c>
      <c r="CE849" s="144">
        <v>4.0597816999999999E-10</v>
      </c>
      <c r="CF849" s="144">
        <v>1.8993913E-6</v>
      </c>
      <c r="CG849" s="144">
        <v>3.6950461000000001E-6</v>
      </c>
      <c r="CH849" s="144">
        <v>3.2066368000000002E-8</v>
      </c>
      <c r="CI849" s="144">
        <v>2.7191505000000001E-8</v>
      </c>
      <c r="CJ849" s="204" t="s">
        <v>3694</v>
      </c>
      <c r="CK849" s="201"/>
      <c r="CL849" s="110" t="s">
        <v>3644</v>
      </c>
      <c r="CM849" s="209" t="s">
        <v>3695</v>
      </c>
      <c r="CN849" s="110"/>
      <c r="CP849" s="308"/>
      <c r="CQ849" s="74"/>
      <c r="CR849" s="74"/>
      <c r="CS849" s="74"/>
      <c r="CT849" s="74"/>
      <c r="CU849" s="74"/>
      <c r="CV849" s="74"/>
      <c r="CW849" s="74"/>
      <c r="CX849" s="74"/>
      <c r="CY849" s="74"/>
      <c r="CZ849" s="74"/>
      <c r="DA849" s="74"/>
      <c r="DB849" s="74"/>
    </row>
    <row r="850" spans="1:106" ht="14.5" customHeight="1" thickBot="1">
      <c r="A850" s="74" t="s">
        <v>3696</v>
      </c>
      <c r="B850" s="129" t="s">
        <v>3600</v>
      </c>
      <c r="C850" s="130" t="str">
        <f t="shared" si="539"/>
        <v>A.130.03.118</v>
      </c>
      <c r="D850" s="131" t="s">
        <v>3634</v>
      </c>
      <c r="E850" s="129" t="s">
        <v>957</v>
      </c>
      <c r="F850" s="132" t="s">
        <v>3698</v>
      </c>
      <c r="G850" s="132">
        <f t="shared" si="540"/>
        <v>0.34295949900510003</v>
      </c>
      <c r="H850" s="348">
        <f t="shared" si="541"/>
        <v>0.34295949900510003</v>
      </c>
      <c r="I850" s="74"/>
      <c r="J850" s="132">
        <f t="shared" si="542"/>
        <v>3.6318858802000004E-2</v>
      </c>
      <c r="K850" s="132">
        <f t="shared" si="543"/>
        <v>4.7578910269999997E-2</v>
      </c>
      <c r="L850" s="300">
        <f t="shared" si="544"/>
        <v>9.5489699330999992E-3</v>
      </c>
      <c r="M850" s="132">
        <v>0.24951276</v>
      </c>
      <c r="N850" s="132">
        <v>4.0033753999999998E-2</v>
      </c>
      <c r="O850" s="132">
        <v>7.1862849999999997E-3</v>
      </c>
      <c r="P850" s="132">
        <v>1.395922E-3</v>
      </c>
      <c r="Q850" s="132">
        <v>3.4662915000000002E-2</v>
      </c>
      <c r="R850" s="304">
        <v>3.9113121999999997E-5</v>
      </c>
      <c r="S850" s="132">
        <v>2.2090868000000001E-4</v>
      </c>
      <c r="T850" s="132">
        <v>3.5887126999999998E-4</v>
      </c>
      <c r="U850" s="132">
        <v>1.9705400999999999E-4</v>
      </c>
      <c r="V850" s="132">
        <v>1.0415911E-2</v>
      </c>
      <c r="W850" s="132">
        <v>-1.1130796999999999E-3</v>
      </c>
      <c r="X850" s="304">
        <v>3.9315318000000002E-5</v>
      </c>
      <c r="Y850" s="304">
        <v>9.7693051000000001E-6</v>
      </c>
      <c r="Z850" s="132">
        <v>0</v>
      </c>
      <c r="AA850" s="74"/>
      <c r="AB850" s="301">
        <f t="shared" si="545"/>
        <v>1.8760357894736841</v>
      </c>
      <c r="AC850" s="338">
        <f t="shared" si="546"/>
        <v>1.8760357894736841</v>
      </c>
      <c r="AD850" s="74"/>
      <c r="AE850" s="136">
        <v>38.157341000000002</v>
      </c>
      <c r="AF850" s="136">
        <v>37.611759999999997</v>
      </c>
      <c r="AG850" s="136">
        <v>-0.15090676</v>
      </c>
      <c r="AH850" s="136">
        <v>0</v>
      </c>
      <c r="AI850" s="136">
        <v>0.68489053</v>
      </c>
      <c r="AJ850" s="136">
        <v>3.3379771999999999E-3</v>
      </c>
      <c r="AK850" s="136">
        <v>8.2597431999999991E-3</v>
      </c>
      <c r="AL850" s="74"/>
      <c r="AM850" s="133">
        <v>4.3393167000000003E-2</v>
      </c>
      <c r="AN850" s="340">
        <f t="shared" si="547"/>
        <v>4.3393167000000003E-2</v>
      </c>
      <c r="AP850" s="133">
        <v>4.1326180999999997E-2</v>
      </c>
      <c r="AQ850" s="133">
        <v>1.6770750999999999E-3</v>
      </c>
      <c r="AR850" s="133">
        <v>3.8991150000000001E-4</v>
      </c>
      <c r="AS850" s="134">
        <f t="shared" si="548"/>
        <v>2.4775887656873999E-6</v>
      </c>
      <c r="AT850" s="135">
        <f t="shared" si="549"/>
        <v>6.2022009596757767E-9</v>
      </c>
      <c r="AU850" s="135">
        <f t="shared" si="550"/>
        <v>5.4609453374E-2</v>
      </c>
      <c r="AV850" s="302">
        <v>1.7362816999999999E-6</v>
      </c>
      <c r="AW850" s="302">
        <v>5.2385849999999999E-9</v>
      </c>
      <c r="AX850" s="302">
        <v>1.4313358E-13</v>
      </c>
      <c r="AY850" s="302">
        <v>3.0991495999999999E-11</v>
      </c>
      <c r="AZ850" s="302">
        <v>3.0516114000000002E-12</v>
      </c>
      <c r="BA850" s="302">
        <v>2.0745045000000001E-10</v>
      </c>
      <c r="BB850" s="302">
        <v>7.3817076E-7</v>
      </c>
      <c r="BC850" s="302">
        <v>4.1137678999999997E-11</v>
      </c>
      <c r="BD850" s="302">
        <v>8.5638138000000004E-10</v>
      </c>
      <c r="BE850" s="302">
        <v>9.2833019E-14</v>
      </c>
      <c r="BF850" s="302">
        <v>2.1216512999999998E-15</v>
      </c>
      <c r="BG850" s="302">
        <v>1.4088868999999999E-13</v>
      </c>
      <c r="BH850" s="302">
        <v>7.3121632999999995E-15</v>
      </c>
      <c r="BI850" s="302">
        <v>9.3359384000000003E-15</v>
      </c>
      <c r="BJ850" s="302">
        <v>3.7197831000000001E-10</v>
      </c>
      <c r="BK850" s="302">
        <v>2.3334216000000001E-9</v>
      </c>
      <c r="BL850" s="302">
        <v>6.4549393000000004E-11</v>
      </c>
      <c r="BM850" s="302">
        <v>2.1348373999999999E-5</v>
      </c>
      <c r="BN850" s="303">
        <v>5.4588104999999998E-2</v>
      </c>
      <c r="BO850" s="302">
        <v>1.8941222000000001E-10</v>
      </c>
      <c r="BP850" s="302">
        <v>1.1518311E-12</v>
      </c>
      <c r="BQ850" s="302">
        <v>5.1533776000000002E-17</v>
      </c>
      <c r="BR850" s="74"/>
      <c r="BS850" s="136">
        <v>1.0351182E-4</v>
      </c>
      <c r="BT850" s="144">
        <v>5.9320396999999997E-6</v>
      </c>
      <c r="BU850" s="144">
        <v>5.2308855E-5</v>
      </c>
      <c r="BV850" s="144">
        <v>4.2156844000000001E-8</v>
      </c>
      <c r="BW850" s="144">
        <v>3.6086664000000003E-5</v>
      </c>
      <c r="BX850" s="144">
        <v>5.4212474000000002E-8</v>
      </c>
      <c r="BY850" s="144">
        <v>1.2448493000000001E-9</v>
      </c>
      <c r="BZ850" s="144">
        <v>9.4257065999999996E-8</v>
      </c>
      <c r="CA850" s="144">
        <v>5.2487055999999997E-8</v>
      </c>
      <c r="CB850" s="144">
        <v>1.4617655999999999E-7</v>
      </c>
      <c r="CC850" s="144">
        <v>2.2893301999999999E-8</v>
      </c>
      <c r="CD850" s="144">
        <v>4.2208042000000003E-8</v>
      </c>
      <c r="CE850" s="144">
        <v>4.0597816999999999E-10</v>
      </c>
      <c r="CF850" s="144">
        <v>1.2888524999999999E-6</v>
      </c>
      <c r="CG850" s="144">
        <v>7.3802480999999997E-6</v>
      </c>
      <c r="CH850" s="144">
        <v>3.1928015999999998E-8</v>
      </c>
      <c r="CI850" s="144">
        <v>2.7191505000000001E-8</v>
      </c>
      <c r="CJ850" s="200" t="s">
        <v>3699</v>
      </c>
      <c r="CK850" s="201"/>
      <c r="CL850" s="110" t="s">
        <v>3644</v>
      </c>
      <c r="CM850" s="210"/>
      <c r="CN850" s="110"/>
      <c r="CP850" s="308"/>
      <c r="CQ850" s="74"/>
      <c r="CR850" s="74"/>
      <c r="CS850" s="74"/>
      <c r="CT850" s="74"/>
      <c r="CU850" s="74"/>
      <c r="CV850" s="74"/>
      <c r="CW850" s="74"/>
      <c r="CX850" s="74"/>
      <c r="CY850" s="74"/>
      <c r="CZ850" s="74"/>
      <c r="DA850" s="74"/>
      <c r="DB850" s="74"/>
    </row>
    <row r="851" spans="1:106" ht="14.5" customHeight="1" thickBot="1">
      <c r="A851" s="74" t="s">
        <v>3700</v>
      </c>
      <c r="B851" s="129" t="s">
        <v>3600</v>
      </c>
      <c r="C851" s="130" t="str">
        <f t="shared" si="539"/>
        <v>A.130.03.119</v>
      </c>
      <c r="D851" s="131" t="s">
        <v>3634</v>
      </c>
      <c r="E851" s="129" t="s">
        <v>957</v>
      </c>
      <c r="F851" s="132" t="s">
        <v>3702</v>
      </c>
      <c r="G851" s="132">
        <f t="shared" si="540"/>
        <v>0.3737047032261</v>
      </c>
      <c r="H851" s="348">
        <f t="shared" si="541"/>
        <v>0.3737047032261</v>
      </c>
      <c r="I851" s="74"/>
      <c r="J851" s="132">
        <f t="shared" si="542"/>
        <v>9.5792213729999996E-3</v>
      </c>
      <c r="K851" s="132">
        <f t="shared" si="543"/>
        <v>2.4677160979999998E-2</v>
      </c>
      <c r="L851" s="300">
        <f t="shared" si="544"/>
        <v>9.4223408730999998E-3</v>
      </c>
      <c r="M851" s="132">
        <v>0.33002598</v>
      </c>
      <c r="N851" s="132">
        <v>2.3496395E-2</v>
      </c>
      <c r="O851" s="132">
        <v>7.1764118000000002E-4</v>
      </c>
      <c r="P851" s="132">
        <v>5.0393751000000001E-3</v>
      </c>
      <c r="Q851" s="132">
        <v>4.2250852E-3</v>
      </c>
      <c r="R851" s="304">
        <v>3.9108303000000001E-5</v>
      </c>
      <c r="S851" s="132">
        <v>2.7565277E-4</v>
      </c>
      <c r="T851" s="132">
        <v>4.6312479999999998E-4</v>
      </c>
      <c r="U851" s="132">
        <v>1.9702085E-4</v>
      </c>
      <c r="V851" s="132">
        <v>1.0415911E-2</v>
      </c>
      <c r="W851" s="132">
        <v>-1.2396756E-3</v>
      </c>
      <c r="X851" s="304">
        <v>3.9315318000000002E-5</v>
      </c>
      <c r="Y851" s="304">
        <v>9.7693051000000001E-6</v>
      </c>
      <c r="Z851" s="132">
        <v>0</v>
      </c>
      <c r="AA851" s="74"/>
      <c r="AB851" s="301">
        <f t="shared" si="545"/>
        <v>2.4813983458646613</v>
      </c>
      <c r="AC851" s="338">
        <f t="shared" si="546"/>
        <v>2.4813983458646613</v>
      </c>
      <c r="AD851" s="74"/>
      <c r="AE851" s="136">
        <v>42.181393999999997</v>
      </c>
      <c r="AF851" s="136">
        <v>41.11477</v>
      </c>
      <c r="AG851" s="136">
        <v>-0.16806998000000001</v>
      </c>
      <c r="AH851" s="136">
        <v>0</v>
      </c>
      <c r="AI851" s="136">
        <v>1.2236041</v>
      </c>
      <c r="AJ851" s="136">
        <v>3.277215E-3</v>
      </c>
      <c r="AK851" s="136">
        <v>7.8129871E-3</v>
      </c>
      <c r="AL851" s="74"/>
      <c r="AM851" s="133">
        <v>4.0696826999999998E-2</v>
      </c>
      <c r="AN851" s="340">
        <f t="shared" si="547"/>
        <v>4.0696826999999998E-2</v>
      </c>
      <c r="AP851" s="133">
        <v>3.8999520000000003E-2</v>
      </c>
      <c r="AQ851" s="133">
        <v>1.9182895000000001E-3</v>
      </c>
      <c r="AR851" s="133">
        <v>-2.2098226000000001E-4</v>
      </c>
      <c r="AS851" s="134">
        <f t="shared" si="548"/>
        <v>2.3381007143574E-6</v>
      </c>
      <c r="AT851" s="135">
        <f t="shared" si="549"/>
        <v>7.0942657890987762E-9</v>
      </c>
      <c r="AU851" s="135">
        <f t="shared" si="550"/>
        <v>-3.0949897104E-2</v>
      </c>
      <c r="AV851" s="302">
        <v>2.2972650000000001E-6</v>
      </c>
      <c r="AW851" s="302">
        <v>6.931176E-9</v>
      </c>
      <c r="AX851" s="302">
        <v>1.8937889000000001E-13</v>
      </c>
      <c r="AY851" s="302">
        <v>3.0991495999999999E-11</v>
      </c>
      <c r="AZ851" s="302">
        <v>3.0516114000000002E-12</v>
      </c>
      <c r="BA851" s="302">
        <v>7.5016782000000001E-10</v>
      </c>
      <c r="BB851" s="302">
        <v>3.7156723999999998E-8</v>
      </c>
      <c r="BC851" s="302">
        <v>1.6691993E-10</v>
      </c>
      <c r="BD851" s="302">
        <v>-6.9973121000000004E-11</v>
      </c>
      <c r="BE851" s="302">
        <v>9.2748657999999998E-14</v>
      </c>
      <c r="BF851" s="302">
        <v>2.1177430999999998E-15</v>
      </c>
      <c r="BG851" s="302">
        <v>1.4081123E-13</v>
      </c>
      <c r="BH851" s="302">
        <v>7.3121383999999992E-15</v>
      </c>
      <c r="BI851" s="302">
        <v>9.3358055000000006E-15</v>
      </c>
      <c r="BJ851" s="302">
        <v>3.7197671000000002E-10</v>
      </c>
      <c r="BK851" s="302">
        <v>2.3333905000000001E-9</v>
      </c>
      <c r="BL851" s="302">
        <v>6.4549393000000004E-11</v>
      </c>
      <c r="BM851" s="302">
        <v>2.1342896000000001E-5</v>
      </c>
      <c r="BN851" s="303">
        <v>-3.0971240000000001E-2</v>
      </c>
      <c r="BO851" s="302">
        <v>1.8941222000000001E-10</v>
      </c>
      <c r="BP851" s="302">
        <v>1.1518311E-12</v>
      </c>
      <c r="BQ851" s="302">
        <v>5.1533776000000002E-17</v>
      </c>
      <c r="BR851" s="74"/>
      <c r="BS851" s="144">
        <v>7.3892274000000006E-5</v>
      </c>
      <c r="BT851" s="144">
        <v>-4.6242383E-7</v>
      </c>
      <c r="BU851" s="144">
        <v>6.9187970999999996E-5</v>
      </c>
      <c r="BV851" s="144">
        <v>5.4368766E-8</v>
      </c>
      <c r="BW851" s="144">
        <v>3.3003385999999998E-6</v>
      </c>
      <c r="BX851" s="144">
        <v>3.8674902999999999E-8</v>
      </c>
      <c r="BY851" s="144">
        <v>1.2440708999999999E-9</v>
      </c>
      <c r="BZ851" s="144">
        <v>7.0692195000000001E-8</v>
      </c>
      <c r="CA851" s="144">
        <v>5.2480588E-8</v>
      </c>
      <c r="CB851" s="144">
        <v>1.8240104000000001E-7</v>
      </c>
      <c r="CC851" s="144">
        <v>2.2893301999999999E-8</v>
      </c>
      <c r="CD851" s="144">
        <v>4.2208042000000003E-8</v>
      </c>
      <c r="CE851" s="144">
        <v>4.0597816999999999E-10</v>
      </c>
      <c r="CF851" s="144">
        <v>5.0246561999999999E-6</v>
      </c>
      <c r="CG851" s="144">
        <v>-3.6827358000000002E-6</v>
      </c>
      <c r="CH851" s="144">
        <v>3.1908029000000003E-8</v>
      </c>
      <c r="CI851" s="144">
        <v>2.7191505000000001E-8</v>
      </c>
      <c r="CJ851" s="200" t="s">
        <v>3703</v>
      </c>
      <c r="CK851" s="201"/>
      <c r="CL851" s="110" t="s">
        <v>3644</v>
      </c>
      <c r="CM851" s="212" t="s">
        <v>3704</v>
      </c>
      <c r="CN851" s="213"/>
      <c r="CP851" s="308"/>
      <c r="CQ851" s="74"/>
      <c r="CR851" s="74"/>
      <c r="CS851" s="74"/>
      <c r="CT851" s="74"/>
      <c r="CU851" s="74"/>
      <c r="CV851" s="74"/>
      <c r="CW851" s="74"/>
      <c r="CX851" s="74"/>
      <c r="CY851" s="74"/>
      <c r="CZ851" s="74"/>
      <c r="DA851" s="74"/>
      <c r="DB851" s="74"/>
    </row>
    <row r="852" spans="1:106" ht="14.5" customHeight="1" thickBot="1">
      <c r="A852" s="74" t="s">
        <v>3705</v>
      </c>
      <c r="B852" s="129" t="s">
        <v>3600</v>
      </c>
      <c r="C852" s="130" t="str">
        <f t="shared" si="539"/>
        <v>A.130.03.120</v>
      </c>
      <c r="D852" s="131" t="s">
        <v>3634</v>
      </c>
      <c r="E852" s="129" t="s">
        <v>957</v>
      </c>
      <c r="F852" s="132" t="s">
        <v>3707</v>
      </c>
      <c r="G852" s="132">
        <f t="shared" si="540"/>
        <v>1.6868311330710002</v>
      </c>
      <c r="H852" s="348">
        <f t="shared" si="541"/>
        <v>1.6868311330710002</v>
      </c>
      <c r="I852" s="74"/>
      <c r="J852" s="132">
        <f t="shared" si="542"/>
        <v>5.8737373580000002E-2</v>
      </c>
      <c r="K852" s="132">
        <f t="shared" si="543"/>
        <v>0.1099105252</v>
      </c>
      <c r="L852" s="300">
        <f t="shared" si="544"/>
        <v>9.9211634290999995E-2</v>
      </c>
      <c r="M852" s="132">
        <v>1.4189716000000001</v>
      </c>
      <c r="N852" s="132">
        <v>4.6429564999999999E-2</v>
      </c>
      <c r="O852" s="132">
        <v>5.9317424000000001E-2</v>
      </c>
      <c r="P852" s="132">
        <v>5.0515288999999998E-2</v>
      </c>
      <c r="Q852" s="132">
        <v>6.7125578000000003E-3</v>
      </c>
      <c r="R852" s="132">
        <v>7.0239778999999999E-4</v>
      </c>
      <c r="S852" s="132">
        <v>8.0712899E-4</v>
      </c>
      <c r="T852" s="132">
        <v>4.1635361999999999E-3</v>
      </c>
      <c r="U852" s="132">
        <v>4.3242653000000004E-3</v>
      </c>
      <c r="V852" s="132">
        <v>1.0433668E-2</v>
      </c>
      <c r="W852" s="132">
        <v>8.4331716000000001E-2</v>
      </c>
      <c r="X852" s="304">
        <v>6.8242735000000006E-5</v>
      </c>
      <c r="Y852" s="304">
        <v>5.3742256000000002E-5</v>
      </c>
      <c r="Z852" s="132">
        <v>0</v>
      </c>
      <c r="AA852" s="74"/>
      <c r="AB852" s="301">
        <f t="shared" si="545"/>
        <v>10.668959398496241</v>
      </c>
      <c r="AC852" s="338">
        <f t="shared" si="546"/>
        <v>10.668959398496241</v>
      </c>
      <c r="AD852" s="74"/>
      <c r="AE852" s="136">
        <v>158.25545</v>
      </c>
      <c r="AF852" s="136">
        <v>139.47216</v>
      </c>
      <c r="AG852" s="136">
        <v>11.431941999999999</v>
      </c>
      <c r="AH852" s="136">
        <v>0</v>
      </c>
      <c r="AI852" s="136">
        <v>0.87674534999999998</v>
      </c>
      <c r="AJ852" s="136">
        <v>3.8976864999999998</v>
      </c>
      <c r="AK852" s="136">
        <v>2.5769226000000001</v>
      </c>
      <c r="AL852" s="74"/>
      <c r="AM852" s="133">
        <v>0.20791040999999999</v>
      </c>
      <c r="AN852" s="340">
        <f t="shared" si="547"/>
        <v>0.20791040999999999</v>
      </c>
      <c r="AP852" s="133">
        <v>0.19270171999999999</v>
      </c>
      <c r="AQ852" s="133">
        <v>8.9214120999999997E-3</v>
      </c>
      <c r="AR852" s="133">
        <v>6.2872743000000004E-3</v>
      </c>
      <c r="AS852" s="134">
        <f t="shared" si="548"/>
        <v>1.1552861419717999E-5</v>
      </c>
      <c r="AT852" s="135">
        <f t="shared" si="549"/>
        <v>3.2993387814373591E-8</v>
      </c>
      <c r="AU852" s="135">
        <f t="shared" si="550"/>
        <v>0.88057062865000002</v>
      </c>
      <c r="AV852" s="302">
        <v>1.0005445000000001E-5</v>
      </c>
      <c r="AW852" s="302">
        <v>3.0192711000000002E-8</v>
      </c>
      <c r="AX852" s="302">
        <v>8.2473944999999996E-13</v>
      </c>
      <c r="AY852" s="302">
        <v>4.9631242999999998E-10</v>
      </c>
      <c r="AZ852" s="302">
        <v>6.3497388000000005E-11</v>
      </c>
      <c r="BA852" s="302">
        <v>7.5113863999999993E-9</v>
      </c>
      <c r="BB852" s="302">
        <v>1.5255998999999999E-6</v>
      </c>
      <c r="BC852" s="302">
        <v>1.0822145999999999E-9</v>
      </c>
      <c r="BD852" s="302">
        <v>1.6082895999999999E-9</v>
      </c>
      <c r="BE852" s="302">
        <v>7.7186506999999996E-13</v>
      </c>
      <c r="BF852" s="302">
        <v>5.6234316999999996E-15</v>
      </c>
      <c r="BG852" s="302">
        <v>1.5792697E-12</v>
      </c>
      <c r="BH852" s="302">
        <v>9.0392912E-14</v>
      </c>
      <c r="BI852" s="302">
        <v>7.2135513999999996E-14</v>
      </c>
      <c r="BJ852" s="302">
        <v>7.5962169000000003E-9</v>
      </c>
      <c r="BK852" s="302">
        <v>5.1071184000000004E-9</v>
      </c>
      <c r="BL852" s="302">
        <v>1.0049189E-10</v>
      </c>
      <c r="BM852" s="303">
        <v>1.4136865000000001E-4</v>
      </c>
      <c r="BN852" s="303">
        <v>0.88042925999999999</v>
      </c>
      <c r="BO852" s="302">
        <v>1.0419882000000001E-9</v>
      </c>
      <c r="BP852" s="302">
        <v>6.3364148E-12</v>
      </c>
      <c r="BQ852" s="302">
        <v>2.8349589000000002E-16</v>
      </c>
      <c r="BR852" s="74"/>
      <c r="BS852" s="136">
        <v>5.2929286999999999E-4</v>
      </c>
      <c r="BT852" s="144">
        <v>1.3510743E-5</v>
      </c>
      <c r="BU852" s="136">
        <v>2.9747889999999998E-4</v>
      </c>
      <c r="BV852" s="144">
        <v>4.9011298999999998E-7</v>
      </c>
      <c r="BW852" s="144">
        <v>1.3536683000000001E-5</v>
      </c>
      <c r="BX852" s="144">
        <v>4.7535197000000002E-6</v>
      </c>
      <c r="BY852" s="144">
        <v>2.1209291000000002E-9</v>
      </c>
      <c r="BZ852" s="144">
        <v>7.2726011999999997E-6</v>
      </c>
      <c r="CA852" s="144">
        <v>9.4256837999999995E-7</v>
      </c>
      <c r="CB852" s="144">
        <v>5.3408194999999996E-7</v>
      </c>
      <c r="CC852" s="144">
        <v>4.7721917000000004E-7</v>
      </c>
      <c r="CD852" s="144">
        <v>6.8329230000000003E-8</v>
      </c>
      <c r="CE852" s="144">
        <v>8.4256917999999998E-9</v>
      </c>
      <c r="CF852" s="144">
        <v>1.1511819000000001E-5</v>
      </c>
      <c r="CG852" s="136">
        <v>1.7687401999999999E-4</v>
      </c>
      <c r="CH852" s="144">
        <v>1.6821453E-6</v>
      </c>
      <c r="CI852" s="144">
        <v>1.49585E-7</v>
      </c>
      <c r="CJ852" s="200" t="s">
        <v>3708</v>
      </c>
      <c r="CK852" s="201"/>
      <c r="CL852" s="110" t="s">
        <v>3644</v>
      </c>
      <c r="CM852" s="209" t="s">
        <v>3709</v>
      </c>
      <c r="CN852" s="110"/>
      <c r="CP852" s="308"/>
      <c r="CQ852" s="74"/>
      <c r="CR852" s="74"/>
      <c r="CS852" s="74"/>
      <c r="CT852" s="74"/>
      <c r="CU852" s="74"/>
      <c r="CV852" s="74"/>
      <c r="CW852" s="74"/>
      <c r="CX852" s="74"/>
      <c r="CY852" s="74"/>
      <c r="CZ852" s="74"/>
      <c r="DA852" s="74"/>
      <c r="DB852" s="74"/>
    </row>
    <row r="853" spans="1:106" ht="14.5" customHeight="1">
      <c r="A853" s="74" t="s">
        <v>3710</v>
      </c>
      <c r="B853" s="129" t="s">
        <v>3600</v>
      </c>
      <c r="C853" s="130" t="str">
        <f t="shared" si="539"/>
        <v>A.130.03.121</v>
      </c>
      <c r="D853" s="131" t="s">
        <v>3634</v>
      </c>
      <c r="E853" s="129" t="s">
        <v>957</v>
      </c>
      <c r="F853" s="132" t="s">
        <v>3712</v>
      </c>
      <c r="G853" s="132">
        <f t="shared" si="540"/>
        <v>0.61648931103610005</v>
      </c>
      <c r="H853" s="348">
        <f t="shared" si="541"/>
        <v>0.61648931103610005</v>
      </c>
      <c r="I853" s="74"/>
      <c r="J853" s="132">
        <f t="shared" si="542"/>
        <v>2.0428817629999999E-2</v>
      </c>
      <c r="K853" s="132">
        <f t="shared" si="543"/>
        <v>3.3668327099999999E-2</v>
      </c>
      <c r="L853" s="300">
        <f t="shared" si="544"/>
        <v>1.4854316306100001E-2</v>
      </c>
      <c r="M853" s="132">
        <v>0.54753784999999999</v>
      </c>
      <c r="N853" s="132">
        <v>1.0681568000000001E-2</v>
      </c>
      <c r="O853" s="132">
        <v>2.0915748000000001E-2</v>
      </c>
      <c r="P853" s="132">
        <v>1.7806685999999999E-2</v>
      </c>
      <c r="Q853" s="132">
        <v>1.7939293E-3</v>
      </c>
      <c r="R853" s="132">
        <v>3.3748916999999998E-4</v>
      </c>
      <c r="S853" s="132">
        <v>4.9071315999999995E-4</v>
      </c>
      <c r="T853" s="132">
        <v>2.0710110999999998E-3</v>
      </c>
      <c r="U853" s="132">
        <v>8.1107871999999996E-4</v>
      </c>
      <c r="V853" s="132">
        <v>1.0415911E-2</v>
      </c>
      <c r="W853" s="132">
        <v>3.5652590999999999E-3</v>
      </c>
      <c r="X853" s="304">
        <v>5.2298181000000002E-5</v>
      </c>
      <c r="Y853" s="304">
        <v>9.7693051000000001E-6</v>
      </c>
      <c r="Z853" s="132">
        <v>0</v>
      </c>
      <c r="AA853" s="74"/>
      <c r="AB853" s="301">
        <f t="shared" si="545"/>
        <v>4.1168259398496234</v>
      </c>
      <c r="AC853" s="338">
        <f t="shared" si="546"/>
        <v>4.1168259398496234</v>
      </c>
      <c r="AD853" s="74"/>
      <c r="AE853" s="136">
        <v>50.677926999999997</v>
      </c>
      <c r="AF853" s="136">
        <v>50.079177000000001</v>
      </c>
      <c r="AG853" s="136">
        <v>0.48335825999999998</v>
      </c>
      <c r="AH853" s="136">
        <v>0</v>
      </c>
      <c r="AI853" s="136">
        <v>-7.4908498000000002E-3</v>
      </c>
      <c r="AJ853" s="136">
        <v>9.0303740000000007E-3</v>
      </c>
      <c r="AK853" s="136">
        <v>0.11385197</v>
      </c>
      <c r="AL853" s="74"/>
      <c r="AM853" s="133">
        <v>7.7938099999999996E-2</v>
      </c>
      <c r="AN853" s="340">
        <f t="shared" si="547"/>
        <v>7.7938099999999996E-2</v>
      </c>
      <c r="AP853" s="133">
        <v>7.1917245000000005E-2</v>
      </c>
      <c r="AQ853" s="133">
        <v>3.4035846000000001E-3</v>
      </c>
      <c r="AR853" s="133">
        <v>2.6172705999999999E-3</v>
      </c>
      <c r="AS853" s="134">
        <f t="shared" si="548"/>
        <v>4.311585416858999E-6</v>
      </c>
      <c r="AT853" s="135">
        <f t="shared" si="549"/>
        <v>1.2587221111763976E-8</v>
      </c>
      <c r="AU853" s="135">
        <f t="shared" si="550"/>
        <v>0.36656450620999997</v>
      </c>
      <c r="AV853" s="302">
        <v>3.8679926000000003E-6</v>
      </c>
      <c r="AW853" s="302">
        <v>1.167242E-8</v>
      </c>
      <c r="AX853" s="302">
        <v>3.1883067999999999E-13</v>
      </c>
      <c r="AY853" s="302">
        <v>2.4029844000000002E-10</v>
      </c>
      <c r="AZ853" s="302">
        <v>3.0241599000000003E-11</v>
      </c>
      <c r="BA853" s="302">
        <v>2.6477879000000002E-9</v>
      </c>
      <c r="BB853" s="302">
        <v>4.3328394000000002E-7</v>
      </c>
      <c r="BC853" s="302">
        <v>3.8380617999999998E-10</v>
      </c>
      <c r="BD853" s="302">
        <v>4.4758304000000002E-10</v>
      </c>
      <c r="BE853" s="302">
        <v>3.9856030999999998E-13</v>
      </c>
      <c r="BF853" s="302">
        <v>3.7104661999999996E-15</v>
      </c>
      <c r="BG853" s="302">
        <v>7.8815659000000002E-13</v>
      </c>
      <c r="BH853" s="302">
        <v>4.4681611999999999E-14</v>
      </c>
      <c r="BI853" s="302">
        <v>3.7580472E-14</v>
      </c>
      <c r="BJ853" s="302">
        <v>3.6216185000000001E-9</v>
      </c>
      <c r="BK853" s="302">
        <v>3.5795181999999999E-9</v>
      </c>
      <c r="BL853" s="302">
        <v>8.0668489000000004E-11</v>
      </c>
      <c r="BM853" s="302">
        <v>5.0266209999999997E-5</v>
      </c>
      <c r="BN853" s="303">
        <v>0.36651423999999999</v>
      </c>
      <c r="BO853" s="302">
        <v>1.8941222000000001E-10</v>
      </c>
      <c r="BP853" s="302">
        <v>1.1518311E-12</v>
      </c>
      <c r="BQ853" s="302">
        <v>5.1533776000000002E-17</v>
      </c>
      <c r="BR853" s="74"/>
      <c r="BS853" s="136">
        <v>1.9056822E-4</v>
      </c>
      <c r="BT853" s="144">
        <v>3.9347769999999996E-6</v>
      </c>
      <c r="BU853" s="136">
        <v>1.1478803E-4</v>
      </c>
      <c r="BV853" s="144">
        <v>2.4374145999999999E-7</v>
      </c>
      <c r="BW853" s="144">
        <v>3.5465268000000001E-6</v>
      </c>
      <c r="BX853" s="144">
        <v>1.6644708000000001E-6</v>
      </c>
      <c r="BY853" s="144">
        <v>1.6410189E-9</v>
      </c>
      <c r="BZ853" s="144">
        <v>2.5588112999999999E-6</v>
      </c>
      <c r="CA853" s="144">
        <v>4.5288670000000002E-7</v>
      </c>
      <c r="CB853" s="144">
        <v>3.2470774999999999E-7</v>
      </c>
      <c r="CC853" s="144">
        <v>2.2726021999999999E-7</v>
      </c>
      <c r="CD853" s="144">
        <v>5.3926237999999999E-8</v>
      </c>
      <c r="CE853" s="144">
        <v>4.0134410000000001E-9</v>
      </c>
      <c r="CF853" s="144">
        <v>4.1859759999999996E-6</v>
      </c>
      <c r="CG853" s="144">
        <v>5.8379228999999998E-5</v>
      </c>
      <c r="CH853" s="144">
        <v>1.7503430000000001E-7</v>
      </c>
      <c r="CI853" s="144">
        <v>2.7191505000000001E-8</v>
      </c>
      <c r="CJ853" s="203" t="s">
        <v>3713</v>
      </c>
      <c r="CK853" s="201"/>
      <c r="CL853" s="110" t="s">
        <v>3644</v>
      </c>
      <c r="CM853" s="209" t="s">
        <v>3714</v>
      </c>
      <c r="CN853" s="110"/>
      <c r="CP853" s="308"/>
      <c r="CQ853" s="74"/>
      <c r="CR853" s="74"/>
      <c r="CS853" s="74"/>
      <c r="CT853" s="74"/>
      <c r="CU853" s="74"/>
      <c r="CV853" s="74"/>
      <c r="CW853" s="74"/>
      <c r="CX853" s="74"/>
      <c r="CY853" s="74"/>
      <c r="CZ853" s="74"/>
      <c r="DA853" s="74"/>
      <c r="DB853" s="74"/>
    </row>
    <row r="854" spans="1:106" ht="14.5" customHeight="1" thickBot="1">
      <c r="A854" s="74" t="s">
        <v>3715</v>
      </c>
      <c r="B854" s="129" t="s">
        <v>3600</v>
      </c>
      <c r="C854" s="130" t="str">
        <f t="shared" si="539"/>
        <v>A.130.03.122</v>
      </c>
      <c r="D854" s="131" t="s">
        <v>3634</v>
      </c>
      <c r="E854" s="129" t="s">
        <v>957</v>
      </c>
      <c r="F854" s="132" t="s">
        <v>3717</v>
      </c>
      <c r="G854" s="132">
        <f t="shared" si="540"/>
        <v>0.66620657408509998</v>
      </c>
      <c r="H854" s="348">
        <f t="shared" si="541"/>
        <v>0.66620657408509998</v>
      </c>
      <c r="I854" s="74"/>
      <c r="J854" s="132">
        <f t="shared" si="542"/>
        <v>7.946200707199999E-2</v>
      </c>
      <c r="K854" s="132">
        <f t="shared" si="543"/>
        <v>5.5401088219999998E-2</v>
      </c>
      <c r="L854" s="300">
        <f t="shared" si="544"/>
        <v>1.5091118793099999E-2</v>
      </c>
      <c r="M854" s="132">
        <v>0.51625235999999997</v>
      </c>
      <c r="N854" s="132">
        <v>4.3421703999999998E-2</v>
      </c>
      <c r="O854" s="132">
        <v>1.1610939000000001E-2</v>
      </c>
      <c r="P854" s="132">
        <v>7.2116166999999995E-2</v>
      </c>
      <c r="Q854" s="132">
        <v>7.0716038000000004E-3</v>
      </c>
      <c r="R854" s="304">
        <v>3.9589731999999999E-5</v>
      </c>
      <c r="S854" s="132">
        <v>2.3464654000000001E-4</v>
      </c>
      <c r="T854" s="132">
        <v>3.6844522E-4</v>
      </c>
      <c r="U854" s="132">
        <v>3.8839396999999998E-4</v>
      </c>
      <c r="V854" s="132">
        <v>9.9479113000000008E-3</v>
      </c>
      <c r="W854" s="132">
        <v>4.7057289E-3</v>
      </c>
      <c r="X854" s="304">
        <v>3.9315318000000002E-5</v>
      </c>
      <c r="Y854" s="304">
        <v>9.7693051000000001E-6</v>
      </c>
      <c r="Z854" s="132">
        <v>0</v>
      </c>
      <c r="AA854" s="74"/>
      <c r="AB854" s="301">
        <f t="shared" si="545"/>
        <v>3.8815966917293228</v>
      </c>
      <c r="AC854" s="338">
        <f t="shared" si="546"/>
        <v>3.8815966917293228</v>
      </c>
      <c r="AD854" s="74"/>
      <c r="AE854" s="136">
        <v>68.648015000000001</v>
      </c>
      <c r="AF854" s="136">
        <v>60.928369000000004</v>
      </c>
      <c r="AG854" s="136">
        <v>0.63788630000000002</v>
      </c>
      <c r="AH854" s="136">
        <v>0</v>
      </c>
      <c r="AI854" s="136">
        <v>6.6369686000000003</v>
      </c>
      <c r="AJ854" s="136">
        <v>0.27208659000000002</v>
      </c>
      <c r="AK854" s="136">
        <v>0.17270455000000001</v>
      </c>
      <c r="AL854" s="74"/>
      <c r="AM854" s="133">
        <v>8.4123107000000003E-2</v>
      </c>
      <c r="AN854" s="340">
        <f t="shared" si="547"/>
        <v>8.4123107000000003E-2</v>
      </c>
      <c r="AP854" s="133">
        <v>7.6318949999999997E-2</v>
      </c>
      <c r="AQ854" s="133">
        <v>3.8688651E-3</v>
      </c>
      <c r="AR854" s="133">
        <v>3.9352921000000004E-3</v>
      </c>
      <c r="AS854" s="134">
        <f t="shared" si="548"/>
        <v>4.5754766252833985E-6</v>
      </c>
      <c r="AT854" s="135">
        <f t="shared" si="549"/>
        <v>1.4307933049872276E-8</v>
      </c>
      <c r="AU854" s="135">
        <f t="shared" si="550"/>
        <v>0.55116135878799999</v>
      </c>
      <c r="AV854" s="302">
        <v>3.6017797E-6</v>
      </c>
      <c r="AW854" s="302">
        <v>1.0867412E-8</v>
      </c>
      <c r="AX854" s="302">
        <v>2.9691402999999999E-13</v>
      </c>
      <c r="AY854" s="302">
        <v>3.0995221999999998E-11</v>
      </c>
      <c r="AZ854" s="302">
        <v>3.0516114000000002E-12</v>
      </c>
      <c r="BA854" s="302">
        <v>1.0726689000000001E-8</v>
      </c>
      <c r="BB854" s="302">
        <v>9.5998448999999998E-7</v>
      </c>
      <c r="BC854" s="302">
        <v>2.4028948E-9</v>
      </c>
      <c r="BD854" s="302">
        <v>9.7129579000000001E-10</v>
      </c>
      <c r="BE854" s="302">
        <v>1.2075274E-13</v>
      </c>
      <c r="BF854" s="302">
        <v>2.2517625000000001E-15</v>
      </c>
      <c r="BG854" s="302">
        <v>1.9062917999999999E-13</v>
      </c>
      <c r="BH854" s="302">
        <v>7.8217520000000002E-15</v>
      </c>
      <c r="BI854" s="302">
        <v>1.0814774E-14</v>
      </c>
      <c r="BJ854" s="302">
        <v>4.2668173000000002E-10</v>
      </c>
      <c r="BK854" s="302">
        <v>2.3356055000000002E-9</v>
      </c>
      <c r="BL854" s="302">
        <v>6.4549393000000004E-11</v>
      </c>
      <c r="BM854" s="302">
        <v>2.5268788000000002E-5</v>
      </c>
      <c r="BN854" s="303">
        <v>0.55113608999999997</v>
      </c>
      <c r="BO854" s="302">
        <v>1.8941222000000001E-10</v>
      </c>
      <c r="BP854" s="302">
        <v>1.1518311E-12</v>
      </c>
      <c r="BQ854" s="302">
        <v>5.1533776000000002E-17</v>
      </c>
      <c r="BR854" s="74"/>
      <c r="BS854" s="136">
        <v>2.6350453000000001E-4</v>
      </c>
      <c r="BT854" s="144">
        <v>6.8940944999999997E-6</v>
      </c>
      <c r="BU854" s="136">
        <v>1.0822922E-4</v>
      </c>
      <c r="BV854" s="144">
        <v>4.3285730000000001E-8</v>
      </c>
      <c r="BW854" s="144">
        <v>1.1656435999999999E-5</v>
      </c>
      <c r="BX854" s="144">
        <v>3.8849260000000001E-7</v>
      </c>
      <c r="BY854" s="144">
        <v>1.4729848999999999E-9</v>
      </c>
      <c r="BZ854" s="144">
        <v>6.0102901000000004E-7</v>
      </c>
      <c r="CA854" s="144">
        <v>5.3126633000000002E-8</v>
      </c>
      <c r="CB854" s="144">
        <v>1.5526697999999999E-7</v>
      </c>
      <c r="CC854" s="144">
        <v>2.2893301999999999E-8</v>
      </c>
      <c r="CD854" s="144">
        <v>4.2208042000000003E-8</v>
      </c>
      <c r="CE854" s="144">
        <v>4.0597816999999999E-10</v>
      </c>
      <c r="CF854" s="144">
        <v>6.1135428000000001E-5</v>
      </c>
      <c r="CG854" s="144">
        <v>7.4129677E-5</v>
      </c>
      <c r="CH854" s="144">
        <v>1.2430725999999999E-7</v>
      </c>
      <c r="CI854" s="144">
        <v>2.7191505000000001E-8</v>
      </c>
      <c r="CJ854" s="204" t="s">
        <v>3718</v>
      </c>
      <c r="CK854" s="201"/>
      <c r="CL854" s="110" t="s">
        <v>3644</v>
      </c>
      <c r="CM854" s="209" t="s">
        <v>3719</v>
      </c>
      <c r="CN854" s="110"/>
      <c r="CO854" s="74"/>
      <c r="CP854" s="308"/>
      <c r="CQ854" s="74"/>
      <c r="CR854" s="74"/>
      <c r="CS854" s="74"/>
      <c r="CT854" s="74"/>
      <c r="CU854" s="74"/>
      <c r="CV854" s="74"/>
      <c r="CW854" s="74"/>
      <c r="CX854" s="74"/>
      <c r="CY854" s="74"/>
      <c r="CZ854" s="74"/>
      <c r="DA854" s="74"/>
      <c r="DB854" s="74"/>
    </row>
    <row r="855" spans="1:106" ht="14.5" customHeight="1" thickBot="1">
      <c r="A855" s="74" t="s">
        <v>3720</v>
      </c>
      <c r="B855" s="129" t="s">
        <v>3600</v>
      </c>
      <c r="C855" s="130" t="str">
        <f t="shared" si="539"/>
        <v>A.130.03.123</v>
      </c>
      <c r="D855" s="131" t="s">
        <v>3634</v>
      </c>
      <c r="E855" s="129" t="s">
        <v>957</v>
      </c>
      <c r="F855" s="132" t="s">
        <v>3722</v>
      </c>
      <c r="G855" s="132">
        <f t="shared" si="540"/>
        <v>0.42933245728309999</v>
      </c>
      <c r="H855" s="348">
        <f t="shared" si="541"/>
        <v>0.42933245728309999</v>
      </c>
      <c r="I855" s="74"/>
      <c r="J855" s="132">
        <f t="shared" si="542"/>
        <v>3.4181501400000001E-2</v>
      </c>
      <c r="K855" s="132">
        <f t="shared" si="543"/>
        <v>6.7227333370000003E-2</v>
      </c>
      <c r="L855" s="300">
        <f t="shared" si="544"/>
        <v>1.04567525131E-2</v>
      </c>
      <c r="M855" s="132">
        <v>0.31746687000000001</v>
      </c>
      <c r="N855" s="132">
        <v>5.8468838000000002E-2</v>
      </c>
      <c r="O855" s="132">
        <v>8.3674543000000004E-3</v>
      </c>
      <c r="P855" s="132">
        <v>4.0033185999999998E-3</v>
      </c>
      <c r="Q855" s="132">
        <v>2.7972683000000002E-2</v>
      </c>
      <c r="R855" s="132">
        <v>1.1194064E-3</v>
      </c>
      <c r="S855" s="132">
        <v>1.0860933999999999E-3</v>
      </c>
      <c r="T855" s="132">
        <v>3.9104107E-4</v>
      </c>
      <c r="U855" s="132">
        <v>1.9729173E-4</v>
      </c>
      <c r="V855" s="132">
        <v>1.0415911E-2</v>
      </c>
      <c r="W855" s="132">
        <v>-2.0553484000000001E-4</v>
      </c>
      <c r="X855" s="304">
        <v>3.9315318000000002E-5</v>
      </c>
      <c r="Y855" s="304">
        <v>9.7693051000000001E-6</v>
      </c>
      <c r="Z855" s="132">
        <v>0</v>
      </c>
      <c r="AA855" s="74"/>
      <c r="AB855" s="301">
        <f t="shared" si="545"/>
        <v>2.386968947368421</v>
      </c>
      <c r="AC855" s="338">
        <f t="shared" si="546"/>
        <v>2.386968947368421</v>
      </c>
      <c r="AD855" s="74"/>
      <c r="AE855" s="136">
        <v>47.844186000000001</v>
      </c>
      <c r="AF855" s="136">
        <v>44.466703000000003</v>
      </c>
      <c r="AG855" s="136">
        <v>-2.7866511E-2</v>
      </c>
      <c r="AH855" s="136">
        <v>0</v>
      </c>
      <c r="AI855" s="136">
        <v>3.3901131000000002</v>
      </c>
      <c r="AJ855" s="136">
        <v>3.7735705000000001E-3</v>
      </c>
      <c r="AK855" s="136">
        <v>1.1462462E-2</v>
      </c>
      <c r="AL855" s="74"/>
      <c r="AM855" s="133">
        <v>5.7364160999999997E-2</v>
      </c>
      <c r="AN855" s="340">
        <f t="shared" si="547"/>
        <v>5.7364160999999997E-2</v>
      </c>
      <c r="AP855" s="133">
        <v>5.5143805999999997E-2</v>
      </c>
      <c r="AQ855" s="133">
        <v>2.1980141999999999E-3</v>
      </c>
      <c r="AR855" s="145">
        <v>2.2340763E-5</v>
      </c>
      <c r="AS855" s="134">
        <f t="shared" si="548"/>
        <v>3.3059835501383993E-6</v>
      </c>
      <c r="AT855" s="135">
        <f t="shared" si="549"/>
        <v>8.1287506074599774E-9</v>
      </c>
      <c r="AU855" s="135">
        <f t="shared" si="550"/>
        <v>3.1289584449999998E-3</v>
      </c>
      <c r="AV855" s="302">
        <v>2.2161139999999998E-6</v>
      </c>
      <c r="AW855" s="302">
        <v>6.6865765999999996E-9</v>
      </c>
      <c r="AX855" s="302">
        <v>1.8268541000000001E-13</v>
      </c>
      <c r="AY855" s="302">
        <v>3.0991496999999999E-11</v>
      </c>
      <c r="AZ855" s="302">
        <v>3.0516114000000002E-12</v>
      </c>
      <c r="BA855" s="302">
        <v>5.9535783999999999E-10</v>
      </c>
      <c r="BB855" s="302">
        <v>1.0860433999999999E-6</v>
      </c>
      <c r="BC855" s="302">
        <v>1.1477507999999999E-10</v>
      </c>
      <c r="BD855" s="302">
        <v>1.2607820999999999E-9</v>
      </c>
      <c r="BE855" s="302">
        <v>9.3437795000000003E-14</v>
      </c>
      <c r="BF855" s="302">
        <v>2.1496687999999999E-15</v>
      </c>
      <c r="BG855" s="302">
        <v>6.1896988000000001E-13</v>
      </c>
      <c r="BH855" s="302">
        <v>7.4137013999999995E-15</v>
      </c>
      <c r="BI855" s="302">
        <v>1.0895371E-14</v>
      </c>
      <c r="BJ855" s="302">
        <v>5.0193216999999999E-10</v>
      </c>
      <c r="BK855" s="302">
        <v>2.5054047999999999E-9</v>
      </c>
      <c r="BL855" s="302">
        <v>6.4549393000000004E-11</v>
      </c>
      <c r="BM855" s="302">
        <v>2.1387645000000001E-5</v>
      </c>
      <c r="BN855" s="303">
        <v>3.1075707999999999E-3</v>
      </c>
      <c r="BO855" s="302">
        <v>1.8941222000000001E-10</v>
      </c>
      <c r="BP855" s="302">
        <v>1.1518311E-12</v>
      </c>
      <c r="BQ855" s="302">
        <v>5.1533776000000002E-17</v>
      </c>
      <c r="BR855" s="74"/>
      <c r="BS855" s="136">
        <v>1.1500553E-4</v>
      </c>
      <c r="BT855" s="144">
        <v>8.7767031999999999E-6</v>
      </c>
      <c r="BU855" s="144">
        <v>6.6555027000000003E-5</v>
      </c>
      <c r="BV855" s="144">
        <v>4.5925116E-8</v>
      </c>
      <c r="BW855" s="144">
        <v>3.2306079000000001E-5</v>
      </c>
      <c r="BX855" s="144">
        <v>1.655987E-7</v>
      </c>
      <c r="BY855" s="144">
        <v>1.2504289000000001E-9</v>
      </c>
      <c r="BZ855" s="144">
        <v>2.6318963999999998E-7</v>
      </c>
      <c r="CA855" s="144">
        <v>1.5021645E-6</v>
      </c>
      <c r="CB855" s="144">
        <v>7.1867430000000005E-7</v>
      </c>
      <c r="CC855" s="144">
        <v>2.2893301999999999E-8</v>
      </c>
      <c r="CD855" s="144">
        <v>4.2208042000000003E-8</v>
      </c>
      <c r="CE855" s="144">
        <v>4.0597816999999999E-10</v>
      </c>
      <c r="CF855" s="144">
        <v>3.2073646999999998E-6</v>
      </c>
      <c r="CG855" s="144">
        <v>1.3387857999999999E-6</v>
      </c>
      <c r="CH855" s="144">
        <v>3.2071299999999999E-8</v>
      </c>
      <c r="CI855" s="144">
        <v>2.7191505000000001E-8</v>
      </c>
      <c r="CJ855" s="200" t="s">
        <v>3723</v>
      </c>
      <c r="CK855" s="201"/>
      <c r="CL855" s="110" t="s">
        <v>3644</v>
      </c>
      <c r="CM855" s="214" t="s">
        <v>3724</v>
      </c>
      <c r="CN855" s="215"/>
      <c r="CO855" s="74"/>
      <c r="CP855" s="308"/>
      <c r="CQ855" s="74"/>
      <c r="CR855" s="74"/>
      <c r="CS855" s="74"/>
      <c r="CT855" s="74"/>
      <c r="CU855" s="74"/>
      <c r="CV855" s="74"/>
      <c r="CW855" s="74"/>
      <c r="CX855" s="74"/>
      <c r="CY855" s="74"/>
      <c r="CZ855" s="74"/>
      <c r="DA855" s="74"/>
      <c r="DB855" s="74"/>
    </row>
    <row r="856" spans="1:106" ht="14.5" customHeight="1">
      <c r="A856" s="74" t="s">
        <v>3725</v>
      </c>
      <c r="B856" s="129" t="s">
        <v>3600</v>
      </c>
      <c r="C856" s="130" t="str">
        <f t="shared" si="539"/>
        <v>A.130.03.124</v>
      </c>
      <c r="D856" s="131" t="s">
        <v>3634</v>
      </c>
      <c r="E856" s="129" t="s">
        <v>957</v>
      </c>
      <c r="F856" s="132" t="s">
        <v>3727</v>
      </c>
      <c r="G856" s="132">
        <f t="shared" si="540"/>
        <v>0.381870159835</v>
      </c>
      <c r="H856" s="348">
        <f t="shared" si="541"/>
        <v>0.381870159835</v>
      </c>
      <c r="I856" s="74"/>
      <c r="J856" s="132">
        <f t="shared" si="542"/>
        <v>2.4781887960000002E-2</v>
      </c>
      <c r="K856" s="132">
        <f t="shared" si="543"/>
        <v>4.9037332500000003E-2</v>
      </c>
      <c r="L856" s="300">
        <f t="shared" si="544"/>
        <v>1.6491059375000002E-2</v>
      </c>
      <c r="M856" s="132">
        <v>0.29155987999999999</v>
      </c>
      <c r="N856" s="132">
        <v>2.1321277E-2</v>
      </c>
      <c r="O856" s="132">
        <v>2.3124868E-2</v>
      </c>
      <c r="P856" s="132">
        <v>1.9491568000000001E-2</v>
      </c>
      <c r="Q856" s="132">
        <v>4.6104817999999999E-3</v>
      </c>
      <c r="R856" s="132">
        <v>3.2380458999999999E-4</v>
      </c>
      <c r="S856" s="132">
        <v>3.5603357000000001E-4</v>
      </c>
      <c r="T856" s="132">
        <v>4.5911874999999998E-3</v>
      </c>
      <c r="U856" s="132">
        <v>1.4630378E-3</v>
      </c>
      <c r="V856" s="132">
        <v>8.1776628000000007E-3</v>
      </c>
      <c r="W856" s="132">
        <v>6.7982896000000001E-3</v>
      </c>
      <c r="X856" s="304">
        <v>3.6789180999999998E-5</v>
      </c>
      <c r="Y856" s="304">
        <v>1.5279994E-5</v>
      </c>
      <c r="Z856" s="132">
        <v>0</v>
      </c>
      <c r="AA856" s="74"/>
      <c r="AB856" s="301">
        <f t="shared" si="545"/>
        <v>2.1921795488721805</v>
      </c>
      <c r="AC856" s="338">
        <f t="shared" si="546"/>
        <v>2.1921795488721805</v>
      </c>
      <c r="AD856" s="74"/>
      <c r="AE856" s="136">
        <v>54.328119000000001</v>
      </c>
      <c r="AF856" s="136">
        <v>52.865808000000001</v>
      </c>
      <c r="AG856" s="136">
        <v>0.92159985</v>
      </c>
      <c r="AH856" s="136">
        <v>0</v>
      </c>
      <c r="AI856" s="136">
        <v>0.12377798</v>
      </c>
      <c r="AJ856" s="136">
        <v>0.23129806999999999</v>
      </c>
      <c r="AK856" s="136">
        <v>0.18563468999999999</v>
      </c>
      <c r="AL856" s="74"/>
      <c r="AM856" s="133">
        <v>5.0473687000000003E-2</v>
      </c>
      <c r="AN856" s="340">
        <f t="shared" si="547"/>
        <v>5.0473687000000003E-2</v>
      </c>
      <c r="AP856" s="133">
        <v>4.563772E-2</v>
      </c>
      <c r="AQ856" s="133">
        <v>2.0221373999999999E-3</v>
      </c>
      <c r="AR856" s="133">
        <v>2.8138292E-3</v>
      </c>
      <c r="AS856" s="134">
        <f t="shared" si="548"/>
        <v>2.7360743834350004E-6</v>
      </c>
      <c r="AT856" s="135">
        <f t="shared" si="549"/>
        <v>7.4783187628389671E-9</v>
      </c>
      <c r="AU856" s="135">
        <f t="shared" si="550"/>
        <v>0.39409372936999998</v>
      </c>
      <c r="AV856" s="302">
        <v>2.0633659E-6</v>
      </c>
      <c r="AW856" s="302">
        <v>6.2267604999999999E-9</v>
      </c>
      <c r="AX856" s="302">
        <v>1.7007698999999999E-13</v>
      </c>
      <c r="AY856" s="302">
        <v>1.0357968E-10</v>
      </c>
      <c r="AZ856" s="302">
        <v>1.2214065E-11</v>
      </c>
      <c r="BA856" s="302">
        <v>2.8982568000000001E-9</v>
      </c>
      <c r="BB856" s="302">
        <v>6.6212696000000005E-7</v>
      </c>
      <c r="BC856" s="302">
        <v>4.1659608999999999E-10</v>
      </c>
      <c r="BD856" s="302">
        <v>6.9290020000000002E-10</v>
      </c>
      <c r="BE856" s="302">
        <v>3.4891498000000001E-13</v>
      </c>
      <c r="BF856" s="302">
        <v>3.7752604999999996E-15</v>
      </c>
      <c r="BG856" s="302">
        <v>3.6388220000000003E-11</v>
      </c>
      <c r="BH856" s="302">
        <v>2.9985439000000002E-11</v>
      </c>
      <c r="BI856" s="302">
        <v>2.898748E-12</v>
      </c>
      <c r="BJ856" s="302">
        <v>4.3691947000000001E-9</v>
      </c>
      <c r="BK856" s="302">
        <v>2.9431675999999999E-9</v>
      </c>
      <c r="BL856" s="302">
        <v>7.0715381000000005E-11</v>
      </c>
      <c r="BM856" s="303">
        <v>2.7582936999999999E-4</v>
      </c>
      <c r="BN856" s="303">
        <v>0.3938179</v>
      </c>
      <c r="BO856" s="302">
        <v>2.5511059E-10</v>
      </c>
      <c r="BP856" s="302">
        <v>1.5513482E-12</v>
      </c>
      <c r="BQ856" s="302">
        <v>6.9408468000000005E-17</v>
      </c>
      <c r="BR856" s="74"/>
      <c r="BS856" s="136">
        <v>1.4905472E-4</v>
      </c>
      <c r="BT856" s="144">
        <v>5.7145765000000002E-6</v>
      </c>
      <c r="BU856" s="144">
        <v>6.1123783000000006E-5</v>
      </c>
      <c r="BV856" s="144">
        <v>5.3826280999999998E-7</v>
      </c>
      <c r="BW856" s="144">
        <v>7.4138391E-6</v>
      </c>
      <c r="BX856" s="144">
        <v>1.8460852000000001E-6</v>
      </c>
      <c r="BY856" s="144">
        <v>1.1892486E-9</v>
      </c>
      <c r="BZ856" s="144">
        <v>2.8125024E-6</v>
      </c>
      <c r="CA856" s="144">
        <v>4.3452295999999999E-7</v>
      </c>
      <c r="CB856" s="144">
        <v>2.3558949000000001E-7</v>
      </c>
      <c r="CC856" s="144">
        <v>9.1763064999999997E-8</v>
      </c>
      <c r="CD856" s="144">
        <v>6.5607497000000003E-8</v>
      </c>
      <c r="CE856" s="144">
        <v>1.6957949999999999E-9</v>
      </c>
      <c r="CF856" s="144">
        <v>4.3527453000000003E-6</v>
      </c>
      <c r="CG856" s="144">
        <v>6.3908376999999997E-5</v>
      </c>
      <c r="CH856" s="144">
        <v>4.7756005999999995E-7</v>
      </c>
      <c r="CI856" s="144">
        <v>3.6622983999999998E-8</v>
      </c>
      <c r="CJ856" s="203"/>
      <c r="CK856" s="201"/>
      <c r="CL856" s="110" t="s">
        <v>3644</v>
      </c>
      <c r="CM856" s="110"/>
      <c r="CN856" s="110"/>
      <c r="CO856" s="74"/>
      <c r="CP856" s="308"/>
      <c r="CQ856" s="74"/>
      <c r="CR856" s="74"/>
      <c r="CS856" s="74"/>
      <c r="CT856" s="74"/>
      <c r="CU856" s="74"/>
      <c r="CV856" s="74"/>
      <c r="CW856" s="74"/>
      <c r="CX856" s="74"/>
      <c r="CY856" s="74"/>
      <c r="CZ856" s="74"/>
      <c r="DA856" s="74"/>
      <c r="DB856" s="74"/>
    </row>
    <row r="857" spans="1:106" ht="14.5" customHeight="1">
      <c r="A857" s="74" t="s">
        <v>3728</v>
      </c>
      <c r="B857" s="129" t="s">
        <v>3600</v>
      </c>
      <c r="C857" s="130" t="str">
        <f t="shared" si="539"/>
        <v>A.130.03.125</v>
      </c>
      <c r="D857" s="131" t="s">
        <v>3634</v>
      </c>
      <c r="E857" s="129" t="s">
        <v>957</v>
      </c>
      <c r="F857" s="132" t="s">
        <v>3730</v>
      </c>
      <c r="G857" s="132">
        <f t="shared" si="540"/>
        <v>0.64335881878000001</v>
      </c>
      <c r="H857" s="348">
        <f t="shared" si="541"/>
        <v>0.64335881878000001</v>
      </c>
      <c r="I857" s="74"/>
      <c r="J857" s="132">
        <f t="shared" si="542"/>
        <v>4.5564939409999998E-2</v>
      </c>
      <c r="K857" s="132">
        <f t="shared" si="543"/>
        <v>8.2475077400000013E-2</v>
      </c>
      <c r="L857" s="300">
        <f t="shared" si="544"/>
        <v>1.617097197E-2</v>
      </c>
      <c r="M857" s="132">
        <v>0.49914783000000001</v>
      </c>
      <c r="N857" s="132">
        <v>3.8161524000000002E-2</v>
      </c>
      <c r="O857" s="132">
        <v>4.2452916E-2</v>
      </c>
      <c r="P857" s="132">
        <v>3.5973625000000002E-2</v>
      </c>
      <c r="Q857" s="132">
        <v>8.6597542999999992E-3</v>
      </c>
      <c r="R857" s="132">
        <v>6.0394346000000002E-4</v>
      </c>
      <c r="S857" s="132">
        <v>3.2761664999999998E-4</v>
      </c>
      <c r="T857" s="132">
        <v>1.8606374E-3</v>
      </c>
      <c r="U857" s="132">
        <v>2.7057678999999999E-3</v>
      </c>
      <c r="V857" s="132">
        <v>4.1252553999999997E-3</v>
      </c>
      <c r="W857" s="132">
        <v>9.2833544000000007E-3</v>
      </c>
      <c r="X857" s="304">
        <v>2.6198924E-5</v>
      </c>
      <c r="Y857" s="304">
        <v>3.0395345999999999E-5</v>
      </c>
      <c r="Z857" s="132">
        <v>0</v>
      </c>
      <c r="AA857" s="74"/>
      <c r="AB857" s="301">
        <f t="shared" si="545"/>
        <v>3.7529912030075185</v>
      </c>
      <c r="AC857" s="338">
        <f t="shared" si="546"/>
        <v>3.7529912030075185</v>
      </c>
      <c r="AD857" s="74"/>
      <c r="AE857" s="136">
        <v>99.294143000000005</v>
      </c>
      <c r="AF857" s="136">
        <v>97.326937999999998</v>
      </c>
      <c r="AG857" s="136">
        <v>1.2585014999999999</v>
      </c>
      <c r="AH857" s="136">
        <v>0</v>
      </c>
      <c r="AI857" s="136">
        <v>0.20267652</v>
      </c>
      <c r="AJ857" s="136">
        <v>0.26549993999999999</v>
      </c>
      <c r="AK857" s="136">
        <v>0.24052746999999999</v>
      </c>
      <c r="AL857" s="74"/>
      <c r="AM857" s="133">
        <v>8.7942073999999995E-2</v>
      </c>
      <c r="AN857" s="340">
        <f t="shared" si="547"/>
        <v>8.7942073999999995E-2</v>
      </c>
      <c r="AP857" s="133">
        <v>7.9262992000000004E-2</v>
      </c>
      <c r="AQ857" s="133">
        <v>3.4533889999999999E-3</v>
      </c>
      <c r="AR857" s="133">
        <v>5.2256932999999997E-3</v>
      </c>
      <c r="AS857" s="134">
        <f t="shared" si="548"/>
        <v>4.7519779664990001E-6</v>
      </c>
      <c r="AT857" s="135">
        <f t="shared" si="549"/>
        <v>1.277140891877275E-8</v>
      </c>
      <c r="AU857" s="135">
        <f t="shared" si="550"/>
        <v>0.73188982192999996</v>
      </c>
      <c r="AV857" s="302">
        <v>3.5349275E-6</v>
      </c>
      <c r="AW857" s="302">
        <v>1.0667691999999999E-8</v>
      </c>
      <c r="AX857" s="302">
        <v>2.9137198000000002E-13</v>
      </c>
      <c r="AY857" s="302">
        <v>1.6701669999999999E-10</v>
      </c>
      <c r="AZ857" s="302">
        <v>2.1248428999999999E-11</v>
      </c>
      <c r="BA857" s="302">
        <v>5.3490135999999998E-9</v>
      </c>
      <c r="BB857" s="302">
        <v>1.2008352E-6</v>
      </c>
      <c r="BC857" s="302">
        <v>7.6867653999999997E-10</v>
      </c>
      <c r="BD857" s="302">
        <v>1.2504165E-9</v>
      </c>
      <c r="BE857" s="302">
        <v>5.9783986000000001E-13</v>
      </c>
      <c r="BF857" s="302">
        <v>4.9111742999999997E-15</v>
      </c>
      <c r="BG857" s="302">
        <v>1.6862695999999999E-11</v>
      </c>
      <c r="BH857" s="302">
        <v>1.369711E-13</v>
      </c>
      <c r="BI857" s="302">
        <v>1.0449180999999999E-13</v>
      </c>
      <c r="BJ857" s="302">
        <v>8.2496399000000004E-9</v>
      </c>
      <c r="BK857" s="302">
        <v>1.9213188000000002E-9</v>
      </c>
      <c r="BL857" s="302">
        <v>6.3542173999999996E-11</v>
      </c>
      <c r="BM857" s="303">
        <v>1.2891193E-4</v>
      </c>
      <c r="BN857" s="303">
        <v>0.73176090999999999</v>
      </c>
      <c r="BO857" s="302">
        <v>5.0702907000000005E-10</v>
      </c>
      <c r="BP857" s="302">
        <v>3.0832849000000002E-12</v>
      </c>
      <c r="BQ857" s="302">
        <v>1.3794845000000001E-16</v>
      </c>
      <c r="BR857" s="74"/>
      <c r="BS857" s="136">
        <v>2.6437097000000002E-4</v>
      </c>
      <c r="BT857" s="144">
        <v>1.0347584E-5</v>
      </c>
      <c r="BU857" s="136">
        <v>1.0464335E-4</v>
      </c>
      <c r="BV857" s="144">
        <v>2.1875568000000001E-7</v>
      </c>
      <c r="BW857" s="144">
        <v>1.3644285E-5</v>
      </c>
      <c r="BX857" s="144">
        <v>3.4012601E-6</v>
      </c>
      <c r="BY857" s="144">
        <v>8.7140321000000004E-10</v>
      </c>
      <c r="BZ857" s="144">
        <v>5.1695724000000003E-6</v>
      </c>
      <c r="CA857" s="144">
        <v>8.1044960000000004E-7</v>
      </c>
      <c r="CB857" s="144">
        <v>2.1678585E-7</v>
      </c>
      <c r="CC857" s="144">
        <v>1.5969020999999999E-7</v>
      </c>
      <c r="CD857" s="144">
        <v>8.0304591000000002E-8</v>
      </c>
      <c r="CE857" s="144">
        <v>2.8265457999999998E-9</v>
      </c>
      <c r="CF857" s="144">
        <v>8.0011883999999992E-6</v>
      </c>
      <c r="CG857" s="136">
        <v>1.1721317E-4</v>
      </c>
      <c r="CH857" s="144">
        <v>3.8808894E-7</v>
      </c>
      <c r="CI857" s="144">
        <v>7.2787716000000005E-8</v>
      </c>
      <c r="CJ857" s="203"/>
      <c r="CK857" s="201"/>
      <c r="CL857" s="110" t="s">
        <v>3644</v>
      </c>
      <c r="CM857" s="110"/>
      <c r="CN857" s="110"/>
      <c r="CO857" s="74"/>
      <c r="CP857" s="308"/>
      <c r="CQ857" s="74"/>
      <c r="CR857" s="74"/>
      <c r="CS857" s="74"/>
      <c r="CT857" s="74"/>
      <c r="CU857" s="74"/>
      <c r="CV857" s="74"/>
      <c r="CW857" s="74"/>
      <c r="CX857" s="74"/>
      <c r="CY857" s="74"/>
      <c r="CZ857" s="74"/>
      <c r="DA857" s="74"/>
      <c r="DB857" s="74"/>
    </row>
    <row r="858" spans="1:106" ht="14.5" customHeight="1" thickBot="1">
      <c r="B858" s="129" t="s">
        <v>3600</v>
      </c>
      <c r="C858" s="127" t="s">
        <v>214</v>
      </c>
      <c r="D858" s="127" t="s">
        <v>3731</v>
      </c>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P858" s="74"/>
      <c r="AQ858" s="74"/>
      <c r="AR858" s="74"/>
      <c r="AS858" s="74"/>
      <c r="AT858" s="74"/>
      <c r="AU858" s="74"/>
      <c r="AV858" s="74"/>
      <c r="AW858" s="74"/>
      <c r="AX858" s="74"/>
      <c r="AY858" s="74"/>
      <c r="AZ858" s="74"/>
      <c r="BA858" s="74"/>
      <c r="BB858" s="74"/>
      <c r="BC858" s="74"/>
      <c r="BD858" s="74"/>
      <c r="BE858" s="74"/>
      <c r="BF858" s="74"/>
      <c r="BG858" s="74"/>
      <c r="BH858" s="74"/>
      <c r="BI858" s="74"/>
      <c r="BJ858" s="74"/>
      <c r="BK858" s="74"/>
      <c r="BL858" s="74"/>
      <c r="BM858" s="74"/>
      <c r="BN858" s="74"/>
      <c r="BO858" s="74"/>
      <c r="BP858" s="74"/>
      <c r="BQ858" s="74"/>
      <c r="BR858" s="74"/>
      <c r="BS858" s="74"/>
      <c r="BT858" s="74"/>
      <c r="BU858" s="74"/>
      <c r="BV858" s="74"/>
      <c r="BW858" s="74"/>
      <c r="BX858" s="74"/>
      <c r="BY858" s="74"/>
      <c r="BZ858" s="74"/>
      <c r="CA858" s="74"/>
      <c r="CB858" s="74"/>
      <c r="CC858" s="74"/>
      <c r="CD858" s="74"/>
      <c r="CE858" s="74"/>
      <c r="CF858" s="74"/>
      <c r="CG858" s="74"/>
      <c r="CH858" s="74"/>
      <c r="CI858" s="74"/>
      <c r="CJ858" s="142"/>
      <c r="CK858" s="202"/>
      <c r="CL858" s="89"/>
      <c r="CM858" s="110"/>
      <c r="CN858" s="110"/>
      <c r="CO858" s="74"/>
      <c r="CP858" s="308"/>
      <c r="CQ858" s="74"/>
      <c r="CR858" s="74"/>
      <c r="CS858" s="74"/>
      <c r="CT858" s="74"/>
      <c r="CU858" s="74"/>
      <c r="CV858" s="74"/>
      <c r="CW858" s="74"/>
      <c r="CX858" s="74"/>
      <c r="CY858" s="74"/>
      <c r="CZ858" s="74"/>
      <c r="DA858" s="74"/>
      <c r="DB858" s="74"/>
    </row>
    <row r="859" spans="1:106" ht="14.5" customHeight="1" thickBot="1">
      <c r="A859" s="74" t="s">
        <v>3732</v>
      </c>
      <c r="B859" s="129" t="s">
        <v>3600</v>
      </c>
      <c r="C859" s="130" t="str">
        <f t="shared" ref="C859:C870" si="551">MID(A859,1,12)</f>
        <v>A.130.05.100</v>
      </c>
      <c r="D859" s="131" t="s">
        <v>3731</v>
      </c>
      <c r="E859" s="129" t="s">
        <v>957</v>
      </c>
      <c r="F859" s="132" t="s">
        <v>3734</v>
      </c>
      <c r="G859" s="132">
        <f t="shared" ref="G859:G870" si="552">J859+K859+L859+M859</f>
        <v>1.6483189894354999</v>
      </c>
      <c r="H859" s="348">
        <f t="shared" ref="H859:H870" si="553">G859</f>
        <v>1.6483189894354999</v>
      </c>
      <c r="I859" s="74"/>
      <c r="J859" s="132">
        <f t="shared" ref="J859:J870" si="554">P859+Q859+R859+S859</f>
        <v>6.9638584479499985E-2</v>
      </c>
      <c r="K859" s="132">
        <f t="shared" ref="K859:K870" si="555">N859+O859+T859</f>
        <v>0.19108178039999998</v>
      </c>
      <c r="L859" s="300">
        <f t="shared" ref="L859:L870" si="556">U859+IF(V859="x",0,V859)+IF(W859="x",0,W859)+IF(X859="x",0,X859)+Y859+Z859</f>
        <v>0.86044885455600006</v>
      </c>
      <c r="M859" s="132">
        <v>0.52714976999999996</v>
      </c>
      <c r="N859" s="132">
        <v>0.13449465999999999</v>
      </c>
      <c r="O859" s="132">
        <v>5.5870661000000002E-2</v>
      </c>
      <c r="P859" s="132">
        <v>5.7037105999999997E-2</v>
      </c>
      <c r="Q859" s="132">
        <v>1.2279386E-2</v>
      </c>
      <c r="R859" s="304">
        <v>8.4195949999999999E-7</v>
      </c>
      <c r="S859" s="132">
        <v>3.2125052000000001E-4</v>
      </c>
      <c r="T859" s="132">
        <v>7.1645940000000005E-4</v>
      </c>
      <c r="U859" s="304">
        <v>5.5717755999999997E-5</v>
      </c>
      <c r="V859" s="132">
        <v>0.84006000000000003</v>
      </c>
      <c r="W859" s="132">
        <v>1.8247734000000002E-2</v>
      </c>
      <c r="X859" s="132">
        <v>0</v>
      </c>
      <c r="Y859" s="132">
        <v>2.0854027999999999E-3</v>
      </c>
      <c r="Z859" s="132">
        <v>0</v>
      </c>
      <c r="AA859" s="74"/>
      <c r="AB859" s="301">
        <f t="shared" ref="AB859:AB870" si="557">M859/0.133</f>
        <v>3.9635321052631576</v>
      </c>
      <c r="AC859" s="338">
        <f t="shared" ref="AC859:AC870" si="558">AB859</f>
        <v>3.9635321052631576</v>
      </c>
      <c r="AD859" s="74"/>
      <c r="AE859" s="136">
        <v>101.74845000000001</v>
      </c>
      <c r="AF859" s="136">
        <v>99.014594000000002</v>
      </c>
      <c r="AG859" s="136">
        <v>2.4739336000000001</v>
      </c>
      <c r="AH859" s="136">
        <v>0</v>
      </c>
      <c r="AI859" s="136">
        <v>0.10531139</v>
      </c>
      <c r="AJ859" s="136">
        <v>4.33664E-4</v>
      </c>
      <c r="AK859" s="136">
        <v>0.15417743</v>
      </c>
      <c r="AL859" s="74"/>
      <c r="AM859" s="133">
        <v>0.12335559</v>
      </c>
      <c r="AN859" s="340">
        <f t="shared" ref="AN859:AN870" si="559">AM859</f>
        <v>0.12335559</v>
      </c>
      <c r="AP859" s="133">
        <v>0.11329844999999999</v>
      </c>
      <c r="AQ859" s="133">
        <v>4.4328290999999997E-3</v>
      </c>
      <c r="AR859" s="133">
        <v>5.6243144000000002E-3</v>
      </c>
      <c r="AS859" s="134">
        <f t="shared" ref="AS859:AS870" si="560">AV859+AY859+AZ859+BA859+BB859+BJ859+BK859+BO859</f>
        <v>6.7924731235706679E-6</v>
      </c>
      <c r="AT859" s="135">
        <f t="shared" ref="AT859:AT870" si="561">AW859+AX859+BC859+BD859+BE859+BF859+BG859+BH859+BI859+BL859+BP859+BQ859</f>
        <v>1.6393598290063612E-8</v>
      </c>
      <c r="AU859" s="135">
        <f t="shared" ref="AU859:AU870" si="562">BM859+BN859</f>
        <v>0.78771910514449994</v>
      </c>
      <c r="AV859" s="302">
        <v>3.7704452E-6</v>
      </c>
      <c r="AW859" s="302">
        <v>1.1379943E-8</v>
      </c>
      <c r="AX859" s="302">
        <v>3.1076429999999999E-13</v>
      </c>
      <c r="AY859" s="302">
        <v>7.6683871999999994E-18</v>
      </c>
      <c r="AZ859" s="303">
        <v>0</v>
      </c>
      <c r="BA859" s="302">
        <v>8.4828430000000002E-9</v>
      </c>
      <c r="BB859" s="302">
        <v>2.9730256999999998E-6</v>
      </c>
      <c r="BC859" s="302">
        <v>1.3325495E-9</v>
      </c>
      <c r="BD859" s="302">
        <v>3.4300714E-9</v>
      </c>
      <c r="BE859" s="302">
        <v>4.7179293000000003E-12</v>
      </c>
      <c r="BF859" s="302">
        <v>2.1696802000000001E-15</v>
      </c>
      <c r="BG859" s="302">
        <v>4.7325422000000003E-14</v>
      </c>
      <c r="BH859" s="302">
        <v>7.4501351000000001E-14</v>
      </c>
      <c r="BI859" s="302">
        <v>4.6959441E-16</v>
      </c>
      <c r="BJ859" s="302">
        <v>2.9385129999999999E-12</v>
      </c>
      <c r="BK859" s="302">
        <v>8.4448050000000002E-11</v>
      </c>
      <c r="BL859" s="303">
        <v>0</v>
      </c>
      <c r="BM859" s="302">
        <v>4.8551445000000004E-6</v>
      </c>
      <c r="BN859" s="303">
        <v>0.78771424999999995</v>
      </c>
      <c r="BO859" s="302">
        <v>4.0431993999999999E-8</v>
      </c>
      <c r="BP859" s="302">
        <v>2.4587022999999999E-10</v>
      </c>
      <c r="BQ859" s="302">
        <v>1.1000416E-14</v>
      </c>
      <c r="BR859" s="74"/>
      <c r="BS859" s="136">
        <v>3.2506186E-4</v>
      </c>
      <c r="BT859" s="144">
        <v>2.5944603E-5</v>
      </c>
      <c r="BU859" s="136">
        <v>1.1051379E-4</v>
      </c>
      <c r="BV859" s="144">
        <v>8.4354742999999997E-8</v>
      </c>
      <c r="BW859" s="144">
        <v>2.9091267E-5</v>
      </c>
      <c r="BX859" s="144">
        <v>4.5209364000000001E-6</v>
      </c>
      <c r="BY859" s="144">
        <v>5.3295620999999998E-9</v>
      </c>
      <c r="BZ859" s="144">
        <v>6.8544097E-6</v>
      </c>
      <c r="CA859" s="144">
        <v>1.1298503999999999E-9</v>
      </c>
      <c r="CB859" s="144">
        <v>2.1257334E-7</v>
      </c>
      <c r="CC859" s="136">
        <v>0</v>
      </c>
      <c r="CD859" s="136">
        <v>0</v>
      </c>
      <c r="CE859" s="136">
        <v>0</v>
      </c>
      <c r="CF859" s="144">
        <v>2.1255314000000001E-5</v>
      </c>
      <c r="CG859" s="136">
        <v>1.2074817E-4</v>
      </c>
      <c r="CH859" s="144">
        <v>2.5675882E-8</v>
      </c>
      <c r="CI859" s="144">
        <v>5.8043073000000003E-6</v>
      </c>
      <c r="CJ859" s="200" t="s">
        <v>3735</v>
      </c>
      <c r="CK859" s="201"/>
      <c r="CL859" s="89" t="s">
        <v>663</v>
      </c>
      <c r="CO859" s="74"/>
      <c r="CP859" s="308"/>
      <c r="CQ859" s="74"/>
      <c r="CR859" s="74"/>
      <c r="CS859" s="74"/>
      <c r="CT859" s="74"/>
      <c r="CU859" s="74"/>
      <c r="CV859" s="74"/>
      <c r="CW859" s="74"/>
      <c r="CX859" s="74"/>
      <c r="CY859" s="74"/>
      <c r="CZ859" s="74"/>
      <c r="DA859" s="74"/>
      <c r="DB859" s="74"/>
    </row>
    <row r="860" spans="1:106" ht="14.5" customHeight="1">
      <c r="A860" s="74" t="s">
        <v>3736</v>
      </c>
      <c r="B860" s="129" t="s">
        <v>3600</v>
      </c>
      <c r="C860" s="130" t="str">
        <f t="shared" si="551"/>
        <v>A.130.05.101</v>
      </c>
      <c r="D860" s="131" t="s">
        <v>3731</v>
      </c>
      <c r="E860" s="129" t="s">
        <v>957</v>
      </c>
      <c r="F860" s="132" t="s">
        <v>3737</v>
      </c>
      <c r="G860" s="132">
        <f t="shared" si="552"/>
        <v>1.3950347632512998</v>
      </c>
      <c r="H860" s="348">
        <f t="shared" si="553"/>
        <v>1.3950347632512998</v>
      </c>
      <c r="I860" s="74"/>
      <c r="J860" s="132">
        <f t="shared" si="554"/>
        <v>6.7988230380000014E-2</v>
      </c>
      <c r="K860" s="132">
        <f t="shared" si="555"/>
        <v>0.17572673970000002</v>
      </c>
      <c r="L860" s="300">
        <f t="shared" si="556"/>
        <v>0.64791582317129992</v>
      </c>
      <c r="M860" s="132">
        <v>0.50340397000000003</v>
      </c>
      <c r="N860" s="132">
        <v>0.11628511</v>
      </c>
      <c r="O860" s="132">
        <v>5.7935636999999998E-2</v>
      </c>
      <c r="P860" s="132">
        <v>5.6201306999999999E-2</v>
      </c>
      <c r="Q860" s="132">
        <v>1.1229083000000001E-2</v>
      </c>
      <c r="R860" s="132">
        <v>1.6954881000000001E-4</v>
      </c>
      <c r="S860" s="132">
        <v>3.8829157000000003E-4</v>
      </c>
      <c r="T860" s="132">
        <v>1.5059927000000001E-3</v>
      </c>
      <c r="U860" s="132">
        <v>3.8932347999999999E-4</v>
      </c>
      <c r="V860" s="132">
        <v>0.63004499999999997</v>
      </c>
      <c r="W860" s="132">
        <v>1.5910097000000002E-2</v>
      </c>
      <c r="X860" s="304">
        <v>7.3505912999999998E-6</v>
      </c>
      <c r="Y860" s="132">
        <v>1.5640521000000001E-3</v>
      </c>
      <c r="Z860" s="132">
        <v>0</v>
      </c>
      <c r="AA860" s="74"/>
      <c r="AB860" s="301">
        <f t="shared" si="557"/>
        <v>3.7849922556390978</v>
      </c>
      <c r="AC860" s="338">
        <f t="shared" si="558"/>
        <v>3.7849922556390978</v>
      </c>
      <c r="AD860" s="74"/>
      <c r="AE860" s="136">
        <v>102.82263</v>
      </c>
      <c r="AF860" s="136">
        <v>100.40937</v>
      </c>
      <c r="AG860" s="136">
        <v>2.1570087999999998</v>
      </c>
      <c r="AH860" s="136">
        <v>0</v>
      </c>
      <c r="AI860" s="136">
        <v>7.8983539000000005E-2</v>
      </c>
      <c r="AJ860" s="136">
        <v>3.3444173999999998E-3</v>
      </c>
      <c r="AK860" s="136">
        <v>0.17391896000000001</v>
      </c>
      <c r="AL860" s="74"/>
      <c r="AM860" s="133">
        <v>0.11529623999999999</v>
      </c>
      <c r="AN860" s="340">
        <f t="shared" si="559"/>
        <v>0.11529623999999999</v>
      </c>
      <c r="AP860" s="133">
        <v>0.105591</v>
      </c>
      <c r="AQ860" s="133">
        <v>4.1754085E-3</v>
      </c>
      <c r="AR860" s="133">
        <v>5.5298309999999998E-3</v>
      </c>
      <c r="AS860" s="134">
        <f t="shared" si="560"/>
        <v>6.3303954423109998E-6</v>
      </c>
      <c r="AT860" s="135">
        <f t="shared" si="561"/>
        <v>1.5441599569100901E-8</v>
      </c>
      <c r="AU860" s="135">
        <f t="shared" si="562"/>
        <v>0.77448612558899999</v>
      </c>
      <c r="AV860" s="302">
        <v>3.6086159000000001E-6</v>
      </c>
      <c r="AW860" s="302">
        <v>1.0891765E-8</v>
      </c>
      <c r="AX860" s="302">
        <v>2.9742112999999999E-13</v>
      </c>
      <c r="AY860" s="302">
        <v>1.1850467E-10</v>
      </c>
      <c r="AZ860" s="302">
        <v>1.5394331E-11</v>
      </c>
      <c r="BA860" s="302">
        <v>8.3581367E-9</v>
      </c>
      <c r="BB860" s="302">
        <v>2.6803527000000001E-6</v>
      </c>
      <c r="BC860" s="302">
        <v>1.2865065000000001E-9</v>
      </c>
      <c r="BD860" s="302">
        <v>3.0644503999999998E-9</v>
      </c>
      <c r="BE860" s="302">
        <v>4.5391597E-12</v>
      </c>
      <c r="BF860" s="302">
        <v>8.8262056000000003E-15</v>
      </c>
      <c r="BG860" s="302">
        <v>4.0170217999999998E-13</v>
      </c>
      <c r="BH860" s="302">
        <v>7.7033632999999997E-14</v>
      </c>
      <c r="BI860" s="302">
        <v>1.6343139999999999E-14</v>
      </c>
      <c r="BJ860" s="302">
        <v>1.8420683999999999E-9</v>
      </c>
      <c r="BK860" s="302">
        <v>7.6874221E-10</v>
      </c>
      <c r="BL860" s="302">
        <v>9.1262528000000002E-12</v>
      </c>
      <c r="BM860" s="302">
        <v>1.9995588999999999E-5</v>
      </c>
      <c r="BN860" s="303">
        <v>0.77446612999999997</v>
      </c>
      <c r="BO860" s="302">
        <v>3.0323995999999999E-8</v>
      </c>
      <c r="BP860" s="302">
        <v>1.8440268E-10</v>
      </c>
      <c r="BQ860" s="302">
        <v>8.2503123000000001E-15</v>
      </c>
      <c r="BR860" s="74"/>
      <c r="BS860" s="136">
        <v>3.1160382000000001E-4</v>
      </c>
      <c r="BT860" s="144">
        <v>2.3494133E-5</v>
      </c>
      <c r="BU860" s="136">
        <v>1.0553563E-4</v>
      </c>
      <c r="BV860" s="144">
        <v>1.7731358999999999E-7</v>
      </c>
      <c r="BW860" s="144">
        <v>2.5471263E-5</v>
      </c>
      <c r="BX860" s="144">
        <v>4.6742446000000001E-6</v>
      </c>
      <c r="BY860" s="144">
        <v>4.2188638E-9</v>
      </c>
      <c r="BZ860" s="144">
        <v>7.0718984000000001E-6</v>
      </c>
      <c r="CA860" s="144">
        <v>2.2752256000000001E-7</v>
      </c>
      <c r="CB860" s="144">
        <v>2.5693479000000002E-7</v>
      </c>
      <c r="CC860" s="144">
        <v>1.1570774E-7</v>
      </c>
      <c r="CD860" s="144">
        <v>6.6345666000000003E-9</v>
      </c>
      <c r="CE860" s="144">
        <v>2.0424606000000002E-9</v>
      </c>
      <c r="CF860" s="144">
        <v>1.8994642000000001E-5</v>
      </c>
      <c r="CG860" s="136">
        <v>1.2111819E-4</v>
      </c>
      <c r="CH860" s="144">
        <v>1.0021331E-7</v>
      </c>
      <c r="CI860" s="144">
        <v>4.3532305000000002E-6</v>
      </c>
      <c r="CJ860" s="203"/>
      <c r="CK860" s="201"/>
      <c r="CL860" s="110" t="s">
        <v>3738</v>
      </c>
      <c r="CM860" s="110"/>
      <c r="CN860" s="110"/>
      <c r="CO860" s="74"/>
      <c r="CP860" s="308"/>
      <c r="CQ860" s="74"/>
      <c r="CR860" s="74"/>
      <c r="CS860" s="74"/>
      <c r="CT860" s="74"/>
      <c r="CU860" s="74"/>
      <c r="CV860" s="74"/>
      <c r="CW860" s="74"/>
      <c r="CX860" s="74"/>
      <c r="CY860" s="74"/>
      <c r="CZ860" s="74"/>
      <c r="DA860" s="74"/>
      <c r="DB860" s="74"/>
    </row>
    <row r="861" spans="1:106" ht="14.5" customHeight="1">
      <c r="A861" s="74" t="s">
        <v>3739</v>
      </c>
      <c r="B861" s="129" t="s">
        <v>3600</v>
      </c>
      <c r="C861" s="130" t="str">
        <f t="shared" si="551"/>
        <v>A.130.05.102</v>
      </c>
      <c r="D861" s="131" t="s">
        <v>3731</v>
      </c>
      <c r="E861" s="129" t="s">
        <v>957</v>
      </c>
      <c r="F861" s="132" t="s">
        <v>3740</v>
      </c>
      <c r="G861" s="132">
        <f t="shared" si="552"/>
        <v>1.2574775964581</v>
      </c>
      <c r="H861" s="348">
        <f t="shared" si="553"/>
        <v>1.2574775964581</v>
      </c>
      <c r="I861" s="74"/>
      <c r="J861" s="132">
        <f t="shared" si="554"/>
        <v>2.4984882287999999E-2</v>
      </c>
      <c r="K861" s="132">
        <f t="shared" si="555"/>
        <v>7.7516814170099993E-2</v>
      </c>
      <c r="L861" s="300">
        <f t="shared" si="556"/>
        <v>0.83148</v>
      </c>
      <c r="M861" s="132">
        <v>0.3234959</v>
      </c>
      <c r="N861" s="132">
        <v>4.7602125000000002E-2</v>
      </c>
      <c r="O861" s="132">
        <v>2.9911455E-2</v>
      </c>
      <c r="P861" s="132">
        <v>2.494818E-2</v>
      </c>
      <c r="Q861" s="132">
        <v>0</v>
      </c>
      <c r="R861" s="132">
        <v>0</v>
      </c>
      <c r="S861" s="304">
        <v>3.6702288000000003E-5</v>
      </c>
      <c r="T861" s="304">
        <v>3.2341700999999998E-6</v>
      </c>
      <c r="U861" s="132">
        <v>0</v>
      </c>
      <c r="V861" s="132">
        <v>0.83148</v>
      </c>
      <c r="W861" s="132">
        <v>0</v>
      </c>
      <c r="X861" s="132">
        <v>0</v>
      </c>
      <c r="Y861" s="132">
        <v>0</v>
      </c>
      <c r="Z861" s="132">
        <v>0</v>
      </c>
      <c r="AA861" s="74"/>
      <c r="AB861" s="301">
        <f t="shared" si="557"/>
        <v>2.4322999999999997</v>
      </c>
      <c r="AC861" s="338">
        <f t="shared" si="558"/>
        <v>2.4322999999999997</v>
      </c>
      <c r="AD861" s="74"/>
      <c r="AE861" s="136">
        <v>68.736199999999997</v>
      </c>
      <c r="AF861" s="136">
        <v>68.736199999999997</v>
      </c>
      <c r="AG861" s="136">
        <v>0</v>
      </c>
      <c r="AH861" s="136">
        <v>0</v>
      </c>
      <c r="AI861" s="136">
        <v>0</v>
      </c>
      <c r="AJ861" s="136">
        <v>0</v>
      </c>
      <c r="AK861" s="136">
        <v>0</v>
      </c>
      <c r="AL861" s="74"/>
      <c r="AM861" s="133">
        <v>6.4016314000000005E-2</v>
      </c>
      <c r="AN861" s="340">
        <f t="shared" si="559"/>
        <v>6.4016314000000005E-2</v>
      </c>
      <c r="AP861" s="133">
        <v>5.7173094000000001E-2</v>
      </c>
      <c r="AQ861" s="133">
        <v>2.3568030999999998E-3</v>
      </c>
      <c r="AR861" s="133">
        <v>4.4864175999999997E-3</v>
      </c>
      <c r="AS861" s="134">
        <f t="shared" si="560"/>
        <v>3.4276434999999998E-6</v>
      </c>
      <c r="AT861" s="135">
        <f t="shared" si="561"/>
        <v>8.7159877170000004E-9</v>
      </c>
      <c r="AU861" s="135">
        <f t="shared" si="562"/>
        <v>0.62834979999999996</v>
      </c>
      <c r="AV861" s="302">
        <v>2.2772840000000002E-6</v>
      </c>
      <c r="AW861" s="302">
        <v>6.8718999999999998E-9</v>
      </c>
      <c r="AX861" s="302">
        <v>1.8771699999999999E-13</v>
      </c>
      <c r="AY861" s="303">
        <v>0</v>
      </c>
      <c r="AZ861" s="303">
        <v>0</v>
      </c>
      <c r="BA861" s="302">
        <v>3.7095000000000001E-9</v>
      </c>
      <c r="BB861" s="302">
        <v>1.1466500000000001E-6</v>
      </c>
      <c r="BC861" s="302">
        <v>5.2585E-10</v>
      </c>
      <c r="BD861" s="302">
        <v>1.31805E-9</v>
      </c>
      <c r="BE861" s="303">
        <v>0</v>
      </c>
      <c r="BF861" s="303">
        <v>0</v>
      </c>
      <c r="BG861" s="303">
        <v>0</v>
      </c>
      <c r="BH861" s="303">
        <v>0</v>
      </c>
      <c r="BI861" s="303">
        <v>0</v>
      </c>
      <c r="BJ861" s="303">
        <v>0</v>
      </c>
      <c r="BK861" s="303">
        <v>0</v>
      </c>
      <c r="BL861" s="303">
        <v>0</v>
      </c>
      <c r="BM861" s="303">
        <v>0</v>
      </c>
      <c r="BN861" s="303">
        <v>0.62834979999999996</v>
      </c>
      <c r="BO861" s="303">
        <v>0</v>
      </c>
      <c r="BP861" s="303">
        <v>0</v>
      </c>
      <c r="BQ861" s="303">
        <v>0</v>
      </c>
      <c r="BR861" s="74"/>
      <c r="BS861" s="136">
        <v>1.7802620000000001E-4</v>
      </c>
      <c r="BT861" s="144">
        <v>1.030839E-5</v>
      </c>
      <c r="BU861" s="144">
        <v>6.7818978000000002E-5</v>
      </c>
      <c r="BV861" s="144">
        <v>3.7884029000000001E-10</v>
      </c>
      <c r="BW861" s="144">
        <v>6.6940377999999997E-6</v>
      </c>
      <c r="BX861" s="144">
        <v>2.4015986E-6</v>
      </c>
      <c r="BY861" s="136">
        <v>0</v>
      </c>
      <c r="BZ861" s="144">
        <v>3.6451634000000001E-6</v>
      </c>
      <c r="CA861" s="136">
        <v>0</v>
      </c>
      <c r="CB861" s="144">
        <v>2.4286118000000001E-8</v>
      </c>
      <c r="CC861" s="136">
        <v>0</v>
      </c>
      <c r="CD861" s="136">
        <v>0</v>
      </c>
      <c r="CE861" s="136">
        <v>0</v>
      </c>
      <c r="CF861" s="144">
        <v>5.2299971E-6</v>
      </c>
      <c r="CG861" s="144">
        <v>8.1903368999999994E-5</v>
      </c>
      <c r="CH861" s="136">
        <v>0</v>
      </c>
      <c r="CI861" s="136">
        <v>0</v>
      </c>
      <c r="CJ861" s="204" t="s">
        <v>3741</v>
      </c>
      <c r="CK861" s="201"/>
      <c r="CL861" s="110" t="s">
        <v>664</v>
      </c>
      <c r="CM861" s="110"/>
      <c r="CN861" s="110"/>
      <c r="CO861" s="74"/>
      <c r="CP861" s="308"/>
      <c r="CQ861" s="74"/>
      <c r="CR861" s="74"/>
      <c r="CS861" s="74"/>
      <c r="CT861" s="74"/>
      <c r="CU861" s="74"/>
      <c r="CV861" s="74"/>
      <c r="CW861" s="74"/>
      <c r="CX861" s="74"/>
      <c r="CY861" s="74"/>
      <c r="CZ861" s="74"/>
      <c r="DA861" s="74"/>
      <c r="DB861" s="74"/>
    </row>
    <row r="862" spans="1:106" ht="14.5" customHeight="1" thickBot="1">
      <c r="A862" s="74" t="s">
        <v>3742</v>
      </c>
      <c r="B862" s="129" t="s">
        <v>3600</v>
      </c>
      <c r="C862" s="130" t="str">
        <f t="shared" si="551"/>
        <v>A.130.05.103</v>
      </c>
      <c r="D862" s="131" t="s">
        <v>3731</v>
      </c>
      <c r="E862" s="129" t="s">
        <v>957</v>
      </c>
      <c r="F862" s="132" t="s">
        <v>3743</v>
      </c>
      <c r="G862" s="132">
        <f t="shared" si="552"/>
        <v>1.3428952646445</v>
      </c>
      <c r="H862" s="348">
        <f t="shared" si="553"/>
        <v>1.3428952646445</v>
      </c>
      <c r="I862" s="74"/>
      <c r="J862" s="132">
        <f t="shared" si="554"/>
        <v>5.6776336619999999E-2</v>
      </c>
      <c r="K862" s="132">
        <f t="shared" si="555"/>
        <v>0.22854218039999999</v>
      </c>
      <c r="L862" s="300">
        <f t="shared" si="556"/>
        <v>0.57620410762450003</v>
      </c>
      <c r="M862" s="132">
        <v>0.48137264000000002</v>
      </c>
      <c r="N862" s="132">
        <v>0.17146961999999999</v>
      </c>
      <c r="O862" s="132">
        <v>4.8409699E-2</v>
      </c>
      <c r="P862" s="132">
        <v>4.0678323000000002E-2</v>
      </c>
      <c r="Q862" s="132">
        <v>1.4817538E-2</v>
      </c>
      <c r="R862" s="132">
        <v>2.8616341999999998E-4</v>
      </c>
      <c r="S862" s="132">
        <v>9.9431220000000009E-4</v>
      </c>
      <c r="T862" s="132">
        <v>8.6628613999999993E-3</v>
      </c>
      <c r="U862" s="132">
        <v>2.3678354E-4</v>
      </c>
      <c r="V862" s="132">
        <v>0.57486000000000004</v>
      </c>
      <c r="W862" s="132">
        <v>1.1006557999999999E-3</v>
      </c>
      <c r="X862" s="304">
        <v>6.6682845000000003E-6</v>
      </c>
      <c r="Y862" s="132">
        <v>0</v>
      </c>
      <c r="Z862" s="132">
        <v>0</v>
      </c>
      <c r="AA862" s="74"/>
      <c r="AB862" s="301">
        <f t="shared" si="557"/>
        <v>3.6193431578947366</v>
      </c>
      <c r="AC862" s="338">
        <f t="shared" si="558"/>
        <v>3.6193431578947366</v>
      </c>
      <c r="AD862" s="74"/>
      <c r="AE862" s="136">
        <v>74.804931999999994</v>
      </c>
      <c r="AF862" s="136">
        <v>74.613166000000007</v>
      </c>
      <c r="AG862" s="136">
        <v>0.14922123000000001</v>
      </c>
      <c r="AH862" s="136">
        <v>0</v>
      </c>
      <c r="AI862" s="136">
        <v>0</v>
      </c>
      <c r="AJ862" s="136">
        <v>1.8264690000000001E-3</v>
      </c>
      <c r="AK862" s="136">
        <v>4.0718210999999997E-2</v>
      </c>
      <c r="AL862" s="74"/>
      <c r="AM862" s="133">
        <v>0.12908997999999999</v>
      </c>
      <c r="AN862" s="340">
        <f t="shared" si="559"/>
        <v>0.12908997999999999</v>
      </c>
      <c r="AP862" s="133">
        <v>0.11989221999999999</v>
      </c>
      <c r="AQ862" s="133">
        <v>4.1196297999999999E-3</v>
      </c>
      <c r="AR862" s="133">
        <v>5.0781296E-3</v>
      </c>
      <c r="AS862" s="134">
        <f t="shared" si="560"/>
        <v>7.1877827997550003E-6</v>
      </c>
      <c r="AT862" s="135">
        <f t="shared" si="561"/>
        <v>1.5235317047447999E-8</v>
      </c>
      <c r="AU862" s="135">
        <f t="shared" si="562"/>
        <v>0.71122263627100002</v>
      </c>
      <c r="AV862" s="302">
        <v>3.3794510000000001E-6</v>
      </c>
      <c r="AW862" s="302">
        <v>1.0197282000000001E-8</v>
      </c>
      <c r="AX862" s="302">
        <v>2.7857299000000002E-13</v>
      </c>
      <c r="AY862" s="302">
        <v>3.1994591E-10</v>
      </c>
      <c r="AZ862" s="302">
        <v>7.6759449999999998E-12</v>
      </c>
      <c r="BA862" s="302">
        <v>6.0486655000000002E-9</v>
      </c>
      <c r="BB862" s="302">
        <v>3.7728226999999999E-6</v>
      </c>
      <c r="BC862" s="302">
        <v>8.6638855E-10</v>
      </c>
      <c r="BD862" s="302">
        <v>4.1331029000000002E-9</v>
      </c>
      <c r="BE862" s="302">
        <v>7.5476574999999999E-13</v>
      </c>
      <c r="BF862" s="302">
        <v>1.0797918E-14</v>
      </c>
      <c r="BG862" s="302">
        <v>2.7307127E-11</v>
      </c>
      <c r="BH862" s="302">
        <v>1.6865376E-13</v>
      </c>
      <c r="BI862" s="302">
        <v>4.4644983000000002E-13</v>
      </c>
      <c r="BJ862" s="302">
        <v>6.3903483999999999E-9</v>
      </c>
      <c r="BK862" s="302">
        <v>2.2742463999999998E-8</v>
      </c>
      <c r="BL862" s="302">
        <v>9.5772301999999997E-12</v>
      </c>
      <c r="BM862" s="302">
        <v>1.9726270999999998E-5</v>
      </c>
      <c r="BN862" s="303">
        <v>0.71120291000000002</v>
      </c>
      <c r="BO862" s="303">
        <v>0</v>
      </c>
      <c r="BP862" s="303">
        <v>0</v>
      </c>
      <c r="BQ862" s="303">
        <v>0</v>
      </c>
      <c r="BR862" s="74"/>
      <c r="BS862" s="136">
        <v>2.7899423999999998E-4</v>
      </c>
      <c r="BT862" s="144">
        <v>3.0460995000000002E-5</v>
      </c>
      <c r="BU862" s="136">
        <v>1.0091689E-4</v>
      </c>
      <c r="BV862" s="144">
        <v>1.0150548E-6</v>
      </c>
      <c r="BW862" s="144">
        <v>3.5453676999999999E-5</v>
      </c>
      <c r="BX862" s="144">
        <v>3.883308E-6</v>
      </c>
      <c r="BY862" s="144">
        <v>1.1403590999999999E-8</v>
      </c>
      <c r="BZ862" s="144">
        <v>5.8911367999999999E-6</v>
      </c>
      <c r="CA862" s="144">
        <v>3.8401115999999998E-7</v>
      </c>
      <c r="CB862" s="144">
        <v>6.5794216999999996E-7</v>
      </c>
      <c r="CC862" s="144">
        <v>5.5946021999999997E-8</v>
      </c>
      <c r="CD862" s="144">
        <v>6.9527995000000001E-9</v>
      </c>
      <c r="CE862" s="144">
        <v>8.2416825999999996E-10</v>
      </c>
      <c r="CF862" s="144">
        <v>1.0057781E-5</v>
      </c>
      <c r="CG862" s="144">
        <v>9.0079767000000001E-5</v>
      </c>
      <c r="CH862" s="144">
        <v>1.1855113E-7</v>
      </c>
      <c r="CI862" s="136">
        <v>0</v>
      </c>
      <c r="CJ862" s="204" t="s">
        <v>3649</v>
      </c>
      <c r="CK862" s="201"/>
      <c r="CL862" s="110" t="s">
        <v>3744</v>
      </c>
      <c r="CM862" s="110"/>
      <c r="CN862" s="110"/>
      <c r="CO862" s="74"/>
      <c r="CP862" s="308"/>
      <c r="CQ862" s="74"/>
      <c r="CR862" s="74"/>
      <c r="CS862" s="74"/>
      <c r="CT862" s="74"/>
      <c r="CU862" s="74"/>
      <c r="CV862" s="74"/>
      <c r="CW862" s="74"/>
      <c r="CX862" s="74"/>
      <c r="CY862" s="74"/>
      <c r="CZ862" s="74"/>
      <c r="DA862" s="74"/>
      <c r="DB862" s="74"/>
    </row>
    <row r="863" spans="1:106" ht="14.5" customHeight="1" thickBot="1">
      <c r="A863" s="74" t="s">
        <v>3745</v>
      </c>
      <c r="B863" s="129" t="s">
        <v>3600</v>
      </c>
      <c r="C863" s="130" t="str">
        <f t="shared" si="551"/>
        <v>A.130.05.104</v>
      </c>
      <c r="D863" s="131" t="s">
        <v>3731</v>
      </c>
      <c r="E863" s="129" t="s">
        <v>957</v>
      </c>
      <c r="F863" s="132" t="s">
        <v>3746</v>
      </c>
      <c r="G863" s="132">
        <f t="shared" si="552"/>
        <v>1.3687717001583</v>
      </c>
      <c r="H863" s="348">
        <f t="shared" si="553"/>
        <v>1.3687717001583</v>
      </c>
      <c r="I863" s="74"/>
      <c r="J863" s="132">
        <f t="shared" si="554"/>
        <v>4.1852270449999993E-2</v>
      </c>
      <c r="K863" s="132">
        <f t="shared" si="555"/>
        <v>0.16846823039999997</v>
      </c>
      <c r="L863" s="300">
        <f t="shared" si="556"/>
        <v>0.80361079930829993</v>
      </c>
      <c r="M863" s="132">
        <v>0.3548404</v>
      </c>
      <c r="N863" s="132">
        <v>0.1263976</v>
      </c>
      <c r="O863" s="132">
        <v>3.5684863999999997E-2</v>
      </c>
      <c r="P863" s="132">
        <v>2.9985734999999999E-2</v>
      </c>
      <c r="Q863" s="132">
        <v>1.0922642E-2</v>
      </c>
      <c r="R863" s="132">
        <v>2.1094332E-4</v>
      </c>
      <c r="S863" s="132">
        <v>7.3295013000000003E-4</v>
      </c>
      <c r="T863" s="132">
        <v>6.3857664000000003E-3</v>
      </c>
      <c r="U863" s="132">
        <v>1.7454330000000001E-4</v>
      </c>
      <c r="V863" s="132">
        <v>0.80262</v>
      </c>
      <c r="W863" s="132">
        <v>8.1134052999999996E-4</v>
      </c>
      <c r="X863" s="304">
        <v>4.9154783000000003E-6</v>
      </c>
      <c r="Y863" s="132">
        <v>0</v>
      </c>
      <c r="Z863" s="132">
        <v>0</v>
      </c>
      <c r="AA863" s="74"/>
      <c r="AB863" s="301">
        <f t="shared" si="557"/>
        <v>2.667972932330827</v>
      </c>
      <c r="AC863" s="338">
        <f t="shared" si="558"/>
        <v>2.667972932330827</v>
      </c>
      <c r="AD863" s="74"/>
      <c r="AE863" s="136">
        <v>77.388159000000002</v>
      </c>
      <c r="AF863" s="136">
        <v>77.246799999999993</v>
      </c>
      <c r="AG863" s="136">
        <v>0.10999736</v>
      </c>
      <c r="AH863" s="136">
        <v>0</v>
      </c>
      <c r="AI863" s="136">
        <v>0</v>
      </c>
      <c r="AJ863" s="136">
        <v>1.3463685999999999E-3</v>
      </c>
      <c r="AK863" s="136">
        <v>3.0015138E-2</v>
      </c>
      <c r="AL863" s="74"/>
      <c r="AM863" s="133">
        <v>9.6742668000000004E-2</v>
      </c>
      <c r="AN863" s="340">
        <f t="shared" si="559"/>
        <v>9.6742668000000004E-2</v>
      </c>
      <c r="AP863" s="133">
        <v>8.8377691999999994E-2</v>
      </c>
      <c r="AQ863" s="133">
        <v>3.0367557000000002E-3</v>
      </c>
      <c r="AR863" s="133">
        <v>5.3282203000000004E-3</v>
      </c>
      <c r="AS863" s="134">
        <f t="shared" si="560"/>
        <v>5.2984227794080002E-6</v>
      </c>
      <c r="AT863" s="135">
        <f t="shared" si="561"/>
        <v>1.1230605267888001E-8</v>
      </c>
      <c r="AU863" s="135">
        <f t="shared" si="562"/>
        <v>0.74624934107999996</v>
      </c>
      <c r="AV863" s="302">
        <v>2.4911381999999998E-6</v>
      </c>
      <c r="AW863" s="302">
        <v>7.5168537000000001E-9</v>
      </c>
      <c r="AX863" s="302">
        <v>2.0534809000000001E-13</v>
      </c>
      <c r="AY863" s="302">
        <v>2.3584583999999999E-10</v>
      </c>
      <c r="AZ863" s="302">
        <v>5.6582679999999999E-12</v>
      </c>
      <c r="BA863" s="302">
        <v>4.4587305999999997E-9</v>
      </c>
      <c r="BB863" s="302">
        <v>2.7811092999999998E-6</v>
      </c>
      <c r="BC863" s="302">
        <v>6.3865213000000004E-10</v>
      </c>
      <c r="BD863" s="302">
        <v>3.0466872999999999E-9</v>
      </c>
      <c r="BE863" s="302">
        <v>5.5637018000000002E-13</v>
      </c>
      <c r="BF863" s="302">
        <v>7.9596079999999996E-15</v>
      </c>
      <c r="BG863" s="302">
        <v>2.0129254000000002E-11</v>
      </c>
      <c r="BH863" s="302">
        <v>1.2432190999999999E-13</v>
      </c>
      <c r="BI863" s="302">
        <v>3.2909729999999999E-13</v>
      </c>
      <c r="BJ863" s="302">
        <v>4.7105996999999997E-9</v>
      </c>
      <c r="BK863" s="302">
        <v>1.6764445E-8</v>
      </c>
      <c r="BL863" s="302">
        <v>7.0597867999999999E-12</v>
      </c>
      <c r="BM863" s="302">
        <v>1.4541080000000001E-5</v>
      </c>
      <c r="BN863" s="303">
        <v>0.74623479999999998</v>
      </c>
      <c r="BO863" s="303">
        <v>0</v>
      </c>
      <c r="BP863" s="303">
        <v>0</v>
      </c>
      <c r="BQ863" s="303">
        <v>0</v>
      </c>
      <c r="BR863" s="74"/>
      <c r="BS863" s="136">
        <v>2.3251553999999999E-4</v>
      </c>
      <c r="BT863" s="144">
        <v>2.2454104999999999E-5</v>
      </c>
      <c r="BU863" s="144">
        <v>7.4390165000000002E-5</v>
      </c>
      <c r="BV863" s="144">
        <v>7.4824038999999997E-7</v>
      </c>
      <c r="BW863" s="144">
        <v>2.6134425E-5</v>
      </c>
      <c r="BX863" s="144">
        <v>2.8625527999999998E-6</v>
      </c>
      <c r="BY863" s="144">
        <v>8.4060760000000004E-9</v>
      </c>
      <c r="BZ863" s="144">
        <v>4.3426093999999999E-6</v>
      </c>
      <c r="CA863" s="144">
        <v>2.8307108000000001E-7</v>
      </c>
      <c r="CB863" s="144">
        <v>4.8499737E-7</v>
      </c>
      <c r="CC863" s="144">
        <v>4.1240209999999998E-8</v>
      </c>
      <c r="CD863" s="144">
        <v>5.1252065E-9</v>
      </c>
      <c r="CE863" s="144">
        <v>6.0752974999999999E-10</v>
      </c>
      <c r="CF863" s="144">
        <v>7.4140214000000002E-6</v>
      </c>
      <c r="CG863" s="144">
        <v>9.3258585999999997E-5</v>
      </c>
      <c r="CH863" s="144">
        <v>8.7389117000000003E-8</v>
      </c>
      <c r="CI863" s="136">
        <v>0</v>
      </c>
      <c r="CJ863" s="200" t="s">
        <v>3747</v>
      </c>
      <c r="CK863" s="201"/>
      <c r="CL863" s="110" t="s">
        <v>3748</v>
      </c>
      <c r="CM863" s="110"/>
      <c r="CN863" s="110"/>
      <c r="CO863" s="74"/>
      <c r="CP863" s="308"/>
      <c r="CQ863" s="74"/>
      <c r="CR863" s="74"/>
      <c r="CS863" s="74"/>
      <c r="CT863" s="74"/>
      <c r="CU863" s="74"/>
      <c r="CV863" s="74"/>
      <c r="CW863" s="74"/>
      <c r="CX863" s="74"/>
      <c r="CY863" s="74"/>
      <c r="CZ863" s="74"/>
      <c r="DA863" s="74"/>
      <c r="DB863" s="74"/>
    </row>
    <row r="864" spans="1:106" ht="14.5" customHeight="1">
      <c r="A864" s="74" t="s">
        <v>3749</v>
      </c>
      <c r="B864" s="129" t="s">
        <v>3600</v>
      </c>
      <c r="C864" s="130" t="str">
        <f t="shared" si="551"/>
        <v>A.130.05.105</v>
      </c>
      <c r="D864" s="131" t="s">
        <v>3731</v>
      </c>
      <c r="E864" s="129" t="s">
        <v>957</v>
      </c>
      <c r="F864" s="132" t="s">
        <v>3750</v>
      </c>
      <c r="G864" s="132">
        <f t="shared" si="552"/>
        <v>2.0090570910871999</v>
      </c>
      <c r="H864" s="348">
        <f t="shared" si="553"/>
        <v>2.0090570910871999</v>
      </c>
      <c r="I864" s="74"/>
      <c r="J864" s="132">
        <f t="shared" si="554"/>
        <v>1.098526535E-2</v>
      </c>
      <c r="K864" s="132">
        <f t="shared" si="555"/>
        <v>3.1988958099999999E-2</v>
      </c>
      <c r="L864" s="300">
        <f t="shared" si="556"/>
        <v>1.7815781176372001</v>
      </c>
      <c r="M864" s="132">
        <v>0.18450475</v>
      </c>
      <c r="N864" s="132">
        <v>2.0470122E-2</v>
      </c>
      <c r="O864" s="132">
        <v>1.0027975999999999E-2</v>
      </c>
      <c r="P864" s="132">
        <v>7.6432028000000003E-3</v>
      </c>
      <c r="Q864" s="132">
        <v>1.9116876E-3</v>
      </c>
      <c r="R864" s="132">
        <v>1.0735435E-4</v>
      </c>
      <c r="S864" s="132">
        <v>1.3230206E-3</v>
      </c>
      <c r="T864" s="132">
        <v>1.4908600999999999E-3</v>
      </c>
      <c r="U864" s="132">
        <v>3.9583590000000002E-4</v>
      </c>
      <c r="V864" s="132">
        <v>5.8004722000000002E-2</v>
      </c>
      <c r="W864" s="132">
        <v>5.5169091E-3</v>
      </c>
      <c r="X864" s="132">
        <v>1.7176585</v>
      </c>
      <c r="Y864" s="304">
        <v>2.1506372000000001E-6</v>
      </c>
      <c r="Z864" s="132">
        <v>0</v>
      </c>
      <c r="AA864" s="74"/>
      <c r="AB864" s="301">
        <f t="shared" si="557"/>
        <v>1.3872537593984962</v>
      </c>
      <c r="AC864" s="338">
        <f t="shared" si="558"/>
        <v>1.3872537593984962</v>
      </c>
      <c r="AD864" s="74"/>
      <c r="AE864" s="136">
        <v>51.001511000000001</v>
      </c>
      <c r="AF864" s="136">
        <v>18.792729999999999</v>
      </c>
      <c r="AG864" s="136">
        <v>0.74787323000000006</v>
      </c>
      <c r="AH864" s="136">
        <v>0</v>
      </c>
      <c r="AI864" s="136">
        <v>31.054736999999999</v>
      </c>
      <c r="AJ864" s="136">
        <v>0.23901516</v>
      </c>
      <c r="AK864" s="136">
        <v>0.16715558</v>
      </c>
      <c r="AL864" s="74"/>
      <c r="AM864" s="133">
        <v>3.2221495000000003E-2</v>
      </c>
      <c r="AN864" s="340">
        <f t="shared" si="559"/>
        <v>3.2221495000000003E-2</v>
      </c>
      <c r="AP864" s="133">
        <v>2.9915272999999999E-2</v>
      </c>
      <c r="AQ864" s="133">
        <v>1.3214565999999999E-3</v>
      </c>
      <c r="AR864" s="133">
        <v>9.8476514999999991E-4</v>
      </c>
      <c r="AS864" s="134">
        <f t="shared" si="560"/>
        <v>1.7934815574508E-6</v>
      </c>
      <c r="AT864" s="135">
        <f t="shared" si="561"/>
        <v>4.8870437205707924E-9</v>
      </c>
      <c r="AU864" s="135">
        <f t="shared" si="562"/>
        <v>0.13792229190000002</v>
      </c>
      <c r="AV864" s="302">
        <v>1.2990563000000001E-6</v>
      </c>
      <c r="AW864" s="302">
        <v>3.9199650000000001E-9</v>
      </c>
      <c r="AX864" s="302">
        <v>1.0708089E-13</v>
      </c>
      <c r="AY864" s="302">
        <v>1.2834444999999999E-10</v>
      </c>
      <c r="AZ864" s="302">
        <v>5.6738887999999999E-12</v>
      </c>
      <c r="BA864" s="302">
        <v>1.1365156E-9</v>
      </c>
      <c r="BB864" s="302">
        <v>4.8131634999999997E-7</v>
      </c>
      <c r="BC864" s="302">
        <v>1.6420706E-10</v>
      </c>
      <c r="BD864" s="302">
        <v>5.3864602999999999E-10</v>
      </c>
      <c r="BE864" s="302">
        <v>3.0824097000000002E-13</v>
      </c>
      <c r="BF864" s="302">
        <v>8.9962732E-15</v>
      </c>
      <c r="BG864" s="302">
        <v>2.0647556000000001E-12</v>
      </c>
      <c r="BH864" s="302">
        <v>1.5774172000000001E-13</v>
      </c>
      <c r="BI864" s="302">
        <v>7.8290863000000003E-14</v>
      </c>
      <c r="BJ864" s="302">
        <v>1.0667235000000001E-9</v>
      </c>
      <c r="BK864" s="302">
        <v>1.0729953000000001E-8</v>
      </c>
      <c r="BL864" s="302">
        <v>2.6124695000000001E-10</v>
      </c>
      <c r="BM864" s="303">
        <v>1.9709119E-3</v>
      </c>
      <c r="BN864" s="303">
        <v>0.13595138000000001</v>
      </c>
      <c r="BO864" s="302">
        <v>4.1697012000000003E-11</v>
      </c>
      <c r="BP864" s="302">
        <v>2.5356290999999998E-13</v>
      </c>
      <c r="BQ864" s="302">
        <v>1.1344592E-17</v>
      </c>
      <c r="BR864" s="74"/>
      <c r="BS864" s="144">
        <v>7.7691308999999997E-5</v>
      </c>
      <c r="BT864" s="144">
        <v>4.0920313000000004E-6</v>
      </c>
      <c r="BU864" s="144">
        <v>3.8680316E-5</v>
      </c>
      <c r="BV864" s="144">
        <v>1.7486636999999999E-7</v>
      </c>
      <c r="BW864" s="144">
        <v>4.5201421999999999E-6</v>
      </c>
      <c r="BX864" s="144">
        <v>7.4396928999999998E-7</v>
      </c>
      <c r="BY864" s="144">
        <v>5.4286501000000003E-9</v>
      </c>
      <c r="BZ864" s="144">
        <v>1.1720895E-6</v>
      </c>
      <c r="CA864" s="144">
        <v>1.4406197999999999E-7</v>
      </c>
      <c r="CB864" s="144">
        <v>8.7545044999999996E-7</v>
      </c>
      <c r="CC864" s="144">
        <v>4.2375462000000002E-8</v>
      </c>
      <c r="CD864" s="144">
        <v>1.7054841999999999E-7</v>
      </c>
      <c r="CE864" s="144">
        <v>1.8847078999999999E-9</v>
      </c>
      <c r="CF864" s="144">
        <v>1.8939859000000001E-6</v>
      </c>
      <c r="CG864" s="144">
        <v>2.3182335999999998E-5</v>
      </c>
      <c r="CH864" s="144">
        <v>1.9858372999999999E-6</v>
      </c>
      <c r="CI864" s="144">
        <v>5.9859098E-9</v>
      </c>
      <c r="CJ864" s="203"/>
      <c r="CK864" s="201"/>
      <c r="CL864" s="110" t="s">
        <v>3751</v>
      </c>
      <c r="CM864" s="110"/>
      <c r="CN864" s="110"/>
      <c r="CO864" s="74"/>
      <c r="CP864" s="308"/>
      <c r="CQ864" s="74"/>
      <c r="CR864" s="74"/>
      <c r="CS864" s="74"/>
      <c r="CT864" s="74"/>
      <c r="CU864" s="74"/>
      <c r="CV864" s="74"/>
      <c r="CW864" s="74"/>
      <c r="CX864" s="74"/>
      <c r="CY864" s="74"/>
      <c r="CZ864" s="74"/>
      <c r="DA864" s="74"/>
      <c r="DB864" s="74"/>
    </row>
    <row r="865" spans="1:106" ht="14.5" customHeight="1">
      <c r="A865" s="74" t="s">
        <v>3752</v>
      </c>
      <c r="B865" s="129" t="s">
        <v>3600</v>
      </c>
      <c r="C865" s="130" t="str">
        <f t="shared" si="551"/>
        <v>A.130.05.106</v>
      </c>
      <c r="D865" s="131" t="s">
        <v>3731</v>
      </c>
      <c r="E865" s="129" t="s">
        <v>957</v>
      </c>
      <c r="F865" s="132" t="s">
        <v>3753</v>
      </c>
      <c r="G865" s="132">
        <f t="shared" si="552"/>
        <v>1.4538993438749999</v>
      </c>
      <c r="H865" s="348">
        <f t="shared" si="553"/>
        <v>1.4538993438749999</v>
      </c>
      <c r="I865" s="74"/>
      <c r="J865" s="132">
        <f t="shared" si="554"/>
        <v>5.700611924E-2</v>
      </c>
      <c r="K865" s="132">
        <f t="shared" si="555"/>
        <v>0.16904016900000002</v>
      </c>
      <c r="L865" s="300">
        <f t="shared" si="556"/>
        <v>0.75329613563499986</v>
      </c>
      <c r="M865" s="132">
        <v>0.47455691999999999</v>
      </c>
      <c r="N865" s="132">
        <v>0.11651432</v>
      </c>
      <c r="O865" s="132">
        <v>4.8324685999999999E-2</v>
      </c>
      <c r="P865" s="132">
        <v>4.6174195000000001E-2</v>
      </c>
      <c r="Q865" s="132">
        <v>1.0546359999999999E-2</v>
      </c>
      <c r="R865" s="304">
        <v>1.02762E-6</v>
      </c>
      <c r="S865" s="132">
        <v>2.8453662000000002E-4</v>
      </c>
      <c r="T865" s="132">
        <v>4.2011629999999999E-3</v>
      </c>
      <c r="U865" s="304">
        <v>4.3804635E-5</v>
      </c>
      <c r="V865" s="132">
        <v>0.73624199999999995</v>
      </c>
      <c r="W865" s="132">
        <v>1.5550549E-2</v>
      </c>
      <c r="X865" s="132">
        <v>0</v>
      </c>
      <c r="Y865" s="132">
        <v>1.459782E-3</v>
      </c>
      <c r="Z865" s="132">
        <v>0</v>
      </c>
      <c r="AA865" s="74"/>
      <c r="AB865" s="301">
        <f t="shared" si="557"/>
        <v>3.5680971428571424</v>
      </c>
      <c r="AC865" s="338">
        <f t="shared" si="558"/>
        <v>3.5680971428571424</v>
      </c>
      <c r="AD865" s="74"/>
      <c r="AE865" s="136">
        <v>94.858245999999994</v>
      </c>
      <c r="AF865" s="136">
        <v>92.479893000000004</v>
      </c>
      <c r="AG865" s="136">
        <v>2.1082630999999998</v>
      </c>
      <c r="AH865" s="136">
        <v>0</v>
      </c>
      <c r="AI865" s="136">
        <v>9.2043136999999997E-2</v>
      </c>
      <c r="AJ865" s="136">
        <v>1.7406263000000002E-2</v>
      </c>
      <c r="AK865" s="136">
        <v>0.16064128999999999</v>
      </c>
      <c r="AL865" s="74"/>
      <c r="AM865" s="133">
        <v>0.10916779</v>
      </c>
      <c r="AN865" s="340">
        <f t="shared" si="559"/>
        <v>0.10916779</v>
      </c>
      <c r="AP865" s="133">
        <v>9.9992524999999999E-2</v>
      </c>
      <c r="AQ865" s="133">
        <v>3.911098E-3</v>
      </c>
      <c r="AR865" s="133">
        <v>5.2641635999999999E-3</v>
      </c>
      <c r="AS865" s="134">
        <f t="shared" si="560"/>
        <v>5.9947557592529705E-6</v>
      </c>
      <c r="AT865" s="135">
        <f t="shared" si="561"/>
        <v>1.446412025216522E-8</v>
      </c>
      <c r="AU865" s="135">
        <f t="shared" si="562"/>
        <v>0.73727780913950003</v>
      </c>
      <c r="AV865" s="302">
        <v>3.4012275E-6</v>
      </c>
      <c r="AW865" s="302">
        <v>1.0265837E-8</v>
      </c>
      <c r="AX865" s="302">
        <v>2.8032900999999999E-13</v>
      </c>
      <c r="AY865" s="302">
        <v>1.6104704E-15</v>
      </c>
      <c r="AZ865" s="303">
        <v>0</v>
      </c>
      <c r="BA865" s="302">
        <v>6.8670534E-9</v>
      </c>
      <c r="BB865" s="302">
        <v>2.5582626E-6</v>
      </c>
      <c r="BC865" s="302">
        <v>1.0647036E-9</v>
      </c>
      <c r="BD865" s="302">
        <v>2.9531899999999998E-9</v>
      </c>
      <c r="BE865" s="302">
        <v>7.6998527000000005E-12</v>
      </c>
      <c r="BF865" s="302">
        <v>1.9783756E-13</v>
      </c>
      <c r="BG865" s="302">
        <v>3.9785559999999998E-14</v>
      </c>
      <c r="BH865" s="302">
        <v>5.4247719000000003E-14</v>
      </c>
      <c r="BI865" s="302">
        <v>7.3932471999999999E-16</v>
      </c>
      <c r="BJ865" s="302">
        <v>7.6753615000000006E-12</v>
      </c>
      <c r="BK865" s="302">
        <v>8.8532881000000006E-11</v>
      </c>
      <c r="BL865" s="303">
        <v>0</v>
      </c>
      <c r="BM865" s="302">
        <v>5.0991394999999997E-6</v>
      </c>
      <c r="BN865" s="303">
        <v>0.73727271000000005</v>
      </c>
      <c r="BO865" s="302">
        <v>2.8302396000000001E-8</v>
      </c>
      <c r="BP865" s="302">
        <v>1.7210915999999999E-10</v>
      </c>
      <c r="BQ865" s="302">
        <v>7.7002914999999993E-15</v>
      </c>
      <c r="BR865" s="74"/>
      <c r="BS865" s="136">
        <v>2.9114544000000001E-4</v>
      </c>
      <c r="BT865" s="144">
        <v>2.2274419E-5</v>
      </c>
      <c r="BU865" s="144">
        <v>9.9488015999999997E-5</v>
      </c>
      <c r="BV865" s="144">
        <v>4.9257772000000002E-7</v>
      </c>
      <c r="BW865" s="144">
        <v>2.5067365000000001E-5</v>
      </c>
      <c r="BX865" s="144">
        <v>4.3547505999999997E-6</v>
      </c>
      <c r="BY865" s="144">
        <v>4.3235873000000003E-9</v>
      </c>
      <c r="BZ865" s="144">
        <v>5.7171195999999998E-6</v>
      </c>
      <c r="CA865" s="144">
        <v>1.3789937E-9</v>
      </c>
      <c r="CB865" s="144">
        <v>1.8827953999999999E-7</v>
      </c>
      <c r="CC865" s="136">
        <v>0</v>
      </c>
      <c r="CD865" s="136">
        <v>0</v>
      </c>
      <c r="CE865" s="136">
        <v>0</v>
      </c>
      <c r="CF865" s="144">
        <v>1.6341584999999998E-5</v>
      </c>
      <c r="CG865" s="136">
        <v>1.123335E-4</v>
      </c>
      <c r="CH865" s="144">
        <v>8.1910896999999995E-7</v>
      </c>
      <c r="CI865" s="144">
        <v>4.0630151E-6</v>
      </c>
      <c r="CJ865" s="207" t="s">
        <v>3754</v>
      </c>
      <c r="CK865" s="201"/>
      <c r="CL865" s="110" t="s">
        <v>3755</v>
      </c>
      <c r="CM865" s="110"/>
      <c r="CN865" s="110"/>
      <c r="CO865" s="74"/>
      <c r="CP865" s="308"/>
      <c r="CQ865" s="74"/>
      <c r="CR865" s="74"/>
      <c r="CS865" s="74"/>
      <c r="CT865" s="74"/>
      <c r="CU865" s="74"/>
      <c r="CV865" s="74"/>
      <c r="CW865" s="74"/>
      <c r="CX865" s="74"/>
      <c r="CY865" s="74"/>
      <c r="CZ865" s="74"/>
      <c r="DA865" s="74"/>
      <c r="DB865" s="74"/>
    </row>
    <row r="866" spans="1:106" ht="14.5" customHeight="1">
      <c r="A866" s="74" t="s">
        <v>3756</v>
      </c>
      <c r="B866" s="129" t="s">
        <v>3600</v>
      </c>
      <c r="C866" s="130" t="str">
        <f t="shared" si="551"/>
        <v>A.130.05.107</v>
      </c>
      <c r="D866" s="131" t="s">
        <v>3731</v>
      </c>
      <c r="E866" s="129" t="s">
        <v>957</v>
      </c>
      <c r="F866" s="132" t="s">
        <v>3757</v>
      </c>
      <c r="G866" s="132">
        <f t="shared" si="552"/>
        <v>1.2813577667680001</v>
      </c>
      <c r="H866" s="348">
        <f t="shared" si="553"/>
        <v>1.2813577667680001</v>
      </c>
      <c r="I866" s="74"/>
      <c r="J866" s="132">
        <f t="shared" si="554"/>
        <v>3.0575463310000002E-2</v>
      </c>
      <c r="K866" s="132">
        <f t="shared" si="555"/>
        <v>5.0922910299999999E-2</v>
      </c>
      <c r="L866" s="300">
        <f t="shared" si="556"/>
        <v>0.50094161315800012</v>
      </c>
      <c r="M866" s="132">
        <v>0.69891778000000004</v>
      </c>
      <c r="N866" s="132">
        <v>1.8275231999999999E-2</v>
      </c>
      <c r="O866" s="132">
        <v>2.9943012000000001E-2</v>
      </c>
      <c r="P866" s="132">
        <v>2.5732925E-2</v>
      </c>
      <c r="Q866" s="132">
        <v>3.9594738999999997E-3</v>
      </c>
      <c r="R866" s="132">
        <v>4.7165230999999998E-4</v>
      </c>
      <c r="S866" s="132">
        <v>4.1141209999999998E-4</v>
      </c>
      <c r="T866" s="132">
        <v>2.7046663000000002E-3</v>
      </c>
      <c r="U866" s="132">
        <v>9.7039038000000001E-4</v>
      </c>
      <c r="V866" s="132">
        <v>0.49374000000000001</v>
      </c>
      <c r="W866" s="132">
        <v>6.2106983999999999E-3</v>
      </c>
      <c r="X866" s="304">
        <v>2.0524377999999999E-5</v>
      </c>
      <c r="Y866" s="132">
        <v>0</v>
      </c>
      <c r="Z866" s="132">
        <v>0</v>
      </c>
      <c r="AA866" s="74"/>
      <c r="AB866" s="301">
        <f t="shared" si="557"/>
        <v>5.2550209022556391</v>
      </c>
      <c r="AC866" s="338">
        <f t="shared" si="558"/>
        <v>5.2550209022556391</v>
      </c>
      <c r="AD866" s="74"/>
      <c r="AE866" s="136">
        <v>103.01644</v>
      </c>
      <c r="AF866" s="136">
        <v>102.00324999999999</v>
      </c>
      <c r="AG866" s="136">
        <v>0.84201442000000004</v>
      </c>
      <c r="AH866" s="136">
        <v>0</v>
      </c>
      <c r="AI866" s="136">
        <v>0</v>
      </c>
      <c r="AJ866" s="136">
        <v>8.4301481999999994E-3</v>
      </c>
      <c r="AK866" s="136">
        <v>0.16274631000000001</v>
      </c>
      <c r="AL866" s="74"/>
      <c r="AM866" s="133">
        <v>0.10416931</v>
      </c>
      <c r="AN866" s="340">
        <f t="shared" si="559"/>
        <v>0.10416931</v>
      </c>
      <c r="AP866" s="133">
        <v>9.4053452999999995E-2</v>
      </c>
      <c r="AQ866" s="133">
        <v>4.3881425999999996E-3</v>
      </c>
      <c r="AR866" s="133">
        <v>5.7277125999999996E-3</v>
      </c>
      <c r="AS866" s="134">
        <f t="shared" si="560"/>
        <v>5.6386962925309995E-6</v>
      </c>
      <c r="AT866" s="135">
        <f t="shared" si="561"/>
        <v>1.6228338366070104E-8</v>
      </c>
      <c r="AU866" s="135">
        <f t="shared" si="562"/>
        <v>0.80220064441099992</v>
      </c>
      <c r="AV866" s="302">
        <v>4.9518466000000002E-6</v>
      </c>
      <c r="AW866" s="302">
        <v>1.4943708000000001E-8</v>
      </c>
      <c r="AX866" s="302">
        <v>4.0816213999999999E-13</v>
      </c>
      <c r="AY866" s="302">
        <v>3.3088966000000002E-10</v>
      </c>
      <c r="AZ866" s="302">
        <v>4.2984171E-11</v>
      </c>
      <c r="BA866" s="302">
        <v>3.8263841999999999E-9</v>
      </c>
      <c r="BB866" s="302">
        <v>6.7554250999999997E-7</v>
      </c>
      <c r="BC866" s="302">
        <v>5.5399326000000001E-10</v>
      </c>
      <c r="BD866" s="302">
        <v>7.0313529000000002E-10</v>
      </c>
      <c r="BE866" s="302">
        <v>4.8252907999999998E-13</v>
      </c>
      <c r="BF866" s="302">
        <v>2.4751400999999998E-15</v>
      </c>
      <c r="BG866" s="302">
        <v>1.0225292E-12</v>
      </c>
      <c r="BH866" s="302">
        <v>5.9076470000000004E-14</v>
      </c>
      <c r="BI866" s="302">
        <v>4.4650039999999997E-14</v>
      </c>
      <c r="BJ866" s="302">
        <v>5.1372839000000003E-9</v>
      </c>
      <c r="BK866" s="302">
        <v>1.9696406E-9</v>
      </c>
      <c r="BL866" s="302">
        <v>2.5482394000000001E-11</v>
      </c>
      <c r="BM866" s="302">
        <v>4.5664410999999999E-5</v>
      </c>
      <c r="BN866" s="303">
        <v>0.80215497999999996</v>
      </c>
      <c r="BO866" s="303">
        <v>0</v>
      </c>
      <c r="BP866" s="303">
        <v>0</v>
      </c>
      <c r="BQ866" s="303">
        <v>0</v>
      </c>
      <c r="BR866" s="74"/>
      <c r="BS866" s="136">
        <v>2.9359767999999998E-4</v>
      </c>
      <c r="BT866" s="144">
        <v>6.0717954000000003E-6</v>
      </c>
      <c r="BU866" s="136">
        <v>1.4652392999999999E-4</v>
      </c>
      <c r="BV866" s="144">
        <v>3.1844433000000002E-7</v>
      </c>
      <c r="BW866" s="144">
        <v>6.7620553000000001E-6</v>
      </c>
      <c r="BX866" s="144">
        <v>2.4001645999999998E-6</v>
      </c>
      <c r="BY866" s="144">
        <v>6.1901088000000001E-10</v>
      </c>
      <c r="BZ866" s="144">
        <v>3.6755534E-6</v>
      </c>
      <c r="CA866" s="144">
        <v>6.3292418999999998E-7</v>
      </c>
      <c r="CB866" s="144">
        <v>2.7223378E-7</v>
      </c>
      <c r="CC866" s="144">
        <v>3.2308004999999997E-7</v>
      </c>
      <c r="CD866" s="144">
        <v>1.8525089000000001E-8</v>
      </c>
      <c r="CE866" s="144">
        <v>5.7029744E-9</v>
      </c>
      <c r="CF866" s="144">
        <v>6.0448633999999997E-6</v>
      </c>
      <c r="CG866" s="136">
        <v>1.2032174E-4</v>
      </c>
      <c r="CH866" s="144">
        <v>2.2604708000000001E-7</v>
      </c>
      <c r="CI866" s="136">
        <v>0</v>
      </c>
      <c r="CJ866" s="204" t="s">
        <v>3758</v>
      </c>
      <c r="CK866" s="201"/>
      <c r="CL866" s="110" t="s">
        <v>662</v>
      </c>
      <c r="CM866" s="110"/>
      <c r="CN866" s="110"/>
      <c r="CO866" s="74"/>
      <c r="CP866" s="74"/>
      <c r="CQ866" s="74"/>
      <c r="CR866" s="74"/>
      <c r="CS866" s="74"/>
      <c r="CT866" s="74"/>
      <c r="CU866" s="74"/>
      <c r="CV866" s="74"/>
      <c r="CW866" s="74"/>
      <c r="CX866" s="74"/>
      <c r="CY866" s="74"/>
      <c r="CZ866" s="74"/>
      <c r="DA866" s="74"/>
      <c r="DB866" s="74"/>
    </row>
    <row r="867" spans="1:106" ht="14.5" customHeight="1">
      <c r="A867" s="74" t="s">
        <v>3759</v>
      </c>
      <c r="B867" s="129" t="s">
        <v>3600</v>
      </c>
      <c r="C867" s="130" t="str">
        <f t="shared" si="551"/>
        <v>A.130.05.108</v>
      </c>
      <c r="D867" s="131" t="s">
        <v>3731</v>
      </c>
      <c r="E867" s="129" t="s">
        <v>957</v>
      </c>
      <c r="F867" s="132" t="s">
        <v>3760</v>
      </c>
      <c r="G867" s="132">
        <f t="shared" si="552"/>
        <v>1.4331651845658895</v>
      </c>
      <c r="H867" s="348">
        <f t="shared" si="553"/>
        <v>1.4331651845658895</v>
      </c>
      <c r="I867" s="74"/>
      <c r="J867" s="132">
        <f t="shared" si="554"/>
        <v>1.7249207546159998E-2</v>
      </c>
      <c r="K867" s="132">
        <f t="shared" si="555"/>
        <v>6.6201244519729599E-2</v>
      </c>
      <c r="L867" s="300">
        <f t="shared" si="556"/>
        <v>0.73174226249999996</v>
      </c>
      <c r="M867" s="132">
        <v>0.61797247</v>
      </c>
      <c r="N867" s="132">
        <v>5.1953808999999997E-2</v>
      </c>
      <c r="O867" s="132">
        <v>1.4247434E-2</v>
      </c>
      <c r="P867" s="132">
        <v>9.2304785999999996E-3</v>
      </c>
      <c r="Q867" s="132">
        <v>8.0186501999999996E-3</v>
      </c>
      <c r="R867" s="132">
        <v>0</v>
      </c>
      <c r="S867" s="304">
        <v>7.8746159999999994E-8</v>
      </c>
      <c r="T867" s="304">
        <v>1.5197296E-9</v>
      </c>
      <c r="U867" s="132">
        <v>1.6962514999999999E-3</v>
      </c>
      <c r="V867" s="132">
        <v>0.68329169999999995</v>
      </c>
      <c r="W867" s="132">
        <v>4.6754311E-2</v>
      </c>
      <c r="X867" s="132">
        <v>0</v>
      </c>
      <c r="Y867" s="132">
        <v>0</v>
      </c>
      <c r="Z867" s="132">
        <v>0</v>
      </c>
      <c r="AA867" s="74"/>
      <c r="AB867" s="301">
        <f t="shared" si="557"/>
        <v>4.6464095488721799</v>
      </c>
      <c r="AC867" s="338">
        <f t="shared" si="558"/>
        <v>4.6464095488721799</v>
      </c>
      <c r="AD867" s="74"/>
      <c r="AE867" s="136">
        <v>124.97654</v>
      </c>
      <c r="AF867" s="136">
        <v>108.49392</v>
      </c>
      <c r="AG867" s="136">
        <v>6.3379003000000003</v>
      </c>
      <c r="AH867" s="136">
        <v>0</v>
      </c>
      <c r="AI867" s="136">
        <v>6.3251480000000004</v>
      </c>
      <c r="AJ867" s="136">
        <v>2.3839891</v>
      </c>
      <c r="AK867" s="136">
        <v>1.4355804999999999</v>
      </c>
      <c r="AL867" s="74"/>
      <c r="AM867" s="133">
        <v>0.10147702</v>
      </c>
      <c r="AN867" s="340">
        <f t="shared" si="559"/>
        <v>0.10147702</v>
      </c>
      <c r="AP867" s="133">
        <v>9.1150521999999998E-2</v>
      </c>
      <c r="AQ867" s="133">
        <v>3.8990299999999999E-3</v>
      </c>
      <c r="AR867" s="133">
        <v>6.4274724999999998E-3</v>
      </c>
      <c r="AS867" s="134">
        <f t="shared" si="560"/>
        <v>5.4646596225999998E-6</v>
      </c>
      <c r="AT867" s="135">
        <f t="shared" si="561"/>
        <v>1.441949005033E-8</v>
      </c>
      <c r="AU867" s="135">
        <f t="shared" si="562"/>
        <v>0.900206236268</v>
      </c>
      <c r="AV867" s="302">
        <v>4.3118680000000001E-6</v>
      </c>
      <c r="AW867" s="302">
        <v>1.3009947E-8</v>
      </c>
      <c r="AX867" s="302">
        <v>3.5545032999999999E-13</v>
      </c>
      <c r="AY867" s="303">
        <v>0</v>
      </c>
      <c r="AZ867" s="303">
        <v>0</v>
      </c>
      <c r="BA867" s="302">
        <v>1.3723226000000001E-9</v>
      </c>
      <c r="BB867" s="302">
        <v>1.1514193E-6</v>
      </c>
      <c r="BC867" s="302">
        <v>2.104306E-10</v>
      </c>
      <c r="BD867" s="302">
        <v>1.198757E-9</v>
      </c>
      <c r="BE867" s="303">
        <v>0</v>
      </c>
      <c r="BF867" s="303">
        <v>0</v>
      </c>
      <c r="BG867" s="303">
        <v>0</v>
      </c>
      <c r="BH867" s="303">
        <v>0</v>
      </c>
      <c r="BI867" s="303">
        <v>0</v>
      </c>
      <c r="BJ867" s="303">
        <v>0</v>
      </c>
      <c r="BK867" s="303">
        <v>0</v>
      </c>
      <c r="BL867" s="303">
        <v>0</v>
      </c>
      <c r="BM867" s="302">
        <v>3.4236268000000002E-5</v>
      </c>
      <c r="BN867" s="303">
        <v>0.90017199999999997</v>
      </c>
      <c r="BO867" s="303">
        <v>0</v>
      </c>
      <c r="BP867" s="303">
        <v>0</v>
      </c>
      <c r="BQ867" s="303">
        <v>0</v>
      </c>
      <c r="BR867" s="74"/>
      <c r="BS867" s="136">
        <v>2.9666954000000001E-4</v>
      </c>
      <c r="BT867" s="144">
        <v>8.6560687000000004E-6</v>
      </c>
      <c r="BU867" s="136">
        <v>1.2955422999999999E-4</v>
      </c>
      <c r="BV867" s="144">
        <v>1.7801624E-13</v>
      </c>
      <c r="BW867" s="144">
        <v>1.3737764000000001E-5</v>
      </c>
      <c r="BX867" s="144">
        <v>7.6978409000000001E-7</v>
      </c>
      <c r="BY867" s="136">
        <v>0</v>
      </c>
      <c r="BZ867" s="144">
        <v>1.1683666000000001E-6</v>
      </c>
      <c r="CA867" s="136">
        <v>0</v>
      </c>
      <c r="CB867" s="144">
        <v>5.2106791999999998E-11</v>
      </c>
      <c r="CC867" s="136">
        <v>0</v>
      </c>
      <c r="CD867" s="136">
        <v>0</v>
      </c>
      <c r="CE867" s="136">
        <v>0</v>
      </c>
      <c r="CF867" s="144">
        <v>3.1183768000000002E-6</v>
      </c>
      <c r="CG867" s="136">
        <v>1.3884680999999999E-4</v>
      </c>
      <c r="CH867" s="144">
        <v>8.1809342000000001E-7</v>
      </c>
      <c r="CI867" s="136">
        <v>0</v>
      </c>
      <c r="CJ867" s="204" t="s">
        <v>3761</v>
      </c>
      <c r="CK867" s="201"/>
      <c r="CL867" s="89" t="s">
        <v>3762</v>
      </c>
      <c r="CM867" s="110"/>
      <c r="CN867" s="110"/>
      <c r="CO867" s="74"/>
      <c r="CP867" s="74"/>
      <c r="CQ867" s="74"/>
      <c r="CR867" s="74"/>
      <c r="CS867" s="74"/>
      <c r="CT867" s="74"/>
      <c r="CU867" s="74"/>
      <c r="CV867" s="74"/>
      <c r="CW867" s="74"/>
      <c r="CX867" s="74"/>
      <c r="CY867" s="74"/>
      <c r="CZ867" s="74"/>
      <c r="DA867" s="74"/>
      <c r="DB867" s="74"/>
    </row>
    <row r="868" spans="1:106" ht="14.5" customHeight="1">
      <c r="A868" s="74" t="s">
        <v>3763</v>
      </c>
      <c r="B868" s="129" t="s">
        <v>3600</v>
      </c>
      <c r="C868" s="130" t="str">
        <f t="shared" si="551"/>
        <v>A.130.05.109</v>
      </c>
      <c r="D868" s="131" t="s">
        <v>3731</v>
      </c>
      <c r="E868" s="129" t="s">
        <v>957</v>
      </c>
      <c r="F868" s="132" t="s">
        <v>3764</v>
      </c>
      <c r="G868" s="132">
        <f t="shared" si="552"/>
        <v>1.2475655409722588</v>
      </c>
      <c r="H868" s="348">
        <f t="shared" si="553"/>
        <v>1.2475655409722588</v>
      </c>
      <c r="I868" s="74"/>
      <c r="J868" s="132">
        <f t="shared" si="554"/>
        <v>2.6450777155000004E-3</v>
      </c>
      <c r="K868" s="132">
        <f t="shared" si="555"/>
        <v>8.6060463256758896E-2</v>
      </c>
      <c r="L868" s="300">
        <f t="shared" si="556"/>
        <v>0.76517999999999997</v>
      </c>
      <c r="M868" s="132">
        <v>0.39367999999999997</v>
      </c>
      <c r="N868" s="132">
        <v>8.0572859999999996E-2</v>
      </c>
      <c r="O868" s="132">
        <v>5.4875999999999996E-3</v>
      </c>
      <c r="P868" s="132">
        <v>2.6436564E-3</v>
      </c>
      <c r="Q868" s="304">
        <v>1.2525636E-6</v>
      </c>
      <c r="R868" s="132">
        <v>0</v>
      </c>
      <c r="S868" s="304">
        <v>1.6875190000000001E-7</v>
      </c>
      <c r="T868" s="304">
        <v>3.2567588999999999E-9</v>
      </c>
      <c r="U868" s="132">
        <v>0</v>
      </c>
      <c r="V868" s="132">
        <v>0.76517999999999997</v>
      </c>
      <c r="W868" s="132">
        <v>0</v>
      </c>
      <c r="X868" s="132">
        <v>0</v>
      </c>
      <c r="Y868" s="132">
        <v>0</v>
      </c>
      <c r="Z868" s="132">
        <v>0</v>
      </c>
      <c r="AA868" s="74"/>
      <c r="AB868" s="301">
        <f t="shared" si="557"/>
        <v>2.9599999999999995</v>
      </c>
      <c r="AC868" s="338">
        <f t="shared" si="558"/>
        <v>2.9599999999999995</v>
      </c>
      <c r="AD868" s="74"/>
      <c r="AE868" s="136">
        <v>51.890500000000003</v>
      </c>
      <c r="AF868" s="136">
        <v>50.6205</v>
      </c>
      <c r="AG868" s="136">
        <v>0</v>
      </c>
      <c r="AH868" s="136">
        <v>0</v>
      </c>
      <c r="AI868" s="136">
        <v>1.27</v>
      </c>
      <c r="AJ868" s="136">
        <v>0</v>
      </c>
      <c r="AK868" s="136">
        <v>0</v>
      </c>
      <c r="AL868" s="74"/>
      <c r="AM868" s="133">
        <v>7.2958308999999999E-2</v>
      </c>
      <c r="AN868" s="340">
        <f t="shared" si="559"/>
        <v>7.2958308999999999E-2</v>
      </c>
      <c r="AP868" s="133">
        <v>7.0232019000000007E-2</v>
      </c>
      <c r="AQ868" s="133">
        <v>2.7262897E-3</v>
      </c>
      <c r="AR868" s="133">
        <v>0</v>
      </c>
      <c r="AS868" s="134">
        <f t="shared" si="560"/>
        <v>4.2105526999999999E-6</v>
      </c>
      <c r="AT868" s="135">
        <f t="shared" si="561"/>
        <v>1.008243244E-8</v>
      </c>
      <c r="AU868" s="135">
        <f t="shared" si="562"/>
        <v>0</v>
      </c>
      <c r="AV868" s="302">
        <v>2.7468800000000002E-6</v>
      </c>
      <c r="AW868" s="302">
        <v>8.2879999999999995E-9</v>
      </c>
      <c r="AX868" s="302">
        <v>2.2643999999999999E-13</v>
      </c>
      <c r="AY868" s="303">
        <v>0</v>
      </c>
      <c r="AZ868" s="303">
        <v>0</v>
      </c>
      <c r="BA868" s="302">
        <v>3.927E-10</v>
      </c>
      <c r="BB868" s="302">
        <v>1.4632799999999999E-6</v>
      </c>
      <c r="BC868" s="302">
        <v>8.9726000000000001E-11</v>
      </c>
      <c r="BD868" s="302">
        <v>1.7044800000000001E-9</v>
      </c>
      <c r="BE868" s="303">
        <v>0</v>
      </c>
      <c r="BF868" s="303">
        <v>0</v>
      </c>
      <c r="BG868" s="303">
        <v>0</v>
      </c>
      <c r="BH868" s="303">
        <v>0</v>
      </c>
      <c r="BI868" s="303">
        <v>0</v>
      </c>
      <c r="BJ868" s="303">
        <v>0</v>
      </c>
      <c r="BK868" s="303">
        <v>0</v>
      </c>
      <c r="BL868" s="303">
        <v>0</v>
      </c>
      <c r="BM868" s="303">
        <v>0</v>
      </c>
      <c r="BN868" s="303">
        <v>0</v>
      </c>
      <c r="BO868" s="303">
        <v>0</v>
      </c>
      <c r="BP868" s="303">
        <v>0</v>
      </c>
      <c r="BQ868" s="303">
        <v>0</v>
      </c>
      <c r="BR868" s="74"/>
      <c r="BS868" s="136">
        <v>1.0708050000000001E-4</v>
      </c>
      <c r="BT868" s="144">
        <v>1.17512E-5</v>
      </c>
      <c r="BU868" s="144">
        <v>8.2532654000000004E-5</v>
      </c>
      <c r="BV868" s="144">
        <v>3.8148627E-13</v>
      </c>
      <c r="BW868" s="144">
        <v>9.6809986000000001E-6</v>
      </c>
      <c r="BX868" s="136">
        <v>0</v>
      </c>
      <c r="BY868" s="136">
        <v>0</v>
      </c>
      <c r="BZ868" s="136">
        <v>0</v>
      </c>
      <c r="CA868" s="136">
        <v>0</v>
      </c>
      <c r="CB868" s="144">
        <v>1.1166412000000001E-10</v>
      </c>
      <c r="CC868" s="136">
        <v>0</v>
      </c>
      <c r="CD868" s="136">
        <v>0</v>
      </c>
      <c r="CE868" s="136">
        <v>0</v>
      </c>
      <c r="CF868" s="144">
        <v>3.1155356E-6</v>
      </c>
      <c r="CG868" s="136">
        <v>0</v>
      </c>
      <c r="CH868" s="136">
        <v>0</v>
      </c>
      <c r="CI868" s="136">
        <v>0</v>
      </c>
      <c r="CJ868" s="205"/>
      <c r="CK868" s="201"/>
      <c r="CL868" s="89" t="s">
        <v>663</v>
      </c>
      <c r="CM868" s="110"/>
      <c r="CN868" s="110"/>
      <c r="CO868" s="74"/>
      <c r="CP868" s="74"/>
      <c r="CQ868" s="74"/>
      <c r="CR868" s="74"/>
      <c r="CS868" s="74"/>
      <c r="CT868" s="74"/>
      <c r="CU868" s="74"/>
      <c r="CV868" s="74"/>
      <c r="CW868" s="74"/>
      <c r="CX868" s="74"/>
      <c r="CY868" s="74"/>
      <c r="CZ868" s="74"/>
      <c r="DA868" s="74"/>
      <c r="DB868" s="74"/>
    </row>
    <row r="869" spans="1:106" ht="14.5" customHeight="1">
      <c r="A869" s="74" t="s">
        <v>3765</v>
      </c>
      <c r="B869" s="129" t="s">
        <v>3600</v>
      </c>
      <c r="C869" s="130" t="str">
        <f t="shared" si="551"/>
        <v>A.130.05.110</v>
      </c>
      <c r="D869" s="131" t="s">
        <v>3731</v>
      </c>
      <c r="E869" s="129" t="s">
        <v>957</v>
      </c>
      <c r="F869" s="132" t="s">
        <v>3766</v>
      </c>
      <c r="G869" s="132">
        <f t="shared" si="552"/>
        <v>1.2983384850513</v>
      </c>
      <c r="H869" s="348">
        <f t="shared" si="553"/>
        <v>1.2983384850513</v>
      </c>
      <c r="I869" s="74"/>
      <c r="J869" s="132">
        <f t="shared" si="554"/>
        <v>5.6748794799999995E-2</v>
      </c>
      <c r="K869" s="132">
        <f t="shared" si="555"/>
        <v>0.14713083440000002</v>
      </c>
      <c r="L869" s="300">
        <f t="shared" si="556"/>
        <v>0.63403839585129995</v>
      </c>
      <c r="M869" s="132">
        <v>0.46042045999999998</v>
      </c>
      <c r="N869" s="132">
        <v>9.7425566000000005E-2</v>
      </c>
      <c r="O869" s="132">
        <v>4.8305616000000003E-2</v>
      </c>
      <c r="P869" s="132">
        <v>4.7126310999999997E-2</v>
      </c>
      <c r="Q869" s="132">
        <v>9.1108892999999993E-3</v>
      </c>
      <c r="R869" s="132">
        <v>1.6940356999999999E-4</v>
      </c>
      <c r="S869" s="132">
        <v>3.4219093E-4</v>
      </c>
      <c r="T869" s="132">
        <v>1.3996524000000001E-3</v>
      </c>
      <c r="U869" s="132">
        <v>3.7971216E-4</v>
      </c>
      <c r="V869" s="132">
        <v>0.61968464999999995</v>
      </c>
      <c r="W869" s="132">
        <v>1.2762363000000001E-2</v>
      </c>
      <c r="X869" s="304">
        <v>7.3505912999999998E-6</v>
      </c>
      <c r="Y869" s="132">
        <v>1.2043201000000001E-3</v>
      </c>
      <c r="Z869" s="132">
        <v>0</v>
      </c>
      <c r="AA869" s="74"/>
      <c r="AB869" s="301">
        <f t="shared" si="557"/>
        <v>3.4618079699248119</v>
      </c>
      <c r="AC869" s="338">
        <f t="shared" si="558"/>
        <v>3.4618079699248119</v>
      </c>
      <c r="AD869" s="74"/>
      <c r="AE869" s="136">
        <v>92.987291999999997</v>
      </c>
      <c r="AF869" s="136">
        <v>91.045626999999996</v>
      </c>
      <c r="AG869" s="136">
        <v>1.7302553000000001</v>
      </c>
      <c r="AH869" s="136">
        <v>0</v>
      </c>
      <c r="AI869" s="136">
        <v>6.0817324999999998E-2</v>
      </c>
      <c r="AJ869" s="136">
        <v>3.2696103000000002E-3</v>
      </c>
      <c r="AK869" s="136">
        <v>0.14732335999999999</v>
      </c>
      <c r="AL869" s="74"/>
      <c r="AM869" s="133">
        <v>0.10173781</v>
      </c>
      <c r="AN869" s="340">
        <f t="shared" si="559"/>
        <v>0.10173781</v>
      </c>
      <c r="AP869" s="133">
        <v>9.2944423999999998E-2</v>
      </c>
      <c r="AQ869" s="133">
        <v>3.7155565999999998E-3</v>
      </c>
      <c r="AR869" s="133">
        <v>5.0778337999999998E-3</v>
      </c>
      <c r="AS869" s="134">
        <f t="shared" si="560"/>
        <v>5.572207584521E-6</v>
      </c>
      <c r="AT869" s="135">
        <f t="shared" si="561"/>
        <v>1.37409637116613E-8</v>
      </c>
      <c r="AU869" s="135">
        <f t="shared" si="562"/>
        <v>0.71118119807700009</v>
      </c>
      <c r="AV869" s="302">
        <v>3.2927813E-6</v>
      </c>
      <c r="AW869" s="302">
        <v>9.9381949000000003E-9</v>
      </c>
      <c r="AX869" s="302">
        <v>2.7139445000000001E-13</v>
      </c>
      <c r="AY869" s="302">
        <v>1.1850467E-10</v>
      </c>
      <c r="AZ869" s="302">
        <v>1.5394331E-11</v>
      </c>
      <c r="BA869" s="302">
        <v>7.0085721000000002E-9</v>
      </c>
      <c r="BB869" s="302">
        <v>2.2463385999999998E-6</v>
      </c>
      <c r="BC869" s="302">
        <v>1.0825767E-9</v>
      </c>
      <c r="BD869" s="302">
        <v>2.5645902999999998E-9</v>
      </c>
      <c r="BE869" s="302">
        <v>3.7253169E-12</v>
      </c>
      <c r="BF869" s="302">
        <v>8.4519357999999998E-15</v>
      </c>
      <c r="BG869" s="302">
        <v>3.9353854999999998E-13</v>
      </c>
      <c r="BH869" s="302">
        <v>6.4182150000000002E-14</v>
      </c>
      <c r="BI869" s="302">
        <v>1.6262134999999999E-14</v>
      </c>
      <c r="BJ869" s="302">
        <v>1.8415615000000001E-9</v>
      </c>
      <c r="BK869" s="302">
        <v>7.5417491999999999E-10</v>
      </c>
      <c r="BL869" s="302">
        <v>9.1262528000000002E-12</v>
      </c>
      <c r="BM869" s="302">
        <v>1.9158076999999999E-5</v>
      </c>
      <c r="BN869" s="303">
        <v>0.71116204000000005</v>
      </c>
      <c r="BO869" s="302">
        <v>2.3349476999999999E-8</v>
      </c>
      <c r="BP869" s="302">
        <v>1.4199006E-10</v>
      </c>
      <c r="BQ869" s="302">
        <v>6.3527404999999999E-15</v>
      </c>
      <c r="BR869" s="74"/>
      <c r="BS869" s="136">
        <v>2.7691530000000002E-4</v>
      </c>
      <c r="BT869" s="144">
        <v>1.9651773999999999E-5</v>
      </c>
      <c r="BU869" s="144">
        <v>9.6524393000000001E-5</v>
      </c>
      <c r="BV869" s="144">
        <v>1.6478287000000001E-7</v>
      </c>
      <c r="BW869" s="144">
        <v>2.0974512999999999E-5</v>
      </c>
      <c r="BX869" s="144">
        <v>3.8943830999999996E-6</v>
      </c>
      <c r="BY869" s="144">
        <v>3.2995144000000001E-9</v>
      </c>
      <c r="BZ869" s="144">
        <v>5.8895127E-6</v>
      </c>
      <c r="CA869" s="144">
        <v>2.2732765999999999E-7</v>
      </c>
      <c r="CB869" s="144">
        <v>2.2642973E-7</v>
      </c>
      <c r="CC869" s="144">
        <v>1.1570774E-7</v>
      </c>
      <c r="CD869" s="144">
        <v>6.6345666000000003E-9</v>
      </c>
      <c r="CE869" s="144">
        <v>2.0424606000000002E-9</v>
      </c>
      <c r="CF869" s="144">
        <v>1.6180442999999999E-5</v>
      </c>
      <c r="CG869" s="136">
        <v>1.0960628E-4</v>
      </c>
      <c r="CH869" s="144">
        <v>9.5784218000000003E-8</v>
      </c>
      <c r="CI869" s="144">
        <v>3.3519874999999998E-6</v>
      </c>
      <c r="CJ869" s="205"/>
      <c r="CK869" s="201"/>
      <c r="CL869" s="110" t="s">
        <v>3767</v>
      </c>
      <c r="CM869" s="110"/>
      <c r="CN869" s="110"/>
      <c r="CO869" s="74"/>
      <c r="CP869" s="74"/>
      <c r="CQ869" s="74"/>
      <c r="CR869" s="74"/>
      <c r="CS869" s="74"/>
      <c r="CT869" s="74"/>
      <c r="CU869" s="74"/>
      <c r="CV869" s="74"/>
      <c r="CW869" s="74"/>
      <c r="CX869" s="74"/>
      <c r="CY869" s="74"/>
      <c r="CZ869" s="74"/>
      <c r="DA869" s="74"/>
      <c r="DB869" s="74"/>
    </row>
    <row r="870" spans="1:106" ht="14.5" customHeight="1">
      <c r="A870" s="74" t="s">
        <v>3768</v>
      </c>
      <c r="B870" s="129" t="s">
        <v>3600</v>
      </c>
      <c r="C870" s="130" t="str">
        <f t="shared" si="551"/>
        <v>A.130.05.111</v>
      </c>
      <c r="D870" s="131" t="s">
        <v>3731</v>
      </c>
      <c r="E870" s="129" t="s">
        <v>957</v>
      </c>
      <c r="F870" s="132" t="s">
        <v>3769</v>
      </c>
      <c r="G870" s="132">
        <f t="shared" si="552"/>
        <v>1.8396880706479999</v>
      </c>
      <c r="H870" s="348">
        <f t="shared" si="553"/>
        <v>1.8396880706479999</v>
      </c>
      <c r="I870" s="74"/>
      <c r="J870" s="132">
        <f t="shared" si="554"/>
        <v>0.11420154428</v>
      </c>
      <c r="K870" s="132">
        <f t="shared" si="555"/>
        <v>0.45969627000000002</v>
      </c>
      <c r="L870" s="300">
        <f t="shared" si="556"/>
        <v>0.29754357636799994</v>
      </c>
      <c r="M870" s="132">
        <v>0.96824668000000003</v>
      </c>
      <c r="N870" s="132">
        <v>0.34489889000000001</v>
      </c>
      <c r="O870" s="132">
        <v>9.7372653000000003E-2</v>
      </c>
      <c r="P870" s="132">
        <v>8.1821539999999998E-2</v>
      </c>
      <c r="Q870" s="132">
        <v>2.9804418999999999E-2</v>
      </c>
      <c r="R870" s="132">
        <v>5.7559728000000003E-4</v>
      </c>
      <c r="S870" s="132">
        <v>1.9999879999999999E-3</v>
      </c>
      <c r="T870" s="132">
        <v>1.7424727000000001E-2</v>
      </c>
      <c r="U870" s="132">
        <v>4.7627318999999998E-4</v>
      </c>
      <c r="V870" s="132">
        <v>0.29483999999999999</v>
      </c>
      <c r="W870" s="132">
        <v>2.2138904000000002E-3</v>
      </c>
      <c r="X870" s="304">
        <v>1.3412778E-5</v>
      </c>
      <c r="Y870" s="132">
        <v>0</v>
      </c>
      <c r="Z870" s="132">
        <v>0</v>
      </c>
      <c r="AA870" s="74"/>
      <c r="AB870" s="301">
        <f t="shared" si="557"/>
        <v>7.2800502255639099</v>
      </c>
      <c r="AC870" s="338">
        <f t="shared" si="558"/>
        <v>7.2800502255639099</v>
      </c>
      <c r="AD870" s="74"/>
      <c r="AE870" s="136">
        <v>99.882210999999998</v>
      </c>
      <c r="AF870" s="136">
        <v>99.496487000000002</v>
      </c>
      <c r="AG870" s="136">
        <v>0.30014784</v>
      </c>
      <c r="AH870" s="136">
        <v>0</v>
      </c>
      <c r="AI870" s="136">
        <v>0</v>
      </c>
      <c r="AJ870" s="136">
        <v>3.6738119999999998E-3</v>
      </c>
      <c r="AK870" s="136">
        <v>8.1901771999999998E-2</v>
      </c>
      <c r="AL870" s="74"/>
      <c r="AM870" s="133">
        <v>0.25605156000000001</v>
      </c>
      <c r="AN870" s="340">
        <f t="shared" si="559"/>
        <v>0.25605156000000001</v>
      </c>
      <c r="AP870" s="133">
        <v>0.24115463000000001</v>
      </c>
      <c r="AQ870" s="133">
        <v>8.2863409999999992E-3</v>
      </c>
      <c r="AR870" s="133">
        <v>6.6105853000000001E-3</v>
      </c>
      <c r="AS870" s="134">
        <f t="shared" si="560"/>
        <v>1.4457711718965002E-5</v>
      </c>
      <c r="AT870" s="135">
        <f t="shared" si="561"/>
        <v>3.0644752693250993E-8</v>
      </c>
      <c r="AU870" s="135">
        <f t="shared" si="562"/>
        <v>0.92585228798500008</v>
      </c>
      <c r="AV870" s="302">
        <v>6.7975243000000002E-6</v>
      </c>
      <c r="AW870" s="302">
        <v>2.0511105000000001E-8</v>
      </c>
      <c r="AX870" s="302">
        <v>5.6032967999999995E-13</v>
      </c>
      <c r="AY870" s="302">
        <v>6.4354835000000001E-10</v>
      </c>
      <c r="AZ870" s="302">
        <v>1.5439615000000001E-11</v>
      </c>
      <c r="BA870" s="302">
        <v>1.2166459E-8</v>
      </c>
      <c r="BB870" s="302">
        <v>7.5887634000000003E-6</v>
      </c>
      <c r="BC870" s="302">
        <v>1.7426787E-9</v>
      </c>
      <c r="BD870" s="302">
        <v>8.3134412999999998E-9</v>
      </c>
      <c r="BE870" s="302">
        <v>1.5181574E-12</v>
      </c>
      <c r="BF870" s="302">
        <v>2.1719240999999999E-14</v>
      </c>
      <c r="BG870" s="302">
        <v>5.4926336000000003E-11</v>
      </c>
      <c r="BH870" s="302">
        <v>3.3923498999999998E-13</v>
      </c>
      <c r="BI870" s="302">
        <v>8.9800194000000004E-13</v>
      </c>
      <c r="BJ870" s="302">
        <v>1.2853729E-8</v>
      </c>
      <c r="BK870" s="302">
        <v>4.5744843000000003E-8</v>
      </c>
      <c r="BL870" s="302">
        <v>1.9263914000000001E-11</v>
      </c>
      <c r="BM870" s="302">
        <v>3.9677985000000001E-5</v>
      </c>
      <c r="BN870" s="303">
        <v>0.92581261000000004</v>
      </c>
      <c r="BO870" s="303">
        <v>0</v>
      </c>
      <c r="BP870" s="303">
        <v>0</v>
      </c>
      <c r="BQ870" s="303">
        <v>0</v>
      </c>
      <c r="BR870" s="74"/>
      <c r="BS870" s="136">
        <v>5.0011081999999998E-4</v>
      </c>
      <c r="BT870" s="144">
        <v>6.1270115000000002E-5</v>
      </c>
      <c r="BU870" s="136">
        <v>2.0298711999999999E-4</v>
      </c>
      <c r="BV870" s="144">
        <v>2.0417102E-6</v>
      </c>
      <c r="BW870" s="144">
        <v>7.1312538999999999E-5</v>
      </c>
      <c r="BX870" s="144">
        <v>7.8109968000000005E-6</v>
      </c>
      <c r="BY870" s="144">
        <v>2.2937509999999999E-8</v>
      </c>
      <c r="BZ870" s="144">
        <v>1.1849601E-5</v>
      </c>
      <c r="CA870" s="144">
        <v>7.7241101999999996E-7</v>
      </c>
      <c r="CB870" s="144">
        <v>1.3234037E-6</v>
      </c>
      <c r="CC870" s="144">
        <v>1.1253143E-7</v>
      </c>
      <c r="CD870" s="144">
        <v>1.398506E-8</v>
      </c>
      <c r="CE870" s="144">
        <v>1.6577555999999999E-9</v>
      </c>
      <c r="CF870" s="144">
        <v>2.0230508000000001E-5</v>
      </c>
      <c r="CG870" s="136">
        <v>1.2012285E-4</v>
      </c>
      <c r="CH870" s="144">
        <v>2.3845713E-7</v>
      </c>
      <c r="CI870" s="136">
        <v>0</v>
      </c>
      <c r="CJ870" s="205"/>
      <c r="CK870" s="201"/>
      <c r="CL870" s="110" t="s">
        <v>3770</v>
      </c>
      <c r="CM870" s="110"/>
      <c r="CN870" s="110"/>
      <c r="CO870" s="74"/>
      <c r="CP870" s="74"/>
      <c r="CQ870" s="74"/>
      <c r="CR870" s="74"/>
      <c r="CS870" s="74"/>
      <c r="CT870" s="74"/>
      <c r="CU870" s="74"/>
      <c r="CV870" s="74"/>
      <c r="CW870" s="74"/>
      <c r="CX870" s="74"/>
      <c r="CY870" s="74"/>
      <c r="CZ870" s="74"/>
      <c r="DA870" s="74"/>
      <c r="DB870" s="74"/>
    </row>
    <row r="871" spans="1:106" ht="14.5" customHeight="1">
      <c r="B871" s="129" t="s">
        <v>3600</v>
      </c>
      <c r="C871" s="127" t="s">
        <v>3771</v>
      </c>
      <c r="D871" s="127" t="s">
        <v>212</v>
      </c>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P871" s="74"/>
      <c r="AQ871" s="74"/>
      <c r="AR871" s="74"/>
      <c r="AS871" s="74"/>
      <c r="AT871" s="74"/>
      <c r="AU871" s="74"/>
      <c r="AV871" s="74"/>
      <c r="AW871" s="74"/>
      <c r="AX871" s="74"/>
      <c r="AY871" s="74"/>
      <c r="AZ871" s="74"/>
      <c r="BA871" s="74"/>
      <c r="BB871" s="74"/>
      <c r="BC871" s="74"/>
      <c r="BD871" s="74"/>
      <c r="BE871" s="74"/>
      <c r="BF871" s="74"/>
      <c r="BG871" s="74"/>
      <c r="BH871" s="74"/>
      <c r="BI871" s="74"/>
      <c r="BJ871" s="74"/>
      <c r="BK871" s="74"/>
      <c r="BL871" s="74"/>
      <c r="BM871" s="74"/>
      <c r="BN871" s="74"/>
      <c r="BO871" s="74"/>
      <c r="BP871" s="74"/>
      <c r="BQ871" s="74"/>
      <c r="BR871" s="74"/>
      <c r="BS871" s="74"/>
      <c r="BT871" s="74"/>
      <c r="BU871" s="74"/>
      <c r="BV871" s="74"/>
      <c r="BW871" s="74"/>
      <c r="BX871" s="74"/>
      <c r="BY871" s="74"/>
      <c r="BZ871" s="74"/>
      <c r="CA871" s="74"/>
      <c r="CB871" s="74"/>
      <c r="CC871" s="74"/>
      <c r="CD871" s="74"/>
      <c r="CE871" s="74"/>
      <c r="CF871" s="74"/>
      <c r="CG871" s="74"/>
      <c r="CH871" s="74"/>
      <c r="CI871" s="74"/>
      <c r="CJ871" s="124"/>
      <c r="CK871" s="202"/>
      <c r="CL871" s="89"/>
      <c r="CM871" s="110"/>
      <c r="CN871" s="110"/>
      <c r="CO871" s="74"/>
      <c r="CP871" s="74"/>
      <c r="CQ871" s="74"/>
      <c r="CR871" s="74"/>
      <c r="CS871" s="74"/>
      <c r="CT871" s="74"/>
      <c r="CU871" s="74"/>
      <c r="CV871" s="74"/>
      <c r="CW871" s="74"/>
      <c r="CX871" s="74"/>
      <c r="CY871" s="74"/>
      <c r="CZ871" s="74"/>
      <c r="DA871" s="74"/>
      <c r="DB871" s="74"/>
    </row>
    <row r="872" spans="1:106" ht="14.5" customHeight="1">
      <c r="A872" s="74" t="s">
        <v>3772</v>
      </c>
      <c r="B872" s="129" t="s">
        <v>3600</v>
      </c>
      <c r="C872" s="130" t="str">
        <f t="shared" ref="C872:C903" si="563">MID(A872,1,12)</f>
        <v>A.130.07.101</v>
      </c>
      <c r="D872" s="131" t="s">
        <v>212</v>
      </c>
      <c r="E872" s="129" t="s">
        <v>957</v>
      </c>
      <c r="F872" s="132" t="s">
        <v>3774</v>
      </c>
      <c r="G872" s="132">
        <f t="shared" ref="G872:G903" si="564">J872+K872+L872+M872</f>
        <v>1.2734305415121518</v>
      </c>
      <c r="H872" s="348">
        <f t="shared" ref="H872:H903" si="565">G872</f>
        <v>1.2734305415121518</v>
      </c>
      <c r="I872" s="74"/>
      <c r="J872" s="132">
        <f t="shared" ref="J872:J903" si="566">P872+Q872+R872+S872</f>
        <v>2.42380352907E-3</v>
      </c>
      <c r="K872" s="132">
        <f t="shared" ref="K872:K903" si="567">N872+O872+T872</f>
        <v>8.2606737983081699E-2</v>
      </c>
      <c r="L872" s="300">
        <f t="shared" ref="L872:L903" si="568">U872+IF(V872="x",0,V872)+IF(W872="x",0,W872)+IF(X872="x",0,X872)+Y872+Z872</f>
        <v>0.77610000000000001</v>
      </c>
      <c r="M872" s="132">
        <v>0.4123</v>
      </c>
      <c r="N872" s="132">
        <v>7.7065334999999999E-2</v>
      </c>
      <c r="O872" s="132">
        <v>5.5414000000000001E-3</v>
      </c>
      <c r="P872" s="132">
        <v>2.4215004000000002E-3</v>
      </c>
      <c r="Q872" s="304">
        <v>2.1485580000000002E-6</v>
      </c>
      <c r="R872" s="132">
        <v>0</v>
      </c>
      <c r="S872" s="304">
        <v>1.5457107E-7</v>
      </c>
      <c r="T872" s="304">
        <v>2.9830817000000001E-9</v>
      </c>
      <c r="U872" s="132">
        <v>0</v>
      </c>
      <c r="V872" s="132">
        <v>0.77610000000000001</v>
      </c>
      <c r="W872" s="132">
        <v>0</v>
      </c>
      <c r="X872" s="132">
        <v>0</v>
      </c>
      <c r="Y872" s="132">
        <v>0</v>
      </c>
      <c r="Z872" s="132">
        <v>0</v>
      </c>
      <c r="AA872" s="74"/>
      <c r="AB872" s="301">
        <f t="shared" ref="AB872:AB903" si="569">M872/0.133</f>
        <v>3.0999999999999996</v>
      </c>
      <c r="AC872" s="338">
        <f t="shared" ref="AC872:AC903" si="570">AB872</f>
        <v>3.0999999999999996</v>
      </c>
      <c r="AD872" s="74"/>
      <c r="AE872" s="136">
        <v>97.140799999999999</v>
      </c>
      <c r="AF872" s="136">
        <v>95.530799999999999</v>
      </c>
      <c r="AG872" s="136">
        <v>0</v>
      </c>
      <c r="AH872" s="136">
        <v>0</v>
      </c>
      <c r="AI872" s="136">
        <v>1.61</v>
      </c>
      <c r="AJ872" s="136">
        <v>0</v>
      </c>
      <c r="AK872" s="136">
        <v>0</v>
      </c>
      <c r="AL872" s="74"/>
      <c r="AM872" s="133">
        <v>7.7223567000000007E-2</v>
      </c>
      <c r="AN872" s="340">
        <f t="shared" ref="AN872:AN903" si="571">AM872</f>
        <v>7.7223567000000007E-2</v>
      </c>
      <c r="AP872" s="133">
        <v>7.1336018000000001E-2</v>
      </c>
      <c r="AQ872" s="133">
        <v>2.8101869E-3</v>
      </c>
      <c r="AR872" s="133">
        <v>3.0773621000000002E-3</v>
      </c>
      <c r="AS872" s="134">
        <f t="shared" ref="AS872:AS903" si="572">AV872+AY872+AZ872+BA872+BB872+BJ872+BK872+BO872</f>
        <v>4.2767397000000005E-6</v>
      </c>
      <c r="AT872" s="135">
        <f t="shared" ref="AT872:AT903" si="573">AW872+AX872+BC872+BD872+BE872+BF872+BG872+BH872+BI872+BL872+BP872+BQ872</f>
        <v>1.0392703150000001E-8</v>
      </c>
      <c r="AU872" s="135">
        <f t="shared" ref="AU872:AU903" si="574">BM872+BN872</f>
        <v>0.43100309999999997</v>
      </c>
      <c r="AV872" s="302">
        <v>2.8768000000000001E-6</v>
      </c>
      <c r="AW872" s="302">
        <v>8.6800000000000006E-9</v>
      </c>
      <c r="AX872" s="302">
        <v>2.3715E-13</v>
      </c>
      <c r="AY872" s="303">
        <v>0</v>
      </c>
      <c r="AZ872" s="303">
        <v>0</v>
      </c>
      <c r="BA872" s="302">
        <v>3.5970000000000001E-10</v>
      </c>
      <c r="BB872" s="302">
        <v>1.39958E-6</v>
      </c>
      <c r="BC872" s="302">
        <v>8.2185999999999994E-11</v>
      </c>
      <c r="BD872" s="302">
        <v>1.6302800000000001E-9</v>
      </c>
      <c r="BE872" s="303">
        <v>0</v>
      </c>
      <c r="BF872" s="303">
        <v>0</v>
      </c>
      <c r="BG872" s="303">
        <v>0</v>
      </c>
      <c r="BH872" s="303">
        <v>0</v>
      </c>
      <c r="BI872" s="303">
        <v>0</v>
      </c>
      <c r="BJ872" s="303">
        <v>0</v>
      </c>
      <c r="BK872" s="303">
        <v>0</v>
      </c>
      <c r="BL872" s="303">
        <v>0</v>
      </c>
      <c r="BM872" s="303">
        <v>0</v>
      </c>
      <c r="BN872" s="303">
        <v>0.43100309999999997</v>
      </c>
      <c r="BO872" s="303">
        <v>0</v>
      </c>
      <c r="BP872" s="303">
        <v>0</v>
      </c>
      <c r="BQ872" s="303">
        <v>0</v>
      </c>
      <c r="BR872" s="74"/>
      <c r="BS872" s="136">
        <v>1.6515179000000001E-4</v>
      </c>
      <c r="BT872" s="144">
        <v>1.1239642999999999E-5</v>
      </c>
      <c r="BU872" s="144">
        <v>8.6436226000000002E-5</v>
      </c>
      <c r="BV872" s="144">
        <v>3.4942860000000001E-13</v>
      </c>
      <c r="BW872" s="144">
        <v>9.2604202999999998E-6</v>
      </c>
      <c r="BX872" s="136">
        <v>0</v>
      </c>
      <c r="BY872" s="136">
        <v>0</v>
      </c>
      <c r="BZ872" s="136">
        <v>0</v>
      </c>
      <c r="CA872" s="136">
        <v>0</v>
      </c>
      <c r="CB872" s="144">
        <v>1.0228058000000001E-10</v>
      </c>
      <c r="CC872" s="136">
        <v>0</v>
      </c>
      <c r="CD872" s="136">
        <v>0</v>
      </c>
      <c r="CE872" s="136">
        <v>0</v>
      </c>
      <c r="CF872" s="144">
        <v>2.8846205000000001E-6</v>
      </c>
      <c r="CG872" s="144">
        <v>5.5330773999999998E-5</v>
      </c>
      <c r="CH872" s="136">
        <v>0</v>
      </c>
      <c r="CI872" s="136">
        <v>0</v>
      </c>
      <c r="CJ872" s="207" t="s">
        <v>3643</v>
      </c>
      <c r="CK872" s="201"/>
      <c r="CL872" s="89" t="s">
        <v>663</v>
      </c>
      <c r="CO872" s="74"/>
      <c r="CP872" s="74"/>
      <c r="CQ872" s="74"/>
      <c r="CR872" s="74"/>
      <c r="CS872" s="74"/>
      <c r="CT872" s="74"/>
      <c r="CU872" s="74"/>
      <c r="CV872" s="74"/>
      <c r="CW872" s="74"/>
      <c r="CX872" s="74"/>
      <c r="CY872" s="74"/>
      <c r="CZ872" s="74"/>
      <c r="DA872" s="74"/>
      <c r="DB872" s="74"/>
    </row>
    <row r="873" spans="1:106" ht="14.5" customHeight="1">
      <c r="A873" s="74" t="s">
        <v>3775</v>
      </c>
      <c r="B873" s="129" t="s">
        <v>3600</v>
      </c>
      <c r="C873" s="130" t="str">
        <f t="shared" si="563"/>
        <v>A.130.07.102</v>
      </c>
      <c r="D873" s="131" t="s">
        <v>212</v>
      </c>
      <c r="E873" s="129" t="s">
        <v>957</v>
      </c>
      <c r="F873" s="132" t="s">
        <v>3777</v>
      </c>
      <c r="G873" s="132">
        <f t="shared" si="564"/>
        <v>0.97544955757850726</v>
      </c>
      <c r="H873" s="348">
        <f t="shared" si="565"/>
        <v>0.97544955757850726</v>
      </c>
      <c r="I873" s="74"/>
      <c r="J873" s="132">
        <f t="shared" si="566"/>
        <v>7.3331824903499999E-3</v>
      </c>
      <c r="K873" s="132">
        <f t="shared" si="567"/>
        <v>8.6760375088157204E-2</v>
      </c>
      <c r="L873" s="300">
        <f t="shared" si="568"/>
        <v>0.54327000000000003</v>
      </c>
      <c r="M873" s="132">
        <v>0.338086</v>
      </c>
      <c r="N873" s="132">
        <v>7.6103271E-2</v>
      </c>
      <c r="O873" s="132">
        <v>1.0657102E-2</v>
      </c>
      <c r="P873" s="132">
        <v>7.3315702999999996E-3</v>
      </c>
      <c r="Q873" s="304">
        <v>1.5039905999999999E-6</v>
      </c>
      <c r="R873" s="132">
        <v>0</v>
      </c>
      <c r="S873" s="304">
        <v>1.0819975E-7</v>
      </c>
      <c r="T873" s="304">
        <v>2.0881571999999999E-9</v>
      </c>
      <c r="U873" s="132">
        <v>0</v>
      </c>
      <c r="V873" s="132">
        <v>0.54327000000000003</v>
      </c>
      <c r="W873" s="132">
        <v>0</v>
      </c>
      <c r="X873" s="132">
        <v>0</v>
      </c>
      <c r="Y873" s="132">
        <v>0</v>
      </c>
      <c r="Z873" s="132">
        <v>0</v>
      </c>
      <c r="AA873" s="74"/>
      <c r="AB873" s="301">
        <f t="shared" si="569"/>
        <v>2.5419999999999998</v>
      </c>
      <c r="AC873" s="338">
        <f t="shared" si="570"/>
        <v>2.5419999999999998</v>
      </c>
      <c r="AD873" s="74"/>
      <c r="AE873" s="136">
        <v>69.414559999999994</v>
      </c>
      <c r="AF873" s="136">
        <v>66.871560000000002</v>
      </c>
      <c r="AG873" s="136">
        <v>0</v>
      </c>
      <c r="AH873" s="136">
        <v>0</v>
      </c>
      <c r="AI873" s="136">
        <v>1.127</v>
      </c>
      <c r="AJ873" s="136">
        <v>0</v>
      </c>
      <c r="AK873" s="136">
        <v>1.4159999999999999</v>
      </c>
      <c r="AL873" s="74"/>
      <c r="AM873" s="133">
        <v>6.8064110999999997E-2</v>
      </c>
      <c r="AN873" s="340">
        <f t="shared" si="571"/>
        <v>6.8064110999999997E-2</v>
      </c>
      <c r="AP873" s="133">
        <v>6.3482529999999995E-2</v>
      </c>
      <c r="AQ873" s="133">
        <v>2.4274271999999999E-3</v>
      </c>
      <c r="AR873" s="133">
        <v>2.1541535E-3</v>
      </c>
      <c r="AS873" s="134">
        <f t="shared" si="572"/>
        <v>3.8059071000000002E-6</v>
      </c>
      <c r="AT873" s="135">
        <f t="shared" si="573"/>
        <v>8.9771716030000005E-9</v>
      </c>
      <c r="AU873" s="135">
        <f t="shared" si="574"/>
        <v>0.30170216999999999</v>
      </c>
      <c r="AV873" s="302">
        <v>2.358976E-6</v>
      </c>
      <c r="AW873" s="302">
        <v>7.1176000000000003E-9</v>
      </c>
      <c r="AX873" s="302">
        <v>1.94463E-13</v>
      </c>
      <c r="AY873" s="303">
        <v>0</v>
      </c>
      <c r="AZ873" s="303">
        <v>0</v>
      </c>
      <c r="BA873" s="302">
        <v>1.0898999999999999E-9</v>
      </c>
      <c r="BB873" s="302">
        <v>1.4458411999999999E-6</v>
      </c>
      <c r="BC873" s="302">
        <v>1.7633920000000001E-10</v>
      </c>
      <c r="BD873" s="302">
        <v>1.6802002999999999E-9</v>
      </c>
      <c r="BE873" s="302">
        <v>2.83764E-12</v>
      </c>
      <c r="BF873" s="303">
        <v>0</v>
      </c>
      <c r="BG873" s="303">
        <v>0</v>
      </c>
      <c r="BH873" s="303">
        <v>0</v>
      </c>
      <c r="BI873" s="303">
        <v>0</v>
      </c>
      <c r="BJ873" s="303">
        <v>0</v>
      </c>
      <c r="BK873" s="303">
        <v>0</v>
      </c>
      <c r="BL873" s="303">
        <v>0</v>
      </c>
      <c r="BM873" s="303">
        <v>0</v>
      </c>
      <c r="BN873" s="303">
        <v>0.30170216999999999</v>
      </c>
      <c r="BO873" s="303">
        <v>0</v>
      </c>
      <c r="BP873" s="303">
        <v>0</v>
      </c>
      <c r="BQ873" s="303">
        <v>0</v>
      </c>
      <c r="BR873" s="74"/>
      <c r="BS873" s="136">
        <v>1.3558147000000001E-4</v>
      </c>
      <c r="BT873" s="144">
        <v>1.1859737000000001E-5</v>
      </c>
      <c r="BU873" s="144">
        <v>7.0877704999999994E-5</v>
      </c>
      <c r="BV873" s="144">
        <v>2.4460002000000001E-13</v>
      </c>
      <c r="BW873" s="144">
        <v>9.3660278999999998E-6</v>
      </c>
      <c r="BX873" s="144">
        <v>5.4257681999999998E-7</v>
      </c>
      <c r="BY873" s="144">
        <v>7.3834797000000004E-8</v>
      </c>
      <c r="BZ873" s="144">
        <v>8.2351483999999997E-7</v>
      </c>
      <c r="CA873" s="136">
        <v>0</v>
      </c>
      <c r="CB873" s="144">
        <v>7.1596403000000001E-11</v>
      </c>
      <c r="CC873" s="136">
        <v>0</v>
      </c>
      <c r="CD873" s="136">
        <v>0</v>
      </c>
      <c r="CE873" s="136">
        <v>0</v>
      </c>
      <c r="CF873" s="144">
        <v>3.3064577999999998E-6</v>
      </c>
      <c r="CG873" s="144">
        <v>3.8731542000000002E-5</v>
      </c>
      <c r="CH873" s="136">
        <v>0</v>
      </c>
      <c r="CI873" s="136">
        <v>0</v>
      </c>
      <c r="CJ873" s="205"/>
      <c r="CK873" s="201"/>
      <c r="CL873" s="89" t="s">
        <v>3778</v>
      </c>
      <c r="CM873" s="110"/>
      <c r="CN873" s="110"/>
      <c r="CO873" s="74"/>
      <c r="CP873" s="74"/>
      <c r="CQ873" s="74"/>
      <c r="CR873" s="74"/>
      <c r="CS873" s="74"/>
      <c r="CT873" s="74"/>
      <c r="CU873" s="74"/>
      <c r="CV873" s="74"/>
      <c r="CW873" s="74"/>
      <c r="CX873" s="74"/>
      <c r="CY873" s="74"/>
      <c r="CZ873" s="74"/>
      <c r="DA873" s="74"/>
      <c r="DB873" s="74"/>
    </row>
    <row r="874" spans="1:106" ht="14.5" customHeight="1">
      <c r="A874" s="74" t="s">
        <v>3779</v>
      </c>
      <c r="B874" s="129" t="s">
        <v>3600</v>
      </c>
      <c r="C874" s="130" t="str">
        <f t="shared" si="563"/>
        <v>A.130.07.103</v>
      </c>
      <c r="D874" s="131" t="s">
        <v>212</v>
      </c>
      <c r="E874" s="129" t="s">
        <v>957</v>
      </c>
      <c r="F874" s="132" t="s">
        <v>3781</v>
      </c>
      <c r="G874" s="132">
        <f t="shared" si="564"/>
        <v>3.2377128831900004</v>
      </c>
      <c r="H874" s="348">
        <f t="shared" si="565"/>
        <v>3.2377128831900004</v>
      </c>
      <c r="I874" s="74"/>
      <c r="J874" s="132">
        <f t="shared" si="566"/>
        <v>0.18168427294000003</v>
      </c>
      <c r="K874" s="132">
        <f t="shared" si="567"/>
        <v>0.73133496600000003</v>
      </c>
      <c r="L874" s="300">
        <f t="shared" si="568"/>
        <v>0.78430114424999997</v>
      </c>
      <c r="M874" s="132">
        <v>1.5403925000000001</v>
      </c>
      <c r="N874" s="132">
        <v>0.54870277000000001</v>
      </c>
      <c r="O874" s="132">
        <v>0.15491104</v>
      </c>
      <c r="P874" s="132">
        <v>0.13017063000000001</v>
      </c>
      <c r="Q874" s="132">
        <v>4.7416120999999999E-2</v>
      </c>
      <c r="R874" s="132">
        <v>9.1572294000000004E-4</v>
      </c>
      <c r="S874" s="132">
        <v>3.1817989999999999E-3</v>
      </c>
      <c r="T874" s="132">
        <v>2.7721156E-2</v>
      </c>
      <c r="U874" s="132">
        <v>7.5770733999999998E-4</v>
      </c>
      <c r="V874" s="132">
        <v>0.78</v>
      </c>
      <c r="W874" s="132">
        <v>3.5220984000000001E-3</v>
      </c>
      <c r="X874" s="304">
        <v>2.133851E-5</v>
      </c>
      <c r="Y874" s="132">
        <v>0</v>
      </c>
      <c r="Z874" s="132">
        <v>0</v>
      </c>
      <c r="AA874" s="74"/>
      <c r="AB874" s="301">
        <f t="shared" si="569"/>
        <v>11.581898496240601</v>
      </c>
      <c r="AC874" s="338">
        <f t="shared" si="570"/>
        <v>11.581898496240601</v>
      </c>
      <c r="AD874" s="74"/>
      <c r="AE874" s="136">
        <v>177.16105999999999</v>
      </c>
      <c r="AF874" s="136">
        <v>176.54741000000001</v>
      </c>
      <c r="AG874" s="136">
        <v>0.47750791999999997</v>
      </c>
      <c r="AH874" s="136">
        <v>0</v>
      </c>
      <c r="AI874" s="136">
        <v>0</v>
      </c>
      <c r="AJ874" s="136">
        <v>5.8447009000000003E-3</v>
      </c>
      <c r="AK874" s="136">
        <v>0.13029826999999999</v>
      </c>
      <c r="AL874" s="74"/>
      <c r="AM874" s="133">
        <v>0.40865549000000001</v>
      </c>
      <c r="AN874" s="340">
        <f t="shared" si="571"/>
        <v>0.40865549000000001</v>
      </c>
      <c r="AP874" s="133">
        <v>0.38365510000000003</v>
      </c>
      <c r="AQ874" s="133">
        <v>1.3182815000000001E-2</v>
      </c>
      <c r="AR874" s="133">
        <v>1.1817583E-2</v>
      </c>
      <c r="AS874" s="134">
        <f t="shared" si="572"/>
        <v>2.3000905120923998E-5</v>
      </c>
      <c r="AT874" s="135">
        <f t="shared" si="573"/>
        <v>4.8753014912837002E-8</v>
      </c>
      <c r="AU874" s="135">
        <f t="shared" si="574"/>
        <v>1.6551236240680001</v>
      </c>
      <c r="AV874" s="302">
        <v>1.0814243E-5</v>
      </c>
      <c r="AW874" s="302">
        <v>3.2631302999999997E-8</v>
      </c>
      <c r="AX874" s="302">
        <v>8.9143356999999997E-13</v>
      </c>
      <c r="AY874" s="302">
        <v>1.0238269E-9</v>
      </c>
      <c r="AZ874" s="302">
        <v>2.4563024000000001E-11</v>
      </c>
      <c r="BA874" s="302">
        <v>1.9355730000000001E-8</v>
      </c>
      <c r="BB874" s="302">
        <v>1.2073033E-5</v>
      </c>
      <c r="BC874" s="302">
        <v>2.7724433999999998E-9</v>
      </c>
      <c r="BD874" s="302">
        <v>1.3225928999999999E-8</v>
      </c>
      <c r="BE874" s="302">
        <v>2.4152504000000001E-12</v>
      </c>
      <c r="BF874" s="302">
        <v>3.4553337E-14</v>
      </c>
      <c r="BG874" s="302">
        <v>8.7382806999999998E-11</v>
      </c>
      <c r="BH874" s="302">
        <v>5.3969203E-13</v>
      </c>
      <c r="BI874" s="302">
        <v>1.4286395E-12</v>
      </c>
      <c r="BJ874" s="302">
        <v>2.0449115E-8</v>
      </c>
      <c r="BK874" s="302">
        <v>7.2775885999999999E-8</v>
      </c>
      <c r="BL874" s="302">
        <v>3.0647137E-11</v>
      </c>
      <c r="BM874" s="302">
        <v>6.3124068E-5</v>
      </c>
      <c r="BN874" s="303">
        <v>1.6550605</v>
      </c>
      <c r="BO874" s="303">
        <v>0</v>
      </c>
      <c r="BP874" s="303">
        <v>0</v>
      </c>
      <c r="BQ874" s="303">
        <v>0</v>
      </c>
      <c r="BR874" s="74"/>
      <c r="BS874" s="136">
        <v>8.1767240999999996E-4</v>
      </c>
      <c r="BT874" s="144">
        <v>9.7475183999999994E-5</v>
      </c>
      <c r="BU874" s="136">
        <v>3.2293405E-4</v>
      </c>
      <c r="BV874" s="144">
        <v>3.2481752999999999E-6</v>
      </c>
      <c r="BW874" s="136">
        <v>1.1345176999999999E-4</v>
      </c>
      <c r="BX874" s="144">
        <v>1.2426586000000001E-5</v>
      </c>
      <c r="BY874" s="144">
        <v>3.6491493000000001E-8</v>
      </c>
      <c r="BZ874" s="144">
        <v>1.8851638000000002E-5</v>
      </c>
      <c r="CA874" s="144">
        <v>1.2288356999999999E-6</v>
      </c>
      <c r="CB874" s="144">
        <v>2.1054149E-6</v>
      </c>
      <c r="CC874" s="144">
        <v>1.7902727000000001E-7</v>
      </c>
      <c r="CD874" s="144">
        <v>2.2248959E-8</v>
      </c>
      <c r="CE874" s="144">
        <v>2.6373383999999998E-9</v>
      </c>
      <c r="CF874" s="144">
        <v>3.2184899000000001E-5</v>
      </c>
      <c r="CG874" s="136">
        <v>2.1314608999999999E-4</v>
      </c>
      <c r="CH874" s="144">
        <v>3.7936361E-7</v>
      </c>
      <c r="CI874" s="136">
        <v>0</v>
      </c>
      <c r="CJ874" s="207" t="s">
        <v>3656</v>
      </c>
      <c r="CK874" s="201"/>
      <c r="CL874" s="110" t="s">
        <v>662</v>
      </c>
      <c r="CM874" s="110"/>
      <c r="CN874" s="110"/>
      <c r="CO874" s="74"/>
      <c r="CP874" s="74"/>
      <c r="CQ874" s="74"/>
      <c r="CR874" s="74"/>
      <c r="CS874" s="74"/>
      <c r="CT874" s="74"/>
      <c r="CU874" s="74"/>
      <c r="CV874" s="74"/>
      <c r="CW874" s="74"/>
      <c r="CX874" s="74"/>
      <c r="CY874" s="74"/>
      <c r="CZ874" s="74"/>
      <c r="DA874" s="74"/>
      <c r="DB874" s="74"/>
    </row>
    <row r="875" spans="1:106" ht="14.5" customHeight="1">
      <c r="A875" s="74" t="s">
        <v>3782</v>
      </c>
      <c r="B875" s="129" t="s">
        <v>3600</v>
      </c>
      <c r="C875" s="130" t="str">
        <f t="shared" si="563"/>
        <v>A.130.07.104</v>
      </c>
      <c r="D875" s="131" t="s">
        <v>212</v>
      </c>
      <c r="E875" s="129" t="s">
        <v>957</v>
      </c>
      <c r="F875" s="132" t="s">
        <v>3784</v>
      </c>
      <c r="G875" s="132">
        <f t="shared" si="564"/>
        <v>1.2944529180509998</v>
      </c>
      <c r="H875" s="348">
        <f t="shared" si="565"/>
        <v>1.2944529180509998</v>
      </c>
      <c r="I875" s="74"/>
      <c r="J875" s="132">
        <f t="shared" si="566"/>
        <v>5.3048446731000003E-2</v>
      </c>
      <c r="K875" s="132">
        <f t="shared" si="567"/>
        <v>2.7944471319999997E-2</v>
      </c>
      <c r="L875" s="300">
        <f t="shared" si="568"/>
        <v>0.61229999999999996</v>
      </c>
      <c r="M875" s="132">
        <v>0.60116000000000003</v>
      </c>
      <c r="N875" s="132">
        <v>2.7769499999999999E-2</v>
      </c>
      <c r="O875" s="304">
        <v>6.5028060000000006E-5</v>
      </c>
      <c r="P875" s="132">
        <v>4.8690720000000003E-3</v>
      </c>
      <c r="Q875" s="132">
        <v>4.8120000000000003E-2</v>
      </c>
      <c r="R875" s="132">
        <v>0</v>
      </c>
      <c r="S875" s="304">
        <v>5.9374730999999997E-5</v>
      </c>
      <c r="T875" s="132">
        <v>1.0994326000000001E-4</v>
      </c>
      <c r="U875" s="132">
        <v>0</v>
      </c>
      <c r="V875" s="132">
        <v>0.61229999999999996</v>
      </c>
      <c r="W875" s="132">
        <v>0</v>
      </c>
      <c r="X875" s="132">
        <v>0</v>
      </c>
      <c r="Y875" s="132">
        <v>0</v>
      </c>
      <c r="Z875" s="132">
        <v>0</v>
      </c>
      <c r="AA875" s="74"/>
      <c r="AB875" s="301">
        <f t="shared" si="569"/>
        <v>4.5199999999999996</v>
      </c>
      <c r="AC875" s="338">
        <f t="shared" si="570"/>
        <v>4.5199999999999996</v>
      </c>
      <c r="AD875" s="74"/>
      <c r="AE875" s="136">
        <v>100.834</v>
      </c>
      <c r="AF875" s="136">
        <v>96.983999999999995</v>
      </c>
      <c r="AG875" s="136">
        <v>0</v>
      </c>
      <c r="AH875" s="136">
        <v>0</v>
      </c>
      <c r="AI875" s="136">
        <v>3.85</v>
      </c>
      <c r="AJ875" s="136">
        <v>0</v>
      </c>
      <c r="AK875" s="136">
        <v>0</v>
      </c>
      <c r="AL875" s="74"/>
      <c r="AM875" s="133">
        <v>8.8468944999999993E-2</v>
      </c>
      <c r="AN875" s="340">
        <f t="shared" si="571"/>
        <v>8.8468944999999993E-2</v>
      </c>
      <c r="AP875" s="133">
        <v>8.2567416000000005E-2</v>
      </c>
      <c r="AQ875" s="133">
        <v>3.4669751999999998E-3</v>
      </c>
      <c r="AR875" s="133">
        <v>2.4345543999999999E-3</v>
      </c>
      <c r="AS875" s="134">
        <f t="shared" si="572"/>
        <v>4.9500848800000005E-6</v>
      </c>
      <c r="AT875" s="135">
        <f t="shared" si="573"/>
        <v>1.282165378E-8</v>
      </c>
      <c r="AU875" s="135">
        <f t="shared" si="574"/>
        <v>0.340974</v>
      </c>
      <c r="AV875" s="302">
        <v>4.1945600000000002E-6</v>
      </c>
      <c r="AW875" s="302">
        <v>1.2655999999999999E-8</v>
      </c>
      <c r="AX875" s="302">
        <v>3.4578000000000002E-13</v>
      </c>
      <c r="AY875" s="303">
        <v>0</v>
      </c>
      <c r="AZ875" s="303">
        <v>0</v>
      </c>
      <c r="BA875" s="302">
        <v>7.2487999999999998E-10</v>
      </c>
      <c r="BB875" s="302">
        <v>7.5479999999999996E-7</v>
      </c>
      <c r="BC875" s="302">
        <v>1.65308E-10</v>
      </c>
      <c r="BD875" s="303">
        <v>0</v>
      </c>
      <c r="BE875" s="303">
        <v>0</v>
      </c>
      <c r="BF875" s="303">
        <v>0</v>
      </c>
      <c r="BG875" s="303">
        <v>0</v>
      </c>
      <c r="BH875" s="303">
        <v>0</v>
      </c>
      <c r="BI875" s="303">
        <v>0</v>
      </c>
      <c r="BJ875" s="303">
        <v>0</v>
      </c>
      <c r="BK875" s="303">
        <v>0</v>
      </c>
      <c r="BL875" s="303">
        <v>0</v>
      </c>
      <c r="BM875" s="303">
        <v>0</v>
      </c>
      <c r="BN875" s="303">
        <v>0.340974</v>
      </c>
      <c r="BO875" s="303">
        <v>0</v>
      </c>
      <c r="BP875" s="303">
        <v>0</v>
      </c>
      <c r="BQ875" s="303">
        <v>0</v>
      </c>
      <c r="BR875" s="74"/>
      <c r="BS875" s="136">
        <v>2.1809697999999999E-4</v>
      </c>
      <c r="BT875" s="136">
        <v>0</v>
      </c>
      <c r="BU875" s="136">
        <v>1.2602959E-4</v>
      </c>
      <c r="BV875" s="144">
        <v>1.28784E-8</v>
      </c>
      <c r="BW875" s="144">
        <v>4.3071256999999998E-5</v>
      </c>
      <c r="BX875" s="136">
        <v>0</v>
      </c>
      <c r="BY875" s="136">
        <v>0</v>
      </c>
      <c r="BZ875" s="136">
        <v>0</v>
      </c>
      <c r="CA875" s="136">
        <v>0</v>
      </c>
      <c r="CB875" s="144">
        <v>3.9288604999999998E-8</v>
      </c>
      <c r="CC875" s="136">
        <v>0</v>
      </c>
      <c r="CD875" s="136">
        <v>0</v>
      </c>
      <c r="CE875" s="136">
        <v>0</v>
      </c>
      <c r="CF875" s="144">
        <v>5.1708307999999996E-6</v>
      </c>
      <c r="CG875" s="144">
        <v>4.3773131000000001E-5</v>
      </c>
      <c r="CH875" s="136">
        <v>0</v>
      </c>
      <c r="CI875" s="136">
        <v>0</v>
      </c>
      <c r="CJ875" s="207" t="s">
        <v>3663</v>
      </c>
      <c r="CK875" s="201"/>
      <c r="CL875" s="89" t="s">
        <v>663</v>
      </c>
      <c r="CM875" s="110"/>
      <c r="CN875" s="110"/>
      <c r="CO875" s="74"/>
      <c r="CP875" s="74"/>
      <c r="CQ875" s="74"/>
      <c r="CR875" s="74"/>
      <c r="CS875" s="74"/>
      <c r="CT875" s="74"/>
      <c r="CU875" s="74"/>
      <c r="CV875" s="74"/>
      <c r="CW875" s="74"/>
      <c r="CX875" s="74"/>
      <c r="CY875" s="74"/>
      <c r="CZ875" s="74"/>
      <c r="DA875" s="74"/>
      <c r="DB875" s="74"/>
    </row>
    <row r="876" spans="1:106" ht="14.5" customHeight="1">
      <c r="A876" s="74" t="s">
        <v>3785</v>
      </c>
      <c r="B876" s="129" t="s">
        <v>3600</v>
      </c>
      <c r="C876" s="130" t="str">
        <f t="shared" si="563"/>
        <v>A.130.07.105</v>
      </c>
      <c r="D876" s="131" t="s">
        <v>212</v>
      </c>
      <c r="E876" s="129" t="s">
        <v>957</v>
      </c>
      <c r="F876" s="132" t="s">
        <v>3787</v>
      </c>
      <c r="G876" s="132">
        <f t="shared" si="564"/>
        <v>0.99016522179099997</v>
      </c>
      <c r="H876" s="348">
        <f t="shared" si="565"/>
        <v>0.99016522179099997</v>
      </c>
      <c r="I876" s="74"/>
      <c r="J876" s="132">
        <f t="shared" si="566"/>
        <v>4.2770432711999998E-2</v>
      </c>
      <c r="K876" s="132">
        <f t="shared" si="567"/>
        <v>4.8496789078999999E-2</v>
      </c>
      <c r="L876" s="300">
        <f t="shared" si="568"/>
        <v>0.42860999999999999</v>
      </c>
      <c r="M876" s="132">
        <v>0.47028799999999998</v>
      </c>
      <c r="N876" s="132">
        <v>4.1596187E-2</v>
      </c>
      <c r="O876" s="132">
        <v>6.8236418000000004E-3</v>
      </c>
      <c r="P876" s="132">
        <v>9.0448704000000001E-3</v>
      </c>
      <c r="Q876" s="132">
        <v>3.3683999999999999E-2</v>
      </c>
      <c r="R876" s="132">
        <v>0</v>
      </c>
      <c r="S876" s="304">
        <v>4.1562312E-5</v>
      </c>
      <c r="T876" s="304">
        <v>7.6960279000000005E-5</v>
      </c>
      <c r="U876" s="132">
        <v>0</v>
      </c>
      <c r="V876" s="132">
        <v>0.42860999999999999</v>
      </c>
      <c r="W876" s="132">
        <v>0</v>
      </c>
      <c r="X876" s="132">
        <v>0</v>
      </c>
      <c r="Y876" s="132">
        <v>0</v>
      </c>
      <c r="Z876" s="132">
        <v>0</v>
      </c>
      <c r="AA876" s="74"/>
      <c r="AB876" s="301">
        <f t="shared" si="569"/>
        <v>3.5359999999999996</v>
      </c>
      <c r="AC876" s="338">
        <f t="shared" si="570"/>
        <v>3.5359999999999996</v>
      </c>
      <c r="AD876" s="74"/>
      <c r="AE876" s="136">
        <v>71.999799999999993</v>
      </c>
      <c r="AF876" s="136">
        <v>67.888800000000003</v>
      </c>
      <c r="AG876" s="136">
        <v>0</v>
      </c>
      <c r="AH876" s="136">
        <v>0</v>
      </c>
      <c r="AI876" s="136">
        <v>2.6949999999999998</v>
      </c>
      <c r="AJ876" s="136">
        <v>0</v>
      </c>
      <c r="AK876" s="136">
        <v>1.4159999999999999</v>
      </c>
      <c r="AL876" s="74"/>
      <c r="AM876" s="133">
        <v>7.5935875999999999E-2</v>
      </c>
      <c r="AN876" s="340">
        <f t="shared" si="571"/>
        <v>7.5935875999999999E-2</v>
      </c>
      <c r="AP876" s="133">
        <v>7.1344509E-2</v>
      </c>
      <c r="AQ876" s="133">
        <v>2.8871790000000001E-3</v>
      </c>
      <c r="AR876" s="133">
        <v>1.7041881E-3</v>
      </c>
      <c r="AS876" s="134">
        <f t="shared" si="572"/>
        <v>4.2772487259999994E-6</v>
      </c>
      <c r="AT876" s="135">
        <f t="shared" si="573"/>
        <v>1.0677437044000002E-8</v>
      </c>
      <c r="AU876" s="135">
        <f t="shared" si="574"/>
        <v>0.2386818</v>
      </c>
      <c r="AV876" s="302">
        <v>3.2814079999999998E-6</v>
      </c>
      <c r="AW876" s="302">
        <v>9.9007999999999996E-9</v>
      </c>
      <c r="AX876" s="302">
        <v>2.70504E-13</v>
      </c>
      <c r="AY876" s="303">
        <v>0</v>
      </c>
      <c r="AZ876" s="303">
        <v>0</v>
      </c>
      <c r="BA876" s="302">
        <v>1.345526E-9</v>
      </c>
      <c r="BB876" s="302">
        <v>9.9449519999999992E-7</v>
      </c>
      <c r="BC876" s="302">
        <v>2.345246E-10</v>
      </c>
      <c r="BD876" s="302">
        <v>5.3900430000000003E-10</v>
      </c>
      <c r="BE876" s="302">
        <v>2.83764E-12</v>
      </c>
      <c r="BF876" s="303">
        <v>0</v>
      </c>
      <c r="BG876" s="303">
        <v>0</v>
      </c>
      <c r="BH876" s="303">
        <v>0</v>
      </c>
      <c r="BI876" s="303">
        <v>0</v>
      </c>
      <c r="BJ876" s="303">
        <v>0</v>
      </c>
      <c r="BK876" s="303">
        <v>0</v>
      </c>
      <c r="BL876" s="303">
        <v>0</v>
      </c>
      <c r="BM876" s="303">
        <v>0</v>
      </c>
      <c r="BN876" s="303">
        <v>0.2386818</v>
      </c>
      <c r="BO876" s="303">
        <v>0</v>
      </c>
      <c r="BP876" s="303">
        <v>0</v>
      </c>
      <c r="BQ876" s="303">
        <v>0</v>
      </c>
      <c r="BR876" s="74"/>
      <c r="BS876" s="136">
        <v>1.726431E-4</v>
      </c>
      <c r="BT876" s="144">
        <v>3.9919872000000002E-6</v>
      </c>
      <c r="BU876" s="144">
        <v>9.8593062000000006E-5</v>
      </c>
      <c r="BV876" s="144">
        <v>9.0148796999999997E-9</v>
      </c>
      <c r="BW876" s="144">
        <v>3.3033614E-5</v>
      </c>
      <c r="BX876" s="144">
        <v>5.4257681999999998E-7</v>
      </c>
      <c r="BY876" s="144">
        <v>7.3834797000000004E-8</v>
      </c>
      <c r="BZ876" s="144">
        <v>8.2351483999999997E-7</v>
      </c>
      <c r="CA876" s="136">
        <v>0</v>
      </c>
      <c r="CB876" s="144">
        <v>2.7502024000000001E-8</v>
      </c>
      <c r="CC876" s="136">
        <v>0</v>
      </c>
      <c r="CD876" s="136">
        <v>0</v>
      </c>
      <c r="CE876" s="136">
        <v>0</v>
      </c>
      <c r="CF876" s="144">
        <v>4.9068050999999996E-6</v>
      </c>
      <c r="CG876" s="144">
        <v>3.0641191999999999E-5</v>
      </c>
      <c r="CH876" s="136">
        <v>0</v>
      </c>
      <c r="CI876" s="136">
        <v>0</v>
      </c>
      <c r="CJ876" s="205"/>
      <c r="CK876" s="201"/>
      <c r="CL876" s="89" t="s">
        <v>3778</v>
      </c>
      <c r="CM876" s="110"/>
      <c r="CN876" s="110"/>
      <c r="CO876" s="74"/>
      <c r="CP876" s="74"/>
      <c r="CQ876" s="74"/>
      <c r="CR876" s="74"/>
      <c r="CS876" s="74"/>
      <c r="CT876" s="74"/>
      <c r="CU876" s="74"/>
      <c r="CV876" s="74"/>
      <c r="CW876" s="74"/>
      <c r="CX876" s="74"/>
      <c r="CY876" s="74"/>
      <c r="CZ876" s="74"/>
      <c r="DA876" s="74"/>
      <c r="DB876" s="74"/>
    </row>
    <row r="877" spans="1:106" ht="14.5" customHeight="1">
      <c r="A877" s="74" t="s">
        <v>3788</v>
      </c>
      <c r="B877" s="129" t="s">
        <v>3600</v>
      </c>
      <c r="C877" s="130" t="str">
        <f t="shared" si="563"/>
        <v>A.130.07.106</v>
      </c>
      <c r="D877" s="131" t="s">
        <v>212</v>
      </c>
      <c r="E877" s="129" t="s">
        <v>957</v>
      </c>
      <c r="F877" s="132" t="s">
        <v>3790</v>
      </c>
      <c r="G877" s="132">
        <f t="shared" si="564"/>
        <v>1.6222192945450922</v>
      </c>
      <c r="H877" s="348">
        <f t="shared" si="565"/>
        <v>1.6222192945450922</v>
      </c>
      <c r="I877" s="74"/>
      <c r="J877" s="132">
        <f t="shared" si="566"/>
        <v>9.5359418083200004E-3</v>
      </c>
      <c r="K877" s="132">
        <f t="shared" si="567"/>
        <v>0.14918335273677222</v>
      </c>
      <c r="L877" s="300">
        <f t="shared" si="568"/>
        <v>0.61229999999999996</v>
      </c>
      <c r="M877" s="132">
        <v>0.85119999999999996</v>
      </c>
      <c r="N877" s="132">
        <v>0.12927735000000001</v>
      </c>
      <c r="O877" s="132">
        <v>1.9906E-2</v>
      </c>
      <c r="P877" s="132">
        <v>2.22156E-3</v>
      </c>
      <c r="Q877" s="132">
        <v>7.3142399999999996E-3</v>
      </c>
      <c r="R877" s="132">
        <v>0</v>
      </c>
      <c r="S877" s="304">
        <v>1.4180831999999999E-7</v>
      </c>
      <c r="T877" s="304">
        <v>2.7367722000000001E-9</v>
      </c>
      <c r="U877" s="132">
        <v>0</v>
      </c>
      <c r="V877" s="132">
        <v>0.61229999999999996</v>
      </c>
      <c r="W877" s="132">
        <v>0</v>
      </c>
      <c r="X877" s="132">
        <v>0</v>
      </c>
      <c r="Y877" s="132">
        <v>0</v>
      </c>
      <c r="Z877" s="132">
        <v>0</v>
      </c>
      <c r="AA877" s="74"/>
      <c r="AB877" s="301">
        <f t="shared" si="569"/>
        <v>6.3999999999999995</v>
      </c>
      <c r="AC877" s="338">
        <f t="shared" si="570"/>
        <v>6.3999999999999995</v>
      </c>
      <c r="AD877" s="74"/>
      <c r="AE877" s="136">
        <v>146.75</v>
      </c>
      <c r="AF877" s="136">
        <v>145.84</v>
      </c>
      <c r="AG877" s="136">
        <v>0</v>
      </c>
      <c r="AH877" s="136">
        <v>0</v>
      </c>
      <c r="AI877" s="136">
        <v>0.91</v>
      </c>
      <c r="AJ877" s="136">
        <v>0</v>
      </c>
      <c r="AK877" s="136">
        <v>0</v>
      </c>
      <c r="AL877" s="74"/>
      <c r="AM877" s="133">
        <v>0.14604500000000001</v>
      </c>
      <c r="AN877" s="340">
        <f t="shared" si="571"/>
        <v>0.14604500000000001</v>
      </c>
      <c r="AP877" s="133">
        <v>0.13823266000000001</v>
      </c>
      <c r="AQ877" s="133">
        <v>5.6055784999999997E-3</v>
      </c>
      <c r="AR877" s="133">
        <v>2.2067597999999998E-3</v>
      </c>
      <c r="AS877" s="134">
        <f t="shared" si="572"/>
        <v>8.2873299999999998E-6</v>
      </c>
      <c r="AT877" s="135">
        <f t="shared" si="573"/>
        <v>2.0730689600000002E-8</v>
      </c>
      <c r="AU877" s="135">
        <f t="shared" si="574"/>
        <v>0.30907000000000001</v>
      </c>
      <c r="AV877" s="302">
        <v>5.9391999999999998E-6</v>
      </c>
      <c r="AW877" s="302">
        <v>1.7920000000000001E-8</v>
      </c>
      <c r="AX877" s="302">
        <v>4.8959999999999995E-13</v>
      </c>
      <c r="AY877" s="303">
        <v>0</v>
      </c>
      <c r="AZ877" s="303">
        <v>0</v>
      </c>
      <c r="BA877" s="302">
        <v>3.3E-10</v>
      </c>
      <c r="BB877" s="302">
        <v>2.3478000000000002E-6</v>
      </c>
      <c r="BC877" s="302">
        <v>7.5400000000000006E-11</v>
      </c>
      <c r="BD877" s="302">
        <v>2.7348000000000001E-9</v>
      </c>
      <c r="BE877" s="303">
        <v>0</v>
      </c>
      <c r="BF877" s="303">
        <v>0</v>
      </c>
      <c r="BG877" s="303">
        <v>0</v>
      </c>
      <c r="BH877" s="303">
        <v>0</v>
      </c>
      <c r="BI877" s="303">
        <v>0</v>
      </c>
      <c r="BJ877" s="303">
        <v>0</v>
      </c>
      <c r="BK877" s="303">
        <v>0</v>
      </c>
      <c r="BL877" s="303">
        <v>0</v>
      </c>
      <c r="BM877" s="303">
        <v>0</v>
      </c>
      <c r="BN877" s="303">
        <v>0.30907000000000001</v>
      </c>
      <c r="BO877" s="303">
        <v>0</v>
      </c>
      <c r="BP877" s="303">
        <v>0</v>
      </c>
      <c r="BQ877" s="303">
        <v>0</v>
      </c>
      <c r="BR877" s="74"/>
      <c r="BS877" s="136">
        <v>2.623174E-4</v>
      </c>
      <c r="BT877" s="144">
        <v>1.8854538000000001E-5</v>
      </c>
      <c r="BU877" s="136">
        <v>1.7844898000000001E-4</v>
      </c>
      <c r="BV877" s="144">
        <v>3.205767E-13</v>
      </c>
      <c r="BW877" s="144">
        <v>2.2135401000000001E-5</v>
      </c>
      <c r="BX877" s="136">
        <v>0</v>
      </c>
      <c r="BY877" s="136">
        <v>0</v>
      </c>
      <c r="BZ877" s="136">
        <v>0</v>
      </c>
      <c r="CA877" s="136">
        <v>0</v>
      </c>
      <c r="CB877" s="144">
        <v>9.3835391000000004E-11</v>
      </c>
      <c r="CC877" s="136">
        <v>0</v>
      </c>
      <c r="CD877" s="136">
        <v>0</v>
      </c>
      <c r="CE877" s="136">
        <v>0</v>
      </c>
      <c r="CF877" s="144">
        <v>3.2009900000000001E-6</v>
      </c>
      <c r="CG877" s="144">
        <v>3.9677400000000001E-5</v>
      </c>
      <c r="CH877" s="136">
        <v>0</v>
      </c>
      <c r="CI877" s="136">
        <v>0</v>
      </c>
      <c r="CJ877" s="204" t="s">
        <v>3791</v>
      </c>
      <c r="CK877" s="201"/>
      <c r="CL877" s="89" t="s">
        <v>663</v>
      </c>
      <c r="CM877" s="110"/>
      <c r="CN877" s="110"/>
      <c r="CO877" s="74"/>
      <c r="CP877" s="74"/>
      <c r="CQ877" s="74"/>
      <c r="CR877" s="74"/>
      <c r="CS877" s="74"/>
      <c r="CT877" s="74"/>
      <c r="CU877" s="74"/>
      <c r="CV877" s="74"/>
      <c r="CW877" s="74"/>
      <c r="CX877" s="74"/>
      <c r="CY877" s="74"/>
      <c r="CZ877" s="74"/>
      <c r="DA877" s="74"/>
      <c r="DB877" s="74"/>
    </row>
    <row r="878" spans="1:106" ht="14.5" customHeight="1">
      <c r="A878" s="74" t="s">
        <v>3792</v>
      </c>
      <c r="B878" s="129" t="s">
        <v>3600</v>
      </c>
      <c r="C878" s="130" t="str">
        <f t="shared" si="563"/>
        <v>A.130.07.107</v>
      </c>
      <c r="D878" s="131" t="s">
        <v>212</v>
      </c>
      <c r="E878" s="129" t="s">
        <v>957</v>
      </c>
      <c r="F878" s="132" t="s">
        <v>3794</v>
      </c>
      <c r="G878" s="132">
        <f t="shared" si="564"/>
        <v>1.2196016831815646</v>
      </c>
      <c r="H878" s="348">
        <f t="shared" si="565"/>
        <v>1.2196016831815646</v>
      </c>
      <c r="I878" s="74"/>
      <c r="J878" s="132">
        <f t="shared" si="566"/>
        <v>1.2311679265823999E-2</v>
      </c>
      <c r="K878" s="132">
        <f t="shared" si="567"/>
        <v>0.13336400391574052</v>
      </c>
      <c r="L878" s="300">
        <f t="shared" si="568"/>
        <v>0.42860999999999999</v>
      </c>
      <c r="M878" s="132">
        <v>0.645316</v>
      </c>
      <c r="N878" s="132">
        <v>0.11265168</v>
      </c>
      <c r="O878" s="132">
        <v>2.0712321999999998E-2</v>
      </c>
      <c r="P878" s="132">
        <v>7.191612E-3</v>
      </c>
      <c r="Q878" s="132">
        <v>5.1199679999999999E-3</v>
      </c>
      <c r="R878" s="132">
        <v>0</v>
      </c>
      <c r="S878" s="304">
        <v>9.9265823999999994E-8</v>
      </c>
      <c r="T878" s="304">
        <v>1.9157405E-9</v>
      </c>
      <c r="U878" s="132">
        <v>0</v>
      </c>
      <c r="V878" s="132">
        <v>0.42860999999999999</v>
      </c>
      <c r="W878" s="132">
        <v>0</v>
      </c>
      <c r="X878" s="132">
        <v>0</v>
      </c>
      <c r="Y878" s="132">
        <v>0</v>
      </c>
      <c r="Z878" s="132">
        <v>0</v>
      </c>
      <c r="AA878" s="74"/>
      <c r="AB878" s="301">
        <f t="shared" si="569"/>
        <v>4.8519999999999994</v>
      </c>
      <c r="AC878" s="338">
        <f t="shared" si="570"/>
        <v>4.8519999999999994</v>
      </c>
      <c r="AD878" s="74"/>
      <c r="AE878" s="136">
        <v>104.14100000000001</v>
      </c>
      <c r="AF878" s="136">
        <v>102.08799999999999</v>
      </c>
      <c r="AG878" s="136">
        <v>0</v>
      </c>
      <c r="AH878" s="136">
        <v>0</v>
      </c>
      <c r="AI878" s="136">
        <v>0.63700000000000001</v>
      </c>
      <c r="AJ878" s="136">
        <v>0</v>
      </c>
      <c r="AK878" s="136">
        <v>1.4159999999999999</v>
      </c>
      <c r="AL878" s="74"/>
      <c r="AM878" s="133">
        <v>0.11623912</v>
      </c>
      <c r="AN878" s="340">
        <f t="shared" si="571"/>
        <v>0.11623912</v>
      </c>
      <c r="AP878" s="133">
        <v>0.11031017999999999</v>
      </c>
      <c r="AQ878" s="133">
        <v>4.3842013000000004E-3</v>
      </c>
      <c r="AR878" s="133">
        <v>1.5447319E-3</v>
      </c>
      <c r="AS878" s="134">
        <f t="shared" si="572"/>
        <v>6.6133203099999992E-6</v>
      </c>
      <c r="AT878" s="135">
        <f t="shared" si="573"/>
        <v>1.6213762118E-8</v>
      </c>
      <c r="AU878" s="135">
        <f t="shared" si="574"/>
        <v>0.21634900000000001</v>
      </c>
      <c r="AV878" s="302">
        <v>4.5026559999999997E-6</v>
      </c>
      <c r="AW878" s="302">
        <v>1.35856E-8</v>
      </c>
      <c r="AX878" s="302">
        <v>3.71178E-13</v>
      </c>
      <c r="AY878" s="303">
        <v>0</v>
      </c>
      <c r="AZ878" s="303">
        <v>0</v>
      </c>
      <c r="BA878" s="302">
        <v>1.06911E-9</v>
      </c>
      <c r="BB878" s="302">
        <v>2.1095952E-6</v>
      </c>
      <c r="BC878" s="302">
        <v>1.7158899999999999E-10</v>
      </c>
      <c r="BD878" s="302">
        <v>2.4533643E-9</v>
      </c>
      <c r="BE878" s="302">
        <v>2.83764E-12</v>
      </c>
      <c r="BF878" s="303">
        <v>0</v>
      </c>
      <c r="BG878" s="303">
        <v>0</v>
      </c>
      <c r="BH878" s="303">
        <v>0</v>
      </c>
      <c r="BI878" s="303">
        <v>0</v>
      </c>
      <c r="BJ878" s="303">
        <v>0</v>
      </c>
      <c r="BK878" s="303">
        <v>0</v>
      </c>
      <c r="BL878" s="303">
        <v>0</v>
      </c>
      <c r="BM878" s="303">
        <v>0</v>
      </c>
      <c r="BN878" s="303">
        <v>0.21634900000000001</v>
      </c>
      <c r="BO878" s="303">
        <v>0</v>
      </c>
      <c r="BP878" s="303">
        <v>0</v>
      </c>
      <c r="BQ878" s="303">
        <v>0</v>
      </c>
      <c r="BR878" s="74"/>
      <c r="BS878" s="136">
        <v>2.035974E-4</v>
      </c>
      <c r="BT878" s="144">
        <v>1.7190163999999998E-5</v>
      </c>
      <c r="BU878" s="136">
        <v>1.3528663000000001E-4</v>
      </c>
      <c r="BV878" s="144">
        <v>2.2440368999999999E-13</v>
      </c>
      <c r="BW878" s="144">
        <v>1.8378513999999999E-5</v>
      </c>
      <c r="BX878" s="144">
        <v>5.4257681999999998E-7</v>
      </c>
      <c r="BY878" s="144">
        <v>7.3834797000000004E-8</v>
      </c>
      <c r="BZ878" s="144">
        <v>8.2351483999999997E-7</v>
      </c>
      <c r="CA878" s="136">
        <v>0</v>
      </c>
      <c r="CB878" s="144">
        <v>6.5684774000000003E-11</v>
      </c>
      <c r="CC878" s="136">
        <v>0</v>
      </c>
      <c r="CD878" s="136">
        <v>0</v>
      </c>
      <c r="CE878" s="136">
        <v>0</v>
      </c>
      <c r="CF878" s="144">
        <v>3.5279163999999999E-6</v>
      </c>
      <c r="CG878" s="144">
        <v>2.7774180000000001E-5</v>
      </c>
      <c r="CH878" s="136">
        <v>0</v>
      </c>
      <c r="CI878" s="136">
        <v>0</v>
      </c>
      <c r="CJ878" s="205"/>
      <c r="CK878" s="201"/>
      <c r="CL878" s="89" t="s">
        <v>3778</v>
      </c>
      <c r="CM878" s="110"/>
      <c r="CN878" s="110"/>
      <c r="CO878" s="74"/>
      <c r="CP878" s="74"/>
      <c r="CQ878" s="74"/>
      <c r="CR878" s="74"/>
      <c r="CS878" s="74"/>
      <c r="CT878" s="74"/>
      <c r="CU878" s="74"/>
      <c r="CV878" s="74"/>
      <c r="CW878" s="74"/>
      <c r="CX878" s="74"/>
      <c r="CY878" s="74"/>
      <c r="CZ878" s="74"/>
      <c r="DA878" s="74"/>
      <c r="DB878" s="74"/>
    </row>
    <row r="879" spans="1:106" ht="14.5" customHeight="1">
      <c r="A879" s="74" t="s">
        <v>3795</v>
      </c>
      <c r="B879" s="129" t="s">
        <v>3600</v>
      </c>
      <c r="C879" s="130" t="str">
        <f t="shared" si="563"/>
        <v>A.130.07.108</v>
      </c>
      <c r="D879" s="131" t="s">
        <v>212</v>
      </c>
      <c r="E879" s="129" t="s">
        <v>957</v>
      </c>
      <c r="F879" s="132" t="s">
        <v>3797</v>
      </c>
      <c r="G879" s="132">
        <f t="shared" si="564"/>
        <v>1.0835502266816837</v>
      </c>
      <c r="H879" s="348">
        <f t="shared" si="565"/>
        <v>1.0835502266816837</v>
      </c>
      <c r="I879" s="74"/>
      <c r="J879" s="132">
        <f t="shared" si="566"/>
        <v>3.7118945669077995E-2</v>
      </c>
      <c r="K879" s="132">
        <f t="shared" si="567"/>
        <v>4.9641281012605697E-2</v>
      </c>
      <c r="L879" s="300">
        <f t="shared" si="568"/>
        <v>0.78</v>
      </c>
      <c r="M879" s="132">
        <v>0.21679000000000001</v>
      </c>
      <c r="N879" s="132">
        <v>4.3292879999999999E-2</v>
      </c>
      <c r="O879" s="132">
        <v>6.3483999999999997E-3</v>
      </c>
      <c r="P879" s="132">
        <v>8.2197719999999995E-4</v>
      </c>
      <c r="Q879" s="132">
        <v>3.6296915999999999E-2</v>
      </c>
      <c r="R879" s="132">
        <v>0</v>
      </c>
      <c r="S879" s="304">
        <v>5.2469078000000003E-8</v>
      </c>
      <c r="T879" s="304">
        <v>1.0126057E-9</v>
      </c>
      <c r="U879" s="132">
        <v>0</v>
      </c>
      <c r="V879" s="132">
        <v>0.78</v>
      </c>
      <c r="W879" s="132">
        <v>0</v>
      </c>
      <c r="X879" s="132">
        <v>0</v>
      </c>
      <c r="Y879" s="132">
        <v>0</v>
      </c>
      <c r="Z879" s="132">
        <v>0</v>
      </c>
      <c r="AA879" s="74"/>
      <c r="AB879" s="301">
        <f t="shared" si="569"/>
        <v>1.63</v>
      </c>
      <c r="AC879" s="338">
        <f t="shared" si="570"/>
        <v>1.63</v>
      </c>
      <c r="AD879" s="74"/>
      <c r="AE879" s="136">
        <v>82.129000000000005</v>
      </c>
      <c r="AF879" s="136">
        <v>81.429000000000002</v>
      </c>
      <c r="AG879" s="136">
        <v>0</v>
      </c>
      <c r="AH879" s="136">
        <v>0</v>
      </c>
      <c r="AI879" s="136">
        <v>0.7</v>
      </c>
      <c r="AJ879" s="136">
        <v>0</v>
      </c>
      <c r="AK879" s="136">
        <v>0</v>
      </c>
      <c r="AL879" s="74"/>
      <c r="AM879" s="133">
        <v>4.3210888000000003E-2</v>
      </c>
      <c r="AN879" s="340">
        <f t="shared" si="571"/>
        <v>4.3210888000000003E-2</v>
      </c>
      <c r="AP879" s="133">
        <v>3.8347355E-2</v>
      </c>
      <c r="AQ879" s="133">
        <v>1.4893261000000001E-3</v>
      </c>
      <c r="AR879" s="133">
        <v>3.3742069000000001E-3</v>
      </c>
      <c r="AS879" s="134">
        <f t="shared" si="572"/>
        <v>2.2990020999999999E-6</v>
      </c>
      <c r="AT879" s="135">
        <f t="shared" si="573"/>
        <v>5.5078626950000006E-9</v>
      </c>
      <c r="AU879" s="135">
        <f t="shared" si="574"/>
        <v>0.472578</v>
      </c>
      <c r="AV879" s="302">
        <v>1.51264E-6</v>
      </c>
      <c r="AW879" s="302">
        <v>4.5640000000000004E-9</v>
      </c>
      <c r="AX879" s="302">
        <v>1.2469500000000001E-13</v>
      </c>
      <c r="AY879" s="303">
        <v>0</v>
      </c>
      <c r="AZ879" s="303">
        <v>0</v>
      </c>
      <c r="BA879" s="302">
        <v>1.221E-10</v>
      </c>
      <c r="BB879" s="302">
        <v>7.8624000000000003E-7</v>
      </c>
      <c r="BC879" s="302">
        <v>2.7898000000000001E-11</v>
      </c>
      <c r="BD879" s="302">
        <v>9.1584000000000001E-10</v>
      </c>
      <c r="BE879" s="303">
        <v>0</v>
      </c>
      <c r="BF879" s="303">
        <v>0</v>
      </c>
      <c r="BG879" s="303">
        <v>0</v>
      </c>
      <c r="BH879" s="303">
        <v>0</v>
      </c>
      <c r="BI879" s="303">
        <v>0</v>
      </c>
      <c r="BJ879" s="303">
        <v>0</v>
      </c>
      <c r="BK879" s="303">
        <v>0</v>
      </c>
      <c r="BL879" s="303">
        <v>0</v>
      </c>
      <c r="BM879" s="303">
        <v>0</v>
      </c>
      <c r="BN879" s="303">
        <v>0.472578</v>
      </c>
      <c r="BO879" s="303">
        <v>0</v>
      </c>
      <c r="BP879" s="303">
        <v>0</v>
      </c>
      <c r="BQ879" s="303">
        <v>0</v>
      </c>
      <c r="BR879" s="74"/>
      <c r="BS879" s="136">
        <v>1.5154706000000001E-4</v>
      </c>
      <c r="BT879" s="144">
        <v>6.3140777000000002E-6</v>
      </c>
      <c r="BU879" s="144">
        <v>4.5448724999999999E-5</v>
      </c>
      <c r="BV879" s="144">
        <v>1.1861338000000001E-13</v>
      </c>
      <c r="BW879" s="144">
        <v>3.7974813999999999E-5</v>
      </c>
      <c r="BX879" s="136">
        <v>0</v>
      </c>
      <c r="BY879" s="136">
        <v>0</v>
      </c>
      <c r="BZ879" s="136">
        <v>0</v>
      </c>
      <c r="CA879" s="136">
        <v>0</v>
      </c>
      <c r="CB879" s="144">
        <v>3.4719094999999998E-11</v>
      </c>
      <c r="CC879" s="136">
        <v>0</v>
      </c>
      <c r="CD879" s="136">
        <v>0</v>
      </c>
      <c r="CE879" s="136">
        <v>0</v>
      </c>
      <c r="CF879" s="144">
        <v>1.1413871999999999E-6</v>
      </c>
      <c r="CG879" s="144">
        <v>6.0668024000000002E-5</v>
      </c>
      <c r="CH879" s="136">
        <v>0</v>
      </c>
      <c r="CI879" s="136">
        <v>0</v>
      </c>
      <c r="CJ879" s="207" t="s">
        <v>3798</v>
      </c>
      <c r="CK879" s="201"/>
      <c r="CL879" s="89" t="s">
        <v>3799</v>
      </c>
      <c r="CM879" s="110"/>
      <c r="CN879" s="110"/>
      <c r="CO879" s="74"/>
      <c r="CP879" s="110"/>
      <c r="CQ879" s="74"/>
      <c r="CR879" s="74"/>
      <c r="CS879" s="74"/>
      <c r="CT879" s="74"/>
      <c r="CU879" s="74"/>
      <c r="CV879" s="74"/>
      <c r="CW879" s="74"/>
      <c r="CX879" s="74"/>
      <c r="CY879" s="74"/>
      <c r="CZ879" s="74"/>
      <c r="DA879" s="74"/>
      <c r="DB879" s="74"/>
    </row>
    <row r="880" spans="1:106" ht="14.5" customHeight="1">
      <c r="A880" s="74" t="s">
        <v>3800</v>
      </c>
      <c r="B880" s="129" t="s">
        <v>3600</v>
      </c>
      <c r="C880" s="130" t="str">
        <f t="shared" si="563"/>
        <v>A.130.07.109</v>
      </c>
      <c r="D880" s="131" t="s">
        <v>212</v>
      </c>
      <c r="E880" s="129" t="s">
        <v>957</v>
      </c>
      <c r="F880" s="132" t="s">
        <v>3802</v>
      </c>
      <c r="G880" s="132">
        <f t="shared" si="564"/>
        <v>1.2424478163179136</v>
      </c>
      <c r="H880" s="348">
        <f t="shared" si="565"/>
        <v>1.2424478163179136</v>
      </c>
      <c r="I880" s="74"/>
      <c r="J880" s="132">
        <f t="shared" si="566"/>
        <v>3.3589743200700003E-3</v>
      </c>
      <c r="K880" s="132">
        <f t="shared" si="567"/>
        <v>5.7588841997843698E-2</v>
      </c>
      <c r="L880" s="300">
        <f t="shared" si="568"/>
        <v>0.72929999999999995</v>
      </c>
      <c r="M880" s="132">
        <v>0.45219999999999999</v>
      </c>
      <c r="N880" s="132">
        <v>5.3715239999999997E-2</v>
      </c>
      <c r="O880" s="132">
        <v>3.8736E-3</v>
      </c>
      <c r="P880" s="132">
        <v>1.6217388E-3</v>
      </c>
      <c r="Q880" s="132">
        <v>1.737132E-3</v>
      </c>
      <c r="R880" s="132">
        <v>0</v>
      </c>
      <c r="S880" s="304">
        <v>1.0352007000000001E-7</v>
      </c>
      <c r="T880" s="304">
        <v>1.9978437000000001E-9</v>
      </c>
      <c r="U880" s="132">
        <v>0</v>
      </c>
      <c r="V880" s="132">
        <v>0.72929999999999995</v>
      </c>
      <c r="W880" s="132">
        <v>0</v>
      </c>
      <c r="X880" s="132">
        <v>0</v>
      </c>
      <c r="Y880" s="132">
        <v>0</v>
      </c>
      <c r="Z880" s="132">
        <v>0</v>
      </c>
      <c r="AA880" s="74"/>
      <c r="AB880" s="301">
        <f t="shared" si="569"/>
        <v>3.4</v>
      </c>
      <c r="AC880" s="338">
        <f t="shared" si="570"/>
        <v>3.4</v>
      </c>
      <c r="AD880" s="74"/>
      <c r="AE880" s="136">
        <v>109.54</v>
      </c>
      <c r="AF880" s="136">
        <v>104.28</v>
      </c>
      <c r="AG880" s="136">
        <v>0</v>
      </c>
      <c r="AH880" s="136">
        <v>0</v>
      </c>
      <c r="AI880" s="136">
        <v>5.26</v>
      </c>
      <c r="AJ880" s="136">
        <v>0</v>
      </c>
      <c r="AK880" s="136">
        <v>0</v>
      </c>
      <c r="AL880" s="74"/>
      <c r="AM880" s="133">
        <v>7.4149982000000003E-2</v>
      </c>
      <c r="AN880" s="340">
        <f t="shared" si="571"/>
        <v>7.4149982000000003E-2</v>
      </c>
      <c r="AP880" s="133">
        <v>6.8904428000000004E-2</v>
      </c>
      <c r="AQ880" s="133">
        <v>2.8964225999999998E-3</v>
      </c>
      <c r="AR880" s="133">
        <v>2.3491314000000001E-3</v>
      </c>
      <c r="AS880" s="134">
        <f t="shared" si="572"/>
        <v>4.1309609E-6</v>
      </c>
      <c r="AT880" s="135">
        <f t="shared" si="573"/>
        <v>1.0711622100000001E-8</v>
      </c>
      <c r="AU880" s="135">
        <f t="shared" si="574"/>
        <v>0.32901000000000002</v>
      </c>
      <c r="AV880" s="302">
        <v>3.1551999999999999E-6</v>
      </c>
      <c r="AW880" s="302">
        <v>9.5200000000000002E-9</v>
      </c>
      <c r="AX880" s="302">
        <v>2.6010000000000002E-13</v>
      </c>
      <c r="AY880" s="303">
        <v>0</v>
      </c>
      <c r="AZ880" s="303">
        <v>0</v>
      </c>
      <c r="BA880" s="302">
        <v>2.4090000000000002E-10</v>
      </c>
      <c r="BB880" s="302">
        <v>9.7551999999999994E-7</v>
      </c>
      <c r="BC880" s="302">
        <v>5.5042000000000002E-11</v>
      </c>
      <c r="BD880" s="302">
        <v>1.1363200000000001E-9</v>
      </c>
      <c r="BE880" s="303">
        <v>0</v>
      </c>
      <c r="BF880" s="303">
        <v>0</v>
      </c>
      <c r="BG880" s="303">
        <v>0</v>
      </c>
      <c r="BH880" s="303">
        <v>0</v>
      </c>
      <c r="BI880" s="303">
        <v>0</v>
      </c>
      <c r="BJ880" s="303">
        <v>0</v>
      </c>
      <c r="BK880" s="303">
        <v>0</v>
      </c>
      <c r="BL880" s="303">
        <v>0</v>
      </c>
      <c r="BM880" s="303">
        <v>0</v>
      </c>
      <c r="BN880" s="303">
        <v>0.32901000000000002</v>
      </c>
      <c r="BO880" s="303">
        <v>0</v>
      </c>
      <c r="BP880" s="303">
        <v>0</v>
      </c>
      <c r="BQ880" s="303">
        <v>0</v>
      </c>
      <c r="BR880" s="74"/>
      <c r="BS880" s="136">
        <v>1.5484601999999999E-4</v>
      </c>
      <c r="BT880" s="144">
        <v>7.8341334000000001E-6</v>
      </c>
      <c r="BU880" s="144">
        <v>9.4801021999999996E-5</v>
      </c>
      <c r="BV880" s="144">
        <v>2.3402098999999998E-13</v>
      </c>
      <c r="BW880" s="144">
        <v>8.0217592999999993E-6</v>
      </c>
      <c r="BX880" s="136">
        <v>0</v>
      </c>
      <c r="BY880" s="136">
        <v>0</v>
      </c>
      <c r="BZ880" s="136">
        <v>0</v>
      </c>
      <c r="CA880" s="136">
        <v>0</v>
      </c>
      <c r="CB880" s="144">
        <v>6.8499834999999998E-11</v>
      </c>
      <c r="CC880" s="136">
        <v>0</v>
      </c>
      <c r="CD880" s="136">
        <v>0</v>
      </c>
      <c r="CE880" s="136">
        <v>0</v>
      </c>
      <c r="CF880" s="144">
        <v>1.9518085E-6</v>
      </c>
      <c r="CG880" s="144">
        <v>4.2237231999999997E-5</v>
      </c>
      <c r="CH880" s="136">
        <v>0</v>
      </c>
      <c r="CI880" s="136">
        <v>0</v>
      </c>
      <c r="CJ880" s="203" t="s">
        <v>3666</v>
      </c>
      <c r="CK880" s="201"/>
      <c r="CL880" s="89" t="s">
        <v>663</v>
      </c>
      <c r="CM880" s="110"/>
      <c r="CN880" s="110"/>
      <c r="CO880" s="74"/>
      <c r="CP880" s="305"/>
      <c r="CQ880" s="74"/>
      <c r="CR880" s="74"/>
      <c r="CS880" s="74"/>
      <c r="CT880" s="74"/>
      <c r="CU880" s="74"/>
      <c r="CV880" s="74"/>
      <c r="CW880" s="74"/>
      <c r="CX880" s="74"/>
      <c r="CY880" s="74"/>
      <c r="CZ880" s="74"/>
      <c r="DA880" s="74"/>
      <c r="DB880" s="74"/>
    </row>
    <row r="881" spans="1:106" ht="14.5" customHeight="1">
      <c r="A881" s="74" t="s">
        <v>3803</v>
      </c>
      <c r="B881" s="129" t="s">
        <v>3600</v>
      </c>
      <c r="C881" s="130" t="str">
        <f t="shared" si="563"/>
        <v>A.130.07.110</v>
      </c>
      <c r="D881" s="131" t="s">
        <v>212</v>
      </c>
      <c r="E881" s="129" t="s">
        <v>957</v>
      </c>
      <c r="F881" s="132" t="s">
        <v>3805</v>
      </c>
      <c r="G881" s="132">
        <f t="shared" si="564"/>
        <v>0.95376164956254261</v>
      </c>
      <c r="H881" s="348">
        <f t="shared" si="565"/>
        <v>0.95376164956254261</v>
      </c>
      <c r="I881" s="74"/>
      <c r="J881" s="132">
        <f t="shared" si="566"/>
        <v>7.9878020640520003E-3</v>
      </c>
      <c r="K881" s="132">
        <f t="shared" si="567"/>
        <v>6.9247847498490611E-2</v>
      </c>
      <c r="L881" s="300">
        <f t="shared" si="568"/>
        <v>0.51051000000000002</v>
      </c>
      <c r="M881" s="132">
        <v>0.36601600000000001</v>
      </c>
      <c r="N881" s="132">
        <v>5.9758204000000002E-2</v>
      </c>
      <c r="O881" s="132">
        <v>9.4896421000000009E-3</v>
      </c>
      <c r="P881" s="132">
        <v>6.7717372E-3</v>
      </c>
      <c r="Q881" s="132">
        <v>1.2159924000000001E-3</v>
      </c>
      <c r="R881" s="132">
        <v>0</v>
      </c>
      <c r="S881" s="304">
        <v>7.2464051999999996E-8</v>
      </c>
      <c r="T881" s="304">
        <v>1.3984906E-9</v>
      </c>
      <c r="U881" s="132">
        <v>0</v>
      </c>
      <c r="V881" s="132">
        <v>0.51051000000000002</v>
      </c>
      <c r="W881" s="132">
        <v>0</v>
      </c>
      <c r="X881" s="132">
        <v>0</v>
      </c>
      <c r="Y881" s="132">
        <v>0</v>
      </c>
      <c r="Z881" s="132">
        <v>0</v>
      </c>
      <c r="AA881" s="74"/>
      <c r="AB881" s="301">
        <f t="shared" si="569"/>
        <v>2.7519999999999998</v>
      </c>
      <c r="AC881" s="338">
        <f t="shared" si="570"/>
        <v>2.7519999999999998</v>
      </c>
      <c r="AD881" s="74"/>
      <c r="AE881" s="136">
        <v>78.093999999999994</v>
      </c>
      <c r="AF881" s="136">
        <v>72.995999999999995</v>
      </c>
      <c r="AG881" s="136">
        <v>0</v>
      </c>
      <c r="AH881" s="136">
        <v>0</v>
      </c>
      <c r="AI881" s="136">
        <v>3.6819999999999999</v>
      </c>
      <c r="AJ881" s="136">
        <v>0</v>
      </c>
      <c r="AK881" s="136">
        <v>1.4159999999999999</v>
      </c>
      <c r="AL881" s="74"/>
      <c r="AM881" s="133">
        <v>6.5912601000000001E-2</v>
      </c>
      <c r="AN881" s="340">
        <f t="shared" si="571"/>
        <v>6.5912601000000001E-2</v>
      </c>
      <c r="AP881" s="133">
        <v>6.1780416999999997E-2</v>
      </c>
      <c r="AQ881" s="133">
        <v>2.4877922E-3</v>
      </c>
      <c r="AR881" s="133">
        <v>1.6443919999999999E-3</v>
      </c>
      <c r="AS881" s="134">
        <f t="shared" si="572"/>
        <v>3.7038619399999998E-6</v>
      </c>
      <c r="AT881" s="135">
        <f t="shared" si="573"/>
        <v>9.2004148679999998E-9</v>
      </c>
      <c r="AU881" s="135">
        <f t="shared" si="574"/>
        <v>0.23030700000000001</v>
      </c>
      <c r="AV881" s="302">
        <v>2.5538559999999999E-6</v>
      </c>
      <c r="AW881" s="302">
        <v>7.7055999999999995E-9</v>
      </c>
      <c r="AX881" s="302">
        <v>2.1052799999999999E-13</v>
      </c>
      <c r="AY881" s="303">
        <v>0</v>
      </c>
      <c r="AZ881" s="303">
        <v>0</v>
      </c>
      <c r="BA881" s="302">
        <v>1.00674E-9</v>
      </c>
      <c r="BB881" s="302">
        <v>1.1489992E-6</v>
      </c>
      <c r="BC881" s="302">
        <v>1.573384E-10</v>
      </c>
      <c r="BD881" s="302">
        <v>1.3344283E-9</v>
      </c>
      <c r="BE881" s="302">
        <v>2.83764E-12</v>
      </c>
      <c r="BF881" s="303">
        <v>0</v>
      </c>
      <c r="BG881" s="303">
        <v>0</v>
      </c>
      <c r="BH881" s="303">
        <v>0</v>
      </c>
      <c r="BI881" s="303">
        <v>0</v>
      </c>
      <c r="BJ881" s="303">
        <v>0</v>
      </c>
      <c r="BK881" s="303">
        <v>0</v>
      </c>
      <c r="BL881" s="303">
        <v>0</v>
      </c>
      <c r="BM881" s="303">
        <v>0</v>
      </c>
      <c r="BN881" s="303">
        <v>0.23030700000000001</v>
      </c>
      <c r="BO881" s="303">
        <v>0</v>
      </c>
      <c r="BP881" s="303">
        <v>0</v>
      </c>
      <c r="BQ881" s="303">
        <v>0</v>
      </c>
      <c r="BR881" s="74"/>
      <c r="BS881" s="136">
        <v>1.2836742999999999E-4</v>
      </c>
      <c r="BT881" s="144">
        <v>9.4758806000000001E-6</v>
      </c>
      <c r="BU881" s="144">
        <v>7.6733061999999995E-5</v>
      </c>
      <c r="BV881" s="144">
        <v>1.6381469000000001E-13</v>
      </c>
      <c r="BW881" s="144">
        <v>8.4989652000000003E-6</v>
      </c>
      <c r="BX881" s="144">
        <v>5.4257681999999998E-7</v>
      </c>
      <c r="BY881" s="144">
        <v>7.3834797000000004E-8</v>
      </c>
      <c r="BZ881" s="144">
        <v>8.2351483999999997E-7</v>
      </c>
      <c r="CA881" s="136">
        <v>0</v>
      </c>
      <c r="CB881" s="144">
        <v>4.7949884999999998E-11</v>
      </c>
      <c r="CC881" s="136">
        <v>0</v>
      </c>
      <c r="CD881" s="136">
        <v>0</v>
      </c>
      <c r="CE881" s="136">
        <v>0</v>
      </c>
      <c r="CF881" s="144">
        <v>2.6534894000000002E-6</v>
      </c>
      <c r="CG881" s="144">
        <v>2.9566062000000001E-5</v>
      </c>
      <c r="CH881" s="136">
        <v>0</v>
      </c>
      <c r="CI881" s="136">
        <v>0</v>
      </c>
      <c r="CJ881" s="203"/>
      <c r="CK881" s="201"/>
      <c r="CL881" s="89" t="s">
        <v>3778</v>
      </c>
      <c r="CM881" s="110"/>
      <c r="CN881" s="110"/>
      <c r="CO881" s="74"/>
      <c r="CP881" s="305"/>
      <c r="CQ881" s="74"/>
      <c r="CR881" s="74"/>
      <c r="CS881" s="74"/>
      <c r="CT881" s="74"/>
      <c r="CU881" s="74"/>
      <c r="CV881" s="74"/>
      <c r="CW881" s="74"/>
      <c r="CX881" s="74"/>
      <c r="CY881" s="74"/>
      <c r="CZ881" s="74"/>
      <c r="DA881" s="74"/>
      <c r="DB881" s="74"/>
    </row>
    <row r="882" spans="1:106" ht="14.5" customHeight="1">
      <c r="A882" s="74" t="s">
        <v>3806</v>
      </c>
      <c r="B882" s="129" t="s">
        <v>3600</v>
      </c>
      <c r="C882" s="130" t="str">
        <f t="shared" si="563"/>
        <v>A.130.07.111</v>
      </c>
      <c r="D882" s="131" t="s">
        <v>212</v>
      </c>
      <c r="E882" s="129" t="s">
        <v>957</v>
      </c>
      <c r="F882" s="132" t="s">
        <v>3808</v>
      </c>
      <c r="G882" s="132">
        <f t="shared" si="564"/>
        <v>1.1064446098634086</v>
      </c>
      <c r="H882" s="348">
        <f t="shared" si="565"/>
        <v>1.1064446098634086</v>
      </c>
      <c r="I882" s="74"/>
      <c r="J882" s="132">
        <f t="shared" si="566"/>
        <v>3.7696588139241996E-2</v>
      </c>
      <c r="K882" s="132">
        <f t="shared" si="567"/>
        <v>4.9348021724166503E-2</v>
      </c>
      <c r="L882" s="300">
        <f t="shared" si="568"/>
        <v>0.78</v>
      </c>
      <c r="M882" s="132">
        <v>0.2394</v>
      </c>
      <c r="N882" s="132">
        <v>4.2892020000000003E-2</v>
      </c>
      <c r="O882" s="132">
        <v>6.4559999999999999E-3</v>
      </c>
      <c r="P882" s="132">
        <v>1.3995828E-3</v>
      </c>
      <c r="Q882" s="132">
        <v>3.6296915999999999E-2</v>
      </c>
      <c r="R882" s="132">
        <v>0</v>
      </c>
      <c r="S882" s="304">
        <v>8.9339241999999995E-8</v>
      </c>
      <c r="T882" s="304">
        <v>1.7241665E-9</v>
      </c>
      <c r="U882" s="132">
        <v>0</v>
      </c>
      <c r="V882" s="132">
        <v>0.78</v>
      </c>
      <c r="W882" s="132">
        <v>0</v>
      </c>
      <c r="X882" s="132">
        <v>0</v>
      </c>
      <c r="Y882" s="132">
        <v>0</v>
      </c>
      <c r="Z882" s="132">
        <v>0</v>
      </c>
      <c r="AA882" s="74"/>
      <c r="AB882" s="301">
        <f t="shared" si="569"/>
        <v>1.7999999999999998</v>
      </c>
      <c r="AC882" s="338">
        <f t="shared" si="570"/>
        <v>1.7999999999999998</v>
      </c>
      <c r="AD882" s="74"/>
      <c r="AE882" s="136">
        <v>84.543000000000006</v>
      </c>
      <c r="AF882" s="136">
        <v>83.742999999999995</v>
      </c>
      <c r="AG882" s="136">
        <v>0</v>
      </c>
      <c r="AH882" s="136">
        <v>0</v>
      </c>
      <c r="AI882" s="136">
        <v>0.8</v>
      </c>
      <c r="AJ882" s="136">
        <v>0</v>
      </c>
      <c r="AK882" s="136">
        <v>0</v>
      </c>
      <c r="AL882" s="74"/>
      <c r="AM882" s="133">
        <v>4.5882522000000002E-2</v>
      </c>
      <c r="AN882" s="340">
        <f t="shared" si="571"/>
        <v>4.5882522000000002E-2</v>
      </c>
      <c r="AP882" s="133">
        <v>4.0858792999999997E-2</v>
      </c>
      <c r="AQ882" s="133">
        <v>1.6210478999999999E-3</v>
      </c>
      <c r="AR882" s="133">
        <v>3.4026811999999999E-3</v>
      </c>
      <c r="AS882" s="134">
        <f t="shared" si="572"/>
        <v>2.4495679000000003E-6</v>
      </c>
      <c r="AT882" s="135">
        <f t="shared" si="573"/>
        <v>5.9949997E-9</v>
      </c>
      <c r="AU882" s="135">
        <f t="shared" si="574"/>
        <v>0.47656599999999999</v>
      </c>
      <c r="AV882" s="302">
        <v>1.6703999999999999E-6</v>
      </c>
      <c r="AW882" s="302">
        <v>5.04E-9</v>
      </c>
      <c r="AX882" s="302">
        <v>1.3770000000000001E-13</v>
      </c>
      <c r="AY882" s="303">
        <v>0</v>
      </c>
      <c r="AZ882" s="303">
        <v>0</v>
      </c>
      <c r="BA882" s="302">
        <v>2.079E-10</v>
      </c>
      <c r="BB882" s="302">
        <v>7.7896000000000003E-7</v>
      </c>
      <c r="BC882" s="302">
        <v>4.7502000000000002E-11</v>
      </c>
      <c r="BD882" s="302">
        <v>9.0735999999999996E-10</v>
      </c>
      <c r="BE882" s="303">
        <v>0</v>
      </c>
      <c r="BF882" s="303">
        <v>0</v>
      </c>
      <c r="BG882" s="303">
        <v>0</v>
      </c>
      <c r="BH882" s="303">
        <v>0</v>
      </c>
      <c r="BI882" s="303">
        <v>0</v>
      </c>
      <c r="BJ882" s="303">
        <v>0</v>
      </c>
      <c r="BK882" s="303">
        <v>0</v>
      </c>
      <c r="BL882" s="303">
        <v>0</v>
      </c>
      <c r="BM882" s="303">
        <v>0</v>
      </c>
      <c r="BN882" s="303">
        <v>0.47656599999999999</v>
      </c>
      <c r="BO882" s="303">
        <v>0</v>
      </c>
      <c r="BP882" s="303">
        <v>0</v>
      </c>
      <c r="BQ882" s="303">
        <v>0</v>
      </c>
      <c r="BR882" s="74"/>
      <c r="BS882" s="136">
        <v>1.5720272999999999E-4</v>
      </c>
      <c r="BT882" s="144">
        <v>6.2556139999999998E-6</v>
      </c>
      <c r="BU882" s="144">
        <v>5.0188775999999997E-5</v>
      </c>
      <c r="BV882" s="144">
        <v>2.0196331999999999E-13</v>
      </c>
      <c r="BW882" s="144">
        <v>3.7926655999999997E-5</v>
      </c>
      <c r="BX882" s="136">
        <v>0</v>
      </c>
      <c r="BY882" s="136">
        <v>0</v>
      </c>
      <c r="BZ882" s="136">
        <v>0</v>
      </c>
      <c r="CA882" s="136">
        <v>0</v>
      </c>
      <c r="CB882" s="144">
        <v>5.9116296000000006E-11</v>
      </c>
      <c r="CC882" s="136">
        <v>0</v>
      </c>
      <c r="CD882" s="136">
        <v>0</v>
      </c>
      <c r="CE882" s="136">
        <v>0</v>
      </c>
      <c r="CF882" s="144">
        <v>1.6516335999999999E-6</v>
      </c>
      <c r="CG882" s="144">
        <v>6.1179991000000002E-5</v>
      </c>
      <c r="CH882" s="136">
        <v>0</v>
      </c>
      <c r="CI882" s="136">
        <v>0</v>
      </c>
      <c r="CJ882" s="207" t="s">
        <v>3580</v>
      </c>
      <c r="CK882" s="201"/>
      <c r="CL882" s="89" t="s">
        <v>663</v>
      </c>
      <c r="CM882" s="110"/>
      <c r="CN882" s="110"/>
      <c r="CO882" s="74"/>
      <c r="CP882" s="305"/>
      <c r="CQ882" s="74"/>
      <c r="CR882" s="74"/>
      <c r="CS882" s="74"/>
      <c r="CT882" s="74"/>
      <c r="CU882" s="74"/>
      <c r="CV882" s="74"/>
      <c r="CW882" s="74"/>
      <c r="CX882" s="74"/>
      <c r="CY882" s="74"/>
      <c r="CZ882" s="74"/>
      <c r="DA882" s="74"/>
      <c r="DB882" s="74"/>
    </row>
    <row r="883" spans="1:106" ht="14.5" customHeight="1">
      <c r="A883" s="74" t="s">
        <v>3809</v>
      </c>
      <c r="B883" s="129" t="s">
        <v>3600</v>
      </c>
      <c r="C883" s="130" t="str">
        <f t="shared" si="563"/>
        <v>A.130.07.112</v>
      </c>
      <c r="D883" s="131" t="s">
        <v>212</v>
      </c>
      <c r="E883" s="129" t="s">
        <v>957</v>
      </c>
      <c r="F883" s="132" t="s">
        <v>3811</v>
      </c>
      <c r="G883" s="132">
        <f t="shared" si="564"/>
        <v>1.1194110079086239</v>
      </c>
      <c r="H883" s="348">
        <f t="shared" si="565"/>
        <v>1.1194110079086239</v>
      </c>
      <c r="I883" s="74"/>
      <c r="J883" s="132">
        <f t="shared" si="566"/>
        <v>4.0282264350819996E-2</v>
      </c>
      <c r="K883" s="132">
        <f t="shared" si="567"/>
        <v>5.0418743557803902E-2</v>
      </c>
      <c r="L883" s="300">
        <f t="shared" si="568"/>
        <v>0.78</v>
      </c>
      <c r="M883" s="132">
        <v>0.24870999999999999</v>
      </c>
      <c r="N883" s="132">
        <v>4.3693740000000002E-2</v>
      </c>
      <c r="O883" s="132">
        <v>6.7250000000000001E-3</v>
      </c>
      <c r="P883" s="132">
        <v>2.8880279999999999E-3</v>
      </c>
      <c r="Q883" s="132">
        <v>3.7394051999999997E-2</v>
      </c>
      <c r="R883" s="132">
        <v>0</v>
      </c>
      <c r="S883" s="304">
        <v>1.8435081999999999E-7</v>
      </c>
      <c r="T883" s="304">
        <v>3.5578038999999999E-9</v>
      </c>
      <c r="U883" s="132">
        <v>0</v>
      </c>
      <c r="V883" s="132">
        <v>0.78</v>
      </c>
      <c r="W883" s="132">
        <v>0</v>
      </c>
      <c r="X883" s="132">
        <v>0</v>
      </c>
      <c r="Y883" s="132">
        <v>0</v>
      </c>
      <c r="Z883" s="132">
        <v>0</v>
      </c>
      <c r="AA883" s="74"/>
      <c r="AB883" s="301">
        <f t="shared" si="569"/>
        <v>1.8699999999999999</v>
      </c>
      <c r="AC883" s="338">
        <f t="shared" si="570"/>
        <v>1.8699999999999999</v>
      </c>
      <c r="AD883" s="74"/>
      <c r="AE883" s="136">
        <v>87.453000000000003</v>
      </c>
      <c r="AF883" s="136">
        <v>86.052999999999997</v>
      </c>
      <c r="AG883" s="136">
        <v>0</v>
      </c>
      <c r="AH883" s="136">
        <v>0</v>
      </c>
      <c r="AI883" s="136">
        <v>1.4</v>
      </c>
      <c r="AJ883" s="136">
        <v>0</v>
      </c>
      <c r="AK883" s="136">
        <v>0</v>
      </c>
      <c r="AL883" s="74"/>
      <c r="AM883" s="133">
        <v>4.7283849000000003E-2</v>
      </c>
      <c r="AN883" s="340">
        <f t="shared" si="571"/>
        <v>4.7283849000000003E-2</v>
      </c>
      <c r="AP883" s="133">
        <v>4.2188874000000001E-2</v>
      </c>
      <c r="AQ883" s="133">
        <v>1.6922937999999999E-3</v>
      </c>
      <c r="AR883" s="133">
        <v>3.4026811999999999E-3</v>
      </c>
      <c r="AS883" s="134">
        <f t="shared" si="572"/>
        <v>2.5293090000000001E-6</v>
      </c>
      <c r="AT883" s="135">
        <f t="shared" si="573"/>
        <v>6.2584830549999997E-9</v>
      </c>
      <c r="AU883" s="135">
        <f t="shared" si="574"/>
        <v>0.47656599999999999</v>
      </c>
      <c r="AV883" s="302">
        <v>1.7353600000000001E-6</v>
      </c>
      <c r="AW883" s="302">
        <v>5.2359999999999997E-9</v>
      </c>
      <c r="AX883" s="302">
        <v>1.4305499999999999E-13</v>
      </c>
      <c r="AY883" s="303">
        <v>0</v>
      </c>
      <c r="AZ883" s="303">
        <v>0</v>
      </c>
      <c r="BA883" s="302">
        <v>4.2900000000000002E-10</v>
      </c>
      <c r="BB883" s="302">
        <v>7.9352000000000003E-7</v>
      </c>
      <c r="BC883" s="302">
        <v>9.8020000000000001E-11</v>
      </c>
      <c r="BD883" s="302">
        <v>9.2431999999999997E-10</v>
      </c>
      <c r="BE883" s="303">
        <v>0</v>
      </c>
      <c r="BF883" s="303">
        <v>0</v>
      </c>
      <c r="BG883" s="303">
        <v>0</v>
      </c>
      <c r="BH883" s="303">
        <v>0</v>
      </c>
      <c r="BI883" s="303">
        <v>0</v>
      </c>
      <c r="BJ883" s="303">
        <v>0</v>
      </c>
      <c r="BK883" s="303">
        <v>0</v>
      </c>
      <c r="BL883" s="303">
        <v>0</v>
      </c>
      <c r="BM883" s="303">
        <v>0</v>
      </c>
      <c r="BN883" s="303">
        <v>0.47656599999999999</v>
      </c>
      <c r="BO883" s="303">
        <v>0</v>
      </c>
      <c r="BP883" s="303">
        <v>0</v>
      </c>
      <c r="BQ883" s="303">
        <v>0</v>
      </c>
      <c r="BR883" s="74"/>
      <c r="BS883" s="136">
        <v>1.616907E-4</v>
      </c>
      <c r="BT883" s="144">
        <v>6.3725413999999998E-6</v>
      </c>
      <c r="BU883" s="144">
        <v>5.2140562000000003E-5</v>
      </c>
      <c r="BV883" s="144">
        <v>4.1674970999999998E-13</v>
      </c>
      <c r="BW883" s="144">
        <v>3.9013612999999997E-5</v>
      </c>
      <c r="BX883" s="136">
        <v>0</v>
      </c>
      <c r="BY883" s="136">
        <v>0</v>
      </c>
      <c r="BZ883" s="136">
        <v>0</v>
      </c>
      <c r="CA883" s="136">
        <v>0</v>
      </c>
      <c r="CB883" s="144">
        <v>1.2198600999999999E-10</v>
      </c>
      <c r="CC883" s="136">
        <v>0</v>
      </c>
      <c r="CD883" s="136">
        <v>0</v>
      </c>
      <c r="CE883" s="136">
        <v>0</v>
      </c>
      <c r="CF883" s="144">
        <v>2.9838689000000002E-6</v>
      </c>
      <c r="CG883" s="144">
        <v>6.1179991000000002E-5</v>
      </c>
      <c r="CH883" s="136">
        <v>0</v>
      </c>
      <c r="CI883" s="136">
        <v>0</v>
      </c>
      <c r="CJ883" s="207" t="s">
        <v>3580</v>
      </c>
      <c r="CK883" s="201"/>
      <c r="CL883" s="89" t="s">
        <v>663</v>
      </c>
      <c r="CM883" s="110"/>
      <c r="CN883" s="110"/>
      <c r="CO883" s="74"/>
      <c r="CP883" s="305"/>
      <c r="CQ883" s="74"/>
      <c r="CR883" s="74"/>
      <c r="CS883" s="74"/>
      <c r="CT883" s="74"/>
      <c r="CU883" s="74"/>
      <c r="CV883" s="74"/>
      <c r="CW883" s="74"/>
      <c r="CX883" s="74"/>
      <c r="CY883" s="74"/>
      <c r="CZ883" s="74"/>
      <c r="DA883" s="74"/>
      <c r="DB883" s="74"/>
    </row>
    <row r="884" spans="1:106" ht="14.5" customHeight="1">
      <c r="A884" s="74" t="s">
        <v>3812</v>
      </c>
      <c r="B884" s="129" t="s">
        <v>3600</v>
      </c>
      <c r="C884" s="130" t="str">
        <f t="shared" si="563"/>
        <v>A.130.07.113</v>
      </c>
      <c r="D884" s="131" t="s">
        <v>212</v>
      </c>
      <c r="E884" s="129" t="s">
        <v>957</v>
      </c>
      <c r="F884" s="132" t="s">
        <v>3814</v>
      </c>
      <c r="G884" s="132">
        <f t="shared" si="564"/>
        <v>1.1053569241361929</v>
      </c>
      <c r="H884" s="348">
        <f t="shared" si="565"/>
        <v>1.1053569241361929</v>
      </c>
      <c r="I884" s="74"/>
      <c r="J884" s="132">
        <f t="shared" si="566"/>
        <v>3.7706827849910002E-2</v>
      </c>
      <c r="K884" s="132">
        <f t="shared" si="567"/>
        <v>4.9580096286282897E-2</v>
      </c>
      <c r="L884" s="300">
        <f t="shared" si="568"/>
        <v>0.78</v>
      </c>
      <c r="M884" s="132">
        <v>0.23807</v>
      </c>
      <c r="N884" s="132">
        <v>4.3393095E-2</v>
      </c>
      <c r="O884" s="132">
        <v>6.1869999999999998E-3</v>
      </c>
      <c r="P884" s="132">
        <v>1.0441332000000001E-3</v>
      </c>
      <c r="Q884" s="132">
        <v>3.6662628000000003E-2</v>
      </c>
      <c r="R884" s="132">
        <v>0</v>
      </c>
      <c r="S884" s="304">
        <v>6.6649909999999996E-8</v>
      </c>
      <c r="T884" s="304">
        <v>1.2862828999999999E-9</v>
      </c>
      <c r="U884" s="132">
        <v>0</v>
      </c>
      <c r="V884" s="132">
        <v>0.78</v>
      </c>
      <c r="W884" s="132">
        <v>0</v>
      </c>
      <c r="X884" s="132">
        <v>0</v>
      </c>
      <c r="Y884" s="132">
        <v>0</v>
      </c>
      <c r="Z884" s="132">
        <v>0</v>
      </c>
      <c r="AA884" s="74"/>
      <c r="AB884" s="301">
        <f t="shared" si="569"/>
        <v>1.79</v>
      </c>
      <c r="AC884" s="338">
        <f t="shared" si="570"/>
        <v>1.79</v>
      </c>
      <c r="AD884" s="74"/>
      <c r="AE884" s="136">
        <v>83.593000000000004</v>
      </c>
      <c r="AF884" s="136">
        <v>82.692999999999998</v>
      </c>
      <c r="AG884" s="136">
        <v>0</v>
      </c>
      <c r="AH884" s="136">
        <v>0</v>
      </c>
      <c r="AI884" s="136">
        <v>0.9</v>
      </c>
      <c r="AJ884" s="136">
        <v>0</v>
      </c>
      <c r="AK884" s="136">
        <v>0</v>
      </c>
      <c r="AL884" s="74"/>
      <c r="AM884" s="133">
        <v>4.5870671000000002E-2</v>
      </c>
      <c r="AN884" s="340">
        <f t="shared" si="571"/>
        <v>4.5870671000000002E-2</v>
      </c>
      <c r="AP884" s="133">
        <v>4.0854909000000002E-2</v>
      </c>
      <c r="AQ884" s="133">
        <v>1.6130806E-3</v>
      </c>
      <c r="AR884" s="133">
        <v>3.4026811999999999E-3</v>
      </c>
      <c r="AS884" s="134">
        <f t="shared" si="572"/>
        <v>2.4493350999999998E-6</v>
      </c>
      <c r="AT884" s="135">
        <f t="shared" si="573"/>
        <v>5.9655349349999995E-9</v>
      </c>
      <c r="AU884" s="135">
        <f t="shared" si="574"/>
        <v>0.47656599999999999</v>
      </c>
      <c r="AV884" s="302">
        <v>1.66112E-6</v>
      </c>
      <c r="AW884" s="302">
        <v>5.0119999999999996E-9</v>
      </c>
      <c r="AX884" s="302">
        <v>1.3693500000000001E-13</v>
      </c>
      <c r="AY884" s="303">
        <v>0</v>
      </c>
      <c r="AZ884" s="303">
        <v>0</v>
      </c>
      <c r="BA884" s="302">
        <v>1.5510000000000001E-10</v>
      </c>
      <c r="BB884" s="302">
        <v>7.8805999999999998E-7</v>
      </c>
      <c r="BC884" s="302">
        <v>3.5437999999999998E-11</v>
      </c>
      <c r="BD884" s="302">
        <v>9.1796E-10</v>
      </c>
      <c r="BE884" s="303">
        <v>0</v>
      </c>
      <c r="BF884" s="303">
        <v>0</v>
      </c>
      <c r="BG884" s="303">
        <v>0</v>
      </c>
      <c r="BH884" s="303">
        <v>0</v>
      </c>
      <c r="BI884" s="303">
        <v>0</v>
      </c>
      <c r="BJ884" s="303">
        <v>0</v>
      </c>
      <c r="BK884" s="303">
        <v>0</v>
      </c>
      <c r="BL884" s="303">
        <v>0</v>
      </c>
      <c r="BM884" s="303">
        <v>0</v>
      </c>
      <c r="BN884" s="303">
        <v>0.47656599999999999</v>
      </c>
      <c r="BO884" s="303">
        <v>0</v>
      </c>
      <c r="BP884" s="303">
        <v>0</v>
      </c>
      <c r="BQ884" s="303">
        <v>0</v>
      </c>
      <c r="BR884" s="74"/>
      <c r="BS884" s="136">
        <v>1.5707579E-4</v>
      </c>
      <c r="BT884" s="144">
        <v>6.3286935999999997E-6</v>
      </c>
      <c r="BU884" s="144">
        <v>4.9909949999999998E-5</v>
      </c>
      <c r="BV884" s="144">
        <v>1.5067105E-13</v>
      </c>
      <c r="BW884" s="144">
        <v>3.8317067000000003E-5</v>
      </c>
      <c r="BX884" s="136">
        <v>0</v>
      </c>
      <c r="BY884" s="136">
        <v>0</v>
      </c>
      <c r="BZ884" s="136">
        <v>0</v>
      </c>
      <c r="CA884" s="136">
        <v>0</v>
      </c>
      <c r="CB884" s="144">
        <v>4.4102633999999997E-11</v>
      </c>
      <c r="CC884" s="136">
        <v>0</v>
      </c>
      <c r="CD884" s="136">
        <v>0</v>
      </c>
      <c r="CE884" s="136">
        <v>0</v>
      </c>
      <c r="CF884" s="144">
        <v>1.3400441999999999E-6</v>
      </c>
      <c r="CG884" s="144">
        <v>6.1179991000000002E-5</v>
      </c>
      <c r="CH884" s="136">
        <v>0</v>
      </c>
      <c r="CI884" s="136">
        <v>0</v>
      </c>
      <c r="CJ884" s="207" t="s">
        <v>3580</v>
      </c>
      <c r="CK884" s="201"/>
      <c r="CL884" s="89" t="s">
        <v>663</v>
      </c>
      <c r="CM884" s="110"/>
      <c r="CN884" s="110"/>
      <c r="CO884" s="74"/>
      <c r="CP884" s="305"/>
      <c r="CQ884" s="74"/>
      <c r="CR884" s="74"/>
      <c r="CS884" s="74"/>
      <c r="CT884" s="74"/>
      <c r="CU884" s="74"/>
      <c r="CV884" s="74"/>
      <c r="CW884" s="74"/>
      <c r="CX884" s="74"/>
      <c r="CY884" s="74"/>
      <c r="CZ884" s="74"/>
      <c r="DA884" s="74"/>
      <c r="DB884" s="74"/>
    </row>
    <row r="885" spans="1:106" ht="14.5" customHeight="1">
      <c r="A885" s="74" t="s">
        <v>3815</v>
      </c>
      <c r="B885" s="129" t="s">
        <v>3600</v>
      </c>
      <c r="C885" s="130" t="str">
        <f t="shared" si="563"/>
        <v>A.130.07.114</v>
      </c>
      <c r="D885" s="131" t="s">
        <v>212</v>
      </c>
      <c r="E885" s="129" t="s">
        <v>957</v>
      </c>
      <c r="F885" s="132" t="s">
        <v>3817</v>
      </c>
      <c r="G885" s="132">
        <f t="shared" si="564"/>
        <v>1.2109448225897999</v>
      </c>
      <c r="H885" s="348">
        <f t="shared" si="565"/>
        <v>1.2109448225897999</v>
      </c>
      <c r="I885" s="74"/>
      <c r="J885" s="132">
        <f t="shared" si="566"/>
        <v>4.5037713186999999E-2</v>
      </c>
      <c r="K885" s="132">
        <f t="shared" si="567"/>
        <v>5.7798880730000002E-2</v>
      </c>
      <c r="L885" s="300">
        <f t="shared" si="568"/>
        <v>0.78242445867279997</v>
      </c>
      <c r="M885" s="132">
        <v>0.32568376999999998</v>
      </c>
      <c r="N885" s="132">
        <v>4.5905528000000001E-2</v>
      </c>
      <c r="O885" s="132">
        <v>1.1637343E-2</v>
      </c>
      <c r="P885" s="132">
        <v>7.0694032000000002E-3</v>
      </c>
      <c r="Q885" s="132">
        <v>3.7827660999999999E-2</v>
      </c>
      <c r="R885" s="304">
        <v>4.4436228000000003E-5</v>
      </c>
      <c r="S885" s="304">
        <v>9.6212758999999996E-5</v>
      </c>
      <c r="T885" s="132">
        <v>2.5600972999999998E-4</v>
      </c>
      <c r="U885" s="132">
        <v>1.5255048999999999E-4</v>
      </c>
      <c r="V885" s="132">
        <v>0.78</v>
      </c>
      <c r="W885" s="132">
        <v>2.2699744999999999E-3</v>
      </c>
      <c r="X885" s="304">
        <v>1.9336828000000001E-6</v>
      </c>
      <c r="Y885" s="132">
        <v>0</v>
      </c>
      <c r="Z885" s="132">
        <v>0</v>
      </c>
      <c r="AA885" s="74"/>
      <c r="AB885" s="301">
        <f t="shared" si="569"/>
        <v>2.4487501503759397</v>
      </c>
      <c r="AC885" s="338">
        <f t="shared" si="570"/>
        <v>2.4487501503759397</v>
      </c>
      <c r="AD885" s="74"/>
      <c r="AE885" s="136">
        <v>95.550892000000005</v>
      </c>
      <c r="AF885" s="136">
        <v>93.669792999999999</v>
      </c>
      <c r="AG885" s="136">
        <v>0.30772231</v>
      </c>
      <c r="AH885" s="136">
        <v>0</v>
      </c>
      <c r="AI885" s="136">
        <v>1.4196067999999999</v>
      </c>
      <c r="AJ885" s="136">
        <v>8.6703752999999995E-2</v>
      </c>
      <c r="AK885" s="136">
        <v>6.7065606E-2</v>
      </c>
      <c r="AL885" s="74"/>
      <c r="AM885" s="133">
        <v>5.8815182000000001E-2</v>
      </c>
      <c r="AN885" s="340">
        <f t="shared" si="571"/>
        <v>5.8815182000000001E-2</v>
      </c>
      <c r="AP885" s="133">
        <v>5.2860679000000001E-2</v>
      </c>
      <c r="AQ885" s="133">
        <v>2.1881619E-3</v>
      </c>
      <c r="AR885" s="133">
        <v>3.7663410999999999E-3</v>
      </c>
      <c r="AS885" s="134">
        <f t="shared" si="572"/>
        <v>3.1691054338916995E-6</v>
      </c>
      <c r="AT885" s="135">
        <f t="shared" si="573"/>
        <v>8.0923146693533289E-9</v>
      </c>
      <c r="AU885" s="135">
        <f t="shared" si="574"/>
        <v>0.52749875596410001</v>
      </c>
      <c r="AV885" s="302">
        <v>2.2795237999999999E-6</v>
      </c>
      <c r="AW885" s="302">
        <v>6.8781366000000001E-9</v>
      </c>
      <c r="AX885" s="302">
        <v>1.8790909E-13</v>
      </c>
      <c r="AY885" s="302">
        <v>3.1174423000000001E-11</v>
      </c>
      <c r="AZ885" s="302">
        <v>4.0497086999999998E-12</v>
      </c>
      <c r="BA885" s="302">
        <v>1.0507483E-9</v>
      </c>
      <c r="BB885" s="302">
        <v>8.8782608999999998E-7</v>
      </c>
      <c r="BC885" s="302">
        <v>1.8724816E-10</v>
      </c>
      <c r="BD885" s="302">
        <v>1.0241894E-9</v>
      </c>
      <c r="BE885" s="302">
        <v>4.5460971999999998E-14</v>
      </c>
      <c r="BF885" s="302">
        <v>2.3319273E-16</v>
      </c>
      <c r="BG885" s="302">
        <v>9.6336514000000006E-14</v>
      </c>
      <c r="BH885" s="302">
        <v>5.5658278000000004E-15</v>
      </c>
      <c r="BI885" s="302">
        <v>4.2066568000000002E-15</v>
      </c>
      <c r="BJ885" s="302">
        <v>4.8400382999999998E-10</v>
      </c>
      <c r="BK885" s="302">
        <v>1.8556763E-10</v>
      </c>
      <c r="BL885" s="302">
        <v>2.4007971E-12</v>
      </c>
      <c r="BM885" s="302">
        <v>5.5359640999999998E-6</v>
      </c>
      <c r="BN885" s="303">
        <v>0.52749321999999998</v>
      </c>
      <c r="BO885" s="303">
        <v>0</v>
      </c>
      <c r="BP885" s="303">
        <v>0</v>
      </c>
      <c r="BQ885" s="303">
        <v>0</v>
      </c>
      <c r="BR885" s="74"/>
      <c r="BS885" s="136">
        <v>1.9087189999999999E-4</v>
      </c>
      <c r="BT885" s="144">
        <v>7.2530830000000002E-6</v>
      </c>
      <c r="BU885" s="144">
        <v>6.8277651999999994E-5</v>
      </c>
      <c r="BV885" s="144">
        <v>3.0141575999999997E-8</v>
      </c>
      <c r="BW885" s="144">
        <v>3.9819725999999999E-5</v>
      </c>
      <c r="BX885" s="144">
        <v>3.9525705999999998E-7</v>
      </c>
      <c r="BY885" s="144">
        <v>5.8319461999999998E-11</v>
      </c>
      <c r="BZ885" s="144">
        <v>6.0298842000000001E-7</v>
      </c>
      <c r="CA885" s="144">
        <v>5.9630290000000005E-8</v>
      </c>
      <c r="CB885" s="144">
        <v>6.3664543000000005E-8</v>
      </c>
      <c r="CC885" s="144">
        <v>3.0438649000000003E-8</v>
      </c>
      <c r="CD885" s="144">
        <v>1.7453218000000001E-9</v>
      </c>
      <c r="CE885" s="144">
        <v>5.3729975999999996E-10</v>
      </c>
      <c r="CF885" s="144">
        <v>3.8938736000000001E-6</v>
      </c>
      <c r="CG885" s="144">
        <v>7.0392325999999998E-5</v>
      </c>
      <c r="CH885" s="144">
        <v>5.0777632999999999E-8</v>
      </c>
      <c r="CI885" s="136">
        <v>0</v>
      </c>
      <c r="CJ885" s="207" t="s">
        <v>3580</v>
      </c>
      <c r="CK885" s="201"/>
      <c r="CL885" s="89" t="s">
        <v>663</v>
      </c>
      <c r="CM885" s="110"/>
      <c r="CN885" s="110"/>
      <c r="CO885" s="74"/>
      <c r="CP885" s="305"/>
      <c r="CQ885" s="74"/>
      <c r="CR885" s="74"/>
      <c r="CS885" s="74"/>
      <c r="CT885" s="74"/>
      <c r="CU885" s="74"/>
      <c r="CV885" s="74"/>
      <c r="CW885" s="74"/>
      <c r="CX885" s="74"/>
      <c r="CY885" s="74"/>
      <c r="CZ885" s="74"/>
      <c r="DA885" s="74"/>
      <c r="DB885" s="74"/>
    </row>
    <row r="886" spans="1:106" ht="14.5" customHeight="1">
      <c r="A886" s="74" t="s">
        <v>3818</v>
      </c>
      <c r="B886" s="129" t="s">
        <v>3600</v>
      </c>
      <c r="C886" s="130" t="str">
        <f t="shared" si="563"/>
        <v>A.130.07.116</v>
      </c>
      <c r="D886" s="131" t="s">
        <v>212</v>
      </c>
      <c r="E886" s="129" t="s">
        <v>957</v>
      </c>
      <c r="F886" s="132" t="s">
        <v>3820</v>
      </c>
      <c r="G886" s="132">
        <f t="shared" si="564"/>
        <v>0.77665816222941064</v>
      </c>
      <c r="H886" s="348">
        <f t="shared" si="565"/>
        <v>0.77665816222941064</v>
      </c>
      <c r="I886" s="74"/>
      <c r="J886" s="132">
        <f t="shared" si="566"/>
        <v>4.5324785804049993E-2</v>
      </c>
      <c r="K886" s="132">
        <f t="shared" si="567"/>
        <v>7.9934376425360609E-2</v>
      </c>
      <c r="L886" s="300">
        <f t="shared" si="568"/>
        <v>0.398034</v>
      </c>
      <c r="M886" s="132">
        <v>0.25336500000000001</v>
      </c>
      <c r="N886" s="132">
        <v>6.754491E-2</v>
      </c>
      <c r="O886" s="132">
        <v>1.2389462E-2</v>
      </c>
      <c r="P886" s="132">
        <v>9.2287824999999993E-3</v>
      </c>
      <c r="Q886" s="132">
        <v>3.6095773999999997E-2</v>
      </c>
      <c r="R886" s="132">
        <v>0</v>
      </c>
      <c r="S886" s="304">
        <v>2.2930405E-7</v>
      </c>
      <c r="T886" s="304">
        <v>4.4253605999999999E-9</v>
      </c>
      <c r="U886" s="132">
        <v>0</v>
      </c>
      <c r="V886" s="132">
        <v>0.398034</v>
      </c>
      <c r="W886" s="132">
        <v>0</v>
      </c>
      <c r="X886" s="132">
        <v>0</v>
      </c>
      <c r="Y886" s="132">
        <v>0</v>
      </c>
      <c r="Z886" s="132">
        <v>0</v>
      </c>
      <c r="AA886" s="74"/>
      <c r="AB886" s="301">
        <f t="shared" si="569"/>
        <v>1.905</v>
      </c>
      <c r="AC886" s="338">
        <f t="shared" si="570"/>
        <v>1.905</v>
      </c>
      <c r="AD886" s="74"/>
      <c r="AE886" s="136">
        <v>52.810699999999997</v>
      </c>
      <c r="AF886" s="136">
        <v>51.3947</v>
      </c>
      <c r="AG886" s="136">
        <v>0</v>
      </c>
      <c r="AH886" s="136">
        <v>0</v>
      </c>
      <c r="AI886" s="136">
        <v>0</v>
      </c>
      <c r="AJ886" s="136">
        <v>0</v>
      </c>
      <c r="AK886" s="136">
        <v>1.4159999999999999</v>
      </c>
      <c r="AL886" s="74"/>
      <c r="AM886" s="133">
        <v>5.4647332999999999E-2</v>
      </c>
      <c r="AN886" s="340">
        <f t="shared" si="571"/>
        <v>5.4647332999999999E-2</v>
      </c>
      <c r="AP886" s="133">
        <v>5.1034544000000001E-2</v>
      </c>
      <c r="AQ886" s="133">
        <v>1.9135847000000001E-3</v>
      </c>
      <c r="AR886" s="133">
        <v>1.6992050000000001E-3</v>
      </c>
      <c r="AS886" s="134">
        <f t="shared" si="572"/>
        <v>3.0596249200000001E-6</v>
      </c>
      <c r="AT886" s="135">
        <f t="shared" si="573"/>
        <v>7.0768664724999991E-9</v>
      </c>
      <c r="AU886" s="135">
        <f t="shared" si="574"/>
        <v>0.2379839</v>
      </c>
      <c r="AV886" s="302">
        <v>1.7678400000000001E-6</v>
      </c>
      <c r="AW886" s="302">
        <v>5.334E-9</v>
      </c>
      <c r="AX886" s="302">
        <v>1.4573250000000001E-13</v>
      </c>
      <c r="AY886" s="303">
        <v>0</v>
      </c>
      <c r="AZ886" s="303">
        <v>0</v>
      </c>
      <c r="BA886" s="302">
        <v>1.3717200000000001E-9</v>
      </c>
      <c r="BB886" s="302">
        <v>1.2904132E-6</v>
      </c>
      <c r="BC886" s="302">
        <v>2.407308E-10</v>
      </c>
      <c r="BD886" s="302">
        <v>1.4991523E-9</v>
      </c>
      <c r="BE886" s="302">
        <v>2.83764E-12</v>
      </c>
      <c r="BF886" s="303">
        <v>0</v>
      </c>
      <c r="BG886" s="303">
        <v>0</v>
      </c>
      <c r="BH886" s="303">
        <v>0</v>
      </c>
      <c r="BI886" s="303">
        <v>0</v>
      </c>
      <c r="BJ886" s="303">
        <v>0</v>
      </c>
      <c r="BK886" s="303">
        <v>0</v>
      </c>
      <c r="BL886" s="303">
        <v>0</v>
      </c>
      <c r="BM886" s="303">
        <v>0</v>
      </c>
      <c r="BN886" s="303">
        <v>0.2379839</v>
      </c>
      <c r="BO886" s="303">
        <v>0</v>
      </c>
      <c r="BP886" s="303">
        <v>0</v>
      </c>
      <c r="BQ886" s="303">
        <v>0</v>
      </c>
      <c r="BR886" s="74"/>
      <c r="BS886" s="136">
        <v>1.4156208999999999E-4</v>
      </c>
      <c r="BT886" s="144">
        <v>1.0611538000000001E-5</v>
      </c>
      <c r="BU886" s="144">
        <v>5.3116455000000002E-5</v>
      </c>
      <c r="BV886" s="144">
        <v>5.1837252000000004E-13</v>
      </c>
      <c r="BW886" s="144">
        <v>4.0928559000000001E-5</v>
      </c>
      <c r="BX886" s="144">
        <v>5.4257681999999998E-7</v>
      </c>
      <c r="BY886" s="144">
        <v>7.3834797000000004E-8</v>
      </c>
      <c r="BZ886" s="144">
        <v>8.2351483999999997E-7</v>
      </c>
      <c r="CA886" s="136">
        <v>0</v>
      </c>
      <c r="CB886" s="144">
        <v>1.5173183000000001E-10</v>
      </c>
      <c r="CC886" s="136">
        <v>0</v>
      </c>
      <c r="CD886" s="136">
        <v>0</v>
      </c>
      <c r="CE886" s="136">
        <v>0</v>
      </c>
      <c r="CF886" s="144">
        <v>4.9138616000000001E-6</v>
      </c>
      <c r="CG886" s="144">
        <v>3.0551598000000002E-5</v>
      </c>
      <c r="CH886" s="136">
        <v>0</v>
      </c>
      <c r="CI886" s="136">
        <v>0</v>
      </c>
      <c r="CJ886" s="211" t="s">
        <v>3678</v>
      </c>
      <c r="CK886" s="201"/>
      <c r="CL886" s="89" t="s">
        <v>3778</v>
      </c>
      <c r="CM886" s="110"/>
      <c r="CN886" s="110"/>
      <c r="CO886" s="74"/>
      <c r="CP886" s="305"/>
      <c r="CQ886" s="74"/>
      <c r="CR886" s="74"/>
      <c r="CS886" s="74"/>
      <c r="CT886" s="74"/>
      <c r="CU886" s="74"/>
      <c r="CV886" s="74"/>
      <c r="CW886" s="74"/>
      <c r="CX886" s="74"/>
      <c r="CY886" s="74"/>
      <c r="CZ886" s="74"/>
      <c r="DA886" s="74"/>
      <c r="DB886" s="74"/>
    </row>
    <row r="887" spans="1:106" ht="14.5" customHeight="1">
      <c r="A887" s="74" t="s">
        <v>3821</v>
      </c>
      <c r="B887" s="129" t="s">
        <v>3600</v>
      </c>
      <c r="C887" s="130" t="str">
        <f t="shared" si="563"/>
        <v>A.130.07.117</v>
      </c>
      <c r="D887" s="131" t="s">
        <v>212</v>
      </c>
      <c r="E887" s="129" t="s">
        <v>957</v>
      </c>
      <c r="F887" s="132" t="s">
        <v>3823</v>
      </c>
      <c r="G887" s="132">
        <f t="shared" si="564"/>
        <v>0.96754448850463004</v>
      </c>
      <c r="H887" s="348">
        <f t="shared" si="565"/>
        <v>0.96754448850463004</v>
      </c>
      <c r="I887" s="74"/>
      <c r="J887" s="132">
        <f t="shared" si="566"/>
        <v>5.5125358824000006E-2</v>
      </c>
      <c r="K887" s="132">
        <f t="shared" si="567"/>
        <v>6.7365851670000004E-2</v>
      </c>
      <c r="L887" s="300">
        <f t="shared" si="568"/>
        <v>0.57222535801063001</v>
      </c>
      <c r="M887" s="132">
        <v>0.27282792</v>
      </c>
      <c r="N887" s="132">
        <v>6.0952252999999998E-2</v>
      </c>
      <c r="O887" s="132">
        <v>6.6306747000000003E-3</v>
      </c>
      <c r="P887" s="132">
        <v>3.9609051999999999E-3</v>
      </c>
      <c r="Q887" s="132">
        <v>5.1201833000000002E-2</v>
      </c>
      <c r="R887" s="304">
        <v>-1.1616402E-5</v>
      </c>
      <c r="S887" s="304">
        <v>-2.5762973999999999E-5</v>
      </c>
      <c r="T887" s="132">
        <v>-2.1707603000000001E-4</v>
      </c>
      <c r="U887" s="304">
        <v>-1.6357541999999999E-5</v>
      </c>
      <c r="V887" s="132">
        <v>0.56862000000000001</v>
      </c>
      <c r="W887" s="132">
        <v>3.6220970999999999E-3</v>
      </c>
      <c r="X887" s="304">
        <v>-3.8154737000000001E-7</v>
      </c>
      <c r="Y887" s="132">
        <v>0</v>
      </c>
      <c r="Z887" s="132">
        <v>0</v>
      </c>
      <c r="AA887" s="74"/>
      <c r="AB887" s="301">
        <f t="shared" si="569"/>
        <v>2.051337744360902</v>
      </c>
      <c r="AC887" s="338">
        <f t="shared" si="570"/>
        <v>2.051337744360902</v>
      </c>
      <c r="AD887" s="74"/>
      <c r="AE887" s="136">
        <v>72.184594000000004</v>
      </c>
      <c r="AF887" s="136">
        <v>71.696483999999998</v>
      </c>
      <c r="AG887" s="136">
        <v>0.49101154000000002</v>
      </c>
      <c r="AH887" s="136">
        <v>0</v>
      </c>
      <c r="AI887" s="136">
        <v>0</v>
      </c>
      <c r="AJ887" s="136">
        <v>-1.371636E-4</v>
      </c>
      <c r="AK887" s="136">
        <v>-2.7649320999999999E-3</v>
      </c>
      <c r="AL887" s="74"/>
      <c r="AM887" s="133">
        <v>5.4154843000000001E-2</v>
      </c>
      <c r="AN887" s="340">
        <f t="shared" si="571"/>
        <v>5.4154843000000001E-2</v>
      </c>
      <c r="AP887" s="133">
        <v>4.9890416E-2</v>
      </c>
      <c r="AQ887" s="133">
        <v>1.9368235E-3</v>
      </c>
      <c r="AR887" s="133">
        <v>2.3276036999999999E-3</v>
      </c>
      <c r="AS887" s="134">
        <f t="shared" si="572"/>
        <v>2.9910322118415199E-6</v>
      </c>
      <c r="AT887" s="135">
        <f t="shared" si="573"/>
        <v>7.1628088622065493E-9</v>
      </c>
      <c r="AU887" s="135">
        <f t="shared" si="574"/>
        <v>0.32599491331270003</v>
      </c>
      <c r="AV887" s="302">
        <v>1.9023236E-6</v>
      </c>
      <c r="AW887" s="302">
        <v>5.7397227999999998E-9</v>
      </c>
      <c r="AX887" s="302">
        <v>1.5681951000000001E-13</v>
      </c>
      <c r="AY887" s="302">
        <v>-1.0703538E-11</v>
      </c>
      <c r="AZ887" s="302">
        <v>-6.6430048000000002E-13</v>
      </c>
      <c r="BA887" s="302">
        <v>5.8819290000000001E-10</v>
      </c>
      <c r="BB887" s="302">
        <v>1.0888387E-6</v>
      </c>
      <c r="BC887" s="302">
        <v>1.4916675000000001E-10</v>
      </c>
      <c r="BD887" s="302">
        <v>1.2748975E-9</v>
      </c>
      <c r="BE887" s="302">
        <v>-2.1784355000000001E-14</v>
      </c>
      <c r="BF887" s="302">
        <v>-2.6016465000000002E-16</v>
      </c>
      <c r="BG887" s="302">
        <v>-5.9704260000000004E-13</v>
      </c>
      <c r="BH887" s="302">
        <v>-4.3009448E-15</v>
      </c>
      <c r="BI887" s="302">
        <v>-1.0085968999999999E-14</v>
      </c>
      <c r="BJ887" s="302">
        <v>-1.9667189999999999E-10</v>
      </c>
      <c r="BK887" s="302">
        <v>-5.1024131999999997E-10</v>
      </c>
      <c r="BL887" s="302">
        <v>-5.0153327000000001E-13</v>
      </c>
      <c r="BM887" s="302">
        <v>4.2933126999999999E-6</v>
      </c>
      <c r="BN887" s="303">
        <v>0.32599062000000001</v>
      </c>
      <c r="BO887" s="303">
        <v>0</v>
      </c>
      <c r="BP887" s="303">
        <v>0</v>
      </c>
      <c r="BQ887" s="303">
        <v>0</v>
      </c>
      <c r="BR887" s="74"/>
      <c r="BS887" s="136">
        <v>1.6622844000000001E-4</v>
      </c>
      <c r="BT887" s="144">
        <v>8.7331627000000003E-6</v>
      </c>
      <c r="BU887" s="144">
        <v>5.7196739999999997E-5</v>
      </c>
      <c r="BV887" s="144">
        <v>-2.5453275000000001E-8</v>
      </c>
      <c r="BW887" s="144">
        <v>5.3511399999999997E-5</v>
      </c>
      <c r="BX887" s="144">
        <v>-1.1112263E-7</v>
      </c>
      <c r="BY887" s="144">
        <v>-2.5156046999999998E-10</v>
      </c>
      <c r="BZ887" s="144">
        <v>-1.6897764000000001E-7</v>
      </c>
      <c r="CA887" s="144">
        <v>-1.5588394E-8</v>
      </c>
      <c r="CB887" s="144">
        <v>-1.7047510000000001E-8</v>
      </c>
      <c r="CC887" s="144">
        <v>-4.9555881000000001E-9</v>
      </c>
      <c r="CD887" s="144">
        <v>-3.6439656999999997E-10</v>
      </c>
      <c r="CE887" s="144">
        <v>-8.3974404000000004E-11</v>
      </c>
      <c r="CF887" s="144">
        <v>4.8950985999999999E-6</v>
      </c>
      <c r="CG887" s="144">
        <v>4.2241048999999998E-5</v>
      </c>
      <c r="CH887" s="144">
        <v>-5.1688357000000004E-9</v>
      </c>
      <c r="CI887" s="136">
        <v>0</v>
      </c>
      <c r="CJ887" s="211" t="s">
        <v>3678</v>
      </c>
      <c r="CK887" s="201"/>
      <c r="CL887" s="89" t="s">
        <v>663</v>
      </c>
      <c r="CM887" s="110"/>
      <c r="CN887" s="110"/>
      <c r="CO887" s="74"/>
      <c r="CP887" s="305"/>
      <c r="CQ887" s="74"/>
      <c r="CR887" s="74"/>
      <c r="CS887" s="74"/>
      <c r="CT887" s="74"/>
      <c r="CU887" s="74"/>
      <c r="CV887" s="74"/>
      <c r="CW887" s="74"/>
      <c r="CX887" s="74"/>
      <c r="CY887" s="74"/>
      <c r="CZ887" s="74"/>
      <c r="DA887" s="74"/>
      <c r="DB887" s="74"/>
    </row>
    <row r="888" spans="1:106" ht="14.5" customHeight="1">
      <c r="A888" s="74" t="s">
        <v>3824</v>
      </c>
      <c r="B888" s="129" t="s">
        <v>3600</v>
      </c>
      <c r="C888" s="130" t="str">
        <f t="shared" si="563"/>
        <v>A.130.07.118</v>
      </c>
      <c r="D888" s="131" t="s">
        <v>212</v>
      </c>
      <c r="E888" s="129" t="s">
        <v>957</v>
      </c>
      <c r="F888" s="132" t="s">
        <v>3826</v>
      </c>
      <c r="G888" s="132">
        <f t="shared" si="564"/>
        <v>0.9894428344991637</v>
      </c>
      <c r="H888" s="348">
        <f t="shared" si="565"/>
        <v>0.9894428344991637</v>
      </c>
      <c r="I888" s="74"/>
      <c r="J888" s="132">
        <f t="shared" si="566"/>
        <v>5.6697523177220002E-2</v>
      </c>
      <c r="K888" s="132">
        <f t="shared" si="567"/>
        <v>7.2855311321943797E-2</v>
      </c>
      <c r="L888" s="300">
        <f t="shared" si="568"/>
        <v>0.56862000000000001</v>
      </c>
      <c r="M888" s="132">
        <v>0.29126999999999997</v>
      </c>
      <c r="N888" s="132">
        <v>6.4839104999999994E-2</v>
      </c>
      <c r="O888" s="132">
        <v>8.0161999999999994E-3</v>
      </c>
      <c r="P888" s="132">
        <v>5.1318036000000001E-3</v>
      </c>
      <c r="Q888" s="132">
        <v>5.1565392000000002E-2</v>
      </c>
      <c r="R888" s="132">
        <v>0</v>
      </c>
      <c r="S888" s="304">
        <v>3.2757722E-7</v>
      </c>
      <c r="T888" s="304">
        <v>6.3219437999999998E-9</v>
      </c>
      <c r="U888" s="132">
        <v>0</v>
      </c>
      <c r="V888" s="132">
        <v>0.56862000000000001</v>
      </c>
      <c r="W888" s="132">
        <v>0</v>
      </c>
      <c r="X888" s="132">
        <v>0</v>
      </c>
      <c r="Y888" s="132">
        <v>0</v>
      </c>
      <c r="Z888" s="132">
        <v>0</v>
      </c>
      <c r="AA888" s="74"/>
      <c r="AB888" s="301">
        <f t="shared" si="569"/>
        <v>2.1899999999999995</v>
      </c>
      <c r="AC888" s="338">
        <f t="shared" si="570"/>
        <v>2.1899999999999995</v>
      </c>
      <c r="AD888" s="74"/>
      <c r="AE888" s="136">
        <v>73.421000000000006</v>
      </c>
      <c r="AF888" s="136">
        <v>73.421000000000006</v>
      </c>
      <c r="AG888" s="136">
        <v>0</v>
      </c>
      <c r="AH888" s="136">
        <v>0</v>
      </c>
      <c r="AI888" s="136">
        <v>0</v>
      </c>
      <c r="AJ888" s="136">
        <v>0</v>
      </c>
      <c r="AK888" s="136">
        <v>0</v>
      </c>
      <c r="AL888" s="74"/>
      <c r="AM888" s="133">
        <v>5.8056742000000001E-2</v>
      </c>
      <c r="AN888" s="340">
        <f t="shared" si="571"/>
        <v>5.8056742000000001E-2</v>
      </c>
      <c r="AP888" s="133">
        <v>5.3553179999999999E-2</v>
      </c>
      <c r="AQ888" s="133">
        <v>2.0761261999999998E-3</v>
      </c>
      <c r="AR888" s="133">
        <v>2.4274358000000002E-3</v>
      </c>
      <c r="AS888" s="134">
        <f t="shared" si="572"/>
        <v>3.2106223000000002E-6</v>
      </c>
      <c r="AT888" s="135">
        <f t="shared" si="573"/>
        <v>7.6779815350000003E-9</v>
      </c>
      <c r="AU888" s="135">
        <f t="shared" si="574"/>
        <v>0.33997699999999997</v>
      </c>
      <c r="AV888" s="302">
        <v>2.0323200000000001E-6</v>
      </c>
      <c r="AW888" s="302">
        <v>6.1319999999999999E-9</v>
      </c>
      <c r="AX888" s="302">
        <v>1.67535E-13</v>
      </c>
      <c r="AY888" s="303">
        <v>0</v>
      </c>
      <c r="AZ888" s="303">
        <v>0</v>
      </c>
      <c r="BA888" s="302">
        <v>7.6230000000000005E-10</v>
      </c>
      <c r="BB888" s="302">
        <v>1.17754E-6</v>
      </c>
      <c r="BC888" s="302">
        <v>1.7417400000000001E-10</v>
      </c>
      <c r="BD888" s="302">
        <v>1.37164E-9</v>
      </c>
      <c r="BE888" s="303">
        <v>0</v>
      </c>
      <c r="BF888" s="303">
        <v>0</v>
      </c>
      <c r="BG888" s="303">
        <v>0</v>
      </c>
      <c r="BH888" s="303">
        <v>0</v>
      </c>
      <c r="BI888" s="303">
        <v>0</v>
      </c>
      <c r="BJ888" s="303">
        <v>0</v>
      </c>
      <c r="BK888" s="303">
        <v>0</v>
      </c>
      <c r="BL888" s="303">
        <v>0</v>
      </c>
      <c r="BM888" s="303">
        <v>0</v>
      </c>
      <c r="BN888" s="303">
        <v>0.33997699999999997</v>
      </c>
      <c r="BO888" s="303">
        <v>0</v>
      </c>
      <c r="BP888" s="303">
        <v>0</v>
      </c>
      <c r="BQ888" s="303">
        <v>0</v>
      </c>
      <c r="BR888" s="74"/>
      <c r="BS888" s="136">
        <v>1.7369552999999999E-4</v>
      </c>
      <c r="BT888" s="144">
        <v>9.4565005999999996E-6</v>
      </c>
      <c r="BU888" s="144">
        <v>6.1063011000000005E-5</v>
      </c>
      <c r="BV888" s="144">
        <v>7.4053216999999998E-13</v>
      </c>
      <c r="BW888" s="144">
        <v>5.4349750000000003E-5</v>
      </c>
      <c r="BX888" s="136">
        <v>0</v>
      </c>
      <c r="BY888" s="136">
        <v>0</v>
      </c>
      <c r="BZ888" s="136">
        <v>0</v>
      </c>
      <c r="CA888" s="136">
        <v>0</v>
      </c>
      <c r="CB888" s="144">
        <v>2.1675975000000001E-10</v>
      </c>
      <c r="CC888" s="136">
        <v>0</v>
      </c>
      <c r="CD888" s="136">
        <v>0</v>
      </c>
      <c r="CE888" s="136">
        <v>0</v>
      </c>
      <c r="CF888" s="144">
        <v>5.1809116000000004E-6</v>
      </c>
      <c r="CG888" s="144">
        <v>4.3645140000000003E-5</v>
      </c>
      <c r="CH888" s="136">
        <v>0</v>
      </c>
      <c r="CI888" s="136">
        <v>0</v>
      </c>
      <c r="CJ888" s="211" t="s">
        <v>3678</v>
      </c>
      <c r="CK888" s="201"/>
      <c r="CL888" s="89" t="s">
        <v>663</v>
      </c>
      <c r="CM888" s="110"/>
      <c r="CN888" s="110"/>
      <c r="CO888" s="74"/>
      <c r="CP888" s="305"/>
      <c r="CQ888" s="74"/>
      <c r="CR888" s="74"/>
      <c r="CS888" s="74"/>
      <c r="CT888" s="74"/>
      <c r="CU888" s="74"/>
      <c r="CV888" s="74"/>
      <c r="CW888" s="74"/>
      <c r="CX888" s="74"/>
      <c r="CY888" s="74"/>
      <c r="CZ888" s="74"/>
      <c r="DA888" s="74"/>
      <c r="DB888" s="74"/>
    </row>
    <row r="889" spans="1:106" ht="14.5" customHeight="1">
      <c r="A889" s="74" t="s">
        <v>3827</v>
      </c>
      <c r="B889" s="129" t="s">
        <v>3600</v>
      </c>
      <c r="C889" s="130" t="str">
        <f t="shared" si="563"/>
        <v>A.130.07.119</v>
      </c>
      <c r="D889" s="131" t="s">
        <v>212</v>
      </c>
      <c r="E889" s="129" t="s">
        <v>957</v>
      </c>
      <c r="F889" s="132" t="s">
        <v>3829</v>
      </c>
      <c r="G889" s="132">
        <f t="shared" si="564"/>
        <v>1.237038990272386</v>
      </c>
      <c r="H889" s="348">
        <f t="shared" si="565"/>
        <v>1.237038990272386</v>
      </c>
      <c r="I889" s="74"/>
      <c r="J889" s="132">
        <f t="shared" si="566"/>
        <v>6.29408769982E-3</v>
      </c>
      <c r="K889" s="132">
        <f t="shared" si="567"/>
        <v>0.18599490257256593</v>
      </c>
      <c r="L889" s="300">
        <f t="shared" si="568"/>
        <v>0.54600000000000004</v>
      </c>
      <c r="M889" s="132">
        <v>0.49875000000000003</v>
      </c>
      <c r="N889" s="132">
        <v>0.1743741</v>
      </c>
      <c r="O889" s="132">
        <v>1.1620800000000001E-2</v>
      </c>
      <c r="P889" s="132">
        <v>2.0882664000000002E-3</v>
      </c>
      <c r="Q889" s="132">
        <v>4.205688E-3</v>
      </c>
      <c r="R889" s="132">
        <v>0</v>
      </c>
      <c r="S889" s="304">
        <v>1.3329981999999999E-7</v>
      </c>
      <c r="T889" s="304">
        <v>2.5725658999999999E-9</v>
      </c>
      <c r="U889" s="132">
        <v>0</v>
      </c>
      <c r="V889" s="132">
        <v>0.54600000000000004</v>
      </c>
      <c r="W889" s="132">
        <v>0</v>
      </c>
      <c r="X889" s="132">
        <v>0</v>
      </c>
      <c r="Y889" s="132">
        <v>0</v>
      </c>
      <c r="Z889" s="132">
        <v>0</v>
      </c>
      <c r="AA889" s="74"/>
      <c r="AB889" s="301">
        <f t="shared" si="569"/>
        <v>3.75</v>
      </c>
      <c r="AC889" s="338">
        <f t="shared" si="570"/>
        <v>3.75</v>
      </c>
      <c r="AD889" s="74"/>
      <c r="AE889" s="136">
        <v>111.51</v>
      </c>
      <c r="AF889" s="136">
        <v>110.61</v>
      </c>
      <c r="AG889" s="136">
        <v>0</v>
      </c>
      <c r="AH889" s="136">
        <v>0</v>
      </c>
      <c r="AI889" s="136">
        <v>0.9</v>
      </c>
      <c r="AJ889" s="136">
        <v>0</v>
      </c>
      <c r="AK889" s="136">
        <v>0</v>
      </c>
      <c r="AL889" s="74"/>
      <c r="AM889" s="133">
        <v>0.11729238</v>
      </c>
      <c r="AN889" s="340">
        <f t="shared" si="571"/>
        <v>0.11729238</v>
      </c>
      <c r="AP889" s="133">
        <v>0.11087379999999999</v>
      </c>
      <c r="AQ889" s="133">
        <v>3.8558939999999999E-3</v>
      </c>
      <c r="AR889" s="133">
        <v>2.5626887999999999E-3</v>
      </c>
      <c r="AS889" s="134">
        <f t="shared" si="572"/>
        <v>6.6471102E-6</v>
      </c>
      <c r="AT889" s="135">
        <f t="shared" si="573"/>
        <v>1.4259962874999999E-8</v>
      </c>
      <c r="AU889" s="135">
        <f t="shared" si="574"/>
        <v>0.35892000000000002</v>
      </c>
      <c r="AV889" s="302">
        <v>3.4800000000000001E-6</v>
      </c>
      <c r="AW889" s="302">
        <v>1.05E-8</v>
      </c>
      <c r="AX889" s="302">
        <v>2.8687499999999998E-13</v>
      </c>
      <c r="AY889" s="303">
        <v>0</v>
      </c>
      <c r="AZ889" s="303">
        <v>0</v>
      </c>
      <c r="BA889" s="302">
        <v>3.1020000000000002E-10</v>
      </c>
      <c r="BB889" s="302">
        <v>3.1667999999999999E-6</v>
      </c>
      <c r="BC889" s="302">
        <v>7.0875999999999996E-11</v>
      </c>
      <c r="BD889" s="302">
        <v>3.6887999999999999E-9</v>
      </c>
      <c r="BE889" s="303">
        <v>0</v>
      </c>
      <c r="BF889" s="303">
        <v>0</v>
      </c>
      <c r="BG889" s="303">
        <v>0</v>
      </c>
      <c r="BH889" s="303">
        <v>0</v>
      </c>
      <c r="BI889" s="303">
        <v>0</v>
      </c>
      <c r="BJ889" s="303">
        <v>0</v>
      </c>
      <c r="BK889" s="303">
        <v>0</v>
      </c>
      <c r="BL889" s="303">
        <v>0</v>
      </c>
      <c r="BM889" s="303">
        <v>0</v>
      </c>
      <c r="BN889" s="303">
        <v>0.35892000000000002</v>
      </c>
      <c r="BO889" s="303">
        <v>0</v>
      </c>
      <c r="BP889" s="303">
        <v>0</v>
      </c>
      <c r="BQ889" s="303">
        <v>0</v>
      </c>
      <c r="BR889" s="74"/>
      <c r="BS889" s="136">
        <v>2.0432444999999999E-4</v>
      </c>
      <c r="BT889" s="144">
        <v>2.5431702000000001E-5</v>
      </c>
      <c r="BU889" s="136">
        <v>1.0455995E-4</v>
      </c>
      <c r="BV889" s="144">
        <v>3.0134210000000001E-13</v>
      </c>
      <c r="BW889" s="144">
        <v>2.4746423E-5</v>
      </c>
      <c r="BX889" s="136">
        <v>0</v>
      </c>
      <c r="BY889" s="136">
        <v>0</v>
      </c>
      <c r="BZ889" s="136">
        <v>0</v>
      </c>
      <c r="CA889" s="136">
        <v>0</v>
      </c>
      <c r="CB889" s="144">
        <v>8.8205267E-11</v>
      </c>
      <c r="CC889" s="136">
        <v>0</v>
      </c>
      <c r="CD889" s="136">
        <v>0</v>
      </c>
      <c r="CE889" s="136">
        <v>0</v>
      </c>
      <c r="CF889" s="144">
        <v>3.5093095000000002E-6</v>
      </c>
      <c r="CG889" s="144">
        <v>4.6076979999999998E-5</v>
      </c>
      <c r="CH889" s="136">
        <v>0</v>
      </c>
      <c r="CI889" s="136">
        <v>0</v>
      </c>
      <c r="CJ889" s="204" t="s">
        <v>3690</v>
      </c>
      <c r="CK889" s="201"/>
      <c r="CL889" s="89" t="s">
        <v>663</v>
      </c>
      <c r="CM889" s="110"/>
      <c r="CN889" s="110"/>
      <c r="CO889" s="74"/>
      <c r="CP889" s="305"/>
      <c r="CQ889" s="74"/>
      <c r="CR889" s="74"/>
      <c r="CS889" s="74"/>
      <c r="CT889" s="74"/>
      <c r="CU889" s="74"/>
      <c r="CV889" s="74"/>
      <c r="CW889" s="74"/>
      <c r="CX889" s="74"/>
      <c r="CY889" s="74"/>
      <c r="CZ889" s="74"/>
      <c r="DA889" s="74"/>
      <c r="DB889" s="74"/>
    </row>
    <row r="890" spans="1:106" ht="14.5" customHeight="1" thickBot="1">
      <c r="A890" s="74" t="s">
        <v>3830</v>
      </c>
      <c r="B890" s="129" t="s">
        <v>3600</v>
      </c>
      <c r="C890" s="130" t="str">
        <f t="shared" si="563"/>
        <v>A.130.07.120</v>
      </c>
      <c r="D890" s="131" t="s">
        <v>212</v>
      </c>
      <c r="E890" s="129" t="s">
        <v>957</v>
      </c>
      <c r="F890" s="132" t="s">
        <v>3832</v>
      </c>
      <c r="G890" s="132">
        <f t="shared" si="564"/>
        <v>0.85474293227254605</v>
      </c>
      <c r="H890" s="348">
        <f t="shared" si="565"/>
        <v>0.85474293227254605</v>
      </c>
      <c r="I890" s="74"/>
      <c r="J890" s="132">
        <f t="shared" si="566"/>
        <v>4.3108309041600002E-3</v>
      </c>
      <c r="K890" s="132">
        <f t="shared" si="567"/>
        <v>6.0572101368386103E-2</v>
      </c>
      <c r="L890" s="300">
        <f t="shared" si="568"/>
        <v>0.36425999999999997</v>
      </c>
      <c r="M890" s="132">
        <v>0.42559999999999998</v>
      </c>
      <c r="N890" s="132">
        <v>5.41161E-2</v>
      </c>
      <c r="O890" s="132">
        <v>6.4559999999999999E-3</v>
      </c>
      <c r="P890" s="132">
        <v>1.11078E-3</v>
      </c>
      <c r="Q890" s="132">
        <v>3.1999799999999998E-3</v>
      </c>
      <c r="R890" s="132">
        <v>0</v>
      </c>
      <c r="S890" s="304">
        <v>7.0904159999999996E-8</v>
      </c>
      <c r="T890" s="304">
        <v>1.3683861000000001E-9</v>
      </c>
      <c r="U890" s="132">
        <v>0</v>
      </c>
      <c r="V890" s="132">
        <v>0.36425999999999997</v>
      </c>
      <c r="W890" s="132">
        <v>0</v>
      </c>
      <c r="X890" s="132">
        <v>0</v>
      </c>
      <c r="Y890" s="132">
        <v>0</v>
      </c>
      <c r="Z890" s="132">
        <v>0</v>
      </c>
      <c r="AA890" s="74"/>
      <c r="AB890" s="301">
        <f t="shared" si="569"/>
        <v>3.1999999999999997</v>
      </c>
      <c r="AC890" s="338">
        <f t="shared" si="570"/>
        <v>3.1999999999999997</v>
      </c>
      <c r="AD890" s="74"/>
      <c r="AE890" s="136">
        <v>90.382999999999996</v>
      </c>
      <c r="AF890" s="136">
        <v>89.442999999999998</v>
      </c>
      <c r="AG890" s="136">
        <v>0</v>
      </c>
      <c r="AH890" s="136">
        <v>0</v>
      </c>
      <c r="AI890" s="136">
        <v>0.94</v>
      </c>
      <c r="AJ890" s="136">
        <v>0</v>
      </c>
      <c r="AK890" s="136">
        <v>0</v>
      </c>
      <c r="AL890" s="74"/>
      <c r="AM890" s="133">
        <v>7.0045267999999994E-2</v>
      </c>
      <c r="AN890" s="340">
        <f t="shared" si="571"/>
        <v>7.0045267999999994E-2</v>
      </c>
      <c r="AP890" s="133">
        <v>6.5928784000000004E-2</v>
      </c>
      <c r="AQ890" s="133">
        <v>2.7425981999999998E-3</v>
      </c>
      <c r="AR890" s="133">
        <v>1.3738858999999999E-3</v>
      </c>
      <c r="AS890" s="134">
        <f t="shared" si="572"/>
        <v>3.9525650000000002E-6</v>
      </c>
      <c r="AT890" s="135">
        <f t="shared" si="573"/>
        <v>1.0142744800000002E-8</v>
      </c>
      <c r="AU890" s="135">
        <f t="shared" si="574"/>
        <v>0.19242100000000001</v>
      </c>
      <c r="AV890" s="302">
        <v>2.9695999999999999E-6</v>
      </c>
      <c r="AW890" s="302">
        <v>8.9600000000000005E-9</v>
      </c>
      <c r="AX890" s="302">
        <v>2.4479999999999998E-13</v>
      </c>
      <c r="AY890" s="303">
        <v>0</v>
      </c>
      <c r="AZ890" s="303">
        <v>0</v>
      </c>
      <c r="BA890" s="302">
        <v>1.65E-10</v>
      </c>
      <c r="BB890" s="302">
        <v>9.8279999999999993E-7</v>
      </c>
      <c r="BC890" s="302">
        <v>3.7700000000000003E-11</v>
      </c>
      <c r="BD890" s="302">
        <v>1.1448E-9</v>
      </c>
      <c r="BE890" s="303">
        <v>0</v>
      </c>
      <c r="BF890" s="303">
        <v>0</v>
      </c>
      <c r="BG890" s="303">
        <v>0</v>
      </c>
      <c r="BH890" s="303">
        <v>0</v>
      </c>
      <c r="BI890" s="303">
        <v>0</v>
      </c>
      <c r="BJ890" s="303">
        <v>0</v>
      </c>
      <c r="BK890" s="303">
        <v>0</v>
      </c>
      <c r="BL890" s="303">
        <v>0</v>
      </c>
      <c r="BM890" s="303">
        <v>0</v>
      </c>
      <c r="BN890" s="303">
        <v>0.19242100000000001</v>
      </c>
      <c r="BO890" s="303">
        <v>0</v>
      </c>
      <c r="BP890" s="303">
        <v>0</v>
      </c>
      <c r="BQ890" s="303">
        <v>0</v>
      </c>
      <c r="BR890" s="74"/>
      <c r="BS890" s="136">
        <v>1.3271115999999999E-4</v>
      </c>
      <c r="BT890" s="144">
        <v>7.8925970999999997E-6</v>
      </c>
      <c r="BU890" s="144">
        <v>8.9224491000000001E-5</v>
      </c>
      <c r="BV890" s="144">
        <v>1.6028835E-13</v>
      </c>
      <c r="BW890" s="144">
        <v>9.3907718000000001E-6</v>
      </c>
      <c r="BX890" s="136">
        <v>0</v>
      </c>
      <c r="BY890" s="136">
        <v>0</v>
      </c>
      <c r="BZ890" s="136">
        <v>0</v>
      </c>
      <c r="CA890" s="136">
        <v>0</v>
      </c>
      <c r="CB890" s="144">
        <v>4.6917694999999999E-11</v>
      </c>
      <c r="CC890" s="136">
        <v>0</v>
      </c>
      <c r="CD890" s="136">
        <v>0</v>
      </c>
      <c r="CE890" s="136">
        <v>0</v>
      </c>
      <c r="CF890" s="144">
        <v>1.5008746000000001E-6</v>
      </c>
      <c r="CG890" s="144">
        <v>2.4702381000000001E-5</v>
      </c>
      <c r="CH890" s="136">
        <v>0</v>
      </c>
      <c r="CI890" s="136">
        <v>0</v>
      </c>
      <c r="CJ890" s="204" t="s">
        <v>3694</v>
      </c>
      <c r="CK890" s="201"/>
      <c r="CL890" s="89" t="s">
        <v>663</v>
      </c>
      <c r="CM890" s="110"/>
      <c r="CN890" s="110"/>
      <c r="CO890" s="74"/>
      <c r="CP890" s="305"/>
      <c r="CQ890" s="74"/>
      <c r="CR890" s="74"/>
      <c r="CS890" s="74"/>
      <c r="CT890" s="74"/>
      <c r="CU890" s="74"/>
      <c r="CV890" s="74"/>
      <c r="CW890" s="74"/>
      <c r="CX890" s="74"/>
      <c r="CY890" s="74"/>
      <c r="CZ890" s="74"/>
      <c r="DA890" s="74"/>
      <c r="DB890" s="74"/>
    </row>
    <row r="891" spans="1:106" ht="14.5" customHeight="1" thickBot="1">
      <c r="A891" s="74" t="s">
        <v>3833</v>
      </c>
      <c r="B891" s="129" t="s">
        <v>3600</v>
      </c>
      <c r="C891" s="130" t="str">
        <f t="shared" si="563"/>
        <v>A.130.07.121</v>
      </c>
      <c r="D891" s="131" t="s">
        <v>212</v>
      </c>
      <c r="E891" s="129" t="s">
        <v>957</v>
      </c>
      <c r="F891" s="132" t="s">
        <v>3835</v>
      </c>
      <c r="G891" s="132">
        <f t="shared" si="564"/>
        <v>1.0835502266816837</v>
      </c>
      <c r="H891" s="348">
        <f t="shared" si="565"/>
        <v>1.0835502266816837</v>
      </c>
      <c r="I891" s="74"/>
      <c r="J891" s="132">
        <f t="shared" si="566"/>
        <v>3.7118945669077995E-2</v>
      </c>
      <c r="K891" s="132">
        <f t="shared" si="567"/>
        <v>4.9641281012605697E-2</v>
      </c>
      <c r="L891" s="300">
        <f t="shared" si="568"/>
        <v>0.78</v>
      </c>
      <c r="M891" s="132">
        <v>0.21679000000000001</v>
      </c>
      <c r="N891" s="132">
        <v>4.3292879999999999E-2</v>
      </c>
      <c r="O891" s="132">
        <v>6.3483999999999997E-3</v>
      </c>
      <c r="P891" s="132">
        <v>8.2197719999999995E-4</v>
      </c>
      <c r="Q891" s="132">
        <v>3.6296915999999999E-2</v>
      </c>
      <c r="R891" s="132">
        <v>0</v>
      </c>
      <c r="S891" s="304">
        <v>5.2469078000000003E-8</v>
      </c>
      <c r="T891" s="304">
        <v>1.0126057E-9</v>
      </c>
      <c r="U891" s="132">
        <v>0</v>
      </c>
      <c r="V891" s="132">
        <v>0.78</v>
      </c>
      <c r="W891" s="132">
        <v>0</v>
      </c>
      <c r="X891" s="132">
        <v>0</v>
      </c>
      <c r="Y891" s="132">
        <v>0</v>
      </c>
      <c r="Z891" s="132">
        <v>0</v>
      </c>
      <c r="AA891" s="74"/>
      <c r="AB891" s="301">
        <f t="shared" si="569"/>
        <v>1.63</v>
      </c>
      <c r="AC891" s="338">
        <f t="shared" si="570"/>
        <v>1.63</v>
      </c>
      <c r="AD891" s="74"/>
      <c r="AE891" s="136">
        <v>82.129000000000005</v>
      </c>
      <c r="AF891" s="136">
        <v>81.429000000000002</v>
      </c>
      <c r="AG891" s="136">
        <v>0</v>
      </c>
      <c r="AH891" s="136">
        <v>0</v>
      </c>
      <c r="AI891" s="136">
        <v>0.7</v>
      </c>
      <c r="AJ891" s="136">
        <v>0</v>
      </c>
      <c r="AK891" s="136">
        <v>0</v>
      </c>
      <c r="AL891" s="74"/>
      <c r="AM891" s="133">
        <v>4.3210888000000003E-2</v>
      </c>
      <c r="AN891" s="340">
        <f t="shared" si="571"/>
        <v>4.3210888000000003E-2</v>
      </c>
      <c r="AP891" s="133">
        <v>3.8347355E-2</v>
      </c>
      <c r="AQ891" s="133">
        <v>1.4893261000000001E-3</v>
      </c>
      <c r="AR891" s="133">
        <v>3.3742069000000001E-3</v>
      </c>
      <c r="AS891" s="134">
        <f t="shared" si="572"/>
        <v>2.2990020999999999E-6</v>
      </c>
      <c r="AT891" s="135">
        <f t="shared" si="573"/>
        <v>5.5078626950000006E-9</v>
      </c>
      <c r="AU891" s="135">
        <f t="shared" si="574"/>
        <v>0.472578</v>
      </c>
      <c r="AV891" s="302">
        <v>1.51264E-6</v>
      </c>
      <c r="AW891" s="302">
        <v>4.5640000000000004E-9</v>
      </c>
      <c r="AX891" s="302">
        <v>1.2469500000000001E-13</v>
      </c>
      <c r="AY891" s="303">
        <v>0</v>
      </c>
      <c r="AZ891" s="303">
        <v>0</v>
      </c>
      <c r="BA891" s="302">
        <v>1.221E-10</v>
      </c>
      <c r="BB891" s="302">
        <v>7.8624000000000003E-7</v>
      </c>
      <c r="BC891" s="302">
        <v>2.7898000000000001E-11</v>
      </c>
      <c r="BD891" s="302">
        <v>9.1584000000000001E-10</v>
      </c>
      <c r="BE891" s="303">
        <v>0</v>
      </c>
      <c r="BF891" s="303">
        <v>0</v>
      </c>
      <c r="BG891" s="303">
        <v>0</v>
      </c>
      <c r="BH891" s="303">
        <v>0</v>
      </c>
      <c r="BI891" s="303">
        <v>0</v>
      </c>
      <c r="BJ891" s="303">
        <v>0</v>
      </c>
      <c r="BK891" s="303">
        <v>0</v>
      </c>
      <c r="BL891" s="303">
        <v>0</v>
      </c>
      <c r="BM891" s="303">
        <v>0</v>
      </c>
      <c r="BN891" s="303">
        <v>0.472578</v>
      </c>
      <c r="BO891" s="303">
        <v>0</v>
      </c>
      <c r="BP891" s="303">
        <v>0</v>
      </c>
      <c r="BQ891" s="303">
        <v>0</v>
      </c>
      <c r="BR891" s="74"/>
      <c r="BS891" s="136">
        <v>1.5154706000000001E-4</v>
      </c>
      <c r="BT891" s="144">
        <v>6.3140777000000002E-6</v>
      </c>
      <c r="BU891" s="144">
        <v>4.5448724999999999E-5</v>
      </c>
      <c r="BV891" s="144">
        <v>1.1861338000000001E-13</v>
      </c>
      <c r="BW891" s="144">
        <v>3.7974813999999999E-5</v>
      </c>
      <c r="BX891" s="136">
        <v>0</v>
      </c>
      <c r="BY891" s="136">
        <v>0</v>
      </c>
      <c r="BZ891" s="136">
        <v>0</v>
      </c>
      <c r="CA891" s="136">
        <v>0</v>
      </c>
      <c r="CB891" s="144">
        <v>3.4719094999999998E-11</v>
      </c>
      <c r="CC891" s="136">
        <v>0</v>
      </c>
      <c r="CD891" s="136">
        <v>0</v>
      </c>
      <c r="CE891" s="136">
        <v>0</v>
      </c>
      <c r="CF891" s="144">
        <v>1.1413871999999999E-6</v>
      </c>
      <c r="CG891" s="144">
        <v>6.0668024000000002E-5</v>
      </c>
      <c r="CH891" s="136">
        <v>0</v>
      </c>
      <c r="CI891" s="136">
        <v>0</v>
      </c>
      <c r="CJ891" s="200" t="s">
        <v>3699</v>
      </c>
      <c r="CK891" s="201"/>
      <c r="CL891" s="89" t="s">
        <v>663</v>
      </c>
      <c r="CM891" s="110"/>
      <c r="CN891" s="110"/>
      <c r="CO891" s="74"/>
      <c r="CP891" s="305"/>
      <c r="CQ891" s="74"/>
      <c r="CR891" s="74"/>
      <c r="CS891" s="74"/>
      <c r="CT891" s="74"/>
      <c r="CU891" s="74"/>
      <c r="CV891" s="74"/>
      <c r="CW891" s="74"/>
      <c r="CX891" s="74"/>
      <c r="CY891" s="74"/>
      <c r="CZ891" s="74"/>
      <c r="DA891" s="74"/>
      <c r="DB891" s="74"/>
    </row>
    <row r="892" spans="1:106" ht="14.5" customHeight="1" thickBot="1">
      <c r="A892" s="74" t="s">
        <v>3836</v>
      </c>
      <c r="B892" s="129" t="s">
        <v>3600</v>
      </c>
      <c r="C892" s="130" t="str">
        <f t="shared" si="563"/>
        <v>A.130.07.122</v>
      </c>
      <c r="D892" s="131" t="s">
        <v>212</v>
      </c>
      <c r="E892" s="129" t="s">
        <v>957</v>
      </c>
      <c r="F892" s="132" t="s">
        <v>3838</v>
      </c>
      <c r="G892" s="132">
        <f t="shared" si="564"/>
        <v>0.84253333643717909</v>
      </c>
      <c r="H892" s="348">
        <f t="shared" si="565"/>
        <v>0.84253333643717909</v>
      </c>
      <c r="I892" s="74"/>
      <c r="J892" s="132">
        <f t="shared" si="566"/>
        <v>3.1619781728355001E-2</v>
      </c>
      <c r="K892" s="132">
        <f t="shared" si="567"/>
        <v>6.3684554708824004E-2</v>
      </c>
      <c r="L892" s="300">
        <f t="shared" si="568"/>
        <v>0.54600000000000004</v>
      </c>
      <c r="M892" s="132">
        <v>0.20122899999999999</v>
      </c>
      <c r="N892" s="132">
        <v>5.2462552000000003E-2</v>
      </c>
      <c r="O892" s="132">
        <v>1.1222002E-2</v>
      </c>
      <c r="P892" s="132">
        <v>6.2119039999999999E-3</v>
      </c>
      <c r="Q892" s="132">
        <v>2.5407841E-2</v>
      </c>
      <c r="R892" s="132">
        <v>0</v>
      </c>
      <c r="S892" s="304">
        <v>3.6728355E-8</v>
      </c>
      <c r="T892" s="304">
        <v>7.0882399999999997E-10</v>
      </c>
      <c r="U892" s="132">
        <v>0</v>
      </c>
      <c r="V892" s="132">
        <v>0.54600000000000004</v>
      </c>
      <c r="W892" s="132">
        <v>0</v>
      </c>
      <c r="X892" s="132">
        <v>0</v>
      </c>
      <c r="Y892" s="132">
        <v>0</v>
      </c>
      <c r="Z892" s="132">
        <v>0</v>
      </c>
      <c r="AA892" s="74"/>
      <c r="AB892" s="301">
        <f t="shared" si="569"/>
        <v>1.5129999999999999</v>
      </c>
      <c r="AC892" s="338">
        <f t="shared" si="570"/>
        <v>1.5129999999999999</v>
      </c>
      <c r="AD892" s="74"/>
      <c r="AE892" s="136">
        <v>58.906300000000002</v>
      </c>
      <c r="AF892" s="136">
        <v>57.000300000000003</v>
      </c>
      <c r="AG892" s="136">
        <v>0</v>
      </c>
      <c r="AH892" s="136">
        <v>0</v>
      </c>
      <c r="AI892" s="136">
        <v>0.49</v>
      </c>
      <c r="AJ892" s="136">
        <v>0</v>
      </c>
      <c r="AK892" s="136">
        <v>1.4159999999999999</v>
      </c>
      <c r="AL892" s="74"/>
      <c r="AM892" s="133">
        <v>4.4255236000000003E-2</v>
      </c>
      <c r="AN892" s="340">
        <f t="shared" si="571"/>
        <v>4.4255236000000003E-2</v>
      </c>
      <c r="AP892" s="133">
        <v>4.0390466E-2</v>
      </c>
      <c r="AQ892" s="133">
        <v>1.5028246E-3</v>
      </c>
      <c r="AR892" s="133">
        <v>2.3619448000000002E-3</v>
      </c>
      <c r="AS892" s="134">
        <f t="shared" si="572"/>
        <v>2.4214907800000005E-6</v>
      </c>
      <c r="AT892" s="135">
        <f t="shared" si="573"/>
        <v>5.5577832844999998E-9</v>
      </c>
      <c r="AU892" s="135">
        <f t="shared" si="574"/>
        <v>0.3308046</v>
      </c>
      <c r="AV892" s="302">
        <v>1.4040640000000001E-6</v>
      </c>
      <c r="AW892" s="302">
        <v>4.2364E-9</v>
      </c>
      <c r="AX892" s="302">
        <v>1.1574449999999999E-13</v>
      </c>
      <c r="AY892" s="303">
        <v>0</v>
      </c>
      <c r="AZ892" s="303">
        <v>0</v>
      </c>
      <c r="BA892" s="302">
        <v>9.2358000000000003E-10</v>
      </c>
      <c r="BB892" s="302">
        <v>1.0165032000000001E-6</v>
      </c>
      <c r="BC892" s="302">
        <v>1.3833759999999999E-10</v>
      </c>
      <c r="BD892" s="302">
        <v>1.1800922999999999E-9</v>
      </c>
      <c r="BE892" s="302">
        <v>2.83764E-12</v>
      </c>
      <c r="BF892" s="303">
        <v>0</v>
      </c>
      <c r="BG892" s="303">
        <v>0</v>
      </c>
      <c r="BH892" s="303">
        <v>0</v>
      </c>
      <c r="BI892" s="303">
        <v>0</v>
      </c>
      <c r="BJ892" s="303">
        <v>0</v>
      </c>
      <c r="BK892" s="303">
        <v>0</v>
      </c>
      <c r="BL892" s="303">
        <v>0</v>
      </c>
      <c r="BM892" s="303">
        <v>0</v>
      </c>
      <c r="BN892" s="303">
        <v>0.3308046</v>
      </c>
      <c r="BO892" s="303">
        <v>0</v>
      </c>
      <c r="BP892" s="303">
        <v>0</v>
      </c>
      <c r="BQ892" s="303">
        <v>0</v>
      </c>
      <c r="BR892" s="74"/>
      <c r="BS892" s="136">
        <v>1.2605816E-4</v>
      </c>
      <c r="BT892" s="144">
        <v>8.4118415999999998E-6</v>
      </c>
      <c r="BU892" s="144">
        <v>4.2186454999999997E-5</v>
      </c>
      <c r="BV892" s="144">
        <v>8.3029364999999995E-14</v>
      </c>
      <c r="BW892" s="144">
        <v>2.9466104E-5</v>
      </c>
      <c r="BX892" s="144">
        <v>5.4257681999999998E-7</v>
      </c>
      <c r="BY892" s="144">
        <v>7.3834797000000004E-8</v>
      </c>
      <c r="BZ892" s="144">
        <v>8.2351483999999997E-7</v>
      </c>
      <c r="CA892" s="136">
        <v>0</v>
      </c>
      <c r="CB892" s="144">
        <v>2.4303366000000001E-11</v>
      </c>
      <c r="CC892" s="136">
        <v>0</v>
      </c>
      <c r="CD892" s="136">
        <v>0</v>
      </c>
      <c r="CE892" s="136">
        <v>0</v>
      </c>
      <c r="CF892" s="144">
        <v>2.0861945E-6</v>
      </c>
      <c r="CG892" s="144">
        <v>4.2467617E-5</v>
      </c>
      <c r="CH892" s="136">
        <v>0</v>
      </c>
      <c r="CI892" s="136">
        <v>0</v>
      </c>
      <c r="CJ892" s="203"/>
      <c r="CK892" s="201"/>
      <c r="CL892" s="89" t="s">
        <v>3778</v>
      </c>
      <c r="CM892" s="110"/>
      <c r="CN892" s="110"/>
      <c r="CO892" s="74"/>
      <c r="CP892" s="305"/>
      <c r="CQ892" s="74"/>
      <c r="CR892" s="74"/>
      <c r="CS892" s="74"/>
      <c r="CT892" s="74"/>
      <c r="CU892" s="74"/>
      <c r="CV892" s="74"/>
      <c r="CW892" s="74"/>
      <c r="CX892" s="74"/>
      <c r="CY892" s="74"/>
      <c r="CZ892" s="74"/>
      <c r="DA892" s="74"/>
      <c r="DB892" s="74"/>
    </row>
    <row r="893" spans="1:106" ht="14.5" customHeight="1" thickBot="1">
      <c r="A893" s="74" t="s">
        <v>3839</v>
      </c>
      <c r="B893" s="129" t="s">
        <v>3600</v>
      </c>
      <c r="C893" s="130" t="str">
        <f t="shared" si="563"/>
        <v>A.130.07.123</v>
      </c>
      <c r="D893" s="131" t="s">
        <v>212</v>
      </c>
      <c r="E893" s="129" t="s">
        <v>957</v>
      </c>
      <c r="F893" s="132" t="s">
        <v>3841</v>
      </c>
      <c r="G893" s="132">
        <f t="shared" si="564"/>
        <v>1.1791567983019999</v>
      </c>
      <c r="H893" s="348">
        <f t="shared" si="565"/>
        <v>1.1791567983019999</v>
      </c>
      <c r="I893" s="74"/>
      <c r="J893" s="132">
        <f t="shared" si="566"/>
        <v>5.6090998820000001E-3</v>
      </c>
      <c r="K893" s="132">
        <f t="shared" si="567"/>
        <v>3.024769842E-2</v>
      </c>
      <c r="L893" s="300">
        <f t="shared" si="568"/>
        <v>0.84006000000000003</v>
      </c>
      <c r="M893" s="132">
        <v>0.30324000000000001</v>
      </c>
      <c r="N893" s="132">
        <v>2.9988000000000001E-2</v>
      </c>
      <c r="O893" s="132">
        <v>1.3483032999999999E-4</v>
      </c>
      <c r="P893" s="132">
        <v>5.5300319999999998E-3</v>
      </c>
      <c r="Q893" s="304">
        <v>1.1629E-5</v>
      </c>
      <c r="R893" s="132">
        <v>0</v>
      </c>
      <c r="S893" s="304">
        <v>6.7438882E-5</v>
      </c>
      <c r="T893" s="132">
        <v>1.2486809E-4</v>
      </c>
      <c r="U893" s="132">
        <v>0</v>
      </c>
      <c r="V893" s="132">
        <v>0.84006000000000003</v>
      </c>
      <c r="W893" s="132">
        <v>0</v>
      </c>
      <c r="X893" s="132">
        <v>0</v>
      </c>
      <c r="Y893" s="132">
        <v>0</v>
      </c>
      <c r="Z893" s="132">
        <v>0</v>
      </c>
      <c r="AA893" s="74"/>
      <c r="AB893" s="301">
        <f t="shared" si="569"/>
        <v>2.2799999999999998</v>
      </c>
      <c r="AC893" s="338">
        <f t="shared" si="570"/>
        <v>2.2799999999999998</v>
      </c>
      <c r="AD893" s="74"/>
      <c r="AE893" s="136">
        <v>90.325999999999993</v>
      </c>
      <c r="AF893" s="136">
        <v>88.876000000000005</v>
      </c>
      <c r="AG893" s="136">
        <v>0</v>
      </c>
      <c r="AH893" s="136">
        <v>0</v>
      </c>
      <c r="AI893" s="136">
        <v>1.45</v>
      </c>
      <c r="AJ893" s="136">
        <v>0</v>
      </c>
      <c r="AK893" s="136">
        <v>0</v>
      </c>
      <c r="AL893" s="74"/>
      <c r="AM893" s="133">
        <v>4.0104312000000003E-2</v>
      </c>
      <c r="AN893" s="340">
        <f t="shared" si="571"/>
        <v>4.0104312000000003E-2</v>
      </c>
      <c r="AP893" s="133">
        <v>3.5308986000000001E-2</v>
      </c>
      <c r="AQ893" s="133">
        <v>1.7770478E-3</v>
      </c>
      <c r="AR893" s="133">
        <v>3.0182779000000001E-3</v>
      </c>
      <c r="AS893" s="134">
        <f t="shared" si="572"/>
        <v>2.1168456899999997E-6</v>
      </c>
      <c r="AT893" s="135">
        <f t="shared" si="573"/>
        <v>6.5719224199999998E-9</v>
      </c>
      <c r="AU893" s="135">
        <f t="shared" si="574"/>
        <v>0.42272799999999999</v>
      </c>
      <c r="AV893" s="302">
        <v>2.11584E-6</v>
      </c>
      <c r="AW893" s="302">
        <v>6.3840000000000003E-9</v>
      </c>
      <c r="AX893" s="302">
        <v>1.7442E-13</v>
      </c>
      <c r="AY893" s="303">
        <v>0</v>
      </c>
      <c r="AZ893" s="303">
        <v>0</v>
      </c>
      <c r="BA893" s="302">
        <v>8.2327999999999997E-10</v>
      </c>
      <c r="BB893" s="302">
        <v>1.8240999999999999E-10</v>
      </c>
      <c r="BC893" s="302">
        <v>1.8774800000000001E-10</v>
      </c>
      <c r="BD893" s="303">
        <v>0</v>
      </c>
      <c r="BE893" s="303">
        <v>0</v>
      </c>
      <c r="BF893" s="303">
        <v>0</v>
      </c>
      <c r="BG893" s="303">
        <v>0</v>
      </c>
      <c r="BH893" s="303">
        <v>0</v>
      </c>
      <c r="BI893" s="303">
        <v>0</v>
      </c>
      <c r="BJ893" s="303">
        <v>0</v>
      </c>
      <c r="BK893" s="303">
        <v>0</v>
      </c>
      <c r="BL893" s="303">
        <v>0</v>
      </c>
      <c r="BM893" s="303">
        <v>0</v>
      </c>
      <c r="BN893" s="303">
        <v>0.42272799999999999</v>
      </c>
      <c r="BO893" s="303">
        <v>0</v>
      </c>
      <c r="BP893" s="303">
        <v>0</v>
      </c>
      <c r="BQ893" s="303">
        <v>0</v>
      </c>
      <c r="BR893" s="74"/>
      <c r="BS893" s="136">
        <v>1.2378331000000001E-4</v>
      </c>
      <c r="BT893" s="136">
        <v>0</v>
      </c>
      <c r="BU893" s="144">
        <v>6.3572449999999998E-5</v>
      </c>
      <c r="BV893" s="144">
        <v>1.4626646999999999E-8</v>
      </c>
      <c r="BW893" s="144">
        <v>1.0408886999999999E-8</v>
      </c>
      <c r="BX893" s="136">
        <v>0</v>
      </c>
      <c r="BY893" s="136">
        <v>0</v>
      </c>
      <c r="BZ893" s="136">
        <v>0</v>
      </c>
      <c r="CA893" s="136">
        <v>0</v>
      </c>
      <c r="CB893" s="144">
        <v>4.4624700999999998E-8</v>
      </c>
      <c r="CC893" s="136">
        <v>0</v>
      </c>
      <c r="CD893" s="136">
        <v>0</v>
      </c>
      <c r="CE893" s="136">
        <v>0</v>
      </c>
      <c r="CF893" s="144">
        <v>5.8727536000000002E-6</v>
      </c>
      <c r="CG893" s="144">
        <v>5.4268443999999997E-5</v>
      </c>
      <c r="CH893" s="136">
        <v>0</v>
      </c>
      <c r="CI893" s="136">
        <v>0</v>
      </c>
      <c r="CJ893" s="200" t="s">
        <v>3703</v>
      </c>
      <c r="CK893" s="201"/>
      <c r="CL893" s="89" t="s">
        <v>663</v>
      </c>
      <c r="CM893" s="110"/>
      <c r="CN893" s="110"/>
      <c r="CO893" s="74"/>
      <c r="CP893" s="305"/>
      <c r="CQ893" s="74"/>
      <c r="CR893" s="74"/>
      <c r="CS893" s="74"/>
      <c r="CT893" s="74"/>
      <c r="CU893" s="74"/>
      <c r="CV893" s="74"/>
      <c r="CW893" s="74"/>
      <c r="CX893" s="74"/>
      <c r="CY893" s="74"/>
      <c r="CZ893" s="74"/>
      <c r="DA893" s="74"/>
      <c r="DB893" s="74"/>
    </row>
    <row r="894" spans="1:106" ht="14.5" customHeight="1" thickBot="1">
      <c r="A894" s="74" t="s">
        <v>3842</v>
      </c>
      <c r="B894" s="129" t="s">
        <v>3600</v>
      </c>
      <c r="C894" s="130" t="str">
        <f t="shared" si="563"/>
        <v>A.130.07.124</v>
      </c>
      <c r="D894" s="131" t="s">
        <v>212</v>
      </c>
      <c r="E894" s="129" t="s">
        <v>957</v>
      </c>
      <c r="F894" s="132" t="s">
        <v>3844</v>
      </c>
      <c r="G894" s="132">
        <f t="shared" si="564"/>
        <v>1.1642108878220001</v>
      </c>
      <c r="H894" s="348">
        <f t="shared" si="565"/>
        <v>1.1642108878220001</v>
      </c>
      <c r="I894" s="74"/>
      <c r="J894" s="132">
        <f t="shared" si="566"/>
        <v>1.062008716E-2</v>
      </c>
      <c r="K894" s="132">
        <f t="shared" si="567"/>
        <v>2.6250800661999998E-2</v>
      </c>
      <c r="L894" s="300">
        <f t="shared" si="568"/>
        <v>0.84006000000000003</v>
      </c>
      <c r="M894" s="132">
        <v>0.28727999999999998</v>
      </c>
      <c r="N894" s="132">
        <v>2.6086499999999999E-2</v>
      </c>
      <c r="O894" s="304">
        <v>6.1570871999999994E-5</v>
      </c>
      <c r="P894" s="132">
        <v>4.5496080000000001E-3</v>
      </c>
      <c r="Q894" s="132">
        <v>6.0150000000000004E-3</v>
      </c>
      <c r="R894" s="132">
        <v>0</v>
      </c>
      <c r="S894" s="304">
        <v>5.547916E-5</v>
      </c>
      <c r="T894" s="132">
        <v>1.0272979E-4</v>
      </c>
      <c r="U894" s="132">
        <v>0</v>
      </c>
      <c r="V894" s="132">
        <v>0.84006000000000003</v>
      </c>
      <c r="W894" s="132">
        <v>0</v>
      </c>
      <c r="X894" s="132">
        <v>0</v>
      </c>
      <c r="Y894" s="132">
        <v>0</v>
      </c>
      <c r="Z894" s="132">
        <v>0</v>
      </c>
      <c r="AA894" s="74"/>
      <c r="AB894" s="301">
        <f t="shared" si="569"/>
        <v>2.1599999999999997</v>
      </c>
      <c r="AC894" s="338">
        <f t="shared" si="570"/>
        <v>2.1599999999999997</v>
      </c>
      <c r="AD894" s="74"/>
      <c r="AE894" s="136">
        <v>88.395499999999998</v>
      </c>
      <c r="AF894" s="136">
        <v>87.395499999999998</v>
      </c>
      <c r="AG894" s="136">
        <v>0</v>
      </c>
      <c r="AH894" s="136">
        <v>0</v>
      </c>
      <c r="AI894" s="136">
        <v>1</v>
      </c>
      <c r="AJ894" s="136">
        <v>0</v>
      </c>
      <c r="AK894" s="136">
        <v>0</v>
      </c>
      <c r="AL894" s="74"/>
      <c r="AM894" s="133">
        <v>3.9715250000000001E-2</v>
      </c>
      <c r="AN894" s="340">
        <f t="shared" si="571"/>
        <v>3.9715250000000001E-2</v>
      </c>
      <c r="AP894" s="133">
        <v>3.5019781999999999E-2</v>
      </c>
      <c r="AQ894" s="133">
        <v>1.6771904E-3</v>
      </c>
      <c r="AR894" s="133">
        <v>3.0182779000000001E-3</v>
      </c>
      <c r="AS894" s="134">
        <f t="shared" si="572"/>
        <v>2.0995073200000003E-6</v>
      </c>
      <c r="AT894" s="135">
        <f t="shared" si="573"/>
        <v>6.2026272399999998E-9</v>
      </c>
      <c r="AU894" s="135">
        <f t="shared" si="574"/>
        <v>0.42272799999999999</v>
      </c>
      <c r="AV894" s="302">
        <v>2.0044799999999999E-6</v>
      </c>
      <c r="AW894" s="302">
        <v>6.0479999999999998E-9</v>
      </c>
      <c r="AX894" s="302">
        <v>1.6524000000000001E-13</v>
      </c>
      <c r="AY894" s="303">
        <v>0</v>
      </c>
      <c r="AZ894" s="303">
        <v>0</v>
      </c>
      <c r="BA894" s="302">
        <v>6.7731999999999999E-10</v>
      </c>
      <c r="BB894" s="302">
        <v>9.4349999999999995E-8</v>
      </c>
      <c r="BC894" s="302">
        <v>1.5446199999999999E-10</v>
      </c>
      <c r="BD894" s="303">
        <v>0</v>
      </c>
      <c r="BE894" s="303">
        <v>0</v>
      </c>
      <c r="BF894" s="303">
        <v>0</v>
      </c>
      <c r="BG894" s="303">
        <v>0</v>
      </c>
      <c r="BH894" s="303">
        <v>0</v>
      </c>
      <c r="BI894" s="303">
        <v>0</v>
      </c>
      <c r="BJ894" s="303">
        <v>0</v>
      </c>
      <c r="BK894" s="303">
        <v>0</v>
      </c>
      <c r="BL894" s="303">
        <v>0</v>
      </c>
      <c r="BM894" s="303">
        <v>0</v>
      </c>
      <c r="BN894" s="303">
        <v>0.42272799999999999</v>
      </c>
      <c r="BO894" s="303">
        <v>0</v>
      </c>
      <c r="BP894" s="303">
        <v>0</v>
      </c>
      <c r="BQ894" s="303">
        <v>0</v>
      </c>
      <c r="BR894" s="74"/>
      <c r="BS894" s="136">
        <v>1.2475919E-4</v>
      </c>
      <c r="BT894" s="136">
        <v>0</v>
      </c>
      <c r="BU894" s="144">
        <v>6.0226531000000002E-5</v>
      </c>
      <c r="BV894" s="144">
        <v>1.2033437E-8</v>
      </c>
      <c r="BW894" s="144">
        <v>5.3839071000000002E-6</v>
      </c>
      <c r="BX894" s="136">
        <v>0</v>
      </c>
      <c r="BY894" s="136">
        <v>0</v>
      </c>
      <c r="BZ894" s="136">
        <v>0</v>
      </c>
      <c r="CA894" s="136">
        <v>0</v>
      </c>
      <c r="CB894" s="144">
        <v>3.6710883000000003E-8</v>
      </c>
      <c r="CC894" s="136">
        <v>0</v>
      </c>
      <c r="CD894" s="136">
        <v>0</v>
      </c>
      <c r="CE894" s="136">
        <v>0</v>
      </c>
      <c r="CF894" s="144">
        <v>4.8315682000000003E-6</v>
      </c>
      <c r="CG894" s="144">
        <v>5.4268443999999997E-5</v>
      </c>
      <c r="CH894" s="136">
        <v>0</v>
      </c>
      <c r="CI894" s="136">
        <v>0</v>
      </c>
      <c r="CJ894" s="200" t="s">
        <v>3703</v>
      </c>
      <c r="CK894" s="201"/>
      <c r="CL894" s="89" t="s">
        <v>663</v>
      </c>
      <c r="CM894" s="110"/>
      <c r="CN894" s="110"/>
      <c r="CO894" s="74"/>
      <c r="CP894" s="305"/>
      <c r="CQ894" s="74"/>
      <c r="CR894" s="74"/>
      <c r="CS894" s="74"/>
      <c r="CT894" s="74"/>
      <c r="CU894" s="74"/>
      <c r="CV894" s="74"/>
      <c r="CW894" s="74"/>
      <c r="CX894" s="74"/>
      <c r="CY894" s="74"/>
      <c r="CZ894" s="74"/>
      <c r="DA894" s="74"/>
      <c r="DB894" s="74"/>
    </row>
    <row r="895" spans="1:106" ht="14.5" customHeight="1" thickBot="1">
      <c r="A895" s="74" t="s">
        <v>3845</v>
      </c>
      <c r="B895" s="129" t="s">
        <v>3600</v>
      </c>
      <c r="C895" s="130" t="str">
        <f t="shared" si="563"/>
        <v>A.130.07.125</v>
      </c>
      <c r="D895" s="131" t="s">
        <v>212</v>
      </c>
      <c r="E895" s="129" t="s">
        <v>957</v>
      </c>
      <c r="F895" s="132" t="s">
        <v>3847</v>
      </c>
      <c r="G895" s="132">
        <f t="shared" si="564"/>
        <v>1.1773418889589999</v>
      </c>
      <c r="H895" s="348">
        <f t="shared" si="565"/>
        <v>1.1773418889589999</v>
      </c>
      <c r="I895" s="74"/>
      <c r="J895" s="132">
        <f t="shared" si="566"/>
        <v>1.0698140121E-2</v>
      </c>
      <c r="K895" s="132">
        <f t="shared" si="567"/>
        <v>2.7333748838000001E-2</v>
      </c>
      <c r="L895" s="300">
        <f t="shared" si="568"/>
        <v>0.84006000000000003</v>
      </c>
      <c r="M895" s="132">
        <v>0.29925000000000002</v>
      </c>
      <c r="N895" s="132">
        <v>2.7157500000000001E-2</v>
      </c>
      <c r="O895" s="304">
        <v>7.1777807999999998E-5</v>
      </c>
      <c r="P895" s="132">
        <v>4.62672E-3</v>
      </c>
      <c r="Q895" s="132">
        <v>6.0150000000000004E-3</v>
      </c>
      <c r="R895" s="132">
        <v>0</v>
      </c>
      <c r="S895" s="304">
        <v>5.6420121000000003E-5</v>
      </c>
      <c r="T895" s="132">
        <v>1.0447103E-4</v>
      </c>
      <c r="U895" s="132">
        <v>0</v>
      </c>
      <c r="V895" s="132">
        <v>0.84006000000000003</v>
      </c>
      <c r="W895" s="132">
        <v>0</v>
      </c>
      <c r="X895" s="132">
        <v>0</v>
      </c>
      <c r="Y895" s="132">
        <v>0</v>
      </c>
      <c r="Z895" s="132">
        <v>0</v>
      </c>
      <c r="AA895" s="74"/>
      <c r="AB895" s="301">
        <f t="shared" si="569"/>
        <v>2.25</v>
      </c>
      <c r="AC895" s="338">
        <f t="shared" si="570"/>
        <v>2.25</v>
      </c>
      <c r="AD895" s="74"/>
      <c r="AE895" s="136">
        <v>90.021500000000003</v>
      </c>
      <c r="AF895" s="136">
        <v>88.781499999999994</v>
      </c>
      <c r="AG895" s="136">
        <v>0</v>
      </c>
      <c r="AH895" s="136">
        <v>0</v>
      </c>
      <c r="AI895" s="136">
        <v>1.24</v>
      </c>
      <c r="AJ895" s="136">
        <v>0</v>
      </c>
      <c r="AK895" s="136">
        <v>0</v>
      </c>
      <c r="AL895" s="74"/>
      <c r="AM895" s="133">
        <v>4.1177406E-2</v>
      </c>
      <c r="AN895" s="340">
        <f t="shared" si="571"/>
        <v>4.1177406E-2</v>
      </c>
      <c r="AP895" s="133">
        <v>3.6413086999999997E-2</v>
      </c>
      <c r="AQ895" s="133">
        <v>1.746041E-3</v>
      </c>
      <c r="AR895" s="133">
        <v>3.0182779000000001E-3</v>
      </c>
      <c r="AS895" s="134">
        <f t="shared" si="572"/>
        <v>2.1830388000000002E-6</v>
      </c>
      <c r="AT895" s="135">
        <f t="shared" si="573"/>
        <v>6.4572521250000001E-9</v>
      </c>
      <c r="AU895" s="135">
        <f t="shared" si="574"/>
        <v>0.42272799999999999</v>
      </c>
      <c r="AV895" s="302">
        <v>2.0880000000000002E-6</v>
      </c>
      <c r="AW895" s="302">
        <v>6.3000000000000002E-9</v>
      </c>
      <c r="AX895" s="302">
        <v>1.7212500000000001E-13</v>
      </c>
      <c r="AY895" s="303">
        <v>0</v>
      </c>
      <c r="AZ895" s="303">
        <v>0</v>
      </c>
      <c r="BA895" s="302">
        <v>6.8880000000000004E-10</v>
      </c>
      <c r="BB895" s="302">
        <v>9.4349999999999995E-8</v>
      </c>
      <c r="BC895" s="302">
        <v>1.5707999999999999E-10</v>
      </c>
      <c r="BD895" s="303">
        <v>0</v>
      </c>
      <c r="BE895" s="303">
        <v>0</v>
      </c>
      <c r="BF895" s="303">
        <v>0</v>
      </c>
      <c r="BG895" s="303">
        <v>0</v>
      </c>
      <c r="BH895" s="303">
        <v>0</v>
      </c>
      <c r="BI895" s="303">
        <v>0</v>
      </c>
      <c r="BJ895" s="303">
        <v>0</v>
      </c>
      <c r="BK895" s="303">
        <v>0</v>
      </c>
      <c r="BL895" s="303">
        <v>0</v>
      </c>
      <c r="BM895" s="303">
        <v>0</v>
      </c>
      <c r="BN895" s="303">
        <v>0.42272799999999999</v>
      </c>
      <c r="BO895" s="303">
        <v>0</v>
      </c>
      <c r="BP895" s="303">
        <v>0</v>
      </c>
      <c r="BQ895" s="303">
        <v>0</v>
      </c>
      <c r="BR895" s="74"/>
      <c r="BS895" s="136">
        <v>1.2735135000000001E-4</v>
      </c>
      <c r="BT895" s="136">
        <v>0</v>
      </c>
      <c r="BU895" s="144">
        <v>6.2735970000000002E-5</v>
      </c>
      <c r="BV895" s="144">
        <v>1.2237400999999999E-8</v>
      </c>
      <c r="BW895" s="144">
        <v>5.3839071000000002E-6</v>
      </c>
      <c r="BX895" s="136">
        <v>0</v>
      </c>
      <c r="BY895" s="136">
        <v>0</v>
      </c>
      <c r="BZ895" s="136">
        <v>0</v>
      </c>
      <c r="CA895" s="136">
        <v>0</v>
      </c>
      <c r="CB895" s="144">
        <v>3.7333522999999999E-8</v>
      </c>
      <c r="CC895" s="136">
        <v>0</v>
      </c>
      <c r="CD895" s="136">
        <v>0</v>
      </c>
      <c r="CE895" s="136">
        <v>0</v>
      </c>
      <c r="CF895" s="144">
        <v>4.9134591999999999E-6</v>
      </c>
      <c r="CG895" s="144">
        <v>5.4268443999999997E-5</v>
      </c>
      <c r="CH895" s="136">
        <v>0</v>
      </c>
      <c r="CI895" s="136">
        <v>0</v>
      </c>
      <c r="CJ895" s="200" t="s">
        <v>3703</v>
      </c>
      <c r="CK895" s="201"/>
      <c r="CL895" s="89" t="s">
        <v>663</v>
      </c>
      <c r="CM895" s="110"/>
      <c r="CN895" s="110"/>
      <c r="CO895" s="74"/>
      <c r="CP895" s="305"/>
      <c r="CQ895" s="74"/>
      <c r="CR895" s="74"/>
      <c r="CS895" s="74"/>
      <c r="CT895" s="74"/>
      <c r="CU895" s="74"/>
      <c r="CV895" s="74"/>
      <c r="CW895" s="74"/>
      <c r="CX895" s="74"/>
      <c r="CY895" s="74"/>
      <c r="CZ895" s="74"/>
      <c r="DA895" s="74"/>
      <c r="DB895" s="74"/>
    </row>
    <row r="896" spans="1:106" ht="14.5" customHeight="1" thickBot="1">
      <c r="A896" s="74" t="s">
        <v>3848</v>
      </c>
      <c r="B896" s="129" t="s">
        <v>3600</v>
      </c>
      <c r="C896" s="130" t="str">
        <f t="shared" si="563"/>
        <v>A.130.07.126</v>
      </c>
      <c r="D896" s="131" t="s">
        <v>212</v>
      </c>
      <c r="E896" s="129" t="s">
        <v>957</v>
      </c>
      <c r="F896" s="132" t="s">
        <v>3850</v>
      </c>
      <c r="G896" s="132">
        <f t="shared" si="564"/>
        <v>2.0001458392879998</v>
      </c>
      <c r="H896" s="348">
        <f t="shared" si="565"/>
        <v>2.0001458392879998</v>
      </c>
      <c r="I896" s="74"/>
      <c r="J896" s="132">
        <f t="shared" si="566"/>
        <v>5.2622163739999998E-2</v>
      </c>
      <c r="K896" s="132">
        <f t="shared" si="567"/>
        <v>0.10009322</v>
      </c>
      <c r="L896" s="300">
        <f t="shared" si="568"/>
        <v>0.59520255554799995</v>
      </c>
      <c r="M896" s="132">
        <v>1.2522279000000001</v>
      </c>
      <c r="N896" s="132">
        <v>4.4518895000000003E-2</v>
      </c>
      <c r="O896" s="132">
        <v>5.2249052999999997E-2</v>
      </c>
      <c r="P896" s="132">
        <v>4.4605392000000001E-2</v>
      </c>
      <c r="Q896" s="132">
        <v>6.9310817000000002E-3</v>
      </c>
      <c r="R896" s="132">
        <v>5.7987640000000003E-4</v>
      </c>
      <c r="S896" s="132">
        <v>5.0581363999999997E-4</v>
      </c>
      <c r="T896" s="132">
        <v>3.3252720000000002E-3</v>
      </c>
      <c r="U896" s="132">
        <v>3.9437316999999996E-3</v>
      </c>
      <c r="V896" s="132">
        <v>0.50778000000000001</v>
      </c>
      <c r="W896" s="132">
        <v>8.3453589999999994E-2</v>
      </c>
      <c r="X896" s="304">
        <v>2.5233848E-5</v>
      </c>
      <c r="Y896" s="132">
        <v>0</v>
      </c>
      <c r="Z896" s="132">
        <v>0</v>
      </c>
      <c r="AA896" s="74"/>
      <c r="AB896" s="301">
        <f t="shared" si="569"/>
        <v>9.4152473684210527</v>
      </c>
      <c r="AC896" s="338">
        <f t="shared" si="570"/>
        <v>9.4152473684210527</v>
      </c>
      <c r="AD896" s="74"/>
      <c r="AE896" s="136">
        <v>171.39293000000001</v>
      </c>
      <c r="AF896" s="136">
        <v>152.79338000000001</v>
      </c>
      <c r="AG896" s="136">
        <v>11.312897</v>
      </c>
      <c r="AH896" s="136">
        <v>0</v>
      </c>
      <c r="AI896" s="136">
        <v>0.88230483999999998</v>
      </c>
      <c r="AJ896" s="136">
        <v>3.8762927</v>
      </c>
      <c r="AK896" s="136">
        <v>2.5280581</v>
      </c>
      <c r="AL896" s="74"/>
      <c r="AM896" s="133">
        <v>0.18640427000000001</v>
      </c>
      <c r="AN896" s="340">
        <f t="shared" si="571"/>
        <v>0.18640427000000001</v>
      </c>
      <c r="AP896" s="133">
        <v>0.17106366000000001</v>
      </c>
      <c r="AQ896" s="133">
        <v>7.8757085999999997E-3</v>
      </c>
      <c r="AR896" s="133">
        <v>7.4649084999999999E-3</v>
      </c>
      <c r="AS896" s="134">
        <f t="shared" si="572"/>
        <v>1.0255615026225998E-5</v>
      </c>
      <c r="AT896" s="135">
        <f t="shared" si="573"/>
        <v>2.9126140833670202E-8</v>
      </c>
      <c r="AU896" s="135">
        <f t="shared" si="574"/>
        <v>1.04550536072</v>
      </c>
      <c r="AV896" s="302">
        <v>8.8297892999999994E-6</v>
      </c>
      <c r="AW896" s="302">
        <v>2.6645037E-8</v>
      </c>
      <c r="AX896" s="302">
        <v>7.2783134000000003E-13</v>
      </c>
      <c r="AY896" s="302">
        <v>4.0681472E-10</v>
      </c>
      <c r="AZ896" s="302">
        <v>5.2847206E-11</v>
      </c>
      <c r="BA896" s="302">
        <v>6.6326035999999999E-9</v>
      </c>
      <c r="BB896" s="302">
        <v>1.4099958000000001E-6</v>
      </c>
      <c r="BC896" s="302">
        <v>9.5445320999999998E-10</v>
      </c>
      <c r="BD896" s="302">
        <v>1.4926123E-9</v>
      </c>
      <c r="BE896" s="302">
        <v>5.9324893000000005E-13</v>
      </c>
      <c r="BF896" s="302">
        <v>3.0430791999999999E-15</v>
      </c>
      <c r="BG896" s="302">
        <v>1.257156E-12</v>
      </c>
      <c r="BH896" s="302">
        <v>7.2632001000000001E-14</v>
      </c>
      <c r="BI896" s="302">
        <v>5.4895320000000002E-14</v>
      </c>
      <c r="BJ896" s="302">
        <v>6.3160715999999998E-9</v>
      </c>
      <c r="BK896" s="302">
        <v>2.4215890999999998E-9</v>
      </c>
      <c r="BL896" s="302">
        <v>3.1329517000000002E-11</v>
      </c>
      <c r="BM896" s="303">
        <v>1.1166071999999999E-4</v>
      </c>
      <c r="BN896" s="303">
        <v>1.0453937</v>
      </c>
      <c r="BO896" s="303">
        <v>0</v>
      </c>
      <c r="BP896" s="303">
        <v>0</v>
      </c>
      <c r="BQ896" s="303">
        <v>0</v>
      </c>
      <c r="BR896" s="74"/>
      <c r="BS896" s="136">
        <v>5.0625875000000003E-4</v>
      </c>
      <c r="BT896" s="144">
        <v>1.2430408000000001E-5</v>
      </c>
      <c r="BU896" s="136">
        <v>2.6252209000000002E-4</v>
      </c>
      <c r="BV896" s="144">
        <v>3.9151371999999998E-7</v>
      </c>
      <c r="BW896" s="144">
        <v>1.3319579E-5</v>
      </c>
      <c r="BX896" s="144">
        <v>4.1991984999999996E-6</v>
      </c>
      <c r="BY896" s="144">
        <v>7.6104748999999996E-10</v>
      </c>
      <c r="BZ896" s="144">
        <v>6.4135846999999999E-6</v>
      </c>
      <c r="CA896" s="144">
        <v>7.7815330000000002E-7</v>
      </c>
      <c r="CB896" s="144">
        <v>3.3469983000000002E-7</v>
      </c>
      <c r="CC896" s="144">
        <v>3.9721314E-7</v>
      </c>
      <c r="CD896" s="144">
        <v>2.2775807E-8</v>
      </c>
      <c r="CE896" s="144">
        <v>7.0115638000000001E-9</v>
      </c>
      <c r="CF896" s="144">
        <v>1.0119534999999999E-5</v>
      </c>
      <c r="CG896" s="136">
        <v>1.9371766999999999E-4</v>
      </c>
      <c r="CH896" s="144">
        <v>1.6045531999999999E-6</v>
      </c>
      <c r="CI896" s="136">
        <v>0</v>
      </c>
      <c r="CJ896" s="200" t="s">
        <v>3708</v>
      </c>
      <c r="CK896" s="201"/>
      <c r="CL896" s="110" t="s">
        <v>3851</v>
      </c>
      <c r="CM896" s="110"/>
      <c r="CN896" s="110"/>
      <c r="CO896" s="74"/>
      <c r="CP896" s="305"/>
      <c r="CQ896" s="74"/>
      <c r="CR896" s="74"/>
      <c r="CS896" s="74"/>
      <c r="CT896" s="74"/>
      <c r="CU896" s="74"/>
      <c r="CV896" s="74"/>
      <c r="CW896" s="74"/>
      <c r="CX896" s="74"/>
      <c r="CY896" s="74"/>
      <c r="CZ896" s="74"/>
      <c r="DA896" s="74"/>
      <c r="DB896" s="74"/>
    </row>
    <row r="897" spans="1:106" ht="14.5" customHeight="1">
      <c r="A897" s="74" t="s">
        <v>3852</v>
      </c>
      <c r="B897" s="129" t="s">
        <v>3600</v>
      </c>
      <c r="C897" s="130" t="str">
        <f t="shared" si="563"/>
        <v>A.130.07.127</v>
      </c>
      <c r="D897" s="131" t="s">
        <v>212</v>
      </c>
      <c r="E897" s="129" t="s">
        <v>957</v>
      </c>
      <c r="F897" s="132" t="s">
        <v>3854</v>
      </c>
      <c r="G897" s="132">
        <f t="shared" si="564"/>
        <v>0.92253402866299994</v>
      </c>
      <c r="H897" s="348">
        <f t="shared" si="565"/>
        <v>0.92253402866299994</v>
      </c>
      <c r="I897" s="74"/>
      <c r="J897" s="132">
        <f t="shared" si="566"/>
        <v>1.9340757970000001E-2</v>
      </c>
      <c r="K897" s="132">
        <f t="shared" si="567"/>
        <v>3.2211701699999998E-2</v>
      </c>
      <c r="L897" s="300">
        <f t="shared" si="568"/>
        <v>0.42887543899299996</v>
      </c>
      <c r="M897" s="132">
        <v>0.44210612999999999</v>
      </c>
      <c r="N897" s="132">
        <v>1.1560147E-2</v>
      </c>
      <c r="O897" s="132">
        <v>1.8940696E-2</v>
      </c>
      <c r="P897" s="132">
        <v>1.6277571000000001E-2</v>
      </c>
      <c r="Q897" s="132">
        <v>2.5045974E-3</v>
      </c>
      <c r="R897" s="132">
        <v>2.9834749999999998E-4</v>
      </c>
      <c r="S897" s="132">
        <v>2.6024206999999998E-4</v>
      </c>
      <c r="T897" s="132">
        <v>1.7108587E-3</v>
      </c>
      <c r="U897" s="132">
        <v>6.1382832999999995E-4</v>
      </c>
      <c r="V897" s="132">
        <v>0.42431999999999997</v>
      </c>
      <c r="W897" s="132">
        <v>3.9286277999999999E-3</v>
      </c>
      <c r="X897" s="304">
        <v>1.2982862999999999E-5</v>
      </c>
      <c r="Y897" s="132">
        <v>0</v>
      </c>
      <c r="Z897" s="132">
        <v>0</v>
      </c>
      <c r="AA897" s="74"/>
      <c r="AB897" s="301">
        <f t="shared" si="569"/>
        <v>3.3241062406015036</v>
      </c>
      <c r="AC897" s="338">
        <f t="shared" si="570"/>
        <v>3.3241062406015036</v>
      </c>
      <c r="AD897" s="74"/>
      <c r="AE897" s="136">
        <v>71.740340000000003</v>
      </c>
      <c r="AF897" s="136">
        <v>71.099438000000006</v>
      </c>
      <c r="AG897" s="136">
        <v>0.53262308000000003</v>
      </c>
      <c r="AH897" s="136">
        <v>0</v>
      </c>
      <c r="AI897" s="136">
        <v>0</v>
      </c>
      <c r="AJ897" s="136">
        <v>5.3325589000000001E-3</v>
      </c>
      <c r="AK897" s="136">
        <v>0.10294651</v>
      </c>
      <c r="AL897" s="74"/>
      <c r="AM897" s="133">
        <v>6.6361677999999993E-2</v>
      </c>
      <c r="AN897" s="340">
        <f t="shared" si="571"/>
        <v>6.6361677999999993E-2</v>
      </c>
      <c r="AP897" s="133">
        <v>5.9494276999999998E-2</v>
      </c>
      <c r="AQ897" s="133">
        <v>2.7757553000000001E-3</v>
      </c>
      <c r="AR897" s="133">
        <v>4.0916447999999996E-3</v>
      </c>
      <c r="AS897" s="134">
        <f t="shared" si="572"/>
        <v>3.566803160337E-6</v>
      </c>
      <c r="AT897" s="135">
        <f t="shared" si="573"/>
        <v>1.0265367287837997E-8</v>
      </c>
      <c r="AU897" s="135">
        <f t="shared" si="574"/>
        <v>0.57305949539500001</v>
      </c>
      <c r="AV897" s="302">
        <v>3.1323308E-6</v>
      </c>
      <c r="AW897" s="302">
        <v>9.4527638999999995E-9</v>
      </c>
      <c r="AX897" s="302">
        <v>2.5818628E-13</v>
      </c>
      <c r="AY897" s="302">
        <v>2.0930695000000001E-10</v>
      </c>
      <c r="AZ897" s="302">
        <v>2.7189987000000001E-11</v>
      </c>
      <c r="BA897" s="302">
        <v>2.4204104E-9</v>
      </c>
      <c r="BB897" s="302">
        <v>4.2731990999999998E-7</v>
      </c>
      <c r="BC897" s="302">
        <v>3.5043294000000002E-10</v>
      </c>
      <c r="BD897" s="302">
        <v>4.4477395000000002E-10</v>
      </c>
      <c r="BE897" s="302">
        <v>3.0522769999999999E-13</v>
      </c>
      <c r="BF897" s="302">
        <v>1.5656700000000001E-15</v>
      </c>
      <c r="BG897" s="302">
        <v>6.4680913999999998E-13</v>
      </c>
      <c r="BH897" s="302">
        <v>3.7369302000000002E-14</v>
      </c>
      <c r="BI897" s="302">
        <v>2.8243745999999999E-14</v>
      </c>
      <c r="BJ897" s="302">
        <v>3.2496307999999999E-9</v>
      </c>
      <c r="BK897" s="302">
        <v>1.2459122E-9</v>
      </c>
      <c r="BL897" s="302">
        <v>1.6119096E-11</v>
      </c>
      <c r="BM897" s="302">
        <v>2.8885394999999999E-5</v>
      </c>
      <c r="BN897" s="303">
        <v>0.57303061</v>
      </c>
      <c r="BO897" s="303">
        <v>0</v>
      </c>
      <c r="BP897" s="303">
        <v>0</v>
      </c>
      <c r="BQ897" s="303">
        <v>0</v>
      </c>
      <c r="BR897" s="74"/>
      <c r="BS897" s="136">
        <v>1.9365707000000001E-4</v>
      </c>
      <c r="BT897" s="144">
        <v>3.8407635999999998E-6</v>
      </c>
      <c r="BU897" s="144">
        <v>9.2684901999999996E-5</v>
      </c>
      <c r="BV897" s="144">
        <v>2.0143455000000001E-7</v>
      </c>
      <c r="BW897" s="144">
        <v>4.2773930999999999E-6</v>
      </c>
      <c r="BX897" s="144">
        <v>1.5182435999999999E-6</v>
      </c>
      <c r="BY897" s="144">
        <v>3.9156036999999998E-10</v>
      </c>
      <c r="BZ897" s="144">
        <v>2.3250011999999999E-6</v>
      </c>
      <c r="CA897" s="144">
        <v>4.0036134999999999E-7</v>
      </c>
      <c r="CB897" s="144">
        <v>1.7220369000000001E-7</v>
      </c>
      <c r="CC897" s="144">
        <v>2.0436691000000001E-7</v>
      </c>
      <c r="CD897" s="144">
        <v>1.1718196000000001E-8</v>
      </c>
      <c r="CE897" s="144">
        <v>3.6074627999999999E-9</v>
      </c>
      <c r="CF897" s="144">
        <v>3.8237274999999997E-6</v>
      </c>
      <c r="CG897" s="144">
        <v>8.4049968000000002E-5</v>
      </c>
      <c r="CH897" s="144">
        <v>1.4298792000000001E-7</v>
      </c>
      <c r="CI897" s="136">
        <v>0</v>
      </c>
      <c r="CJ897" s="203" t="s">
        <v>3713</v>
      </c>
      <c r="CK897" s="201"/>
      <c r="CL897" s="89" t="s">
        <v>3855</v>
      </c>
      <c r="CM897" s="110"/>
      <c r="CN897" s="110"/>
      <c r="CO897" s="74"/>
      <c r="CP897" s="305"/>
      <c r="CQ897" s="74"/>
      <c r="CR897" s="74"/>
      <c r="CS897" s="74"/>
      <c r="CT897" s="74"/>
      <c r="CU897" s="74"/>
      <c r="CV897" s="74"/>
      <c r="CW897" s="74"/>
      <c r="CX897" s="74"/>
      <c r="CY897" s="74"/>
      <c r="CZ897" s="74"/>
      <c r="DA897" s="74"/>
      <c r="DB897" s="74"/>
    </row>
    <row r="898" spans="1:106" ht="14.5" customHeight="1" thickBot="1">
      <c r="A898" s="74" t="s">
        <v>3856</v>
      </c>
      <c r="B898" s="129" t="s">
        <v>3600</v>
      </c>
      <c r="C898" s="130" t="str">
        <f t="shared" si="563"/>
        <v>A.130.07.128</v>
      </c>
      <c r="D898" s="131" t="s">
        <v>212</v>
      </c>
      <c r="E898" s="129" t="s">
        <v>957</v>
      </c>
      <c r="F898" s="132" t="s">
        <v>3858</v>
      </c>
      <c r="G898" s="132">
        <f t="shared" si="564"/>
        <v>1.3514767825899998</v>
      </c>
      <c r="H898" s="348">
        <f t="shared" si="565"/>
        <v>1.3514767825899998</v>
      </c>
      <c r="I898" s="74"/>
      <c r="J898" s="132">
        <f t="shared" si="566"/>
        <v>0.10845436302</v>
      </c>
      <c r="K898" s="132">
        <f t="shared" si="567"/>
        <v>0.27323119956999997</v>
      </c>
      <c r="L898" s="300">
        <f t="shared" si="568"/>
        <v>0.53737629999999992</v>
      </c>
      <c r="M898" s="132">
        <v>0.43241491999999998</v>
      </c>
      <c r="N898" s="132">
        <v>0.14330745</v>
      </c>
      <c r="O898" s="132">
        <v>0.12942020000000001</v>
      </c>
      <c r="P898" s="132">
        <v>0.108324</v>
      </c>
      <c r="Q898" s="132">
        <v>0</v>
      </c>
      <c r="R898" s="132">
        <v>0</v>
      </c>
      <c r="S898" s="132">
        <v>1.3036302000000001E-4</v>
      </c>
      <c r="T898" s="132">
        <v>5.0354957000000005E-4</v>
      </c>
      <c r="U898" s="132">
        <v>2.5546000000000002E-3</v>
      </c>
      <c r="V898" s="132">
        <v>0.50778000000000001</v>
      </c>
      <c r="W898" s="132">
        <v>4.3407000000000003E-3</v>
      </c>
      <c r="X898" s="132">
        <v>0</v>
      </c>
      <c r="Y898" s="132">
        <v>0</v>
      </c>
      <c r="Z898" s="132">
        <v>2.2700999999999999E-2</v>
      </c>
      <c r="AA898" s="74"/>
      <c r="AB898" s="301">
        <f t="shared" si="569"/>
        <v>3.2512399999999997</v>
      </c>
      <c r="AC898" s="338">
        <f t="shared" si="570"/>
        <v>3.2512399999999997</v>
      </c>
      <c r="AD898" s="74"/>
      <c r="AE898" s="136">
        <v>118.29801999999999</v>
      </c>
      <c r="AF898" s="136">
        <v>117.70972</v>
      </c>
      <c r="AG898" s="136">
        <v>0.58830000000000005</v>
      </c>
      <c r="AH898" s="136">
        <v>0</v>
      </c>
      <c r="AI898" s="136">
        <v>0</v>
      </c>
      <c r="AJ898" s="136">
        <v>0</v>
      </c>
      <c r="AK898" s="136">
        <v>0</v>
      </c>
      <c r="AL898" s="74"/>
      <c r="AM898" s="133">
        <v>0.12671674999999999</v>
      </c>
      <c r="AN898" s="340">
        <f t="shared" si="571"/>
        <v>0.12671674999999999</v>
      </c>
      <c r="AP898" s="133">
        <v>0.11556345</v>
      </c>
      <c r="AQ898" s="133">
        <v>4.3058156000000004E-3</v>
      </c>
      <c r="AR898" s="133">
        <v>6.8474861999999999E-3</v>
      </c>
      <c r="AS898" s="134">
        <f t="shared" si="572"/>
        <v>6.9282645000000006E-6</v>
      </c>
      <c r="AT898" s="135">
        <f t="shared" si="573"/>
        <v>1.5923874208500003E-8</v>
      </c>
      <c r="AU898" s="135">
        <f t="shared" si="574"/>
        <v>0.95903168400000005</v>
      </c>
      <c r="AV898" s="302">
        <v>3.0677120000000002E-6</v>
      </c>
      <c r="AW898" s="302">
        <v>9.2579999999999993E-9</v>
      </c>
      <c r="AX898" s="302">
        <v>2.5285849999999999E-13</v>
      </c>
      <c r="AY898" s="303">
        <v>0</v>
      </c>
      <c r="AZ898" s="303">
        <v>0</v>
      </c>
      <c r="BA898" s="302">
        <v>1.6107E-8</v>
      </c>
      <c r="BB898" s="302">
        <v>3.8274400000000002E-6</v>
      </c>
      <c r="BC898" s="302">
        <v>2.2833000000000002E-9</v>
      </c>
      <c r="BD898" s="302">
        <v>4.3821100000000003E-9</v>
      </c>
      <c r="BE898" s="303">
        <v>0</v>
      </c>
      <c r="BF898" s="303">
        <v>0</v>
      </c>
      <c r="BG898" s="302">
        <v>5.5349999999999999E-14</v>
      </c>
      <c r="BH898" s="302">
        <v>2.115E-14</v>
      </c>
      <c r="BI898" s="302">
        <v>1.3485E-13</v>
      </c>
      <c r="BJ898" s="302">
        <v>1.6800000000000002E-8</v>
      </c>
      <c r="BK898" s="302">
        <v>2.0549999999999999E-10</v>
      </c>
      <c r="BL898" s="303">
        <v>0</v>
      </c>
      <c r="BM898" s="303">
        <v>4.11884E-4</v>
      </c>
      <c r="BN898" s="303">
        <v>0.95861980000000002</v>
      </c>
      <c r="BO898" s="303">
        <v>0</v>
      </c>
      <c r="BP898" s="303">
        <v>0</v>
      </c>
      <c r="BQ898" s="303">
        <v>0</v>
      </c>
      <c r="BR898" s="74"/>
      <c r="BS898" s="136">
        <v>3.3530191999999999E-4</v>
      </c>
      <c r="BT898" s="144">
        <v>3.5514456E-5</v>
      </c>
      <c r="BU898" s="144">
        <v>9.0653197999999996E-5</v>
      </c>
      <c r="BV898" s="144">
        <v>5.8984177999999998E-8</v>
      </c>
      <c r="BW898" s="144">
        <v>2.1478711000000002E-5</v>
      </c>
      <c r="BX898" s="144">
        <v>1.0427372E-5</v>
      </c>
      <c r="BY898" s="136">
        <v>0</v>
      </c>
      <c r="BZ898" s="144">
        <v>1.5826507000000001E-5</v>
      </c>
      <c r="CA898" s="136">
        <v>0</v>
      </c>
      <c r="CB898" s="144">
        <v>8.6261971999999999E-8</v>
      </c>
      <c r="CC898" s="136">
        <v>0</v>
      </c>
      <c r="CD898" s="136">
        <v>0</v>
      </c>
      <c r="CE898" s="136">
        <v>0</v>
      </c>
      <c r="CF898" s="144">
        <v>2.2167434E-5</v>
      </c>
      <c r="CG898" s="136">
        <v>1.3908900000000001E-4</v>
      </c>
      <c r="CH898" s="136">
        <v>0</v>
      </c>
      <c r="CI898" s="136">
        <v>0</v>
      </c>
      <c r="CJ898" s="203" t="s">
        <v>3859</v>
      </c>
      <c r="CK898" s="201"/>
      <c r="CL898" s="110" t="s">
        <v>3860</v>
      </c>
      <c r="CM898" s="110"/>
      <c r="CN898" s="110"/>
      <c r="CO898" s="74"/>
      <c r="CP898" s="305"/>
      <c r="CQ898" s="74"/>
      <c r="CR898" s="74"/>
      <c r="CS898" s="74"/>
      <c r="CT898" s="74"/>
      <c r="CU898" s="74"/>
      <c r="CV898" s="74"/>
      <c r="CW898" s="74"/>
      <c r="CX898" s="74"/>
      <c r="CY898" s="74"/>
      <c r="CZ898" s="74"/>
      <c r="DA898" s="74"/>
      <c r="DB898" s="74"/>
    </row>
    <row r="899" spans="1:106" ht="14.5" customHeight="1" thickBot="1">
      <c r="A899" s="74" t="s">
        <v>3861</v>
      </c>
      <c r="B899" s="129" t="s">
        <v>3600</v>
      </c>
      <c r="C899" s="130" t="str">
        <f t="shared" si="563"/>
        <v>A.130.07.129</v>
      </c>
      <c r="D899" s="131" t="s">
        <v>212</v>
      </c>
      <c r="E899" s="129" t="s">
        <v>957</v>
      </c>
      <c r="F899" s="132" t="s">
        <v>3863</v>
      </c>
      <c r="G899" s="132">
        <f t="shared" si="564"/>
        <v>0.76525588221999996</v>
      </c>
      <c r="H899" s="348">
        <f t="shared" si="565"/>
        <v>0.76525588221999996</v>
      </c>
      <c r="I899" s="74"/>
      <c r="J899" s="132">
        <f t="shared" si="566"/>
        <v>1.8069662300000001E-2</v>
      </c>
      <c r="K899" s="132">
        <f t="shared" si="567"/>
        <v>0.10248621992</v>
      </c>
      <c r="L899" s="300">
        <f t="shared" si="568"/>
        <v>0.34943999999999997</v>
      </c>
      <c r="M899" s="132">
        <v>0.29526000000000002</v>
      </c>
      <c r="N899" s="132">
        <v>9.1796939999999994E-2</v>
      </c>
      <c r="O899" s="132">
        <v>1.0536192E-2</v>
      </c>
      <c r="P899" s="132">
        <v>6.3892799999999998E-3</v>
      </c>
      <c r="Q899" s="132">
        <v>2.0114159999999998E-3</v>
      </c>
      <c r="R899" s="132">
        <v>5.4012935000000003E-3</v>
      </c>
      <c r="S899" s="132">
        <v>4.2676728000000004E-3</v>
      </c>
      <c r="T899" s="132">
        <v>1.5308792E-4</v>
      </c>
      <c r="U899" s="132">
        <v>0</v>
      </c>
      <c r="V899" s="132">
        <v>0.34943999999999997</v>
      </c>
      <c r="W899" s="132">
        <v>0</v>
      </c>
      <c r="X899" s="132">
        <v>0</v>
      </c>
      <c r="Y899" s="132">
        <v>0</v>
      </c>
      <c r="Z899" s="132">
        <v>0</v>
      </c>
      <c r="AA899" s="74"/>
      <c r="AB899" s="301">
        <f t="shared" si="569"/>
        <v>2.2200000000000002</v>
      </c>
      <c r="AC899" s="338">
        <f t="shared" si="570"/>
        <v>2.2200000000000002</v>
      </c>
      <c r="AD899" s="74"/>
      <c r="AE899" s="136">
        <v>65.81</v>
      </c>
      <c r="AF899" s="136">
        <v>63.63</v>
      </c>
      <c r="AG899" s="136">
        <v>0</v>
      </c>
      <c r="AH899" s="136">
        <v>0</v>
      </c>
      <c r="AI899" s="136">
        <v>2.1800000000000002</v>
      </c>
      <c r="AJ899" s="136">
        <v>0</v>
      </c>
      <c r="AK899" s="136">
        <v>0</v>
      </c>
      <c r="AL899" s="74"/>
      <c r="AM899" s="133">
        <v>6.4477308999999997E-2</v>
      </c>
      <c r="AN899" s="340">
        <f t="shared" si="571"/>
        <v>6.4477308999999997E-2</v>
      </c>
      <c r="AP899" s="133">
        <v>6.2212058000000001E-2</v>
      </c>
      <c r="AQ899" s="133">
        <v>2.2652505000000001E-3</v>
      </c>
      <c r="AR899" s="133">
        <v>0</v>
      </c>
      <c r="AS899" s="134">
        <f t="shared" si="572"/>
        <v>3.7297397119999997E-6</v>
      </c>
      <c r="AT899" s="135">
        <f t="shared" si="573"/>
        <v>8.3774057583999999E-9</v>
      </c>
      <c r="AU899" s="135">
        <f t="shared" si="574"/>
        <v>0</v>
      </c>
      <c r="AV899" s="302">
        <v>2.0601599999999999E-6</v>
      </c>
      <c r="AW899" s="302">
        <v>6.216E-9</v>
      </c>
      <c r="AX899" s="302">
        <v>1.6982999999999999E-13</v>
      </c>
      <c r="AY899" s="303">
        <v>0</v>
      </c>
      <c r="AZ899" s="303">
        <v>0</v>
      </c>
      <c r="BA899" s="302">
        <v>9.5119999999999998E-10</v>
      </c>
      <c r="BB899" s="302">
        <v>1.66712E-6</v>
      </c>
      <c r="BC899" s="302">
        <v>2.1692000000000001E-10</v>
      </c>
      <c r="BD899" s="302">
        <v>1.9419199999999998E-9</v>
      </c>
      <c r="BE899" s="303">
        <v>0</v>
      </c>
      <c r="BF899" s="303">
        <v>0</v>
      </c>
      <c r="BG899" s="302">
        <v>2.3876291999999999E-12</v>
      </c>
      <c r="BH899" s="302">
        <v>5.0679999999999997E-16</v>
      </c>
      <c r="BI899" s="302">
        <v>7.7923999999999994E-15</v>
      </c>
      <c r="BJ899" s="302">
        <v>6.4971200000000004E-10</v>
      </c>
      <c r="BK899" s="302">
        <v>8.5879999999999997E-10</v>
      </c>
      <c r="BL899" s="303">
        <v>0</v>
      </c>
      <c r="BM899" s="303">
        <v>0</v>
      </c>
      <c r="BN899" s="303">
        <v>0</v>
      </c>
      <c r="BO899" s="303">
        <v>0</v>
      </c>
      <c r="BP899" s="303">
        <v>0</v>
      </c>
      <c r="BQ899" s="303">
        <v>0</v>
      </c>
      <c r="BR899" s="74"/>
      <c r="BS899" s="136">
        <v>1.0587651E-4</v>
      </c>
      <c r="BT899" s="144">
        <v>1.3388183E-5</v>
      </c>
      <c r="BU899" s="144">
        <v>6.1899491000000001E-5</v>
      </c>
      <c r="BV899" s="144">
        <v>1.7932227000000001E-8</v>
      </c>
      <c r="BW899" s="144">
        <v>1.2844481E-5</v>
      </c>
      <c r="BX899" s="136">
        <v>0</v>
      </c>
      <c r="BY899" s="136">
        <v>0</v>
      </c>
      <c r="BZ899" s="136">
        <v>0</v>
      </c>
      <c r="CA899" s="144">
        <v>7.2481556000000002E-6</v>
      </c>
      <c r="CB899" s="144">
        <v>2.8239439000000002E-6</v>
      </c>
      <c r="CC899" s="136">
        <v>0</v>
      </c>
      <c r="CD899" s="136">
        <v>0</v>
      </c>
      <c r="CE899" s="136">
        <v>0</v>
      </c>
      <c r="CF899" s="144">
        <v>7.6543224000000005E-6</v>
      </c>
      <c r="CG899" s="136">
        <v>0</v>
      </c>
      <c r="CH899" s="136">
        <v>0</v>
      </c>
      <c r="CI899" s="136">
        <v>0</v>
      </c>
      <c r="CJ899" s="200" t="s">
        <v>3723</v>
      </c>
      <c r="CK899" s="201"/>
      <c r="CL899" s="89" t="s">
        <v>663</v>
      </c>
      <c r="CM899" s="110"/>
      <c r="CN899" s="110"/>
      <c r="CO899" s="74"/>
      <c r="CP899" s="305"/>
      <c r="CQ899" s="74"/>
      <c r="CR899" s="74"/>
      <c r="CS899" s="74"/>
      <c r="CT899" s="74"/>
      <c r="CU899" s="74"/>
      <c r="CV899" s="74"/>
      <c r="CW899" s="74"/>
      <c r="CX899" s="74"/>
      <c r="CY899" s="74"/>
      <c r="CZ899" s="74"/>
      <c r="DA899" s="74"/>
      <c r="DB899" s="74"/>
    </row>
    <row r="900" spans="1:106" ht="14.5" customHeight="1" thickBot="1">
      <c r="A900" s="74" t="s">
        <v>3864</v>
      </c>
      <c r="B900" s="129" t="s">
        <v>3600</v>
      </c>
      <c r="C900" s="130" t="str">
        <f t="shared" si="563"/>
        <v>A.130.07.130</v>
      </c>
      <c r="D900" s="131" t="s">
        <v>212</v>
      </c>
      <c r="E900" s="129" t="s">
        <v>957</v>
      </c>
      <c r="F900" s="132" t="s">
        <v>3866</v>
      </c>
      <c r="G900" s="132">
        <f t="shared" si="564"/>
        <v>0.70612828154525142</v>
      </c>
      <c r="H900" s="348">
        <f t="shared" si="565"/>
        <v>0.70612828154525142</v>
      </c>
      <c r="I900" s="74"/>
      <c r="J900" s="132">
        <f t="shared" si="566"/>
        <v>3.6352505012658999E-2</v>
      </c>
      <c r="K900" s="132">
        <f t="shared" si="567"/>
        <v>5.5665776532592401E-2</v>
      </c>
      <c r="L900" s="300">
        <f t="shared" si="568"/>
        <v>0.34943999999999997</v>
      </c>
      <c r="M900" s="132">
        <v>0.26467000000000002</v>
      </c>
      <c r="N900" s="132">
        <v>5.0608575000000003E-2</v>
      </c>
      <c r="O900" s="132">
        <v>5.0572000000000004E-3</v>
      </c>
      <c r="P900" s="132">
        <v>1.2440736E-3</v>
      </c>
      <c r="Q900" s="132">
        <v>3.5108352000000002E-2</v>
      </c>
      <c r="R900" s="132">
        <v>0</v>
      </c>
      <c r="S900" s="304">
        <v>7.9412659000000005E-8</v>
      </c>
      <c r="T900" s="304">
        <v>1.5325923999999999E-9</v>
      </c>
      <c r="U900" s="132">
        <v>0</v>
      </c>
      <c r="V900" s="132">
        <v>0.34943999999999997</v>
      </c>
      <c r="W900" s="132">
        <v>0</v>
      </c>
      <c r="X900" s="132">
        <v>0</v>
      </c>
      <c r="Y900" s="132">
        <v>0</v>
      </c>
      <c r="Z900" s="132">
        <v>0</v>
      </c>
      <c r="AA900" s="74"/>
      <c r="AB900" s="301">
        <f t="shared" si="569"/>
        <v>1.99</v>
      </c>
      <c r="AC900" s="338">
        <f t="shared" si="570"/>
        <v>1.99</v>
      </c>
      <c r="AD900" s="74"/>
      <c r="AE900" s="136">
        <v>63.652000000000001</v>
      </c>
      <c r="AF900" s="136">
        <v>59.951999999999998</v>
      </c>
      <c r="AG900" s="136">
        <v>0</v>
      </c>
      <c r="AH900" s="136">
        <v>0</v>
      </c>
      <c r="AI900" s="136">
        <v>3.7</v>
      </c>
      <c r="AJ900" s="136">
        <v>0</v>
      </c>
      <c r="AK900" s="136">
        <v>0</v>
      </c>
      <c r="AL900" s="74"/>
      <c r="AM900" s="133">
        <v>4.9418124000000001E-2</v>
      </c>
      <c r="AN900" s="340">
        <f t="shared" si="571"/>
        <v>4.9418124000000001E-2</v>
      </c>
      <c r="AP900" s="133">
        <v>4.6136959999999998E-2</v>
      </c>
      <c r="AQ900" s="133">
        <v>1.8076176000000001E-3</v>
      </c>
      <c r="AR900" s="133">
        <v>1.4735461000000001E-3</v>
      </c>
      <c r="AS900" s="134">
        <f t="shared" si="572"/>
        <v>2.7660047999999999E-6</v>
      </c>
      <c r="AT900" s="135">
        <f t="shared" si="573"/>
        <v>6.6849762350000001E-9</v>
      </c>
      <c r="AU900" s="135">
        <f t="shared" si="574"/>
        <v>0.20637900000000001</v>
      </c>
      <c r="AV900" s="302">
        <v>1.84672E-6</v>
      </c>
      <c r="AW900" s="302">
        <v>5.5720000000000002E-9</v>
      </c>
      <c r="AX900" s="302">
        <v>1.5223500000000001E-13</v>
      </c>
      <c r="AY900" s="303">
        <v>0</v>
      </c>
      <c r="AZ900" s="303">
        <v>0</v>
      </c>
      <c r="BA900" s="302">
        <v>1.848E-10</v>
      </c>
      <c r="BB900" s="302">
        <v>9.1910000000000002E-7</v>
      </c>
      <c r="BC900" s="302">
        <v>4.2223999999999999E-11</v>
      </c>
      <c r="BD900" s="302">
        <v>1.0706E-9</v>
      </c>
      <c r="BE900" s="303">
        <v>0</v>
      </c>
      <c r="BF900" s="303">
        <v>0</v>
      </c>
      <c r="BG900" s="303">
        <v>0</v>
      </c>
      <c r="BH900" s="303">
        <v>0</v>
      </c>
      <c r="BI900" s="303">
        <v>0</v>
      </c>
      <c r="BJ900" s="303">
        <v>0</v>
      </c>
      <c r="BK900" s="303">
        <v>0</v>
      </c>
      <c r="BL900" s="303">
        <v>0</v>
      </c>
      <c r="BM900" s="303">
        <v>0</v>
      </c>
      <c r="BN900" s="303">
        <v>0.20637900000000001</v>
      </c>
      <c r="BO900" s="303">
        <v>0</v>
      </c>
      <c r="BP900" s="303">
        <v>0</v>
      </c>
      <c r="BQ900" s="303">
        <v>0</v>
      </c>
      <c r="BR900" s="74"/>
      <c r="BS900" s="136">
        <v>1.2872864000000001E-4</v>
      </c>
      <c r="BT900" s="144">
        <v>7.3810398999999996E-6</v>
      </c>
      <c r="BU900" s="144">
        <v>5.5486479999999997E-5</v>
      </c>
      <c r="BV900" s="144">
        <v>1.7952294999999999E-13</v>
      </c>
      <c r="BW900" s="144">
        <v>3.7780514E-5</v>
      </c>
      <c r="BX900" s="136">
        <v>0</v>
      </c>
      <c r="BY900" s="136">
        <v>0</v>
      </c>
      <c r="BZ900" s="136">
        <v>0</v>
      </c>
      <c r="CA900" s="136">
        <v>0</v>
      </c>
      <c r="CB900" s="144">
        <v>5.2547819000000003E-11</v>
      </c>
      <c r="CC900" s="136">
        <v>0</v>
      </c>
      <c r="CD900" s="136">
        <v>0</v>
      </c>
      <c r="CE900" s="136">
        <v>0</v>
      </c>
      <c r="CF900" s="144">
        <v>1.5862926999999999E-6</v>
      </c>
      <c r="CG900" s="144">
        <v>2.6494264E-5</v>
      </c>
      <c r="CH900" s="136">
        <v>0</v>
      </c>
      <c r="CI900" s="136">
        <v>0</v>
      </c>
      <c r="CJ900" s="200" t="s">
        <v>3723</v>
      </c>
      <c r="CK900" s="201"/>
      <c r="CL900" s="89" t="s">
        <v>663</v>
      </c>
      <c r="CM900" s="110"/>
      <c r="CN900" s="110"/>
      <c r="CO900" s="74"/>
      <c r="CP900" s="305"/>
      <c r="CQ900" s="74"/>
      <c r="CR900" s="74"/>
      <c r="CS900" s="74"/>
      <c r="CT900" s="74"/>
      <c r="CU900" s="74"/>
      <c r="CV900" s="74"/>
      <c r="CW900" s="74"/>
      <c r="CX900" s="74"/>
      <c r="CY900" s="74"/>
      <c r="CZ900" s="74"/>
      <c r="DA900" s="74"/>
      <c r="DB900" s="74"/>
    </row>
    <row r="901" spans="1:106" ht="14.5" customHeight="1" thickBot="1">
      <c r="A901" s="74" t="s">
        <v>3867</v>
      </c>
      <c r="B901" s="129" t="s">
        <v>3600</v>
      </c>
      <c r="C901" s="130" t="str">
        <f t="shared" si="563"/>
        <v>A.130.07.131</v>
      </c>
      <c r="D901" s="131" t="s">
        <v>212</v>
      </c>
      <c r="E901" s="129" t="s">
        <v>957</v>
      </c>
      <c r="F901" s="132" t="s">
        <v>3869</v>
      </c>
      <c r="G901" s="132">
        <f t="shared" si="564"/>
        <v>0.71795380190000002</v>
      </c>
      <c r="H901" s="348">
        <f t="shared" si="565"/>
        <v>0.71795380190000002</v>
      </c>
      <c r="I901" s="74"/>
      <c r="J901" s="132">
        <f t="shared" si="566"/>
        <v>3.2695936690000003E-2</v>
      </c>
      <c r="K901" s="132">
        <f t="shared" si="567"/>
        <v>6.5029865209999996E-2</v>
      </c>
      <c r="L901" s="300">
        <f t="shared" si="568"/>
        <v>0.34943999999999997</v>
      </c>
      <c r="M901" s="132">
        <v>0.27078799999999997</v>
      </c>
      <c r="N901" s="132">
        <v>5.8846247999999997E-2</v>
      </c>
      <c r="O901" s="132">
        <v>6.1529983999999999E-3</v>
      </c>
      <c r="P901" s="132">
        <v>2.2731149E-3</v>
      </c>
      <c r="Q901" s="132">
        <v>2.8488965000000002E-2</v>
      </c>
      <c r="R901" s="132">
        <v>1.0802587E-3</v>
      </c>
      <c r="S901" s="132">
        <v>8.5359808999999997E-4</v>
      </c>
      <c r="T901" s="304">
        <v>3.061881E-5</v>
      </c>
      <c r="U901" s="132">
        <v>0</v>
      </c>
      <c r="V901" s="132">
        <v>0.34943999999999997</v>
      </c>
      <c r="W901" s="132">
        <v>0</v>
      </c>
      <c r="X901" s="132">
        <v>0</v>
      </c>
      <c r="Y901" s="132">
        <v>0</v>
      </c>
      <c r="Z901" s="132">
        <v>0</v>
      </c>
      <c r="AA901" s="74"/>
      <c r="AB901" s="301">
        <f t="shared" si="569"/>
        <v>2.0359999999999996</v>
      </c>
      <c r="AC901" s="338">
        <f t="shared" si="570"/>
        <v>2.0359999999999996</v>
      </c>
      <c r="AD901" s="74"/>
      <c r="AE901" s="136">
        <v>64.083600000000004</v>
      </c>
      <c r="AF901" s="136">
        <v>60.687600000000003</v>
      </c>
      <c r="AG901" s="136">
        <v>0</v>
      </c>
      <c r="AH901" s="136">
        <v>0</v>
      </c>
      <c r="AI901" s="136">
        <v>3.3959999999999999</v>
      </c>
      <c r="AJ901" s="136">
        <v>0</v>
      </c>
      <c r="AK901" s="136">
        <v>0</v>
      </c>
      <c r="AL901" s="74"/>
      <c r="AM901" s="133">
        <v>5.2429960999999997E-2</v>
      </c>
      <c r="AN901" s="340">
        <f t="shared" si="571"/>
        <v>5.2429960999999997E-2</v>
      </c>
      <c r="AP901" s="133">
        <v>4.9351979999999997E-2</v>
      </c>
      <c r="AQ901" s="133">
        <v>1.8991442E-3</v>
      </c>
      <c r="AR901" s="133">
        <v>1.1788368E-3</v>
      </c>
      <c r="AS901" s="134">
        <f t="shared" si="572"/>
        <v>2.9587517824E-6</v>
      </c>
      <c r="AT901" s="135">
        <f t="shared" si="573"/>
        <v>7.0234621396799999E-9</v>
      </c>
      <c r="AU901" s="135">
        <f t="shared" si="574"/>
        <v>0.16510320000000001</v>
      </c>
      <c r="AV901" s="302">
        <v>1.8894080000000001E-6</v>
      </c>
      <c r="AW901" s="302">
        <v>5.7008E-9</v>
      </c>
      <c r="AX901" s="302">
        <v>1.55754E-13</v>
      </c>
      <c r="AY901" s="303">
        <v>0</v>
      </c>
      <c r="AZ901" s="303">
        <v>0</v>
      </c>
      <c r="BA901" s="302">
        <v>3.3807999999999998E-10</v>
      </c>
      <c r="BB901" s="302">
        <v>1.0687039999999999E-6</v>
      </c>
      <c r="BC901" s="302">
        <v>7.7163199999999994E-11</v>
      </c>
      <c r="BD901" s="302">
        <v>1.244864E-9</v>
      </c>
      <c r="BE901" s="303">
        <v>0</v>
      </c>
      <c r="BF901" s="303">
        <v>0</v>
      </c>
      <c r="BG901" s="302">
        <v>4.7752584000000003E-13</v>
      </c>
      <c r="BH901" s="302">
        <v>1.0136E-16</v>
      </c>
      <c r="BI901" s="302">
        <v>1.55848E-15</v>
      </c>
      <c r="BJ901" s="302">
        <v>1.2994240000000001E-10</v>
      </c>
      <c r="BK901" s="302">
        <v>1.7176000000000001E-10</v>
      </c>
      <c r="BL901" s="303">
        <v>0</v>
      </c>
      <c r="BM901" s="303">
        <v>0</v>
      </c>
      <c r="BN901" s="303">
        <v>0.16510320000000001</v>
      </c>
      <c r="BO901" s="303">
        <v>0</v>
      </c>
      <c r="BP901" s="303">
        <v>0</v>
      </c>
      <c r="BQ901" s="303">
        <v>0</v>
      </c>
      <c r="BR901" s="74"/>
      <c r="BS901" s="136">
        <v>1.2415821999999999E-4</v>
      </c>
      <c r="BT901" s="144">
        <v>8.5824686E-6</v>
      </c>
      <c r="BU901" s="144">
        <v>5.6769082000000002E-5</v>
      </c>
      <c r="BV901" s="144">
        <v>3.5865889999999998E-9</v>
      </c>
      <c r="BW901" s="144">
        <v>3.2793307000000002E-5</v>
      </c>
      <c r="BX901" s="136">
        <v>0</v>
      </c>
      <c r="BY901" s="136">
        <v>0</v>
      </c>
      <c r="BZ901" s="136">
        <v>0</v>
      </c>
      <c r="CA901" s="144">
        <v>1.4496311E-6</v>
      </c>
      <c r="CB901" s="144">
        <v>5.6483081999999997E-7</v>
      </c>
      <c r="CC901" s="136">
        <v>0</v>
      </c>
      <c r="CD901" s="136">
        <v>0</v>
      </c>
      <c r="CE901" s="136">
        <v>0</v>
      </c>
      <c r="CF901" s="144">
        <v>2.7998987E-6</v>
      </c>
      <c r="CG901" s="144">
        <v>2.1195411E-5</v>
      </c>
      <c r="CH901" s="136">
        <v>0</v>
      </c>
      <c r="CI901" s="136">
        <v>0</v>
      </c>
      <c r="CJ901" s="200" t="s">
        <v>3723</v>
      </c>
      <c r="CK901" s="201"/>
      <c r="CL901" s="89" t="s">
        <v>3870</v>
      </c>
      <c r="CM901" s="110"/>
      <c r="CN901" s="110"/>
      <c r="CO901" s="74"/>
      <c r="CP901" s="305"/>
      <c r="CQ901" s="74"/>
      <c r="CR901" s="74"/>
      <c r="CS901" s="74"/>
      <c r="CT901" s="74"/>
      <c r="CU901" s="74"/>
      <c r="CV901" s="74"/>
      <c r="CW901" s="74"/>
      <c r="CX901" s="74"/>
      <c r="CY901" s="74"/>
      <c r="CZ901" s="74"/>
      <c r="DA901" s="74"/>
      <c r="DB901" s="74"/>
    </row>
    <row r="902" spans="1:106" ht="14.5" customHeight="1">
      <c r="A902" s="74" t="s">
        <v>3871</v>
      </c>
      <c r="B902" s="129" t="s">
        <v>3600</v>
      </c>
      <c r="C902" s="130" t="str">
        <f t="shared" si="563"/>
        <v>A.130.07.132</v>
      </c>
      <c r="D902" s="131" t="s">
        <v>212</v>
      </c>
      <c r="E902" s="129" t="s">
        <v>957</v>
      </c>
      <c r="F902" s="132" t="s">
        <v>3873</v>
      </c>
      <c r="G902" s="132">
        <f t="shared" si="564"/>
        <v>3.6292619684999998</v>
      </c>
      <c r="H902" s="348">
        <f t="shared" si="565"/>
        <v>3.6292619684999998</v>
      </c>
      <c r="I902" s="74"/>
      <c r="J902" s="132">
        <f t="shared" si="566"/>
        <v>2.0849426040000001</v>
      </c>
      <c r="K902" s="132">
        <f t="shared" si="567"/>
        <v>0.64007145899999995</v>
      </c>
      <c r="L902" s="300">
        <f t="shared" si="568"/>
        <v>0.29546511549999999</v>
      </c>
      <c r="M902" s="132">
        <v>0.60878279000000002</v>
      </c>
      <c r="N902" s="132">
        <v>0.18387138</v>
      </c>
      <c r="O902" s="132">
        <v>6.7662688999999998E-2</v>
      </c>
      <c r="P902" s="132">
        <v>5.7885446E-2</v>
      </c>
      <c r="Q902" s="132">
        <v>7.9854093000000001E-2</v>
      </c>
      <c r="R902" s="132">
        <v>1.9275637000000001</v>
      </c>
      <c r="S902" s="132">
        <v>1.9639364999999999E-2</v>
      </c>
      <c r="T902" s="132">
        <v>0.38853738999999998</v>
      </c>
      <c r="U902" s="132">
        <v>6.4419149999999997E-4</v>
      </c>
      <c r="V902" s="132">
        <v>0.22542000000000001</v>
      </c>
      <c r="W902" s="132">
        <v>6.9400924000000003E-2</v>
      </c>
      <c r="X902" s="132">
        <v>0</v>
      </c>
      <c r="Y902" s="132">
        <v>0</v>
      </c>
      <c r="Z902" s="132">
        <v>0</v>
      </c>
      <c r="AA902" s="74"/>
      <c r="AB902" s="301">
        <f t="shared" si="569"/>
        <v>4.5773142105263158</v>
      </c>
      <c r="AC902" s="338">
        <f t="shared" si="570"/>
        <v>4.5773142105263158</v>
      </c>
      <c r="AD902" s="74"/>
      <c r="AE902" s="136">
        <v>87.241630000000001</v>
      </c>
      <c r="AF902" s="136">
        <v>74.980249000000001</v>
      </c>
      <c r="AG902" s="136">
        <v>9.4090190000000007</v>
      </c>
      <c r="AH902" s="136">
        <v>0</v>
      </c>
      <c r="AI902" s="136">
        <v>0.18940519</v>
      </c>
      <c r="AJ902" s="136">
        <v>0.18508023000000001</v>
      </c>
      <c r="AK902" s="136">
        <v>2.4778771000000002</v>
      </c>
      <c r="AL902" s="74"/>
      <c r="AM902" s="133">
        <v>0.39478024</v>
      </c>
      <c r="AN902" s="340">
        <f t="shared" si="571"/>
        <v>0.39478024</v>
      </c>
      <c r="AP902" s="133">
        <v>0.38584313999999997</v>
      </c>
      <c r="AQ902" s="133">
        <v>5.2592775999999999E-3</v>
      </c>
      <c r="AR902" s="133">
        <v>3.6778257999999999E-3</v>
      </c>
      <c r="AS902" s="134">
        <f t="shared" si="572"/>
        <v>2.3132082311500001E-5</v>
      </c>
      <c r="AT902" s="135">
        <f t="shared" si="573"/>
        <v>1.9449991402363903E-8</v>
      </c>
      <c r="AU902" s="135">
        <f t="shared" si="574"/>
        <v>0.51510165510000006</v>
      </c>
      <c r="AV902" s="302">
        <v>4.5022086999999997E-6</v>
      </c>
      <c r="AW902" s="302">
        <v>1.3590132E-8</v>
      </c>
      <c r="AX902" s="302">
        <v>3.7108863999999998E-13</v>
      </c>
      <c r="AY902" s="302">
        <v>3.0033567E-8</v>
      </c>
      <c r="AZ902" s="303">
        <v>0</v>
      </c>
      <c r="BA902" s="302">
        <v>8.6070994999999992E-9</v>
      </c>
      <c r="BB902" s="302">
        <v>3.9790055000000004E-6</v>
      </c>
      <c r="BC902" s="302">
        <v>1.2373809E-9</v>
      </c>
      <c r="BD902" s="302">
        <v>4.5956220999999997E-9</v>
      </c>
      <c r="BE902" s="302">
        <v>1.4717159E-11</v>
      </c>
      <c r="BF902" s="302">
        <v>8.6878339000000007E-15</v>
      </c>
      <c r="BG902" s="302">
        <v>1.1237757000000001E-11</v>
      </c>
      <c r="BH902" s="302">
        <v>4.0176905000000002E-13</v>
      </c>
      <c r="BI902" s="302">
        <v>1.1994083999999999E-13</v>
      </c>
      <c r="BJ902" s="302">
        <v>1.4534719E-5</v>
      </c>
      <c r="BK902" s="302">
        <v>7.7508444999999995E-8</v>
      </c>
      <c r="BL902" s="303">
        <v>0</v>
      </c>
      <c r="BM902" s="303">
        <v>3.2362150999999998E-3</v>
      </c>
      <c r="BN902" s="303">
        <v>0.51186544</v>
      </c>
      <c r="BO902" s="303">
        <v>0</v>
      </c>
      <c r="BP902" s="303">
        <v>0</v>
      </c>
      <c r="BQ902" s="303">
        <v>0</v>
      </c>
      <c r="BR902" s="74"/>
      <c r="BS902" s="136">
        <v>3.0319297999999999E-3</v>
      </c>
      <c r="BT902" s="144">
        <v>3.4452924000000002E-5</v>
      </c>
      <c r="BU902" s="136">
        <v>1.2762767000000001E-4</v>
      </c>
      <c r="BV902" s="144">
        <v>4.5512234999999997E-5</v>
      </c>
      <c r="BW902" s="144">
        <v>9.6424697000000004E-5</v>
      </c>
      <c r="BX902" s="144">
        <v>5.4697074000000001E-6</v>
      </c>
      <c r="BY902" s="144">
        <v>7.1296080000000004E-8</v>
      </c>
      <c r="BZ902" s="144">
        <v>8.2680096000000004E-6</v>
      </c>
      <c r="CA902" s="136">
        <v>2.5866548000000001E-3</v>
      </c>
      <c r="CB902" s="144">
        <v>1.2995482E-5</v>
      </c>
      <c r="CC902" s="136">
        <v>0</v>
      </c>
      <c r="CD902" s="136">
        <v>0</v>
      </c>
      <c r="CE902" s="136">
        <v>0</v>
      </c>
      <c r="CF902" s="144">
        <v>1.2920577E-5</v>
      </c>
      <c r="CG902" s="136">
        <v>1.0076166E-4</v>
      </c>
      <c r="CH902" s="144">
        <v>7.7077281000000004E-7</v>
      </c>
      <c r="CI902" s="136">
        <v>0</v>
      </c>
      <c r="CJ902" s="203" t="s">
        <v>3874</v>
      </c>
      <c r="CK902" s="201"/>
      <c r="CL902" s="89" t="s">
        <v>663</v>
      </c>
      <c r="CM902" s="110"/>
      <c r="CN902" s="110"/>
      <c r="CO902" s="74"/>
      <c r="CP902" s="305"/>
      <c r="CQ902" s="74"/>
      <c r="CR902" s="74"/>
      <c r="CS902" s="74"/>
      <c r="CT902" s="74"/>
      <c r="CU902" s="74"/>
      <c r="CV902" s="74"/>
      <c r="CW902" s="74"/>
      <c r="CX902" s="74"/>
      <c r="CY902" s="74"/>
      <c r="CZ902" s="74"/>
      <c r="DA902" s="74"/>
      <c r="DB902" s="74"/>
    </row>
    <row r="903" spans="1:106" ht="14.5" customHeight="1">
      <c r="A903" s="74" t="s">
        <v>3875</v>
      </c>
      <c r="B903" s="129" t="s">
        <v>3600</v>
      </c>
      <c r="C903" s="130" t="str">
        <f t="shared" si="563"/>
        <v>A.130.07.133</v>
      </c>
      <c r="D903" s="131" t="s">
        <v>212</v>
      </c>
      <c r="E903" s="129" t="s">
        <v>957</v>
      </c>
      <c r="F903" s="132" t="s">
        <v>3877</v>
      </c>
      <c r="G903" s="132">
        <f t="shared" si="564"/>
        <v>2.71268183269</v>
      </c>
      <c r="H903" s="348">
        <f t="shared" si="565"/>
        <v>2.71268183269</v>
      </c>
      <c r="I903" s="74"/>
      <c r="J903" s="132">
        <f t="shared" si="566"/>
        <v>0.10554456516999999</v>
      </c>
      <c r="K903" s="132">
        <f t="shared" si="567"/>
        <v>0.25084544799999997</v>
      </c>
      <c r="L903" s="300">
        <f t="shared" si="568"/>
        <v>1.59168571952</v>
      </c>
      <c r="M903" s="132">
        <v>0.76460609999999996</v>
      </c>
      <c r="N903" s="132">
        <v>0.10692902999999999</v>
      </c>
      <c r="O903" s="132">
        <v>0.10959976</v>
      </c>
      <c r="P903" s="132">
        <v>9.2209448999999999E-2</v>
      </c>
      <c r="Q903" s="132">
        <v>1.1292132E-2</v>
      </c>
      <c r="R903" s="132">
        <v>4.3373556999999998E-4</v>
      </c>
      <c r="S903" s="132">
        <v>1.6092486E-3</v>
      </c>
      <c r="T903" s="132">
        <v>3.4316658E-2</v>
      </c>
      <c r="U903" s="132">
        <v>9.4801651999999997E-4</v>
      </c>
      <c r="V903" s="132">
        <v>0</v>
      </c>
      <c r="W903" s="132">
        <v>8.2373703000000006E-2</v>
      </c>
      <c r="X903" s="132">
        <v>0</v>
      </c>
      <c r="Y903" s="132">
        <v>1.508364</v>
      </c>
      <c r="Z903" s="132">
        <v>0</v>
      </c>
      <c r="AA903" s="74"/>
      <c r="AB903" s="301">
        <f t="shared" si="569"/>
        <v>5.7489180451127817</v>
      </c>
      <c r="AC903" s="338">
        <f t="shared" si="570"/>
        <v>5.7489180451127817</v>
      </c>
      <c r="AD903" s="74"/>
      <c r="AE903" s="136">
        <v>135.80443</v>
      </c>
      <c r="AF903" s="136">
        <v>123.20471999999999</v>
      </c>
      <c r="AG903" s="136">
        <v>11.167801000000001</v>
      </c>
      <c r="AH903" s="136">
        <v>0</v>
      </c>
      <c r="AI903" s="136">
        <v>3.2152375999999999E-4</v>
      </c>
      <c r="AJ903" s="136">
        <v>5.5552063999999998E-2</v>
      </c>
      <c r="AK903" s="136">
        <v>1.3760363</v>
      </c>
      <c r="AL903" s="74"/>
      <c r="AM903" s="133">
        <v>0.15579212000000001</v>
      </c>
      <c r="AN903" s="340">
        <f t="shared" si="571"/>
        <v>0.15579212000000001</v>
      </c>
      <c r="AP903" s="133">
        <v>0.14320832999999999</v>
      </c>
      <c r="AQ903" s="133">
        <v>5.8976287999999997E-3</v>
      </c>
      <c r="AR903" s="133">
        <v>6.6861689999999996E-3</v>
      </c>
      <c r="AS903" s="134">
        <f t="shared" si="572"/>
        <v>8.5856310503600011E-6</v>
      </c>
      <c r="AT903" s="135">
        <f t="shared" si="573"/>
        <v>2.181075765673946E-8</v>
      </c>
      <c r="AU903" s="135">
        <f t="shared" si="574"/>
        <v>0.93643823471999998</v>
      </c>
      <c r="AV903" s="302">
        <v>5.4280860999999997E-6</v>
      </c>
      <c r="AW903" s="302">
        <v>1.6379578E-8</v>
      </c>
      <c r="AX903" s="302">
        <v>4.4739706999999998E-13</v>
      </c>
      <c r="AY903" s="302">
        <v>4.2569553000000003E-9</v>
      </c>
      <c r="AZ903" s="302">
        <v>1.5920289E-9</v>
      </c>
      <c r="BA903" s="302">
        <v>1.3711258000000001E-8</v>
      </c>
      <c r="BB903" s="302">
        <v>3.1123023000000001E-6</v>
      </c>
      <c r="BC903" s="302">
        <v>1.976325E-9</v>
      </c>
      <c r="BD903" s="302">
        <v>3.4059929999999999E-9</v>
      </c>
      <c r="BE903" s="302">
        <v>3.4689417999999999E-11</v>
      </c>
      <c r="BF903" s="302">
        <v>3.7623766000000001E-13</v>
      </c>
      <c r="BG903" s="302">
        <v>1.1294728E-11</v>
      </c>
      <c r="BH903" s="302">
        <v>2.9878326999999999E-13</v>
      </c>
      <c r="BI903" s="302">
        <v>4.0526794999999998E-13</v>
      </c>
      <c r="BJ903" s="302">
        <v>9.1958008999999995E-9</v>
      </c>
      <c r="BK903" s="302">
        <v>1.6264646E-8</v>
      </c>
      <c r="BL903" s="303">
        <v>0</v>
      </c>
      <c r="BM903" s="303">
        <v>1.0960472E-4</v>
      </c>
      <c r="BN903" s="303">
        <v>0.93632863</v>
      </c>
      <c r="BO903" s="302">
        <v>2.2196126000000001E-10</v>
      </c>
      <c r="BP903" s="302">
        <v>1.3497644E-12</v>
      </c>
      <c r="BQ903" s="302">
        <v>6.0389461E-17</v>
      </c>
      <c r="BR903" s="74"/>
      <c r="BS903" s="136">
        <v>4.2972494000000002E-4</v>
      </c>
      <c r="BT903" s="144">
        <v>2.7903124999999999E-5</v>
      </c>
      <c r="BU903" s="136">
        <v>1.6029508999999999E-4</v>
      </c>
      <c r="BV903" s="144">
        <v>4.0392572000000002E-6</v>
      </c>
      <c r="BW903" s="144">
        <v>2.6694211999999999E-5</v>
      </c>
      <c r="BX903" s="144">
        <v>9.6394668999999996E-6</v>
      </c>
      <c r="BY903" s="144">
        <v>6.0740319999999996E-8</v>
      </c>
      <c r="BZ903" s="144">
        <v>1.327816E-5</v>
      </c>
      <c r="CA903" s="144">
        <v>5.8204260000000005E-7</v>
      </c>
      <c r="CB903" s="144">
        <v>1.0648491999999999E-6</v>
      </c>
      <c r="CC903" s="144">
        <v>4.5155413999999996E-6</v>
      </c>
      <c r="CD903" s="136">
        <v>0</v>
      </c>
      <c r="CE903" s="144">
        <v>2.9529824000000003E-7</v>
      </c>
      <c r="CF903" s="144">
        <v>2.1030885000000001E-5</v>
      </c>
      <c r="CG903" s="136">
        <v>1.5939211E-4</v>
      </c>
      <c r="CH903" s="144">
        <v>9.0230318999999995E-7</v>
      </c>
      <c r="CI903" s="144">
        <v>3.1864155999999997E-8</v>
      </c>
      <c r="CL903" s="110" t="s">
        <v>3878</v>
      </c>
      <c r="CM903" s="110"/>
      <c r="CN903" s="110"/>
      <c r="CO903" s="74"/>
      <c r="CP903" s="305"/>
      <c r="CQ903" s="74"/>
      <c r="CR903" s="74"/>
      <c r="CS903" s="74"/>
      <c r="CT903" s="74"/>
      <c r="CU903" s="74"/>
      <c r="CV903" s="74"/>
      <c r="CW903" s="74"/>
      <c r="CX903" s="74"/>
      <c r="CY903" s="74"/>
      <c r="CZ903" s="74"/>
      <c r="DA903" s="74"/>
      <c r="DB903" s="74"/>
    </row>
    <row r="904" spans="1:106" ht="14.5" customHeight="1">
      <c r="B904" s="129" t="s">
        <v>3600</v>
      </c>
      <c r="C904" s="127" t="s">
        <v>3879</v>
      </c>
      <c r="D904" s="127" t="s">
        <v>737</v>
      </c>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P904" s="74"/>
      <c r="AQ904" s="74"/>
      <c r="AR904" s="74"/>
      <c r="AS904" s="74"/>
      <c r="AT904" s="74"/>
      <c r="AU904" s="74"/>
      <c r="AV904" s="74"/>
      <c r="AW904" s="74"/>
      <c r="AX904" s="74"/>
      <c r="AY904" s="74"/>
      <c r="AZ904" s="74"/>
      <c r="BA904" s="74"/>
      <c r="BB904" s="74"/>
      <c r="BC904" s="74"/>
      <c r="BD904" s="74"/>
      <c r="BE904" s="74"/>
      <c r="BF904" s="74"/>
      <c r="BG904" s="74"/>
      <c r="BH904" s="74"/>
      <c r="BI904" s="74"/>
      <c r="BJ904" s="74"/>
      <c r="BK904" s="74"/>
      <c r="BL904" s="74"/>
      <c r="BM904" s="74"/>
      <c r="BN904" s="74"/>
      <c r="BO904" s="74"/>
      <c r="BP904" s="74"/>
      <c r="BQ904" s="74"/>
      <c r="BR904" s="74"/>
      <c r="BS904" s="74"/>
      <c r="BT904" s="74"/>
      <c r="BU904" s="74"/>
      <c r="BV904" s="74"/>
      <c r="BW904" s="74"/>
      <c r="BX904" s="74"/>
      <c r="BY904" s="74"/>
      <c r="BZ904" s="74"/>
      <c r="CA904" s="74"/>
      <c r="CB904" s="74"/>
      <c r="CC904" s="74"/>
      <c r="CD904" s="74"/>
      <c r="CE904" s="74"/>
      <c r="CF904" s="74"/>
      <c r="CG904" s="74"/>
      <c r="CH904" s="74"/>
      <c r="CI904" s="74"/>
      <c r="CJ904" s="124"/>
      <c r="CK904" s="152"/>
      <c r="CL904" s="89"/>
      <c r="CQ904" s="74"/>
      <c r="CR904" s="74"/>
      <c r="CS904" s="74"/>
      <c r="CT904" s="74"/>
      <c r="CU904" s="74"/>
      <c r="CV904" s="74"/>
      <c r="CW904" s="74"/>
      <c r="CX904" s="74"/>
      <c r="CY904" s="74"/>
      <c r="CZ904" s="74"/>
      <c r="DA904" s="74"/>
      <c r="DB904" s="74"/>
    </row>
    <row r="905" spans="1:106" ht="14.5" customHeight="1">
      <c r="A905" s="74" t="s">
        <v>3880</v>
      </c>
      <c r="B905" s="129" t="s">
        <v>3600</v>
      </c>
      <c r="C905" s="130" t="str">
        <f t="shared" ref="C905:C918" si="575">MID(A905,1,12)</f>
        <v>A.130.09.101</v>
      </c>
      <c r="D905" s="131" t="s">
        <v>737</v>
      </c>
      <c r="E905" s="129" t="s">
        <v>957</v>
      </c>
      <c r="F905" s="132" t="s">
        <v>3882</v>
      </c>
      <c r="G905" s="132">
        <f t="shared" ref="G905:G918" si="576">J905+K905+L905+M905</f>
        <v>4.4481092039276442</v>
      </c>
      <c r="H905" s="348">
        <f t="shared" ref="H905:H918" si="577">G905</f>
        <v>4.4481092039276442</v>
      </c>
      <c r="I905" s="74"/>
      <c r="J905" s="132">
        <f t="shared" ref="J905:J918" si="578">P905+Q905+R905+S905</f>
        <v>0.25459287199999997</v>
      </c>
      <c r="K905" s="132">
        <f t="shared" ref="K905:K918" si="579">N905+O905+T905</f>
        <v>0.88253020999999998</v>
      </c>
      <c r="L905" s="300">
        <f t="shared" ref="L905:L918" si="580">U905+IF(V905="x",0,V905)+IF(W905="x",0,W905)+IF(X905="x",0,X905)+Y905+Z905</f>
        <v>0.2336596219276445</v>
      </c>
      <c r="M905" s="132">
        <v>3.0773264999999999</v>
      </c>
      <c r="N905" s="132">
        <v>0.62371834999999998</v>
      </c>
      <c r="O905" s="132">
        <v>0.22400840999999999</v>
      </c>
      <c r="P905" s="132">
        <v>0.19005304000000001</v>
      </c>
      <c r="Q905" s="132">
        <v>5.8409653999999998E-2</v>
      </c>
      <c r="R905" s="132">
        <v>1.9106325E-3</v>
      </c>
      <c r="S905" s="132">
        <v>4.2195454999999996E-3</v>
      </c>
      <c r="T905" s="132">
        <v>3.480345E-2</v>
      </c>
      <c r="U905" s="132">
        <v>2.7417583000000001E-3</v>
      </c>
      <c r="V905" s="132">
        <v>0.21452022000000001</v>
      </c>
      <c r="W905" s="132">
        <v>1.6321921E-2</v>
      </c>
      <c r="X905" s="304">
        <v>6.6538968999999996E-5</v>
      </c>
      <c r="Y905" s="304">
        <v>8.3624449000000004E-10</v>
      </c>
      <c r="Z905" s="304">
        <v>9.1828223999999995E-6</v>
      </c>
      <c r="AA905" s="74"/>
      <c r="AB905" s="301">
        <f t="shared" ref="AB905:AB918" si="581">M905/0.133</f>
        <v>23.137793233082704</v>
      </c>
      <c r="AC905" s="338">
        <f t="shared" ref="AC905:AC918" si="582">AB905</f>
        <v>23.137793233082704</v>
      </c>
      <c r="AD905" s="74"/>
      <c r="AE905" s="136">
        <v>297.41286000000002</v>
      </c>
      <c r="AF905" s="136">
        <v>294.48716000000002</v>
      </c>
      <c r="AG905" s="136">
        <v>2.2128377000000001</v>
      </c>
      <c r="AH905" s="136">
        <v>0</v>
      </c>
      <c r="AI905" s="136">
        <v>0.20868629</v>
      </c>
      <c r="AJ905" s="136">
        <v>3.5080486000000001E-2</v>
      </c>
      <c r="AK905" s="136">
        <v>0.46908868999999997</v>
      </c>
      <c r="AL905" s="74"/>
      <c r="AM905" s="133">
        <v>0.64202733999999995</v>
      </c>
      <c r="AN905" s="340">
        <f t="shared" ref="AN905:AN918" si="583">AM905</f>
        <v>0.64202733999999995</v>
      </c>
      <c r="AP905" s="133">
        <v>0.60190635999999997</v>
      </c>
      <c r="AQ905" s="133">
        <v>2.305376E-2</v>
      </c>
      <c r="AR905" s="133">
        <v>1.7067216E-2</v>
      </c>
      <c r="AS905" s="134">
        <f t="shared" ref="AS905:AS918" si="584">AV905+AY905+AZ905+BA905+BB905+BJ905+BK905+BO905</f>
        <v>3.6085513384123296E-5</v>
      </c>
      <c r="AT905" s="135">
        <f t="shared" ref="AT905:AT918" si="585">AW905+AX905+BC905+BD905+BE905+BF905+BG905+BH905+BI905+BL905+BP905+BQ905</f>
        <v>8.5257986948887703E-8</v>
      </c>
      <c r="AU905" s="135">
        <f t="shared" ref="AU905:AU918" si="586">BM905+BN905</f>
        <v>2.39036648049</v>
      </c>
      <c r="AV905" s="302">
        <v>2.1691635999999999E-5</v>
      </c>
      <c r="AW905" s="302">
        <v>6.5456701000000002E-8</v>
      </c>
      <c r="AX905" s="302">
        <v>1.7880231000000001E-12</v>
      </c>
      <c r="AY905" s="302">
        <v>1.7440702E-9</v>
      </c>
      <c r="AZ905" s="302">
        <v>1.1151670999999999E-10</v>
      </c>
      <c r="BA905" s="302">
        <v>2.8260136E-8</v>
      </c>
      <c r="BB905" s="302">
        <v>1.4250464999999999E-5</v>
      </c>
      <c r="BC905" s="302">
        <v>4.0700279E-9</v>
      </c>
      <c r="BD905" s="302">
        <v>1.5540599000000001E-8</v>
      </c>
      <c r="BE905" s="302">
        <v>3.5243118000000002E-12</v>
      </c>
      <c r="BF905" s="302">
        <v>4.1718778999999997E-14</v>
      </c>
      <c r="BG905" s="302">
        <v>9.4688838E-11</v>
      </c>
      <c r="BH905" s="302">
        <v>7.0297741E-13</v>
      </c>
      <c r="BI905" s="302">
        <v>1.6067462E-12</v>
      </c>
      <c r="BJ905" s="302">
        <v>3.1896882E-8</v>
      </c>
      <c r="BK905" s="302">
        <v>8.1399763000000002E-8</v>
      </c>
      <c r="BL905" s="302">
        <v>8.8306335000000001E-11</v>
      </c>
      <c r="BM905" s="303">
        <v>1.5798049E-4</v>
      </c>
      <c r="BN905" s="303">
        <v>2.3902085</v>
      </c>
      <c r="BO905" s="302">
        <v>1.6213286E-14</v>
      </c>
      <c r="BP905" s="302">
        <v>9.8594306999999994E-17</v>
      </c>
      <c r="BQ905" s="302">
        <v>4.4111823000000004E-21</v>
      </c>
      <c r="BR905" s="74"/>
      <c r="BS905" s="136">
        <v>1.3495779999999999E-3</v>
      </c>
      <c r="BT905" s="136">
        <v>1.1624911E-4</v>
      </c>
      <c r="BU905" s="136">
        <v>6.4514306000000002E-4</v>
      </c>
      <c r="BV905" s="144">
        <v>4.0810715000000001E-6</v>
      </c>
      <c r="BW905" s="136">
        <v>1.3464759E-4</v>
      </c>
      <c r="BX905" s="144">
        <v>1.7953049999999999E-5</v>
      </c>
      <c r="BY905" s="144">
        <v>4.0014946999999998E-8</v>
      </c>
      <c r="BZ905" s="144">
        <v>2.7304709000000001E-5</v>
      </c>
      <c r="CA905" s="144">
        <v>2.5639342000000001E-6</v>
      </c>
      <c r="CB905" s="144">
        <v>2.7920978E-6</v>
      </c>
      <c r="CC905" s="144">
        <v>8.3225279000000001E-7</v>
      </c>
      <c r="CD905" s="144">
        <v>6.3777375E-8</v>
      </c>
      <c r="CE905" s="144">
        <v>1.4136075999999999E-8</v>
      </c>
      <c r="CF905" s="144">
        <v>4.7076339000000002E-5</v>
      </c>
      <c r="CG905" s="136">
        <v>3.4996084999999998E-4</v>
      </c>
      <c r="CH905" s="144">
        <v>8.5603704999999997E-7</v>
      </c>
      <c r="CI905" s="144">
        <v>2.3275353000000001E-12</v>
      </c>
      <c r="CJ905" s="203"/>
      <c r="CK905" s="201"/>
      <c r="CL905" s="89" t="s">
        <v>3883</v>
      </c>
      <c r="CM905" s="110"/>
      <c r="CN905" s="110"/>
      <c r="CO905" s="74"/>
      <c r="CP905" s="305"/>
      <c r="CQ905" s="74"/>
      <c r="CR905" s="74"/>
      <c r="CS905" s="74"/>
      <c r="CT905" s="74"/>
      <c r="CU905" s="74"/>
      <c r="CV905" s="74"/>
      <c r="CW905" s="74"/>
      <c r="CX905" s="74"/>
      <c r="CY905" s="74"/>
      <c r="CZ905" s="74"/>
      <c r="DA905" s="74"/>
      <c r="DB905" s="74"/>
    </row>
    <row r="906" spans="1:106" ht="14.5" customHeight="1">
      <c r="A906" s="74" t="s">
        <v>3884</v>
      </c>
      <c r="B906" s="129" t="s">
        <v>3600</v>
      </c>
      <c r="C906" s="130" t="str">
        <f t="shared" si="575"/>
        <v>A.130.09.102</v>
      </c>
      <c r="D906" s="131" t="s">
        <v>737</v>
      </c>
      <c r="E906" s="129" t="s">
        <v>957</v>
      </c>
      <c r="F906" s="132" t="s">
        <v>3886</v>
      </c>
      <c r="G906" s="132">
        <f t="shared" si="576"/>
        <v>1.0449169671284</v>
      </c>
      <c r="H906" s="348">
        <f t="shared" si="577"/>
        <v>1.0449169671284</v>
      </c>
      <c r="I906" s="74"/>
      <c r="J906" s="132">
        <f t="shared" si="578"/>
        <v>2.0794072095999998E-3</v>
      </c>
      <c r="K906" s="132">
        <f t="shared" si="579"/>
        <v>3.31266279668E-2</v>
      </c>
      <c r="L906" s="300">
        <f t="shared" si="580"/>
        <v>0.71163611195199994</v>
      </c>
      <c r="M906" s="132">
        <v>0.29807482000000002</v>
      </c>
      <c r="N906" s="132">
        <v>3.0985381999999999E-2</v>
      </c>
      <c r="O906" s="132">
        <v>2.1336096000000001E-3</v>
      </c>
      <c r="P906" s="132">
        <v>1.2500841999999999E-3</v>
      </c>
      <c r="Q906" s="132">
        <v>8.2002984999999997E-4</v>
      </c>
      <c r="R906" s="304">
        <v>3.459493E-7</v>
      </c>
      <c r="S906" s="304">
        <v>8.9472103000000002E-6</v>
      </c>
      <c r="T906" s="304">
        <v>7.6363668000000001E-6</v>
      </c>
      <c r="U906" s="304">
        <v>5.4603958000000003E-6</v>
      </c>
      <c r="V906" s="132">
        <v>0.71162574999999995</v>
      </c>
      <c r="W906" s="304">
        <v>3.2045671999999998E-6</v>
      </c>
      <c r="X906" s="304">
        <v>1.5660877999999999E-6</v>
      </c>
      <c r="Y906" s="304">
        <v>1.309012E-7</v>
      </c>
      <c r="Z906" s="132">
        <v>0</v>
      </c>
      <c r="AA906" s="74"/>
      <c r="AB906" s="301">
        <f t="shared" si="581"/>
        <v>2.2411640601503762</v>
      </c>
      <c r="AC906" s="338">
        <f t="shared" si="582"/>
        <v>2.2411640601503762</v>
      </c>
      <c r="AD906" s="74"/>
      <c r="AE906" s="136">
        <v>81.820515</v>
      </c>
      <c r="AF906" s="136">
        <v>81.819909999999993</v>
      </c>
      <c r="AG906" s="136">
        <v>4.3444506999999998E-4</v>
      </c>
      <c r="AH906" s="136">
        <v>0</v>
      </c>
      <c r="AI906" s="144">
        <v>4.2907052999999999E-5</v>
      </c>
      <c r="AJ906" s="144">
        <v>4.6748118999999999E-5</v>
      </c>
      <c r="AK906" s="144">
        <v>8.1130605999999995E-5</v>
      </c>
      <c r="AM906" s="133">
        <v>4.8391081000000002E-2</v>
      </c>
      <c r="AN906" s="340">
        <f t="shared" si="583"/>
        <v>4.8391081000000002E-2</v>
      </c>
      <c r="AP906" s="133">
        <v>4.4090918E-2</v>
      </c>
      <c r="AQ906" s="133">
        <v>1.8863515E-3</v>
      </c>
      <c r="AR906" s="133">
        <v>2.4138112000000001E-3</v>
      </c>
      <c r="AS906" s="134">
        <f t="shared" si="584"/>
        <v>2.6433403798692335E-6</v>
      </c>
      <c r="AT906" s="135">
        <f t="shared" si="585"/>
        <v>6.976151872216083E-9</v>
      </c>
      <c r="AU906" s="135">
        <f t="shared" si="586"/>
        <v>0.33806879897399</v>
      </c>
      <c r="AV906" s="302">
        <v>2.0798296000000002E-6</v>
      </c>
      <c r="AW906" s="302">
        <v>6.2753490000000004E-9</v>
      </c>
      <c r="AX906" s="302">
        <v>1.7145146000000001E-13</v>
      </c>
      <c r="AY906" s="302">
        <v>3.8735340999999999E-13</v>
      </c>
      <c r="AZ906" s="302">
        <v>1.0138124E-14</v>
      </c>
      <c r="BA906" s="302">
        <v>1.8569900000000001E-10</v>
      </c>
      <c r="BB906" s="302">
        <v>5.6322968999999998E-7</v>
      </c>
      <c r="BC906" s="302">
        <v>4.1923725000000001E-11</v>
      </c>
      <c r="BD906" s="302">
        <v>6.5609271999999997E-10</v>
      </c>
      <c r="BE906" s="302">
        <v>2.5746532999999999E-15</v>
      </c>
      <c r="BF906" s="302">
        <v>8.2925858999999997E-17</v>
      </c>
      <c r="BG906" s="302">
        <v>3.0991432999999999E-15</v>
      </c>
      <c r="BH906" s="302">
        <v>1.4253546E-16</v>
      </c>
      <c r="BI906" s="302">
        <v>2.6488666000000001E-16</v>
      </c>
      <c r="BJ906" s="302">
        <v>1.5120423E-12</v>
      </c>
      <c r="BK906" s="302">
        <v>9.0943395E-11</v>
      </c>
      <c r="BL906" s="302">
        <v>2.5933775000000002E-12</v>
      </c>
      <c r="BM906" s="302">
        <v>7.5897399000000005E-7</v>
      </c>
      <c r="BN906" s="303">
        <v>0.33806804000000001</v>
      </c>
      <c r="BO906" s="302">
        <v>2.5379403999999998E-12</v>
      </c>
      <c r="BP906" s="302">
        <v>1.5433421E-14</v>
      </c>
      <c r="BQ906" s="302">
        <v>6.905027E-19</v>
      </c>
      <c r="BR906" s="74"/>
      <c r="BS906" s="136">
        <v>1.1628168E-4</v>
      </c>
      <c r="BT906" s="144">
        <v>4.5253685000000004E-6</v>
      </c>
      <c r="BU906" s="144">
        <v>6.2489600000000006E-5</v>
      </c>
      <c r="BV906" s="144">
        <v>8.9505757000000004E-10</v>
      </c>
      <c r="BW906" s="144">
        <v>4.4627984999999999E-6</v>
      </c>
      <c r="BX906" s="144">
        <v>4.0638138000000002E-9</v>
      </c>
      <c r="BY906" s="144">
        <v>5.0087357999999998E-11</v>
      </c>
      <c r="BZ906" s="144">
        <v>6.5644499000000004E-9</v>
      </c>
      <c r="CA906" s="144">
        <v>4.6423960000000002E-10</v>
      </c>
      <c r="CB906" s="144">
        <v>5.9204210999999996E-9</v>
      </c>
      <c r="CC906" s="144">
        <v>7.441129E-11</v>
      </c>
      <c r="CD906" s="144">
        <v>1.6907636E-9</v>
      </c>
      <c r="CE906" s="144">
        <v>1.3905448E-12</v>
      </c>
      <c r="CF906" s="144">
        <v>1.3787384999999999E-6</v>
      </c>
      <c r="CG906" s="144">
        <v>4.3404400999999997E-5</v>
      </c>
      <c r="CH906" s="144">
        <v>6.8433981999999996E-10</v>
      </c>
      <c r="CI906" s="144">
        <v>3.6433983000000002E-10</v>
      </c>
      <c r="CJ906" s="203" t="s">
        <v>3887</v>
      </c>
      <c r="CK906" s="201"/>
      <c r="CL906" s="89" t="s">
        <v>663</v>
      </c>
      <c r="CM906" s="110"/>
      <c r="CN906" s="110"/>
      <c r="CO906" s="74"/>
      <c r="CP906" s="305"/>
      <c r="CQ906" s="74"/>
      <c r="CR906" s="74"/>
      <c r="CS906" s="74"/>
      <c r="CT906" s="74"/>
      <c r="CU906" s="74"/>
      <c r="CV906" s="74"/>
      <c r="CW906" s="74"/>
      <c r="CX906" s="74"/>
      <c r="CY906" s="74"/>
      <c r="CZ906" s="74"/>
      <c r="DA906" s="74"/>
      <c r="DB906" s="74"/>
    </row>
    <row r="907" spans="1:106" ht="14.5" customHeight="1">
      <c r="A907" s="74" t="s">
        <v>3888</v>
      </c>
      <c r="B907" s="129" t="s">
        <v>3600</v>
      </c>
      <c r="C907" s="130" t="str">
        <f t="shared" si="575"/>
        <v>A.130.09.103</v>
      </c>
      <c r="D907" s="131" t="s">
        <v>737</v>
      </c>
      <c r="E907" s="129" t="s">
        <v>957</v>
      </c>
      <c r="F907" s="132" t="s">
        <v>3890</v>
      </c>
      <c r="G907" s="132">
        <f t="shared" si="576"/>
        <v>0.92628262210699996</v>
      </c>
      <c r="H907" s="348">
        <f t="shared" si="577"/>
        <v>0.92628262210699996</v>
      </c>
      <c r="I907" s="74"/>
      <c r="J907" s="132">
        <f t="shared" si="578"/>
        <v>2.3721268206999997E-2</v>
      </c>
      <c r="K907" s="132">
        <f t="shared" si="579"/>
        <v>0.22251225390000001</v>
      </c>
      <c r="L907" s="300">
        <f t="shared" si="580"/>
        <v>0.4446</v>
      </c>
      <c r="M907" s="132">
        <v>0.23544909999999999</v>
      </c>
      <c r="N907" s="132">
        <v>0.1543311</v>
      </c>
      <c r="O907" s="132">
        <v>6.5545320000000004E-2</v>
      </c>
      <c r="P907" s="132">
        <v>2.3580635999999999E-2</v>
      </c>
      <c r="Q907" s="132">
        <v>0</v>
      </c>
      <c r="R907" s="304">
        <v>9.9699052000000004E-5</v>
      </c>
      <c r="S907" s="304">
        <v>4.0933155E-5</v>
      </c>
      <c r="T907" s="132">
        <v>2.6358339000000001E-3</v>
      </c>
      <c r="U907" s="132">
        <v>0</v>
      </c>
      <c r="V907" s="132">
        <v>0.4446</v>
      </c>
      <c r="W907" s="132">
        <v>0</v>
      </c>
      <c r="X907" s="132">
        <v>0</v>
      </c>
      <c r="Y907" s="132">
        <v>0</v>
      </c>
      <c r="Z907" s="132">
        <v>0</v>
      </c>
      <c r="AA907" s="74"/>
      <c r="AB907" s="301">
        <f t="shared" si="581"/>
        <v>1.770293984962406</v>
      </c>
      <c r="AC907" s="338">
        <f t="shared" si="582"/>
        <v>1.770293984962406</v>
      </c>
      <c r="AD907" s="74"/>
      <c r="AE907" s="136">
        <v>48.483600000000003</v>
      </c>
      <c r="AF907" s="136">
        <v>48.483600000000003</v>
      </c>
      <c r="AG907" s="136">
        <v>0</v>
      </c>
      <c r="AH907" s="136">
        <v>0</v>
      </c>
      <c r="AI907" s="136">
        <v>0</v>
      </c>
      <c r="AJ907" s="136">
        <v>0</v>
      </c>
      <c r="AK907" s="136">
        <v>0</v>
      </c>
      <c r="AL907" s="74"/>
      <c r="AM907" s="133">
        <v>8.9430416999999998E-2</v>
      </c>
      <c r="AN907" s="340">
        <f t="shared" si="583"/>
        <v>8.9430416999999998E-2</v>
      </c>
      <c r="AP907" s="133">
        <v>8.3770824999999993E-2</v>
      </c>
      <c r="AQ907" s="133">
        <v>2.6668664000000001E-3</v>
      </c>
      <c r="AR907" s="133">
        <v>2.9927253E-3</v>
      </c>
      <c r="AS907" s="134">
        <f t="shared" si="584"/>
        <v>5.0222317165300006E-6</v>
      </c>
      <c r="AT907" s="135">
        <f t="shared" si="585"/>
        <v>9.8626717361422126E-9</v>
      </c>
      <c r="AU907" s="135">
        <f t="shared" si="586"/>
        <v>0.4191492</v>
      </c>
      <c r="AV907" s="302">
        <v>1.6602420000000001E-6</v>
      </c>
      <c r="AW907" s="302">
        <v>5.0100300000000003E-9</v>
      </c>
      <c r="AX907" s="302">
        <v>1.368525E-13</v>
      </c>
      <c r="AY907" s="303">
        <v>0</v>
      </c>
      <c r="AZ907" s="303">
        <v>0</v>
      </c>
      <c r="BA907" s="302">
        <v>3.5062784999999999E-9</v>
      </c>
      <c r="BB907" s="302">
        <v>3.3569380000000002E-6</v>
      </c>
      <c r="BC907" s="302">
        <v>4.9807281999999997E-10</v>
      </c>
      <c r="BD907" s="302">
        <v>4.3523520000000004E-9</v>
      </c>
      <c r="BE907" s="302">
        <v>1.9626099999999999E-12</v>
      </c>
      <c r="BF907" s="302">
        <v>6.5650000000000003E-14</v>
      </c>
      <c r="BG907" s="302">
        <v>1.922719E-15</v>
      </c>
      <c r="BH907" s="302">
        <v>4.9657836999999998E-14</v>
      </c>
      <c r="BI907" s="302">
        <v>2.2308620999999998E-16</v>
      </c>
      <c r="BJ907" s="302">
        <v>1.527172E-9</v>
      </c>
      <c r="BK907" s="302">
        <v>1.8266030000000001E-11</v>
      </c>
      <c r="BL907" s="303">
        <v>0</v>
      </c>
      <c r="BM907" s="303">
        <v>0</v>
      </c>
      <c r="BN907" s="303">
        <v>0.4191492</v>
      </c>
      <c r="BO907" s="303">
        <v>0</v>
      </c>
      <c r="BP907" s="303">
        <v>0</v>
      </c>
      <c r="BQ907" s="303">
        <v>0</v>
      </c>
      <c r="BR907" s="74"/>
      <c r="BS907" s="136">
        <v>1.8220536999999999E-4</v>
      </c>
      <c r="BT907" s="144">
        <v>3.2114635999999998E-5</v>
      </c>
      <c r="BU907" s="144">
        <v>4.9360494E-5</v>
      </c>
      <c r="BV907" s="144">
        <v>3.0875311000000001E-7</v>
      </c>
      <c r="BW907" s="144">
        <v>2.5502057E-5</v>
      </c>
      <c r="BX907" s="144">
        <v>2.5283269000000002E-6</v>
      </c>
      <c r="BY907" s="136">
        <v>0</v>
      </c>
      <c r="BZ907" s="144">
        <v>8.8336641999999995E-6</v>
      </c>
      <c r="CA907" s="144">
        <v>1.3378911000000001E-7</v>
      </c>
      <c r="CB907" s="144">
        <v>2.7085707000000001E-8</v>
      </c>
      <c r="CC907" s="136">
        <v>0</v>
      </c>
      <c r="CD907" s="136">
        <v>0</v>
      </c>
      <c r="CE907" s="136">
        <v>0</v>
      </c>
      <c r="CF907" s="144">
        <v>6.0768050000000003E-6</v>
      </c>
      <c r="CG907" s="144">
        <v>5.7319764000000001E-5</v>
      </c>
      <c r="CH907" s="136">
        <v>0</v>
      </c>
      <c r="CI907" s="136">
        <v>0</v>
      </c>
      <c r="CJ907" s="216" t="s">
        <v>3891</v>
      </c>
      <c r="CK907" s="201"/>
      <c r="CL907" s="110" t="s">
        <v>738</v>
      </c>
      <c r="CM907" s="110"/>
      <c r="CN907" s="110"/>
      <c r="CO907" s="74"/>
      <c r="CP907" s="305"/>
      <c r="CQ907" s="74"/>
      <c r="CR907" s="74"/>
      <c r="CS907" s="74"/>
      <c r="CT907" s="74"/>
      <c r="CU907" s="74"/>
      <c r="CV907" s="74"/>
      <c r="CW907" s="74"/>
      <c r="CX907" s="74"/>
      <c r="CY907" s="74"/>
      <c r="CZ907" s="74"/>
      <c r="DA907" s="74"/>
      <c r="DB907" s="74"/>
    </row>
    <row r="908" spans="1:106" ht="14.5" customHeight="1">
      <c r="A908" s="74" t="s">
        <v>3892</v>
      </c>
      <c r="B908" s="129" t="s">
        <v>3600</v>
      </c>
      <c r="C908" s="130" t="str">
        <f t="shared" si="575"/>
        <v>A.130.09.104</v>
      </c>
      <c r="D908" s="131" t="s">
        <v>737</v>
      </c>
      <c r="E908" s="129" t="s">
        <v>957</v>
      </c>
      <c r="F908" s="132" t="s">
        <v>3894</v>
      </c>
      <c r="G908" s="132">
        <f t="shared" si="576"/>
        <v>0.89236945104400001</v>
      </c>
      <c r="H908" s="348">
        <f t="shared" si="577"/>
        <v>0.89236945104400001</v>
      </c>
      <c r="I908" s="74"/>
      <c r="J908" s="132">
        <f t="shared" si="578"/>
        <v>2.5037337959999996E-2</v>
      </c>
      <c r="K908" s="132">
        <f t="shared" si="579"/>
        <v>0.13547330308400002</v>
      </c>
      <c r="L908" s="300">
        <f t="shared" si="580"/>
        <v>0.55145999999999995</v>
      </c>
      <c r="M908" s="132">
        <v>0.18039880999999999</v>
      </c>
      <c r="N908" s="132">
        <v>0.11083779000000001</v>
      </c>
      <c r="O908" s="132">
        <v>2.4548832E-2</v>
      </c>
      <c r="P908" s="132">
        <v>2.4721423999999999E-2</v>
      </c>
      <c r="Q908" s="132">
        <v>0</v>
      </c>
      <c r="R908" s="132">
        <v>1.9015450999999999E-4</v>
      </c>
      <c r="S908" s="132">
        <v>1.2575944999999999E-4</v>
      </c>
      <c r="T908" s="304">
        <v>8.6681083999999995E-5</v>
      </c>
      <c r="U908" s="132">
        <v>0</v>
      </c>
      <c r="V908" s="132">
        <v>0.55145999999999995</v>
      </c>
      <c r="W908" s="132">
        <v>0</v>
      </c>
      <c r="X908" s="132">
        <v>0</v>
      </c>
      <c r="Y908" s="132">
        <v>0</v>
      </c>
      <c r="Z908" s="132">
        <v>0</v>
      </c>
      <c r="AA908" s="74"/>
      <c r="AB908" s="301">
        <f t="shared" si="581"/>
        <v>1.3563820300751879</v>
      </c>
      <c r="AC908" s="338">
        <f t="shared" si="582"/>
        <v>1.3563820300751879</v>
      </c>
      <c r="AD908" s="74"/>
      <c r="AE908" s="136">
        <v>32.380600000000001</v>
      </c>
      <c r="AF908" s="136">
        <v>32.380600000000001</v>
      </c>
      <c r="AG908" s="136">
        <v>0</v>
      </c>
      <c r="AH908" s="136">
        <v>0</v>
      </c>
      <c r="AI908" s="136">
        <v>0</v>
      </c>
      <c r="AJ908" s="136">
        <v>0</v>
      </c>
      <c r="AK908" s="136">
        <v>0</v>
      </c>
      <c r="AL908" s="74"/>
      <c r="AM908" s="133">
        <v>6.3437220000000002E-2</v>
      </c>
      <c r="AN908" s="340">
        <f t="shared" si="583"/>
        <v>6.3437220000000002E-2</v>
      </c>
      <c r="AP908" s="133">
        <v>5.9213319E-2</v>
      </c>
      <c r="AQ908" s="133">
        <v>1.9169737E-3</v>
      </c>
      <c r="AR908" s="133">
        <v>2.3069268999999998E-3</v>
      </c>
      <c r="AS908" s="134">
        <f t="shared" si="584"/>
        <v>3.5499591915699996E-6</v>
      </c>
      <c r="AT908" s="135">
        <f t="shared" si="585"/>
        <v>7.0893997062936002E-9</v>
      </c>
      <c r="AU908" s="135">
        <f t="shared" si="586"/>
        <v>0.32309900000000003</v>
      </c>
      <c r="AV908" s="302">
        <v>1.296586E-6</v>
      </c>
      <c r="AW908" s="302">
        <v>3.9135900000000003E-9</v>
      </c>
      <c r="AX908" s="302">
        <v>1.068625E-13</v>
      </c>
      <c r="AY908" s="303">
        <v>0</v>
      </c>
      <c r="AZ908" s="303">
        <v>0</v>
      </c>
      <c r="BA908" s="302">
        <v>3.6765319000000001E-9</v>
      </c>
      <c r="BB908" s="302">
        <v>2.2461239999999998E-6</v>
      </c>
      <c r="BC908" s="302">
        <v>5.7385034E-10</v>
      </c>
      <c r="BD908" s="302">
        <v>2.601851E-9</v>
      </c>
      <c r="BE908" s="303">
        <v>0</v>
      </c>
      <c r="BF908" s="303">
        <v>0</v>
      </c>
      <c r="BG908" s="302">
        <v>1.216056E-15</v>
      </c>
      <c r="BH908" s="302">
        <v>1.5846100000000001E-16</v>
      </c>
      <c r="BI908" s="302">
        <v>1.292766E-16</v>
      </c>
      <c r="BJ908" s="302">
        <v>3.4437799999999999E-9</v>
      </c>
      <c r="BK908" s="302">
        <v>1.2887967E-10</v>
      </c>
      <c r="BL908" s="303">
        <v>0</v>
      </c>
      <c r="BM908" s="303">
        <v>0</v>
      </c>
      <c r="BN908" s="303">
        <v>0.32309900000000003</v>
      </c>
      <c r="BO908" s="303">
        <v>0</v>
      </c>
      <c r="BP908" s="303">
        <v>0</v>
      </c>
      <c r="BQ908" s="303">
        <v>0</v>
      </c>
      <c r="BR908" s="74"/>
      <c r="BS908" s="136">
        <v>1.2471935999999999E-4</v>
      </c>
      <c r="BT908" s="144">
        <v>1.8947587999999998E-5</v>
      </c>
      <c r="BU908" s="144">
        <v>3.7819528999999999E-5</v>
      </c>
      <c r="BV908" s="144">
        <v>1.0153544E-8</v>
      </c>
      <c r="BW908" s="144">
        <v>1.4127309000000001E-5</v>
      </c>
      <c r="BX908" s="144">
        <v>1.9853244999999998E-6</v>
      </c>
      <c r="BY908" s="136">
        <v>0</v>
      </c>
      <c r="BZ908" s="144">
        <v>3.0132953999999998E-6</v>
      </c>
      <c r="CA908" s="144">
        <v>2.5517395999999999E-7</v>
      </c>
      <c r="CB908" s="144">
        <v>8.3215757000000001E-8</v>
      </c>
      <c r="CC908" s="136">
        <v>0</v>
      </c>
      <c r="CD908" s="136">
        <v>0</v>
      </c>
      <c r="CE908" s="136">
        <v>0</v>
      </c>
      <c r="CF908" s="144">
        <v>9.3860624000000006E-6</v>
      </c>
      <c r="CG908" s="144">
        <v>3.9091709999999998E-5</v>
      </c>
      <c r="CH908" s="136">
        <v>0</v>
      </c>
      <c r="CI908" s="136">
        <v>0</v>
      </c>
      <c r="CJ908" s="204" t="s">
        <v>3895</v>
      </c>
      <c r="CK908" s="201"/>
      <c r="CL908" s="110" t="s">
        <v>738</v>
      </c>
      <c r="CM908" s="110"/>
      <c r="CN908" s="110"/>
      <c r="CO908" s="74"/>
      <c r="CP908" s="305"/>
      <c r="CQ908" s="74"/>
      <c r="CR908" s="74"/>
      <c r="CS908" s="74"/>
      <c r="CT908" s="74"/>
      <c r="CU908" s="74"/>
      <c r="CV908" s="74"/>
      <c r="CW908" s="74"/>
      <c r="CX908" s="74"/>
      <c r="CY908" s="74"/>
      <c r="CZ908" s="74"/>
      <c r="DA908" s="74"/>
      <c r="DB908" s="74"/>
    </row>
    <row r="909" spans="1:106" ht="14.5" customHeight="1">
      <c r="A909" s="74" t="s">
        <v>3896</v>
      </c>
      <c r="B909" s="129" t="s">
        <v>3600</v>
      </c>
      <c r="C909" s="130" t="str">
        <f t="shared" si="575"/>
        <v>A.130.09.105</v>
      </c>
      <c r="D909" s="131" t="s">
        <v>737</v>
      </c>
      <c r="E909" s="129" t="s">
        <v>957</v>
      </c>
      <c r="F909" s="132" t="s">
        <v>3898</v>
      </c>
      <c r="G909" s="132">
        <f t="shared" si="576"/>
        <v>0.88407195196180144</v>
      </c>
      <c r="H909" s="348">
        <f t="shared" si="577"/>
        <v>0.88407195196180144</v>
      </c>
      <c r="I909" s="74"/>
      <c r="J909" s="132">
        <f t="shared" si="578"/>
        <v>5.5654848879999998E-3</v>
      </c>
      <c r="K909" s="132">
        <f t="shared" si="579"/>
        <v>3.601686305E-2</v>
      </c>
      <c r="L909" s="300">
        <f t="shared" si="580"/>
        <v>0.62840602402380141</v>
      </c>
      <c r="M909" s="132">
        <v>0.21408358</v>
      </c>
      <c r="N909" s="132">
        <v>3.1434574E-2</v>
      </c>
      <c r="O909" s="132">
        <v>4.3610306999999999E-3</v>
      </c>
      <c r="P909" s="132">
        <v>4.0383781999999997E-3</v>
      </c>
      <c r="Q909" s="132">
        <v>1.4545854999999999E-3</v>
      </c>
      <c r="R909" s="304">
        <v>3.8481420000000002E-5</v>
      </c>
      <c r="S909" s="304">
        <v>3.4039767999999998E-5</v>
      </c>
      <c r="T909" s="132">
        <v>2.2125835000000001E-4</v>
      </c>
      <c r="U909" s="132">
        <v>1.4956864000000001E-4</v>
      </c>
      <c r="V909" s="132">
        <v>0.62581335999999999</v>
      </c>
      <c r="W909" s="132">
        <v>2.4413480999999999E-3</v>
      </c>
      <c r="X909" s="304">
        <v>1.7416233999999999E-6</v>
      </c>
      <c r="Y909" s="304">
        <v>5.6604013999999996E-9</v>
      </c>
      <c r="Z909" s="132">
        <v>0</v>
      </c>
      <c r="AA909" s="74"/>
      <c r="AB909" s="301">
        <f t="shared" si="581"/>
        <v>1.609650977443609</v>
      </c>
      <c r="AC909" s="338">
        <f t="shared" si="582"/>
        <v>1.609650977443609</v>
      </c>
      <c r="AD909" s="74"/>
      <c r="AE909" s="136">
        <v>42.284078000000001</v>
      </c>
      <c r="AF909" s="136">
        <v>41.074812000000001</v>
      </c>
      <c r="AG909" s="136">
        <v>0.33095194</v>
      </c>
      <c r="AH909" s="136">
        <v>0</v>
      </c>
      <c r="AI909" s="136">
        <v>0.70629538000000003</v>
      </c>
      <c r="AJ909" s="136">
        <v>9.9338582999999994E-2</v>
      </c>
      <c r="AK909" s="136">
        <v>7.2680636000000007E-2</v>
      </c>
      <c r="AL909" s="74"/>
      <c r="AM909" s="133">
        <v>3.9186365000000001E-2</v>
      </c>
      <c r="AN909" s="340">
        <f t="shared" si="583"/>
        <v>3.9186365000000001E-2</v>
      </c>
      <c r="AP909" s="133">
        <v>3.5104757E-2</v>
      </c>
      <c r="AQ909" s="133">
        <v>1.4412050999999999E-3</v>
      </c>
      <c r="AR909" s="133">
        <v>2.6404028999999999E-3</v>
      </c>
      <c r="AS909" s="134">
        <f t="shared" si="584"/>
        <v>2.1046017410026698E-6</v>
      </c>
      <c r="AT909" s="135">
        <f t="shared" si="585"/>
        <v>5.3299005695385083E-9</v>
      </c>
      <c r="AU909" s="135">
        <f t="shared" si="586"/>
        <v>0.36980433375390004</v>
      </c>
      <c r="AV909" s="302">
        <v>1.4998893999999999E-6</v>
      </c>
      <c r="AW909" s="302">
        <v>4.5257561000000003E-9</v>
      </c>
      <c r="AX909" s="302">
        <v>1.2364022999999999E-13</v>
      </c>
      <c r="AY909" s="302">
        <v>2.7003057000000001E-11</v>
      </c>
      <c r="AZ909" s="302">
        <v>3.5060906E-12</v>
      </c>
      <c r="BA909" s="302">
        <v>6.0024602999999997E-10</v>
      </c>
      <c r="BB909" s="302">
        <v>6.0349785999999999E-7</v>
      </c>
      <c r="BC909" s="302">
        <v>1.0673717000000001E-10</v>
      </c>
      <c r="BD909" s="302">
        <v>6.9495055000000003E-10</v>
      </c>
      <c r="BE909" s="302">
        <v>4.9825802999999999E-14</v>
      </c>
      <c r="BF909" s="302">
        <v>2.0545040999999999E-16</v>
      </c>
      <c r="BG909" s="302">
        <v>8.3528234999999994E-14</v>
      </c>
      <c r="BH909" s="302">
        <v>4.8242522999999998E-15</v>
      </c>
      <c r="BI909" s="302">
        <v>3.6529693E-15</v>
      </c>
      <c r="BJ909" s="302">
        <v>4.1904590999999999E-10</v>
      </c>
      <c r="BK909" s="302">
        <v>1.6457016999999999E-10</v>
      </c>
      <c r="BL909" s="302">
        <v>2.1904051999999998E-12</v>
      </c>
      <c r="BM909" s="302">
        <v>5.1737539000000004E-6</v>
      </c>
      <c r="BN909" s="303">
        <v>0.36979916000000002</v>
      </c>
      <c r="BO909" s="302">
        <v>1.0974507E-13</v>
      </c>
      <c r="BP909" s="302">
        <v>6.6736863999999998E-16</v>
      </c>
      <c r="BQ909" s="302">
        <v>2.9858567000000003E-20</v>
      </c>
      <c r="BR909" s="74"/>
      <c r="BS909" s="136">
        <v>1.0768789E-4</v>
      </c>
      <c r="BT909" s="144">
        <v>4.9073269000000002E-6</v>
      </c>
      <c r="BU909" s="144">
        <v>4.4881340000000003E-5</v>
      </c>
      <c r="BV909" s="144">
        <v>2.6050323999999999E-8</v>
      </c>
      <c r="BW909" s="144">
        <v>5.1829728999999997E-6</v>
      </c>
      <c r="BX909" s="144">
        <v>2.2777902999999999E-7</v>
      </c>
      <c r="BY909" s="144">
        <v>5.2650424E-11</v>
      </c>
      <c r="BZ909" s="144">
        <v>3.4839709E-7</v>
      </c>
      <c r="CA909" s="144">
        <v>5.1639355999999998E-8</v>
      </c>
      <c r="CB909" s="144">
        <v>2.2524313000000001E-8</v>
      </c>
      <c r="CC909" s="144">
        <v>2.6352597999999999E-8</v>
      </c>
      <c r="CD909" s="144">
        <v>1.5839589E-9</v>
      </c>
      <c r="CE909" s="144">
        <v>4.6517656000000002E-10</v>
      </c>
      <c r="CF909" s="144">
        <v>2.2703902999999999E-6</v>
      </c>
      <c r="CG909" s="144">
        <v>4.9688685000000003E-5</v>
      </c>
      <c r="CH909" s="144">
        <v>5.2317826000000003E-8</v>
      </c>
      <c r="CI909" s="144">
        <v>1.5754703999999999E-11</v>
      </c>
      <c r="CJ909" s="203"/>
      <c r="CK909" s="201"/>
      <c r="CL909" s="89" t="s">
        <v>3899</v>
      </c>
      <c r="CM909" s="110"/>
      <c r="CN909" s="110"/>
      <c r="CO909" s="74"/>
      <c r="CP909" s="305"/>
      <c r="CQ909" s="74"/>
      <c r="CR909" s="74"/>
      <c r="CS909" s="74"/>
      <c r="CT909" s="74"/>
      <c r="CU909" s="74"/>
      <c r="CV909" s="74"/>
      <c r="CW909" s="74"/>
      <c r="CX909" s="74"/>
      <c r="CY909" s="74"/>
      <c r="CZ909" s="74"/>
      <c r="DA909" s="74"/>
      <c r="DB909" s="74"/>
    </row>
    <row r="910" spans="1:106" ht="14.5" customHeight="1">
      <c r="A910" s="74" t="s">
        <v>3900</v>
      </c>
      <c r="B910" s="129" t="s">
        <v>3600</v>
      </c>
      <c r="C910" s="130" t="str">
        <f t="shared" si="575"/>
        <v>A.130.09.106</v>
      </c>
      <c r="D910" s="131" t="s">
        <v>737</v>
      </c>
      <c r="E910" s="129" t="s">
        <v>957</v>
      </c>
      <c r="F910" s="132" t="s">
        <v>3902</v>
      </c>
      <c r="G910" s="132">
        <f t="shared" si="576"/>
        <v>1.2758819468977041</v>
      </c>
      <c r="H910" s="348">
        <f t="shared" si="577"/>
        <v>1.2758819468977041</v>
      </c>
      <c r="I910" s="74"/>
      <c r="J910" s="132">
        <f t="shared" si="578"/>
        <v>1.076515341E-2</v>
      </c>
      <c r="K910" s="132">
        <f t="shared" si="579"/>
        <v>3.1330981280000003E-2</v>
      </c>
      <c r="L910" s="300">
        <f t="shared" si="580"/>
        <v>0.94622705220770409</v>
      </c>
      <c r="M910" s="132">
        <v>0.28755876000000002</v>
      </c>
      <c r="N910" s="132">
        <v>2.3018051000000001E-2</v>
      </c>
      <c r="O910" s="132">
        <v>7.6161342999999998E-3</v>
      </c>
      <c r="P910" s="132">
        <v>7.4451441000000004E-3</v>
      </c>
      <c r="Q910" s="132">
        <v>2.9586526999999998E-3</v>
      </c>
      <c r="R910" s="132">
        <v>1.0724364999999999E-4</v>
      </c>
      <c r="S910" s="132">
        <v>2.5411295999999998E-4</v>
      </c>
      <c r="T910" s="132">
        <v>6.9679598000000004E-4</v>
      </c>
      <c r="U910" s="132">
        <v>2.621306E-4</v>
      </c>
      <c r="V910" s="132">
        <v>0.94266846999999998</v>
      </c>
      <c r="W910" s="132">
        <v>3.1900740999999998E-3</v>
      </c>
      <c r="X910" s="304">
        <v>2.9847018999999999E-5</v>
      </c>
      <c r="Y910" s="304">
        <v>6.9687041000000002E-9</v>
      </c>
      <c r="Z910" s="304">
        <v>7.6523519999999995E-5</v>
      </c>
      <c r="AA910" s="74"/>
      <c r="AB910" s="301">
        <f t="shared" si="581"/>
        <v>2.1620959398496242</v>
      </c>
      <c r="AC910" s="338">
        <f t="shared" si="582"/>
        <v>2.1620959398496242</v>
      </c>
      <c r="AD910" s="74"/>
      <c r="AE910" s="136">
        <v>57.099806999999998</v>
      </c>
      <c r="AF910" s="136">
        <v>54.732965999999998</v>
      </c>
      <c r="AG910" s="136">
        <v>0.43245956000000002</v>
      </c>
      <c r="AH910" s="136">
        <v>0</v>
      </c>
      <c r="AI910" s="136">
        <v>1.7390524000000001</v>
      </c>
      <c r="AJ910" s="136">
        <v>0.10264429999999999</v>
      </c>
      <c r="AK910" s="136">
        <v>9.2684865000000005E-2</v>
      </c>
      <c r="AL910" s="74"/>
      <c r="AM910" s="133">
        <v>4.7820647000000001E-2</v>
      </c>
      <c r="AN910" s="340">
        <f t="shared" si="583"/>
        <v>4.7820647000000001E-2</v>
      </c>
      <c r="AP910" s="133">
        <v>4.2543128999999999E-2</v>
      </c>
      <c r="AQ910" s="133">
        <v>1.862676E-3</v>
      </c>
      <c r="AR910" s="133">
        <v>3.4148418999999999E-3</v>
      </c>
      <c r="AS910" s="134">
        <f t="shared" si="584"/>
        <v>2.55054734851502E-6</v>
      </c>
      <c r="AT910" s="135">
        <f t="shared" si="585"/>
        <v>6.8885946805839794E-9</v>
      </c>
      <c r="AU910" s="135">
        <f t="shared" si="586"/>
        <v>0.47826917824199999</v>
      </c>
      <c r="AV910" s="302">
        <v>2.0212462000000001E-6</v>
      </c>
      <c r="AW910" s="302">
        <v>6.0991359E-9</v>
      </c>
      <c r="AX910" s="302">
        <v>1.6661323E-13</v>
      </c>
      <c r="AY910" s="302">
        <v>6.9189643999999997E-11</v>
      </c>
      <c r="AZ910" s="302">
        <v>8.3702302999999997E-12</v>
      </c>
      <c r="BA910" s="302">
        <v>1.1073471E-9</v>
      </c>
      <c r="BB910" s="302">
        <v>5.2405577999999999E-7</v>
      </c>
      <c r="BC910" s="302">
        <v>1.8574078000000001E-10</v>
      </c>
      <c r="BD910" s="302">
        <v>5.5520903000000001E-10</v>
      </c>
      <c r="BE910" s="302">
        <v>1.2728072000000001E-13</v>
      </c>
      <c r="BF910" s="302">
        <v>1.8254040000000001E-15</v>
      </c>
      <c r="BG910" s="302">
        <v>2.5223390999999999E-13</v>
      </c>
      <c r="BH910" s="302">
        <v>1.2222634999999999E-13</v>
      </c>
      <c r="BI910" s="302">
        <v>3.5526314000000002E-14</v>
      </c>
      <c r="BJ910" s="302">
        <v>9.9985262999999994E-10</v>
      </c>
      <c r="BK910" s="302">
        <v>3.0604737999999998E-9</v>
      </c>
      <c r="BL910" s="302">
        <v>4.7802443000000001E-11</v>
      </c>
      <c r="BM910" s="302">
        <v>1.0968241999999999E-5</v>
      </c>
      <c r="BN910" s="303">
        <v>0.47825821000000002</v>
      </c>
      <c r="BO910" s="302">
        <v>1.3511071999999999E-13</v>
      </c>
      <c r="BP910" s="302">
        <v>8.2161921999999997E-16</v>
      </c>
      <c r="BQ910" s="302">
        <v>3.6759853000000001E-20</v>
      </c>
      <c r="BR910" s="74"/>
      <c r="BS910" s="136">
        <v>1.4133883000000001E-4</v>
      </c>
      <c r="BT910" s="144">
        <v>4.0867516000000002E-6</v>
      </c>
      <c r="BU910" s="144">
        <v>6.0284972E-5</v>
      </c>
      <c r="BV910" s="144">
        <v>8.1940061000000001E-8</v>
      </c>
      <c r="BW910" s="144">
        <v>5.6424232999999998E-6</v>
      </c>
      <c r="BX910" s="144">
        <v>5.0781334000000004E-7</v>
      </c>
      <c r="BY910" s="144">
        <v>8.9801347000000003E-10</v>
      </c>
      <c r="BZ910" s="144">
        <v>7.8361472999999997E-7</v>
      </c>
      <c r="CA910" s="144">
        <v>1.4391343E-7</v>
      </c>
      <c r="CB910" s="144">
        <v>1.6814802E-7</v>
      </c>
      <c r="CC910" s="144">
        <v>6.288391E-8</v>
      </c>
      <c r="CD910" s="144">
        <v>3.1529716000000001E-8</v>
      </c>
      <c r="CE910" s="144">
        <v>1.1065265E-9</v>
      </c>
      <c r="CF910" s="144">
        <v>3.5876686999999999E-6</v>
      </c>
      <c r="CG910" s="144">
        <v>6.5875142000000004E-5</v>
      </c>
      <c r="CH910" s="144">
        <v>8.0010162999999995E-8</v>
      </c>
      <c r="CI910" s="144">
        <v>1.9396128E-11</v>
      </c>
      <c r="CJ910" s="207" t="s">
        <v>3903</v>
      </c>
      <c r="CK910" s="201"/>
      <c r="CL910" s="110" t="s">
        <v>739</v>
      </c>
      <c r="CM910" s="110"/>
      <c r="CN910" s="110"/>
      <c r="CO910" s="74"/>
      <c r="CP910" s="305"/>
      <c r="CQ910" s="74"/>
      <c r="CR910" s="74"/>
      <c r="CS910" s="74"/>
      <c r="CT910" s="74"/>
      <c r="CU910" s="74"/>
      <c r="CV910" s="74"/>
      <c r="CW910" s="74"/>
      <c r="CX910" s="74"/>
      <c r="CY910" s="74"/>
      <c r="CZ910" s="74"/>
      <c r="DA910" s="74"/>
      <c r="DB910" s="74"/>
    </row>
    <row r="911" spans="1:106" ht="14.5" customHeight="1">
      <c r="A911" s="74" t="s">
        <v>3904</v>
      </c>
      <c r="B911" s="129" t="s">
        <v>3600</v>
      </c>
      <c r="C911" s="130" t="str">
        <f t="shared" si="575"/>
        <v>A.130.09.107</v>
      </c>
      <c r="D911" s="131" t="s">
        <v>737</v>
      </c>
      <c r="E911" s="129" t="s">
        <v>957</v>
      </c>
      <c r="F911" s="132" t="s">
        <v>3906</v>
      </c>
      <c r="G911" s="132">
        <f t="shared" si="576"/>
        <v>1.25932467491606</v>
      </c>
      <c r="H911" s="348">
        <f t="shared" si="577"/>
        <v>1.25932467491606</v>
      </c>
      <c r="I911" s="74"/>
      <c r="J911" s="132">
        <f t="shared" si="578"/>
        <v>7.9657555752060016E-2</v>
      </c>
      <c r="K911" s="132">
        <f t="shared" si="579"/>
        <v>5.6336762473999998E-2</v>
      </c>
      <c r="L911" s="300">
        <f t="shared" si="580"/>
        <v>0.67142204669000005</v>
      </c>
      <c r="M911" s="132">
        <v>0.45190830999999998</v>
      </c>
      <c r="N911" s="132">
        <v>4.5918636999999998E-2</v>
      </c>
      <c r="O911" s="132">
        <v>1.0408961E-2</v>
      </c>
      <c r="P911" s="132">
        <v>7.1236400000000005E-2</v>
      </c>
      <c r="Q911" s="132">
        <v>8.4099763999999997E-3</v>
      </c>
      <c r="R911" s="304">
        <v>4.6747206E-7</v>
      </c>
      <c r="S911" s="304">
        <v>1.071188E-5</v>
      </c>
      <c r="T911" s="304">
        <v>9.1644740000000006E-6</v>
      </c>
      <c r="U911" s="132">
        <v>1.9127709E-4</v>
      </c>
      <c r="V911" s="132">
        <v>0.66565200000000002</v>
      </c>
      <c r="W911" s="132">
        <v>5.5787696000000001E-3</v>
      </c>
      <c r="X911" s="132">
        <v>0</v>
      </c>
      <c r="Y911" s="132">
        <v>0</v>
      </c>
      <c r="Z911" s="132">
        <v>0</v>
      </c>
      <c r="AA911" s="74"/>
      <c r="AB911" s="301">
        <f t="shared" si="581"/>
        <v>3.397806842105263</v>
      </c>
      <c r="AC911" s="338">
        <f t="shared" si="582"/>
        <v>3.397806842105263</v>
      </c>
      <c r="AD911" s="74"/>
      <c r="AE911" s="136">
        <v>105.2847</v>
      </c>
      <c r="AF911" s="136">
        <v>97.446575999999993</v>
      </c>
      <c r="AG911" s="136">
        <v>0.75624981000000002</v>
      </c>
      <c r="AH911" s="136">
        <v>0</v>
      </c>
      <c r="AI911" s="136">
        <v>6.6496386999999997</v>
      </c>
      <c r="AJ911" s="136">
        <v>0.26863340000000002</v>
      </c>
      <c r="AK911" s="136">
        <v>0.16359771000000001</v>
      </c>
      <c r="AL911" s="74"/>
      <c r="AM911" s="133">
        <v>7.9274381000000005E-2</v>
      </c>
      <c r="AN911" s="340">
        <f t="shared" si="583"/>
        <v>7.9274381000000005E-2</v>
      </c>
      <c r="AP911" s="133">
        <v>6.9345508E-2</v>
      </c>
      <c r="AQ911" s="133">
        <v>3.4927258000000002E-3</v>
      </c>
      <c r="AR911" s="133">
        <v>6.4361478999999996E-3</v>
      </c>
      <c r="AS911" s="134">
        <f t="shared" si="584"/>
        <v>4.1574045039782783E-6</v>
      </c>
      <c r="AT911" s="135">
        <f t="shared" si="585"/>
        <v>1.2916885228347467E-8</v>
      </c>
      <c r="AU911" s="135">
        <f t="shared" si="586"/>
        <v>0.90142127002749994</v>
      </c>
      <c r="AV911" s="302">
        <v>3.1559982000000002E-6</v>
      </c>
      <c r="AW911" s="302">
        <v>9.5225189999999992E-9</v>
      </c>
      <c r="AX911" s="302">
        <v>2.6016415999999998E-13</v>
      </c>
      <c r="AY911" s="302">
        <v>3.7252785999999999E-15</v>
      </c>
      <c r="AZ911" s="303">
        <v>0</v>
      </c>
      <c r="BA911" s="302">
        <v>1.0595864999999999E-8</v>
      </c>
      <c r="BB911" s="302">
        <v>9.9075360999999997E-7</v>
      </c>
      <c r="BC911" s="302">
        <v>2.3832088000000001E-9</v>
      </c>
      <c r="BD911" s="302">
        <v>1.0108178E-9</v>
      </c>
      <c r="BE911" s="302">
        <v>2.7759758999999999E-14</v>
      </c>
      <c r="BF911" s="302">
        <v>1.2270072E-16</v>
      </c>
      <c r="BG911" s="302">
        <v>4.9593603000000001E-14</v>
      </c>
      <c r="BH911" s="302">
        <v>5.0954155000000001E-16</v>
      </c>
      <c r="BI911" s="302">
        <v>1.4785832000000001E-15</v>
      </c>
      <c r="BJ911" s="302">
        <v>5.4700385999999999E-11</v>
      </c>
      <c r="BK911" s="302">
        <v>2.1248669999999999E-12</v>
      </c>
      <c r="BL911" s="303">
        <v>0</v>
      </c>
      <c r="BM911" s="302">
        <v>3.9100275000000001E-6</v>
      </c>
      <c r="BN911" s="303">
        <v>0.90141735999999995</v>
      </c>
      <c r="BO911" s="303">
        <v>0</v>
      </c>
      <c r="BP911" s="303">
        <v>0</v>
      </c>
      <c r="BQ911" s="303">
        <v>0</v>
      </c>
      <c r="BR911" s="74"/>
      <c r="BS911" s="136">
        <v>2.9540026000000002E-4</v>
      </c>
      <c r="BT911" s="144">
        <v>7.1237125000000001E-6</v>
      </c>
      <c r="BU911" s="144">
        <v>9.4739871000000005E-5</v>
      </c>
      <c r="BV911" s="144">
        <v>1.0809195999999999E-9</v>
      </c>
      <c r="BW911" s="144">
        <v>1.3174052E-5</v>
      </c>
      <c r="BX911" s="144">
        <v>3.0481927999999998E-7</v>
      </c>
      <c r="BY911" s="144">
        <v>2.2665988E-10</v>
      </c>
      <c r="BZ911" s="144">
        <v>4.6209049999999999E-7</v>
      </c>
      <c r="CA911" s="144">
        <v>6.2731458999999995E-10</v>
      </c>
      <c r="CB911" s="144">
        <v>7.0881131E-9</v>
      </c>
      <c r="CC911" s="136">
        <v>0</v>
      </c>
      <c r="CD911" s="136">
        <v>0</v>
      </c>
      <c r="CE911" s="136">
        <v>0</v>
      </c>
      <c r="CF911" s="144">
        <v>6.0919194000000001E-5</v>
      </c>
      <c r="CG911" s="136">
        <v>1.1857516000000001E-4</v>
      </c>
      <c r="CH911" s="144">
        <v>9.2341349000000002E-8</v>
      </c>
      <c r="CI911" s="136">
        <v>0</v>
      </c>
      <c r="CJ911" s="204" t="s">
        <v>3761</v>
      </c>
      <c r="CK911" s="201"/>
      <c r="CL911" s="89" t="s">
        <v>3907</v>
      </c>
      <c r="CM911" s="110"/>
      <c r="CN911" s="110"/>
      <c r="CO911" s="74"/>
      <c r="CP911" s="305"/>
      <c r="CQ911" s="74"/>
      <c r="CR911" s="74"/>
      <c r="CS911" s="74"/>
      <c r="CT911" s="74"/>
      <c r="CU911" s="74"/>
      <c r="CV911" s="74"/>
      <c r="CW911" s="74"/>
      <c r="CX911" s="74"/>
      <c r="CY911" s="74"/>
      <c r="CZ911" s="74"/>
      <c r="DA911" s="74"/>
      <c r="DB911" s="74"/>
    </row>
    <row r="912" spans="1:106" ht="14.5" customHeight="1">
      <c r="A912" s="74" t="s">
        <v>3908</v>
      </c>
      <c r="B912" s="129" t="s">
        <v>3600</v>
      </c>
      <c r="C912" s="130" t="str">
        <f t="shared" si="575"/>
        <v>A.130.09.108</v>
      </c>
      <c r="D912" s="131" t="s">
        <v>737</v>
      </c>
      <c r="E912" s="129" t="s">
        <v>957</v>
      </c>
      <c r="F912" s="132" t="s">
        <v>3910</v>
      </c>
      <c r="G912" s="132">
        <f t="shared" si="576"/>
        <v>1.104567862163679</v>
      </c>
      <c r="H912" s="348">
        <f t="shared" si="577"/>
        <v>1.104567862163679</v>
      </c>
      <c r="I912" s="74"/>
      <c r="J912" s="132">
        <f t="shared" si="578"/>
        <v>1.49700260856E-3</v>
      </c>
      <c r="K912" s="132">
        <f t="shared" si="579"/>
        <v>8.0399949555119005E-2</v>
      </c>
      <c r="L912" s="300">
        <f t="shared" si="580"/>
        <v>0.54912000000000005</v>
      </c>
      <c r="M912" s="132">
        <v>0.47355090999999999</v>
      </c>
      <c r="N912" s="132">
        <v>7.4159100000000006E-2</v>
      </c>
      <c r="O912" s="132">
        <v>6.2408000000000003E-3</v>
      </c>
      <c r="P912" s="132">
        <v>2.1652560000000001E-4</v>
      </c>
      <c r="Q912" s="132">
        <v>1.279992E-3</v>
      </c>
      <c r="R912" s="132">
        <v>0</v>
      </c>
      <c r="S912" s="304">
        <v>4.8500856000000004E-7</v>
      </c>
      <c r="T912" s="304">
        <v>4.9555118999999998E-8</v>
      </c>
      <c r="U912" s="132">
        <v>0</v>
      </c>
      <c r="V912" s="132">
        <v>0.54912000000000005</v>
      </c>
      <c r="W912" s="132">
        <v>0</v>
      </c>
      <c r="X912" s="132">
        <v>0</v>
      </c>
      <c r="Y912" s="132">
        <v>0</v>
      </c>
      <c r="Z912" s="132">
        <v>0</v>
      </c>
      <c r="AA912" s="74"/>
      <c r="AB912" s="301">
        <f t="shared" si="581"/>
        <v>3.5605331578947368</v>
      </c>
      <c r="AC912" s="338">
        <f t="shared" si="582"/>
        <v>3.5605331578947368</v>
      </c>
      <c r="AD912" s="74"/>
      <c r="AE912" s="136">
        <v>98.704999999999998</v>
      </c>
      <c r="AF912" s="136">
        <v>94.204999999999998</v>
      </c>
      <c r="AG912" s="136">
        <v>0</v>
      </c>
      <c r="AH912" s="136">
        <v>0</v>
      </c>
      <c r="AI912" s="136">
        <v>4.5</v>
      </c>
      <c r="AJ912" s="136">
        <v>0</v>
      </c>
      <c r="AK912" s="136">
        <v>0</v>
      </c>
      <c r="AL912" s="74"/>
      <c r="AM912" s="133">
        <v>8.3076882000000005E-2</v>
      </c>
      <c r="AN912" s="340">
        <f t="shared" si="583"/>
        <v>8.3076882000000005E-2</v>
      </c>
      <c r="AP912" s="133">
        <v>7.7570544000000005E-2</v>
      </c>
      <c r="AQ912" s="133">
        <v>3.1216135999999998E-3</v>
      </c>
      <c r="AR912" s="133">
        <v>2.3847243000000001E-3</v>
      </c>
      <c r="AS912" s="134">
        <f t="shared" si="584"/>
        <v>4.650512208E-6</v>
      </c>
      <c r="AT912" s="135">
        <f t="shared" si="585"/>
        <v>1.1544428939999999E-8</v>
      </c>
      <c r="AU912" s="135">
        <f t="shared" si="586"/>
        <v>0.33399499999999999</v>
      </c>
      <c r="AV912" s="302">
        <v>3.3036800000000001E-6</v>
      </c>
      <c r="AW912" s="302">
        <v>9.9680000000000003E-9</v>
      </c>
      <c r="AX912" s="302">
        <v>2.7233999999999998E-13</v>
      </c>
      <c r="AY912" s="303">
        <v>0</v>
      </c>
      <c r="AZ912" s="303">
        <v>0</v>
      </c>
      <c r="BA912" s="302">
        <v>3.2208E-11</v>
      </c>
      <c r="BB912" s="302">
        <v>1.3468E-6</v>
      </c>
      <c r="BC912" s="302">
        <v>7.3565999999999996E-12</v>
      </c>
      <c r="BD912" s="302">
        <v>1.5688E-9</v>
      </c>
      <c r="BE912" s="303">
        <v>0</v>
      </c>
      <c r="BF912" s="303">
        <v>0</v>
      </c>
      <c r="BG912" s="303">
        <v>0</v>
      </c>
      <c r="BH912" s="303">
        <v>0</v>
      </c>
      <c r="BI912" s="303">
        <v>0</v>
      </c>
      <c r="BJ912" s="303">
        <v>0</v>
      </c>
      <c r="BK912" s="303">
        <v>0</v>
      </c>
      <c r="BL912" s="303">
        <v>0</v>
      </c>
      <c r="BM912" s="303">
        <v>0</v>
      </c>
      <c r="BN912" s="303">
        <v>0.33399499999999999</v>
      </c>
      <c r="BO912" s="303">
        <v>0</v>
      </c>
      <c r="BP912" s="303">
        <v>0</v>
      </c>
      <c r="BQ912" s="303">
        <v>0</v>
      </c>
      <c r="BR912" s="74"/>
      <c r="BS912" s="136">
        <v>1.6403444E-4</v>
      </c>
      <c r="BT912" s="144">
        <v>1.0815781E-5</v>
      </c>
      <c r="BU912" s="144">
        <v>9.9277110999999995E-5</v>
      </c>
      <c r="BV912" s="144">
        <v>5.8047273999999998E-12</v>
      </c>
      <c r="BW912" s="144">
        <v>1.0065077999999999E-5</v>
      </c>
      <c r="BX912" s="136">
        <v>0</v>
      </c>
      <c r="BY912" s="136">
        <v>0</v>
      </c>
      <c r="BZ912" s="136">
        <v>0</v>
      </c>
      <c r="CA912" s="136">
        <v>0</v>
      </c>
      <c r="CB912" s="144">
        <v>3.2093298999999998E-10</v>
      </c>
      <c r="CC912" s="136">
        <v>0</v>
      </c>
      <c r="CD912" s="136">
        <v>0</v>
      </c>
      <c r="CE912" s="136">
        <v>0</v>
      </c>
      <c r="CF912" s="144">
        <v>9.9895305000000003E-7</v>
      </c>
      <c r="CG912" s="144">
        <v>4.2877190000000003E-5</v>
      </c>
      <c r="CH912" s="136">
        <v>0</v>
      </c>
      <c r="CI912" s="136">
        <v>0</v>
      </c>
      <c r="CJ912" s="204" t="s">
        <v>3761</v>
      </c>
      <c r="CK912" s="201"/>
      <c r="CL912" s="89" t="s">
        <v>663</v>
      </c>
      <c r="CM912" s="110"/>
      <c r="CN912" s="110"/>
      <c r="CO912" s="74"/>
      <c r="CP912" s="305"/>
      <c r="CQ912" s="74"/>
      <c r="CR912" s="74"/>
      <c r="CS912" s="74"/>
      <c r="CT912" s="74"/>
      <c r="CU912" s="74"/>
      <c r="CV912" s="74"/>
      <c r="CW912" s="74"/>
      <c r="CX912" s="74"/>
      <c r="CY912" s="74"/>
      <c r="CZ912" s="74"/>
      <c r="DA912" s="74"/>
      <c r="DB912" s="74"/>
    </row>
    <row r="913" spans="1:106" ht="14.5" customHeight="1">
      <c r="A913" s="74" t="s">
        <v>3911</v>
      </c>
      <c r="B913" s="129" t="s">
        <v>3600</v>
      </c>
      <c r="C913" s="130" t="str">
        <f t="shared" si="575"/>
        <v>A.130.09.109</v>
      </c>
      <c r="D913" s="131" t="s">
        <v>737</v>
      </c>
      <c r="E913" s="129" t="s">
        <v>957</v>
      </c>
      <c r="F913" s="132" t="s">
        <v>3913</v>
      </c>
      <c r="G913" s="132">
        <f t="shared" si="576"/>
        <v>1.26504884689736</v>
      </c>
      <c r="H913" s="348">
        <f t="shared" si="577"/>
        <v>1.26504884689736</v>
      </c>
      <c r="I913" s="74"/>
      <c r="J913" s="132">
        <f t="shared" si="578"/>
        <v>8.008117877906E-2</v>
      </c>
      <c r="K913" s="132">
        <f t="shared" si="579"/>
        <v>5.6845251428299999E-2</v>
      </c>
      <c r="L913" s="300">
        <f t="shared" si="580"/>
        <v>0.67832348668999998</v>
      </c>
      <c r="M913" s="132">
        <v>0.44979892999999999</v>
      </c>
      <c r="N913" s="132">
        <v>4.6344651000000001E-2</v>
      </c>
      <c r="O913" s="132">
        <v>1.0491436E-2</v>
      </c>
      <c r="P913" s="132">
        <v>7.1199233000000001E-2</v>
      </c>
      <c r="Q913" s="132">
        <v>8.8707687999999996E-3</v>
      </c>
      <c r="R913" s="304">
        <v>4.6747206E-7</v>
      </c>
      <c r="S913" s="304">
        <v>1.0709507000000001E-5</v>
      </c>
      <c r="T913" s="304">
        <v>9.1644282999999996E-6</v>
      </c>
      <c r="U913" s="132">
        <v>1.9127709E-4</v>
      </c>
      <c r="V913" s="132">
        <v>0.67255343999999995</v>
      </c>
      <c r="W913" s="132">
        <v>5.5787696000000001E-3</v>
      </c>
      <c r="X913" s="132">
        <v>0</v>
      </c>
      <c r="Y913" s="132">
        <v>0</v>
      </c>
      <c r="Z913" s="132">
        <v>0</v>
      </c>
      <c r="AA913" s="74"/>
      <c r="AB913" s="301">
        <f t="shared" si="581"/>
        <v>3.381946842105263</v>
      </c>
      <c r="AC913" s="338">
        <f t="shared" si="582"/>
        <v>3.381946842105263</v>
      </c>
      <c r="AD913" s="74"/>
      <c r="AE913" s="136">
        <v>105.68939</v>
      </c>
      <c r="AF913" s="136">
        <v>97.547720999999996</v>
      </c>
      <c r="AG913" s="136">
        <v>0.75624981000000002</v>
      </c>
      <c r="AH913" s="136">
        <v>0</v>
      </c>
      <c r="AI913" s="136">
        <v>6.9531887000000001</v>
      </c>
      <c r="AJ913" s="136">
        <v>0.26863340000000002</v>
      </c>
      <c r="AK913" s="136">
        <v>0.16359771000000001</v>
      </c>
      <c r="AL913" s="74"/>
      <c r="AM913" s="133">
        <v>7.9288177000000001E-2</v>
      </c>
      <c r="AN913" s="340">
        <f t="shared" si="583"/>
        <v>7.9288177000000001E-2</v>
      </c>
      <c r="AP913" s="133">
        <v>6.9362423000000006E-2</v>
      </c>
      <c r="AQ913" s="133">
        <v>3.4828133000000001E-3</v>
      </c>
      <c r="AR913" s="133">
        <v>6.4429403999999996E-3</v>
      </c>
      <c r="AS913" s="134">
        <f t="shared" si="584"/>
        <v>4.1584186729782788E-6</v>
      </c>
      <c r="AT913" s="135">
        <f t="shared" si="585"/>
        <v>1.2880226715057468E-8</v>
      </c>
      <c r="AU913" s="135">
        <f t="shared" si="586"/>
        <v>0.90237261002750002</v>
      </c>
      <c r="AV913" s="302">
        <v>3.1412802000000001E-6</v>
      </c>
      <c r="AW913" s="302">
        <v>9.4781109999999996E-9</v>
      </c>
      <c r="AX913" s="302">
        <v>2.5895086999999998E-13</v>
      </c>
      <c r="AY913" s="302">
        <v>3.7252785999999999E-15</v>
      </c>
      <c r="AZ913" s="303">
        <v>0</v>
      </c>
      <c r="BA913" s="302">
        <v>1.0590344E-8</v>
      </c>
      <c r="BB913" s="302">
        <v>1.0064913E-6</v>
      </c>
      <c r="BC913" s="302">
        <v>2.3819474E-9</v>
      </c>
      <c r="BD913" s="302">
        <v>1.0198299E-9</v>
      </c>
      <c r="BE913" s="302">
        <v>2.7759758999999999E-14</v>
      </c>
      <c r="BF913" s="302">
        <v>1.2270072E-16</v>
      </c>
      <c r="BG913" s="302">
        <v>4.9593603000000001E-14</v>
      </c>
      <c r="BH913" s="302">
        <v>5.0954155000000001E-16</v>
      </c>
      <c r="BI913" s="302">
        <v>1.4785832000000001E-15</v>
      </c>
      <c r="BJ913" s="302">
        <v>5.4700385999999999E-11</v>
      </c>
      <c r="BK913" s="302">
        <v>2.1248669999999999E-12</v>
      </c>
      <c r="BL913" s="303">
        <v>0</v>
      </c>
      <c r="BM913" s="302">
        <v>3.9100275000000001E-6</v>
      </c>
      <c r="BN913" s="303">
        <v>0.90236870000000002</v>
      </c>
      <c r="BO913" s="303">
        <v>0</v>
      </c>
      <c r="BP913" s="303">
        <v>0</v>
      </c>
      <c r="BQ913" s="303">
        <v>0</v>
      </c>
      <c r="BR913" s="74"/>
      <c r="BS913" s="136">
        <v>2.9557649999999998E-4</v>
      </c>
      <c r="BT913" s="144">
        <v>7.1858447999999998E-6</v>
      </c>
      <c r="BU913" s="144">
        <v>9.4297652000000006E-5</v>
      </c>
      <c r="BV913" s="144">
        <v>1.0809142E-9</v>
      </c>
      <c r="BW913" s="144">
        <v>1.3637290999999999E-5</v>
      </c>
      <c r="BX913" s="144">
        <v>3.0481927999999998E-7</v>
      </c>
      <c r="BY913" s="144">
        <v>2.2665988E-10</v>
      </c>
      <c r="BZ913" s="144">
        <v>4.6209049999999999E-7</v>
      </c>
      <c r="CA913" s="144">
        <v>6.2731458999999995E-10</v>
      </c>
      <c r="CB913" s="144">
        <v>7.0865432E-9</v>
      </c>
      <c r="CC913" s="136">
        <v>0</v>
      </c>
      <c r="CD913" s="136">
        <v>0</v>
      </c>
      <c r="CE913" s="136">
        <v>0</v>
      </c>
      <c r="CF913" s="144">
        <v>6.0890151000000001E-5</v>
      </c>
      <c r="CG913" s="136">
        <v>1.1869729E-4</v>
      </c>
      <c r="CH913" s="144">
        <v>9.2341349000000002E-8</v>
      </c>
      <c r="CI913" s="136">
        <v>0</v>
      </c>
      <c r="CJ913" s="204" t="s">
        <v>3761</v>
      </c>
      <c r="CK913" s="201"/>
      <c r="CL913" s="89" t="s">
        <v>663</v>
      </c>
      <c r="CM913" s="110"/>
      <c r="CN913" s="110"/>
      <c r="CO913" s="74"/>
      <c r="CP913" s="305"/>
      <c r="CQ913" s="74"/>
      <c r="CR913" s="74"/>
      <c r="CS913" s="74"/>
      <c r="CT913" s="74"/>
      <c r="CU913" s="74"/>
      <c r="CV913" s="74"/>
      <c r="CW913" s="74"/>
      <c r="CX913" s="74"/>
      <c r="CY913" s="74"/>
      <c r="CZ913" s="74"/>
      <c r="DA913" s="74"/>
      <c r="DB913" s="74"/>
    </row>
    <row r="914" spans="1:106" ht="14.5" customHeight="1">
      <c r="A914" s="74" t="s">
        <v>3914</v>
      </c>
      <c r="B914" s="129" t="s">
        <v>3600</v>
      </c>
      <c r="C914" s="130" t="str">
        <f t="shared" si="575"/>
        <v>A.130.09.110</v>
      </c>
      <c r="D914" s="131" t="s">
        <v>737</v>
      </c>
      <c r="E914" s="129" t="s">
        <v>957</v>
      </c>
      <c r="F914" s="132" t="s">
        <v>3916</v>
      </c>
      <c r="G914" s="132">
        <f t="shared" si="576"/>
        <v>1.2753513195741601</v>
      </c>
      <c r="H914" s="348">
        <f t="shared" si="577"/>
        <v>1.2753513195741601</v>
      </c>
      <c r="I914" s="74"/>
      <c r="J914" s="132">
        <f t="shared" si="578"/>
        <v>7.9287871727060005E-2</v>
      </c>
      <c r="K914" s="132">
        <f t="shared" si="579"/>
        <v>5.5267061157099999E-2</v>
      </c>
      <c r="L914" s="300">
        <f t="shared" si="580"/>
        <v>0.70640816669000006</v>
      </c>
      <c r="M914" s="132">
        <v>0.43438821999999999</v>
      </c>
      <c r="N914" s="132">
        <v>4.5200195999999998E-2</v>
      </c>
      <c r="O914" s="132">
        <v>1.0057701E-2</v>
      </c>
      <c r="P914" s="132">
        <v>7.0979099000000004E-2</v>
      </c>
      <c r="Q914" s="132">
        <v>8.2976097999999995E-3</v>
      </c>
      <c r="R914" s="304">
        <v>4.6747206E-7</v>
      </c>
      <c r="S914" s="304">
        <v>1.0695455E-5</v>
      </c>
      <c r="T914" s="304">
        <v>9.1641571000000001E-6</v>
      </c>
      <c r="U914" s="132">
        <v>1.9127709E-4</v>
      </c>
      <c r="V914" s="132">
        <v>0.70063812000000003</v>
      </c>
      <c r="W914" s="132">
        <v>5.5787696000000001E-3</v>
      </c>
      <c r="X914" s="132">
        <v>0</v>
      </c>
      <c r="Y914" s="132">
        <v>0</v>
      </c>
      <c r="Z914" s="132">
        <v>0</v>
      </c>
      <c r="AA914" s="74"/>
      <c r="AB914" s="301">
        <f t="shared" si="581"/>
        <v>3.2660768421052628</v>
      </c>
      <c r="AC914" s="338">
        <f t="shared" si="582"/>
        <v>3.2660768421052628</v>
      </c>
      <c r="AD914" s="74"/>
      <c r="AE914" s="136">
        <v>106.48363000000001</v>
      </c>
      <c r="AF914" s="136">
        <v>98.919595000000001</v>
      </c>
      <c r="AG914" s="136">
        <v>0.75624981000000002</v>
      </c>
      <c r="AH914" s="136">
        <v>0</v>
      </c>
      <c r="AI914" s="136">
        <v>6.3755587</v>
      </c>
      <c r="AJ914" s="136">
        <v>0.26863340000000002</v>
      </c>
      <c r="AK914" s="136">
        <v>0.16359771000000001</v>
      </c>
      <c r="AL914" s="74"/>
      <c r="AM914" s="133">
        <v>7.6948603000000004E-2</v>
      </c>
      <c r="AN914" s="340">
        <f t="shared" si="583"/>
        <v>7.6948603000000004E-2</v>
      </c>
      <c r="AP914" s="133">
        <v>6.7027015999999995E-2</v>
      </c>
      <c r="AQ914" s="133">
        <v>3.3865166999999998E-3</v>
      </c>
      <c r="AR914" s="133">
        <v>6.5350705000000002E-3</v>
      </c>
      <c r="AS914" s="134">
        <f t="shared" si="584"/>
        <v>4.0184062329782783E-6</v>
      </c>
      <c r="AT914" s="135">
        <f t="shared" si="585"/>
        <v>1.2524100080997468E-8</v>
      </c>
      <c r="AU914" s="135">
        <f t="shared" si="586"/>
        <v>0.91527598002749999</v>
      </c>
      <c r="AV914" s="302">
        <v>3.0337528E-6</v>
      </c>
      <c r="AW914" s="302">
        <v>9.1536749999999994E-9</v>
      </c>
      <c r="AX914" s="302">
        <v>2.5008681E-13</v>
      </c>
      <c r="AY914" s="302">
        <v>3.7252785999999999E-15</v>
      </c>
      <c r="AZ914" s="303">
        <v>0</v>
      </c>
      <c r="BA914" s="302">
        <v>1.0557644E-8</v>
      </c>
      <c r="BB914" s="302">
        <v>9.7403895999999999E-7</v>
      </c>
      <c r="BC914" s="302">
        <v>2.3744759999999998E-9</v>
      </c>
      <c r="BD914" s="302">
        <v>9.956195300000001E-10</v>
      </c>
      <c r="BE914" s="302">
        <v>2.7759758999999999E-14</v>
      </c>
      <c r="BF914" s="302">
        <v>1.2270072E-16</v>
      </c>
      <c r="BG914" s="302">
        <v>4.9593603000000001E-14</v>
      </c>
      <c r="BH914" s="302">
        <v>5.0954155000000001E-16</v>
      </c>
      <c r="BI914" s="302">
        <v>1.4785832000000001E-15</v>
      </c>
      <c r="BJ914" s="302">
        <v>5.4700385999999999E-11</v>
      </c>
      <c r="BK914" s="302">
        <v>2.1248669999999999E-12</v>
      </c>
      <c r="BL914" s="303">
        <v>0</v>
      </c>
      <c r="BM914" s="302">
        <v>3.9100275000000001E-6</v>
      </c>
      <c r="BN914" s="303">
        <v>0.91527206999999999</v>
      </c>
      <c r="BO914" s="303">
        <v>0</v>
      </c>
      <c r="BP914" s="303">
        <v>0</v>
      </c>
      <c r="BQ914" s="303">
        <v>0</v>
      </c>
      <c r="BR914" s="74"/>
      <c r="BS914" s="136">
        <v>2.9297938000000001E-4</v>
      </c>
      <c r="BT914" s="144">
        <v>7.0189309999999996E-6</v>
      </c>
      <c r="BU914" s="144">
        <v>9.1066888999999997E-5</v>
      </c>
      <c r="BV914" s="144">
        <v>1.0808825000000001E-9</v>
      </c>
      <c r="BW914" s="144">
        <v>1.2988116000000001E-5</v>
      </c>
      <c r="BX914" s="144">
        <v>3.0481927999999998E-7</v>
      </c>
      <c r="BY914" s="144">
        <v>2.2665988E-10</v>
      </c>
      <c r="BZ914" s="144">
        <v>4.6209049999999999E-7</v>
      </c>
      <c r="CA914" s="144">
        <v>6.2731458999999995E-10</v>
      </c>
      <c r="CB914" s="144">
        <v>7.0772450999999998E-9</v>
      </c>
      <c r="CC914" s="136">
        <v>0</v>
      </c>
      <c r="CD914" s="136">
        <v>0</v>
      </c>
      <c r="CE914" s="136">
        <v>0</v>
      </c>
      <c r="CF914" s="144">
        <v>6.0683407000000002E-5</v>
      </c>
      <c r="CG914" s="136">
        <v>1.2035378E-4</v>
      </c>
      <c r="CH914" s="144">
        <v>9.2341349000000002E-8</v>
      </c>
      <c r="CI914" s="136">
        <v>0</v>
      </c>
      <c r="CJ914" s="204" t="s">
        <v>3761</v>
      </c>
      <c r="CK914" s="201"/>
      <c r="CL914" s="89" t="s">
        <v>663</v>
      </c>
      <c r="CM914" s="110"/>
      <c r="CN914" s="110"/>
      <c r="CO914" s="74"/>
      <c r="CP914" s="305"/>
      <c r="CQ914" s="74"/>
      <c r="CR914" s="74"/>
      <c r="CS914" s="74"/>
      <c r="CT914" s="74"/>
      <c r="CU914" s="74"/>
      <c r="CV914" s="74"/>
      <c r="CW914" s="74"/>
      <c r="CX914" s="74"/>
      <c r="CY914" s="74"/>
      <c r="CZ914" s="74"/>
      <c r="DA914" s="74"/>
      <c r="DB914" s="74"/>
    </row>
    <row r="915" spans="1:106" ht="14.5" customHeight="1">
      <c r="A915" s="74" t="s">
        <v>3917</v>
      </c>
      <c r="B915" s="129" t="s">
        <v>3600</v>
      </c>
      <c r="C915" s="130" t="str">
        <f t="shared" si="575"/>
        <v>A.130.09.111</v>
      </c>
      <c r="D915" s="131" t="s">
        <v>737</v>
      </c>
      <c r="E915" s="129" t="s">
        <v>957</v>
      </c>
      <c r="F915" s="132" t="s">
        <v>3919</v>
      </c>
      <c r="G915" s="132">
        <f t="shared" si="576"/>
        <v>1.2320318195212501</v>
      </c>
      <c r="H915" s="348">
        <f t="shared" si="577"/>
        <v>1.2320318195212501</v>
      </c>
      <c r="I915" s="74"/>
      <c r="J915" s="132">
        <f t="shared" si="578"/>
        <v>6.2890296462250014E-2</v>
      </c>
      <c r="K915" s="132">
        <f t="shared" si="579"/>
        <v>5.0070646828999997E-2</v>
      </c>
      <c r="L915" s="300">
        <f t="shared" si="580"/>
        <v>0.69327414622999994</v>
      </c>
      <c r="M915" s="132">
        <v>0.42579673000000001</v>
      </c>
      <c r="N915" s="132">
        <v>4.1513158000000001E-2</v>
      </c>
      <c r="O915" s="132">
        <v>8.5501572000000001E-3</v>
      </c>
      <c r="P915" s="132">
        <v>5.7209661000000002E-2</v>
      </c>
      <c r="Q915" s="132">
        <v>5.6716893999999999E-3</v>
      </c>
      <c r="R915" s="304">
        <v>3.7397765000000002E-7</v>
      </c>
      <c r="S915" s="304">
        <v>8.5720845999999997E-6</v>
      </c>
      <c r="T915" s="304">
        <v>7.3316290000000004E-6</v>
      </c>
      <c r="U915" s="132">
        <v>1.9122553E-4</v>
      </c>
      <c r="V915" s="132">
        <v>0.68756687999999999</v>
      </c>
      <c r="W915" s="132">
        <v>5.5160406999999996E-3</v>
      </c>
      <c r="X915" s="132">
        <v>0</v>
      </c>
      <c r="Y915" s="132">
        <v>0</v>
      </c>
      <c r="Z915" s="132">
        <v>0</v>
      </c>
      <c r="AA915" s="74"/>
      <c r="AB915" s="301">
        <f t="shared" si="581"/>
        <v>3.2014791729323306</v>
      </c>
      <c r="AC915" s="338">
        <f t="shared" si="582"/>
        <v>3.2014791729323306</v>
      </c>
      <c r="AD915" s="74"/>
      <c r="AE915" s="136">
        <v>103.44432999999999</v>
      </c>
      <c r="AF915" s="136">
        <v>97.682563999999999</v>
      </c>
      <c r="AG915" s="136">
        <v>0.74774534999999998</v>
      </c>
      <c r="AH915" s="136">
        <v>0</v>
      </c>
      <c r="AI915" s="136">
        <v>4.5822051999999998</v>
      </c>
      <c r="AJ915" s="136">
        <v>0.26860017000000003</v>
      </c>
      <c r="AK915" s="136">
        <v>0.16321107000000001</v>
      </c>
      <c r="AL915" s="74"/>
      <c r="AM915" s="133">
        <v>7.3666910000000002E-2</v>
      </c>
      <c r="AN915" s="340">
        <f t="shared" si="583"/>
        <v>7.3666910000000002E-2</v>
      </c>
      <c r="AP915" s="133">
        <v>6.4023255000000001E-2</v>
      </c>
      <c r="AQ915" s="133">
        <v>3.1893936999999998E-3</v>
      </c>
      <c r="AR915" s="133">
        <v>6.4542612999999999E-3</v>
      </c>
      <c r="AS915" s="134">
        <f t="shared" si="584"/>
        <v>3.8383246319828219E-6</v>
      </c>
      <c r="AT915" s="135">
        <f t="shared" si="585"/>
        <v>1.1795095130050414E-8</v>
      </c>
      <c r="AU915" s="135">
        <f t="shared" si="586"/>
        <v>0.90395815910910005</v>
      </c>
      <c r="AV915" s="302">
        <v>2.9732394E-6</v>
      </c>
      <c r="AW915" s="302">
        <v>8.9710695000000004E-9</v>
      </c>
      <c r="AX915" s="302">
        <v>2.4509869999999999E-13</v>
      </c>
      <c r="AY915" s="302">
        <v>2.9802229E-15</v>
      </c>
      <c r="AZ915" s="303">
        <v>0</v>
      </c>
      <c r="BA915" s="302">
        <v>8.5094788000000007E-9</v>
      </c>
      <c r="BB915" s="302">
        <v>8.5653028999999995E-7</v>
      </c>
      <c r="BC915" s="302">
        <v>1.9117357000000001E-9</v>
      </c>
      <c r="BD915" s="302">
        <v>9.1198126000000002E-10</v>
      </c>
      <c r="BE915" s="302">
        <v>2.2207808000000001E-14</v>
      </c>
      <c r="BF915" s="302">
        <v>9.8160574999999997E-17</v>
      </c>
      <c r="BG915" s="302">
        <v>3.9674882000000001E-14</v>
      </c>
      <c r="BH915" s="302">
        <v>4.0763323999999999E-16</v>
      </c>
      <c r="BI915" s="302">
        <v>1.1828666000000001E-15</v>
      </c>
      <c r="BJ915" s="302">
        <v>4.3760309000000003E-11</v>
      </c>
      <c r="BK915" s="302">
        <v>1.6998936E-12</v>
      </c>
      <c r="BL915" s="303">
        <v>0</v>
      </c>
      <c r="BM915" s="302">
        <v>3.8991091E-6</v>
      </c>
      <c r="BN915" s="303">
        <v>0.90395426000000001</v>
      </c>
      <c r="BO915" s="303">
        <v>0</v>
      </c>
      <c r="BP915" s="303">
        <v>0</v>
      </c>
      <c r="BQ915" s="303">
        <v>0</v>
      </c>
      <c r="BR915" s="74"/>
      <c r="BS915" s="136">
        <v>2.7432713000000001E-4</v>
      </c>
      <c r="BT915" s="144">
        <v>6.4201547000000004E-6</v>
      </c>
      <c r="BU915" s="144">
        <v>8.9265734000000001E-5</v>
      </c>
      <c r="BV915" s="144">
        <v>8.6474150999999996E-10</v>
      </c>
      <c r="BW915" s="144">
        <v>1.0179076E-5</v>
      </c>
      <c r="BX915" s="144">
        <v>2.6119290000000001E-7</v>
      </c>
      <c r="BY915" s="144">
        <v>1.8132791E-10</v>
      </c>
      <c r="BZ915" s="144">
        <v>3.9598697000000001E-7</v>
      </c>
      <c r="CA915" s="144">
        <v>5.0185166999999997E-10</v>
      </c>
      <c r="CB915" s="144">
        <v>5.6721982999999998E-9</v>
      </c>
      <c r="CC915" s="136">
        <v>0</v>
      </c>
      <c r="CD915" s="136">
        <v>0</v>
      </c>
      <c r="CE915" s="136">
        <v>0</v>
      </c>
      <c r="CF915" s="144">
        <v>4.8851004000000001E-5</v>
      </c>
      <c r="CG915" s="136">
        <v>1.1885446E-4</v>
      </c>
      <c r="CH915" s="144">
        <v>9.2298607000000002E-8</v>
      </c>
      <c r="CI915" s="136">
        <v>0</v>
      </c>
      <c r="CJ915" s="204" t="s">
        <v>3761</v>
      </c>
      <c r="CK915" s="201"/>
      <c r="CL915" s="89" t="s">
        <v>3920</v>
      </c>
      <c r="CM915" s="110"/>
      <c r="CN915" s="110"/>
      <c r="CO915" s="74"/>
      <c r="CP915" s="305"/>
      <c r="CQ915" s="74"/>
      <c r="CR915" s="74"/>
      <c r="CS915" s="74"/>
      <c r="CT915" s="74"/>
      <c r="CU915" s="74"/>
      <c r="CV915" s="74"/>
      <c r="CW915" s="74"/>
      <c r="CX915" s="74"/>
      <c r="CY915" s="74"/>
      <c r="CZ915" s="74"/>
      <c r="DA915" s="74"/>
      <c r="DB915" s="74"/>
    </row>
    <row r="916" spans="1:106" ht="14.5" customHeight="1">
      <c r="A916" s="74" t="s">
        <v>3921</v>
      </c>
      <c r="B916" s="129" t="s">
        <v>3600</v>
      </c>
      <c r="C916" s="130" t="str">
        <f t="shared" si="575"/>
        <v>A.130.09.112</v>
      </c>
      <c r="D916" s="131" t="s">
        <v>737</v>
      </c>
      <c r="E916" s="129" t="s">
        <v>957</v>
      </c>
      <c r="F916" s="132" t="s">
        <v>3923</v>
      </c>
      <c r="G916" s="132">
        <f t="shared" si="576"/>
        <v>0.46224392646724455</v>
      </c>
      <c r="H916" s="348">
        <f t="shared" si="577"/>
        <v>0.46224392646724455</v>
      </c>
      <c r="I916" s="74"/>
      <c r="J916" s="132">
        <f t="shared" si="578"/>
        <v>1.0363940067000001E-2</v>
      </c>
      <c r="K916" s="132">
        <f t="shared" si="579"/>
        <v>3.7478883170000005E-2</v>
      </c>
      <c r="L916" s="300">
        <f t="shared" si="580"/>
        <v>0.2158404732302445</v>
      </c>
      <c r="M916" s="132">
        <v>0.19856062999999999</v>
      </c>
      <c r="N916" s="132">
        <v>2.6764794000000001E-2</v>
      </c>
      <c r="O916" s="132">
        <v>1.0282012E-2</v>
      </c>
      <c r="P916" s="132">
        <v>9.3578940000000003E-3</v>
      </c>
      <c r="Q916" s="132">
        <v>8.4613584999999999E-4</v>
      </c>
      <c r="R916" s="304">
        <v>7.1368749000000001E-5</v>
      </c>
      <c r="S916" s="304">
        <v>8.8541468000000005E-5</v>
      </c>
      <c r="T916" s="132">
        <v>4.3207716999999997E-4</v>
      </c>
      <c r="U916" s="132">
        <v>1.5181417000000001E-4</v>
      </c>
      <c r="V916" s="132">
        <v>0.21452022000000001</v>
      </c>
      <c r="W916" s="132">
        <v>1.1531281E-3</v>
      </c>
      <c r="X916" s="304">
        <v>6.1273015999999996E-6</v>
      </c>
      <c r="Y916" s="304">
        <v>8.3624449000000004E-10</v>
      </c>
      <c r="Z916" s="304">
        <v>9.1828223999999995E-6</v>
      </c>
      <c r="AA916" s="74"/>
      <c r="AB916" s="301">
        <f t="shared" si="581"/>
        <v>1.4929370676691727</v>
      </c>
      <c r="AC916" s="338">
        <f t="shared" si="582"/>
        <v>1.4929370676691727</v>
      </c>
      <c r="AD916" s="74"/>
      <c r="AE916" s="136">
        <v>23.028537</v>
      </c>
      <c r="AF916" s="136">
        <v>21.438849000000001</v>
      </c>
      <c r="AG916" s="136">
        <v>0.15633104</v>
      </c>
      <c r="AH916" s="136">
        <v>0</v>
      </c>
      <c r="AI916" s="136">
        <v>0.20868629</v>
      </c>
      <c r="AJ916" s="136">
        <v>1.3362916000000001E-2</v>
      </c>
      <c r="AK916" s="136">
        <v>1.2113077999999999</v>
      </c>
      <c r="AL916" s="74"/>
      <c r="AM916" s="133">
        <v>3.5893818000000001E-2</v>
      </c>
      <c r="AN916" s="340">
        <f t="shared" si="583"/>
        <v>3.5893818000000001E-2</v>
      </c>
      <c r="AP916" s="133">
        <v>3.3258199000000002E-2</v>
      </c>
      <c r="AQ916" s="133">
        <v>1.3810799E-3</v>
      </c>
      <c r="AR916" s="133">
        <v>1.2545384000000001E-3</v>
      </c>
      <c r="AS916" s="134">
        <f t="shared" si="584"/>
        <v>1.993896886835986E-6</v>
      </c>
      <c r="AT916" s="135">
        <f t="shared" si="585"/>
        <v>5.1075438044544093E-9</v>
      </c>
      <c r="AU916" s="135">
        <f t="shared" si="586"/>
        <v>0.175705659992</v>
      </c>
      <c r="AV916" s="302">
        <v>1.3965497E-6</v>
      </c>
      <c r="AW916" s="302">
        <v>4.2141394000000003E-9</v>
      </c>
      <c r="AX916" s="302">
        <v>1.151184E-13</v>
      </c>
      <c r="AY916" s="302">
        <v>4.9343335E-11</v>
      </c>
      <c r="AZ916" s="302">
        <v>6.3357977E-12</v>
      </c>
      <c r="BA916" s="302">
        <v>1.3916033000000001E-9</v>
      </c>
      <c r="BB916" s="302">
        <v>5.9453116999999997E-7</v>
      </c>
      <c r="BC916" s="302">
        <v>2.0955398000000001E-10</v>
      </c>
      <c r="BD916" s="302">
        <v>6.7220906999999999E-10</v>
      </c>
      <c r="BE916" s="302">
        <v>2.4398223000000001E-12</v>
      </c>
      <c r="BF916" s="302">
        <v>5.2604258999999999E-16</v>
      </c>
      <c r="BG916" s="302">
        <v>1.5709339E-13</v>
      </c>
      <c r="BH916" s="302">
        <v>2.1994476000000002E-14</v>
      </c>
      <c r="BI916" s="302">
        <v>9.8011471000000001E-15</v>
      </c>
      <c r="BJ916" s="302">
        <v>7.5716481999999996E-10</v>
      </c>
      <c r="BK916" s="302">
        <v>6.1155337000000004E-10</v>
      </c>
      <c r="BL916" s="302">
        <v>8.8969001000000002E-12</v>
      </c>
      <c r="BM916" s="302">
        <v>6.9799919999999999E-6</v>
      </c>
      <c r="BN916" s="303">
        <v>0.17569868</v>
      </c>
      <c r="BO916" s="302">
        <v>1.6213286E-14</v>
      </c>
      <c r="BP916" s="302">
        <v>9.8594306999999994E-17</v>
      </c>
      <c r="BQ916" s="302">
        <v>4.4111823000000004E-21</v>
      </c>
      <c r="BR916" s="74"/>
      <c r="BS916" s="144">
        <v>8.1796763000000001E-5</v>
      </c>
      <c r="BT916" s="144">
        <v>5.0472646000000003E-6</v>
      </c>
      <c r="BU916" s="144">
        <v>4.1627045999999999E-5</v>
      </c>
      <c r="BV916" s="144">
        <v>5.0852457999999998E-8</v>
      </c>
      <c r="BW916" s="144">
        <v>4.3119166000000002E-6</v>
      </c>
      <c r="BX916" s="144">
        <v>8.1077977999999995E-7</v>
      </c>
      <c r="BY916" s="144">
        <v>6.1713535E-8</v>
      </c>
      <c r="BZ916" s="144">
        <v>1.2361786999999999E-6</v>
      </c>
      <c r="CA916" s="144">
        <v>9.5771836000000006E-8</v>
      </c>
      <c r="CB916" s="144">
        <v>5.8588405000000002E-8</v>
      </c>
      <c r="CC916" s="144">
        <v>4.7618012999999997E-8</v>
      </c>
      <c r="CD916" s="144">
        <v>6.0812512999999999E-9</v>
      </c>
      <c r="CE916" s="144">
        <v>8.4012883999999997E-10</v>
      </c>
      <c r="CF916" s="144">
        <v>2.8953022E-6</v>
      </c>
      <c r="CG916" s="144">
        <v>2.5509169000000002E-5</v>
      </c>
      <c r="CH916" s="144">
        <v>3.7638067000000001E-8</v>
      </c>
      <c r="CI916" s="144">
        <v>2.3275353000000001E-12</v>
      </c>
      <c r="CJ916" s="203"/>
      <c r="CK916" s="201"/>
      <c r="CL916" s="89" t="s">
        <v>3924</v>
      </c>
      <c r="CM916" s="110"/>
      <c r="CN916" s="110"/>
      <c r="CO916" s="74"/>
      <c r="CP916" s="305"/>
      <c r="CQ916" s="74"/>
      <c r="CR916" s="74"/>
      <c r="CS916" s="74"/>
      <c r="CT916" s="74"/>
      <c r="CU916" s="74"/>
      <c r="CV916" s="74"/>
      <c r="CW916" s="74"/>
      <c r="CX916" s="74"/>
      <c r="CY916" s="74"/>
      <c r="CZ916" s="74"/>
      <c r="DA916" s="74"/>
      <c r="DB916" s="74"/>
    </row>
    <row r="917" spans="1:106" ht="14.5" customHeight="1">
      <c r="A917" s="74" t="s">
        <v>3925</v>
      </c>
      <c r="B917" s="129" t="s">
        <v>3600</v>
      </c>
      <c r="C917" s="130" t="str">
        <f t="shared" si="575"/>
        <v>A.130.09.113</v>
      </c>
      <c r="D917" s="131" t="s">
        <v>737</v>
      </c>
      <c r="E917" s="129" t="s">
        <v>957</v>
      </c>
      <c r="F917" s="132" t="s">
        <v>3927</v>
      </c>
      <c r="G917" s="132">
        <f t="shared" si="576"/>
        <v>0.43505799458937044</v>
      </c>
      <c r="H917" s="348">
        <f t="shared" si="577"/>
        <v>0.43505799458937044</v>
      </c>
      <c r="I917" s="74"/>
      <c r="J917" s="132">
        <f t="shared" si="578"/>
        <v>1.3194341915000001E-2</v>
      </c>
      <c r="K917" s="132">
        <f t="shared" si="579"/>
        <v>5.7679650450000002E-2</v>
      </c>
      <c r="L917" s="300">
        <f t="shared" si="580"/>
        <v>0.17315864222437044</v>
      </c>
      <c r="M917" s="132">
        <v>0.19102536000000001</v>
      </c>
      <c r="N917" s="132">
        <v>4.3107448E-2</v>
      </c>
      <c r="O917" s="132">
        <v>1.4291246000000001E-2</v>
      </c>
      <c r="P917" s="132">
        <v>1.2496566000000001E-2</v>
      </c>
      <c r="Q917" s="132">
        <v>5.9052379000000001E-4</v>
      </c>
      <c r="R917" s="304">
        <v>4.5824071999999997E-5</v>
      </c>
      <c r="S917" s="304">
        <v>6.1428053E-5</v>
      </c>
      <c r="T917" s="132">
        <v>2.8095645E-4</v>
      </c>
      <c r="U917" s="304">
        <v>9.8428158000000006E-5</v>
      </c>
      <c r="V917" s="132">
        <v>0.17226685</v>
      </c>
      <c r="W917" s="132">
        <v>7.8119891999999999E-4</v>
      </c>
      <c r="X917" s="304">
        <v>4.5120975000000002E-6</v>
      </c>
      <c r="Y917" s="304">
        <v>6.9687040999999996E-10</v>
      </c>
      <c r="Z917" s="304">
        <v>7.6523520000000002E-6</v>
      </c>
      <c r="AA917" s="74"/>
      <c r="AB917" s="301">
        <f t="shared" si="581"/>
        <v>1.4362809022556391</v>
      </c>
      <c r="AC917" s="338">
        <f t="shared" si="582"/>
        <v>1.4362809022556391</v>
      </c>
      <c r="AD917" s="74"/>
      <c r="AE917" s="136">
        <v>18.052021</v>
      </c>
      <c r="AF917" s="136">
        <v>15.379936000000001</v>
      </c>
      <c r="AG917" s="136">
        <v>0.10590749000000001</v>
      </c>
      <c r="AH917" s="136">
        <v>0</v>
      </c>
      <c r="AI917" s="136">
        <v>0.17390523999999999</v>
      </c>
      <c r="AJ917" s="136">
        <v>1.089179E-2</v>
      </c>
      <c r="AK917" s="136">
        <v>2.3813797999999999</v>
      </c>
      <c r="AL917" s="74"/>
      <c r="AM917" s="133">
        <v>4.0202118000000002E-2</v>
      </c>
      <c r="AN917" s="340">
        <f t="shared" si="583"/>
        <v>4.0202118000000002E-2</v>
      </c>
      <c r="AP917" s="133">
        <v>3.7831001000000003E-2</v>
      </c>
      <c r="AQ917" s="133">
        <v>1.4566897E-3</v>
      </c>
      <c r="AR917" s="133">
        <v>9.1442751999999997E-4</v>
      </c>
      <c r="AS917" s="134">
        <f t="shared" si="584"/>
        <v>2.2680455896271722E-6</v>
      </c>
      <c r="AT917" s="135">
        <f t="shared" si="585"/>
        <v>5.3871661423115669E-9</v>
      </c>
      <c r="AU917" s="135">
        <f t="shared" si="586"/>
        <v>0.12807108510600002</v>
      </c>
      <c r="AV917" s="302">
        <v>1.3399461E-6</v>
      </c>
      <c r="AW917" s="302">
        <v>4.0432034999999997E-9</v>
      </c>
      <c r="AX917" s="302">
        <v>1.1045468E-13</v>
      </c>
      <c r="AY917" s="302">
        <v>3.1543311E-11</v>
      </c>
      <c r="AZ917" s="302">
        <v>4.0358450999999996E-12</v>
      </c>
      <c r="BA917" s="302">
        <v>1.8582669000000001E-9</v>
      </c>
      <c r="BB917" s="302">
        <v>9.2527071000000001E-7</v>
      </c>
      <c r="BC917" s="302">
        <v>2.7285128000000001E-10</v>
      </c>
      <c r="BD917" s="302">
        <v>1.059421E-9</v>
      </c>
      <c r="BE917" s="302">
        <v>4.7780371999999997E-12</v>
      </c>
      <c r="BF917" s="302">
        <v>3.6673686999999999E-16</v>
      </c>
      <c r="BG917" s="302">
        <v>1.0131857999999999E-13</v>
      </c>
      <c r="BH917" s="302">
        <v>1.6619023999999999E-14</v>
      </c>
      <c r="BI917" s="302">
        <v>6.8754250999999999E-15</v>
      </c>
      <c r="BJ917" s="302">
        <v>4.8229477000000005E-10</v>
      </c>
      <c r="BK917" s="302">
        <v>4.5262528999999997E-10</v>
      </c>
      <c r="BL917" s="302">
        <v>6.6766085000000001E-12</v>
      </c>
      <c r="BM917" s="302">
        <v>4.4951060000000001E-6</v>
      </c>
      <c r="BN917" s="303">
        <v>0.12806659000000001</v>
      </c>
      <c r="BO917" s="302">
        <v>1.3511072E-14</v>
      </c>
      <c r="BP917" s="302">
        <v>8.2161922000000002E-17</v>
      </c>
      <c r="BQ917" s="302">
        <v>3.6759853000000002E-21</v>
      </c>
      <c r="BR917" s="74"/>
      <c r="BS917" s="144">
        <v>7.9067283999999997E-5</v>
      </c>
      <c r="BT917" s="144">
        <v>7.8808475000000008E-6</v>
      </c>
      <c r="BU917" s="144">
        <v>4.0047323000000002E-5</v>
      </c>
      <c r="BV917" s="144">
        <v>3.3063481000000001E-8</v>
      </c>
      <c r="BW917" s="144">
        <v>6.1760030999999996E-6</v>
      </c>
      <c r="BX917" s="144">
        <v>1.1336928999999999E-6</v>
      </c>
      <c r="BY917" s="144">
        <v>1.2319386000000001E-7</v>
      </c>
      <c r="BZ917" s="144">
        <v>1.7244158000000001E-6</v>
      </c>
      <c r="CA917" s="144">
        <v>6.1492678000000003E-8</v>
      </c>
      <c r="CB917" s="144">
        <v>4.0647300000000003E-8</v>
      </c>
      <c r="CC917" s="144">
        <v>3.0331556999999998E-8</v>
      </c>
      <c r="CD917" s="144">
        <v>4.5315827999999998E-9</v>
      </c>
      <c r="CE917" s="144">
        <v>5.3506005000000003E-10</v>
      </c>
      <c r="CF917" s="144">
        <v>3.4481014000000001E-6</v>
      </c>
      <c r="CG917" s="144">
        <v>1.8338279999999999E-5</v>
      </c>
      <c r="CH917" s="144">
        <v>2.4823124E-8</v>
      </c>
      <c r="CI917" s="144">
        <v>1.9396128000000001E-12</v>
      </c>
      <c r="CJ917" s="203"/>
      <c r="CK917" s="201"/>
      <c r="CL917" s="89" t="s">
        <v>3924</v>
      </c>
      <c r="CM917" s="110"/>
      <c r="CN917" s="110"/>
      <c r="CO917" s="74"/>
      <c r="CP917" s="305"/>
      <c r="CQ917" s="74"/>
      <c r="CR917" s="74"/>
      <c r="CS917" s="74"/>
      <c r="CT917" s="74"/>
      <c r="CU917" s="74"/>
      <c r="CV917" s="74"/>
      <c r="CW917" s="74"/>
      <c r="CX917" s="74"/>
      <c r="CY917" s="74"/>
      <c r="CZ917" s="74"/>
      <c r="DA917" s="74"/>
      <c r="DB917" s="74"/>
    </row>
    <row r="918" spans="1:106" ht="14.5" customHeight="1">
      <c r="A918" s="74" t="s">
        <v>3928</v>
      </c>
      <c r="B918" s="129" t="s">
        <v>3600</v>
      </c>
      <c r="C918" s="130" t="str">
        <f t="shared" si="575"/>
        <v>A.130.09.114</v>
      </c>
      <c r="D918" s="131" t="s">
        <v>737</v>
      </c>
      <c r="E918" s="129" t="s">
        <v>957</v>
      </c>
      <c r="F918" s="132" t="s">
        <v>3930</v>
      </c>
      <c r="G918" s="132">
        <f t="shared" si="576"/>
        <v>0.85174627916700008</v>
      </c>
      <c r="H918" s="348">
        <f t="shared" si="577"/>
        <v>0.85174627916700008</v>
      </c>
      <c r="I918" s="74"/>
      <c r="J918" s="132">
        <f t="shared" si="578"/>
        <v>2.6046251836999997E-2</v>
      </c>
      <c r="K918" s="132">
        <f t="shared" si="579"/>
        <v>0.20208323733000003</v>
      </c>
      <c r="L918" s="300">
        <f t="shared" si="580"/>
        <v>0.41027999999999998</v>
      </c>
      <c r="M918" s="132">
        <v>0.21333679</v>
      </c>
      <c r="N918" s="132">
        <v>0.14430960000000001</v>
      </c>
      <c r="O918" s="132">
        <v>5.7016164000000001E-2</v>
      </c>
      <c r="P918" s="132">
        <v>2.5813296999999999E-2</v>
      </c>
      <c r="Q918" s="132">
        <v>0</v>
      </c>
      <c r="R918" s="132">
        <v>1.3739353999999999E-4</v>
      </c>
      <c r="S918" s="304">
        <v>9.5561296999999994E-5</v>
      </c>
      <c r="T918" s="132">
        <v>7.5747333000000003E-4</v>
      </c>
      <c r="U918" s="132">
        <v>0</v>
      </c>
      <c r="V918" s="132">
        <v>0.41027999999999998</v>
      </c>
      <c r="W918" s="132">
        <v>0</v>
      </c>
      <c r="X918" s="132">
        <v>0</v>
      </c>
      <c r="Y918" s="132">
        <v>0</v>
      </c>
      <c r="Z918" s="132">
        <v>0</v>
      </c>
      <c r="AA918" s="74"/>
      <c r="AB918" s="301">
        <f t="shared" si="581"/>
        <v>1.6040360150375939</v>
      </c>
      <c r="AC918" s="338">
        <f t="shared" si="582"/>
        <v>1.6040360150375939</v>
      </c>
      <c r="AD918" s="74"/>
      <c r="AE918" s="136">
        <v>24.090800000000002</v>
      </c>
      <c r="AF918" s="136">
        <v>24.090800000000002</v>
      </c>
      <c r="AG918" s="136">
        <v>0</v>
      </c>
      <c r="AH918" s="136">
        <v>0</v>
      </c>
      <c r="AI918" s="136">
        <v>0</v>
      </c>
      <c r="AJ918" s="136">
        <v>0</v>
      </c>
      <c r="AK918" s="136">
        <v>0</v>
      </c>
      <c r="AL918" s="74"/>
      <c r="AM918" s="133">
        <v>8.1158138000000005E-2</v>
      </c>
      <c r="AN918" s="340">
        <f t="shared" si="583"/>
        <v>8.1158138000000005E-2</v>
      </c>
      <c r="AP918" s="133">
        <v>7.6969287999999997E-2</v>
      </c>
      <c r="AQ918" s="133">
        <v>2.4725219E-3</v>
      </c>
      <c r="AR918" s="133">
        <v>1.7163275000000001E-3</v>
      </c>
      <c r="AS918" s="134">
        <f t="shared" si="584"/>
        <v>4.6144657256999996E-6</v>
      </c>
      <c r="AT918" s="135">
        <f t="shared" si="585"/>
        <v>9.1439418548102996E-9</v>
      </c>
      <c r="AU918" s="135">
        <f t="shared" si="586"/>
        <v>0.24038200000000001</v>
      </c>
      <c r="AV918" s="302">
        <v>1.504748E-6</v>
      </c>
      <c r="AW918" s="302">
        <v>4.5408199999999996E-9</v>
      </c>
      <c r="AX918" s="302">
        <v>1.2403500000000001E-13</v>
      </c>
      <c r="AY918" s="303">
        <v>0</v>
      </c>
      <c r="AZ918" s="303">
        <v>0</v>
      </c>
      <c r="BA918" s="302">
        <v>3.8391542E-9</v>
      </c>
      <c r="BB918" s="302">
        <v>3.1037200000000002E-6</v>
      </c>
      <c r="BC918" s="302">
        <v>6.0853598999999997E-10</v>
      </c>
      <c r="BD918" s="302">
        <v>3.9944600000000003E-9</v>
      </c>
      <c r="BE918" s="303">
        <v>0</v>
      </c>
      <c r="BF918" s="303">
        <v>0</v>
      </c>
      <c r="BG918" s="302">
        <v>1.52867E-15</v>
      </c>
      <c r="BH918" s="302">
        <v>2.6333409999999998E-16</v>
      </c>
      <c r="BI918" s="302">
        <v>3.7806199999999998E-17</v>
      </c>
      <c r="BJ918" s="302">
        <v>2.1470000000000001E-9</v>
      </c>
      <c r="BK918" s="302">
        <v>1.15715E-11</v>
      </c>
      <c r="BL918" s="303">
        <v>0</v>
      </c>
      <c r="BM918" s="303">
        <v>0</v>
      </c>
      <c r="BN918" s="303">
        <v>0.24038200000000001</v>
      </c>
      <c r="BO918" s="303">
        <v>0</v>
      </c>
      <c r="BP918" s="303">
        <v>0</v>
      </c>
      <c r="BQ918" s="303">
        <v>0</v>
      </c>
      <c r="BR918" s="74"/>
      <c r="BS918" s="136">
        <v>1.4747187E-4</v>
      </c>
      <c r="BT918" s="144">
        <v>2.9380009000000001E-5</v>
      </c>
      <c r="BU918" s="144">
        <v>4.4724780000000001E-5</v>
      </c>
      <c r="BV918" s="144">
        <v>8.8727991999999996E-8</v>
      </c>
      <c r="BW918" s="144">
        <v>2.3338835E-5</v>
      </c>
      <c r="BX918" s="144">
        <v>2.2314967E-6</v>
      </c>
      <c r="BY918" s="136">
        <v>0</v>
      </c>
      <c r="BZ918" s="144">
        <v>7.6768696000000008E-6</v>
      </c>
      <c r="CA918" s="144">
        <v>1.8437245E-7</v>
      </c>
      <c r="CB918" s="144">
        <v>6.3233466999999995E-8</v>
      </c>
      <c r="CC918" s="136">
        <v>0</v>
      </c>
      <c r="CD918" s="136">
        <v>0</v>
      </c>
      <c r="CE918" s="136">
        <v>0</v>
      </c>
      <c r="CF918" s="144">
        <v>1.0699751E-5</v>
      </c>
      <c r="CG918" s="144">
        <v>2.908379E-5</v>
      </c>
      <c r="CH918" s="136">
        <v>0</v>
      </c>
      <c r="CI918" s="136">
        <v>0</v>
      </c>
      <c r="CJ918" s="217" t="s">
        <v>3931</v>
      </c>
      <c r="CK918" s="201"/>
      <c r="CL918" s="110" t="s">
        <v>738</v>
      </c>
      <c r="CM918" s="110"/>
      <c r="CN918" s="110"/>
      <c r="CO918" s="74"/>
      <c r="CP918" s="305"/>
      <c r="CQ918" s="74"/>
      <c r="CR918" s="74"/>
      <c r="CS918" s="74"/>
      <c r="CT918" s="74"/>
      <c r="CU918" s="74"/>
      <c r="CV918" s="74"/>
      <c r="CW918" s="74"/>
      <c r="CX918" s="74"/>
      <c r="CY918" s="74"/>
      <c r="CZ918" s="74"/>
      <c r="DA918" s="74"/>
      <c r="DB918" s="74"/>
    </row>
    <row r="919" spans="1:106" ht="14.5" customHeight="1">
      <c r="B919" s="129" t="s">
        <v>3600</v>
      </c>
      <c r="C919" s="127" t="s">
        <v>3932</v>
      </c>
      <c r="D919" s="127" t="s">
        <v>740</v>
      </c>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P919" s="74"/>
      <c r="AQ919" s="74"/>
      <c r="AR919" s="74"/>
      <c r="AS919" s="74"/>
      <c r="AT919" s="74"/>
      <c r="AU919" s="74"/>
      <c r="AV919" s="74"/>
      <c r="AW919" s="74"/>
      <c r="AX919" s="74"/>
      <c r="AY919" s="74"/>
      <c r="AZ919" s="74"/>
      <c r="BA919" s="74"/>
      <c r="BB919" s="74"/>
      <c r="BC919" s="74"/>
      <c r="BD919" s="74"/>
      <c r="BE919" s="74"/>
      <c r="BF919" s="74"/>
      <c r="BG919" s="74"/>
      <c r="BH919" s="74"/>
      <c r="BI919" s="74"/>
      <c r="BJ919" s="74"/>
      <c r="BK919" s="74"/>
      <c r="BL919" s="74"/>
      <c r="BM919" s="74"/>
      <c r="BN919" s="74"/>
      <c r="BO919" s="74"/>
      <c r="BP919" s="74"/>
      <c r="BQ919" s="74"/>
      <c r="BR919" s="74"/>
      <c r="BS919" s="74"/>
      <c r="BT919" s="74"/>
      <c r="BU919" s="74"/>
      <c r="BV919" s="74"/>
      <c r="BW919" s="74"/>
      <c r="BX919" s="74"/>
      <c r="BY919" s="74"/>
      <c r="BZ919" s="74"/>
      <c r="CA919" s="74"/>
      <c r="CB919" s="74"/>
      <c r="CC919" s="74"/>
      <c r="CD919" s="74"/>
      <c r="CE919" s="74"/>
      <c r="CF919" s="74"/>
      <c r="CG919" s="74"/>
      <c r="CH919" s="74"/>
      <c r="CI919" s="74"/>
      <c r="CJ919" s="142"/>
      <c r="CK919" s="202"/>
      <c r="CL919" s="110"/>
      <c r="CM919" s="110"/>
      <c r="CN919" s="110"/>
      <c r="CO919" s="74"/>
      <c r="CP919" s="305"/>
      <c r="CQ919" s="74"/>
      <c r="CR919" s="74"/>
      <c r="CS919" s="74"/>
      <c r="CT919" s="74"/>
      <c r="CU919" s="74"/>
      <c r="CV919" s="74"/>
      <c r="CW919" s="74"/>
      <c r="CX919" s="74"/>
      <c r="CY919" s="74"/>
      <c r="CZ919" s="74"/>
      <c r="DA919" s="74"/>
      <c r="DB919" s="74"/>
    </row>
    <row r="920" spans="1:106" ht="14.5" customHeight="1">
      <c r="A920" s="74" t="s">
        <v>3933</v>
      </c>
      <c r="B920" s="129" t="s">
        <v>3600</v>
      </c>
      <c r="C920" s="130" t="str">
        <f t="shared" ref="C920:C935" si="587">MID(A920,1,12)</f>
        <v>A.130.11.101</v>
      </c>
      <c r="D920" s="131" t="s">
        <v>740</v>
      </c>
      <c r="E920" s="129" t="s">
        <v>957</v>
      </c>
      <c r="F920" s="132" t="s">
        <v>3935</v>
      </c>
      <c r="G920" s="132">
        <f t="shared" ref="G920:G935" si="588">J920+K920+L920+M920</f>
        <v>1.0554716786298699</v>
      </c>
      <c r="H920" s="348">
        <f t="shared" ref="H920:H935" si="589">G920</f>
        <v>1.0554716786298699</v>
      </c>
      <c r="I920" s="74"/>
      <c r="J920" s="132">
        <f t="shared" ref="J920:J935" si="590">P920+Q920+R920+S920</f>
        <v>2.1004113098300001E-3</v>
      </c>
      <c r="K920" s="132">
        <f t="shared" ref="K920:K935" si="591">N920+O920+T920</f>
        <v>3.3461240701799996E-2</v>
      </c>
      <c r="L920" s="300">
        <f t="shared" ref="L920:L935" si="592">U920+IF(V920="x",0,V920)+IF(W920="x",0,W920)+IF(X920="x",0,X920)+Y920+Z920</f>
        <v>0.71882435661823996</v>
      </c>
      <c r="M920" s="132">
        <v>0.30108567000000003</v>
      </c>
      <c r="N920" s="132">
        <v>3.1298366000000001E-2</v>
      </c>
      <c r="O920" s="132">
        <v>2.1551612000000001E-3</v>
      </c>
      <c r="P920" s="132">
        <v>1.2627113E-3</v>
      </c>
      <c r="Q920" s="132">
        <v>8.2831297999999998E-4</v>
      </c>
      <c r="R920" s="304">
        <v>3.4944373000000002E-7</v>
      </c>
      <c r="S920" s="304">
        <v>9.0375860999999996E-6</v>
      </c>
      <c r="T920" s="304">
        <v>7.7135018000000005E-6</v>
      </c>
      <c r="U920" s="304">
        <v>5.5155513000000001E-6</v>
      </c>
      <c r="V920" s="132">
        <v>0.71881388999999996</v>
      </c>
      <c r="W920" s="304">
        <v>3.2369366000000001E-6</v>
      </c>
      <c r="X920" s="304">
        <v>1.5819069000000001E-6</v>
      </c>
      <c r="Y920" s="304">
        <v>1.3222343999999999E-7</v>
      </c>
      <c r="Z920" s="132">
        <v>0</v>
      </c>
      <c r="AA920" s="74"/>
      <c r="AB920" s="301">
        <f t="shared" ref="AB920:AB935" si="593">M920/0.133</f>
        <v>2.2638020300751882</v>
      </c>
      <c r="AC920" s="338">
        <f t="shared" ref="AC920:AC935" si="594">AB920</f>
        <v>2.2638020300751882</v>
      </c>
      <c r="AD920" s="74"/>
      <c r="AE920" s="136">
        <v>82.646985000000001</v>
      </c>
      <c r="AF920" s="136">
        <v>82.646373999999994</v>
      </c>
      <c r="AG920" s="136">
        <v>4.3883339999999999E-4</v>
      </c>
      <c r="AH920" s="136">
        <v>0</v>
      </c>
      <c r="AI920" s="144">
        <v>4.3340458000000001E-5</v>
      </c>
      <c r="AJ920" s="144">
        <v>4.7220321999999999E-5</v>
      </c>
      <c r="AK920" s="144">
        <v>8.1950108000000002E-5</v>
      </c>
      <c r="AM920" s="133">
        <v>4.8879880000000001E-2</v>
      </c>
      <c r="AN920" s="340">
        <f t="shared" ref="AN920:AN935" si="595">AM920</f>
        <v>4.8879880000000001E-2</v>
      </c>
      <c r="AP920" s="133">
        <v>4.4536280999999997E-2</v>
      </c>
      <c r="AQ920" s="133">
        <v>1.9054054999999999E-3</v>
      </c>
      <c r="AR920" s="133">
        <v>2.4381932E-3</v>
      </c>
      <c r="AS920" s="134">
        <f t="shared" ref="AS920:AS935" si="596">AV920+AY920+AZ920+BA920+BB920+BJ920+BK920+BO920</f>
        <v>2.6700408091531982E-6</v>
      </c>
      <c r="AT920" s="135">
        <f t="shared" ref="AT920:AT935" si="597">AW920+AX920+BC920+BD920+BE920+BF920+BG920+BH920+BI920+BL920+BP920+BQ920</f>
        <v>7.0466180899101634E-9</v>
      </c>
      <c r="AU920" s="135">
        <f t="shared" ref="AU920:AU935" si="598">BM920+BN920</f>
        <v>0.34148363664039999</v>
      </c>
      <c r="AV920" s="302">
        <v>2.1008380000000001E-6</v>
      </c>
      <c r="AW920" s="302">
        <v>6.3387364000000001E-9</v>
      </c>
      <c r="AX920" s="302">
        <v>1.7318329E-13</v>
      </c>
      <c r="AY920" s="302">
        <v>3.9126607000000002E-13</v>
      </c>
      <c r="AZ920" s="302">
        <v>1.0240529E-14</v>
      </c>
      <c r="BA920" s="302">
        <v>1.8757474E-10</v>
      </c>
      <c r="BB920" s="302">
        <v>5.6891887999999995E-7</v>
      </c>
      <c r="BC920" s="302">
        <v>4.2347196999999999E-11</v>
      </c>
      <c r="BD920" s="302">
        <v>6.6271992000000002E-10</v>
      </c>
      <c r="BE920" s="302">
        <v>2.6006599E-15</v>
      </c>
      <c r="BF920" s="302">
        <v>8.3763493999999996E-17</v>
      </c>
      <c r="BG920" s="302">
        <v>3.1304477999999998E-15</v>
      </c>
      <c r="BH920" s="302">
        <v>1.4397521E-16</v>
      </c>
      <c r="BI920" s="302">
        <v>2.6756227999999999E-16</v>
      </c>
      <c r="BJ920" s="302">
        <v>1.5273155E-12</v>
      </c>
      <c r="BK920" s="302">
        <v>9.1862015E-11</v>
      </c>
      <c r="BL920" s="302">
        <v>2.6195732000000001E-12</v>
      </c>
      <c r="BM920" s="302">
        <v>7.6664040000000001E-7</v>
      </c>
      <c r="BN920" s="303">
        <v>0.34148286999999999</v>
      </c>
      <c r="BO920" s="302">
        <v>2.5635761E-12</v>
      </c>
      <c r="BP920" s="302">
        <v>1.5589314E-14</v>
      </c>
      <c r="BQ920" s="302">
        <v>6.9747747E-19</v>
      </c>
      <c r="BR920" s="74"/>
      <c r="BS920" s="136">
        <v>1.1745624E-4</v>
      </c>
      <c r="BT920" s="144">
        <v>4.5710793E-6</v>
      </c>
      <c r="BU920" s="144">
        <v>6.3120808000000002E-5</v>
      </c>
      <c r="BV920" s="144">
        <v>9.0409854999999996E-10</v>
      </c>
      <c r="BW920" s="144">
        <v>4.5078772999999999E-6</v>
      </c>
      <c r="BX920" s="144">
        <v>4.1048624000000002E-9</v>
      </c>
      <c r="BY920" s="144">
        <v>5.0593291000000003E-11</v>
      </c>
      <c r="BZ920" s="144">
        <v>6.6307575000000004E-9</v>
      </c>
      <c r="CA920" s="144">
        <v>4.6892888999999997E-10</v>
      </c>
      <c r="CB920" s="144">
        <v>5.9802232999999997E-9</v>
      </c>
      <c r="CC920" s="144">
        <v>7.5162919E-11</v>
      </c>
      <c r="CD920" s="144">
        <v>1.707842E-9</v>
      </c>
      <c r="CE920" s="144">
        <v>1.4045907E-12</v>
      </c>
      <c r="CF920" s="144">
        <v>1.3926651000000001E-6</v>
      </c>
      <c r="CG920" s="144">
        <v>4.3842828999999999E-5</v>
      </c>
      <c r="CH920" s="144">
        <v>6.9125234000000005E-10</v>
      </c>
      <c r="CI920" s="144">
        <v>3.6802003000000002E-10</v>
      </c>
      <c r="CJ920" s="204" t="s">
        <v>3936</v>
      </c>
      <c r="CK920" s="201"/>
      <c r="CL920" s="89" t="s">
        <v>663</v>
      </c>
      <c r="CM920" s="110"/>
      <c r="CN920" s="110"/>
      <c r="CO920" s="74"/>
      <c r="CP920" s="305"/>
      <c r="CQ920" s="74"/>
      <c r="CR920" s="74"/>
      <c r="CS920" s="74"/>
      <c r="CT920" s="74"/>
      <c r="CU920" s="74"/>
      <c r="CV920" s="74"/>
      <c r="CW920" s="74"/>
      <c r="CX920" s="74"/>
      <c r="CY920" s="74"/>
      <c r="CZ920" s="74"/>
      <c r="DA920" s="74"/>
      <c r="DB920" s="74"/>
    </row>
    <row r="921" spans="1:106" ht="14.5" customHeight="1">
      <c r="A921" s="74" t="s">
        <v>3937</v>
      </c>
      <c r="B921" s="129" t="s">
        <v>3600</v>
      </c>
      <c r="C921" s="130" t="str">
        <f t="shared" si="587"/>
        <v>A.130.11.102</v>
      </c>
      <c r="D921" s="131" t="s">
        <v>740</v>
      </c>
      <c r="E921" s="129" t="s">
        <v>957</v>
      </c>
      <c r="F921" s="132" t="s">
        <v>3939</v>
      </c>
      <c r="G921" s="132">
        <f t="shared" si="588"/>
        <v>1.027073915908624</v>
      </c>
      <c r="H921" s="348">
        <f t="shared" si="589"/>
        <v>1.027073915908624</v>
      </c>
      <c r="I921" s="74"/>
      <c r="J921" s="132">
        <f t="shared" si="590"/>
        <v>2.88821235082E-3</v>
      </c>
      <c r="K921" s="132">
        <f t="shared" si="591"/>
        <v>5.2205703557803899E-2</v>
      </c>
      <c r="L921" s="300">
        <f t="shared" si="592"/>
        <v>0.67937999999999998</v>
      </c>
      <c r="M921" s="132">
        <v>0.29260000000000003</v>
      </c>
      <c r="N921" s="132">
        <v>5.0107499999999999E-2</v>
      </c>
      <c r="O921" s="132">
        <v>2.0982000000000002E-3</v>
      </c>
      <c r="P921" s="132">
        <v>2.8880279999999999E-3</v>
      </c>
      <c r="Q921" s="132">
        <v>0</v>
      </c>
      <c r="R921" s="132">
        <v>0</v>
      </c>
      <c r="S921" s="304">
        <v>1.8435081999999999E-7</v>
      </c>
      <c r="T921" s="304">
        <v>3.5578038999999999E-9</v>
      </c>
      <c r="U921" s="132">
        <v>0</v>
      </c>
      <c r="V921" s="132">
        <v>0.67937999999999998</v>
      </c>
      <c r="W921" s="132">
        <v>0</v>
      </c>
      <c r="X921" s="132">
        <v>0</v>
      </c>
      <c r="Y921" s="132">
        <v>0</v>
      </c>
      <c r="Z921" s="132">
        <v>0</v>
      </c>
      <c r="AA921" s="74"/>
      <c r="AB921" s="301">
        <f t="shared" si="593"/>
        <v>2.2000000000000002</v>
      </c>
      <c r="AC921" s="338">
        <f t="shared" si="594"/>
        <v>2.2000000000000002</v>
      </c>
      <c r="AD921" s="74"/>
      <c r="AE921" s="136">
        <v>87.37</v>
      </c>
      <c r="AF921" s="136">
        <v>86.58</v>
      </c>
      <c r="AG921" s="136">
        <v>0</v>
      </c>
      <c r="AH921" s="136">
        <v>0</v>
      </c>
      <c r="AI921" s="136">
        <v>0.79</v>
      </c>
      <c r="AJ921" s="136">
        <v>0</v>
      </c>
      <c r="AK921" s="136">
        <v>0</v>
      </c>
      <c r="AL921" s="74"/>
      <c r="AM921" s="133">
        <v>5.5601642E-2</v>
      </c>
      <c r="AN921" s="340">
        <f t="shared" si="595"/>
        <v>5.5601642E-2</v>
      </c>
      <c r="AP921" s="133">
        <v>4.9239843999999998E-2</v>
      </c>
      <c r="AQ921" s="133">
        <v>1.9788381000000002E-3</v>
      </c>
      <c r="AR921" s="133">
        <v>4.3829604000000001E-3</v>
      </c>
      <c r="AS921" s="134">
        <f t="shared" si="596"/>
        <v>2.952029E-6</v>
      </c>
      <c r="AT921" s="135">
        <f t="shared" si="597"/>
        <v>7.3181883000000002E-9</v>
      </c>
      <c r="AU921" s="135">
        <f t="shared" si="598"/>
        <v>0.61385999999999996</v>
      </c>
      <c r="AV921" s="302">
        <v>2.0416000000000001E-6</v>
      </c>
      <c r="AW921" s="302">
        <v>6.1600000000000002E-9</v>
      </c>
      <c r="AX921" s="302">
        <v>1.683E-13</v>
      </c>
      <c r="AY921" s="303">
        <v>0</v>
      </c>
      <c r="AZ921" s="303">
        <v>0</v>
      </c>
      <c r="BA921" s="302">
        <v>4.2900000000000002E-10</v>
      </c>
      <c r="BB921" s="302">
        <v>9.0999999999999997E-7</v>
      </c>
      <c r="BC921" s="302">
        <v>9.8020000000000001E-11</v>
      </c>
      <c r="BD921" s="302">
        <v>1.0600000000000001E-9</v>
      </c>
      <c r="BE921" s="303">
        <v>0</v>
      </c>
      <c r="BF921" s="303">
        <v>0</v>
      </c>
      <c r="BG921" s="303">
        <v>0</v>
      </c>
      <c r="BH921" s="303">
        <v>0</v>
      </c>
      <c r="BI921" s="303">
        <v>0</v>
      </c>
      <c r="BJ921" s="303">
        <v>0</v>
      </c>
      <c r="BK921" s="303">
        <v>0</v>
      </c>
      <c r="BL921" s="303">
        <v>0</v>
      </c>
      <c r="BM921" s="303">
        <v>0</v>
      </c>
      <c r="BN921" s="303">
        <v>0.61385999999999996</v>
      </c>
      <c r="BO921" s="303">
        <v>0</v>
      </c>
      <c r="BP921" s="303">
        <v>0</v>
      </c>
      <c r="BQ921" s="303">
        <v>0</v>
      </c>
      <c r="BR921" s="74"/>
      <c r="BS921" s="136">
        <v>1.7754779E-4</v>
      </c>
      <c r="BT921" s="144">
        <v>7.3079602999999997E-6</v>
      </c>
      <c r="BU921" s="144">
        <v>6.1341837999999993E-5</v>
      </c>
      <c r="BV921" s="144">
        <v>4.1674970999999998E-13</v>
      </c>
      <c r="BW921" s="144">
        <v>6.0198182000000003E-6</v>
      </c>
      <c r="BX921" s="136">
        <v>0</v>
      </c>
      <c r="BY921" s="136">
        <v>0</v>
      </c>
      <c r="BZ921" s="136">
        <v>0</v>
      </c>
      <c r="CA921" s="136">
        <v>0</v>
      </c>
      <c r="CB921" s="144">
        <v>1.2198600999999999E-10</v>
      </c>
      <c r="CC921" s="136">
        <v>0</v>
      </c>
      <c r="CD921" s="136">
        <v>0</v>
      </c>
      <c r="CE921" s="136">
        <v>0</v>
      </c>
      <c r="CF921" s="144">
        <v>3.0445898999999998E-6</v>
      </c>
      <c r="CG921" s="144">
        <v>9.9833458000000004E-5</v>
      </c>
      <c r="CH921" s="136">
        <v>0</v>
      </c>
      <c r="CI921" s="136">
        <v>0</v>
      </c>
      <c r="CJ921" s="207" t="s">
        <v>3940</v>
      </c>
      <c r="CK921" s="201"/>
      <c r="CL921" s="74" t="s">
        <v>741</v>
      </c>
      <c r="CM921" s="110"/>
      <c r="CN921" s="110"/>
      <c r="CO921" s="74"/>
      <c r="CP921" s="305"/>
      <c r="CQ921" s="74"/>
      <c r="CR921" s="74"/>
      <c r="CS921" s="74"/>
      <c r="CT921" s="74"/>
      <c r="CU921" s="74"/>
      <c r="CV921" s="74"/>
      <c r="CW921" s="74"/>
      <c r="CX921" s="74"/>
      <c r="CY921" s="74"/>
      <c r="CZ921" s="74"/>
      <c r="DA921" s="74"/>
      <c r="DB921" s="74"/>
    </row>
    <row r="922" spans="1:106" ht="14.5" customHeight="1" thickBot="1">
      <c r="A922" s="74" t="s">
        <v>3941</v>
      </c>
      <c r="B922" s="129" t="s">
        <v>3600</v>
      </c>
      <c r="C922" s="130" t="str">
        <f t="shared" si="587"/>
        <v>A.130.11.103</v>
      </c>
      <c r="D922" s="131" t="s">
        <v>740</v>
      </c>
      <c r="E922" s="129" t="s">
        <v>957</v>
      </c>
      <c r="F922" s="132" t="s">
        <v>3943</v>
      </c>
      <c r="G922" s="132">
        <f t="shared" si="588"/>
        <v>1.027073915908624</v>
      </c>
      <c r="H922" s="348">
        <f t="shared" si="589"/>
        <v>1.027073915908624</v>
      </c>
      <c r="I922" s="74"/>
      <c r="J922" s="132">
        <f t="shared" si="590"/>
        <v>2.88821235082E-3</v>
      </c>
      <c r="K922" s="132">
        <f t="shared" si="591"/>
        <v>5.2205703557803899E-2</v>
      </c>
      <c r="L922" s="300">
        <f t="shared" si="592"/>
        <v>0.67937999999999998</v>
      </c>
      <c r="M922" s="132">
        <v>0.29260000000000003</v>
      </c>
      <c r="N922" s="132">
        <v>5.0107499999999999E-2</v>
      </c>
      <c r="O922" s="132">
        <v>2.0982000000000002E-3</v>
      </c>
      <c r="P922" s="132">
        <v>2.8880279999999999E-3</v>
      </c>
      <c r="Q922" s="132">
        <v>0</v>
      </c>
      <c r="R922" s="132">
        <v>0</v>
      </c>
      <c r="S922" s="304">
        <v>1.8435081999999999E-7</v>
      </c>
      <c r="T922" s="304">
        <v>3.5578038999999999E-9</v>
      </c>
      <c r="U922" s="132">
        <v>0</v>
      </c>
      <c r="V922" s="132">
        <v>0.67937999999999998</v>
      </c>
      <c r="W922" s="132">
        <v>0</v>
      </c>
      <c r="X922" s="132">
        <v>0</v>
      </c>
      <c r="Y922" s="132">
        <v>0</v>
      </c>
      <c r="Z922" s="132">
        <v>0</v>
      </c>
      <c r="AA922" s="74"/>
      <c r="AB922" s="301">
        <f t="shared" si="593"/>
        <v>2.2000000000000002</v>
      </c>
      <c r="AC922" s="338">
        <f t="shared" si="594"/>
        <v>2.2000000000000002</v>
      </c>
      <c r="AD922" s="74"/>
      <c r="AE922" s="136">
        <v>87.37</v>
      </c>
      <c r="AF922" s="136">
        <v>86.58</v>
      </c>
      <c r="AG922" s="136">
        <v>0</v>
      </c>
      <c r="AH922" s="136">
        <v>0</v>
      </c>
      <c r="AI922" s="136">
        <v>0.79</v>
      </c>
      <c r="AJ922" s="136">
        <v>0</v>
      </c>
      <c r="AK922" s="136">
        <v>0</v>
      </c>
      <c r="AL922" s="74"/>
      <c r="AM922" s="133">
        <v>5.5601642E-2</v>
      </c>
      <c r="AN922" s="340">
        <f t="shared" si="595"/>
        <v>5.5601642E-2</v>
      </c>
      <c r="AP922" s="133">
        <v>4.9239843999999998E-2</v>
      </c>
      <c r="AQ922" s="133">
        <v>1.9788381000000002E-3</v>
      </c>
      <c r="AR922" s="133">
        <v>4.3829604000000001E-3</v>
      </c>
      <c r="AS922" s="134">
        <f t="shared" si="596"/>
        <v>2.952029E-6</v>
      </c>
      <c r="AT922" s="135">
        <f t="shared" si="597"/>
        <v>7.3181883000000002E-9</v>
      </c>
      <c r="AU922" s="135">
        <f t="shared" si="598"/>
        <v>0.61385999999999996</v>
      </c>
      <c r="AV922" s="302">
        <v>2.0416000000000001E-6</v>
      </c>
      <c r="AW922" s="302">
        <v>6.1600000000000002E-9</v>
      </c>
      <c r="AX922" s="302">
        <v>1.683E-13</v>
      </c>
      <c r="AY922" s="303">
        <v>0</v>
      </c>
      <c r="AZ922" s="303">
        <v>0</v>
      </c>
      <c r="BA922" s="302">
        <v>4.2900000000000002E-10</v>
      </c>
      <c r="BB922" s="302">
        <v>9.0999999999999997E-7</v>
      </c>
      <c r="BC922" s="302">
        <v>9.8020000000000001E-11</v>
      </c>
      <c r="BD922" s="302">
        <v>1.0600000000000001E-9</v>
      </c>
      <c r="BE922" s="303">
        <v>0</v>
      </c>
      <c r="BF922" s="303">
        <v>0</v>
      </c>
      <c r="BG922" s="303">
        <v>0</v>
      </c>
      <c r="BH922" s="303">
        <v>0</v>
      </c>
      <c r="BI922" s="303">
        <v>0</v>
      </c>
      <c r="BJ922" s="303">
        <v>0</v>
      </c>
      <c r="BK922" s="303">
        <v>0</v>
      </c>
      <c r="BL922" s="303">
        <v>0</v>
      </c>
      <c r="BM922" s="303">
        <v>0</v>
      </c>
      <c r="BN922" s="303">
        <v>0.61385999999999996</v>
      </c>
      <c r="BO922" s="303">
        <v>0</v>
      </c>
      <c r="BP922" s="303">
        <v>0</v>
      </c>
      <c r="BQ922" s="303">
        <v>0</v>
      </c>
      <c r="BR922" s="74"/>
      <c r="BS922" s="136">
        <v>1.7754779E-4</v>
      </c>
      <c r="BT922" s="144">
        <v>7.3079602999999997E-6</v>
      </c>
      <c r="BU922" s="144">
        <v>6.1341837999999993E-5</v>
      </c>
      <c r="BV922" s="144">
        <v>4.1674970999999998E-13</v>
      </c>
      <c r="BW922" s="144">
        <v>6.0198182000000003E-6</v>
      </c>
      <c r="BX922" s="136">
        <v>0</v>
      </c>
      <c r="BY922" s="136">
        <v>0</v>
      </c>
      <c r="BZ922" s="136">
        <v>0</v>
      </c>
      <c r="CA922" s="136">
        <v>0</v>
      </c>
      <c r="CB922" s="144">
        <v>1.2198600999999999E-10</v>
      </c>
      <c r="CC922" s="136">
        <v>0</v>
      </c>
      <c r="CD922" s="136">
        <v>0</v>
      </c>
      <c r="CE922" s="136">
        <v>0</v>
      </c>
      <c r="CF922" s="144">
        <v>3.0445898999999998E-6</v>
      </c>
      <c r="CG922" s="144">
        <v>9.9833458000000004E-5</v>
      </c>
      <c r="CH922" s="136">
        <v>0</v>
      </c>
      <c r="CI922" s="136">
        <v>0</v>
      </c>
      <c r="CJ922" s="204" t="s">
        <v>3940</v>
      </c>
      <c r="CK922" s="201"/>
      <c r="CL922" s="89" t="s">
        <v>663</v>
      </c>
      <c r="CM922" s="110"/>
      <c r="CN922" s="110"/>
      <c r="CO922" s="74"/>
      <c r="CP922" s="305"/>
      <c r="CQ922" s="74"/>
      <c r="CR922" s="74"/>
      <c r="CS922" s="74"/>
      <c r="CT922" s="74"/>
      <c r="CU922" s="74"/>
      <c r="CV922" s="74"/>
      <c r="CW922" s="74"/>
      <c r="CX922" s="74"/>
      <c r="CY922" s="74"/>
      <c r="CZ922" s="74"/>
      <c r="DA922" s="74"/>
      <c r="DB922" s="74"/>
    </row>
    <row r="923" spans="1:106" ht="14.5" customHeight="1" thickBot="1">
      <c r="A923" s="74" t="s">
        <v>3944</v>
      </c>
      <c r="B923" s="129" t="s">
        <v>3600</v>
      </c>
      <c r="C923" s="130" t="str">
        <f t="shared" si="587"/>
        <v>A.130.11.104</v>
      </c>
      <c r="D923" s="131" t="s">
        <v>740</v>
      </c>
      <c r="E923" s="129" t="s">
        <v>957</v>
      </c>
      <c r="F923" s="132" t="s">
        <v>3946</v>
      </c>
      <c r="G923" s="132">
        <f t="shared" si="588"/>
        <v>1.9577358390683808</v>
      </c>
      <c r="H923" s="348">
        <f t="shared" si="589"/>
        <v>1.9577358390683808</v>
      </c>
      <c r="I923" s="74"/>
      <c r="J923" s="132">
        <f t="shared" si="590"/>
        <v>5.8430818706700005E-3</v>
      </c>
      <c r="K923" s="132">
        <f t="shared" si="591"/>
        <v>0.41224555719771089</v>
      </c>
      <c r="L923" s="300">
        <f t="shared" si="592"/>
        <v>0.35411999999999999</v>
      </c>
      <c r="M923" s="132">
        <v>1.1855271999999999</v>
      </c>
      <c r="N923" s="132">
        <v>0.40186214999999997</v>
      </c>
      <c r="O923" s="132">
        <v>1.0383399999999999E-2</v>
      </c>
      <c r="P923" s="132">
        <v>5.8427028000000002E-3</v>
      </c>
      <c r="Q923" s="132">
        <v>0</v>
      </c>
      <c r="R923" s="132">
        <v>0</v>
      </c>
      <c r="S923" s="304">
        <v>3.7907067000000001E-7</v>
      </c>
      <c r="T923" s="304">
        <v>7.1977108999999998E-9</v>
      </c>
      <c r="U923" s="132">
        <v>0</v>
      </c>
      <c r="V923" s="132">
        <v>0.35411999999999999</v>
      </c>
      <c r="W923" s="132">
        <v>0</v>
      </c>
      <c r="X923" s="132">
        <v>0</v>
      </c>
      <c r="Y923" s="132">
        <v>0</v>
      </c>
      <c r="Z923" s="132">
        <v>0</v>
      </c>
      <c r="AA923" s="74"/>
      <c r="AB923" s="301">
        <f t="shared" si="593"/>
        <v>8.91373834586466</v>
      </c>
      <c r="AC923" s="338">
        <f t="shared" si="594"/>
        <v>8.91373834586466</v>
      </c>
      <c r="AD923" s="74"/>
      <c r="AE923" s="136">
        <v>0</v>
      </c>
      <c r="AF923" s="136">
        <v>0</v>
      </c>
      <c r="AG923" s="136">
        <v>0</v>
      </c>
      <c r="AH923" s="136">
        <v>0</v>
      </c>
      <c r="AI923" s="136">
        <v>0</v>
      </c>
      <c r="AJ923" s="136">
        <v>0</v>
      </c>
      <c r="AK923" s="136">
        <v>0</v>
      </c>
      <c r="AL923" s="74"/>
      <c r="AM923" s="133">
        <v>0.26882273000000001</v>
      </c>
      <c r="AN923" s="340">
        <f t="shared" si="595"/>
        <v>0.26882273000000001</v>
      </c>
      <c r="AP923" s="133">
        <v>0.25972182999999999</v>
      </c>
      <c r="AQ923" s="133">
        <v>9.1009025000000007E-3</v>
      </c>
      <c r="AR923" s="133">
        <v>0</v>
      </c>
      <c r="AS923" s="134">
        <f t="shared" si="596"/>
        <v>1.5570853053999999E-5</v>
      </c>
      <c r="AT923" s="135">
        <f t="shared" si="597"/>
        <v>3.3657183860399998E-8</v>
      </c>
      <c r="AU923" s="135">
        <f t="shared" si="598"/>
        <v>0</v>
      </c>
      <c r="AV923" s="302">
        <v>8.2714619999999997E-6</v>
      </c>
      <c r="AW923" s="302">
        <v>2.4957E-8</v>
      </c>
      <c r="AX923" s="302">
        <v>6.8186040000000001E-13</v>
      </c>
      <c r="AY923" s="302">
        <v>3.1860000000000002E-10</v>
      </c>
      <c r="AZ923" s="303">
        <v>0</v>
      </c>
      <c r="BA923" s="302">
        <v>8.6789999999999997E-10</v>
      </c>
      <c r="BB923" s="302">
        <v>7.2981999999999999E-6</v>
      </c>
      <c r="BC923" s="302">
        <v>1.9830199999999999E-10</v>
      </c>
      <c r="BD923" s="302">
        <v>8.5012000000000004E-9</v>
      </c>
      <c r="BE923" s="303">
        <v>0</v>
      </c>
      <c r="BF923" s="303">
        <v>0</v>
      </c>
      <c r="BG923" s="303">
        <v>0</v>
      </c>
      <c r="BH923" s="303">
        <v>0</v>
      </c>
      <c r="BI923" s="303">
        <v>0</v>
      </c>
      <c r="BJ923" s="303">
        <v>0</v>
      </c>
      <c r="BK923" s="302">
        <v>4.5540000000000002E-12</v>
      </c>
      <c r="BL923" s="303">
        <v>0</v>
      </c>
      <c r="BM923" s="303">
        <v>0</v>
      </c>
      <c r="BN923" s="303">
        <v>0</v>
      </c>
      <c r="BO923" s="303">
        <v>0</v>
      </c>
      <c r="BP923" s="303">
        <v>0</v>
      </c>
      <c r="BQ923" s="303">
        <v>0</v>
      </c>
      <c r="BR923" s="74"/>
      <c r="BS923" s="136">
        <v>3.6515521000000001E-4</v>
      </c>
      <c r="BT923" s="144">
        <v>5.8609841000000001E-5</v>
      </c>
      <c r="BU923" s="136">
        <v>2.4853867E-4</v>
      </c>
      <c r="BV923" s="144">
        <v>8.4311672000000003E-13</v>
      </c>
      <c r="BW923" s="144">
        <v>4.8278941999999998E-5</v>
      </c>
      <c r="BX923" s="136">
        <v>0</v>
      </c>
      <c r="BY923" s="136">
        <v>0</v>
      </c>
      <c r="BZ923" s="136">
        <v>0</v>
      </c>
      <c r="CA923" s="136">
        <v>0</v>
      </c>
      <c r="CB923" s="144">
        <v>2.5083326999999999E-10</v>
      </c>
      <c r="CC923" s="136">
        <v>0</v>
      </c>
      <c r="CD923" s="136">
        <v>0</v>
      </c>
      <c r="CE923" s="144">
        <v>7.2323150000000004E-7</v>
      </c>
      <c r="CF923" s="144">
        <v>9.0042766000000002E-6</v>
      </c>
      <c r="CG923" s="136">
        <v>0</v>
      </c>
      <c r="CH923" s="136">
        <v>0</v>
      </c>
      <c r="CI923" s="136">
        <v>0</v>
      </c>
      <c r="CJ923" s="200" t="s">
        <v>3947</v>
      </c>
      <c r="CK923" s="201"/>
      <c r="CL923" s="89" t="s">
        <v>3948</v>
      </c>
      <c r="CM923" s="110"/>
      <c r="CN923" s="110"/>
      <c r="CO923" s="74"/>
      <c r="CP923" s="305"/>
      <c r="CQ923" s="74"/>
      <c r="CR923" s="74"/>
      <c r="CS923" s="74"/>
      <c r="CT923" s="74"/>
      <c r="CU923" s="74"/>
      <c r="CV923" s="74"/>
      <c r="CW923" s="74"/>
      <c r="CX923" s="74"/>
      <c r="CY923" s="74"/>
      <c r="CZ923" s="74"/>
      <c r="DA923" s="74"/>
      <c r="DB923" s="74"/>
    </row>
    <row r="924" spans="1:106" ht="14.5" customHeight="1" thickBot="1">
      <c r="A924" s="74" t="s">
        <v>3949</v>
      </c>
      <c r="B924" s="129" t="s">
        <v>3600</v>
      </c>
      <c r="C924" s="130" t="str">
        <f t="shared" si="587"/>
        <v>A.130.11.105</v>
      </c>
      <c r="D924" s="131" t="s">
        <v>740</v>
      </c>
      <c r="E924" s="129" t="s">
        <v>957</v>
      </c>
      <c r="F924" s="132" t="s">
        <v>3951</v>
      </c>
      <c r="G924" s="132">
        <f t="shared" si="588"/>
        <v>1.3925727102786301</v>
      </c>
      <c r="H924" s="348">
        <f t="shared" si="589"/>
        <v>1.3925727102786301</v>
      </c>
      <c r="I924" s="74"/>
      <c r="J924" s="132">
        <f t="shared" si="590"/>
        <v>3.0638441030000001E-2</v>
      </c>
      <c r="K924" s="132">
        <f t="shared" si="591"/>
        <v>5.1047555500000001E-2</v>
      </c>
      <c r="L924" s="300">
        <f t="shared" si="592"/>
        <v>0.61508782374863002</v>
      </c>
      <c r="M924" s="132">
        <v>0.69579888999999995</v>
      </c>
      <c r="N924" s="132">
        <v>1.8301201999999999E-2</v>
      </c>
      <c r="O924" s="132">
        <v>3.0019499000000002E-2</v>
      </c>
      <c r="P924" s="132">
        <v>2.5750449000000002E-2</v>
      </c>
      <c r="Q924" s="132">
        <v>3.9572592000000004E-3</v>
      </c>
      <c r="R924" s="132">
        <v>4.6959638999999998E-4</v>
      </c>
      <c r="S924" s="132">
        <v>4.6113643999999999E-4</v>
      </c>
      <c r="T924" s="132">
        <v>2.7268545000000001E-3</v>
      </c>
      <c r="U924" s="132">
        <v>9.9471227000000003E-4</v>
      </c>
      <c r="V924" s="132">
        <v>0.60788706000000003</v>
      </c>
      <c r="W924" s="132">
        <v>6.1755037000000004E-3</v>
      </c>
      <c r="X924" s="304">
        <v>2.9760717000000001E-5</v>
      </c>
      <c r="Y924" s="304">
        <v>7.8706162999999999E-7</v>
      </c>
      <c r="Z924" s="132">
        <v>0</v>
      </c>
      <c r="AA924" s="74"/>
      <c r="AB924" s="301">
        <f t="shared" si="593"/>
        <v>5.2315706015037584</v>
      </c>
      <c r="AC924" s="338">
        <f t="shared" si="594"/>
        <v>5.2315706015037584</v>
      </c>
      <c r="AD924" s="74"/>
      <c r="AE924" s="136">
        <v>109.26626</v>
      </c>
      <c r="AF924" s="136">
        <v>108.25832</v>
      </c>
      <c r="AG924" s="136">
        <v>0.83724282999999999</v>
      </c>
      <c r="AH924" s="136">
        <v>0</v>
      </c>
      <c r="AI924" s="136">
        <v>2.5798459999999999E-4</v>
      </c>
      <c r="AJ924" s="136">
        <v>8.6373024999999992E-3</v>
      </c>
      <c r="AK924" s="136">
        <v>0.16180697999999999</v>
      </c>
      <c r="AL924" s="74"/>
      <c r="AM924" s="133">
        <v>0.10425788</v>
      </c>
      <c r="AN924" s="340">
        <f t="shared" si="595"/>
        <v>0.10425788</v>
      </c>
      <c r="AP924" s="133">
        <v>9.3699243000000002E-2</v>
      </c>
      <c r="AQ924" s="133">
        <v>4.3746671999999997E-3</v>
      </c>
      <c r="AR924" s="133">
        <v>6.1839659000000003E-3</v>
      </c>
      <c r="AS924" s="134">
        <f t="shared" si="596"/>
        <v>5.6174606589609998E-6</v>
      </c>
      <c r="AT924" s="135">
        <f t="shared" si="597"/>
        <v>1.6178503188743143E-8</v>
      </c>
      <c r="AU924" s="135">
        <f t="shared" si="598"/>
        <v>0.86610166741000005</v>
      </c>
      <c r="AV924" s="302">
        <v>4.9296022999999997E-6</v>
      </c>
      <c r="AW924" s="302">
        <v>1.4876572999999999E-8</v>
      </c>
      <c r="AX924" s="302">
        <v>4.063287E-13</v>
      </c>
      <c r="AY924" s="302">
        <v>3.3031704999999999E-10</v>
      </c>
      <c r="AZ924" s="302">
        <v>4.2668192999999997E-11</v>
      </c>
      <c r="BA924" s="302">
        <v>3.82899E-9</v>
      </c>
      <c r="BB924" s="302">
        <v>6.7604062000000004E-7</v>
      </c>
      <c r="BC924" s="302">
        <v>5.5435673000000005E-10</v>
      </c>
      <c r="BD924" s="302">
        <v>7.0458816000000002E-10</v>
      </c>
      <c r="BE924" s="302">
        <v>4.9377816999999996E-13</v>
      </c>
      <c r="BF924" s="302">
        <v>2.9520384E-15</v>
      </c>
      <c r="BG924" s="302">
        <v>1.0321965E-12</v>
      </c>
      <c r="BH924" s="302">
        <v>5.9415434000000002E-14</v>
      </c>
      <c r="BI924" s="302">
        <v>4.5851165E-14</v>
      </c>
      <c r="BJ924" s="302">
        <v>5.1013257000000001E-9</v>
      </c>
      <c r="BK924" s="302">
        <v>2.4991782999999999E-9</v>
      </c>
      <c r="BL924" s="302">
        <v>4.0851976999999997E-11</v>
      </c>
      <c r="BM924" s="302">
        <v>4.9827409999999997E-5</v>
      </c>
      <c r="BN924" s="303">
        <v>0.86605184000000002</v>
      </c>
      <c r="BO924" s="302">
        <v>1.5259718E-11</v>
      </c>
      <c r="BP924" s="302">
        <v>9.2795584000000006E-14</v>
      </c>
      <c r="BQ924" s="302">
        <v>4.1517431999999999E-18</v>
      </c>
      <c r="BR924" s="74"/>
      <c r="BS924" s="136">
        <v>3.0057986000000002E-4</v>
      </c>
      <c r="BT924" s="144">
        <v>6.0835050999999997E-6</v>
      </c>
      <c r="BU924" s="136">
        <v>1.4587007E-4</v>
      </c>
      <c r="BV924" s="144">
        <v>3.2103245E-7</v>
      </c>
      <c r="BW924" s="144">
        <v>6.7535348999999998E-6</v>
      </c>
      <c r="BX924" s="144">
        <v>2.4035514E-6</v>
      </c>
      <c r="BY924" s="144">
        <v>9.1473987000000003E-10</v>
      </c>
      <c r="BZ924" s="144">
        <v>3.6827916000000002E-6</v>
      </c>
      <c r="CA924" s="144">
        <v>6.3016529E-7</v>
      </c>
      <c r="CB924" s="144">
        <v>3.0513666999999998E-7</v>
      </c>
      <c r="CC924" s="144">
        <v>3.2069432E-7</v>
      </c>
      <c r="CD924" s="144">
        <v>2.8528589999999999E-8</v>
      </c>
      <c r="CE924" s="144">
        <v>5.6613250000000004E-9</v>
      </c>
      <c r="CF924" s="144">
        <v>6.0469453000000001E-6</v>
      </c>
      <c r="CG924" s="136">
        <v>1.2789696E-4</v>
      </c>
      <c r="CH924" s="144">
        <v>2.2817953000000001E-7</v>
      </c>
      <c r="CI924" s="144">
        <v>2.1906437000000001E-9</v>
      </c>
      <c r="CJ924" s="203" t="s">
        <v>3952</v>
      </c>
      <c r="CK924" s="201"/>
      <c r="CL924" s="110" t="s">
        <v>3953</v>
      </c>
      <c r="CM924" s="110"/>
      <c r="CN924" s="110"/>
      <c r="CO924" s="74"/>
      <c r="CP924" s="305"/>
      <c r="CQ924" s="74"/>
      <c r="CR924" s="74"/>
      <c r="CS924" s="74"/>
      <c r="CT924" s="74"/>
      <c r="CU924" s="74"/>
      <c r="CV924" s="74"/>
      <c r="CW924" s="74"/>
      <c r="CX924" s="74"/>
      <c r="CY924" s="74"/>
      <c r="CZ924" s="74"/>
      <c r="DA924" s="74"/>
      <c r="DB924" s="74"/>
    </row>
    <row r="925" spans="1:106" ht="14.5" customHeight="1" thickBot="1">
      <c r="A925" s="74" t="s">
        <v>3954</v>
      </c>
      <c r="B925" s="129" t="s">
        <v>3600</v>
      </c>
      <c r="C925" s="130" t="str">
        <f t="shared" si="587"/>
        <v>A.130.11.106</v>
      </c>
      <c r="D925" s="131" t="s">
        <v>740</v>
      </c>
      <c r="E925" s="129" t="s">
        <v>957</v>
      </c>
      <c r="F925" s="132" t="s">
        <v>3956</v>
      </c>
      <c r="G925" s="132">
        <f t="shared" si="588"/>
        <v>0.539827383061388</v>
      </c>
      <c r="H925" s="348">
        <f t="shared" si="589"/>
        <v>0.539827383061388</v>
      </c>
      <c r="I925" s="74"/>
      <c r="J925" s="132">
        <f t="shared" si="590"/>
        <v>1.3460380579999999E-2</v>
      </c>
      <c r="K925" s="132">
        <f t="shared" si="591"/>
        <v>2.3899180400000001E-2</v>
      </c>
      <c r="L925" s="300">
        <f t="shared" si="592"/>
        <v>0.37645938208138802</v>
      </c>
      <c r="M925" s="132">
        <v>0.12600844</v>
      </c>
      <c r="N925" s="132">
        <v>9.6029953000000001E-3</v>
      </c>
      <c r="O925" s="132">
        <v>1.3262503E-2</v>
      </c>
      <c r="P925" s="132">
        <v>1.1362091E-2</v>
      </c>
      <c r="Q925" s="132">
        <v>1.7599587000000001E-3</v>
      </c>
      <c r="R925" s="132">
        <v>1.7978037999999999E-4</v>
      </c>
      <c r="S925" s="132">
        <v>1.5855050000000001E-4</v>
      </c>
      <c r="T925" s="132">
        <v>1.0336821E-3</v>
      </c>
      <c r="U925" s="132">
        <v>6.9876599000000001E-4</v>
      </c>
      <c r="V925" s="132">
        <v>0.36434677999999998</v>
      </c>
      <c r="W925" s="132">
        <v>1.1405673E-2</v>
      </c>
      <c r="X925" s="304">
        <v>8.1366466999999997E-6</v>
      </c>
      <c r="Y925" s="304">
        <v>2.6444687999999999E-8</v>
      </c>
      <c r="Z925" s="132">
        <v>0</v>
      </c>
      <c r="AA925" s="74"/>
      <c r="AB925" s="301">
        <f t="shared" si="593"/>
        <v>0.94743187969924803</v>
      </c>
      <c r="AC925" s="338">
        <f t="shared" si="594"/>
        <v>0.94743187969924803</v>
      </c>
      <c r="AD925" s="74"/>
      <c r="AE925" s="136">
        <v>55.633834</v>
      </c>
      <c r="AF925" s="136">
        <v>53.178823999999999</v>
      </c>
      <c r="AG925" s="136">
        <v>1.5461661</v>
      </c>
      <c r="AH925" s="136">
        <v>0</v>
      </c>
      <c r="AI925" s="136">
        <v>0.10519248</v>
      </c>
      <c r="AJ925" s="136">
        <v>0.46409744000000003</v>
      </c>
      <c r="AK925" s="136">
        <v>0.33955485000000002</v>
      </c>
      <c r="AL925" s="74"/>
      <c r="AM925" s="133">
        <v>2.4592543000000001E-2</v>
      </c>
      <c r="AN925" s="340">
        <f t="shared" si="595"/>
        <v>2.4592543000000001E-2</v>
      </c>
      <c r="AP925" s="133">
        <v>2.0669980000000001E-2</v>
      </c>
      <c r="AQ925" s="133">
        <v>9.0270504000000001E-4</v>
      </c>
      <c r="AR925" s="133">
        <v>3.0198582999999999E-3</v>
      </c>
      <c r="AS925" s="134">
        <f t="shared" si="596"/>
        <v>1.2392074322222299E-6</v>
      </c>
      <c r="AT925" s="135">
        <f t="shared" si="597"/>
        <v>3.3384061582260257E-9</v>
      </c>
      <c r="AU925" s="135">
        <f t="shared" si="598"/>
        <v>0.42294934113100002</v>
      </c>
      <c r="AV925" s="302">
        <v>9.0787079000000005E-7</v>
      </c>
      <c r="AW925" s="302">
        <v>2.7403289999999999E-9</v>
      </c>
      <c r="AX925" s="302">
        <v>7.4823475000000002E-14</v>
      </c>
      <c r="AY925" s="302">
        <v>1.2615491E-10</v>
      </c>
      <c r="AZ925" s="302">
        <v>1.6380016999999999E-11</v>
      </c>
      <c r="BA925" s="302">
        <v>1.6894931999999999E-9</v>
      </c>
      <c r="BB925" s="302">
        <v>3.2677752000000002E-7</v>
      </c>
      <c r="BC925" s="302">
        <v>2.4395211000000001E-10</v>
      </c>
      <c r="BD925" s="302">
        <v>3.4315022999999999E-10</v>
      </c>
      <c r="BE925" s="302">
        <v>2.3277992000000001E-13</v>
      </c>
      <c r="BF925" s="302">
        <v>9.5983863000000008E-16</v>
      </c>
      <c r="BG925" s="302">
        <v>3.9023346999999999E-13</v>
      </c>
      <c r="BH925" s="302">
        <v>2.2538304E-14</v>
      </c>
      <c r="BI925" s="302">
        <v>1.7066216E-14</v>
      </c>
      <c r="BJ925" s="302">
        <v>1.9577301000000001E-9</v>
      </c>
      <c r="BK925" s="302">
        <v>7.6885128E-10</v>
      </c>
      <c r="BL925" s="302">
        <v>1.0233298999999999E-11</v>
      </c>
      <c r="BM925" s="302">
        <v>2.4171131000000001E-5</v>
      </c>
      <c r="BN925" s="303">
        <v>0.42292517000000002</v>
      </c>
      <c r="BO925" s="302">
        <v>5.1271522999999997E-13</v>
      </c>
      <c r="BP925" s="302">
        <v>3.1178629E-15</v>
      </c>
      <c r="BQ925" s="302">
        <v>1.3949549000000001E-19</v>
      </c>
      <c r="BR925" s="74"/>
      <c r="BS925" s="136">
        <v>1.0331108000000001E-4</v>
      </c>
      <c r="BT925" s="144">
        <v>2.9083161000000001E-6</v>
      </c>
      <c r="BU925" s="144">
        <v>2.6416914999999999E-5</v>
      </c>
      <c r="BV925" s="144">
        <v>1.2170277E-7</v>
      </c>
      <c r="BW925" s="144">
        <v>3.1777174000000001E-6</v>
      </c>
      <c r="BX925" s="144">
        <v>1.0641552E-6</v>
      </c>
      <c r="BY925" s="144">
        <v>2.4597619999999999E-10</v>
      </c>
      <c r="BZ925" s="144">
        <v>1.6276676000000001E-6</v>
      </c>
      <c r="CA925" s="144">
        <v>2.4125261999999999E-7</v>
      </c>
      <c r="CB925" s="144">
        <v>1.0491379E-7</v>
      </c>
      <c r="CC925" s="144">
        <v>1.2311603999999999E-7</v>
      </c>
      <c r="CD925" s="144">
        <v>7.4000580000000004E-9</v>
      </c>
      <c r="CE925" s="144">
        <v>2.1732467999999999E-9</v>
      </c>
      <c r="CF925" s="144">
        <v>2.6287101000000001E-6</v>
      </c>
      <c r="CG925" s="144">
        <v>6.4642300999999999E-5</v>
      </c>
      <c r="CH925" s="144">
        <v>2.4442235000000002E-7</v>
      </c>
      <c r="CI925" s="144">
        <v>7.3604005999999996E-11</v>
      </c>
      <c r="CJ925" s="200" t="s">
        <v>3957</v>
      </c>
      <c r="CK925" s="201"/>
      <c r="CL925" s="89" t="s">
        <v>3958</v>
      </c>
      <c r="CM925" s="110"/>
      <c r="CN925" s="110"/>
      <c r="CO925" s="74"/>
      <c r="CP925" s="305"/>
      <c r="CQ925" s="74"/>
      <c r="CR925" s="74"/>
      <c r="CS925" s="74"/>
      <c r="CT925" s="74"/>
      <c r="CU925" s="74"/>
      <c r="CV925" s="74"/>
      <c r="CW925" s="74"/>
      <c r="CX925" s="74"/>
      <c r="CY925" s="74"/>
      <c r="CZ925" s="74"/>
      <c r="DA925" s="74"/>
      <c r="DB925" s="74"/>
    </row>
    <row r="926" spans="1:106" ht="14.5" customHeight="1">
      <c r="A926" s="74" t="s">
        <v>3959</v>
      </c>
      <c r="B926" s="129" t="s">
        <v>3600</v>
      </c>
      <c r="C926" s="130" t="str">
        <f t="shared" si="587"/>
        <v>A.130.11.107</v>
      </c>
      <c r="D926" s="131" t="s">
        <v>740</v>
      </c>
      <c r="E926" s="129" t="s">
        <v>957</v>
      </c>
      <c r="F926" s="132" t="s">
        <v>3961</v>
      </c>
      <c r="G926" s="132">
        <f t="shared" si="588"/>
        <v>1.0599247144998007</v>
      </c>
      <c r="H926" s="348">
        <f t="shared" si="589"/>
        <v>1.0599247144998007</v>
      </c>
      <c r="I926" s="74"/>
      <c r="J926" s="132">
        <f t="shared" si="590"/>
        <v>2.5019279945759998E-3</v>
      </c>
      <c r="K926" s="132">
        <f t="shared" si="591"/>
        <v>3.5142786505224705E-2</v>
      </c>
      <c r="L926" s="300">
        <f t="shared" si="592"/>
        <v>0.6552</v>
      </c>
      <c r="M926" s="132">
        <v>0.36708000000000002</v>
      </c>
      <c r="N926" s="132">
        <v>3.1968585000000001E-2</v>
      </c>
      <c r="O926" s="132">
        <v>3.1741999999999999E-3</v>
      </c>
      <c r="P926" s="132">
        <v>1.2218579999999999E-3</v>
      </c>
      <c r="Q926" s="132">
        <v>1.279992E-3</v>
      </c>
      <c r="R926" s="132">
        <v>0</v>
      </c>
      <c r="S926" s="304">
        <v>7.7994576000000002E-8</v>
      </c>
      <c r="T926" s="304">
        <v>1.5052246999999999E-9</v>
      </c>
      <c r="U926" s="132">
        <v>0</v>
      </c>
      <c r="V926" s="132">
        <v>0.6552</v>
      </c>
      <c r="W926" s="132">
        <v>0</v>
      </c>
      <c r="X926" s="132">
        <v>0</v>
      </c>
      <c r="Y926" s="132">
        <v>0</v>
      </c>
      <c r="Z926" s="132">
        <v>0</v>
      </c>
      <c r="AA926" s="74"/>
      <c r="AB926" s="301">
        <f t="shared" si="593"/>
        <v>2.76</v>
      </c>
      <c r="AC926" s="338">
        <f t="shared" si="594"/>
        <v>2.76</v>
      </c>
      <c r="AD926" s="74"/>
      <c r="AE926" s="136">
        <v>90.201599999999999</v>
      </c>
      <c r="AF926" s="136">
        <v>88.361599999999996</v>
      </c>
      <c r="AG926" s="136">
        <v>0</v>
      </c>
      <c r="AH926" s="136">
        <v>0</v>
      </c>
      <c r="AI926" s="136">
        <v>1.84</v>
      </c>
      <c r="AJ926" s="136">
        <v>0</v>
      </c>
      <c r="AK926" s="136">
        <v>0</v>
      </c>
      <c r="AL926" s="74"/>
      <c r="AM926" s="133">
        <v>6.0627088000000003E-2</v>
      </c>
      <c r="AN926" s="340">
        <f t="shared" si="595"/>
        <v>6.0627088000000003E-2</v>
      </c>
      <c r="AP926" s="133">
        <v>5.2409252000000003E-2</v>
      </c>
      <c r="AQ926" s="133">
        <v>2.2837879000000001E-3</v>
      </c>
      <c r="AR926" s="133">
        <v>5.9340482999999996E-3</v>
      </c>
      <c r="AS926" s="134">
        <f t="shared" si="596"/>
        <v>3.1420414999999995E-6</v>
      </c>
      <c r="AT926" s="135">
        <f t="shared" si="597"/>
        <v>8.4459611400000002E-9</v>
      </c>
      <c r="AU926" s="135">
        <f t="shared" si="598"/>
        <v>0.83109920000000004</v>
      </c>
      <c r="AV926" s="302">
        <v>2.5612799999999998E-6</v>
      </c>
      <c r="AW926" s="302">
        <v>7.7279999999999998E-9</v>
      </c>
      <c r="AX926" s="302">
        <v>2.1114E-13</v>
      </c>
      <c r="AY926" s="303">
        <v>0</v>
      </c>
      <c r="AZ926" s="303">
        <v>0</v>
      </c>
      <c r="BA926" s="302">
        <v>1.8149999999999999E-10</v>
      </c>
      <c r="BB926" s="302">
        <v>5.8057999999999997E-7</v>
      </c>
      <c r="BC926" s="302">
        <v>4.147E-11</v>
      </c>
      <c r="BD926" s="302">
        <v>6.7627999999999996E-10</v>
      </c>
      <c r="BE926" s="303">
        <v>0</v>
      </c>
      <c r="BF926" s="303">
        <v>0</v>
      </c>
      <c r="BG926" s="303">
        <v>0</v>
      </c>
      <c r="BH926" s="303">
        <v>0</v>
      </c>
      <c r="BI926" s="303">
        <v>0</v>
      </c>
      <c r="BJ926" s="303">
        <v>0</v>
      </c>
      <c r="BK926" s="303">
        <v>0</v>
      </c>
      <c r="BL926" s="303">
        <v>0</v>
      </c>
      <c r="BM926" s="303">
        <v>0</v>
      </c>
      <c r="BN926" s="303">
        <v>0.83109920000000004</v>
      </c>
      <c r="BO926" s="303">
        <v>0</v>
      </c>
      <c r="BP926" s="303">
        <v>0</v>
      </c>
      <c r="BQ926" s="303">
        <v>0</v>
      </c>
      <c r="BR926" s="74"/>
      <c r="BS926" s="136">
        <v>1.9469889999999999E-4</v>
      </c>
      <c r="BT926" s="144">
        <v>4.6624787000000001E-6</v>
      </c>
      <c r="BU926" s="144">
        <v>7.6956122999999996E-5</v>
      </c>
      <c r="BV926" s="144">
        <v>1.7631718E-13</v>
      </c>
      <c r="BW926" s="144">
        <v>4.9963913000000003E-6</v>
      </c>
      <c r="BX926" s="136">
        <v>0</v>
      </c>
      <c r="BY926" s="136">
        <v>0</v>
      </c>
      <c r="BZ926" s="136">
        <v>0</v>
      </c>
      <c r="CA926" s="136">
        <v>0</v>
      </c>
      <c r="CB926" s="144">
        <v>5.1609464999999998E-11</v>
      </c>
      <c r="CC926" s="136">
        <v>0</v>
      </c>
      <c r="CD926" s="136">
        <v>0</v>
      </c>
      <c r="CE926" s="136">
        <v>0</v>
      </c>
      <c r="CF926" s="144">
        <v>1.3900515000000001E-6</v>
      </c>
      <c r="CG926" s="136">
        <v>1.0669381000000001E-4</v>
      </c>
      <c r="CH926" s="136">
        <v>0</v>
      </c>
      <c r="CI926" s="136">
        <v>0</v>
      </c>
      <c r="CJ926" s="207" t="s">
        <v>3962</v>
      </c>
      <c r="CK926" s="201"/>
      <c r="CL926" s="89" t="s">
        <v>3963</v>
      </c>
      <c r="CM926" s="110"/>
      <c r="CN926" s="110"/>
      <c r="CO926" s="74"/>
      <c r="CP926" s="305"/>
      <c r="CQ926" s="74"/>
      <c r="CR926" s="74"/>
      <c r="CS926" s="74"/>
      <c r="CT926" s="74"/>
      <c r="CU926" s="74"/>
      <c r="CV926" s="74"/>
      <c r="CW926" s="74"/>
      <c r="CX926" s="74"/>
      <c r="CY926" s="74"/>
      <c r="CZ926" s="74"/>
      <c r="DA926" s="74"/>
      <c r="DB926" s="74"/>
    </row>
    <row r="927" spans="1:106" ht="14.5" customHeight="1">
      <c r="A927" s="74" t="s">
        <v>3964</v>
      </c>
      <c r="B927" s="129" t="s">
        <v>3600</v>
      </c>
      <c r="C927" s="130" t="str">
        <f t="shared" si="587"/>
        <v>A.130.11.108</v>
      </c>
      <c r="D927" s="131" t="s">
        <v>740</v>
      </c>
      <c r="E927" s="129" t="s">
        <v>957</v>
      </c>
      <c r="F927" s="132" t="s">
        <v>3966</v>
      </c>
      <c r="G927" s="132">
        <f t="shared" si="588"/>
        <v>1.3139958779000001</v>
      </c>
      <c r="H927" s="348">
        <f t="shared" si="589"/>
        <v>1.3139958779000001</v>
      </c>
      <c r="I927" s="74"/>
      <c r="J927" s="132">
        <f t="shared" si="590"/>
        <v>5.1161057900000001E-2</v>
      </c>
      <c r="K927" s="132">
        <f t="shared" si="591"/>
        <v>0.20436765700000001</v>
      </c>
      <c r="L927" s="300">
        <f t="shared" si="592"/>
        <v>0.591729913</v>
      </c>
      <c r="M927" s="132">
        <v>0.46673724999999999</v>
      </c>
      <c r="N927" s="132">
        <v>0.13687895</v>
      </c>
      <c r="O927" s="132">
        <v>4.0018000999999997E-2</v>
      </c>
      <c r="P927" s="132">
        <v>3.3520639999999997E-2</v>
      </c>
      <c r="Q927" s="132">
        <v>1.3927208999999999E-2</v>
      </c>
      <c r="R927" s="132">
        <v>5.2115259999999997E-4</v>
      </c>
      <c r="S927" s="132">
        <v>3.1920563000000001E-3</v>
      </c>
      <c r="T927" s="132">
        <v>2.7470706000000001E-2</v>
      </c>
      <c r="U927" s="132">
        <v>1.7647729000000001E-2</v>
      </c>
      <c r="V927" s="132">
        <v>0.54600000000000004</v>
      </c>
      <c r="W927" s="132">
        <v>2.4802111000000002E-2</v>
      </c>
      <c r="X927" s="132">
        <v>3.2800730000000001E-3</v>
      </c>
      <c r="Y927" s="132">
        <v>0</v>
      </c>
      <c r="Z927" s="132">
        <v>0</v>
      </c>
      <c r="AA927" s="74"/>
      <c r="AB927" s="301">
        <f t="shared" si="593"/>
        <v>3.5093026315789473</v>
      </c>
      <c r="AC927" s="338">
        <f t="shared" si="594"/>
        <v>3.5093026315789473</v>
      </c>
      <c r="AD927" s="74"/>
      <c r="AE927" s="136">
        <v>98.101866000000001</v>
      </c>
      <c r="AF927" s="136">
        <v>94.074534999999997</v>
      </c>
      <c r="AG927" s="136">
        <v>3.3621840000000001</v>
      </c>
      <c r="AH927" s="144">
        <v>5.1591000000000001E-5</v>
      </c>
      <c r="AI927" s="136">
        <v>0.13941999999999999</v>
      </c>
      <c r="AJ927" s="136">
        <v>0.13614561</v>
      </c>
      <c r="AK927" s="136">
        <v>0.38952999999999999</v>
      </c>
      <c r="AL927" s="74"/>
      <c r="AM927" s="133">
        <v>0.11951324000000001</v>
      </c>
      <c r="AN927" s="340">
        <f t="shared" si="595"/>
        <v>0.11951324000000001</v>
      </c>
      <c r="AP927" s="133">
        <v>0.11001585</v>
      </c>
      <c r="AQ927" s="133">
        <v>3.8908065999999999E-3</v>
      </c>
      <c r="AR927" s="133">
        <v>5.6065841999999996E-3</v>
      </c>
      <c r="AS927" s="134">
        <f t="shared" si="596"/>
        <v>6.59567441234E-6</v>
      </c>
      <c r="AT927" s="135">
        <f t="shared" si="597"/>
        <v>1.4389077661404999E-8</v>
      </c>
      <c r="AU927" s="135">
        <f t="shared" si="598"/>
        <v>0.78523588010000001</v>
      </c>
      <c r="AV927" s="302">
        <v>3.3116247999999999E-6</v>
      </c>
      <c r="AW927" s="302">
        <v>9.9939610999999992E-9</v>
      </c>
      <c r="AX927" s="302">
        <v>2.7296194999999999E-13</v>
      </c>
      <c r="AY927" s="302">
        <v>5.5755632999999997E-10</v>
      </c>
      <c r="AZ927" s="302">
        <v>4.1871550999999998E-10</v>
      </c>
      <c r="BA927" s="302">
        <v>4.9845835E-9</v>
      </c>
      <c r="BB927" s="302">
        <v>3.0354923999999999E-6</v>
      </c>
      <c r="BC927" s="302">
        <v>7.3672634000000003E-10</v>
      </c>
      <c r="BD927" s="302">
        <v>3.2967320999999999E-9</v>
      </c>
      <c r="BE927" s="302">
        <v>6.9688569000000002E-11</v>
      </c>
      <c r="BF927" s="302">
        <v>8.5070555000000005E-14</v>
      </c>
      <c r="BG927" s="302">
        <v>3.9117614000000002E-11</v>
      </c>
      <c r="BH927" s="302">
        <v>1.2401188000000001E-12</v>
      </c>
      <c r="BI927" s="302">
        <v>1.0722270999999999E-12</v>
      </c>
      <c r="BJ927" s="302">
        <v>2.1603396999999999E-8</v>
      </c>
      <c r="BK927" s="302">
        <v>2.2099296000000001E-7</v>
      </c>
      <c r="BL927" s="302">
        <v>2.5018155999999998E-10</v>
      </c>
      <c r="BM927" s="303">
        <v>1.5335201000000001E-3</v>
      </c>
      <c r="BN927" s="303">
        <v>0.78370236000000004</v>
      </c>
      <c r="BO927" s="303">
        <v>0</v>
      </c>
      <c r="BP927" s="303">
        <v>0</v>
      </c>
      <c r="BQ927" s="303">
        <v>0</v>
      </c>
      <c r="BR927" s="74"/>
      <c r="BS927" s="136">
        <v>2.9456285999999998E-4</v>
      </c>
      <c r="BT927" s="144">
        <v>2.4269998000000001E-5</v>
      </c>
      <c r="BU927" s="144">
        <v>9.7848668000000003E-5</v>
      </c>
      <c r="BV927" s="144">
        <v>3.2178303000000001E-6</v>
      </c>
      <c r="BW927" s="144">
        <v>2.4660487E-5</v>
      </c>
      <c r="BX927" s="144">
        <v>3.1839345999999999E-6</v>
      </c>
      <c r="BY927" s="144">
        <v>1.0337219E-6</v>
      </c>
      <c r="BZ927" s="144">
        <v>4.6942549000000004E-6</v>
      </c>
      <c r="CA927" s="144">
        <v>6.9935009000000003E-7</v>
      </c>
      <c r="CB927" s="144">
        <v>2.1122023000000002E-6</v>
      </c>
      <c r="CC927" s="144">
        <v>4.2380946E-6</v>
      </c>
      <c r="CD927" s="144">
        <v>5.0638182999999998E-7</v>
      </c>
      <c r="CE927" s="144">
        <v>4.5600528E-7</v>
      </c>
      <c r="CF927" s="144">
        <v>9.8742089000000008E-6</v>
      </c>
      <c r="CG927" s="136">
        <v>1.1484895999999999E-4</v>
      </c>
      <c r="CH927" s="144">
        <v>2.9187670000000001E-6</v>
      </c>
      <c r="CI927" s="136">
        <v>0</v>
      </c>
      <c r="CJ927" s="207" t="s">
        <v>3967</v>
      </c>
      <c r="CK927" s="201"/>
      <c r="CL927" s="89" t="s">
        <v>3968</v>
      </c>
      <c r="CM927" s="110"/>
      <c r="CN927" s="110"/>
      <c r="CO927" s="74"/>
      <c r="CP927" s="305"/>
      <c r="CQ927" s="74"/>
      <c r="CR927" s="74"/>
      <c r="CS927" s="74"/>
      <c r="CT927" s="74"/>
      <c r="CU927" s="74"/>
      <c r="CV927" s="74"/>
      <c r="CW927" s="74"/>
      <c r="CX927" s="74"/>
      <c r="CY927" s="74"/>
      <c r="CZ927" s="74"/>
      <c r="DA927" s="74"/>
      <c r="DB927" s="74"/>
    </row>
    <row r="928" spans="1:106" ht="14.5" customHeight="1">
      <c r="A928" s="74" t="s">
        <v>3969</v>
      </c>
      <c r="B928" s="129" t="s">
        <v>3600</v>
      </c>
      <c r="C928" s="130" t="str">
        <f t="shared" si="587"/>
        <v>A.130.11.109</v>
      </c>
      <c r="D928" s="131" t="s">
        <v>740</v>
      </c>
      <c r="E928" s="129" t="s">
        <v>957</v>
      </c>
      <c r="F928" s="132" t="s">
        <v>3971</v>
      </c>
      <c r="G928" s="132">
        <f t="shared" si="588"/>
        <v>115.32519106971485</v>
      </c>
      <c r="H928" s="348">
        <f t="shared" si="589"/>
        <v>115.32519106971485</v>
      </c>
      <c r="I928" s="74"/>
      <c r="J928" s="132">
        <f t="shared" si="590"/>
        <v>2.06840442355E-2</v>
      </c>
      <c r="K928" s="132">
        <f t="shared" si="591"/>
        <v>4.600547025479349</v>
      </c>
      <c r="L928" s="300">
        <f t="shared" si="592"/>
        <v>0.18096000000000001</v>
      </c>
      <c r="M928" s="132">
        <v>110.523</v>
      </c>
      <c r="N928" s="132">
        <v>4.1088149999999999</v>
      </c>
      <c r="O928" s="132">
        <v>0.491732</v>
      </c>
      <c r="P928" s="132">
        <v>2.0682724E-2</v>
      </c>
      <c r="Q928" s="132">
        <v>0</v>
      </c>
      <c r="R928" s="132">
        <v>0</v>
      </c>
      <c r="S928" s="304">
        <v>1.3202354999999999E-6</v>
      </c>
      <c r="T928" s="304">
        <v>2.5479349000000001E-8</v>
      </c>
      <c r="U928" s="132">
        <v>0</v>
      </c>
      <c r="V928" s="132">
        <v>0.18096000000000001</v>
      </c>
      <c r="W928" s="132">
        <v>0</v>
      </c>
      <c r="X928" s="132">
        <v>0</v>
      </c>
      <c r="Y928" s="132">
        <v>0</v>
      </c>
      <c r="Z928" s="132">
        <v>0</v>
      </c>
      <c r="AA928" s="74"/>
      <c r="AB928" s="301">
        <f t="shared" si="593"/>
        <v>830.99999999999989</v>
      </c>
      <c r="AC928" s="338">
        <f t="shared" si="594"/>
        <v>830.99999999999989</v>
      </c>
      <c r="AD928" s="74"/>
      <c r="AE928" s="136">
        <v>11066.7</v>
      </c>
      <c r="AF928" s="136">
        <v>11066.7</v>
      </c>
      <c r="AG928" s="136">
        <v>0</v>
      </c>
      <c r="AH928" s="136">
        <v>0</v>
      </c>
      <c r="AI928" s="136">
        <v>0</v>
      </c>
      <c r="AJ928" s="136">
        <v>0</v>
      </c>
      <c r="AK928" s="136">
        <v>0</v>
      </c>
      <c r="AL928" s="74"/>
      <c r="AM928" s="133">
        <v>15.320904000000001</v>
      </c>
      <c r="AN928" s="340">
        <f t="shared" si="595"/>
        <v>15.320904000000001</v>
      </c>
      <c r="AP928" s="133">
        <v>14.107794999999999</v>
      </c>
      <c r="AQ928" s="133">
        <v>0.65287689000000004</v>
      </c>
      <c r="AR928" s="133">
        <v>0.56023224999999999</v>
      </c>
      <c r="AS928" s="134">
        <f t="shared" si="596"/>
        <v>8.4579107230000001E-4</v>
      </c>
      <c r="AT928" s="135">
        <f t="shared" si="597"/>
        <v>2.4144855455000001E-6</v>
      </c>
      <c r="AU928" s="135">
        <f t="shared" si="598"/>
        <v>78.463899999999995</v>
      </c>
      <c r="AV928" s="303">
        <v>7.7116800000000003E-4</v>
      </c>
      <c r="AW928" s="302">
        <v>2.3267999999999999E-6</v>
      </c>
      <c r="AX928" s="302">
        <v>6.3571500000000006E-11</v>
      </c>
      <c r="AY928" s="303">
        <v>0</v>
      </c>
      <c r="AZ928" s="303">
        <v>0</v>
      </c>
      <c r="BA928" s="302">
        <v>3.0722999999999998E-9</v>
      </c>
      <c r="BB928" s="302">
        <v>7.462E-5</v>
      </c>
      <c r="BC928" s="302">
        <v>7.0197400000000004E-10</v>
      </c>
      <c r="BD928" s="302">
        <v>8.692E-8</v>
      </c>
      <c r="BE928" s="303">
        <v>0</v>
      </c>
      <c r="BF928" s="303">
        <v>0</v>
      </c>
      <c r="BG928" s="303">
        <v>0</v>
      </c>
      <c r="BH928" s="303">
        <v>0</v>
      </c>
      <c r="BI928" s="303">
        <v>0</v>
      </c>
      <c r="BJ928" s="303">
        <v>0</v>
      </c>
      <c r="BK928" s="303">
        <v>0</v>
      </c>
      <c r="BL928" s="303">
        <v>0</v>
      </c>
      <c r="BM928" s="303">
        <v>0</v>
      </c>
      <c r="BN928" s="303">
        <v>78.463899999999995</v>
      </c>
      <c r="BO928" s="303">
        <v>0</v>
      </c>
      <c r="BP928" s="303">
        <v>0</v>
      </c>
      <c r="BQ928" s="303">
        <v>0</v>
      </c>
      <c r="BR928" s="74"/>
      <c r="BS928" s="136">
        <v>3.7081432999999997E-2</v>
      </c>
      <c r="BT928" s="136">
        <v>5.9925273999999996E-4</v>
      </c>
      <c r="BU928" s="136">
        <v>2.3170485000000001E-2</v>
      </c>
      <c r="BV928" s="144">
        <v>2.9845691E-12</v>
      </c>
      <c r="BW928" s="136">
        <v>4.9362509E-4</v>
      </c>
      <c r="BX928" s="136">
        <v>0</v>
      </c>
      <c r="BY928" s="136">
        <v>0</v>
      </c>
      <c r="BZ928" s="136">
        <v>0</v>
      </c>
      <c r="CA928" s="136">
        <v>0</v>
      </c>
      <c r="CB928" s="144">
        <v>8.7360749000000003E-10</v>
      </c>
      <c r="CC928" s="136">
        <v>0</v>
      </c>
      <c r="CD928" s="136">
        <v>0</v>
      </c>
      <c r="CE928" s="136">
        <v>0</v>
      </c>
      <c r="CF928" s="144">
        <v>5.7306024999999998E-5</v>
      </c>
      <c r="CG928" s="136">
        <v>1.2760764000000001E-2</v>
      </c>
      <c r="CH928" s="136">
        <v>0</v>
      </c>
      <c r="CI928" s="136">
        <v>0</v>
      </c>
      <c r="CJ928" s="207" t="s">
        <v>3972</v>
      </c>
      <c r="CK928" s="201"/>
      <c r="CL928" s="89" t="s">
        <v>3973</v>
      </c>
      <c r="CM928" s="110"/>
      <c r="CN928" s="110"/>
      <c r="CP928" s="110"/>
      <c r="CQ928" s="74"/>
      <c r="CR928" s="74"/>
      <c r="CS928" s="74"/>
      <c r="CT928" s="74"/>
      <c r="CU928" s="74"/>
      <c r="CV928" s="74"/>
      <c r="CW928" s="74"/>
      <c r="CX928" s="74"/>
      <c r="CY928" s="74"/>
      <c r="CZ928" s="74"/>
      <c r="DA928" s="74"/>
      <c r="DB928" s="74"/>
    </row>
    <row r="929" spans="1:106" ht="14.5" customHeight="1">
      <c r="A929" s="74" t="s">
        <v>3974</v>
      </c>
      <c r="B929" s="129" t="s">
        <v>3600</v>
      </c>
      <c r="C929" s="130" t="str">
        <f t="shared" si="587"/>
        <v>A.130.11.111</v>
      </c>
      <c r="D929" s="131" t="s">
        <v>740</v>
      </c>
      <c r="E929" s="129" t="s">
        <v>957</v>
      </c>
      <c r="F929" s="132" t="s">
        <v>3976</v>
      </c>
      <c r="G929" s="132">
        <f t="shared" si="588"/>
        <v>27.073357114020002</v>
      </c>
      <c r="H929" s="348">
        <f t="shared" si="589"/>
        <v>27.073357114020002</v>
      </c>
      <c r="I929" s="74"/>
      <c r="J929" s="132">
        <f t="shared" si="590"/>
        <v>1.0239224689999999</v>
      </c>
      <c r="K929" s="132">
        <f t="shared" si="591"/>
        <v>1.7053253429999999</v>
      </c>
      <c r="L929" s="300">
        <f t="shared" si="592"/>
        <v>0.93849030202000017</v>
      </c>
      <c r="M929" s="132">
        <v>23.405619000000002</v>
      </c>
      <c r="N929" s="132">
        <v>0.61200776999999995</v>
      </c>
      <c r="O929" s="132">
        <v>1.0027427</v>
      </c>
      <c r="P929" s="132">
        <v>0.86175374999999999</v>
      </c>
      <c r="Q929" s="132">
        <v>0.13259633000000001</v>
      </c>
      <c r="R929" s="132">
        <v>1.5794868E-2</v>
      </c>
      <c r="S929" s="132">
        <v>1.3777520999999999E-2</v>
      </c>
      <c r="T929" s="132">
        <v>9.0574873E-2</v>
      </c>
      <c r="U929" s="132">
        <v>3.2496794000000002E-2</v>
      </c>
      <c r="V929" s="132">
        <v>0.69732000000000005</v>
      </c>
      <c r="W929" s="132">
        <v>0.20798617999999999</v>
      </c>
      <c r="X929" s="132">
        <v>6.8732801999999999E-4</v>
      </c>
      <c r="Y929" s="132">
        <v>0</v>
      </c>
      <c r="Z929" s="132">
        <v>0</v>
      </c>
      <c r="AA929" s="74"/>
      <c r="AB929" s="301">
        <f t="shared" si="593"/>
        <v>175.98209774436091</v>
      </c>
      <c r="AC929" s="338">
        <f t="shared" si="594"/>
        <v>175.98209774436091</v>
      </c>
      <c r="AD929" s="74"/>
      <c r="AE929" s="136">
        <v>2519.9232000000002</v>
      </c>
      <c r="AF929" s="136">
        <v>2485.9931000000001</v>
      </c>
      <c r="AG929" s="136">
        <v>28.197692</v>
      </c>
      <c r="AH929" s="136">
        <v>0</v>
      </c>
      <c r="AI929" s="136">
        <v>0</v>
      </c>
      <c r="AJ929" s="136">
        <v>0.28231193999999998</v>
      </c>
      <c r="AK929" s="136">
        <v>5.4501090999999997</v>
      </c>
      <c r="AL929" s="74"/>
      <c r="AM929" s="133">
        <v>3.4222085999999998</v>
      </c>
      <c r="AN929" s="340">
        <f t="shared" si="595"/>
        <v>3.4222085999999998</v>
      </c>
      <c r="AP929" s="133">
        <v>3.1496970000000002</v>
      </c>
      <c r="AQ929" s="133">
        <v>0.14695174999999999</v>
      </c>
      <c r="AR929" s="133">
        <v>0.12555976999999999</v>
      </c>
      <c r="AS929" s="134">
        <f t="shared" si="596"/>
        <v>1.8883075814390003E-4</v>
      </c>
      <c r="AT929" s="135">
        <f t="shared" si="597"/>
        <v>5.4346061905541188E-7</v>
      </c>
      <c r="AU929" s="135">
        <f t="shared" si="598"/>
        <v>17.585402226799999</v>
      </c>
      <c r="AV929" s="303">
        <v>1.6582928000000001E-4</v>
      </c>
      <c r="AW929" s="302">
        <v>5.0044043999999995E-7</v>
      </c>
      <c r="AX929" s="302">
        <v>1.3668685E-11</v>
      </c>
      <c r="AY929" s="302">
        <v>1.1080955999999999E-8</v>
      </c>
      <c r="AZ929" s="302">
        <v>1.4394699E-9</v>
      </c>
      <c r="BA929" s="302">
        <v>1.2813938000000001E-7</v>
      </c>
      <c r="BB929" s="302">
        <v>2.2622819000000002E-5</v>
      </c>
      <c r="BC929" s="302">
        <v>1.8552332E-8</v>
      </c>
      <c r="BD929" s="302">
        <v>2.3546855999999999E-8</v>
      </c>
      <c r="BE929" s="302">
        <v>1.6159113000000001E-11</v>
      </c>
      <c r="BF929" s="302">
        <v>8.2888411999999996E-14</v>
      </c>
      <c r="BG929" s="302">
        <v>3.4242836999999999E-11</v>
      </c>
      <c r="BH929" s="302">
        <v>1.9783748000000001E-12</v>
      </c>
      <c r="BI929" s="302">
        <v>1.4952572E-12</v>
      </c>
      <c r="BJ929" s="302">
        <v>1.7203928000000001E-7</v>
      </c>
      <c r="BK929" s="302">
        <v>6.5960058000000002E-8</v>
      </c>
      <c r="BL929" s="302">
        <v>8.5336390000000004E-10</v>
      </c>
      <c r="BM929" s="303">
        <v>1.5292267999999999E-3</v>
      </c>
      <c r="BN929" s="303">
        <v>17.583873000000001</v>
      </c>
      <c r="BO929" s="303">
        <v>0</v>
      </c>
      <c r="BP929" s="303">
        <v>0</v>
      </c>
      <c r="BQ929" s="303">
        <v>0</v>
      </c>
      <c r="BR929" s="74"/>
      <c r="BS929" s="136">
        <v>8.7094440999999998E-3</v>
      </c>
      <c r="BT929" s="136">
        <v>2.0333455E-4</v>
      </c>
      <c r="BU929" s="136">
        <v>4.9068476999999996E-3</v>
      </c>
      <c r="BV929" s="144">
        <v>1.0664181999999999E-5</v>
      </c>
      <c r="BW929" s="136">
        <v>2.2645021999999999E-4</v>
      </c>
      <c r="BX929" s="144">
        <v>8.0377604000000005E-5</v>
      </c>
      <c r="BY929" s="144">
        <v>2.0729667000000001E-8</v>
      </c>
      <c r="BZ929" s="136">
        <v>1.2308830000000001E-4</v>
      </c>
      <c r="CA929" s="144">
        <v>2.1195601E-5</v>
      </c>
      <c r="CB929" s="144">
        <v>9.1166662000000005E-6</v>
      </c>
      <c r="CC929" s="144">
        <v>1.0819425E-5</v>
      </c>
      <c r="CD929" s="144">
        <v>6.2037505999999997E-7</v>
      </c>
      <c r="CE929" s="144">
        <v>1.9098332999999999E-7</v>
      </c>
      <c r="CF929" s="136">
        <v>2.0243263000000001E-4</v>
      </c>
      <c r="CG929" s="136">
        <v>2.9067150999999999E-3</v>
      </c>
      <c r="CH929" s="144">
        <v>7.5699487000000002E-6</v>
      </c>
      <c r="CI929" s="136">
        <v>0</v>
      </c>
      <c r="CJ929" s="218" t="s">
        <v>3977</v>
      </c>
      <c r="CK929" s="201"/>
      <c r="CL929" s="89" t="s">
        <v>3978</v>
      </c>
      <c r="CM929" s="110"/>
      <c r="CN929" s="110"/>
      <c r="CP929" s="110"/>
      <c r="CQ929" s="74"/>
      <c r="CR929" s="74"/>
      <c r="CS929" s="74"/>
      <c r="CT929" s="74"/>
      <c r="CU929" s="74"/>
      <c r="CV929" s="74"/>
      <c r="CW929" s="74"/>
      <c r="CX929" s="74"/>
      <c r="CY929" s="74"/>
      <c r="CZ929" s="74"/>
      <c r="DA929" s="74"/>
      <c r="DB929" s="74"/>
    </row>
    <row r="930" spans="1:106" ht="14.5" customHeight="1" thickBot="1">
      <c r="A930" s="74" t="s">
        <v>3979</v>
      </c>
      <c r="B930" s="129" t="s">
        <v>3600</v>
      </c>
      <c r="C930" s="130" t="str">
        <f t="shared" si="587"/>
        <v>A.130.11.112</v>
      </c>
      <c r="D930" s="131" t="s">
        <v>740</v>
      </c>
      <c r="E930" s="129" t="s">
        <v>957</v>
      </c>
      <c r="F930" s="132" t="s">
        <v>3981</v>
      </c>
      <c r="G930" s="132">
        <f t="shared" si="588"/>
        <v>2.4746976082800001</v>
      </c>
      <c r="H930" s="348">
        <f t="shared" si="589"/>
        <v>2.4746976082800001</v>
      </c>
      <c r="I930" s="74"/>
      <c r="J930" s="132">
        <f t="shared" si="590"/>
        <v>0.13785184528</v>
      </c>
      <c r="K930" s="132">
        <f t="shared" si="591"/>
        <v>0.27102404299999999</v>
      </c>
      <c r="L930" s="300">
        <f t="shared" si="592"/>
        <v>0.76661522000000004</v>
      </c>
      <c r="M930" s="132">
        <v>1.2992064999999999</v>
      </c>
      <c r="N930" s="132">
        <v>0.118728</v>
      </c>
      <c r="O930" s="132">
        <v>0.15031720000000001</v>
      </c>
      <c r="P930" s="132">
        <v>3.1768308000000002E-2</v>
      </c>
      <c r="Q930" s="304">
        <v>1.31528E-6</v>
      </c>
      <c r="R930" s="132">
        <v>4.3566961000000001E-2</v>
      </c>
      <c r="S930" s="132">
        <v>6.2515261000000003E-2</v>
      </c>
      <c r="T930" s="132">
        <v>1.9788430000000001E-3</v>
      </c>
      <c r="U930" s="132">
        <v>0</v>
      </c>
      <c r="V930" s="132">
        <v>0.65129999999999999</v>
      </c>
      <c r="W930" s="132">
        <v>4.2928319999999999E-2</v>
      </c>
      <c r="X930" s="132">
        <v>0</v>
      </c>
      <c r="Y930" s="132">
        <v>7.2386900000000004E-2</v>
      </c>
      <c r="Z930" s="132">
        <v>0</v>
      </c>
      <c r="AA930" s="74"/>
      <c r="AB930" s="301">
        <f t="shared" si="593"/>
        <v>9.7684699248120292</v>
      </c>
      <c r="AC930" s="338">
        <f t="shared" si="594"/>
        <v>9.7684699248120292</v>
      </c>
      <c r="AD930" s="74"/>
      <c r="AE930" s="136">
        <v>181.613</v>
      </c>
      <c r="AF930" s="136">
        <v>175.79300000000001</v>
      </c>
      <c r="AG930" s="136">
        <v>5.82</v>
      </c>
      <c r="AH930" s="136">
        <v>0</v>
      </c>
      <c r="AI930" s="136">
        <v>0</v>
      </c>
      <c r="AJ930" s="136">
        <v>0</v>
      </c>
      <c r="AK930" s="136">
        <v>0</v>
      </c>
      <c r="AL930" s="74"/>
      <c r="AM930" s="133">
        <v>0.19868593000000001</v>
      </c>
      <c r="AN930" s="340">
        <f t="shared" si="595"/>
        <v>0.19868593000000001</v>
      </c>
      <c r="AP930" s="133">
        <v>0.18758463</v>
      </c>
      <c r="AQ930" s="133">
        <v>8.3767041E-3</v>
      </c>
      <c r="AR930" s="133">
        <v>2.7245883000000001E-3</v>
      </c>
      <c r="AS930" s="134">
        <f t="shared" si="596"/>
        <v>1.1246081211099999E-5</v>
      </c>
      <c r="AT930" s="135">
        <f t="shared" si="597"/>
        <v>3.0978935158990001E-8</v>
      </c>
      <c r="AU930" s="135">
        <f t="shared" si="598"/>
        <v>0.38159500000000002</v>
      </c>
      <c r="AV930" s="302">
        <v>9.0651402E-6</v>
      </c>
      <c r="AW930" s="302">
        <v>2.7351716000000001E-8</v>
      </c>
      <c r="AX930" s="302">
        <v>7.4728795999999995E-13</v>
      </c>
      <c r="AY930" s="303">
        <v>0</v>
      </c>
      <c r="AZ930" s="303">
        <v>0</v>
      </c>
      <c r="BA930" s="302">
        <v>4.7189999999999999E-9</v>
      </c>
      <c r="BB930" s="302">
        <v>2.1562343000000001E-6</v>
      </c>
      <c r="BC930" s="302">
        <v>1.07822E-9</v>
      </c>
      <c r="BD930" s="302">
        <v>2.5116334999999998E-9</v>
      </c>
      <c r="BE930" s="303">
        <v>0</v>
      </c>
      <c r="BF930" s="303">
        <v>0</v>
      </c>
      <c r="BG930" s="302">
        <v>3.5621009000000003E-11</v>
      </c>
      <c r="BH930" s="302">
        <v>7.6632813E-13</v>
      </c>
      <c r="BI930" s="302">
        <v>2.3103390000000001E-13</v>
      </c>
      <c r="BJ930" s="302">
        <v>7.1483550999999996E-9</v>
      </c>
      <c r="BK930" s="302">
        <v>1.2839355999999999E-8</v>
      </c>
      <c r="BL930" s="303">
        <v>0</v>
      </c>
      <c r="BM930" s="303">
        <v>0</v>
      </c>
      <c r="BN930" s="303">
        <v>0.38159500000000002</v>
      </c>
      <c r="BO930" s="303">
        <v>0</v>
      </c>
      <c r="BP930" s="303">
        <v>0</v>
      </c>
      <c r="BQ930" s="303">
        <v>0</v>
      </c>
      <c r="BR930" s="74"/>
      <c r="BS930" s="136">
        <v>4.8702860999999997E-4</v>
      </c>
      <c r="BT930" s="144">
        <v>1.7315959999999999E-5</v>
      </c>
      <c r="BU930" s="136">
        <v>2.7237086E-4</v>
      </c>
      <c r="BV930" s="144">
        <v>2.3179531E-7</v>
      </c>
      <c r="BW930" s="144">
        <v>1.4264929000000001E-5</v>
      </c>
      <c r="BX930" s="136">
        <v>0</v>
      </c>
      <c r="BY930" s="136">
        <v>0</v>
      </c>
      <c r="BZ930" s="136">
        <v>0</v>
      </c>
      <c r="CA930" s="144">
        <v>5.8463793999999998E-5</v>
      </c>
      <c r="CB930" s="144">
        <v>4.1366711999999998E-5</v>
      </c>
      <c r="CC930" s="136">
        <v>0</v>
      </c>
      <c r="CD930" s="136">
        <v>0</v>
      </c>
      <c r="CE930" s="136">
        <v>0</v>
      </c>
      <c r="CF930" s="144">
        <v>2.9396312000000001E-5</v>
      </c>
      <c r="CG930" s="144">
        <v>5.3618246E-5</v>
      </c>
      <c r="CH930" s="136">
        <v>0</v>
      </c>
      <c r="CI930" s="136">
        <v>0</v>
      </c>
      <c r="CJ930" s="211" t="s">
        <v>3982</v>
      </c>
      <c r="CK930" s="201"/>
      <c r="CL930" s="89" t="s">
        <v>3983</v>
      </c>
      <c r="CM930" s="110"/>
      <c r="CN930" s="110"/>
      <c r="CP930" s="110"/>
      <c r="CQ930" s="74"/>
      <c r="CR930" s="74"/>
      <c r="CS930" s="74"/>
      <c r="CT930" s="74"/>
      <c r="CU930" s="74"/>
      <c r="CV930" s="74"/>
      <c r="CW930" s="74"/>
      <c r="CX930" s="74"/>
      <c r="CY930" s="74"/>
      <c r="CZ930" s="74"/>
      <c r="DA930" s="74"/>
      <c r="DB930" s="74"/>
    </row>
    <row r="931" spans="1:106" ht="14.5" customHeight="1" thickBot="1">
      <c r="A931" s="74" t="s">
        <v>3984</v>
      </c>
      <c r="B931" s="129" t="s">
        <v>3600</v>
      </c>
      <c r="C931" s="130" t="str">
        <f t="shared" si="587"/>
        <v>A.130.11.113</v>
      </c>
      <c r="D931" s="131" t="s">
        <v>740</v>
      </c>
      <c r="E931" s="129" t="s">
        <v>957</v>
      </c>
      <c r="F931" s="132" t="s">
        <v>3986</v>
      </c>
      <c r="G931" s="132">
        <f t="shared" si="588"/>
        <v>1.1675103959199999</v>
      </c>
      <c r="H931" s="348">
        <f t="shared" si="589"/>
        <v>1.1675103959199999</v>
      </c>
      <c r="I931" s="74"/>
      <c r="J931" s="132">
        <f t="shared" si="590"/>
        <v>6.4893993499999997E-2</v>
      </c>
      <c r="K931" s="132">
        <f t="shared" si="591"/>
        <v>0.11475620274000001</v>
      </c>
      <c r="L931" s="300">
        <f t="shared" si="592"/>
        <v>0.63040845968000003</v>
      </c>
      <c r="M931" s="132">
        <v>0.35745174000000002</v>
      </c>
      <c r="N931" s="132">
        <v>7.4650564000000003E-2</v>
      </c>
      <c r="O931" s="132">
        <v>3.9711717000000001E-2</v>
      </c>
      <c r="P931" s="132">
        <v>1.3913561E-2</v>
      </c>
      <c r="Q931" s="132">
        <v>4.4930847000000003E-2</v>
      </c>
      <c r="R931" s="132">
        <v>1.331874E-3</v>
      </c>
      <c r="S931" s="132">
        <v>4.7177115E-3</v>
      </c>
      <c r="T931" s="132">
        <v>3.9392174000000001E-4</v>
      </c>
      <c r="U931" s="132">
        <v>1.1593572E-2</v>
      </c>
      <c r="V931" s="132">
        <v>0.59045999999999998</v>
      </c>
      <c r="W931" s="132">
        <v>2.0851518999999999E-2</v>
      </c>
      <c r="X931" s="132">
        <v>2.8813397999999997E-4</v>
      </c>
      <c r="Y931" s="132">
        <v>7.2152346999999999E-3</v>
      </c>
      <c r="Z931" s="132">
        <v>0</v>
      </c>
      <c r="AA931" s="74"/>
      <c r="AB931" s="301">
        <f t="shared" si="593"/>
        <v>2.6876070676691728</v>
      </c>
      <c r="AC931" s="338">
        <f t="shared" si="594"/>
        <v>2.6876070676691728</v>
      </c>
      <c r="AD931" s="74"/>
      <c r="AE931" s="136">
        <v>83.349384000000001</v>
      </c>
      <c r="AF931" s="136">
        <v>79.855954999999994</v>
      </c>
      <c r="AG931" s="136">
        <v>2.8269413000000001</v>
      </c>
      <c r="AH931" s="136">
        <v>0</v>
      </c>
      <c r="AI931" s="136">
        <v>0</v>
      </c>
      <c r="AJ931" s="136">
        <v>0.15532635</v>
      </c>
      <c r="AK931" s="136">
        <v>0.51116132999999997</v>
      </c>
      <c r="AL931" s="74"/>
      <c r="AM931" s="133">
        <v>8.3129629999999996E-2</v>
      </c>
      <c r="AN931" s="340">
        <f t="shared" si="595"/>
        <v>8.3129629999999996E-2</v>
      </c>
      <c r="AP931" s="133">
        <v>7.6029564999999993E-2</v>
      </c>
      <c r="AQ931" s="133">
        <v>3.0505526E-3</v>
      </c>
      <c r="AR931" s="133">
        <v>4.0495124E-3</v>
      </c>
      <c r="AS931" s="134">
        <f t="shared" si="596"/>
        <v>4.5581274276399996E-6</v>
      </c>
      <c r="AT931" s="135">
        <f t="shared" si="597"/>
        <v>1.1281629315239999E-8</v>
      </c>
      <c r="AU931" s="135">
        <f t="shared" si="598"/>
        <v>0.56715860104000004</v>
      </c>
      <c r="AV931" s="302">
        <v>2.4940993999999999E-6</v>
      </c>
      <c r="AW931" s="302">
        <v>7.5252998000000008E-9</v>
      </c>
      <c r="AX931" s="302">
        <v>2.0560194000000001E-13</v>
      </c>
      <c r="AY931" s="303">
        <v>0</v>
      </c>
      <c r="AZ931" s="303">
        <v>0</v>
      </c>
      <c r="BA931" s="302">
        <v>2.0713725E-9</v>
      </c>
      <c r="BB931" s="302">
        <v>2.0605011000000002E-6</v>
      </c>
      <c r="BC931" s="302">
        <v>4.7237397E-10</v>
      </c>
      <c r="BD931" s="302">
        <v>1.5791967000000001E-9</v>
      </c>
      <c r="BE931" s="302">
        <v>1.6312806E-9</v>
      </c>
      <c r="BF931" s="303">
        <v>0</v>
      </c>
      <c r="BG931" s="302">
        <v>2.5911503000000001E-12</v>
      </c>
      <c r="BH931" s="302">
        <v>5.9831948999999996E-11</v>
      </c>
      <c r="BI931" s="302">
        <v>1.0849544E-11</v>
      </c>
      <c r="BJ931" s="302">
        <v>1.7486333999999999E-10</v>
      </c>
      <c r="BK931" s="302">
        <v>1.2806918E-9</v>
      </c>
      <c r="BL931" s="303">
        <v>0</v>
      </c>
      <c r="BM931" s="303">
        <v>9.7268104000000004E-4</v>
      </c>
      <c r="BN931" s="303">
        <v>0.56618592000000001</v>
      </c>
      <c r="BO931" s="303">
        <v>0</v>
      </c>
      <c r="BP931" s="303">
        <v>0</v>
      </c>
      <c r="BQ931" s="303">
        <v>0</v>
      </c>
      <c r="BR931" s="74"/>
      <c r="BS931" s="136">
        <v>2.9359185000000002E-4</v>
      </c>
      <c r="BT931" s="144">
        <v>1.0887459E-5</v>
      </c>
      <c r="BU931" s="144">
        <v>7.4937615999999996E-5</v>
      </c>
      <c r="BV931" s="144">
        <v>4.6142725999999997E-8</v>
      </c>
      <c r="BW931" s="144">
        <v>4.9185084000000001E-5</v>
      </c>
      <c r="BX931" s="136">
        <v>0</v>
      </c>
      <c r="BY931" s="144">
        <v>4.2445577000000003E-5</v>
      </c>
      <c r="BZ931" s="136">
        <v>0</v>
      </c>
      <c r="CA931" s="144">
        <v>1.7872811000000001E-6</v>
      </c>
      <c r="CB931" s="144">
        <v>3.1217372E-6</v>
      </c>
      <c r="CC931" s="136">
        <v>0</v>
      </c>
      <c r="CD931" s="136">
        <v>0</v>
      </c>
      <c r="CE931" s="136">
        <v>0</v>
      </c>
      <c r="CF931" s="144">
        <v>1.5482587000000001E-5</v>
      </c>
      <c r="CG931" s="144">
        <v>9.5698360000000002E-5</v>
      </c>
      <c r="CH931" s="144">
        <v>1.6322953E-13</v>
      </c>
      <c r="CI931" s="136">
        <v>0</v>
      </c>
      <c r="CJ931" s="200" t="s">
        <v>3987</v>
      </c>
      <c r="CK931" s="201"/>
      <c r="CL931" s="89" t="s">
        <v>3988</v>
      </c>
      <c r="CM931" s="110"/>
      <c r="CN931" s="110"/>
      <c r="CP931" s="110"/>
      <c r="CQ931" s="74"/>
      <c r="CR931" s="74"/>
      <c r="CS931" s="74"/>
      <c r="CT931" s="74"/>
      <c r="CU931" s="74"/>
      <c r="CV931" s="74"/>
      <c r="CW931" s="74"/>
      <c r="CX931" s="74"/>
      <c r="CY931" s="74"/>
      <c r="CZ931" s="74"/>
      <c r="DA931" s="74"/>
      <c r="DB931" s="74"/>
    </row>
    <row r="932" spans="1:106" ht="14.5" customHeight="1" thickBot="1">
      <c r="A932" s="74" t="s">
        <v>3989</v>
      </c>
      <c r="B932" s="129" t="s">
        <v>3600</v>
      </c>
      <c r="C932" s="130" t="str">
        <f t="shared" si="587"/>
        <v>A.130.11.114</v>
      </c>
      <c r="D932" s="131" t="s">
        <v>740</v>
      </c>
      <c r="E932" s="129" t="s">
        <v>957</v>
      </c>
      <c r="F932" s="132" t="s">
        <v>3991</v>
      </c>
      <c r="G932" s="132">
        <f t="shared" si="588"/>
        <v>1.1473650815452514</v>
      </c>
      <c r="H932" s="348">
        <f t="shared" si="589"/>
        <v>1.1473650815452514</v>
      </c>
      <c r="I932" s="74"/>
      <c r="J932" s="132">
        <f t="shared" si="590"/>
        <v>1.1870653012659001E-2</v>
      </c>
      <c r="K932" s="132">
        <f t="shared" si="591"/>
        <v>4.87794285325924E-2</v>
      </c>
      <c r="L932" s="300">
        <f t="shared" si="592"/>
        <v>0.70433999999999997</v>
      </c>
      <c r="M932" s="132">
        <v>0.38237500000000002</v>
      </c>
      <c r="N932" s="132">
        <v>4.2942126999999997E-2</v>
      </c>
      <c r="O932" s="132">
        <v>5.8373000000000001E-3</v>
      </c>
      <c r="P932" s="132">
        <v>1.2440736E-3</v>
      </c>
      <c r="Q932" s="132">
        <v>1.0626500000000001E-2</v>
      </c>
      <c r="R932" s="132">
        <v>0</v>
      </c>
      <c r="S932" s="304">
        <v>7.9412659000000005E-8</v>
      </c>
      <c r="T932" s="304">
        <v>1.5325923999999999E-9</v>
      </c>
      <c r="U932" s="132">
        <v>0</v>
      </c>
      <c r="V932" s="132">
        <v>0.70433999999999997</v>
      </c>
      <c r="W932" s="132">
        <v>0</v>
      </c>
      <c r="X932" s="132">
        <v>0</v>
      </c>
      <c r="Y932" s="132">
        <v>0</v>
      </c>
      <c r="Z932" s="132">
        <v>0</v>
      </c>
      <c r="AA932" s="74"/>
      <c r="AB932" s="301">
        <f t="shared" si="593"/>
        <v>2.875</v>
      </c>
      <c r="AC932" s="338">
        <f t="shared" si="594"/>
        <v>2.875</v>
      </c>
      <c r="AD932" s="74"/>
      <c r="AE932" s="136">
        <v>96.496399999999994</v>
      </c>
      <c r="AF932" s="136">
        <v>87.916399999999996</v>
      </c>
      <c r="AG932" s="136">
        <v>0</v>
      </c>
      <c r="AH932" s="136">
        <v>0</v>
      </c>
      <c r="AI932" s="136">
        <v>8.58</v>
      </c>
      <c r="AJ932" s="136">
        <v>0</v>
      </c>
      <c r="AK932" s="136">
        <v>0</v>
      </c>
      <c r="AL932" s="74"/>
      <c r="AM932" s="133">
        <v>6.8631843999999997E-2</v>
      </c>
      <c r="AN932" s="340">
        <f t="shared" si="595"/>
        <v>6.8631843999999997E-2</v>
      </c>
      <c r="AP932" s="133">
        <v>6.0293859999999998E-2</v>
      </c>
      <c r="AQ932" s="133">
        <v>2.4338336E-3</v>
      </c>
      <c r="AR932" s="133">
        <v>5.9041503E-3</v>
      </c>
      <c r="AS932" s="134">
        <f t="shared" si="596"/>
        <v>3.6147397999999998E-6</v>
      </c>
      <c r="AT932" s="135">
        <f t="shared" si="597"/>
        <v>9.0008639375000001E-9</v>
      </c>
      <c r="AU932" s="135">
        <f t="shared" si="598"/>
        <v>0.82691179999999997</v>
      </c>
      <c r="AV932" s="302">
        <v>2.6680000000000001E-6</v>
      </c>
      <c r="AW932" s="302">
        <v>8.0499999999999993E-9</v>
      </c>
      <c r="AX932" s="302">
        <v>2.1993749999999999E-13</v>
      </c>
      <c r="AY932" s="303">
        <v>0</v>
      </c>
      <c r="AZ932" s="303">
        <v>0</v>
      </c>
      <c r="BA932" s="302">
        <v>1.848E-10</v>
      </c>
      <c r="BB932" s="302">
        <v>9.4655499999999999E-7</v>
      </c>
      <c r="BC932" s="302">
        <v>4.2223999999999999E-11</v>
      </c>
      <c r="BD932" s="302">
        <v>9.0841999999999995E-10</v>
      </c>
      <c r="BE932" s="303">
        <v>0</v>
      </c>
      <c r="BF932" s="303">
        <v>0</v>
      </c>
      <c r="BG932" s="303">
        <v>0</v>
      </c>
      <c r="BH932" s="303">
        <v>0</v>
      </c>
      <c r="BI932" s="303">
        <v>0</v>
      </c>
      <c r="BJ932" s="303">
        <v>0</v>
      </c>
      <c r="BK932" s="303">
        <v>0</v>
      </c>
      <c r="BL932" s="303">
        <v>0</v>
      </c>
      <c r="BM932" s="303">
        <v>0</v>
      </c>
      <c r="BN932" s="303">
        <v>0.82691179999999997</v>
      </c>
      <c r="BO932" s="303">
        <v>0</v>
      </c>
      <c r="BP932" s="303">
        <v>0</v>
      </c>
      <c r="BQ932" s="303">
        <v>0</v>
      </c>
      <c r="BR932" s="74"/>
      <c r="BS932" s="136">
        <v>2.0876611000000001E-4</v>
      </c>
      <c r="BT932" s="144">
        <v>6.262922E-6</v>
      </c>
      <c r="BU932" s="144">
        <v>8.0162629000000003E-5</v>
      </c>
      <c r="BV932" s="144">
        <v>1.7952294999999999E-13</v>
      </c>
      <c r="BW932" s="144">
        <v>1.4670553E-5</v>
      </c>
      <c r="BX932" s="136">
        <v>0</v>
      </c>
      <c r="BY932" s="136">
        <v>0</v>
      </c>
      <c r="BZ932" s="136">
        <v>0</v>
      </c>
      <c r="CA932" s="136">
        <v>0</v>
      </c>
      <c r="CB932" s="144">
        <v>5.2547819000000003E-11</v>
      </c>
      <c r="CC932" s="136">
        <v>0</v>
      </c>
      <c r="CD932" s="136">
        <v>0</v>
      </c>
      <c r="CE932" s="136">
        <v>0</v>
      </c>
      <c r="CF932" s="144">
        <v>1.5137122E-6</v>
      </c>
      <c r="CG932" s="136">
        <v>1.0615623999999999E-4</v>
      </c>
      <c r="CH932" s="136">
        <v>0</v>
      </c>
      <c r="CI932" s="136">
        <v>0</v>
      </c>
      <c r="CJ932" s="219" t="s">
        <v>3992</v>
      </c>
      <c r="CK932" s="201"/>
      <c r="CL932" s="89" t="s">
        <v>663</v>
      </c>
      <c r="CM932" s="110"/>
      <c r="CN932" s="110"/>
      <c r="CP932" s="110"/>
      <c r="CQ932" s="74"/>
      <c r="CR932" s="74"/>
      <c r="CS932" s="74"/>
      <c r="CT932" s="74"/>
      <c r="CU932" s="74"/>
      <c r="CV932" s="74"/>
      <c r="CW932" s="74"/>
      <c r="CX932" s="74"/>
      <c r="CY932" s="74"/>
      <c r="CZ932" s="74"/>
      <c r="DA932" s="74"/>
      <c r="DB932" s="74"/>
    </row>
    <row r="933" spans="1:106" ht="14.5" customHeight="1" thickBot="1">
      <c r="A933" s="74" t="s">
        <v>3993</v>
      </c>
      <c r="B933" s="129" t="s">
        <v>3600</v>
      </c>
      <c r="C933" s="130" t="str">
        <f t="shared" si="587"/>
        <v>A.130.11.115</v>
      </c>
      <c r="D933" s="131" t="s">
        <v>740</v>
      </c>
      <c r="E933" s="129" t="s">
        <v>957</v>
      </c>
      <c r="F933" s="132" t="s">
        <v>3995</v>
      </c>
      <c r="G933" s="132">
        <f t="shared" si="588"/>
        <v>4.5047240840000002</v>
      </c>
      <c r="H933" s="348">
        <f t="shared" si="589"/>
        <v>4.5047240840000002</v>
      </c>
      <c r="I933" s="74"/>
      <c r="J933" s="132">
        <f t="shared" si="590"/>
        <v>0.41990248500000005</v>
      </c>
      <c r="K933" s="132">
        <f t="shared" si="591"/>
        <v>2.4487372199999999</v>
      </c>
      <c r="L933" s="300">
        <f t="shared" si="592"/>
        <v>0.68295396900000005</v>
      </c>
      <c r="M933" s="132">
        <v>0.95313040999999998</v>
      </c>
      <c r="N933" s="132">
        <v>0.18933944</v>
      </c>
      <c r="O933" s="132">
        <v>0.14065678000000001</v>
      </c>
      <c r="P933" s="132">
        <v>4.1227410999999999E-2</v>
      </c>
      <c r="Q933" s="132">
        <v>0.11567787</v>
      </c>
      <c r="R933" s="132">
        <v>0.21552122000000001</v>
      </c>
      <c r="S933" s="132">
        <v>4.7475983999999999E-2</v>
      </c>
      <c r="T933" s="132">
        <v>2.118741</v>
      </c>
      <c r="U933" s="132">
        <v>0</v>
      </c>
      <c r="V933" s="132">
        <v>0.60684000000000005</v>
      </c>
      <c r="W933" s="132">
        <v>7.6113969000000004E-2</v>
      </c>
      <c r="X933" s="132">
        <v>0</v>
      </c>
      <c r="Y933" s="132">
        <v>0</v>
      </c>
      <c r="Z933" s="132">
        <v>0</v>
      </c>
      <c r="AA933" s="74"/>
      <c r="AB933" s="301">
        <f t="shared" si="593"/>
        <v>7.1663940601503757</v>
      </c>
      <c r="AC933" s="338">
        <f t="shared" si="594"/>
        <v>7.1663940601503757</v>
      </c>
      <c r="AD933" s="74"/>
      <c r="AE933" s="136">
        <v>172.46161000000001</v>
      </c>
      <c r="AF933" s="136">
        <v>157.73743999999999</v>
      </c>
      <c r="AG933" s="136">
        <v>10.319139</v>
      </c>
      <c r="AH933" s="136">
        <v>0</v>
      </c>
      <c r="AI933" s="136">
        <v>0</v>
      </c>
      <c r="AJ933" s="136">
        <v>0.80391363000000005</v>
      </c>
      <c r="AK933" s="136">
        <v>3.6011155000000001</v>
      </c>
      <c r="AL933" s="74"/>
      <c r="AM933" s="133">
        <v>0.25034939</v>
      </c>
      <c r="AN933" s="340">
        <f t="shared" si="595"/>
        <v>0.25034939</v>
      </c>
      <c r="AP933" s="133">
        <v>0.23362906</v>
      </c>
      <c r="AQ933" s="133">
        <v>8.7351519999999995E-3</v>
      </c>
      <c r="AR933" s="133">
        <v>7.9851807000000004E-3</v>
      </c>
      <c r="AS933" s="134">
        <f t="shared" si="596"/>
        <v>1.40065382006E-5</v>
      </c>
      <c r="AT933" s="135">
        <f t="shared" si="597"/>
        <v>3.2304555776140006E-8</v>
      </c>
      <c r="AU933" s="135">
        <f t="shared" si="598"/>
        <v>1.1183726000000001</v>
      </c>
      <c r="AV933" s="302">
        <v>6.6504137E-6</v>
      </c>
      <c r="AW933" s="302">
        <v>2.0065903000000001E-8</v>
      </c>
      <c r="AX933" s="302">
        <v>5.4822914000000001E-13</v>
      </c>
      <c r="AY933" s="303">
        <v>0</v>
      </c>
      <c r="AZ933" s="303">
        <v>0</v>
      </c>
      <c r="BA933" s="302">
        <v>6.1377046000000002E-9</v>
      </c>
      <c r="BB933" s="302">
        <v>5.2530830999999998E-6</v>
      </c>
      <c r="BC933" s="302">
        <v>1.399696E-9</v>
      </c>
      <c r="BD933" s="302">
        <v>4.0053845000000003E-9</v>
      </c>
      <c r="BE933" s="302">
        <v>5.7779086000000003E-9</v>
      </c>
      <c r="BF933" s="303">
        <v>0</v>
      </c>
      <c r="BG933" s="302">
        <v>2.5600357E-11</v>
      </c>
      <c r="BH933" s="302">
        <v>8.6688947000000001E-10</v>
      </c>
      <c r="BI933" s="302">
        <v>1.6262561999999999E-10</v>
      </c>
      <c r="BJ933" s="302">
        <v>2.0606055999999998E-6</v>
      </c>
      <c r="BK933" s="302">
        <v>3.6298096000000003E-8</v>
      </c>
      <c r="BL933" s="303">
        <v>0</v>
      </c>
      <c r="BM933" s="303">
        <v>0</v>
      </c>
      <c r="BN933" s="303">
        <v>1.1183726000000001</v>
      </c>
      <c r="BO933" s="303">
        <v>0</v>
      </c>
      <c r="BP933" s="303">
        <v>0</v>
      </c>
      <c r="BQ933" s="303">
        <v>0</v>
      </c>
      <c r="BR933" s="74"/>
      <c r="BS933" s="136">
        <v>1.3135383E-3</v>
      </c>
      <c r="BT933" s="144">
        <v>2.7614330999999999E-5</v>
      </c>
      <c r="BU933" s="136">
        <v>1.9981808E-4</v>
      </c>
      <c r="BV933" s="136">
        <v>2.4818251000000003E-4</v>
      </c>
      <c r="BW933" s="136">
        <v>1.2628784E-4</v>
      </c>
      <c r="BX933" s="136">
        <v>0</v>
      </c>
      <c r="BY933" s="136">
        <v>1.5033997000000001E-4</v>
      </c>
      <c r="BZ933" s="136">
        <v>0</v>
      </c>
      <c r="CA933" s="136">
        <v>2.8921429999999998E-4</v>
      </c>
      <c r="CB933" s="144">
        <v>3.1415134999999999E-5</v>
      </c>
      <c r="CC933" s="136">
        <v>0</v>
      </c>
      <c r="CD933" s="136">
        <v>0</v>
      </c>
      <c r="CE933" s="136">
        <v>0</v>
      </c>
      <c r="CF933" s="144">
        <v>4.5574997000000002E-5</v>
      </c>
      <c r="CG933" s="136">
        <v>1.9509114E-4</v>
      </c>
      <c r="CH933" s="136">
        <v>0</v>
      </c>
      <c r="CI933" s="136">
        <v>0</v>
      </c>
      <c r="CJ933" s="200" t="s">
        <v>3996</v>
      </c>
      <c r="CK933" s="201"/>
      <c r="CL933" s="89" t="s">
        <v>3988</v>
      </c>
      <c r="CM933" s="110"/>
      <c r="CN933" s="110"/>
      <c r="CP933" s="110"/>
      <c r="CQ933" s="74"/>
      <c r="CR933" s="74"/>
      <c r="CS933" s="74"/>
      <c r="CT933" s="74"/>
      <c r="CU933" s="74"/>
      <c r="CV933" s="74"/>
      <c r="CW933" s="74"/>
      <c r="CX933" s="74"/>
      <c r="CY933" s="74"/>
      <c r="CZ933" s="74"/>
      <c r="DA933" s="74"/>
      <c r="DB933" s="74"/>
    </row>
    <row r="934" spans="1:106" ht="14.5" customHeight="1" thickBot="1">
      <c r="A934" s="74" t="s">
        <v>3997</v>
      </c>
      <c r="B934" s="129" t="s">
        <v>3600</v>
      </c>
      <c r="C934" s="130" t="str">
        <f t="shared" si="587"/>
        <v>A.130.11.116</v>
      </c>
      <c r="D934" s="131" t="s">
        <v>740</v>
      </c>
      <c r="E934" s="129" t="s">
        <v>957</v>
      </c>
      <c r="F934" s="132" t="s">
        <v>3999</v>
      </c>
      <c r="G934" s="132">
        <f t="shared" si="588"/>
        <v>0.99063470339418003</v>
      </c>
      <c r="H934" s="348">
        <f t="shared" si="589"/>
        <v>0.99063470339418003</v>
      </c>
      <c r="I934" s="74"/>
      <c r="J934" s="132">
        <f t="shared" si="590"/>
        <v>4.6168265053999999E-2</v>
      </c>
      <c r="K934" s="132">
        <f t="shared" si="591"/>
        <v>0.13820812350000003</v>
      </c>
      <c r="L934" s="300">
        <f t="shared" si="592"/>
        <v>0.49578635484018002</v>
      </c>
      <c r="M934" s="132">
        <v>0.31047195999999999</v>
      </c>
      <c r="N934" s="132">
        <v>7.5110403000000006E-2</v>
      </c>
      <c r="O934" s="132">
        <v>6.0009439999999997E-2</v>
      </c>
      <c r="P934" s="132">
        <v>4.4335213999999998E-2</v>
      </c>
      <c r="Q934" s="132">
        <v>1.5196482E-3</v>
      </c>
      <c r="R934" s="304">
        <v>3.5747724000000002E-5</v>
      </c>
      <c r="S934" s="132">
        <v>2.7765512999999999E-4</v>
      </c>
      <c r="T934" s="132">
        <v>3.0882804999999998E-3</v>
      </c>
      <c r="U934" s="132">
        <v>1.0261898000000001E-3</v>
      </c>
      <c r="V934" s="132">
        <v>0.48335758000000001</v>
      </c>
      <c r="W934" s="132">
        <v>2.5470650999999999E-3</v>
      </c>
      <c r="X934" s="304">
        <v>8.0999318000000001E-7</v>
      </c>
      <c r="Y934" s="304">
        <v>9.2920447000000001E-5</v>
      </c>
      <c r="Z934" s="132">
        <v>8.7617895000000005E-3</v>
      </c>
      <c r="AA934" s="74"/>
      <c r="AB934" s="301">
        <f t="shared" si="593"/>
        <v>2.3343756390977441</v>
      </c>
      <c r="AC934" s="338">
        <f t="shared" si="594"/>
        <v>2.3343756390977441</v>
      </c>
      <c r="AD934" s="74"/>
      <c r="AE934" s="136">
        <v>80.245583999999994</v>
      </c>
      <c r="AF934" s="136">
        <v>79.842770000000002</v>
      </c>
      <c r="AG934" s="136">
        <v>0.26920354000000002</v>
      </c>
      <c r="AH934" s="136">
        <v>0</v>
      </c>
      <c r="AI934" s="136">
        <v>0.11153229000000001</v>
      </c>
      <c r="AJ934" s="136">
        <v>4.8378207000000003E-3</v>
      </c>
      <c r="AK934" s="136">
        <v>1.7240203999999999E-2</v>
      </c>
      <c r="AL934" s="74"/>
      <c r="AM934" s="133">
        <v>7.5990606000000002E-2</v>
      </c>
      <c r="AN934" s="340">
        <f t="shared" si="595"/>
        <v>7.5990606000000002E-2</v>
      </c>
      <c r="AP934" s="133">
        <v>6.9046063000000005E-2</v>
      </c>
      <c r="AQ934" s="133">
        <v>2.6669038999999999E-3</v>
      </c>
      <c r="AR934" s="133">
        <v>4.2776387999999997E-3</v>
      </c>
      <c r="AS934" s="134">
        <f t="shared" si="596"/>
        <v>4.139452238613199E-6</v>
      </c>
      <c r="AT934" s="135">
        <f t="shared" si="597"/>
        <v>9.8628104627074996E-9</v>
      </c>
      <c r="AU934" s="135">
        <f t="shared" si="598"/>
        <v>0.59910907055999996</v>
      </c>
      <c r="AV934" s="302">
        <v>2.2071738000000001E-6</v>
      </c>
      <c r="AW934" s="302">
        <v>6.6611536000000002E-9</v>
      </c>
      <c r="AX934" s="302">
        <v>1.8192523E-13</v>
      </c>
      <c r="AY934" s="302">
        <v>3.7875659999999998E-11</v>
      </c>
      <c r="AZ934" s="302">
        <v>1.6663532000000001E-12</v>
      </c>
      <c r="BA934" s="302">
        <v>6.5922681999999999E-9</v>
      </c>
      <c r="BB934" s="302">
        <v>1.9129321999999998E-6</v>
      </c>
      <c r="BC934" s="302">
        <v>9.3902780999999998E-10</v>
      </c>
      <c r="BD934" s="302">
        <v>2.2499549E-9</v>
      </c>
      <c r="BE934" s="302">
        <v>9.8173486000000003E-14</v>
      </c>
      <c r="BF934" s="302">
        <v>1.0585215000000001E-14</v>
      </c>
      <c r="BG934" s="302">
        <v>1.1264619999999999E-13</v>
      </c>
      <c r="BH934" s="302">
        <v>2.0817436000000001E-13</v>
      </c>
      <c r="BI934" s="302">
        <v>9.4853851000000002E-14</v>
      </c>
      <c r="BJ934" s="302">
        <v>6.9002251000000004E-9</v>
      </c>
      <c r="BK934" s="302">
        <v>4.0126015999999997E-9</v>
      </c>
      <c r="BL934" s="302">
        <v>1.0116182000000001E-12</v>
      </c>
      <c r="BM934" s="303">
        <v>1.6080055999999999E-4</v>
      </c>
      <c r="BN934" s="303">
        <v>0.59894826999999995</v>
      </c>
      <c r="BO934" s="302">
        <v>1.8016017E-9</v>
      </c>
      <c r="BP934" s="302">
        <v>1.0955685999999999E-11</v>
      </c>
      <c r="BQ934" s="302">
        <v>4.9016549999999996E-16</v>
      </c>
      <c r="BR934" s="74"/>
      <c r="BS934" s="136">
        <v>2.1229012E-4</v>
      </c>
      <c r="BT934" s="144">
        <v>1.7800879E-5</v>
      </c>
      <c r="BU934" s="144">
        <v>6.5088586999999997E-5</v>
      </c>
      <c r="BV934" s="144">
        <v>3.7024835000000002E-7</v>
      </c>
      <c r="BW934" s="144">
        <v>1.2976594000000001E-5</v>
      </c>
      <c r="BX934" s="144">
        <v>4.3034671E-6</v>
      </c>
      <c r="BY934" s="144">
        <v>2.4452771E-11</v>
      </c>
      <c r="BZ934" s="144">
        <v>7.1919802000000001E-6</v>
      </c>
      <c r="CA934" s="144">
        <v>4.7970929E-8</v>
      </c>
      <c r="CB934" s="144">
        <v>1.8372602000000001E-7</v>
      </c>
      <c r="CC934" s="144">
        <v>1.2524721E-8</v>
      </c>
      <c r="CD934" s="144">
        <v>7.3363616000000002E-10</v>
      </c>
      <c r="CE934" s="144">
        <v>2.228473E-10</v>
      </c>
      <c r="CF934" s="144">
        <v>9.6046474999999994E-6</v>
      </c>
      <c r="CG934" s="144">
        <v>9.4439887000000001E-5</v>
      </c>
      <c r="CH934" s="144">
        <v>9.9941782000000006E-9</v>
      </c>
      <c r="CI934" s="144">
        <v>2.5863304E-7</v>
      </c>
      <c r="CJ934" s="200" t="s">
        <v>4000</v>
      </c>
      <c r="CK934" s="201"/>
      <c r="CL934" s="89" t="s">
        <v>4001</v>
      </c>
      <c r="CM934" s="110"/>
      <c r="CN934" s="110"/>
      <c r="CP934" s="305"/>
      <c r="CQ934" s="74"/>
      <c r="CR934" s="74"/>
      <c r="CS934" s="74"/>
      <c r="CT934" s="74"/>
      <c r="CU934" s="74"/>
      <c r="CV934" s="74"/>
      <c r="CW934" s="74"/>
      <c r="CX934" s="74"/>
      <c r="CY934" s="74"/>
      <c r="CZ934" s="74"/>
      <c r="DA934" s="74"/>
      <c r="DB934" s="74"/>
    </row>
    <row r="935" spans="1:106" ht="14.5" customHeight="1">
      <c r="A935" s="74" t="s">
        <v>4002</v>
      </c>
      <c r="B935" s="129" t="s">
        <v>3600</v>
      </c>
      <c r="C935" s="130" t="str">
        <f t="shared" si="587"/>
        <v>A.130.11.117</v>
      </c>
      <c r="D935" s="131" t="s">
        <v>740</v>
      </c>
      <c r="E935" s="129" t="s">
        <v>957</v>
      </c>
      <c r="F935" s="132" t="s">
        <v>4004</v>
      </c>
      <c r="G935" s="132">
        <f t="shared" si="588"/>
        <v>1.0071296200451272</v>
      </c>
      <c r="H935" s="348">
        <f t="shared" si="589"/>
        <v>1.0071296200451272</v>
      </c>
      <c r="I935" s="74"/>
      <c r="J935" s="132">
        <f t="shared" si="590"/>
        <v>2.9830226093999998E-3</v>
      </c>
      <c r="K935" s="132">
        <f t="shared" si="591"/>
        <v>3.7406597435727301E-2</v>
      </c>
      <c r="L935" s="300">
        <f t="shared" si="592"/>
        <v>0.54912000000000005</v>
      </c>
      <c r="M935" s="132">
        <v>0.41761999999999999</v>
      </c>
      <c r="N935" s="132">
        <v>3.3371594999999997E-2</v>
      </c>
      <c r="O935" s="132">
        <v>4.0350000000000004E-3</v>
      </c>
      <c r="P935" s="132">
        <v>1.9771884000000001E-3</v>
      </c>
      <c r="Q935" s="132">
        <v>1.0057079999999999E-3</v>
      </c>
      <c r="R935" s="132">
        <v>0</v>
      </c>
      <c r="S935" s="304">
        <v>1.2620940000000001E-7</v>
      </c>
      <c r="T935" s="304">
        <v>2.4357273000000002E-9</v>
      </c>
      <c r="U935" s="132">
        <v>0</v>
      </c>
      <c r="V935" s="132">
        <v>0.54912000000000005</v>
      </c>
      <c r="W935" s="132">
        <v>0</v>
      </c>
      <c r="X935" s="132">
        <v>0</v>
      </c>
      <c r="Y935" s="132">
        <v>0</v>
      </c>
      <c r="Z935" s="132">
        <v>0</v>
      </c>
      <c r="AA935" s="74"/>
      <c r="AB935" s="301">
        <f t="shared" si="593"/>
        <v>3.1399999999999997</v>
      </c>
      <c r="AC935" s="338">
        <f t="shared" si="594"/>
        <v>3.1399999999999997</v>
      </c>
      <c r="AD935" s="74"/>
      <c r="AE935" s="136">
        <v>86.268000000000001</v>
      </c>
      <c r="AF935" s="136">
        <v>84.058000000000007</v>
      </c>
      <c r="AG935" s="136">
        <v>0</v>
      </c>
      <c r="AH935" s="136">
        <v>0</v>
      </c>
      <c r="AI935" s="136">
        <v>2.21</v>
      </c>
      <c r="AJ935" s="136">
        <v>0</v>
      </c>
      <c r="AK935" s="136">
        <v>0</v>
      </c>
      <c r="AL935" s="74"/>
      <c r="AM935" s="133">
        <v>6.6949657999999995E-2</v>
      </c>
      <c r="AN935" s="340">
        <f t="shared" si="595"/>
        <v>6.6949657999999995E-2</v>
      </c>
      <c r="AP935" s="133">
        <v>5.8718165000000003E-2</v>
      </c>
      <c r="AQ935" s="133">
        <v>2.5864588000000001E-3</v>
      </c>
      <c r="AR935" s="133">
        <v>5.6450338999999997E-3</v>
      </c>
      <c r="AS935" s="134">
        <f t="shared" si="596"/>
        <v>3.5202736999999999E-6</v>
      </c>
      <c r="AT935" s="135">
        <f t="shared" si="597"/>
        <v>9.5653062100000014E-9</v>
      </c>
      <c r="AU935" s="135">
        <f t="shared" si="598"/>
        <v>0.79062100000000002</v>
      </c>
      <c r="AV935" s="302">
        <v>2.9139199999999999E-6</v>
      </c>
      <c r="AW935" s="302">
        <v>8.7920000000000002E-9</v>
      </c>
      <c r="AX935" s="302">
        <v>2.4020999999999999E-13</v>
      </c>
      <c r="AY935" s="303">
        <v>0</v>
      </c>
      <c r="AZ935" s="303">
        <v>0</v>
      </c>
      <c r="BA935" s="302">
        <v>2.9369999999999998E-10</v>
      </c>
      <c r="BB935" s="302">
        <v>6.0605999999999996E-7</v>
      </c>
      <c r="BC935" s="302">
        <v>6.7106000000000006E-11</v>
      </c>
      <c r="BD935" s="302">
        <v>7.0596000000000001E-10</v>
      </c>
      <c r="BE935" s="303">
        <v>0</v>
      </c>
      <c r="BF935" s="303">
        <v>0</v>
      </c>
      <c r="BG935" s="303">
        <v>0</v>
      </c>
      <c r="BH935" s="303">
        <v>0</v>
      </c>
      <c r="BI935" s="303">
        <v>0</v>
      </c>
      <c r="BJ935" s="303">
        <v>0</v>
      </c>
      <c r="BK935" s="303">
        <v>0</v>
      </c>
      <c r="BL935" s="303">
        <v>0</v>
      </c>
      <c r="BM935" s="303">
        <v>0</v>
      </c>
      <c r="BN935" s="303">
        <v>0.79062100000000002</v>
      </c>
      <c r="BO935" s="303">
        <v>0</v>
      </c>
      <c r="BP935" s="303">
        <v>0</v>
      </c>
      <c r="BQ935" s="303">
        <v>0</v>
      </c>
      <c r="BR935" s="74"/>
      <c r="BS935" s="136">
        <v>2.0090888999999999E-4</v>
      </c>
      <c r="BT935" s="144">
        <v>4.8671015000000003E-6</v>
      </c>
      <c r="BU935" s="144">
        <v>8.7551532000000004E-5</v>
      </c>
      <c r="BV935" s="144">
        <v>2.8531326000000002E-13</v>
      </c>
      <c r="BW935" s="144">
        <v>4.9172861000000003E-6</v>
      </c>
      <c r="BX935" s="136">
        <v>0</v>
      </c>
      <c r="BY935" s="136">
        <v>0</v>
      </c>
      <c r="BZ935" s="136">
        <v>0</v>
      </c>
      <c r="CA935" s="136">
        <v>0</v>
      </c>
      <c r="CB935" s="144">
        <v>8.3513497999999994E-11</v>
      </c>
      <c r="CC935" s="136">
        <v>0</v>
      </c>
      <c r="CD935" s="136">
        <v>0</v>
      </c>
      <c r="CE935" s="136">
        <v>0</v>
      </c>
      <c r="CF935" s="144">
        <v>2.0755423E-6</v>
      </c>
      <c r="CG935" s="136">
        <v>1.0149735E-4</v>
      </c>
      <c r="CH935" s="136">
        <v>0</v>
      </c>
      <c r="CI935" s="136">
        <v>0</v>
      </c>
      <c r="CJ935" s="220" t="s">
        <v>4005</v>
      </c>
      <c r="CK935" s="201"/>
      <c r="CL935" s="89" t="s">
        <v>663</v>
      </c>
      <c r="CM935" s="110"/>
      <c r="CN935" s="110"/>
      <c r="CP935" s="305"/>
      <c r="CQ935" s="74"/>
      <c r="CR935" s="74"/>
      <c r="CS935" s="74"/>
      <c r="CT935" s="74"/>
      <c r="CU935" s="74"/>
      <c r="CV935" s="74"/>
      <c r="CW935" s="74"/>
      <c r="CX935" s="74"/>
      <c r="CY935" s="74"/>
      <c r="CZ935" s="74"/>
      <c r="DA935" s="74"/>
      <c r="DB935" s="74"/>
    </row>
    <row r="936" spans="1:106" ht="14.5" customHeight="1">
      <c r="B936" s="129" t="s">
        <v>4006</v>
      </c>
      <c r="C936" s="127" t="s">
        <v>4007</v>
      </c>
      <c r="D936" s="131"/>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P936" s="74"/>
      <c r="AQ936" s="74"/>
      <c r="AR936" s="74"/>
      <c r="AS936" s="74"/>
      <c r="AT936" s="74"/>
      <c r="AU936" s="74"/>
      <c r="AV936" s="74"/>
      <c r="AW936" s="74"/>
      <c r="AX936" s="74"/>
      <c r="AY936" s="74"/>
      <c r="AZ936" s="74"/>
      <c r="BA936" s="74"/>
      <c r="BB936" s="74"/>
      <c r="BC936" s="74"/>
      <c r="BD936" s="74"/>
      <c r="BE936" s="74"/>
      <c r="BF936" s="74"/>
      <c r="BG936" s="74"/>
      <c r="BH936" s="74"/>
      <c r="BI936" s="74"/>
      <c r="BJ936" s="74"/>
      <c r="BK936" s="74"/>
      <c r="BL936" s="74"/>
      <c r="BM936" s="74"/>
      <c r="BN936" s="74"/>
      <c r="BO936" s="74"/>
      <c r="BP936" s="74"/>
      <c r="BQ936" s="74"/>
      <c r="BR936" s="74"/>
      <c r="BS936" s="74"/>
      <c r="BT936" s="74"/>
      <c r="BU936" s="74"/>
      <c r="BV936" s="74"/>
      <c r="BW936" s="74"/>
      <c r="BX936" s="74"/>
      <c r="BY936" s="74"/>
      <c r="BZ936" s="74"/>
      <c r="CA936" s="74"/>
      <c r="CB936" s="74"/>
      <c r="CC936" s="74"/>
      <c r="CD936" s="74"/>
      <c r="CE936" s="74"/>
      <c r="CF936" s="74"/>
      <c r="CG936" s="74"/>
      <c r="CH936" s="74"/>
      <c r="CI936" s="74"/>
      <c r="CJ936" s="124"/>
      <c r="CK936" s="152"/>
      <c r="CL936" s="89"/>
      <c r="CM936" s="110"/>
      <c r="CN936" s="110"/>
      <c r="CP936" s="305"/>
      <c r="CQ936" s="74"/>
      <c r="CR936" s="74"/>
      <c r="CS936" s="74"/>
      <c r="CT936" s="74"/>
      <c r="CU936" s="74"/>
      <c r="CV936" s="74"/>
      <c r="CW936" s="74"/>
      <c r="CX936" s="74"/>
      <c r="CY936" s="74"/>
      <c r="CZ936" s="74"/>
      <c r="DA936" s="74"/>
      <c r="DB936" s="74"/>
    </row>
    <row r="937" spans="1:106" ht="14.5" customHeight="1">
      <c r="B937" s="129" t="s">
        <v>4006</v>
      </c>
      <c r="C937" s="127" t="s">
        <v>226</v>
      </c>
      <c r="D937" s="127" t="s">
        <v>4008</v>
      </c>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P937" s="74"/>
      <c r="AQ937" s="74"/>
      <c r="AR937" s="74"/>
      <c r="AS937" s="74"/>
      <c r="AT937" s="74"/>
      <c r="AU937" s="74"/>
      <c r="AV937" s="74"/>
      <c r="AW937" s="74"/>
      <c r="AX937" s="74"/>
      <c r="AY937" s="74"/>
      <c r="AZ937" s="74"/>
      <c r="BA937" s="74"/>
      <c r="BB937" s="74"/>
      <c r="BC937" s="74"/>
      <c r="BD937" s="74"/>
      <c r="BE937" s="74"/>
      <c r="BF937" s="74"/>
      <c r="BG937" s="74"/>
      <c r="BH937" s="74"/>
      <c r="BI937" s="74"/>
      <c r="BJ937" s="74"/>
      <c r="BK937" s="74"/>
      <c r="BL937" s="74"/>
      <c r="BM937" s="74"/>
      <c r="BN937" s="74"/>
      <c r="BO937" s="74"/>
      <c r="BP937" s="74"/>
      <c r="BQ937" s="74"/>
      <c r="BR937" s="74"/>
      <c r="BS937" s="74"/>
      <c r="BT937" s="74"/>
      <c r="BU937" s="74"/>
      <c r="BV937" s="74"/>
      <c r="BW937" s="74"/>
      <c r="BX937" s="74"/>
      <c r="BY937" s="74"/>
      <c r="BZ937" s="74"/>
      <c r="CA937" s="74"/>
      <c r="CB937" s="74"/>
      <c r="CC937" s="74"/>
      <c r="CD937" s="74"/>
      <c r="CE937" s="74"/>
      <c r="CF937" s="74"/>
      <c r="CG937" s="74"/>
      <c r="CH937" s="74"/>
      <c r="CI937" s="74"/>
      <c r="CJ937" s="221"/>
      <c r="CK937" s="143"/>
      <c r="CL937" s="89"/>
      <c r="CM937" s="110"/>
      <c r="CN937" s="110"/>
      <c r="CP937" s="305"/>
      <c r="CQ937" s="74"/>
      <c r="CR937" s="74"/>
      <c r="CS937" s="74"/>
      <c r="CT937" s="74"/>
      <c r="CU937" s="74"/>
      <c r="CV937" s="74"/>
      <c r="CW937" s="74"/>
      <c r="CX937" s="74"/>
      <c r="CY937" s="74"/>
      <c r="CZ937" s="74"/>
      <c r="DA937" s="74"/>
      <c r="DB937" s="74"/>
    </row>
    <row r="938" spans="1:106" ht="14.5" customHeight="1">
      <c r="A938" s="74" t="s">
        <v>4009</v>
      </c>
      <c r="B938" s="129" t="s">
        <v>4006</v>
      </c>
      <c r="C938" s="130" t="str">
        <f t="shared" ref="C938:C958" si="599">MID(A938,1,12)</f>
        <v>A.140.01.101</v>
      </c>
      <c r="D938" s="131" t="s">
        <v>4008</v>
      </c>
      <c r="E938" s="129" t="s">
        <v>957</v>
      </c>
      <c r="F938" s="132" t="s">
        <v>4010</v>
      </c>
      <c r="G938" s="132">
        <f t="shared" ref="G938:G958" si="600">J938+K938+L938+M938</f>
        <v>3.33044183269</v>
      </c>
      <c r="H938" s="348">
        <f t="shared" ref="H938:H958" si="601">G938</f>
        <v>3.33044183269</v>
      </c>
      <c r="I938" s="74"/>
      <c r="J938" s="132">
        <f t="shared" ref="J938:J958" si="602">P938+Q938+R938+S938</f>
        <v>0.10554456516999999</v>
      </c>
      <c r="K938" s="132">
        <f t="shared" ref="K938:K958" si="603">N938+O938+T938</f>
        <v>0.25084544799999997</v>
      </c>
      <c r="L938" s="300">
        <f t="shared" ref="L938:L958" si="604">U938+IF(V938="x",0,V938)+IF(W938="x",0,W938)+IF(X938="x",0,X938)+Y938+Z938</f>
        <v>2.2094457195200001</v>
      </c>
      <c r="M938" s="132">
        <v>0.76460609999999996</v>
      </c>
      <c r="N938" s="132">
        <v>0.10692902999999999</v>
      </c>
      <c r="O938" s="132">
        <v>0.10959976</v>
      </c>
      <c r="P938" s="132">
        <v>9.2209448999999999E-2</v>
      </c>
      <c r="Q938" s="132">
        <v>1.1292132E-2</v>
      </c>
      <c r="R938" s="132">
        <v>4.3373556999999998E-4</v>
      </c>
      <c r="S938" s="132">
        <v>1.6092486E-3</v>
      </c>
      <c r="T938" s="132">
        <v>3.4316658E-2</v>
      </c>
      <c r="U938" s="132">
        <v>9.4801651999999997E-4</v>
      </c>
      <c r="V938" s="132">
        <v>0.61775999999999998</v>
      </c>
      <c r="W938" s="132">
        <v>8.2373703000000006E-2</v>
      </c>
      <c r="X938" s="132">
        <v>0</v>
      </c>
      <c r="Y938" s="132">
        <v>1.508364</v>
      </c>
      <c r="Z938" s="132">
        <v>0</v>
      </c>
      <c r="AA938" s="74"/>
      <c r="AB938" s="301">
        <f t="shared" ref="AB938:AB958" si="605">M938/0.133</f>
        <v>5.7489180451127817</v>
      </c>
      <c r="AC938" s="338">
        <f t="shared" ref="AC938:AC958" si="606">AB938</f>
        <v>5.7489180451127817</v>
      </c>
      <c r="AD938" s="74"/>
      <c r="AE938" s="136">
        <v>135.80443</v>
      </c>
      <c r="AF938" s="136">
        <v>123.20471999999999</v>
      </c>
      <c r="AG938" s="136">
        <v>11.167801000000001</v>
      </c>
      <c r="AH938" s="136">
        <v>0</v>
      </c>
      <c r="AI938" s="136">
        <v>3.2152375999999999E-4</v>
      </c>
      <c r="AJ938" s="136">
        <v>5.5552063999999998E-2</v>
      </c>
      <c r="AK938" s="136">
        <v>1.3760363</v>
      </c>
      <c r="AL938" s="74"/>
      <c r="AM938" s="133">
        <v>0.15579212000000001</v>
      </c>
      <c r="AN938" s="340">
        <f t="shared" ref="AN938:AN958" si="607">AM938</f>
        <v>0.15579212000000001</v>
      </c>
      <c r="AP938" s="133">
        <v>0.14320832999999999</v>
      </c>
      <c r="AQ938" s="133">
        <v>5.8976287999999997E-3</v>
      </c>
      <c r="AR938" s="133">
        <v>6.6861689999999996E-3</v>
      </c>
      <c r="AS938" s="134">
        <f t="shared" ref="AS938:AS958" si="608">AV938+AY938+AZ938+BA938+BB938+BJ938+BK938+BO938</f>
        <v>8.5856310503600011E-6</v>
      </c>
      <c r="AT938" s="135">
        <f t="shared" ref="AT938:AT958" si="609">AW938+AX938+BC938+BD938+BE938+BF938+BG938+BH938+BI938+BL938+BP938+BQ938</f>
        <v>2.181075765673946E-8</v>
      </c>
      <c r="AU938" s="135">
        <f t="shared" ref="AU938:AU958" si="610">BM938+BN938</f>
        <v>0.93643823471999998</v>
      </c>
      <c r="AV938" s="302">
        <v>5.4280860999999997E-6</v>
      </c>
      <c r="AW938" s="302">
        <v>1.6379578E-8</v>
      </c>
      <c r="AX938" s="302">
        <v>4.4739706999999998E-13</v>
      </c>
      <c r="AY938" s="302">
        <v>4.2569553000000003E-9</v>
      </c>
      <c r="AZ938" s="302">
        <v>1.5920289E-9</v>
      </c>
      <c r="BA938" s="302">
        <v>1.3711258000000001E-8</v>
      </c>
      <c r="BB938" s="302">
        <v>3.1123023000000001E-6</v>
      </c>
      <c r="BC938" s="302">
        <v>1.976325E-9</v>
      </c>
      <c r="BD938" s="302">
        <v>3.4059929999999999E-9</v>
      </c>
      <c r="BE938" s="302">
        <v>3.4689417999999999E-11</v>
      </c>
      <c r="BF938" s="302">
        <v>3.7623766000000001E-13</v>
      </c>
      <c r="BG938" s="302">
        <v>1.1294728E-11</v>
      </c>
      <c r="BH938" s="302">
        <v>2.9878326999999999E-13</v>
      </c>
      <c r="BI938" s="302">
        <v>4.0526794999999998E-13</v>
      </c>
      <c r="BJ938" s="302">
        <v>9.1958008999999995E-9</v>
      </c>
      <c r="BK938" s="302">
        <v>1.6264646E-8</v>
      </c>
      <c r="BL938" s="303">
        <v>0</v>
      </c>
      <c r="BM938" s="303">
        <v>1.0960472E-4</v>
      </c>
      <c r="BN938" s="303">
        <v>0.93632863</v>
      </c>
      <c r="BO938" s="302">
        <v>2.2196126000000001E-10</v>
      </c>
      <c r="BP938" s="302">
        <v>1.3497644E-12</v>
      </c>
      <c r="BQ938" s="302">
        <v>6.0389461E-17</v>
      </c>
      <c r="BR938" s="74"/>
      <c r="BS938" s="136">
        <v>4.2972494000000002E-4</v>
      </c>
      <c r="BT938" s="144">
        <v>2.7903124999999999E-5</v>
      </c>
      <c r="BU938" s="136">
        <v>1.6029508999999999E-4</v>
      </c>
      <c r="BV938" s="144">
        <v>4.0392572000000002E-6</v>
      </c>
      <c r="BW938" s="144">
        <v>2.6694211999999999E-5</v>
      </c>
      <c r="BX938" s="144">
        <v>9.6394668999999996E-6</v>
      </c>
      <c r="BY938" s="144">
        <v>6.0740319999999996E-8</v>
      </c>
      <c r="BZ938" s="144">
        <v>1.327816E-5</v>
      </c>
      <c r="CA938" s="144">
        <v>5.8204260000000005E-7</v>
      </c>
      <c r="CB938" s="144">
        <v>1.0648491999999999E-6</v>
      </c>
      <c r="CC938" s="144">
        <v>4.5155413999999996E-6</v>
      </c>
      <c r="CD938" s="136">
        <v>0</v>
      </c>
      <c r="CE938" s="144">
        <v>2.9529824000000003E-7</v>
      </c>
      <c r="CF938" s="144">
        <v>2.1030885000000001E-5</v>
      </c>
      <c r="CG938" s="136">
        <v>1.5939211E-4</v>
      </c>
      <c r="CH938" s="144">
        <v>9.0230318999999995E-7</v>
      </c>
      <c r="CI938" s="144">
        <v>3.1864155999999997E-8</v>
      </c>
      <c r="CJ938" s="203"/>
      <c r="CK938" s="201"/>
      <c r="CL938" s="110" t="s">
        <v>4011</v>
      </c>
      <c r="CM938" s="110"/>
      <c r="CN938" s="110"/>
      <c r="CP938" s="305"/>
      <c r="CQ938" s="74"/>
      <c r="CR938" s="74"/>
      <c r="CS938" s="74"/>
      <c r="CT938" s="74"/>
      <c r="CU938" s="74"/>
      <c r="CV938" s="74"/>
      <c r="CW938" s="74"/>
      <c r="CX938" s="74"/>
      <c r="CY938" s="74"/>
      <c r="CZ938" s="74"/>
      <c r="DA938" s="74"/>
      <c r="DB938" s="74"/>
    </row>
    <row r="939" spans="1:106" ht="14.5" customHeight="1">
      <c r="A939" s="74" t="s">
        <v>4012</v>
      </c>
      <c r="B939" s="129" t="s">
        <v>4006</v>
      </c>
      <c r="C939" s="130" t="str">
        <f t="shared" si="599"/>
        <v>A.140.01.102</v>
      </c>
      <c r="D939" s="131" t="s">
        <v>4008</v>
      </c>
      <c r="E939" s="129" t="s">
        <v>957</v>
      </c>
      <c r="F939" s="132" t="s">
        <v>4013</v>
      </c>
      <c r="G939" s="132">
        <f t="shared" si="600"/>
        <v>0.92490322027100003</v>
      </c>
      <c r="H939" s="348">
        <f t="shared" si="601"/>
        <v>0.92490322027100003</v>
      </c>
      <c r="I939" s="74"/>
      <c r="J939" s="132">
        <f t="shared" si="602"/>
        <v>2.2652891580000004E-3</v>
      </c>
      <c r="K939" s="132">
        <f t="shared" si="603"/>
        <v>4.9971540400000009E-3</v>
      </c>
      <c r="L939" s="300">
        <f t="shared" si="604"/>
        <v>0.87294390707300007</v>
      </c>
      <c r="M939" s="132">
        <v>4.469687E-2</v>
      </c>
      <c r="N939" s="132">
        <v>2.4102681000000002E-3</v>
      </c>
      <c r="O939" s="132">
        <v>2.3179165999999999E-3</v>
      </c>
      <c r="P939" s="132">
        <v>1.6834923000000001E-3</v>
      </c>
      <c r="Q939" s="132">
        <v>2.5463314999999998E-4</v>
      </c>
      <c r="R939" s="304">
        <v>1.0770738000000001E-5</v>
      </c>
      <c r="S939" s="132">
        <v>3.1639297E-4</v>
      </c>
      <c r="T939" s="132">
        <v>2.6896933999999998E-4</v>
      </c>
      <c r="U939" s="132">
        <v>2.8472429999999997E-4</v>
      </c>
      <c r="V939" s="132">
        <v>1.4433013999999999E-2</v>
      </c>
      <c r="W939" s="132">
        <v>5.5146557000000001E-3</v>
      </c>
      <c r="X939" s="304">
        <v>5.6873073000000002E-5</v>
      </c>
      <c r="Y939" s="132">
        <v>0.85265464000000002</v>
      </c>
      <c r="Z939" s="132">
        <v>0</v>
      </c>
      <c r="AA939" s="74"/>
      <c r="AB939" s="301">
        <f t="shared" si="605"/>
        <v>0.3360666917293233</v>
      </c>
      <c r="AC939" s="338">
        <f t="shared" si="606"/>
        <v>0.3360666917293233</v>
      </c>
      <c r="AD939" s="74"/>
      <c r="AE939" s="136">
        <v>5.4716844</v>
      </c>
      <c r="AF939" s="136">
        <v>4.2126131000000004</v>
      </c>
      <c r="AG939" s="136">
        <v>0.74755428999999995</v>
      </c>
      <c r="AH939" s="136">
        <v>0</v>
      </c>
      <c r="AI939" s="136">
        <v>6.3999156000000001E-2</v>
      </c>
      <c r="AJ939" s="136">
        <v>0.27832446999999999</v>
      </c>
      <c r="AK939" s="136">
        <v>0.16919328</v>
      </c>
      <c r="AL939" s="74"/>
      <c r="AM939" s="133">
        <v>3.3525968000000003E-2</v>
      </c>
      <c r="AN939" s="340">
        <f t="shared" si="607"/>
        <v>3.3525968000000003E-2</v>
      </c>
      <c r="AP939" s="133">
        <v>3.0658283000000001E-2</v>
      </c>
      <c r="AQ939" s="133">
        <v>2.6899164999999998E-3</v>
      </c>
      <c r="AR939" s="133">
        <v>1.7776827999999999E-4</v>
      </c>
      <c r="AS939" s="134">
        <f t="shared" si="608"/>
        <v>1.8380265891606E-6</v>
      </c>
      <c r="AT939" s="135">
        <f t="shared" si="609"/>
        <v>9.9479162148643005E-9</v>
      </c>
      <c r="AU939" s="135">
        <f t="shared" si="610"/>
        <v>2.4897518176E-2</v>
      </c>
      <c r="AV939" s="302">
        <v>3.1272908000000002E-7</v>
      </c>
      <c r="AW939" s="302">
        <v>9.4360667000000007E-10</v>
      </c>
      <c r="AX939" s="302">
        <v>2.5779380999999999E-14</v>
      </c>
      <c r="AY939" s="302">
        <v>1.314824E-11</v>
      </c>
      <c r="AZ939" s="302">
        <v>3.092086E-13</v>
      </c>
      <c r="BA939" s="302">
        <v>2.5032619999999998E-10</v>
      </c>
      <c r="BB939" s="302">
        <v>6.6881672999999995E-8</v>
      </c>
      <c r="BC939" s="302">
        <v>3.5886751999999997E-11</v>
      </c>
      <c r="BD939" s="302">
        <v>7.6046277999999995E-11</v>
      </c>
      <c r="BE939" s="302">
        <v>8.3320078000000004E-14</v>
      </c>
      <c r="BF939" s="302">
        <v>2.9838823999999998E-15</v>
      </c>
      <c r="BG939" s="302">
        <v>8.8311733000000002E-14</v>
      </c>
      <c r="BH939" s="302">
        <v>4.8308804E-15</v>
      </c>
      <c r="BI939" s="302">
        <v>9.2973095000000005E-15</v>
      </c>
      <c r="BJ939" s="302">
        <v>4.0769312000000002E-11</v>
      </c>
      <c r="BK939" s="302">
        <v>3.2700832000000001E-9</v>
      </c>
      <c r="BL939" s="302">
        <v>9.4191155000000001E-11</v>
      </c>
      <c r="BM939" s="302">
        <v>1.6355176E-5</v>
      </c>
      <c r="BN939" s="303">
        <v>2.4881163000000001E-2</v>
      </c>
      <c r="BO939" s="302">
        <v>1.4548412E-6</v>
      </c>
      <c r="BP939" s="302">
        <v>8.7904664999999994E-9</v>
      </c>
      <c r="BQ939" s="302">
        <v>7.5043366000000008E-12</v>
      </c>
      <c r="BR939" s="74"/>
      <c r="BS939" s="136">
        <v>6.2163585999999997E-4</v>
      </c>
      <c r="BT939" s="144">
        <v>6.1053628000000002E-7</v>
      </c>
      <c r="BU939" s="144">
        <v>9.3704311000000007E-6</v>
      </c>
      <c r="BV939" s="144">
        <v>3.1523780999999998E-8</v>
      </c>
      <c r="BW939" s="144">
        <v>5.7726049E-7</v>
      </c>
      <c r="BX939" s="144">
        <v>1.6948818000000001E-7</v>
      </c>
      <c r="BY939" s="144">
        <v>1.7553525999999999E-9</v>
      </c>
      <c r="BZ939" s="144">
        <v>2.7170205E-7</v>
      </c>
      <c r="CA939" s="144">
        <v>1.4453572000000001E-8</v>
      </c>
      <c r="CB939" s="144">
        <v>2.0935907E-7</v>
      </c>
      <c r="CC939" s="144">
        <v>2.2600305999999999E-9</v>
      </c>
      <c r="CD939" s="144">
        <v>6.1405577000000002E-8</v>
      </c>
      <c r="CE939" s="144">
        <v>3.6552775999999999E-11</v>
      </c>
      <c r="CF939" s="144">
        <v>3.7347706999999999E-7</v>
      </c>
      <c r="CG939" s="144">
        <v>5.9970000000000004E-6</v>
      </c>
      <c r="CH939" s="144">
        <v>1.0807531000000001E-7</v>
      </c>
      <c r="CI939" s="136">
        <v>6.0383710000000001E-4</v>
      </c>
      <c r="CJ939" s="203"/>
      <c r="CK939" s="201"/>
      <c r="CL939" s="110" t="s">
        <v>4014</v>
      </c>
      <c r="CP939" s="305"/>
      <c r="CQ939" s="74"/>
      <c r="CR939" s="74"/>
      <c r="CS939" s="74"/>
      <c r="CT939" s="74"/>
      <c r="CU939" s="74"/>
      <c r="CV939" s="74"/>
      <c r="CW939" s="74"/>
      <c r="CX939" s="74"/>
      <c r="CY939" s="74"/>
      <c r="CZ939" s="74"/>
      <c r="DA939" s="74"/>
      <c r="DB939" s="74"/>
    </row>
    <row r="940" spans="1:106" ht="14.5" customHeight="1">
      <c r="A940" s="74" t="s">
        <v>4015</v>
      </c>
      <c r="B940" s="129" t="s">
        <v>4006</v>
      </c>
      <c r="C940" s="130" t="str">
        <f t="shared" si="599"/>
        <v>A.140.01.103</v>
      </c>
      <c r="D940" s="131" t="s">
        <v>4008</v>
      </c>
      <c r="E940" s="129" t="s">
        <v>957</v>
      </c>
      <c r="F940" s="132" t="s">
        <v>4016</v>
      </c>
      <c r="G940" s="132">
        <f t="shared" si="600"/>
        <v>0.99608649294600005</v>
      </c>
      <c r="H940" s="348">
        <f t="shared" si="601"/>
        <v>0.99608649294600005</v>
      </c>
      <c r="I940" s="74"/>
      <c r="J940" s="132">
        <f t="shared" si="602"/>
        <v>4.4903782659999995E-3</v>
      </c>
      <c r="K940" s="132">
        <f t="shared" si="603"/>
        <v>1.052070418E-2</v>
      </c>
      <c r="L940" s="300">
        <f t="shared" si="604"/>
        <v>0.87888130050000002</v>
      </c>
      <c r="M940" s="132">
        <v>0.10219411</v>
      </c>
      <c r="N940" s="132">
        <v>5.3725361999999999E-3</v>
      </c>
      <c r="O940" s="132">
        <v>4.5917503E-3</v>
      </c>
      <c r="P940" s="132">
        <v>3.2960761999999998E-3</v>
      </c>
      <c r="Q940" s="132">
        <v>5.1550106999999996E-4</v>
      </c>
      <c r="R940" s="304">
        <v>2.1147756000000001E-5</v>
      </c>
      <c r="S940" s="132">
        <v>6.5765324000000003E-4</v>
      </c>
      <c r="T940" s="132">
        <v>5.5641768000000002E-4</v>
      </c>
      <c r="U940" s="132">
        <v>5.7943956999999995E-4</v>
      </c>
      <c r="V940" s="132">
        <v>2.9297864E-2</v>
      </c>
      <c r="W940" s="132">
        <v>1.3429862000000001E-2</v>
      </c>
      <c r="X940" s="132">
        <v>1.1901493000000001E-4</v>
      </c>
      <c r="Y940" s="132">
        <v>0.83545512</v>
      </c>
      <c r="Z940" s="132">
        <v>0</v>
      </c>
      <c r="AA940" s="74"/>
      <c r="AB940" s="301">
        <f t="shared" si="605"/>
        <v>0.76837676691729317</v>
      </c>
      <c r="AC940" s="338">
        <f t="shared" si="606"/>
        <v>0.76837676691729317</v>
      </c>
      <c r="AD940" s="74"/>
      <c r="AE940" s="136">
        <v>12.530982</v>
      </c>
      <c r="AF940" s="136">
        <v>9.4625213000000006</v>
      </c>
      <c r="AG940" s="136">
        <v>1.8205210000000001</v>
      </c>
      <c r="AH940" s="136">
        <v>0</v>
      </c>
      <c r="AI940" s="136">
        <v>0.15562284000000001</v>
      </c>
      <c r="AJ940" s="136">
        <v>0.67985030000000002</v>
      </c>
      <c r="AK940" s="136">
        <v>0.41246609000000001</v>
      </c>
      <c r="AL940" s="74"/>
      <c r="AM940" s="133">
        <v>4.9802089000000001E-2</v>
      </c>
      <c r="AN940" s="340">
        <f t="shared" si="607"/>
        <v>4.9802089000000001E-2</v>
      </c>
      <c r="AP940" s="133">
        <v>4.6003670000000003E-2</v>
      </c>
      <c r="AQ940" s="133">
        <v>3.4154065999999999E-3</v>
      </c>
      <c r="AR940" s="133">
        <v>3.8301189999999998E-4</v>
      </c>
      <c r="AS940" s="134">
        <f t="shared" si="608"/>
        <v>2.75801381208258E-6</v>
      </c>
      <c r="AT940" s="135">
        <f t="shared" si="609"/>
        <v>1.2630941598128301E-8</v>
      </c>
      <c r="AU940" s="135">
        <f t="shared" si="610"/>
        <v>5.3643123518999997E-2</v>
      </c>
      <c r="AV940" s="302">
        <v>7.1468909000000004E-7</v>
      </c>
      <c r="AW940" s="302">
        <v>2.1564411E-9</v>
      </c>
      <c r="AX940" s="302">
        <v>5.8914592000000005E-14</v>
      </c>
      <c r="AY940" s="302">
        <v>2.6801412000000001E-11</v>
      </c>
      <c r="AZ940" s="302">
        <v>6.0129158E-13</v>
      </c>
      <c r="BA940" s="302">
        <v>4.9010732999999997E-10</v>
      </c>
      <c r="BB940" s="302">
        <v>1.4418274E-7</v>
      </c>
      <c r="BC940" s="302">
        <v>7.0179055000000001E-11</v>
      </c>
      <c r="BD940" s="302">
        <v>1.6338658000000001E-10</v>
      </c>
      <c r="BE940" s="302">
        <v>1.6645682E-13</v>
      </c>
      <c r="BF940" s="302">
        <v>6.2227682000000003E-15</v>
      </c>
      <c r="BG940" s="302">
        <v>1.6599149E-13</v>
      </c>
      <c r="BH940" s="302">
        <v>9.8412081000000008E-15</v>
      </c>
      <c r="BI940" s="302">
        <v>1.920585E-14</v>
      </c>
      <c r="BJ940" s="302">
        <v>7.4337948999999997E-11</v>
      </c>
      <c r="BK940" s="302">
        <v>6.8178341000000003E-9</v>
      </c>
      <c r="BL940" s="302">
        <v>1.9711735E-10</v>
      </c>
      <c r="BM940" s="302">
        <v>2.3840518999999998E-5</v>
      </c>
      <c r="BN940" s="303">
        <v>5.3619282999999997E-2</v>
      </c>
      <c r="BO940" s="302">
        <v>1.8917323000000001E-6</v>
      </c>
      <c r="BP940" s="302">
        <v>1.0037793E-8</v>
      </c>
      <c r="BQ940" s="302">
        <v>5.5978803999999998E-12</v>
      </c>
      <c r="BR940" s="74"/>
      <c r="BS940" s="136">
        <v>5.2429112000000003E-4</v>
      </c>
      <c r="BT940" s="144">
        <v>1.2963453E-6</v>
      </c>
      <c r="BU940" s="144">
        <v>2.1424381999999998E-5</v>
      </c>
      <c r="BV940" s="144">
        <v>6.5211671E-8</v>
      </c>
      <c r="BW940" s="144">
        <v>1.2661207E-6</v>
      </c>
      <c r="BX940" s="144">
        <v>3.3380167000000001E-7</v>
      </c>
      <c r="BY940" s="144">
        <v>3.6239595999999998E-9</v>
      </c>
      <c r="BZ940" s="144">
        <v>5.3693427000000001E-7</v>
      </c>
      <c r="CA940" s="144">
        <v>2.8378799000000001E-8</v>
      </c>
      <c r="CB940" s="144">
        <v>4.3517297000000003E-7</v>
      </c>
      <c r="CC940" s="144">
        <v>4.3861233E-9</v>
      </c>
      <c r="CD940" s="144">
        <v>1.2850361000000001E-7</v>
      </c>
      <c r="CE940" s="144">
        <v>6.5666166000000001E-11</v>
      </c>
      <c r="CF940" s="144">
        <v>7.3161416000000003E-7</v>
      </c>
      <c r="CG940" s="144">
        <v>1.3656649E-5</v>
      </c>
      <c r="CH940" s="144">
        <v>2.5050658000000002E-7</v>
      </c>
      <c r="CI940" s="136">
        <v>4.8412942999999999E-4</v>
      </c>
      <c r="CJ940" s="203"/>
      <c r="CK940" s="201"/>
      <c r="CL940" s="110" t="s">
        <v>4017</v>
      </c>
      <c r="CM940" s="110"/>
      <c r="CN940" s="110"/>
      <c r="CP940" s="305"/>
      <c r="CQ940" s="74"/>
      <c r="CR940" s="74"/>
      <c r="CS940" s="74"/>
      <c r="CT940" s="74"/>
      <c r="CU940" s="74"/>
      <c r="CV940" s="74"/>
      <c r="CW940" s="74"/>
      <c r="CX940" s="74"/>
      <c r="CY940" s="74"/>
      <c r="CZ940" s="74"/>
      <c r="DA940" s="74"/>
      <c r="DB940" s="74"/>
    </row>
    <row r="941" spans="1:106" ht="14.5" customHeight="1">
      <c r="A941" s="74" t="s">
        <v>4018</v>
      </c>
      <c r="B941" s="129" t="s">
        <v>4006</v>
      </c>
      <c r="C941" s="130" t="str">
        <f t="shared" si="599"/>
        <v>A.140.01.104</v>
      </c>
      <c r="D941" s="131" t="s">
        <v>4008</v>
      </c>
      <c r="E941" s="129" t="s">
        <v>957</v>
      </c>
      <c r="F941" s="132" t="s">
        <v>4019</v>
      </c>
      <c r="G941" s="132">
        <f t="shared" si="600"/>
        <v>1.0265661413030001</v>
      </c>
      <c r="H941" s="348">
        <f t="shared" si="601"/>
        <v>1.0265661413030001</v>
      </c>
      <c r="I941" s="74"/>
      <c r="J941" s="132">
        <f t="shared" si="602"/>
        <v>7.2327804019999995E-3</v>
      </c>
      <c r="K941" s="132">
        <f t="shared" si="603"/>
        <v>2.2894451100000001E-2</v>
      </c>
      <c r="L941" s="300">
        <f t="shared" si="604"/>
        <v>0.87851215980099995</v>
      </c>
      <c r="M941" s="132">
        <v>0.11792675</v>
      </c>
      <c r="N941" s="132">
        <v>1.1533995E-2</v>
      </c>
      <c r="O941" s="132">
        <v>6.6423669000000001E-3</v>
      </c>
      <c r="P941" s="132">
        <v>5.2912667E-3</v>
      </c>
      <c r="Q941" s="132">
        <v>1.2354968E-3</v>
      </c>
      <c r="R941" s="304">
        <v>6.0413001999999998E-5</v>
      </c>
      <c r="S941" s="132">
        <v>6.456039E-4</v>
      </c>
      <c r="T941" s="132">
        <v>4.7180892E-3</v>
      </c>
      <c r="U941" s="132">
        <v>3.8955582000000001E-4</v>
      </c>
      <c r="V941" s="132">
        <v>1.8547523999999999E-2</v>
      </c>
      <c r="W941" s="132">
        <v>6.8489164999999998E-3</v>
      </c>
      <c r="X941" s="304">
        <v>7.1513480999999994E-5</v>
      </c>
      <c r="Y941" s="132">
        <v>0.85265464999999996</v>
      </c>
      <c r="Z941" s="132">
        <v>0</v>
      </c>
      <c r="AA941" s="74"/>
      <c r="AB941" s="301">
        <f t="shared" si="605"/>
        <v>0.88666729323308269</v>
      </c>
      <c r="AC941" s="338">
        <f t="shared" si="606"/>
        <v>0.88666729323308269</v>
      </c>
      <c r="AD941" s="74"/>
      <c r="AE941" s="136">
        <v>13.203849999999999</v>
      </c>
      <c r="AF941" s="136">
        <v>11.668092</v>
      </c>
      <c r="AG941" s="136">
        <v>0.92843109999999995</v>
      </c>
      <c r="AH941" s="136">
        <v>0</v>
      </c>
      <c r="AI941" s="136">
        <v>7.4357005000000004E-2</v>
      </c>
      <c r="AJ941" s="136">
        <v>0.32431447000000002</v>
      </c>
      <c r="AK941" s="136">
        <v>0.2086556</v>
      </c>
      <c r="AL941" s="74"/>
      <c r="AM941" s="133">
        <v>4.6719507E-2</v>
      </c>
      <c r="AN941" s="340">
        <f t="shared" si="607"/>
        <v>4.6719507E-2</v>
      </c>
      <c r="AP941" s="133">
        <v>4.2959788999999998E-2</v>
      </c>
      <c r="AQ941" s="133">
        <v>3.2044503999999999E-3</v>
      </c>
      <c r="AR941" s="133">
        <v>5.5526709999999995E-4</v>
      </c>
      <c r="AS941" s="134">
        <f t="shared" si="608"/>
        <v>2.5755268932752999E-6</v>
      </c>
      <c r="AT941" s="135">
        <f t="shared" si="609"/>
        <v>1.1850778001039601E-8</v>
      </c>
      <c r="AU941" s="135">
        <f t="shared" si="610"/>
        <v>7.7768502000000003E-2</v>
      </c>
      <c r="AV941" s="302">
        <v>8.2970442999999995E-7</v>
      </c>
      <c r="AW941" s="302">
        <v>2.5036554000000002E-9</v>
      </c>
      <c r="AX941" s="302">
        <v>6.8392708999999998E-14</v>
      </c>
      <c r="AY941" s="302">
        <v>7.0446664E-11</v>
      </c>
      <c r="AZ941" s="302">
        <v>3.3869713E-12</v>
      </c>
      <c r="BA941" s="302">
        <v>7.8678508999999997E-10</v>
      </c>
      <c r="BB941" s="302">
        <v>2.8431493000000003E-7</v>
      </c>
      <c r="BC941" s="302">
        <v>1.1304704E-10</v>
      </c>
      <c r="BD941" s="302">
        <v>3.1467163999999997E-10</v>
      </c>
      <c r="BE941" s="302">
        <v>1.5758836999999999E-13</v>
      </c>
      <c r="BF941" s="302">
        <v>4.1940665999999998E-15</v>
      </c>
      <c r="BG941" s="302">
        <v>1.2290386E-12</v>
      </c>
      <c r="BH941" s="302">
        <v>2.0904552E-12</v>
      </c>
      <c r="BI941" s="302">
        <v>3.7195493999999999E-14</v>
      </c>
      <c r="BJ941" s="302">
        <v>6.4067525000000004E-10</v>
      </c>
      <c r="BK941" s="302">
        <v>5.1649392999999999E-9</v>
      </c>
      <c r="BL941" s="302">
        <v>1.1784512000000001E-10</v>
      </c>
      <c r="BM941" s="303">
        <v>1.277027E-3</v>
      </c>
      <c r="BN941" s="303">
        <v>7.6491475000000003E-2</v>
      </c>
      <c r="BO941" s="302">
        <v>1.4548412999999999E-6</v>
      </c>
      <c r="BP941" s="302">
        <v>8.7904675999999998E-9</v>
      </c>
      <c r="BQ941" s="302">
        <v>7.5043366000000008E-12</v>
      </c>
      <c r="BR941" s="74"/>
      <c r="BS941" s="136">
        <v>6.5356894000000003E-4</v>
      </c>
      <c r="BT941" s="144">
        <v>2.4301505000000001E-6</v>
      </c>
      <c r="BU941" s="144">
        <v>2.4722637000000001E-5</v>
      </c>
      <c r="BV941" s="144">
        <v>5.5279808999999998E-7</v>
      </c>
      <c r="BW941" s="144">
        <v>2.7024407999999999E-6</v>
      </c>
      <c r="BX941" s="144">
        <v>5.1263689999999999E-7</v>
      </c>
      <c r="BY941" s="144">
        <v>2.5786227E-9</v>
      </c>
      <c r="BZ941" s="144">
        <v>7.9785680000000001E-7</v>
      </c>
      <c r="CA941" s="144">
        <v>8.1069995000000006E-8</v>
      </c>
      <c r="CB941" s="144">
        <v>4.2719985999999998E-7</v>
      </c>
      <c r="CC941" s="144">
        <v>2.5318971000000001E-8</v>
      </c>
      <c r="CD941" s="144">
        <v>7.6972538000000002E-8</v>
      </c>
      <c r="CE941" s="144">
        <v>1.0633313000000001E-9</v>
      </c>
      <c r="CF941" s="144">
        <v>1.2404440999999999E-6</v>
      </c>
      <c r="CG941" s="144">
        <v>1.4972126E-5</v>
      </c>
      <c r="CH941" s="144">
        <v>1.1865169000000001E-6</v>
      </c>
      <c r="CI941" s="136">
        <v>6.0383712999999999E-4</v>
      </c>
      <c r="CJ941" s="203"/>
      <c r="CK941" s="201"/>
      <c r="CL941" s="110" t="s">
        <v>4020</v>
      </c>
      <c r="CM941" s="110"/>
      <c r="CN941" s="110"/>
      <c r="CP941" s="305"/>
      <c r="CQ941" s="74"/>
      <c r="CR941" s="74"/>
      <c r="CS941" s="74"/>
      <c r="CT941" s="74"/>
      <c r="CU941" s="74"/>
      <c r="CV941" s="74"/>
      <c r="CW941" s="74"/>
      <c r="CX941" s="74"/>
      <c r="CY941" s="74"/>
      <c r="CZ941" s="74"/>
      <c r="DA941" s="74"/>
      <c r="DB941" s="74"/>
    </row>
    <row r="942" spans="1:106" ht="14.5" customHeight="1">
      <c r="A942" s="74" t="s">
        <v>4021</v>
      </c>
      <c r="B942" s="129" t="s">
        <v>4006</v>
      </c>
      <c r="C942" s="130" t="str">
        <f t="shared" si="599"/>
        <v>A.140.01.105</v>
      </c>
      <c r="D942" s="131" t="s">
        <v>4008</v>
      </c>
      <c r="E942" s="129" t="s">
        <v>957</v>
      </c>
      <c r="F942" s="132" t="s">
        <v>4022</v>
      </c>
      <c r="G942" s="132">
        <f t="shared" si="600"/>
        <v>1.097483885962</v>
      </c>
      <c r="H942" s="348">
        <f t="shared" si="601"/>
        <v>1.097483885962</v>
      </c>
      <c r="I942" s="74"/>
      <c r="J942" s="132">
        <f t="shared" si="602"/>
        <v>9.4567463619999997E-3</v>
      </c>
      <c r="K942" s="132">
        <f t="shared" si="603"/>
        <v>2.7816130599999999E-2</v>
      </c>
      <c r="L942" s="300">
        <f t="shared" si="604"/>
        <v>0.88440897900000004</v>
      </c>
      <c r="M942" s="132">
        <v>0.17580203</v>
      </c>
      <c r="N942" s="132">
        <v>1.4380407E-2</v>
      </c>
      <c r="O942" s="132">
        <v>8.9084586000000004E-3</v>
      </c>
      <c r="P942" s="132">
        <v>6.8968066000000003E-3</v>
      </c>
      <c r="Q942" s="132">
        <v>1.4909458999999999E-3</v>
      </c>
      <c r="R942" s="304">
        <v>7.1316001999999998E-5</v>
      </c>
      <c r="S942" s="132">
        <v>9.9767786000000002E-4</v>
      </c>
      <c r="T942" s="132">
        <v>4.5272649999999999E-3</v>
      </c>
      <c r="U942" s="132">
        <v>6.8547881000000001E-4</v>
      </c>
      <c r="V942" s="132">
        <v>3.3350594999999997E-2</v>
      </c>
      <c r="W942" s="132">
        <v>1.4783879E-2</v>
      </c>
      <c r="X942" s="132">
        <v>1.3389618999999999E-4</v>
      </c>
      <c r="Y942" s="132">
        <v>0.83545513000000005</v>
      </c>
      <c r="Z942" s="132">
        <v>0</v>
      </c>
      <c r="AA942" s="74"/>
      <c r="AB942" s="301">
        <f t="shared" si="605"/>
        <v>1.3218197744360902</v>
      </c>
      <c r="AC942" s="338">
        <f t="shared" si="606"/>
        <v>1.3218197744360902</v>
      </c>
      <c r="AD942" s="74"/>
      <c r="AE942" s="136">
        <v>20.330190999999999</v>
      </c>
      <c r="AF942" s="136">
        <v>16.980846</v>
      </c>
      <c r="AG942" s="136">
        <v>2.004076</v>
      </c>
      <c r="AH942" s="136">
        <v>0</v>
      </c>
      <c r="AI942" s="136">
        <v>0.16615587000000001</v>
      </c>
      <c r="AJ942" s="136">
        <v>0.72661366999999999</v>
      </c>
      <c r="AK942" s="136">
        <v>0.45249903000000002</v>
      </c>
      <c r="AL942" s="74"/>
      <c r="AM942" s="133">
        <v>6.3002030000000001E-2</v>
      </c>
      <c r="AN942" s="340">
        <f t="shared" si="607"/>
        <v>6.3002030000000001E-2</v>
      </c>
      <c r="AP942" s="133">
        <v>5.8310143000000002E-2</v>
      </c>
      <c r="AQ942" s="133">
        <v>3.9314551E-3</v>
      </c>
      <c r="AR942" s="133">
        <v>7.6043189000000002E-4</v>
      </c>
      <c r="AS942" s="134">
        <f t="shared" si="608"/>
        <v>3.4958119324574E-6</v>
      </c>
      <c r="AT942" s="135">
        <f t="shared" si="609"/>
        <v>1.45394049323894E-8</v>
      </c>
      <c r="AU942" s="135">
        <f t="shared" si="610"/>
        <v>0.1065030629</v>
      </c>
      <c r="AV942" s="302">
        <v>1.2343686E-6</v>
      </c>
      <c r="AW942" s="302">
        <v>3.7246510999999999E-9</v>
      </c>
      <c r="AX942" s="302">
        <v>1.017508E-13</v>
      </c>
      <c r="AY942" s="302">
        <v>8.5291433000000004E-11</v>
      </c>
      <c r="AZ942" s="302">
        <v>3.7115443999999999E-12</v>
      </c>
      <c r="BA942" s="302">
        <v>1.0255188E-9</v>
      </c>
      <c r="BB942" s="302">
        <v>3.5922304000000003E-7</v>
      </c>
      <c r="BC942" s="302">
        <v>1.4719107999999999E-10</v>
      </c>
      <c r="BD942" s="302">
        <v>3.9948776999999997E-10</v>
      </c>
      <c r="BE942" s="302">
        <v>2.4046561E-13</v>
      </c>
      <c r="BF942" s="302">
        <v>7.4324813999999994E-15</v>
      </c>
      <c r="BG942" s="302">
        <v>1.2774953999999999E-12</v>
      </c>
      <c r="BH942" s="302">
        <v>1.8463106E-12</v>
      </c>
      <c r="BI942" s="302">
        <v>4.5686998000000003E-14</v>
      </c>
      <c r="BJ942" s="302">
        <v>6.7314378E-10</v>
      </c>
      <c r="BK942" s="302">
        <v>8.7001268999999992E-9</v>
      </c>
      <c r="BL942" s="302">
        <v>2.2116396E-10</v>
      </c>
      <c r="BM942" s="303">
        <v>1.1421029E-3</v>
      </c>
      <c r="BN942" s="303">
        <v>0.10536096</v>
      </c>
      <c r="BO942" s="302">
        <v>1.8917325E-6</v>
      </c>
      <c r="BP942" s="302">
        <v>1.0037794000000001E-8</v>
      </c>
      <c r="BQ942" s="302">
        <v>5.5978804999999999E-12</v>
      </c>
      <c r="BR942" s="74"/>
      <c r="BS942" s="136">
        <v>5.5613191999999997E-4</v>
      </c>
      <c r="BT942" s="144">
        <v>3.0982294000000002E-6</v>
      </c>
      <c r="BU942" s="144">
        <v>3.6855842000000002E-5</v>
      </c>
      <c r="BV942" s="144">
        <v>5.3046387999999999E-7</v>
      </c>
      <c r="BW942" s="144">
        <v>3.3724905000000002E-6</v>
      </c>
      <c r="BX942" s="144">
        <v>6.7627462000000004E-7</v>
      </c>
      <c r="BY942" s="144">
        <v>4.4390423000000003E-9</v>
      </c>
      <c r="BZ942" s="144">
        <v>1.0621578E-6</v>
      </c>
      <c r="CA942" s="144">
        <v>9.5701052999999998E-8</v>
      </c>
      <c r="CB942" s="144">
        <v>6.6016924999999999E-7</v>
      </c>
      <c r="CC942" s="144">
        <v>2.7691421000000001E-8</v>
      </c>
      <c r="CD942" s="144">
        <v>1.4432742999999999E-7</v>
      </c>
      <c r="CE942" s="144">
        <v>1.1323975E-9</v>
      </c>
      <c r="CF942" s="144">
        <v>1.5963984999999999E-6</v>
      </c>
      <c r="CG942" s="144">
        <v>2.2707741000000002E-5</v>
      </c>
      <c r="CH942" s="144">
        <v>1.1694058000000001E-6</v>
      </c>
      <c r="CI942" s="136">
        <v>4.8412945000000002E-4</v>
      </c>
      <c r="CJ942" s="203"/>
      <c r="CK942" s="201"/>
      <c r="CL942" s="110" t="s">
        <v>4023</v>
      </c>
      <c r="CM942" s="110"/>
      <c r="CN942" s="110"/>
      <c r="CP942" s="305"/>
      <c r="CQ942" s="74"/>
      <c r="CR942" s="74"/>
      <c r="CS942" s="74"/>
      <c r="CT942" s="74"/>
      <c r="CU942" s="74"/>
      <c r="CV942" s="74"/>
      <c r="CW942" s="74"/>
      <c r="CX942" s="74"/>
      <c r="CY942" s="74"/>
      <c r="CZ942" s="74"/>
      <c r="DA942" s="74"/>
      <c r="DB942" s="74"/>
    </row>
    <row r="943" spans="1:106" ht="14.5" customHeight="1">
      <c r="A943" s="74" t="s">
        <v>4024</v>
      </c>
      <c r="B943" s="129" t="s">
        <v>4006</v>
      </c>
      <c r="C943" s="130" t="str">
        <f t="shared" si="599"/>
        <v>A.140.01.106</v>
      </c>
      <c r="D943" s="131" t="s">
        <v>4008</v>
      </c>
      <c r="E943" s="129" t="s">
        <v>957</v>
      </c>
      <c r="F943" s="132" t="s">
        <v>4025</v>
      </c>
      <c r="G943" s="132">
        <f t="shared" si="600"/>
        <v>1.0449458242279999</v>
      </c>
      <c r="H943" s="348">
        <f t="shared" si="601"/>
        <v>1.0449458242279999</v>
      </c>
      <c r="I943" s="74"/>
      <c r="J943" s="132">
        <f t="shared" si="602"/>
        <v>7.8655743139999998E-3</v>
      </c>
      <c r="K943" s="132">
        <f t="shared" si="603"/>
        <v>2.4378164299999998E-2</v>
      </c>
      <c r="L943" s="300">
        <f t="shared" si="604"/>
        <v>0.87884680561399997</v>
      </c>
      <c r="M943" s="132">
        <v>0.13385527999999999</v>
      </c>
      <c r="N943" s="132">
        <v>1.2370878E-2</v>
      </c>
      <c r="O943" s="132">
        <v>7.2802031999999999E-3</v>
      </c>
      <c r="P943" s="132">
        <v>5.7474967999999998E-3</v>
      </c>
      <c r="Q943" s="132">
        <v>1.3120155999999999E-3</v>
      </c>
      <c r="R943" s="304">
        <v>6.3776083999999997E-5</v>
      </c>
      <c r="S943" s="132">
        <v>7.4228583000000002E-4</v>
      </c>
      <c r="T943" s="132">
        <v>4.7270830999999996E-3</v>
      </c>
      <c r="U943" s="132">
        <v>4.6815540999999998E-4</v>
      </c>
      <c r="V943" s="132">
        <v>2.2530670999999999E-2</v>
      </c>
      <c r="W943" s="132">
        <v>8.9419141999999997E-3</v>
      </c>
      <c r="X943" s="304">
        <v>8.8255003999999999E-5</v>
      </c>
      <c r="Y943" s="132">
        <v>0.84681781</v>
      </c>
      <c r="Z943" s="132">
        <v>0</v>
      </c>
      <c r="AA943" s="74"/>
      <c r="AB943" s="301">
        <f t="shared" si="605"/>
        <v>1.0064306766917293</v>
      </c>
      <c r="AC943" s="338">
        <f t="shared" si="606"/>
        <v>1.0064306766917293</v>
      </c>
      <c r="AD943" s="74"/>
      <c r="AE943" s="136">
        <v>15.151794000000001</v>
      </c>
      <c r="AF943" s="136">
        <v>13.13794</v>
      </c>
      <c r="AG943" s="136">
        <v>1.212153</v>
      </c>
      <c r="AH943" s="136">
        <v>0</v>
      </c>
      <c r="AI943" s="136">
        <v>9.8521523999999999E-2</v>
      </c>
      <c r="AJ943" s="136">
        <v>0.43021883999999999</v>
      </c>
      <c r="AK943" s="136">
        <v>0.27296084999999998</v>
      </c>
      <c r="AL943" s="74"/>
      <c r="AM943" s="133">
        <v>5.1064189000000003E-2</v>
      </c>
      <c r="AN943" s="340">
        <f t="shared" si="607"/>
        <v>5.1064189000000003E-2</v>
      </c>
      <c r="AP943" s="133">
        <v>4.7055183E-2</v>
      </c>
      <c r="AQ943" s="133">
        <v>3.3958903E-3</v>
      </c>
      <c r="AR943" s="133">
        <v>6.1311552E-4</v>
      </c>
      <c r="AS943" s="134">
        <f t="shared" si="608"/>
        <v>2.821054153698E-6</v>
      </c>
      <c r="AT943" s="135">
        <f t="shared" si="609"/>
        <v>1.2558765956454001E-8</v>
      </c>
      <c r="AU943" s="135">
        <f t="shared" si="610"/>
        <v>8.5870521599999999E-2</v>
      </c>
      <c r="AV943" s="302">
        <v>9.4112488999999995E-7</v>
      </c>
      <c r="AW943" s="302">
        <v>2.8398467000000001E-9</v>
      </c>
      <c r="AX943" s="302">
        <v>7.7577514000000002E-14</v>
      </c>
      <c r="AY943" s="302">
        <v>7.4921701999999998E-11</v>
      </c>
      <c r="AZ943" s="302">
        <v>3.5018760000000001E-12</v>
      </c>
      <c r="BA943" s="302">
        <v>8.5462368999999999E-10</v>
      </c>
      <c r="BB943" s="302">
        <v>3.0611277000000002E-7</v>
      </c>
      <c r="BC943" s="302">
        <v>1.2275451E-10</v>
      </c>
      <c r="BD943" s="302">
        <v>3.3928981000000001E-10</v>
      </c>
      <c r="BE943" s="302">
        <v>1.8035751000000001E-13</v>
      </c>
      <c r="BF943" s="302">
        <v>5.0676269999999996E-15</v>
      </c>
      <c r="BG943" s="302">
        <v>1.2532261999999999E-12</v>
      </c>
      <c r="BH943" s="302">
        <v>2.0545007999999998E-12</v>
      </c>
      <c r="BI943" s="302">
        <v>3.9762102999999999E-14</v>
      </c>
      <c r="BJ943" s="302">
        <v>6.5500692999999997E-10</v>
      </c>
      <c r="BK943" s="302">
        <v>6.1243394999999998E-9</v>
      </c>
      <c r="BL943" s="302">
        <v>1.455671E-10</v>
      </c>
      <c r="BM943" s="303">
        <v>1.2573796000000001E-3</v>
      </c>
      <c r="BN943" s="303">
        <v>8.4613142000000002E-2</v>
      </c>
      <c r="BO943" s="302">
        <v>1.5661041E-6</v>
      </c>
      <c r="BP943" s="302">
        <v>9.1007007000000004E-9</v>
      </c>
      <c r="BQ943" s="302">
        <v>6.9966447000000003E-12</v>
      </c>
      <c r="BR943" s="74"/>
      <c r="BS943" s="136">
        <v>6.2765092000000001E-4</v>
      </c>
      <c r="BT943" s="144">
        <v>2.6234492999999998E-6</v>
      </c>
      <c r="BU943" s="144">
        <v>2.8061956999999999E-5</v>
      </c>
      <c r="BV943" s="144">
        <v>5.5385757999999997E-7</v>
      </c>
      <c r="BW943" s="144">
        <v>2.8991612999999999E-6</v>
      </c>
      <c r="BX943" s="144">
        <v>5.5893403000000005E-7</v>
      </c>
      <c r="BY943" s="144">
        <v>3.0818149E-9</v>
      </c>
      <c r="BZ943" s="144">
        <v>8.7241652E-7</v>
      </c>
      <c r="CA943" s="144">
        <v>8.5583014000000004E-8</v>
      </c>
      <c r="CB943" s="144">
        <v>4.9117484999999999E-7</v>
      </c>
      <c r="CC943" s="144">
        <v>2.6164015E-8</v>
      </c>
      <c r="CD943" s="144">
        <v>9.5046223000000004E-8</v>
      </c>
      <c r="CE943" s="144">
        <v>1.0907983999999999E-9</v>
      </c>
      <c r="CF943" s="144">
        <v>1.3423156000000001E-6</v>
      </c>
      <c r="CG943" s="144">
        <v>1.7092923999999999E-5</v>
      </c>
      <c r="CH943" s="144">
        <v>1.1972782000000001E-6</v>
      </c>
      <c r="CI943" s="136">
        <v>5.7174649000000003E-4</v>
      </c>
      <c r="CJ943" s="203"/>
      <c r="CK943" s="201"/>
      <c r="CL943" s="110" t="s">
        <v>4026</v>
      </c>
      <c r="CM943" s="110"/>
      <c r="CN943" s="110"/>
      <c r="CP943" s="305"/>
      <c r="CQ943" s="74"/>
      <c r="CR943" s="74"/>
      <c r="CS943" s="74"/>
      <c r="CT943" s="74"/>
      <c r="CU943" s="74"/>
      <c r="CV943" s="74"/>
      <c r="CW943" s="74"/>
      <c r="CX943" s="74"/>
      <c r="CY943" s="74"/>
      <c r="CZ943" s="74"/>
      <c r="DA943" s="74"/>
      <c r="DB943" s="74"/>
    </row>
    <row r="944" spans="1:106" ht="14.5" customHeight="1">
      <c r="A944" s="74" t="s">
        <v>4027</v>
      </c>
      <c r="B944" s="129" t="s">
        <v>4006</v>
      </c>
      <c r="C944" s="130" t="str">
        <f t="shared" si="599"/>
        <v>A.140.01.107</v>
      </c>
      <c r="D944" s="131" t="s">
        <v>4008</v>
      </c>
      <c r="E944" s="129" t="s">
        <v>957</v>
      </c>
      <c r="F944" s="132" t="s">
        <v>4028</v>
      </c>
      <c r="G944" s="132">
        <f t="shared" si="600"/>
        <v>1.26504884689736</v>
      </c>
      <c r="H944" s="348">
        <f t="shared" si="601"/>
        <v>1.26504884689736</v>
      </c>
      <c r="I944" s="74"/>
      <c r="J944" s="132">
        <f t="shared" si="602"/>
        <v>8.008117877906E-2</v>
      </c>
      <c r="K944" s="132">
        <f t="shared" si="603"/>
        <v>5.6845251428299999E-2</v>
      </c>
      <c r="L944" s="300">
        <f t="shared" si="604"/>
        <v>0.67832348668999998</v>
      </c>
      <c r="M944" s="132">
        <v>0.44979892999999999</v>
      </c>
      <c r="N944" s="132">
        <v>4.6344651000000001E-2</v>
      </c>
      <c r="O944" s="132">
        <v>1.0491436E-2</v>
      </c>
      <c r="P944" s="132">
        <v>7.1199233000000001E-2</v>
      </c>
      <c r="Q944" s="132">
        <v>8.8707687999999996E-3</v>
      </c>
      <c r="R944" s="304">
        <v>4.6747206E-7</v>
      </c>
      <c r="S944" s="304">
        <v>1.0709507000000001E-5</v>
      </c>
      <c r="T944" s="304">
        <v>9.1644282999999996E-6</v>
      </c>
      <c r="U944" s="132">
        <v>1.9127709E-4</v>
      </c>
      <c r="V944" s="132">
        <v>0.67255343999999995</v>
      </c>
      <c r="W944" s="132">
        <v>5.5787696000000001E-3</v>
      </c>
      <c r="X944" s="132">
        <v>0</v>
      </c>
      <c r="Y944" s="132">
        <v>0</v>
      </c>
      <c r="Z944" s="132">
        <v>0</v>
      </c>
      <c r="AA944" s="74"/>
      <c r="AB944" s="301">
        <f t="shared" si="605"/>
        <v>3.381946842105263</v>
      </c>
      <c r="AC944" s="338">
        <f t="shared" si="606"/>
        <v>3.381946842105263</v>
      </c>
      <c r="AD944" s="74"/>
      <c r="AE944" s="136">
        <v>105.68939</v>
      </c>
      <c r="AF944" s="136">
        <v>97.547720999999996</v>
      </c>
      <c r="AG944" s="136">
        <v>0.75624981000000002</v>
      </c>
      <c r="AH944" s="136">
        <v>0</v>
      </c>
      <c r="AI944" s="136">
        <v>6.9531887000000001</v>
      </c>
      <c r="AJ944" s="136">
        <v>0.26863340000000002</v>
      </c>
      <c r="AK944" s="136">
        <v>0.16359771000000001</v>
      </c>
      <c r="AL944" s="74"/>
      <c r="AM944" s="133">
        <v>7.9288177000000001E-2</v>
      </c>
      <c r="AN944" s="340">
        <f t="shared" si="607"/>
        <v>7.9288177000000001E-2</v>
      </c>
      <c r="AP944" s="133">
        <v>6.9362423000000006E-2</v>
      </c>
      <c r="AQ944" s="133">
        <v>3.4828133000000001E-3</v>
      </c>
      <c r="AR944" s="133">
        <v>6.4429403999999996E-3</v>
      </c>
      <c r="AS944" s="134">
        <f t="shared" si="608"/>
        <v>4.1584186729782788E-6</v>
      </c>
      <c r="AT944" s="135">
        <f t="shared" si="609"/>
        <v>1.2880226715057468E-8</v>
      </c>
      <c r="AU944" s="135">
        <f t="shared" si="610"/>
        <v>0.90237261002750002</v>
      </c>
      <c r="AV944" s="302">
        <v>3.1412802000000001E-6</v>
      </c>
      <c r="AW944" s="302">
        <v>9.4781109999999996E-9</v>
      </c>
      <c r="AX944" s="302">
        <v>2.5895086999999998E-13</v>
      </c>
      <c r="AY944" s="302">
        <v>3.7252785999999999E-15</v>
      </c>
      <c r="AZ944" s="303">
        <v>0</v>
      </c>
      <c r="BA944" s="302">
        <v>1.0590344E-8</v>
      </c>
      <c r="BB944" s="302">
        <v>1.0064913E-6</v>
      </c>
      <c r="BC944" s="302">
        <v>2.3819474E-9</v>
      </c>
      <c r="BD944" s="302">
        <v>1.0198299E-9</v>
      </c>
      <c r="BE944" s="302">
        <v>2.7759758999999999E-14</v>
      </c>
      <c r="BF944" s="302">
        <v>1.2270072E-16</v>
      </c>
      <c r="BG944" s="302">
        <v>4.9593603000000001E-14</v>
      </c>
      <c r="BH944" s="302">
        <v>5.0954155000000001E-16</v>
      </c>
      <c r="BI944" s="302">
        <v>1.4785832000000001E-15</v>
      </c>
      <c r="BJ944" s="302">
        <v>5.4700385999999999E-11</v>
      </c>
      <c r="BK944" s="302">
        <v>2.1248669999999999E-12</v>
      </c>
      <c r="BL944" s="303">
        <v>0</v>
      </c>
      <c r="BM944" s="302">
        <v>3.9100275000000001E-6</v>
      </c>
      <c r="BN944" s="303">
        <v>0.90236870000000002</v>
      </c>
      <c r="BO944" s="303">
        <v>0</v>
      </c>
      <c r="BP944" s="303">
        <v>0</v>
      </c>
      <c r="BQ944" s="303">
        <v>0</v>
      </c>
      <c r="BR944" s="74"/>
      <c r="BS944" s="136">
        <v>2.9557649999999998E-4</v>
      </c>
      <c r="BT944" s="144">
        <v>7.1858447999999998E-6</v>
      </c>
      <c r="BU944" s="144">
        <v>9.4297652000000006E-5</v>
      </c>
      <c r="BV944" s="144">
        <v>1.0809142E-9</v>
      </c>
      <c r="BW944" s="144">
        <v>1.3637290999999999E-5</v>
      </c>
      <c r="BX944" s="144">
        <v>3.0481927999999998E-7</v>
      </c>
      <c r="BY944" s="144">
        <v>2.2665988E-10</v>
      </c>
      <c r="BZ944" s="144">
        <v>4.6209049999999999E-7</v>
      </c>
      <c r="CA944" s="144">
        <v>6.2731458999999995E-10</v>
      </c>
      <c r="CB944" s="144">
        <v>7.0865432E-9</v>
      </c>
      <c r="CC944" s="136">
        <v>0</v>
      </c>
      <c r="CD944" s="136">
        <v>0</v>
      </c>
      <c r="CE944" s="136">
        <v>0</v>
      </c>
      <c r="CF944" s="144">
        <v>6.0890151000000001E-5</v>
      </c>
      <c r="CG944" s="136">
        <v>1.1869729E-4</v>
      </c>
      <c r="CH944" s="144">
        <v>9.2341349000000002E-8</v>
      </c>
      <c r="CI944" s="136">
        <v>0</v>
      </c>
      <c r="CJ944" s="203"/>
      <c r="CK944" s="201"/>
      <c r="CL944" s="89" t="s">
        <v>4029</v>
      </c>
      <c r="CM944" s="110"/>
      <c r="CN944" s="110"/>
      <c r="CP944" s="305"/>
      <c r="CQ944" s="74"/>
      <c r="CR944" s="74"/>
      <c r="CS944" s="74"/>
      <c r="CT944" s="74"/>
      <c r="CU944" s="74"/>
      <c r="CV944" s="74"/>
      <c r="CW944" s="74"/>
      <c r="CX944" s="74"/>
      <c r="CY944" s="74"/>
      <c r="CZ944" s="74"/>
      <c r="DA944" s="74"/>
      <c r="DB944" s="74"/>
    </row>
    <row r="945" spans="1:106" ht="14.5" customHeight="1">
      <c r="A945" s="74" t="s">
        <v>4030</v>
      </c>
      <c r="B945" s="129" t="s">
        <v>4006</v>
      </c>
      <c r="C945" s="130" t="str">
        <f t="shared" si="599"/>
        <v>A.140.01.108</v>
      </c>
      <c r="D945" s="131" t="s">
        <v>4008</v>
      </c>
      <c r="E945" s="129" t="s">
        <v>957</v>
      </c>
      <c r="F945" s="132" t="s">
        <v>4031</v>
      </c>
      <c r="G945" s="132">
        <f t="shared" si="600"/>
        <v>1.3913507763765001</v>
      </c>
      <c r="H945" s="348">
        <f t="shared" si="601"/>
        <v>1.3913507763765001</v>
      </c>
      <c r="I945" s="74"/>
      <c r="J945" s="132">
        <f t="shared" si="602"/>
        <v>5.0972604130000002E-2</v>
      </c>
      <c r="K945" s="132">
        <f t="shared" si="603"/>
        <v>0.1347665609</v>
      </c>
      <c r="L945" s="300">
        <f t="shared" si="604"/>
        <v>0.18606511134650003</v>
      </c>
      <c r="M945" s="132">
        <v>1.0195464999999999</v>
      </c>
      <c r="N945" s="132">
        <v>8.1115145999999999E-2</v>
      </c>
      <c r="O945" s="132">
        <v>4.9280971E-2</v>
      </c>
      <c r="P945" s="132">
        <v>4.0845489999999998E-2</v>
      </c>
      <c r="Q945" s="132">
        <v>8.7471370000000003E-3</v>
      </c>
      <c r="R945" s="132">
        <v>4.2952164999999999E-4</v>
      </c>
      <c r="S945" s="132">
        <v>9.5045548000000004E-4</v>
      </c>
      <c r="T945" s="132">
        <v>4.3704438999999998E-3</v>
      </c>
      <c r="U945" s="132">
        <v>3.2066022999999999E-3</v>
      </c>
      <c r="V945" s="132">
        <v>0.11763228000000001</v>
      </c>
      <c r="W945" s="132">
        <v>6.5130061000000003E-2</v>
      </c>
      <c r="X945" s="304">
        <v>9.0032879000000006E-5</v>
      </c>
      <c r="Y945" s="304">
        <v>6.1351675000000004E-6</v>
      </c>
      <c r="Z945" s="132">
        <v>0</v>
      </c>
      <c r="AA945" s="74"/>
      <c r="AB945" s="301">
        <f t="shared" si="605"/>
        <v>7.6657631578947356</v>
      </c>
      <c r="AC945" s="338">
        <f t="shared" si="606"/>
        <v>7.6657631578947356</v>
      </c>
      <c r="AD945" s="74"/>
      <c r="AE945" s="136">
        <v>113.52912999999999</v>
      </c>
      <c r="AF945" s="136">
        <v>98.580141999999995</v>
      </c>
      <c r="AG945" s="136">
        <v>8.8289573000000008</v>
      </c>
      <c r="AH945" s="136">
        <v>0</v>
      </c>
      <c r="AI945" s="136">
        <v>1.0635199</v>
      </c>
      <c r="AJ945" s="136">
        <v>3.0764231999999998</v>
      </c>
      <c r="AK945" s="136">
        <v>1.9800869000000001</v>
      </c>
      <c r="AL945" s="74"/>
      <c r="AM945" s="133">
        <v>0.16549164999999999</v>
      </c>
      <c r="AN945" s="340">
        <f t="shared" si="607"/>
        <v>0.16549164999999999</v>
      </c>
      <c r="AP945" s="133">
        <v>0.15418175000000001</v>
      </c>
      <c r="AQ945" s="133">
        <v>6.7337478999999999E-3</v>
      </c>
      <c r="AR945" s="133">
        <v>4.5761448000000001E-3</v>
      </c>
      <c r="AS945" s="134">
        <f t="shared" si="608"/>
        <v>9.2435103575329979E-6</v>
      </c>
      <c r="AT945" s="135">
        <f t="shared" si="609"/>
        <v>2.4902913544484855E-8</v>
      </c>
      <c r="AU945" s="135">
        <f t="shared" si="610"/>
        <v>0.64091663492999995</v>
      </c>
      <c r="AV945" s="302">
        <v>7.1752650999999998E-6</v>
      </c>
      <c r="AW945" s="302">
        <v>2.1651757E-8</v>
      </c>
      <c r="AX945" s="302">
        <v>5.9145842000000004E-13</v>
      </c>
      <c r="AY945" s="302">
        <v>3.3599181999999999E-10</v>
      </c>
      <c r="AZ945" s="302">
        <v>3.3837182999999999E-11</v>
      </c>
      <c r="BA945" s="302">
        <v>6.0734835000000003E-9</v>
      </c>
      <c r="BB945" s="302">
        <v>2.0453160000000002E-6</v>
      </c>
      <c r="BC945" s="302">
        <v>8.7548296000000001E-10</v>
      </c>
      <c r="BD945" s="302">
        <v>2.2236740000000001E-9</v>
      </c>
      <c r="BE945" s="302">
        <v>6.5157848999999999E-13</v>
      </c>
      <c r="BF945" s="302">
        <v>8.2300949000000003E-15</v>
      </c>
      <c r="BG945" s="302">
        <v>7.2836998999999997E-12</v>
      </c>
      <c r="BH945" s="302">
        <v>8.9515266999999994E-14</v>
      </c>
      <c r="BI945" s="302">
        <v>1.4963575999999999E-13</v>
      </c>
      <c r="BJ945" s="302">
        <v>5.3383551000000003E-9</v>
      </c>
      <c r="BK945" s="302">
        <v>1.102864E-8</v>
      </c>
      <c r="BL945" s="302">
        <v>1.4250209E-10</v>
      </c>
      <c r="BM945" s="303">
        <v>1.1777493E-4</v>
      </c>
      <c r="BN945" s="303">
        <v>0.64079885999999997</v>
      </c>
      <c r="BO945" s="302">
        <v>1.1894993000000001E-10</v>
      </c>
      <c r="BP945" s="302">
        <v>7.2334419000000004E-13</v>
      </c>
      <c r="BQ945" s="302">
        <v>3.2362955000000001E-17</v>
      </c>
      <c r="BR945" s="74"/>
      <c r="BS945" s="136">
        <v>3.9993245000000002E-4</v>
      </c>
      <c r="BT945" s="144">
        <v>1.7290197000000001E-5</v>
      </c>
      <c r="BU945" s="136">
        <v>2.1374181999999999E-4</v>
      </c>
      <c r="BV945" s="144">
        <v>5.1323546E-7</v>
      </c>
      <c r="BW945" s="144">
        <v>1.9100636999999999E-5</v>
      </c>
      <c r="BX945" s="144">
        <v>3.851973E-6</v>
      </c>
      <c r="BY945" s="144">
        <v>5.4695778999999998E-9</v>
      </c>
      <c r="BZ945" s="144">
        <v>5.8883270999999996E-6</v>
      </c>
      <c r="CA945" s="144">
        <v>5.7638781999999997E-7</v>
      </c>
      <c r="CB945" s="144">
        <v>6.2892192999999996E-7</v>
      </c>
      <c r="CC945" s="144">
        <v>2.5383611000000003E-7</v>
      </c>
      <c r="CD945" s="144">
        <v>9.4474594E-8</v>
      </c>
      <c r="CE945" s="144">
        <v>4.4460805999999998E-9</v>
      </c>
      <c r="CF945" s="144">
        <v>9.6555393000000008E-6</v>
      </c>
      <c r="CG945" s="136">
        <v>1.2703161E-4</v>
      </c>
      <c r="CH945" s="144">
        <v>1.2784954999999999E-6</v>
      </c>
      <c r="CI945" s="144">
        <v>1.7076129000000002E-8</v>
      </c>
      <c r="CJ945" s="203"/>
      <c r="CK945" s="201"/>
      <c r="CL945" s="89" t="s">
        <v>4032</v>
      </c>
      <c r="CM945" s="110"/>
      <c r="CN945" s="110"/>
      <c r="CP945" s="305"/>
      <c r="CQ945" s="74"/>
      <c r="CR945" s="74"/>
      <c r="CS945" s="74"/>
      <c r="CT945" s="74"/>
      <c r="CU945" s="74"/>
      <c r="CV945" s="74"/>
      <c r="CW945" s="74"/>
      <c r="CX945" s="74"/>
      <c r="CY945" s="74"/>
      <c r="CZ945" s="74"/>
      <c r="DA945" s="74"/>
      <c r="DB945" s="74"/>
    </row>
    <row r="946" spans="1:106" ht="14.5" customHeight="1">
      <c r="A946" s="74" t="s">
        <v>4033</v>
      </c>
      <c r="B946" s="129" t="s">
        <v>4006</v>
      </c>
      <c r="C946" s="130" t="str">
        <f t="shared" si="599"/>
        <v>A.140.01.109</v>
      </c>
      <c r="D946" s="131" t="s">
        <v>4008</v>
      </c>
      <c r="E946" s="129" t="s">
        <v>957</v>
      </c>
      <c r="F946" s="132" t="s">
        <v>4034</v>
      </c>
      <c r="G946" s="132">
        <f t="shared" si="600"/>
        <v>0.81294197091599996</v>
      </c>
      <c r="H946" s="348">
        <f t="shared" si="601"/>
        <v>0.81294197091599996</v>
      </c>
      <c r="I946" s="74"/>
      <c r="J946" s="132">
        <f t="shared" si="602"/>
        <v>1.7177818190000003E-2</v>
      </c>
      <c r="K946" s="132">
        <f t="shared" si="603"/>
        <v>7.2166381000000002E-2</v>
      </c>
      <c r="L946" s="300">
        <f t="shared" si="604"/>
        <v>0.217084811726</v>
      </c>
      <c r="M946" s="132">
        <v>0.50651296000000001</v>
      </c>
      <c r="N946" s="132">
        <v>1.6536828999999999E-2</v>
      </c>
      <c r="O946" s="132">
        <v>1.6400985999999999E-2</v>
      </c>
      <c r="P946" s="132">
        <v>1.3569108E-2</v>
      </c>
      <c r="Q946" s="132">
        <v>2.2870490999999998E-3</v>
      </c>
      <c r="R946" s="132">
        <v>1.6557949E-4</v>
      </c>
      <c r="S946" s="132">
        <v>1.1560816E-3</v>
      </c>
      <c r="T946" s="132">
        <v>3.9228565999999999E-2</v>
      </c>
      <c r="U946" s="132">
        <v>1.237922E-3</v>
      </c>
      <c r="V946" s="132">
        <v>2.3776808999999999E-2</v>
      </c>
      <c r="W946" s="132">
        <v>2.2837419000000001E-2</v>
      </c>
      <c r="X946" s="304">
        <v>8.9941725999999998E-5</v>
      </c>
      <c r="Y946" s="132">
        <v>0.16914272</v>
      </c>
      <c r="Z946" s="132">
        <v>0</v>
      </c>
      <c r="AA946" s="74"/>
      <c r="AB946" s="301">
        <f t="shared" si="605"/>
        <v>3.8083681203007518</v>
      </c>
      <c r="AC946" s="338">
        <f t="shared" si="606"/>
        <v>3.8083681203007518</v>
      </c>
      <c r="AD946" s="74"/>
      <c r="AE946" s="136">
        <v>39.762329999999999</v>
      </c>
      <c r="AF946" s="136">
        <v>34.663116000000002</v>
      </c>
      <c r="AG946" s="136">
        <v>3.0958188</v>
      </c>
      <c r="AH946" s="136">
        <v>0</v>
      </c>
      <c r="AI946" s="136">
        <v>0.2439878</v>
      </c>
      <c r="AJ946" s="136">
        <v>1.0668603999999999</v>
      </c>
      <c r="AK946" s="136">
        <v>0.69254674999999999</v>
      </c>
      <c r="AL946" s="74"/>
      <c r="AM946" s="133">
        <v>8.1924792999999996E-2</v>
      </c>
      <c r="AN946" s="340">
        <f t="shared" si="607"/>
        <v>8.1924792999999996E-2</v>
      </c>
      <c r="AP946" s="133">
        <v>7.6572639999999997E-2</v>
      </c>
      <c r="AQ946" s="133">
        <v>3.7965155E-3</v>
      </c>
      <c r="AR946" s="133">
        <v>1.5556379E-3</v>
      </c>
      <c r="AS946" s="134">
        <f t="shared" si="608"/>
        <v>4.590685840512999E-6</v>
      </c>
      <c r="AT946" s="135">
        <f t="shared" si="609"/>
        <v>1.4040367833176398E-8</v>
      </c>
      <c r="AU946" s="135">
        <f t="shared" si="610"/>
        <v>0.21787645859999999</v>
      </c>
      <c r="AV946" s="302">
        <v>3.8113954999999998E-6</v>
      </c>
      <c r="AW946" s="302">
        <v>1.1495041E-8</v>
      </c>
      <c r="AX946" s="302">
        <v>3.1386514999999998E-13</v>
      </c>
      <c r="AY946" s="302">
        <v>1.3449812E-10</v>
      </c>
      <c r="AZ946" s="302">
        <v>1.3408093E-11</v>
      </c>
      <c r="BA946" s="302">
        <v>2.0176608000000001E-9</v>
      </c>
      <c r="BB946" s="302">
        <v>4.8418476999999998E-7</v>
      </c>
      <c r="BC946" s="302">
        <v>2.9029923E-10</v>
      </c>
      <c r="BD946" s="302">
        <v>5.2360207000000005E-10</v>
      </c>
      <c r="BE946" s="302">
        <v>2.8429784E-13</v>
      </c>
      <c r="BF946" s="302">
        <v>5.3225294000000002E-15</v>
      </c>
      <c r="BG946" s="302">
        <v>9.5963197999999999E-13</v>
      </c>
      <c r="BH946" s="302">
        <v>2.7677254000000001E-14</v>
      </c>
      <c r="BI946" s="302">
        <v>3.4633902999999998E-14</v>
      </c>
      <c r="BJ946" s="302">
        <v>1.7244081000000001E-9</v>
      </c>
      <c r="BK946" s="302">
        <v>5.8843753999999997E-9</v>
      </c>
      <c r="BL946" s="302">
        <v>1.4639515000000001E-10</v>
      </c>
      <c r="BM946" s="303">
        <v>1.0289585999999999E-3</v>
      </c>
      <c r="BN946" s="303">
        <v>0.2168475</v>
      </c>
      <c r="BO946" s="302">
        <v>2.8533122000000001E-7</v>
      </c>
      <c r="BP946" s="302">
        <v>1.5826643999999999E-9</v>
      </c>
      <c r="BQ946" s="302">
        <v>7.4055451999999995E-13</v>
      </c>
      <c r="BR946" s="74"/>
      <c r="BS946" s="136">
        <v>2.2409352999999999E-4</v>
      </c>
      <c r="BT946" s="144">
        <v>4.2684067999999998E-6</v>
      </c>
      <c r="BU946" s="136">
        <v>1.0618741000000001E-4</v>
      </c>
      <c r="BV946" s="144">
        <v>4.5956254000000003E-6</v>
      </c>
      <c r="BW946" s="144">
        <v>4.5313822000000002E-6</v>
      </c>
      <c r="BX946" s="144">
        <v>1.2930069E-6</v>
      </c>
      <c r="BY946" s="144">
        <v>2.9911903E-9</v>
      </c>
      <c r="BZ946" s="144">
        <v>1.9934156000000001E-6</v>
      </c>
      <c r="CA946" s="144">
        <v>2.2219601E-7</v>
      </c>
      <c r="CB946" s="144">
        <v>7.6498594000000001E-7</v>
      </c>
      <c r="CC946" s="144">
        <v>1.0065502E-7</v>
      </c>
      <c r="CD946" s="144">
        <v>9.6021131999999999E-8</v>
      </c>
      <c r="CE946" s="144">
        <v>2.0783987000000002E-9</v>
      </c>
      <c r="CF946" s="144">
        <v>3.6069413E-6</v>
      </c>
      <c r="CG946" s="144">
        <v>4.4502894999999997E-5</v>
      </c>
      <c r="CH946" s="144">
        <v>1.5432737E-6</v>
      </c>
      <c r="CI946" s="144">
        <v>5.0382249999999997E-5</v>
      </c>
      <c r="CJ946" s="203"/>
      <c r="CK946" s="201"/>
      <c r="CL946" s="110" t="s">
        <v>4035</v>
      </c>
      <c r="CM946" s="110"/>
      <c r="CN946" s="110"/>
      <c r="CP946" s="305"/>
      <c r="CQ946" s="74"/>
      <c r="CR946" s="74"/>
      <c r="CS946" s="74"/>
      <c r="CT946" s="74"/>
      <c r="CU946" s="74"/>
      <c r="CV946" s="74"/>
      <c r="CW946" s="74"/>
      <c r="CX946" s="74"/>
      <c r="CY946" s="74"/>
      <c r="CZ946" s="74"/>
      <c r="DA946" s="74"/>
      <c r="DB946" s="74"/>
    </row>
    <row r="947" spans="1:106" ht="14.5" customHeight="1">
      <c r="A947" s="74" t="s">
        <v>4036</v>
      </c>
      <c r="B947" s="129" t="s">
        <v>4006</v>
      </c>
      <c r="C947" s="130" t="str">
        <f t="shared" si="599"/>
        <v>A.140.01.110</v>
      </c>
      <c r="D947" s="131" t="s">
        <v>4008</v>
      </c>
      <c r="E947" s="129" t="s">
        <v>957</v>
      </c>
      <c r="F947" s="132" t="s">
        <v>4037</v>
      </c>
      <c r="G947" s="132">
        <f t="shared" si="600"/>
        <v>1.4827476309160001</v>
      </c>
      <c r="H947" s="348">
        <f t="shared" si="601"/>
        <v>1.4827476309160001</v>
      </c>
      <c r="I947" s="74"/>
      <c r="J947" s="132">
        <f t="shared" si="602"/>
        <v>1.7177818190000003E-2</v>
      </c>
      <c r="K947" s="132">
        <f t="shared" si="603"/>
        <v>7.2166381000000002E-2</v>
      </c>
      <c r="L947" s="300">
        <f t="shared" si="604"/>
        <v>0.886890471726</v>
      </c>
      <c r="M947" s="132">
        <v>0.50651296000000001</v>
      </c>
      <c r="N947" s="132">
        <v>1.6536828999999999E-2</v>
      </c>
      <c r="O947" s="132">
        <v>1.6400985999999999E-2</v>
      </c>
      <c r="P947" s="132">
        <v>1.3569108E-2</v>
      </c>
      <c r="Q947" s="132">
        <v>2.2870490999999998E-3</v>
      </c>
      <c r="R947" s="132">
        <v>1.6557949E-4</v>
      </c>
      <c r="S947" s="132">
        <v>1.1560816E-3</v>
      </c>
      <c r="T947" s="132">
        <v>3.9228565999999999E-2</v>
      </c>
      <c r="U947" s="132">
        <v>1.237922E-3</v>
      </c>
      <c r="V947" s="132">
        <v>2.3776808999999999E-2</v>
      </c>
      <c r="W947" s="132">
        <v>2.2837419000000001E-2</v>
      </c>
      <c r="X947" s="304">
        <v>8.9941725999999998E-5</v>
      </c>
      <c r="Y947" s="132">
        <v>0.83894838000000005</v>
      </c>
      <c r="Z947" s="132">
        <v>0</v>
      </c>
      <c r="AA947" s="74"/>
      <c r="AB947" s="301">
        <f t="shared" si="605"/>
        <v>3.8083681203007518</v>
      </c>
      <c r="AC947" s="338">
        <f t="shared" si="606"/>
        <v>3.8083681203007518</v>
      </c>
      <c r="AD947" s="74"/>
      <c r="AE947" s="136">
        <v>39.762329999999999</v>
      </c>
      <c r="AF947" s="136">
        <v>34.663116000000002</v>
      </c>
      <c r="AG947" s="136">
        <v>3.0958188</v>
      </c>
      <c r="AH947" s="136">
        <v>0</v>
      </c>
      <c r="AI947" s="136">
        <v>0.2439878</v>
      </c>
      <c r="AJ947" s="136">
        <v>1.0668603999999999</v>
      </c>
      <c r="AK947" s="136">
        <v>0.69254674999999999</v>
      </c>
      <c r="AL947" s="74"/>
      <c r="AM947" s="133">
        <v>7.9533953000000004E-2</v>
      </c>
      <c r="AN947" s="340">
        <f t="shared" si="607"/>
        <v>7.9533953000000004E-2</v>
      </c>
      <c r="AP947" s="133">
        <v>7.2781633999999998E-2</v>
      </c>
      <c r="AQ947" s="133">
        <v>5.1966807999999998E-3</v>
      </c>
      <c r="AR947" s="133">
        <v>1.5556379E-3</v>
      </c>
      <c r="AS947" s="134">
        <f t="shared" si="608"/>
        <v>4.3634073405129991E-6</v>
      </c>
      <c r="AT947" s="135">
        <f t="shared" si="609"/>
        <v>1.9218493625156398E-8</v>
      </c>
      <c r="AU947" s="135">
        <f t="shared" si="610"/>
        <v>0.21787645859999999</v>
      </c>
      <c r="AV947" s="302">
        <v>3.8113954999999998E-6</v>
      </c>
      <c r="AW947" s="302">
        <v>1.1495041E-8</v>
      </c>
      <c r="AX947" s="302">
        <v>3.1386514999999998E-13</v>
      </c>
      <c r="AY947" s="302">
        <v>1.3449812E-10</v>
      </c>
      <c r="AZ947" s="302">
        <v>1.3408093E-11</v>
      </c>
      <c r="BA947" s="302">
        <v>2.0176608000000001E-9</v>
      </c>
      <c r="BB947" s="302">
        <v>4.8418476999999998E-7</v>
      </c>
      <c r="BC947" s="302">
        <v>2.9029923E-10</v>
      </c>
      <c r="BD947" s="302">
        <v>5.2360207000000005E-10</v>
      </c>
      <c r="BE947" s="302">
        <v>2.8429784E-13</v>
      </c>
      <c r="BF947" s="302">
        <v>5.3225294000000002E-15</v>
      </c>
      <c r="BG947" s="302">
        <v>9.5963197999999999E-13</v>
      </c>
      <c r="BH947" s="302">
        <v>2.7677254000000001E-14</v>
      </c>
      <c r="BI947" s="302">
        <v>3.4633902999999998E-14</v>
      </c>
      <c r="BJ947" s="302">
        <v>1.7244081000000001E-9</v>
      </c>
      <c r="BK947" s="302">
        <v>5.8843753999999997E-9</v>
      </c>
      <c r="BL947" s="302">
        <v>1.4639515000000001E-10</v>
      </c>
      <c r="BM947" s="303">
        <v>1.0289585999999999E-3</v>
      </c>
      <c r="BN947" s="303">
        <v>0.2168475</v>
      </c>
      <c r="BO947" s="302">
        <v>5.8052720000000001E-8</v>
      </c>
      <c r="BP947" s="302">
        <v>6.7594671000000003E-9</v>
      </c>
      <c r="BQ947" s="302">
        <v>2.0636465E-12</v>
      </c>
      <c r="BR947" s="74"/>
      <c r="BS947" s="136">
        <v>4.2663753E-4</v>
      </c>
      <c r="BT947" s="144">
        <v>4.2684067999999998E-6</v>
      </c>
      <c r="BU947" s="136">
        <v>1.0618741000000001E-4</v>
      </c>
      <c r="BV947" s="144">
        <v>4.5956254000000003E-6</v>
      </c>
      <c r="BW947" s="144">
        <v>4.5313822000000002E-6</v>
      </c>
      <c r="BX947" s="144">
        <v>1.2930069E-6</v>
      </c>
      <c r="BY947" s="144">
        <v>2.9911903E-9</v>
      </c>
      <c r="BZ947" s="144">
        <v>1.9934156000000001E-6</v>
      </c>
      <c r="CA947" s="144">
        <v>2.2219601E-7</v>
      </c>
      <c r="CB947" s="144">
        <v>7.6498594000000001E-7</v>
      </c>
      <c r="CC947" s="144">
        <v>1.0065502E-7</v>
      </c>
      <c r="CD947" s="144">
        <v>9.6021131999999999E-8</v>
      </c>
      <c r="CE947" s="144">
        <v>2.0783987000000002E-9</v>
      </c>
      <c r="CF947" s="144">
        <v>3.6069413E-6</v>
      </c>
      <c r="CG947" s="144">
        <v>4.4502894999999997E-5</v>
      </c>
      <c r="CH947" s="144">
        <v>1.5432737E-6</v>
      </c>
      <c r="CI947" s="136">
        <v>2.5292624999999997E-4</v>
      </c>
      <c r="CJ947" s="203"/>
      <c r="CK947" s="201"/>
      <c r="CL947" s="110" t="s">
        <v>4038</v>
      </c>
      <c r="CM947" s="110"/>
      <c r="CN947" s="110"/>
      <c r="CP947" s="305"/>
      <c r="CQ947" s="74"/>
      <c r="CR947" s="74"/>
      <c r="CS947" s="74"/>
      <c r="CT947" s="74"/>
      <c r="CU947" s="74"/>
      <c r="CV947" s="74"/>
      <c r="CW947" s="74"/>
      <c r="CX947" s="74"/>
      <c r="CY947" s="74"/>
      <c r="CZ947" s="74"/>
      <c r="DA947" s="74"/>
      <c r="DB947" s="74"/>
    </row>
    <row r="948" spans="1:106" ht="14.5" customHeight="1">
      <c r="A948" s="74" t="s">
        <v>4039</v>
      </c>
      <c r="B948" s="129" t="s">
        <v>4006</v>
      </c>
      <c r="C948" s="130" t="str">
        <f t="shared" si="599"/>
        <v>A.140.01.111</v>
      </c>
      <c r="D948" s="131" t="s">
        <v>4008</v>
      </c>
      <c r="E948" s="129" t="s">
        <v>957</v>
      </c>
      <c r="F948" s="132" t="s">
        <v>4040</v>
      </c>
      <c r="G948" s="132">
        <f t="shared" si="600"/>
        <v>0.82631167473099998</v>
      </c>
      <c r="H948" s="348">
        <f t="shared" si="601"/>
        <v>0.82631167473099998</v>
      </c>
      <c r="I948" s="74"/>
      <c r="J948" s="132">
        <f t="shared" si="602"/>
        <v>1.7007374993999999E-2</v>
      </c>
      <c r="K948" s="132">
        <f t="shared" si="603"/>
        <v>7.8535055999999992E-2</v>
      </c>
      <c r="L948" s="300">
        <f t="shared" si="604"/>
        <v>0.20178700373699998</v>
      </c>
      <c r="M948" s="132">
        <v>0.52898224000000005</v>
      </c>
      <c r="N948" s="132">
        <v>2.3415663999999999E-2</v>
      </c>
      <c r="O948" s="132">
        <v>1.6616262999999999E-2</v>
      </c>
      <c r="P948" s="132">
        <v>1.3595298E-2</v>
      </c>
      <c r="Q948" s="132">
        <v>2.3272687999999998E-3</v>
      </c>
      <c r="R948" s="304">
        <v>3.9074294000000003E-5</v>
      </c>
      <c r="S948" s="132">
        <v>1.0457339E-3</v>
      </c>
      <c r="T948" s="132">
        <v>3.8503128999999997E-2</v>
      </c>
      <c r="U948" s="132">
        <v>2.4472220000000002E-3</v>
      </c>
      <c r="V948" s="132">
        <v>2.3776808999999999E-2</v>
      </c>
      <c r="W948" s="132">
        <v>6.1677966000000001E-2</v>
      </c>
      <c r="X948" s="304">
        <v>8.4436736999999999E-5</v>
      </c>
      <c r="Y948" s="132">
        <v>0.11380057</v>
      </c>
      <c r="Z948" s="132">
        <v>0</v>
      </c>
      <c r="AA948" s="74"/>
      <c r="AB948" s="301">
        <f t="shared" si="605"/>
        <v>3.9773100751879702</v>
      </c>
      <c r="AC948" s="338">
        <f t="shared" si="606"/>
        <v>3.9773100751879702</v>
      </c>
      <c r="AD948" s="74"/>
      <c r="AE948" s="136">
        <v>46.923177000000003</v>
      </c>
      <c r="AF948" s="136">
        <v>32.824249000000002</v>
      </c>
      <c r="AG948" s="136">
        <v>8.3609197999999996</v>
      </c>
      <c r="AH948" s="136">
        <v>0</v>
      </c>
      <c r="AI948" s="136">
        <v>0.71536732999999997</v>
      </c>
      <c r="AJ948" s="136">
        <v>3.1300072000000001</v>
      </c>
      <c r="AK948" s="136">
        <v>1.8926341</v>
      </c>
      <c r="AL948" s="74"/>
      <c r="AM948" s="133">
        <v>8.1118556999999994E-2</v>
      </c>
      <c r="AN948" s="340">
        <f t="shared" si="607"/>
        <v>8.1118556999999994E-2</v>
      </c>
      <c r="AP948" s="133">
        <v>7.6332584999999994E-2</v>
      </c>
      <c r="AQ948" s="133">
        <v>3.7648302999999999E-3</v>
      </c>
      <c r="AR948" s="133">
        <v>1.0211413E-3</v>
      </c>
      <c r="AS948" s="134">
        <f t="shared" si="608"/>
        <v>4.5762940327287E-6</v>
      </c>
      <c r="AT948" s="135">
        <f t="shared" si="609"/>
        <v>1.3923189002573598E-8</v>
      </c>
      <c r="AU948" s="135">
        <f t="shared" si="610"/>
        <v>0.14301699169999998</v>
      </c>
      <c r="AV948" s="302">
        <v>3.9480071000000001E-6</v>
      </c>
      <c r="AW948" s="302">
        <v>1.1906482999999999E-8</v>
      </c>
      <c r="AX948" s="302">
        <v>3.2513885000000001E-13</v>
      </c>
      <c r="AY948" s="302">
        <v>4.5747872999999997E-11</v>
      </c>
      <c r="AZ948" s="302">
        <v>1.8790057E-12</v>
      </c>
      <c r="BA948" s="302">
        <v>2.0215326000000002E-9</v>
      </c>
      <c r="BB948" s="302">
        <v>6.1256665000000001E-7</v>
      </c>
      <c r="BC948" s="302">
        <v>2.8774435000000002E-10</v>
      </c>
      <c r="BD948" s="302">
        <v>6.7059742999999997E-10</v>
      </c>
      <c r="BE948" s="302">
        <v>1.5487530999999999E-13</v>
      </c>
      <c r="BF948" s="302">
        <v>4.6586546E-15</v>
      </c>
      <c r="BG948" s="302">
        <v>6.8537222999999995E-13</v>
      </c>
      <c r="BH948" s="302">
        <v>1.1831938E-14</v>
      </c>
      <c r="BI948" s="302">
        <v>2.2658001000000002E-14</v>
      </c>
      <c r="BJ948" s="302">
        <v>3.4650094999999999E-10</v>
      </c>
      <c r="BK948" s="302">
        <v>5.3560841999999997E-9</v>
      </c>
      <c r="BL948" s="302">
        <v>1.3956033E-10</v>
      </c>
      <c r="BM948" s="303">
        <v>1.0463717E-3</v>
      </c>
      <c r="BN948" s="303">
        <v>0.14197061999999999</v>
      </c>
      <c r="BO948" s="302">
        <v>7.9485381000000006E-9</v>
      </c>
      <c r="BP948" s="302">
        <v>9.1731941999999999E-10</v>
      </c>
      <c r="BQ948" s="302">
        <v>2.7993759000000001E-13</v>
      </c>
      <c r="BR948" s="74"/>
      <c r="BS948" s="136">
        <v>2.2005211000000001E-4</v>
      </c>
      <c r="BT948" s="144">
        <v>5.2926556E-6</v>
      </c>
      <c r="BU948" s="136">
        <v>1.1089796000000001E-4</v>
      </c>
      <c r="BV948" s="144">
        <v>4.5102132000000001E-6</v>
      </c>
      <c r="BW948" s="144">
        <v>5.3921429999999997E-6</v>
      </c>
      <c r="BX948" s="144">
        <v>1.3161568999999999E-6</v>
      </c>
      <c r="BY948" s="144">
        <v>2.8251610000000001E-9</v>
      </c>
      <c r="BZ948" s="144">
        <v>2.019803E-6</v>
      </c>
      <c r="CA948" s="144">
        <v>5.2434951999999997E-8</v>
      </c>
      <c r="CB948" s="144">
        <v>6.9196819000000002E-7</v>
      </c>
      <c r="CC948" s="144">
        <v>1.3999438999999999E-8</v>
      </c>
      <c r="CD948" s="144">
        <v>9.1052387000000001E-8</v>
      </c>
      <c r="CE948" s="144">
        <v>5.4876377000000002E-10</v>
      </c>
      <c r="CF948" s="144">
        <v>3.4214988000000001E-6</v>
      </c>
      <c r="CG948" s="144">
        <v>4.9839336999999997E-5</v>
      </c>
      <c r="CH948" s="144">
        <v>2.1914125999999999E-6</v>
      </c>
      <c r="CI948" s="144">
        <v>3.4318099999999999E-5</v>
      </c>
      <c r="CJ948" s="203"/>
      <c r="CK948" s="201"/>
      <c r="CL948" s="110" t="s">
        <v>4041</v>
      </c>
      <c r="CM948" s="110"/>
      <c r="CN948" s="110"/>
      <c r="CP948" s="305"/>
      <c r="CQ948" s="74"/>
      <c r="CR948" s="74"/>
      <c r="CS948" s="74"/>
      <c r="CT948" s="74"/>
      <c r="CU948" s="74"/>
      <c r="CV948" s="74"/>
      <c r="CW948" s="74"/>
      <c r="CX948" s="74"/>
      <c r="CY948" s="74"/>
      <c r="CZ948" s="74"/>
      <c r="DA948" s="74"/>
      <c r="DB948" s="74"/>
    </row>
    <row r="949" spans="1:106" ht="14.5" customHeight="1">
      <c r="A949" s="74" t="s">
        <v>4042</v>
      </c>
      <c r="B949" s="129" t="s">
        <v>4006</v>
      </c>
      <c r="C949" s="130" t="str">
        <f t="shared" si="599"/>
        <v>A.140.01.112</v>
      </c>
      <c r="D949" s="131" t="s">
        <v>4008</v>
      </c>
      <c r="E949" s="129" t="s">
        <v>957</v>
      </c>
      <c r="F949" s="132" t="s">
        <v>4043</v>
      </c>
      <c r="G949" s="132">
        <f t="shared" si="600"/>
        <v>0.8811344548040001</v>
      </c>
      <c r="H949" s="348">
        <f t="shared" si="601"/>
        <v>0.8811344548040001</v>
      </c>
      <c r="I949" s="74"/>
      <c r="J949" s="132">
        <f t="shared" si="602"/>
        <v>1.6570172179999999E-2</v>
      </c>
      <c r="K949" s="132">
        <f t="shared" si="603"/>
        <v>3.4684234100000003E-2</v>
      </c>
      <c r="L949" s="300">
        <f t="shared" si="604"/>
        <v>0.46377284852400003</v>
      </c>
      <c r="M949" s="132">
        <v>0.36610720000000002</v>
      </c>
      <c r="N949" s="132">
        <v>1.7234985000000001E-2</v>
      </c>
      <c r="O949" s="132">
        <v>1.6223863000000002E-2</v>
      </c>
      <c r="P949" s="132">
        <v>1.3533019E-2</v>
      </c>
      <c r="Q949" s="132">
        <v>2.3068355999999999E-3</v>
      </c>
      <c r="R949" s="132">
        <v>1.6128502E-4</v>
      </c>
      <c r="S949" s="132">
        <v>5.6903255999999995E-4</v>
      </c>
      <c r="T949" s="132">
        <v>1.2253861E-3</v>
      </c>
      <c r="U949" s="132">
        <v>1.2767244000000001E-3</v>
      </c>
      <c r="V949" s="132">
        <v>1.4578298E-2</v>
      </c>
      <c r="W949" s="132">
        <v>2.6942055999999999E-2</v>
      </c>
      <c r="X949" s="304">
        <v>6.4320124E-5</v>
      </c>
      <c r="Y949" s="132">
        <v>0.42091145000000002</v>
      </c>
      <c r="Z949" s="132">
        <v>0</v>
      </c>
      <c r="AA949" s="74"/>
      <c r="AB949" s="301">
        <f t="shared" si="605"/>
        <v>2.7526857142857142</v>
      </c>
      <c r="AC949" s="338">
        <f t="shared" si="606"/>
        <v>2.7526857142857142</v>
      </c>
      <c r="AD949" s="74"/>
      <c r="AE949" s="136">
        <v>41.765743000000001</v>
      </c>
      <c r="AF949" s="136">
        <v>35.725808999999998</v>
      </c>
      <c r="AG949" s="136">
        <v>3.6522329</v>
      </c>
      <c r="AH949" s="136">
        <v>0</v>
      </c>
      <c r="AI949" s="136">
        <v>0.29136110999999998</v>
      </c>
      <c r="AJ949" s="136">
        <v>1.2774574000000001</v>
      </c>
      <c r="AK949" s="136">
        <v>0.81888267999999997</v>
      </c>
      <c r="AL949" s="74"/>
      <c r="AM949" s="133">
        <v>5.6755844E-2</v>
      </c>
      <c r="AN949" s="340">
        <f t="shared" si="607"/>
        <v>5.6755844E-2</v>
      </c>
      <c r="AP949" s="133">
        <v>5.1930090999999998E-2</v>
      </c>
      <c r="AQ949" s="133">
        <v>3.2728726999999998E-3</v>
      </c>
      <c r="AR949" s="133">
        <v>1.5528808E-3</v>
      </c>
      <c r="AS949" s="134">
        <f t="shared" si="608"/>
        <v>3.113314801264E-6</v>
      </c>
      <c r="AT949" s="135">
        <f t="shared" si="609"/>
        <v>1.2103819128962898E-8</v>
      </c>
      <c r="AU949" s="135">
        <f t="shared" si="610"/>
        <v>0.21749030599999999</v>
      </c>
      <c r="AV949" s="302">
        <v>2.5784650000000001E-6</v>
      </c>
      <c r="AW949" s="302">
        <v>7.7807298000000002E-9</v>
      </c>
      <c r="AX949" s="302">
        <v>2.125422E-13</v>
      </c>
      <c r="AY949" s="302">
        <v>1.3025894000000001E-10</v>
      </c>
      <c r="AZ949" s="302">
        <v>1.3356624000000001E-11</v>
      </c>
      <c r="BA949" s="302">
        <v>2.0122919000000001E-9</v>
      </c>
      <c r="BB949" s="302">
        <v>4.9747695999999996E-7</v>
      </c>
      <c r="BC949" s="302">
        <v>2.8926832999999998E-10</v>
      </c>
      <c r="BD949" s="302">
        <v>5.3617908000000004E-10</v>
      </c>
      <c r="BE949" s="302">
        <v>2.4082020999999998E-13</v>
      </c>
      <c r="BF949" s="302">
        <v>3.9576189E-15</v>
      </c>
      <c r="BG949" s="302">
        <v>8.9849508999999997E-13</v>
      </c>
      <c r="BH949" s="302">
        <v>2.5344365999999999E-14</v>
      </c>
      <c r="BI949" s="302">
        <v>3.0102478000000001E-14</v>
      </c>
      <c r="BJ949" s="302">
        <v>1.7114726000000001E-9</v>
      </c>
      <c r="BK949" s="302">
        <v>4.3906271999999997E-9</v>
      </c>
      <c r="BL949" s="302">
        <v>1.0394409999999999E-10</v>
      </c>
      <c r="BM949" s="303">
        <v>1.466806E-3</v>
      </c>
      <c r="BN949" s="303">
        <v>0.21602350000000001</v>
      </c>
      <c r="BO949" s="302">
        <v>2.9114834E-8</v>
      </c>
      <c r="BP949" s="302">
        <v>3.3912511999999998E-9</v>
      </c>
      <c r="BQ949" s="302">
        <v>1.035357E-12</v>
      </c>
      <c r="BR949" s="74"/>
      <c r="BS949" s="136">
        <v>2.686411E-4</v>
      </c>
      <c r="BT949" s="144">
        <v>4.3519791E-6</v>
      </c>
      <c r="BU949" s="144">
        <v>7.6752180999999995E-5</v>
      </c>
      <c r="BV949" s="144">
        <v>1.4405009000000001E-7</v>
      </c>
      <c r="BW949" s="144">
        <v>4.6721746000000001E-6</v>
      </c>
      <c r="BX949" s="144">
        <v>1.2867966000000001E-6</v>
      </c>
      <c r="BY949" s="144">
        <v>2.1505656000000002E-9</v>
      </c>
      <c r="BZ949" s="144">
        <v>1.9776041E-6</v>
      </c>
      <c r="CA949" s="144">
        <v>2.1643315E-7</v>
      </c>
      <c r="CB949" s="144">
        <v>3.7653216E-7</v>
      </c>
      <c r="CC949" s="144">
        <v>1.0029876000000001E-7</v>
      </c>
      <c r="CD949" s="144">
        <v>6.8349849999999998E-8</v>
      </c>
      <c r="CE949" s="144">
        <v>2.1115052E-9</v>
      </c>
      <c r="CF949" s="144">
        <v>3.0764439999999998E-6</v>
      </c>
      <c r="CG949" s="144">
        <v>4.6477538999999997E-5</v>
      </c>
      <c r="CH949" s="144">
        <v>2.2414368999999999E-6</v>
      </c>
      <c r="CI949" s="136">
        <v>1.2689502E-4</v>
      </c>
      <c r="CJ949" s="203"/>
      <c r="CK949" s="201"/>
      <c r="CL949" s="89" t="s">
        <v>4044</v>
      </c>
      <c r="CM949" s="110"/>
      <c r="CN949" s="110"/>
      <c r="CP949" s="305"/>
      <c r="CQ949" s="74"/>
      <c r="CR949" s="74"/>
      <c r="CS949" s="74"/>
      <c r="CT949" s="74"/>
      <c r="CU949" s="74"/>
      <c r="CV949" s="74"/>
      <c r="CW949" s="74"/>
      <c r="CX949" s="74"/>
      <c r="CY949" s="74"/>
      <c r="CZ949" s="74"/>
      <c r="DA949" s="74"/>
      <c r="DB949" s="74"/>
    </row>
    <row r="950" spans="1:106" ht="14.5" customHeight="1">
      <c r="A950" s="74" t="s">
        <v>4045</v>
      </c>
      <c r="B950" s="129" t="s">
        <v>4006</v>
      </c>
      <c r="C950" s="130" t="str">
        <f t="shared" si="599"/>
        <v>A.140.01.113</v>
      </c>
      <c r="D950" s="131" t="s">
        <v>4008</v>
      </c>
      <c r="E950" s="129" t="s">
        <v>957</v>
      </c>
      <c r="F950" s="132" t="s">
        <v>4046</v>
      </c>
      <c r="G950" s="132">
        <f t="shared" si="600"/>
        <v>0.60861025510799993</v>
      </c>
      <c r="H950" s="348">
        <f t="shared" si="601"/>
        <v>0.60861025510799993</v>
      </c>
      <c r="I950" s="74"/>
      <c r="J950" s="132">
        <f t="shared" si="602"/>
        <v>8.3693119529999992E-3</v>
      </c>
      <c r="K950" s="132">
        <f t="shared" si="603"/>
        <v>2.1025840820000002E-2</v>
      </c>
      <c r="L950" s="300">
        <f t="shared" si="604"/>
        <v>0.40056957233500001</v>
      </c>
      <c r="M950" s="132">
        <v>0.17864553</v>
      </c>
      <c r="N950" s="132">
        <v>1.2333256000000001E-2</v>
      </c>
      <c r="O950" s="132">
        <v>8.1926363999999998E-3</v>
      </c>
      <c r="P950" s="132">
        <v>6.6310101000000002E-3</v>
      </c>
      <c r="Q950" s="132">
        <v>1.2448372E-3</v>
      </c>
      <c r="R950" s="304">
        <v>3.4779832999999999E-5</v>
      </c>
      <c r="S950" s="132">
        <v>4.5868481999999998E-4</v>
      </c>
      <c r="T950" s="132">
        <v>4.9994842000000001E-4</v>
      </c>
      <c r="U950" s="132">
        <v>1.0164492000000001E-3</v>
      </c>
      <c r="V950" s="132">
        <v>1.4578298E-2</v>
      </c>
      <c r="W950" s="132">
        <v>2.5276239999999998E-2</v>
      </c>
      <c r="X950" s="304">
        <v>5.8815135000000001E-5</v>
      </c>
      <c r="Y950" s="132">
        <v>0.35963977000000003</v>
      </c>
      <c r="Z950" s="132">
        <v>0</v>
      </c>
      <c r="AA950" s="74"/>
      <c r="AB950" s="301">
        <f t="shared" si="605"/>
        <v>1.3431994736842103</v>
      </c>
      <c r="AC950" s="338">
        <f t="shared" si="606"/>
        <v>1.3431994736842103</v>
      </c>
      <c r="AD950" s="74"/>
      <c r="AE950" s="136">
        <v>21.910965999999998</v>
      </c>
      <c r="AF950" s="136">
        <v>16.142786999999998</v>
      </c>
      <c r="AG950" s="136">
        <v>3.4263902000000002</v>
      </c>
      <c r="AH950" s="136">
        <v>0</v>
      </c>
      <c r="AI950" s="136">
        <v>0.29136110999999998</v>
      </c>
      <c r="AJ950" s="136">
        <v>1.2751962999999999</v>
      </c>
      <c r="AK950" s="136">
        <v>0.77523134999999999</v>
      </c>
      <c r="AL950" s="74"/>
      <c r="AM950" s="133">
        <v>4.8779060999999999E-2</v>
      </c>
      <c r="AN950" s="340">
        <f t="shared" si="607"/>
        <v>4.8779060999999999E-2</v>
      </c>
      <c r="AP950" s="133">
        <v>4.6592507999999998E-2</v>
      </c>
      <c r="AQ950" s="133">
        <v>1.6159489E-3</v>
      </c>
      <c r="AR950" s="133">
        <v>5.7060387999999999E-4</v>
      </c>
      <c r="AS950" s="134">
        <f t="shared" si="608"/>
        <v>2.7933157681063001E-6</v>
      </c>
      <c r="AT950" s="135">
        <f t="shared" si="609"/>
        <v>5.9761423009894022E-9</v>
      </c>
      <c r="AU950" s="135">
        <f t="shared" si="610"/>
        <v>7.9916510100000004E-2</v>
      </c>
      <c r="AV950" s="302">
        <v>1.2502953E-6</v>
      </c>
      <c r="AW950" s="302">
        <v>3.7725726000000003E-9</v>
      </c>
      <c r="AX950" s="302">
        <v>1.0306616000000001E-13</v>
      </c>
      <c r="AY950" s="302">
        <v>4.1508690000000001E-11</v>
      </c>
      <c r="AZ950" s="302">
        <v>1.8275363E-12</v>
      </c>
      <c r="BA950" s="302">
        <v>9.8599044999999996E-10</v>
      </c>
      <c r="BB950" s="302">
        <v>3.1628494E-7</v>
      </c>
      <c r="BC950" s="302">
        <v>1.4067789000000001E-10</v>
      </c>
      <c r="BD950" s="302">
        <v>3.4758621000000001E-10</v>
      </c>
      <c r="BE950" s="302">
        <v>1.1139768E-13</v>
      </c>
      <c r="BF950" s="302">
        <v>3.2937440999999998E-15</v>
      </c>
      <c r="BG950" s="302">
        <v>6.2423533000000004E-13</v>
      </c>
      <c r="BH950" s="302">
        <v>9.4990492999999997E-15</v>
      </c>
      <c r="BI950" s="302">
        <v>1.8126575999999999E-14</v>
      </c>
      <c r="BJ950" s="302">
        <v>3.3356542999999998E-10</v>
      </c>
      <c r="BK950" s="302">
        <v>3.8623359999999997E-9</v>
      </c>
      <c r="BL950" s="302">
        <v>9.7109290999999999E-11</v>
      </c>
      <c r="BM950" s="303">
        <v>1.4545580999999999E-3</v>
      </c>
      <c r="BN950" s="303">
        <v>7.8461952000000001E-2</v>
      </c>
      <c r="BO950" s="302">
        <v>1.2215103E-6</v>
      </c>
      <c r="BP950" s="302">
        <v>1.6171992999999999E-9</v>
      </c>
      <c r="BQ950" s="302">
        <v>1.2739145E-13</v>
      </c>
      <c r="BR950" s="74"/>
      <c r="BS950" s="136">
        <v>2.6617882999999999E-4</v>
      </c>
      <c r="BT950" s="144">
        <v>2.7234201000000001E-6</v>
      </c>
      <c r="BU950" s="144">
        <v>3.7451966E-5</v>
      </c>
      <c r="BV950" s="144">
        <v>5.8637893999999998E-8</v>
      </c>
      <c r="BW950" s="144">
        <v>2.8584760999999999E-6</v>
      </c>
      <c r="BX950" s="144">
        <v>6.4303155000000002E-7</v>
      </c>
      <c r="BY950" s="144">
        <v>1.9845362999999999E-9</v>
      </c>
      <c r="BZ950" s="144">
        <v>9.9175798000000001E-7</v>
      </c>
      <c r="CA950" s="144">
        <v>4.6672087000000001E-8</v>
      </c>
      <c r="CB950" s="144">
        <v>3.0351441000000001E-7</v>
      </c>
      <c r="CC950" s="144">
        <v>1.3643187E-8</v>
      </c>
      <c r="CD950" s="144">
        <v>6.3381105000000001E-8</v>
      </c>
      <c r="CE950" s="144">
        <v>5.8187027999999998E-10</v>
      </c>
      <c r="CF950" s="144">
        <v>1.4551085999999999E-6</v>
      </c>
      <c r="CG950" s="144">
        <v>2.3592813000000001E-5</v>
      </c>
      <c r="CH950" s="144">
        <v>2.1808071999999998E-6</v>
      </c>
      <c r="CI950" s="136">
        <v>1.9379303000000001E-4</v>
      </c>
      <c r="CJ950" s="203"/>
      <c r="CK950" s="201"/>
      <c r="CL950" s="89" t="s">
        <v>4047</v>
      </c>
      <c r="CM950" s="110"/>
      <c r="CN950" s="110"/>
      <c r="CP950" s="305"/>
      <c r="CQ950" s="74"/>
      <c r="CR950" s="74"/>
      <c r="CS950" s="74"/>
      <c r="CT950" s="74"/>
      <c r="CU950" s="74"/>
      <c r="CV950" s="74"/>
      <c r="CW950" s="74"/>
      <c r="CX950" s="74"/>
      <c r="CY950" s="74"/>
      <c r="CZ950" s="74"/>
      <c r="DA950" s="74"/>
      <c r="DB950" s="74"/>
    </row>
    <row r="951" spans="1:106" ht="14.5" customHeight="1">
      <c r="A951" s="74" t="s">
        <v>4048</v>
      </c>
      <c r="B951" s="129" t="s">
        <v>4006</v>
      </c>
      <c r="C951" s="130" t="str">
        <f t="shared" si="599"/>
        <v>A.140.01.114</v>
      </c>
      <c r="D951" s="131" t="s">
        <v>4008</v>
      </c>
      <c r="E951" s="129" t="s">
        <v>957</v>
      </c>
      <c r="F951" s="132" t="s">
        <v>4049</v>
      </c>
      <c r="G951" s="132">
        <f t="shared" si="600"/>
        <v>1.4583361062669999</v>
      </c>
      <c r="H951" s="348">
        <f t="shared" si="601"/>
        <v>1.4583361062669999</v>
      </c>
      <c r="I951" s="74"/>
      <c r="J951" s="132">
        <f t="shared" si="602"/>
        <v>3.1292194270000004E-2</v>
      </c>
      <c r="K951" s="132">
        <f t="shared" si="603"/>
        <v>8.8563911996999992E-2</v>
      </c>
      <c r="L951" s="300">
        <f t="shared" si="604"/>
        <v>0.61229999999999996</v>
      </c>
      <c r="M951" s="132">
        <v>0.72618000000000005</v>
      </c>
      <c r="N951" s="132">
        <v>7.8523424999999994E-2</v>
      </c>
      <c r="O951" s="132">
        <v>9.9855139999999992E-3</v>
      </c>
      <c r="P951" s="132">
        <v>3.5453160000000002E-3</v>
      </c>
      <c r="Q951" s="132">
        <v>2.7717120000000001E-2</v>
      </c>
      <c r="R951" s="132">
        <v>0</v>
      </c>
      <c r="S951" s="304">
        <v>2.9758270000000001E-5</v>
      </c>
      <c r="T951" s="304">
        <v>5.4972997000000002E-5</v>
      </c>
      <c r="U951" s="132">
        <v>0</v>
      </c>
      <c r="V951" s="132">
        <v>0.61229999999999996</v>
      </c>
      <c r="W951" s="132">
        <v>0</v>
      </c>
      <c r="X951" s="132">
        <v>0</v>
      </c>
      <c r="Y951" s="132">
        <v>0</v>
      </c>
      <c r="Z951" s="132">
        <v>0</v>
      </c>
      <c r="AA951" s="74"/>
      <c r="AB951" s="301">
        <f t="shared" si="605"/>
        <v>5.46</v>
      </c>
      <c r="AC951" s="338">
        <f t="shared" si="606"/>
        <v>5.46</v>
      </c>
      <c r="AD951" s="74"/>
      <c r="AE951" s="136">
        <v>123.792</v>
      </c>
      <c r="AF951" s="136">
        <v>121.41200000000001</v>
      </c>
      <c r="AG951" s="136">
        <v>0</v>
      </c>
      <c r="AH951" s="136">
        <v>0</v>
      </c>
      <c r="AI951" s="136">
        <v>2.38</v>
      </c>
      <c r="AJ951" s="136">
        <v>0</v>
      </c>
      <c r="AK951" s="136">
        <v>0</v>
      </c>
      <c r="AL951" s="74"/>
      <c r="AM951" s="133">
        <v>0.11725697</v>
      </c>
      <c r="AN951" s="340">
        <f t="shared" si="607"/>
        <v>0.11725697</v>
      </c>
      <c r="AP951" s="133">
        <v>0.11040004</v>
      </c>
      <c r="AQ951" s="133">
        <v>4.5362767999999999E-3</v>
      </c>
      <c r="AR951" s="133">
        <v>2.3206570999999999E-3</v>
      </c>
      <c r="AS951" s="134">
        <f t="shared" si="608"/>
        <v>6.6187074399999997E-6</v>
      </c>
      <c r="AT951" s="135">
        <f t="shared" si="609"/>
        <v>1.6776171690000003E-8</v>
      </c>
      <c r="AU951" s="135">
        <f t="shared" si="610"/>
        <v>0.32502199999999998</v>
      </c>
      <c r="AV951" s="302">
        <v>5.06688E-6</v>
      </c>
      <c r="AW951" s="302">
        <v>1.5288000000000001E-8</v>
      </c>
      <c r="AX951" s="302">
        <v>4.1769000000000001E-13</v>
      </c>
      <c r="AY951" s="303">
        <v>0</v>
      </c>
      <c r="AZ951" s="303">
        <v>0</v>
      </c>
      <c r="BA951" s="302">
        <v>5.2743999999999999E-10</v>
      </c>
      <c r="BB951" s="302">
        <v>1.5513000000000001E-6</v>
      </c>
      <c r="BC951" s="302">
        <v>1.2035400000000001E-10</v>
      </c>
      <c r="BD951" s="302">
        <v>1.3674000000000001E-9</v>
      </c>
      <c r="BE951" s="303">
        <v>0</v>
      </c>
      <c r="BF951" s="303">
        <v>0</v>
      </c>
      <c r="BG951" s="303">
        <v>0</v>
      </c>
      <c r="BH951" s="303">
        <v>0</v>
      </c>
      <c r="BI951" s="303">
        <v>0</v>
      </c>
      <c r="BJ951" s="303">
        <v>0</v>
      </c>
      <c r="BK951" s="303">
        <v>0</v>
      </c>
      <c r="BL951" s="303">
        <v>0</v>
      </c>
      <c r="BM951" s="303">
        <v>0</v>
      </c>
      <c r="BN951" s="303">
        <v>0.32502199999999998</v>
      </c>
      <c r="BO951" s="303">
        <v>0</v>
      </c>
      <c r="BP951" s="303">
        <v>0</v>
      </c>
      <c r="BQ951" s="303">
        <v>0</v>
      </c>
      <c r="BR951" s="74"/>
      <c r="BS951" s="136">
        <v>2.4020719000000001E-4</v>
      </c>
      <c r="BT951" s="144">
        <v>9.4272688000000007E-6</v>
      </c>
      <c r="BU951" s="136">
        <v>1.5223929000000001E-4</v>
      </c>
      <c r="BV951" s="144">
        <v>6.4393600999999996E-9</v>
      </c>
      <c r="BW951" s="144">
        <v>3.2603328999999999E-5</v>
      </c>
      <c r="BX951" s="136">
        <v>0</v>
      </c>
      <c r="BY951" s="136">
        <v>0</v>
      </c>
      <c r="BZ951" s="136">
        <v>0</v>
      </c>
      <c r="CA951" s="136">
        <v>0</v>
      </c>
      <c r="CB951" s="144">
        <v>1.9691220000000001E-8</v>
      </c>
      <c r="CC951" s="136">
        <v>0</v>
      </c>
      <c r="CD951" s="136">
        <v>0</v>
      </c>
      <c r="CE951" s="136">
        <v>0</v>
      </c>
      <c r="CF951" s="144">
        <v>4.1859103999999996E-6</v>
      </c>
      <c r="CG951" s="144">
        <v>4.1725265999999999E-5</v>
      </c>
      <c r="CH951" s="136">
        <v>0</v>
      </c>
      <c r="CI951" s="136">
        <v>0</v>
      </c>
      <c r="CJ951" s="203"/>
      <c r="CK951" s="201"/>
      <c r="CL951" s="110" t="s">
        <v>4050</v>
      </c>
      <c r="CM951" s="110"/>
      <c r="CN951" s="110"/>
      <c r="CP951" s="305"/>
      <c r="CQ951" s="74"/>
      <c r="CR951" s="74"/>
      <c r="CS951" s="74"/>
      <c r="CT951" s="74"/>
      <c r="CU951" s="74"/>
      <c r="CV951" s="74"/>
      <c r="CW951" s="74"/>
      <c r="CX951" s="74"/>
      <c r="CY951" s="74"/>
      <c r="CZ951" s="74"/>
      <c r="DA951" s="74"/>
      <c r="DB951" s="74"/>
    </row>
    <row r="952" spans="1:106" ht="14.5" customHeight="1">
      <c r="A952" s="74" t="s">
        <v>4051</v>
      </c>
      <c r="B952" s="129" t="s">
        <v>4006</v>
      </c>
      <c r="C952" s="130" t="str">
        <f t="shared" si="599"/>
        <v>A.140.01.115</v>
      </c>
      <c r="D952" s="131" t="s">
        <v>4008</v>
      </c>
      <c r="E952" s="129" t="s">
        <v>957</v>
      </c>
      <c r="F952" s="132" t="s">
        <v>4052</v>
      </c>
      <c r="G952" s="132">
        <f t="shared" si="600"/>
        <v>0.96754448850463004</v>
      </c>
      <c r="H952" s="348">
        <f t="shared" si="601"/>
        <v>0.96754448850463004</v>
      </c>
      <c r="I952" s="74"/>
      <c r="J952" s="132">
        <f t="shared" si="602"/>
        <v>5.5125358824000006E-2</v>
      </c>
      <c r="K952" s="132">
        <f t="shared" si="603"/>
        <v>6.7365851670000004E-2</v>
      </c>
      <c r="L952" s="300">
        <f t="shared" si="604"/>
        <v>0.57222535801063001</v>
      </c>
      <c r="M952" s="132">
        <v>0.27282792</v>
      </c>
      <c r="N952" s="132">
        <v>6.0952252999999998E-2</v>
      </c>
      <c r="O952" s="132">
        <v>6.6306747000000003E-3</v>
      </c>
      <c r="P952" s="132">
        <v>3.9609051999999999E-3</v>
      </c>
      <c r="Q952" s="132">
        <v>5.1201833000000002E-2</v>
      </c>
      <c r="R952" s="304">
        <v>-1.1616402E-5</v>
      </c>
      <c r="S952" s="304">
        <v>-2.5762973999999999E-5</v>
      </c>
      <c r="T952" s="132">
        <v>-2.1707603000000001E-4</v>
      </c>
      <c r="U952" s="304">
        <v>-1.6357541999999999E-5</v>
      </c>
      <c r="V952" s="132">
        <v>0.56862000000000001</v>
      </c>
      <c r="W952" s="132">
        <v>3.6220970999999999E-3</v>
      </c>
      <c r="X952" s="304">
        <v>-3.8154737000000001E-7</v>
      </c>
      <c r="Y952" s="132">
        <v>0</v>
      </c>
      <c r="Z952" s="132">
        <v>0</v>
      </c>
      <c r="AA952" s="74"/>
      <c r="AB952" s="301">
        <f t="shared" si="605"/>
        <v>2.051337744360902</v>
      </c>
      <c r="AC952" s="338">
        <f t="shared" si="606"/>
        <v>2.051337744360902</v>
      </c>
      <c r="AD952" s="74"/>
      <c r="AE952" s="136">
        <v>72.184594000000004</v>
      </c>
      <c r="AF952" s="136">
        <v>71.696483999999998</v>
      </c>
      <c r="AG952" s="136">
        <v>0.49101154000000002</v>
      </c>
      <c r="AH952" s="136">
        <v>0</v>
      </c>
      <c r="AI952" s="136">
        <v>0</v>
      </c>
      <c r="AJ952" s="136">
        <v>-1.371636E-4</v>
      </c>
      <c r="AK952" s="136">
        <v>-2.7649320999999999E-3</v>
      </c>
      <c r="AL952" s="74"/>
      <c r="AM952" s="133">
        <v>5.4154843000000001E-2</v>
      </c>
      <c r="AN952" s="340">
        <f t="shared" si="607"/>
        <v>5.4154843000000001E-2</v>
      </c>
      <c r="AP952" s="133">
        <v>4.9890416E-2</v>
      </c>
      <c r="AQ952" s="133">
        <v>1.9368235E-3</v>
      </c>
      <c r="AR952" s="133">
        <v>2.3276036999999999E-3</v>
      </c>
      <c r="AS952" s="134">
        <f t="shared" si="608"/>
        <v>2.9910322118415199E-6</v>
      </c>
      <c r="AT952" s="135">
        <f t="shared" si="609"/>
        <v>7.1628088622065493E-9</v>
      </c>
      <c r="AU952" s="135">
        <f t="shared" si="610"/>
        <v>0.32599491331270003</v>
      </c>
      <c r="AV952" s="302">
        <v>1.9023236E-6</v>
      </c>
      <c r="AW952" s="302">
        <v>5.7397227999999998E-9</v>
      </c>
      <c r="AX952" s="302">
        <v>1.5681951000000001E-13</v>
      </c>
      <c r="AY952" s="302">
        <v>-1.0703538E-11</v>
      </c>
      <c r="AZ952" s="302">
        <v>-6.6430048000000002E-13</v>
      </c>
      <c r="BA952" s="302">
        <v>5.8819290000000001E-10</v>
      </c>
      <c r="BB952" s="302">
        <v>1.0888387E-6</v>
      </c>
      <c r="BC952" s="302">
        <v>1.4916675000000001E-10</v>
      </c>
      <c r="BD952" s="302">
        <v>1.2748975E-9</v>
      </c>
      <c r="BE952" s="302">
        <v>-2.1784355000000001E-14</v>
      </c>
      <c r="BF952" s="302">
        <v>-2.6016465000000002E-16</v>
      </c>
      <c r="BG952" s="302">
        <v>-5.9704260000000004E-13</v>
      </c>
      <c r="BH952" s="302">
        <v>-4.3009448E-15</v>
      </c>
      <c r="BI952" s="302">
        <v>-1.0085968999999999E-14</v>
      </c>
      <c r="BJ952" s="302">
        <v>-1.9667189999999999E-10</v>
      </c>
      <c r="BK952" s="302">
        <v>-5.1024131999999997E-10</v>
      </c>
      <c r="BL952" s="302">
        <v>-5.0153327000000001E-13</v>
      </c>
      <c r="BM952" s="302">
        <v>4.2933126999999999E-6</v>
      </c>
      <c r="BN952" s="303">
        <v>0.32599062000000001</v>
      </c>
      <c r="BO952" s="303">
        <v>0</v>
      </c>
      <c r="BP952" s="303">
        <v>0</v>
      </c>
      <c r="BQ952" s="303">
        <v>0</v>
      </c>
      <c r="BR952" s="74"/>
      <c r="BS952" s="136">
        <v>1.6622844000000001E-4</v>
      </c>
      <c r="BT952" s="144">
        <v>8.7331627000000003E-6</v>
      </c>
      <c r="BU952" s="144">
        <v>5.7196739999999997E-5</v>
      </c>
      <c r="BV952" s="144">
        <v>-2.5453275000000001E-8</v>
      </c>
      <c r="BW952" s="144">
        <v>5.3511399999999997E-5</v>
      </c>
      <c r="BX952" s="144">
        <v>-1.1112263E-7</v>
      </c>
      <c r="BY952" s="144">
        <v>-2.5156046999999998E-10</v>
      </c>
      <c r="BZ952" s="144">
        <v>-1.6897764000000001E-7</v>
      </c>
      <c r="CA952" s="144">
        <v>-1.5588394E-8</v>
      </c>
      <c r="CB952" s="144">
        <v>-1.7047510000000001E-8</v>
      </c>
      <c r="CC952" s="144">
        <v>-4.9555881000000001E-9</v>
      </c>
      <c r="CD952" s="144">
        <v>-3.6439656999999997E-10</v>
      </c>
      <c r="CE952" s="144">
        <v>-8.3974404000000004E-11</v>
      </c>
      <c r="CF952" s="144">
        <v>4.8950985999999999E-6</v>
      </c>
      <c r="CG952" s="144">
        <v>4.2241048999999998E-5</v>
      </c>
      <c r="CH952" s="144">
        <v>-5.1688357000000004E-9</v>
      </c>
      <c r="CI952" s="136">
        <v>0</v>
      </c>
      <c r="CJ952" s="203"/>
      <c r="CK952" s="201"/>
      <c r="CL952" s="110" t="s">
        <v>4053</v>
      </c>
      <c r="CM952" s="110"/>
      <c r="CN952" s="110"/>
      <c r="CP952" s="305"/>
      <c r="CQ952" s="74"/>
      <c r="CR952" s="74"/>
      <c r="CS952" s="74"/>
      <c r="CT952" s="74"/>
      <c r="CU952" s="74"/>
      <c r="CV952" s="74"/>
      <c r="CW952" s="74"/>
      <c r="CX952" s="74"/>
      <c r="CY952" s="74"/>
      <c r="CZ952" s="74"/>
      <c r="DA952" s="74"/>
      <c r="DB952" s="74"/>
    </row>
    <row r="953" spans="1:106" ht="14.5" customHeight="1">
      <c r="A953" s="74" t="s">
        <v>4054</v>
      </c>
      <c r="B953" s="129" t="s">
        <v>4006</v>
      </c>
      <c r="C953" s="130" t="str">
        <f t="shared" si="599"/>
        <v>A.140.01.116</v>
      </c>
      <c r="D953" s="131" t="s">
        <v>4008</v>
      </c>
      <c r="E953" s="129" t="s">
        <v>957</v>
      </c>
      <c r="F953" s="132" t="s">
        <v>4055</v>
      </c>
      <c r="G953" s="132">
        <f t="shared" si="600"/>
        <v>0.52507850413900004</v>
      </c>
      <c r="H953" s="348">
        <f t="shared" si="601"/>
        <v>0.52507850413900004</v>
      </c>
      <c r="I953" s="74"/>
      <c r="J953" s="132">
        <f t="shared" si="602"/>
        <v>2.0383641800000001E-2</v>
      </c>
      <c r="K953" s="132">
        <f t="shared" si="603"/>
        <v>3.3948606899999997E-2</v>
      </c>
      <c r="L953" s="300">
        <f t="shared" si="604"/>
        <v>4.8010754389999997E-3</v>
      </c>
      <c r="M953" s="132">
        <v>0.46594518000000001</v>
      </c>
      <c r="N953" s="132">
        <v>1.2183487999999999E-2</v>
      </c>
      <c r="O953" s="132">
        <v>1.9962008E-2</v>
      </c>
      <c r="P953" s="132">
        <v>1.7155283E-2</v>
      </c>
      <c r="Q953" s="132">
        <v>2.6396492000000001E-3</v>
      </c>
      <c r="R953" s="132">
        <v>3.1443486999999998E-4</v>
      </c>
      <c r="S953" s="132">
        <v>2.7427472999999998E-4</v>
      </c>
      <c r="T953" s="132">
        <v>1.8031109E-3</v>
      </c>
      <c r="U953" s="132">
        <v>6.4692692000000004E-4</v>
      </c>
      <c r="V953" s="132">
        <v>0</v>
      </c>
      <c r="W953" s="132">
        <v>4.1404655999999996E-3</v>
      </c>
      <c r="X953" s="304">
        <v>1.3682918999999999E-5</v>
      </c>
      <c r="Y953" s="132">
        <v>0</v>
      </c>
      <c r="Z953" s="132">
        <v>0</v>
      </c>
      <c r="AA953" s="74"/>
      <c r="AB953" s="301">
        <f t="shared" si="605"/>
        <v>3.5033472180451128</v>
      </c>
      <c r="AC953" s="338">
        <f t="shared" si="606"/>
        <v>3.5033472180451128</v>
      </c>
      <c r="AD953" s="74"/>
      <c r="AE953" s="136">
        <v>49.350025000000002</v>
      </c>
      <c r="AF953" s="136">
        <v>48.674563999999997</v>
      </c>
      <c r="AG953" s="136">
        <v>0.56134295000000001</v>
      </c>
      <c r="AH953" s="136">
        <v>0</v>
      </c>
      <c r="AI953" s="136">
        <v>0</v>
      </c>
      <c r="AJ953" s="136">
        <v>5.6200987999999999E-3</v>
      </c>
      <c r="AK953" s="136">
        <v>0.10849754</v>
      </c>
      <c r="AL953" s="74"/>
      <c r="AM953" s="133">
        <v>6.8069227999999996E-2</v>
      </c>
      <c r="AN953" s="340">
        <f t="shared" si="607"/>
        <v>6.8069227999999996E-2</v>
      </c>
      <c r="AP953" s="133">
        <v>6.2702302000000001E-2</v>
      </c>
      <c r="AQ953" s="133">
        <v>2.9254284E-3</v>
      </c>
      <c r="AR953" s="133">
        <v>2.4414975000000001E-3</v>
      </c>
      <c r="AS953" s="134">
        <f t="shared" si="608"/>
        <v>3.7591307917140002E-6</v>
      </c>
      <c r="AT953" s="135">
        <f t="shared" si="609"/>
        <v>1.08188919443394E-8</v>
      </c>
      <c r="AU953" s="135">
        <f t="shared" si="610"/>
        <v>0.34194642294100003</v>
      </c>
      <c r="AV953" s="302">
        <v>3.3012310000000001E-6</v>
      </c>
      <c r="AW953" s="302">
        <v>9.9624717E-9</v>
      </c>
      <c r="AX953" s="302">
        <v>2.7210809000000002E-13</v>
      </c>
      <c r="AY953" s="302">
        <v>2.2059309999999999E-10</v>
      </c>
      <c r="AZ953" s="302">
        <v>2.8656114E-11</v>
      </c>
      <c r="BA953" s="302">
        <v>2.5509228000000002E-9</v>
      </c>
      <c r="BB953" s="302">
        <v>4.5036166999999999E-7</v>
      </c>
      <c r="BC953" s="302">
        <v>3.6932884000000001E-10</v>
      </c>
      <c r="BD953" s="302">
        <v>4.6875686000000001E-10</v>
      </c>
      <c r="BE953" s="302">
        <v>3.2168605000000001E-13</v>
      </c>
      <c r="BF953" s="302">
        <v>1.6500933999999999E-15</v>
      </c>
      <c r="BG953" s="302">
        <v>6.8168609999999997E-13</v>
      </c>
      <c r="BH953" s="302">
        <v>3.9384312999999998E-14</v>
      </c>
      <c r="BI953" s="302">
        <v>2.9766692999999998E-14</v>
      </c>
      <c r="BJ953" s="302">
        <v>3.4248560000000001E-9</v>
      </c>
      <c r="BK953" s="302">
        <v>1.3130937E-9</v>
      </c>
      <c r="BL953" s="302">
        <v>1.6988263E-11</v>
      </c>
      <c r="BM953" s="302">
        <v>3.0442940999999998E-5</v>
      </c>
      <c r="BN953" s="303">
        <v>0.34191598000000001</v>
      </c>
      <c r="BO953" s="303">
        <v>0</v>
      </c>
      <c r="BP953" s="303">
        <v>0</v>
      </c>
      <c r="BQ953" s="303">
        <v>0</v>
      </c>
      <c r="BR953" s="74"/>
      <c r="BS953" s="136">
        <v>1.7239840000000001E-4</v>
      </c>
      <c r="BT953" s="144">
        <v>4.0478635999999999E-6</v>
      </c>
      <c r="BU953" s="144">
        <v>9.7682617000000005E-5</v>
      </c>
      <c r="BV953" s="144">
        <v>2.1229621999999999E-7</v>
      </c>
      <c r="BW953" s="144">
        <v>4.5080368000000004E-6</v>
      </c>
      <c r="BX953" s="144">
        <v>1.6001097E-6</v>
      </c>
      <c r="BY953" s="144">
        <v>4.1267392000000002E-10</v>
      </c>
      <c r="BZ953" s="144">
        <v>2.4503689000000001E-6</v>
      </c>
      <c r="CA953" s="144">
        <v>4.2194945999999999E-7</v>
      </c>
      <c r="CB953" s="144">
        <v>1.8148918999999999E-7</v>
      </c>
      <c r="CC953" s="144">
        <v>2.1538669999999999E-7</v>
      </c>
      <c r="CD953" s="144">
        <v>1.2350059E-8</v>
      </c>
      <c r="CE953" s="144">
        <v>3.8019829000000002E-9</v>
      </c>
      <c r="CF953" s="144">
        <v>4.0299088999999998E-6</v>
      </c>
      <c r="CG953" s="144">
        <v>5.6881110999999997E-5</v>
      </c>
      <c r="CH953" s="144">
        <v>1.5069805000000001E-7</v>
      </c>
      <c r="CI953" s="136">
        <v>0</v>
      </c>
      <c r="CJ953" s="203"/>
      <c r="CK953" s="201"/>
      <c r="CL953" s="110" t="s">
        <v>4056</v>
      </c>
      <c r="CM953" s="110"/>
      <c r="CN953" s="110"/>
      <c r="CP953" s="305"/>
      <c r="CQ953" s="74"/>
      <c r="CR953" s="74"/>
      <c r="CS953" s="74"/>
      <c r="CT953" s="74"/>
      <c r="CU953" s="74"/>
      <c r="CV953" s="74"/>
      <c r="CW953" s="74"/>
      <c r="CX953" s="74"/>
      <c r="CY953" s="74"/>
      <c r="CZ953" s="74"/>
      <c r="DA953" s="74"/>
      <c r="DB953" s="74"/>
    </row>
    <row r="954" spans="1:106" ht="14.5" customHeight="1">
      <c r="A954" s="74" t="s">
        <v>4057</v>
      </c>
      <c r="B954" s="129" t="s">
        <v>4006</v>
      </c>
      <c r="C954" s="130" t="str">
        <f t="shared" si="599"/>
        <v>A.140.01.117</v>
      </c>
      <c r="D954" s="131" t="s">
        <v>4008</v>
      </c>
      <c r="E954" s="129" t="s">
        <v>957</v>
      </c>
      <c r="F954" s="132" t="s">
        <v>4058</v>
      </c>
      <c r="G954" s="132">
        <f t="shared" si="600"/>
        <v>0.92253402866299994</v>
      </c>
      <c r="H954" s="348">
        <f t="shared" si="601"/>
        <v>0.92253402866299994</v>
      </c>
      <c r="I954" s="74"/>
      <c r="J954" s="132">
        <f t="shared" si="602"/>
        <v>1.9340757970000001E-2</v>
      </c>
      <c r="K954" s="132">
        <f t="shared" si="603"/>
        <v>3.2211701699999998E-2</v>
      </c>
      <c r="L954" s="300">
        <f t="shared" si="604"/>
        <v>0.42887543899299996</v>
      </c>
      <c r="M954" s="132">
        <v>0.44210612999999999</v>
      </c>
      <c r="N954" s="132">
        <v>1.1560147E-2</v>
      </c>
      <c r="O954" s="132">
        <v>1.8940696E-2</v>
      </c>
      <c r="P954" s="132">
        <v>1.6277571000000001E-2</v>
      </c>
      <c r="Q954" s="132">
        <v>2.5045974E-3</v>
      </c>
      <c r="R954" s="132">
        <v>2.9834749999999998E-4</v>
      </c>
      <c r="S954" s="132">
        <v>2.6024206999999998E-4</v>
      </c>
      <c r="T954" s="132">
        <v>1.7108587E-3</v>
      </c>
      <c r="U954" s="132">
        <v>6.1382832999999995E-4</v>
      </c>
      <c r="V954" s="132">
        <v>0.42431999999999997</v>
      </c>
      <c r="W954" s="132">
        <v>3.9286277999999999E-3</v>
      </c>
      <c r="X954" s="304">
        <v>1.2982862999999999E-5</v>
      </c>
      <c r="Y954" s="132">
        <v>0</v>
      </c>
      <c r="Z954" s="132">
        <v>0</v>
      </c>
      <c r="AA954" s="74"/>
      <c r="AB954" s="301">
        <f t="shared" si="605"/>
        <v>3.3241062406015036</v>
      </c>
      <c r="AC954" s="338">
        <f t="shared" si="606"/>
        <v>3.3241062406015036</v>
      </c>
      <c r="AD954" s="74"/>
      <c r="AE954" s="136">
        <v>71.740340000000003</v>
      </c>
      <c r="AF954" s="136">
        <v>71.099438000000006</v>
      </c>
      <c r="AG954" s="136">
        <v>0.53262308000000003</v>
      </c>
      <c r="AH954" s="136">
        <v>0</v>
      </c>
      <c r="AI954" s="136">
        <v>0</v>
      </c>
      <c r="AJ954" s="136">
        <v>5.3325589000000001E-3</v>
      </c>
      <c r="AK954" s="136">
        <v>0.10294651</v>
      </c>
      <c r="AL954" s="74"/>
      <c r="AM954" s="133">
        <v>6.6361677999999993E-2</v>
      </c>
      <c r="AN954" s="340">
        <f t="shared" si="607"/>
        <v>6.6361677999999993E-2</v>
      </c>
      <c r="AP954" s="133">
        <v>5.9494276999999998E-2</v>
      </c>
      <c r="AQ954" s="133">
        <v>2.7757553000000001E-3</v>
      </c>
      <c r="AR954" s="133">
        <v>4.0916447999999996E-3</v>
      </c>
      <c r="AS954" s="134">
        <f t="shared" si="608"/>
        <v>3.566803160337E-6</v>
      </c>
      <c r="AT954" s="135">
        <f t="shared" si="609"/>
        <v>1.0265367287837997E-8</v>
      </c>
      <c r="AU954" s="135">
        <f t="shared" si="610"/>
        <v>0.57305949539500001</v>
      </c>
      <c r="AV954" s="302">
        <v>3.1323308E-6</v>
      </c>
      <c r="AW954" s="302">
        <v>9.4527638999999995E-9</v>
      </c>
      <c r="AX954" s="302">
        <v>2.5818628E-13</v>
      </c>
      <c r="AY954" s="302">
        <v>2.0930695000000001E-10</v>
      </c>
      <c r="AZ954" s="302">
        <v>2.7189987000000001E-11</v>
      </c>
      <c r="BA954" s="302">
        <v>2.4204104E-9</v>
      </c>
      <c r="BB954" s="302">
        <v>4.2731990999999998E-7</v>
      </c>
      <c r="BC954" s="302">
        <v>3.5043294000000002E-10</v>
      </c>
      <c r="BD954" s="302">
        <v>4.4477395000000002E-10</v>
      </c>
      <c r="BE954" s="302">
        <v>3.0522769999999999E-13</v>
      </c>
      <c r="BF954" s="302">
        <v>1.5656700000000001E-15</v>
      </c>
      <c r="BG954" s="302">
        <v>6.4680913999999998E-13</v>
      </c>
      <c r="BH954" s="302">
        <v>3.7369302000000002E-14</v>
      </c>
      <c r="BI954" s="302">
        <v>2.8243745999999999E-14</v>
      </c>
      <c r="BJ954" s="302">
        <v>3.2496307999999999E-9</v>
      </c>
      <c r="BK954" s="302">
        <v>1.2459122E-9</v>
      </c>
      <c r="BL954" s="302">
        <v>1.6119096E-11</v>
      </c>
      <c r="BM954" s="302">
        <v>2.8885394999999999E-5</v>
      </c>
      <c r="BN954" s="303">
        <v>0.57303061</v>
      </c>
      <c r="BO954" s="303">
        <v>0</v>
      </c>
      <c r="BP954" s="303">
        <v>0</v>
      </c>
      <c r="BQ954" s="303">
        <v>0</v>
      </c>
      <c r="BR954" s="74"/>
      <c r="BS954" s="136">
        <v>1.9365707000000001E-4</v>
      </c>
      <c r="BT954" s="144">
        <v>3.8407635999999998E-6</v>
      </c>
      <c r="BU954" s="144">
        <v>9.2684901999999996E-5</v>
      </c>
      <c r="BV954" s="144">
        <v>2.0143455000000001E-7</v>
      </c>
      <c r="BW954" s="144">
        <v>4.2773930999999999E-6</v>
      </c>
      <c r="BX954" s="144">
        <v>1.5182435999999999E-6</v>
      </c>
      <c r="BY954" s="144">
        <v>3.9156036999999998E-10</v>
      </c>
      <c r="BZ954" s="144">
        <v>2.3250011999999999E-6</v>
      </c>
      <c r="CA954" s="144">
        <v>4.0036134999999999E-7</v>
      </c>
      <c r="CB954" s="144">
        <v>1.7220369000000001E-7</v>
      </c>
      <c r="CC954" s="144">
        <v>2.0436691000000001E-7</v>
      </c>
      <c r="CD954" s="144">
        <v>1.1718196000000001E-8</v>
      </c>
      <c r="CE954" s="144">
        <v>3.6074627999999999E-9</v>
      </c>
      <c r="CF954" s="144">
        <v>3.8237274999999997E-6</v>
      </c>
      <c r="CG954" s="144">
        <v>8.4049968000000002E-5</v>
      </c>
      <c r="CH954" s="144">
        <v>1.4298792000000001E-7</v>
      </c>
      <c r="CI954" s="136">
        <v>0</v>
      </c>
      <c r="CJ954" s="203"/>
      <c r="CK954" s="201"/>
      <c r="CL954" s="89" t="s">
        <v>4059</v>
      </c>
      <c r="CM954" s="110"/>
      <c r="CN954" s="110"/>
      <c r="CP954" s="305"/>
      <c r="CQ954" s="74"/>
      <c r="CR954" s="74"/>
      <c r="CS954" s="74"/>
      <c r="CT954" s="74"/>
      <c r="CU954" s="74"/>
      <c r="CV954" s="74"/>
      <c r="CW954" s="74"/>
      <c r="CX954" s="74"/>
      <c r="CY954" s="74"/>
      <c r="CZ954" s="74"/>
      <c r="DA954" s="74"/>
      <c r="DB954" s="74"/>
    </row>
    <row r="955" spans="1:106" ht="14.5" customHeight="1">
      <c r="A955" s="74" t="s">
        <v>4060</v>
      </c>
      <c r="B955" s="129" t="s">
        <v>4006</v>
      </c>
      <c r="C955" s="130" t="str">
        <f t="shared" si="599"/>
        <v>A.140.01.118</v>
      </c>
      <c r="D955" s="131" t="s">
        <v>4008</v>
      </c>
      <c r="E955" s="129" t="s">
        <v>957</v>
      </c>
      <c r="F955" s="132" t="s">
        <v>4061</v>
      </c>
      <c r="G955" s="132">
        <f t="shared" si="600"/>
        <v>0.34728287153382004</v>
      </c>
      <c r="H955" s="348">
        <f t="shared" si="601"/>
        <v>0.34728287153382004</v>
      </c>
      <c r="I955" s="74"/>
      <c r="J955" s="132">
        <f t="shared" si="602"/>
        <v>1.1123363361999999E-3</v>
      </c>
      <c r="K955" s="132">
        <f t="shared" si="603"/>
        <v>0.14667053519762002</v>
      </c>
      <c r="L955" s="300">
        <f t="shared" si="604"/>
        <v>0</v>
      </c>
      <c r="M955" s="132">
        <v>0.19950000000000001</v>
      </c>
      <c r="N955" s="132">
        <v>0.12526875000000001</v>
      </c>
      <c r="O955" s="132">
        <v>2.140164E-2</v>
      </c>
      <c r="P955" s="132">
        <v>1.11078E-3</v>
      </c>
      <c r="Q955" s="132">
        <v>0</v>
      </c>
      <c r="R955" s="132">
        <v>0</v>
      </c>
      <c r="S955" s="304">
        <v>1.5563362000000001E-6</v>
      </c>
      <c r="T955" s="304">
        <v>1.4519762E-7</v>
      </c>
      <c r="U955" s="132">
        <v>0</v>
      </c>
      <c r="V955" s="132">
        <v>0</v>
      </c>
      <c r="W955" s="132">
        <v>0</v>
      </c>
      <c r="X955" s="132">
        <v>0</v>
      </c>
      <c r="Y955" s="132">
        <v>0</v>
      </c>
      <c r="Z955" s="132">
        <v>0</v>
      </c>
      <c r="AA955" s="74"/>
      <c r="AB955" s="301">
        <f t="shared" si="605"/>
        <v>1.5</v>
      </c>
      <c r="AC955" s="338">
        <f t="shared" si="606"/>
        <v>1.5</v>
      </c>
      <c r="AD955" s="74"/>
      <c r="AE955" s="136">
        <v>21.783000000000001</v>
      </c>
      <c r="AF955" s="136">
        <v>21.783000000000001</v>
      </c>
      <c r="AG955" s="136">
        <v>0</v>
      </c>
      <c r="AH955" s="136">
        <v>0</v>
      </c>
      <c r="AI955" s="136">
        <v>0</v>
      </c>
      <c r="AJ955" s="136">
        <v>0</v>
      </c>
      <c r="AK955" s="136">
        <v>0</v>
      </c>
      <c r="AL955" s="74"/>
      <c r="AM955" s="133">
        <v>6.4493645000000002E-2</v>
      </c>
      <c r="AN955" s="340">
        <f t="shared" si="607"/>
        <v>6.4493645000000002E-2</v>
      </c>
      <c r="AP955" s="133">
        <v>6.1168312000000002E-2</v>
      </c>
      <c r="AQ955" s="133">
        <v>1.8624651E-3</v>
      </c>
      <c r="AR955" s="133">
        <v>1.4628682E-3</v>
      </c>
      <c r="AS955" s="134">
        <f t="shared" si="608"/>
        <v>3.6671649999999995E-6</v>
      </c>
      <c r="AT955" s="135">
        <f t="shared" si="609"/>
        <v>6.8878147500000015E-9</v>
      </c>
      <c r="AU955" s="135">
        <f t="shared" si="610"/>
        <v>0.2048835</v>
      </c>
      <c r="AV955" s="302">
        <v>1.392E-6</v>
      </c>
      <c r="AW955" s="302">
        <v>4.2000000000000004E-9</v>
      </c>
      <c r="AX955" s="302">
        <v>1.1474999999999999E-13</v>
      </c>
      <c r="AY955" s="303">
        <v>0</v>
      </c>
      <c r="AZ955" s="303">
        <v>0</v>
      </c>
      <c r="BA955" s="302">
        <v>1.65E-10</v>
      </c>
      <c r="BB955" s="302">
        <v>2.2749999999999998E-6</v>
      </c>
      <c r="BC955" s="302">
        <v>3.7700000000000003E-11</v>
      </c>
      <c r="BD955" s="302">
        <v>2.6500000000000002E-9</v>
      </c>
      <c r="BE955" s="303">
        <v>0</v>
      </c>
      <c r="BF955" s="303">
        <v>0</v>
      </c>
      <c r="BG955" s="303">
        <v>0</v>
      </c>
      <c r="BH955" s="303">
        <v>0</v>
      </c>
      <c r="BI955" s="303">
        <v>0</v>
      </c>
      <c r="BJ955" s="303">
        <v>0</v>
      </c>
      <c r="BK955" s="303">
        <v>0</v>
      </c>
      <c r="BL955" s="303">
        <v>0</v>
      </c>
      <c r="BM955" s="303">
        <v>0</v>
      </c>
      <c r="BN955" s="303">
        <v>0.2048835</v>
      </c>
      <c r="BO955" s="303">
        <v>0</v>
      </c>
      <c r="BP955" s="303">
        <v>0</v>
      </c>
      <c r="BQ955" s="303">
        <v>0</v>
      </c>
      <c r="BR955" s="74"/>
      <c r="BS955" s="136">
        <v>1.0362125000000001E-4</v>
      </c>
      <c r="BT955" s="144">
        <v>1.8269900999999999E-5</v>
      </c>
      <c r="BU955" s="144">
        <v>4.1823980000000003E-5</v>
      </c>
      <c r="BV955" s="144">
        <v>1.7007982E-11</v>
      </c>
      <c r="BW955" s="144">
        <v>1.5049545E-5</v>
      </c>
      <c r="BX955" s="136">
        <v>0</v>
      </c>
      <c r="BY955" s="136">
        <v>0</v>
      </c>
      <c r="BZ955" s="136">
        <v>0</v>
      </c>
      <c r="CA955" s="136">
        <v>0</v>
      </c>
      <c r="CB955" s="144">
        <v>1.0298367E-9</v>
      </c>
      <c r="CC955" s="136">
        <v>0</v>
      </c>
      <c r="CD955" s="136">
        <v>0</v>
      </c>
      <c r="CE955" s="136">
        <v>0</v>
      </c>
      <c r="CF955" s="144">
        <v>2.1744981999999999E-6</v>
      </c>
      <c r="CG955" s="144">
        <v>2.6302276000000002E-5</v>
      </c>
      <c r="CH955" s="136">
        <v>0</v>
      </c>
      <c r="CI955" s="136">
        <v>0</v>
      </c>
      <c r="CJ955" s="203"/>
      <c r="CK955" s="201"/>
      <c r="CL955" s="110" t="s">
        <v>742</v>
      </c>
      <c r="CM955" s="110"/>
      <c r="CN955" s="110"/>
      <c r="CP955" s="110"/>
      <c r="CQ955" s="74"/>
      <c r="CR955" s="74"/>
      <c r="CS955" s="74"/>
      <c r="CT955" s="74"/>
      <c r="CU955" s="74"/>
      <c r="CV955" s="74"/>
      <c r="CW955" s="74"/>
      <c r="CX955" s="74"/>
      <c r="CY955" s="74"/>
      <c r="CZ955" s="74"/>
      <c r="DA955" s="74"/>
      <c r="DB955" s="74"/>
    </row>
    <row r="956" spans="1:106" ht="14.5" customHeight="1">
      <c r="A956" s="74" t="s">
        <v>4062</v>
      </c>
      <c r="B956" s="129" t="s">
        <v>4006</v>
      </c>
      <c r="C956" s="130" t="str">
        <f t="shared" si="599"/>
        <v>A.140.01.119</v>
      </c>
      <c r="D956" s="131" t="s">
        <v>4008</v>
      </c>
      <c r="E956" s="129" t="s">
        <v>957</v>
      </c>
      <c r="F956" s="132" t="s">
        <v>4064</v>
      </c>
      <c r="G956" s="132">
        <f t="shared" si="600"/>
        <v>10.943225012554299</v>
      </c>
      <c r="H956" s="348">
        <f t="shared" si="601"/>
        <v>10.943225012554299</v>
      </c>
      <c r="I956" s="74"/>
      <c r="J956" s="132">
        <f t="shared" si="602"/>
        <v>2.0238141100000002E-2</v>
      </c>
      <c r="K956" s="132">
        <f t="shared" si="603"/>
        <v>5.9716437999999997E-2</v>
      </c>
      <c r="L956" s="300">
        <f t="shared" si="604"/>
        <v>0.47896743345429998</v>
      </c>
      <c r="M956" s="132">
        <v>10.384302999999999</v>
      </c>
      <c r="N956" s="132">
        <v>3.0408087E-2</v>
      </c>
      <c r="O956" s="132">
        <v>2.0846437999999998E-2</v>
      </c>
      <c r="P956" s="132">
        <v>8.3549621000000001E-3</v>
      </c>
      <c r="Q956" s="132">
        <v>1.5076238000000001E-3</v>
      </c>
      <c r="R956" s="132">
        <v>3.1101220000000001E-4</v>
      </c>
      <c r="S956" s="132">
        <v>1.0064543E-2</v>
      </c>
      <c r="T956" s="132">
        <v>8.4619129999999997E-3</v>
      </c>
      <c r="U956" s="132">
        <v>3.4405028000000001E-4</v>
      </c>
      <c r="V956" s="132">
        <v>0.47543537000000002</v>
      </c>
      <c r="W956" s="132">
        <v>1.3584724E-3</v>
      </c>
      <c r="X956" s="132">
        <v>1.8280583999999999E-3</v>
      </c>
      <c r="Y956" s="304">
        <v>1.4823742999999999E-6</v>
      </c>
      <c r="Z956" s="132">
        <v>0</v>
      </c>
      <c r="AA956" s="74"/>
      <c r="AB956" s="301">
        <f t="shared" si="605"/>
        <v>78.077466165413526</v>
      </c>
      <c r="AC956" s="338">
        <f t="shared" si="606"/>
        <v>78.077466165413526</v>
      </c>
      <c r="AD956" s="74"/>
      <c r="AE956" s="136">
        <v>57.459857</v>
      </c>
      <c r="AF956" s="136">
        <v>57.222551000000003</v>
      </c>
      <c r="AG956" s="136">
        <v>0.18417301999999999</v>
      </c>
      <c r="AH956" s="136">
        <v>0</v>
      </c>
      <c r="AI956" s="136">
        <v>4.8589554999999999E-4</v>
      </c>
      <c r="AJ956" s="136">
        <v>3.9179879999999999E-3</v>
      </c>
      <c r="AK956" s="136">
        <v>4.8729809999999998E-2</v>
      </c>
      <c r="AL956" s="74"/>
      <c r="AM956" s="133">
        <v>1.2864483</v>
      </c>
      <c r="AN956" s="340">
        <f t="shared" si="607"/>
        <v>1.2864483</v>
      </c>
      <c r="AP956" s="133">
        <v>1.2224503</v>
      </c>
      <c r="AQ956" s="133">
        <v>6.0243135000000003E-2</v>
      </c>
      <c r="AR956" s="133">
        <v>3.7548798999999999E-3</v>
      </c>
      <c r="AS956" s="134">
        <f t="shared" si="608"/>
        <v>7.3288389039588298E-5</v>
      </c>
      <c r="AT956" s="135">
        <f t="shared" si="609"/>
        <v>2.2279265874125153E-7</v>
      </c>
      <c r="AU956" s="135">
        <f t="shared" si="610"/>
        <v>0.52589354161199997</v>
      </c>
      <c r="AV956" s="302">
        <v>7.2478831000000006E-5</v>
      </c>
      <c r="AW956" s="302">
        <v>2.1868684000000001E-7</v>
      </c>
      <c r="AX956" s="302">
        <v>5.9748025999999998E-12</v>
      </c>
      <c r="AY956" s="302">
        <v>4.0200832E-10</v>
      </c>
      <c r="AZ956" s="302">
        <v>8.6211503E-12</v>
      </c>
      <c r="BA956" s="302">
        <v>1.2423955E-9</v>
      </c>
      <c r="BB956" s="302">
        <v>7.0252192999999998E-7</v>
      </c>
      <c r="BC956" s="302">
        <v>1.8703364000000001E-10</v>
      </c>
      <c r="BD956" s="302">
        <v>8.7985432000000003E-10</v>
      </c>
      <c r="BE956" s="302">
        <v>2.4503504999999998E-12</v>
      </c>
      <c r="BF956" s="302">
        <v>9.5265262000000002E-14</v>
      </c>
      <c r="BG956" s="302">
        <v>2.3108699999999998E-12</v>
      </c>
      <c r="BH956" s="302">
        <v>6.5071751000000003E-13</v>
      </c>
      <c r="BI956" s="302">
        <v>3.8279372000000001E-13</v>
      </c>
      <c r="BJ956" s="302">
        <v>9.9541402999999994E-10</v>
      </c>
      <c r="BK956" s="302">
        <v>1.0435893E-7</v>
      </c>
      <c r="BL956" s="302">
        <v>3.0268912E-9</v>
      </c>
      <c r="BM956" s="302">
        <v>6.0351611999999999E-5</v>
      </c>
      <c r="BN956" s="303">
        <v>0.52583318999999995</v>
      </c>
      <c r="BO956" s="302">
        <v>2.8740587999999999E-11</v>
      </c>
      <c r="BP956" s="302">
        <v>1.7477384000000001E-13</v>
      </c>
      <c r="BQ956" s="302">
        <v>7.8195112999999996E-18</v>
      </c>
      <c r="BR956" s="74"/>
      <c r="BS956" s="136">
        <v>2.2751522E-3</v>
      </c>
      <c r="BT956" s="144">
        <v>6.6058754000000003E-6</v>
      </c>
      <c r="BU956" s="136">
        <v>2.1770069999999999E-3</v>
      </c>
      <c r="BV956" s="144">
        <v>9.9170606999999996E-7</v>
      </c>
      <c r="BW956" s="144">
        <v>6.3554377000000001E-6</v>
      </c>
      <c r="BX956" s="144">
        <v>1.0560912E-6</v>
      </c>
      <c r="BY956" s="144">
        <v>5.4986712000000002E-8</v>
      </c>
      <c r="BZ956" s="144">
        <v>2.0687088999999999E-6</v>
      </c>
      <c r="CA956" s="144">
        <v>4.1735646999999998E-7</v>
      </c>
      <c r="CB956" s="144">
        <v>6.6597668E-6</v>
      </c>
      <c r="CC956" s="144">
        <v>6.2760931000000003E-8</v>
      </c>
      <c r="CD956" s="144">
        <v>1.9732450000000002E-6</v>
      </c>
      <c r="CE956" s="144">
        <v>8.6361728000000004E-10</v>
      </c>
      <c r="CF956" s="144">
        <v>2.6665594000000001E-6</v>
      </c>
      <c r="CG956" s="144">
        <v>6.9084149000000006E-5</v>
      </c>
      <c r="CH956" s="144">
        <v>1.4362153E-7</v>
      </c>
      <c r="CI956" s="144">
        <v>4.1259207000000004E-9</v>
      </c>
      <c r="CJ956" s="203"/>
      <c r="CK956" s="201"/>
      <c r="CL956" s="110" t="s">
        <v>4065</v>
      </c>
      <c r="CM956" s="110"/>
      <c r="CN956" s="110"/>
      <c r="CP956" s="305"/>
      <c r="CQ956" s="74"/>
      <c r="CR956" s="74"/>
      <c r="CS956" s="74"/>
      <c r="CT956" s="74"/>
      <c r="CU956" s="74"/>
      <c r="CV956" s="74"/>
      <c r="CW956" s="74"/>
      <c r="CX956" s="74"/>
      <c r="CY956" s="74"/>
      <c r="CZ956" s="74"/>
      <c r="DA956" s="74"/>
      <c r="DB956" s="74"/>
    </row>
    <row r="957" spans="1:106" ht="14.5" customHeight="1">
      <c r="A957" s="74" t="s">
        <v>4066</v>
      </c>
      <c r="B957" s="129" t="s">
        <v>4006</v>
      </c>
      <c r="C957" s="130" t="str">
        <f t="shared" si="599"/>
        <v>A.140.01.120</v>
      </c>
      <c r="D957" s="131" t="s">
        <v>4008</v>
      </c>
      <c r="E957" s="129" t="s">
        <v>957</v>
      </c>
      <c r="F957" s="132" t="s">
        <v>4068</v>
      </c>
      <c r="G957" s="132">
        <f t="shared" si="600"/>
        <v>1.0835502266816837</v>
      </c>
      <c r="H957" s="348">
        <f t="shared" si="601"/>
        <v>1.0835502266816837</v>
      </c>
      <c r="I957" s="74"/>
      <c r="J957" s="132">
        <f t="shared" si="602"/>
        <v>3.7118945669077995E-2</v>
      </c>
      <c r="K957" s="132">
        <f t="shared" si="603"/>
        <v>4.9641281012605697E-2</v>
      </c>
      <c r="L957" s="300">
        <f t="shared" si="604"/>
        <v>0.78</v>
      </c>
      <c r="M957" s="132">
        <v>0.21679000000000001</v>
      </c>
      <c r="N957" s="132">
        <v>4.3292879999999999E-2</v>
      </c>
      <c r="O957" s="132">
        <v>6.3483999999999997E-3</v>
      </c>
      <c r="P957" s="132">
        <v>8.2197719999999995E-4</v>
      </c>
      <c r="Q957" s="132">
        <v>3.6296915999999999E-2</v>
      </c>
      <c r="R957" s="132">
        <v>0</v>
      </c>
      <c r="S957" s="304">
        <v>5.2469078000000003E-8</v>
      </c>
      <c r="T957" s="304">
        <v>1.0126057E-9</v>
      </c>
      <c r="U957" s="132">
        <v>0</v>
      </c>
      <c r="V957" s="132">
        <v>0.78</v>
      </c>
      <c r="W957" s="132">
        <v>0</v>
      </c>
      <c r="X957" s="132">
        <v>0</v>
      </c>
      <c r="Y957" s="132">
        <v>0</v>
      </c>
      <c r="Z957" s="132">
        <v>0</v>
      </c>
      <c r="AA957" s="74"/>
      <c r="AB957" s="301">
        <f t="shared" si="605"/>
        <v>1.63</v>
      </c>
      <c r="AC957" s="338">
        <f t="shared" si="606"/>
        <v>1.63</v>
      </c>
      <c r="AD957" s="74"/>
      <c r="AE957" s="136">
        <v>82.129000000000005</v>
      </c>
      <c r="AF957" s="136">
        <v>81.429000000000002</v>
      </c>
      <c r="AG957" s="136">
        <v>0</v>
      </c>
      <c r="AH957" s="136">
        <v>0</v>
      </c>
      <c r="AI957" s="136">
        <v>0.7</v>
      </c>
      <c r="AJ957" s="136">
        <v>0</v>
      </c>
      <c r="AK957" s="136">
        <v>0</v>
      </c>
      <c r="AL957" s="74"/>
      <c r="AM957" s="133">
        <v>4.3210888000000003E-2</v>
      </c>
      <c r="AN957" s="340">
        <f t="shared" si="607"/>
        <v>4.3210888000000003E-2</v>
      </c>
      <c r="AP957" s="133">
        <v>3.8347355E-2</v>
      </c>
      <c r="AQ957" s="133">
        <v>1.4893261000000001E-3</v>
      </c>
      <c r="AR957" s="133">
        <v>3.3742069000000001E-3</v>
      </c>
      <c r="AS957" s="134">
        <f t="shared" si="608"/>
        <v>2.2990020999999999E-6</v>
      </c>
      <c r="AT957" s="135">
        <f t="shared" si="609"/>
        <v>5.5078626950000006E-9</v>
      </c>
      <c r="AU957" s="135">
        <f t="shared" si="610"/>
        <v>0.472578</v>
      </c>
      <c r="AV957" s="302">
        <v>1.51264E-6</v>
      </c>
      <c r="AW957" s="302">
        <v>4.5640000000000004E-9</v>
      </c>
      <c r="AX957" s="302">
        <v>1.2469500000000001E-13</v>
      </c>
      <c r="AY957" s="303">
        <v>0</v>
      </c>
      <c r="AZ957" s="303">
        <v>0</v>
      </c>
      <c r="BA957" s="302">
        <v>1.221E-10</v>
      </c>
      <c r="BB957" s="302">
        <v>7.8624000000000003E-7</v>
      </c>
      <c r="BC957" s="302">
        <v>2.7898000000000001E-11</v>
      </c>
      <c r="BD957" s="302">
        <v>9.1584000000000001E-10</v>
      </c>
      <c r="BE957" s="303">
        <v>0</v>
      </c>
      <c r="BF957" s="303">
        <v>0</v>
      </c>
      <c r="BG957" s="303">
        <v>0</v>
      </c>
      <c r="BH957" s="303">
        <v>0</v>
      </c>
      <c r="BI957" s="303">
        <v>0</v>
      </c>
      <c r="BJ957" s="303">
        <v>0</v>
      </c>
      <c r="BK957" s="303">
        <v>0</v>
      </c>
      <c r="BL957" s="303">
        <v>0</v>
      </c>
      <c r="BM957" s="303">
        <v>0</v>
      </c>
      <c r="BN957" s="303">
        <v>0.472578</v>
      </c>
      <c r="BO957" s="303">
        <v>0</v>
      </c>
      <c r="BP957" s="303">
        <v>0</v>
      </c>
      <c r="BQ957" s="303">
        <v>0</v>
      </c>
      <c r="BR957" s="74"/>
      <c r="BS957" s="136">
        <v>1.5154706000000001E-4</v>
      </c>
      <c r="BT957" s="144">
        <v>6.3140777000000002E-6</v>
      </c>
      <c r="BU957" s="144">
        <v>4.5448724999999999E-5</v>
      </c>
      <c r="BV957" s="144">
        <v>1.1861338000000001E-13</v>
      </c>
      <c r="BW957" s="144">
        <v>3.7974813999999999E-5</v>
      </c>
      <c r="BX957" s="136">
        <v>0</v>
      </c>
      <c r="BY957" s="136">
        <v>0</v>
      </c>
      <c r="BZ957" s="136">
        <v>0</v>
      </c>
      <c r="CA957" s="136">
        <v>0</v>
      </c>
      <c r="CB957" s="144">
        <v>3.4719094999999998E-11</v>
      </c>
      <c r="CC957" s="136">
        <v>0</v>
      </c>
      <c r="CD957" s="136">
        <v>0</v>
      </c>
      <c r="CE957" s="136">
        <v>0</v>
      </c>
      <c r="CF957" s="144">
        <v>1.1413871999999999E-6</v>
      </c>
      <c r="CG957" s="144">
        <v>6.0668024000000002E-5</v>
      </c>
      <c r="CH957" s="136">
        <v>0</v>
      </c>
      <c r="CI957" s="136">
        <v>0</v>
      </c>
      <c r="CL957" s="89" t="s">
        <v>4069</v>
      </c>
      <c r="CM957" s="110"/>
      <c r="CN957" s="110"/>
      <c r="CP957" s="305"/>
      <c r="CQ957" s="74"/>
      <c r="CR957" s="74"/>
      <c r="CS957" s="74"/>
      <c r="CT957" s="74"/>
      <c r="CU957" s="74"/>
      <c r="CV957" s="74"/>
      <c r="CW957" s="74"/>
      <c r="CX957" s="74"/>
      <c r="CY957" s="74"/>
      <c r="CZ957" s="74"/>
      <c r="DA957" s="74"/>
      <c r="DB957" s="74"/>
    </row>
    <row r="958" spans="1:106" ht="14.5" customHeight="1">
      <c r="A958" s="74" t="s">
        <v>4070</v>
      </c>
      <c r="B958" s="129" t="s">
        <v>4006</v>
      </c>
      <c r="C958" s="130" t="str">
        <f t="shared" si="599"/>
        <v>A.140.01.121</v>
      </c>
      <c r="D958" s="131" t="s">
        <v>4008</v>
      </c>
      <c r="E958" s="129" t="s">
        <v>957</v>
      </c>
      <c r="F958" s="132" t="s">
        <v>4072</v>
      </c>
      <c r="G958" s="132">
        <f t="shared" si="600"/>
        <v>0.32969102607049994</v>
      </c>
      <c r="H958" s="348">
        <f t="shared" si="601"/>
        <v>0.32969102607049994</v>
      </c>
      <c r="I958" s="74"/>
      <c r="J958" s="132">
        <f t="shared" si="602"/>
        <v>4.8497324410000001E-2</v>
      </c>
      <c r="K958" s="132">
        <f t="shared" si="603"/>
        <v>9.6942845E-2</v>
      </c>
      <c r="L958" s="300">
        <f t="shared" si="604"/>
        <v>1.0015266605000002E-3</v>
      </c>
      <c r="M958" s="132">
        <v>0.18324932999999999</v>
      </c>
      <c r="N958" s="132">
        <v>6.5195032E-2</v>
      </c>
      <c r="O958" s="132">
        <v>1.8268214000000001E-2</v>
      </c>
      <c r="P958" s="132">
        <v>9.0315918000000005E-3</v>
      </c>
      <c r="Q958" s="132">
        <v>5.5064310999999996E-4</v>
      </c>
      <c r="R958" s="132">
        <v>9.6822035000000001E-3</v>
      </c>
      <c r="S958" s="132">
        <v>2.9232886E-2</v>
      </c>
      <c r="T958" s="132">
        <v>1.3479599E-2</v>
      </c>
      <c r="U958" s="132">
        <v>1.3495196E-4</v>
      </c>
      <c r="V958" s="132">
        <v>0</v>
      </c>
      <c r="W958" s="132">
        <v>8.6372038E-4</v>
      </c>
      <c r="X958" s="304">
        <v>2.8543205000000002E-6</v>
      </c>
      <c r="Y958" s="132">
        <v>0</v>
      </c>
      <c r="Z958" s="132">
        <v>0</v>
      </c>
      <c r="AA958" s="74"/>
      <c r="AB958" s="301">
        <f t="shared" si="605"/>
        <v>1.3778145112781954</v>
      </c>
      <c r="AC958" s="338">
        <f t="shared" si="606"/>
        <v>1.3778145112781954</v>
      </c>
      <c r="AD958" s="74"/>
      <c r="AE958" s="136">
        <v>10.294644999999999</v>
      </c>
      <c r="AF958" s="136">
        <v>10.153741</v>
      </c>
      <c r="AG958" s="136">
        <v>0.11709875</v>
      </c>
      <c r="AH958" s="136">
        <v>0</v>
      </c>
      <c r="AI958" s="136">
        <v>0</v>
      </c>
      <c r="AJ958" s="136">
        <v>1.1723787E-3</v>
      </c>
      <c r="AK958" s="136">
        <v>2.2633092E-2</v>
      </c>
      <c r="AL958" s="74"/>
      <c r="AM958" s="133">
        <v>2.9199412000000001E-2</v>
      </c>
      <c r="AN958" s="340">
        <f t="shared" si="607"/>
        <v>2.9199412000000001E-2</v>
      </c>
      <c r="AP958" s="133">
        <v>2.7458505000000001E-2</v>
      </c>
      <c r="AQ958" s="133">
        <v>1.2315989000000001E-3</v>
      </c>
      <c r="AR958" s="133">
        <v>5.0930772999999998E-4</v>
      </c>
      <c r="AS958" s="134">
        <f t="shared" si="608"/>
        <v>1.6461933099466999E-6</v>
      </c>
      <c r="AT958" s="135">
        <f t="shared" si="609"/>
        <v>4.5547296825751608E-9</v>
      </c>
      <c r="AU958" s="135">
        <f t="shared" si="610"/>
        <v>7.1331615539100002E-2</v>
      </c>
      <c r="AV958" s="302">
        <v>1.2890681E-6</v>
      </c>
      <c r="AW958" s="302">
        <v>3.8898179000000003E-9</v>
      </c>
      <c r="AX958" s="302">
        <v>1.0625851E-13</v>
      </c>
      <c r="AY958" s="302">
        <v>4.6016748000000003E-11</v>
      </c>
      <c r="AZ958" s="302">
        <v>5.9777986999999999E-12</v>
      </c>
      <c r="BA958" s="302">
        <v>1.3439344000000001E-9</v>
      </c>
      <c r="BB958" s="302">
        <v>1.8847354E-7</v>
      </c>
      <c r="BC958" s="302">
        <v>2.6217371000000002E-10</v>
      </c>
      <c r="BD958" s="302">
        <v>3.5820086000000002E-10</v>
      </c>
      <c r="BE958" s="302">
        <v>6.7105207000000002E-14</v>
      </c>
      <c r="BF958" s="302">
        <v>3.4421716000000002E-16</v>
      </c>
      <c r="BG958" s="302">
        <v>4.0659327999999998E-11</v>
      </c>
      <c r="BH958" s="302">
        <v>2.3892871E-14</v>
      </c>
      <c r="BI958" s="302">
        <v>1.3645307E-13</v>
      </c>
      <c r="BJ958" s="302">
        <v>1.6021820999999999E-8</v>
      </c>
      <c r="BK958" s="302">
        <v>1.5123391999999999E-7</v>
      </c>
      <c r="BL958" s="302">
        <v>3.5438306999999999E-12</v>
      </c>
      <c r="BM958" s="302">
        <v>6.3505391000000004E-6</v>
      </c>
      <c r="BN958" s="303">
        <v>7.1325264999999999E-2</v>
      </c>
      <c r="BO958" s="303">
        <v>0</v>
      </c>
      <c r="BP958" s="303">
        <v>0</v>
      </c>
      <c r="BQ958" s="303">
        <v>0</v>
      </c>
      <c r="BR958" s="74"/>
      <c r="BS958" s="144">
        <v>9.9484274000000001E-5</v>
      </c>
      <c r="BT958" s="144">
        <v>2.9536925000000001E-6</v>
      </c>
      <c r="BU958" s="144">
        <v>3.8417124999999997E-5</v>
      </c>
      <c r="BV958" s="144">
        <v>1.5791833E-6</v>
      </c>
      <c r="BW958" s="144">
        <v>2.9188107000000002E-6</v>
      </c>
      <c r="BX958" s="144">
        <v>4.2100993999999998E-7</v>
      </c>
      <c r="BY958" s="144">
        <v>8.6085699000000002E-11</v>
      </c>
      <c r="BZ958" s="144">
        <v>2.2810395999999999E-6</v>
      </c>
      <c r="CA958" s="144">
        <v>1.2992834999999999E-5</v>
      </c>
      <c r="CB958" s="144">
        <v>1.9343571E-5</v>
      </c>
      <c r="CC958" s="144">
        <v>4.4930666999999997E-8</v>
      </c>
      <c r="CD958" s="144">
        <v>2.5762798000000001E-9</v>
      </c>
      <c r="CE958" s="144">
        <v>7.9311131999999995E-10</v>
      </c>
      <c r="CF958" s="144">
        <v>6.6315203000000003E-6</v>
      </c>
      <c r="CG958" s="144">
        <v>1.1865664E-5</v>
      </c>
      <c r="CH958" s="144">
        <v>3.1436315000000002E-8</v>
      </c>
      <c r="CI958" s="136">
        <v>0</v>
      </c>
      <c r="CL958" s="74" t="s">
        <v>1082</v>
      </c>
      <c r="CM958" s="110"/>
      <c r="CN958" s="110"/>
      <c r="CP958" s="305"/>
      <c r="CQ958" s="74"/>
      <c r="CR958" s="74"/>
      <c r="CS958" s="74"/>
      <c r="CT958" s="74"/>
      <c r="CU958" s="74"/>
      <c r="CV958" s="74"/>
      <c r="CW958" s="74"/>
      <c r="CX958" s="74"/>
      <c r="CY958" s="74"/>
      <c r="CZ958" s="74"/>
      <c r="DA958" s="74"/>
      <c r="DB958" s="74"/>
    </row>
    <row r="959" spans="1:106" ht="14.5" customHeight="1">
      <c r="B959" s="129" t="s">
        <v>4006</v>
      </c>
      <c r="C959" s="127" t="s">
        <v>4073</v>
      </c>
      <c r="D959" s="127" t="s">
        <v>4074</v>
      </c>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P959" s="74"/>
      <c r="AQ959" s="74"/>
      <c r="AR959" s="74"/>
      <c r="AS959" s="74"/>
      <c r="AT959" s="74"/>
      <c r="AU959" s="74"/>
      <c r="AV959" s="74"/>
      <c r="AW959" s="74"/>
      <c r="AX959" s="74"/>
      <c r="AY959" s="74"/>
      <c r="AZ959" s="74"/>
      <c r="BA959" s="74"/>
      <c r="BB959" s="74"/>
      <c r="BC959" s="74"/>
      <c r="BD959" s="74"/>
      <c r="BE959" s="74"/>
      <c r="BF959" s="74"/>
      <c r="BG959" s="74"/>
      <c r="BH959" s="74"/>
      <c r="BI959" s="74"/>
      <c r="BJ959" s="74"/>
      <c r="BK959" s="74"/>
      <c r="BL959" s="74"/>
      <c r="BM959" s="74"/>
      <c r="BN959" s="74"/>
      <c r="BO959" s="74"/>
      <c r="BP959" s="74"/>
      <c r="BQ959" s="74"/>
      <c r="BR959" s="74"/>
      <c r="BS959" s="74"/>
      <c r="BT959" s="74"/>
      <c r="BU959" s="74"/>
      <c r="BV959" s="74"/>
      <c r="BW959" s="74"/>
      <c r="BX959" s="74"/>
      <c r="BY959" s="74"/>
      <c r="BZ959" s="74"/>
      <c r="CA959" s="74"/>
      <c r="CB959" s="74"/>
      <c r="CC959" s="74"/>
      <c r="CD959" s="74"/>
      <c r="CE959" s="74"/>
      <c r="CF959" s="74"/>
      <c r="CG959" s="74"/>
      <c r="CH959" s="74"/>
      <c r="CI959" s="74"/>
      <c r="CL959" s="89"/>
      <c r="CQ959" s="74"/>
      <c r="CR959" s="74"/>
      <c r="CS959" s="74"/>
      <c r="CT959" s="74"/>
      <c r="CU959" s="74"/>
      <c r="CV959" s="74"/>
      <c r="CW959" s="74"/>
      <c r="CX959" s="74"/>
      <c r="CY959" s="74"/>
      <c r="CZ959" s="74"/>
      <c r="DA959" s="74"/>
      <c r="DB959" s="74"/>
    </row>
    <row r="960" spans="1:106" ht="14.5" customHeight="1">
      <c r="A960" s="74" t="s">
        <v>4075</v>
      </c>
      <c r="B960" s="129" t="s">
        <v>4006</v>
      </c>
      <c r="C960" s="130" t="str">
        <f t="shared" ref="C960:C988" si="611">MID(A960,1,12)</f>
        <v>A.140.03.101</v>
      </c>
      <c r="D960" s="131" t="s">
        <v>4074</v>
      </c>
      <c r="E960" s="129" t="s">
        <v>957</v>
      </c>
      <c r="F960" s="132" t="s">
        <v>4077</v>
      </c>
      <c r="G960" s="132">
        <f t="shared" ref="G960:G988" si="612">J960+K960+L960+M960</f>
        <v>7.5069521212273997</v>
      </c>
      <c r="H960" s="348">
        <f t="shared" ref="H960:H988" si="613">G960</f>
        <v>7.5069521212273997</v>
      </c>
      <c r="I960" s="74"/>
      <c r="J960" s="132">
        <f t="shared" ref="J960:J988" si="614">P960+Q960+R960+S960</f>
        <v>0.22214511300000001</v>
      </c>
      <c r="K960" s="132">
        <f t="shared" ref="K960:K988" si="615">N960+O960+T960</f>
        <v>6.858705466</v>
      </c>
      <c r="L960" s="300">
        <f t="shared" ref="L960:L988" si="616">U960+IF(V960="x",0,V960)+IF(W960="x",0,W960)+IF(X960="x",0,X960)+Y960+Z960</f>
        <v>1.14171622274E-2</v>
      </c>
      <c r="M960" s="132">
        <v>0.41468438000000002</v>
      </c>
      <c r="N960" s="132">
        <v>8.0309564999999999E-2</v>
      </c>
      <c r="O960" s="132">
        <v>2.9511301E-2</v>
      </c>
      <c r="P960" s="132">
        <v>2.4930885E-2</v>
      </c>
      <c r="Q960" s="132">
        <v>7.5118735999999998E-3</v>
      </c>
      <c r="R960" s="132">
        <v>3.1850644000000002E-3</v>
      </c>
      <c r="S960" s="132">
        <v>0.18651729</v>
      </c>
      <c r="T960" s="132">
        <v>6.7488846000000002</v>
      </c>
      <c r="U960" s="132">
        <v>6.4806328000000001E-4</v>
      </c>
      <c r="V960" s="132">
        <v>0</v>
      </c>
      <c r="W960" s="132">
        <v>1.0761468E-2</v>
      </c>
      <c r="X960" s="304">
        <v>7.6309474000000001E-6</v>
      </c>
      <c r="Y960" s="132">
        <v>0</v>
      </c>
      <c r="Z960" s="132">
        <v>0</v>
      </c>
      <c r="AA960" s="74"/>
      <c r="AB960" s="301">
        <f t="shared" ref="AB960:AB988" si="617">M960/0.133</f>
        <v>3.1179276691729325</v>
      </c>
      <c r="AC960" s="338">
        <f t="shared" ref="AC960:AC988" si="618">AB960</f>
        <v>3.1179276691729325</v>
      </c>
      <c r="AD960" s="74"/>
      <c r="AE960" s="136">
        <v>40.707549999999998</v>
      </c>
      <c r="AF960" s="136">
        <v>38.365119999999997</v>
      </c>
      <c r="AG960" s="136">
        <v>1.4588315000000001</v>
      </c>
      <c r="AH960" s="136">
        <v>0</v>
      </c>
      <c r="AI960" s="136">
        <v>0.10293556</v>
      </c>
      <c r="AJ960" s="136">
        <v>0.45376822999999999</v>
      </c>
      <c r="AK960" s="136">
        <v>0.32689496000000001</v>
      </c>
      <c r="AL960" s="74"/>
      <c r="AM960" s="133">
        <v>0.10190769</v>
      </c>
      <c r="AN960" s="340">
        <f t="shared" ref="AN960:AN988" si="619">AM960</f>
        <v>0.10190769</v>
      </c>
      <c r="AP960" s="133">
        <v>9.6724175999999995E-2</v>
      </c>
      <c r="AQ960" s="133">
        <v>3.0883395E-3</v>
      </c>
      <c r="AR960" s="133">
        <v>2.0951731000000001E-3</v>
      </c>
      <c r="AS960" s="134">
        <f t="shared" ref="AS960:AS988" si="620">AV960+AY960+AZ960+BA960+BB960+BJ960+BK960+BO960</f>
        <v>5.7988115966700009E-6</v>
      </c>
      <c r="AT960" s="135">
        <f t="shared" ref="AT960:AT988" si="621">AW960+AX960+BC960+BD960+BE960+BF960+BG960+BH960+BI960+BL960+BP960+BQ960</f>
        <v>1.1421374053873099E-8</v>
      </c>
      <c r="AU960" s="135">
        <f t="shared" ref="AU960:AU988" si="622">BM960+BN960</f>
        <v>0.293441610879</v>
      </c>
      <c r="AV960" s="302">
        <v>2.9197939999999998E-6</v>
      </c>
      <c r="AW960" s="302">
        <v>8.8106562999999999E-9</v>
      </c>
      <c r="AX960" s="302">
        <v>2.4067807999999998E-13</v>
      </c>
      <c r="AY960" s="302">
        <v>2.1407075999999999E-10</v>
      </c>
      <c r="AZ960" s="302">
        <v>1.3286010000000001E-11</v>
      </c>
      <c r="BA960" s="302">
        <v>3.7071018999999999E-9</v>
      </c>
      <c r="BB960" s="302">
        <v>1.8416289000000001E-6</v>
      </c>
      <c r="BC960" s="302">
        <v>5.3203493000000001E-10</v>
      </c>
      <c r="BD960" s="302">
        <v>2.0081324000000001E-9</v>
      </c>
      <c r="BE960" s="302">
        <v>4.3568709999999998E-13</v>
      </c>
      <c r="BF960" s="302">
        <v>5.2032930999999996E-15</v>
      </c>
      <c r="BG960" s="302">
        <v>1.1940852E-11</v>
      </c>
      <c r="BH960" s="302">
        <v>4.0568019000000002E-11</v>
      </c>
      <c r="BI960" s="302">
        <v>7.3293194000000002E-12</v>
      </c>
      <c r="BJ960" s="302">
        <v>1.9849437999999999E-8</v>
      </c>
      <c r="BK960" s="302">
        <v>1.0136048E-6</v>
      </c>
      <c r="BL960" s="302">
        <v>1.0030664999999999E-11</v>
      </c>
      <c r="BM960" s="302">
        <v>2.5550878999999999E-5</v>
      </c>
      <c r="BN960" s="303">
        <v>0.29341605999999998</v>
      </c>
      <c r="BO960" s="303">
        <v>0</v>
      </c>
      <c r="BP960" s="303">
        <v>0</v>
      </c>
      <c r="BQ960" s="303">
        <v>0</v>
      </c>
      <c r="BR960" s="74"/>
      <c r="BS960" s="136">
        <v>1.0970858999999999E-3</v>
      </c>
      <c r="BT960" s="144">
        <v>1.5046054000000001E-5</v>
      </c>
      <c r="BU960" s="144">
        <v>8.6936097000000001E-5</v>
      </c>
      <c r="BV960" s="136">
        <v>7.9054316000000001E-4</v>
      </c>
      <c r="BW960" s="144">
        <v>1.7351028E-5</v>
      </c>
      <c r="BX960" s="144">
        <v>2.3680874999999998E-6</v>
      </c>
      <c r="BY960" s="144">
        <v>5.0312095000000003E-9</v>
      </c>
      <c r="BZ960" s="144">
        <v>3.6005950999999999E-6</v>
      </c>
      <c r="CA960" s="144">
        <v>4.2741321000000003E-6</v>
      </c>
      <c r="CB960" s="136">
        <v>1.2341958000000001E-4</v>
      </c>
      <c r="CC960" s="144">
        <v>9.9111761000000001E-8</v>
      </c>
      <c r="CD960" s="144">
        <v>7.2879314000000001E-9</v>
      </c>
      <c r="CE960" s="144">
        <v>1.6794881E-9</v>
      </c>
      <c r="CF960" s="144">
        <v>6.0298170000000001E-6</v>
      </c>
      <c r="CG960" s="144">
        <v>4.7146052000000001E-5</v>
      </c>
      <c r="CH960" s="144">
        <v>2.5815115000000001E-7</v>
      </c>
      <c r="CI960" s="136">
        <v>0</v>
      </c>
      <c r="CJ960" s="203"/>
      <c r="CK960" s="201"/>
      <c r="CL960" s="89" t="s">
        <v>743</v>
      </c>
      <c r="CM960" s="110"/>
      <c r="CN960" s="110"/>
      <c r="CP960" s="305"/>
      <c r="CQ960" s="74"/>
      <c r="CR960" s="74"/>
      <c r="CS960" s="74"/>
      <c r="CT960" s="74"/>
      <c r="CU960" s="74"/>
      <c r="CV960" s="74"/>
      <c r="CW960" s="74"/>
      <c r="CX960" s="74"/>
      <c r="CY960" s="74"/>
      <c r="CZ960" s="74"/>
      <c r="DA960" s="74"/>
      <c r="DB960" s="74"/>
    </row>
    <row r="961" spans="1:106" ht="14.5" customHeight="1">
      <c r="A961" s="74" t="s">
        <v>4078</v>
      </c>
      <c r="B961" s="129" t="s">
        <v>4006</v>
      </c>
      <c r="C961" s="130" t="str">
        <f t="shared" si="611"/>
        <v>A.140.03.102</v>
      </c>
      <c r="D961" s="131" t="s">
        <v>4074</v>
      </c>
      <c r="E961" s="129" t="s">
        <v>957</v>
      </c>
      <c r="F961" s="132" t="s">
        <v>4080</v>
      </c>
      <c r="G961" s="132">
        <f t="shared" si="612"/>
        <v>0.57346095300739997</v>
      </c>
      <c r="H961" s="348">
        <f t="shared" si="613"/>
        <v>0.57346095300739997</v>
      </c>
      <c r="I961" s="74"/>
      <c r="J961" s="132">
        <f t="shared" si="614"/>
        <v>3.3196897679999997E-2</v>
      </c>
      <c r="K961" s="132">
        <f t="shared" si="615"/>
        <v>0.1141625131</v>
      </c>
      <c r="L961" s="300">
        <f t="shared" si="616"/>
        <v>1.14171622274E-2</v>
      </c>
      <c r="M961" s="132">
        <v>0.41468438000000002</v>
      </c>
      <c r="N961" s="132">
        <v>8.0309564999999999E-2</v>
      </c>
      <c r="O961" s="132">
        <v>2.9511301E-2</v>
      </c>
      <c r="P961" s="132">
        <v>2.4930885E-2</v>
      </c>
      <c r="Q961" s="132">
        <v>7.5118735999999998E-3</v>
      </c>
      <c r="R961" s="132">
        <v>2.3232805000000001E-4</v>
      </c>
      <c r="S961" s="132">
        <v>5.2181103000000005E-4</v>
      </c>
      <c r="T961" s="132">
        <v>4.3416471000000002E-3</v>
      </c>
      <c r="U961" s="132">
        <v>6.4806328000000001E-4</v>
      </c>
      <c r="V961" s="132">
        <v>0</v>
      </c>
      <c r="W961" s="132">
        <v>1.0761468E-2</v>
      </c>
      <c r="X961" s="304">
        <v>7.6309474000000001E-6</v>
      </c>
      <c r="Y961" s="132">
        <v>0</v>
      </c>
      <c r="Z961" s="132">
        <v>0</v>
      </c>
      <c r="AA961" s="74"/>
      <c r="AB961" s="301">
        <f t="shared" si="617"/>
        <v>3.1179276691729325</v>
      </c>
      <c r="AC961" s="338">
        <f t="shared" si="618"/>
        <v>3.1179276691729325</v>
      </c>
      <c r="AD961" s="74"/>
      <c r="AE961" s="136">
        <v>40.707549999999998</v>
      </c>
      <c r="AF961" s="136">
        <v>38.365119999999997</v>
      </c>
      <c r="AG961" s="136">
        <v>1.4588315000000001</v>
      </c>
      <c r="AH961" s="136">
        <v>0</v>
      </c>
      <c r="AI961" s="136">
        <v>0.10293556</v>
      </c>
      <c r="AJ961" s="136">
        <v>0.45376822999999999</v>
      </c>
      <c r="AK961" s="136">
        <v>0.32689496000000001</v>
      </c>
      <c r="AL961" s="74"/>
      <c r="AM961" s="133">
        <v>8.4892624999999999E-2</v>
      </c>
      <c r="AN961" s="340">
        <f t="shared" si="619"/>
        <v>8.4892624999999999E-2</v>
      </c>
      <c r="AP961" s="133">
        <v>7.9721985999999995E-2</v>
      </c>
      <c r="AQ961" s="133">
        <v>3.0754659000000002E-3</v>
      </c>
      <c r="AR961" s="133">
        <v>2.0951731000000001E-3</v>
      </c>
      <c r="AS961" s="134">
        <f t="shared" si="620"/>
        <v>4.7794956226699998E-6</v>
      </c>
      <c r="AT961" s="135">
        <f t="shared" si="621"/>
        <v>1.1373764453739101E-8</v>
      </c>
      <c r="AU961" s="135">
        <f t="shared" si="622"/>
        <v>0.293441610879</v>
      </c>
      <c r="AV961" s="302">
        <v>2.9197939999999998E-6</v>
      </c>
      <c r="AW961" s="302">
        <v>8.8106562999999999E-9</v>
      </c>
      <c r="AX961" s="302">
        <v>2.4067807999999998E-13</v>
      </c>
      <c r="AY961" s="302">
        <v>2.1407075999999999E-10</v>
      </c>
      <c r="AZ961" s="302">
        <v>1.3286010000000001E-11</v>
      </c>
      <c r="BA961" s="302">
        <v>3.7071018999999999E-9</v>
      </c>
      <c r="BB961" s="302">
        <v>1.8416289000000001E-6</v>
      </c>
      <c r="BC961" s="302">
        <v>5.3203493000000001E-10</v>
      </c>
      <c r="BD961" s="302">
        <v>2.0081324000000001E-9</v>
      </c>
      <c r="BE961" s="302">
        <v>4.3568709999999998E-13</v>
      </c>
      <c r="BF961" s="302">
        <v>5.2032930999999996E-15</v>
      </c>
      <c r="BG961" s="302">
        <v>1.1940852E-11</v>
      </c>
      <c r="BH961" s="302">
        <v>8.6018896000000005E-14</v>
      </c>
      <c r="BI961" s="302">
        <v>2.0171937E-13</v>
      </c>
      <c r="BJ961" s="302">
        <v>3.9334380000000002E-9</v>
      </c>
      <c r="BK961" s="302">
        <v>1.0204826E-8</v>
      </c>
      <c r="BL961" s="302">
        <v>1.0030664999999999E-11</v>
      </c>
      <c r="BM961" s="302">
        <v>2.5550878999999999E-5</v>
      </c>
      <c r="BN961" s="303">
        <v>0.29341605999999998</v>
      </c>
      <c r="BO961" s="303">
        <v>0</v>
      </c>
      <c r="BP961" s="303">
        <v>0</v>
      </c>
      <c r="BQ961" s="303">
        <v>0</v>
      </c>
      <c r="BR961" s="74"/>
      <c r="BS961" s="136">
        <v>1.8001513E-4</v>
      </c>
      <c r="BT961" s="144">
        <v>1.5046054000000001E-5</v>
      </c>
      <c r="BU961" s="144">
        <v>8.6936097000000001E-5</v>
      </c>
      <c r="BV961" s="144">
        <v>5.0908030000000003E-7</v>
      </c>
      <c r="BW961" s="144">
        <v>1.7351028E-5</v>
      </c>
      <c r="BX961" s="144">
        <v>2.3680874999999998E-6</v>
      </c>
      <c r="BY961" s="144">
        <v>5.0312095000000003E-9</v>
      </c>
      <c r="BZ961" s="144">
        <v>3.6005950999999999E-6</v>
      </c>
      <c r="CA961" s="144">
        <v>3.1176787999999998E-7</v>
      </c>
      <c r="CB961" s="144">
        <v>3.4528539999999998E-7</v>
      </c>
      <c r="CC961" s="144">
        <v>9.9111761000000001E-8</v>
      </c>
      <c r="CD961" s="144">
        <v>7.2879314000000001E-9</v>
      </c>
      <c r="CE961" s="144">
        <v>1.6794881E-9</v>
      </c>
      <c r="CF961" s="144">
        <v>6.0298170000000001E-6</v>
      </c>
      <c r="CG961" s="144">
        <v>4.7146052000000001E-5</v>
      </c>
      <c r="CH961" s="144">
        <v>2.5815115000000001E-7</v>
      </c>
      <c r="CI961" s="136">
        <v>0</v>
      </c>
      <c r="CJ961" s="203"/>
      <c r="CK961" s="201"/>
      <c r="CL961" s="89" t="s">
        <v>743</v>
      </c>
      <c r="CM961" s="110"/>
      <c r="CN961" s="110"/>
      <c r="CP961" s="305"/>
      <c r="CQ961" s="74"/>
      <c r="CR961" s="74"/>
      <c r="CS961" s="74"/>
      <c r="CT961" s="74"/>
      <c r="CU961" s="74"/>
      <c r="CV961" s="74"/>
      <c r="CW961" s="74"/>
      <c r="CX961" s="74"/>
      <c r="CY961" s="74"/>
      <c r="CZ961" s="74"/>
      <c r="DA961" s="74"/>
      <c r="DB961" s="74"/>
    </row>
    <row r="962" spans="1:106" ht="14.5" customHeight="1">
      <c r="A962" s="74" t="s">
        <v>4081</v>
      </c>
      <c r="B962" s="129" t="s">
        <v>4006</v>
      </c>
      <c r="C962" s="130" t="str">
        <f t="shared" si="611"/>
        <v>A.140.03.103</v>
      </c>
      <c r="D962" s="131" t="s">
        <v>4074</v>
      </c>
      <c r="E962" s="129" t="s">
        <v>957</v>
      </c>
      <c r="F962" s="132" t="s">
        <v>4083</v>
      </c>
      <c r="G962" s="132">
        <f t="shared" si="612"/>
        <v>0.2064897582753</v>
      </c>
      <c r="H962" s="348">
        <f t="shared" si="613"/>
        <v>0.2064897582753</v>
      </c>
      <c r="I962" s="74"/>
      <c r="J962" s="132">
        <f t="shared" si="614"/>
        <v>1.0389001655999999E-2</v>
      </c>
      <c r="K962" s="132">
        <f t="shared" si="615"/>
        <v>3.4275205400000001E-2</v>
      </c>
      <c r="L962" s="300">
        <f t="shared" si="616"/>
        <v>1.10760212193E-2</v>
      </c>
      <c r="M962" s="132">
        <v>0.15074952999999999</v>
      </c>
      <c r="N962" s="132">
        <v>2.3669912000000001E-2</v>
      </c>
      <c r="O962" s="132">
        <v>9.4475209000000008E-3</v>
      </c>
      <c r="P962" s="132">
        <v>7.9738393000000005E-3</v>
      </c>
      <c r="Q962" s="132">
        <v>2.2140585999999999E-3</v>
      </c>
      <c r="R962" s="304">
        <v>6.1954145999999996E-5</v>
      </c>
      <c r="S962" s="132">
        <v>1.3914961000000001E-4</v>
      </c>
      <c r="T962" s="132">
        <v>1.1577725E-3</v>
      </c>
      <c r="U962" s="132">
        <v>4.5399729999999998E-4</v>
      </c>
      <c r="V962" s="132">
        <v>0</v>
      </c>
      <c r="W962" s="132">
        <v>1.0619989E-2</v>
      </c>
      <c r="X962" s="304">
        <v>2.0349192999999999E-6</v>
      </c>
      <c r="Y962" s="132">
        <v>0</v>
      </c>
      <c r="Z962" s="132">
        <v>0</v>
      </c>
      <c r="AA962" s="74"/>
      <c r="AB962" s="301">
        <f t="shared" si="617"/>
        <v>1.1334551127819548</v>
      </c>
      <c r="AC962" s="338">
        <f t="shared" si="618"/>
        <v>1.1334551127819548</v>
      </c>
      <c r="AD962" s="74"/>
      <c r="AE962" s="136">
        <v>16.024367999999999</v>
      </c>
      <c r="AF962" s="136">
        <v>13.625768000000001</v>
      </c>
      <c r="AG962" s="136">
        <v>1.4396286</v>
      </c>
      <c r="AH962" s="136">
        <v>0</v>
      </c>
      <c r="AI962" s="136">
        <v>0.11764065</v>
      </c>
      <c r="AJ962" s="136">
        <v>0.51618863000000004</v>
      </c>
      <c r="AK962" s="136">
        <v>0.32514209999999999</v>
      </c>
      <c r="AL962" s="74"/>
      <c r="AM962" s="133">
        <v>2.8643359E-2</v>
      </c>
      <c r="AN962" s="340">
        <f t="shared" si="619"/>
        <v>2.8643359E-2</v>
      </c>
      <c r="AP962" s="133">
        <v>2.6925266E-2</v>
      </c>
      <c r="AQ962" s="133">
        <v>1.0737043000000001E-3</v>
      </c>
      <c r="AR962" s="133">
        <v>6.4438862999999995E-4</v>
      </c>
      <c r="AS962" s="134">
        <f t="shared" si="620"/>
        <v>1.6142245904718998E-6</v>
      </c>
      <c r="AT962" s="135">
        <f t="shared" si="621"/>
        <v>3.9707998466927999E-9</v>
      </c>
      <c r="AU962" s="135">
        <f t="shared" si="622"/>
        <v>9.0250508768999996E-2</v>
      </c>
      <c r="AV962" s="302">
        <v>1.0588748999999999E-6</v>
      </c>
      <c r="AW962" s="302">
        <v>3.1951299999999999E-9</v>
      </c>
      <c r="AX962" s="302">
        <v>8.7284413999999996E-14</v>
      </c>
      <c r="AY962" s="302">
        <v>5.7085536000000002E-11</v>
      </c>
      <c r="AZ962" s="302">
        <v>3.5429358999999999E-12</v>
      </c>
      <c r="BA962" s="302">
        <v>1.1856681999999999E-9</v>
      </c>
      <c r="BB962" s="302">
        <v>5.5033318999999996E-7</v>
      </c>
      <c r="BC962" s="302">
        <v>1.6981762000000001E-10</v>
      </c>
      <c r="BD962" s="302">
        <v>5.9971156999999995E-10</v>
      </c>
      <c r="BE962" s="302">
        <v>1.1618323E-13</v>
      </c>
      <c r="BF962" s="302">
        <v>1.3875448E-15</v>
      </c>
      <c r="BG962" s="302">
        <v>3.1842272000000001E-12</v>
      </c>
      <c r="BH962" s="302">
        <v>2.2938372000000001E-14</v>
      </c>
      <c r="BI962" s="302">
        <v>5.3791832000000002E-14</v>
      </c>
      <c r="BJ962" s="302">
        <v>1.0489167999999999E-9</v>
      </c>
      <c r="BK962" s="302">
        <v>2.7212870000000001E-9</v>
      </c>
      <c r="BL962" s="302">
        <v>2.6748440999999999E-12</v>
      </c>
      <c r="BM962" s="302">
        <v>1.2488769E-5</v>
      </c>
      <c r="BN962" s="303">
        <v>9.0238020000000002E-2</v>
      </c>
      <c r="BO962" s="303">
        <v>0</v>
      </c>
      <c r="BP962" s="303">
        <v>0</v>
      </c>
      <c r="BQ962" s="303">
        <v>0</v>
      </c>
      <c r="BR962" s="74"/>
      <c r="BS962" s="144">
        <v>6.3575410000000002E-5</v>
      </c>
      <c r="BT962" s="144">
        <v>4.5198546000000002E-6</v>
      </c>
      <c r="BU962" s="144">
        <v>3.1603736000000002E-5</v>
      </c>
      <c r="BV962" s="144">
        <v>1.3575475000000001E-7</v>
      </c>
      <c r="BW962" s="144">
        <v>5.1386571000000003E-6</v>
      </c>
      <c r="BX962" s="144">
        <v>7.5909384999999999E-7</v>
      </c>
      <c r="BY962" s="144">
        <v>1.3416559E-9</v>
      </c>
      <c r="BZ962" s="144">
        <v>1.1538339E-6</v>
      </c>
      <c r="CA962" s="144">
        <v>8.3138101999999999E-8</v>
      </c>
      <c r="CB962" s="144">
        <v>9.2076105999999997E-8</v>
      </c>
      <c r="CC962" s="144">
        <v>2.6429802999999999E-8</v>
      </c>
      <c r="CD962" s="144">
        <v>1.9434483999999998E-9</v>
      </c>
      <c r="CE962" s="144">
        <v>4.4786348999999998E-10</v>
      </c>
      <c r="CF962" s="144">
        <v>1.8826870000000001E-6</v>
      </c>
      <c r="CG962" s="144">
        <v>1.7971962999999999E-5</v>
      </c>
      <c r="CH962" s="144">
        <v>2.0445219000000001E-7</v>
      </c>
      <c r="CI962" s="136">
        <v>0</v>
      </c>
      <c r="CJ962" s="203"/>
      <c r="CK962" s="201"/>
      <c r="CL962" s="89" t="s">
        <v>743</v>
      </c>
      <c r="CM962" s="110"/>
      <c r="CN962" s="110"/>
      <c r="CP962" s="305"/>
      <c r="CQ962" s="74"/>
      <c r="CR962" s="74"/>
      <c r="CS962" s="74"/>
      <c r="CT962" s="74"/>
      <c r="CU962" s="74"/>
      <c r="CV962" s="74"/>
      <c r="CW962" s="74"/>
      <c r="CX962" s="74"/>
      <c r="CY962" s="74"/>
      <c r="CZ962" s="74"/>
      <c r="DA962" s="74"/>
      <c r="DB962" s="74"/>
    </row>
    <row r="963" spans="1:106" ht="14.5" customHeight="1">
      <c r="A963" s="74" t="s">
        <v>4084</v>
      </c>
      <c r="B963" s="129" t="s">
        <v>4006</v>
      </c>
      <c r="C963" s="130" t="str">
        <f t="shared" si="611"/>
        <v>A.140.03.104</v>
      </c>
      <c r="D963" s="131" t="s">
        <v>4074</v>
      </c>
      <c r="E963" s="129" t="s">
        <v>957</v>
      </c>
      <c r="F963" s="132" t="s">
        <v>4086</v>
      </c>
      <c r="G963" s="132">
        <f t="shared" si="612"/>
        <v>4.4541990520000005E-2</v>
      </c>
      <c r="H963" s="348">
        <f t="shared" si="613"/>
        <v>4.4541990520000005E-2</v>
      </c>
      <c r="I963" s="74"/>
      <c r="J963" s="132">
        <f t="shared" si="614"/>
        <v>1.27762958E-3</v>
      </c>
      <c r="K963" s="132">
        <f t="shared" si="615"/>
        <v>3.1862822E-3</v>
      </c>
      <c r="L963" s="300">
        <f t="shared" si="616"/>
        <v>6.6783207400000003E-3</v>
      </c>
      <c r="M963" s="132">
        <v>3.3399758000000002E-2</v>
      </c>
      <c r="N963" s="132">
        <v>1.8742735E-3</v>
      </c>
      <c r="O963" s="132">
        <v>1.3120086999999999E-3</v>
      </c>
      <c r="P963" s="132">
        <v>1.102268E-3</v>
      </c>
      <c r="Q963" s="132">
        <v>1.7536158E-4</v>
      </c>
      <c r="R963" s="132">
        <v>0</v>
      </c>
      <c r="S963" s="132">
        <v>0</v>
      </c>
      <c r="T963" s="132">
        <v>0</v>
      </c>
      <c r="U963" s="132">
        <v>2.3380764000000001E-4</v>
      </c>
      <c r="V963" s="132">
        <v>0</v>
      </c>
      <c r="W963" s="132">
        <v>6.4445131000000003E-3</v>
      </c>
      <c r="X963" s="132">
        <v>0</v>
      </c>
      <c r="Y963" s="132">
        <v>0</v>
      </c>
      <c r="Z963" s="132">
        <v>0</v>
      </c>
      <c r="AA963" s="74"/>
      <c r="AB963" s="301">
        <f t="shared" si="617"/>
        <v>0.25112600000000002</v>
      </c>
      <c r="AC963" s="338">
        <f t="shared" si="618"/>
        <v>0.25112600000000002</v>
      </c>
      <c r="AD963" s="74"/>
      <c r="AE963" s="136">
        <v>4.2981531000000004</v>
      </c>
      <c r="AF963" s="136">
        <v>2.8230735</v>
      </c>
      <c r="AG963" s="136">
        <v>0.87360247000000002</v>
      </c>
      <c r="AH963" s="136">
        <v>0</v>
      </c>
      <c r="AI963" s="136">
        <v>7.4995910999999998E-2</v>
      </c>
      <c r="AJ963" s="136">
        <v>0.3286039</v>
      </c>
      <c r="AK963" s="136">
        <v>0.19787732</v>
      </c>
      <c r="AL963" s="74"/>
      <c r="AM963" s="133">
        <v>4.9935591000000003E-3</v>
      </c>
      <c r="AN963" s="340">
        <f t="shared" si="619"/>
        <v>4.9935591000000003E-3</v>
      </c>
      <c r="AP963" s="133">
        <v>4.7114605000000004E-3</v>
      </c>
      <c r="AQ963" s="133">
        <v>2.1085732E-4</v>
      </c>
      <c r="AR963" s="145">
        <v>7.1241299000000002E-5</v>
      </c>
      <c r="AS963" s="134">
        <f t="shared" si="620"/>
        <v>2.8246166133000001E-7</v>
      </c>
      <c r="AT963" s="135">
        <f t="shared" si="621"/>
        <v>7.7979777213899986E-10</v>
      </c>
      <c r="AU963" s="135">
        <f t="shared" si="622"/>
        <v>9.9777730532000005E-3</v>
      </c>
      <c r="AV963" s="302">
        <v>2.3304492999999999E-7</v>
      </c>
      <c r="AW963" s="302">
        <v>7.0315279999999996E-10</v>
      </c>
      <c r="AX963" s="302">
        <v>1.9211139000000001E-14</v>
      </c>
      <c r="AY963" s="303">
        <v>0</v>
      </c>
      <c r="AZ963" s="303">
        <v>0</v>
      </c>
      <c r="BA963" s="302">
        <v>1.6389933000000001E-10</v>
      </c>
      <c r="BB963" s="302">
        <v>4.9252831999999997E-8</v>
      </c>
      <c r="BC963" s="302">
        <v>2.3234081E-11</v>
      </c>
      <c r="BD963" s="302">
        <v>5.3391680000000003E-11</v>
      </c>
      <c r="BE963" s="303">
        <v>0</v>
      </c>
      <c r="BF963" s="303">
        <v>0</v>
      </c>
      <c r="BG963" s="303">
        <v>0</v>
      </c>
      <c r="BH963" s="303">
        <v>0</v>
      </c>
      <c r="BI963" s="303">
        <v>0</v>
      </c>
      <c r="BJ963" s="303">
        <v>0</v>
      </c>
      <c r="BK963" s="303">
        <v>0</v>
      </c>
      <c r="BL963" s="303">
        <v>0</v>
      </c>
      <c r="BM963" s="302">
        <v>4.7190531999999999E-6</v>
      </c>
      <c r="BN963" s="303">
        <v>9.9730540000000003E-3</v>
      </c>
      <c r="BO963" s="303">
        <v>0</v>
      </c>
      <c r="BP963" s="303">
        <v>0</v>
      </c>
      <c r="BQ963" s="303">
        <v>0</v>
      </c>
      <c r="BR963" s="74"/>
      <c r="BS963" s="144">
        <v>1.2947938000000001E-5</v>
      </c>
      <c r="BT963" s="144">
        <v>4.2205851999999999E-7</v>
      </c>
      <c r="BU963" s="144">
        <v>7.0020592999999996E-6</v>
      </c>
      <c r="BV963" s="136">
        <v>0</v>
      </c>
      <c r="BW963" s="144">
        <v>4.2550323000000001E-7</v>
      </c>
      <c r="BX963" s="144">
        <v>1.0610537E-7</v>
      </c>
      <c r="BY963" s="136">
        <v>0</v>
      </c>
      <c r="BZ963" s="144">
        <v>1.6104512000000001E-7</v>
      </c>
      <c r="CA963" s="136">
        <v>0</v>
      </c>
      <c r="CB963" s="136">
        <v>0</v>
      </c>
      <c r="CC963" s="136">
        <v>0</v>
      </c>
      <c r="CD963" s="136">
        <v>0</v>
      </c>
      <c r="CE963" s="136">
        <v>0</v>
      </c>
      <c r="CF963" s="144">
        <v>2.2844883E-7</v>
      </c>
      <c r="CG963" s="144">
        <v>4.4899537000000004E-6</v>
      </c>
      <c r="CH963" s="144">
        <v>1.1276423E-7</v>
      </c>
      <c r="CI963" s="136">
        <v>0</v>
      </c>
      <c r="CJ963" s="203"/>
      <c r="CK963" s="201"/>
      <c r="CL963" s="89" t="s">
        <v>743</v>
      </c>
      <c r="CM963" s="110"/>
      <c r="CN963" s="110"/>
      <c r="CP963" s="305"/>
      <c r="CQ963" s="74"/>
      <c r="CR963" s="74"/>
      <c r="CS963" s="74"/>
      <c r="CT963" s="74"/>
      <c r="CU963" s="74"/>
      <c r="CV963" s="74"/>
      <c r="CW963" s="74"/>
      <c r="CX963" s="74"/>
      <c r="CY963" s="74"/>
      <c r="CZ963" s="74"/>
      <c r="DA963" s="74"/>
      <c r="DB963" s="74"/>
    </row>
    <row r="964" spans="1:106" ht="14.5" customHeight="1">
      <c r="A964" s="74" t="s">
        <v>4087</v>
      </c>
      <c r="B964" s="129" t="s">
        <v>4006</v>
      </c>
      <c r="C964" s="130" t="str">
        <f t="shared" si="611"/>
        <v>A.140.03.105</v>
      </c>
      <c r="D964" s="131" t="s">
        <v>4074</v>
      </c>
      <c r="E964" s="129" t="s">
        <v>957</v>
      </c>
      <c r="F964" s="132" t="s">
        <v>4089</v>
      </c>
      <c r="G964" s="132">
        <f t="shared" si="612"/>
        <v>1.8340820049999998E-2</v>
      </c>
      <c r="H964" s="348">
        <f t="shared" si="613"/>
        <v>1.8340820049999998E-2</v>
      </c>
      <c r="I964" s="74"/>
      <c r="J964" s="132">
        <f t="shared" si="614"/>
        <v>5.2608276799999995E-4</v>
      </c>
      <c r="K964" s="132">
        <f t="shared" si="615"/>
        <v>1.31199855E-3</v>
      </c>
      <c r="L964" s="300">
        <f t="shared" si="616"/>
        <v>2.749896732E-3</v>
      </c>
      <c r="M964" s="132">
        <v>1.3752841999999999E-2</v>
      </c>
      <c r="N964" s="132">
        <v>7.7175967000000004E-4</v>
      </c>
      <c r="O964" s="132">
        <v>5.4023888000000002E-4</v>
      </c>
      <c r="P964" s="132">
        <v>4.5387505999999999E-4</v>
      </c>
      <c r="Q964" s="304">
        <v>7.2207707999999998E-5</v>
      </c>
      <c r="R964" s="132">
        <v>0</v>
      </c>
      <c r="S964" s="132">
        <v>0</v>
      </c>
      <c r="T964" s="132">
        <v>0</v>
      </c>
      <c r="U964" s="304">
        <v>9.6273731999999994E-5</v>
      </c>
      <c r="V964" s="132">
        <v>0</v>
      </c>
      <c r="W964" s="132">
        <v>2.6536229999999999E-3</v>
      </c>
      <c r="X964" s="132">
        <v>0</v>
      </c>
      <c r="Y964" s="132">
        <v>0</v>
      </c>
      <c r="Z964" s="132">
        <v>0</v>
      </c>
      <c r="AA964" s="74"/>
      <c r="AB964" s="301">
        <f t="shared" si="617"/>
        <v>0.10340482706766917</v>
      </c>
      <c r="AC964" s="338">
        <f t="shared" si="618"/>
        <v>0.10340482706766917</v>
      </c>
      <c r="AD964" s="74"/>
      <c r="AE964" s="136">
        <v>1.7698278000000001</v>
      </c>
      <c r="AF964" s="136">
        <v>1.162442</v>
      </c>
      <c r="AG964" s="136">
        <v>0.35971866000000002</v>
      </c>
      <c r="AH964" s="136">
        <v>0</v>
      </c>
      <c r="AI964" s="136">
        <v>3.0880668999999999E-2</v>
      </c>
      <c r="AJ964" s="136">
        <v>0.13530749</v>
      </c>
      <c r="AK964" s="136">
        <v>8.1478895999999995E-2</v>
      </c>
      <c r="AL964" s="74"/>
      <c r="AM964" s="133">
        <v>2.0561714E-3</v>
      </c>
      <c r="AN964" s="340">
        <f t="shared" si="619"/>
        <v>2.0561714E-3</v>
      </c>
      <c r="AP964" s="133">
        <v>1.9400131E-3</v>
      </c>
      <c r="AQ964" s="145">
        <v>8.6823601999999999E-5</v>
      </c>
      <c r="AR964" s="145">
        <v>2.9334653E-5</v>
      </c>
      <c r="AS964" s="134">
        <f t="shared" si="620"/>
        <v>1.16307742958E-7</v>
      </c>
      <c r="AT964" s="135">
        <f t="shared" si="621"/>
        <v>3.2109320376899998E-10</v>
      </c>
      <c r="AU964" s="135">
        <f t="shared" si="622"/>
        <v>4.1084947395000002E-3</v>
      </c>
      <c r="AV964" s="302">
        <v>9.5959677E-8</v>
      </c>
      <c r="AW964" s="302">
        <v>2.8953351E-10</v>
      </c>
      <c r="AX964" s="302">
        <v>7.9104690000000003E-15</v>
      </c>
      <c r="AY964" s="303">
        <v>0</v>
      </c>
      <c r="AZ964" s="303">
        <v>0</v>
      </c>
      <c r="BA964" s="302">
        <v>6.7487958000000002E-11</v>
      </c>
      <c r="BB964" s="302">
        <v>2.0280577999999999E-8</v>
      </c>
      <c r="BC964" s="302">
        <v>9.5669743000000004E-12</v>
      </c>
      <c r="BD964" s="302">
        <v>2.1984808999999999E-11</v>
      </c>
      <c r="BE964" s="303">
        <v>0</v>
      </c>
      <c r="BF964" s="303">
        <v>0</v>
      </c>
      <c r="BG964" s="303">
        <v>0</v>
      </c>
      <c r="BH964" s="303">
        <v>0</v>
      </c>
      <c r="BI964" s="303">
        <v>0</v>
      </c>
      <c r="BJ964" s="303">
        <v>0</v>
      </c>
      <c r="BK964" s="303">
        <v>0</v>
      </c>
      <c r="BL964" s="303">
        <v>0</v>
      </c>
      <c r="BM964" s="302">
        <v>1.9431394999999998E-6</v>
      </c>
      <c r="BN964" s="303">
        <v>4.1065516000000002E-3</v>
      </c>
      <c r="BO964" s="303">
        <v>0</v>
      </c>
      <c r="BP964" s="303">
        <v>0</v>
      </c>
      <c r="BQ964" s="303">
        <v>0</v>
      </c>
      <c r="BR964" s="74"/>
      <c r="BS964" s="144">
        <v>5.3315039999999998E-6</v>
      </c>
      <c r="BT964" s="144">
        <v>1.7378880000000001E-7</v>
      </c>
      <c r="BU964" s="144">
        <v>2.8832009000000001E-6</v>
      </c>
      <c r="BV964" s="136">
        <v>0</v>
      </c>
      <c r="BW964" s="144">
        <v>1.7520721000000001E-7</v>
      </c>
      <c r="BX964" s="144">
        <v>4.3690448E-8</v>
      </c>
      <c r="BY964" s="136">
        <v>0</v>
      </c>
      <c r="BZ964" s="144">
        <v>6.6312697999999996E-8</v>
      </c>
      <c r="CA964" s="136">
        <v>0</v>
      </c>
      <c r="CB964" s="136">
        <v>0</v>
      </c>
      <c r="CC964" s="136">
        <v>0</v>
      </c>
      <c r="CD964" s="136">
        <v>0</v>
      </c>
      <c r="CE964" s="136">
        <v>0</v>
      </c>
      <c r="CF964" s="144">
        <v>9.4067164000000004E-8</v>
      </c>
      <c r="CG964" s="144">
        <v>1.8488045E-6</v>
      </c>
      <c r="CH964" s="144">
        <v>4.6432328999999997E-8</v>
      </c>
      <c r="CI964" s="136">
        <v>0</v>
      </c>
      <c r="CJ964" s="203"/>
      <c r="CK964" s="201"/>
      <c r="CL964" s="89" t="s">
        <v>743</v>
      </c>
      <c r="CM964" s="110"/>
      <c r="CN964" s="110"/>
      <c r="CP964" s="305"/>
      <c r="CQ964" s="74"/>
      <c r="CR964" s="74"/>
      <c r="CS964" s="74"/>
      <c r="CT964" s="74"/>
      <c r="CU964" s="74"/>
      <c r="CV964" s="74"/>
      <c r="CW964" s="74"/>
      <c r="CX964" s="74"/>
      <c r="CY964" s="74"/>
      <c r="CZ964" s="74"/>
      <c r="DA964" s="74"/>
      <c r="DB964" s="74"/>
    </row>
    <row r="965" spans="1:106" ht="14.5" customHeight="1">
      <c r="A965" s="74" t="s">
        <v>4090</v>
      </c>
      <c r="B965" s="129" t="s">
        <v>4006</v>
      </c>
      <c r="C965" s="130" t="str">
        <f t="shared" si="611"/>
        <v>A.140.03.106</v>
      </c>
      <c r="D965" s="131" t="s">
        <v>4074</v>
      </c>
      <c r="E965" s="129" t="s">
        <v>957</v>
      </c>
      <c r="F965" s="132" t="s">
        <v>4092</v>
      </c>
      <c r="G965" s="132">
        <f t="shared" si="612"/>
        <v>1.222721314E-2</v>
      </c>
      <c r="H965" s="348">
        <f t="shared" si="613"/>
        <v>1.222721314E-2</v>
      </c>
      <c r="I965" s="74"/>
      <c r="J965" s="132">
        <f t="shared" si="614"/>
        <v>3.5072184200000002E-4</v>
      </c>
      <c r="K965" s="132">
        <f t="shared" si="615"/>
        <v>8.7466571000000004E-4</v>
      </c>
      <c r="L965" s="300">
        <f t="shared" si="616"/>
        <v>1.833264488E-3</v>
      </c>
      <c r="M965" s="132">
        <v>9.1685611E-3</v>
      </c>
      <c r="N965" s="132">
        <v>5.1450645000000001E-4</v>
      </c>
      <c r="O965" s="132">
        <v>3.6015926000000002E-4</v>
      </c>
      <c r="P965" s="132">
        <v>3.0258337000000003E-4</v>
      </c>
      <c r="Q965" s="304">
        <v>4.8138471999999997E-5</v>
      </c>
      <c r="R965" s="132">
        <v>0</v>
      </c>
      <c r="S965" s="132">
        <v>0</v>
      </c>
      <c r="T965" s="132">
        <v>0</v>
      </c>
      <c r="U965" s="304">
        <v>6.4182488000000005E-5</v>
      </c>
      <c r="V965" s="132">
        <v>0</v>
      </c>
      <c r="W965" s="132">
        <v>1.7690819999999999E-3</v>
      </c>
      <c r="X965" s="132">
        <v>0</v>
      </c>
      <c r="Y965" s="132">
        <v>0</v>
      </c>
      <c r="Z965" s="132">
        <v>0</v>
      </c>
      <c r="AA965" s="74"/>
      <c r="AB965" s="301">
        <f t="shared" si="617"/>
        <v>6.8936549624060151E-2</v>
      </c>
      <c r="AC965" s="338">
        <f t="shared" si="618"/>
        <v>6.8936549624060151E-2</v>
      </c>
      <c r="AD965" s="74"/>
      <c r="AE965" s="136">
        <v>1.1798852</v>
      </c>
      <c r="AF965" s="136">
        <v>0.77496136000000004</v>
      </c>
      <c r="AG965" s="136">
        <v>0.23981243999999999</v>
      </c>
      <c r="AH965" s="136">
        <v>0</v>
      </c>
      <c r="AI965" s="136">
        <v>2.0587113000000001E-2</v>
      </c>
      <c r="AJ965" s="136">
        <v>9.0204991999999998E-2</v>
      </c>
      <c r="AK965" s="136">
        <v>5.4319263999999999E-2</v>
      </c>
      <c r="AL965" s="74"/>
      <c r="AM965" s="133">
        <v>1.3707808999999999E-3</v>
      </c>
      <c r="AN965" s="340">
        <f t="shared" si="619"/>
        <v>1.3707808999999999E-3</v>
      </c>
      <c r="AP965" s="133">
        <v>1.2933421000000001E-3</v>
      </c>
      <c r="AQ965" s="145">
        <v>5.7882401000000003E-5</v>
      </c>
      <c r="AR965" s="145">
        <v>1.9556435E-5</v>
      </c>
      <c r="AS965" s="134">
        <f t="shared" si="620"/>
        <v>7.7538494972000001E-8</v>
      </c>
      <c r="AT965" s="135">
        <f t="shared" si="621"/>
        <v>2.14062136546E-10</v>
      </c>
      <c r="AU965" s="135">
        <f t="shared" si="622"/>
        <v>2.7389965264E-3</v>
      </c>
      <c r="AV965" s="302">
        <v>6.3973118000000004E-8</v>
      </c>
      <c r="AW965" s="302">
        <v>1.9302234E-10</v>
      </c>
      <c r="AX965" s="302">
        <v>5.2736459999999999E-15</v>
      </c>
      <c r="AY965" s="303">
        <v>0</v>
      </c>
      <c r="AZ965" s="303">
        <v>0</v>
      </c>
      <c r="BA965" s="302">
        <v>4.4991971999999999E-11</v>
      </c>
      <c r="BB965" s="302">
        <v>1.3520385E-8</v>
      </c>
      <c r="BC965" s="302">
        <v>6.3779829000000003E-12</v>
      </c>
      <c r="BD965" s="302">
        <v>1.465654E-11</v>
      </c>
      <c r="BE965" s="303">
        <v>0</v>
      </c>
      <c r="BF965" s="303">
        <v>0</v>
      </c>
      <c r="BG965" s="303">
        <v>0</v>
      </c>
      <c r="BH965" s="303">
        <v>0</v>
      </c>
      <c r="BI965" s="303">
        <v>0</v>
      </c>
      <c r="BJ965" s="303">
        <v>0</v>
      </c>
      <c r="BK965" s="303">
        <v>0</v>
      </c>
      <c r="BL965" s="303">
        <v>0</v>
      </c>
      <c r="BM965" s="302">
        <v>1.2954264E-6</v>
      </c>
      <c r="BN965" s="303">
        <v>2.7377011E-3</v>
      </c>
      <c r="BO965" s="303">
        <v>0</v>
      </c>
      <c r="BP965" s="303">
        <v>0</v>
      </c>
      <c r="BQ965" s="303">
        <v>0</v>
      </c>
      <c r="BR965" s="74"/>
      <c r="BS965" s="144">
        <v>3.5543360000000002E-6</v>
      </c>
      <c r="BT965" s="144">
        <v>1.158592E-7</v>
      </c>
      <c r="BU965" s="144">
        <v>1.9221338999999999E-6</v>
      </c>
      <c r="BV965" s="136">
        <v>0</v>
      </c>
      <c r="BW965" s="144">
        <v>1.1680481E-7</v>
      </c>
      <c r="BX965" s="144">
        <v>2.9126965999999999E-8</v>
      </c>
      <c r="BY965" s="136">
        <v>0</v>
      </c>
      <c r="BZ965" s="144">
        <v>4.4208465999999998E-8</v>
      </c>
      <c r="CA965" s="136">
        <v>0</v>
      </c>
      <c r="CB965" s="136">
        <v>0</v>
      </c>
      <c r="CC965" s="136">
        <v>0</v>
      </c>
      <c r="CD965" s="136">
        <v>0</v>
      </c>
      <c r="CE965" s="136">
        <v>0</v>
      </c>
      <c r="CF965" s="144">
        <v>6.2711442E-8</v>
      </c>
      <c r="CG965" s="144">
        <v>1.2325363E-6</v>
      </c>
      <c r="CH965" s="144">
        <v>3.0954885999999998E-8</v>
      </c>
      <c r="CI965" s="136">
        <v>0</v>
      </c>
      <c r="CJ965" s="203"/>
      <c r="CK965" s="201"/>
      <c r="CL965" s="89" t="s">
        <v>743</v>
      </c>
      <c r="CM965" s="110"/>
      <c r="CN965" s="110"/>
      <c r="CP965" s="305"/>
      <c r="CQ965" s="74"/>
      <c r="CR965" s="74"/>
      <c r="CS965" s="74"/>
      <c r="CT965" s="74"/>
      <c r="CU965" s="74"/>
      <c r="CV965" s="74"/>
      <c r="CW965" s="74"/>
      <c r="CX965" s="74"/>
      <c r="CY965" s="74"/>
      <c r="CZ965" s="74"/>
      <c r="DA965" s="74"/>
      <c r="DB965" s="74"/>
    </row>
    <row r="966" spans="1:106" ht="14.5" customHeight="1">
      <c r="A966" s="74" t="s">
        <v>4093</v>
      </c>
      <c r="B966" s="129" t="s">
        <v>4006</v>
      </c>
      <c r="C966" s="130" t="str">
        <f t="shared" si="611"/>
        <v>A.140.03.107</v>
      </c>
      <c r="D966" s="131" t="s">
        <v>4074</v>
      </c>
      <c r="E966" s="129" t="s">
        <v>957</v>
      </c>
      <c r="F966" s="132" t="s">
        <v>4095</v>
      </c>
      <c r="G966" s="132">
        <f t="shared" si="612"/>
        <v>0.3169085611686</v>
      </c>
      <c r="H966" s="348">
        <f t="shared" si="613"/>
        <v>0.3169085611686</v>
      </c>
      <c r="I966" s="74"/>
      <c r="J966" s="132">
        <f t="shared" si="614"/>
        <v>1.8022331909999998E-2</v>
      </c>
      <c r="K966" s="132">
        <f t="shared" si="615"/>
        <v>6.1678038099999999E-2</v>
      </c>
      <c r="L966" s="300">
        <f t="shared" si="616"/>
        <v>7.7478211586000005E-3</v>
      </c>
      <c r="M966" s="132">
        <v>0.22946037</v>
      </c>
      <c r="N966" s="132">
        <v>4.3297273999999997E-2</v>
      </c>
      <c r="O966" s="132">
        <v>1.6065218999999999E-2</v>
      </c>
      <c r="P966" s="132">
        <v>1.3570238E-2</v>
      </c>
      <c r="Q966" s="132">
        <v>4.0498864000000001E-3</v>
      </c>
      <c r="R966" s="132">
        <v>1.2390829E-4</v>
      </c>
      <c r="S966" s="132">
        <v>2.7829922000000002E-4</v>
      </c>
      <c r="T966" s="132">
        <v>2.3155451000000001E-3</v>
      </c>
      <c r="U966" s="132">
        <v>4.0370362000000001E-4</v>
      </c>
      <c r="V966" s="132">
        <v>0</v>
      </c>
      <c r="W966" s="132">
        <v>7.3400477000000004E-3</v>
      </c>
      <c r="X966" s="304">
        <v>4.0698385999999998E-6</v>
      </c>
      <c r="Y966" s="132">
        <v>0</v>
      </c>
      <c r="Z966" s="132">
        <v>0</v>
      </c>
      <c r="AA966" s="74"/>
      <c r="AB966" s="301">
        <f t="shared" si="617"/>
        <v>1.725265939849624</v>
      </c>
      <c r="AC966" s="338">
        <f t="shared" si="618"/>
        <v>1.725265939849624</v>
      </c>
      <c r="AD966" s="74"/>
      <c r="AE966" s="136">
        <v>22.778209</v>
      </c>
      <c r="AF966" s="136">
        <v>21.162552999999999</v>
      </c>
      <c r="AG966" s="136">
        <v>0.99501660999999997</v>
      </c>
      <c r="AH966" s="136">
        <v>0</v>
      </c>
      <c r="AI966" s="136">
        <v>7.3525403000000003E-2</v>
      </c>
      <c r="AJ966" s="136">
        <v>0.32362375999999998</v>
      </c>
      <c r="AK966" s="136">
        <v>0.22348998</v>
      </c>
      <c r="AL966" s="74"/>
      <c r="AM966" s="133">
        <v>4.6516296999999998E-2</v>
      </c>
      <c r="AN966" s="340">
        <f t="shared" si="619"/>
        <v>4.6516296999999998E-2</v>
      </c>
      <c r="AP966" s="133">
        <v>4.3688559000000002E-2</v>
      </c>
      <c r="AQ966" s="133">
        <v>1.6926183E-3</v>
      </c>
      <c r="AR966" s="133">
        <v>1.1351196E-3</v>
      </c>
      <c r="AS966" s="134">
        <f t="shared" si="620"/>
        <v>2.6192181726417999E-6</v>
      </c>
      <c r="AT966" s="135">
        <f t="shared" si="621"/>
        <v>6.2596828975845997E-9</v>
      </c>
      <c r="AU966" s="135">
        <f t="shared" si="622"/>
        <v>0.15898032918799998</v>
      </c>
      <c r="AV966" s="302">
        <v>1.6151039E-6</v>
      </c>
      <c r="AW966" s="302">
        <v>4.8736558999999998E-9</v>
      </c>
      <c r="AX966" s="302">
        <v>1.3313303999999999E-13</v>
      </c>
      <c r="AY966" s="302">
        <v>1.1417107E-10</v>
      </c>
      <c r="AZ966" s="302">
        <v>7.0858717999999998E-12</v>
      </c>
      <c r="BA966" s="302">
        <v>2.017828E-9</v>
      </c>
      <c r="BB966" s="302">
        <v>9.9443477999999991E-7</v>
      </c>
      <c r="BC966" s="302">
        <v>2.8952252000000001E-10</v>
      </c>
      <c r="BD966" s="302">
        <v>1.0842646E-9</v>
      </c>
      <c r="BE966" s="302">
        <v>2.3236645000000002E-13</v>
      </c>
      <c r="BF966" s="302">
        <v>2.7750896E-15</v>
      </c>
      <c r="BG966" s="302">
        <v>6.3684544000000001E-12</v>
      </c>
      <c r="BH966" s="302">
        <v>4.5876745000000002E-14</v>
      </c>
      <c r="BI966" s="302">
        <v>1.0758366E-13</v>
      </c>
      <c r="BJ966" s="302">
        <v>2.0978335999999999E-9</v>
      </c>
      <c r="BK966" s="302">
        <v>5.4425741000000002E-9</v>
      </c>
      <c r="BL966" s="302">
        <v>5.3496881999999998E-12</v>
      </c>
      <c r="BM966" s="302">
        <v>1.4799187999999999E-5</v>
      </c>
      <c r="BN966" s="303">
        <v>0.15896552999999999</v>
      </c>
      <c r="BO966" s="303">
        <v>0</v>
      </c>
      <c r="BP966" s="303">
        <v>0</v>
      </c>
      <c r="BQ966" s="303">
        <v>0</v>
      </c>
      <c r="BR966" s="74"/>
      <c r="BS966" s="144">
        <v>9.9223894999999997E-5</v>
      </c>
      <c r="BT966" s="144">
        <v>8.1293869E-6</v>
      </c>
      <c r="BU966" s="144">
        <v>4.8104991999999999E-5</v>
      </c>
      <c r="BV966" s="144">
        <v>2.7150948999999998E-7</v>
      </c>
      <c r="BW966" s="144">
        <v>9.3595621000000003E-6</v>
      </c>
      <c r="BX966" s="144">
        <v>1.2893329999999999E-6</v>
      </c>
      <c r="BY966" s="144">
        <v>2.6833117E-9</v>
      </c>
      <c r="BZ966" s="144">
        <v>1.9603155E-6</v>
      </c>
      <c r="CA966" s="144">
        <v>1.6627620000000001E-7</v>
      </c>
      <c r="CB966" s="144">
        <v>1.8415220999999999E-7</v>
      </c>
      <c r="CC966" s="144">
        <v>5.2859605999999998E-8</v>
      </c>
      <c r="CD966" s="144">
        <v>3.8868966999999997E-9</v>
      </c>
      <c r="CE966" s="144">
        <v>8.9572697000000001E-10</v>
      </c>
      <c r="CF966" s="144">
        <v>3.2726413000000001E-6</v>
      </c>
      <c r="CG966" s="144">
        <v>2.6259713000000001E-5</v>
      </c>
      <c r="CH966" s="144">
        <v>1.6568741E-7</v>
      </c>
      <c r="CI966" s="136">
        <v>0</v>
      </c>
      <c r="CJ966" s="203"/>
      <c r="CK966" s="201"/>
      <c r="CL966" s="89" t="s">
        <v>743</v>
      </c>
      <c r="CM966" s="110"/>
      <c r="CN966" s="110"/>
      <c r="CP966" s="305"/>
      <c r="CQ966" s="74"/>
      <c r="CR966" s="74"/>
      <c r="CS966" s="74"/>
      <c r="CT966" s="74"/>
      <c r="CU966" s="74"/>
      <c r="CV966" s="74"/>
      <c r="CW966" s="74"/>
      <c r="CX966" s="74"/>
      <c r="CY966" s="74"/>
      <c r="CZ966" s="74"/>
      <c r="DA966" s="74"/>
      <c r="DB966" s="74"/>
    </row>
    <row r="967" spans="1:106" ht="14.5" customHeight="1">
      <c r="A967" s="74" t="s">
        <v>4096</v>
      </c>
      <c r="B967" s="129" t="s">
        <v>4006</v>
      </c>
      <c r="C967" s="130" t="str">
        <f t="shared" si="611"/>
        <v>A.140.03.108</v>
      </c>
      <c r="D967" s="131" t="s">
        <v>4074</v>
      </c>
      <c r="E967" s="129" t="s">
        <v>957</v>
      </c>
      <c r="F967" s="132" t="s">
        <v>4098</v>
      </c>
      <c r="G967" s="132">
        <f t="shared" si="612"/>
        <v>1.9598476333999999</v>
      </c>
      <c r="H967" s="348">
        <f t="shared" si="613"/>
        <v>1.9598476333999999</v>
      </c>
      <c r="I967" s="74"/>
      <c r="J967" s="132">
        <f t="shared" si="614"/>
        <v>5.6215701399999998E-2</v>
      </c>
      <c r="K967" s="132">
        <f t="shared" si="615"/>
        <v>0.14019641599999999</v>
      </c>
      <c r="L967" s="300">
        <f t="shared" si="616"/>
        <v>0.29384611599999999</v>
      </c>
      <c r="M967" s="132">
        <v>1.4695894</v>
      </c>
      <c r="N967" s="132">
        <v>8.2468032999999996E-2</v>
      </c>
      <c r="O967" s="132">
        <v>5.7728383000000001E-2</v>
      </c>
      <c r="P967" s="132">
        <v>4.8499792E-2</v>
      </c>
      <c r="Q967" s="132">
        <v>7.7159094000000001E-3</v>
      </c>
      <c r="R967" s="132">
        <v>0</v>
      </c>
      <c r="S967" s="132">
        <v>0</v>
      </c>
      <c r="T967" s="132">
        <v>0</v>
      </c>
      <c r="U967" s="132">
        <v>1.0287536E-2</v>
      </c>
      <c r="V967" s="132">
        <v>0</v>
      </c>
      <c r="W967" s="132">
        <v>0.28355858</v>
      </c>
      <c r="X967" s="132">
        <v>0</v>
      </c>
      <c r="Y967" s="132">
        <v>0</v>
      </c>
      <c r="Z967" s="132">
        <v>0</v>
      </c>
      <c r="AA967" s="74"/>
      <c r="AB967" s="301">
        <f t="shared" si="617"/>
        <v>11.049544360902255</v>
      </c>
      <c r="AC967" s="338">
        <f t="shared" si="618"/>
        <v>11.049544360902255</v>
      </c>
      <c r="AD967" s="74"/>
      <c r="AE967" s="136">
        <v>189.11874</v>
      </c>
      <c r="AF967" s="136">
        <v>124.21523999999999</v>
      </c>
      <c r="AG967" s="136">
        <v>38.438509000000003</v>
      </c>
      <c r="AH967" s="136">
        <v>0</v>
      </c>
      <c r="AI967" s="136">
        <v>3.2998200999999998</v>
      </c>
      <c r="AJ967" s="136">
        <v>14.458572</v>
      </c>
      <c r="AK967" s="136">
        <v>8.7066020000000002</v>
      </c>
      <c r="AL967" s="74"/>
      <c r="AM967" s="133">
        <v>0.21971660000000001</v>
      </c>
      <c r="AN967" s="340">
        <f t="shared" si="619"/>
        <v>0.21971660000000001</v>
      </c>
      <c r="AP967" s="133">
        <v>0.20730425999999999</v>
      </c>
      <c r="AQ967" s="133">
        <v>9.2777220000000004E-3</v>
      </c>
      <c r="AR967" s="133">
        <v>3.1346172000000002E-3</v>
      </c>
      <c r="AS967" s="134">
        <f t="shared" si="620"/>
        <v>1.2428313170400001E-5</v>
      </c>
      <c r="AT967" s="135">
        <f t="shared" si="621"/>
        <v>3.4311101690120006E-8</v>
      </c>
      <c r="AU967" s="135">
        <f t="shared" si="622"/>
        <v>0.43902201833999999</v>
      </c>
      <c r="AV967" s="302">
        <v>1.0253977000000001E-5</v>
      </c>
      <c r="AW967" s="302">
        <v>3.0938722999999998E-8</v>
      </c>
      <c r="AX967" s="302">
        <v>8.4529011999999995E-13</v>
      </c>
      <c r="AY967" s="303">
        <v>0</v>
      </c>
      <c r="AZ967" s="303">
        <v>0</v>
      </c>
      <c r="BA967" s="302">
        <v>7.2115703999999999E-9</v>
      </c>
      <c r="BB967" s="302">
        <v>2.1671245999999998E-6</v>
      </c>
      <c r="BC967" s="302">
        <v>1.0222994999999999E-9</v>
      </c>
      <c r="BD967" s="302">
        <v>2.3492339000000002E-9</v>
      </c>
      <c r="BE967" s="303">
        <v>0</v>
      </c>
      <c r="BF967" s="303">
        <v>0</v>
      </c>
      <c r="BG967" s="303">
        <v>0</v>
      </c>
      <c r="BH967" s="303">
        <v>0</v>
      </c>
      <c r="BI967" s="303">
        <v>0</v>
      </c>
      <c r="BJ967" s="303">
        <v>0</v>
      </c>
      <c r="BK967" s="303">
        <v>0</v>
      </c>
      <c r="BL967" s="303">
        <v>0</v>
      </c>
      <c r="BM967" s="303">
        <v>2.0763834E-4</v>
      </c>
      <c r="BN967" s="303">
        <v>0.43881438</v>
      </c>
      <c r="BO967" s="303">
        <v>0</v>
      </c>
      <c r="BP967" s="303">
        <v>0</v>
      </c>
      <c r="BQ967" s="303">
        <v>0</v>
      </c>
      <c r="BR967" s="74"/>
      <c r="BS967" s="136">
        <v>5.6970928000000002E-4</v>
      </c>
      <c r="BT967" s="144">
        <v>1.8570575E-5</v>
      </c>
      <c r="BU967" s="136">
        <v>3.0809061000000002E-4</v>
      </c>
      <c r="BV967" s="136">
        <v>0</v>
      </c>
      <c r="BW967" s="144">
        <v>1.8722142E-5</v>
      </c>
      <c r="BX967" s="144">
        <v>4.6686365000000003E-6</v>
      </c>
      <c r="BY967" s="136">
        <v>0</v>
      </c>
      <c r="BZ967" s="144">
        <v>7.0859854999999999E-6</v>
      </c>
      <c r="CA967" s="136">
        <v>0</v>
      </c>
      <c r="CB967" s="136">
        <v>0</v>
      </c>
      <c r="CC967" s="136">
        <v>0</v>
      </c>
      <c r="CD967" s="136">
        <v>0</v>
      </c>
      <c r="CE967" s="136">
        <v>0</v>
      </c>
      <c r="CF967" s="144">
        <v>1.0051748E-5</v>
      </c>
      <c r="CG967" s="136">
        <v>1.9755795999999999E-4</v>
      </c>
      <c r="CH967" s="144">
        <v>4.9616260000000004E-6</v>
      </c>
      <c r="CI967" s="136">
        <v>0</v>
      </c>
      <c r="CJ967" s="203"/>
      <c r="CK967" s="201"/>
      <c r="CL967" s="89" t="s">
        <v>743</v>
      </c>
      <c r="CM967" s="110"/>
      <c r="CN967" s="110"/>
      <c r="CP967" s="305"/>
      <c r="CQ967" s="74"/>
      <c r="CR967" s="74"/>
      <c r="CS967" s="74"/>
      <c r="CT967" s="74"/>
      <c r="CU967" s="74"/>
      <c r="CV967" s="74"/>
      <c r="CW967" s="74"/>
      <c r="CX967" s="74"/>
      <c r="CY967" s="74"/>
      <c r="CZ967" s="74"/>
      <c r="DA967" s="74"/>
      <c r="DB967" s="74"/>
    </row>
    <row r="968" spans="1:106" ht="14.5" customHeight="1">
      <c r="A968" s="74" t="s">
        <v>4099</v>
      </c>
      <c r="B968" s="129" t="s">
        <v>4006</v>
      </c>
      <c r="C968" s="130" t="str">
        <f t="shared" si="611"/>
        <v>A.140.03.109</v>
      </c>
      <c r="D968" s="131" t="s">
        <v>4074</v>
      </c>
      <c r="E968" s="129" t="s">
        <v>957</v>
      </c>
      <c r="F968" s="132" t="s">
        <v>4101</v>
      </c>
      <c r="G968" s="132">
        <f t="shared" si="612"/>
        <v>1.2602763268000001</v>
      </c>
      <c r="H968" s="348">
        <f t="shared" si="613"/>
        <v>1.2602763268000001</v>
      </c>
      <c r="I968" s="74"/>
      <c r="J968" s="132">
        <f t="shared" si="614"/>
        <v>3.6149402100000005E-2</v>
      </c>
      <c r="K968" s="132">
        <f t="shared" si="615"/>
        <v>9.0153043999999988E-2</v>
      </c>
      <c r="L968" s="300">
        <f t="shared" si="616"/>
        <v>0.1889571907</v>
      </c>
      <c r="M968" s="132">
        <v>0.94501668999999999</v>
      </c>
      <c r="N968" s="132">
        <v>5.3030914999999998E-2</v>
      </c>
      <c r="O968" s="132">
        <v>3.7122128999999997E-2</v>
      </c>
      <c r="P968" s="132">
        <v>3.1187701000000002E-2</v>
      </c>
      <c r="Q968" s="132">
        <v>4.9617011000000003E-3</v>
      </c>
      <c r="R968" s="132">
        <v>0</v>
      </c>
      <c r="S968" s="132">
        <v>0</v>
      </c>
      <c r="T968" s="132">
        <v>0</v>
      </c>
      <c r="U968" s="132">
        <v>6.6153807000000004E-3</v>
      </c>
      <c r="V968" s="132">
        <v>0</v>
      </c>
      <c r="W968" s="132">
        <v>0.18234180999999999</v>
      </c>
      <c r="X968" s="132">
        <v>0</v>
      </c>
      <c r="Y968" s="132">
        <v>0</v>
      </c>
      <c r="Z968" s="132">
        <v>0</v>
      </c>
      <c r="AA968" s="74"/>
      <c r="AB968" s="301">
        <f t="shared" si="617"/>
        <v>7.1053886466165412</v>
      </c>
      <c r="AC968" s="338">
        <f t="shared" si="618"/>
        <v>7.1053886466165412</v>
      </c>
      <c r="AD968" s="74"/>
      <c r="AE968" s="136">
        <v>121.61245</v>
      </c>
      <c r="AF968" s="136">
        <v>79.876374999999996</v>
      </c>
      <c r="AG968" s="136">
        <v>24.717811000000001</v>
      </c>
      <c r="AH968" s="136">
        <v>0</v>
      </c>
      <c r="AI968" s="136">
        <v>2.1219431000000002</v>
      </c>
      <c r="AJ968" s="136">
        <v>9.2975572999999994</v>
      </c>
      <c r="AK968" s="136">
        <v>5.5987641000000004</v>
      </c>
      <c r="AL968" s="74"/>
      <c r="AM968" s="133">
        <v>0.14128835000000001</v>
      </c>
      <c r="AN968" s="340">
        <f t="shared" si="619"/>
        <v>0.14128835000000001</v>
      </c>
      <c r="AP968" s="133">
        <v>0.13330661999999999</v>
      </c>
      <c r="AQ968" s="133">
        <v>5.9660217999999996E-3</v>
      </c>
      <c r="AR968" s="133">
        <v>2.0157096999999999E-3</v>
      </c>
      <c r="AS968" s="134">
        <f t="shared" si="620"/>
        <v>7.9920033869000006E-6</v>
      </c>
      <c r="AT968" s="135">
        <f t="shared" si="621"/>
        <v>2.2063689872229999E-8</v>
      </c>
      <c r="AU968" s="135">
        <f t="shared" si="622"/>
        <v>0.28231228144999998</v>
      </c>
      <c r="AV968" s="302">
        <v>6.5938005999999999E-6</v>
      </c>
      <c r="AW968" s="302">
        <v>1.9895087999999999E-8</v>
      </c>
      <c r="AX968" s="302">
        <v>5.4356222999999997E-13</v>
      </c>
      <c r="AY968" s="303">
        <v>0</v>
      </c>
      <c r="AZ968" s="303">
        <v>0</v>
      </c>
      <c r="BA968" s="302">
        <v>4.6373868999999997E-9</v>
      </c>
      <c r="BB968" s="302">
        <v>1.3935653999999999E-6</v>
      </c>
      <c r="BC968" s="302">
        <v>6.5738781000000001E-10</v>
      </c>
      <c r="BD968" s="302">
        <v>1.5106705000000001E-9</v>
      </c>
      <c r="BE968" s="303">
        <v>0</v>
      </c>
      <c r="BF968" s="303">
        <v>0</v>
      </c>
      <c r="BG968" s="303">
        <v>0</v>
      </c>
      <c r="BH968" s="303">
        <v>0</v>
      </c>
      <c r="BI968" s="303">
        <v>0</v>
      </c>
      <c r="BJ968" s="303">
        <v>0</v>
      </c>
      <c r="BK968" s="303">
        <v>0</v>
      </c>
      <c r="BL968" s="303">
        <v>0</v>
      </c>
      <c r="BM968" s="303">
        <v>1.3352144999999999E-4</v>
      </c>
      <c r="BN968" s="303">
        <v>0.28217875999999997</v>
      </c>
      <c r="BO968" s="303">
        <v>0</v>
      </c>
      <c r="BP968" s="303">
        <v>0</v>
      </c>
      <c r="BQ968" s="303">
        <v>0</v>
      </c>
      <c r="BR968" s="74"/>
      <c r="BS968" s="136">
        <v>3.6635048999999998E-4</v>
      </c>
      <c r="BT968" s="144">
        <v>1.1941772999999999E-5</v>
      </c>
      <c r="BU968" s="136">
        <v>1.9811709000000001E-4</v>
      </c>
      <c r="BV968" s="136">
        <v>0</v>
      </c>
      <c r="BW968" s="144">
        <v>1.2039239E-5</v>
      </c>
      <c r="BX968" s="144">
        <v>3.0021579999999999E-6</v>
      </c>
      <c r="BY968" s="136">
        <v>0</v>
      </c>
      <c r="BZ968" s="144">
        <v>4.5566297000000003E-6</v>
      </c>
      <c r="CA968" s="136">
        <v>0</v>
      </c>
      <c r="CB968" s="136">
        <v>0</v>
      </c>
      <c r="CC968" s="136">
        <v>0</v>
      </c>
      <c r="CD968" s="136">
        <v>0</v>
      </c>
      <c r="CE968" s="136">
        <v>0</v>
      </c>
      <c r="CF968" s="144">
        <v>6.463758E-6</v>
      </c>
      <c r="CG968" s="136">
        <v>1.2703928000000001E-4</v>
      </c>
      <c r="CH968" s="144">
        <v>3.1905643000000001E-6</v>
      </c>
      <c r="CI968" s="136">
        <v>0</v>
      </c>
      <c r="CJ968" s="203"/>
      <c r="CK968" s="201"/>
      <c r="CL968" s="89" t="s">
        <v>743</v>
      </c>
      <c r="CM968" s="110"/>
      <c r="CN968" s="110"/>
      <c r="CP968" s="305"/>
      <c r="CQ968" s="74"/>
      <c r="CR968" s="74"/>
      <c r="CS968" s="74"/>
      <c r="CT968" s="74"/>
      <c r="CU968" s="74"/>
      <c r="CV968" s="74"/>
      <c r="CW968" s="74"/>
      <c r="CX968" s="74"/>
      <c r="CY968" s="74"/>
      <c r="CZ968" s="74"/>
      <c r="DA968" s="74"/>
      <c r="DB968" s="74"/>
    </row>
    <row r="969" spans="1:106" ht="14.5" customHeight="1">
      <c r="A969" s="74" t="s">
        <v>4102</v>
      </c>
      <c r="B969" s="129" t="s">
        <v>4006</v>
      </c>
      <c r="C969" s="130" t="str">
        <f t="shared" si="611"/>
        <v>A.140.03.110</v>
      </c>
      <c r="D969" s="131" t="s">
        <v>4074</v>
      </c>
      <c r="E969" s="129" t="s">
        <v>957</v>
      </c>
      <c r="F969" s="132" t="s">
        <v>4104</v>
      </c>
      <c r="G969" s="132">
        <f t="shared" si="612"/>
        <v>0.88210608700000004</v>
      </c>
      <c r="H969" s="348">
        <f t="shared" si="613"/>
        <v>0.88210608700000004</v>
      </c>
      <c r="I969" s="74"/>
      <c r="J969" s="132">
        <f t="shared" si="614"/>
        <v>2.5302075899999998E-2</v>
      </c>
      <c r="K969" s="132">
        <f t="shared" si="615"/>
        <v>6.3100882999999997E-2</v>
      </c>
      <c r="L969" s="300">
        <f t="shared" si="616"/>
        <v>0.1322569381</v>
      </c>
      <c r="M969" s="132">
        <v>0.66144619000000004</v>
      </c>
      <c r="N969" s="132">
        <v>3.7117965000000003E-2</v>
      </c>
      <c r="O969" s="132">
        <v>2.5982918000000001E-2</v>
      </c>
      <c r="P969" s="132">
        <v>2.1829228999999999E-2</v>
      </c>
      <c r="Q969" s="132">
        <v>3.4728468999999998E-3</v>
      </c>
      <c r="R969" s="132">
        <v>0</v>
      </c>
      <c r="S969" s="132">
        <v>0</v>
      </c>
      <c r="T969" s="132">
        <v>0</v>
      </c>
      <c r="U969" s="132">
        <v>4.6303081000000001E-3</v>
      </c>
      <c r="V969" s="132">
        <v>0</v>
      </c>
      <c r="W969" s="132">
        <v>0.12762662999999999</v>
      </c>
      <c r="X969" s="132">
        <v>0</v>
      </c>
      <c r="Y969" s="132">
        <v>0</v>
      </c>
      <c r="Z969" s="132">
        <v>0</v>
      </c>
      <c r="AA969" s="74"/>
      <c r="AB969" s="301">
        <f t="shared" si="617"/>
        <v>4.97327962406015</v>
      </c>
      <c r="AC969" s="338">
        <f t="shared" si="618"/>
        <v>4.97327962406015</v>
      </c>
      <c r="AD969" s="74"/>
      <c r="AE969" s="136">
        <v>85.120288000000002</v>
      </c>
      <c r="AF969" s="136">
        <v>55.907927000000001</v>
      </c>
      <c r="AG969" s="136">
        <v>17.300754999999999</v>
      </c>
      <c r="AH969" s="136">
        <v>0</v>
      </c>
      <c r="AI969" s="136">
        <v>1.4852131</v>
      </c>
      <c r="AJ969" s="136">
        <v>6.5076457999999997</v>
      </c>
      <c r="AK969" s="136">
        <v>3.9187468999999999</v>
      </c>
      <c r="AL969" s="74"/>
      <c r="AM969" s="133">
        <v>9.8892052999999994E-2</v>
      </c>
      <c r="AN969" s="340">
        <f t="shared" si="619"/>
        <v>9.8892052999999994E-2</v>
      </c>
      <c r="AP969" s="133">
        <v>9.3305394E-2</v>
      </c>
      <c r="AQ969" s="133">
        <v>4.1758018000000001E-3</v>
      </c>
      <c r="AR969" s="133">
        <v>1.4108571E-3</v>
      </c>
      <c r="AS969" s="134">
        <f t="shared" si="620"/>
        <v>5.5938485694000003E-6</v>
      </c>
      <c r="AT969" s="135">
        <f t="shared" si="621"/>
        <v>1.5443053965890002E-8</v>
      </c>
      <c r="AU969" s="135">
        <f t="shared" si="622"/>
        <v>0.19759903575899998</v>
      </c>
      <c r="AV969" s="302">
        <v>4.6152034999999999E-6</v>
      </c>
      <c r="AW969" s="302">
        <v>1.3925182999999999E-8</v>
      </c>
      <c r="AX969" s="302">
        <v>3.8045589E-13</v>
      </c>
      <c r="AY969" s="303">
        <v>0</v>
      </c>
      <c r="AZ969" s="303">
        <v>0</v>
      </c>
      <c r="BA969" s="302">
        <v>3.2458494000000001E-9</v>
      </c>
      <c r="BB969" s="302">
        <v>9.7539921999999994E-7</v>
      </c>
      <c r="BC969" s="302">
        <v>4.6012591000000002E-10</v>
      </c>
      <c r="BD969" s="302">
        <v>1.0573646E-9</v>
      </c>
      <c r="BE969" s="303">
        <v>0</v>
      </c>
      <c r="BF969" s="303">
        <v>0</v>
      </c>
      <c r="BG969" s="303">
        <v>0</v>
      </c>
      <c r="BH969" s="303">
        <v>0</v>
      </c>
      <c r="BI969" s="303">
        <v>0</v>
      </c>
      <c r="BJ969" s="303">
        <v>0</v>
      </c>
      <c r="BK969" s="303">
        <v>0</v>
      </c>
      <c r="BL969" s="303">
        <v>0</v>
      </c>
      <c r="BM969" s="302">
        <v>9.3455758999999995E-5</v>
      </c>
      <c r="BN969" s="303">
        <v>0.19750557999999999</v>
      </c>
      <c r="BO969" s="303">
        <v>0</v>
      </c>
      <c r="BP969" s="303">
        <v>0</v>
      </c>
      <c r="BQ969" s="303">
        <v>0</v>
      </c>
      <c r="BR969" s="74"/>
      <c r="BS969" s="136">
        <v>2.5641995000000002E-4</v>
      </c>
      <c r="BT969" s="144">
        <v>8.3584137999999995E-6</v>
      </c>
      <c r="BU969" s="136">
        <v>1.3866823E-4</v>
      </c>
      <c r="BV969" s="136">
        <v>0</v>
      </c>
      <c r="BW969" s="144">
        <v>8.4266327000000004E-6</v>
      </c>
      <c r="BX969" s="144">
        <v>2.1013024999999999E-6</v>
      </c>
      <c r="BY969" s="136">
        <v>0</v>
      </c>
      <c r="BZ969" s="144">
        <v>3.1893250000000002E-6</v>
      </c>
      <c r="CA969" s="136">
        <v>0</v>
      </c>
      <c r="CB969" s="136">
        <v>0</v>
      </c>
      <c r="CC969" s="136">
        <v>0</v>
      </c>
      <c r="CD969" s="136">
        <v>0</v>
      </c>
      <c r="CE969" s="136">
        <v>0</v>
      </c>
      <c r="CF969" s="144">
        <v>4.5241826000000002E-6</v>
      </c>
      <c r="CG969" s="144">
        <v>8.8918690999999995E-5</v>
      </c>
      <c r="CH969" s="144">
        <v>2.2331738999999998E-6</v>
      </c>
      <c r="CI969" s="136">
        <v>0</v>
      </c>
      <c r="CJ969" s="203"/>
      <c r="CK969" s="201"/>
      <c r="CL969" s="89" t="s">
        <v>743</v>
      </c>
      <c r="CM969" s="110"/>
      <c r="CN969" s="110"/>
      <c r="CP969" s="305"/>
      <c r="CQ969" s="74"/>
      <c r="CR969" s="74"/>
      <c r="CS969" s="74"/>
      <c r="CT969" s="74"/>
      <c r="CU969" s="74"/>
      <c r="CV969" s="74"/>
      <c r="CW969" s="74"/>
      <c r="CX969" s="74"/>
      <c r="CY969" s="74"/>
      <c r="CZ969" s="74"/>
      <c r="DA969" s="74"/>
      <c r="DB969" s="74"/>
    </row>
    <row r="970" spans="1:106" ht="14.5" customHeight="1">
      <c r="A970" s="74" t="s">
        <v>4105</v>
      </c>
      <c r="B970" s="129" t="s">
        <v>4006</v>
      </c>
      <c r="C970" s="130" t="str">
        <f t="shared" si="611"/>
        <v>A.140.03.111</v>
      </c>
      <c r="D970" s="131" t="s">
        <v>4074</v>
      </c>
      <c r="E970" s="129" t="s">
        <v>957</v>
      </c>
      <c r="F970" s="132" t="s">
        <v>4107</v>
      </c>
      <c r="G970" s="132">
        <f t="shared" si="612"/>
        <v>0.58777960400000007</v>
      </c>
      <c r="H970" s="348">
        <f t="shared" si="613"/>
        <v>0.58777960400000007</v>
      </c>
      <c r="I970" s="74"/>
      <c r="J970" s="132">
        <f t="shared" si="614"/>
        <v>1.68597001E-2</v>
      </c>
      <c r="K970" s="132">
        <f t="shared" si="615"/>
        <v>4.2046430000000003E-2</v>
      </c>
      <c r="L970" s="300">
        <f t="shared" si="616"/>
        <v>8.8127643899999997E-2</v>
      </c>
      <c r="M970" s="132">
        <v>0.44074583000000001</v>
      </c>
      <c r="N970" s="132">
        <v>2.4733060000000001E-2</v>
      </c>
      <c r="O970" s="132">
        <v>1.7313370000000002E-2</v>
      </c>
      <c r="P970" s="132">
        <v>1.4545615E-2</v>
      </c>
      <c r="Q970" s="132">
        <v>2.3140851E-3</v>
      </c>
      <c r="R970" s="132">
        <v>0</v>
      </c>
      <c r="S970" s="132">
        <v>0</v>
      </c>
      <c r="T970" s="132">
        <v>0</v>
      </c>
      <c r="U970" s="132">
        <v>3.0853438999999998E-3</v>
      </c>
      <c r="V970" s="132">
        <v>0</v>
      </c>
      <c r="W970" s="132">
        <v>8.5042300000000001E-2</v>
      </c>
      <c r="X970" s="132">
        <v>0</v>
      </c>
      <c r="Y970" s="132">
        <v>0</v>
      </c>
      <c r="Z970" s="132">
        <v>0</v>
      </c>
      <c r="AA970" s="74"/>
      <c r="AB970" s="301">
        <f t="shared" si="617"/>
        <v>3.3138784210526313</v>
      </c>
      <c r="AC970" s="338">
        <f t="shared" si="618"/>
        <v>3.3138784210526313</v>
      </c>
      <c r="AD970" s="74"/>
      <c r="AE970" s="136">
        <v>56.718766000000002</v>
      </c>
      <c r="AF970" s="136">
        <v>37.253500000000003</v>
      </c>
      <c r="AG970" s="136">
        <v>11.528127</v>
      </c>
      <c r="AH970" s="136">
        <v>0</v>
      </c>
      <c r="AI970" s="136">
        <v>0.98965192999999996</v>
      </c>
      <c r="AJ970" s="136">
        <v>4.3362828000000002</v>
      </c>
      <c r="AK970" s="136">
        <v>2.6112046000000002</v>
      </c>
      <c r="AL970" s="74"/>
      <c r="AM970" s="133">
        <v>6.5895397999999994E-2</v>
      </c>
      <c r="AN970" s="340">
        <f t="shared" si="619"/>
        <v>6.5895397999999994E-2</v>
      </c>
      <c r="AP970" s="133">
        <v>6.2172801999999999E-2</v>
      </c>
      <c r="AQ970" s="133">
        <v>2.7824897000000002E-3</v>
      </c>
      <c r="AR970" s="133">
        <v>9.4010578000000003E-4</v>
      </c>
      <c r="AS970" s="134">
        <f t="shared" si="620"/>
        <v>3.7273862583999999E-6</v>
      </c>
      <c r="AT970" s="135">
        <f t="shared" si="621"/>
        <v>1.0290272661699998E-8</v>
      </c>
      <c r="AU970" s="135">
        <f t="shared" si="622"/>
        <v>0.13166747299600001</v>
      </c>
      <c r="AV970" s="302">
        <v>3.0752791999999999E-6</v>
      </c>
      <c r="AW970" s="302">
        <v>9.2788595999999998E-9</v>
      </c>
      <c r="AX970" s="302">
        <v>2.5351170000000002E-13</v>
      </c>
      <c r="AY970" s="303">
        <v>0</v>
      </c>
      <c r="AZ970" s="303">
        <v>0</v>
      </c>
      <c r="BA970" s="302">
        <v>2.1628284E-9</v>
      </c>
      <c r="BB970" s="302">
        <v>6.4994422999999995E-7</v>
      </c>
      <c r="BC970" s="302">
        <v>3.0659875000000002E-10</v>
      </c>
      <c r="BD970" s="302">
        <v>7.0456080000000004E-10</v>
      </c>
      <c r="BE970" s="303">
        <v>0</v>
      </c>
      <c r="BF970" s="303">
        <v>0</v>
      </c>
      <c r="BG970" s="303">
        <v>0</v>
      </c>
      <c r="BH970" s="303">
        <v>0</v>
      </c>
      <c r="BI970" s="303">
        <v>0</v>
      </c>
      <c r="BJ970" s="303">
        <v>0</v>
      </c>
      <c r="BK970" s="303">
        <v>0</v>
      </c>
      <c r="BL970" s="303">
        <v>0</v>
      </c>
      <c r="BM970" s="302">
        <v>6.2272995999999994E-5</v>
      </c>
      <c r="BN970" s="303">
        <v>0.13160520000000001</v>
      </c>
      <c r="BO970" s="303">
        <v>0</v>
      </c>
      <c r="BP970" s="303">
        <v>0</v>
      </c>
      <c r="BQ970" s="303">
        <v>0</v>
      </c>
      <c r="BR970" s="74"/>
      <c r="BS970" s="136">
        <v>1.7086200999999999E-4</v>
      </c>
      <c r="BT970" s="144">
        <v>5.5695173000000003E-6</v>
      </c>
      <c r="BU970" s="144">
        <v>9.2399723000000005E-5</v>
      </c>
      <c r="BV970" s="136">
        <v>0</v>
      </c>
      <c r="BW970" s="144">
        <v>5.6149740000000002E-6</v>
      </c>
      <c r="BX970" s="144">
        <v>1.4001748E-6</v>
      </c>
      <c r="BY970" s="136">
        <v>0</v>
      </c>
      <c r="BZ970" s="144">
        <v>2.1251640999999998E-6</v>
      </c>
      <c r="CA970" s="136">
        <v>0</v>
      </c>
      <c r="CB970" s="136">
        <v>0</v>
      </c>
      <c r="CC970" s="136">
        <v>0</v>
      </c>
      <c r="CD970" s="136">
        <v>0</v>
      </c>
      <c r="CE970" s="136">
        <v>0</v>
      </c>
      <c r="CF970" s="144">
        <v>3.0146285999999999E-6</v>
      </c>
      <c r="CG970" s="144">
        <v>5.9249780999999998E-5</v>
      </c>
      <c r="CH970" s="144">
        <v>1.4880456E-6</v>
      </c>
      <c r="CI970" s="136">
        <v>0</v>
      </c>
      <c r="CJ970" s="203"/>
      <c r="CK970" s="201"/>
      <c r="CL970" s="89" t="s">
        <v>743</v>
      </c>
      <c r="CM970" s="110"/>
      <c r="CN970" s="110"/>
      <c r="CP970" s="305"/>
      <c r="CQ970" s="74"/>
      <c r="CR970" s="74"/>
      <c r="CS970" s="74"/>
      <c r="CT970" s="74"/>
      <c r="CU970" s="74"/>
      <c r="CV970" s="74"/>
      <c r="CW970" s="74"/>
      <c r="CX970" s="74"/>
      <c r="CY970" s="74"/>
      <c r="CZ970" s="74"/>
      <c r="DA970" s="74"/>
      <c r="DB970" s="74"/>
    </row>
    <row r="971" spans="1:106" ht="14.5" customHeight="1">
      <c r="A971" s="74" t="s">
        <v>4108</v>
      </c>
      <c r="B971" s="129" t="s">
        <v>4006</v>
      </c>
      <c r="C971" s="130" t="str">
        <f t="shared" si="611"/>
        <v>A.140.03.112</v>
      </c>
      <c r="D971" s="131" t="s">
        <v>4074</v>
      </c>
      <c r="E971" s="129" t="s">
        <v>957</v>
      </c>
      <c r="F971" s="132" t="s">
        <v>4110</v>
      </c>
      <c r="G971" s="132">
        <f t="shared" si="612"/>
        <v>0.44105305049999999</v>
      </c>
      <c r="H971" s="348">
        <f t="shared" si="613"/>
        <v>0.44105305049999999</v>
      </c>
      <c r="I971" s="74"/>
      <c r="J971" s="132">
        <f t="shared" si="614"/>
        <v>1.2651038500000001E-2</v>
      </c>
      <c r="K971" s="132">
        <f t="shared" si="615"/>
        <v>3.1550441999999998E-2</v>
      </c>
      <c r="L971" s="300">
        <f t="shared" si="616"/>
        <v>6.6128469999999995E-2</v>
      </c>
      <c r="M971" s="132">
        <v>0.33072309999999999</v>
      </c>
      <c r="N971" s="132">
        <v>1.8558983000000001E-2</v>
      </c>
      <c r="O971" s="132">
        <v>1.2991459E-2</v>
      </c>
      <c r="P971" s="132">
        <v>1.0914615000000001E-2</v>
      </c>
      <c r="Q971" s="132">
        <v>1.7364234999999999E-3</v>
      </c>
      <c r="R971" s="132">
        <v>0</v>
      </c>
      <c r="S971" s="132">
        <v>0</v>
      </c>
      <c r="T971" s="132">
        <v>0</v>
      </c>
      <c r="U971" s="132">
        <v>2.3151539999999998E-3</v>
      </c>
      <c r="V971" s="132">
        <v>0</v>
      </c>
      <c r="W971" s="132">
        <v>6.3813315999999995E-2</v>
      </c>
      <c r="X971" s="132">
        <v>0</v>
      </c>
      <c r="Y971" s="132">
        <v>0</v>
      </c>
      <c r="Z971" s="132">
        <v>0</v>
      </c>
      <c r="AA971" s="74"/>
      <c r="AB971" s="301">
        <f t="shared" si="617"/>
        <v>2.4866398496240598</v>
      </c>
      <c r="AC971" s="338">
        <f t="shared" si="618"/>
        <v>2.4866398496240598</v>
      </c>
      <c r="AD971" s="74"/>
      <c r="AE971" s="136">
        <v>42.560144000000001</v>
      </c>
      <c r="AF971" s="136">
        <v>27.953963000000002</v>
      </c>
      <c r="AG971" s="136">
        <v>8.6503774</v>
      </c>
      <c r="AH971" s="136">
        <v>0</v>
      </c>
      <c r="AI971" s="136">
        <v>0.74260656999999997</v>
      </c>
      <c r="AJ971" s="136">
        <v>3.2538228999999999</v>
      </c>
      <c r="AK971" s="136">
        <v>1.9593734</v>
      </c>
      <c r="AL971" s="74"/>
      <c r="AM971" s="133">
        <v>4.9446026999999997E-2</v>
      </c>
      <c r="AN971" s="340">
        <f t="shared" si="619"/>
        <v>4.9446026999999997E-2</v>
      </c>
      <c r="AP971" s="133">
        <v>4.6652697E-2</v>
      </c>
      <c r="AQ971" s="133">
        <v>2.0879009E-3</v>
      </c>
      <c r="AR971" s="133">
        <v>7.0542854999999999E-4</v>
      </c>
      <c r="AS971" s="134">
        <f t="shared" si="620"/>
        <v>2.7969243347000001E-6</v>
      </c>
      <c r="AT971" s="135">
        <f t="shared" si="621"/>
        <v>7.7215269979499993E-9</v>
      </c>
      <c r="AU971" s="135">
        <f t="shared" si="622"/>
        <v>9.8799516879999993E-2</v>
      </c>
      <c r="AV971" s="302">
        <v>2.3076017999999999E-6</v>
      </c>
      <c r="AW971" s="302">
        <v>6.9625914999999997E-9</v>
      </c>
      <c r="AX971" s="302">
        <v>1.9022794999999999E-13</v>
      </c>
      <c r="AY971" s="303">
        <v>0</v>
      </c>
      <c r="AZ971" s="303">
        <v>0</v>
      </c>
      <c r="BA971" s="302">
        <v>1.6229247000000001E-9</v>
      </c>
      <c r="BB971" s="302">
        <v>4.8769960999999997E-7</v>
      </c>
      <c r="BC971" s="302">
        <v>2.3006294999999999E-10</v>
      </c>
      <c r="BD971" s="302">
        <v>5.2868231999999997E-10</v>
      </c>
      <c r="BE971" s="303">
        <v>0</v>
      </c>
      <c r="BF971" s="303">
        <v>0</v>
      </c>
      <c r="BG971" s="303">
        <v>0</v>
      </c>
      <c r="BH971" s="303">
        <v>0</v>
      </c>
      <c r="BI971" s="303">
        <v>0</v>
      </c>
      <c r="BJ971" s="303">
        <v>0</v>
      </c>
      <c r="BK971" s="303">
        <v>0</v>
      </c>
      <c r="BL971" s="303">
        <v>0</v>
      </c>
      <c r="BM971" s="302">
        <v>4.6727880000000002E-5</v>
      </c>
      <c r="BN971" s="303">
        <v>9.8752788999999994E-2</v>
      </c>
      <c r="BO971" s="303">
        <v>0</v>
      </c>
      <c r="BP971" s="303">
        <v>0</v>
      </c>
      <c r="BQ971" s="303">
        <v>0</v>
      </c>
      <c r="BR971" s="74"/>
      <c r="BS971" s="136">
        <v>1.2820997999999999E-4</v>
      </c>
      <c r="BT971" s="144">
        <v>4.1792068999999998E-6</v>
      </c>
      <c r="BU971" s="144">
        <v>6.9334115999999994E-5</v>
      </c>
      <c r="BV971" s="136">
        <v>0</v>
      </c>
      <c r="BW971" s="144">
        <v>4.2133163000000002E-6</v>
      </c>
      <c r="BX971" s="144">
        <v>1.0506512999999999E-6</v>
      </c>
      <c r="BY971" s="136">
        <v>0</v>
      </c>
      <c r="BZ971" s="144">
        <v>1.5946625000000001E-6</v>
      </c>
      <c r="CA971" s="136">
        <v>0</v>
      </c>
      <c r="CB971" s="136">
        <v>0</v>
      </c>
      <c r="CC971" s="136">
        <v>0</v>
      </c>
      <c r="CD971" s="136">
        <v>0</v>
      </c>
      <c r="CE971" s="136">
        <v>0</v>
      </c>
      <c r="CF971" s="144">
        <v>2.2620913000000001E-6</v>
      </c>
      <c r="CG971" s="144">
        <v>4.4459344999999999E-5</v>
      </c>
      <c r="CH971" s="144">
        <v>1.1165870000000001E-6</v>
      </c>
      <c r="CI971" s="136">
        <v>0</v>
      </c>
      <c r="CJ971" s="203"/>
      <c r="CK971" s="201"/>
      <c r="CL971" s="89" t="s">
        <v>743</v>
      </c>
      <c r="CM971" s="110"/>
      <c r="CN971" s="110"/>
      <c r="CP971" s="305"/>
      <c r="CQ971" s="74"/>
      <c r="CR971" s="74"/>
      <c r="CS971" s="74"/>
      <c r="CT971" s="74"/>
      <c r="CU971" s="74"/>
      <c r="CV971" s="74"/>
      <c r="CW971" s="74"/>
      <c r="CX971" s="74"/>
      <c r="CY971" s="74"/>
      <c r="CZ971" s="74"/>
      <c r="DA971" s="74"/>
      <c r="DB971" s="74"/>
    </row>
    <row r="972" spans="1:106" ht="14.5" customHeight="1">
      <c r="A972" s="74" t="s">
        <v>4111</v>
      </c>
      <c r="B972" s="129" t="s">
        <v>4006</v>
      </c>
      <c r="C972" s="130" t="str">
        <f t="shared" si="611"/>
        <v>A.140.03.113</v>
      </c>
      <c r="D972" s="131" t="s">
        <v>4074</v>
      </c>
      <c r="E972" s="129" t="s">
        <v>957</v>
      </c>
      <c r="F972" s="132" t="s">
        <v>4113</v>
      </c>
      <c r="G972" s="132">
        <f t="shared" si="612"/>
        <v>0.29432648490000002</v>
      </c>
      <c r="H972" s="348">
        <f t="shared" si="613"/>
        <v>0.29432648490000002</v>
      </c>
      <c r="I972" s="74"/>
      <c r="J972" s="132">
        <f t="shared" si="614"/>
        <v>8.4423759000000001E-3</v>
      </c>
      <c r="K972" s="132">
        <f t="shared" si="615"/>
        <v>2.1054452799999998E-2</v>
      </c>
      <c r="L972" s="300">
        <f t="shared" si="616"/>
        <v>4.4129296200000001E-2</v>
      </c>
      <c r="M972" s="132">
        <v>0.22070036000000001</v>
      </c>
      <c r="N972" s="132">
        <v>1.2384905E-2</v>
      </c>
      <c r="O972" s="132">
        <v>8.6695477999999999E-3</v>
      </c>
      <c r="P972" s="132">
        <v>7.2836141000000004E-3</v>
      </c>
      <c r="Q972" s="132">
        <v>1.1587618E-3</v>
      </c>
      <c r="R972" s="132">
        <v>0</v>
      </c>
      <c r="S972" s="132">
        <v>0</v>
      </c>
      <c r="T972" s="132">
        <v>0</v>
      </c>
      <c r="U972" s="132">
        <v>1.5449642000000001E-3</v>
      </c>
      <c r="V972" s="132">
        <v>0</v>
      </c>
      <c r="W972" s="132">
        <v>4.2584332000000003E-2</v>
      </c>
      <c r="X972" s="132">
        <v>0</v>
      </c>
      <c r="Y972" s="132">
        <v>0</v>
      </c>
      <c r="Z972" s="132">
        <v>0</v>
      </c>
      <c r="AA972" s="74"/>
      <c r="AB972" s="301">
        <f t="shared" si="617"/>
        <v>1.6594012030075187</v>
      </c>
      <c r="AC972" s="338">
        <f t="shared" si="618"/>
        <v>1.6594012030075187</v>
      </c>
      <c r="AD972" s="74"/>
      <c r="AE972" s="136">
        <v>28.401522</v>
      </c>
      <c r="AF972" s="136">
        <v>18.654426999999998</v>
      </c>
      <c r="AG972" s="136">
        <v>5.7726281000000004</v>
      </c>
      <c r="AH972" s="136">
        <v>0</v>
      </c>
      <c r="AI972" s="136">
        <v>0.49556122000000002</v>
      </c>
      <c r="AJ972" s="136">
        <v>2.1713629999999999</v>
      </c>
      <c r="AK972" s="136">
        <v>1.3075422999999999</v>
      </c>
      <c r="AL972" s="74"/>
      <c r="AM972" s="133">
        <v>3.2996655E-2</v>
      </c>
      <c r="AN972" s="340">
        <f t="shared" si="619"/>
        <v>3.2996655E-2</v>
      </c>
      <c r="AP972" s="133">
        <v>3.1132592000000001E-2</v>
      </c>
      <c r="AQ972" s="133">
        <v>1.3933121000000001E-3</v>
      </c>
      <c r="AR972" s="133">
        <v>4.7075132999999998E-4</v>
      </c>
      <c r="AS972" s="134">
        <f t="shared" si="620"/>
        <v>1.866462311E-6</v>
      </c>
      <c r="AT972" s="135">
        <f t="shared" si="621"/>
        <v>5.1527813541900003E-9</v>
      </c>
      <c r="AU972" s="135">
        <f t="shared" si="622"/>
        <v>6.5931558762999998E-2</v>
      </c>
      <c r="AV972" s="302">
        <v>1.5399242999999999E-6</v>
      </c>
      <c r="AW972" s="302">
        <v>4.6463234000000004E-9</v>
      </c>
      <c r="AX972" s="302">
        <v>1.2694419E-13</v>
      </c>
      <c r="AY972" s="303">
        <v>0</v>
      </c>
      <c r="AZ972" s="303">
        <v>0</v>
      </c>
      <c r="BA972" s="302">
        <v>1.083021E-9</v>
      </c>
      <c r="BB972" s="302">
        <v>3.2545498999999999E-7</v>
      </c>
      <c r="BC972" s="302">
        <v>1.5352716E-10</v>
      </c>
      <c r="BD972" s="302">
        <v>3.5280385E-10</v>
      </c>
      <c r="BE972" s="303">
        <v>0</v>
      </c>
      <c r="BF972" s="303">
        <v>0</v>
      </c>
      <c r="BG972" s="303">
        <v>0</v>
      </c>
      <c r="BH972" s="303">
        <v>0</v>
      </c>
      <c r="BI972" s="303">
        <v>0</v>
      </c>
      <c r="BJ972" s="303">
        <v>0</v>
      </c>
      <c r="BK972" s="303">
        <v>0</v>
      </c>
      <c r="BL972" s="303">
        <v>0</v>
      </c>
      <c r="BM972" s="302">
        <v>3.1182763000000001E-5</v>
      </c>
      <c r="BN972" s="303">
        <v>6.5900375999999997E-2</v>
      </c>
      <c r="BO972" s="303">
        <v>0</v>
      </c>
      <c r="BP972" s="303">
        <v>0</v>
      </c>
      <c r="BQ972" s="303">
        <v>0</v>
      </c>
      <c r="BR972" s="74"/>
      <c r="BS972" s="144">
        <v>8.5557944999999999E-5</v>
      </c>
      <c r="BT972" s="144">
        <v>2.7888965000000001E-6</v>
      </c>
      <c r="BU972" s="144">
        <v>4.6268508999999997E-5</v>
      </c>
      <c r="BV972" s="136">
        <v>0</v>
      </c>
      <c r="BW972" s="144">
        <v>2.8116585999999999E-6</v>
      </c>
      <c r="BX972" s="144">
        <v>7.0112767000000005E-7</v>
      </c>
      <c r="BY972" s="136">
        <v>0</v>
      </c>
      <c r="BZ972" s="144">
        <v>1.0641609E-6</v>
      </c>
      <c r="CA972" s="136">
        <v>0</v>
      </c>
      <c r="CB972" s="136">
        <v>0</v>
      </c>
      <c r="CC972" s="136">
        <v>0</v>
      </c>
      <c r="CD972" s="136">
        <v>0</v>
      </c>
      <c r="CE972" s="136">
        <v>0</v>
      </c>
      <c r="CF972" s="144">
        <v>1.5095539999999999E-6</v>
      </c>
      <c r="CG972" s="144">
        <v>2.9668910000000001E-5</v>
      </c>
      <c r="CH972" s="144">
        <v>7.4512833000000003E-7</v>
      </c>
      <c r="CI972" s="136">
        <v>0</v>
      </c>
      <c r="CJ972" s="203"/>
      <c r="CK972" s="201"/>
      <c r="CL972" s="89" t="s">
        <v>743</v>
      </c>
      <c r="CM972" s="110"/>
      <c r="CN972" s="110"/>
      <c r="CP972" s="305"/>
      <c r="CQ972" s="74"/>
      <c r="CR972" s="74"/>
      <c r="CS972" s="74"/>
      <c r="CT972" s="74"/>
      <c r="CU972" s="74"/>
      <c r="CV972" s="74"/>
      <c r="CW972" s="74"/>
      <c r="CX972" s="74"/>
      <c r="CY972" s="74"/>
      <c r="CZ972" s="74"/>
      <c r="DA972" s="74"/>
      <c r="DB972" s="74"/>
    </row>
    <row r="973" spans="1:106" ht="14.5" customHeight="1">
      <c r="A973" s="74" t="s">
        <v>4114</v>
      </c>
      <c r="B973" s="129" t="s">
        <v>4006</v>
      </c>
      <c r="C973" s="130" t="str">
        <f t="shared" si="611"/>
        <v>A.140.03.114</v>
      </c>
      <c r="D973" s="131" t="s">
        <v>4074</v>
      </c>
      <c r="E973" s="129" t="s">
        <v>957</v>
      </c>
      <c r="F973" s="132" t="s">
        <v>4116</v>
      </c>
      <c r="G973" s="132">
        <f t="shared" si="612"/>
        <v>0.22096321276</v>
      </c>
      <c r="H973" s="348">
        <f t="shared" si="613"/>
        <v>0.22096321276</v>
      </c>
      <c r="I973" s="74"/>
      <c r="J973" s="132">
        <f t="shared" si="614"/>
        <v>6.3380447600000006E-3</v>
      </c>
      <c r="K973" s="132">
        <f t="shared" si="615"/>
        <v>1.5806458799999999E-2</v>
      </c>
      <c r="L973" s="300">
        <f t="shared" si="616"/>
        <v>3.3129709199999996E-2</v>
      </c>
      <c r="M973" s="132">
        <v>0.165689</v>
      </c>
      <c r="N973" s="132">
        <v>9.2978664999999999E-3</v>
      </c>
      <c r="O973" s="132">
        <v>6.5085923000000002E-3</v>
      </c>
      <c r="P973" s="132">
        <v>5.4681138000000004E-3</v>
      </c>
      <c r="Q973" s="132">
        <v>8.6993095999999995E-4</v>
      </c>
      <c r="R973" s="132">
        <v>0</v>
      </c>
      <c r="S973" s="132">
        <v>0</v>
      </c>
      <c r="T973" s="132">
        <v>0</v>
      </c>
      <c r="U973" s="132">
        <v>1.1598692000000001E-3</v>
      </c>
      <c r="V973" s="132">
        <v>0</v>
      </c>
      <c r="W973" s="132">
        <v>3.1969839999999999E-2</v>
      </c>
      <c r="X973" s="132">
        <v>0</v>
      </c>
      <c r="Y973" s="132">
        <v>0</v>
      </c>
      <c r="Z973" s="132">
        <v>0</v>
      </c>
      <c r="AA973" s="74"/>
      <c r="AB973" s="301">
        <f t="shared" si="617"/>
        <v>1.245781954887218</v>
      </c>
      <c r="AC973" s="338">
        <f t="shared" si="618"/>
        <v>1.245781954887218</v>
      </c>
      <c r="AD973" s="74"/>
      <c r="AE973" s="136">
        <v>21.322210999999999</v>
      </c>
      <c r="AF973" s="136">
        <v>14.004659</v>
      </c>
      <c r="AG973" s="136">
        <v>4.3337534</v>
      </c>
      <c r="AH973" s="136">
        <v>0</v>
      </c>
      <c r="AI973" s="136">
        <v>0.37203853999999997</v>
      </c>
      <c r="AJ973" s="136">
        <v>1.6301330999999999</v>
      </c>
      <c r="AK973" s="136">
        <v>0.98162669000000002</v>
      </c>
      <c r="AL973" s="74"/>
      <c r="AM973" s="133">
        <v>2.4771970000000001E-2</v>
      </c>
      <c r="AN973" s="340">
        <f t="shared" si="619"/>
        <v>2.4771970000000001E-2</v>
      </c>
      <c r="AP973" s="133">
        <v>2.3372539000000001E-2</v>
      </c>
      <c r="AQ973" s="133">
        <v>1.0460177E-3</v>
      </c>
      <c r="AR973" s="133">
        <v>3.5341271999999999E-4</v>
      </c>
      <c r="AS973" s="134">
        <f t="shared" si="620"/>
        <v>1.4012313492100001E-6</v>
      </c>
      <c r="AT973" s="135">
        <f t="shared" si="621"/>
        <v>3.8684085723180003E-9</v>
      </c>
      <c r="AU973" s="135">
        <f t="shared" si="622"/>
        <v>4.9497580204999996E-2</v>
      </c>
      <c r="AV973" s="302">
        <v>1.1560856000000001E-6</v>
      </c>
      <c r="AW973" s="302">
        <v>3.4881893999999999E-9</v>
      </c>
      <c r="AX973" s="302">
        <v>9.5302317999999994E-14</v>
      </c>
      <c r="AY973" s="303">
        <v>0</v>
      </c>
      <c r="AZ973" s="303">
        <v>0</v>
      </c>
      <c r="BA973" s="302">
        <v>8.1306920999999996E-10</v>
      </c>
      <c r="BB973" s="302">
        <v>2.4433268E-7</v>
      </c>
      <c r="BC973" s="302">
        <v>1.1525926E-10</v>
      </c>
      <c r="BD973" s="302">
        <v>2.6486461000000002E-10</v>
      </c>
      <c r="BE973" s="303">
        <v>0</v>
      </c>
      <c r="BF973" s="303">
        <v>0</v>
      </c>
      <c r="BG973" s="303">
        <v>0</v>
      </c>
      <c r="BH973" s="303">
        <v>0</v>
      </c>
      <c r="BI973" s="303">
        <v>0</v>
      </c>
      <c r="BJ973" s="303">
        <v>0</v>
      </c>
      <c r="BK973" s="303">
        <v>0</v>
      </c>
      <c r="BL973" s="303">
        <v>0</v>
      </c>
      <c r="BM973" s="302">
        <v>2.3410204999999999E-5</v>
      </c>
      <c r="BN973" s="303">
        <v>4.9474169999999998E-2</v>
      </c>
      <c r="BO973" s="303">
        <v>0</v>
      </c>
      <c r="BP973" s="303">
        <v>0</v>
      </c>
      <c r="BQ973" s="303">
        <v>0</v>
      </c>
      <c r="BR973" s="74"/>
      <c r="BS973" s="144">
        <v>6.4231929000000003E-5</v>
      </c>
      <c r="BT973" s="144">
        <v>2.0937412999999999E-6</v>
      </c>
      <c r="BU973" s="144">
        <v>3.4735706000000003E-5</v>
      </c>
      <c r="BV973" s="136">
        <v>0</v>
      </c>
      <c r="BW973" s="144">
        <v>2.1108297999999999E-6</v>
      </c>
      <c r="BX973" s="144">
        <v>5.2636587999999995E-7</v>
      </c>
      <c r="BY973" s="136">
        <v>0</v>
      </c>
      <c r="BZ973" s="144">
        <v>7.9891012999999999E-7</v>
      </c>
      <c r="CA973" s="136">
        <v>0</v>
      </c>
      <c r="CB973" s="136">
        <v>0</v>
      </c>
      <c r="CC973" s="136">
        <v>0</v>
      </c>
      <c r="CD973" s="136">
        <v>0</v>
      </c>
      <c r="CE973" s="136">
        <v>0</v>
      </c>
      <c r="CF973" s="144">
        <v>1.1332854E-6</v>
      </c>
      <c r="CG973" s="144">
        <v>2.2273692000000001E-5</v>
      </c>
      <c r="CH973" s="144">
        <v>5.5939902000000004E-7</v>
      </c>
      <c r="CI973" s="136">
        <v>0</v>
      </c>
      <c r="CJ973" s="203"/>
      <c r="CK973" s="201"/>
      <c r="CL973" s="89" t="s">
        <v>743</v>
      </c>
      <c r="CM973" s="110"/>
      <c r="CN973" s="110"/>
      <c r="CP973" s="305"/>
      <c r="CQ973" s="74"/>
      <c r="CR973" s="74"/>
      <c r="CS973" s="74"/>
      <c r="CT973" s="74"/>
      <c r="CU973" s="74"/>
      <c r="CV973" s="74"/>
      <c r="CW973" s="74"/>
      <c r="CX973" s="74"/>
      <c r="CY973" s="74"/>
      <c r="CZ973" s="74"/>
      <c r="DA973" s="74"/>
      <c r="DB973" s="74"/>
    </row>
    <row r="974" spans="1:106" ht="14.5" customHeight="1">
      <c r="A974" s="74" t="s">
        <v>4117</v>
      </c>
      <c r="B974" s="129" t="s">
        <v>4006</v>
      </c>
      <c r="C974" s="130" t="str">
        <f t="shared" si="611"/>
        <v>A.140.03.115</v>
      </c>
      <c r="D974" s="131" t="s">
        <v>4074</v>
      </c>
      <c r="E974" s="129" t="s">
        <v>957</v>
      </c>
      <c r="F974" s="132" t="s">
        <v>4119</v>
      </c>
      <c r="G974" s="132">
        <f t="shared" si="612"/>
        <v>0.17642121928999999</v>
      </c>
      <c r="H974" s="348">
        <f t="shared" si="613"/>
        <v>0.17642121928999999</v>
      </c>
      <c r="I974" s="74"/>
      <c r="J974" s="132">
        <f t="shared" si="614"/>
        <v>5.0604151800000005E-3</v>
      </c>
      <c r="K974" s="132">
        <f t="shared" si="615"/>
        <v>1.26201765E-2</v>
      </c>
      <c r="L974" s="300">
        <f t="shared" si="616"/>
        <v>2.6451387610000002E-2</v>
      </c>
      <c r="M974" s="132">
        <v>0.13228924</v>
      </c>
      <c r="N974" s="132">
        <v>7.423593E-3</v>
      </c>
      <c r="O974" s="132">
        <v>5.1965835E-3</v>
      </c>
      <c r="P974" s="132">
        <v>4.3658458000000004E-3</v>
      </c>
      <c r="Q974" s="132">
        <v>6.9456938000000002E-4</v>
      </c>
      <c r="R974" s="132">
        <v>0</v>
      </c>
      <c r="S974" s="132">
        <v>0</v>
      </c>
      <c r="T974" s="132">
        <v>0</v>
      </c>
      <c r="U974" s="132">
        <v>9.2606161E-4</v>
      </c>
      <c r="V974" s="132">
        <v>0</v>
      </c>
      <c r="W974" s="132">
        <v>2.5525326000000001E-2</v>
      </c>
      <c r="X974" s="132">
        <v>0</v>
      </c>
      <c r="Y974" s="132">
        <v>0</v>
      </c>
      <c r="Z974" s="132">
        <v>0</v>
      </c>
      <c r="AA974" s="74"/>
      <c r="AB974" s="301">
        <f t="shared" si="617"/>
        <v>0.99465593984962397</v>
      </c>
      <c r="AC974" s="338">
        <f t="shared" si="618"/>
        <v>0.99465593984962397</v>
      </c>
      <c r="AD974" s="74"/>
      <c r="AE974" s="136">
        <v>17.024058</v>
      </c>
      <c r="AF974" s="136">
        <v>11.181585</v>
      </c>
      <c r="AG974" s="136">
        <v>3.4601508999999999</v>
      </c>
      <c r="AH974" s="136">
        <v>0</v>
      </c>
      <c r="AI974" s="136">
        <v>0.29704262999999997</v>
      </c>
      <c r="AJ974" s="136">
        <v>1.3015292000000001</v>
      </c>
      <c r="AK974" s="136">
        <v>0.78374938000000005</v>
      </c>
      <c r="AL974" s="74"/>
      <c r="AM974" s="133">
        <v>1.9778410999999999E-2</v>
      </c>
      <c r="AN974" s="340">
        <f t="shared" si="619"/>
        <v>1.9778410999999999E-2</v>
      </c>
      <c r="AP974" s="133">
        <v>1.8661079000000001E-2</v>
      </c>
      <c r="AQ974" s="133">
        <v>8.3516036000000002E-4</v>
      </c>
      <c r="AR974" s="133">
        <v>2.8217142000000001E-4</v>
      </c>
      <c r="AS974" s="134">
        <f t="shared" si="620"/>
        <v>1.1187697098900001E-6</v>
      </c>
      <c r="AT974" s="135">
        <f t="shared" si="621"/>
        <v>3.0886108031779998E-9</v>
      </c>
      <c r="AU974" s="135">
        <f t="shared" si="622"/>
        <v>3.9519807152E-2</v>
      </c>
      <c r="AV974" s="302">
        <v>9.2304070000000004E-7</v>
      </c>
      <c r="AW974" s="302">
        <v>2.7850365999999999E-9</v>
      </c>
      <c r="AX974" s="302">
        <v>7.6091177999999997E-14</v>
      </c>
      <c r="AY974" s="303">
        <v>0</v>
      </c>
      <c r="AZ974" s="303">
        <v>0</v>
      </c>
      <c r="BA974" s="302">
        <v>6.4916988999999997E-10</v>
      </c>
      <c r="BB974" s="302">
        <v>1.9507984E-7</v>
      </c>
      <c r="BC974" s="302">
        <v>9.2025182000000002E-11</v>
      </c>
      <c r="BD974" s="302">
        <v>2.1147292999999999E-10</v>
      </c>
      <c r="BE974" s="303">
        <v>0</v>
      </c>
      <c r="BF974" s="303">
        <v>0</v>
      </c>
      <c r="BG974" s="303">
        <v>0</v>
      </c>
      <c r="BH974" s="303">
        <v>0</v>
      </c>
      <c r="BI974" s="303">
        <v>0</v>
      </c>
      <c r="BJ974" s="303">
        <v>0</v>
      </c>
      <c r="BK974" s="303">
        <v>0</v>
      </c>
      <c r="BL974" s="303">
        <v>0</v>
      </c>
      <c r="BM974" s="302">
        <v>1.8691152E-5</v>
      </c>
      <c r="BN974" s="303">
        <v>3.9501116000000003E-2</v>
      </c>
      <c r="BO974" s="303">
        <v>0</v>
      </c>
      <c r="BP974" s="303">
        <v>0</v>
      </c>
      <c r="BQ974" s="303">
        <v>0</v>
      </c>
      <c r="BR974" s="74"/>
      <c r="BS974" s="144">
        <v>5.1283991000000001E-5</v>
      </c>
      <c r="BT974" s="144">
        <v>1.6716828000000001E-6</v>
      </c>
      <c r="BU974" s="144">
        <v>2.7733646000000001E-5</v>
      </c>
      <c r="BV974" s="136">
        <v>0</v>
      </c>
      <c r="BW974" s="144">
        <v>1.6853265E-6</v>
      </c>
      <c r="BX974" s="144">
        <v>4.2026049999999999E-7</v>
      </c>
      <c r="BY974" s="136">
        <v>0</v>
      </c>
      <c r="BZ974" s="144">
        <v>6.3786499999999995E-7</v>
      </c>
      <c r="CA974" s="136">
        <v>0</v>
      </c>
      <c r="CB974" s="136">
        <v>0</v>
      </c>
      <c r="CC974" s="136">
        <v>0</v>
      </c>
      <c r="CD974" s="136">
        <v>0</v>
      </c>
      <c r="CE974" s="136">
        <v>0</v>
      </c>
      <c r="CF974" s="144">
        <v>9.0483652999999995E-7</v>
      </c>
      <c r="CG974" s="144">
        <v>1.7783738000000001E-5</v>
      </c>
      <c r="CH974" s="144">
        <v>4.4663478999999998E-7</v>
      </c>
      <c r="CI974" s="136">
        <v>0</v>
      </c>
      <c r="CJ974" s="203"/>
      <c r="CK974" s="201"/>
      <c r="CL974" s="89" t="s">
        <v>743</v>
      </c>
      <c r="CM974" s="110"/>
      <c r="CN974" s="110"/>
      <c r="CP974" s="305"/>
      <c r="CQ974" s="74"/>
      <c r="CR974" s="74"/>
      <c r="CS974" s="74"/>
      <c r="CT974" s="74"/>
      <c r="CU974" s="74"/>
      <c r="CV974" s="74"/>
      <c r="CW974" s="74"/>
      <c r="CX974" s="74"/>
      <c r="CY974" s="74"/>
      <c r="CZ974" s="74"/>
      <c r="DA974" s="74"/>
      <c r="DB974" s="74"/>
    </row>
    <row r="975" spans="1:106" ht="14.5" customHeight="1">
      <c r="A975" s="74" t="s">
        <v>4120</v>
      </c>
      <c r="B975" s="129" t="s">
        <v>4006</v>
      </c>
      <c r="C975" s="130" t="str">
        <f t="shared" si="611"/>
        <v>A.140.03.116</v>
      </c>
      <c r="D975" s="131" t="s">
        <v>4074</v>
      </c>
      <c r="E975" s="129" t="s">
        <v>957</v>
      </c>
      <c r="F975" s="132" t="s">
        <v>4122</v>
      </c>
      <c r="G975" s="132">
        <f t="shared" si="612"/>
        <v>0.16857635176481001</v>
      </c>
      <c r="H975" s="348">
        <f t="shared" si="613"/>
        <v>0.16857635176481001</v>
      </c>
      <c r="I975" s="74"/>
      <c r="J975" s="132">
        <f t="shared" si="614"/>
        <v>6.0635752319999998E-3</v>
      </c>
      <c r="K975" s="132">
        <f t="shared" si="615"/>
        <v>1.7422625349999998E-2</v>
      </c>
      <c r="L975" s="300">
        <f t="shared" si="616"/>
        <v>1.980718118281E-2</v>
      </c>
      <c r="M975" s="132">
        <v>0.12528296999999999</v>
      </c>
      <c r="N975" s="132">
        <v>1.1213285E-2</v>
      </c>
      <c r="O975" s="132">
        <v>5.8909529000000004E-3</v>
      </c>
      <c r="P975" s="132">
        <v>4.9592823999999999E-3</v>
      </c>
      <c r="Q975" s="132">
        <v>1.0489893000000001E-3</v>
      </c>
      <c r="R975" s="304">
        <v>1.703739E-5</v>
      </c>
      <c r="S975" s="304">
        <v>3.8266141999999998E-5</v>
      </c>
      <c r="T975" s="132">
        <v>3.1838744999999999E-4</v>
      </c>
      <c r="U975" s="132">
        <v>7.1166057999999999E-4</v>
      </c>
      <c r="V975" s="132">
        <v>0</v>
      </c>
      <c r="W975" s="132">
        <v>1.9094961000000001E-2</v>
      </c>
      <c r="X975" s="304">
        <v>5.5960281000000004E-7</v>
      </c>
      <c r="Y975" s="132">
        <v>0</v>
      </c>
      <c r="Z975" s="132">
        <v>0</v>
      </c>
      <c r="AA975" s="74"/>
      <c r="AB975" s="301">
        <f t="shared" si="617"/>
        <v>0.9419772180451127</v>
      </c>
      <c r="AC975" s="338">
        <f t="shared" si="618"/>
        <v>0.9419772180451127</v>
      </c>
      <c r="AD975" s="74"/>
      <c r="AE975" s="136">
        <v>15.194222999999999</v>
      </c>
      <c r="AF975" s="136">
        <v>10.832447</v>
      </c>
      <c r="AG975" s="136">
        <v>2.5884687999999998</v>
      </c>
      <c r="AH975" s="136">
        <v>0</v>
      </c>
      <c r="AI975" s="136">
        <v>0.22057620999999999</v>
      </c>
      <c r="AJ975" s="136">
        <v>0.96668323</v>
      </c>
      <c r="AK975" s="136">
        <v>0.58604734000000003</v>
      </c>
      <c r="AL975" s="74"/>
      <c r="AM975" s="133">
        <v>2.0409778E-2</v>
      </c>
      <c r="AN975" s="340">
        <f t="shared" si="619"/>
        <v>2.0409778E-2</v>
      </c>
      <c r="AP975" s="133">
        <v>1.922929E-2</v>
      </c>
      <c r="AQ975" s="133">
        <v>8.2447919999999999E-4</v>
      </c>
      <c r="AR975" s="133">
        <v>3.5600857E-4</v>
      </c>
      <c r="AS975" s="134">
        <f t="shared" si="620"/>
        <v>1.1528351528193699E-6</v>
      </c>
      <c r="AT975" s="135">
        <f t="shared" si="621"/>
        <v>3.0491094567742298E-9</v>
      </c>
      <c r="AU975" s="135">
        <f t="shared" si="622"/>
        <v>4.9861143310000001E-2</v>
      </c>
      <c r="AV975" s="302">
        <v>8.7608767999999995E-7</v>
      </c>
      <c r="AW975" s="302">
        <v>2.6434363999999998E-9</v>
      </c>
      <c r="AX975" s="302">
        <v>7.2219406E-14</v>
      </c>
      <c r="AY975" s="302">
        <v>1.5698522000000001E-11</v>
      </c>
      <c r="AZ975" s="302">
        <v>9.7430736999999997E-13</v>
      </c>
      <c r="BA975" s="302">
        <v>7.3741392999999997E-10</v>
      </c>
      <c r="BB975" s="302">
        <v>2.7495658E-7</v>
      </c>
      <c r="BC975" s="302">
        <v>1.0501283E-10</v>
      </c>
      <c r="BD975" s="302">
        <v>2.9892332999999998E-10</v>
      </c>
      <c r="BE975" s="302">
        <v>3.1950386999999999E-14</v>
      </c>
      <c r="BF975" s="302">
        <v>3.8157483000000002E-16</v>
      </c>
      <c r="BG975" s="302">
        <v>8.7566247E-13</v>
      </c>
      <c r="BH975" s="302">
        <v>6.3080524E-15</v>
      </c>
      <c r="BI975" s="302">
        <v>1.4792753999999999E-14</v>
      </c>
      <c r="BJ975" s="302">
        <v>2.8845212000000001E-10</v>
      </c>
      <c r="BK975" s="302">
        <v>7.4835393999999998E-10</v>
      </c>
      <c r="BL975" s="302">
        <v>7.3558213000000004E-13</v>
      </c>
      <c r="BM975" s="302">
        <v>1.527831E-5</v>
      </c>
      <c r="BN975" s="303">
        <v>4.9845865000000003E-2</v>
      </c>
      <c r="BO975" s="303">
        <v>0</v>
      </c>
      <c r="BP975" s="303">
        <v>0</v>
      </c>
      <c r="BQ975" s="303">
        <v>0</v>
      </c>
      <c r="BR975" s="74"/>
      <c r="BS975" s="144">
        <v>4.9980023999999998E-5</v>
      </c>
      <c r="BT975" s="144">
        <v>2.3022441000000001E-6</v>
      </c>
      <c r="BU975" s="144">
        <v>2.6264822999999999E-5</v>
      </c>
      <c r="BV975" s="144">
        <v>3.7332555000000001E-8</v>
      </c>
      <c r="BW975" s="144">
        <v>2.4810604000000002E-6</v>
      </c>
      <c r="BX975" s="144">
        <v>4.7505449999999997E-7</v>
      </c>
      <c r="BY975" s="144">
        <v>3.6895536E-10</v>
      </c>
      <c r="BZ975" s="144">
        <v>7.2149599999999999E-7</v>
      </c>
      <c r="CA975" s="144">
        <v>2.2862978000000001E-8</v>
      </c>
      <c r="CB975" s="144">
        <v>2.5320928999999999E-8</v>
      </c>
      <c r="CC975" s="144">
        <v>7.2681957999999997E-9</v>
      </c>
      <c r="CD975" s="144">
        <v>5.3444830000000003E-10</v>
      </c>
      <c r="CE975" s="144">
        <v>1.2316245999999999E-10</v>
      </c>
      <c r="CF975" s="144">
        <v>1.0911007E-6</v>
      </c>
      <c r="CG975" s="144">
        <v>1.6211192999999999E-5</v>
      </c>
      <c r="CH975" s="144">
        <v>3.3924045E-7</v>
      </c>
      <c r="CI975" s="136">
        <v>0</v>
      </c>
      <c r="CJ975" s="203"/>
      <c r="CK975" s="201"/>
      <c r="CL975" s="89" t="s">
        <v>743</v>
      </c>
      <c r="CM975" s="110"/>
      <c r="CN975" s="110"/>
      <c r="CP975" s="305"/>
      <c r="CQ975" s="74"/>
      <c r="CR975" s="74"/>
      <c r="CS975" s="74"/>
      <c r="CT975" s="74"/>
      <c r="CU975" s="74"/>
      <c r="CV975" s="74"/>
      <c r="CW975" s="74"/>
      <c r="CX975" s="74"/>
      <c r="CY975" s="74"/>
      <c r="CZ975" s="74"/>
      <c r="DA975" s="74"/>
      <c r="DB975" s="74"/>
    </row>
    <row r="976" spans="1:106" ht="14.5" customHeight="1">
      <c r="A976" s="74" t="s">
        <v>4123</v>
      </c>
      <c r="B976" s="129" t="s">
        <v>4006</v>
      </c>
      <c r="C976" s="130" t="str">
        <f t="shared" si="611"/>
        <v>A.140.03.117</v>
      </c>
      <c r="D976" s="131" t="s">
        <v>4074</v>
      </c>
      <c r="E976" s="129" t="s">
        <v>957</v>
      </c>
      <c r="F976" s="132" t="s">
        <v>4125</v>
      </c>
      <c r="G976" s="132">
        <f t="shared" si="612"/>
        <v>4.0570468368222E-2</v>
      </c>
      <c r="H976" s="348">
        <f t="shared" si="613"/>
        <v>4.0570468368222E-2</v>
      </c>
      <c r="I976" s="74"/>
      <c r="J976" s="132">
        <f t="shared" si="614"/>
        <v>1.3479386098000001E-3</v>
      </c>
      <c r="K976" s="132">
        <f t="shared" si="615"/>
        <v>3.7067259180000004E-3</v>
      </c>
      <c r="L976" s="300">
        <f t="shared" si="616"/>
        <v>5.2626578404219998E-3</v>
      </c>
      <c r="M976" s="132">
        <v>3.0253146000000002E-2</v>
      </c>
      <c r="N976" s="132">
        <v>2.3251258000000002E-3</v>
      </c>
      <c r="O976" s="132">
        <v>1.333842E-3</v>
      </c>
      <c r="P976" s="132">
        <v>1.1221216E-3</v>
      </c>
      <c r="Q976" s="132">
        <v>2.1752148000000001E-4</v>
      </c>
      <c r="R976" s="304">
        <v>2.5556085000000001E-6</v>
      </c>
      <c r="S976" s="304">
        <v>5.7399212999999996E-6</v>
      </c>
      <c r="T976" s="304">
        <v>4.7758118000000002E-5</v>
      </c>
      <c r="U976" s="132">
        <v>1.869772E-4</v>
      </c>
      <c r="V976" s="132">
        <v>0</v>
      </c>
      <c r="W976" s="132">
        <v>5.0755966999999997E-3</v>
      </c>
      <c r="X976" s="304">
        <v>8.3940422000000005E-8</v>
      </c>
      <c r="Y976" s="132">
        <v>0</v>
      </c>
      <c r="Z976" s="132">
        <v>0</v>
      </c>
      <c r="AA976" s="74"/>
      <c r="AB976" s="301">
        <f t="shared" si="617"/>
        <v>0.22746726315789473</v>
      </c>
      <c r="AC976" s="338">
        <f t="shared" si="618"/>
        <v>0.22746726315789473</v>
      </c>
      <c r="AD976" s="74"/>
      <c r="AE976" s="136">
        <v>3.7539899000000001</v>
      </c>
      <c r="AF976" s="136">
        <v>2.5935687999999999</v>
      </c>
      <c r="AG976" s="136">
        <v>0.68803586999999999</v>
      </c>
      <c r="AH976" s="136">
        <v>0</v>
      </c>
      <c r="AI976" s="136">
        <v>5.8820323000000001E-2</v>
      </c>
      <c r="AJ976" s="136">
        <v>0.25775872</v>
      </c>
      <c r="AK976" s="136">
        <v>0.15580617999999999</v>
      </c>
      <c r="AL976" s="74"/>
      <c r="AM976" s="133">
        <v>4.7749428999999998E-3</v>
      </c>
      <c r="AN976" s="340">
        <f t="shared" si="619"/>
        <v>4.7749428999999998E-3</v>
      </c>
      <c r="AP976" s="133">
        <v>4.5010711999999998E-3</v>
      </c>
      <c r="AQ976" s="133">
        <v>1.9602488E-4</v>
      </c>
      <c r="AR976" s="145">
        <v>7.7846828999999994E-5</v>
      </c>
      <c r="AS976" s="134">
        <f t="shared" si="620"/>
        <v>2.6984839188251001E-7</v>
      </c>
      <c r="AT976" s="135">
        <f t="shared" si="621"/>
        <v>7.2494409357328407E-10</v>
      </c>
      <c r="AU976" s="135">
        <f t="shared" si="622"/>
        <v>1.09029170294E-2</v>
      </c>
      <c r="AV976" s="302">
        <v>2.1137955000000001E-7</v>
      </c>
      <c r="AW976" s="302">
        <v>6.3779339000000003E-10</v>
      </c>
      <c r="AX976" s="302">
        <v>1.7424968000000002E-14</v>
      </c>
      <c r="AY976" s="302">
        <v>2.3547784000000001E-12</v>
      </c>
      <c r="AZ976" s="302">
        <v>1.4614610999999999E-13</v>
      </c>
      <c r="BA976" s="302">
        <v>1.6685205E-10</v>
      </c>
      <c r="BB976" s="302">
        <v>5.8143967999999997E-8</v>
      </c>
      <c r="BC976" s="302">
        <v>2.3724402999999999E-11</v>
      </c>
      <c r="BD976" s="302">
        <v>6.3159174000000006E-11</v>
      </c>
      <c r="BE976" s="302">
        <v>4.7925581000000003E-15</v>
      </c>
      <c r="BF976" s="302">
        <v>5.7236224000000001E-17</v>
      </c>
      <c r="BG976" s="302">
        <v>1.3134936999999999E-13</v>
      </c>
      <c r="BH976" s="302">
        <v>9.4620786000000004E-16</v>
      </c>
      <c r="BI976" s="302">
        <v>2.2189130999999998E-15</v>
      </c>
      <c r="BJ976" s="302">
        <v>4.3267817999999997E-11</v>
      </c>
      <c r="BK976" s="302">
        <v>1.1225309E-10</v>
      </c>
      <c r="BL976" s="302">
        <v>1.1033732E-13</v>
      </c>
      <c r="BM976" s="302">
        <v>3.9110294000000003E-6</v>
      </c>
      <c r="BN976" s="303">
        <v>1.0899005999999999E-2</v>
      </c>
      <c r="BO976" s="303">
        <v>0</v>
      </c>
      <c r="BP976" s="303">
        <v>0</v>
      </c>
      <c r="BQ976" s="303">
        <v>0</v>
      </c>
      <c r="BR976" s="74"/>
      <c r="BS976" s="144">
        <v>1.1939924E-5</v>
      </c>
      <c r="BT976" s="144">
        <v>4.9016061999999996E-7</v>
      </c>
      <c r="BU976" s="144">
        <v>6.3423909000000001E-6</v>
      </c>
      <c r="BV976" s="144">
        <v>5.5998832999999997E-9</v>
      </c>
      <c r="BW976" s="144">
        <v>5.1816507E-7</v>
      </c>
      <c r="BX976" s="144">
        <v>1.0766688E-7</v>
      </c>
      <c r="BY976" s="144">
        <v>5.5343304000000001E-11</v>
      </c>
      <c r="BZ976" s="144">
        <v>1.6348497999999999E-7</v>
      </c>
      <c r="CA976" s="144">
        <v>3.4294467000000002E-9</v>
      </c>
      <c r="CB976" s="144">
        <v>3.7981394000000001E-9</v>
      </c>
      <c r="CC976" s="144">
        <v>1.0902294000000001E-9</v>
      </c>
      <c r="CD976" s="144">
        <v>8.0167244999999999E-11</v>
      </c>
      <c r="CE976" s="144">
        <v>1.8474369E-11</v>
      </c>
      <c r="CF976" s="144">
        <v>2.4205440999999998E-7</v>
      </c>
      <c r="CG976" s="144">
        <v>3.9723493999999997E-6</v>
      </c>
      <c r="CH976" s="144">
        <v>8.9579676000000001E-8</v>
      </c>
      <c r="CI976" s="136">
        <v>0</v>
      </c>
      <c r="CJ976" s="203"/>
      <c r="CK976" s="201"/>
      <c r="CL976" s="89" t="s">
        <v>743</v>
      </c>
      <c r="CM976" s="110"/>
      <c r="CN976" s="110"/>
      <c r="CP976" s="305"/>
      <c r="CQ976" s="74"/>
      <c r="CR976" s="74"/>
      <c r="CS976" s="74"/>
      <c r="CT976" s="74"/>
      <c r="CU976" s="74"/>
      <c r="CV976" s="74"/>
      <c r="CW976" s="74"/>
      <c r="CX976" s="74"/>
      <c r="CY976" s="74"/>
      <c r="CZ976" s="74"/>
      <c r="DA976" s="74"/>
      <c r="DB976" s="74"/>
    </row>
    <row r="977" spans="1:106" ht="14.5" customHeight="1">
      <c r="A977" s="74" t="s">
        <v>4126</v>
      </c>
      <c r="B977" s="129" t="s">
        <v>4006</v>
      </c>
      <c r="C977" s="130" t="str">
        <f t="shared" si="611"/>
        <v>A.140.03.118</v>
      </c>
      <c r="D977" s="131" t="s">
        <v>4074</v>
      </c>
      <c r="E977" s="129" t="s">
        <v>957</v>
      </c>
      <c r="F977" s="132" t="s">
        <v>4128</v>
      </c>
      <c r="G977" s="132">
        <f t="shared" si="612"/>
        <v>8.7337236570000004E-2</v>
      </c>
      <c r="H977" s="348">
        <f t="shared" si="613"/>
        <v>8.7337236570000004E-2</v>
      </c>
      <c r="I977" s="74"/>
      <c r="J977" s="132">
        <f t="shared" si="614"/>
        <v>2.50515603E-3</v>
      </c>
      <c r="K977" s="132">
        <f t="shared" si="615"/>
        <v>6.2476122000000005E-3</v>
      </c>
      <c r="L977" s="300">
        <f t="shared" si="616"/>
        <v>1.3094746339999999E-2</v>
      </c>
      <c r="M977" s="132">
        <v>6.5489722E-2</v>
      </c>
      <c r="N977" s="132">
        <v>3.6750461E-3</v>
      </c>
      <c r="O977" s="132">
        <v>2.5725661000000001E-3</v>
      </c>
      <c r="P977" s="132">
        <v>2.1613098E-3</v>
      </c>
      <c r="Q977" s="132">
        <v>3.4384622999999998E-4</v>
      </c>
      <c r="R977" s="132">
        <v>0</v>
      </c>
      <c r="S977" s="132">
        <v>0</v>
      </c>
      <c r="T977" s="132">
        <v>0</v>
      </c>
      <c r="U977" s="132">
        <v>4.5844633999999999E-4</v>
      </c>
      <c r="V977" s="132">
        <v>0</v>
      </c>
      <c r="W977" s="132">
        <v>1.26363E-2</v>
      </c>
      <c r="X977" s="132">
        <v>0</v>
      </c>
      <c r="Y977" s="132">
        <v>0</v>
      </c>
      <c r="Z977" s="132">
        <v>0</v>
      </c>
      <c r="AA977" s="74"/>
      <c r="AB977" s="301">
        <f t="shared" si="617"/>
        <v>0.49240392481203005</v>
      </c>
      <c r="AC977" s="338">
        <f t="shared" si="618"/>
        <v>0.49240392481203005</v>
      </c>
      <c r="AD977" s="74"/>
      <c r="AE977" s="136">
        <v>8.4277511999999994</v>
      </c>
      <c r="AF977" s="136">
        <v>5.5354383</v>
      </c>
      <c r="AG977" s="136">
        <v>1.7129460000000001</v>
      </c>
      <c r="AH977" s="136">
        <v>0</v>
      </c>
      <c r="AI977" s="136">
        <v>0.14705081</v>
      </c>
      <c r="AJ977" s="136">
        <v>0.64432137</v>
      </c>
      <c r="AK977" s="136">
        <v>0.38799474</v>
      </c>
      <c r="AL977" s="74"/>
      <c r="AM977" s="133">
        <v>9.7912924000000002E-3</v>
      </c>
      <c r="AN977" s="340">
        <f t="shared" si="619"/>
        <v>9.7912924000000002E-3</v>
      </c>
      <c r="AP977" s="133">
        <v>9.2381578000000006E-3</v>
      </c>
      <c r="AQ977" s="133">
        <v>4.1344572000000002E-4</v>
      </c>
      <c r="AR977" s="133">
        <v>1.3968882000000001E-4</v>
      </c>
      <c r="AS977" s="134">
        <f t="shared" si="620"/>
        <v>5.5384639122999998E-7</v>
      </c>
      <c r="AT977" s="135">
        <f t="shared" si="621"/>
        <v>1.5290152598999998E-9</v>
      </c>
      <c r="AU977" s="135">
        <f t="shared" si="622"/>
        <v>1.9564261045499999E-2</v>
      </c>
      <c r="AV977" s="302">
        <v>4.5695084E-7</v>
      </c>
      <c r="AW977" s="302">
        <v>1.378731E-9</v>
      </c>
      <c r="AX977" s="302">
        <v>3.7668900000000001E-14</v>
      </c>
      <c r="AY977" s="303">
        <v>0</v>
      </c>
      <c r="AZ977" s="303">
        <v>0</v>
      </c>
      <c r="BA977" s="302">
        <v>3.2137123E-10</v>
      </c>
      <c r="BB977" s="302">
        <v>9.6574180000000006E-8</v>
      </c>
      <c r="BC977" s="302">
        <v>4.5557021000000001E-11</v>
      </c>
      <c r="BD977" s="302">
        <v>1.0468957E-10</v>
      </c>
      <c r="BE977" s="303">
        <v>0</v>
      </c>
      <c r="BF977" s="303">
        <v>0</v>
      </c>
      <c r="BG977" s="303">
        <v>0</v>
      </c>
      <c r="BH977" s="303">
        <v>0</v>
      </c>
      <c r="BI977" s="303">
        <v>0</v>
      </c>
      <c r="BJ977" s="303">
        <v>0</v>
      </c>
      <c r="BK977" s="303">
        <v>0</v>
      </c>
      <c r="BL977" s="303">
        <v>0</v>
      </c>
      <c r="BM977" s="302">
        <v>9.2530455000000005E-6</v>
      </c>
      <c r="BN977" s="303">
        <v>1.9555007999999999E-2</v>
      </c>
      <c r="BO977" s="303">
        <v>0</v>
      </c>
      <c r="BP977" s="303">
        <v>0</v>
      </c>
      <c r="BQ977" s="303">
        <v>0</v>
      </c>
      <c r="BR977" s="74"/>
      <c r="BS977" s="144">
        <v>2.5388114E-5</v>
      </c>
      <c r="BT977" s="144">
        <v>8.2756571999999998E-7</v>
      </c>
      <c r="BU977" s="144">
        <v>1.3729528E-5</v>
      </c>
      <c r="BV977" s="136">
        <v>0</v>
      </c>
      <c r="BW977" s="144">
        <v>8.3432006000000003E-7</v>
      </c>
      <c r="BX977" s="144">
        <v>2.0804975000000001E-7</v>
      </c>
      <c r="BY977" s="136">
        <v>0</v>
      </c>
      <c r="BZ977" s="144">
        <v>3.1577475E-7</v>
      </c>
      <c r="CA977" s="136">
        <v>0</v>
      </c>
      <c r="CB977" s="136">
        <v>0</v>
      </c>
      <c r="CC977" s="136">
        <v>0</v>
      </c>
      <c r="CD977" s="136">
        <v>0</v>
      </c>
      <c r="CE977" s="136">
        <v>0</v>
      </c>
      <c r="CF977" s="144">
        <v>4.4793887E-7</v>
      </c>
      <c r="CG977" s="144">
        <v>8.8038308000000002E-6</v>
      </c>
      <c r="CH977" s="144">
        <v>2.2110633E-7</v>
      </c>
      <c r="CI977" s="136">
        <v>0</v>
      </c>
      <c r="CJ977" s="203"/>
      <c r="CK977" s="201"/>
      <c r="CL977" s="89" t="s">
        <v>743</v>
      </c>
      <c r="CM977" s="110"/>
      <c r="CN977" s="110"/>
      <c r="CP977" s="305"/>
      <c r="CQ977" s="74"/>
      <c r="CR977" s="74"/>
      <c r="CS977" s="74"/>
      <c r="CT977" s="74"/>
      <c r="CU977" s="74"/>
      <c r="CV977" s="74"/>
      <c r="CW977" s="74"/>
      <c r="CX977" s="74"/>
      <c r="CY977" s="74"/>
      <c r="CZ977" s="74"/>
      <c r="DA977" s="74"/>
      <c r="DB977" s="74"/>
    </row>
    <row r="978" spans="1:106" ht="14.5" customHeight="1">
      <c r="A978" s="74" t="s">
        <v>4129</v>
      </c>
      <c r="B978" s="129" t="s">
        <v>4006</v>
      </c>
      <c r="C978" s="130" t="str">
        <f t="shared" si="611"/>
        <v>A.140.03.119</v>
      </c>
      <c r="D978" s="131" t="s">
        <v>4074</v>
      </c>
      <c r="E978" s="129" t="s">
        <v>957</v>
      </c>
      <c r="F978" s="132" t="s">
        <v>4131</v>
      </c>
      <c r="G978" s="132">
        <f t="shared" si="612"/>
        <v>8.6175651379999998</v>
      </c>
      <c r="H978" s="348">
        <f t="shared" si="613"/>
        <v>8.6175651379999998</v>
      </c>
      <c r="I978" s="74"/>
      <c r="J978" s="132">
        <f t="shared" si="614"/>
        <v>0.24718374699999998</v>
      </c>
      <c r="K978" s="132">
        <f t="shared" si="615"/>
        <v>0.61645189</v>
      </c>
      <c r="L978" s="300">
        <f t="shared" si="616"/>
        <v>1.2920586009999999</v>
      </c>
      <c r="M978" s="132">
        <v>6.4618709000000001</v>
      </c>
      <c r="N978" s="132">
        <v>0.36261679000000002</v>
      </c>
      <c r="O978" s="132">
        <v>0.25383509999999998</v>
      </c>
      <c r="P978" s="132">
        <v>0.21325643999999999</v>
      </c>
      <c r="Q978" s="132">
        <v>3.3927306999999997E-2</v>
      </c>
      <c r="R978" s="132">
        <v>0</v>
      </c>
      <c r="S978" s="132">
        <v>0</v>
      </c>
      <c r="T978" s="132">
        <v>0</v>
      </c>
      <c r="U978" s="132">
        <v>4.5234901000000001E-2</v>
      </c>
      <c r="V978" s="132">
        <v>0</v>
      </c>
      <c r="W978" s="132">
        <v>1.2468237</v>
      </c>
      <c r="X978" s="132">
        <v>0</v>
      </c>
      <c r="Y978" s="132">
        <v>0</v>
      </c>
      <c r="Z978" s="132">
        <v>0</v>
      </c>
      <c r="AA978" s="74"/>
      <c r="AB978" s="301">
        <f t="shared" si="617"/>
        <v>48.585495488721804</v>
      </c>
      <c r="AC978" s="338">
        <f t="shared" si="618"/>
        <v>48.585495488721804</v>
      </c>
      <c r="AD978" s="74"/>
      <c r="AE978" s="136">
        <v>831.56622000000004</v>
      </c>
      <c r="AF978" s="136">
        <v>546.18169999999998</v>
      </c>
      <c r="AG978" s="136">
        <v>169.01638</v>
      </c>
      <c r="AH978" s="136">
        <v>0</v>
      </c>
      <c r="AI978" s="136">
        <v>14.509503</v>
      </c>
      <c r="AJ978" s="136">
        <v>63.575189000000002</v>
      </c>
      <c r="AK978" s="136">
        <v>38.283441000000003</v>
      </c>
      <c r="AL978" s="74"/>
      <c r="AM978" s="133">
        <v>0.96610682000000003</v>
      </c>
      <c r="AN978" s="340">
        <f t="shared" si="619"/>
        <v>0.96610682000000003</v>
      </c>
      <c r="AP978" s="133">
        <v>0.91152902999999996</v>
      </c>
      <c r="AQ978" s="133">
        <v>4.0794689000000002E-2</v>
      </c>
      <c r="AR978" s="133">
        <v>1.3783096E-2</v>
      </c>
      <c r="AS978" s="134">
        <f t="shared" si="620"/>
        <v>5.4648023999000001E-5</v>
      </c>
      <c r="AT978" s="135">
        <f t="shared" si="621"/>
        <v>1.508679379904E-7</v>
      </c>
      <c r="AU978" s="135">
        <f t="shared" si="622"/>
        <v>1.9304055979999999</v>
      </c>
      <c r="AV978" s="302">
        <v>4.5087340000000001E-5</v>
      </c>
      <c r="AW978" s="302">
        <v>1.3603939E-7</v>
      </c>
      <c r="AX978" s="302">
        <v>3.7167903999999998E-12</v>
      </c>
      <c r="AY978" s="303">
        <v>0</v>
      </c>
      <c r="AZ978" s="303">
        <v>0</v>
      </c>
      <c r="BA978" s="302">
        <v>3.1709698999999997E-8</v>
      </c>
      <c r="BB978" s="302">
        <v>9.5289743000000001E-6</v>
      </c>
      <c r="BC978" s="302">
        <v>4.4951111999999998E-9</v>
      </c>
      <c r="BD978" s="302">
        <v>1.0329720000000001E-8</v>
      </c>
      <c r="BE978" s="303">
        <v>0</v>
      </c>
      <c r="BF978" s="303">
        <v>0</v>
      </c>
      <c r="BG978" s="303">
        <v>0</v>
      </c>
      <c r="BH978" s="303">
        <v>0</v>
      </c>
      <c r="BI978" s="303">
        <v>0</v>
      </c>
      <c r="BJ978" s="303">
        <v>0</v>
      </c>
      <c r="BK978" s="303">
        <v>0</v>
      </c>
      <c r="BL978" s="303">
        <v>0</v>
      </c>
      <c r="BM978" s="303">
        <v>9.1299800000000004E-4</v>
      </c>
      <c r="BN978" s="303">
        <v>1.9294925999999999</v>
      </c>
      <c r="BO978" s="303">
        <v>0</v>
      </c>
      <c r="BP978" s="303">
        <v>0</v>
      </c>
      <c r="BQ978" s="303">
        <v>0</v>
      </c>
      <c r="BR978" s="74"/>
      <c r="BS978" s="136">
        <v>2.5050452000000001E-3</v>
      </c>
      <c r="BT978" s="144">
        <v>8.1655909999999999E-5</v>
      </c>
      <c r="BU978" s="136">
        <v>1.3546925E-3</v>
      </c>
      <c r="BV978" s="136">
        <v>0</v>
      </c>
      <c r="BW978" s="144">
        <v>8.2322360999999996E-5</v>
      </c>
      <c r="BX978" s="144">
        <v>2.0528269E-5</v>
      </c>
      <c r="BY978" s="136">
        <v>0</v>
      </c>
      <c r="BZ978" s="144">
        <v>3.1157495000000001E-5</v>
      </c>
      <c r="CA978" s="136">
        <v>0</v>
      </c>
      <c r="CB978" s="136">
        <v>0</v>
      </c>
      <c r="CC978" s="136">
        <v>0</v>
      </c>
      <c r="CD978" s="136">
        <v>0</v>
      </c>
      <c r="CE978" s="136">
        <v>0</v>
      </c>
      <c r="CF978" s="144">
        <v>4.4198128999999999E-5</v>
      </c>
      <c r="CG978" s="136">
        <v>8.6867398000000002E-4</v>
      </c>
      <c r="CH978" s="144">
        <v>2.1816562E-5</v>
      </c>
      <c r="CI978" s="136">
        <v>0</v>
      </c>
      <c r="CJ978" s="203"/>
      <c r="CK978" s="201"/>
      <c r="CL978" s="89" t="s">
        <v>743</v>
      </c>
      <c r="CM978" s="110"/>
      <c r="CN978" s="110"/>
      <c r="CP978" s="305"/>
      <c r="CQ978" s="74"/>
      <c r="CR978" s="74"/>
      <c r="CS978" s="74"/>
      <c r="CT978" s="74"/>
      <c r="CU978" s="74"/>
      <c r="CV978" s="74"/>
      <c r="CW978" s="74"/>
      <c r="CX978" s="74"/>
      <c r="CY978" s="74"/>
      <c r="CZ978" s="74"/>
      <c r="DA978" s="74"/>
      <c r="DB978" s="74"/>
    </row>
    <row r="979" spans="1:106" ht="14.5" customHeight="1">
      <c r="A979" s="74" t="s">
        <v>4132</v>
      </c>
      <c r="B979" s="129" t="s">
        <v>4006</v>
      </c>
      <c r="C979" s="130" t="str">
        <f t="shared" si="611"/>
        <v>A.140.03.120</v>
      </c>
      <c r="D979" s="131" t="s">
        <v>4074</v>
      </c>
      <c r="E979" s="129" t="s">
        <v>957</v>
      </c>
      <c r="F979" s="132" t="s">
        <v>4134</v>
      </c>
      <c r="G979" s="132">
        <f t="shared" si="612"/>
        <v>4.3083459020000001</v>
      </c>
      <c r="H979" s="348">
        <f t="shared" si="613"/>
        <v>4.3083459020000001</v>
      </c>
      <c r="I979" s="74"/>
      <c r="J979" s="132">
        <f t="shared" si="614"/>
        <v>0.12357934399999999</v>
      </c>
      <c r="K979" s="132">
        <f t="shared" si="615"/>
        <v>0.30819470999999998</v>
      </c>
      <c r="L979" s="300">
        <f t="shared" si="616"/>
        <v>0.64596384800000006</v>
      </c>
      <c r="M979" s="132">
        <v>3.2306080000000001</v>
      </c>
      <c r="N979" s="132">
        <v>0.18129002</v>
      </c>
      <c r="O979" s="132">
        <v>0.12690468999999999</v>
      </c>
      <c r="P979" s="132">
        <v>0.10661741</v>
      </c>
      <c r="Q979" s="132">
        <v>1.6961934000000001E-2</v>
      </c>
      <c r="R979" s="132">
        <v>0</v>
      </c>
      <c r="S979" s="132">
        <v>0</v>
      </c>
      <c r="T979" s="132">
        <v>0</v>
      </c>
      <c r="U979" s="132">
        <v>2.2615158E-2</v>
      </c>
      <c r="V979" s="132">
        <v>0</v>
      </c>
      <c r="W979" s="132">
        <v>0.62334869000000004</v>
      </c>
      <c r="X979" s="132">
        <v>0</v>
      </c>
      <c r="Y979" s="132">
        <v>0</v>
      </c>
      <c r="Z979" s="132">
        <v>0</v>
      </c>
      <c r="AA979" s="74"/>
      <c r="AB979" s="301">
        <f t="shared" si="617"/>
        <v>24.290285714285716</v>
      </c>
      <c r="AC979" s="338">
        <f t="shared" si="618"/>
        <v>24.290285714285716</v>
      </c>
      <c r="AD979" s="74"/>
      <c r="AE979" s="136">
        <v>415.74097</v>
      </c>
      <c r="AF979" s="136">
        <v>273.06317000000001</v>
      </c>
      <c r="AG979" s="136">
        <v>84.499627000000004</v>
      </c>
      <c r="AH979" s="136">
        <v>0</v>
      </c>
      <c r="AI979" s="136">
        <v>7.2540163</v>
      </c>
      <c r="AJ979" s="136">
        <v>31.784372999999999</v>
      </c>
      <c r="AK979" s="136">
        <v>19.139780999999999</v>
      </c>
      <c r="AL979" s="74"/>
      <c r="AM979" s="133">
        <v>0.48300444999999997</v>
      </c>
      <c r="AN979" s="340">
        <f t="shared" si="619"/>
        <v>0.48300444999999997</v>
      </c>
      <c r="AP979" s="133">
        <v>0.45571833</v>
      </c>
      <c r="AQ979" s="133">
        <v>2.0395277999999999E-2</v>
      </c>
      <c r="AR979" s="133">
        <v>6.8908496000000003E-3</v>
      </c>
      <c r="AS979" s="134">
        <f t="shared" si="620"/>
        <v>2.7321242542999998E-5</v>
      </c>
      <c r="AT979" s="135">
        <f t="shared" si="621"/>
        <v>7.5426322406800007E-8</v>
      </c>
      <c r="AU979" s="135">
        <f t="shared" si="622"/>
        <v>0.96510499272999994</v>
      </c>
      <c r="AV979" s="302">
        <v>2.2541385E-5</v>
      </c>
      <c r="AW979" s="302">
        <v>6.8012800000000004E-8</v>
      </c>
      <c r="AX979" s="302">
        <v>1.8582068000000002E-12</v>
      </c>
      <c r="AY979" s="303">
        <v>0</v>
      </c>
      <c r="AZ979" s="303">
        <v>0</v>
      </c>
      <c r="BA979" s="302">
        <v>1.5853243000000001E-8</v>
      </c>
      <c r="BB979" s="302">
        <v>4.7640043000000004E-6</v>
      </c>
      <c r="BC979" s="302">
        <v>2.2473278000000001E-9</v>
      </c>
      <c r="BD979" s="302">
        <v>5.1643363999999997E-9</v>
      </c>
      <c r="BE979" s="303">
        <v>0</v>
      </c>
      <c r="BF979" s="303">
        <v>0</v>
      </c>
      <c r="BG979" s="303">
        <v>0</v>
      </c>
      <c r="BH979" s="303">
        <v>0</v>
      </c>
      <c r="BI979" s="303">
        <v>0</v>
      </c>
      <c r="BJ979" s="303">
        <v>0</v>
      </c>
      <c r="BK979" s="303">
        <v>0</v>
      </c>
      <c r="BL979" s="303">
        <v>0</v>
      </c>
      <c r="BM979" s="303">
        <v>4.5645273E-4</v>
      </c>
      <c r="BN979" s="303">
        <v>0.96464854</v>
      </c>
      <c r="BO979" s="303">
        <v>0</v>
      </c>
      <c r="BP979" s="303">
        <v>0</v>
      </c>
      <c r="BQ979" s="303">
        <v>0</v>
      </c>
      <c r="BR979" s="74"/>
      <c r="BS979" s="136">
        <v>1.2523956999999999E-3</v>
      </c>
      <c r="BT979" s="144">
        <v>4.0823817E-5</v>
      </c>
      <c r="BU979" s="136">
        <v>6.7727760999999995E-4</v>
      </c>
      <c r="BV979" s="136">
        <v>0</v>
      </c>
      <c r="BW979" s="144">
        <v>4.1157008999999997E-5</v>
      </c>
      <c r="BX979" s="144">
        <v>1.0263094E-5</v>
      </c>
      <c r="BY979" s="136">
        <v>0</v>
      </c>
      <c r="BZ979" s="144">
        <v>1.5577168999999999E-5</v>
      </c>
      <c r="CA979" s="136">
        <v>0</v>
      </c>
      <c r="CB979" s="136">
        <v>0</v>
      </c>
      <c r="CC979" s="136">
        <v>0</v>
      </c>
      <c r="CD979" s="136">
        <v>0</v>
      </c>
      <c r="CE979" s="136">
        <v>0</v>
      </c>
      <c r="CF979" s="144">
        <v>2.2096825E-5</v>
      </c>
      <c r="CG979" s="136">
        <v>4.3429297E-4</v>
      </c>
      <c r="CH979" s="144">
        <v>1.0907174999999999E-5</v>
      </c>
      <c r="CI979" s="136">
        <v>0</v>
      </c>
      <c r="CJ979" s="203"/>
      <c r="CK979" s="201"/>
      <c r="CL979" s="89" t="s">
        <v>743</v>
      </c>
      <c r="CM979" s="110"/>
      <c r="CN979" s="110"/>
      <c r="CP979" s="305"/>
      <c r="CQ979" s="74"/>
      <c r="CR979" s="74"/>
      <c r="CS979" s="74"/>
      <c r="CT979" s="74"/>
      <c r="CU979" s="74"/>
      <c r="CV979" s="74"/>
      <c r="CW979" s="74"/>
      <c r="CX979" s="74"/>
      <c r="CY979" s="74"/>
      <c r="CZ979" s="74"/>
      <c r="DA979" s="74"/>
      <c r="DB979" s="74"/>
    </row>
    <row r="980" spans="1:106" ht="14.5" customHeight="1">
      <c r="A980" s="74" t="s">
        <v>4135</v>
      </c>
      <c r="B980" s="129" t="s">
        <v>4006</v>
      </c>
      <c r="C980" s="130" t="str">
        <f t="shared" si="611"/>
        <v>A.140.03.121</v>
      </c>
      <c r="D980" s="131" t="s">
        <v>4074</v>
      </c>
      <c r="E980" s="129" t="s">
        <v>957</v>
      </c>
      <c r="F980" s="132" t="s">
        <v>4137</v>
      </c>
      <c r="G980" s="132">
        <f t="shared" si="612"/>
        <v>2.8725217509999998</v>
      </c>
      <c r="H980" s="348">
        <f t="shared" si="613"/>
        <v>2.8725217509999998</v>
      </c>
      <c r="I980" s="74"/>
      <c r="J980" s="132">
        <f t="shared" si="614"/>
        <v>8.2394582000000008E-2</v>
      </c>
      <c r="K980" s="132">
        <f t="shared" si="615"/>
        <v>0.20548395899999999</v>
      </c>
      <c r="L980" s="300">
        <f t="shared" si="616"/>
        <v>0.43068621000000001</v>
      </c>
      <c r="M980" s="132">
        <v>2.1539570000000001</v>
      </c>
      <c r="N980" s="132">
        <v>0.12087226</v>
      </c>
      <c r="O980" s="132">
        <v>8.4611698999999999E-2</v>
      </c>
      <c r="P980" s="132">
        <v>7.1085480000000006E-2</v>
      </c>
      <c r="Q980" s="132">
        <v>1.1309102E-2</v>
      </c>
      <c r="R980" s="132">
        <v>0</v>
      </c>
      <c r="S980" s="132">
        <v>0</v>
      </c>
      <c r="T980" s="132">
        <v>0</v>
      </c>
      <c r="U980" s="132">
        <v>1.5078299999999999E-2</v>
      </c>
      <c r="V980" s="132">
        <v>0</v>
      </c>
      <c r="W980" s="132">
        <v>0.41560791000000002</v>
      </c>
      <c r="X980" s="132">
        <v>0</v>
      </c>
      <c r="Y980" s="132">
        <v>0</v>
      </c>
      <c r="Z980" s="132">
        <v>0</v>
      </c>
      <c r="AA980" s="74"/>
      <c r="AB980" s="301">
        <f t="shared" si="617"/>
        <v>16.195165413533836</v>
      </c>
      <c r="AC980" s="338">
        <f t="shared" si="618"/>
        <v>16.195165413533836</v>
      </c>
      <c r="AD980" s="74"/>
      <c r="AE980" s="136">
        <v>277.18874</v>
      </c>
      <c r="AF980" s="136">
        <v>182.06057000000001</v>
      </c>
      <c r="AG980" s="136">
        <v>56.338794</v>
      </c>
      <c r="AH980" s="136">
        <v>0</v>
      </c>
      <c r="AI980" s="136">
        <v>4.8365010000000002</v>
      </c>
      <c r="AJ980" s="136">
        <v>21.19173</v>
      </c>
      <c r="AK980" s="136">
        <v>12.761146999999999</v>
      </c>
      <c r="AL980" s="74"/>
      <c r="AM980" s="133">
        <v>0.32203561000000003</v>
      </c>
      <c r="AN980" s="340">
        <f t="shared" si="619"/>
        <v>0.32203561000000003</v>
      </c>
      <c r="AP980" s="133">
        <v>0.30384301000000002</v>
      </c>
      <c r="AQ980" s="133">
        <v>1.3598229999999999E-2</v>
      </c>
      <c r="AR980" s="133">
        <v>4.5943653999999997E-3</v>
      </c>
      <c r="AS980" s="134">
        <f t="shared" si="620"/>
        <v>1.82160077E-5</v>
      </c>
      <c r="AT980" s="135">
        <f t="shared" si="621"/>
        <v>5.0289311230099999E-8</v>
      </c>
      <c r="AU980" s="135">
        <f t="shared" si="622"/>
        <v>0.64346854266999998</v>
      </c>
      <c r="AV980" s="302">
        <v>1.5029113E-5</v>
      </c>
      <c r="AW980" s="302">
        <v>4.5346462000000003E-8</v>
      </c>
      <c r="AX980" s="302">
        <v>1.2389300999999999E-12</v>
      </c>
      <c r="AY980" s="303">
        <v>0</v>
      </c>
      <c r="AZ980" s="303">
        <v>0</v>
      </c>
      <c r="BA980" s="302">
        <v>1.0569899999999999E-8</v>
      </c>
      <c r="BB980" s="302">
        <v>3.1763248000000002E-6</v>
      </c>
      <c r="BC980" s="302">
        <v>1.4983704E-9</v>
      </c>
      <c r="BD980" s="302">
        <v>3.4432399000000002E-9</v>
      </c>
      <c r="BE980" s="303">
        <v>0</v>
      </c>
      <c r="BF980" s="303">
        <v>0</v>
      </c>
      <c r="BG980" s="303">
        <v>0</v>
      </c>
      <c r="BH980" s="303">
        <v>0</v>
      </c>
      <c r="BI980" s="303">
        <v>0</v>
      </c>
      <c r="BJ980" s="303">
        <v>0</v>
      </c>
      <c r="BK980" s="303">
        <v>0</v>
      </c>
      <c r="BL980" s="303">
        <v>0</v>
      </c>
      <c r="BM980" s="303">
        <v>3.0433267000000002E-4</v>
      </c>
      <c r="BN980" s="303">
        <v>0.64316421000000001</v>
      </c>
      <c r="BO980" s="303">
        <v>0</v>
      </c>
      <c r="BP980" s="303">
        <v>0</v>
      </c>
      <c r="BQ980" s="303">
        <v>0</v>
      </c>
      <c r="BR980" s="74"/>
      <c r="BS980" s="136">
        <v>8.3501508000000005E-4</v>
      </c>
      <c r="BT980" s="144">
        <v>2.7218636999999998E-5</v>
      </c>
      <c r="BU980" s="136">
        <v>4.5156416999999997E-4</v>
      </c>
      <c r="BV980" s="136">
        <v>0</v>
      </c>
      <c r="BW980" s="144">
        <v>2.7440787000000001E-5</v>
      </c>
      <c r="BX980" s="144">
        <v>6.8427564000000002E-6</v>
      </c>
      <c r="BY980" s="136">
        <v>0</v>
      </c>
      <c r="BZ980" s="144">
        <v>1.0385832000000001E-5</v>
      </c>
      <c r="CA980" s="136">
        <v>0</v>
      </c>
      <c r="CB980" s="136">
        <v>0</v>
      </c>
      <c r="CC980" s="136">
        <v>0</v>
      </c>
      <c r="CD980" s="136">
        <v>0</v>
      </c>
      <c r="CE980" s="136">
        <v>0</v>
      </c>
      <c r="CF980" s="144">
        <v>1.4732709999999999E-5</v>
      </c>
      <c r="CG980" s="136">
        <v>2.8955799000000002E-4</v>
      </c>
      <c r="CH980" s="144">
        <v>7.2721871999999997E-6</v>
      </c>
      <c r="CI980" s="136">
        <v>0</v>
      </c>
      <c r="CJ980" s="203"/>
      <c r="CK980" s="201"/>
      <c r="CL980" s="89" t="s">
        <v>743</v>
      </c>
      <c r="CM980" s="110"/>
      <c r="CN980" s="110"/>
      <c r="CP980" s="305"/>
      <c r="CQ980" s="74"/>
      <c r="CR980" s="74"/>
      <c r="CS980" s="74"/>
      <c r="CT980" s="74"/>
      <c r="CU980" s="74"/>
      <c r="CV980" s="74"/>
      <c r="CW980" s="74"/>
      <c r="CX980" s="74"/>
      <c r="CY980" s="74"/>
      <c r="CZ980" s="74"/>
      <c r="DA980" s="74"/>
      <c r="DB980" s="74"/>
    </row>
    <row r="981" spans="1:106" ht="14.5" customHeight="1">
      <c r="A981" s="74" t="s">
        <v>4138</v>
      </c>
      <c r="B981" s="129" t="s">
        <v>4006</v>
      </c>
      <c r="C981" s="130" t="str">
        <f t="shared" si="611"/>
        <v>A.140.03.122</v>
      </c>
      <c r="D981" s="131" t="s">
        <v>4074</v>
      </c>
      <c r="E981" s="129" t="s">
        <v>957</v>
      </c>
      <c r="F981" s="132" t="s">
        <v>4140</v>
      </c>
      <c r="G981" s="132">
        <f t="shared" si="612"/>
        <v>1.846309167</v>
      </c>
      <c r="H981" s="348">
        <f t="shared" si="613"/>
        <v>1.846309167</v>
      </c>
      <c r="I981" s="74"/>
      <c r="J981" s="132">
        <f t="shared" si="614"/>
        <v>5.2958999300000004E-2</v>
      </c>
      <c r="K981" s="132">
        <f t="shared" si="615"/>
        <v>0.132074522</v>
      </c>
      <c r="L981" s="300">
        <f t="shared" si="616"/>
        <v>0.27682294570000004</v>
      </c>
      <c r="M981" s="132">
        <v>1.3844527</v>
      </c>
      <c r="N981" s="132">
        <v>7.7690473999999995E-2</v>
      </c>
      <c r="O981" s="132">
        <v>5.4384047999999997E-2</v>
      </c>
      <c r="P981" s="132">
        <v>4.5690090000000003E-2</v>
      </c>
      <c r="Q981" s="132">
        <v>7.2689093000000001E-3</v>
      </c>
      <c r="R981" s="132">
        <v>0</v>
      </c>
      <c r="S981" s="132">
        <v>0</v>
      </c>
      <c r="T981" s="132">
        <v>0</v>
      </c>
      <c r="U981" s="132">
        <v>9.6915556999999999E-3</v>
      </c>
      <c r="V981" s="132">
        <v>0</v>
      </c>
      <c r="W981" s="132">
        <v>0.26713139000000002</v>
      </c>
      <c r="X981" s="132">
        <v>0</v>
      </c>
      <c r="Y981" s="132">
        <v>0</v>
      </c>
      <c r="Z981" s="132">
        <v>0</v>
      </c>
      <c r="AA981" s="74"/>
      <c r="AB981" s="301">
        <f t="shared" si="617"/>
        <v>10.40941879699248</v>
      </c>
      <c r="AC981" s="338">
        <f t="shared" si="618"/>
        <v>10.40941879699248</v>
      </c>
      <c r="AD981" s="74"/>
      <c r="AE981" s="136">
        <v>178.16265999999999</v>
      </c>
      <c r="AF981" s="136">
        <v>117.01917</v>
      </c>
      <c r="AG981" s="136">
        <v>36.211678999999997</v>
      </c>
      <c r="AH981" s="136">
        <v>0</v>
      </c>
      <c r="AI981" s="136">
        <v>3.1086540999999999</v>
      </c>
      <c r="AJ981" s="136">
        <v>13.620953999999999</v>
      </c>
      <c r="AK981" s="136">
        <v>8.2022087999999993</v>
      </c>
      <c r="AL981" s="74"/>
      <c r="AM981" s="133">
        <v>0.20698791999999999</v>
      </c>
      <c r="AN981" s="340">
        <f t="shared" si="619"/>
        <v>0.20698791999999999</v>
      </c>
      <c r="AP981" s="133">
        <v>0.19529466000000001</v>
      </c>
      <c r="AQ981" s="133">
        <v>8.7402425999999998E-3</v>
      </c>
      <c r="AR981" s="133">
        <v>2.9530216999999999E-3</v>
      </c>
      <c r="AS981" s="134">
        <f t="shared" si="620"/>
        <v>1.17083127878E-5</v>
      </c>
      <c r="AT981" s="135">
        <f t="shared" si="621"/>
        <v>3.2323382240549999E-8</v>
      </c>
      <c r="AU981" s="135">
        <f t="shared" si="622"/>
        <v>0.41358847938000004</v>
      </c>
      <c r="AV981" s="302">
        <v>9.6599407999999994E-6</v>
      </c>
      <c r="AW981" s="302">
        <v>2.9146373000000002E-8</v>
      </c>
      <c r="AX981" s="302">
        <v>7.9632055E-13</v>
      </c>
      <c r="AY981" s="303">
        <v>0</v>
      </c>
      <c r="AZ981" s="303">
        <v>0</v>
      </c>
      <c r="BA981" s="302">
        <v>6.7937877999999997E-9</v>
      </c>
      <c r="BB981" s="302">
        <v>2.0415782000000002E-6</v>
      </c>
      <c r="BC981" s="302">
        <v>9.6307542000000002E-10</v>
      </c>
      <c r="BD981" s="302">
        <v>2.2131375000000001E-9</v>
      </c>
      <c r="BE981" s="303">
        <v>0</v>
      </c>
      <c r="BF981" s="303">
        <v>0</v>
      </c>
      <c r="BG981" s="303">
        <v>0</v>
      </c>
      <c r="BH981" s="303">
        <v>0</v>
      </c>
      <c r="BI981" s="303">
        <v>0</v>
      </c>
      <c r="BJ981" s="303">
        <v>0</v>
      </c>
      <c r="BK981" s="303">
        <v>0</v>
      </c>
      <c r="BL981" s="303">
        <v>0</v>
      </c>
      <c r="BM981" s="303">
        <v>1.9560937999999999E-4</v>
      </c>
      <c r="BN981" s="303">
        <v>0.41339287000000002</v>
      </c>
      <c r="BO981" s="303">
        <v>0</v>
      </c>
      <c r="BP981" s="303">
        <v>0</v>
      </c>
      <c r="BQ981" s="303">
        <v>0</v>
      </c>
      <c r="BR981" s="74"/>
      <c r="BS981" s="136">
        <v>5.3670472999999995E-4</v>
      </c>
      <c r="BT981" s="144">
        <v>1.7494739E-5</v>
      </c>
      <c r="BU981" s="136">
        <v>2.9024222000000001E-4</v>
      </c>
      <c r="BV981" s="136">
        <v>0</v>
      </c>
      <c r="BW981" s="144">
        <v>1.7637526E-5</v>
      </c>
      <c r="BX981" s="144">
        <v>4.3981717999999999E-6</v>
      </c>
      <c r="BY981" s="136">
        <v>0</v>
      </c>
      <c r="BZ981" s="144">
        <v>6.6754783000000003E-6</v>
      </c>
      <c r="CA981" s="136">
        <v>0</v>
      </c>
      <c r="CB981" s="136">
        <v>0</v>
      </c>
      <c r="CC981" s="136">
        <v>0</v>
      </c>
      <c r="CD981" s="136">
        <v>0</v>
      </c>
      <c r="CE981" s="136">
        <v>0</v>
      </c>
      <c r="CF981" s="144">
        <v>9.4694277999999995E-6</v>
      </c>
      <c r="CG981" s="136">
        <v>1.8611298000000001E-4</v>
      </c>
      <c r="CH981" s="144">
        <v>4.6741877999999999E-6</v>
      </c>
      <c r="CI981" s="136">
        <v>0</v>
      </c>
      <c r="CJ981" s="203"/>
      <c r="CK981" s="201"/>
      <c r="CL981" s="89" t="s">
        <v>743</v>
      </c>
      <c r="CM981" s="110"/>
      <c r="CN981" s="110"/>
      <c r="CP981" s="305"/>
      <c r="CQ981" s="74"/>
      <c r="CR981" s="74"/>
      <c r="CS981" s="74"/>
      <c r="CT981" s="74"/>
      <c r="CU981" s="74"/>
      <c r="CV981" s="74"/>
      <c r="CW981" s="74"/>
      <c r="CX981" s="74"/>
      <c r="CY981" s="74"/>
      <c r="CZ981" s="74"/>
      <c r="DA981" s="74"/>
      <c r="DB981" s="74"/>
    </row>
    <row r="982" spans="1:106" ht="14.5" customHeight="1">
      <c r="A982" s="74" t="s">
        <v>4141</v>
      </c>
      <c r="B982" s="129" t="s">
        <v>4006</v>
      </c>
      <c r="C982" s="130" t="str">
        <f t="shared" si="611"/>
        <v>A.140.03.123</v>
      </c>
      <c r="D982" s="131" t="s">
        <v>4074</v>
      </c>
      <c r="E982" s="129" t="s">
        <v>957</v>
      </c>
      <c r="F982" s="132" t="s">
        <v>4143</v>
      </c>
      <c r="G982" s="132">
        <f t="shared" si="612"/>
        <v>1.2925910950999999</v>
      </c>
      <c r="H982" s="348">
        <f t="shared" si="613"/>
        <v>1.2925910950999999</v>
      </c>
      <c r="I982" s="74"/>
      <c r="J982" s="132">
        <f t="shared" si="614"/>
        <v>3.7076309199999997E-2</v>
      </c>
      <c r="K982" s="132">
        <f t="shared" si="615"/>
        <v>9.2464660000000004E-2</v>
      </c>
      <c r="L982" s="300">
        <f t="shared" si="616"/>
        <v>0.1938022459</v>
      </c>
      <c r="M982" s="132">
        <v>0.96924787999999995</v>
      </c>
      <c r="N982" s="132">
        <v>5.4390682000000003E-2</v>
      </c>
      <c r="O982" s="132">
        <v>3.8073978000000001E-2</v>
      </c>
      <c r="P982" s="132">
        <v>3.1987385E-2</v>
      </c>
      <c r="Q982" s="132">
        <v>5.0889241999999999E-3</v>
      </c>
      <c r="R982" s="132">
        <v>0</v>
      </c>
      <c r="S982" s="132">
        <v>0</v>
      </c>
      <c r="T982" s="132">
        <v>0</v>
      </c>
      <c r="U982" s="132">
        <v>6.7850059000000001E-3</v>
      </c>
      <c r="V982" s="132">
        <v>0</v>
      </c>
      <c r="W982" s="132">
        <v>0.18701724</v>
      </c>
      <c r="X982" s="132">
        <v>0</v>
      </c>
      <c r="Y982" s="132">
        <v>0</v>
      </c>
      <c r="Z982" s="132">
        <v>0</v>
      </c>
      <c r="AA982" s="74"/>
      <c r="AB982" s="301">
        <f t="shared" si="617"/>
        <v>7.287578045112781</v>
      </c>
      <c r="AC982" s="338">
        <f t="shared" si="618"/>
        <v>7.287578045112781</v>
      </c>
      <c r="AD982" s="74"/>
      <c r="AE982" s="136">
        <v>124.73072000000001</v>
      </c>
      <c r="AF982" s="136">
        <v>81.924486999999999</v>
      </c>
      <c r="AG982" s="136">
        <v>25.351600999999999</v>
      </c>
      <c r="AH982" s="136">
        <v>0</v>
      </c>
      <c r="AI982" s="136">
        <v>2.1763518999999998</v>
      </c>
      <c r="AJ982" s="136">
        <v>9.5359563000000005</v>
      </c>
      <c r="AK982" s="136">
        <v>5.7423222000000003</v>
      </c>
      <c r="AL982" s="74"/>
      <c r="AM982" s="133">
        <v>0.14491113</v>
      </c>
      <c r="AN982" s="340">
        <f t="shared" si="619"/>
        <v>0.14491113</v>
      </c>
      <c r="AP982" s="133">
        <v>0.13672474000000001</v>
      </c>
      <c r="AQ982" s="133">
        <v>6.1189966999999996E-3</v>
      </c>
      <c r="AR982" s="133">
        <v>2.0673945999999999E-3</v>
      </c>
      <c r="AS982" s="134">
        <f t="shared" si="620"/>
        <v>8.1969266941999996E-6</v>
      </c>
      <c r="AT982" s="135">
        <f t="shared" si="621"/>
        <v>2.2629426009720001E-8</v>
      </c>
      <c r="AU982" s="135">
        <f t="shared" si="622"/>
        <v>0.28955106507</v>
      </c>
      <c r="AV982" s="302">
        <v>6.7628724999999999E-6</v>
      </c>
      <c r="AW982" s="302">
        <v>2.0405219E-8</v>
      </c>
      <c r="AX982" s="302">
        <v>5.5749972E-13</v>
      </c>
      <c r="AY982" s="303">
        <v>0</v>
      </c>
      <c r="AZ982" s="303">
        <v>0</v>
      </c>
      <c r="BA982" s="302">
        <v>4.7562942E-9</v>
      </c>
      <c r="BB982" s="302">
        <v>1.4292979E-6</v>
      </c>
      <c r="BC982" s="302">
        <v>6.7424390999999999E-10</v>
      </c>
      <c r="BD982" s="302">
        <v>1.5494056E-9</v>
      </c>
      <c r="BE982" s="303">
        <v>0</v>
      </c>
      <c r="BF982" s="303">
        <v>0</v>
      </c>
      <c r="BG982" s="303">
        <v>0</v>
      </c>
      <c r="BH982" s="303">
        <v>0</v>
      </c>
      <c r="BI982" s="303">
        <v>0</v>
      </c>
      <c r="BJ982" s="303">
        <v>0</v>
      </c>
      <c r="BK982" s="303">
        <v>0</v>
      </c>
      <c r="BL982" s="303">
        <v>0</v>
      </c>
      <c r="BM982" s="303">
        <v>1.3694506999999999E-4</v>
      </c>
      <c r="BN982" s="303">
        <v>0.28941412</v>
      </c>
      <c r="BO982" s="303">
        <v>0</v>
      </c>
      <c r="BP982" s="303">
        <v>0</v>
      </c>
      <c r="BQ982" s="303">
        <v>0</v>
      </c>
      <c r="BR982" s="74"/>
      <c r="BS982" s="136">
        <v>3.7574408999999998E-4</v>
      </c>
      <c r="BT982" s="144">
        <v>1.2247973E-5</v>
      </c>
      <c r="BU982" s="136">
        <v>2.0319701E-4</v>
      </c>
      <c r="BV982" s="136">
        <v>0</v>
      </c>
      <c r="BW982" s="144">
        <v>1.2347937E-5</v>
      </c>
      <c r="BX982" s="144">
        <v>3.0791364000000002E-6</v>
      </c>
      <c r="BY982" s="136">
        <v>0</v>
      </c>
      <c r="BZ982" s="144">
        <v>4.6734664000000003E-6</v>
      </c>
      <c r="CA982" s="136">
        <v>0</v>
      </c>
      <c r="CB982" s="136">
        <v>0</v>
      </c>
      <c r="CC982" s="136">
        <v>0</v>
      </c>
      <c r="CD982" s="136">
        <v>0</v>
      </c>
      <c r="CE982" s="136">
        <v>0</v>
      </c>
      <c r="CF982" s="144">
        <v>6.6294953000000001E-6</v>
      </c>
      <c r="CG982" s="136">
        <v>1.3029670000000001E-4</v>
      </c>
      <c r="CH982" s="144">
        <v>3.2723737000000001E-6</v>
      </c>
      <c r="CI982" s="136">
        <v>0</v>
      </c>
      <c r="CJ982" s="203"/>
      <c r="CK982" s="201"/>
      <c r="CL982" s="89" t="s">
        <v>743</v>
      </c>
      <c r="CM982" s="110"/>
      <c r="CN982" s="110"/>
      <c r="CP982" s="305"/>
      <c r="CQ982" s="74"/>
      <c r="CR982" s="74"/>
      <c r="CS982" s="74"/>
      <c r="CT982" s="74"/>
      <c r="CU982" s="74"/>
      <c r="CV982" s="74"/>
      <c r="CW982" s="74"/>
      <c r="CX982" s="74"/>
      <c r="CY982" s="74"/>
      <c r="CZ982" s="74"/>
      <c r="DA982" s="74"/>
      <c r="DB982" s="74"/>
    </row>
    <row r="983" spans="1:106" ht="14.5" customHeight="1">
      <c r="A983" s="74" t="s">
        <v>4144</v>
      </c>
      <c r="B983" s="129" t="s">
        <v>4006</v>
      </c>
      <c r="C983" s="130" t="str">
        <f t="shared" si="611"/>
        <v>A.140.03.124</v>
      </c>
      <c r="D983" s="131" t="s">
        <v>4074</v>
      </c>
      <c r="E983" s="129" t="s">
        <v>957</v>
      </c>
      <c r="F983" s="132" t="s">
        <v>4146</v>
      </c>
      <c r="G983" s="132">
        <f t="shared" si="612"/>
        <v>0.86201852769999998</v>
      </c>
      <c r="H983" s="348">
        <f t="shared" si="613"/>
        <v>0.86201852769999998</v>
      </c>
      <c r="I983" s="74"/>
      <c r="J983" s="132">
        <f t="shared" si="614"/>
        <v>2.4725890299999997E-2</v>
      </c>
      <c r="K983" s="132">
        <f t="shared" si="615"/>
        <v>6.1663932000000005E-2</v>
      </c>
      <c r="L983" s="300">
        <f t="shared" si="616"/>
        <v>0.12924514540000001</v>
      </c>
      <c r="M983" s="132">
        <v>0.64638355999999997</v>
      </c>
      <c r="N983" s="132">
        <v>3.6272705000000002E-2</v>
      </c>
      <c r="O983" s="132">
        <v>2.5391226999999999E-2</v>
      </c>
      <c r="P983" s="132">
        <v>2.1332127999999999E-2</v>
      </c>
      <c r="Q983" s="132">
        <v>3.3937622999999999E-3</v>
      </c>
      <c r="R983" s="132">
        <v>0</v>
      </c>
      <c r="S983" s="132">
        <v>0</v>
      </c>
      <c r="T983" s="132">
        <v>0</v>
      </c>
      <c r="U983" s="132">
        <v>4.5248653999999996E-3</v>
      </c>
      <c r="V983" s="132">
        <v>0</v>
      </c>
      <c r="W983" s="132">
        <v>0.12472028</v>
      </c>
      <c r="X983" s="132">
        <v>0</v>
      </c>
      <c r="Y983" s="132">
        <v>0</v>
      </c>
      <c r="Z983" s="132">
        <v>0</v>
      </c>
      <c r="AA983" s="74"/>
      <c r="AB983" s="301">
        <f t="shared" si="617"/>
        <v>4.8600267669172927</v>
      </c>
      <c r="AC983" s="338">
        <f t="shared" si="618"/>
        <v>4.8600267669172927</v>
      </c>
      <c r="AD983" s="74"/>
      <c r="AE983" s="136">
        <v>83.181905</v>
      </c>
      <c r="AF983" s="136">
        <v>54.634776000000002</v>
      </c>
      <c r="AG983" s="136">
        <v>16.906777000000002</v>
      </c>
      <c r="AH983" s="136">
        <v>0</v>
      </c>
      <c r="AI983" s="136">
        <v>1.4513914999999999</v>
      </c>
      <c r="AJ983" s="136">
        <v>6.3594518999999998</v>
      </c>
      <c r="AK983" s="136">
        <v>3.8295081</v>
      </c>
      <c r="AL983" s="74"/>
      <c r="AM983" s="133">
        <v>9.6640056000000002E-2</v>
      </c>
      <c r="AN983" s="340">
        <f t="shared" si="619"/>
        <v>9.6640056000000002E-2</v>
      </c>
      <c r="AP983" s="133">
        <v>9.1180618000000005E-2</v>
      </c>
      <c r="AQ983" s="133">
        <v>4.0807092999999997E-3</v>
      </c>
      <c r="AR983" s="133">
        <v>1.3787287000000001E-3</v>
      </c>
      <c r="AS983" s="134">
        <f t="shared" si="620"/>
        <v>5.4664638940000006E-6</v>
      </c>
      <c r="AT983" s="135">
        <f t="shared" si="621"/>
        <v>1.5091380582049997E-8</v>
      </c>
      <c r="AU983" s="135">
        <f t="shared" si="622"/>
        <v>0.19309925755899998</v>
      </c>
      <c r="AV983" s="302">
        <v>4.5101047999999999E-6</v>
      </c>
      <c r="AW983" s="302">
        <v>1.3608074999999999E-8</v>
      </c>
      <c r="AX983" s="302">
        <v>3.7179205E-13</v>
      </c>
      <c r="AY983" s="303">
        <v>0</v>
      </c>
      <c r="AZ983" s="303">
        <v>0</v>
      </c>
      <c r="BA983" s="302">
        <v>3.1719339999999999E-9</v>
      </c>
      <c r="BB983" s="302">
        <v>9.5318716000000005E-7</v>
      </c>
      <c r="BC983" s="302">
        <v>4.4964779000000002E-10</v>
      </c>
      <c r="BD983" s="302">
        <v>1.033286E-9</v>
      </c>
      <c r="BE983" s="303">
        <v>0</v>
      </c>
      <c r="BF983" s="303">
        <v>0</v>
      </c>
      <c r="BG983" s="303">
        <v>0</v>
      </c>
      <c r="BH983" s="303">
        <v>0</v>
      </c>
      <c r="BI983" s="303">
        <v>0</v>
      </c>
      <c r="BJ983" s="303">
        <v>0</v>
      </c>
      <c r="BK983" s="303">
        <v>0</v>
      </c>
      <c r="BL983" s="303">
        <v>0</v>
      </c>
      <c r="BM983" s="302">
        <v>9.1327559000000004E-5</v>
      </c>
      <c r="BN983" s="303">
        <v>0.19300792999999999</v>
      </c>
      <c r="BO983" s="303">
        <v>0</v>
      </c>
      <c r="BP983" s="303">
        <v>0</v>
      </c>
      <c r="BQ983" s="303">
        <v>0</v>
      </c>
      <c r="BR983" s="74"/>
      <c r="BS983" s="136">
        <v>2.5058068999999998E-4</v>
      </c>
      <c r="BT983" s="144">
        <v>8.1680736999999997E-6</v>
      </c>
      <c r="BU983" s="136">
        <v>1.3551044000000001E-4</v>
      </c>
      <c r="BV983" s="136">
        <v>0</v>
      </c>
      <c r="BW983" s="144">
        <v>8.2347389999999993E-6</v>
      </c>
      <c r="BX983" s="144">
        <v>2.0534511E-6</v>
      </c>
      <c r="BY983" s="136">
        <v>0</v>
      </c>
      <c r="BZ983" s="144">
        <v>3.1166968E-6</v>
      </c>
      <c r="CA983" s="136">
        <v>0</v>
      </c>
      <c r="CB983" s="136">
        <v>0</v>
      </c>
      <c r="CC983" s="136">
        <v>0</v>
      </c>
      <c r="CD983" s="136">
        <v>0</v>
      </c>
      <c r="CE983" s="136">
        <v>0</v>
      </c>
      <c r="CF983" s="144">
        <v>4.4211567000000002E-6</v>
      </c>
      <c r="CG983" s="144">
        <v>8.6893809999999999E-5</v>
      </c>
      <c r="CH983" s="144">
        <v>2.1823194999999999E-6</v>
      </c>
      <c r="CI983" s="136">
        <v>0</v>
      </c>
      <c r="CJ983" s="203"/>
      <c r="CK983" s="201"/>
      <c r="CL983" s="89" t="s">
        <v>743</v>
      </c>
      <c r="CM983" s="110"/>
      <c r="CN983" s="110"/>
      <c r="CP983" s="305"/>
      <c r="CQ983" s="74"/>
      <c r="CR983" s="74"/>
      <c r="CS983" s="74"/>
      <c r="CT983" s="74"/>
      <c r="CU983" s="74"/>
      <c r="CV983" s="74"/>
      <c r="CW983" s="74"/>
      <c r="CX983" s="74"/>
      <c r="CY983" s="74"/>
      <c r="CZ983" s="74"/>
      <c r="DA983" s="74"/>
      <c r="DB983" s="74"/>
    </row>
    <row r="984" spans="1:106" ht="14.5" customHeight="1">
      <c r="A984" s="74" t="s">
        <v>4147</v>
      </c>
      <c r="B984" s="129" t="s">
        <v>4006</v>
      </c>
      <c r="C984" s="130" t="str">
        <f t="shared" si="611"/>
        <v>A.140.03.125</v>
      </c>
      <c r="D984" s="131" t="s">
        <v>4074</v>
      </c>
      <c r="E984" s="129" t="s">
        <v>957</v>
      </c>
      <c r="F984" s="132" t="s">
        <v>4149</v>
      </c>
      <c r="G984" s="132">
        <f t="shared" si="612"/>
        <v>0.64629554899999997</v>
      </c>
      <c r="H984" s="348">
        <f t="shared" si="613"/>
        <v>0.64629554899999997</v>
      </c>
      <c r="I984" s="74"/>
      <c r="J984" s="132">
        <f t="shared" si="614"/>
        <v>1.8538155099999998E-2</v>
      </c>
      <c r="K984" s="132">
        <f t="shared" si="615"/>
        <v>4.6232330000000002E-2</v>
      </c>
      <c r="L984" s="300">
        <f t="shared" si="616"/>
        <v>9.6901123899999997E-2</v>
      </c>
      <c r="M984" s="132">
        <v>0.48462393999999998</v>
      </c>
      <c r="N984" s="132">
        <v>2.7195341000000001E-2</v>
      </c>
      <c r="O984" s="132">
        <v>1.9036989000000001E-2</v>
      </c>
      <c r="P984" s="132">
        <v>1.5993693E-2</v>
      </c>
      <c r="Q984" s="132">
        <v>2.5444621E-3</v>
      </c>
      <c r="R984" s="132">
        <v>0</v>
      </c>
      <c r="S984" s="132">
        <v>0</v>
      </c>
      <c r="T984" s="132">
        <v>0</v>
      </c>
      <c r="U984" s="132">
        <v>3.3925028999999998E-3</v>
      </c>
      <c r="V984" s="132">
        <v>0</v>
      </c>
      <c r="W984" s="132">
        <v>9.3508621E-2</v>
      </c>
      <c r="X984" s="132">
        <v>0</v>
      </c>
      <c r="Y984" s="132">
        <v>0</v>
      </c>
      <c r="Z984" s="132">
        <v>0</v>
      </c>
      <c r="AA984" s="74"/>
      <c r="AB984" s="301">
        <f t="shared" si="617"/>
        <v>3.6437890225563905</v>
      </c>
      <c r="AC984" s="338">
        <f t="shared" si="618"/>
        <v>3.6437890225563905</v>
      </c>
      <c r="AD984" s="74"/>
      <c r="AE984" s="136">
        <v>62.365358999999998</v>
      </c>
      <c r="AF984" s="136">
        <v>40.962243999999998</v>
      </c>
      <c r="AG984" s="136">
        <v>12.675801</v>
      </c>
      <c r="AH984" s="136">
        <v>0</v>
      </c>
      <c r="AI984" s="136">
        <v>1.088176</v>
      </c>
      <c r="AJ984" s="136">
        <v>4.7679780999999997</v>
      </c>
      <c r="AK984" s="136">
        <v>2.8711611000000001</v>
      </c>
      <c r="AL984" s="74"/>
      <c r="AM984" s="133">
        <v>7.2455564E-2</v>
      </c>
      <c r="AN984" s="340">
        <f t="shared" si="619"/>
        <v>7.2455564E-2</v>
      </c>
      <c r="AP984" s="133">
        <v>6.8362368000000007E-2</v>
      </c>
      <c r="AQ984" s="133">
        <v>3.0594983E-3</v>
      </c>
      <c r="AR984" s="133">
        <v>1.0336973E-3</v>
      </c>
      <c r="AS984" s="134">
        <f t="shared" si="620"/>
        <v>4.0984632771000002E-6</v>
      </c>
      <c r="AT984" s="135">
        <f t="shared" si="621"/>
        <v>1.131471250986E-8</v>
      </c>
      <c r="AU984" s="135">
        <f t="shared" si="622"/>
        <v>0.14477553253600001</v>
      </c>
      <c r="AV984" s="302">
        <v>3.3814362E-6</v>
      </c>
      <c r="AW984" s="302">
        <v>1.0202609E-8</v>
      </c>
      <c r="AX984" s="302">
        <v>2.7874986E-13</v>
      </c>
      <c r="AY984" s="303">
        <v>0</v>
      </c>
      <c r="AZ984" s="303">
        <v>0</v>
      </c>
      <c r="BA984" s="302">
        <v>2.3781471E-9</v>
      </c>
      <c r="BB984" s="302">
        <v>7.1464893000000005E-7</v>
      </c>
      <c r="BC984" s="302">
        <v>3.3712195000000002E-10</v>
      </c>
      <c r="BD984" s="302">
        <v>7.7470281000000003E-10</v>
      </c>
      <c r="BE984" s="303">
        <v>0</v>
      </c>
      <c r="BF984" s="303">
        <v>0</v>
      </c>
      <c r="BG984" s="303">
        <v>0</v>
      </c>
      <c r="BH984" s="303">
        <v>0</v>
      </c>
      <c r="BI984" s="303">
        <v>0</v>
      </c>
      <c r="BJ984" s="303">
        <v>0</v>
      </c>
      <c r="BK984" s="303">
        <v>0</v>
      </c>
      <c r="BL984" s="303">
        <v>0</v>
      </c>
      <c r="BM984" s="302">
        <v>6.8472536000000004E-5</v>
      </c>
      <c r="BN984" s="303">
        <v>0.14470706</v>
      </c>
      <c r="BO984" s="303">
        <v>0</v>
      </c>
      <c r="BP984" s="303">
        <v>0</v>
      </c>
      <c r="BQ984" s="303">
        <v>0</v>
      </c>
      <c r="BR984" s="74"/>
      <c r="BS984" s="136">
        <v>1.8787205E-4</v>
      </c>
      <c r="BT984" s="144">
        <v>6.1239863E-6</v>
      </c>
      <c r="BU984" s="136">
        <v>1.0159850999999999E-4</v>
      </c>
      <c r="BV984" s="136">
        <v>0</v>
      </c>
      <c r="BW984" s="144">
        <v>6.1739685000000002E-6</v>
      </c>
      <c r="BX984" s="144">
        <v>1.5395682000000001E-6</v>
      </c>
      <c r="BY984" s="136">
        <v>0</v>
      </c>
      <c r="BZ984" s="144">
        <v>2.3367332000000002E-6</v>
      </c>
      <c r="CA984" s="136">
        <v>0</v>
      </c>
      <c r="CB984" s="136">
        <v>0</v>
      </c>
      <c r="CC984" s="136">
        <v>0</v>
      </c>
      <c r="CD984" s="136">
        <v>0</v>
      </c>
      <c r="CE984" s="136">
        <v>0</v>
      </c>
      <c r="CF984" s="144">
        <v>3.3147477E-6</v>
      </c>
      <c r="CG984" s="144">
        <v>6.5148347999999999E-5</v>
      </c>
      <c r="CH984" s="144">
        <v>1.6361868000000001E-6</v>
      </c>
      <c r="CI984" s="136">
        <v>0</v>
      </c>
      <c r="CJ984" s="203"/>
      <c r="CK984" s="201"/>
      <c r="CL984" s="89" t="s">
        <v>743</v>
      </c>
      <c r="CM984" s="110"/>
      <c r="CN984" s="110"/>
      <c r="CP984" s="305"/>
      <c r="CQ984" s="74"/>
      <c r="CR984" s="74"/>
      <c r="CS984" s="74"/>
      <c r="CT984" s="74"/>
      <c r="CU984" s="74"/>
      <c r="CV984" s="74"/>
      <c r="CW984" s="74"/>
      <c r="CX984" s="74"/>
      <c r="CY984" s="74"/>
      <c r="CZ984" s="74"/>
      <c r="DA984" s="74"/>
      <c r="DB984" s="74"/>
    </row>
    <row r="985" spans="1:106" ht="14.5" customHeight="1">
      <c r="A985" s="74" t="s">
        <v>4150</v>
      </c>
      <c r="B985" s="129" t="s">
        <v>4006</v>
      </c>
      <c r="C985" s="130" t="str">
        <f t="shared" si="611"/>
        <v>A.140.03.126</v>
      </c>
      <c r="D985" s="131" t="s">
        <v>4074</v>
      </c>
      <c r="E985" s="129" t="s">
        <v>957</v>
      </c>
      <c r="F985" s="132" t="s">
        <v>4152</v>
      </c>
      <c r="G985" s="132">
        <f t="shared" si="612"/>
        <v>0.43057257739999999</v>
      </c>
      <c r="H985" s="348">
        <f t="shared" si="613"/>
        <v>0.43057257739999999</v>
      </c>
      <c r="I985" s="74"/>
      <c r="J985" s="132">
        <f t="shared" si="614"/>
        <v>1.23504189E-2</v>
      </c>
      <c r="K985" s="132">
        <f t="shared" si="615"/>
        <v>3.0800727999999999E-2</v>
      </c>
      <c r="L985" s="300">
        <f t="shared" si="616"/>
        <v>6.4557100499999992E-2</v>
      </c>
      <c r="M985" s="132">
        <v>0.32286432999999998</v>
      </c>
      <c r="N985" s="132">
        <v>1.8117977E-2</v>
      </c>
      <c r="O985" s="132">
        <v>1.2682751000000001E-2</v>
      </c>
      <c r="P985" s="132">
        <v>1.0655257E-2</v>
      </c>
      <c r="Q985" s="132">
        <v>1.6951619E-3</v>
      </c>
      <c r="R985" s="132">
        <v>0</v>
      </c>
      <c r="S985" s="132">
        <v>0</v>
      </c>
      <c r="T985" s="132">
        <v>0</v>
      </c>
      <c r="U985" s="132">
        <v>2.2601405000000001E-3</v>
      </c>
      <c r="V985" s="132">
        <v>0</v>
      </c>
      <c r="W985" s="132">
        <v>6.2296959999999998E-2</v>
      </c>
      <c r="X985" s="132">
        <v>0</v>
      </c>
      <c r="Y985" s="132">
        <v>0</v>
      </c>
      <c r="Z985" s="132">
        <v>0</v>
      </c>
      <c r="AA985" s="74"/>
      <c r="AB985" s="301">
        <f t="shared" si="617"/>
        <v>2.4275513533834583</v>
      </c>
      <c r="AC985" s="338">
        <f t="shared" si="618"/>
        <v>2.4275513533834583</v>
      </c>
      <c r="AD985" s="74"/>
      <c r="AE985" s="136">
        <v>41.548814</v>
      </c>
      <c r="AF985" s="136">
        <v>27.289711</v>
      </c>
      <c r="AG985" s="136">
        <v>8.4448238999999994</v>
      </c>
      <c r="AH985" s="136">
        <v>0</v>
      </c>
      <c r="AI985" s="136">
        <v>0.72496048000000002</v>
      </c>
      <c r="AJ985" s="136">
        <v>3.1765042999999999</v>
      </c>
      <c r="AK985" s="136">
        <v>1.9128141000000001</v>
      </c>
      <c r="AL985" s="74"/>
      <c r="AM985" s="133">
        <v>4.8271070999999999E-2</v>
      </c>
      <c r="AN985" s="340">
        <f t="shared" si="619"/>
        <v>4.8271070999999999E-2</v>
      </c>
      <c r="AP985" s="133">
        <v>4.5544118000000001E-2</v>
      </c>
      <c r="AQ985" s="133">
        <v>2.0382873999999999E-3</v>
      </c>
      <c r="AR985" s="133">
        <v>6.8866589E-4</v>
      </c>
      <c r="AS985" s="134">
        <f t="shared" si="620"/>
        <v>2.7304627701999999E-6</v>
      </c>
      <c r="AT985" s="135">
        <f t="shared" si="621"/>
        <v>7.5380451876800007E-9</v>
      </c>
      <c r="AU985" s="135">
        <f t="shared" si="622"/>
        <v>9.6451805513999997E-2</v>
      </c>
      <c r="AV985" s="302">
        <v>2.2527677E-6</v>
      </c>
      <c r="AW985" s="302">
        <v>6.7971437999999999E-9</v>
      </c>
      <c r="AX985" s="302">
        <v>1.8570768000000001E-13</v>
      </c>
      <c r="AY985" s="303">
        <v>0</v>
      </c>
      <c r="AZ985" s="303">
        <v>0</v>
      </c>
      <c r="BA985" s="302">
        <v>1.5843602E-9</v>
      </c>
      <c r="BB985" s="302">
        <v>4.7611070999999997E-7</v>
      </c>
      <c r="BC985" s="302">
        <v>2.2459611E-10</v>
      </c>
      <c r="BD985" s="302">
        <v>5.1611957000000002E-10</v>
      </c>
      <c r="BE985" s="303">
        <v>0</v>
      </c>
      <c r="BF985" s="303">
        <v>0</v>
      </c>
      <c r="BG985" s="303">
        <v>0</v>
      </c>
      <c r="BH985" s="303">
        <v>0</v>
      </c>
      <c r="BI985" s="303">
        <v>0</v>
      </c>
      <c r="BJ985" s="303">
        <v>0</v>
      </c>
      <c r="BK985" s="303">
        <v>0</v>
      </c>
      <c r="BL985" s="303">
        <v>0</v>
      </c>
      <c r="BM985" s="302">
        <v>4.5617514E-5</v>
      </c>
      <c r="BN985" s="303">
        <v>9.6406188000000004E-2</v>
      </c>
      <c r="BO985" s="303">
        <v>0</v>
      </c>
      <c r="BP985" s="303">
        <v>0</v>
      </c>
      <c r="BQ985" s="303">
        <v>0</v>
      </c>
      <c r="BR985" s="74"/>
      <c r="BS985" s="136">
        <v>1.2516339999999999E-4</v>
      </c>
      <c r="BT985" s="144">
        <v>4.0798990000000003E-6</v>
      </c>
      <c r="BU985" s="144">
        <v>6.7686573000000003E-5</v>
      </c>
      <c r="BV985" s="136">
        <v>0</v>
      </c>
      <c r="BW985" s="144">
        <v>4.1131979000000003E-6</v>
      </c>
      <c r="BX985" s="144">
        <v>1.0256853E-6</v>
      </c>
      <c r="BY985" s="136">
        <v>0</v>
      </c>
      <c r="BZ985" s="144">
        <v>1.5567695E-6</v>
      </c>
      <c r="CA985" s="136">
        <v>0</v>
      </c>
      <c r="CB985" s="136">
        <v>0</v>
      </c>
      <c r="CC985" s="136">
        <v>0</v>
      </c>
      <c r="CD985" s="136">
        <v>0</v>
      </c>
      <c r="CE985" s="136">
        <v>0</v>
      </c>
      <c r="CF985" s="144">
        <v>2.2083386999999999E-6</v>
      </c>
      <c r="CG985" s="144">
        <v>4.3402885999999999E-5</v>
      </c>
      <c r="CH985" s="144">
        <v>1.0900542E-6</v>
      </c>
      <c r="CI985" s="136">
        <v>0</v>
      </c>
      <c r="CJ985" s="203"/>
      <c r="CK985" s="201"/>
      <c r="CL985" s="89" t="s">
        <v>743</v>
      </c>
      <c r="CM985" s="110"/>
      <c r="CN985" s="110"/>
      <c r="CP985" s="305"/>
      <c r="CQ985" s="74"/>
      <c r="CR985" s="74"/>
      <c r="CS985" s="74"/>
      <c r="CT985" s="74"/>
      <c r="CU985" s="74"/>
      <c r="CV985" s="74"/>
      <c r="CW985" s="74"/>
      <c r="CX985" s="74"/>
      <c r="CY985" s="74"/>
      <c r="CZ985" s="74"/>
      <c r="DA985" s="74"/>
      <c r="DB985" s="74"/>
    </row>
    <row r="986" spans="1:106" ht="14.5" customHeight="1">
      <c r="A986" s="74" t="s">
        <v>4153</v>
      </c>
      <c r="B986" s="129" t="s">
        <v>4006</v>
      </c>
      <c r="C986" s="130" t="str">
        <f t="shared" si="611"/>
        <v>A.140.03.127</v>
      </c>
      <c r="D986" s="131" t="s">
        <v>4074</v>
      </c>
      <c r="E986" s="129" t="s">
        <v>957</v>
      </c>
      <c r="F986" s="132" t="s">
        <v>4155</v>
      </c>
      <c r="G986" s="132">
        <f t="shared" si="612"/>
        <v>0.32314777439999998</v>
      </c>
      <c r="H986" s="348">
        <f t="shared" si="613"/>
        <v>0.32314777439999998</v>
      </c>
      <c r="I986" s="74"/>
      <c r="J986" s="132">
        <f t="shared" si="614"/>
        <v>9.2690773000000011E-3</v>
      </c>
      <c r="K986" s="132">
        <f t="shared" si="615"/>
        <v>2.3116164599999999E-2</v>
      </c>
      <c r="L986" s="300">
        <f t="shared" si="616"/>
        <v>4.8450562500000002E-2</v>
      </c>
      <c r="M986" s="132">
        <v>0.24231196999999999</v>
      </c>
      <c r="N986" s="132">
        <v>1.3597669999999999E-2</v>
      </c>
      <c r="O986" s="132">
        <v>9.5184945999999999E-3</v>
      </c>
      <c r="P986" s="132">
        <v>7.9968463000000007E-3</v>
      </c>
      <c r="Q986" s="132">
        <v>1.272231E-3</v>
      </c>
      <c r="R986" s="132">
        <v>0</v>
      </c>
      <c r="S986" s="132">
        <v>0</v>
      </c>
      <c r="T986" s="132">
        <v>0</v>
      </c>
      <c r="U986" s="132">
        <v>1.6962514999999999E-3</v>
      </c>
      <c r="V986" s="132">
        <v>0</v>
      </c>
      <c r="W986" s="132">
        <v>4.6754311E-2</v>
      </c>
      <c r="X986" s="132">
        <v>0</v>
      </c>
      <c r="Y986" s="132">
        <v>0</v>
      </c>
      <c r="Z986" s="132">
        <v>0</v>
      </c>
      <c r="AA986" s="74"/>
      <c r="AB986" s="301">
        <f t="shared" si="617"/>
        <v>1.8218945112781952</v>
      </c>
      <c r="AC986" s="338">
        <f t="shared" si="618"/>
        <v>1.8218945112781952</v>
      </c>
      <c r="AD986" s="74"/>
      <c r="AE986" s="136">
        <v>31.182680000000001</v>
      </c>
      <c r="AF986" s="136">
        <v>20.481121999999999</v>
      </c>
      <c r="AG986" s="136">
        <v>6.3379003000000003</v>
      </c>
      <c r="AH986" s="136">
        <v>0</v>
      </c>
      <c r="AI986" s="136">
        <v>0.54408798000000003</v>
      </c>
      <c r="AJ986" s="136">
        <v>2.3839891</v>
      </c>
      <c r="AK986" s="136">
        <v>1.4355804999999999</v>
      </c>
      <c r="AL986" s="74"/>
      <c r="AM986" s="133">
        <v>3.6227782E-2</v>
      </c>
      <c r="AN986" s="340">
        <f t="shared" si="619"/>
        <v>3.6227782E-2</v>
      </c>
      <c r="AP986" s="133">
        <v>3.4181184000000003E-2</v>
      </c>
      <c r="AQ986" s="133">
        <v>1.5297492E-3</v>
      </c>
      <c r="AR986" s="133">
        <v>5.1684864000000003E-4</v>
      </c>
      <c r="AS986" s="134">
        <f t="shared" si="620"/>
        <v>2.0492316435999999E-6</v>
      </c>
      <c r="AT986" s="135">
        <f t="shared" si="621"/>
        <v>5.6573564549299999E-9</v>
      </c>
      <c r="AU986" s="135">
        <f t="shared" si="622"/>
        <v>7.2387765268000004E-2</v>
      </c>
      <c r="AV986" s="302">
        <v>1.6907181E-6</v>
      </c>
      <c r="AW986" s="302">
        <v>5.1013047E-9</v>
      </c>
      <c r="AX986" s="302">
        <v>1.3937493E-13</v>
      </c>
      <c r="AY986" s="303">
        <v>0</v>
      </c>
      <c r="AZ986" s="303">
        <v>0</v>
      </c>
      <c r="BA986" s="302">
        <v>1.1890736E-9</v>
      </c>
      <c r="BB986" s="302">
        <v>3.5732446999999999E-7</v>
      </c>
      <c r="BC986" s="302">
        <v>1.6856098000000001E-10</v>
      </c>
      <c r="BD986" s="302">
        <v>3.8735139999999999E-10</v>
      </c>
      <c r="BE986" s="303">
        <v>0</v>
      </c>
      <c r="BF986" s="303">
        <v>0</v>
      </c>
      <c r="BG986" s="303">
        <v>0</v>
      </c>
      <c r="BH986" s="303">
        <v>0</v>
      </c>
      <c r="BI986" s="303">
        <v>0</v>
      </c>
      <c r="BJ986" s="303">
        <v>0</v>
      </c>
      <c r="BK986" s="303">
        <v>0</v>
      </c>
      <c r="BL986" s="303">
        <v>0</v>
      </c>
      <c r="BM986" s="302">
        <v>3.4236268000000002E-5</v>
      </c>
      <c r="BN986" s="303">
        <v>7.2353529E-2</v>
      </c>
      <c r="BO986" s="303">
        <v>0</v>
      </c>
      <c r="BP986" s="303">
        <v>0</v>
      </c>
      <c r="BQ986" s="303">
        <v>0</v>
      </c>
      <c r="BR986" s="74"/>
      <c r="BS986" s="144">
        <v>9.3936023000000006E-5</v>
      </c>
      <c r="BT986" s="144">
        <v>3.0619932E-6</v>
      </c>
      <c r="BU986" s="144">
        <v>5.0799252999999998E-5</v>
      </c>
      <c r="BV986" s="136">
        <v>0</v>
      </c>
      <c r="BW986" s="144">
        <v>3.0869842000000001E-6</v>
      </c>
      <c r="BX986" s="144">
        <v>7.6978409000000001E-7</v>
      </c>
      <c r="BY986" s="136">
        <v>0</v>
      </c>
      <c r="BZ986" s="144">
        <v>1.1683666000000001E-6</v>
      </c>
      <c r="CA986" s="136">
        <v>0</v>
      </c>
      <c r="CB986" s="136">
        <v>0</v>
      </c>
      <c r="CC986" s="136">
        <v>0</v>
      </c>
      <c r="CD986" s="136">
        <v>0</v>
      </c>
      <c r="CE986" s="136">
        <v>0</v>
      </c>
      <c r="CF986" s="144">
        <v>1.6573738E-6</v>
      </c>
      <c r="CG986" s="144">
        <v>3.2574173999999999E-5</v>
      </c>
      <c r="CH986" s="144">
        <v>8.1809342000000001E-7</v>
      </c>
      <c r="CI986" s="136">
        <v>0</v>
      </c>
      <c r="CJ986" s="205"/>
      <c r="CK986" s="201"/>
      <c r="CL986" s="89" t="s">
        <v>743</v>
      </c>
      <c r="CM986" s="110"/>
      <c r="CN986" s="110"/>
      <c r="CP986" s="305"/>
      <c r="CQ986" s="74"/>
      <c r="CR986" s="74"/>
      <c r="CS986" s="74"/>
      <c r="CT986" s="74"/>
      <c r="CU986" s="74"/>
      <c r="CV986" s="74"/>
      <c r="CW986" s="74"/>
      <c r="CX986" s="74"/>
      <c r="CY986" s="74"/>
      <c r="CZ986" s="74"/>
      <c r="DA986" s="74"/>
      <c r="DB986" s="74"/>
    </row>
    <row r="987" spans="1:106" ht="14.5" customHeight="1">
      <c r="A987" s="74" t="s">
        <v>4156</v>
      </c>
      <c r="B987" s="129" t="s">
        <v>4006</v>
      </c>
      <c r="C987" s="130" t="str">
        <f t="shared" si="611"/>
        <v>A.140.03.128</v>
      </c>
      <c r="D987" s="131" t="s">
        <v>4074</v>
      </c>
      <c r="E987" s="129" t="s">
        <v>957</v>
      </c>
      <c r="F987" s="132" t="s">
        <v>4158</v>
      </c>
      <c r="G987" s="132">
        <f t="shared" si="612"/>
        <v>0.2585182238</v>
      </c>
      <c r="H987" s="348">
        <f t="shared" si="613"/>
        <v>0.2585182238</v>
      </c>
      <c r="I987" s="74"/>
      <c r="J987" s="132">
        <f t="shared" si="614"/>
        <v>7.4152619000000001E-3</v>
      </c>
      <c r="K987" s="132">
        <f t="shared" si="615"/>
        <v>1.84929317E-2</v>
      </c>
      <c r="L987" s="300">
        <f t="shared" si="616"/>
        <v>3.8760450199999998E-2</v>
      </c>
      <c r="M987" s="132">
        <v>0.19384957999999999</v>
      </c>
      <c r="N987" s="132">
        <v>1.0878136E-2</v>
      </c>
      <c r="O987" s="132">
        <v>7.6147957000000004E-3</v>
      </c>
      <c r="P987" s="132">
        <v>6.3974771E-3</v>
      </c>
      <c r="Q987" s="132">
        <v>1.0177847999999999E-3</v>
      </c>
      <c r="R987" s="132">
        <v>0</v>
      </c>
      <c r="S987" s="132">
        <v>0</v>
      </c>
      <c r="T987" s="132">
        <v>0</v>
      </c>
      <c r="U987" s="132">
        <v>1.3570011999999999E-3</v>
      </c>
      <c r="V987" s="132">
        <v>0</v>
      </c>
      <c r="W987" s="132">
        <v>3.7403448999999998E-2</v>
      </c>
      <c r="X987" s="132">
        <v>0</v>
      </c>
      <c r="Y987" s="132">
        <v>0</v>
      </c>
      <c r="Z987" s="132">
        <v>0</v>
      </c>
      <c r="AA987" s="74"/>
      <c r="AB987" s="301">
        <f t="shared" si="617"/>
        <v>1.4575156390977442</v>
      </c>
      <c r="AC987" s="338">
        <f t="shared" si="618"/>
        <v>1.4575156390977442</v>
      </c>
      <c r="AD987" s="74"/>
      <c r="AE987" s="136">
        <v>24.946144</v>
      </c>
      <c r="AF987" s="136">
        <v>16.384896999999999</v>
      </c>
      <c r="AG987" s="136">
        <v>5.0703202000000003</v>
      </c>
      <c r="AH987" s="136">
        <v>0</v>
      </c>
      <c r="AI987" s="136">
        <v>0.43527039000000001</v>
      </c>
      <c r="AJ987" s="136">
        <v>1.9071913</v>
      </c>
      <c r="AK987" s="136">
        <v>1.1484643999999999</v>
      </c>
      <c r="AL987" s="74"/>
      <c r="AM987" s="133">
        <v>2.8982225E-2</v>
      </c>
      <c r="AN987" s="340">
        <f t="shared" si="619"/>
        <v>2.8982225E-2</v>
      </c>
      <c r="AP987" s="133">
        <v>2.7344947000000001E-2</v>
      </c>
      <c r="AQ987" s="133">
        <v>1.2237992999999999E-3</v>
      </c>
      <c r="AR987" s="133">
        <v>4.1347891E-4</v>
      </c>
      <c r="AS987" s="134">
        <f t="shared" si="620"/>
        <v>1.6393853288399999E-6</v>
      </c>
      <c r="AT987" s="135">
        <f t="shared" si="621"/>
        <v>4.5258850999399997E-9</v>
      </c>
      <c r="AU987" s="135">
        <f t="shared" si="622"/>
        <v>5.7910212014999997E-2</v>
      </c>
      <c r="AV987" s="302">
        <v>1.3525745E-6</v>
      </c>
      <c r="AW987" s="302">
        <v>4.0810437000000001E-9</v>
      </c>
      <c r="AX987" s="302">
        <v>1.1149994E-13</v>
      </c>
      <c r="AY987" s="303">
        <v>0</v>
      </c>
      <c r="AZ987" s="303">
        <v>0</v>
      </c>
      <c r="BA987" s="302">
        <v>9.5125884000000009E-10</v>
      </c>
      <c r="BB987" s="302">
        <v>2.8585957000000002E-7</v>
      </c>
      <c r="BC987" s="302">
        <v>1.3484878E-10</v>
      </c>
      <c r="BD987" s="302">
        <v>3.0988111999999999E-10</v>
      </c>
      <c r="BE987" s="303">
        <v>0</v>
      </c>
      <c r="BF987" s="303">
        <v>0</v>
      </c>
      <c r="BG987" s="303">
        <v>0</v>
      </c>
      <c r="BH987" s="303">
        <v>0</v>
      </c>
      <c r="BI987" s="303">
        <v>0</v>
      </c>
      <c r="BJ987" s="303">
        <v>0</v>
      </c>
      <c r="BK987" s="303">
        <v>0</v>
      </c>
      <c r="BL987" s="303">
        <v>0</v>
      </c>
      <c r="BM987" s="302">
        <v>2.7389014999999999E-5</v>
      </c>
      <c r="BN987" s="303">
        <v>5.7882823E-2</v>
      </c>
      <c r="BO987" s="303">
        <v>0</v>
      </c>
      <c r="BP987" s="303">
        <v>0</v>
      </c>
      <c r="BQ987" s="303">
        <v>0</v>
      </c>
      <c r="BR987" s="74"/>
      <c r="BS987" s="144">
        <v>7.5148818000000004E-5</v>
      </c>
      <c r="BT987" s="144">
        <v>2.4495945000000002E-6</v>
      </c>
      <c r="BU987" s="144">
        <v>4.0639402999999997E-5</v>
      </c>
      <c r="BV987" s="136">
        <v>0</v>
      </c>
      <c r="BW987" s="144">
        <v>2.4695874000000001E-6</v>
      </c>
      <c r="BX987" s="144">
        <v>6.1582727000000003E-7</v>
      </c>
      <c r="BY987" s="136">
        <v>0</v>
      </c>
      <c r="BZ987" s="144">
        <v>9.3469326999999996E-7</v>
      </c>
      <c r="CA987" s="136">
        <v>0</v>
      </c>
      <c r="CB987" s="136">
        <v>0</v>
      </c>
      <c r="CC987" s="136">
        <v>0</v>
      </c>
      <c r="CD987" s="136">
        <v>0</v>
      </c>
      <c r="CE987" s="136">
        <v>0</v>
      </c>
      <c r="CF987" s="144">
        <v>1.3258991E-6</v>
      </c>
      <c r="CG987" s="144">
        <v>2.6059339E-5</v>
      </c>
      <c r="CH987" s="144">
        <v>6.5447474E-7</v>
      </c>
      <c r="CI987" s="136">
        <v>0</v>
      </c>
      <c r="CJ987" s="205"/>
      <c r="CK987" s="201"/>
      <c r="CL987" s="89" t="s">
        <v>743</v>
      </c>
      <c r="CM987" s="110"/>
      <c r="CN987" s="110"/>
      <c r="CP987" s="305"/>
      <c r="CQ987" s="74"/>
      <c r="CR987" s="74"/>
      <c r="CS987" s="74"/>
      <c r="CT987" s="74"/>
      <c r="CU987" s="74"/>
      <c r="CV987" s="74"/>
      <c r="CW987" s="74"/>
      <c r="CX987" s="74"/>
      <c r="CY987" s="74"/>
      <c r="CZ987" s="74"/>
      <c r="DA987" s="74"/>
      <c r="DB987" s="74"/>
    </row>
    <row r="988" spans="1:106" ht="14.5" customHeight="1">
      <c r="A988" s="74" t="s">
        <v>4159</v>
      </c>
      <c r="B988" s="129" t="s">
        <v>4006</v>
      </c>
      <c r="C988" s="130" t="str">
        <f t="shared" si="611"/>
        <v>A.140.03.129</v>
      </c>
      <c r="D988" s="131" t="s">
        <v>4074</v>
      </c>
      <c r="E988" s="129" t="s">
        <v>957</v>
      </c>
      <c r="F988" s="132" t="s">
        <v>4161</v>
      </c>
      <c r="G988" s="132">
        <f t="shared" si="612"/>
        <v>1.5106447928638098</v>
      </c>
      <c r="H988" s="348">
        <f t="shared" si="613"/>
        <v>1.5106447928638098</v>
      </c>
      <c r="I988" s="74"/>
      <c r="J988" s="132">
        <f t="shared" si="614"/>
        <v>5.0597783001000006E-2</v>
      </c>
      <c r="K988" s="132">
        <f t="shared" si="615"/>
        <v>8.5556838460000006E-2</v>
      </c>
      <c r="L988" s="300">
        <f t="shared" si="616"/>
        <v>0.83856763140280999</v>
      </c>
      <c r="M988" s="132">
        <v>0.53592253999999995</v>
      </c>
      <c r="N988" s="132">
        <v>6.5384301000000006E-2</v>
      </c>
      <c r="O988" s="132">
        <v>1.9854149000000001E-2</v>
      </c>
      <c r="P988" s="132">
        <v>1.2178737E-2</v>
      </c>
      <c r="Q988" s="132">
        <v>3.8363689999999999E-2</v>
      </c>
      <c r="R988" s="304">
        <v>1.703739E-5</v>
      </c>
      <c r="S988" s="304">
        <v>3.8318610999999999E-5</v>
      </c>
      <c r="T988" s="132">
        <v>3.1838846000000002E-4</v>
      </c>
      <c r="U988" s="132">
        <v>2.0686618000000001E-3</v>
      </c>
      <c r="V988" s="132">
        <v>0.78</v>
      </c>
      <c r="W988" s="132">
        <v>5.6498409999999999E-2</v>
      </c>
      <c r="X988" s="304">
        <v>5.5960281000000004E-7</v>
      </c>
      <c r="Y988" s="132">
        <v>0</v>
      </c>
      <c r="Z988" s="132">
        <v>0</v>
      </c>
      <c r="AA988" s="74"/>
      <c r="AB988" s="301">
        <f t="shared" si="617"/>
        <v>4.0294927819548869</v>
      </c>
      <c r="AC988" s="338">
        <f t="shared" si="618"/>
        <v>4.0294927819548869</v>
      </c>
      <c r="AD988" s="74"/>
      <c r="AE988" s="136">
        <v>122.26937</v>
      </c>
      <c r="AF988" s="136">
        <v>108.64634</v>
      </c>
      <c r="AG988" s="136">
        <v>7.6587889999999996</v>
      </c>
      <c r="AH988" s="136">
        <v>0</v>
      </c>
      <c r="AI988" s="136">
        <v>1.3558466</v>
      </c>
      <c r="AJ988" s="136">
        <v>2.8738744999999999</v>
      </c>
      <c r="AK988" s="136">
        <v>1.7345117999999999</v>
      </c>
      <c r="AL988" s="74"/>
      <c r="AM988" s="133">
        <v>9.2602892000000006E-2</v>
      </c>
      <c r="AN988" s="340">
        <f t="shared" si="619"/>
        <v>9.2602892000000006E-2</v>
      </c>
      <c r="AP988" s="133">
        <v>8.4921592000000004E-2</v>
      </c>
      <c r="AQ988" s="133">
        <v>3.5376046E-3</v>
      </c>
      <c r="AR988" s="133">
        <v>4.1436944E-3</v>
      </c>
      <c r="AS988" s="134">
        <f t="shared" si="620"/>
        <v>5.0912226516893702E-6</v>
      </c>
      <c r="AT988" s="135">
        <f t="shared" si="621"/>
        <v>1.3082857201718229E-8</v>
      </c>
      <c r="AU988" s="135">
        <f t="shared" si="622"/>
        <v>0.58034935732400006</v>
      </c>
      <c r="AV988" s="302">
        <v>3.7413022E-6</v>
      </c>
      <c r="AW988" s="302">
        <v>1.1288480000000001E-8</v>
      </c>
      <c r="AX988" s="302">
        <v>3.0841434999999998E-13</v>
      </c>
      <c r="AY988" s="302">
        <v>1.5698522000000001E-11</v>
      </c>
      <c r="AZ988" s="302">
        <v>9.7430736999999997E-13</v>
      </c>
      <c r="BA988" s="302">
        <v>1.8107728E-9</v>
      </c>
      <c r="BB988" s="302">
        <v>1.3470561999999999E-6</v>
      </c>
      <c r="BC988" s="302">
        <v>2.6775960999999998E-10</v>
      </c>
      <c r="BD988" s="302">
        <v>1.5246445E-9</v>
      </c>
      <c r="BE988" s="302">
        <v>3.1950386999999999E-14</v>
      </c>
      <c r="BF988" s="302">
        <v>3.8157483000000002E-16</v>
      </c>
      <c r="BG988" s="302">
        <v>8.7566247E-13</v>
      </c>
      <c r="BH988" s="302">
        <v>6.3080524E-15</v>
      </c>
      <c r="BI988" s="302">
        <v>1.4792753999999999E-14</v>
      </c>
      <c r="BJ988" s="302">
        <v>2.8845212000000001E-10</v>
      </c>
      <c r="BK988" s="302">
        <v>7.4835393999999998E-10</v>
      </c>
      <c r="BL988" s="302">
        <v>7.3558213000000004E-13</v>
      </c>
      <c r="BM988" s="302">
        <v>4.2667324000000003E-5</v>
      </c>
      <c r="BN988" s="303">
        <v>0.58030669000000001</v>
      </c>
      <c r="BO988" s="303">
        <v>0</v>
      </c>
      <c r="BP988" s="303">
        <v>0</v>
      </c>
      <c r="BQ988" s="303">
        <v>0</v>
      </c>
      <c r="BR988" s="74"/>
      <c r="BS988" s="136">
        <v>2.7667590999999999E-4</v>
      </c>
      <c r="BT988" s="144">
        <v>1.1065916000000001E-5</v>
      </c>
      <c r="BU988" s="136">
        <v>1.1235295E-4</v>
      </c>
      <c r="BV988" s="144">
        <v>3.7332674000000003E-8</v>
      </c>
      <c r="BW988" s="144">
        <v>4.2925461999999997E-5</v>
      </c>
      <c r="BX988" s="144">
        <v>1.0908818000000001E-6</v>
      </c>
      <c r="BY988" s="144">
        <v>3.6895536E-10</v>
      </c>
      <c r="BZ988" s="144">
        <v>1.6561893000000001E-6</v>
      </c>
      <c r="CA988" s="144">
        <v>2.2862978000000001E-8</v>
      </c>
      <c r="CB988" s="144">
        <v>2.5355647999999999E-8</v>
      </c>
      <c r="CC988" s="144">
        <v>7.2681957999999997E-9</v>
      </c>
      <c r="CD988" s="144">
        <v>5.3444830000000003E-10</v>
      </c>
      <c r="CE988" s="144">
        <v>1.2316245999999999E-10</v>
      </c>
      <c r="CF988" s="144">
        <v>3.558387E-6</v>
      </c>
      <c r="CG988" s="136">
        <v>1.0293855999999999E-4</v>
      </c>
      <c r="CH988" s="144">
        <v>9.9371518999999995E-7</v>
      </c>
      <c r="CI988" s="136">
        <v>0</v>
      </c>
      <c r="CJ988" s="203"/>
      <c r="CK988" s="201"/>
      <c r="CL988" s="110" t="s">
        <v>4162</v>
      </c>
      <c r="CM988" s="110"/>
      <c r="CN988" s="110"/>
      <c r="CP988" s="305"/>
      <c r="CQ988" s="74"/>
      <c r="CR988" s="74"/>
      <c r="CS988" s="74"/>
      <c r="CT988" s="74"/>
      <c r="CU988" s="74"/>
      <c r="CV988" s="74"/>
      <c r="CW988" s="74"/>
      <c r="CX988" s="74"/>
      <c r="CY988" s="74"/>
      <c r="CZ988" s="74"/>
      <c r="DA988" s="74"/>
      <c r="DB988" s="74"/>
    </row>
    <row r="989" spans="1:106" ht="14.5" customHeight="1">
      <c r="B989" s="129" t="s">
        <v>4163</v>
      </c>
      <c r="C989" s="127" t="s">
        <v>4164</v>
      </c>
      <c r="D989" s="131"/>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P989" s="74"/>
      <c r="AQ989" s="74"/>
      <c r="AR989" s="74"/>
      <c r="AS989" s="74"/>
      <c r="AT989" s="74"/>
      <c r="AU989" s="74"/>
      <c r="AV989" s="74"/>
      <c r="AW989" s="74"/>
      <c r="AX989" s="74"/>
      <c r="AY989" s="74"/>
      <c r="AZ989" s="74"/>
      <c r="BA989" s="74"/>
      <c r="BB989" s="74"/>
      <c r="BC989" s="74"/>
      <c r="BD989" s="74"/>
      <c r="BE989" s="74"/>
      <c r="BF989" s="74"/>
      <c r="BG989" s="74"/>
      <c r="BH989" s="74"/>
      <c r="BI989" s="74"/>
      <c r="BJ989" s="74"/>
      <c r="BK989" s="74"/>
      <c r="BL989" s="74"/>
      <c r="BM989" s="74"/>
      <c r="BN989" s="74"/>
      <c r="BO989" s="74"/>
      <c r="BP989" s="74"/>
      <c r="BQ989" s="74"/>
      <c r="BR989" s="74"/>
      <c r="BS989" s="74"/>
      <c r="BT989" s="74"/>
      <c r="BU989" s="74"/>
      <c r="BV989" s="74"/>
      <c r="BW989" s="74"/>
      <c r="BX989" s="74"/>
      <c r="BY989" s="74"/>
      <c r="BZ989" s="74"/>
      <c r="CA989" s="74"/>
      <c r="CB989" s="74"/>
      <c r="CC989" s="74"/>
      <c r="CD989" s="74"/>
      <c r="CE989" s="74"/>
      <c r="CF989" s="74"/>
      <c r="CG989" s="74"/>
      <c r="CH989" s="74"/>
      <c r="CI989" s="74"/>
      <c r="CJ989" s="142"/>
      <c r="CK989" s="202"/>
      <c r="CL989" s="89"/>
      <c r="CM989" s="110"/>
      <c r="CN989" s="110"/>
      <c r="CP989" s="110"/>
      <c r="CQ989" s="74"/>
      <c r="CR989" s="74"/>
      <c r="CS989" s="74"/>
      <c r="CT989" s="74"/>
      <c r="CU989" s="74"/>
      <c r="CV989" s="74"/>
      <c r="CW989" s="74"/>
      <c r="CX989" s="74"/>
      <c r="CY989" s="74"/>
      <c r="CZ989" s="74"/>
      <c r="DA989" s="74"/>
      <c r="DB989" s="74"/>
    </row>
    <row r="990" spans="1:106" ht="14.5" customHeight="1">
      <c r="B990" s="129" t="s">
        <v>4163</v>
      </c>
      <c r="C990" s="127" t="s">
        <v>245</v>
      </c>
      <c r="D990" s="127" t="s">
        <v>246</v>
      </c>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P990" s="74"/>
      <c r="AQ990" s="74"/>
      <c r="AR990" s="74"/>
      <c r="AS990" s="74"/>
      <c r="AT990" s="74"/>
      <c r="AU990" s="74"/>
      <c r="AV990" s="74"/>
      <c r="AW990" s="74"/>
      <c r="AX990" s="74"/>
      <c r="AY990" s="74"/>
      <c r="AZ990" s="74"/>
      <c r="BA990" s="74"/>
      <c r="BB990" s="74"/>
      <c r="BC990" s="74"/>
      <c r="BD990" s="74"/>
      <c r="BE990" s="74"/>
      <c r="BF990" s="74"/>
      <c r="BG990" s="74"/>
      <c r="BH990" s="74"/>
      <c r="BI990" s="74"/>
      <c r="BJ990" s="74"/>
      <c r="BK990" s="74"/>
      <c r="BL990" s="74"/>
      <c r="BM990" s="74"/>
      <c r="BN990" s="74"/>
      <c r="BO990" s="74"/>
      <c r="BP990" s="74"/>
      <c r="BQ990" s="74"/>
      <c r="BR990" s="74"/>
      <c r="BS990" s="74"/>
      <c r="BT990" s="74"/>
      <c r="BU990" s="74"/>
      <c r="BV990" s="74"/>
      <c r="BW990" s="74"/>
      <c r="BX990" s="74"/>
      <c r="BY990" s="74"/>
      <c r="BZ990" s="74"/>
      <c r="CA990" s="74"/>
      <c r="CB990" s="74"/>
      <c r="CC990" s="74"/>
      <c r="CD990" s="74"/>
      <c r="CE990" s="74"/>
      <c r="CF990" s="74"/>
      <c r="CG990" s="74"/>
      <c r="CH990" s="74"/>
      <c r="CI990" s="74"/>
      <c r="CJ990" s="142"/>
      <c r="CK990" s="202"/>
      <c r="CL990" s="89"/>
      <c r="CM990" s="110"/>
      <c r="CN990" s="110"/>
      <c r="CP990" s="110"/>
      <c r="CQ990" s="74"/>
      <c r="CR990" s="74"/>
      <c r="CS990" s="74"/>
      <c r="CT990" s="74"/>
      <c r="CU990" s="74"/>
      <c r="CV990" s="74"/>
      <c r="CW990" s="74"/>
      <c r="CX990" s="74"/>
      <c r="CY990" s="74"/>
      <c r="CZ990" s="74"/>
      <c r="DA990" s="74"/>
      <c r="DB990" s="74"/>
    </row>
    <row r="991" spans="1:106" ht="14.5" customHeight="1">
      <c r="A991" s="74" t="s">
        <v>4165</v>
      </c>
      <c r="B991" s="129" t="s">
        <v>4163</v>
      </c>
      <c r="C991" s="130" t="str">
        <f>MID(A991,1,12)</f>
        <v>A.150.01.101</v>
      </c>
      <c r="D991" s="131" t="s">
        <v>246</v>
      </c>
      <c r="E991" s="129" t="s">
        <v>957</v>
      </c>
      <c r="F991" s="132" t="s">
        <v>4166</v>
      </c>
      <c r="G991" s="132">
        <f>J991+K991+L991+M991</f>
        <v>1.4028925359699999E-4</v>
      </c>
      <c r="H991" s="348">
        <f t="shared" ref="H991:H992" si="623">G991</f>
        <v>1.4028925359699999E-4</v>
      </c>
      <c r="I991" s="74"/>
      <c r="J991" s="132">
        <f>P991+Q991+R991+S991</f>
        <v>2.8042706197E-5</v>
      </c>
      <c r="K991" s="132">
        <f>N991+O991+T991</f>
        <v>2.1907284100000001E-5</v>
      </c>
      <c r="L991" s="300">
        <f>U991+IF(V991="x",0,V991)+IF(W991="x",0,W991)+IF(X991="x",0,X991)+Y991+Z991</f>
        <v>6.6615143000000003E-6</v>
      </c>
      <c r="M991" s="304">
        <v>8.3677748999999994E-5</v>
      </c>
      <c r="N991" s="304">
        <v>8.2243672999999999E-6</v>
      </c>
      <c r="O991" s="304">
        <v>1.0830422000000001E-5</v>
      </c>
      <c r="P991" s="304">
        <v>7.4531587999999997E-6</v>
      </c>
      <c r="Q991" s="304">
        <v>2.0387284E-5</v>
      </c>
      <c r="R991" s="304">
        <v>4.7511317E-8</v>
      </c>
      <c r="S991" s="304">
        <v>1.5475208000000001E-7</v>
      </c>
      <c r="T991" s="304">
        <v>2.8524948E-6</v>
      </c>
      <c r="U991" s="304">
        <v>3.3914009000000001E-6</v>
      </c>
      <c r="V991" s="132">
        <v>0</v>
      </c>
      <c r="W991" s="304">
        <v>3.2701134000000002E-6</v>
      </c>
      <c r="X991" s="132">
        <v>0</v>
      </c>
      <c r="Y991" s="132">
        <v>0</v>
      </c>
      <c r="Z991" s="132">
        <v>0</v>
      </c>
      <c r="AA991" s="74"/>
      <c r="AB991" s="301">
        <f>M991/0.133</f>
        <v>6.2915600751879696E-4</v>
      </c>
      <c r="AC991" s="338">
        <f t="shared" ref="AC991:AC992" si="624">AB991</f>
        <v>6.2915600751879696E-4</v>
      </c>
      <c r="AD991" s="74"/>
      <c r="AE991" s="136">
        <v>3.6163616E-3</v>
      </c>
      <c r="AF991" s="136">
        <v>3.125273E-3</v>
      </c>
      <c r="AG991" s="136">
        <v>4.4334509000000001E-4</v>
      </c>
      <c r="AH991" s="136">
        <v>0</v>
      </c>
      <c r="AI991" s="144">
        <v>1.8180991E-7</v>
      </c>
      <c r="AJ991" s="144">
        <v>1.4222898E-6</v>
      </c>
      <c r="AK991" s="144">
        <v>4.6139418999999999E-5</v>
      </c>
      <c r="AM991" s="145">
        <v>1.4681125000000001E-5</v>
      </c>
      <c r="AN991" s="340">
        <f t="shared" ref="AN991:AN992" si="625">AM991</f>
        <v>1.4681125000000001E-5</v>
      </c>
      <c r="AP991" s="145">
        <v>1.3945766999999999E-5</v>
      </c>
      <c r="AQ991" s="145">
        <v>6.0892284999999999E-7</v>
      </c>
      <c r="AR991" s="145">
        <v>1.2643511000000001E-7</v>
      </c>
      <c r="AS991" s="134">
        <f>AV991+AY991+AZ991+BA991+BB991+BJ991+BK991+BO991</f>
        <v>8.3607717952500003E-10</v>
      </c>
      <c r="AT991" s="135">
        <f>AW991+AX991+BC991+BD991+BE991+BF991+BG991+BH991+BI991+BL991+BP991+BQ991</f>
        <v>2.2519335987019999E-12</v>
      </c>
      <c r="AU991" s="135">
        <f>BM991+BN991</f>
        <v>1.7707998157999998E-5</v>
      </c>
      <c r="AV991" s="302">
        <v>5.8862166999999997E-10</v>
      </c>
      <c r="AW991" s="302">
        <v>1.7761359E-12</v>
      </c>
      <c r="AX991" s="302">
        <v>4.8519961E-17</v>
      </c>
      <c r="AY991" s="302">
        <v>1.4305469999999999E-13</v>
      </c>
      <c r="AZ991" s="302">
        <v>5.5962135000000003E-14</v>
      </c>
      <c r="BA991" s="302">
        <v>1.1082364000000001E-12</v>
      </c>
      <c r="BB991" s="302">
        <v>2.3838898E-10</v>
      </c>
      <c r="BC991" s="302">
        <v>1.5759615999999999E-13</v>
      </c>
      <c r="BD991" s="302">
        <v>2.6672486000000001E-13</v>
      </c>
      <c r="BE991" s="302">
        <v>5.0610214999999998E-14</v>
      </c>
      <c r="BF991" s="302">
        <v>7.6163603000000004E-17</v>
      </c>
      <c r="BG991" s="302">
        <v>6.1960568000000001E-16</v>
      </c>
      <c r="BH991" s="302">
        <v>9.7787835000000003E-17</v>
      </c>
      <c r="BI991" s="302">
        <v>2.4386622999999999E-17</v>
      </c>
      <c r="BJ991" s="302">
        <v>7.1121116000000002E-12</v>
      </c>
      <c r="BK991" s="302">
        <v>6.4716469000000004E-13</v>
      </c>
      <c r="BL991" s="303">
        <v>0</v>
      </c>
      <c r="BM991" s="302">
        <v>8.2237158000000001E-8</v>
      </c>
      <c r="BN991" s="302">
        <v>1.7625761E-5</v>
      </c>
      <c r="BO991" s="303">
        <v>0</v>
      </c>
      <c r="BP991" s="303">
        <v>0</v>
      </c>
      <c r="BQ991" s="303">
        <v>0</v>
      </c>
      <c r="BR991" s="74"/>
      <c r="BS991" s="144">
        <v>4.8619237E-8</v>
      </c>
      <c r="BT991" s="144">
        <v>2.2022242E-9</v>
      </c>
      <c r="BU991" s="144">
        <v>1.7542538999999999E-8</v>
      </c>
      <c r="BV991" s="144">
        <v>3.3492868000000001E-10</v>
      </c>
      <c r="BW991" s="144">
        <v>1.9687888999999998E-8</v>
      </c>
      <c r="BX991" s="144">
        <v>8.8493345999999997E-10</v>
      </c>
      <c r="BY991" s="144">
        <v>1.2657064E-12</v>
      </c>
      <c r="BZ991" s="144">
        <v>1.0853624E-9</v>
      </c>
      <c r="CA991" s="144">
        <v>6.3756843000000001E-11</v>
      </c>
      <c r="CB991" s="144">
        <v>1.0240035E-10</v>
      </c>
      <c r="CC991" s="144">
        <v>1.5863548000000001E-10</v>
      </c>
      <c r="CD991" s="136">
        <v>0</v>
      </c>
      <c r="CE991" s="144">
        <v>1.1675998E-11</v>
      </c>
      <c r="CF991" s="144">
        <v>1.5452949000000001E-9</v>
      </c>
      <c r="CG991" s="144">
        <v>4.2474764000000004E-9</v>
      </c>
      <c r="CH991" s="144">
        <v>7.5085531999999997E-10</v>
      </c>
      <c r="CI991" s="136">
        <v>0</v>
      </c>
      <c r="CJ991" s="203"/>
      <c r="CK991" s="201"/>
      <c r="CL991" s="110" t="s">
        <v>674</v>
      </c>
      <c r="CM991" s="110"/>
      <c r="CN991" s="110"/>
      <c r="CP991" s="305"/>
      <c r="CQ991" s="74"/>
      <c r="CR991" s="74"/>
      <c r="CS991" s="74"/>
      <c r="CT991" s="74"/>
      <c r="CU991" s="74"/>
      <c r="CV991" s="74"/>
      <c r="CW991" s="74"/>
      <c r="CX991" s="74"/>
      <c r="CY991" s="74"/>
      <c r="CZ991" s="74"/>
      <c r="DA991" s="74"/>
      <c r="DB991" s="74"/>
    </row>
    <row r="992" spans="1:106" ht="14.5" customHeight="1">
      <c r="A992" s="74" t="s">
        <v>4167</v>
      </c>
      <c r="B992" s="129" t="s">
        <v>4163</v>
      </c>
      <c r="C992" s="130" t="str">
        <f>MID(A992,1,12)</f>
        <v>A.150.01.102</v>
      </c>
      <c r="D992" s="131" t="s">
        <v>246</v>
      </c>
      <c r="E992" s="129" t="s">
        <v>957</v>
      </c>
      <c r="F992" s="132" t="s">
        <v>4168</v>
      </c>
      <c r="G992" s="132">
        <f>J992+K992+L992+M992</f>
        <v>2.7187683788299998E-3</v>
      </c>
      <c r="H992" s="348">
        <f t="shared" si="623"/>
        <v>2.7187683788299998E-3</v>
      </c>
      <c r="I992" s="74"/>
      <c r="J992" s="132">
        <f>P992+Q992+R992+S992</f>
        <v>1.2455948913000001E-4</v>
      </c>
      <c r="K992" s="132">
        <f>N992+O992+T992</f>
        <v>1.23721735E-3</v>
      </c>
      <c r="L992" s="300">
        <f>U992+IF(V992="x",0,V992)+IF(W992="x",0,W992)+IF(X992="x",0,X992)+Y992+Z992</f>
        <v>2.162495397E-4</v>
      </c>
      <c r="M992" s="132">
        <v>1.1407419999999999E-3</v>
      </c>
      <c r="N992" s="132">
        <v>1.4677121E-4</v>
      </c>
      <c r="O992" s="132">
        <v>1.2930293E-4</v>
      </c>
      <c r="P992" s="304">
        <v>9.7053940000000005E-5</v>
      </c>
      <c r="Q992" s="304">
        <v>2.1175429E-5</v>
      </c>
      <c r="R992" s="304">
        <v>6.5002773000000003E-7</v>
      </c>
      <c r="S992" s="304">
        <v>5.6800923999999996E-6</v>
      </c>
      <c r="T992" s="132">
        <v>9.6114321000000005E-4</v>
      </c>
      <c r="U992" s="304">
        <v>3.3232797000000001E-6</v>
      </c>
      <c r="V992" s="132">
        <v>0</v>
      </c>
      <c r="W992" s="132">
        <v>2.1292625999999999E-4</v>
      </c>
      <c r="X992" s="132">
        <v>0</v>
      </c>
      <c r="Y992" s="132">
        <v>0</v>
      </c>
      <c r="Z992" s="132">
        <v>0</v>
      </c>
      <c r="AA992" s="74"/>
      <c r="AB992" s="301">
        <f>M992/0.133</f>
        <v>8.5770075187969908E-3</v>
      </c>
      <c r="AC992" s="338">
        <f t="shared" si="624"/>
        <v>8.5770075187969908E-3</v>
      </c>
      <c r="AD992" s="74"/>
      <c r="AE992" s="136">
        <v>0.10897798</v>
      </c>
      <c r="AF992" s="136">
        <v>7.7459450999999999E-2</v>
      </c>
      <c r="AG992" s="136">
        <v>2.8867443E-2</v>
      </c>
      <c r="AH992" s="136">
        <v>0</v>
      </c>
      <c r="AI992" s="144">
        <v>1.9102766E-6</v>
      </c>
      <c r="AJ992" s="144">
        <v>7.4987750000000004E-5</v>
      </c>
      <c r="AK992" s="136">
        <v>2.5741884E-3</v>
      </c>
      <c r="AL992" s="74"/>
      <c r="AM992" s="133">
        <v>2.1361989000000001E-4</v>
      </c>
      <c r="AN992" s="340">
        <f t="shared" si="625"/>
        <v>2.1361989000000001E-4</v>
      </c>
      <c r="AP992" s="133">
        <v>2.0251485000000001E-4</v>
      </c>
      <c r="AQ992" s="145">
        <v>8.3807020999999996E-6</v>
      </c>
      <c r="AR992" s="145">
        <v>2.7243355999999999E-6</v>
      </c>
      <c r="AS992" s="134">
        <f>AV992+AY992+AZ992+BA992+BB992+BJ992+BK992+BO992</f>
        <v>1.2141178139699997E-8</v>
      </c>
      <c r="AT992" s="135">
        <f>AW992+AX992+BC992+BD992+BE992+BF992+BG992+BH992+BI992+BL992+BP992+BQ992</f>
        <v>3.0993720112399999E-11</v>
      </c>
      <c r="AU992" s="135">
        <f>BM992+BN992</f>
        <v>3.8155960245E-4</v>
      </c>
      <c r="AV992" s="302">
        <v>8.0384556000000002E-9</v>
      </c>
      <c r="AW992" s="302">
        <v>2.425633E-11</v>
      </c>
      <c r="AX992" s="302">
        <v>6.6260115000000005E-16</v>
      </c>
      <c r="AY992" s="302">
        <v>1.8755091999999999E-12</v>
      </c>
      <c r="AZ992" s="302">
        <v>4.1257924999999998E-12</v>
      </c>
      <c r="BA992" s="302">
        <v>1.4431337E-11</v>
      </c>
      <c r="BB992" s="302">
        <v>4.0112092E-9</v>
      </c>
      <c r="BC992" s="302">
        <v>2.0566786000000001E-12</v>
      </c>
      <c r="BD992" s="302">
        <v>4.3152574E-12</v>
      </c>
      <c r="BE992" s="302">
        <v>3.5077275E-13</v>
      </c>
      <c r="BF992" s="302">
        <v>6.4028018999999999E-16</v>
      </c>
      <c r="BG992" s="302">
        <v>1.2280050999999999E-14</v>
      </c>
      <c r="BH992" s="302">
        <v>8.1619321999999997E-16</v>
      </c>
      <c r="BI992" s="302">
        <v>2.8223684E-16</v>
      </c>
      <c r="BJ992" s="302">
        <v>5.1459477999999998E-11</v>
      </c>
      <c r="BK992" s="302">
        <v>1.9621223000000001E-11</v>
      </c>
      <c r="BL992" s="303">
        <v>0</v>
      </c>
      <c r="BM992" s="302">
        <v>2.8921244999999997E-7</v>
      </c>
      <c r="BN992" s="303">
        <v>3.8127038999999997E-4</v>
      </c>
      <c r="BO992" s="303">
        <v>0</v>
      </c>
      <c r="BP992" s="303">
        <v>0</v>
      </c>
      <c r="BQ992" s="303">
        <v>0</v>
      </c>
      <c r="BR992" s="74"/>
      <c r="BS992" s="144">
        <v>6.2293116999999999E-7</v>
      </c>
      <c r="BT992" s="144">
        <v>3.4473548000000003E-8</v>
      </c>
      <c r="BU992" s="144">
        <v>2.3914973999999998E-7</v>
      </c>
      <c r="BV992" s="144">
        <v>1.1263527E-7</v>
      </c>
      <c r="BW992" s="144">
        <v>4.0494118000000003E-8</v>
      </c>
      <c r="BX992" s="144">
        <v>1.0746005999999999E-8</v>
      </c>
      <c r="BY992" s="144">
        <v>6.5819599000000006E-11</v>
      </c>
      <c r="BZ992" s="144">
        <v>1.4130487E-8</v>
      </c>
      <c r="CA992" s="144">
        <v>8.7229145000000004E-10</v>
      </c>
      <c r="CB992" s="144">
        <v>3.7585501999999997E-9</v>
      </c>
      <c r="CC992" s="144">
        <v>1.1698973999999999E-8</v>
      </c>
      <c r="CD992" s="136">
        <v>0</v>
      </c>
      <c r="CE992" s="144">
        <v>7.6328813E-10</v>
      </c>
      <c r="CF992" s="144">
        <v>2.08466E-8</v>
      </c>
      <c r="CG992" s="144">
        <v>1.2799813E-7</v>
      </c>
      <c r="CH992" s="144">
        <v>5.2983487E-9</v>
      </c>
      <c r="CI992" s="136">
        <v>0</v>
      </c>
      <c r="CJ992" s="203"/>
      <c r="CK992" s="201"/>
      <c r="CL992" s="110" t="s">
        <v>674</v>
      </c>
      <c r="CM992" s="110"/>
      <c r="CN992" s="110"/>
      <c r="CP992" s="305"/>
      <c r="CQ992" s="74"/>
      <c r="CR992" s="74"/>
      <c r="CS992" s="74"/>
      <c r="CT992" s="74"/>
      <c r="CU992" s="74"/>
      <c r="CV992" s="74"/>
      <c r="CW992" s="74"/>
      <c r="CX992" s="74"/>
      <c r="CY992" s="74"/>
      <c r="CZ992" s="74"/>
      <c r="DA992" s="74"/>
      <c r="DB992" s="74"/>
    </row>
    <row r="993" spans="1:106" ht="14.5" customHeight="1">
      <c r="B993" s="129" t="s">
        <v>4169</v>
      </c>
      <c r="C993" s="127" t="s">
        <v>4170</v>
      </c>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P993" s="74"/>
      <c r="AQ993" s="74"/>
      <c r="AR993" s="74"/>
      <c r="AS993" s="74"/>
      <c r="AT993" s="74"/>
      <c r="AU993" s="74"/>
      <c r="AV993" s="74"/>
      <c r="AW993" s="74"/>
      <c r="AX993" s="74"/>
      <c r="AY993" s="74"/>
      <c r="AZ993" s="74"/>
      <c r="BA993" s="74"/>
      <c r="BB993" s="74"/>
      <c r="BC993" s="74"/>
      <c r="BD993" s="74"/>
      <c r="BE993" s="74"/>
      <c r="BF993" s="74"/>
      <c r="BG993" s="74"/>
      <c r="BH993" s="74"/>
      <c r="BI993" s="74"/>
      <c r="BJ993" s="74"/>
      <c r="BK993" s="74"/>
      <c r="BL993" s="74"/>
      <c r="BM993" s="74"/>
      <c r="BN993" s="74"/>
      <c r="BO993" s="74"/>
      <c r="BP993" s="74"/>
      <c r="BQ993" s="74"/>
      <c r="BR993" s="74"/>
      <c r="BS993" s="74"/>
      <c r="BT993" s="74"/>
      <c r="BU993" s="74"/>
      <c r="BV993" s="74"/>
      <c r="BW993" s="74"/>
      <c r="BX993" s="74"/>
      <c r="BY993" s="74"/>
      <c r="BZ993" s="74"/>
      <c r="CA993" s="74"/>
      <c r="CB993" s="74"/>
      <c r="CC993" s="74"/>
      <c r="CD993" s="74"/>
      <c r="CE993" s="74"/>
      <c r="CF993" s="74"/>
      <c r="CG993" s="74"/>
      <c r="CH993" s="74"/>
      <c r="CI993" s="74"/>
      <c r="CJ993" s="142"/>
      <c r="CK993" s="202"/>
      <c r="CL993" s="89"/>
      <c r="CM993" s="110"/>
      <c r="CN993" s="110"/>
      <c r="CP993" s="305"/>
      <c r="CQ993" s="74"/>
      <c r="CR993" s="74"/>
      <c r="CS993" s="74"/>
      <c r="CT993" s="74"/>
      <c r="CU993" s="74"/>
      <c r="CV993" s="74"/>
      <c r="CW993" s="74"/>
      <c r="CX993" s="74"/>
      <c r="CY993" s="74"/>
      <c r="CZ993" s="74"/>
      <c r="DA993" s="74"/>
      <c r="DB993" s="74"/>
    </row>
    <row r="994" spans="1:106" ht="14.5" customHeight="1">
      <c r="B994" s="129" t="s">
        <v>4169</v>
      </c>
      <c r="C994" s="127" t="s">
        <v>248</v>
      </c>
      <c r="D994" s="127" t="s">
        <v>249</v>
      </c>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P994" s="74"/>
      <c r="AQ994" s="74"/>
      <c r="AR994" s="74"/>
      <c r="AS994" s="74"/>
      <c r="AT994" s="74"/>
      <c r="AU994" s="74"/>
      <c r="AV994" s="74"/>
      <c r="AW994" s="74"/>
      <c r="AX994" s="74"/>
      <c r="AY994" s="74"/>
      <c r="AZ994" s="74"/>
      <c r="BA994" s="74"/>
      <c r="BB994" s="74"/>
      <c r="BC994" s="74"/>
      <c r="BD994" s="74"/>
      <c r="BE994" s="74"/>
      <c r="BF994" s="74"/>
      <c r="BG994" s="74"/>
      <c r="BH994" s="74"/>
      <c r="BI994" s="74"/>
      <c r="BJ994" s="74"/>
      <c r="BK994" s="74"/>
      <c r="BL994" s="74"/>
      <c r="BM994" s="74"/>
      <c r="BN994" s="74"/>
      <c r="BO994" s="74"/>
      <c r="BP994" s="74"/>
      <c r="BQ994" s="74"/>
      <c r="BR994" s="74"/>
      <c r="BS994" s="74"/>
      <c r="BT994" s="74"/>
      <c r="BU994" s="74"/>
      <c r="BV994" s="74"/>
      <c r="BW994" s="74"/>
      <c r="BX994" s="74"/>
      <c r="BY994" s="74"/>
      <c r="BZ994" s="74"/>
      <c r="CA994" s="74"/>
      <c r="CB994" s="74"/>
      <c r="CC994" s="74"/>
      <c r="CD994" s="74"/>
      <c r="CE994" s="74"/>
      <c r="CF994" s="74"/>
      <c r="CG994" s="74"/>
      <c r="CH994" s="74"/>
      <c r="CI994" s="74"/>
      <c r="CJ994" s="142"/>
      <c r="CK994" s="202"/>
      <c r="CL994" s="110"/>
      <c r="CM994" s="110"/>
      <c r="CN994" s="110"/>
      <c r="CP994" s="305"/>
      <c r="CQ994" s="74"/>
      <c r="CR994" s="74"/>
      <c r="CS994" s="74"/>
      <c r="CT994" s="74"/>
      <c r="CU994" s="74"/>
      <c r="CV994" s="74"/>
      <c r="CW994" s="74"/>
      <c r="CX994" s="74"/>
      <c r="CY994" s="74"/>
      <c r="CZ994" s="74"/>
      <c r="DA994" s="74"/>
      <c r="DB994" s="74"/>
    </row>
    <row r="995" spans="1:106" ht="14.5" customHeight="1">
      <c r="A995" s="74" t="s">
        <v>4171</v>
      </c>
      <c r="B995" s="129" t="s">
        <v>4169</v>
      </c>
      <c r="C995" s="130" t="str">
        <f t="shared" ref="C995:C1015" si="626">MID(A995,1,12)</f>
        <v>A.160.01.101</v>
      </c>
      <c r="D995" s="131" t="s">
        <v>249</v>
      </c>
      <c r="E995" s="129" t="s">
        <v>957</v>
      </c>
      <c r="F995" s="132" t="s">
        <v>4172</v>
      </c>
      <c r="G995" s="132">
        <f t="shared" ref="G995:G1015" si="627">J995+K995+L995+M995</f>
        <v>5.5309752414300001E-2</v>
      </c>
      <c r="H995" s="348">
        <f t="shared" ref="H995:H1015" si="628">G995</f>
        <v>5.5309752414300001E-2</v>
      </c>
      <c r="I995" s="74"/>
      <c r="J995" s="132">
        <f t="shared" ref="J995:J1015" si="629">P995+Q995+R995+S995</f>
        <v>1.5634277822999998E-3</v>
      </c>
      <c r="K995" s="132">
        <f t="shared" ref="K995:K1015" si="630">N995+O995+T995</f>
        <v>5.0347100600000002E-3</v>
      </c>
      <c r="L995" s="300">
        <f t="shared" ref="L995:L1015" si="631">U995+IF(V995="x",0,V995)+IF(W995="x",0,W995)+IF(X995="x",0,X995)+Y995+Z995</f>
        <v>1.6950987572000004E-2</v>
      </c>
      <c r="M995" s="132">
        <v>3.1760627E-2</v>
      </c>
      <c r="N995" s="132">
        <v>3.2399288999999999E-3</v>
      </c>
      <c r="O995" s="132">
        <v>1.6706791E-3</v>
      </c>
      <c r="P995" s="132">
        <v>1.2204684999999999E-3</v>
      </c>
      <c r="Q995" s="132">
        <v>1.8872248000000001E-4</v>
      </c>
      <c r="R995" s="304">
        <v>6.4401022999999998E-6</v>
      </c>
      <c r="S995" s="132">
        <v>1.477967E-4</v>
      </c>
      <c r="T995" s="132">
        <v>1.2410205999999999E-4</v>
      </c>
      <c r="U995" s="132">
        <v>2.0600716000000001E-4</v>
      </c>
      <c r="V995" s="132">
        <v>1.3488585000000001E-2</v>
      </c>
      <c r="W995" s="132">
        <v>3.2288713E-3</v>
      </c>
      <c r="X995" s="304">
        <v>2.5408537E-5</v>
      </c>
      <c r="Y995" s="304">
        <v>2.1155750000000001E-6</v>
      </c>
      <c r="Z995" s="132">
        <v>0</v>
      </c>
      <c r="AA995" s="74"/>
      <c r="AB995" s="301">
        <f t="shared" ref="AB995:AB1015" si="632">M995/0.133</f>
        <v>0.23880170676691728</v>
      </c>
      <c r="AC995" s="338">
        <f t="shared" ref="AC995:AC1015" si="633">AB995</f>
        <v>0.23880170676691728</v>
      </c>
      <c r="AD995" s="74"/>
      <c r="AE995" s="136">
        <v>21.463124000000001</v>
      </c>
      <c r="AF995" s="136">
        <v>3.0269640999999998</v>
      </c>
      <c r="AG995" s="136">
        <v>0.43769864000000003</v>
      </c>
      <c r="AH995" s="136">
        <v>0</v>
      </c>
      <c r="AI995" s="136">
        <v>17.737456000000002</v>
      </c>
      <c r="AJ995" s="136">
        <v>0.16209435999999999</v>
      </c>
      <c r="AK995" s="136">
        <v>9.8910812000000001E-2</v>
      </c>
      <c r="AL995" s="74"/>
      <c r="AM995" s="133">
        <v>5.3424387000000004E-3</v>
      </c>
      <c r="AN995" s="340">
        <f t="shared" ref="AN995:AN1015" si="634">AM995</f>
        <v>5.3424387000000004E-3</v>
      </c>
      <c r="AP995" s="133">
        <v>4.9792945000000002E-3</v>
      </c>
      <c r="AQ995" s="133">
        <v>2.2280153999999999E-4</v>
      </c>
      <c r="AR995" s="133">
        <v>1.4034266E-4</v>
      </c>
      <c r="AS995" s="134">
        <f t="shared" ref="AS995:AS1015" si="635">AV995+AY995+AZ995+BA995+BB995+BJ995+BK995+BO995</f>
        <v>2.9851885708856999E-7</v>
      </c>
      <c r="AT995" s="135">
        <f t="shared" ref="AT995:AT1015" si="636">AW995+AX995+BC995+BD995+BE995+BF995+BG995+BH995+BI995+BL995+BP995+BQ995</f>
        <v>8.2397018296253979E-10</v>
      </c>
      <c r="AU995" s="135">
        <f t="shared" ref="AU995:AU1015" si="637">BM995+BN995</f>
        <v>1.9655833926E-2</v>
      </c>
      <c r="AV995" s="302">
        <v>2.2208350999999999E-7</v>
      </c>
      <c r="AW995" s="302">
        <v>6.7009525999999997E-10</v>
      </c>
      <c r="AX995" s="302">
        <v>1.8307231E-14</v>
      </c>
      <c r="AY995" s="302">
        <v>6.2602571000000002E-12</v>
      </c>
      <c r="AZ995" s="302">
        <v>1.6384846999999999E-13</v>
      </c>
      <c r="BA995" s="302">
        <v>1.8148206E-10</v>
      </c>
      <c r="BB995" s="302">
        <v>7.4710724000000004E-8</v>
      </c>
      <c r="BC995" s="302">
        <v>2.6323679E-11</v>
      </c>
      <c r="BD995" s="302">
        <v>8.5165032999999997E-11</v>
      </c>
      <c r="BE995" s="302">
        <v>4.1610557999999999E-14</v>
      </c>
      <c r="BF995" s="302">
        <v>1.3402159000000001E-15</v>
      </c>
      <c r="BG995" s="302">
        <v>5.2434473E-14</v>
      </c>
      <c r="BH995" s="302">
        <v>8.9768939000000001E-14</v>
      </c>
      <c r="BI995" s="302">
        <v>2.0138355999999999E-14</v>
      </c>
      <c r="BJ995" s="302">
        <v>2.4553604999999999E-11</v>
      </c>
      <c r="BK995" s="302">
        <v>1.4711461E-9</v>
      </c>
      <c r="BL995" s="302">
        <v>4.1913171000000002E-11</v>
      </c>
      <c r="BM995" s="302">
        <v>1.4868926E-5</v>
      </c>
      <c r="BN995" s="303">
        <v>1.9640965E-2</v>
      </c>
      <c r="BO995" s="302">
        <v>4.1017218000000001E-11</v>
      </c>
      <c r="BP995" s="302">
        <v>2.4942903000000001E-13</v>
      </c>
      <c r="BQ995" s="302">
        <v>1.1159639999999999E-17</v>
      </c>
      <c r="BR995" s="74"/>
      <c r="BS995" s="144">
        <v>1.2896075E-5</v>
      </c>
      <c r="BT995" s="144">
        <v>6.4701043999999998E-7</v>
      </c>
      <c r="BU995" s="144">
        <v>6.6584252000000004E-6</v>
      </c>
      <c r="BV995" s="144">
        <v>1.4545935999999999E-8</v>
      </c>
      <c r="BW995" s="144">
        <v>5.7756006000000005E-7</v>
      </c>
      <c r="BX995" s="144">
        <v>1.1769024E-7</v>
      </c>
      <c r="BY995" s="144">
        <v>8.0949264999999998E-10</v>
      </c>
      <c r="BZ995" s="144">
        <v>1.8503580999999999E-7</v>
      </c>
      <c r="CA995" s="144">
        <v>8.6421638999999999E-9</v>
      </c>
      <c r="CB995" s="144">
        <v>9.7797933999999999E-8</v>
      </c>
      <c r="CC995" s="144">
        <v>1.2026067E-9</v>
      </c>
      <c r="CD995" s="144">
        <v>2.7325472E-8</v>
      </c>
      <c r="CE995" s="144">
        <v>2.2473450999999999E-11</v>
      </c>
      <c r="CF995" s="144">
        <v>3.0542937999999998E-7</v>
      </c>
      <c r="CG995" s="144">
        <v>4.1823527999999999E-6</v>
      </c>
      <c r="CH995" s="144">
        <v>6.6336620000000005E-8</v>
      </c>
      <c r="CI995" s="144">
        <v>5.8883204999999999E-9</v>
      </c>
      <c r="CJ995" s="203"/>
      <c r="CK995" s="201"/>
      <c r="CL995" s="110" t="s">
        <v>4173</v>
      </c>
      <c r="CM995" s="110"/>
      <c r="CN995" s="110"/>
      <c r="CP995" s="305"/>
      <c r="CQ995" s="74"/>
      <c r="CR995" s="74"/>
      <c r="CS995" s="74"/>
      <c r="CT995" s="74"/>
      <c r="CU995" s="74"/>
      <c r="CV995" s="74"/>
      <c r="CW995" s="74"/>
      <c r="CX995" s="74"/>
      <c r="CY995" s="74"/>
      <c r="CZ995" s="74"/>
      <c r="DA995" s="74"/>
      <c r="DB995" s="74"/>
    </row>
    <row r="996" spans="1:106" ht="14.5" customHeight="1">
      <c r="A996" s="74" t="s">
        <v>4174</v>
      </c>
      <c r="B996" s="129" t="s">
        <v>4169</v>
      </c>
      <c r="C996" s="130" t="str">
        <f t="shared" si="626"/>
        <v>A.160.01.102</v>
      </c>
      <c r="D996" s="131" t="s">
        <v>249</v>
      </c>
      <c r="E996" s="129" t="s">
        <v>957</v>
      </c>
      <c r="F996" s="132" t="s">
        <v>4176</v>
      </c>
      <c r="G996" s="132">
        <f t="shared" si="627"/>
        <v>5.3223010468772998</v>
      </c>
      <c r="H996" s="348">
        <f t="shared" si="628"/>
        <v>5.3223010468772998</v>
      </c>
      <c r="I996" s="74"/>
      <c r="J996" s="132">
        <f t="shared" si="629"/>
        <v>1.5634277822999998E-3</v>
      </c>
      <c r="K996" s="132">
        <f t="shared" si="630"/>
        <v>5.0347100600000002E-3</v>
      </c>
      <c r="L996" s="300">
        <f t="shared" si="631"/>
        <v>4.8250922790350002</v>
      </c>
      <c r="M996" s="132">
        <v>0.49061062999999999</v>
      </c>
      <c r="N996" s="132">
        <v>3.2399288999999999E-3</v>
      </c>
      <c r="O996" s="132">
        <v>1.6706791E-3</v>
      </c>
      <c r="P996" s="132">
        <v>1.2204684999999999E-3</v>
      </c>
      <c r="Q996" s="132">
        <v>1.8872248000000001E-4</v>
      </c>
      <c r="R996" s="304">
        <v>6.4401022999999998E-6</v>
      </c>
      <c r="S996" s="132">
        <v>1.477967E-4</v>
      </c>
      <c r="T996" s="132">
        <v>1.2410205999999999E-4</v>
      </c>
      <c r="U996" s="132">
        <v>2.0600716000000001E-4</v>
      </c>
      <c r="V996" s="132">
        <v>1.3488585000000001E-2</v>
      </c>
      <c r="W996" s="132">
        <v>3.2288713E-3</v>
      </c>
      <c r="X996" s="132">
        <v>4.8081667000000001</v>
      </c>
      <c r="Y996" s="304">
        <v>2.1155750000000001E-6</v>
      </c>
      <c r="Z996" s="132">
        <v>0</v>
      </c>
      <c r="AA996" s="74"/>
      <c r="AB996" s="301">
        <f t="shared" si="632"/>
        <v>3.6888017293233082</v>
      </c>
      <c r="AC996" s="338">
        <f t="shared" si="633"/>
        <v>3.6888017293233082</v>
      </c>
      <c r="AD996" s="74"/>
      <c r="AE996" s="136">
        <v>21.463124000000001</v>
      </c>
      <c r="AF996" s="136">
        <v>3.0269640999999998</v>
      </c>
      <c r="AG996" s="136">
        <v>0.43769864000000003</v>
      </c>
      <c r="AH996" s="136">
        <v>0</v>
      </c>
      <c r="AI996" s="136">
        <v>17.737456000000002</v>
      </c>
      <c r="AJ996" s="136">
        <v>0.16209435999999999</v>
      </c>
      <c r="AK996" s="136">
        <v>9.8910812000000001E-2</v>
      </c>
      <c r="AL996" s="74"/>
      <c r="AM996" s="133">
        <v>6.1357262000000003E-2</v>
      </c>
      <c r="AN996" s="340">
        <f t="shared" si="634"/>
        <v>6.1357262000000003E-2</v>
      </c>
      <c r="AP996" s="133">
        <v>5.8381981999999999E-2</v>
      </c>
      <c r="AQ996" s="133">
        <v>2.8349369E-3</v>
      </c>
      <c r="AR996" s="133">
        <v>1.4034266E-4</v>
      </c>
      <c r="AS996" s="134">
        <f t="shared" si="635"/>
        <v>3.5001188470885696E-6</v>
      </c>
      <c r="AT996" s="135">
        <f t="shared" si="636"/>
        <v>1.0484233847961538E-8</v>
      </c>
      <c r="AU996" s="135">
        <f t="shared" si="637"/>
        <v>1.9655833926E-2</v>
      </c>
      <c r="AV996" s="302">
        <v>3.4236834999999998E-6</v>
      </c>
      <c r="AW996" s="302">
        <v>1.0330094999999999E-8</v>
      </c>
      <c r="AX996" s="302">
        <v>2.8223223000000002E-13</v>
      </c>
      <c r="AY996" s="302">
        <v>6.2602571000000002E-12</v>
      </c>
      <c r="AZ996" s="302">
        <v>1.6384846999999999E-13</v>
      </c>
      <c r="BA996" s="302">
        <v>1.8148206E-10</v>
      </c>
      <c r="BB996" s="302">
        <v>7.4710724000000004E-8</v>
      </c>
      <c r="BC996" s="302">
        <v>2.6323679E-11</v>
      </c>
      <c r="BD996" s="302">
        <v>8.5165032999999997E-11</v>
      </c>
      <c r="BE996" s="302">
        <v>4.1610557999999999E-14</v>
      </c>
      <c r="BF996" s="302">
        <v>1.3402159000000001E-15</v>
      </c>
      <c r="BG996" s="302">
        <v>5.2434473E-14</v>
      </c>
      <c r="BH996" s="302">
        <v>8.9768939000000001E-14</v>
      </c>
      <c r="BI996" s="302">
        <v>2.0138355999999999E-14</v>
      </c>
      <c r="BJ996" s="302">
        <v>2.4553604999999999E-11</v>
      </c>
      <c r="BK996" s="302">
        <v>1.4711461E-9</v>
      </c>
      <c r="BL996" s="302">
        <v>4.1913171000000002E-11</v>
      </c>
      <c r="BM996" s="302">
        <v>1.4868926E-5</v>
      </c>
      <c r="BN996" s="303">
        <v>1.9640965E-2</v>
      </c>
      <c r="BO996" s="302">
        <v>4.1017218000000001E-11</v>
      </c>
      <c r="BP996" s="302">
        <v>2.4942903000000001E-13</v>
      </c>
      <c r="BQ996" s="302">
        <v>1.1159639999999999E-17</v>
      </c>
      <c r="BR996" s="74"/>
      <c r="BS996" s="136">
        <v>1.0909123000000001E-4</v>
      </c>
      <c r="BT996" s="144">
        <v>6.4701043999999998E-7</v>
      </c>
      <c r="BU996" s="136">
        <v>1.0285358E-4</v>
      </c>
      <c r="BV996" s="144">
        <v>1.4545935999999999E-8</v>
      </c>
      <c r="BW996" s="144">
        <v>5.7756006000000005E-7</v>
      </c>
      <c r="BX996" s="144">
        <v>1.1769024E-7</v>
      </c>
      <c r="BY996" s="144">
        <v>8.0949264999999998E-10</v>
      </c>
      <c r="BZ996" s="144">
        <v>1.8503580999999999E-7</v>
      </c>
      <c r="CA996" s="144">
        <v>8.6421638999999999E-9</v>
      </c>
      <c r="CB996" s="144">
        <v>9.7797933999999999E-8</v>
      </c>
      <c r="CC996" s="144">
        <v>1.2026067E-9</v>
      </c>
      <c r="CD996" s="144">
        <v>2.7325472E-8</v>
      </c>
      <c r="CE996" s="144">
        <v>2.2473450999999999E-11</v>
      </c>
      <c r="CF996" s="144">
        <v>3.0542937999999998E-7</v>
      </c>
      <c r="CG996" s="144">
        <v>4.1823527999999999E-6</v>
      </c>
      <c r="CH996" s="144">
        <v>6.6336620000000005E-8</v>
      </c>
      <c r="CI996" s="144">
        <v>5.8883204999999999E-9</v>
      </c>
      <c r="CJ996" s="203"/>
      <c r="CK996" s="201"/>
      <c r="CL996" s="110" t="s">
        <v>4173</v>
      </c>
      <c r="CM996" s="110"/>
      <c r="CN996" s="110"/>
      <c r="CP996" s="305"/>
      <c r="CQ996" s="74"/>
      <c r="CR996" s="74"/>
      <c r="CS996" s="74"/>
      <c r="CT996" s="74"/>
      <c r="CU996" s="74"/>
      <c r="CV996" s="74"/>
      <c r="CW996" s="74"/>
      <c r="CX996" s="74"/>
      <c r="CY996" s="74"/>
      <c r="CZ996" s="74"/>
      <c r="DA996" s="74"/>
      <c r="DB996" s="74"/>
    </row>
    <row r="997" spans="1:106" ht="14.5" customHeight="1">
      <c r="A997" s="74" t="s">
        <v>4177</v>
      </c>
      <c r="B997" s="129" t="s">
        <v>4169</v>
      </c>
      <c r="C997" s="130" t="str">
        <f t="shared" si="626"/>
        <v>A.160.01.103</v>
      </c>
      <c r="D997" s="131" t="s">
        <v>249</v>
      </c>
      <c r="E997" s="129" t="s">
        <v>957</v>
      </c>
      <c r="F997" s="132" t="s">
        <v>4178</v>
      </c>
      <c r="G997" s="132">
        <f t="shared" si="627"/>
        <v>5.2932292039899999E-2</v>
      </c>
      <c r="H997" s="348">
        <f t="shared" si="628"/>
        <v>5.2932292039899999E-2</v>
      </c>
      <c r="I997" s="74"/>
      <c r="J997" s="132">
        <f t="shared" si="629"/>
        <v>1.5563529419000003E-3</v>
      </c>
      <c r="K997" s="132">
        <f t="shared" si="630"/>
        <v>4.7440900399999993E-3</v>
      </c>
      <c r="L997" s="300">
        <f t="shared" si="631"/>
        <v>1.5965837058000001E-2</v>
      </c>
      <c r="M997" s="132">
        <v>3.0666011999999999E-2</v>
      </c>
      <c r="N997" s="132">
        <v>2.9668392999999999E-3</v>
      </c>
      <c r="O997" s="132">
        <v>1.6532552E-3</v>
      </c>
      <c r="P997" s="132">
        <v>1.2164953E-3</v>
      </c>
      <c r="Q997" s="132">
        <v>1.8641468E-4</v>
      </c>
      <c r="R997" s="304">
        <v>6.3127519000000004E-6</v>
      </c>
      <c r="S997" s="132">
        <v>1.4713021000000001E-4</v>
      </c>
      <c r="T997" s="132">
        <v>1.2399553999999999E-4</v>
      </c>
      <c r="U997" s="132">
        <v>2.0553514999999999E-4</v>
      </c>
      <c r="V997" s="132">
        <v>1.2506622E-2</v>
      </c>
      <c r="W997" s="132">
        <v>3.2261705000000002E-3</v>
      </c>
      <c r="X997" s="304">
        <v>2.5393833000000001E-5</v>
      </c>
      <c r="Y997" s="304">
        <v>2.1155750000000001E-6</v>
      </c>
      <c r="Z997" s="132">
        <v>0</v>
      </c>
      <c r="AA997" s="74"/>
      <c r="AB997" s="301">
        <f t="shared" si="632"/>
        <v>0.23057151879699248</v>
      </c>
      <c r="AC997" s="338">
        <f t="shared" si="633"/>
        <v>0.23057151879699248</v>
      </c>
      <c r="AD997" s="74"/>
      <c r="AE997" s="136">
        <v>21.355060000000002</v>
      </c>
      <c r="AF997" s="136">
        <v>2.9193954</v>
      </c>
      <c r="AG997" s="136">
        <v>0.43733251000000001</v>
      </c>
      <c r="AH997" s="136">
        <v>0</v>
      </c>
      <c r="AI997" s="136">
        <v>17.737456000000002</v>
      </c>
      <c r="AJ997" s="136">
        <v>0.16205559</v>
      </c>
      <c r="AK997" s="136">
        <v>9.8820672999999998E-2</v>
      </c>
      <c r="AL997" s="74"/>
      <c r="AM997" s="133">
        <v>5.1167861000000004E-3</v>
      </c>
      <c r="AN997" s="340">
        <f t="shared" si="634"/>
        <v>5.1167861000000004E-3</v>
      </c>
      <c r="AP997" s="133">
        <v>4.7685560999999998E-3</v>
      </c>
      <c r="AQ997" s="133">
        <v>2.1496724999999999E-4</v>
      </c>
      <c r="AR997" s="133">
        <v>1.3326274000000001E-4</v>
      </c>
      <c r="AS997" s="134">
        <f t="shared" si="635"/>
        <v>2.8588465800456998E-7</v>
      </c>
      <c r="AT997" s="135">
        <f t="shared" si="636"/>
        <v>7.9499721185253997E-10</v>
      </c>
      <c r="AU997" s="135">
        <f t="shared" si="637"/>
        <v>1.8664248512999998E-2</v>
      </c>
      <c r="AV997" s="302">
        <v>2.1444589000000001E-7</v>
      </c>
      <c r="AW997" s="302">
        <v>6.4705074000000004E-10</v>
      </c>
      <c r="AX997" s="302">
        <v>1.7677621999999999E-14</v>
      </c>
      <c r="AY997" s="302">
        <v>6.2602571000000002E-12</v>
      </c>
      <c r="AZ997" s="302">
        <v>1.6384846999999999E-13</v>
      </c>
      <c r="BA997" s="302">
        <v>1.8089056E-10</v>
      </c>
      <c r="BB997" s="302">
        <v>6.9714957000000002E-8</v>
      </c>
      <c r="BC997" s="302">
        <v>2.6188788E-11</v>
      </c>
      <c r="BD997" s="302">
        <v>7.9387952999999998E-11</v>
      </c>
      <c r="BE997" s="302">
        <v>4.1610557999999999E-14</v>
      </c>
      <c r="BF997" s="302">
        <v>1.3402159000000001E-15</v>
      </c>
      <c r="BG997" s="302">
        <v>5.2082376999999999E-14</v>
      </c>
      <c r="BH997" s="302">
        <v>7.6649137999999998E-14</v>
      </c>
      <c r="BI997" s="302">
        <v>1.7759751999999999E-14</v>
      </c>
      <c r="BJ997" s="302">
        <v>2.4536121E-11</v>
      </c>
      <c r="BK997" s="302">
        <v>1.470943E-9</v>
      </c>
      <c r="BL997" s="302">
        <v>4.1913171000000002E-11</v>
      </c>
      <c r="BM997" s="302">
        <v>1.4825512999999999E-5</v>
      </c>
      <c r="BN997" s="303">
        <v>1.8649422999999998E-2</v>
      </c>
      <c r="BO997" s="302">
        <v>4.1017218000000001E-11</v>
      </c>
      <c r="BP997" s="302">
        <v>2.4942903000000001E-13</v>
      </c>
      <c r="BQ997" s="302">
        <v>1.1159639999999999E-17</v>
      </c>
      <c r="BR997" s="74"/>
      <c r="BS997" s="144">
        <v>1.2454529E-5</v>
      </c>
      <c r="BT997" s="144">
        <v>6.0718151000000004E-7</v>
      </c>
      <c r="BU997" s="144">
        <v>6.4289457999999997E-6</v>
      </c>
      <c r="BV997" s="144">
        <v>1.4533458999999999E-8</v>
      </c>
      <c r="BW997" s="144">
        <v>5.4268594000000004E-7</v>
      </c>
      <c r="BX997" s="144">
        <v>1.1769024E-7</v>
      </c>
      <c r="BY997" s="144">
        <v>8.0949264999999998E-10</v>
      </c>
      <c r="BZ997" s="144">
        <v>1.8503580999999999E-7</v>
      </c>
      <c r="CA997" s="144">
        <v>8.4712685999999998E-9</v>
      </c>
      <c r="CB997" s="144">
        <v>9.7356917000000006E-8</v>
      </c>
      <c r="CC997" s="144">
        <v>1.2026067E-9</v>
      </c>
      <c r="CD997" s="144">
        <v>2.7325472E-8</v>
      </c>
      <c r="CE997" s="144">
        <v>2.2473450999999999E-11</v>
      </c>
      <c r="CF997" s="144">
        <v>2.9862457000000002E-7</v>
      </c>
      <c r="CG997" s="144">
        <v>4.0524188E-6</v>
      </c>
      <c r="CH997" s="144">
        <v>6.6336620000000005E-8</v>
      </c>
      <c r="CI997" s="144">
        <v>5.8883204999999999E-9</v>
      </c>
      <c r="CJ997" s="203"/>
      <c r="CK997" s="201"/>
      <c r="CL997" s="110" t="s">
        <v>4173</v>
      </c>
      <c r="CM997" s="110"/>
      <c r="CN997" s="110"/>
      <c r="CP997" s="305"/>
      <c r="CQ997" s="74"/>
      <c r="CR997" s="74"/>
      <c r="CS997" s="74"/>
      <c r="CT997" s="74"/>
      <c r="CU997" s="74"/>
      <c r="CV997" s="74"/>
      <c r="CW997" s="74"/>
      <c r="CX997" s="74"/>
      <c r="CY997" s="74"/>
      <c r="CZ997" s="74"/>
      <c r="DA997" s="74"/>
      <c r="DB997" s="74"/>
    </row>
    <row r="998" spans="1:106" ht="14.5" customHeight="1">
      <c r="A998" s="74" t="s">
        <v>4179</v>
      </c>
      <c r="B998" s="129" t="s">
        <v>4169</v>
      </c>
      <c r="C998" s="130" t="str">
        <f t="shared" si="626"/>
        <v>A.160.01.104</v>
      </c>
      <c r="D998" s="131" t="s">
        <v>249</v>
      </c>
      <c r="E998" s="129" t="s">
        <v>957</v>
      </c>
      <c r="F998" s="132" t="s">
        <v>4180</v>
      </c>
      <c r="G998" s="132">
        <f t="shared" si="627"/>
        <v>6.4886822962068988</v>
      </c>
      <c r="H998" s="348">
        <f t="shared" si="628"/>
        <v>6.4886822962068988</v>
      </c>
      <c r="I998" s="74"/>
      <c r="J998" s="132">
        <f t="shared" si="629"/>
        <v>1.5563529419000003E-3</v>
      </c>
      <c r="K998" s="132">
        <f t="shared" si="630"/>
        <v>4.7440900399999993E-3</v>
      </c>
      <c r="L998" s="300">
        <f t="shared" si="631"/>
        <v>5.9928658432249993</v>
      </c>
      <c r="M998" s="132">
        <v>0.48951601</v>
      </c>
      <c r="N998" s="132">
        <v>2.9668392999999999E-3</v>
      </c>
      <c r="O998" s="132">
        <v>1.6532552E-3</v>
      </c>
      <c r="P998" s="132">
        <v>1.2164953E-3</v>
      </c>
      <c r="Q998" s="132">
        <v>1.8641468E-4</v>
      </c>
      <c r="R998" s="304">
        <v>6.3127519000000004E-6</v>
      </c>
      <c r="S998" s="132">
        <v>1.4713021000000001E-4</v>
      </c>
      <c r="T998" s="132">
        <v>1.2399553999999999E-4</v>
      </c>
      <c r="U998" s="132">
        <v>2.0553514999999999E-4</v>
      </c>
      <c r="V998" s="132">
        <v>1.2506622E-2</v>
      </c>
      <c r="W998" s="132">
        <v>3.2261705000000002E-3</v>
      </c>
      <c r="X998" s="132">
        <v>5.9769253999999998</v>
      </c>
      <c r="Y998" s="304">
        <v>2.1155750000000001E-6</v>
      </c>
      <c r="Z998" s="132">
        <v>0</v>
      </c>
      <c r="AA998" s="74"/>
      <c r="AB998" s="301">
        <f t="shared" si="632"/>
        <v>3.6805715037593982</v>
      </c>
      <c r="AC998" s="338">
        <f t="shared" si="633"/>
        <v>3.6805715037593982</v>
      </c>
      <c r="AD998" s="74"/>
      <c r="AE998" s="136">
        <v>21.355060000000002</v>
      </c>
      <c r="AF998" s="136">
        <v>2.9193954</v>
      </c>
      <c r="AG998" s="136">
        <v>0.43733251000000001</v>
      </c>
      <c r="AH998" s="136">
        <v>0</v>
      </c>
      <c r="AI998" s="136">
        <v>17.737456000000002</v>
      </c>
      <c r="AJ998" s="136">
        <v>0.16205559</v>
      </c>
      <c r="AK998" s="136">
        <v>9.8820672999999998E-2</v>
      </c>
      <c r="AL998" s="74"/>
      <c r="AM998" s="133">
        <v>6.1131609000000003E-2</v>
      </c>
      <c r="AN998" s="340">
        <f t="shared" si="634"/>
        <v>6.1131609000000003E-2</v>
      </c>
      <c r="AP998" s="133">
        <v>5.8171243999999997E-2</v>
      </c>
      <c r="AQ998" s="133">
        <v>2.8271025999999999E-3</v>
      </c>
      <c r="AR998" s="133">
        <v>1.3326274000000001E-4</v>
      </c>
      <c r="AS998" s="134">
        <f t="shared" si="635"/>
        <v>3.4874846680045701E-6</v>
      </c>
      <c r="AT998" s="135">
        <f t="shared" si="636"/>
        <v>1.045526139685054E-8</v>
      </c>
      <c r="AU998" s="135">
        <f t="shared" si="637"/>
        <v>1.8664248512999998E-2</v>
      </c>
      <c r="AV998" s="302">
        <v>3.4160459E-6</v>
      </c>
      <c r="AW998" s="302">
        <v>1.0307051000000001E-8</v>
      </c>
      <c r="AX998" s="302">
        <v>2.8160261999999999E-13</v>
      </c>
      <c r="AY998" s="302">
        <v>6.2602571000000002E-12</v>
      </c>
      <c r="AZ998" s="302">
        <v>1.6384846999999999E-13</v>
      </c>
      <c r="BA998" s="302">
        <v>1.8089056E-10</v>
      </c>
      <c r="BB998" s="302">
        <v>6.9714957000000002E-8</v>
      </c>
      <c r="BC998" s="302">
        <v>2.6188788E-11</v>
      </c>
      <c r="BD998" s="302">
        <v>7.9387952999999998E-11</v>
      </c>
      <c r="BE998" s="302">
        <v>4.1610557999999999E-14</v>
      </c>
      <c r="BF998" s="302">
        <v>1.3402159000000001E-15</v>
      </c>
      <c r="BG998" s="302">
        <v>5.2082376999999999E-14</v>
      </c>
      <c r="BH998" s="302">
        <v>7.6649137999999998E-14</v>
      </c>
      <c r="BI998" s="302">
        <v>1.7759751999999999E-14</v>
      </c>
      <c r="BJ998" s="302">
        <v>2.4536121E-11</v>
      </c>
      <c r="BK998" s="302">
        <v>1.470943E-9</v>
      </c>
      <c r="BL998" s="302">
        <v>4.1913171000000002E-11</v>
      </c>
      <c r="BM998" s="302">
        <v>1.4825512999999999E-5</v>
      </c>
      <c r="BN998" s="303">
        <v>1.8649422999999998E-2</v>
      </c>
      <c r="BO998" s="302">
        <v>4.1017218000000001E-11</v>
      </c>
      <c r="BP998" s="302">
        <v>2.4942903000000001E-13</v>
      </c>
      <c r="BQ998" s="302">
        <v>1.1159639999999999E-17</v>
      </c>
      <c r="BR998" s="74"/>
      <c r="BS998" s="136">
        <v>1.0864968E-4</v>
      </c>
      <c r="BT998" s="144">
        <v>6.0718151000000004E-7</v>
      </c>
      <c r="BU998" s="136">
        <v>1.0262410000000001E-4</v>
      </c>
      <c r="BV998" s="144">
        <v>1.4533458999999999E-8</v>
      </c>
      <c r="BW998" s="144">
        <v>5.4268594000000004E-7</v>
      </c>
      <c r="BX998" s="144">
        <v>1.1769024E-7</v>
      </c>
      <c r="BY998" s="144">
        <v>8.0949264999999998E-10</v>
      </c>
      <c r="BZ998" s="144">
        <v>1.8503580999999999E-7</v>
      </c>
      <c r="CA998" s="144">
        <v>8.4712685999999998E-9</v>
      </c>
      <c r="CB998" s="144">
        <v>9.7356917000000006E-8</v>
      </c>
      <c r="CC998" s="144">
        <v>1.2026067E-9</v>
      </c>
      <c r="CD998" s="144">
        <v>2.7325472E-8</v>
      </c>
      <c r="CE998" s="144">
        <v>2.2473450999999999E-11</v>
      </c>
      <c r="CF998" s="144">
        <v>2.9862457000000002E-7</v>
      </c>
      <c r="CG998" s="144">
        <v>4.0524188E-6</v>
      </c>
      <c r="CH998" s="144">
        <v>6.6336620000000005E-8</v>
      </c>
      <c r="CI998" s="144">
        <v>5.8883204999999999E-9</v>
      </c>
      <c r="CJ998" s="203"/>
      <c r="CK998" s="201"/>
      <c r="CL998" s="110" t="s">
        <v>4173</v>
      </c>
      <c r="CM998" s="110"/>
      <c r="CN998" s="110"/>
      <c r="CP998" s="305"/>
      <c r="CQ998" s="74"/>
      <c r="CR998" s="74"/>
      <c r="CS998" s="74"/>
      <c r="CT998" s="74"/>
      <c r="CU998" s="74"/>
      <c r="CV998" s="74"/>
      <c r="CW998" s="74"/>
      <c r="CX998" s="74"/>
      <c r="CY998" s="74"/>
      <c r="CZ998" s="74"/>
      <c r="DA998" s="74"/>
      <c r="DB998" s="74"/>
    </row>
    <row r="999" spans="1:106" ht="14.5" customHeight="1">
      <c r="A999" s="74" t="s">
        <v>4181</v>
      </c>
      <c r="B999" s="129" t="s">
        <v>4169</v>
      </c>
      <c r="C999" s="130" t="str">
        <f t="shared" si="626"/>
        <v>A.160.01.105</v>
      </c>
      <c r="D999" s="131" t="s">
        <v>249</v>
      </c>
      <c r="E999" s="129" t="s">
        <v>957</v>
      </c>
      <c r="F999" s="132" t="s">
        <v>4183</v>
      </c>
      <c r="G999" s="132">
        <f t="shared" si="627"/>
        <v>5.1664314547699999E-2</v>
      </c>
      <c r="H999" s="348">
        <f t="shared" si="628"/>
        <v>5.1664314547699999E-2</v>
      </c>
      <c r="I999" s="74"/>
      <c r="J999" s="132">
        <f t="shared" si="629"/>
        <v>1.5525797416999999E-3</v>
      </c>
      <c r="K999" s="132">
        <f t="shared" si="630"/>
        <v>4.58909273E-3</v>
      </c>
      <c r="L999" s="300">
        <f t="shared" si="631"/>
        <v>1.5440424075999999E-2</v>
      </c>
      <c r="M999" s="132">
        <v>3.0082218000000001E-2</v>
      </c>
      <c r="N999" s="132">
        <v>2.8211915E-3</v>
      </c>
      <c r="O999" s="132">
        <v>1.6439625000000001E-3</v>
      </c>
      <c r="P999" s="132">
        <v>1.2143763E-3</v>
      </c>
      <c r="Q999" s="132">
        <v>1.8518386000000001E-4</v>
      </c>
      <c r="R999" s="304">
        <v>6.2448317000000001E-6</v>
      </c>
      <c r="S999" s="132">
        <v>1.4677475E-4</v>
      </c>
      <c r="T999" s="132">
        <v>1.2393872999999999E-4</v>
      </c>
      <c r="U999" s="132">
        <v>2.0528340999999999E-4</v>
      </c>
      <c r="V999" s="132">
        <v>1.1982909E-2</v>
      </c>
      <c r="W999" s="132">
        <v>3.2247300999999999E-3</v>
      </c>
      <c r="X999" s="304">
        <v>2.5385990999999999E-5</v>
      </c>
      <c r="Y999" s="304">
        <v>2.1155750000000001E-6</v>
      </c>
      <c r="Z999" s="132">
        <v>0</v>
      </c>
      <c r="AA999" s="74"/>
      <c r="AB999" s="301">
        <f t="shared" si="632"/>
        <v>0.2261820902255639</v>
      </c>
      <c r="AC999" s="338">
        <f t="shared" si="633"/>
        <v>0.2261820902255639</v>
      </c>
      <c r="AD999" s="74"/>
      <c r="AE999" s="136">
        <v>21.297426000000002</v>
      </c>
      <c r="AF999" s="136">
        <v>2.8620253999999998</v>
      </c>
      <c r="AG999" s="136">
        <v>0.43713724999999998</v>
      </c>
      <c r="AH999" s="136">
        <v>0</v>
      </c>
      <c r="AI999" s="136">
        <v>17.737456000000002</v>
      </c>
      <c r="AJ999" s="136">
        <v>0.16203491</v>
      </c>
      <c r="AK999" s="136">
        <v>9.8772599000000003E-2</v>
      </c>
      <c r="AL999" s="74"/>
      <c r="AM999" s="133">
        <v>4.9964381000000002E-3</v>
      </c>
      <c r="AN999" s="340">
        <f t="shared" si="634"/>
        <v>4.9964381000000002E-3</v>
      </c>
      <c r="AP999" s="133">
        <v>4.6561624000000003E-3</v>
      </c>
      <c r="AQ999" s="133">
        <v>2.1078895999999999E-4</v>
      </c>
      <c r="AR999" s="133">
        <v>1.2948678E-4</v>
      </c>
      <c r="AS999" s="134">
        <f t="shared" si="635"/>
        <v>2.7914642490956998E-7</v>
      </c>
      <c r="AT999" s="135">
        <f t="shared" si="636"/>
        <v>7.7954496245953981E-10</v>
      </c>
      <c r="AU999" s="135">
        <f t="shared" si="637"/>
        <v>1.813540336E-2</v>
      </c>
      <c r="AV999" s="302">
        <v>2.1037250000000001E-7</v>
      </c>
      <c r="AW999" s="302">
        <v>6.3476033000000001E-10</v>
      </c>
      <c r="AX999" s="302">
        <v>1.734183E-14</v>
      </c>
      <c r="AY999" s="302">
        <v>6.2602571000000002E-12</v>
      </c>
      <c r="AZ999" s="302">
        <v>1.6384846999999999E-13</v>
      </c>
      <c r="BA999" s="302">
        <v>1.8057509000000001E-10</v>
      </c>
      <c r="BB999" s="302">
        <v>6.7050546999999994E-8</v>
      </c>
      <c r="BC999" s="302">
        <v>2.6116846000000001E-11</v>
      </c>
      <c r="BD999" s="302">
        <v>7.6306845E-11</v>
      </c>
      <c r="BE999" s="302">
        <v>4.1610557999999999E-14</v>
      </c>
      <c r="BF999" s="302">
        <v>1.3402159000000001E-15</v>
      </c>
      <c r="BG999" s="302">
        <v>5.1894592E-14</v>
      </c>
      <c r="BH999" s="302">
        <v>6.9651911000000002E-14</v>
      </c>
      <c r="BI999" s="302">
        <v>1.6491163E-14</v>
      </c>
      <c r="BJ999" s="302">
        <v>2.4526796E-11</v>
      </c>
      <c r="BK999" s="302">
        <v>1.4708347E-9</v>
      </c>
      <c r="BL999" s="302">
        <v>4.1913171000000002E-11</v>
      </c>
      <c r="BM999" s="302">
        <v>1.480236E-5</v>
      </c>
      <c r="BN999" s="303">
        <v>1.8120601E-2</v>
      </c>
      <c r="BO999" s="302">
        <v>4.1017218000000001E-11</v>
      </c>
      <c r="BP999" s="302">
        <v>2.4942903000000001E-13</v>
      </c>
      <c r="BQ999" s="302">
        <v>1.1159639999999999E-17</v>
      </c>
      <c r="BR999" s="74"/>
      <c r="BS999" s="144">
        <v>1.2219038E-5</v>
      </c>
      <c r="BT999" s="144">
        <v>5.8593941E-7</v>
      </c>
      <c r="BU999" s="144">
        <v>6.3065566999999999E-6</v>
      </c>
      <c r="BV999" s="144">
        <v>1.4526805000000001E-8</v>
      </c>
      <c r="BW999" s="144">
        <v>5.2408639999999999E-7</v>
      </c>
      <c r="BX999" s="144">
        <v>1.1769024E-7</v>
      </c>
      <c r="BY999" s="144">
        <v>8.0949264999999998E-10</v>
      </c>
      <c r="BZ999" s="144">
        <v>1.8503580999999999E-7</v>
      </c>
      <c r="CA999" s="144">
        <v>8.3801244999999996E-9</v>
      </c>
      <c r="CB999" s="144">
        <v>9.7121708000000001E-8</v>
      </c>
      <c r="CC999" s="144">
        <v>1.2026067E-9</v>
      </c>
      <c r="CD999" s="144">
        <v>2.7325472E-8</v>
      </c>
      <c r="CE999" s="144">
        <v>2.2473450999999999E-11</v>
      </c>
      <c r="CF999" s="144">
        <v>2.9499532999999998E-7</v>
      </c>
      <c r="CG999" s="144">
        <v>3.9831207000000002E-6</v>
      </c>
      <c r="CH999" s="144">
        <v>6.6336620000000005E-8</v>
      </c>
      <c r="CI999" s="144">
        <v>5.8883204999999999E-9</v>
      </c>
      <c r="CJ999" s="203"/>
      <c r="CK999" s="201"/>
      <c r="CL999" s="110" t="s">
        <v>4173</v>
      </c>
      <c r="CM999" s="110"/>
      <c r="CN999" s="110"/>
      <c r="CP999" s="305"/>
      <c r="CQ999" s="74"/>
      <c r="CR999" s="74"/>
      <c r="CS999" s="74"/>
      <c r="CT999" s="74"/>
      <c r="CU999" s="74"/>
      <c r="CV999" s="74"/>
      <c r="CW999" s="74"/>
      <c r="CX999" s="74"/>
      <c r="CY999" s="74"/>
      <c r="CZ999" s="74"/>
      <c r="DA999" s="74"/>
      <c r="DB999" s="74"/>
    </row>
    <row r="1000" spans="1:106" ht="14.5" customHeight="1">
      <c r="A1000" s="74" t="s">
        <v>4184</v>
      </c>
      <c r="B1000" s="129" t="s">
        <v>4169</v>
      </c>
      <c r="C1000" s="130" t="str">
        <f t="shared" si="626"/>
        <v>A.160.01.106</v>
      </c>
      <c r="D1000" s="131" t="s">
        <v>249</v>
      </c>
      <c r="E1000" s="129" t="s">
        <v>957</v>
      </c>
      <c r="F1000" s="132" t="s">
        <v>4185</v>
      </c>
      <c r="G1000" s="132">
        <f t="shared" si="627"/>
        <v>3.4474393305567004</v>
      </c>
      <c r="H1000" s="348">
        <f t="shared" si="628"/>
        <v>3.4474393305567004</v>
      </c>
      <c r="I1000" s="74"/>
      <c r="J1000" s="132">
        <f t="shared" si="629"/>
        <v>1.5525797416999999E-3</v>
      </c>
      <c r="K1000" s="132">
        <f t="shared" si="630"/>
        <v>4.58909273E-3</v>
      </c>
      <c r="L1000" s="300">
        <f t="shared" si="631"/>
        <v>2.9523654380850002</v>
      </c>
      <c r="M1000" s="132">
        <v>0.48893221999999997</v>
      </c>
      <c r="N1000" s="132">
        <v>2.8211915E-3</v>
      </c>
      <c r="O1000" s="132">
        <v>1.6439625000000001E-3</v>
      </c>
      <c r="P1000" s="132">
        <v>1.2143763E-3</v>
      </c>
      <c r="Q1000" s="132">
        <v>1.8518386000000001E-4</v>
      </c>
      <c r="R1000" s="304">
        <v>6.2448317000000001E-6</v>
      </c>
      <c r="S1000" s="132">
        <v>1.4677475E-4</v>
      </c>
      <c r="T1000" s="132">
        <v>1.2393872999999999E-4</v>
      </c>
      <c r="U1000" s="132">
        <v>2.0528340999999999E-4</v>
      </c>
      <c r="V1000" s="132">
        <v>1.1982909E-2</v>
      </c>
      <c r="W1000" s="132">
        <v>3.2247300999999999E-3</v>
      </c>
      <c r="X1000" s="132">
        <v>2.9369504000000002</v>
      </c>
      <c r="Y1000" s="304">
        <v>2.1155750000000001E-6</v>
      </c>
      <c r="Z1000" s="132">
        <v>0</v>
      </c>
      <c r="AA1000" s="74"/>
      <c r="AB1000" s="301">
        <f t="shared" si="632"/>
        <v>3.6761821052631576</v>
      </c>
      <c r="AC1000" s="338">
        <f t="shared" si="633"/>
        <v>3.6761821052631576</v>
      </c>
      <c r="AD1000" s="74"/>
      <c r="AE1000" s="136">
        <v>21.297426000000002</v>
      </c>
      <c r="AF1000" s="136">
        <v>2.8620253999999998</v>
      </c>
      <c r="AG1000" s="136">
        <v>0.43713724999999998</v>
      </c>
      <c r="AH1000" s="136">
        <v>0</v>
      </c>
      <c r="AI1000" s="136">
        <v>17.737456000000002</v>
      </c>
      <c r="AJ1000" s="136">
        <v>0.16203491</v>
      </c>
      <c r="AK1000" s="136">
        <v>9.8772599000000003E-2</v>
      </c>
      <c r="AL1000" s="74"/>
      <c r="AM1000" s="133">
        <v>6.1011260999999997E-2</v>
      </c>
      <c r="AN1000" s="340">
        <f t="shared" si="634"/>
        <v>6.1011260999999997E-2</v>
      </c>
      <c r="AP1000" s="133">
        <v>5.8058850000000002E-2</v>
      </c>
      <c r="AQ1000" s="133">
        <v>2.8229243000000002E-3</v>
      </c>
      <c r="AR1000" s="133">
        <v>1.2948678E-4</v>
      </c>
      <c r="AS1000" s="134">
        <f t="shared" si="635"/>
        <v>3.4807464249095701E-6</v>
      </c>
      <c r="AT1000" s="135">
        <f t="shared" si="636"/>
        <v>1.0439808557459542E-8</v>
      </c>
      <c r="AU1000" s="135">
        <f t="shared" si="637"/>
        <v>1.813540336E-2</v>
      </c>
      <c r="AV1000" s="302">
        <v>3.4119724999999999E-6</v>
      </c>
      <c r="AW1000" s="302">
        <v>1.029476E-8</v>
      </c>
      <c r="AX1000" s="302">
        <v>2.8126683E-13</v>
      </c>
      <c r="AY1000" s="302">
        <v>6.2602571000000002E-12</v>
      </c>
      <c r="AZ1000" s="302">
        <v>1.6384846999999999E-13</v>
      </c>
      <c r="BA1000" s="302">
        <v>1.8057509000000001E-10</v>
      </c>
      <c r="BB1000" s="302">
        <v>6.7050546999999994E-8</v>
      </c>
      <c r="BC1000" s="302">
        <v>2.6116846000000001E-11</v>
      </c>
      <c r="BD1000" s="302">
        <v>7.6306845E-11</v>
      </c>
      <c r="BE1000" s="302">
        <v>4.1610557999999999E-14</v>
      </c>
      <c r="BF1000" s="302">
        <v>1.3402159000000001E-15</v>
      </c>
      <c r="BG1000" s="302">
        <v>5.1894592E-14</v>
      </c>
      <c r="BH1000" s="302">
        <v>6.9651911000000002E-14</v>
      </c>
      <c r="BI1000" s="302">
        <v>1.6491163E-14</v>
      </c>
      <c r="BJ1000" s="302">
        <v>2.4526796E-11</v>
      </c>
      <c r="BK1000" s="302">
        <v>1.4708347E-9</v>
      </c>
      <c r="BL1000" s="302">
        <v>4.1913171000000002E-11</v>
      </c>
      <c r="BM1000" s="302">
        <v>1.480236E-5</v>
      </c>
      <c r="BN1000" s="303">
        <v>1.8120601E-2</v>
      </c>
      <c r="BO1000" s="302">
        <v>4.1017218000000001E-11</v>
      </c>
      <c r="BP1000" s="302">
        <v>2.4942903000000001E-13</v>
      </c>
      <c r="BQ1000" s="302">
        <v>1.1159639999999999E-17</v>
      </c>
      <c r="BR1000" s="74"/>
      <c r="BS1000" s="136">
        <v>1.0841419E-4</v>
      </c>
      <c r="BT1000" s="144">
        <v>5.8593941E-7</v>
      </c>
      <c r="BU1000" s="136">
        <v>1.0250171E-4</v>
      </c>
      <c r="BV1000" s="144">
        <v>1.4526805000000001E-8</v>
      </c>
      <c r="BW1000" s="144">
        <v>5.2408639999999999E-7</v>
      </c>
      <c r="BX1000" s="144">
        <v>1.1769024E-7</v>
      </c>
      <c r="BY1000" s="144">
        <v>8.0949264999999998E-10</v>
      </c>
      <c r="BZ1000" s="144">
        <v>1.8503580999999999E-7</v>
      </c>
      <c r="CA1000" s="144">
        <v>8.3801244999999996E-9</v>
      </c>
      <c r="CB1000" s="144">
        <v>9.7121708000000001E-8</v>
      </c>
      <c r="CC1000" s="144">
        <v>1.2026067E-9</v>
      </c>
      <c r="CD1000" s="144">
        <v>2.7325472E-8</v>
      </c>
      <c r="CE1000" s="144">
        <v>2.2473450999999999E-11</v>
      </c>
      <c r="CF1000" s="144">
        <v>2.9499532999999998E-7</v>
      </c>
      <c r="CG1000" s="144">
        <v>3.9831207000000002E-6</v>
      </c>
      <c r="CH1000" s="144">
        <v>6.6336620000000005E-8</v>
      </c>
      <c r="CI1000" s="144">
        <v>5.8883204999999999E-9</v>
      </c>
      <c r="CJ1000" s="203"/>
      <c r="CK1000" s="201"/>
      <c r="CL1000" s="110" t="s">
        <v>4173</v>
      </c>
      <c r="CM1000" s="110"/>
      <c r="CN1000" s="110"/>
      <c r="CP1000" s="305"/>
      <c r="CQ1000" s="74"/>
      <c r="CR1000" s="74"/>
      <c r="CS1000" s="74"/>
      <c r="CT1000" s="74"/>
      <c r="CU1000" s="74"/>
      <c r="CV1000" s="74"/>
      <c r="CW1000" s="74"/>
      <c r="CX1000" s="74"/>
      <c r="CY1000" s="74"/>
      <c r="CZ1000" s="74"/>
      <c r="DA1000" s="74"/>
      <c r="DB1000" s="74"/>
    </row>
    <row r="1001" spans="1:106" ht="14.5" customHeight="1">
      <c r="A1001" s="74" t="s">
        <v>4186</v>
      </c>
      <c r="B1001" s="129" t="s">
        <v>4169</v>
      </c>
      <c r="C1001" s="130" t="str">
        <f t="shared" si="626"/>
        <v>A.160.01.107</v>
      </c>
      <c r="D1001" s="131" t="s">
        <v>249</v>
      </c>
      <c r="E1001" s="129" t="s">
        <v>957</v>
      </c>
      <c r="F1001" s="132" t="s">
        <v>4187</v>
      </c>
      <c r="G1001" s="132">
        <f t="shared" si="627"/>
        <v>5.8638195509799998E-2</v>
      </c>
      <c r="H1001" s="348">
        <f t="shared" si="628"/>
        <v>5.8638195509799998E-2</v>
      </c>
      <c r="I1001" s="74"/>
      <c r="J1001" s="132">
        <f t="shared" si="629"/>
        <v>1.5733324528E-3</v>
      </c>
      <c r="K1001" s="132">
        <f t="shared" si="630"/>
        <v>5.4415779799999999E-3</v>
      </c>
      <c r="L1001" s="300">
        <f t="shared" si="631"/>
        <v>1.8330198076999999E-2</v>
      </c>
      <c r="M1001" s="132">
        <v>3.3293086999999999E-2</v>
      </c>
      <c r="N1001" s="132">
        <v>3.6222543000000002E-3</v>
      </c>
      <c r="O1001" s="132">
        <v>1.6950724999999999E-3</v>
      </c>
      <c r="P1001" s="132">
        <v>1.2260309E-3</v>
      </c>
      <c r="Q1001" s="132">
        <v>1.9195339000000001E-4</v>
      </c>
      <c r="R1001" s="304">
        <v>6.6183928000000002E-6</v>
      </c>
      <c r="S1001" s="132">
        <v>1.4872976999999999E-4</v>
      </c>
      <c r="T1001" s="132">
        <v>1.2425118000000001E-4</v>
      </c>
      <c r="U1001" s="132">
        <v>2.0666797999999999E-4</v>
      </c>
      <c r="V1001" s="132">
        <v>1.4863332999999999E-2</v>
      </c>
      <c r="W1001" s="132">
        <v>3.2326524000000001E-3</v>
      </c>
      <c r="X1001" s="304">
        <v>2.5429122E-5</v>
      </c>
      <c r="Y1001" s="304">
        <v>2.1155750000000001E-6</v>
      </c>
      <c r="Z1001" s="132">
        <v>0</v>
      </c>
      <c r="AA1001" s="74"/>
      <c r="AB1001" s="301">
        <f t="shared" si="632"/>
        <v>0.25032396240601501</v>
      </c>
      <c r="AC1001" s="338">
        <f t="shared" si="633"/>
        <v>0.25032396240601501</v>
      </c>
      <c r="AD1001" s="74"/>
      <c r="AE1001" s="136">
        <v>21.614412999999999</v>
      </c>
      <c r="AF1001" s="136">
        <v>3.1775603000000001</v>
      </c>
      <c r="AG1001" s="136">
        <v>0.43821120000000002</v>
      </c>
      <c r="AH1001" s="136">
        <v>0</v>
      </c>
      <c r="AI1001" s="136">
        <v>17.737456000000002</v>
      </c>
      <c r="AJ1001" s="136">
        <v>0.16214865000000001</v>
      </c>
      <c r="AK1001" s="136">
        <v>9.9037005999999997E-2</v>
      </c>
      <c r="AL1001" s="74"/>
      <c r="AM1001" s="133">
        <v>5.6583522000000002E-3</v>
      </c>
      <c r="AN1001" s="340">
        <f t="shared" si="634"/>
        <v>5.6583522000000002E-3</v>
      </c>
      <c r="AP1001" s="133">
        <v>5.2743280999999996E-3</v>
      </c>
      <c r="AQ1001" s="133">
        <v>2.3376954E-4</v>
      </c>
      <c r="AR1001" s="133">
        <v>1.5025454000000001E-4</v>
      </c>
      <c r="AS1001" s="134">
        <f t="shared" si="635"/>
        <v>3.1620671896556997E-7</v>
      </c>
      <c r="AT1001" s="135">
        <f t="shared" si="636"/>
        <v>8.6453233311653991E-10</v>
      </c>
      <c r="AU1001" s="135">
        <f t="shared" si="637"/>
        <v>2.1044053704000001E-2</v>
      </c>
      <c r="AV1001" s="302">
        <v>2.3277615999999999E-7</v>
      </c>
      <c r="AW1001" s="302">
        <v>7.0235758000000002E-10</v>
      </c>
      <c r="AX1001" s="302">
        <v>1.9188683999999999E-14</v>
      </c>
      <c r="AY1001" s="302">
        <v>6.2602571000000002E-12</v>
      </c>
      <c r="AZ1001" s="302">
        <v>1.6384846999999999E-13</v>
      </c>
      <c r="BA1001" s="302">
        <v>1.8231016E-10</v>
      </c>
      <c r="BB1001" s="302">
        <v>8.1704799000000002E-8</v>
      </c>
      <c r="BC1001" s="302">
        <v>2.6512526999999999E-11</v>
      </c>
      <c r="BD1001" s="302">
        <v>9.3252943E-11</v>
      </c>
      <c r="BE1001" s="302">
        <v>4.1610557999999999E-14</v>
      </c>
      <c r="BF1001" s="302">
        <v>1.3402159000000001E-15</v>
      </c>
      <c r="BG1001" s="302">
        <v>5.2927408000000001E-14</v>
      </c>
      <c r="BH1001" s="302">
        <v>1.0813666E-13</v>
      </c>
      <c r="BI1001" s="302">
        <v>2.3468401000000001E-14</v>
      </c>
      <c r="BJ1001" s="302">
        <v>2.4578081999999999E-11</v>
      </c>
      <c r="BK1001" s="302">
        <v>1.4714304000000001E-9</v>
      </c>
      <c r="BL1001" s="302">
        <v>4.1913171000000002E-11</v>
      </c>
      <c r="BM1001" s="302">
        <v>1.4929704E-5</v>
      </c>
      <c r="BN1001" s="303">
        <v>2.1029124E-2</v>
      </c>
      <c r="BO1001" s="302">
        <v>4.1017218000000001E-11</v>
      </c>
      <c r="BP1001" s="302">
        <v>2.4942903000000001E-13</v>
      </c>
      <c r="BQ1001" s="302">
        <v>1.1159639999999999E-17</v>
      </c>
      <c r="BR1001" s="74"/>
      <c r="BS1001" s="144">
        <v>1.3514239E-5</v>
      </c>
      <c r="BT1001" s="144">
        <v>7.0277094000000001E-7</v>
      </c>
      <c r="BU1001" s="144">
        <v>6.9796963E-6</v>
      </c>
      <c r="BV1001" s="144">
        <v>1.4563403999999999E-8</v>
      </c>
      <c r="BW1001" s="144">
        <v>6.2638383000000005E-7</v>
      </c>
      <c r="BX1001" s="144">
        <v>1.1769024E-7</v>
      </c>
      <c r="BY1001" s="144">
        <v>8.0949264999999998E-10</v>
      </c>
      <c r="BZ1001" s="144">
        <v>1.8503580999999999E-7</v>
      </c>
      <c r="CA1001" s="144">
        <v>8.8814171999999992E-9</v>
      </c>
      <c r="CB1001" s="144">
        <v>9.8415356999999996E-8</v>
      </c>
      <c r="CC1001" s="144">
        <v>1.2026067E-9</v>
      </c>
      <c r="CD1001" s="144">
        <v>2.7325472E-8</v>
      </c>
      <c r="CE1001" s="144">
        <v>2.2473450999999999E-11</v>
      </c>
      <c r="CF1001" s="144">
        <v>3.1495612000000002E-7</v>
      </c>
      <c r="CG1001" s="144">
        <v>4.3642605000000002E-6</v>
      </c>
      <c r="CH1001" s="144">
        <v>6.6336620000000005E-8</v>
      </c>
      <c r="CI1001" s="144">
        <v>5.8883204999999999E-9</v>
      </c>
      <c r="CJ1001" s="203"/>
      <c r="CK1001" s="201"/>
      <c r="CL1001" s="110" t="s">
        <v>4173</v>
      </c>
      <c r="CM1001" s="110"/>
      <c r="CN1001" s="110"/>
      <c r="CP1001" s="305"/>
      <c r="CQ1001" s="74"/>
      <c r="CR1001" s="74"/>
      <c r="CS1001" s="74"/>
      <c r="CT1001" s="74"/>
      <c r="CU1001" s="74"/>
      <c r="CV1001" s="74"/>
      <c r="CW1001" s="74"/>
      <c r="CX1001" s="74"/>
      <c r="CY1001" s="74"/>
      <c r="CZ1001" s="74"/>
      <c r="DA1001" s="74"/>
      <c r="DB1001" s="74"/>
    </row>
    <row r="1002" spans="1:106" ht="14.5" customHeight="1">
      <c r="A1002" s="74" t="s">
        <v>4188</v>
      </c>
      <c r="B1002" s="129" t="s">
        <v>4169</v>
      </c>
      <c r="C1002" s="130" t="str">
        <f t="shared" si="626"/>
        <v>A.160.01.108</v>
      </c>
      <c r="D1002" s="131" t="s">
        <v>249</v>
      </c>
      <c r="E1002" s="129" t="s">
        <v>957</v>
      </c>
      <c r="F1002" s="132" t="s">
        <v>4190</v>
      </c>
      <c r="G1002" s="132">
        <f t="shared" si="627"/>
        <v>5.2406131693877995</v>
      </c>
      <c r="H1002" s="348">
        <f t="shared" si="628"/>
        <v>5.2406131693877995</v>
      </c>
      <c r="I1002" s="74"/>
      <c r="J1002" s="132">
        <f t="shared" si="629"/>
        <v>1.5733324528E-3</v>
      </c>
      <c r="K1002" s="132">
        <f t="shared" si="630"/>
        <v>5.4415779799999999E-3</v>
      </c>
      <c r="L1002" s="300">
        <f t="shared" si="631"/>
        <v>4.7414551689549995</v>
      </c>
      <c r="M1002" s="132">
        <v>0.49214309000000001</v>
      </c>
      <c r="N1002" s="132">
        <v>3.6222543000000002E-3</v>
      </c>
      <c r="O1002" s="132">
        <v>1.6950724999999999E-3</v>
      </c>
      <c r="P1002" s="132">
        <v>1.2260309E-3</v>
      </c>
      <c r="Q1002" s="132">
        <v>1.9195339000000001E-4</v>
      </c>
      <c r="R1002" s="304">
        <v>6.6183928000000002E-6</v>
      </c>
      <c r="S1002" s="132">
        <v>1.4872976999999999E-4</v>
      </c>
      <c r="T1002" s="132">
        <v>1.2425118000000001E-4</v>
      </c>
      <c r="U1002" s="132">
        <v>2.0666797999999999E-4</v>
      </c>
      <c r="V1002" s="132">
        <v>1.4863332999999999E-2</v>
      </c>
      <c r="W1002" s="132">
        <v>3.2326524000000001E-3</v>
      </c>
      <c r="X1002" s="132">
        <v>4.7231503999999997</v>
      </c>
      <c r="Y1002" s="304">
        <v>2.1155750000000001E-6</v>
      </c>
      <c r="Z1002" s="132">
        <v>0</v>
      </c>
      <c r="AA1002" s="74"/>
      <c r="AB1002" s="301">
        <f t="shared" si="632"/>
        <v>3.7003239849624059</v>
      </c>
      <c r="AC1002" s="338">
        <f t="shared" si="633"/>
        <v>3.7003239849624059</v>
      </c>
      <c r="AD1002" s="74"/>
      <c r="AE1002" s="136">
        <v>21.614412999999999</v>
      </c>
      <c r="AF1002" s="136">
        <v>3.1775603000000001</v>
      </c>
      <c r="AG1002" s="136">
        <v>0.43821120000000002</v>
      </c>
      <c r="AH1002" s="136">
        <v>0</v>
      </c>
      <c r="AI1002" s="136">
        <v>17.737456000000002</v>
      </c>
      <c r="AJ1002" s="136">
        <v>0.16214865000000001</v>
      </c>
      <c r="AK1002" s="136">
        <v>9.9037005999999997E-2</v>
      </c>
      <c r="AL1002" s="74"/>
      <c r="AM1002" s="133">
        <v>6.1673176000000003E-2</v>
      </c>
      <c r="AN1002" s="340">
        <f t="shared" si="634"/>
        <v>6.1673176000000003E-2</v>
      </c>
      <c r="AP1002" s="133">
        <v>5.8677015999999999E-2</v>
      </c>
      <c r="AQ1002" s="133">
        <v>2.8459049000000001E-3</v>
      </c>
      <c r="AR1002" s="133">
        <v>1.5025454000000001E-4</v>
      </c>
      <c r="AS1002" s="134">
        <f t="shared" si="635"/>
        <v>3.5178067589655703E-6</v>
      </c>
      <c r="AT1002" s="135">
        <f t="shared" si="636"/>
        <v>1.0524796678112539E-8</v>
      </c>
      <c r="AU1002" s="135">
        <f t="shared" si="637"/>
        <v>2.1044053704000001E-2</v>
      </c>
      <c r="AV1002" s="302">
        <v>3.4343762000000002E-6</v>
      </c>
      <c r="AW1002" s="302">
        <v>1.0362358E-8</v>
      </c>
      <c r="AX1002" s="302">
        <v>2.8311367999999999E-13</v>
      </c>
      <c r="AY1002" s="302">
        <v>6.2602571000000002E-12</v>
      </c>
      <c r="AZ1002" s="302">
        <v>1.6384846999999999E-13</v>
      </c>
      <c r="BA1002" s="302">
        <v>1.8231016E-10</v>
      </c>
      <c r="BB1002" s="302">
        <v>8.1704799000000002E-8</v>
      </c>
      <c r="BC1002" s="302">
        <v>2.6512526999999999E-11</v>
      </c>
      <c r="BD1002" s="302">
        <v>9.3252943E-11</v>
      </c>
      <c r="BE1002" s="302">
        <v>4.1610557999999999E-14</v>
      </c>
      <c r="BF1002" s="302">
        <v>1.3402159000000001E-15</v>
      </c>
      <c r="BG1002" s="302">
        <v>5.2927408000000001E-14</v>
      </c>
      <c r="BH1002" s="302">
        <v>1.0813666E-13</v>
      </c>
      <c r="BI1002" s="302">
        <v>2.3468401000000001E-14</v>
      </c>
      <c r="BJ1002" s="302">
        <v>2.4578081999999999E-11</v>
      </c>
      <c r="BK1002" s="302">
        <v>1.4714304000000001E-9</v>
      </c>
      <c r="BL1002" s="302">
        <v>4.1913171000000002E-11</v>
      </c>
      <c r="BM1002" s="302">
        <v>1.4929704E-5</v>
      </c>
      <c r="BN1002" s="303">
        <v>2.1029124E-2</v>
      </c>
      <c r="BO1002" s="302">
        <v>4.1017218000000001E-11</v>
      </c>
      <c r="BP1002" s="302">
        <v>2.4942903000000001E-13</v>
      </c>
      <c r="BQ1002" s="302">
        <v>1.1159639999999999E-17</v>
      </c>
      <c r="BR1002" s="74"/>
      <c r="BS1002" s="136">
        <v>1.0970939E-4</v>
      </c>
      <c r="BT1002" s="144">
        <v>7.0277094000000001E-7</v>
      </c>
      <c r="BU1002" s="136">
        <v>1.0317485E-4</v>
      </c>
      <c r="BV1002" s="144">
        <v>1.4563403999999999E-8</v>
      </c>
      <c r="BW1002" s="144">
        <v>6.2638383000000005E-7</v>
      </c>
      <c r="BX1002" s="144">
        <v>1.1769024E-7</v>
      </c>
      <c r="BY1002" s="144">
        <v>8.0949264999999998E-10</v>
      </c>
      <c r="BZ1002" s="144">
        <v>1.8503580999999999E-7</v>
      </c>
      <c r="CA1002" s="144">
        <v>8.8814171999999992E-9</v>
      </c>
      <c r="CB1002" s="144">
        <v>9.8415356999999996E-8</v>
      </c>
      <c r="CC1002" s="144">
        <v>1.2026067E-9</v>
      </c>
      <c r="CD1002" s="144">
        <v>2.7325472E-8</v>
      </c>
      <c r="CE1002" s="144">
        <v>2.2473450999999999E-11</v>
      </c>
      <c r="CF1002" s="144">
        <v>3.1495612000000002E-7</v>
      </c>
      <c r="CG1002" s="144">
        <v>4.3642605000000002E-6</v>
      </c>
      <c r="CH1002" s="144">
        <v>6.6336620000000005E-8</v>
      </c>
      <c r="CI1002" s="144">
        <v>5.8883204999999999E-9</v>
      </c>
      <c r="CJ1002" s="203"/>
      <c r="CK1002" s="201"/>
      <c r="CL1002" s="110" t="s">
        <v>4173</v>
      </c>
      <c r="CM1002" s="110"/>
      <c r="CN1002" s="110"/>
      <c r="CP1002" s="305"/>
      <c r="CQ1002" s="74"/>
      <c r="CR1002" s="74"/>
      <c r="CS1002" s="74"/>
      <c r="CT1002" s="74"/>
      <c r="CU1002" s="74"/>
      <c r="CV1002" s="74"/>
      <c r="CW1002" s="74"/>
      <c r="CX1002" s="74"/>
      <c r="CY1002" s="74"/>
      <c r="CZ1002" s="74"/>
      <c r="DA1002" s="74"/>
      <c r="DB1002" s="74"/>
    </row>
    <row r="1003" spans="1:106" ht="14.5" customHeight="1">
      <c r="A1003" s="74" t="s">
        <v>4191</v>
      </c>
      <c r="B1003" s="129" t="s">
        <v>4169</v>
      </c>
      <c r="C1003" s="130" t="str">
        <f t="shared" si="626"/>
        <v>A.160.01.109</v>
      </c>
      <c r="D1003" s="131" t="s">
        <v>249</v>
      </c>
      <c r="E1003" s="129" t="s">
        <v>957</v>
      </c>
      <c r="F1003" s="132" t="s">
        <v>4192</v>
      </c>
      <c r="G1003" s="132">
        <f t="shared" si="627"/>
        <v>5.57852447854E-2</v>
      </c>
      <c r="H1003" s="348">
        <f t="shared" si="628"/>
        <v>5.57852447854E-2</v>
      </c>
      <c r="I1003" s="74"/>
      <c r="J1003" s="132">
        <f t="shared" si="629"/>
        <v>1.5648427024E-3</v>
      </c>
      <c r="K1003" s="132">
        <f t="shared" si="630"/>
        <v>5.0928340599999998E-3</v>
      </c>
      <c r="L1003" s="300">
        <f t="shared" si="631"/>
        <v>1.7148018022999999E-2</v>
      </c>
      <c r="M1003" s="132">
        <v>3.1979550000000002E-2</v>
      </c>
      <c r="N1003" s="132">
        <v>3.2945468E-3</v>
      </c>
      <c r="O1003" s="132">
        <v>1.6741639000000001E-3</v>
      </c>
      <c r="P1003" s="132">
        <v>1.2212631E-3</v>
      </c>
      <c r="Q1003" s="132">
        <v>1.8918404000000001E-4</v>
      </c>
      <c r="R1003" s="304">
        <v>6.4655724000000002E-6</v>
      </c>
      <c r="S1003" s="132">
        <v>1.4792998999999999E-4</v>
      </c>
      <c r="T1003" s="132">
        <v>1.2412335999999999E-4</v>
      </c>
      <c r="U1003" s="132">
        <v>2.0610157000000001E-4</v>
      </c>
      <c r="V1003" s="132">
        <v>1.3684978E-2</v>
      </c>
      <c r="W1003" s="132">
        <v>3.2294113999999999E-3</v>
      </c>
      <c r="X1003" s="304">
        <v>2.5411477999999999E-5</v>
      </c>
      <c r="Y1003" s="304">
        <v>2.1155750000000001E-6</v>
      </c>
      <c r="Z1003" s="132">
        <v>0</v>
      </c>
      <c r="AA1003" s="74"/>
      <c r="AB1003" s="301">
        <f t="shared" si="632"/>
        <v>0.24044774436090227</v>
      </c>
      <c r="AC1003" s="338">
        <f t="shared" si="633"/>
        <v>0.24044774436090227</v>
      </c>
      <c r="AD1003" s="74"/>
      <c r="AE1003" s="136">
        <v>21.484736999999999</v>
      </c>
      <c r="AF1003" s="136">
        <v>3.0484778000000001</v>
      </c>
      <c r="AG1003" s="136">
        <v>0.43777186000000001</v>
      </c>
      <c r="AH1003" s="136">
        <v>0</v>
      </c>
      <c r="AI1003" s="136">
        <v>17.737456000000002</v>
      </c>
      <c r="AJ1003" s="136">
        <v>0.16210211999999999</v>
      </c>
      <c r="AK1003" s="136">
        <v>9.8928839000000005E-2</v>
      </c>
      <c r="AL1003" s="74"/>
      <c r="AM1003" s="133">
        <v>5.3875692000000001E-3</v>
      </c>
      <c r="AN1003" s="340">
        <f t="shared" si="634"/>
        <v>5.3875692000000001E-3</v>
      </c>
      <c r="AP1003" s="133">
        <v>5.0214420999999997E-3</v>
      </c>
      <c r="AQ1003" s="133">
        <v>2.2436839E-4</v>
      </c>
      <c r="AR1003" s="133">
        <v>1.4175864000000001E-4</v>
      </c>
      <c r="AS1003" s="134">
        <f t="shared" si="635"/>
        <v>3.0104569348456993E-7</v>
      </c>
      <c r="AT1003" s="135">
        <f t="shared" si="636"/>
        <v>8.2976477298453991E-10</v>
      </c>
      <c r="AU1003" s="135">
        <f t="shared" si="637"/>
        <v>1.9854151608000001E-2</v>
      </c>
      <c r="AV1003" s="302">
        <v>2.2361103000000001E-7</v>
      </c>
      <c r="AW1003" s="302">
        <v>6.7470415999999998E-10</v>
      </c>
      <c r="AX1003" s="302">
        <v>1.8433153E-14</v>
      </c>
      <c r="AY1003" s="302">
        <v>6.2602571000000002E-12</v>
      </c>
      <c r="AZ1003" s="302">
        <v>1.6384846999999999E-13</v>
      </c>
      <c r="BA1003" s="302">
        <v>1.8160036E-10</v>
      </c>
      <c r="BB1003" s="302">
        <v>7.5709878000000002E-8</v>
      </c>
      <c r="BC1003" s="302">
        <v>2.6350658E-11</v>
      </c>
      <c r="BD1003" s="302">
        <v>8.6320448000000006E-11</v>
      </c>
      <c r="BE1003" s="302">
        <v>4.1610557999999999E-14</v>
      </c>
      <c r="BF1003" s="302">
        <v>1.3402159000000001E-15</v>
      </c>
      <c r="BG1003" s="302">
        <v>5.2504892E-14</v>
      </c>
      <c r="BH1003" s="302">
        <v>9.2392899E-14</v>
      </c>
      <c r="BI1003" s="302">
        <v>2.0614077000000001E-14</v>
      </c>
      <c r="BJ1003" s="302">
        <v>2.4557101000000001E-11</v>
      </c>
      <c r="BK1003" s="302">
        <v>1.4711866999999999E-9</v>
      </c>
      <c r="BL1003" s="302">
        <v>4.1913171000000002E-11</v>
      </c>
      <c r="BM1003" s="302">
        <v>1.4877608E-5</v>
      </c>
      <c r="BN1003" s="303">
        <v>1.9839274E-2</v>
      </c>
      <c r="BO1003" s="302">
        <v>4.1017218000000001E-11</v>
      </c>
      <c r="BP1003" s="302">
        <v>2.4942903000000001E-13</v>
      </c>
      <c r="BQ1003" s="302">
        <v>1.1159639999999999E-17</v>
      </c>
      <c r="BR1003" s="74"/>
      <c r="BS1003" s="144">
        <v>1.2984384E-5</v>
      </c>
      <c r="BT1003" s="144">
        <v>6.5497622000000001E-7</v>
      </c>
      <c r="BU1003" s="144">
        <v>6.7043210000000003E-6</v>
      </c>
      <c r="BV1003" s="144">
        <v>1.4548431000000001E-8</v>
      </c>
      <c r="BW1003" s="144">
        <v>5.8453487999999997E-7</v>
      </c>
      <c r="BX1003" s="144">
        <v>1.1769024E-7</v>
      </c>
      <c r="BY1003" s="144">
        <v>8.0949264999999998E-10</v>
      </c>
      <c r="BZ1003" s="144">
        <v>1.8503580999999999E-7</v>
      </c>
      <c r="CA1003" s="144">
        <v>8.6763428999999995E-9</v>
      </c>
      <c r="CB1003" s="144">
        <v>9.7886137000000001E-8</v>
      </c>
      <c r="CC1003" s="144">
        <v>1.2026067E-9</v>
      </c>
      <c r="CD1003" s="144">
        <v>2.7325472E-8</v>
      </c>
      <c r="CE1003" s="144">
        <v>2.2473450999999999E-11</v>
      </c>
      <c r="CF1003" s="144">
        <v>3.0679034000000003E-7</v>
      </c>
      <c r="CG1003" s="144">
        <v>4.2083395999999997E-6</v>
      </c>
      <c r="CH1003" s="144">
        <v>6.6336620000000005E-8</v>
      </c>
      <c r="CI1003" s="144">
        <v>5.8883204999999999E-9</v>
      </c>
      <c r="CJ1003" s="203"/>
      <c r="CK1003" s="201"/>
      <c r="CL1003" s="110" t="s">
        <v>4173</v>
      </c>
      <c r="CM1003" s="110"/>
      <c r="CN1003" s="110"/>
      <c r="CP1003" s="305"/>
      <c r="CQ1003" s="74"/>
      <c r="CR1003" s="74"/>
      <c r="CS1003" s="74"/>
      <c r="CT1003" s="74"/>
      <c r="CU1003" s="74"/>
      <c r="CV1003" s="74"/>
      <c r="CW1003" s="74"/>
      <c r="CX1003" s="74"/>
      <c r="CY1003" s="74"/>
      <c r="CZ1003" s="74"/>
      <c r="DA1003" s="74"/>
      <c r="DB1003" s="74"/>
    </row>
    <row r="1004" spans="1:106" ht="14.5" customHeight="1">
      <c r="A1004" s="74" t="s">
        <v>4193</v>
      </c>
      <c r="B1004" s="129" t="s">
        <v>4169</v>
      </c>
      <c r="C1004" s="130" t="str">
        <f t="shared" si="626"/>
        <v>A.160.01.110</v>
      </c>
      <c r="D1004" s="131" t="s">
        <v>249</v>
      </c>
      <c r="E1004" s="129" t="s">
        <v>957</v>
      </c>
      <c r="F1004" s="132" t="s">
        <v>4194</v>
      </c>
      <c r="G1004" s="132">
        <f t="shared" si="627"/>
        <v>5.1518852333073992</v>
      </c>
      <c r="H1004" s="348">
        <f t="shared" si="628"/>
        <v>5.1518852333073992</v>
      </c>
      <c r="I1004" s="74"/>
      <c r="J1004" s="132">
        <f t="shared" si="629"/>
        <v>1.5648427024E-3</v>
      </c>
      <c r="K1004" s="132">
        <f t="shared" si="630"/>
        <v>5.0928340599999998E-3</v>
      </c>
      <c r="L1004" s="300">
        <f t="shared" si="631"/>
        <v>4.6543980065449997</v>
      </c>
      <c r="M1004" s="132">
        <v>0.49082955</v>
      </c>
      <c r="N1004" s="132">
        <v>3.2945468E-3</v>
      </c>
      <c r="O1004" s="132">
        <v>1.6741639000000001E-3</v>
      </c>
      <c r="P1004" s="132">
        <v>1.2212631E-3</v>
      </c>
      <c r="Q1004" s="132">
        <v>1.8918404000000001E-4</v>
      </c>
      <c r="R1004" s="304">
        <v>6.4655724000000002E-6</v>
      </c>
      <c r="S1004" s="132">
        <v>1.4792998999999999E-4</v>
      </c>
      <c r="T1004" s="132">
        <v>1.2412335999999999E-4</v>
      </c>
      <c r="U1004" s="132">
        <v>2.0610157000000001E-4</v>
      </c>
      <c r="V1004" s="132">
        <v>1.3684978E-2</v>
      </c>
      <c r="W1004" s="132">
        <v>3.2294113999999999E-3</v>
      </c>
      <c r="X1004" s="132">
        <v>4.6372754</v>
      </c>
      <c r="Y1004" s="304">
        <v>2.1155750000000001E-6</v>
      </c>
      <c r="Z1004" s="132">
        <v>0</v>
      </c>
      <c r="AA1004" s="74"/>
      <c r="AB1004" s="301">
        <f t="shared" si="632"/>
        <v>3.6904477443609021</v>
      </c>
      <c r="AC1004" s="338">
        <f t="shared" si="633"/>
        <v>3.6904477443609021</v>
      </c>
      <c r="AD1004" s="74"/>
      <c r="AE1004" s="136">
        <v>21.484736999999999</v>
      </c>
      <c r="AF1004" s="136">
        <v>3.0484778000000001</v>
      </c>
      <c r="AG1004" s="136">
        <v>0.43777186000000001</v>
      </c>
      <c r="AH1004" s="136">
        <v>0</v>
      </c>
      <c r="AI1004" s="136">
        <v>17.737456000000002</v>
      </c>
      <c r="AJ1004" s="136">
        <v>0.16210211999999999</v>
      </c>
      <c r="AK1004" s="136">
        <v>9.8928839000000005E-2</v>
      </c>
      <c r="AL1004" s="74"/>
      <c r="AM1004" s="133">
        <v>6.1402393E-2</v>
      </c>
      <c r="AN1004" s="340">
        <f t="shared" si="634"/>
        <v>6.1402393E-2</v>
      </c>
      <c r="AP1004" s="133">
        <v>5.8424129999999998E-2</v>
      </c>
      <c r="AQ1004" s="133">
        <v>2.8365038E-3</v>
      </c>
      <c r="AR1004" s="133">
        <v>1.4175864000000001E-4</v>
      </c>
      <c r="AS1004" s="134">
        <f t="shared" si="635"/>
        <v>3.5026456634845701E-6</v>
      </c>
      <c r="AT1004" s="135">
        <f t="shared" si="636"/>
        <v>1.0490028537981537E-8</v>
      </c>
      <c r="AU1004" s="135">
        <f t="shared" si="637"/>
        <v>1.9854151608000001E-2</v>
      </c>
      <c r="AV1004" s="302">
        <v>3.4252109999999999E-6</v>
      </c>
      <c r="AW1004" s="302">
        <v>1.0334704E-8</v>
      </c>
      <c r="AX1004" s="302">
        <v>2.8235815000000001E-13</v>
      </c>
      <c r="AY1004" s="302">
        <v>6.2602571000000002E-12</v>
      </c>
      <c r="AZ1004" s="302">
        <v>1.6384846999999999E-13</v>
      </c>
      <c r="BA1004" s="302">
        <v>1.8160036E-10</v>
      </c>
      <c r="BB1004" s="302">
        <v>7.5709878000000002E-8</v>
      </c>
      <c r="BC1004" s="302">
        <v>2.6350658E-11</v>
      </c>
      <c r="BD1004" s="302">
        <v>8.6320448000000006E-11</v>
      </c>
      <c r="BE1004" s="302">
        <v>4.1610557999999999E-14</v>
      </c>
      <c r="BF1004" s="302">
        <v>1.3402159000000001E-15</v>
      </c>
      <c r="BG1004" s="302">
        <v>5.2504892E-14</v>
      </c>
      <c r="BH1004" s="302">
        <v>9.2392899E-14</v>
      </c>
      <c r="BI1004" s="302">
        <v>2.0614077000000001E-14</v>
      </c>
      <c r="BJ1004" s="302">
        <v>2.4557101000000001E-11</v>
      </c>
      <c r="BK1004" s="302">
        <v>1.4711866999999999E-9</v>
      </c>
      <c r="BL1004" s="302">
        <v>4.1913171000000002E-11</v>
      </c>
      <c r="BM1004" s="302">
        <v>1.4877608E-5</v>
      </c>
      <c r="BN1004" s="303">
        <v>1.9839274E-2</v>
      </c>
      <c r="BO1004" s="302">
        <v>4.1017218000000001E-11</v>
      </c>
      <c r="BP1004" s="302">
        <v>2.4942903000000001E-13</v>
      </c>
      <c r="BQ1004" s="302">
        <v>1.1159639999999999E-17</v>
      </c>
      <c r="BR1004" s="74"/>
      <c r="BS1004" s="136">
        <v>1.0917954E-4</v>
      </c>
      <c r="BT1004" s="144">
        <v>6.5497622000000001E-7</v>
      </c>
      <c r="BU1004" s="136">
        <v>1.0289948E-4</v>
      </c>
      <c r="BV1004" s="144">
        <v>1.4548431000000001E-8</v>
      </c>
      <c r="BW1004" s="144">
        <v>5.8453487999999997E-7</v>
      </c>
      <c r="BX1004" s="144">
        <v>1.1769024E-7</v>
      </c>
      <c r="BY1004" s="144">
        <v>8.0949264999999998E-10</v>
      </c>
      <c r="BZ1004" s="144">
        <v>1.8503580999999999E-7</v>
      </c>
      <c r="CA1004" s="144">
        <v>8.6763428999999995E-9</v>
      </c>
      <c r="CB1004" s="144">
        <v>9.7886137000000001E-8</v>
      </c>
      <c r="CC1004" s="144">
        <v>1.2026067E-9</v>
      </c>
      <c r="CD1004" s="144">
        <v>2.7325472E-8</v>
      </c>
      <c r="CE1004" s="144">
        <v>2.2473450999999999E-11</v>
      </c>
      <c r="CF1004" s="144">
        <v>3.0679034000000003E-7</v>
      </c>
      <c r="CG1004" s="144">
        <v>4.2083395999999997E-6</v>
      </c>
      <c r="CH1004" s="144">
        <v>6.6336620000000005E-8</v>
      </c>
      <c r="CI1004" s="144">
        <v>5.8883204999999999E-9</v>
      </c>
      <c r="CJ1004" s="203"/>
      <c r="CK1004" s="201"/>
      <c r="CL1004" s="110" t="s">
        <v>4173</v>
      </c>
      <c r="CM1004" s="110"/>
      <c r="CN1004" s="110"/>
      <c r="CP1004" s="305"/>
      <c r="CQ1004" s="74"/>
      <c r="CR1004" s="74"/>
      <c r="CS1004" s="74"/>
      <c r="CT1004" s="74"/>
      <c r="CU1004" s="74"/>
      <c r="CV1004" s="74"/>
      <c r="CW1004" s="74"/>
      <c r="CX1004" s="74"/>
      <c r="CY1004" s="74"/>
      <c r="CZ1004" s="74"/>
      <c r="DA1004" s="74"/>
      <c r="DB1004" s="74"/>
    </row>
    <row r="1005" spans="1:106" ht="14.5" customHeight="1">
      <c r="A1005" s="74" t="s">
        <v>4195</v>
      </c>
      <c r="B1005" s="129" t="s">
        <v>4169</v>
      </c>
      <c r="C1005" s="130" t="str">
        <f t="shared" si="626"/>
        <v>A.160.01.111</v>
      </c>
      <c r="D1005" s="131" t="s">
        <v>249</v>
      </c>
      <c r="E1005" s="129" t="s">
        <v>957</v>
      </c>
      <c r="F1005" s="132" t="s">
        <v>4197</v>
      </c>
      <c r="G1005" s="132">
        <f t="shared" si="627"/>
        <v>5.7370218027599999E-2</v>
      </c>
      <c r="H1005" s="348">
        <f t="shared" si="628"/>
        <v>5.7370218027599999E-2</v>
      </c>
      <c r="I1005" s="74"/>
      <c r="J1005" s="132">
        <f t="shared" si="629"/>
        <v>1.5695592626E-3</v>
      </c>
      <c r="K1005" s="132">
        <f t="shared" si="630"/>
        <v>5.2865806699999998E-3</v>
      </c>
      <c r="L1005" s="300">
        <f t="shared" si="631"/>
        <v>1.7804785095000001E-2</v>
      </c>
      <c r="M1005" s="132">
        <v>3.2709293E-2</v>
      </c>
      <c r="N1005" s="132">
        <v>3.4766064999999999E-3</v>
      </c>
      <c r="O1005" s="132">
        <v>1.6857797999999999E-3</v>
      </c>
      <c r="P1005" s="132">
        <v>1.2239118999999999E-3</v>
      </c>
      <c r="Q1005" s="132">
        <v>1.9072256999999999E-4</v>
      </c>
      <c r="R1005" s="304">
        <v>6.5504725999999999E-6</v>
      </c>
      <c r="S1005" s="132">
        <v>1.4837431999999999E-4</v>
      </c>
      <c r="T1005" s="132">
        <v>1.2419437000000001E-4</v>
      </c>
      <c r="U1005" s="132">
        <v>2.0641624E-4</v>
      </c>
      <c r="V1005" s="132">
        <v>1.4339620000000001E-2</v>
      </c>
      <c r="W1005" s="132">
        <v>3.2312119999999998E-3</v>
      </c>
      <c r="X1005" s="304">
        <v>2.5421279999999999E-5</v>
      </c>
      <c r="Y1005" s="304">
        <v>2.1155750000000001E-6</v>
      </c>
      <c r="Z1005" s="132">
        <v>0</v>
      </c>
      <c r="AA1005" s="74"/>
      <c r="AB1005" s="301">
        <f t="shared" si="632"/>
        <v>0.24593453383458647</v>
      </c>
      <c r="AC1005" s="338">
        <f t="shared" si="633"/>
        <v>0.24593453383458647</v>
      </c>
      <c r="AD1005" s="74"/>
      <c r="AE1005" s="136">
        <v>21.556778999999999</v>
      </c>
      <c r="AF1005" s="136">
        <v>3.1201903</v>
      </c>
      <c r="AG1005" s="136">
        <v>0.43801593999999999</v>
      </c>
      <c r="AH1005" s="136">
        <v>0</v>
      </c>
      <c r="AI1005" s="136">
        <v>17.737456000000002</v>
      </c>
      <c r="AJ1005" s="136">
        <v>0.16212797000000001</v>
      </c>
      <c r="AK1005" s="136">
        <v>9.8988932000000002E-2</v>
      </c>
      <c r="AL1005" s="74"/>
      <c r="AM1005" s="133">
        <v>5.5380042000000001E-3</v>
      </c>
      <c r="AN1005" s="340">
        <f t="shared" si="634"/>
        <v>5.5380042000000001E-3</v>
      </c>
      <c r="AP1005" s="133">
        <v>5.1619342999999996E-3</v>
      </c>
      <c r="AQ1005" s="133">
        <v>2.2959126000000001E-4</v>
      </c>
      <c r="AR1005" s="133">
        <v>1.4647858999999999E-4</v>
      </c>
      <c r="AS1005" s="134">
        <f t="shared" si="635"/>
        <v>3.0946848687056997E-7</v>
      </c>
      <c r="AT1005" s="135">
        <f t="shared" si="636"/>
        <v>8.4908008272153999E-10</v>
      </c>
      <c r="AU1005" s="135">
        <f t="shared" si="637"/>
        <v>2.051520855E-2</v>
      </c>
      <c r="AV1005" s="302">
        <v>2.2870276999999999E-7</v>
      </c>
      <c r="AW1005" s="302">
        <v>6.9006716999999998E-10</v>
      </c>
      <c r="AX1005" s="302">
        <v>1.8852892E-14</v>
      </c>
      <c r="AY1005" s="302">
        <v>6.2602571000000002E-12</v>
      </c>
      <c r="AZ1005" s="302">
        <v>1.6384846999999999E-13</v>
      </c>
      <c r="BA1005" s="302">
        <v>1.8199468999999999E-10</v>
      </c>
      <c r="BB1005" s="302">
        <v>7.9040389999999997E-8</v>
      </c>
      <c r="BC1005" s="302">
        <v>2.6440585E-11</v>
      </c>
      <c r="BD1005" s="302">
        <v>9.0171833999999996E-11</v>
      </c>
      <c r="BE1005" s="302">
        <v>4.1610557999999999E-14</v>
      </c>
      <c r="BF1005" s="302">
        <v>1.3402159000000001E-15</v>
      </c>
      <c r="BG1005" s="302">
        <v>5.2739623000000003E-14</v>
      </c>
      <c r="BH1005" s="302">
        <v>1.0113943E-13</v>
      </c>
      <c r="BI1005" s="302">
        <v>2.2199813000000002E-14</v>
      </c>
      <c r="BJ1005" s="302">
        <v>2.4568756999999999E-11</v>
      </c>
      <c r="BK1005" s="302">
        <v>1.4713221000000001E-9</v>
      </c>
      <c r="BL1005" s="302">
        <v>4.1913171000000002E-11</v>
      </c>
      <c r="BM1005" s="302">
        <v>1.490655E-5</v>
      </c>
      <c r="BN1005" s="303">
        <v>2.0500302000000001E-2</v>
      </c>
      <c r="BO1005" s="302">
        <v>4.1017218000000001E-11</v>
      </c>
      <c r="BP1005" s="302">
        <v>2.4942903000000001E-13</v>
      </c>
      <c r="BQ1005" s="302">
        <v>1.1159639999999999E-17</v>
      </c>
      <c r="BR1005" s="74"/>
      <c r="BS1005" s="144">
        <v>1.3278748E-5</v>
      </c>
      <c r="BT1005" s="144">
        <v>6.8152883999999996E-7</v>
      </c>
      <c r="BU1005" s="144">
        <v>6.8573073000000002E-6</v>
      </c>
      <c r="BV1005" s="144">
        <v>1.4556749E-8</v>
      </c>
      <c r="BW1005" s="144">
        <v>6.0778430000000004E-7</v>
      </c>
      <c r="BX1005" s="144">
        <v>1.1769024E-7</v>
      </c>
      <c r="BY1005" s="144">
        <v>8.0949264999999998E-10</v>
      </c>
      <c r="BZ1005" s="144">
        <v>1.8503580999999999E-7</v>
      </c>
      <c r="CA1005" s="144">
        <v>8.7902731000000007E-9</v>
      </c>
      <c r="CB1005" s="144">
        <v>9.8180148000000004E-8</v>
      </c>
      <c r="CC1005" s="144">
        <v>1.2026067E-9</v>
      </c>
      <c r="CD1005" s="144">
        <v>2.7325472E-8</v>
      </c>
      <c r="CE1005" s="144">
        <v>2.2473450999999999E-11</v>
      </c>
      <c r="CF1005" s="144">
        <v>3.1132687999999998E-7</v>
      </c>
      <c r="CG1005" s="144">
        <v>4.2949623000000004E-6</v>
      </c>
      <c r="CH1005" s="144">
        <v>6.6336620000000005E-8</v>
      </c>
      <c r="CI1005" s="144">
        <v>5.8883204999999999E-9</v>
      </c>
      <c r="CJ1005" s="203"/>
      <c r="CK1005" s="201"/>
      <c r="CL1005" s="110" t="s">
        <v>4173</v>
      </c>
      <c r="CM1005" s="110"/>
      <c r="CN1005" s="110"/>
      <c r="CP1005" s="305"/>
      <c r="CQ1005" s="74"/>
      <c r="CR1005" s="74"/>
      <c r="CS1005" s="74"/>
      <c r="CT1005" s="74"/>
      <c r="CU1005" s="74"/>
      <c r="CV1005" s="74"/>
      <c r="CW1005" s="74"/>
      <c r="CX1005" s="74"/>
      <c r="CY1005" s="74"/>
      <c r="CZ1005" s="74"/>
      <c r="DA1005" s="74"/>
      <c r="DB1005" s="74"/>
    </row>
    <row r="1006" spans="1:106" ht="14.5" customHeight="1">
      <c r="A1006" s="74" t="s">
        <v>4198</v>
      </c>
      <c r="B1006" s="129" t="s">
        <v>4169</v>
      </c>
      <c r="C1006" s="130" t="str">
        <f t="shared" si="626"/>
        <v>A.160.01.112</v>
      </c>
      <c r="D1006" s="131" t="s">
        <v>249</v>
      </c>
      <c r="E1006" s="129" t="s">
        <v>957</v>
      </c>
      <c r="F1006" s="132" t="s">
        <v>4199</v>
      </c>
      <c r="G1006" s="132">
        <f t="shared" si="627"/>
        <v>5.9478139937475989</v>
      </c>
      <c r="H1006" s="348">
        <f t="shared" si="628"/>
        <v>5.9478139937475989</v>
      </c>
      <c r="I1006" s="74"/>
      <c r="J1006" s="132">
        <f t="shared" si="629"/>
        <v>1.5695592626E-3</v>
      </c>
      <c r="K1006" s="132">
        <f t="shared" si="630"/>
        <v>5.2865806699999998E-3</v>
      </c>
      <c r="L1006" s="300">
        <f t="shared" si="631"/>
        <v>5.4493985638149995</v>
      </c>
      <c r="M1006" s="132">
        <v>0.49155928999999998</v>
      </c>
      <c r="N1006" s="132">
        <v>3.4766064999999999E-3</v>
      </c>
      <c r="O1006" s="132">
        <v>1.6857797999999999E-3</v>
      </c>
      <c r="P1006" s="132">
        <v>1.2239118999999999E-3</v>
      </c>
      <c r="Q1006" s="132">
        <v>1.9072256999999999E-4</v>
      </c>
      <c r="R1006" s="304">
        <v>6.5504725999999999E-6</v>
      </c>
      <c r="S1006" s="132">
        <v>1.4837431999999999E-4</v>
      </c>
      <c r="T1006" s="132">
        <v>1.2419437000000001E-4</v>
      </c>
      <c r="U1006" s="132">
        <v>2.0641624E-4</v>
      </c>
      <c r="V1006" s="132">
        <v>1.4339620000000001E-2</v>
      </c>
      <c r="W1006" s="132">
        <v>3.2312119999999998E-3</v>
      </c>
      <c r="X1006" s="132">
        <v>5.4316192000000001</v>
      </c>
      <c r="Y1006" s="304">
        <v>2.1155750000000001E-6</v>
      </c>
      <c r="Z1006" s="132">
        <v>0</v>
      </c>
      <c r="AA1006" s="74"/>
      <c r="AB1006" s="301">
        <f t="shared" si="632"/>
        <v>3.6959345112781952</v>
      </c>
      <c r="AC1006" s="338">
        <f t="shared" si="633"/>
        <v>3.6959345112781952</v>
      </c>
      <c r="AD1006" s="74"/>
      <c r="AE1006" s="136">
        <v>21.556778999999999</v>
      </c>
      <c r="AF1006" s="136">
        <v>3.1201903</v>
      </c>
      <c r="AG1006" s="136">
        <v>0.43801593999999999</v>
      </c>
      <c r="AH1006" s="136">
        <v>0</v>
      </c>
      <c r="AI1006" s="136">
        <v>17.737456000000002</v>
      </c>
      <c r="AJ1006" s="136">
        <v>0.16212797000000001</v>
      </c>
      <c r="AK1006" s="136">
        <v>9.8988932000000002E-2</v>
      </c>
      <c r="AL1006" s="74"/>
      <c r="AM1006" s="133">
        <v>6.1552827999999997E-2</v>
      </c>
      <c r="AN1006" s="340">
        <f t="shared" si="634"/>
        <v>6.1552827999999997E-2</v>
      </c>
      <c r="AP1006" s="133">
        <v>5.8564621999999997E-2</v>
      </c>
      <c r="AQ1006" s="133">
        <v>2.8417265999999999E-3</v>
      </c>
      <c r="AR1006" s="133">
        <v>1.4647858999999999E-4</v>
      </c>
      <c r="AS1006" s="134">
        <f t="shared" si="635"/>
        <v>3.5110685168705702E-6</v>
      </c>
      <c r="AT1006" s="135">
        <f t="shared" si="636"/>
        <v>1.0509343837719541E-8</v>
      </c>
      <c r="AU1006" s="135">
        <f t="shared" si="637"/>
        <v>2.051520855E-2</v>
      </c>
      <c r="AV1006" s="302">
        <v>3.4303028E-6</v>
      </c>
      <c r="AW1006" s="302">
        <v>1.0350067E-8</v>
      </c>
      <c r="AX1006" s="302">
        <v>2.8277789E-13</v>
      </c>
      <c r="AY1006" s="302">
        <v>6.2602571000000002E-12</v>
      </c>
      <c r="AZ1006" s="302">
        <v>1.6384846999999999E-13</v>
      </c>
      <c r="BA1006" s="302">
        <v>1.8199468999999999E-10</v>
      </c>
      <c r="BB1006" s="302">
        <v>7.9040389999999997E-8</v>
      </c>
      <c r="BC1006" s="302">
        <v>2.6440585E-11</v>
      </c>
      <c r="BD1006" s="302">
        <v>9.0171833999999996E-11</v>
      </c>
      <c r="BE1006" s="302">
        <v>4.1610557999999999E-14</v>
      </c>
      <c r="BF1006" s="302">
        <v>1.3402159000000001E-15</v>
      </c>
      <c r="BG1006" s="302">
        <v>5.2739623000000003E-14</v>
      </c>
      <c r="BH1006" s="302">
        <v>1.0113943E-13</v>
      </c>
      <c r="BI1006" s="302">
        <v>2.2199813000000002E-14</v>
      </c>
      <c r="BJ1006" s="302">
        <v>2.4568756999999999E-11</v>
      </c>
      <c r="BK1006" s="302">
        <v>1.4713221000000001E-9</v>
      </c>
      <c r="BL1006" s="302">
        <v>4.1913171000000002E-11</v>
      </c>
      <c r="BM1006" s="302">
        <v>1.490655E-5</v>
      </c>
      <c r="BN1006" s="303">
        <v>2.0500302000000001E-2</v>
      </c>
      <c r="BO1006" s="302">
        <v>4.1017218000000001E-11</v>
      </c>
      <c r="BP1006" s="302">
        <v>2.4942903000000001E-13</v>
      </c>
      <c r="BQ1006" s="302">
        <v>1.1159639999999999E-17</v>
      </c>
      <c r="BR1006" s="74"/>
      <c r="BS1006" s="136">
        <v>1.094739E-4</v>
      </c>
      <c r="BT1006" s="144">
        <v>6.8152883999999996E-7</v>
      </c>
      <c r="BU1006" s="136">
        <v>1.0305245999999999E-4</v>
      </c>
      <c r="BV1006" s="144">
        <v>1.4556749E-8</v>
      </c>
      <c r="BW1006" s="144">
        <v>6.0778430000000004E-7</v>
      </c>
      <c r="BX1006" s="144">
        <v>1.1769024E-7</v>
      </c>
      <c r="BY1006" s="144">
        <v>8.0949264999999998E-10</v>
      </c>
      <c r="BZ1006" s="144">
        <v>1.8503580999999999E-7</v>
      </c>
      <c r="CA1006" s="144">
        <v>8.7902731000000007E-9</v>
      </c>
      <c r="CB1006" s="144">
        <v>9.8180148000000004E-8</v>
      </c>
      <c r="CC1006" s="144">
        <v>1.2026067E-9</v>
      </c>
      <c r="CD1006" s="144">
        <v>2.7325472E-8</v>
      </c>
      <c r="CE1006" s="144">
        <v>2.2473450999999999E-11</v>
      </c>
      <c r="CF1006" s="144">
        <v>3.1132687999999998E-7</v>
      </c>
      <c r="CG1006" s="144">
        <v>4.2949623000000004E-6</v>
      </c>
      <c r="CH1006" s="144">
        <v>6.6336620000000005E-8</v>
      </c>
      <c r="CI1006" s="144">
        <v>5.8883204999999999E-9</v>
      </c>
      <c r="CJ1006" s="203"/>
      <c r="CK1006" s="201"/>
      <c r="CL1006" s="110" t="s">
        <v>4173</v>
      </c>
      <c r="CM1006" s="110"/>
      <c r="CN1006" s="110"/>
      <c r="CP1006" s="305"/>
      <c r="CQ1006" s="74"/>
      <c r="CR1006" s="74"/>
      <c r="CS1006" s="74"/>
      <c r="CT1006" s="74"/>
      <c r="CU1006" s="74"/>
      <c r="CV1006" s="74"/>
      <c r="CW1006" s="74"/>
      <c r="CX1006" s="74"/>
      <c r="CY1006" s="74"/>
      <c r="CZ1006" s="74"/>
      <c r="DA1006" s="74"/>
      <c r="DB1006" s="74"/>
    </row>
    <row r="1007" spans="1:106" ht="14.5" customHeight="1">
      <c r="A1007" s="74" t="s">
        <v>4200</v>
      </c>
      <c r="B1007" s="129" t="s">
        <v>4169</v>
      </c>
      <c r="C1007" s="130" t="str">
        <f t="shared" si="626"/>
        <v>A.160.01.113</v>
      </c>
      <c r="D1007" s="131" t="s">
        <v>249</v>
      </c>
      <c r="E1007" s="129" t="s">
        <v>957</v>
      </c>
      <c r="F1007" s="132" t="s">
        <v>4201</v>
      </c>
      <c r="G1007" s="132">
        <f t="shared" si="627"/>
        <v>5.3090788769899991E-2</v>
      </c>
      <c r="H1007" s="348">
        <f t="shared" si="628"/>
        <v>5.3090788769899991E-2</v>
      </c>
      <c r="I1007" s="74"/>
      <c r="J1007" s="132">
        <f t="shared" si="629"/>
        <v>1.5568246218999999E-3</v>
      </c>
      <c r="K1007" s="132">
        <f t="shared" si="630"/>
        <v>4.7634646400000003E-3</v>
      </c>
      <c r="L1007" s="300">
        <f t="shared" si="631"/>
        <v>1.6031513507999997E-2</v>
      </c>
      <c r="M1007" s="132">
        <v>3.0738985999999999E-2</v>
      </c>
      <c r="N1007" s="132">
        <v>2.9850452E-3</v>
      </c>
      <c r="O1007" s="132">
        <v>1.6544168E-3</v>
      </c>
      <c r="P1007" s="132">
        <v>1.2167602E-3</v>
      </c>
      <c r="Q1007" s="132">
        <v>1.8656854E-4</v>
      </c>
      <c r="R1007" s="304">
        <v>6.3212418999999997E-6</v>
      </c>
      <c r="S1007" s="132">
        <v>1.4717463999999999E-4</v>
      </c>
      <c r="T1007" s="132">
        <v>1.2400264E-4</v>
      </c>
      <c r="U1007" s="132">
        <v>2.0556662000000001E-4</v>
      </c>
      <c r="V1007" s="132">
        <v>1.2572086E-2</v>
      </c>
      <c r="W1007" s="132">
        <v>3.2263505E-3</v>
      </c>
      <c r="X1007" s="304">
        <v>2.5394812999999998E-5</v>
      </c>
      <c r="Y1007" s="304">
        <v>2.1155750000000001E-6</v>
      </c>
      <c r="Z1007" s="132">
        <v>0</v>
      </c>
      <c r="AA1007" s="74"/>
      <c r="AB1007" s="301">
        <f t="shared" si="632"/>
        <v>0.23112019548872179</v>
      </c>
      <c r="AC1007" s="338">
        <f t="shared" si="633"/>
        <v>0.23112019548872179</v>
      </c>
      <c r="AD1007" s="74"/>
      <c r="AE1007" s="136">
        <v>21.362265000000001</v>
      </c>
      <c r="AF1007" s="136">
        <v>2.9265666000000001</v>
      </c>
      <c r="AG1007" s="136">
        <v>0.43735691999999998</v>
      </c>
      <c r="AH1007" s="136">
        <v>0</v>
      </c>
      <c r="AI1007" s="136">
        <v>17.737456000000002</v>
      </c>
      <c r="AJ1007" s="136">
        <v>0.16205817</v>
      </c>
      <c r="AK1007" s="136">
        <v>9.8826681999999999E-2</v>
      </c>
      <c r="AL1007" s="74"/>
      <c r="AM1007" s="133">
        <v>5.1318296000000003E-3</v>
      </c>
      <c r="AN1007" s="340">
        <f t="shared" si="634"/>
        <v>5.1318296000000003E-3</v>
      </c>
      <c r="AP1007" s="133">
        <v>4.7826053999999998E-3</v>
      </c>
      <c r="AQ1007" s="133">
        <v>2.1548952999999999E-4</v>
      </c>
      <c r="AR1007" s="133">
        <v>1.3373473E-4</v>
      </c>
      <c r="AS1007" s="134">
        <f t="shared" si="635"/>
        <v>2.8672694310056997E-7</v>
      </c>
      <c r="AT1007" s="135">
        <f t="shared" si="636"/>
        <v>7.9692874252653987E-10</v>
      </c>
      <c r="AU1007" s="135">
        <f t="shared" si="637"/>
        <v>1.8730354407000001E-2</v>
      </c>
      <c r="AV1007" s="302">
        <v>2.1495507E-7</v>
      </c>
      <c r="AW1007" s="302">
        <v>6.4858703999999998E-10</v>
      </c>
      <c r="AX1007" s="302">
        <v>1.7719595E-14</v>
      </c>
      <c r="AY1007" s="302">
        <v>6.2602571000000002E-12</v>
      </c>
      <c r="AZ1007" s="302">
        <v>1.6384846999999999E-13</v>
      </c>
      <c r="BA1007" s="302">
        <v>1.8092999E-10</v>
      </c>
      <c r="BB1007" s="302">
        <v>7.0048007999999996E-8</v>
      </c>
      <c r="BC1007" s="302">
        <v>2.6197780999999999E-11</v>
      </c>
      <c r="BD1007" s="302">
        <v>7.9773092000000001E-11</v>
      </c>
      <c r="BE1007" s="302">
        <v>4.1610557999999999E-14</v>
      </c>
      <c r="BF1007" s="302">
        <v>1.3402159000000001E-15</v>
      </c>
      <c r="BG1007" s="302">
        <v>5.2105850000000001E-14</v>
      </c>
      <c r="BH1007" s="302">
        <v>7.7523792000000006E-14</v>
      </c>
      <c r="BI1007" s="302">
        <v>1.7918325999999999E-14</v>
      </c>
      <c r="BJ1007" s="302">
        <v>2.4537287000000001E-11</v>
      </c>
      <c r="BK1007" s="302">
        <v>1.4709565E-9</v>
      </c>
      <c r="BL1007" s="302">
        <v>4.1913171000000002E-11</v>
      </c>
      <c r="BM1007" s="302">
        <v>1.4828406999999999E-5</v>
      </c>
      <c r="BN1007" s="303">
        <v>1.8715526E-2</v>
      </c>
      <c r="BO1007" s="302">
        <v>4.1017218000000001E-11</v>
      </c>
      <c r="BP1007" s="302">
        <v>2.4942903000000001E-13</v>
      </c>
      <c r="BQ1007" s="302">
        <v>1.1159639999999999E-17</v>
      </c>
      <c r="BR1007" s="74"/>
      <c r="BS1007" s="144">
        <v>1.2483966E-5</v>
      </c>
      <c r="BT1007" s="144">
        <v>6.0983677000000005E-7</v>
      </c>
      <c r="BU1007" s="144">
        <v>6.4442444000000002E-6</v>
      </c>
      <c r="BV1007" s="144">
        <v>1.4534291E-8</v>
      </c>
      <c r="BW1007" s="144">
        <v>5.4501088000000005E-7</v>
      </c>
      <c r="BX1007" s="144">
        <v>1.1769024E-7</v>
      </c>
      <c r="BY1007" s="144">
        <v>8.0949264999999998E-10</v>
      </c>
      <c r="BZ1007" s="144">
        <v>1.8503580999999999E-7</v>
      </c>
      <c r="CA1007" s="144">
        <v>8.4826616000000002E-9</v>
      </c>
      <c r="CB1007" s="144">
        <v>9.7386317999999998E-8</v>
      </c>
      <c r="CC1007" s="144">
        <v>1.2026067E-9</v>
      </c>
      <c r="CD1007" s="144">
        <v>2.7325472E-8</v>
      </c>
      <c r="CE1007" s="144">
        <v>2.2473450999999999E-11</v>
      </c>
      <c r="CF1007" s="144">
        <v>2.9907822E-7</v>
      </c>
      <c r="CG1007" s="144">
        <v>4.0610810999999996E-6</v>
      </c>
      <c r="CH1007" s="144">
        <v>6.6336620000000005E-8</v>
      </c>
      <c r="CI1007" s="144">
        <v>5.8883204999999999E-9</v>
      </c>
      <c r="CJ1007" s="203"/>
      <c r="CK1007" s="201"/>
      <c r="CL1007" s="110" t="s">
        <v>4173</v>
      </c>
      <c r="CM1007" s="110"/>
      <c r="CN1007" s="110"/>
      <c r="CP1007" s="305"/>
      <c r="CQ1007" s="74"/>
      <c r="CR1007" s="74"/>
      <c r="CS1007" s="74"/>
      <c r="CT1007" s="74"/>
      <c r="CU1007" s="74"/>
      <c r="CV1007" s="74"/>
      <c r="CW1007" s="74"/>
      <c r="CX1007" s="74"/>
      <c r="CY1007" s="74"/>
      <c r="CZ1007" s="74"/>
      <c r="DA1007" s="74"/>
      <c r="DB1007" s="74"/>
    </row>
    <row r="1008" spans="1:106" ht="14.5" customHeight="1">
      <c r="A1008" s="74" t="s">
        <v>4202</v>
      </c>
      <c r="B1008" s="129" t="s">
        <v>4169</v>
      </c>
      <c r="C1008" s="130" t="str">
        <f t="shared" si="626"/>
        <v>A.160.01.114</v>
      </c>
      <c r="D1008" s="131" t="s">
        <v>249</v>
      </c>
      <c r="E1008" s="129" t="s">
        <v>957</v>
      </c>
      <c r="F1008" s="132" t="s">
        <v>4204</v>
      </c>
      <c r="G1008" s="132">
        <f t="shared" si="627"/>
        <v>6.4888407979568994</v>
      </c>
      <c r="H1008" s="348">
        <f t="shared" si="628"/>
        <v>6.4888407979568994</v>
      </c>
      <c r="I1008" s="74"/>
      <c r="J1008" s="132">
        <f t="shared" si="629"/>
        <v>1.5568246218999999E-3</v>
      </c>
      <c r="K1008" s="132">
        <f t="shared" si="630"/>
        <v>4.7634646400000003E-3</v>
      </c>
      <c r="L1008" s="300">
        <f t="shared" si="631"/>
        <v>5.9929315186949994</v>
      </c>
      <c r="M1008" s="132">
        <v>0.48958899</v>
      </c>
      <c r="N1008" s="132">
        <v>2.9850452E-3</v>
      </c>
      <c r="O1008" s="132">
        <v>1.6544168E-3</v>
      </c>
      <c r="P1008" s="132">
        <v>1.2167602E-3</v>
      </c>
      <c r="Q1008" s="132">
        <v>1.8656854E-4</v>
      </c>
      <c r="R1008" s="304">
        <v>6.3212418999999997E-6</v>
      </c>
      <c r="S1008" s="132">
        <v>1.4717463999999999E-4</v>
      </c>
      <c r="T1008" s="132">
        <v>1.2400264E-4</v>
      </c>
      <c r="U1008" s="132">
        <v>2.0556662000000001E-4</v>
      </c>
      <c r="V1008" s="132">
        <v>1.2572086E-2</v>
      </c>
      <c r="W1008" s="132">
        <v>3.2263505E-3</v>
      </c>
      <c r="X1008" s="132">
        <v>5.9769253999999998</v>
      </c>
      <c r="Y1008" s="304">
        <v>2.1155750000000001E-6</v>
      </c>
      <c r="Z1008" s="132">
        <v>0</v>
      </c>
      <c r="AA1008" s="74"/>
      <c r="AB1008" s="301">
        <f t="shared" si="632"/>
        <v>3.6811202255639097</v>
      </c>
      <c r="AC1008" s="338">
        <f t="shared" si="633"/>
        <v>3.6811202255639097</v>
      </c>
      <c r="AD1008" s="74"/>
      <c r="AE1008" s="136">
        <v>21.362265000000001</v>
      </c>
      <c r="AF1008" s="136">
        <v>2.9265666000000001</v>
      </c>
      <c r="AG1008" s="136">
        <v>0.43735691999999998</v>
      </c>
      <c r="AH1008" s="136">
        <v>0</v>
      </c>
      <c r="AI1008" s="136">
        <v>17.737456000000002</v>
      </c>
      <c r="AJ1008" s="136">
        <v>0.16205817</v>
      </c>
      <c r="AK1008" s="136">
        <v>9.8826681999999999E-2</v>
      </c>
      <c r="AL1008" s="74"/>
      <c r="AM1008" s="133">
        <v>6.1146653000000002E-2</v>
      </c>
      <c r="AN1008" s="340">
        <f t="shared" si="634"/>
        <v>6.1146653000000002E-2</v>
      </c>
      <c r="AP1008" s="133">
        <v>5.8185292999999999E-2</v>
      </c>
      <c r="AQ1008" s="133">
        <v>2.8276248999999998E-3</v>
      </c>
      <c r="AR1008" s="133">
        <v>1.3373473E-4</v>
      </c>
      <c r="AS1008" s="134">
        <f t="shared" si="635"/>
        <v>3.4883269731005699E-6</v>
      </c>
      <c r="AT1008" s="135">
        <f t="shared" si="636"/>
        <v>1.0457192627531543E-8</v>
      </c>
      <c r="AU1008" s="135">
        <f t="shared" si="637"/>
        <v>1.8730354407000001E-2</v>
      </c>
      <c r="AV1008" s="302">
        <v>3.4165550999999998E-6</v>
      </c>
      <c r="AW1008" s="302">
        <v>1.0308587000000001E-8</v>
      </c>
      <c r="AX1008" s="302">
        <v>2.8164459999999998E-13</v>
      </c>
      <c r="AY1008" s="302">
        <v>6.2602571000000002E-12</v>
      </c>
      <c r="AZ1008" s="302">
        <v>1.6384846999999999E-13</v>
      </c>
      <c r="BA1008" s="302">
        <v>1.8092999E-10</v>
      </c>
      <c r="BB1008" s="302">
        <v>7.0048007999999996E-8</v>
      </c>
      <c r="BC1008" s="302">
        <v>2.6197780999999999E-11</v>
      </c>
      <c r="BD1008" s="302">
        <v>7.9773092000000001E-11</v>
      </c>
      <c r="BE1008" s="302">
        <v>4.1610557999999999E-14</v>
      </c>
      <c r="BF1008" s="302">
        <v>1.3402159000000001E-15</v>
      </c>
      <c r="BG1008" s="302">
        <v>5.2105850000000001E-14</v>
      </c>
      <c r="BH1008" s="302">
        <v>7.7523792000000006E-14</v>
      </c>
      <c r="BI1008" s="302">
        <v>1.7918325999999999E-14</v>
      </c>
      <c r="BJ1008" s="302">
        <v>2.4537287000000001E-11</v>
      </c>
      <c r="BK1008" s="302">
        <v>1.4709565E-9</v>
      </c>
      <c r="BL1008" s="302">
        <v>4.1913171000000002E-11</v>
      </c>
      <c r="BM1008" s="302">
        <v>1.4828406999999999E-5</v>
      </c>
      <c r="BN1008" s="303">
        <v>1.8715526E-2</v>
      </c>
      <c r="BO1008" s="302">
        <v>4.1017218000000001E-11</v>
      </c>
      <c r="BP1008" s="302">
        <v>2.4942903000000001E-13</v>
      </c>
      <c r="BQ1008" s="302">
        <v>1.1159639999999999E-17</v>
      </c>
      <c r="BR1008" s="74"/>
      <c r="BS1008" s="136">
        <v>1.0867912E-4</v>
      </c>
      <c r="BT1008" s="144">
        <v>6.0983677000000005E-7</v>
      </c>
      <c r="BU1008" s="136">
        <v>1.0263940000000001E-4</v>
      </c>
      <c r="BV1008" s="144">
        <v>1.4534291E-8</v>
      </c>
      <c r="BW1008" s="144">
        <v>5.4501088000000005E-7</v>
      </c>
      <c r="BX1008" s="144">
        <v>1.1769024E-7</v>
      </c>
      <c r="BY1008" s="144">
        <v>8.0949264999999998E-10</v>
      </c>
      <c r="BZ1008" s="144">
        <v>1.8503580999999999E-7</v>
      </c>
      <c r="CA1008" s="144">
        <v>8.4826616000000002E-9</v>
      </c>
      <c r="CB1008" s="144">
        <v>9.7386317999999998E-8</v>
      </c>
      <c r="CC1008" s="144">
        <v>1.2026067E-9</v>
      </c>
      <c r="CD1008" s="144">
        <v>2.7325472E-8</v>
      </c>
      <c r="CE1008" s="144">
        <v>2.2473450999999999E-11</v>
      </c>
      <c r="CF1008" s="144">
        <v>2.9907822E-7</v>
      </c>
      <c r="CG1008" s="144">
        <v>4.0610810999999996E-6</v>
      </c>
      <c r="CH1008" s="144">
        <v>6.6336620000000005E-8</v>
      </c>
      <c r="CI1008" s="144">
        <v>5.8883204999999999E-9</v>
      </c>
      <c r="CJ1008" s="203"/>
      <c r="CK1008" s="201"/>
      <c r="CL1008" s="110" t="s">
        <v>4173</v>
      </c>
      <c r="CM1008" s="110"/>
      <c r="CN1008" s="110"/>
      <c r="CP1008" s="305"/>
      <c r="CQ1008" s="74"/>
      <c r="CR1008" s="74"/>
      <c r="CS1008" s="74"/>
      <c r="CT1008" s="74"/>
      <c r="CU1008" s="74"/>
      <c r="CV1008" s="74"/>
      <c r="CW1008" s="74"/>
      <c r="CX1008" s="74"/>
      <c r="CY1008" s="74"/>
      <c r="CZ1008" s="74"/>
      <c r="DA1008" s="74"/>
      <c r="DB1008" s="74"/>
    </row>
    <row r="1009" spans="1:106" ht="14.5" customHeight="1">
      <c r="A1009" s="74" t="s">
        <v>4205</v>
      </c>
      <c r="B1009" s="129" t="s">
        <v>4169</v>
      </c>
      <c r="C1009" s="130" t="str">
        <f t="shared" si="626"/>
        <v>A.160.01.115</v>
      </c>
      <c r="D1009" s="131" t="s">
        <v>249</v>
      </c>
      <c r="E1009" s="129" t="s">
        <v>957</v>
      </c>
      <c r="F1009" s="132" t="s">
        <v>4206</v>
      </c>
      <c r="G1009" s="132">
        <f t="shared" si="627"/>
        <v>5.45172651722E-2</v>
      </c>
      <c r="H1009" s="348">
        <f t="shared" si="628"/>
        <v>5.45172651722E-2</v>
      </c>
      <c r="I1009" s="74"/>
      <c r="J1009" s="132">
        <f t="shared" si="629"/>
        <v>1.5610694921999999E-3</v>
      </c>
      <c r="K1009" s="132">
        <f t="shared" si="630"/>
        <v>4.9378366500000001E-3</v>
      </c>
      <c r="L1009" s="300">
        <f t="shared" si="631"/>
        <v>1.6622604030000002E-2</v>
      </c>
      <c r="M1009" s="132">
        <v>3.1395754999999997E-2</v>
      </c>
      <c r="N1009" s="132">
        <v>3.1488990000000001E-3</v>
      </c>
      <c r="O1009" s="132">
        <v>1.6648711000000001E-3</v>
      </c>
      <c r="P1009" s="132">
        <v>1.2191440999999999E-3</v>
      </c>
      <c r="Q1009" s="132">
        <v>1.8795321000000001E-4</v>
      </c>
      <c r="R1009" s="304">
        <v>6.3976522E-6</v>
      </c>
      <c r="S1009" s="132">
        <v>1.4757453E-4</v>
      </c>
      <c r="T1009" s="132">
        <v>1.2406655000000001E-4</v>
      </c>
      <c r="U1009" s="132">
        <v>2.0584982E-4</v>
      </c>
      <c r="V1009" s="132">
        <v>1.3161264000000001E-2</v>
      </c>
      <c r="W1009" s="132">
        <v>3.2279710000000001E-3</v>
      </c>
      <c r="X1009" s="304">
        <v>2.5403635000000001E-5</v>
      </c>
      <c r="Y1009" s="304">
        <v>2.1155750000000001E-6</v>
      </c>
      <c r="Z1009" s="132">
        <v>0</v>
      </c>
      <c r="AA1009" s="74"/>
      <c r="AB1009" s="301">
        <f t="shared" si="632"/>
        <v>0.23605830827067667</v>
      </c>
      <c r="AC1009" s="338">
        <f t="shared" si="633"/>
        <v>0.23605830827067667</v>
      </c>
      <c r="AD1009" s="74"/>
      <c r="AE1009" s="136">
        <v>21.427102999999999</v>
      </c>
      <c r="AF1009" s="136">
        <v>2.9911078</v>
      </c>
      <c r="AG1009" s="136">
        <v>0.43757658999999999</v>
      </c>
      <c r="AH1009" s="136">
        <v>0</v>
      </c>
      <c r="AI1009" s="136">
        <v>17.737456000000002</v>
      </c>
      <c r="AJ1009" s="136">
        <v>0.16208143999999999</v>
      </c>
      <c r="AK1009" s="136">
        <v>9.8880764999999995E-2</v>
      </c>
      <c r="AL1009" s="74"/>
      <c r="AM1009" s="133">
        <v>5.2672211000000004E-3</v>
      </c>
      <c r="AN1009" s="340">
        <f t="shared" si="634"/>
        <v>5.2672211000000004E-3</v>
      </c>
      <c r="AP1009" s="133">
        <v>4.9090484000000002E-3</v>
      </c>
      <c r="AQ1009" s="133">
        <v>2.2019011000000001E-4</v>
      </c>
      <c r="AR1009" s="133">
        <v>1.3798268E-4</v>
      </c>
      <c r="AS1009" s="134">
        <f t="shared" si="635"/>
        <v>2.9430745139056997E-7</v>
      </c>
      <c r="AT1009" s="135">
        <f t="shared" si="636"/>
        <v>8.1431252259253997E-10</v>
      </c>
      <c r="AU1009" s="135">
        <f t="shared" si="637"/>
        <v>1.9325305455E-2</v>
      </c>
      <c r="AV1009" s="302">
        <v>2.1953763E-7</v>
      </c>
      <c r="AW1009" s="302">
        <v>6.6241375000000005E-10</v>
      </c>
      <c r="AX1009" s="302">
        <v>1.8097360999999999E-14</v>
      </c>
      <c r="AY1009" s="302">
        <v>6.2602571000000002E-12</v>
      </c>
      <c r="AZ1009" s="302">
        <v>1.6384846999999999E-13</v>
      </c>
      <c r="BA1009" s="302">
        <v>1.8128489000000001E-10</v>
      </c>
      <c r="BB1009" s="302">
        <v>7.3045468999999997E-8</v>
      </c>
      <c r="BC1009" s="302">
        <v>2.6278716000000001E-11</v>
      </c>
      <c r="BD1009" s="302">
        <v>8.3239339000000001E-11</v>
      </c>
      <c r="BE1009" s="302">
        <v>4.1610557999999999E-14</v>
      </c>
      <c r="BF1009" s="302">
        <v>1.3402159000000001E-15</v>
      </c>
      <c r="BG1009" s="302">
        <v>5.2317108000000001E-14</v>
      </c>
      <c r="BH1009" s="302">
        <v>8.5395672000000004E-14</v>
      </c>
      <c r="BI1009" s="302">
        <v>1.9345487999999999E-14</v>
      </c>
      <c r="BJ1009" s="302">
        <v>2.4547777000000001E-11</v>
      </c>
      <c r="BK1009" s="302">
        <v>1.4710784E-9</v>
      </c>
      <c r="BL1009" s="302">
        <v>4.1913171000000002E-11</v>
      </c>
      <c r="BM1009" s="302">
        <v>1.4854455E-5</v>
      </c>
      <c r="BN1009" s="303">
        <v>1.9310450999999999E-2</v>
      </c>
      <c r="BO1009" s="302">
        <v>4.1017218000000001E-11</v>
      </c>
      <c r="BP1009" s="302">
        <v>2.4942903000000001E-13</v>
      </c>
      <c r="BQ1009" s="302">
        <v>1.1159639999999999E-17</v>
      </c>
      <c r="BR1009" s="74"/>
      <c r="BS1009" s="144">
        <v>1.2748893E-5</v>
      </c>
      <c r="BT1009" s="144">
        <v>6.3373413E-7</v>
      </c>
      <c r="BU1009" s="144">
        <v>6.5819319999999996E-6</v>
      </c>
      <c r="BV1009" s="144">
        <v>1.4541777E-8</v>
      </c>
      <c r="BW1009" s="144">
        <v>5.6593534999999996E-7</v>
      </c>
      <c r="BX1009" s="144">
        <v>1.1769024E-7</v>
      </c>
      <c r="BY1009" s="144">
        <v>8.0949264999999998E-10</v>
      </c>
      <c r="BZ1009" s="144">
        <v>1.8503580999999999E-7</v>
      </c>
      <c r="CA1009" s="144">
        <v>8.5851987999999993E-9</v>
      </c>
      <c r="CB1009" s="144">
        <v>9.7650927999999996E-8</v>
      </c>
      <c r="CC1009" s="144">
        <v>1.2026067E-9</v>
      </c>
      <c r="CD1009" s="144">
        <v>2.7325472E-8</v>
      </c>
      <c r="CE1009" s="144">
        <v>2.2473450999999999E-11</v>
      </c>
      <c r="CF1009" s="144">
        <v>3.0316111000000003E-7</v>
      </c>
      <c r="CG1009" s="144">
        <v>4.1390414999999999E-6</v>
      </c>
      <c r="CH1009" s="144">
        <v>6.6336620000000005E-8</v>
      </c>
      <c r="CI1009" s="144">
        <v>5.8883204999999999E-9</v>
      </c>
      <c r="CJ1009" s="203"/>
      <c r="CK1009" s="201"/>
      <c r="CL1009" s="110" t="s">
        <v>4173</v>
      </c>
      <c r="CM1009" s="110"/>
      <c r="CN1009" s="110"/>
      <c r="CP1009" s="305"/>
      <c r="CQ1009" s="74"/>
      <c r="CR1009" s="74"/>
      <c r="CS1009" s="74"/>
      <c r="CT1009" s="74"/>
      <c r="CU1009" s="74"/>
      <c r="CV1009" s="74"/>
      <c r="CW1009" s="74"/>
      <c r="CX1009" s="74"/>
      <c r="CY1009" s="74"/>
      <c r="CZ1009" s="74"/>
      <c r="DA1009" s="74"/>
      <c r="DB1009" s="74"/>
    </row>
    <row r="1010" spans="1:106" ht="14.5" customHeight="1">
      <c r="A1010" s="74" t="s">
        <v>4207</v>
      </c>
      <c r="B1010" s="129" t="s">
        <v>4169</v>
      </c>
      <c r="C1010" s="130" t="str">
        <f t="shared" si="626"/>
        <v>A.160.01.116</v>
      </c>
      <c r="D1010" s="131" t="s">
        <v>249</v>
      </c>
      <c r="E1010" s="129" t="s">
        <v>957</v>
      </c>
      <c r="F1010" s="132" t="s">
        <v>4208</v>
      </c>
      <c r="G1010" s="132">
        <f t="shared" si="627"/>
        <v>7.1085672665371993</v>
      </c>
      <c r="H1010" s="348">
        <f t="shared" si="628"/>
        <v>7.1085672665371993</v>
      </c>
      <c r="I1010" s="74"/>
      <c r="J1010" s="132">
        <f t="shared" si="629"/>
        <v>1.5610694921999999E-3</v>
      </c>
      <c r="K1010" s="132">
        <f t="shared" si="630"/>
        <v>4.9378366500000001E-3</v>
      </c>
      <c r="L1010" s="300">
        <f t="shared" si="631"/>
        <v>6.6118226003949996</v>
      </c>
      <c r="M1010" s="132">
        <v>0.49024575999999997</v>
      </c>
      <c r="N1010" s="132">
        <v>3.1488990000000001E-3</v>
      </c>
      <c r="O1010" s="132">
        <v>1.6648711000000001E-3</v>
      </c>
      <c r="P1010" s="132">
        <v>1.2191440999999999E-3</v>
      </c>
      <c r="Q1010" s="132">
        <v>1.8795321000000001E-4</v>
      </c>
      <c r="R1010" s="304">
        <v>6.3976522E-6</v>
      </c>
      <c r="S1010" s="132">
        <v>1.4757453E-4</v>
      </c>
      <c r="T1010" s="132">
        <v>1.2406655000000001E-4</v>
      </c>
      <c r="U1010" s="132">
        <v>2.0584982E-4</v>
      </c>
      <c r="V1010" s="132">
        <v>1.3161264000000001E-2</v>
      </c>
      <c r="W1010" s="132">
        <v>3.2279710000000001E-3</v>
      </c>
      <c r="X1010" s="132">
        <v>6.5952254000000003</v>
      </c>
      <c r="Y1010" s="304">
        <v>2.1155750000000001E-6</v>
      </c>
      <c r="Z1010" s="132">
        <v>0</v>
      </c>
      <c r="AA1010" s="74"/>
      <c r="AB1010" s="301">
        <f t="shared" si="632"/>
        <v>3.6860583458646614</v>
      </c>
      <c r="AC1010" s="338">
        <f t="shared" si="633"/>
        <v>3.6860583458646614</v>
      </c>
      <c r="AD1010" s="74"/>
      <c r="AE1010" s="136">
        <v>21.427102999999999</v>
      </c>
      <c r="AF1010" s="136">
        <v>2.9911078</v>
      </c>
      <c r="AG1010" s="136">
        <v>0.43757658999999999</v>
      </c>
      <c r="AH1010" s="136">
        <v>0</v>
      </c>
      <c r="AI1010" s="136">
        <v>17.737456000000002</v>
      </c>
      <c r="AJ1010" s="136">
        <v>0.16208143999999999</v>
      </c>
      <c r="AK1010" s="136">
        <v>9.8880764999999995E-2</v>
      </c>
      <c r="AL1010" s="74"/>
      <c r="AM1010" s="133">
        <v>6.1282045E-2</v>
      </c>
      <c r="AN1010" s="340">
        <f t="shared" si="634"/>
        <v>6.1282045E-2</v>
      </c>
      <c r="AP1010" s="133">
        <v>5.8311736000000003E-2</v>
      </c>
      <c r="AQ1010" s="133">
        <v>2.8323254999999999E-3</v>
      </c>
      <c r="AR1010" s="133">
        <v>1.3798268E-4</v>
      </c>
      <c r="AS1010" s="134">
        <f t="shared" si="635"/>
        <v>3.4959074213905703E-6</v>
      </c>
      <c r="AT1010" s="135">
        <f t="shared" si="636"/>
        <v>1.0474576697591536E-8</v>
      </c>
      <c r="AU1010" s="135">
        <f t="shared" si="637"/>
        <v>1.9325305455E-2</v>
      </c>
      <c r="AV1010" s="302">
        <v>3.4211376000000002E-6</v>
      </c>
      <c r="AW1010" s="302">
        <v>1.0322413999999999E-8</v>
      </c>
      <c r="AX1010" s="302">
        <v>2.8202236000000002E-13</v>
      </c>
      <c r="AY1010" s="302">
        <v>6.2602571000000002E-12</v>
      </c>
      <c r="AZ1010" s="302">
        <v>1.6384846999999999E-13</v>
      </c>
      <c r="BA1010" s="302">
        <v>1.8128489000000001E-10</v>
      </c>
      <c r="BB1010" s="302">
        <v>7.3045468999999997E-8</v>
      </c>
      <c r="BC1010" s="302">
        <v>2.6278716000000001E-11</v>
      </c>
      <c r="BD1010" s="302">
        <v>8.3239339000000001E-11</v>
      </c>
      <c r="BE1010" s="302">
        <v>4.1610557999999999E-14</v>
      </c>
      <c r="BF1010" s="302">
        <v>1.3402159000000001E-15</v>
      </c>
      <c r="BG1010" s="302">
        <v>5.2317108000000001E-14</v>
      </c>
      <c r="BH1010" s="302">
        <v>8.5395672000000004E-14</v>
      </c>
      <c r="BI1010" s="302">
        <v>1.9345487999999999E-14</v>
      </c>
      <c r="BJ1010" s="302">
        <v>2.4547777000000001E-11</v>
      </c>
      <c r="BK1010" s="302">
        <v>1.4710784E-9</v>
      </c>
      <c r="BL1010" s="302">
        <v>4.1913171000000002E-11</v>
      </c>
      <c r="BM1010" s="302">
        <v>1.4854455E-5</v>
      </c>
      <c r="BN1010" s="303">
        <v>1.9310450999999999E-2</v>
      </c>
      <c r="BO1010" s="302">
        <v>4.1017218000000001E-11</v>
      </c>
      <c r="BP1010" s="302">
        <v>2.4942903000000001E-13</v>
      </c>
      <c r="BQ1010" s="302">
        <v>1.1159639999999999E-17</v>
      </c>
      <c r="BR1010" s="74"/>
      <c r="BS1010" s="136">
        <v>1.0894405E-4</v>
      </c>
      <c r="BT1010" s="144">
        <v>6.3373413E-7</v>
      </c>
      <c r="BU1010" s="136">
        <v>1.0277709E-4</v>
      </c>
      <c r="BV1010" s="144">
        <v>1.4541777E-8</v>
      </c>
      <c r="BW1010" s="144">
        <v>5.6593534999999996E-7</v>
      </c>
      <c r="BX1010" s="144">
        <v>1.1769024E-7</v>
      </c>
      <c r="BY1010" s="144">
        <v>8.0949264999999998E-10</v>
      </c>
      <c r="BZ1010" s="144">
        <v>1.8503580999999999E-7</v>
      </c>
      <c r="CA1010" s="144">
        <v>8.5851987999999993E-9</v>
      </c>
      <c r="CB1010" s="144">
        <v>9.7650927999999996E-8</v>
      </c>
      <c r="CC1010" s="144">
        <v>1.2026067E-9</v>
      </c>
      <c r="CD1010" s="144">
        <v>2.7325472E-8</v>
      </c>
      <c r="CE1010" s="144">
        <v>2.2473450999999999E-11</v>
      </c>
      <c r="CF1010" s="144">
        <v>3.0316111000000003E-7</v>
      </c>
      <c r="CG1010" s="144">
        <v>4.1390414999999999E-6</v>
      </c>
      <c r="CH1010" s="144">
        <v>6.6336620000000005E-8</v>
      </c>
      <c r="CI1010" s="144">
        <v>5.8883204999999999E-9</v>
      </c>
      <c r="CJ1010" s="203"/>
      <c r="CK1010" s="201"/>
      <c r="CL1010" s="110" t="s">
        <v>4173</v>
      </c>
      <c r="CM1010" s="110"/>
      <c r="CN1010" s="110"/>
      <c r="CP1010" s="305"/>
      <c r="CQ1010" s="74"/>
      <c r="CR1010" s="74"/>
      <c r="CS1010" s="74"/>
      <c r="CT1010" s="74"/>
      <c r="CU1010" s="74"/>
      <c r="CV1010" s="74"/>
      <c r="CW1010" s="74"/>
      <c r="CX1010" s="74"/>
      <c r="CY1010" s="74"/>
      <c r="CZ1010" s="74"/>
      <c r="DA1010" s="74"/>
      <c r="DB1010" s="74"/>
    </row>
    <row r="1011" spans="1:106" ht="14.5" customHeight="1">
      <c r="A1011" s="74" t="s">
        <v>4209</v>
      </c>
      <c r="B1011" s="129" t="s">
        <v>4169</v>
      </c>
      <c r="C1011" s="130" t="str">
        <f t="shared" si="626"/>
        <v>A.160.01.117</v>
      </c>
      <c r="D1011" s="131" t="s">
        <v>249</v>
      </c>
      <c r="E1011" s="129" t="s">
        <v>957</v>
      </c>
      <c r="F1011" s="132" t="s">
        <v>4211</v>
      </c>
      <c r="G1011" s="132">
        <f t="shared" si="627"/>
        <v>5.15058156167E-2</v>
      </c>
      <c r="H1011" s="348">
        <f t="shared" si="628"/>
        <v>5.15058156167E-2</v>
      </c>
      <c r="I1011" s="74"/>
      <c r="J1011" s="132">
        <f t="shared" si="629"/>
        <v>1.5521080617000001E-3</v>
      </c>
      <c r="K1011" s="132">
        <f t="shared" si="630"/>
        <v>4.5697180300000003E-3</v>
      </c>
      <c r="L1011" s="300">
        <f t="shared" si="631"/>
        <v>1.5374746524999998E-2</v>
      </c>
      <c r="M1011" s="132">
        <v>3.0009243000000001E-2</v>
      </c>
      <c r="N1011" s="132">
        <v>2.8029855000000002E-3</v>
      </c>
      <c r="O1011" s="132">
        <v>1.6428008999999999E-3</v>
      </c>
      <c r="P1011" s="132">
        <v>1.2141114000000001E-3</v>
      </c>
      <c r="Q1011" s="132">
        <v>1.8503000000000001E-4</v>
      </c>
      <c r="R1011" s="304">
        <v>6.2363417E-6</v>
      </c>
      <c r="S1011" s="132">
        <v>1.4673031999999999E-4</v>
      </c>
      <c r="T1011" s="132">
        <v>1.2393163000000001E-4</v>
      </c>
      <c r="U1011" s="132">
        <v>2.0525194E-4</v>
      </c>
      <c r="V1011" s="132">
        <v>1.1917443999999999E-2</v>
      </c>
      <c r="W1011" s="132">
        <v>3.2245500000000001E-3</v>
      </c>
      <c r="X1011" s="304">
        <v>2.5385009999999999E-5</v>
      </c>
      <c r="Y1011" s="304">
        <v>2.1155750000000001E-6</v>
      </c>
      <c r="Z1011" s="132">
        <v>0</v>
      </c>
      <c r="AA1011" s="74"/>
      <c r="AB1011" s="301">
        <f t="shared" si="632"/>
        <v>0.22563340601503759</v>
      </c>
      <c r="AC1011" s="338">
        <f t="shared" si="633"/>
        <v>0.22563340601503759</v>
      </c>
      <c r="AD1011" s="74"/>
      <c r="AE1011" s="136">
        <v>21.290222</v>
      </c>
      <c r="AF1011" s="136">
        <v>2.8548540999999998</v>
      </c>
      <c r="AG1011" s="136">
        <v>0.43711284</v>
      </c>
      <c r="AH1011" s="136">
        <v>0</v>
      </c>
      <c r="AI1011" s="136">
        <v>17.737456000000002</v>
      </c>
      <c r="AJ1011" s="136">
        <v>0.16203232000000001</v>
      </c>
      <c r="AK1011" s="136">
        <v>9.8766589000000002E-2</v>
      </c>
      <c r="AL1011" s="74"/>
      <c r="AM1011" s="133">
        <v>4.9813946000000003E-3</v>
      </c>
      <c r="AN1011" s="340">
        <f t="shared" si="634"/>
        <v>4.9813946000000003E-3</v>
      </c>
      <c r="AP1011" s="133">
        <v>4.6421131999999999E-3</v>
      </c>
      <c r="AQ1011" s="133">
        <v>2.1026667E-4</v>
      </c>
      <c r="AR1011" s="133">
        <v>1.2901478E-4</v>
      </c>
      <c r="AS1011" s="134">
        <f t="shared" si="635"/>
        <v>2.7830414980456998E-7</v>
      </c>
      <c r="AT1011" s="135">
        <f t="shared" si="636"/>
        <v>7.7761343278653981E-10</v>
      </c>
      <c r="AU1011" s="135">
        <f t="shared" si="637"/>
        <v>1.8069297464999998E-2</v>
      </c>
      <c r="AV1011" s="302">
        <v>2.0986333000000001E-7</v>
      </c>
      <c r="AW1011" s="302">
        <v>6.3322402999999997E-10</v>
      </c>
      <c r="AX1011" s="302">
        <v>1.7299856E-14</v>
      </c>
      <c r="AY1011" s="302">
        <v>6.2602571000000002E-12</v>
      </c>
      <c r="AZ1011" s="302">
        <v>1.6384846999999999E-13</v>
      </c>
      <c r="BA1011" s="302">
        <v>1.8053564999999999E-10</v>
      </c>
      <c r="BB1011" s="302">
        <v>6.6717496E-8</v>
      </c>
      <c r="BC1011" s="302">
        <v>2.6107854E-11</v>
      </c>
      <c r="BD1011" s="302">
        <v>7.5921705999999997E-11</v>
      </c>
      <c r="BE1011" s="302">
        <v>4.1610557999999999E-14</v>
      </c>
      <c r="BF1011" s="302">
        <v>1.3402159000000001E-15</v>
      </c>
      <c r="BG1011" s="302">
        <v>5.1871118999999998E-14</v>
      </c>
      <c r="BH1011" s="302">
        <v>6.8777258E-14</v>
      </c>
      <c r="BI1011" s="302">
        <v>1.6332589999999999E-14</v>
      </c>
      <c r="BJ1011" s="302">
        <v>2.4525631E-11</v>
      </c>
      <c r="BK1011" s="302">
        <v>1.4708212000000001E-9</v>
      </c>
      <c r="BL1011" s="302">
        <v>4.1913171000000002E-11</v>
      </c>
      <c r="BM1011" s="302">
        <v>1.4799465E-5</v>
      </c>
      <c r="BN1011" s="303">
        <v>1.8054497999999999E-2</v>
      </c>
      <c r="BO1011" s="302">
        <v>4.1017218000000001E-11</v>
      </c>
      <c r="BP1011" s="302">
        <v>2.4942903000000001E-13</v>
      </c>
      <c r="BQ1011" s="302">
        <v>1.1159639999999999E-17</v>
      </c>
      <c r="BR1011" s="74"/>
      <c r="BS1011" s="144">
        <v>1.2189602E-5</v>
      </c>
      <c r="BT1011" s="144">
        <v>5.8328414999999999E-7</v>
      </c>
      <c r="BU1011" s="144">
        <v>6.2912581000000003E-6</v>
      </c>
      <c r="BV1011" s="144">
        <v>1.4525973E-8</v>
      </c>
      <c r="BW1011" s="144">
        <v>5.2176145999999998E-7</v>
      </c>
      <c r="BX1011" s="144">
        <v>1.1769024E-7</v>
      </c>
      <c r="BY1011" s="144">
        <v>8.0949264999999998E-10</v>
      </c>
      <c r="BZ1011" s="144">
        <v>1.8503580999999999E-7</v>
      </c>
      <c r="CA1011" s="144">
        <v>8.3687315000000008E-9</v>
      </c>
      <c r="CB1011" s="144">
        <v>9.7092306999999995E-8</v>
      </c>
      <c r="CC1011" s="144">
        <v>1.2026067E-9</v>
      </c>
      <c r="CD1011" s="144">
        <v>2.7325472E-8</v>
      </c>
      <c r="CE1011" s="144">
        <v>2.2473450999999999E-11</v>
      </c>
      <c r="CF1011" s="144">
        <v>2.9454168E-7</v>
      </c>
      <c r="CG1011" s="144">
        <v>3.9744583999999997E-6</v>
      </c>
      <c r="CH1011" s="144">
        <v>6.6336620000000005E-8</v>
      </c>
      <c r="CI1011" s="144">
        <v>5.8883204999999999E-9</v>
      </c>
      <c r="CJ1011" s="203"/>
      <c r="CK1011" s="201"/>
      <c r="CL1011" s="110" t="s">
        <v>4173</v>
      </c>
      <c r="CM1011" s="110"/>
      <c r="CN1011" s="110"/>
      <c r="CP1011" s="305"/>
      <c r="CQ1011" s="74"/>
      <c r="CR1011" s="74"/>
      <c r="CS1011" s="74"/>
      <c r="CT1011" s="74"/>
      <c r="CU1011" s="74"/>
      <c r="CV1011" s="74"/>
      <c r="CW1011" s="74"/>
      <c r="CX1011" s="74"/>
      <c r="CY1011" s="74"/>
      <c r="CZ1011" s="74"/>
      <c r="DA1011" s="74"/>
      <c r="DB1011" s="74"/>
    </row>
    <row r="1012" spans="1:106" ht="14.5" customHeight="1">
      <c r="A1012" s="74" t="s">
        <v>4212</v>
      </c>
      <c r="B1012" s="129" t="s">
        <v>4169</v>
      </c>
      <c r="C1012" s="130" t="str">
        <f t="shared" si="626"/>
        <v>A.160.01.118</v>
      </c>
      <c r="D1012" s="131" t="s">
        <v>249</v>
      </c>
      <c r="E1012" s="129" t="s">
        <v>957</v>
      </c>
      <c r="F1012" s="132" t="s">
        <v>4213</v>
      </c>
      <c r="G1012" s="132">
        <f t="shared" si="627"/>
        <v>4.8384558276067002</v>
      </c>
      <c r="H1012" s="348">
        <f t="shared" si="628"/>
        <v>4.8384558276067002</v>
      </c>
      <c r="I1012" s="74"/>
      <c r="J1012" s="132">
        <f t="shared" si="629"/>
        <v>1.5521080617000001E-3</v>
      </c>
      <c r="K1012" s="132">
        <f t="shared" si="630"/>
        <v>4.5697180300000003E-3</v>
      </c>
      <c r="L1012" s="300">
        <f t="shared" si="631"/>
        <v>4.343474761515</v>
      </c>
      <c r="M1012" s="132">
        <v>0.48885923999999997</v>
      </c>
      <c r="N1012" s="132">
        <v>2.8029855000000002E-3</v>
      </c>
      <c r="O1012" s="132">
        <v>1.6428008999999999E-3</v>
      </c>
      <c r="P1012" s="132">
        <v>1.2141114000000001E-3</v>
      </c>
      <c r="Q1012" s="132">
        <v>1.8503000000000001E-4</v>
      </c>
      <c r="R1012" s="304">
        <v>6.2363417E-6</v>
      </c>
      <c r="S1012" s="132">
        <v>1.4673031999999999E-4</v>
      </c>
      <c r="T1012" s="132">
        <v>1.2393163000000001E-4</v>
      </c>
      <c r="U1012" s="132">
        <v>2.0525194E-4</v>
      </c>
      <c r="V1012" s="132">
        <v>1.1917443999999999E-2</v>
      </c>
      <c r="W1012" s="132">
        <v>3.2245500000000001E-3</v>
      </c>
      <c r="X1012" s="132">
        <v>4.3281254000000002</v>
      </c>
      <c r="Y1012" s="304">
        <v>2.1155750000000001E-6</v>
      </c>
      <c r="Z1012" s="132">
        <v>0</v>
      </c>
      <c r="AA1012" s="74"/>
      <c r="AB1012" s="301">
        <f t="shared" si="632"/>
        <v>3.6756333834586461</v>
      </c>
      <c r="AC1012" s="338">
        <f t="shared" si="633"/>
        <v>3.6756333834586461</v>
      </c>
      <c r="AD1012" s="74"/>
      <c r="AE1012" s="136">
        <v>21.290222</v>
      </c>
      <c r="AF1012" s="136">
        <v>2.8548540999999998</v>
      </c>
      <c r="AG1012" s="136">
        <v>0.43711284</v>
      </c>
      <c r="AH1012" s="136">
        <v>0</v>
      </c>
      <c r="AI1012" s="136">
        <v>17.737456000000002</v>
      </c>
      <c r="AJ1012" s="136">
        <v>0.16203232000000001</v>
      </c>
      <c r="AK1012" s="136">
        <v>9.8766589000000002E-2</v>
      </c>
      <c r="AL1012" s="74"/>
      <c r="AM1012" s="133">
        <v>6.0996217999999998E-2</v>
      </c>
      <c r="AN1012" s="340">
        <f t="shared" si="634"/>
        <v>6.0996217999999998E-2</v>
      </c>
      <c r="AP1012" s="133">
        <v>5.8044801E-2</v>
      </c>
      <c r="AQ1012" s="133">
        <v>2.8224019999999999E-3</v>
      </c>
      <c r="AR1012" s="133">
        <v>1.2901478E-4</v>
      </c>
      <c r="AS1012" s="134">
        <f t="shared" si="635"/>
        <v>3.4799041198045705E-6</v>
      </c>
      <c r="AT1012" s="135">
        <f t="shared" si="636"/>
        <v>1.043787732779054E-8</v>
      </c>
      <c r="AU1012" s="135">
        <f t="shared" si="637"/>
        <v>1.8069297464999998E-2</v>
      </c>
      <c r="AV1012" s="302">
        <v>3.4114633000000001E-6</v>
      </c>
      <c r="AW1012" s="302">
        <v>1.0293224E-8</v>
      </c>
      <c r="AX1012" s="302">
        <v>2.8122486E-13</v>
      </c>
      <c r="AY1012" s="302">
        <v>6.2602571000000002E-12</v>
      </c>
      <c r="AZ1012" s="302">
        <v>1.6384846999999999E-13</v>
      </c>
      <c r="BA1012" s="302">
        <v>1.8053564999999999E-10</v>
      </c>
      <c r="BB1012" s="302">
        <v>6.6717496E-8</v>
      </c>
      <c r="BC1012" s="302">
        <v>2.6107854E-11</v>
      </c>
      <c r="BD1012" s="302">
        <v>7.5921705999999997E-11</v>
      </c>
      <c r="BE1012" s="302">
        <v>4.1610557999999999E-14</v>
      </c>
      <c r="BF1012" s="302">
        <v>1.3402159000000001E-15</v>
      </c>
      <c r="BG1012" s="302">
        <v>5.1871118999999998E-14</v>
      </c>
      <c r="BH1012" s="302">
        <v>6.8777258E-14</v>
      </c>
      <c r="BI1012" s="302">
        <v>1.6332589999999999E-14</v>
      </c>
      <c r="BJ1012" s="302">
        <v>2.4525631E-11</v>
      </c>
      <c r="BK1012" s="302">
        <v>1.4708212000000001E-9</v>
      </c>
      <c r="BL1012" s="302">
        <v>4.1913171000000002E-11</v>
      </c>
      <c r="BM1012" s="302">
        <v>1.4799465E-5</v>
      </c>
      <c r="BN1012" s="303">
        <v>1.8054497999999999E-2</v>
      </c>
      <c r="BO1012" s="302">
        <v>4.1017218000000001E-11</v>
      </c>
      <c r="BP1012" s="302">
        <v>2.4942903000000001E-13</v>
      </c>
      <c r="BQ1012" s="302">
        <v>1.1159639999999999E-17</v>
      </c>
      <c r="BR1012" s="74"/>
      <c r="BS1012" s="136">
        <v>1.0838476E-4</v>
      </c>
      <c r="BT1012" s="144">
        <v>5.8328414999999999E-7</v>
      </c>
      <c r="BU1012" s="136">
        <v>1.0248641E-4</v>
      </c>
      <c r="BV1012" s="144">
        <v>1.4525973E-8</v>
      </c>
      <c r="BW1012" s="144">
        <v>5.2176145999999998E-7</v>
      </c>
      <c r="BX1012" s="144">
        <v>1.1769024E-7</v>
      </c>
      <c r="BY1012" s="144">
        <v>8.0949264999999998E-10</v>
      </c>
      <c r="BZ1012" s="144">
        <v>1.8503580999999999E-7</v>
      </c>
      <c r="CA1012" s="144">
        <v>8.3687315000000008E-9</v>
      </c>
      <c r="CB1012" s="144">
        <v>9.7092306999999995E-8</v>
      </c>
      <c r="CC1012" s="144">
        <v>1.2026067E-9</v>
      </c>
      <c r="CD1012" s="144">
        <v>2.7325472E-8</v>
      </c>
      <c r="CE1012" s="144">
        <v>2.2473450999999999E-11</v>
      </c>
      <c r="CF1012" s="144">
        <v>2.9454168E-7</v>
      </c>
      <c r="CG1012" s="144">
        <v>3.9744583999999997E-6</v>
      </c>
      <c r="CH1012" s="144">
        <v>6.6336620000000005E-8</v>
      </c>
      <c r="CI1012" s="144">
        <v>5.8883204999999999E-9</v>
      </c>
      <c r="CJ1012" s="203"/>
      <c r="CK1012" s="201"/>
      <c r="CL1012" s="110" t="s">
        <v>4173</v>
      </c>
      <c r="CM1012" s="110"/>
      <c r="CN1012" s="110"/>
      <c r="CP1012" s="305"/>
      <c r="CQ1012" s="74"/>
      <c r="CR1012" s="74"/>
      <c r="CS1012" s="74"/>
      <c r="CT1012" s="74"/>
      <c r="CU1012" s="74"/>
      <c r="CV1012" s="74"/>
      <c r="CW1012" s="74"/>
      <c r="CX1012" s="74"/>
      <c r="CY1012" s="74"/>
      <c r="CZ1012" s="74"/>
      <c r="DA1012" s="74"/>
      <c r="DB1012" s="74"/>
    </row>
    <row r="1013" spans="1:106" ht="14.5" customHeight="1">
      <c r="A1013" s="74" t="s">
        <v>4214</v>
      </c>
      <c r="B1013" s="129" t="s">
        <v>4169</v>
      </c>
      <c r="C1013" s="130" t="str">
        <f t="shared" si="626"/>
        <v>A.160.01.119</v>
      </c>
      <c r="D1013" s="131" t="s">
        <v>249</v>
      </c>
      <c r="E1013" s="129" t="s">
        <v>957</v>
      </c>
      <c r="F1013" s="132" t="s">
        <v>4215</v>
      </c>
      <c r="G1013" s="132">
        <f t="shared" si="627"/>
        <v>5.48825158211E-2</v>
      </c>
      <c r="H1013" s="348">
        <f t="shared" si="628"/>
        <v>5.48825158211E-2</v>
      </c>
      <c r="I1013" s="74"/>
      <c r="J1013" s="132">
        <f t="shared" si="629"/>
        <v>2.294989292E-3</v>
      </c>
      <c r="K1013" s="132">
        <f t="shared" si="630"/>
        <v>4.4406664000000004E-3</v>
      </c>
      <c r="L1013" s="300">
        <f t="shared" si="631"/>
        <v>1.6604245129099998E-2</v>
      </c>
      <c r="M1013" s="132">
        <v>3.1542615000000003E-2</v>
      </c>
      <c r="N1013" s="132">
        <v>1.8573301E-3</v>
      </c>
      <c r="O1013" s="132">
        <v>2.3519764000000001E-3</v>
      </c>
      <c r="P1013" s="132">
        <v>1.7659274E-3</v>
      </c>
      <c r="Q1013" s="132">
        <v>2.4979083E-4</v>
      </c>
      <c r="R1013" s="304">
        <v>1.0483312E-5</v>
      </c>
      <c r="S1013" s="132">
        <v>2.6878775000000003E-4</v>
      </c>
      <c r="T1013" s="132">
        <v>2.313599E-4</v>
      </c>
      <c r="U1013" s="132">
        <v>2.8007812000000002E-4</v>
      </c>
      <c r="V1013" s="132">
        <v>1.301656E-2</v>
      </c>
      <c r="W1013" s="132">
        <v>3.2561831000000002E-3</v>
      </c>
      <c r="X1013" s="304">
        <v>4.7457206E-5</v>
      </c>
      <c r="Y1013" s="304">
        <v>3.9667031000000003E-6</v>
      </c>
      <c r="Z1013" s="132">
        <v>0</v>
      </c>
      <c r="AA1013" s="74"/>
      <c r="AB1013" s="301">
        <f t="shared" si="632"/>
        <v>0.23716251879699249</v>
      </c>
      <c r="AC1013" s="338">
        <f t="shared" si="633"/>
        <v>0.23716251879699249</v>
      </c>
      <c r="AD1013" s="74"/>
      <c r="AE1013" s="136">
        <v>21.561489999999999</v>
      </c>
      <c r="AF1013" s="136">
        <v>3.1200713000000002</v>
      </c>
      <c r="AG1013" s="136">
        <v>0.44140151</v>
      </c>
      <c r="AH1013" s="136">
        <v>0</v>
      </c>
      <c r="AI1013" s="136">
        <v>17.738063</v>
      </c>
      <c r="AJ1013" s="136">
        <v>0.16249695</v>
      </c>
      <c r="AK1013" s="136">
        <v>9.9457188000000002E-2</v>
      </c>
      <c r="AL1013" s="74"/>
      <c r="AM1013" s="133">
        <v>5.0545707000000002E-3</v>
      </c>
      <c r="AN1013" s="340">
        <f t="shared" si="634"/>
        <v>5.0545707000000002E-3</v>
      </c>
      <c r="AP1013" s="133">
        <v>4.6811012000000001E-3</v>
      </c>
      <c r="AQ1013" s="133">
        <v>2.2938299000000001E-4</v>
      </c>
      <c r="AR1013" s="133">
        <v>1.4408655E-4</v>
      </c>
      <c r="AS1013" s="134">
        <f t="shared" si="635"/>
        <v>2.8064156058588009E-7</v>
      </c>
      <c r="AT1013" s="135">
        <f t="shared" si="636"/>
        <v>8.4830989148482391E-10</v>
      </c>
      <c r="AU1013" s="135">
        <f t="shared" si="637"/>
        <v>2.0180189473000001E-2</v>
      </c>
      <c r="AV1013" s="302">
        <v>2.2097843000000001E-7</v>
      </c>
      <c r="AW1013" s="302">
        <v>6.6677472E-10</v>
      </c>
      <c r="AX1013" s="302">
        <v>1.8215870999999999E-14</v>
      </c>
      <c r="AY1013" s="302">
        <v>1.1737982E-11</v>
      </c>
      <c r="AZ1013" s="302">
        <v>3.0721588000000001E-13</v>
      </c>
      <c r="BA1013" s="302">
        <v>2.6258513999999998E-10</v>
      </c>
      <c r="BB1013" s="302">
        <v>5.6509913000000003E-8</v>
      </c>
      <c r="BC1013" s="302">
        <v>3.7705161999999997E-11</v>
      </c>
      <c r="BD1013" s="302">
        <v>6.4570105000000005E-11</v>
      </c>
      <c r="BE1013" s="302">
        <v>7.8019796000000004E-14</v>
      </c>
      <c r="BF1013" s="302">
        <v>2.5129048000000002E-15</v>
      </c>
      <c r="BG1013" s="302">
        <v>9.3913434000000001E-14</v>
      </c>
      <c r="BH1013" s="302">
        <v>4.3192562999999998E-15</v>
      </c>
      <c r="BI1013" s="302">
        <v>8.0268684000000005E-15</v>
      </c>
      <c r="BJ1013" s="302">
        <v>4.5819463999999997E-11</v>
      </c>
      <c r="BK1013" s="302">
        <v>2.7558605000000002E-9</v>
      </c>
      <c r="BL1013" s="302">
        <v>7.8587195999999994E-11</v>
      </c>
      <c r="BM1013" s="302">
        <v>2.5312473000000001E-5</v>
      </c>
      <c r="BN1013" s="303">
        <v>2.0154877000000002E-2</v>
      </c>
      <c r="BO1013" s="302">
        <v>7.6907284000000005E-11</v>
      </c>
      <c r="BP1013" s="302">
        <v>4.6767943E-13</v>
      </c>
      <c r="BQ1013" s="302">
        <v>2.0924324E-17</v>
      </c>
      <c r="BR1013" s="74"/>
      <c r="BS1013" s="144">
        <v>1.3107169000000001E-5</v>
      </c>
      <c r="BT1013" s="144">
        <v>5.3425296999999998E-7</v>
      </c>
      <c r="BU1013" s="144">
        <v>6.6127203999999997E-6</v>
      </c>
      <c r="BV1013" s="144">
        <v>2.7117667000000001E-8</v>
      </c>
      <c r="BW1013" s="144">
        <v>4.6449108E-7</v>
      </c>
      <c r="BX1013" s="144">
        <v>1.7515831E-7</v>
      </c>
      <c r="BY1013" s="144">
        <v>1.5177987000000001E-9</v>
      </c>
      <c r="BZ1013" s="144">
        <v>2.7786640999999999E-7</v>
      </c>
      <c r="CA1013" s="144">
        <v>1.4067867E-8</v>
      </c>
      <c r="CB1013" s="144">
        <v>1.7785841999999999E-7</v>
      </c>
      <c r="CC1013" s="144">
        <v>2.2548875999999999E-9</v>
      </c>
      <c r="CD1013" s="144">
        <v>5.1235261000000002E-8</v>
      </c>
      <c r="CE1013" s="144">
        <v>4.2137720999999999E-11</v>
      </c>
      <c r="CF1013" s="144">
        <v>3.8963331000000002E-7</v>
      </c>
      <c r="CG1013" s="144">
        <v>4.2918981999999998E-6</v>
      </c>
      <c r="CH1013" s="144">
        <v>7.6014152999999994E-8</v>
      </c>
      <c r="CI1013" s="144">
        <v>1.1040601E-8</v>
      </c>
      <c r="CJ1013" s="203"/>
      <c r="CK1013" s="201"/>
      <c r="CL1013" s="110" t="s">
        <v>4173</v>
      </c>
      <c r="CM1013" s="110"/>
      <c r="CN1013" s="110"/>
      <c r="CP1013" s="305"/>
      <c r="CQ1013" s="74"/>
      <c r="CR1013" s="74"/>
      <c r="CS1013" s="74"/>
      <c r="CT1013" s="74"/>
      <c r="CU1013" s="74"/>
      <c r="CV1013" s="74"/>
      <c r="CW1013" s="74"/>
      <c r="CX1013" s="74"/>
      <c r="CY1013" s="74"/>
      <c r="CZ1013" s="74"/>
      <c r="DA1013" s="74"/>
      <c r="DB1013" s="74"/>
    </row>
    <row r="1014" spans="1:106" ht="14.5" customHeight="1">
      <c r="A1014" s="74" t="s">
        <v>4216</v>
      </c>
      <c r="B1014" s="129" t="s">
        <v>4169</v>
      </c>
      <c r="C1014" s="130" t="str">
        <f t="shared" si="626"/>
        <v>A.160.01.120</v>
      </c>
      <c r="D1014" s="131" t="s">
        <v>249</v>
      </c>
      <c r="E1014" s="129" t="s">
        <v>957</v>
      </c>
      <c r="F1014" s="132" t="s">
        <v>4218</v>
      </c>
      <c r="G1014" s="132">
        <f t="shared" si="627"/>
        <v>7.3061453937199997E-2</v>
      </c>
      <c r="H1014" s="348">
        <f t="shared" si="628"/>
        <v>7.3061453937199997E-2</v>
      </c>
      <c r="I1014" s="74"/>
      <c r="J1014" s="132">
        <f t="shared" si="629"/>
        <v>1.6162528252E-3</v>
      </c>
      <c r="K1014" s="132">
        <f t="shared" si="630"/>
        <v>7.2046724799999995E-3</v>
      </c>
      <c r="L1014" s="300">
        <f t="shared" si="631"/>
        <v>2.4306778631999999E-2</v>
      </c>
      <c r="M1014" s="132">
        <v>3.9933749999999997E-2</v>
      </c>
      <c r="N1014" s="132">
        <v>5.278998E-3</v>
      </c>
      <c r="O1014" s="132">
        <v>1.8007771E-3</v>
      </c>
      <c r="P1014" s="132">
        <v>1.2501347E-3</v>
      </c>
      <c r="Q1014" s="132">
        <v>2.0595402999999999E-4</v>
      </c>
      <c r="R1014" s="304">
        <v>7.3909851999999997E-6</v>
      </c>
      <c r="S1014" s="132">
        <v>1.5277311E-4</v>
      </c>
      <c r="T1014" s="132">
        <v>1.2489738000000001E-4</v>
      </c>
      <c r="U1014" s="132">
        <v>2.0953152999999999E-4</v>
      </c>
      <c r="V1014" s="132">
        <v>2.0820576E-2</v>
      </c>
      <c r="W1014" s="132">
        <v>3.2490371999999998E-3</v>
      </c>
      <c r="X1014" s="304">
        <v>2.5518327E-5</v>
      </c>
      <c r="Y1014" s="304">
        <v>2.1155750000000001E-6</v>
      </c>
      <c r="Z1014" s="132">
        <v>0</v>
      </c>
      <c r="AA1014" s="74"/>
      <c r="AB1014" s="301">
        <f t="shared" si="632"/>
        <v>0.30025375939849619</v>
      </c>
      <c r="AC1014" s="338">
        <f t="shared" si="633"/>
        <v>0.30025375939849619</v>
      </c>
      <c r="AD1014" s="74"/>
      <c r="AE1014" s="136">
        <v>22.27</v>
      </c>
      <c r="AF1014" s="136">
        <v>3.8301440000000002</v>
      </c>
      <c r="AG1014" s="136">
        <v>0.44043232999999998</v>
      </c>
      <c r="AH1014" s="136">
        <v>0</v>
      </c>
      <c r="AI1014" s="136">
        <v>17.737456000000002</v>
      </c>
      <c r="AJ1014" s="136">
        <v>0.16238388000000001</v>
      </c>
      <c r="AK1014" s="136">
        <v>9.9583848000000003E-2</v>
      </c>
      <c r="AL1014" s="74"/>
      <c r="AM1014" s="133">
        <v>7.0273109E-3</v>
      </c>
      <c r="AN1014" s="340">
        <f t="shared" si="634"/>
        <v>7.0273109E-3</v>
      </c>
      <c r="AP1014" s="133">
        <v>6.5528072E-3</v>
      </c>
      <c r="AQ1014" s="133">
        <v>2.8129757999999997E-4</v>
      </c>
      <c r="AR1014" s="133">
        <v>1.9320606E-4</v>
      </c>
      <c r="AS1014" s="134">
        <f t="shared" si="635"/>
        <v>3.9285415647256997E-7</v>
      </c>
      <c r="AT1014" s="135">
        <f t="shared" si="636"/>
        <v>1.0403016884435398E-9</v>
      </c>
      <c r="AU1014" s="135">
        <f t="shared" si="637"/>
        <v>2.7059672074E-2</v>
      </c>
      <c r="AV1014" s="302">
        <v>2.7911100999999997E-7</v>
      </c>
      <c r="AW1014" s="302">
        <v>8.4216100000000002E-10</v>
      </c>
      <c r="AX1014" s="302">
        <v>2.3008312999999999E-14</v>
      </c>
      <c r="AY1014" s="302">
        <v>6.2602571000000002E-12</v>
      </c>
      <c r="AZ1014" s="302">
        <v>1.6384846999999999E-13</v>
      </c>
      <c r="BA1014" s="302">
        <v>1.8589859999999999E-10</v>
      </c>
      <c r="BB1014" s="302">
        <v>1.1201246E-7</v>
      </c>
      <c r="BC1014" s="302">
        <v>2.7330866E-11</v>
      </c>
      <c r="BD1014" s="302">
        <v>1.2830056E-10</v>
      </c>
      <c r="BE1014" s="302">
        <v>4.1610557999999999E-14</v>
      </c>
      <c r="BF1014" s="302">
        <v>1.3402159000000001E-15</v>
      </c>
      <c r="BG1014" s="302">
        <v>5.5063458000000003E-14</v>
      </c>
      <c r="BH1014" s="302">
        <v>1.8773010999999999E-13</v>
      </c>
      <c r="BI1014" s="302">
        <v>3.7898599000000001E-14</v>
      </c>
      <c r="BJ1014" s="302">
        <v>2.4684149E-11</v>
      </c>
      <c r="BK1014" s="302">
        <v>1.4726624000000001E-9</v>
      </c>
      <c r="BL1014" s="302">
        <v>4.1913171000000002E-11</v>
      </c>
      <c r="BM1014" s="302">
        <v>1.5193074000000001E-5</v>
      </c>
      <c r="BN1014" s="303">
        <v>2.7044479E-2</v>
      </c>
      <c r="BO1014" s="302">
        <v>4.1017218000000001E-11</v>
      </c>
      <c r="BP1014" s="302">
        <v>2.4942903000000001E-13</v>
      </c>
      <c r="BQ1014" s="302">
        <v>1.1159639999999999E-17</v>
      </c>
      <c r="BR1014" s="74"/>
      <c r="BS1014" s="144">
        <v>1.6192948999999999E-5</v>
      </c>
      <c r="BT1014" s="144">
        <v>9.4439977000000003E-7</v>
      </c>
      <c r="BU1014" s="144">
        <v>8.3718714000000007E-6</v>
      </c>
      <c r="BV1014" s="144">
        <v>1.4639097999999999E-8</v>
      </c>
      <c r="BW1014" s="144">
        <v>8.3795350000000005E-7</v>
      </c>
      <c r="BX1014" s="144">
        <v>1.1769024E-7</v>
      </c>
      <c r="BY1014" s="144">
        <v>8.0949264999999998E-10</v>
      </c>
      <c r="BZ1014" s="144">
        <v>1.8503580999999999E-7</v>
      </c>
      <c r="CA1014" s="144">
        <v>9.9181816999999999E-9</v>
      </c>
      <c r="CB1014" s="144">
        <v>1.0109086E-7</v>
      </c>
      <c r="CC1014" s="144">
        <v>1.2026067E-9</v>
      </c>
      <c r="CD1014" s="144">
        <v>2.7325472E-8</v>
      </c>
      <c r="CE1014" s="144">
        <v>2.2473450999999999E-11</v>
      </c>
      <c r="CF1014" s="144">
        <v>3.5623864000000001E-7</v>
      </c>
      <c r="CG1014" s="144">
        <v>5.1525269999999999E-6</v>
      </c>
      <c r="CH1014" s="144">
        <v>6.6336620000000005E-8</v>
      </c>
      <c r="CI1014" s="144">
        <v>5.8883204999999999E-9</v>
      </c>
      <c r="CJ1014" s="203"/>
      <c r="CK1014" s="201"/>
      <c r="CL1014" s="110" t="s">
        <v>4173</v>
      </c>
      <c r="CM1014" s="110"/>
      <c r="CN1014" s="110"/>
      <c r="CP1014" s="305"/>
      <c r="CQ1014" s="74"/>
      <c r="CR1014" s="74"/>
      <c r="CS1014" s="74"/>
      <c r="CT1014" s="74"/>
      <c r="CU1014" s="74"/>
      <c r="CV1014" s="74"/>
      <c r="CW1014" s="74"/>
      <c r="CX1014" s="74"/>
      <c r="CY1014" s="74"/>
      <c r="CZ1014" s="74"/>
      <c r="DA1014" s="74"/>
      <c r="DB1014" s="74"/>
    </row>
    <row r="1015" spans="1:106" ht="14.5" customHeight="1">
      <c r="A1015" s="74" t="s">
        <v>4219</v>
      </c>
      <c r="B1015" s="129" t="s">
        <v>4169</v>
      </c>
      <c r="C1015" s="130" t="str">
        <f t="shared" si="626"/>
        <v>A.160.01.121</v>
      </c>
      <c r="D1015" s="131" t="s">
        <v>249</v>
      </c>
      <c r="E1015" s="129" t="s">
        <v>957</v>
      </c>
      <c r="F1015" s="132" t="s">
        <v>4220</v>
      </c>
      <c r="G1015" s="132">
        <f t="shared" si="627"/>
        <v>5.1262239356101995</v>
      </c>
      <c r="H1015" s="348">
        <f t="shared" si="628"/>
        <v>5.1262239356101995</v>
      </c>
      <c r="I1015" s="74"/>
      <c r="J1015" s="132">
        <f t="shared" si="629"/>
        <v>1.6162528252E-3</v>
      </c>
      <c r="K1015" s="132">
        <f t="shared" si="630"/>
        <v>7.2046724799999995E-3</v>
      </c>
      <c r="L1015" s="300">
        <f t="shared" si="631"/>
        <v>4.6186192603049996</v>
      </c>
      <c r="M1015" s="132">
        <v>0.49878375000000003</v>
      </c>
      <c r="N1015" s="132">
        <v>5.278998E-3</v>
      </c>
      <c r="O1015" s="132">
        <v>1.8007771E-3</v>
      </c>
      <c r="P1015" s="132">
        <v>1.2501347E-3</v>
      </c>
      <c r="Q1015" s="132">
        <v>2.0595402999999999E-4</v>
      </c>
      <c r="R1015" s="304">
        <v>7.3909851999999997E-6</v>
      </c>
      <c r="S1015" s="132">
        <v>1.5277311E-4</v>
      </c>
      <c r="T1015" s="132">
        <v>1.2489738000000001E-4</v>
      </c>
      <c r="U1015" s="132">
        <v>2.0953152999999999E-4</v>
      </c>
      <c r="V1015" s="132">
        <v>2.0820576E-2</v>
      </c>
      <c r="W1015" s="132">
        <v>3.2490371999999998E-3</v>
      </c>
      <c r="X1015" s="132">
        <v>4.5943379999999996</v>
      </c>
      <c r="Y1015" s="304">
        <v>2.1155750000000001E-6</v>
      </c>
      <c r="Z1015" s="132">
        <v>0</v>
      </c>
      <c r="AA1015" s="74"/>
      <c r="AB1015" s="301">
        <f t="shared" si="632"/>
        <v>3.7502537593984964</v>
      </c>
      <c r="AC1015" s="338">
        <f t="shared" si="633"/>
        <v>3.7502537593984964</v>
      </c>
      <c r="AD1015" s="74"/>
      <c r="AE1015" s="136">
        <v>22.27</v>
      </c>
      <c r="AF1015" s="136">
        <v>3.8301440000000002</v>
      </c>
      <c r="AG1015" s="136">
        <v>0.44043232999999998</v>
      </c>
      <c r="AH1015" s="136">
        <v>0</v>
      </c>
      <c r="AI1015" s="136">
        <v>17.737456000000002</v>
      </c>
      <c r="AJ1015" s="136">
        <v>0.16238388000000001</v>
      </c>
      <c r="AK1015" s="136">
        <v>9.9583848000000003E-2</v>
      </c>
      <c r="AL1015" s="74"/>
      <c r="AM1015" s="133">
        <v>6.3042134E-2</v>
      </c>
      <c r="AN1015" s="340">
        <f t="shared" si="634"/>
        <v>6.3042134E-2</v>
      </c>
      <c r="AP1015" s="133">
        <v>5.9955494999999998E-2</v>
      </c>
      <c r="AQ1015" s="133">
        <v>2.8934328999999999E-3</v>
      </c>
      <c r="AR1015" s="133">
        <v>1.9320606E-4</v>
      </c>
      <c r="AS1015" s="134">
        <f t="shared" si="635"/>
        <v>3.5944541464725698E-6</v>
      </c>
      <c r="AT1015" s="135">
        <f t="shared" si="636"/>
        <v>1.070056561344054E-8</v>
      </c>
      <c r="AU1015" s="135">
        <f t="shared" si="637"/>
        <v>2.7059672074E-2</v>
      </c>
      <c r="AV1015" s="302">
        <v>3.4807110000000001E-6</v>
      </c>
      <c r="AW1015" s="302">
        <v>1.0502161E-8</v>
      </c>
      <c r="AX1015" s="302">
        <v>2.8693330999999999E-13</v>
      </c>
      <c r="AY1015" s="302">
        <v>6.2602571000000002E-12</v>
      </c>
      <c r="AZ1015" s="302">
        <v>1.6384846999999999E-13</v>
      </c>
      <c r="BA1015" s="302">
        <v>1.8589859999999999E-10</v>
      </c>
      <c r="BB1015" s="302">
        <v>1.1201246E-7</v>
      </c>
      <c r="BC1015" s="302">
        <v>2.7330866E-11</v>
      </c>
      <c r="BD1015" s="302">
        <v>1.2830056E-10</v>
      </c>
      <c r="BE1015" s="302">
        <v>4.1610557999999999E-14</v>
      </c>
      <c r="BF1015" s="302">
        <v>1.3402159000000001E-15</v>
      </c>
      <c r="BG1015" s="302">
        <v>5.5063458000000003E-14</v>
      </c>
      <c r="BH1015" s="302">
        <v>1.8773010999999999E-13</v>
      </c>
      <c r="BI1015" s="302">
        <v>3.7898599000000001E-14</v>
      </c>
      <c r="BJ1015" s="302">
        <v>2.4684149E-11</v>
      </c>
      <c r="BK1015" s="302">
        <v>1.4726624000000001E-9</v>
      </c>
      <c r="BL1015" s="302">
        <v>4.1913171000000002E-11</v>
      </c>
      <c r="BM1015" s="302">
        <v>1.5193074000000001E-5</v>
      </c>
      <c r="BN1015" s="303">
        <v>2.7044479E-2</v>
      </c>
      <c r="BO1015" s="302">
        <v>4.1017218000000001E-11</v>
      </c>
      <c r="BP1015" s="302">
        <v>2.4942903000000001E-13</v>
      </c>
      <c r="BQ1015" s="302">
        <v>1.1159639999999999E-17</v>
      </c>
      <c r="BR1015" s="74"/>
      <c r="BS1015" s="136">
        <v>1.123881E-4</v>
      </c>
      <c r="BT1015" s="144">
        <v>9.4439977000000003E-7</v>
      </c>
      <c r="BU1015" s="136">
        <v>1.0456703000000001E-4</v>
      </c>
      <c r="BV1015" s="144">
        <v>1.4639097999999999E-8</v>
      </c>
      <c r="BW1015" s="144">
        <v>8.3795350000000005E-7</v>
      </c>
      <c r="BX1015" s="144">
        <v>1.1769024E-7</v>
      </c>
      <c r="BY1015" s="144">
        <v>8.0949264999999998E-10</v>
      </c>
      <c r="BZ1015" s="144">
        <v>1.8503580999999999E-7</v>
      </c>
      <c r="CA1015" s="144">
        <v>9.9181816999999999E-9</v>
      </c>
      <c r="CB1015" s="144">
        <v>1.0109086E-7</v>
      </c>
      <c r="CC1015" s="144">
        <v>1.2026067E-9</v>
      </c>
      <c r="CD1015" s="144">
        <v>2.7325472E-8</v>
      </c>
      <c r="CE1015" s="144">
        <v>2.2473450999999999E-11</v>
      </c>
      <c r="CF1015" s="144">
        <v>3.5623864000000001E-7</v>
      </c>
      <c r="CG1015" s="144">
        <v>5.1525269999999999E-6</v>
      </c>
      <c r="CH1015" s="144">
        <v>6.6336620000000005E-8</v>
      </c>
      <c r="CI1015" s="144">
        <v>5.8883204999999999E-9</v>
      </c>
      <c r="CJ1015" s="203"/>
      <c r="CK1015" s="201"/>
      <c r="CL1015" s="110" t="s">
        <v>4173</v>
      </c>
      <c r="CM1015" s="110"/>
      <c r="CN1015" s="110"/>
      <c r="CP1015" s="305"/>
      <c r="CQ1015" s="74"/>
      <c r="CR1015" s="74"/>
      <c r="CS1015" s="74"/>
      <c r="CT1015" s="74"/>
      <c r="CU1015" s="74"/>
      <c r="CV1015" s="74"/>
      <c r="CW1015" s="74"/>
      <c r="CX1015" s="74"/>
      <c r="CY1015" s="74"/>
      <c r="CZ1015" s="74"/>
      <c r="DA1015" s="74"/>
      <c r="DB1015" s="74"/>
    </row>
    <row r="1016" spans="1:106" ht="14.5" customHeight="1">
      <c r="B1016" s="129" t="s">
        <v>4169</v>
      </c>
      <c r="C1016" s="127" t="s">
        <v>264</v>
      </c>
      <c r="D1016" s="127" t="s">
        <v>265</v>
      </c>
      <c r="G1016" s="74"/>
      <c r="H1016" s="74"/>
      <c r="I1016" s="74"/>
      <c r="J1016" s="74"/>
      <c r="K1016" s="74"/>
      <c r="L1016" s="74"/>
      <c r="M1016" s="74"/>
      <c r="N1016" s="74"/>
      <c r="O1016" s="74"/>
      <c r="P1016" s="74"/>
      <c r="Q1016" s="74"/>
      <c r="R1016" s="74"/>
      <c r="S1016" s="74"/>
      <c r="T1016" s="74"/>
      <c r="U1016" s="74"/>
      <c r="V1016" s="74"/>
      <c r="W1016" s="74"/>
      <c r="X1016" s="74"/>
      <c r="Y1016" s="74"/>
      <c r="Z1016" s="74"/>
      <c r="AA1016" s="74"/>
      <c r="AB1016" s="74"/>
      <c r="AC1016" s="74"/>
      <c r="AD1016" s="74"/>
      <c r="AE1016" s="74"/>
      <c r="AF1016" s="74"/>
      <c r="AG1016" s="74"/>
      <c r="AH1016" s="74"/>
      <c r="AI1016" s="74"/>
      <c r="AJ1016" s="74"/>
      <c r="AK1016" s="74"/>
      <c r="AL1016" s="74"/>
      <c r="AM1016" s="74"/>
      <c r="AN1016" s="74"/>
      <c r="AP1016" s="74"/>
      <c r="AQ1016" s="74"/>
      <c r="AR1016" s="74"/>
      <c r="AS1016" s="74"/>
      <c r="AT1016" s="74"/>
      <c r="AU1016" s="74"/>
      <c r="AV1016" s="74"/>
      <c r="AW1016" s="74"/>
      <c r="AX1016" s="74"/>
      <c r="AY1016" s="74"/>
      <c r="AZ1016" s="74"/>
      <c r="BA1016" s="74"/>
      <c r="BB1016" s="74"/>
      <c r="BC1016" s="74"/>
      <c r="BD1016" s="74"/>
      <c r="BE1016" s="74"/>
      <c r="BF1016" s="74"/>
      <c r="BG1016" s="74"/>
      <c r="BH1016" s="74"/>
      <c r="BI1016" s="74"/>
      <c r="BJ1016" s="74"/>
      <c r="BK1016" s="74"/>
      <c r="BL1016" s="74"/>
      <c r="BM1016" s="74"/>
      <c r="BN1016" s="74"/>
      <c r="BO1016" s="74"/>
      <c r="BP1016" s="74"/>
      <c r="BQ1016" s="74"/>
      <c r="BR1016" s="74"/>
      <c r="BS1016" s="74"/>
      <c r="BT1016" s="74"/>
      <c r="BU1016" s="74"/>
      <c r="BV1016" s="74"/>
      <c r="BW1016" s="74"/>
      <c r="BX1016" s="74"/>
      <c r="BY1016" s="74"/>
      <c r="BZ1016" s="74"/>
      <c r="CA1016" s="74"/>
      <c r="CB1016" s="74"/>
      <c r="CC1016" s="74"/>
      <c r="CD1016" s="74"/>
      <c r="CE1016" s="74"/>
      <c r="CF1016" s="74"/>
      <c r="CG1016" s="74"/>
      <c r="CH1016" s="74"/>
      <c r="CI1016" s="74"/>
      <c r="CJ1016" s="142"/>
      <c r="CK1016" s="202"/>
      <c r="CL1016" s="89"/>
      <c r="CM1016" s="110"/>
      <c r="CN1016" s="110"/>
      <c r="CP1016" s="305"/>
      <c r="CQ1016" s="74"/>
      <c r="CR1016" s="74"/>
      <c r="CS1016" s="74"/>
      <c r="CT1016" s="74"/>
      <c r="CU1016" s="74"/>
      <c r="CV1016" s="74"/>
      <c r="CW1016" s="74"/>
      <c r="CX1016" s="74"/>
      <c r="CY1016" s="74"/>
      <c r="CZ1016" s="74"/>
      <c r="DA1016" s="74"/>
      <c r="DB1016" s="74"/>
    </row>
    <row r="1017" spans="1:106" ht="14.5" customHeight="1">
      <c r="A1017" s="74" t="s">
        <v>4221</v>
      </c>
      <c r="B1017" s="129" t="s">
        <v>4169</v>
      </c>
      <c r="C1017" s="130" t="str">
        <f t="shared" ref="C1017:C1047" si="638">MID(A1017,1,12)</f>
        <v>A.160.02.101</v>
      </c>
      <c r="D1017" s="131" t="s">
        <v>265</v>
      </c>
      <c r="E1017" s="129" t="s">
        <v>957</v>
      </c>
      <c r="F1017" s="132" t="s">
        <v>4222</v>
      </c>
      <c r="G1017" s="132">
        <f t="shared" ref="G1017:G1047" si="639">J1017+K1017+L1017+M1017</f>
        <v>6.1649644986300003E-2</v>
      </c>
      <c r="H1017" s="348">
        <f t="shared" ref="H1017:H1047" si="640">G1017</f>
        <v>6.1649644986300003E-2</v>
      </c>
      <c r="I1017" s="74"/>
      <c r="J1017" s="132">
        <f t="shared" ref="J1017:J1047" si="641">P1017+Q1017+R1017+S1017</f>
        <v>1.5822937933000002E-3</v>
      </c>
      <c r="K1017" s="132">
        <f t="shared" ref="K1017:K1047" si="642">N1017+O1017+T1017</f>
        <v>5.8096966000000007E-3</v>
      </c>
      <c r="L1017" s="300">
        <f t="shared" ref="L1017:L1047" si="643">U1017+IF(V1017="x",0,V1017)+IF(W1017="x",0,W1017)+IF(X1017="x",0,X1017)+Y1017+Z1017</f>
        <v>1.9578055593E-2</v>
      </c>
      <c r="M1017" s="132">
        <v>3.4679598999999998E-2</v>
      </c>
      <c r="N1017" s="132">
        <v>3.9681678000000001E-3</v>
      </c>
      <c r="O1017" s="132">
        <v>1.7171427000000001E-3</v>
      </c>
      <c r="P1017" s="132">
        <v>1.2310635000000001E-3</v>
      </c>
      <c r="Q1017" s="132">
        <v>1.9487660000000001E-4</v>
      </c>
      <c r="R1017" s="304">
        <v>6.7797033000000002E-6</v>
      </c>
      <c r="S1017" s="132">
        <v>1.4957398999999999E-4</v>
      </c>
      <c r="T1017" s="132">
        <v>1.2438609999999999E-4</v>
      </c>
      <c r="U1017" s="132">
        <v>2.0726587000000001E-4</v>
      </c>
      <c r="V1017" s="132">
        <v>1.6107152999999999E-2</v>
      </c>
      <c r="W1017" s="132">
        <v>3.2360734E-3</v>
      </c>
      <c r="X1017" s="304">
        <v>2.5447748000000002E-5</v>
      </c>
      <c r="Y1017" s="304">
        <v>2.1155750000000001E-6</v>
      </c>
      <c r="Z1017" s="132">
        <v>0</v>
      </c>
      <c r="AA1017" s="74"/>
      <c r="AB1017" s="301">
        <f t="shared" ref="AB1017:AB1047" si="644">M1017/0.133</f>
        <v>0.26074886466165409</v>
      </c>
      <c r="AC1017" s="338">
        <f t="shared" ref="AC1017:AC1047" si="645">AB1017</f>
        <v>0.26074886466165409</v>
      </c>
      <c r="AD1017" s="74"/>
      <c r="AE1017" s="136">
        <v>21.751294000000001</v>
      </c>
      <c r="AF1017" s="136">
        <v>3.3138141000000001</v>
      </c>
      <c r="AG1017" s="136">
        <v>0.43867496</v>
      </c>
      <c r="AH1017" s="136">
        <v>0</v>
      </c>
      <c r="AI1017" s="136">
        <v>17.737456000000002</v>
      </c>
      <c r="AJ1017" s="136">
        <v>0.16219776</v>
      </c>
      <c r="AK1017" s="136">
        <v>9.9151182000000004E-2</v>
      </c>
      <c r="AL1017" s="74"/>
      <c r="AM1017" s="133">
        <v>5.9441787000000003E-3</v>
      </c>
      <c r="AN1017" s="340">
        <f t="shared" ref="AN1017:AN1047" si="646">AM1017</f>
        <v>5.9441787000000003E-3</v>
      </c>
      <c r="AP1017" s="133">
        <v>5.5412632999999999E-3</v>
      </c>
      <c r="AQ1017" s="133">
        <v>2.4369298000000001E-4</v>
      </c>
      <c r="AR1017" s="133">
        <v>1.5922243999999999E-4</v>
      </c>
      <c r="AS1017" s="134">
        <f t="shared" ref="AS1017:AS1047" si="647">AV1017+AY1017+AZ1017+BA1017+BB1017+BJ1017+BK1017+BO1017</f>
        <v>3.3221002954056995E-7</v>
      </c>
      <c r="AT1017" s="135">
        <f t="shared" ref="AT1017:AT1047" si="648">AW1017+AX1017+BC1017+BD1017+BE1017+BF1017+BG1017+BH1017+BI1017+BL1017+BP1017+BQ1017</f>
        <v>9.0123143691853995E-10</v>
      </c>
      <c r="AU1017" s="135">
        <f t="shared" ref="AU1017:AU1047" si="649">BM1017+BN1017</f>
        <v>2.2300061693000001E-2</v>
      </c>
      <c r="AV1017" s="302">
        <v>2.4245047000000001E-7</v>
      </c>
      <c r="AW1017" s="302">
        <v>7.3154731000000003E-10</v>
      </c>
      <c r="AX1017" s="302">
        <v>1.9986189E-14</v>
      </c>
      <c r="AY1017" s="302">
        <v>6.2602571000000002E-12</v>
      </c>
      <c r="AZ1017" s="302">
        <v>1.6384846999999999E-13</v>
      </c>
      <c r="BA1017" s="302">
        <v>1.8305939000000001E-10</v>
      </c>
      <c r="BB1017" s="302">
        <v>8.8032770999999995E-8</v>
      </c>
      <c r="BC1017" s="302">
        <v>2.6683389E-11</v>
      </c>
      <c r="BD1017" s="302">
        <v>1.0057057999999999E-10</v>
      </c>
      <c r="BE1017" s="302">
        <v>4.1610557999999999E-14</v>
      </c>
      <c r="BF1017" s="302">
        <v>1.3402159000000001E-15</v>
      </c>
      <c r="BG1017" s="302">
        <v>5.3373395999999998E-14</v>
      </c>
      <c r="BH1017" s="302">
        <v>1.2475507000000001E-13</v>
      </c>
      <c r="BI1017" s="302">
        <v>2.6481300000000001E-14</v>
      </c>
      <c r="BJ1017" s="302">
        <v>2.4600227E-11</v>
      </c>
      <c r="BK1017" s="302">
        <v>1.4716876E-9</v>
      </c>
      <c r="BL1017" s="302">
        <v>4.1913171000000002E-11</v>
      </c>
      <c r="BM1017" s="302">
        <v>1.4984693E-5</v>
      </c>
      <c r="BN1017" s="303">
        <v>2.2285077E-2</v>
      </c>
      <c r="BO1017" s="302">
        <v>4.1017218000000001E-11</v>
      </c>
      <c r="BP1017" s="302">
        <v>2.4942903000000001E-13</v>
      </c>
      <c r="BQ1017" s="302">
        <v>1.1159639999999999E-17</v>
      </c>
      <c r="BR1017" s="74"/>
      <c r="BS1017" s="144">
        <v>1.407353E-5</v>
      </c>
      <c r="BT1017" s="144">
        <v>7.5322092000000002E-7</v>
      </c>
      <c r="BU1017" s="144">
        <v>7.2703703000000001E-6</v>
      </c>
      <c r="BV1017" s="144">
        <v>1.4579208E-8</v>
      </c>
      <c r="BW1017" s="144">
        <v>6.7055771E-7</v>
      </c>
      <c r="BX1017" s="144">
        <v>1.1769024E-7</v>
      </c>
      <c r="BY1017" s="144">
        <v>8.0949264999999998E-10</v>
      </c>
      <c r="BZ1017" s="144">
        <v>1.8503580999999999E-7</v>
      </c>
      <c r="CA1017" s="144">
        <v>9.0978844999999994E-9</v>
      </c>
      <c r="CB1017" s="144">
        <v>9.8973977999999996E-8</v>
      </c>
      <c r="CC1017" s="144">
        <v>1.2026067E-9</v>
      </c>
      <c r="CD1017" s="144">
        <v>2.7325472E-8</v>
      </c>
      <c r="CE1017" s="144">
        <v>2.2473450999999999E-11</v>
      </c>
      <c r="CF1017" s="144">
        <v>3.2357554000000001E-7</v>
      </c>
      <c r="CG1017" s="144">
        <v>4.5288436000000003E-6</v>
      </c>
      <c r="CH1017" s="144">
        <v>6.6336620000000005E-8</v>
      </c>
      <c r="CI1017" s="144">
        <v>5.8883204999999999E-9</v>
      </c>
      <c r="CJ1017" s="203"/>
      <c r="CK1017" s="201"/>
      <c r="CL1017" s="110" t="s">
        <v>4223</v>
      </c>
      <c r="CM1017" s="110"/>
      <c r="CN1017" s="110"/>
      <c r="CP1017" s="305"/>
      <c r="CQ1017" s="74"/>
      <c r="CR1017" s="74"/>
      <c r="CS1017" s="74"/>
      <c r="CT1017" s="74"/>
      <c r="CU1017" s="74"/>
      <c r="CV1017" s="74"/>
      <c r="CW1017" s="74"/>
      <c r="CX1017" s="74"/>
      <c r="CY1017" s="74"/>
      <c r="CZ1017" s="74"/>
      <c r="DA1017" s="74"/>
      <c r="DB1017" s="74"/>
    </row>
    <row r="1018" spans="1:106" ht="14.5" customHeight="1">
      <c r="A1018" s="74" t="s">
        <v>4224</v>
      </c>
      <c r="B1018" s="129" t="s">
        <v>4169</v>
      </c>
      <c r="C1018" s="130" t="str">
        <f t="shared" si="638"/>
        <v>A.160.02.102</v>
      </c>
      <c r="D1018" s="131" t="s">
        <v>265</v>
      </c>
      <c r="E1018" s="129" t="s">
        <v>957</v>
      </c>
      <c r="F1018" s="132" t="s">
        <v>4226</v>
      </c>
      <c r="G1018" s="132">
        <f t="shared" si="639"/>
        <v>10.3445995982383</v>
      </c>
      <c r="H1018" s="348">
        <f t="shared" si="640"/>
        <v>10.3445995982383</v>
      </c>
      <c r="I1018" s="74"/>
      <c r="J1018" s="132">
        <f t="shared" si="641"/>
        <v>1.5822937933000002E-3</v>
      </c>
      <c r="K1018" s="132">
        <f t="shared" si="642"/>
        <v>5.8096966000000007E-3</v>
      </c>
      <c r="L1018" s="300">
        <f t="shared" si="643"/>
        <v>9.8436780078449999</v>
      </c>
      <c r="M1018" s="132">
        <v>0.49352960000000001</v>
      </c>
      <c r="N1018" s="132">
        <v>3.9681678000000001E-3</v>
      </c>
      <c r="O1018" s="132">
        <v>1.7171427000000001E-3</v>
      </c>
      <c r="P1018" s="132">
        <v>1.2310635000000001E-3</v>
      </c>
      <c r="Q1018" s="132">
        <v>1.9487660000000001E-4</v>
      </c>
      <c r="R1018" s="304">
        <v>6.7797033000000002E-6</v>
      </c>
      <c r="S1018" s="132">
        <v>1.4957398999999999E-4</v>
      </c>
      <c r="T1018" s="132">
        <v>1.2438609999999999E-4</v>
      </c>
      <c r="U1018" s="132">
        <v>2.0726587000000001E-4</v>
      </c>
      <c r="V1018" s="132">
        <v>1.6107152999999999E-2</v>
      </c>
      <c r="W1018" s="132">
        <v>3.2360734E-3</v>
      </c>
      <c r="X1018" s="132">
        <v>9.8241253999999998</v>
      </c>
      <c r="Y1018" s="304">
        <v>2.1155750000000001E-6</v>
      </c>
      <c r="Z1018" s="132">
        <v>0</v>
      </c>
      <c r="AA1018" s="74"/>
      <c r="AB1018" s="301">
        <f t="shared" si="644"/>
        <v>3.7107488721804511</v>
      </c>
      <c r="AC1018" s="338">
        <f t="shared" si="645"/>
        <v>3.7107488721804511</v>
      </c>
      <c r="AD1018" s="74"/>
      <c r="AE1018" s="136">
        <v>21.751294000000001</v>
      </c>
      <c r="AF1018" s="136">
        <v>3.3138141000000001</v>
      </c>
      <c r="AG1018" s="136">
        <v>0.43867496</v>
      </c>
      <c r="AH1018" s="136">
        <v>0</v>
      </c>
      <c r="AI1018" s="136">
        <v>17.737456000000002</v>
      </c>
      <c r="AJ1018" s="136">
        <v>0.16219776</v>
      </c>
      <c r="AK1018" s="136">
        <v>9.9151182000000004E-2</v>
      </c>
      <c r="AL1018" s="74"/>
      <c r="AM1018" s="133">
        <v>6.1959001999999999E-2</v>
      </c>
      <c r="AN1018" s="340">
        <f t="shared" si="646"/>
        <v>6.1959001999999999E-2</v>
      </c>
      <c r="AP1018" s="133">
        <v>5.8943951000000001E-2</v>
      </c>
      <c r="AQ1018" s="133">
        <v>2.8558283E-3</v>
      </c>
      <c r="AR1018" s="133">
        <v>1.5922243999999999E-4</v>
      </c>
      <c r="AS1018" s="134">
        <f t="shared" si="647"/>
        <v>3.5338100595405698E-6</v>
      </c>
      <c r="AT1018" s="135">
        <f t="shared" si="648"/>
        <v>1.0561495051919535E-8</v>
      </c>
      <c r="AU1018" s="135">
        <f t="shared" si="649"/>
        <v>2.2300061693000001E-2</v>
      </c>
      <c r="AV1018" s="302">
        <v>3.4440505000000002E-6</v>
      </c>
      <c r="AW1018" s="302">
        <v>1.0391546999999999E-8</v>
      </c>
      <c r="AX1018" s="302">
        <v>2.8391119E-13</v>
      </c>
      <c r="AY1018" s="302">
        <v>6.2602571000000002E-12</v>
      </c>
      <c r="AZ1018" s="302">
        <v>1.6384846999999999E-13</v>
      </c>
      <c r="BA1018" s="302">
        <v>1.8305939000000001E-10</v>
      </c>
      <c r="BB1018" s="302">
        <v>8.8032770999999995E-8</v>
      </c>
      <c r="BC1018" s="302">
        <v>2.6683389E-11</v>
      </c>
      <c r="BD1018" s="302">
        <v>1.0057057999999999E-10</v>
      </c>
      <c r="BE1018" s="302">
        <v>4.1610557999999999E-14</v>
      </c>
      <c r="BF1018" s="302">
        <v>1.3402159000000001E-15</v>
      </c>
      <c r="BG1018" s="302">
        <v>5.3373395999999998E-14</v>
      </c>
      <c r="BH1018" s="302">
        <v>1.2475507000000001E-13</v>
      </c>
      <c r="BI1018" s="302">
        <v>2.6481300000000001E-14</v>
      </c>
      <c r="BJ1018" s="302">
        <v>2.4600227E-11</v>
      </c>
      <c r="BK1018" s="302">
        <v>1.4716876E-9</v>
      </c>
      <c r="BL1018" s="302">
        <v>4.1913171000000002E-11</v>
      </c>
      <c r="BM1018" s="302">
        <v>1.4984693E-5</v>
      </c>
      <c r="BN1018" s="303">
        <v>2.2285077E-2</v>
      </c>
      <c r="BO1018" s="302">
        <v>4.1017218000000001E-11</v>
      </c>
      <c r="BP1018" s="302">
        <v>2.4942903000000001E-13</v>
      </c>
      <c r="BQ1018" s="302">
        <v>1.1159639999999999E-17</v>
      </c>
      <c r="BR1018" s="74"/>
      <c r="BS1018" s="136">
        <v>1.1026868E-4</v>
      </c>
      <c r="BT1018" s="144">
        <v>7.5322092000000002E-7</v>
      </c>
      <c r="BU1018" s="136">
        <v>1.0346552E-4</v>
      </c>
      <c r="BV1018" s="144">
        <v>1.4579208E-8</v>
      </c>
      <c r="BW1018" s="144">
        <v>6.7055771E-7</v>
      </c>
      <c r="BX1018" s="144">
        <v>1.1769024E-7</v>
      </c>
      <c r="BY1018" s="144">
        <v>8.0949264999999998E-10</v>
      </c>
      <c r="BZ1018" s="144">
        <v>1.8503580999999999E-7</v>
      </c>
      <c r="CA1018" s="144">
        <v>9.0978844999999994E-9</v>
      </c>
      <c r="CB1018" s="144">
        <v>9.8973977999999996E-8</v>
      </c>
      <c r="CC1018" s="144">
        <v>1.2026067E-9</v>
      </c>
      <c r="CD1018" s="144">
        <v>2.7325472E-8</v>
      </c>
      <c r="CE1018" s="144">
        <v>2.2473450999999999E-11</v>
      </c>
      <c r="CF1018" s="144">
        <v>3.2357554000000001E-7</v>
      </c>
      <c r="CG1018" s="144">
        <v>4.5288436000000003E-6</v>
      </c>
      <c r="CH1018" s="144">
        <v>6.6336620000000005E-8</v>
      </c>
      <c r="CI1018" s="144">
        <v>5.8883204999999999E-9</v>
      </c>
      <c r="CJ1018" s="203"/>
      <c r="CK1018" s="201"/>
      <c r="CL1018" s="110" t="s">
        <v>4173</v>
      </c>
      <c r="CM1018" s="110"/>
      <c r="CN1018" s="110"/>
      <c r="CP1018" s="305"/>
      <c r="CQ1018" s="74"/>
      <c r="CR1018" s="74"/>
      <c r="CS1018" s="74"/>
      <c r="CT1018" s="74"/>
      <c r="CU1018" s="74"/>
      <c r="CV1018" s="74"/>
      <c r="CW1018" s="74"/>
      <c r="CX1018" s="74"/>
      <c r="CY1018" s="74"/>
      <c r="CZ1018" s="74"/>
      <c r="DA1018" s="74"/>
      <c r="DB1018" s="74"/>
    </row>
    <row r="1019" spans="1:106" ht="14.5" customHeight="1">
      <c r="A1019" s="74" t="s">
        <v>4227</v>
      </c>
      <c r="B1019" s="129" t="s">
        <v>4169</v>
      </c>
      <c r="C1019" s="130" t="str">
        <f t="shared" si="638"/>
        <v>A.160.02.103</v>
      </c>
      <c r="D1019" s="131" t="s">
        <v>265</v>
      </c>
      <c r="E1019" s="129" t="s">
        <v>957</v>
      </c>
      <c r="F1019" s="132" t="s">
        <v>4228</v>
      </c>
      <c r="G1019" s="132">
        <f t="shared" si="639"/>
        <v>5.2932292039899999E-2</v>
      </c>
      <c r="H1019" s="348">
        <f t="shared" si="640"/>
        <v>5.2932292039899999E-2</v>
      </c>
      <c r="I1019" s="74"/>
      <c r="J1019" s="132">
        <f t="shared" si="641"/>
        <v>1.5563529419000003E-3</v>
      </c>
      <c r="K1019" s="132">
        <f t="shared" si="642"/>
        <v>4.7440900399999993E-3</v>
      </c>
      <c r="L1019" s="300">
        <f t="shared" si="643"/>
        <v>1.5965837058000001E-2</v>
      </c>
      <c r="M1019" s="132">
        <v>3.0666011999999999E-2</v>
      </c>
      <c r="N1019" s="132">
        <v>2.9668392999999999E-3</v>
      </c>
      <c r="O1019" s="132">
        <v>1.6532552E-3</v>
      </c>
      <c r="P1019" s="132">
        <v>1.2164953E-3</v>
      </c>
      <c r="Q1019" s="132">
        <v>1.8641468E-4</v>
      </c>
      <c r="R1019" s="304">
        <v>6.3127519000000004E-6</v>
      </c>
      <c r="S1019" s="132">
        <v>1.4713021000000001E-4</v>
      </c>
      <c r="T1019" s="132">
        <v>1.2399553999999999E-4</v>
      </c>
      <c r="U1019" s="132">
        <v>2.0553514999999999E-4</v>
      </c>
      <c r="V1019" s="132">
        <v>1.2506622E-2</v>
      </c>
      <c r="W1019" s="132">
        <v>3.2261705000000002E-3</v>
      </c>
      <c r="X1019" s="304">
        <v>2.5393833000000001E-5</v>
      </c>
      <c r="Y1019" s="304">
        <v>2.1155750000000001E-6</v>
      </c>
      <c r="Z1019" s="132">
        <v>0</v>
      </c>
      <c r="AA1019" s="74"/>
      <c r="AB1019" s="301">
        <f t="shared" si="644"/>
        <v>0.23057151879699248</v>
      </c>
      <c r="AC1019" s="338">
        <f t="shared" si="645"/>
        <v>0.23057151879699248</v>
      </c>
      <c r="AD1019" s="74"/>
      <c r="AE1019" s="136">
        <v>21.355060000000002</v>
      </c>
      <c r="AF1019" s="136">
        <v>2.9193954</v>
      </c>
      <c r="AG1019" s="136">
        <v>0.43733251000000001</v>
      </c>
      <c r="AH1019" s="136">
        <v>0</v>
      </c>
      <c r="AI1019" s="136">
        <v>17.737456000000002</v>
      </c>
      <c r="AJ1019" s="136">
        <v>0.16205559</v>
      </c>
      <c r="AK1019" s="136">
        <v>9.8820672999999998E-2</v>
      </c>
      <c r="AL1019" s="74"/>
      <c r="AM1019" s="133">
        <v>5.1167861000000004E-3</v>
      </c>
      <c r="AN1019" s="340">
        <f t="shared" si="646"/>
        <v>5.1167861000000004E-3</v>
      </c>
      <c r="AP1019" s="133">
        <v>4.7685560999999998E-3</v>
      </c>
      <c r="AQ1019" s="133">
        <v>2.1496724999999999E-4</v>
      </c>
      <c r="AR1019" s="133">
        <v>1.3326274000000001E-4</v>
      </c>
      <c r="AS1019" s="134">
        <f t="shared" si="647"/>
        <v>2.8588465800456998E-7</v>
      </c>
      <c r="AT1019" s="135">
        <f t="shared" si="648"/>
        <v>7.9499721185253997E-10</v>
      </c>
      <c r="AU1019" s="135">
        <f t="shared" si="649"/>
        <v>1.8664248512999998E-2</v>
      </c>
      <c r="AV1019" s="302">
        <v>2.1444589000000001E-7</v>
      </c>
      <c r="AW1019" s="302">
        <v>6.4705074000000004E-10</v>
      </c>
      <c r="AX1019" s="302">
        <v>1.7677621999999999E-14</v>
      </c>
      <c r="AY1019" s="302">
        <v>6.2602571000000002E-12</v>
      </c>
      <c r="AZ1019" s="302">
        <v>1.6384846999999999E-13</v>
      </c>
      <c r="BA1019" s="302">
        <v>1.8089056E-10</v>
      </c>
      <c r="BB1019" s="302">
        <v>6.9714957000000002E-8</v>
      </c>
      <c r="BC1019" s="302">
        <v>2.6188788E-11</v>
      </c>
      <c r="BD1019" s="302">
        <v>7.9387952999999998E-11</v>
      </c>
      <c r="BE1019" s="302">
        <v>4.1610557999999999E-14</v>
      </c>
      <c r="BF1019" s="302">
        <v>1.3402159000000001E-15</v>
      </c>
      <c r="BG1019" s="302">
        <v>5.2082376999999999E-14</v>
      </c>
      <c r="BH1019" s="302">
        <v>7.6649137999999998E-14</v>
      </c>
      <c r="BI1019" s="302">
        <v>1.7759751999999999E-14</v>
      </c>
      <c r="BJ1019" s="302">
        <v>2.4536121E-11</v>
      </c>
      <c r="BK1019" s="302">
        <v>1.470943E-9</v>
      </c>
      <c r="BL1019" s="302">
        <v>4.1913171000000002E-11</v>
      </c>
      <c r="BM1019" s="302">
        <v>1.4825512999999999E-5</v>
      </c>
      <c r="BN1019" s="303">
        <v>1.8649422999999998E-2</v>
      </c>
      <c r="BO1019" s="302">
        <v>4.1017218000000001E-11</v>
      </c>
      <c r="BP1019" s="302">
        <v>2.4942903000000001E-13</v>
      </c>
      <c r="BQ1019" s="302">
        <v>1.1159639999999999E-17</v>
      </c>
      <c r="BR1019" s="74"/>
      <c r="BS1019" s="144">
        <v>1.2454529E-5</v>
      </c>
      <c r="BT1019" s="144">
        <v>6.0718151000000004E-7</v>
      </c>
      <c r="BU1019" s="144">
        <v>6.4289457999999997E-6</v>
      </c>
      <c r="BV1019" s="144">
        <v>1.4533458999999999E-8</v>
      </c>
      <c r="BW1019" s="144">
        <v>5.4268594000000004E-7</v>
      </c>
      <c r="BX1019" s="144">
        <v>1.1769024E-7</v>
      </c>
      <c r="BY1019" s="144">
        <v>8.0949264999999998E-10</v>
      </c>
      <c r="BZ1019" s="144">
        <v>1.8503580999999999E-7</v>
      </c>
      <c r="CA1019" s="144">
        <v>8.4712685999999998E-9</v>
      </c>
      <c r="CB1019" s="144">
        <v>9.7356917000000006E-8</v>
      </c>
      <c r="CC1019" s="144">
        <v>1.2026067E-9</v>
      </c>
      <c r="CD1019" s="144">
        <v>2.7325472E-8</v>
      </c>
      <c r="CE1019" s="144">
        <v>2.2473450999999999E-11</v>
      </c>
      <c r="CF1019" s="144">
        <v>2.9862457000000002E-7</v>
      </c>
      <c r="CG1019" s="144">
        <v>4.0524188E-6</v>
      </c>
      <c r="CH1019" s="144">
        <v>6.6336620000000005E-8</v>
      </c>
      <c r="CI1019" s="144">
        <v>5.8883204999999999E-9</v>
      </c>
      <c r="CJ1019" s="203"/>
      <c r="CK1019" s="201"/>
      <c r="CL1019" s="110" t="s">
        <v>4173</v>
      </c>
      <c r="CM1019" s="110"/>
      <c r="CN1019" s="110"/>
      <c r="CO1019" s="222"/>
      <c r="CP1019" s="305"/>
      <c r="CQ1019" s="74"/>
      <c r="CR1019" s="74"/>
      <c r="CS1019" s="74"/>
      <c r="CT1019" s="74"/>
      <c r="CU1019" s="74"/>
      <c r="CV1019" s="74"/>
      <c r="CW1019" s="74"/>
      <c r="CX1019" s="74"/>
      <c r="CY1019" s="74"/>
      <c r="CZ1019" s="74"/>
      <c r="DA1019" s="74"/>
      <c r="DB1019" s="74"/>
    </row>
    <row r="1020" spans="1:106" ht="14.5" customHeight="1">
      <c r="A1020" s="74" t="s">
        <v>4229</v>
      </c>
      <c r="B1020" s="129" t="s">
        <v>4169</v>
      </c>
      <c r="C1020" s="130" t="str">
        <f t="shared" si="638"/>
        <v>A.160.02.104</v>
      </c>
      <c r="D1020" s="131" t="s">
        <v>265</v>
      </c>
      <c r="E1020" s="129" t="s">
        <v>957</v>
      </c>
      <c r="F1020" s="132" t="s">
        <v>4230</v>
      </c>
      <c r="G1020" s="132">
        <f t="shared" si="639"/>
        <v>5.5097072962068987</v>
      </c>
      <c r="H1020" s="348">
        <f t="shared" si="640"/>
        <v>5.5097072962068987</v>
      </c>
      <c r="I1020" s="74"/>
      <c r="J1020" s="132">
        <f t="shared" si="641"/>
        <v>1.5563529419000003E-3</v>
      </c>
      <c r="K1020" s="132">
        <f t="shared" si="642"/>
        <v>4.7440900399999993E-3</v>
      </c>
      <c r="L1020" s="300">
        <f t="shared" si="643"/>
        <v>5.0138908432249991</v>
      </c>
      <c r="M1020" s="132">
        <v>0.48951601</v>
      </c>
      <c r="N1020" s="132">
        <v>2.9668392999999999E-3</v>
      </c>
      <c r="O1020" s="132">
        <v>1.6532552E-3</v>
      </c>
      <c r="P1020" s="132">
        <v>1.2164953E-3</v>
      </c>
      <c r="Q1020" s="132">
        <v>1.8641468E-4</v>
      </c>
      <c r="R1020" s="304">
        <v>6.3127519000000004E-6</v>
      </c>
      <c r="S1020" s="132">
        <v>1.4713021000000001E-4</v>
      </c>
      <c r="T1020" s="132">
        <v>1.2399553999999999E-4</v>
      </c>
      <c r="U1020" s="132">
        <v>2.0553514999999999E-4</v>
      </c>
      <c r="V1020" s="132">
        <v>1.2506622E-2</v>
      </c>
      <c r="W1020" s="132">
        <v>3.2261705000000002E-3</v>
      </c>
      <c r="X1020" s="132">
        <v>4.9979503999999997</v>
      </c>
      <c r="Y1020" s="304">
        <v>2.1155750000000001E-6</v>
      </c>
      <c r="Z1020" s="132">
        <v>0</v>
      </c>
      <c r="AA1020" s="74"/>
      <c r="AB1020" s="301">
        <f t="shared" si="644"/>
        <v>3.6805715037593982</v>
      </c>
      <c r="AC1020" s="338">
        <f t="shared" si="645"/>
        <v>3.6805715037593982</v>
      </c>
      <c r="AD1020" s="74"/>
      <c r="AE1020" s="136">
        <v>21.355060000000002</v>
      </c>
      <c r="AF1020" s="136">
        <v>2.9193954</v>
      </c>
      <c r="AG1020" s="136">
        <v>0.43733251000000001</v>
      </c>
      <c r="AH1020" s="136">
        <v>0</v>
      </c>
      <c r="AI1020" s="136">
        <v>17.737456000000002</v>
      </c>
      <c r="AJ1020" s="136">
        <v>0.16205559</v>
      </c>
      <c r="AK1020" s="136">
        <v>9.8820672999999998E-2</v>
      </c>
      <c r="AL1020" s="74"/>
      <c r="AM1020" s="133">
        <v>6.1131609000000003E-2</v>
      </c>
      <c r="AN1020" s="340">
        <f t="shared" si="646"/>
        <v>6.1131609000000003E-2</v>
      </c>
      <c r="AP1020" s="133">
        <v>5.8171243999999997E-2</v>
      </c>
      <c r="AQ1020" s="133">
        <v>2.8271025999999999E-3</v>
      </c>
      <c r="AR1020" s="133">
        <v>1.3326274000000001E-4</v>
      </c>
      <c r="AS1020" s="134">
        <f t="shared" si="647"/>
        <v>3.4874846680045701E-6</v>
      </c>
      <c r="AT1020" s="135">
        <f t="shared" si="648"/>
        <v>1.045526139685054E-8</v>
      </c>
      <c r="AU1020" s="135">
        <f t="shared" si="649"/>
        <v>1.8664248512999998E-2</v>
      </c>
      <c r="AV1020" s="302">
        <v>3.4160459E-6</v>
      </c>
      <c r="AW1020" s="302">
        <v>1.0307051000000001E-8</v>
      </c>
      <c r="AX1020" s="302">
        <v>2.8160261999999999E-13</v>
      </c>
      <c r="AY1020" s="302">
        <v>6.2602571000000002E-12</v>
      </c>
      <c r="AZ1020" s="302">
        <v>1.6384846999999999E-13</v>
      </c>
      <c r="BA1020" s="302">
        <v>1.8089056E-10</v>
      </c>
      <c r="BB1020" s="302">
        <v>6.9714957000000002E-8</v>
      </c>
      <c r="BC1020" s="302">
        <v>2.6188788E-11</v>
      </c>
      <c r="BD1020" s="302">
        <v>7.9387952999999998E-11</v>
      </c>
      <c r="BE1020" s="302">
        <v>4.1610557999999999E-14</v>
      </c>
      <c r="BF1020" s="302">
        <v>1.3402159000000001E-15</v>
      </c>
      <c r="BG1020" s="302">
        <v>5.2082376999999999E-14</v>
      </c>
      <c r="BH1020" s="302">
        <v>7.6649137999999998E-14</v>
      </c>
      <c r="BI1020" s="302">
        <v>1.7759751999999999E-14</v>
      </c>
      <c r="BJ1020" s="302">
        <v>2.4536121E-11</v>
      </c>
      <c r="BK1020" s="302">
        <v>1.470943E-9</v>
      </c>
      <c r="BL1020" s="302">
        <v>4.1913171000000002E-11</v>
      </c>
      <c r="BM1020" s="302">
        <v>1.4825512999999999E-5</v>
      </c>
      <c r="BN1020" s="303">
        <v>1.8649422999999998E-2</v>
      </c>
      <c r="BO1020" s="302">
        <v>4.1017218000000001E-11</v>
      </c>
      <c r="BP1020" s="302">
        <v>2.4942903000000001E-13</v>
      </c>
      <c r="BQ1020" s="302">
        <v>1.1159639999999999E-17</v>
      </c>
      <c r="BR1020" s="74"/>
      <c r="BS1020" s="136">
        <v>1.0864968E-4</v>
      </c>
      <c r="BT1020" s="144">
        <v>6.0718151000000004E-7</v>
      </c>
      <c r="BU1020" s="136">
        <v>1.0262410000000001E-4</v>
      </c>
      <c r="BV1020" s="144">
        <v>1.4533458999999999E-8</v>
      </c>
      <c r="BW1020" s="144">
        <v>5.4268594000000004E-7</v>
      </c>
      <c r="BX1020" s="144">
        <v>1.1769024E-7</v>
      </c>
      <c r="BY1020" s="144">
        <v>8.0949264999999998E-10</v>
      </c>
      <c r="BZ1020" s="144">
        <v>1.8503580999999999E-7</v>
      </c>
      <c r="CA1020" s="144">
        <v>8.4712685999999998E-9</v>
      </c>
      <c r="CB1020" s="144">
        <v>9.7356917000000006E-8</v>
      </c>
      <c r="CC1020" s="144">
        <v>1.2026067E-9</v>
      </c>
      <c r="CD1020" s="144">
        <v>2.7325472E-8</v>
      </c>
      <c r="CE1020" s="144">
        <v>2.2473450999999999E-11</v>
      </c>
      <c r="CF1020" s="144">
        <v>2.9862457000000002E-7</v>
      </c>
      <c r="CG1020" s="144">
        <v>4.0524188E-6</v>
      </c>
      <c r="CH1020" s="144">
        <v>6.6336620000000005E-8</v>
      </c>
      <c r="CI1020" s="144">
        <v>5.8883204999999999E-9</v>
      </c>
      <c r="CJ1020" s="203"/>
      <c r="CK1020" s="201"/>
      <c r="CL1020" s="110" t="s">
        <v>4173</v>
      </c>
      <c r="CM1020" s="110"/>
      <c r="CN1020" s="110"/>
      <c r="CO1020" s="222"/>
      <c r="CP1020" s="305"/>
      <c r="CQ1020" s="74"/>
      <c r="CR1020" s="74"/>
      <c r="CS1020" s="74"/>
      <c r="CT1020" s="74"/>
      <c r="CU1020" s="74"/>
      <c r="CV1020" s="74"/>
      <c r="CW1020" s="74"/>
      <c r="CX1020" s="74"/>
      <c r="CY1020" s="74"/>
      <c r="CZ1020" s="74"/>
      <c r="DA1020" s="74"/>
      <c r="DB1020" s="74"/>
    </row>
    <row r="1021" spans="1:106" ht="14.5" customHeight="1">
      <c r="A1021" s="74" t="s">
        <v>4231</v>
      </c>
      <c r="B1021" s="129" t="s">
        <v>4169</v>
      </c>
      <c r="C1021" s="130" t="str">
        <f t="shared" si="638"/>
        <v>A.160.02.105</v>
      </c>
      <c r="D1021" s="131" t="s">
        <v>265</v>
      </c>
      <c r="E1021" s="129" t="s">
        <v>957</v>
      </c>
      <c r="F1021" s="132" t="s">
        <v>4233</v>
      </c>
      <c r="G1021" s="132">
        <f t="shared" si="639"/>
        <v>5.22983028488E-2</v>
      </c>
      <c r="H1021" s="348">
        <f t="shared" si="640"/>
        <v>5.22983028488E-2</v>
      </c>
      <c r="I1021" s="74"/>
      <c r="J1021" s="132">
        <f t="shared" si="641"/>
        <v>1.5544663418E-3</v>
      </c>
      <c r="K1021" s="132">
        <f t="shared" si="642"/>
        <v>4.6665914400000003E-3</v>
      </c>
      <c r="L1021" s="300">
        <f t="shared" si="643"/>
        <v>1.5703130066999998E-2</v>
      </c>
      <c r="M1021" s="132">
        <v>3.0374115E-2</v>
      </c>
      <c r="N1021" s="132">
        <v>2.8940153999999999E-3</v>
      </c>
      <c r="O1021" s="132">
        <v>1.6486089000000001E-3</v>
      </c>
      <c r="P1021" s="132">
        <v>1.2154358E-3</v>
      </c>
      <c r="Q1021" s="132">
        <v>1.8579927000000001E-4</v>
      </c>
      <c r="R1021" s="304">
        <v>6.2787917999999998E-6</v>
      </c>
      <c r="S1021" s="132">
        <v>1.4695248E-4</v>
      </c>
      <c r="T1021" s="132">
        <v>1.2396714000000001E-4</v>
      </c>
      <c r="U1021" s="132">
        <v>2.0540928E-4</v>
      </c>
      <c r="V1021" s="132">
        <v>1.2244764999999999E-2</v>
      </c>
      <c r="W1021" s="132">
        <v>3.2254503E-3</v>
      </c>
      <c r="X1021" s="304">
        <v>2.5389911999999998E-5</v>
      </c>
      <c r="Y1021" s="304">
        <v>2.1155750000000001E-6</v>
      </c>
      <c r="Z1021" s="132">
        <v>0</v>
      </c>
      <c r="AA1021" s="74"/>
      <c r="AB1021" s="301">
        <f t="shared" si="644"/>
        <v>0.22837680451127818</v>
      </c>
      <c r="AC1021" s="338">
        <f t="shared" si="645"/>
        <v>0.22837680451127818</v>
      </c>
      <c r="AD1021" s="74"/>
      <c r="AE1021" s="136">
        <v>21.326243000000002</v>
      </c>
      <c r="AF1021" s="136">
        <v>2.8907104000000001</v>
      </c>
      <c r="AG1021" s="136">
        <v>0.43723487999999999</v>
      </c>
      <c r="AH1021" s="136">
        <v>0</v>
      </c>
      <c r="AI1021" s="136">
        <v>17.737456000000002</v>
      </c>
      <c r="AJ1021" s="136">
        <v>0.16204525</v>
      </c>
      <c r="AK1021" s="136">
        <v>9.8796635999999993E-2</v>
      </c>
      <c r="AL1021" s="74"/>
      <c r="AM1021" s="133">
        <v>5.0566120999999999E-3</v>
      </c>
      <c r="AN1021" s="340">
        <f t="shared" si="646"/>
        <v>5.0566120999999999E-3</v>
      </c>
      <c r="AP1021" s="133">
        <v>4.7123592999999998E-3</v>
      </c>
      <c r="AQ1021" s="133">
        <v>2.1287810000000001E-4</v>
      </c>
      <c r="AR1021" s="133">
        <v>1.3137475999999999E-4</v>
      </c>
      <c r="AS1021" s="134">
        <f t="shared" si="647"/>
        <v>2.8251554650256996E-7</v>
      </c>
      <c r="AT1021" s="135">
        <f t="shared" si="648"/>
        <v>7.8727108215753981E-10</v>
      </c>
      <c r="AU1021" s="135">
        <f t="shared" si="649"/>
        <v>1.8399825935999998E-2</v>
      </c>
      <c r="AV1021" s="302">
        <v>2.1240919999999999E-7</v>
      </c>
      <c r="AW1021" s="302">
        <v>6.4090552999999995E-10</v>
      </c>
      <c r="AX1021" s="302">
        <v>1.7509726000000001E-14</v>
      </c>
      <c r="AY1021" s="302">
        <v>6.2602571000000002E-12</v>
      </c>
      <c r="AZ1021" s="302">
        <v>1.6384846999999999E-13</v>
      </c>
      <c r="BA1021" s="302">
        <v>1.8073282E-10</v>
      </c>
      <c r="BB1021" s="302">
        <v>6.8382751999999998E-8</v>
      </c>
      <c r="BC1021" s="302">
        <v>2.6152816999999999E-11</v>
      </c>
      <c r="BD1021" s="302">
        <v>7.7847398999999999E-11</v>
      </c>
      <c r="BE1021" s="302">
        <v>4.1610557999999999E-14</v>
      </c>
      <c r="BF1021" s="302">
        <v>1.3402159000000001E-15</v>
      </c>
      <c r="BG1021" s="302">
        <v>5.1988485000000003E-14</v>
      </c>
      <c r="BH1021" s="302">
        <v>7.3150524999999996E-14</v>
      </c>
      <c r="BI1021" s="302">
        <v>1.7125457999999999E-14</v>
      </c>
      <c r="BJ1021" s="302">
        <v>2.4531459E-11</v>
      </c>
      <c r="BK1021" s="302">
        <v>1.4708888999999999E-9</v>
      </c>
      <c r="BL1021" s="302">
        <v>4.1913171000000002E-11</v>
      </c>
      <c r="BM1021" s="302">
        <v>1.4813936000000001E-5</v>
      </c>
      <c r="BN1021" s="303">
        <v>1.8385011999999999E-2</v>
      </c>
      <c r="BO1021" s="302">
        <v>4.1017218000000001E-11</v>
      </c>
      <c r="BP1021" s="302">
        <v>2.4942903000000001E-13</v>
      </c>
      <c r="BQ1021" s="302">
        <v>1.1159639999999999E-17</v>
      </c>
      <c r="BR1021" s="74"/>
      <c r="BS1021" s="144">
        <v>1.2336784E-5</v>
      </c>
      <c r="BT1021" s="144">
        <v>5.9656045999999996E-7</v>
      </c>
      <c r="BU1021" s="144">
        <v>6.3677512000000003E-6</v>
      </c>
      <c r="BV1021" s="144">
        <v>1.4530132000000001E-8</v>
      </c>
      <c r="BW1021" s="144">
        <v>5.3338616999999996E-7</v>
      </c>
      <c r="BX1021" s="144">
        <v>1.1769024E-7</v>
      </c>
      <c r="BY1021" s="144">
        <v>8.0949264999999998E-10</v>
      </c>
      <c r="BZ1021" s="144">
        <v>1.8503580999999999E-7</v>
      </c>
      <c r="CA1021" s="144">
        <v>8.4256964999999997E-9</v>
      </c>
      <c r="CB1021" s="144">
        <v>9.7239312999999999E-8</v>
      </c>
      <c r="CC1021" s="144">
        <v>1.2026067E-9</v>
      </c>
      <c r="CD1021" s="144">
        <v>2.7325472E-8</v>
      </c>
      <c r="CE1021" s="144">
        <v>2.2473450999999999E-11</v>
      </c>
      <c r="CF1021" s="144">
        <v>2.9680995E-7</v>
      </c>
      <c r="CG1021" s="144">
        <v>4.0177696999999997E-6</v>
      </c>
      <c r="CH1021" s="144">
        <v>6.6336620000000005E-8</v>
      </c>
      <c r="CI1021" s="144">
        <v>5.8883204999999999E-9</v>
      </c>
      <c r="CJ1021" s="203"/>
      <c r="CK1021" s="201"/>
      <c r="CL1021" s="110" t="s">
        <v>4173</v>
      </c>
      <c r="CM1021" s="110"/>
      <c r="CN1021" s="110"/>
      <c r="CO1021" s="222"/>
      <c r="CP1021" s="305"/>
      <c r="CQ1021" s="74"/>
      <c r="CR1021" s="74"/>
      <c r="CS1021" s="74"/>
      <c r="CT1021" s="74"/>
      <c r="CU1021" s="74"/>
      <c r="CV1021" s="74"/>
      <c r="CW1021" s="74"/>
      <c r="CX1021" s="74"/>
      <c r="CY1021" s="74"/>
      <c r="CZ1021" s="74"/>
      <c r="DA1021" s="74"/>
      <c r="DB1021" s="74"/>
    </row>
    <row r="1022" spans="1:106" ht="14.5" customHeight="1">
      <c r="A1022" s="74" t="s">
        <v>4234</v>
      </c>
      <c r="B1022" s="129" t="s">
        <v>4169</v>
      </c>
      <c r="C1022" s="130" t="str">
        <f t="shared" si="638"/>
        <v>A.160.02.106</v>
      </c>
      <c r="D1022" s="131" t="s">
        <v>265</v>
      </c>
      <c r="E1022" s="129" t="s">
        <v>957</v>
      </c>
      <c r="F1022" s="132" t="s">
        <v>4235</v>
      </c>
      <c r="G1022" s="132">
        <f t="shared" si="639"/>
        <v>5.1140483079368</v>
      </c>
      <c r="H1022" s="348">
        <f t="shared" si="640"/>
        <v>5.1140483079368</v>
      </c>
      <c r="I1022" s="74"/>
      <c r="J1022" s="132">
        <f t="shared" si="641"/>
        <v>1.5544663418E-3</v>
      </c>
      <c r="K1022" s="132">
        <f t="shared" si="642"/>
        <v>4.6665914400000003E-3</v>
      </c>
      <c r="L1022" s="300">
        <f t="shared" si="643"/>
        <v>4.6186031401549998</v>
      </c>
      <c r="M1022" s="132">
        <v>0.48922410999999999</v>
      </c>
      <c r="N1022" s="132">
        <v>2.8940153999999999E-3</v>
      </c>
      <c r="O1022" s="132">
        <v>1.6486089000000001E-3</v>
      </c>
      <c r="P1022" s="132">
        <v>1.2154358E-3</v>
      </c>
      <c r="Q1022" s="132">
        <v>1.8579927000000001E-4</v>
      </c>
      <c r="R1022" s="304">
        <v>6.2787917999999998E-6</v>
      </c>
      <c r="S1022" s="132">
        <v>1.4695248E-4</v>
      </c>
      <c r="T1022" s="132">
        <v>1.2396714000000001E-4</v>
      </c>
      <c r="U1022" s="132">
        <v>2.0540928E-4</v>
      </c>
      <c r="V1022" s="132">
        <v>1.2244764999999999E-2</v>
      </c>
      <c r="W1022" s="132">
        <v>3.2254503E-3</v>
      </c>
      <c r="X1022" s="132">
        <v>4.6029254000000002</v>
      </c>
      <c r="Y1022" s="304">
        <v>2.1155750000000001E-6</v>
      </c>
      <c r="Z1022" s="132">
        <v>0</v>
      </c>
      <c r="AA1022" s="74"/>
      <c r="AB1022" s="301">
        <f t="shared" si="644"/>
        <v>3.6783767669172929</v>
      </c>
      <c r="AC1022" s="338">
        <f t="shared" si="645"/>
        <v>3.6783767669172929</v>
      </c>
      <c r="AD1022" s="74"/>
      <c r="AE1022" s="136">
        <v>21.326243000000002</v>
      </c>
      <c r="AF1022" s="136">
        <v>2.8907104000000001</v>
      </c>
      <c r="AG1022" s="136">
        <v>0.43723487999999999</v>
      </c>
      <c r="AH1022" s="136">
        <v>0</v>
      </c>
      <c r="AI1022" s="136">
        <v>17.737456000000002</v>
      </c>
      <c r="AJ1022" s="136">
        <v>0.16204525</v>
      </c>
      <c r="AK1022" s="136">
        <v>9.8796635999999993E-2</v>
      </c>
      <c r="AL1022" s="74"/>
      <c r="AM1022" s="133">
        <v>6.1071435E-2</v>
      </c>
      <c r="AN1022" s="340">
        <f t="shared" si="646"/>
        <v>6.1071435E-2</v>
      </c>
      <c r="AP1022" s="133">
        <v>5.8115047000000003E-2</v>
      </c>
      <c r="AQ1022" s="133">
        <v>2.8250135000000001E-3</v>
      </c>
      <c r="AR1022" s="133">
        <v>1.3137475999999999E-4</v>
      </c>
      <c r="AS1022" s="134">
        <f t="shared" si="647"/>
        <v>3.4841155465025706E-6</v>
      </c>
      <c r="AT1022" s="135">
        <f t="shared" si="648"/>
        <v>1.0447535477161539E-8</v>
      </c>
      <c r="AU1022" s="135">
        <f t="shared" si="649"/>
        <v>1.8399825935999998E-2</v>
      </c>
      <c r="AV1022" s="302">
        <v>3.4140092000000002E-6</v>
      </c>
      <c r="AW1022" s="302">
        <v>1.0300906000000001E-8</v>
      </c>
      <c r="AX1022" s="302">
        <v>2.8143472999999999E-13</v>
      </c>
      <c r="AY1022" s="302">
        <v>6.2602571000000002E-12</v>
      </c>
      <c r="AZ1022" s="302">
        <v>1.6384846999999999E-13</v>
      </c>
      <c r="BA1022" s="302">
        <v>1.8073282E-10</v>
      </c>
      <c r="BB1022" s="302">
        <v>6.8382751999999998E-8</v>
      </c>
      <c r="BC1022" s="302">
        <v>2.6152816999999999E-11</v>
      </c>
      <c r="BD1022" s="302">
        <v>7.7847398999999999E-11</v>
      </c>
      <c r="BE1022" s="302">
        <v>4.1610557999999999E-14</v>
      </c>
      <c r="BF1022" s="302">
        <v>1.3402159000000001E-15</v>
      </c>
      <c r="BG1022" s="302">
        <v>5.1988485000000003E-14</v>
      </c>
      <c r="BH1022" s="302">
        <v>7.3150524999999996E-14</v>
      </c>
      <c r="BI1022" s="302">
        <v>1.7125457999999999E-14</v>
      </c>
      <c r="BJ1022" s="302">
        <v>2.4531459E-11</v>
      </c>
      <c r="BK1022" s="302">
        <v>1.4708888999999999E-9</v>
      </c>
      <c r="BL1022" s="302">
        <v>4.1913171000000002E-11</v>
      </c>
      <c r="BM1022" s="302">
        <v>1.4813936000000001E-5</v>
      </c>
      <c r="BN1022" s="303">
        <v>1.8385011999999999E-2</v>
      </c>
      <c r="BO1022" s="302">
        <v>4.1017218000000001E-11</v>
      </c>
      <c r="BP1022" s="302">
        <v>2.4942903000000001E-13</v>
      </c>
      <c r="BQ1022" s="302">
        <v>1.1159639999999999E-17</v>
      </c>
      <c r="BR1022" s="74"/>
      <c r="BS1022" s="136">
        <v>1.0853194000000001E-4</v>
      </c>
      <c r="BT1022" s="144">
        <v>5.9656045999999996E-7</v>
      </c>
      <c r="BU1022" s="136">
        <v>1.0256290999999999E-4</v>
      </c>
      <c r="BV1022" s="144">
        <v>1.4530132000000001E-8</v>
      </c>
      <c r="BW1022" s="144">
        <v>5.3338616999999996E-7</v>
      </c>
      <c r="BX1022" s="144">
        <v>1.1769024E-7</v>
      </c>
      <c r="BY1022" s="144">
        <v>8.0949264999999998E-10</v>
      </c>
      <c r="BZ1022" s="144">
        <v>1.8503580999999999E-7</v>
      </c>
      <c r="CA1022" s="144">
        <v>8.4256964999999997E-9</v>
      </c>
      <c r="CB1022" s="144">
        <v>9.7239312999999999E-8</v>
      </c>
      <c r="CC1022" s="144">
        <v>1.2026067E-9</v>
      </c>
      <c r="CD1022" s="144">
        <v>2.7325472E-8</v>
      </c>
      <c r="CE1022" s="144">
        <v>2.2473450999999999E-11</v>
      </c>
      <c r="CF1022" s="144">
        <v>2.9680995E-7</v>
      </c>
      <c r="CG1022" s="144">
        <v>4.0177696999999997E-6</v>
      </c>
      <c r="CH1022" s="144">
        <v>6.6336620000000005E-8</v>
      </c>
      <c r="CI1022" s="144">
        <v>5.8883204999999999E-9</v>
      </c>
      <c r="CJ1022" s="203"/>
      <c r="CK1022" s="201"/>
      <c r="CL1022" s="110" t="s">
        <v>4173</v>
      </c>
      <c r="CM1022" s="110"/>
      <c r="CN1022" s="110"/>
      <c r="CP1022" s="305"/>
      <c r="CQ1022" s="74"/>
      <c r="CR1022" s="74"/>
      <c r="CS1022" s="74"/>
      <c r="CT1022" s="74"/>
      <c r="CU1022" s="74"/>
      <c r="CV1022" s="74"/>
      <c r="CW1022" s="74"/>
      <c r="CX1022" s="74"/>
      <c r="CY1022" s="74"/>
      <c r="CZ1022" s="74"/>
      <c r="DA1022" s="74"/>
      <c r="DB1022" s="74"/>
    </row>
    <row r="1023" spans="1:106" ht="14.5" customHeight="1">
      <c r="A1023" s="74" t="s">
        <v>4236</v>
      </c>
      <c r="B1023" s="129" t="s">
        <v>4169</v>
      </c>
      <c r="C1023" s="130" t="str">
        <f t="shared" si="638"/>
        <v>A.160.02.107</v>
      </c>
      <c r="D1023" s="131" t="s">
        <v>265</v>
      </c>
      <c r="E1023" s="129" t="s">
        <v>957</v>
      </c>
      <c r="F1023" s="132" t="s">
        <v>4237</v>
      </c>
      <c r="G1023" s="132">
        <f t="shared" si="639"/>
        <v>5.87966943509E-2</v>
      </c>
      <c r="H1023" s="348">
        <f t="shared" si="640"/>
        <v>5.87966943509E-2</v>
      </c>
      <c r="I1023" s="74"/>
      <c r="J1023" s="132">
        <f t="shared" si="641"/>
        <v>1.5738041429E-3</v>
      </c>
      <c r="K1023" s="132">
        <f t="shared" si="642"/>
        <v>5.4609526799999997E-3</v>
      </c>
      <c r="L1023" s="300">
        <f t="shared" si="643"/>
        <v>1.8395875528E-2</v>
      </c>
      <c r="M1023" s="132">
        <v>3.3366062000000002E-2</v>
      </c>
      <c r="N1023" s="132">
        <v>3.6404603E-3</v>
      </c>
      <c r="O1023" s="132">
        <v>1.6962341000000001E-3</v>
      </c>
      <c r="P1023" s="132">
        <v>1.2262957999999999E-3</v>
      </c>
      <c r="Q1023" s="132">
        <v>1.9210725000000001E-4</v>
      </c>
      <c r="R1023" s="304">
        <v>6.6268829000000003E-6</v>
      </c>
      <c r="S1023" s="132">
        <v>1.4877421000000001E-4</v>
      </c>
      <c r="T1023" s="132">
        <v>1.2425827999999999E-4</v>
      </c>
      <c r="U1023" s="132">
        <v>2.0669945000000001E-4</v>
      </c>
      <c r="V1023" s="132">
        <v>1.4928798E-2</v>
      </c>
      <c r="W1023" s="132">
        <v>3.2328323999999999E-3</v>
      </c>
      <c r="X1023" s="304">
        <v>2.5430103000000001E-5</v>
      </c>
      <c r="Y1023" s="304">
        <v>2.1155750000000001E-6</v>
      </c>
      <c r="Z1023" s="132">
        <v>0</v>
      </c>
      <c r="AA1023" s="74"/>
      <c r="AB1023" s="301">
        <f t="shared" si="644"/>
        <v>0.25087264661654135</v>
      </c>
      <c r="AC1023" s="338">
        <f t="shared" si="645"/>
        <v>0.25087264661654135</v>
      </c>
      <c r="AD1023" s="74"/>
      <c r="AE1023" s="136">
        <v>21.621618000000002</v>
      </c>
      <c r="AF1023" s="136">
        <v>3.1847316000000001</v>
      </c>
      <c r="AG1023" s="136">
        <v>0.43823561</v>
      </c>
      <c r="AH1023" s="136">
        <v>0</v>
      </c>
      <c r="AI1023" s="136">
        <v>17.737456000000002</v>
      </c>
      <c r="AJ1023" s="136">
        <v>0.16215123000000001</v>
      </c>
      <c r="AK1023" s="136">
        <v>9.9043014999999998E-2</v>
      </c>
      <c r="AL1023" s="74"/>
      <c r="AM1023" s="133">
        <v>5.6733957000000002E-3</v>
      </c>
      <c r="AN1023" s="340">
        <f t="shared" si="646"/>
        <v>5.6733957000000002E-3</v>
      </c>
      <c r="AP1023" s="133">
        <v>5.2883773E-3</v>
      </c>
      <c r="AQ1023" s="133">
        <v>2.3429182999999999E-4</v>
      </c>
      <c r="AR1023" s="133">
        <v>1.5072653999999999E-4</v>
      </c>
      <c r="AS1023" s="134">
        <f t="shared" si="647"/>
        <v>3.1704900406056999E-7</v>
      </c>
      <c r="AT1023" s="135">
        <f t="shared" si="648"/>
        <v>8.6646387378753987E-10</v>
      </c>
      <c r="AU1023" s="135">
        <f t="shared" si="649"/>
        <v>2.1110159598E-2</v>
      </c>
      <c r="AV1023" s="302">
        <v>2.3328534E-7</v>
      </c>
      <c r="AW1023" s="302">
        <v>7.0389389E-10</v>
      </c>
      <c r="AX1023" s="302">
        <v>1.9230657999999999E-14</v>
      </c>
      <c r="AY1023" s="302">
        <v>6.2602571000000002E-12</v>
      </c>
      <c r="AZ1023" s="302">
        <v>1.6384846999999999E-13</v>
      </c>
      <c r="BA1023" s="302">
        <v>1.8234959E-10</v>
      </c>
      <c r="BB1023" s="302">
        <v>8.2037849999999995E-8</v>
      </c>
      <c r="BC1023" s="302">
        <v>2.6521520000000001E-11</v>
      </c>
      <c r="BD1023" s="302">
        <v>9.3638082000000004E-11</v>
      </c>
      <c r="BE1023" s="302">
        <v>4.1610557999999999E-14</v>
      </c>
      <c r="BF1023" s="302">
        <v>1.3402159000000001E-15</v>
      </c>
      <c r="BG1023" s="302">
        <v>5.2950880999999997E-14</v>
      </c>
      <c r="BH1023" s="302">
        <v>1.0901131E-13</v>
      </c>
      <c r="BI1023" s="302">
        <v>2.3626975000000001E-14</v>
      </c>
      <c r="BJ1023" s="302">
        <v>2.4579246999999999E-11</v>
      </c>
      <c r="BK1023" s="302">
        <v>1.4714439E-9</v>
      </c>
      <c r="BL1023" s="302">
        <v>4.1913171000000002E-11</v>
      </c>
      <c r="BM1023" s="302">
        <v>1.4932597999999999E-5</v>
      </c>
      <c r="BN1023" s="303">
        <v>2.1095227000000001E-2</v>
      </c>
      <c r="BO1023" s="302">
        <v>4.1017218000000001E-11</v>
      </c>
      <c r="BP1023" s="302">
        <v>2.4942903000000001E-13</v>
      </c>
      <c r="BQ1023" s="302">
        <v>1.1159639999999999E-17</v>
      </c>
      <c r="BR1023" s="74"/>
      <c r="BS1023" s="144">
        <v>1.3543675E-5</v>
      </c>
      <c r="BT1023" s="144">
        <v>7.0542620000000002E-7</v>
      </c>
      <c r="BU1023" s="144">
        <v>6.9949949999999996E-6</v>
      </c>
      <c r="BV1023" s="144">
        <v>1.4564236E-8</v>
      </c>
      <c r="BW1023" s="144">
        <v>6.2870876999999995E-7</v>
      </c>
      <c r="BX1023" s="144">
        <v>1.1769024E-7</v>
      </c>
      <c r="BY1023" s="144">
        <v>8.0949264999999998E-10</v>
      </c>
      <c r="BZ1023" s="144">
        <v>1.8503580999999999E-7</v>
      </c>
      <c r="CA1023" s="144">
        <v>8.8928101999999997E-9</v>
      </c>
      <c r="CB1023" s="144">
        <v>9.8444758000000001E-8</v>
      </c>
      <c r="CC1023" s="144">
        <v>1.2026067E-9</v>
      </c>
      <c r="CD1023" s="144">
        <v>2.7325472E-8</v>
      </c>
      <c r="CE1023" s="144">
        <v>2.2473450999999999E-11</v>
      </c>
      <c r="CF1023" s="144">
        <v>3.1540977E-7</v>
      </c>
      <c r="CG1023" s="144">
        <v>4.3729227999999998E-6</v>
      </c>
      <c r="CH1023" s="144">
        <v>6.6336620000000005E-8</v>
      </c>
      <c r="CI1023" s="144">
        <v>5.8883204999999999E-9</v>
      </c>
      <c r="CJ1023" s="203"/>
      <c r="CK1023" s="201"/>
      <c r="CL1023" s="110" t="s">
        <v>4173</v>
      </c>
      <c r="CM1023" s="110"/>
      <c r="CN1023" s="110"/>
      <c r="CP1023" s="305"/>
      <c r="CQ1023" s="74"/>
      <c r="CR1023" s="74"/>
      <c r="CS1023" s="74"/>
      <c r="CT1023" s="74"/>
      <c r="CU1023" s="74"/>
      <c r="CV1023" s="74"/>
      <c r="CW1023" s="74"/>
      <c r="CX1023" s="74"/>
      <c r="CY1023" s="74"/>
      <c r="CZ1023" s="74"/>
      <c r="DA1023" s="74"/>
      <c r="DB1023" s="74"/>
    </row>
    <row r="1024" spans="1:106" ht="14.5" customHeight="1">
      <c r="A1024" s="74" t="s">
        <v>4238</v>
      </c>
      <c r="B1024" s="129" t="s">
        <v>4169</v>
      </c>
      <c r="C1024" s="130" t="str">
        <f t="shared" si="638"/>
        <v>A.160.02.108</v>
      </c>
      <c r="D1024" s="131" t="s">
        <v>265</v>
      </c>
      <c r="E1024" s="129" t="s">
        <v>957</v>
      </c>
      <c r="F1024" s="132" t="s">
        <v>4240</v>
      </c>
      <c r="G1024" s="132">
        <f t="shared" si="639"/>
        <v>9.0364466622479025</v>
      </c>
      <c r="H1024" s="348">
        <f t="shared" si="640"/>
        <v>9.0364466622479025</v>
      </c>
      <c r="I1024" s="74"/>
      <c r="J1024" s="132">
        <f t="shared" si="641"/>
        <v>1.5738041429E-3</v>
      </c>
      <c r="K1024" s="132">
        <f t="shared" si="642"/>
        <v>5.4609526799999997E-3</v>
      </c>
      <c r="L1024" s="300">
        <f t="shared" si="643"/>
        <v>8.5371958454250017</v>
      </c>
      <c r="M1024" s="132">
        <v>0.49221606000000001</v>
      </c>
      <c r="N1024" s="132">
        <v>3.6404603E-3</v>
      </c>
      <c r="O1024" s="132">
        <v>1.6962341000000001E-3</v>
      </c>
      <c r="P1024" s="132">
        <v>1.2262957999999999E-3</v>
      </c>
      <c r="Q1024" s="132">
        <v>1.9210725000000001E-4</v>
      </c>
      <c r="R1024" s="304">
        <v>6.6268829000000003E-6</v>
      </c>
      <c r="S1024" s="132">
        <v>1.4877421000000001E-4</v>
      </c>
      <c r="T1024" s="132">
        <v>1.2425827999999999E-4</v>
      </c>
      <c r="U1024" s="132">
        <v>2.0669945000000001E-4</v>
      </c>
      <c r="V1024" s="132">
        <v>1.4928798E-2</v>
      </c>
      <c r="W1024" s="132">
        <v>3.2328323999999999E-3</v>
      </c>
      <c r="X1024" s="132">
        <v>8.5188254000000008</v>
      </c>
      <c r="Y1024" s="304">
        <v>2.1155750000000001E-6</v>
      </c>
      <c r="Z1024" s="132">
        <v>0</v>
      </c>
      <c r="AA1024" s="74"/>
      <c r="AB1024" s="301">
        <f t="shared" si="644"/>
        <v>3.7008726315789473</v>
      </c>
      <c r="AC1024" s="338">
        <f t="shared" si="645"/>
        <v>3.7008726315789473</v>
      </c>
      <c r="AD1024" s="74"/>
      <c r="AE1024" s="136">
        <v>21.621618000000002</v>
      </c>
      <c r="AF1024" s="136">
        <v>3.1847316000000001</v>
      </c>
      <c r="AG1024" s="136">
        <v>0.43823561</v>
      </c>
      <c r="AH1024" s="136">
        <v>0</v>
      </c>
      <c r="AI1024" s="136">
        <v>17.737456000000002</v>
      </c>
      <c r="AJ1024" s="136">
        <v>0.16215123000000001</v>
      </c>
      <c r="AK1024" s="136">
        <v>9.9043014999999998E-2</v>
      </c>
      <c r="AL1024" s="74"/>
      <c r="AM1024" s="133">
        <v>6.1688219000000002E-2</v>
      </c>
      <c r="AN1024" s="340">
        <f t="shared" si="646"/>
        <v>6.1688219000000002E-2</v>
      </c>
      <c r="AP1024" s="133">
        <v>5.8691065000000001E-2</v>
      </c>
      <c r="AQ1024" s="133">
        <v>2.8464272E-3</v>
      </c>
      <c r="AR1024" s="133">
        <v>1.5072653999999999E-4</v>
      </c>
      <c r="AS1024" s="134">
        <f t="shared" si="647"/>
        <v>3.5186489640605699E-6</v>
      </c>
      <c r="AT1024" s="135">
        <f t="shared" si="648"/>
        <v>1.052672790878954E-8</v>
      </c>
      <c r="AU1024" s="135">
        <f t="shared" si="649"/>
        <v>2.1110159598E-2</v>
      </c>
      <c r="AV1024" s="302">
        <v>3.4348853E-6</v>
      </c>
      <c r="AW1024" s="302">
        <v>1.0363894E-8</v>
      </c>
      <c r="AX1024" s="302">
        <v>2.8315565999999998E-13</v>
      </c>
      <c r="AY1024" s="302">
        <v>6.2602571000000002E-12</v>
      </c>
      <c r="AZ1024" s="302">
        <v>1.6384846999999999E-13</v>
      </c>
      <c r="BA1024" s="302">
        <v>1.8234959E-10</v>
      </c>
      <c r="BB1024" s="302">
        <v>8.2037849999999995E-8</v>
      </c>
      <c r="BC1024" s="302">
        <v>2.6521520000000001E-11</v>
      </c>
      <c r="BD1024" s="302">
        <v>9.3638082000000004E-11</v>
      </c>
      <c r="BE1024" s="302">
        <v>4.1610557999999999E-14</v>
      </c>
      <c r="BF1024" s="302">
        <v>1.3402159000000001E-15</v>
      </c>
      <c r="BG1024" s="302">
        <v>5.2950880999999997E-14</v>
      </c>
      <c r="BH1024" s="302">
        <v>1.0901131E-13</v>
      </c>
      <c r="BI1024" s="302">
        <v>2.3626975000000001E-14</v>
      </c>
      <c r="BJ1024" s="302">
        <v>2.4579246999999999E-11</v>
      </c>
      <c r="BK1024" s="302">
        <v>1.4714439E-9</v>
      </c>
      <c r="BL1024" s="302">
        <v>4.1913171000000002E-11</v>
      </c>
      <c r="BM1024" s="302">
        <v>1.4932597999999999E-5</v>
      </c>
      <c r="BN1024" s="303">
        <v>2.1095227000000001E-2</v>
      </c>
      <c r="BO1024" s="302">
        <v>4.1017218000000001E-11</v>
      </c>
      <c r="BP1024" s="302">
        <v>2.4942903000000001E-13</v>
      </c>
      <c r="BQ1024" s="302">
        <v>1.1159639999999999E-17</v>
      </c>
      <c r="BR1024" s="74"/>
      <c r="BS1024" s="136">
        <v>1.0973883E-4</v>
      </c>
      <c r="BT1024" s="144">
        <v>7.0542620000000002E-7</v>
      </c>
      <c r="BU1024" s="136">
        <v>1.0319015E-4</v>
      </c>
      <c r="BV1024" s="144">
        <v>1.4564236E-8</v>
      </c>
      <c r="BW1024" s="144">
        <v>6.2870876999999995E-7</v>
      </c>
      <c r="BX1024" s="144">
        <v>1.1769024E-7</v>
      </c>
      <c r="BY1024" s="144">
        <v>8.0949264999999998E-10</v>
      </c>
      <c r="BZ1024" s="144">
        <v>1.8503580999999999E-7</v>
      </c>
      <c r="CA1024" s="144">
        <v>8.8928101999999997E-9</v>
      </c>
      <c r="CB1024" s="144">
        <v>9.8444758000000001E-8</v>
      </c>
      <c r="CC1024" s="144">
        <v>1.2026067E-9</v>
      </c>
      <c r="CD1024" s="144">
        <v>2.7325472E-8</v>
      </c>
      <c r="CE1024" s="144">
        <v>2.2473450999999999E-11</v>
      </c>
      <c r="CF1024" s="144">
        <v>3.1540977E-7</v>
      </c>
      <c r="CG1024" s="144">
        <v>4.3729227999999998E-6</v>
      </c>
      <c r="CH1024" s="144">
        <v>6.6336620000000005E-8</v>
      </c>
      <c r="CI1024" s="144">
        <v>5.8883204999999999E-9</v>
      </c>
      <c r="CJ1024" s="205"/>
      <c r="CK1024" s="201"/>
      <c r="CL1024" s="110" t="s">
        <v>4173</v>
      </c>
      <c r="CM1024" s="110"/>
      <c r="CN1024" s="110"/>
      <c r="CP1024" s="305"/>
      <c r="CQ1024" s="74"/>
      <c r="CR1024" s="74"/>
      <c r="CS1024" s="74"/>
      <c r="CT1024" s="74"/>
      <c r="CU1024" s="74"/>
      <c r="CV1024" s="74"/>
      <c r="CW1024" s="74"/>
      <c r="CX1024" s="74"/>
      <c r="CY1024" s="74"/>
      <c r="CZ1024" s="74"/>
      <c r="DA1024" s="74"/>
      <c r="DB1024" s="74"/>
    </row>
    <row r="1025" spans="1:106" ht="14.5" customHeight="1">
      <c r="A1025" s="74" t="s">
        <v>4241</v>
      </c>
      <c r="B1025" s="129" t="s">
        <v>4169</v>
      </c>
      <c r="C1025" s="130" t="str">
        <f t="shared" si="638"/>
        <v>A.160.02.109</v>
      </c>
      <c r="D1025" s="131" t="s">
        <v>265</v>
      </c>
      <c r="E1025" s="129" t="s">
        <v>957</v>
      </c>
      <c r="F1025" s="132" t="s">
        <v>4242</v>
      </c>
      <c r="G1025" s="132">
        <f t="shared" si="639"/>
        <v>5.2773795218900001E-2</v>
      </c>
      <c r="H1025" s="348">
        <f t="shared" si="640"/>
        <v>5.2773795218900001E-2</v>
      </c>
      <c r="I1025" s="74"/>
      <c r="J1025" s="132">
        <f t="shared" si="641"/>
        <v>1.5558812719E-3</v>
      </c>
      <c r="K1025" s="132">
        <f t="shared" si="642"/>
        <v>4.72471544E-3</v>
      </c>
      <c r="L1025" s="300">
        <f t="shared" si="643"/>
        <v>1.5900160507000001E-2</v>
      </c>
      <c r="M1025" s="132">
        <v>3.0593037999999999E-2</v>
      </c>
      <c r="N1025" s="132">
        <v>2.9486333000000001E-3</v>
      </c>
      <c r="O1025" s="132">
        <v>1.6520936999999999E-3</v>
      </c>
      <c r="P1025" s="132">
        <v>1.2162303999999999E-3</v>
      </c>
      <c r="Q1025" s="132">
        <v>1.8626083000000001E-4</v>
      </c>
      <c r="R1025" s="304">
        <v>6.3042619000000002E-6</v>
      </c>
      <c r="S1025" s="132">
        <v>1.4708578000000001E-4</v>
      </c>
      <c r="T1025" s="132">
        <v>1.2398844000000001E-4</v>
      </c>
      <c r="U1025" s="132">
        <v>2.0550367999999999E-4</v>
      </c>
      <c r="V1025" s="132">
        <v>1.2441158000000001E-2</v>
      </c>
      <c r="W1025" s="132">
        <v>3.2259903999999999E-3</v>
      </c>
      <c r="X1025" s="304">
        <v>2.5392852000000001E-5</v>
      </c>
      <c r="Y1025" s="304">
        <v>2.1155750000000001E-6</v>
      </c>
      <c r="Z1025" s="132">
        <v>0</v>
      </c>
      <c r="AA1025" s="74"/>
      <c r="AB1025" s="301">
        <f t="shared" si="644"/>
        <v>0.23002284210526314</v>
      </c>
      <c r="AC1025" s="338">
        <f t="shared" si="645"/>
        <v>0.23002284210526314</v>
      </c>
      <c r="AD1025" s="74"/>
      <c r="AE1025" s="136">
        <v>21.347856</v>
      </c>
      <c r="AF1025" s="136">
        <v>2.9122241</v>
      </c>
      <c r="AG1025" s="136">
        <v>0.43730811000000003</v>
      </c>
      <c r="AH1025" s="136">
        <v>0</v>
      </c>
      <c r="AI1025" s="136">
        <v>17.737456000000002</v>
      </c>
      <c r="AJ1025" s="136">
        <v>0.162053</v>
      </c>
      <c r="AK1025" s="136">
        <v>9.8814663999999997E-2</v>
      </c>
      <c r="AL1025" s="74"/>
      <c r="AM1025" s="133">
        <v>5.1017425999999996E-3</v>
      </c>
      <c r="AN1025" s="340">
        <f t="shared" si="646"/>
        <v>5.1017425999999996E-3</v>
      </c>
      <c r="AP1025" s="133">
        <v>4.7545069000000002E-3</v>
      </c>
      <c r="AQ1025" s="133">
        <v>2.1444496000000001E-4</v>
      </c>
      <c r="AR1025" s="133">
        <v>1.3279074000000001E-4</v>
      </c>
      <c r="AS1025" s="134">
        <f t="shared" si="647"/>
        <v>2.8504238289857001E-7</v>
      </c>
      <c r="AT1025" s="135">
        <f t="shared" si="648"/>
        <v>7.9306568317853996E-10</v>
      </c>
      <c r="AU1025" s="135">
        <f t="shared" si="649"/>
        <v>1.8598142619000002E-2</v>
      </c>
      <c r="AV1025" s="302">
        <v>2.1393672000000001E-7</v>
      </c>
      <c r="AW1025" s="302">
        <v>6.4551444000000001E-10</v>
      </c>
      <c r="AX1025" s="302">
        <v>1.7635647999999999E-14</v>
      </c>
      <c r="AY1025" s="302">
        <v>6.2602571000000002E-12</v>
      </c>
      <c r="AZ1025" s="302">
        <v>1.6384846999999999E-13</v>
      </c>
      <c r="BA1025" s="302">
        <v>1.8085112E-10</v>
      </c>
      <c r="BB1025" s="302">
        <v>6.9381905999999995E-8</v>
      </c>
      <c r="BC1025" s="302">
        <v>2.6179795999999999E-11</v>
      </c>
      <c r="BD1025" s="302">
        <v>7.9002815000000002E-11</v>
      </c>
      <c r="BE1025" s="302">
        <v>4.1610557999999999E-14</v>
      </c>
      <c r="BF1025" s="302">
        <v>1.3402159000000001E-15</v>
      </c>
      <c r="BG1025" s="302">
        <v>5.2058904000000003E-14</v>
      </c>
      <c r="BH1025" s="302">
        <v>7.5774484999999996E-14</v>
      </c>
      <c r="BI1025" s="302">
        <v>1.7601178000000001E-14</v>
      </c>
      <c r="BJ1025" s="302">
        <v>2.4534954999999999E-11</v>
      </c>
      <c r="BK1025" s="302">
        <v>1.4709295000000001E-9</v>
      </c>
      <c r="BL1025" s="302">
        <v>4.1913171000000002E-11</v>
      </c>
      <c r="BM1025" s="302">
        <v>1.4822619E-5</v>
      </c>
      <c r="BN1025" s="303">
        <v>1.858332E-2</v>
      </c>
      <c r="BO1025" s="302">
        <v>4.1017218000000001E-11</v>
      </c>
      <c r="BP1025" s="302">
        <v>2.4942903000000001E-13</v>
      </c>
      <c r="BQ1025" s="302">
        <v>1.1159639999999999E-17</v>
      </c>
      <c r="BR1025" s="74"/>
      <c r="BS1025" s="144">
        <v>1.2425093E-5</v>
      </c>
      <c r="BT1025" s="144">
        <v>6.0452625000000003E-7</v>
      </c>
      <c r="BU1025" s="144">
        <v>6.4136471000000001E-6</v>
      </c>
      <c r="BV1025" s="144">
        <v>1.4532627E-8</v>
      </c>
      <c r="BW1025" s="144">
        <v>5.4036098999999999E-7</v>
      </c>
      <c r="BX1025" s="144">
        <v>1.1769024E-7</v>
      </c>
      <c r="BY1025" s="144">
        <v>8.0949264999999998E-10</v>
      </c>
      <c r="BZ1025" s="144">
        <v>1.8503580999999999E-7</v>
      </c>
      <c r="CA1025" s="144">
        <v>8.4598755999999994E-9</v>
      </c>
      <c r="CB1025" s="144">
        <v>9.7327516000000001E-8</v>
      </c>
      <c r="CC1025" s="144">
        <v>1.2026067E-9</v>
      </c>
      <c r="CD1025" s="144">
        <v>2.7325472E-8</v>
      </c>
      <c r="CE1025" s="144">
        <v>2.2473450999999999E-11</v>
      </c>
      <c r="CF1025" s="144">
        <v>2.9817090999999999E-7</v>
      </c>
      <c r="CG1025" s="144">
        <v>4.0437565000000003E-6</v>
      </c>
      <c r="CH1025" s="144">
        <v>6.6336620000000005E-8</v>
      </c>
      <c r="CI1025" s="144">
        <v>5.8883204999999999E-9</v>
      </c>
      <c r="CJ1025" s="203"/>
      <c r="CK1025" s="201"/>
      <c r="CL1025" s="110" t="s">
        <v>4173</v>
      </c>
      <c r="CM1025" s="110"/>
      <c r="CN1025" s="110"/>
      <c r="CP1025" s="74"/>
      <c r="CQ1025" s="74"/>
      <c r="CR1025" s="74"/>
      <c r="CS1025" s="74"/>
      <c r="CT1025" s="74"/>
      <c r="CU1025" s="74"/>
      <c r="CV1025" s="74"/>
      <c r="CW1025" s="74"/>
      <c r="CX1025" s="74"/>
      <c r="CY1025" s="74"/>
      <c r="CZ1025" s="74"/>
      <c r="DA1025" s="74"/>
      <c r="DB1025" s="74"/>
    </row>
    <row r="1026" spans="1:106" ht="14.5" customHeight="1">
      <c r="A1026" s="74" t="s">
        <v>4243</v>
      </c>
      <c r="B1026" s="129" t="s">
        <v>4169</v>
      </c>
      <c r="C1026" s="130" t="str">
        <f t="shared" si="638"/>
        <v>A.160.02.110</v>
      </c>
      <c r="D1026" s="131" t="s">
        <v>265</v>
      </c>
      <c r="E1026" s="129" t="s">
        <v>957</v>
      </c>
      <c r="F1026" s="132" t="s">
        <v>4244</v>
      </c>
      <c r="G1026" s="132">
        <f t="shared" si="639"/>
        <v>6.4198238043668994</v>
      </c>
      <c r="H1026" s="348">
        <f t="shared" si="640"/>
        <v>6.4198238043668994</v>
      </c>
      <c r="I1026" s="74"/>
      <c r="J1026" s="132">
        <f t="shared" si="641"/>
        <v>1.5558812719E-3</v>
      </c>
      <c r="K1026" s="132">
        <f t="shared" si="642"/>
        <v>4.72471544E-3</v>
      </c>
      <c r="L1026" s="300">
        <f t="shared" si="643"/>
        <v>5.9241001676549994</v>
      </c>
      <c r="M1026" s="132">
        <v>0.48944304</v>
      </c>
      <c r="N1026" s="132">
        <v>2.9486333000000001E-3</v>
      </c>
      <c r="O1026" s="132">
        <v>1.6520936999999999E-3</v>
      </c>
      <c r="P1026" s="132">
        <v>1.2162303999999999E-3</v>
      </c>
      <c r="Q1026" s="132">
        <v>1.8626083000000001E-4</v>
      </c>
      <c r="R1026" s="304">
        <v>6.3042619000000002E-6</v>
      </c>
      <c r="S1026" s="132">
        <v>1.4708578000000001E-4</v>
      </c>
      <c r="T1026" s="132">
        <v>1.2398844000000001E-4</v>
      </c>
      <c r="U1026" s="132">
        <v>2.0550367999999999E-4</v>
      </c>
      <c r="V1026" s="132">
        <v>1.2441158000000001E-2</v>
      </c>
      <c r="W1026" s="132">
        <v>3.2259903999999999E-3</v>
      </c>
      <c r="X1026" s="132">
        <v>5.9082254000000001</v>
      </c>
      <c r="Y1026" s="304">
        <v>2.1155750000000001E-6</v>
      </c>
      <c r="Z1026" s="132">
        <v>0</v>
      </c>
      <c r="AA1026" s="74"/>
      <c r="AB1026" s="301">
        <f t="shared" si="644"/>
        <v>3.6800228571428568</v>
      </c>
      <c r="AC1026" s="338">
        <f t="shared" si="645"/>
        <v>3.6800228571428568</v>
      </c>
      <c r="AD1026" s="74"/>
      <c r="AE1026" s="136">
        <v>21.347856</v>
      </c>
      <c r="AF1026" s="136">
        <v>2.9122241</v>
      </c>
      <c r="AG1026" s="136">
        <v>0.43730811000000003</v>
      </c>
      <c r="AH1026" s="136">
        <v>0</v>
      </c>
      <c r="AI1026" s="136">
        <v>17.737456000000002</v>
      </c>
      <c r="AJ1026" s="136">
        <v>0.162053</v>
      </c>
      <c r="AK1026" s="136">
        <v>9.8814663999999997E-2</v>
      </c>
      <c r="AL1026" s="74"/>
      <c r="AM1026" s="133">
        <v>6.1116565999999997E-2</v>
      </c>
      <c r="AN1026" s="340">
        <f t="shared" si="646"/>
        <v>6.1116565999999997E-2</v>
      </c>
      <c r="AP1026" s="133">
        <v>5.8157195000000002E-2</v>
      </c>
      <c r="AQ1026" s="133">
        <v>2.8265803000000001E-3</v>
      </c>
      <c r="AR1026" s="133">
        <v>1.3279074000000001E-4</v>
      </c>
      <c r="AS1026" s="134">
        <f t="shared" si="647"/>
        <v>3.4866423628985698E-6</v>
      </c>
      <c r="AT1026" s="135">
        <f t="shared" si="648"/>
        <v>1.0453329168180539E-8</v>
      </c>
      <c r="AU1026" s="135">
        <f t="shared" si="649"/>
        <v>1.8598142619000002E-2</v>
      </c>
      <c r="AV1026" s="302">
        <v>3.4155366999999999E-6</v>
      </c>
      <c r="AW1026" s="302">
        <v>1.0305514E-8</v>
      </c>
      <c r="AX1026" s="302">
        <v>2.8156064999999999E-13</v>
      </c>
      <c r="AY1026" s="302">
        <v>6.2602571000000002E-12</v>
      </c>
      <c r="AZ1026" s="302">
        <v>1.6384846999999999E-13</v>
      </c>
      <c r="BA1026" s="302">
        <v>1.8085112E-10</v>
      </c>
      <c r="BB1026" s="302">
        <v>6.9381905999999995E-8</v>
      </c>
      <c r="BC1026" s="302">
        <v>2.6179795999999999E-11</v>
      </c>
      <c r="BD1026" s="302">
        <v>7.9002815000000002E-11</v>
      </c>
      <c r="BE1026" s="302">
        <v>4.1610557999999999E-14</v>
      </c>
      <c r="BF1026" s="302">
        <v>1.3402159000000001E-15</v>
      </c>
      <c r="BG1026" s="302">
        <v>5.2058904000000003E-14</v>
      </c>
      <c r="BH1026" s="302">
        <v>7.5774484999999996E-14</v>
      </c>
      <c r="BI1026" s="302">
        <v>1.7601178000000001E-14</v>
      </c>
      <c r="BJ1026" s="302">
        <v>2.4534954999999999E-11</v>
      </c>
      <c r="BK1026" s="302">
        <v>1.4709295000000001E-9</v>
      </c>
      <c r="BL1026" s="302">
        <v>4.1913171000000002E-11</v>
      </c>
      <c r="BM1026" s="302">
        <v>1.4822619E-5</v>
      </c>
      <c r="BN1026" s="303">
        <v>1.858332E-2</v>
      </c>
      <c r="BO1026" s="302">
        <v>4.1017218000000001E-11</v>
      </c>
      <c r="BP1026" s="302">
        <v>2.4942903000000001E-13</v>
      </c>
      <c r="BQ1026" s="302">
        <v>1.1159639999999999E-17</v>
      </c>
      <c r="BR1026" s="74"/>
      <c r="BS1026" s="136">
        <v>1.0862025E-4</v>
      </c>
      <c r="BT1026" s="144">
        <v>6.0452625000000003E-7</v>
      </c>
      <c r="BU1026" s="136">
        <v>1.0260880000000001E-4</v>
      </c>
      <c r="BV1026" s="144">
        <v>1.4532627E-8</v>
      </c>
      <c r="BW1026" s="144">
        <v>5.4036098999999999E-7</v>
      </c>
      <c r="BX1026" s="144">
        <v>1.1769024E-7</v>
      </c>
      <c r="BY1026" s="144">
        <v>8.0949264999999998E-10</v>
      </c>
      <c r="BZ1026" s="144">
        <v>1.8503580999999999E-7</v>
      </c>
      <c r="CA1026" s="144">
        <v>8.4598755999999994E-9</v>
      </c>
      <c r="CB1026" s="144">
        <v>9.7327516000000001E-8</v>
      </c>
      <c r="CC1026" s="144">
        <v>1.2026067E-9</v>
      </c>
      <c r="CD1026" s="144">
        <v>2.7325472E-8</v>
      </c>
      <c r="CE1026" s="144">
        <v>2.2473450999999999E-11</v>
      </c>
      <c r="CF1026" s="144">
        <v>2.9817090999999999E-7</v>
      </c>
      <c r="CG1026" s="144">
        <v>4.0437565000000003E-6</v>
      </c>
      <c r="CH1026" s="144">
        <v>6.6336620000000005E-8</v>
      </c>
      <c r="CI1026" s="144">
        <v>5.8883204999999999E-9</v>
      </c>
      <c r="CJ1026" s="203"/>
      <c r="CK1026" s="201"/>
      <c r="CL1026" s="110" t="s">
        <v>4173</v>
      </c>
      <c r="CM1026" s="110"/>
      <c r="CN1026" s="110"/>
      <c r="CP1026" s="305"/>
      <c r="CQ1026" s="74"/>
      <c r="CR1026" s="74"/>
      <c r="CS1026" s="74"/>
      <c r="CT1026" s="74"/>
      <c r="CU1026" s="74"/>
      <c r="CV1026" s="74"/>
      <c r="CW1026" s="74"/>
      <c r="CX1026" s="74"/>
      <c r="CY1026" s="74"/>
      <c r="CZ1026" s="74"/>
      <c r="DA1026" s="74"/>
      <c r="DB1026" s="74"/>
    </row>
    <row r="1027" spans="1:106" ht="14.5" customHeight="1">
      <c r="A1027" s="74" t="s">
        <v>4245</v>
      </c>
      <c r="B1027" s="129" t="s">
        <v>4169</v>
      </c>
      <c r="C1027" s="130" t="str">
        <f t="shared" si="638"/>
        <v>A.160.02.111</v>
      </c>
      <c r="D1027" s="131" t="s">
        <v>265</v>
      </c>
      <c r="E1027" s="129" t="s">
        <v>957</v>
      </c>
      <c r="F1027" s="132" t="s">
        <v>4247</v>
      </c>
      <c r="G1027" s="132">
        <f t="shared" si="639"/>
        <v>6.3551613889600012E-2</v>
      </c>
      <c r="H1027" s="348">
        <f t="shared" si="640"/>
        <v>6.3551613889600012E-2</v>
      </c>
      <c r="I1027" s="74"/>
      <c r="J1027" s="132">
        <f t="shared" si="641"/>
        <v>1.5879537035999999E-3</v>
      </c>
      <c r="K1027" s="132">
        <f t="shared" si="642"/>
        <v>6.0421926200000002E-3</v>
      </c>
      <c r="L1027" s="300">
        <f t="shared" si="643"/>
        <v>2.0366176566E-2</v>
      </c>
      <c r="M1027" s="132">
        <v>3.5555291000000003E-2</v>
      </c>
      <c r="N1027" s="132">
        <v>4.1866395000000004E-3</v>
      </c>
      <c r="O1027" s="132">
        <v>1.7310818E-3</v>
      </c>
      <c r="P1027" s="132">
        <v>1.2342421E-3</v>
      </c>
      <c r="Q1027" s="132">
        <v>1.9672284000000001E-4</v>
      </c>
      <c r="R1027" s="304">
        <v>6.8815836000000001E-6</v>
      </c>
      <c r="S1027" s="132">
        <v>1.5010718E-4</v>
      </c>
      <c r="T1027" s="132">
        <v>1.2447131999999999E-4</v>
      </c>
      <c r="U1027" s="132">
        <v>2.0764348000000001E-4</v>
      </c>
      <c r="V1027" s="132">
        <v>1.6892724000000001E-2</v>
      </c>
      <c r="W1027" s="132">
        <v>3.238234E-3</v>
      </c>
      <c r="X1027" s="304">
        <v>2.5459510999999999E-5</v>
      </c>
      <c r="Y1027" s="304">
        <v>2.1155750000000001E-6</v>
      </c>
      <c r="Z1027" s="132">
        <v>0</v>
      </c>
      <c r="AA1027" s="74"/>
      <c r="AB1027" s="301">
        <f t="shared" si="644"/>
        <v>0.26733301503759399</v>
      </c>
      <c r="AC1027" s="338">
        <f t="shared" si="645"/>
        <v>0.26733301503759399</v>
      </c>
      <c r="AD1027" s="74"/>
      <c r="AE1027" s="136">
        <v>21.837745000000002</v>
      </c>
      <c r="AF1027" s="136">
        <v>3.3998691000000001</v>
      </c>
      <c r="AG1027" s="136">
        <v>0.43896784999999999</v>
      </c>
      <c r="AH1027" s="136">
        <v>0</v>
      </c>
      <c r="AI1027" s="136">
        <v>17.737456000000002</v>
      </c>
      <c r="AJ1027" s="136">
        <v>0.16222877999999999</v>
      </c>
      <c r="AK1027" s="136">
        <v>9.9223293000000004E-2</v>
      </c>
      <c r="AL1027" s="74"/>
      <c r="AM1027" s="133">
        <v>6.1247007999999997E-3</v>
      </c>
      <c r="AN1027" s="340">
        <f t="shared" si="646"/>
        <v>6.1247007999999997E-3</v>
      </c>
      <c r="AP1027" s="133">
        <v>5.7098540000000003E-3</v>
      </c>
      <c r="AQ1027" s="133">
        <v>2.4996041000000001E-4</v>
      </c>
      <c r="AR1027" s="133">
        <v>1.6488637999999999E-4</v>
      </c>
      <c r="AS1027" s="134">
        <f t="shared" si="647"/>
        <v>3.4231738322757001E-7</v>
      </c>
      <c r="AT1027" s="135">
        <f t="shared" si="648"/>
        <v>9.2440980400553987E-10</v>
      </c>
      <c r="AU1027" s="135">
        <f t="shared" si="649"/>
        <v>2.3093330423000002E-2</v>
      </c>
      <c r="AV1027" s="302">
        <v>2.4856056000000002E-7</v>
      </c>
      <c r="AW1027" s="302">
        <v>7.4998292000000001E-10</v>
      </c>
      <c r="AX1027" s="302">
        <v>2.0489876E-14</v>
      </c>
      <c r="AY1027" s="302">
        <v>6.2602571000000002E-12</v>
      </c>
      <c r="AZ1027" s="302">
        <v>1.6384846999999999E-13</v>
      </c>
      <c r="BA1027" s="302">
        <v>1.8353258999999999E-10</v>
      </c>
      <c r="BB1027" s="302">
        <v>9.2029385000000003E-8</v>
      </c>
      <c r="BC1027" s="302">
        <v>2.6791302000000001E-11</v>
      </c>
      <c r="BD1027" s="302">
        <v>1.0519224E-10</v>
      </c>
      <c r="BE1027" s="302">
        <v>4.1610557999999999E-14</v>
      </c>
      <c r="BF1027" s="302">
        <v>1.3402159000000001E-15</v>
      </c>
      <c r="BG1027" s="302">
        <v>5.3655072999999999E-14</v>
      </c>
      <c r="BH1027" s="302">
        <v>1.3525091E-13</v>
      </c>
      <c r="BI1027" s="302">
        <v>2.8384182999999999E-14</v>
      </c>
      <c r="BJ1027" s="302">
        <v>2.4614213999999999E-11</v>
      </c>
      <c r="BK1027" s="302">
        <v>1.4718501000000001E-9</v>
      </c>
      <c r="BL1027" s="302">
        <v>4.1913171000000002E-11</v>
      </c>
      <c r="BM1027" s="302">
        <v>1.5019423E-5</v>
      </c>
      <c r="BN1027" s="303">
        <v>2.3078311000000001E-2</v>
      </c>
      <c r="BO1027" s="302">
        <v>4.1017218000000001E-11</v>
      </c>
      <c r="BP1027" s="302">
        <v>2.4942903000000001E-13</v>
      </c>
      <c r="BQ1027" s="302">
        <v>1.1159639999999999E-17</v>
      </c>
      <c r="BR1027" s="74"/>
      <c r="BS1027" s="144">
        <v>1.4426767E-5</v>
      </c>
      <c r="BT1027" s="144">
        <v>7.8508406E-7</v>
      </c>
      <c r="BU1027" s="144">
        <v>7.4539538000000002E-6</v>
      </c>
      <c r="BV1027" s="144">
        <v>1.458919E-8</v>
      </c>
      <c r="BW1027" s="144">
        <v>6.9845700999999998E-7</v>
      </c>
      <c r="BX1027" s="144">
        <v>1.1769024E-7</v>
      </c>
      <c r="BY1027" s="144">
        <v>8.0949264999999998E-10</v>
      </c>
      <c r="BZ1027" s="144">
        <v>1.8503580999999999E-7</v>
      </c>
      <c r="CA1027" s="144">
        <v>9.2346006999999997E-9</v>
      </c>
      <c r="CB1027" s="144">
        <v>9.9326792E-8</v>
      </c>
      <c r="CC1027" s="144">
        <v>1.2026067E-9</v>
      </c>
      <c r="CD1027" s="144">
        <v>2.7325472E-8</v>
      </c>
      <c r="CE1027" s="144">
        <v>2.2473450999999999E-11</v>
      </c>
      <c r="CF1027" s="144">
        <v>3.2901938999999998E-7</v>
      </c>
      <c r="CG1027" s="144">
        <v>4.6327907999999996E-6</v>
      </c>
      <c r="CH1027" s="144">
        <v>6.6336620000000005E-8</v>
      </c>
      <c r="CI1027" s="144">
        <v>5.8883204999999999E-9</v>
      </c>
      <c r="CJ1027" s="203"/>
      <c r="CK1027" s="201"/>
      <c r="CL1027" s="110" t="s">
        <v>4173</v>
      </c>
      <c r="CM1027" s="110"/>
      <c r="CN1027" s="110"/>
      <c r="CP1027" s="305" t="s">
        <v>4223</v>
      </c>
      <c r="CQ1027" s="74"/>
      <c r="CR1027" s="74"/>
      <c r="CS1027" s="74"/>
      <c r="CT1027" s="74"/>
      <c r="CU1027" s="74"/>
      <c r="CV1027" s="74"/>
      <c r="CW1027" s="74"/>
      <c r="CX1027" s="74"/>
      <c r="CY1027" s="74"/>
      <c r="CZ1027" s="74"/>
      <c r="DA1027" s="74"/>
      <c r="DB1027" s="74"/>
    </row>
    <row r="1028" spans="1:106" ht="14.5" customHeight="1">
      <c r="A1028" s="74" t="s">
        <v>4248</v>
      </c>
      <c r="B1028" s="129" t="s">
        <v>4169</v>
      </c>
      <c r="C1028" s="130" t="str">
        <f t="shared" si="638"/>
        <v>A.160.02.112</v>
      </c>
      <c r="D1028" s="131" t="s">
        <v>265</v>
      </c>
      <c r="E1028" s="129" t="s">
        <v>957</v>
      </c>
      <c r="F1028" s="132" t="s">
        <v>4249</v>
      </c>
      <c r="G1028" s="132">
        <f t="shared" si="639"/>
        <v>9.2627591533785996</v>
      </c>
      <c r="H1028" s="348">
        <f t="shared" si="640"/>
        <v>9.2627591533785996</v>
      </c>
      <c r="I1028" s="74"/>
      <c r="J1028" s="132">
        <f t="shared" si="641"/>
        <v>1.5879537035999999E-3</v>
      </c>
      <c r="K1028" s="132">
        <f t="shared" si="642"/>
        <v>6.0421926200000002E-3</v>
      </c>
      <c r="L1028" s="300">
        <f t="shared" si="643"/>
        <v>8.7607237170550007</v>
      </c>
      <c r="M1028" s="132">
        <v>0.49440529</v>
      </c>
      <c r="N1028" s="132">
        <v>4.1866395000000004E-3</v>
      </c>
      <c r="O1028" s="132">
        <v>1.7310818E-3</v>
      </c>
      <c r="P1028" s="132">
        <v>1.2342421E-3</v>
      </c>
      <c r="Q1028" s="132">
        <v>1.9672284000000001E-4</v>
      </c>
      <c r="R1028" s="304">
        <v>6.8815836000000001E-6</v>
      </c>
      <c r="S1028" s="132">
        <v>1.5010718E-4</v>
      </c>
      <c r="T1028" s="132">
        <v>1.2447131999999999E-4</v>
      </c>
      <c r="U1028" s="132">
        <v>2.0764348000000001E-4</v>
      </c>
      <c r="V1028" s="132">
        <v>1.6892724000000001E-2</v>
      </c>
      <c r="W1028" s="132">
        <v>3.238234E-3</v>
      </c>
      <c r="X1028" s="132">
        <v>8.7403829999999996</v>
      </c>
      <c r="Y1028" s="304">
        <v>2.1155750000000001E-6</v>
      </c>
      <c r="Z1028" s="132">
        <v>0</v>
      </c>
      <c r="AA1028" s="74"/>
      <c r="AB1028" s="301">
        <f t="shared" si="644"/>
        <v>3.7173330075187967</v>
      </c>
      <c r="AC1028" s="338">
        <f t="shared" si="645"/>
        <v>3.7173330075187967</v>
      </c>
      <c r="AD1028" s="74"/>
      <c r="AE1028" s="136">
        <v>21.837745000000002</v>
      </c>
      <c r="AF1028" s="136">
        <v>3.3998691000000001</v>
      </c>
      <c r="AG1028" s="136">
        <v>0.43896784999999999</v>
      </c>
      <c r="AH1028" s="136">
        <v>0</v>
      </c>
      <c r="AI1028" s="136">
        <v>17.737456000000002</v>
      </c>
      <c r="AJ1028" s="136">
        <v>0.16222877999999999</v>
      </c>
      <c r="AK1028" s="136">
        <v>9.9223293000000004E-2</v>
      </c>
      <c r="AL1028" s="74"/>
      <c r="AM1028" s="133">
        <v>6.2139524000000002E-2</v>
      </c>
      <c r="AN1028" s="340">
        <f t="shared" si="646"/>
        <v>6.2139524000000002E-2</v>
      </c>
      <c r="AP1028" s="133">
        <v>5.9112541999999997E-2</v>
      </c>
      <c r="AQ1028" s="133">
        <v>2.8620958000000001E-3</v>
      </c>
      <c r="AR1028" s="133">
        <v>1.6488637999999999E-4</v>
      </c>
      <c r="AS1028" s="134">
        <f t="shared" si="647"/>
        <v>3.5439174232275697E-6</v>
      </c>
      <c r="AT1028" s="135">
        <f t="shared" si="648"/>
        <v>1.0584673809009541E-8</v>
      </c>
      <c r="AU1028" s="135">
        <f t="shared" si="649"/>
        <v>2.3093330423000002E-2</v>
      </c>
      <c r="AV1028" s="302">
        <v>3.4501605999999998E-6</v>
      </c>
      <c r="AW1028" s="302">
        <v>1.0409983E-8</v>
      </c>
      <c r="AX1028" s="302">
        <v>2.8441487999999998E-13</v>
      </c>
      <c r="AY1028" s="302">
        <v>6.2602571000000002E-12</v>
      </c>
      <c r="AZ1028" s="302">
        <v>1.6384846999999999E-13</v>
      </c>
      <c r="BA1028" s="302">
        <v>1.8353258999999999E-10</v>
      </c>
      <c r="BB1028" s="302">
        <v>9.2029385000000003E-8</v>
      </c>
      <c r="BC1028" s="302">
        <v>2.6791302000000001E-11</v>
      </c>
      <c r="BD1028" s="302">
        <v>1.0519224E-10</v>
      </c>
      <c r="BE1028" s="302">
        <v>4.1610557999999999E-14</v>
      </c>
      <c r="BF1028" s="302">
        <v>1.3402159000000001E-15</v>
      </c>
      <c r="BG1028" s="302">
        <v>5.3655072999999999E-14</v>
      </c>
      <c r="BH1028" s="302">
        <v>1.3525091E-13</v>
      </c>
      <c r="BI1028" s="302">
        <v>2.8384182999999999E-14</v>
      </c>
      <c r="BJ1028" s="302">
        <v>2.4614213999999999E-11</v>
      </c>
      <c r="BK1028" s="302">
        <v>1.4718501000000001E-9</v>
      </c>
      <c r="BL1028" s="302">
        <v>4.1913171000000002E-11</v>
      </c>
      <c r="BM1028" s="302">
        <v>1.5019423E-5</v>
      </c>
      <c r="BN1028" s="303">
        <v>2.3078311000000001E-2</v>
      </c>
      <c r="BO1028" s="302">
        <v>4.1017218000000001E-11</v>
      </c>
      <c r="BP1028" s="302">
        <v>2.4942903000000001E-13</v>
      </c>
      <c r="BQ1028" s="302">
        <v>1.1159639999999999E-17</v>
      </c>
      <c r="BR1028" s="74"/>
      <c r="BS1028" s="136">
        <v>1.1062191999999999E-4</v>
      </c>
      <c r="BT1028" s="144">
        <v>7.8508406E-7</v>
      </c>
      <c r="BU1028" s="136">
        <v>1.0364911E-4</v>
      </c>
      <c r="BV1028" s="144">
        <v>1.458919E-8</v>
      </c>
      <c r="BW1028" s="144">
        <v>6.9845700999999998E-7</v>
      </c>
      <c r="BX1028" s="144">
        <v>1.1769024E-7</v>
      </c>
      <c r="BY1028" s="144">
        <v>8.0949264999999998E-10</v>
      </c>
      <c r="BZ1028" s="144">
        <v>1.8503580999999999E-7</v>
      </c>
      <c r="CA1028" s="144">
        <v>9.2346006999999997E-9</v>
      </c>
      <c r="CB1028" s="144">
        <v>9.9326792E-8</v>
      </c>
      <c r="CC1028" s="144">
        <v>1.2026067E-9</v>
      </c>
      <c r="CD1028" s="144">
        <v>2.7325472E-8</v>
      </c>
      <c r="CE1028" s="144">
        <v>2.2473450999999999E-11</v>
      </c>
      <c r="CF1028" s="144">
        <v>3.2901938999999998E-7</v>
      </c>
      <c r="CG1028" s="144">
        <v>4.6327907999999996E-6</v>
      </c>
      <c r="CH1028" s="144">
        <v>6.6336620000000005E-8</v>
      </c>
      <c r="CI1028" s="144">
        <v>5.8883204999999999E-9</v>
      </c>
      <c r="CJ1028" s="203"/>
      <c r="CK1028" s="201"/>
      <c r="CL1028" s="110" t="s">
        <v>4173</v>
      </c>
      <c r="CM1028" s="110"/>
      <c r="CN1028" s="110"/>
      <c r="CP1028" s="305"/>
      <c r="CQ1028" s="74"/>
      <c r="CR1028" s="74"/>
      <c r="CS1028" s="74"/>
      <c r="CT1028" s="74"/>
      <c r="CU1028" s="74"/>
      <c r="CV1028" s="74"/>
      <c r="CW1028" s="74"/>
      <c r="CX1028" s="74"/>
      <c r="CY1028" s="74"/>
      <c r="CZ1028" s="74"/>
      <c r="DA1028" s="74"/>
      <c r="DB1028" s="74"/>
    </row>
    <row r="1029" spans="1:106" ht="14.5" customHeight="1">
      <c r="A1029" s="74" t="s">
        <v>4250</v>
      </c>
      <c r="B1029" s="129" t="s">
        <v>4169</v>
      </c>
      <c r="C1029" s="130" t="str">
        <f t="shared" si="638"/>
        <v>A.160.02.113</v>
      </c>
      <c r="D1029" s="131" t="s">
        <v>265</v>
      </c>
      <c r="E1029" s="129" t="s">
        <v>957</v>
      </c>
      <c r="F1029" s="132" t="s">
        <v>4251</v>
      </c>
      <c r="G1029" s="132">
        <f t="shared" si="639"/>
        <v>4.3288585300500004E-2</v>
      </c>
      <c r="H1029" s="348">
        <f t="shared" si="640"/>
        <v>4.3288585300500004E-2</v>
      </c>
      <c r="I1029" s="74"/>
      <c r="J1029" s="132">
        <f t="shared" si="641"/>
        <v>2.8512226889999999E-3</v>
      </c>
      <c r="K1029" s="132">
        <f t="shared" si="642"/>
        <v>5.4002542600000009E-3</v>
      </c>
      <c r="L1029" s="300">
        <f t="shared" si="643"/>
        <v>2.1047764351500003E-2</v>
      </c>
      <c r="M1029" s="132">
        <v>1.3989344000000001E-2</v>
      </c>
      <c r="N1029" s="132">
        <v>2.1701863999999999E-3</v>
      </c>
      <c r="O1029" s="132">
        <v>2.9215880000000001E-3</v>
      </c>
      <c r="P1029" s="132">
        <v>2.1744606999999998E-3</v>
      </c>
      <c r="Q1029" s="132">
        <v>3.0440057999999999E-4</v>
      </c>
      <c r="R1029" s="304">
        <v>1.3977749000000001E-5</v>
      </c>
      <c r="S1029" s="132">
        <v>3.5838366000000001E-4</v>
      </c>
      <c r="T1029" s="132">
        <v>3.0847985999999999E-4</v>
      </c>
      <c r="U1029" s="132">
        <v>3.3523363999999998E-4</v>
      </c>
      <c r="V1029" s="132">
        <v>1.7355413E-2</v>
      </c>
      <c r="W1029" s="132">
        <v>3.2885524999999999E-3</v>
      </c>
      <c r="X1029" s="304">
        <v>6.3276273999999998E-5</v>
      </c>
      <c r="Y1029" s="304">
        <v>5.2889375000000004E-6</v>
      </c>
      <c r="Z1029" s="132">
        <v>0</v>
      </c>
      <c r="AA1029" s="74"/>
      <c r="AB1029" s="301">
        <f t="shared" si="644"/>
        <v>0.10518303759398497</v>
      </c>
      <c r="AC1029" s="338">
        <f t="shared" si="645"/>
        <v>0.10518303759398497</v>
      </c>
      <c r="AD1029" s="74"/>
      <c r="AE1029" s="136">
        <v>22.146341</v>
      </c>
      <c r="AF1029" s="136">
        <v>3.6988086</v>
      </c>
      <c r="AG1029" s="136">
        <v>0.44578983999999999</v>
      </c>
      <c r="AH1029" s="136">
        <v>0</v>
      </c>
      <c r="AI1029" s="136">
        <v>17.738496000000001</v>
      </c>
      <c r="AJ1029" s="136">
        <v>0.16296915000000001</v>
      </c>
      <c r="AK1029" s="136">
        <v>0.10027669</v>
      </c>
      <c r="AL1029" s="74"/>
      <c r="AM1029" s="133">
        <v>3.1633359000000001E-3</v>
      </c>
      <c r="AN1029" s="340">
        <f t="shared" si="646"/>
        <v>3.1633359000000001E-3</v>
      </c>
      <c r="AP1029" s="133">
        <v>2.8401848999999998E-3</v>
      </c>
      <c r="AQ1029" s="133">
        <v>1.4267625999999999E-4</v>
      </c>
      <c r="AR1029" s="133">
        <v>1.8047467E-4</v>
      </c>
      <c r="AS1029" s="134">
        <f t="shared" si="647"/>
        <v>1.7027487511318002E-7</v>
      </c>
      <c r="AT1029" s="135">
        <f t="shared" si="648"/>
        <v>5.2764891357129908E-10</v>
      </c>
      <c r="AU1029" s="135">
        <f t="shared" si="649"/>
        <v>2.5276563876999999E-2</v>
      </c>
      <c r="AV1029" s="302">
        <v>9.8798663999999996E-8</v>
      </c>
      <c r="AW1029" s="302">
        <v>2.9813871000000001E-10</v>
      </c>
      <c r="AX1029" s="302">
        <v>8.1437530000000001E-15</v>
      </c>
      <c r="AY1029" s="302">
        <v>1.5650642999999999E-11</v>
      </c>
      <c r="AZ1029" s="302">
        <v>4.0962117999999999E-13</v>
      </c>
      <c r="BA1029" s="302">
        <v>3.2333258000000003E-10</v>
      </c>
      <c r="BB1029" s="302">
        <v>6.7298702000000004E-8</v>
      </c>
      <c r="BC1029" s="302">
        <v>4.6477131000000002E-11</v>
      </c>
      <c r="BD1029" s="302">
        <v>7.7369341999999995E-11</v>
      </c>
      <c r="BE1029" s="302">
        <v>1.040264E-13</v>
      </c>
      <c r="BF1029" s="302">
        <v>3.3505397999999998E-15</v>
      </c>
      <c r="BG1029" s="302">
        <v>1.2521791000000001E-13</v>
      </c>
      <c r="BH1029" s="302">
        <v>5.7590084E-15</v>
      </c>
      <c r="BI1029" s="302">
        <v>1.0702491000000001E-14</v>
      </c>
      <c r="BJ1029" s="302">
        <v>6.1092618999999999E-11</v>
      </c>
      <c r="BK1029" s="302">
        <v>3.6744806000000001E-9</v>
      </c>
      <c r="BL1029" s="302">
        <v>1.0478293E-10</v>
      </c>
      <c r="BM1029" s="302">
        <v>3.2978877000000001E-5</v>
      </c>
      <c r="BN1029" s="303">
        <v>2.5243584999999999E-2</v>
      </c>
      <c r="BO1029" s="302">
        <v>1.0254305000000001E-10</v>
      </c>
      <c r="BP1029" s="302">
        <v>6.2357256999999997E-13</v>
      </c>
      <c r="BQ1029" s="302">
        <v>2.7899099000000002E-17</v>
      </c>
      <c r="BR1029" s="74"/>
      <c r="BS1029" s="144">
        <v>1.0620499E-5</v>
      </c>
      <c r="BT1029" s="144">
        <v>6.4337347999999999E-7</v>
      </c>
      <c r="BU1029" s="144">
        <v>2.9327821E-6</v>
      </c>
      <c r="BV1029" s="144">
        <v>3.6156888999999998E-8</v>
      </c>
      <c r="BW1029" s="144">
        <v>5.4979476999999999E-7</v>
      </c>
      <c r="BX1029" s="144">
        <v>2.1620693999999999E-7</v>
      </c>
      <c r="BY1029" s="144">
        <v>2.0237316000000001E-9</v>
      </c>
      <c r="BZ1029" s="144">
        <v>3.4417399000000001E-7</v>
      </c>
      <c r="CA1029" s="144">
        <v>1.8757155E-8</v>
      </c>
      <c r="CB1029" s="144">
        <v>2.3714455999999999E-7</v>
      </c>
      <c r="CC1029" s="144">
        <v>3.0065166999999999E-9</v>
      </c>
      <c r="CD1029" s="144">
        <v>6.8313681000000006E-8</v>
      </c>
      <c r="CE1029" s="144">
        <v>5.6183628000000001E-11</v>
      </c>
      <c r="CF1029" s="144">
        <v>4.8218284000000003E-7</v>
      </c>
      <c r="CG1029" s="144">
        <v>4.9888784000000002E-6</v>
      </c>
      <c r="CH1029" s="144">
        <v>8.2926676000000001E-8</v>
      </c>
      <c r="CI1029" s="144">
        <v>1.4720800999999999E-8</v>
      </c>
      <c r="CJ1029" s="203"/>
      <c r="CK1029" s="201"/>
      <c r="CL1029" s="110" t="s">
        <v>4173</v>
      </c>
      <c r="CM1029" s="110"/>
      <c r="CN1029" s="110"/>
      <c r="CP1029" s="305"/>
      <c r="CQ1029" s="74"/>
      <c r="CR1029" s="74"/>
      <c r="CS1029" s="74"/>
      <c r="CT1029" s="74"/>
      <c r="CU1029" s="74"/>
      <c r="CV1029" s="74"/>
      <c r="CW1029" s="74"/>
      <c r="CX1029" s="74"/>
      <c r="CY1029" s="74"/>
      <c r="CZ1029" s="74"/>
      <c r="DA1029" s="74"/>
      <c r="DB1029" s="74"/>
    </row>
    <row r="1030" spans="1:106" ht="14.5" customHeight="1">
      <c r="A1030" s="74" t="s">
        <v>4252</v>
      </c>
      <c r="B1030" s="129" t="s">
        <v>4169</v>
      </c>
      <c r="C1030" s="130" t="str">
        <f t="shared" si="638"/>
        <v>A.160.02.114</v>
      </c>
      <c r="D1030" s="131" t="s">
        <v>265</v>
      </c>
      <c r="E1030" s="129" t="s">
        <v>957</v>
      </c>
      <c r="F1030" s="132" t="s">
        <v>4254</v>
      </c>
      <c r="G1030" s="132">
        <f t="shared" si="639"/>
        <v>6.7989538767399993E-2</v>
      </c>
      <c r="H1030" s="348">
        <f t="shared" si="640"/>
        <v>6.7989538767399993E-2</v>
      </c>
      <c r="I1030" s="74"/>
      <c r="J1030" s="132">
        <f t="shared" si="641"/>
        <v>1.6011599144000002E-3</v>
      </c>
      <c r="K1030" s="132">
        <f t="shared" si="642"/>
        <v>6.584683249999999E-3</v>
      </c>
      <c r="L1030" s="300">
        <f t="shared" si="643"/>
        <v>2.2205123603000001E-2</v>
      </c>
      <c r="M1030" s="132">
        <v>3.7598571999999997E-2</v>
      </c>
      <c r="N1030" s="132">
        <v>4.6964067999999996E-3</v>
      </c>
      <c r="O1030" s="132">
        <v>1.7636062999999999E-3</v>
      </c>
      <c r="P1030" s="132">
        <v>1.2416586000000001E-3</v>
      </c>
      <c r="Q1030" s="132">
        <v>2.0103073E-4</v>
      </c>
      <c r="R1030" s="304">
        <v>7.1193043999999996E-6</v>
      </c>
      <c r="S1030" s="132">
        <v>1.5135128E-4</v>
      </c>
      <c r="T1030" s="132">
        <v>1.2467015000000001E-4</v>
      </c>
      <c r="U1030" s="132">
        <v>2.0852457E-4</v>
      </c>
      <c r="V1030" s="132">
        <v>1.8725721000000001E-2</v>
      </c>
      <c r="W1030" s="132">
        <v>3.2432755000000001E-3</v>
      </c>
      <c r="X1030" s="304">
        <v>2.5486958E-5</v>
      </c>
      <c r="Y1030" s="304">
        <v>2.1155750000000001E-6</v>
      </c>
      <c r="Z1030" s="132">
        <v>0</v>
      </c>
      <c r="AA1030" s="74"/>
      <c r="AB1030" s="301">
        <f t="shared" si="644"/>
        <v>0.28269603007518795</v>
      </c>
      <c r="AC1030" s="338">
        <f t="shared" si="645"/>
        <v>0.28269603007518795</v>
      </c>
      <c r="AD1030" s="74"/>
      <c r="AE1030" s="136">
        <v>22.039463999999999</v>
      </c>
      <c r="AF1030" s="136">
        <v>3.6006640000000001</v>
      </c>
      <c r="AG1030" s="136">
        <v>0.43965127999999998</v>
      </c>
      <c r="AH1030" s="136">
        <v>0</v>
      </c>
      <c r="AI1030" s="136">
        <v>17.737456000000002</v>
      </c>
      <c r="AJ1030" s="136">
        <v>0.16230116</v>
      </c>
      <c r="AK1030" s="136">
        <v>9.9391551999999994E-2</v>
      </c>
      <c r="AL1030" s="74"/>
      <c r="AM1030" s="133">
        <v>6.5459187999999998E-3</v>
      </c>
      <c r="AN1030" s="340">
        <f t="shared" si="646"/>
        <v>6.5459187999999998E-3</v>
      </c>
      <c r="AP1030" s="133">
        <v>6.1032322000000002E-3</v>
      </c>
      <c r="AQ1030" s="133">
        <v>2.6458442E-4</v>
      </c>
      <c r="AR1030" s="133">
        <v>1.7810223E-4</v>
      </c>
      <c r="AS1030" s="134">
        <f t="shared" si="647"/>
        <v>3.6590121410357002E-7</v>
      </c>
      <c r="AT1030" s="135">
        <f t="shared" si="648"/>
        <v>9.7849268388353992E-10</v>
      </c>
      <c r="AU1030" s="135">
        <f t="shared" si="649"/>
        <v>2.4944289460000001E-2</v>
      </c>
      <c r="AV1030" s="302">
        <v>2.6281744E-7</v>
      </c>
      <c r="AW1030" s="302">
        <v>7.9299935999999999E-10</v>
      </c>
      <c r="AX1030" s="302">
        <v>2.1665146000000001E-14</v>
      </c>
      <c r="AY1030" s="302">
        <v>6.2602571000000002E-12</v>
      </c>
      <c r="AZ1030" s="302">
        <v>1.6384846999999999E-13</v>
      </c>
      <c r="BA1030" s="302">
        <v>1.8463673000000001E-10</v>
      </c>
      <c r="BB1030" s="302">
        <v>1.0135482000000001E-7</v>
      </c>
      <c r="BC1030" s="302">
        <v>2.7043099E-11</v>
      </c>
      <c r="BD1030" s="302">
        <v>1.1597612000000001E-10</v>
      </c>
      <c r="BE1030" s="302">
        <v>4.1610557999999999E-14</v>
      </c>
      <c r="BF1030" s="302">
        <v>1.3402159000000001E-15</v>
      </c>
      <c r="BG1030" s="302">
        <v>5.4312320000000003E-14</v>
      </c>
      <c r="BH1030" s="302">
        <v>1.5974121000000001E-13</v>
      </c>
      <c r="BI1030" s="302">
        <v>3.2824243999999999E-14</v>
      </c>
      <c r="BJ1030" s="302">
        <v>2.4646850000000001E-11</v>
      </c>
      <c r="BK1030" s="302">
        <v>1.4722291999999999E-9</v>
      </c>
      <c r="BL1030" s="302">
        <v>4.1913171000000002E-11</v>
      </c>
      <c r="BM1030" s="302">
        <v>1.5100459999999999E-5</v>
      </c>
      <c r="BN1030" s="303">
        <v>2.4929189000000001E-2</v>
      </c>
      <c r="BO1030" s="302">
        <v>4.1017218000000001E-11</v>
      </c>
      <c r="BP1030" s="302">
        <v>2.4942903000000001E-13</v>
      </c>
      <c r="BQ1030" s="302">
        <v>1.1159639999999999E-17</v>
      </c>
      <c r="BR1030" s="74"/>
      <c r="BS1030" s="144">
        <v>1.5250985000000001E-5</v>
      </c>
      <c r="BT1030" s="144">
        <v>8.5943139000000003E-7</v>
      </c>
      <c r="BU1030" s="144">
        <v>7.8823153999999999E-6</v>
      </c>
      <c r="BV1030" s="144">
        <v>1.461248E-8</v>
      </c>
      <c r="BW1030" s="144">
        <v>7.6355536999999998E-7</v>
      </c>
      <c r="BX1030" s="144">
        <v>1.1769024E-7</v>
      </c>
      <c r="BY1030" s="144">
        <v>8.0949264999999998E-10</v>
      </c>
      <c r="BZ1030" s="144">
        <v>1.8503580999999999E-7</v>
      </c>
      <c r="CA1030" s="144">
        <v>9.5536052000000006E-9</v>
      </c>
      <c r="CB1030" s="144">
        <v>1.0015002E-7</v>
      </c>
      <c r="CC1030" s="144">
        <v>1.2026067E-9</v>
      </c>
      <c r="CD1030" s="144">
        <v>2.7325472E-8</v>
      </c>
      <c r="CE1030" s="144">
        <v>2.2473450999999999E-11</v>
      </c>
      <c r="CF1030" s="144">
        <v>3.4172170999999997E-7</v>
      </c>
      <c r="CG1030" s="144">
        <v>4.8753344E-6</v>
      </c>
      <c r="CH1030" s="144">
        <v>6.6336620000000005E-8</v>
      </c>
      <c r="CI1030" s="144">
        <v>5.8883204999999999E-9</v>
      </c>
      <c r="CJ1030" s="203"/>
      <c r="CK1030" s="201"/>
      <c r="CL1030" s="110" t="s">
        <v>4173</v>
      </c>
      <c r="CM1030" s="110"/>
      <c r="CN1030" s="110"/>
      <c r="CP1030" s="305"/>
      <c r="CQ1030" s="74"/>
      <c r="CR1030" s="74"/>
      <c r="CS1030" s="74"/>
      <c r="CT1030" s="74"/>
      <c r="CU1030" s="74"/>
      <c r="CV1030" s="74"/>
      <c r="CW1030" s="74"/>
      <c r="CX1030" s="74"/>
      <c r="CY1030" s="74"/>
      <c r="CZ1030" s="74"/>
      <c r="DA1030" s="74"/>
      <c r="DB1030" s="74"/>
    </row>
    <row r="1031" spans="1:106" ht="14.5" customHeight="1">
      <c r="A1031" s="74" t="s">
        <v>4255</v>
      </c>
      <c r="B1031" s="129" t="s">
        <v>4169</v>
      </c>
      <c r="C1031" s="130" t="str">
        <f t="shared" si="638"/>
        <v>A.160.02.115</v>
      </c>
      <c r="D1031" s="131" t="s">
        <v>265</v>
      </c>
      <c r="E1031" s="129" t="s">
        <v>957</v>
      </c>
      <c r="F1031" s="132" t="s">
        <v>4256</v>
      </c>
      <c r="G1031" s="132">
        <f t="shared" si="639"/>
        <v>6.1945895498093995</v>
      </c>
      <c r="H1031" s="348">
        <f t="shared" si="640"/>
        <v>6.1945895498093995</v>
      </c>
      <c r="I1031" s="74"/>
      <c r="J1031" s="132">
        <f t="shared" si="641"/>
        <v>1.6011599144000002E-3</v>
      </c>
      <c r="K1031" s="132">
        <f t="shared" si="642"/>
        <v>6.584683249999999E-3</v>
      </c>
      <c r="L1031" s="300">
        <f t="shared" si="643"/>
        <v>5.6899551366449996</v>
      </c>
      <c r="M1031" s="132">
        <v>0.49644856999999998</v>
      </c>
      <c r="N1031" s="132">
        <v>4.6964067999999996E-3</v>
      </c>
      <c r="O1031" s="132">
        <v>1.7636062999999999E-3</v>
      </c>
      <c r="P1031" s="132">
        <v>1.2416586000000001E-3</v>
      </c>
      <c r="Q1031" s="132">
        <v>2.0103073E-4</v>
      </c>
      <c r="R1031" s="304">
        <v>7.1193043999999996E-6</v>
      </c>
      <c r="S1031" s="132">
        <v>1.5135128E-4</v>
      </c>
      <c r="T1031" s="132">
        <v>1.2467015000000001E-4</v>
      </c>
      <c r="U1031" s="132">
        <v>2.0852457E-4</v>
      </c>
      <c r="V1031" s="132">
        <v>1.8725721000000001E-2</v>
      </c>
      <c r="W1031" s="132">
        <v>3.2432755000000001E-3</v>
      </c>
      <c r="X1031" s="132">
        <v>5.6677755000000003</v>
      </c>
      <c r="Y1031" s="304">
        <v>2.1155750000000001E-6</v>
      </c>
      <c r="Z1031" s="132">
        <v>0</v>
      </c>
      <c r="AA1031" s="74"/>
      <c r="AB1031" s="301">
        <f t="shared" si="644"/>
        <v>3.7326960150375936</v>
      </c>
      <c r="AC1031" s="338">
        <f t="shared" si="645"/>
        <v>3.7326960150375936</v>
      </c>
      <c r="AD1031" s="74"/>
      <c r="AE1031" s="136">
        <v>22.039463999999999</v>
      </c>
      <c r="AF1031" s="136">
        <v>3.6006640000000001</v>
      </c>
      <c r="AG1031" s="136">
        <v>0.43965127999999998</v>
      </c>
      <c r="AH1031" s="136">
        <v>0</v>
      </c>
      <c r="AI1031" s="136">
        <v>17.737456000000002</v>
      </c>
      <c r="AJ1031" s="136">
        <v>0.16230116</v>
      </c>
      <c r="AK1031" s="136">
        <v>9.9391551999999994E-2</v>
      </c>
      <c r="AL1031" s="74"/>
      <c r="AM1031" s="133">
        <v>6.2560742000000003E-2</v>
      </c>
      <c r="AN1031" s="340">
        <f t="shared" si="646"/>
        <v>6.2560742000000003E-2</v>
      </c>
      <c r="AP1031" s="133">
        <v>5.9505919999999997E-2</v>
      </c>
      <c r="AQ1031" s="133">
        <v>2.8767198000000001E-3</v>
      </c>
      <c r="AR1031" s="133">
        <v>1.7810223E-4</v>
      </c>
      <c r="AS1031" s="134">
        <f t="shared" si="647"/>
        <v>3.5675011741035696E-6</v>
      </c>
      <c r="AT1031" s="135">
        <f t="shared" si="648"/>
        <v>1.0638756248887539E-8</v>
      </c>
      <c r="AU1031" s="135">
        <f t="shared" si="649"/>
        <v>2.4944289460000001E-2</v>
      </c>
      <c r="AV1031" s="302">
        <v>3.4644173999999998E-6</v>
      </c>
      <c r="AW1031" s="302">
        <v>1.0452999000000001E-8</v>
      </c>
      <c r="AX1031" s="302">
        <v>2.8559014999999998E-13</v>
      </c>
      <c r="AY1031" s="302">
        <v>6.2602571000000002E-12</v>
      </c>
      <c r="AZ1031" s="302">
        <v>1.6384846999999999E-13</v>
      </c>
      <c r="BA1031" s="302">
        <v>1.8463673000000001E-10</v>
      </c>
      <c r="BB1031" s="302">
        <v>1.0135482000000001E-7</v>
      </c>
      <c r="BC1031" s="302">
        <v>2.7043099E-11</v>
      </c>
      <c r="BD1031" s="302">
        <v>1.1597612000000001E-10</v>
      </c>
      <c r="BE1031" s="302">
        <v>4.1610557999999999E-14</v>
      </c>
      <c r="BF1031" s="302">
        <v>1.3402159000000001E-15</v>
      </c>
      <c r="BG1031" s="302">
        <v>5.4312320000000003E-14</v>
      </c>
      <c r="BH1031" s="302">
        <v>1.5974121000000001E-13</v>
      </c>
      <c r="BI1031" s="302">
        <v>3.2824243999999999E-14</v>
      </c>
      <c r="BJ1031" s="302">
        <v>2.4646850000000001E-11</v>
      </c>
      <c r="BK1031" s="302">
        <v>1.4722291999999999E-9</v>
      </c>
      <c r="BL1031" s="302">
        <v>4.1913171000000002E-11</v>
      </c>
      <c r="BM1031" s="302">
        <v>1.5100459999999999E-5</v>
      </c>
      <c r="BN1031" s="303">
        <v>2.4929189000000001E-2</v>
      </c>
      <c r="BO1031" s="302">
        <v>4.1017218000000001E-11</v>
      </c>
      <c r="BP1031" s="302">
        <v>2.4942903000000001E-13</v>
      </c>
      <c r="BQ1031" s="302">
        <v>1.1159639999999999E-17</v>
      </c>
      <c r="BR1031" s="74"/>
      <c r="BS1031" s="136">
        <v>1.1144614E-4</v>
      </c>
      <c r="BT1031" s="144">
        <v>8.5943139000000003E-7</v>
      </c>
      <c r="BU1031" s="136">
        <v>1.0407747000000001E-4</v>
      </c>
      <c r="BV1031" s="144">
        <v>1.461248E-8</v>
      </c>
      <c r="BW1031" s="144">
        <v>7.6355536999999998E-7</v>
      </c>
      <c r="BX1031" s="144">
        <v>1.1769024E-7</v>
      </c>
      <c r="BY1031" s="144">
        <v>8.0949264999999998E-10</v>
      </c>
      <c r="BZ1031" s="144">
        <v>1.8503580999999999E-7</v>
      </c>
      <c r="CA1031" s="144">
        <v>9.5536052000000006E-9</v>
      </c>
      <c r="CB1031" s="144">
        <v>1.0015002E-7</v>
      </c>
      <c r="CC1031" s="144">
        <v>1.2026067E-9</v>
      </c>
      <c r="CD1031" s="144">
        <v>2.7325472E-8</v>
      </c>
      <c r="CE1031" s="144">
        <v>2.2473450999999999E-11</v>
      </c>
      <c r="CF1031" s="144">
        <v>3.4172170999999997E-7</v>
      </c>
      <c r="CG1031" s="144">
        <v>4.8753344E-6</v>
      </c>
      <c r="CH1031" s="144">
        <v>6.6336620000000005E-8</v>
      </c>
      <c r="CI1031" s="144">
        <v>5.8883204999999999E-9</v>
      </c>
      <c r="CJ1031" s="203"/>
      <c r="CK1031" s="201"/>
      <c r="CL1031" s="110" t="s">
        <v>4173</v>
      </c>
      <c r="CM1031" s="110"/>
      <c r="CN1031" s="110"/>
      <c r="CP1031" s="305"/>
      <c r="CQ1031" s="74"/>
      <c r="CR1031" s="74"/>
      <c r="CS1031" s="74"/>
      <c r="CT1031" s="74"/>
      <c r="CU1031" s="74"/>
      <c r="CV1031" s="74"/>
      <c r="CW1031" s="74"/>
      <c r="CX1031" s="74"/>
      <c r="CY1031" s="74"/>
      <c r="CZ1031" s="74"/>
      <c r="DA1031" s="74"/>
      <c r="DB1031" s="74"/>
    </row>
    <row r="1032" spans="1:106" ht="14.5" customHeight="1">
      <c r="A1032" s="74" t="s">
        <v>4257</v>
      </c>
      <c r="B1032" s="129" t="s">
        <v>4169</v>
      </c>
      <c r="C1032" s="130" t="str">
        <f t="shared" si="638"/>
        <v>A.160.02.116</v>
      </c>
      <c r="D1032" s="131" t="s">
        <v>265</v>
      </c>
      <c r="E1032" s="129" t="s">
        <v>957</v>
      </c>
      <c r="F1032" s="132" t="s">
        <v>4258</v>
      </c>
      <c r="G1032" s="132">
        <f t="shared" si="639"/>
        <v>5.6577730896499992E-2</v>
      </c>
      <c r="H1032" s="348">
        <f t="shared" si="640"/>
        <v>5.6577730896499992E-2</v>
      </c>
      <c r="I1032" s="74"/>
      <c r="J1032" s="132">
        <f t="shared" si="641"/>
        <v>1.5672009724999999E-3</v>
      </c>
      <c r="K1032" s="132">
        <f t="shared" si="642"/>
        <v>5.1897073700000003E-3</v>
      </c>
      <c r="L1032" s="300">
        <f t="shared" si="643"/>
        <v>1.7476401553999998E-2</v>
      </c>
      <c r="M1032" s="132">
        <v>3.2344420999999998E-2</v>
      </c>
      <c r="N1032" s="132">
        <v>3.3855767000000002E-3</v>
      </c>
      <c r="O1032" s="132">
        <v>1.6799718E-3</v>
      </c>
      <c r="P1032" s="132">
        <v>1.2225875E-3</v>
      </c>
      <c r="Q1032" s="132">
        <v>1.899533E-4</v>
      </c>
      <c r="R1032" s="304">
        <v>6.5080225000000001E-6</v>
      </c>
      <c r="S1032" s="132">
        <v>1.4815215E-4</v>
      </c>
      <c r="T1032" s="132">
        <v>1.2415886999999999E-4</v>
      </c>
      <c r="U1032" s="132">
        <v>2.062589E-4</v>
      </c>
      <c r="V1032" s="132">
        <v>1.4012299000000001E-2</v>
      </c>
      <c r="W1032" s="132">
        <v>3.2303116999999998E-3</v>
      </c>
      <c r="X1032" s="304">
        <v>2.5416378999999999E-5</v>
      </c>
      <c r="Y1032" s="304">
        <v>2.1155750000000001E-6</v>
      </c>
      <c r="Z1032" s="132">
        <v>0</v>
      </c>
      <c r="AA1032" s="74"/>
      <c r="AB1032" s="301">
        <f t="shared" si="644"/>
        <v>0.24319113533834583</v>
      </c>
      <c r="AC1032" s="338">
        <f t="shared" si="645"/>
        <v>0.24319113533834583</v>
      </c>
      <c r="AD1032" s="74"/>
      <c r="AE1032" s="136">
        <v>21.520758000000001</v>
      </c>
      <c r="AF1032" s="136">
        <v>3.0843341</v>
      </c>
      <c r="AG1032" s="136">
        <v>0.4378939</v>
      </c>
      <c r="AH1032" s="136">
        <v>0</v>
      </c>
      <c r="AI1032" s="136">
        <v>17.737456000000002</v>
      </c>
      <c r="AJ1032" s="136">
        <v>0.16211503999999999</v>
      </c>
      <c r="AK1032" s="136">
        <v>9.8958885999999996E-2</v>
      </c>
      <c r="AL1032" s="74"/>
      <c r="AM1032" s="133">
        <v>5.4627866999999997E-3</v>
      </c>
      <c r="AN1032" s="340">
        <f t="shared" si="646"/>
        <v>5.4627866999999997E-3</v>
      </c>
      <c r="AP1032" s="133">
        <v>5.0916881999999997E-3</v>
      </c>
      <c r="AQ1032" s="133">
        <v>2.2697983E-4</v>
      </c>
      <c r="AR1032" s="133">
        <v>1.4411860999999999E-4</v>
      </c>
      <c r="AS1032" s="134">
        <f t="shared" si="647"/>
        <v>3.0525709017256999E-7</v>
      </c>
      <c r="AT1032" s="135">
        <f t="shared" si="648"/>
        <v>8.3942243235354003E-10</v>
      </c>
      <c r="AU1032" s="135">
        <f t="shared" si="649"/>
        <v>2.0184680079000001E-2</v>
      </c>
      <c r="AV1032" s="302">
        <v>2.2615690000000001E-7</v>
      </c>
      <c r="AW1032" s="302">
        <v>6.8238567E-10</v>
      </c>
      <c r="AX1032" s="302">
        <v>1.8643021999999999E-14</v>
      </c>
      <c r="AY1032" s="302">
        <v>6.2602571000000002E-12</v>
      </c>
      <c r="AZ1032" s="302">
        <v>1.6384846999999999E-13</v>
      </c>
      <c r="BA1032" s="302">
        <v>1.8179752E-10</v>
      </c>
      <c r="BB1032" s="302">
        <v>7.7375133999999999E-8</v>
      </c>
      <c r="BC1032" s="302">
        <v>2.6395621E-11</v>
      </c>
      <c r="BD1032" s="302">
        <v>8.8246140999999994E-11</v>
      </c>
      <c r="BE1032" s="302">
        <v>4.1610557999999999E-14</v>
      </c>
      <c r="BF1032" s="302">
        <v>1.3402159000000001E-15</v>
      </c>
      <c r="BG1032" s="302">
        <v>5.2622257999999998E-14</v>
      </c>
      <c r="BH1032" s="302">
        <v>9.6766165000000003E-14</v>
      </c>
      <c r="BI1032" s="302">
        <v>2.1406945000000001E-14</v>
      </c>
      <c r="BJ1032" s="302">
        <v>2.4562929000000001E-11</v>
      </c>
      <c r="BK1032" s="302">
        <v>1.4712544E-9</v>
      </c>
      <c r="BL1032" s="302">
        <v>4.1913171000000002E-11</v>
      </c>
      <c r="BM1032" s="302">
        <v>1.4892079E-5</v>
      </c>
      <c r="BN1032" s="303">
        <v>2.0169788000000001E-2</v>
      </c>
      <c r="BO1032" s="302">
        <v>4.1017218000000001E-11</v>
      </c>
      <c r="BP1032" s="302">
        <v>2.4942903000000001E-13</v>
      </c>
      <c r="BQ1032" s="302">
        <v>1.1159639999999999E-17</v>
      </c>
      <c r="BR1032" s="74"/>
      <c r="BS1032" s="144">
        <v>1.3131566E-5</v>
      </c>
      <c r="BT1032" s="144">
        <v>6.6825252999999998E-7</v>
      </c>
      <c r="BU1032" s="144">
        <v>6.7808142000000002E-6</v>
      </c>
      <c r="BV1032" s="144">
        <v>1.455259E-8</v>
      </c>
      <c r="BW1032" s="144">
        <v>5.9615958999999995E-7</v>
      </c>
      <c r="BX1032" s="144">
        <v>1.1769024E-7</v>
      </c>
      <c r="BY1032" s="144">
        <v>8.0949264999999998E-10</v>
      </c>
      <c r="BZ1032" s="144">
        <v>1.8503580999999999E-7</v>
      </c>
      <c r="CA1032" s="144">
        <v>8.7333080000000001E-9</v>
      </c>
      <c r="CB1032" s="144">
        <v>9.8033143000000004E-8</v>
      </c>
      <c r="CC1032" s="144">
        <v>1.2026067E-9</v>
      </c>
      <c r="CD1032" s="144">
        <v>2.7325472E-8</v>
      </c>
      <c r="CE1032" s="144">
        <v>2.2473450999999999E-11</v>
      </c>
      <c r="CF1032" s="144">
        <v>3.0905860999999998E-7</v>
      </c>
      <c r="CG1032" s="144">
        <v>4.2516509999999996E-6</v>
      </c>
      <c r="CH1032" s="144">
        <v>6.6336620000000005E-8</v>
      </c>
      <c r="CI1032" s="144">
        <v>5.8883204999999999E-9</v>
      </c>
      <c r="CJ1032" s="203"/>
      <c r="CK1032" s="201"/>
      <c r="CL1032" s="110" t="s">
        <v>4173</v>
      </c>
      <c r="CM1032" s="110"/>
      <c r="CN1032" s="110"/>
      <c r="CP1032" s="305"/>
      <c r="CQ1032" s="74"/>
      <c r="CR1032" s="74"/>
      <c r="CS1032" s="74"/>
      <c r="CT1032" s="74"/>
      <c r="CU1032" s="74"/>
      <c r="CV1032" s="74"/>
      <c r="CW1032" s="74"/>
      <c r="CX1032" s="74"/>
      <c r="CY1032" s="74"/>
      <c r="CZ1032" s="74"/>
      <c r="DA1032" s="74"/>
      <c r="DB1032" s="74"/>
    </row>
    <row r="1033" spans="1:106" ht="14.5" customHeight="1">
      <c r="A1033" s="74" t="s">
        <v>4259</v>
      </c>
      <c r="B1033" s="129" t="s">
        <v>4169</v>
      </c>
      <c r="C1033" s="130" t="str">
        <f t="shared" si="638"/>
        <v>A.160.02.117</v>
      </c>
      <c r="D1033" s="131" t="s">
        <v>265</v>
      </c>
      <c r="E1033" s="129" t="s">
        <v>957</v>
      </c>
      <c r="F1033" s="132" t="s">
        <v>4261</v>
      </c>
      <c r="G1033" s="132">
        <f t="shared" si="639"/>
        <v>4.9809277135174996</v>
      </c>
      <c r="H1033" s="348">
        <f t="shared" si="640"/>
        <v>4.9809277135174996</v>
      </c>
      <c r="I1033" s="74"/>
      <c r="J1033" s="132">
        <f t="shared" si="641"/>
        <v>1.5672009724999999E-3</v>
      </c>
      <c r="K1033" s="132">
        <f t="shared" si="642"/>
        <v>5.1897073700000003E-3</v>
      </c>
      <c r="L1033" s="300">
        <f t="shared" si="643"/>
        <v>4.4829763851749993</v>
      </c>
      <c r="M1033" s="132">
        <v>0.49119442000000002</v>
      </c>
      <c r="N1033" s="132">
        <v>3.3855767000000002E-3</v>
      </c>
      <c r="O1033" s="132">
        <v>1.6799718E-3</v>
      </c>
      <c r="P1033" s="132">
        <v>1.2225875E-3</v>
      </c>
      <c r="Q1033" s="132">
        <v>1.899533E-4</v>
      </c>
      <c r="R1033" s="304">
        <v>6.5080225000000001E-6</v>
      </c>
      <c r="S1033" s="132">
        <v>1.4815215E-4</v>
      </c>
      <c r="T1033" s="132">
        <v>1.2415886999999999E-4</v>
      </c>
      <c r="U1033" s="132">
        <v>2.062589E-4</v>
      </c>
      <c r="V1033" s="132">
        <v>1.4012299000000001E-2</v>
      </c>
      <c r="W1033" s="132">
        <v>3.2303116999999998E-3</v>
      </c>
      <c r="X1033" s="132">
        <v>4.4655253999999998</v>
      </c>
      <c r="Y1033" s="304">
        <v>2.1155750000000001E-6</v>
      </c>
      <c r="Z1033" s="132">
        <v>0</v>
      </c>
      <c r="AA1033" s="74"/>
      <c r="AB1033" s="301">
        <f t="shared" si="644"/>
        <v>3.6931911278195488</v>
      </c>
      <c r="AC1033" s="338">
        <f t="shared" si="645"/>
        <v>3.6931911278195488</v>
      </c>
      <c r="AD1033" s="74"/>
      <c r="AE1033" s="136">
        <v>21.520758000000001</v>
      </c>
      <c r="AF1033" s="136">
        <v>3.0843341</v>
      </c>
      <c r="AG1033" s="136">
        <v>0.4378939</v>
      </c>
      <c r="AH1033" s="136">
        <v>0</v>
      </c>
      <c r="AI1033" s="136">
        <v>17.737456000000002</v>
      </c>
      <c r="AJ1033" s="136">
        <v>0.16211503999999999</v>
      </c>
      <c r="AK1033" s="136">
        <v>9.8958885999999996E-2</v>
      </c>
      <c r="AL1033" s="74"/>
      <c r="AM1033" s="133">
        <v>6.1477610000000002E-2</v>
      </c>
      <c r="AN1033" s="340">
        <f t="shared" si="646"/>
        <v>6.1477610000000002E-2</v>
      </c>
      <c r="AP1033" s="133">
        <v>5.8494376000000001E-2</v>
      </c>
      <c r="AQ1033" s="133">
        <v>2.8391152000000002E-3</v>
      </c>
      <c r="AR1033" s="133">
        <v>1.4411860999999999E-4</v>
      </c>
      <c r="AS1033" s="134">
        <f t="shared" si="647"/>
        <v>3.5068570901725697E-6</v>
      </c>
      <c r="AT1033" s="135">
        <f t="shared" si="648"/>
        <v>1.0499686687351541E-8</v>
      </c>
      <c r="AU1033" s="135">
        <f t="shared" si="649"/>
        <v>2.0184680079000001E-2</v>
      </c>
      <c r="AV1033" s="302">
        <v>3.4277569E-6</v>
      </c>
      <c r="AW1033" s="302">
        <v>1.0342386E-8</v>
      </c>
      <c r="AX1033" s="302">
        <v>2.8256802E-13</v>
      </c>
      <c r="AY1033" s="302">
        <v>6.2602571000000002E-12</v>
      </c>
      <c r="AZ1033" s="302">
        <v>1.6384846999999999E-13</v>
      </c>
      <c r="BA1033" s="302">
        <v>1.8179752E-10</v>
      </c>
      <c r="BB1033" s="302">
        <v>7.7375133999999999E-8</v>
      </c>
      <c r="BC1033" s="302">
        <v>2.6395621E-11</v>
      </c>
      <c r="BD1033" s="302">
        <v>8.8246140999999994E-11</v>
      </c>
      <c r="BE1033" s="302">
        <v>4.1610557999999999E-14</v>
      </c>
      <c r="BF1033" s="302">
        <v>1.3402159000000001E-15</v>
      </c>
      <c r="BG1033" s="302">
        <v>5.2622257999999998E-14</v>
      </c>
      <c r="BH1033" s="302">
        <v>9.6766165000000003E-14</v>
      </c>
      <c r="BI1033" s="302">
        <v>2.1406945000000001E-14</v>
      </c>
      <c r="BJ1033" s="302">
        <v>2.4562929000000001E-11</v>
      </c>
      <c r="BK1033" s="302">
        <v>1.4712544E-9</v>
      </c>
      <c r="BL1033" s="302">
        <v>4.1913171000000002E-11</v>
      </c>
      <c r="BM1033" s="302">
        <v>1.4892079E-5</v>
      </c>
      <c r="BN1033" s="303">
        <v>2.0169788000000001E-2</v>
      </c>
      <c r="BO1033" s="302">
        <v>4.1017218000000001E-11</v>
      </c>
      <c r="BP1033" s="302">
        <v>2.4942903000000001E-13</v>
      </c>
      <c r="BQ1033" s="302">
        <v>1.1159639999999999E-17</v>
      </c>
      <c r="BR1033" s="74"/>
      <c r="BS1033" s="136">
        <v>1.0932672E-4</v>
      </c>
      <c r="BT1033" s="144">
        <v>6.6825252999999998E-7</v>
      </c>
      <c r="BU1033" s="136">
        <v>1.0297597E-4</v>
      </c>
      <c r="BV1033" s="144">
        <v>1.455259E-8</v>
      </c>
      <c r="BW1033" s="144">
        <v>5.9615958999999995E-7</v>
      </c>
      <c r="BX1033" s="144">
        <v>1.1769024E-7</v>
      </c>
      <c r="BY1033" s="144">
        <v>8.0949264999999998E-10</v>
      </c>
      <c r="BZ1033" s="144">
        <v>1.8503580999999999E-7</v>
      </c>
      <c r="CA1033" s="144">
        <v>8.7333080000000001E-9</v>
      </c>
      <c r="CB1033" s="144">
        <v>9.8033143000000004E-8</v>
      </c>
      <c r="CC1033" s="144">
        <v>1.2026067E-9</v>
      </c>
      <c r="CD1033" s="144">
        <v>2.7325472E-8</v>
      </c>
      <c r="CE1033" s="144">
        <v>2.2473450999999999E-11</v>
      </c>
      <c r="CF1033" s="144">
        <v>3.0905860999999998E-7</v>
      </c>
      <c r="CG1033" s="144">
        <v>4.2516509999999996E-6</v>
      </c>
      <c r="CH1033" s="144">
        <v>6.6336620000000005E-8</v>
      </c>
      <c r="CI1033" s="144">
        <v>5.8883204999999999E-9</v>
      </c>
      <c r="CJ1033" s="203"/>
      <c r="CK1033" s="201"/>
      <c r="CL1033" s="110" t="s">
        <v>4173</v>
      </c>
      <c r="CM1033" s="110"/>
      <c r="CN1033" s="110"/>
      <c r="CP1033" s="305"/>
      <c r="CQ1033" s="74"/>
      <c r="CR1033" s="74"/>
      <c r="CS1033" s="74"/>
      <c r="CT1033" s="74"/>
      <c r="CU1033" s="74"/>
      <c r="CV1033" s="74"/>
      <c r="CW1033" s="74"/>
      <c r="CX1033" s="74"/>
      <c r="CY1033" s="74"/>
      <c r="CZ1033" s="74"/>
      <c r="DA1033" s="74"/>
      <c r="DB1033" s="74"/>
    </row>
    <row r="1034" spans="1:106" ht="14.5" customHeight="1">
      <c r="A1034" s="74" t="s">
        <v>4262</v>
      </c>
      <c r="B1034" s="129" t="s">
        <v>4169</v>
      </c>
      <c r="C1034" s="130" t="str">
        <f t="shared" si="638"/>
        <v>A.160.02.118</v>
      </c>
      <c r="D1034" s="131" t="s">
        <v>265</v>
      </c>
      <c r="E1034" s="129" t="s">
        <v>957</v>
      </c>
      <c r="F1034" s="132" t="s">
        <v>4263</v>
      </c>
      <c r="G1034" s="132">
        <f t="shared" si="639"/>
        <v>5.2615297498899996E-2</v>
      </c>
      <c r="H1034" s="348">
        <f t="shared" si="640"/>
        <v>5.2615297498899996E-2</v>
      </c>
      <c r="I1034" s="74"/>
      <c r="J1034" s="132">
        <f t="shared" si="641"/>
        <v>1.5554097019000001E-3</v>
      </c>
      <c r="K1034" s="132">
        <f t="shared" si="642"/>
        <v>4.7053407400000002E-3</v>
      </c>
      <c r="L1034" s="300">
        <f t="shared" si="643"/>
        <v>1.5834484056999998E-2</v>
      </c>
      <c r="M1034" s="132">
        <v>3.0520063E-2</v>
      </c>
      <c r="N1034" s="132">
        <v>2.9304272999999999E-3</v>
      </c>
      <c r="O1034" s="132">
        <v>1.6509321E-3</v>
      </c>
      <c r="P1034" s="132">
        <v>1.2159656E-3</v>
      </c>
      <c r="Q1034" s="132">
        <v>1.8610698E-4</v>
      </c>
      <c r="R1034" s="304">
        <v>6.2957719000000001E-6</v>
      </c>
      <c r="S1034" s="132">
        <v>1.4704135E-4</v>
      </c>
      <c r="T1034" s="132">
        <v>1.2398134E-4</v>
      </c>
      <c r="U1034" s="132">
        <v>2.0547221E-4</v>
      </c>
      <c r="V1034" s="132">
        <v>1.2375694E-2</v>
      </c>
      <c r="W1034" s="132">
        <v>3.2258104000000001E-3</v>
      </c>
      <c r="X1034" s="304">
        <v>2.5391872E-5</v>
      </c>
      <c r="Y1034" s="304">
        <v>2.1155750000000001E-6</v>
      </c>
      <c r="Z1034" s="132">
        <v>0</v>
      </c>
      <c r="AA1034" s="74"/>
      <c r="AB1034" s="301">
        <f t="shared" si="644"/>
        <v>0.22947415789473682</v>
      </c>
      <c r="AC1034" s="338">
        <f t="shared" si="645"/>
        <v>0.22947415789473682</v>
      </c>
      <c r="AD1034" s="74"/>
      <c r="AE1034" s="136">
        <v>21.340651999999999</v>
      </c>
      <c r="AF1034" s="136">
        <v>2.9050528999999998</v>
      </c>
      <c r="AG1034" s="136">
        <v>0.4372837</v>
      </c>
      <c r="AH1034" s="136">
        <v>0</v>
      </c>
      <c r="AI1034" s="136">
        <v>17.737456000000002</v>
      </c>
      <c r="AJ1034" s="136">
        <v>0.16205042</v>
      </c>
      <c r="AK1034" s="136">
        <v>9.8808653999999996E-2</v>
      </c>
      <c r="AL1034" s="74"/>
      <c r="AM1034" s="133">
        <v>5.0866990999999997E-3</v>
      </c>
      <c r="AN1034" s="340">
        <f t="shared" si="646"/>
        <v>5.0866990999999997E-3</v>
      </c>
      <c r="AP1034" s="133">
        <v>4.7404576999999998E-3</v>
      </c>
      <c r="AQ1034" s="133">
        <v>2.1392267E-4</v>
      </c>
      <c r="AR1034" s="133">
        <v>1.3231874999999999E-4</v>
      </c>
      <c r="AS1034" s="134">
        <f t="shared" si="647"/>
        <v>2.8420009670356997E-7</v>
      </c>
      <c r="AT1034" s="135">
        <f t="shared" si="648"/>
        <v>7.9113414250553997E-10</v>
      </c>
      <c r="AU1034" s="135">
        <f t="shared" si="649"/>
        <v>1.8532037724999999E-2</v>
      </c>
      <c r="AV1034" s="302">
        <v>2.1342754E-7</v>
      </c>
      <c r="AW1034" s="302">
        <v>6.4397813000000003E-10</v>
      </c>
      <c r="AX1034" s="302">
        <v>1.7593673999999999E-14</v>
      </c>
      <c r="AY1034" s="302">
        <v>6.2602571000000002E-12</v>
      </c>
      <c r="AZ1034" s="302">
        <v>1.6384846999999999E-13</v>
      </c>
      <c r="BA1034" s="302">
        <v>1.8081169E-10</v>
      </c>
      <c r="BB1034" s="302">
        <v>6.9048853999999998E-8</v>
      </c>
      <c r="BC1034" s="302">
        <v>2.6170803E-11</v>
      </c>
      <c r="BD1034" s="302">
        <v>7.8617675999999998E-11</v>
      </c>
      <c r="BE1034" s="302">
        <v>4.1610557999999999E-14</v>
      </c>
      <c r="BF1034" s="302">
        <v>1.3402159000000001E-15</v>
      </c>
      <c r="BG1034" s="302">
        <v>5.2035431000000001E-14</v>
      </c>
      <c r="BH1034" s="302">
        <v>7.4899831999999994E-14</v>
      </c>
      <c r="BI1034" s="302">
        <v>1.7442605000000001E-14</v>
      </c>
      <c r="BJ1034" s="302">
        <v>2.4533789999999999E-11</v>
      </c>
      <c r="BK1034" s="302">
        <v>1.4709159000000001E-9</v>
      </c>
      <c r="BL1034" s="302">
        <v>4.1913171000000002E-11</v>
      </c>
      <c r="BM1034" s="302">
        <v>1.4819725E-5</v>
      </c>
      <c r="BN1034" s="303">
        <v>1.8517217999999998E-2</v>
      </c>
      <c r="BO1034" s="302">
        <v>4.1017218000000001E-11</v>
      </c>
      <c r="BP1034" s="302">
        <v>2.4942903000000001E-13</v>
      </c>
      <c r="BQ1034" s="302">
        <v>1.1159639999999999E-17</v>
      </c>
      <c r="BR1034" s="74"/>
      <c r="BS1034" s="144">
        <v>1.2395656E-5</v>
      </c>
      <c r="BT1034" s="144">
        <v>6.0187099000000002E-7</v>
      </c>
      <c r="BU1034" s="144">
        <v>6.3983485000000004E-6</v>
      </c>
      <c r="BV1034" s="144">
        <v>1.4531795E-8</v>
      </c>
      <c r="BW1034" s="144">
        <v>5.3803604999999998E-7</v>
      </c>
      <c r="BX1034" s="144">
        <v>1.1769024E-7</v>
      </c>
      <c r="BY1034" s="144">
        <v>8.0949264999999998E-10</v>
      </c>
      <c r="BZ1034" s="144">
        <v>1.8503580999999999E-7</v>
      </c>
      <c r="CA1034" s="144">
        <v>8.4484826000000006E-9</v>
      </c>
      <c r="CB1034" s="144">
        <v>9.7298114999999996E-8</v>
      </c>
      <c r="CC1034" s="144">
        <v>1.2026067E-9</v>
      </c>
      <c r="CD1034" s="144">
        <v>2.7325472E-8</v>
      </c>
      <c r="CE1034" s="144">
        <v>2.2473450999999999E-11</v>
      </c>
      <c r="CF1034" s="144">
        <v>2.9771726000000001E-7</v>
      </c>
      <c r="CG1034" s="144">
        <v>4.0350942999999998E-6</v>
      </c>
      <c r="CH1034" s="144">
        <v>6.6336620000000005E-8</v>
      </c>
      <c r="CI1034" s="144">
        <v>5.8883204999999999E-9</v>
      </c>
      <c r="CJ1034" s="203"/>
      <c r="CK1034" s="201"/>
      <c r="CL1034" s="110" t="s">
        <v>4173</v>
      </c>
      <c r="CM1034" s="110"/>
      <c r="CN1034" s="110"/>
      <c r="CP1034" s="305"/>
      <c r="CQ1034" s="74"/>
      <c r="CR1034" s="74"/>
      <c r="CS1034" s="74"/>
      <c r="CT1034" s="74"/>
      <c r="CU1034" s="74"/>
      <c r="CV1034" s="74"/>
      <c r="CW1034" s="74"/>
      <c r="CX1034" s="74"/>
      <c r="CY1034" s="74"/>
      <c r="CZ1034" s="74"/>
      <c r="DA1034" s="74"/>
      <c r="DB1034" s="74"/>
    </row>
    <row r="1035" spans="1:106" ht="14.5" customHeight="1">
      <c r="A1035" s="74" t="s">
        <v>4264</v>
      </c>
      <c r="B1035" s="129" t="s">
        <v>4169</v>
      </c>
      <c r="C1035" s="130" t="str">
        <f t="shared" si="638"/>
        <v>A.160.02.119</v>
      </c>
      <c r="D1035" s="131" t="s">
        <v>265</v>
      </c>
      <c r="E1035" s="129" t="s">
        <v>957</v>
      </c>
      <c r="F1035" s="132" t="s">
        <v>4265</v>
      </c>
      <c r="G1035" s="132">
        <f t="shared" si="639"/>
        <v>3.8193703026269001</v>
      </c>
      <c r="H1035" s="348">
        <f t="shared" si="640"/>
        <v>3.8193703026269001</v>
      </c>
      <c r="I1035" s="74"/>
      <c r="J1035" s="132">
        <f t="shared" si="641"/>
        <v>1.5554097019000001E-3</v>
      </c>
      <c r="K1035" s="132">
        <f t="shared" si="642"/>
        <v>4.7053407400000002E-3</v>
      </c>
      <c r="L1035" s="300">
        <f t="shared" si="643"/>
        <v>3.3237394921850001</v>
      </c>
      <c r="M1035" s="132">
        <v>0.48937006</v>
      </c>
      <c r="N1035" s="132">
        <v>2.9304272999999999E-3</v>
      </c>
      <c r="O1035" s="132">
        <v>1.6509321E-3</v>
      </c>
      <c r="P1035" s="132">
        <v>1.2159656E-3</v>
      </c>
      <c r="Q1035" s="132">
        <v>1.8610698E-4</v>
      </c>
      <c r="R1035" s="304">
        <v>6.2957719000000001E-6</v>
      </c>
      <c r="S1035" s="132">
        <v>1.4704135E-4</v>
      </c>
      <c r="T1035" s="132">
        <v>1.2398134E-4</v>
      </c>
      <c r="U1035" s="132">
        <v>2.0547221E-4</v>
      </c>
      <c r="V1035" s="132">
        <v>1.2375694E-2</v>
      </c>
      <c r="W1035" s="132">
        <v>3.2258104000000001E-3</v>
      </c>
      <c r="X1035" s="132">
        <v>3.3079304</v>
      </c>
      <c r="Y1035" s="304">
        <v>2.1155750000000001E-6</v>
      </c>
      <c r="Z1035" s="132">
        <v>0</v>
      </c>
      <c r="AA1035" s="74"/>
      <c r="AB1035" s="301">
        <f t="shared" si="644"/>
        <v>3.6794741353383458</v>
      </c>
      <c r="AC1035" s="338">
        <f t="shared" si="645"/>
        <v>3.6794741353383458</v>
      </c>
      <c r="AD1035" s="74"/>
      <c r="AE1035" s="136">
        <v>21.340651999999999</v>
      </c>
      <c r="AF1035" s="136">
        <v>2.9050528999999998</v>
      </c>
      <c r="AG1035" s="136">
        <v>0.4372837</v>
      </c>
      <c r="AH1035" s="136">
        <v>0</v>
      </c>
      <c r="AI1035" s="136">
        <v>17.737456000000002</v>
      </c>
      <c r="AJ1035" s="136">
        <v>0.16205042</v>
      </c>
      <c r="AK1035" s="136">
        <v>9.8808653999999996E-2</v>
      </c>
      <c r="AL1035" s="74"/>
      <c r="AM1035" s="133">
        <v>6.1101521999999998E-2</v>
      </c>
      <c r="AN1035" s="340">
        <f t="shared" si="646"/>
        <v>6.1101521999999998E-2</v>
      </c>
      <c r="AP1035" s="133">
        <v>5.8143146E-2</v>
      </c>
      <c r="AQ1035" s="133">
        <v>2.8260580000000002E-3</v>
      </c>
      <c r="AR1035" s="133">
        <v>1.3231874999999999E-4</v>
      </c>
      <c r="AS1035" s="134">
        <f t="shared" si="647"/>
        <v>3.4858000567035705E-6</v>
      </c>
      <c r="AT1035" s="135">
        <f t="shared" si="648"/>
        <v>1.045139793750154E-8</v>
      </c>
      <c r="AU1035" s="135">
        <f t="shared" si="649"/>
        <v>1.8532037724999999E-2</v>
      </c>
      <c r="AV1035" s="302">
        <v>3.4150275000000001E-6</v>
      </c>
      <c r="AW1035" s="302">
        <v>1.0303978E-8</v>
      </c>
      <c r="AX1035" s="302">
        <v>2.8151867E-13</v>
      </c>
      <c r="AY1035" s="302">
        <v>6.2602571000000002E-12</v>
      </c>
      <c r="AZ1035" s="302">
        <v>1.6384846999999999E-13</v>
      </c>
      <c r="BA1035" s="302">
        <v>1.8081169E-10</v>
      </c>
      <c r="BB1035" s="302">
        <v>6.9048853999999998E-8</v>
      </c>
      <c r="BC1035" s="302">
        <v>2.6170803E-11</v>
      </c>
      <c r="BD1035" s="302">
        <v>7.8617675999999998E-11</v>
      </c>
      <c r="BE1035" s="302">
        <v>4.1610557999999999E-14</v>
      </c>
      <c r="BF1035" s="302">
        <v>1.3402159000000001E-15</v>
      </c>
      <c r="BG1035" s="302">
        <v>5.2035431000000001E-14</v>
      </c>
      <c r="BH1035" s="302">
        <v>7.4899831999999994E-14</v>
      </c>
      <c r="BI1035" s="302">
        <v>1.7442605000000001E-14</v>
      </c>
      <c r="BJ1035" s="302">
        <v>2.4533789999999999E-11</v>
      </c>
      <c r="BK1035" s="302">
        <v>1.4709159000000001E-9</v>
      </c>
      <c r="BL1035" s="302">
        <v>4.1913171000000002E-11</v>
      </c>
      <c r="BM1035" s="302">
        <v>1.4819725E-5</v>
      </c>
      <c r="BN1035" s="303">
        <v>1.8517217999999998E-2</v>
      </c>
      <c r="BO1035" s="302">
        <v>4.1017218000000001E-11</v>
      </c>
      <c r="BP1035" s="302">
        <v>2.4942903000000001E-13</v>
      </c>
      <c r="BQ1035" s="302">
        <v>1.1159639999999999E-17</v>
      </c>
      <c r="BR1035" s="74"/>
      <c r="BS1035" s="136">
        <v>1.0859081E-4</v>
      </c>
      <c r="BT1035" s="144">
        <v>6.0187099000000002E-7</v>
      </c>
      <c r="BU1035" s="136">
        <v>1.0259350000000001E-4</v>
      </c>
      <c r="BV1035" s="144">
        <v>1.4531795E-8</v>
      </c>
      <c r="BW1035" s="144">
        <v>5.3803604999999998E-7</v>
      </c>
      <c r="BX1035" s="144">
        <v>1.1769024E-7</v>
      </c>
      <c r="BY1035" s="144">
        <v>8.0949264999999998E-10</v>
      </c>
      <c r="BZ1035" s="144">
        <v>1.8503580999999999E-7</v>
      </c>
      <c r="CA1035" s="144">
        <v>8.4484826000000006E-9</v>
      </c>
      <c r="CB1035" s="144">
        <v>9.7298114999999996E-8</v>
      </c>
      <c r="CC1035" s="144">
        <v>1.2026067E-9</v>
      </c>
      <c r="CD1035" s="144">
        <v>2.7325472E-8</v>
      </c>
      <c r="CE1035" s="144">
        <v>2.2473450999999999E-11</v>
      </c>
      <c r="CF1035" s="144">
        <v>2.9771726000000001E-7</v>
      </c>
      <c r="CG1035" s="144">
        <v>4.0350942999999998E-6</v>
      </c>
      <c r="CH1035" s="144">
        <v>6.6336620000000005E-8</v>
      </c>
      <c r="CI1035" s="144">
        <v>5.8883204999999999E-9</v>
      </c>
      <c r="CJ1035" s="203"/>
      <c r="CK1035" s="201"/>
      <c r="CL1035" s="110" t="s">
        <v>4173</v>
      </c>
      <c r="CM1035" s="110"/>
      <c r="CN1035" s="110"/>
      <c r="CP1035" s="305"/>
      <c r="CQ1035" s="74"/>
      <c r="CR1035" s="74"/>
      <c r="CS1035" s="74"/>
      <c r="CT1035" s="74"/>
      <c r="CU1035" s="74"/>
      <c r="CV1035" s="74"/>
      <c r="CW1035" s="74"/>
      <c r="CX1035" s="74"/>
      <c r="CY1035" s="74"/>
      <c r="CZ1035" s="74"/>
      <c r="DA1035" s="74"/>
      <c r="DB1035" s="74"/>
    </row>
    <row r="1036" spans="1:106" ht="14.5" customHeight="1">
      <c r="A1036" s="74" t="s">
        <v>4266</v>
      </c>
      <c r="B1036" s="129" t="s">
        <v>4169</v>
      </c>
      <c r="C1036" s="130" t="str">
        <f t="shared" si="638"/>
        <v>A.160.02.120</v>
      </c>
      <c r="D1036" s="131" t="s">
        <v>265</v>
      </c>
      <c r="E1036" s="129" t="s">
        <v>957</v>
      </c>
      <c r="F1036" s="132" t="s">
        <v>4267</v>
      </c>
      <c r="G1036" s="132">
        <f t="shared" si="639"/>
        <v>7.6548393893799999E-2</v>
      </c>
      <c r="H1036" s="348">
        <f t="shared" si="640"/>
        <v>7.6548393893799999E-2</v>
      </c>
      <c r="I1036" s="74"/>
      <c r="J1036" s="132">
        <f t="shared" si="641"/>
        <v>1.6266291958E-3</v>
      </c>
      <c r="K1036" s="132">
        <f t="shared" si="642"/>
        <v>7.6309151100000007E-3</v>
      </c>
      <c r="L1036" s="300">
        <f t="shared" si="643"/>
        <v>2.5751665587999999E-2</v>
      </c>
      <c r="M1036" s="132">
        <v>4.1539184E-2</v>
      </c>
      <c r="N1036" s="132">
        <v>5.6795294000000001E-3</v>
      </c>
      <c r="O1036" s="132">
        <v>1.8263321E-3</v>
      </c>
      <c r="P1036" s="132">
        <v>1.255962E-3</v>
      </c>
      <c r="Q1036" s="132">
        <v>2.093388E-4</v>
      </c>
      <c r="R1036" s="304">
        <v>7.5777658000000001E-6</v>
      </c>
      <c r="S1036" s="132">
        <v>1.5375063E-4</v>
      </c>
      <c r="T1036" s="132">
        <v>1.2505361E-4</v>
      </c>
      <c r="U1036" s="132">
        <v>2.1022382E-4</v>
      </c>
      <c r="V1036" s="132">
        <v>2.2260788E-2</v>
      </c>
      <c r="W1036" s="132">
        <v>3.2529983000000001E-3</v>
      </c>
      <c r="X1036" s="304">
        <v>2.5539893E-5</v>
      </c>
      <c r="Y1036" s="304">
        <v>2.1155750000000001E-6</v>
      </c>
      <c r="Z1036" s="132">
        <v>0</v>
      </c>
      <c r="AA1036" s="74"/>
      <c r="AB1036" s="301">
        <f t="shared" si="644"/>
        <v>0.31232469172932331</v>
      </c>
      <c r="AC1036" s="338">
        <f t="shared" si="645"/>
        <v>0.31232469172932331</v>
      </c>
      <c r="AD1036" s="74"/>
      <c r="AE1036" s="136">
        <v>22.428494000000001</v>
      </c>
      <c r="AF1036" s="136">
        <v>3.9879115000000001</v>
      </c>
      <c r="AG1036" s="136">
        <v>0.44096931</v>
      </c>
      <c r="AH1036" s="136">
        <v>0</v>
      </c>
      <c r="AI1036" s="136">
        <v>17.737456000000002</v>
      </c>
      <c r="AJ1036" s="136">
        <v>0.16244074999999999</v>
      </c>
      <c r="AK1036" s="136">
        <v>9.9716051999999999E-2</v>
      </c>
      <c r="AL1036" s="74"/>
      <c r="AM1036" s="133">
        <v>7.3582678999999998E-3</v>
      </c>
      <c r="AN1036" s="340">
        <f t="shared" si="646"/>
        <v>7.3582678999999998E-3</v>
      </c>
      <c r="AP1036" s="133">
        <v>6.8618901000000003E-3</v>
      </c>
      <c r="AQ1036" s="133">
        <v>2.9278787000000002E-4</v>
      </c>
      <c r="AR1036" s="133">
        <v>2.0358993999999999E-4</v>
      </c>
      <c r="AS1036" s="134">
        <f t="shared" si="647"/>
        <v>4.1138429744456995E-7</v>
      </c>
      <c r="AT1036" s="135">
        <f t="shared" si="648"/>
        <v>1.08279537927754E-9</v>
      </c>
      <c r="AU1036" s="135">
        <f t="shared" si="649"/>
        <v>2.8513996746000001E-2</v>
      </c>
      <c r="AV1036" s="302">
        <v>2.9031283999999999E-7</v>
      </c>
      <c r="AW1036" s="302">
        <v>8.7595963000000005E-10</v>
      </c>
      <c r="AX1036" s="302">
        <v>2.3931740000000001E-14</v>
      </c>
      <c r="AY1036" s="302">
        <v>6.2602571000000002E-12</v>
      </c>
      <c r="AZ1036" s="302">
        <v>1.6384846999999999E-13</v>
      </c>
      <c r="BA1036" s="302">
        <v>1.8676612999999999E-10</v>
      </c>
      <c r="BB1036" s="302">
        <v>1.1933957999999999E-7</v>
      </c>
      <c r="BC1036" s="302">
        <v>2.7528706E-11</v>
      </c>
      <c r="BD1036" s="302">
        <v>1.3677361000000001E-10</v>
      </c>
      <c r="BE1036" s="302">
        <v>4.1610557999999999E-14</v>
      </c>
      <c r="BF1036" s="302">
        <v>1.3402159000000001E-15</v>
      </c>
      <c r="BG1036" s="302">
        <v>5.5579866E-14</v>
      </c>
      <c r="BH1036" s="302">
        <v>2.0697248999999999E-13</v>
      </c>
      <c r="BI1036" s="302">
        <v>4.1387217999999997E-14</v>
      </c>
      <c r="BJ1036" s="302">
        <v>2.4709791E-11</v>
      </c>
      <c r="BK1036" s="302">
        <v>1.4729601999999999E-9</v>
      </c>
      <c r="BL1036" s="302">
        <v>4.1913171000000002E-11</v>
      </c>
      <c r="BM1036" s="302">
        <v>1.5256746E-5</v>
      </c>
      <c r="BN1036" s="303">
        <v>2.8498740000000002E-2</v>
      </c>
      <c r="BO1036" s="302">
        <v>4.1017218000000001E-11</v>
      </c>
      <c r="BP1036" s="302">
        <v>2.4942903000000001E-13</v>
      </c>
      <c r="BQ1036" s="302">
        <v>1.1159639999999999E-17</v>
      </c>
      <c r="BR1036" s="74"/>
      <c r="BS1036" s="144">
        <v>1.6840549999999999E-5</v>
      </c>
      <c r="BT1036" s="144">
        <v>1.0028155000000001E-6</v>
      </c>
      <c r="BU1036" s="144">
        <v>8.7084411999999999E-6</v>
      </c>
      <c r="BV1036" s="144">
        <v>1.4657398E-8</v>
      </c>
      <c r="BW1036" s="144">
        <v>8.8910220999999996E-7</v>
      </c>
      <c r="BX1036" s="144">
        <v>1.1769024E-7</v>
      </c>
      <c r="BY1036" s="144">
        <v>8.0949264999999998E-10</v>
      </c>
      <c r="BZ1036" s="144">
        <v>1.8503580999999999E-7</v>
      </c>
      <c r="CA1036" s="144">
        <v>1.0168828E-8</v>
      </c>
      <c r="CB1036" s="144">
        <v>1.0173768E-7</v>
      </c>
      <c r="CC1036" s="144">
        <v>1.2026067E-9</v>
      </c>
      <c r="CD1036" s="144">
        <v>2.7325472E-8</v>
      </c>
      <c r="CE1036" s="144">
        <v>2.2473450999999999E-11</v>
      </c>
      <c r="CF1036" s="144">
        <v>3.6621902999999998E-7</v>
      </c>
      <c r="CG1036" s="144">
        <v>5.3430968999999999E-6</v>
      </c>
      <c r="CH1036" s="144">
        <v>6.6336620000000005E-8</v>
      </c>
      <c r="CI1036" s="144">
        <v>5.8883204999999999E-9</v>
      </c>
      <c r="CJ1036" s="203"/>
      <c r="CK1036" s="201"/>
      <c r="CL1036" s="110" t="s">
        <v>4173</v>
      </c>
      <c r="CM1036" s="110"/>
      <c r="CN1036" s="110"/>
      <c r="CP1036" s="305"/>
      <c r="CQ1036" s="74"/>
      <c r="CR1036" s="74"/>
      <c r="CS1036" s="74"/>
      <c r="CT1036" s="74"/>
      <c r="CU1036" s="74"/>
      <c r="CV1036" s="74"/>
      <c r="CW1036" s="74"/>
      <c r="CX1036" s="74"/>
      <c r="CY1036" s="74"/>
      <c r="CZ1036" s="74"/>
      <c r="DA1036" s="74"/>
      <c r="DB1036" s="74"/>
    </row>
    <row r="1037" spans="1:106" ht="14.5" customHeight="1">
      <c r="A1037" s="74" t="s">
        <v>4268</v>
      </c>
      <c r="B1037" s="129" t="s">
        <v>4169</v>
      </c>
      <c r="C1037" s="130" t="str">
        <f t="shared" si="638"/>
        <v>A.160.02.121</v>
      </c>
      <c r="D1037" s="131" t="s">
        <v>265</v>
      </c>
      <c r="E1037" s="129" t="s">
        <v>957</v>
      </c>
      <c r="F1037" s="132" t="s">
        <v>4270</v>
      </c>
      <c r="G1037" s="132">
        <f t="shared" si="639"/>
        <v>8.161098350000799</v>
      </c>
      <c r="H1037" s="348">
        <f t="shared" si="640"/>
        <v>8.161098350000799</v>
      </c>
      <c r="I1037" s="74"/>
      <c r="J1037" s="132">
        <f t="shared" si="641"/>
        <v>1.6266291958E-3</v>
      </c>
      <c r="K1037" s="132">
        <f t="shared" si="642"/>
        <v>7.6309151100000007E-3</v>
      </c>
      <c r="L1037" s="300">
        <f t="shared" si="643"/>
        <v>7.6514516256949996</v>
      </c>
      <c r="M1037" s="132">
        <v>0.50038917999999999</v>
      </c>
      <c r="N1037" s="132">
        <v>5.6795294000000001E-3</v>
      </c>
      <c r="O1037" s="132">
        <v>1.8263321E-3</v>
      </c>
      <c r="P1037" s="132">
        <v>1.255962E-3</v>
      </c>
      <c r="Q1037" s="132">
        <v>2.093388E-4</v>
      </c>
      <c r="R1037" s="304">
        <v>7.5777658000000001E-6</v>
      </c>
      <c r="S1037" s="132">
        <v>1.5375063E-4</v>
      </c>
      <c r="T1037" s="132">
        <v>1.2505361E-4</v>
      </c>
      <c r="U1037" s="132">
        <v>2.1022382E-4</v>
      </c>
      <c r="V1037" s="132">
        <v>2.2260788E-2</v>
      </c>
      <c r="W1037" s="132">
        <v>3.2529983000000001E-3</v>
      </c>
      <c r="X1037" s="132">
        <v>7.6257254999999997</v>
      </c>
      <c r="Y1037" s="304">
        <v>2.1155750000000001E-6</v>
      </c>
      <c r="Z1037" s="132">
        <v>0</v>
      </c>
      <c r="AA1037" s="74"/>
      <c r="AB1037" s="301">
        <f t="shared" si="644"/>
        <v>3.762324661654135</v>
      </c>
      <c r="AC1037" s="338">
        <f t="shared" si="645"/>
        <v>3.762324661654135</v>
      </c>
      <c r="AD1037" s="74"/>
      <c r="AE1037" s="136">
        <v>22.428494000000001</v>
      </c>
      <c r="AF1037" s="136">
        <v>3.9879115000000001</v>
      </c>
      <c r="AG1037" s="136">
        <v>0.44096931</v>
      </c>
      <c r="AH1037" s="136">
        <v>0</v>
      </c>
      <c r="AI1037" s="136">
        <v>17.737456000000002</v>
      </c>
      <c r="AJ1037" s="136">
        <v>0.16244074999999999</v>
      </c>
      <c r="AK1037" s="136">
        <v>9.9716051999999999E-2</v>
      </c>
      <c r="AL1037" s="74"/>
      <c r="AM1037" s="133">
        <v>6.3373091000000006E-2</v>
      </c>
      <c r="AN1037" s="340">
        <f t="shared" si="646"/>
        <v>6.3373091000000006E-2</v>
      </c>
      <c r="AP1037" s="133">
        <v>6.0264577999999999E-2</v>
      </c>
      <c r="AQ1037" s="133">
        <v>2.9049231999999999E-3</v>
      </c>
      <c r="AR1037" s="133">
        <v>2.0358993999999999E-4</v>
      </c>
      <c r="AS1037" s="134">
        <f t="shared" si="647"/>
        <v>3.6129842574445698E-6</v>
      </c>
      <c r="AT1037" s="135">
        <f t="shared" si="648"/>
        <v>1.0743059674277538E-8</v>
      </c>
      <c r="AU1037" s="135">
        <f t="shared" si="649"/>
        <v>2.8513996746000001E-2</v>
      </c>
      <c r="AV1037" s="302">
        <v>3.4919127999999998E-6</v>
      </c>
      <c r="AW1037" s="302">
        <v>1.053596E-8</v>
      </c>
      <c r="AX1037" s="302">
        <v>2.8785674E-13</v>
      </c>
      <c r="AY1037" s="302">
        <v>6.2602571000000002E-12</v>
      </c>
      <c r="AZ1037" s="302">
        <v>1.6384846999999999E-13</v>
      </c>
      <c r="BA1037" s="302">
        <v>1.8676612999999999E-10</v>
      </c>
      <c r="BB1037" s="302">
        <v>1.1933957999999999E-7</v>
      </c>
      <c r="BC1037" s="302">
        <v>2.7528706E-11</v>
      </c>
      <c r="BD1037" s="302">
        <v>1.3677361000000001E-10</v>
      </c>
      <c r="BE1037" s="302">
        <v>4.1610557999999999E-14</v>
      </c>
      <c r="BF1037" s="302">
        <v>1.3402159000000001E-15</v>
      </c>
      <c r="BG1037" s="302">
        <v>5.5579866E-14</v>
      </c>
      <c r="BH1037" s="302">
        <v>2.0697248999999999E-13</v>
      </c>
      <c r="BI1037" s="302">
        <v>4.1387217999999997E-14</v>
      </c>
      <c r="BJ1037" s="302">
        <v>2.4709791E-11</v>
      </c>
      <c r="BK1037" s="302">
        <v>1.4729601999999999E-9</v>
      </c>
      <c r="BL1037" s="302">
        <v>4.1913171000000002E-11</v>
      </c>
      <c r="BM1037" s="302">
        <v>1.5256746E-5</v>
      </c>
      <c r="BN1037" s="303">
        <v>2.8498740000000002E-2</v>
      </c>
      <c r="BO1037" s="302">
        <v>4.1017218000000001E-11</v>
      </c>
      <c r="BP1037" s="302">
        <v>2.4942903000000001E-13</v>
      </c>
      <c r="BQ1037" s="302">
        <v>1.1159639999999999E-17</v>
      </c>
      <c r="BR1037" s="74"/>
      <c r="BS1037" s="136">
        <v>1.130357E-4</v>
      </c>
      <c r="BT1037" s="144">
        <v>1.0028155000000001E-6</v>
      </c>
      <c r="BU1037" s="136">
        <v>1.049036E-4</v>
      </c>
      <c r="BV1037" s="144">
        <v>1.4657398E-8</v>
      </c>
      <c r="BW1037" s="144">
        <v>8.8910220999999996E-7</v>
      </c>
      <c r="BX1037" s="144">
        <v>1.1769024E-7</v>
      </c>
      <c r="BY1037" s="144">
        <v>8.0949264999999998E-10</v>
      </c>
      <c r="BZ1037" s="144">
        <v>1.8503580999999999E-7</v>
      </c>
      <c r="CA1037" s="144">
        <v>1.0168828E-8</v>
      </c>
      <c r="CB1037" s="144">
        <v>1.0173768E-7</v>
      </c>
      <c r="CC1037" s="144">
        <v>1.2026067E-9</v>
      </c>
      <c r="CD1037" s="144">
        <v>2.7325472E-8</v>
      </c>
      <c r="CE1037" s="144">
        <v>2.2473450999999999E-11</v>
      </c>
      <c r="CF1037" s="144">
        <v>3.6621902999999998E-7</v>
      </c>
      <c r="CG1037" s="144">
        <v>5.3430968999999999E-6</v>
      </c>
      <c r="CH1037" s="144">
        <v>6.6336620000000005E-8</v>
      </c>
      <c r="CI1037" s="144">
        <v>5.8883204999999999E-9</v>
      </c>
      <c r="CJ1037" s="203"/>
      <c r="CK1037" s="201"/>
      <c r="CL1037" s="110" t="s">
        <v>4173</v>
      </c>
      <c r="CM1037" s="110"/>
      <c r="CN1037" s="110"/>
      <c r="CP1037" s="305"/>
      <c r="CQ1037" s="74"/>
      <c r="CR1037" s="74"/>
      <c r="CS1037" s="74"/>
      <c r="CT1037" s="74"/>
      <c r="CU1037" s="74"/>
      <c r="CV1037" s="74"/>
      <c r="CW1037" s="74"/>
      <c r="CX1037" s="74"/>
      <c r="CY1037" s="74"/>
      <c r="CZ1037" s="74"/>
      <c r="DA1037" s="74"/>
      <c r="DB1037" s="74"/>
    </row>
    <row r="1038" spans="1:106" ht="14.5" customHeight="1">
      <c r="A1038" s="74" t="s">
        <v>4271</v>
      </c>
      <c r="B1038" s="129" t="s">
        <v>4169</v>
      </c>
      <c r="C1038" s="130" t="str">
        <f t="shared" si="638"/>
        <v>A.160.02.122</v>
      </c>
      <c r="D1038" s="131" t="s">
        <v>265</v>
      </c>
      <c r="E1038" s="129" t="s">
        <v>957</v>
      </c>
      <c r="F1038" s="132" t="s">
        <v>4272</v>
      </c>
      <c r="G1038" s="132">
        <f t="shared" si="639"/>
        <v>6.9099020539499997E-2</v>
      </c>
      <c r="H1038" s="348">
        <f t="shared" si="640"/>
        <v>6.9099020539499997E-2</v>
      </c>
      <c r="I1038" s="74"/>
      <c r="J1038" s="132">
        <f t="shared" si="641"/>
        <v>1.6044615444999999E-3</v>
      </c>
      <c r="K1038" s="132">
        <f t="shared" si="642"/>
        <v>6.7203058599999994E-3</v>
      </c>
      <c r="L1038" s="300">
        <f t="shared" si="643"/>
        <v>2.2664861135000002E-2</v>
      </c>
      <c r="M1038" s="132">
        <v>3.8109391999999999E-2</v>
      </c>
      <c r="N1038" s="132">
        <v>4.8238485999999997E-3</v>
      </c>
      <c r="O1038" s="132">
        <v>1.7717373999999999E-3</v>
      </c>
      <c r="P1038" s="132">
        <v>1.2435128000000001E-3</v>
      </c>
      <c r="Q1038" s="132">
        <v>2.021077E-4</v>
      </c>
      <c r="R1038" s="304">
        <v>7.1787344999999998E-6</v>
      </c>
      <c r="S1038" s="132">
        <v>1.5166231000000001E-4</v>
      </c>
      <c r="T1038" s="132">
        <v>1.2471986E-4</v>
      </c>
      <c r="U1038" s="132">
        <v>2.0874484E-4</v>
      </c>
      <c r="V1038" s="132">
        <v>1.9183971000000001E-2</v>
      </c>
      <c r="W1038" s="132">
        <v>3.2445359000000001E-3</v>
      </c>
      <c r="X1038" s="304">
        <v>2.5493820000000001E-5</v>
      </c>
      <c r="Y1038" s="304">
        <v>2.1155750000000001E-6</v>
      </c>
      <c r="Z1038" s="132">
        <v>0</v>
      </c>
      <c r="AA1038" s="74"/>
      <c r="AB1038" s="301">
        <f t="shared" si="644"/>
        <v>0.28653678195488719</v>
      </c>
      <c r="AC1038" s="338">
        <f t="shared" si="645"/>
        <v>0.28653678195488719</v>
      </c>
      <c r="AD1038" s="74"/>
      <c r="AE1038" s="136">
        <v>22.089894000000001</v>
      </c>
      <c r="AF1038" s="136">
        <v>3.6508628000000001</v>
      </c>
      <c r="AG1038" s="136">
        <v>0.43982212999999998</v>
      </c>
      <c r="AH1038" s="136">
        <v>0</v>
      </c>
      <c r="AI1038" s="136">
        <v>17.737456000000002</v>
      </c>
      <c r="AJ1038" s="136">
        <v>0.16231925</v>
      </c>
      <c r="AK1038" s="136">
        <v>9.9433617000000002E-2</v>
      </c>
      <c r="AL1038" s="74"/>
      <c r="AM1038" s="133">
        <v>6.6512233E-3</v>
      </c>
      <c r="AN1038" s="340">
        <f t="shared" si="646"/>
        <v>6.6512233E-3</v>
      </c>
      <c r="AP1038" s="133">
        <v>6.2015767000000001E-3</v>
      </c>
      <c r="AQ1038" s="133">
        <v>2.6824042E-4</v>
      </c>
      <c r="AR1038" s="133">
        <v>1.8140619E-4</v>
      </c>
      <c r="AS1038" s="134">
        <f t="shared" si="647"/>
        <v>3.7179717299257009E-7</v>
      </c>
      <c r="AT1038" s="135">
        <f t="shared" si="648"/>
        <v>9.9201340359754002E-10</v>
      </c>
      <c r="AU1038" s="135">
        <f t="shared" si="649"/>
        <v>2.5407029719E-2</v>
      </c>
      <c r="AV1038" s="302">
        <v>2.6638166000000002E-7</v>
      </c>
      <c r="AW1038" s="302">
        <v>8.0375346999999999E-10</v>
      </c>
      <c r="AX1038" s="302">
        <v>2.1958963999999999E-14</v>
      </c>
      <c r="AY1038" s="302">
        <v>6.2602571000000002E-12</v>
      </c>
      <c r="AZ1038" s="302">
        <v>1.6384846999999999E-13</v>
      </c>
      <c r="BA1038" s="302">
        <v>1.8491276E-10</v>
      </c>
      <c r="BB1038" s="302">
        <v>1.0368618E-7</v>
      </c>
      <c r="BC1038" s="302">
        <v>2.7106048E-11</v>
      </c>
      <c r="BD1038" s="302">
        <v>1.1867208999999999E-10</v>
      </c>
      <c r="BE1038" s="302">
        <v>4.1610557999999999E-14</v>
      </c>
      <c r="BF1038" s="302">
        <v>1.3402159000000001E-15</v>
      </c>
      <c r="BG1038" s="302">
        <v>5.4476630999999999E-14</v>
      </c>
      <c r="BH1038" s="302">
        <v>1.6586377999999999E-13</v>
      </c>
      <c r="BI1038" s="302">
        <v>3.3934258999999997E-14</v>
      </c>
      <c r="BJ1038" s="302">
        <v>2.4655009E-11</v>
      </c>
      <c r="BK1038" s="302">
        <v>1.4723238999999999E-9</v>
      </c>
      <c r="BL1038" s="302">
        <v>4.1913171000000002E-11</v>
      </c>
      <c r="BM1038" s="302">
        <v>1.5120718999999999E-5</v>
      </c>
      <c r="BN1038" s="303">
        <v>2.5391909000000001E-2</v>
      </c>
      <c r="BO1038" s="302">
        <v>4.1017218000000001E-11</v>
      </c>
      <c r="BP1038" s="302">
        <v>2.4942903000000001E-13</v>
      </c>
      <c r="BQ1038" s="302">
        <v>1.1159639999999999E-17</v>
      </c>
      <c r="BR1038" s="74"/>
      <c r="BS1038" s="144">
        <v>1.5457040000000001E-5</v>
      </c>
      <c r="BT1038" s="144">
        <v>8.7801822999999996E-7</v>
      </c>
      <c r="BU1038" s="144">
        <v>7.9894057E-6</v>
      </c>
      <c r="BV1038" s="144">
        <v>1.4618303E-8</v>
      </c>
      <c r="BW1038" s="144">
        <v>7.7982995999999998E-7</v>
      </c>
      <c r="BX1038" s="144">
        <v>1.1769024E-7</v>
      </c>
      <c r="BY1038" s="144">
        <v>8.0949264999999998E-10</v>
      </c>
      <c r="BZ1038" s="144">
        <v>1.8503580999999999E-7</v>
      </c>
      <c r="CA1038" s="144">
        <v>9.6333563000000004E-9</v>
      </c>
      <c r="CB1038" s="144">
        <v>1.0035582999999999E-7</v>
      </c>
      <c r="CC1038" s="144">
        <v>1.2026067E-9</v>
      </c>
      <c r="CD1038" s="144">
        <v>2.7325472E-8</v>
      </c>
      <c r="CE1038" s="144">
        <v>2.2473450999999999E-11</v>
      </c>
      <c r="CF1038" s="144">
        <v>3.4489728999999999E-7</v>
      </c>
      <c r="CG1038" s="144">
        <v>4.9359702000000002E-6</v>
      </c>
      <c r="CH1038" s="144">
        <v>6.6336620000000005E-8</v>
      </c>
      <c r="CI1038" s="144">
        <v>5.8883204999999999E-9</v>
      </c>
      <c r="CJ1038" s="203"/>
      <c r="CK1038" s="201"/>
      <c r="CL1038" s="110" t="s">
        <v>4173</v>
      </c>
      <c r="CM1038" s="110"/>
      <c r="CN1038" s="110"/>
      <c r="CP1038" s="305"/>
      <c r="CQ1038" s="74"/>
      <c r="CR1038" s="74"/>
      <c r="CS1038" s="74"/>
      <c r="CT1038" s="74"/>
      <c r="CU1038" s="74"/>
      <c r="CV1038" s="74"/>
      <c r="CW1038" s="74"/>
      <c r="CX1038" s="74"/>
      <c r="CY1038" s="74"/>
      <c r="CZ1038" s="74"/>
      <c r="DA1038" s="74"/>
      <c r="DB1038" s="74"/>
    </row>
    <row r="1039" spans="1:106" ht="14.5" customHeight="1">
      <c r="A1039" s="74" t="s">
        <v>4273</v>
      </c>
      <c r="B1039" s="129" t="s">
        <v>4169</v>
      </c>
      <c r="C1039" s="130" t="str">
        <f t="shared" si="638"/>
        <v>A.160.02.123</v>
      </c>
      <c r="D1039" s="131" t="s">
        <v>265</v>
      </c>
      <c r="E1039" s="129" t="s">
        <v>957</v>
      </c>
      <c r="F1039" s="132" t="s">
        <v>4274</v>
      </c>
      <c r="G1039" s="132">
        <f t="shared" si="639"/>
        <v>6.642249024719499</v>
      </c>
      <c r="H1039" s="348">
        <f t="shared" si="640"/>
        <v>6.642249024719499</v>
      </c>
      <c r="I1039" s="74"/>
      <c r="J1039" s="132">
        <f t="shared" si="641"/>
        <v>1.6044615444999999E-3</v>
      </c>
      <c r="K1039" s="132">
        <f t="shared" si="642"/>
        <v>6.7203058599999994E-3</v>
      </c>
      <c r="L1039" s="300">
        <f t="shared" si="643"/>
        <v>6.1369648673149992</v>
      </c>
      <c r="M1039" s="132">
        <v>0.49695939</v>
      </c>
      <c r="N1039" s="132">
        <v>4.8238485999999997E-3</v>
      </c>
      <c r="O1039" s="132">
        <v>1.7717373999999999E-3</v>
      </c>
      <c r="P1039" s="132">
        <v>1.2435128000000001E-3</v>
      </c>
      <c r="Q1039" s="132">
        <v>2.021077E-4</v>
      </c>
      <c r="R1039" s="304">
        <v>7.1787344999999998E-6</v>
      </c>
      <c r="S1039" s="132">
        <v>1.5166231000000001E-4</v>
      </c>
      <c r="T1039" s="132">
        <v>1.2471986E-4</v>
      </c>
      <c r="U1039" s="132">
        <v>2.0874484E-4</v>
      </c>
      <c r="V1039" s="132">
        <v>1.9183971000000001E-2</v>
      </c>
      <c r="W1039" s="132">
        <v>3.2445359000000001E-3</v>
      </c>
      <c r="X1039" s="132">
        <v>6.1143254999999996</v>
      </c>
      <c r="Y1039" s="304">
        <v>2.1155750000000001E-6</v>
      </c>
      <c r="Z1039" s="132">
        <v>0</v>
      </c>
      <c r="AA1039" s="74"/>
      <c r="AB1039" s="301">
        <f t="shared" si="644"/>
        <v>3.7365367669172929</v>
      </c>
      <c r="AC1039" s="338">
        <f t="shared" si="645"/>
        <v>3.7365367669172929</v>
      </c>
      <c r="AD1039" s="74"/>
      <c r="AE1039" s="136">
        <v>22.089894000000001</v>
      </c>
      <c r="AF1039" s="136">
        <v>3.6508628000000001</v>
      </c>
      <c r="AG1039" s="136">
        <v>0.43982212999999998</v>
      </c>
      <c r="AH1039" s="136">
        <v>0</v>
      </c>
      <c r="AI1039" s="136">
        <v>17.737456000000002</v>
      </c>
      <c r="AJ1039" s="136">
        <v>0.16231925</v>
      </c>
      <c r="AK1039" s="136">
        <v>9.9433617000000002E-2</v>
      </c>
      <c r="AL1039" s="74"/>
      <c r="AM1039" s="133">
        <v>6.2666047000000002E-2</v>
      </c>
      <c r="AN1039" s="340">
        <f t="shared" si="646"/>
        <v>6.2666047000000002E-2</v>
      </c>
      <c r="AP1039" s="133">
        <v>5.9604264999999997E-2</v>
      </c>
      <c r="AQ1039" s="133">
        <v>2.8803758E-3</v>
      </c>
      <c r="AR1039" s="133">
        <v>1.8140619E-4</v>
      </c>
      <c r="AS1039" s="134">
        <f t="shared" si="647"/>
        <v>3.5733972129925697E-6</v>
      </c>
      <c r="AT1039" s="135">
        <f t="shared" si="648"/>
        <v>1.0652276858593539E-8</v>
      </c>
      <c r="AU1039" s="135">
        <f t="shared" si="649"/>
        <v>2.5407029719E-2</v>
      </c>
      <c r="AV1039" s="302">
        <v>3.4679817000000002E-6</v>
      </c>
      <c r="AW1039" s="302">
        <v>1.0463752999999999E-8</v>
      </c>
      <c r="AX1039" s="302">
        <v>2.8588395999999998E-13</v>
      </c>
      <c r="AY1039" s="302">
        <v>6.2602571000000002E-12</v>
      </c>
      <c r="AZ1039" s="302">
        <v>1.6384846999999999E-13</v>
      </c>
      <c r="BA1039" s="302">
        <v>1.8491276E-10</v>
      </c>
      <c r="BB1039" s="302">
        <v>1.0368618E-7</v>
      </c>
      <c r="BC1039" s="302">
        <v>2.7106048E-11</v>
      </c>
      <c r="BD1039" s="302">
        <v>1.1867208999999999E-10</v>
      </c>
      <c r="BE1039" s="302">
        <v>4.1610557999999999E-14</v>
      </c>
      <c r="BF1039" s="302">
        <v>1.3402159000000001E-15</v>
      </c>
      <c r="BG1039" s="302">
        <v>5.4476630999999999E-14</v>
      </c>
      <c r="BH1039" s="302">
        <v>1.6586377999999999E-13</v>
      </c>
      <c r="BI1039" s="302">
        <v>3.3934258999999997E-14</v>
      </c>
      <c r="BJ1039" s="302">
        <v>2.4655009E-11</v>
      </c>
      <c r="BK1039" s="302">
        <v>1.4723238999999999E-9</v>
      </c>
      <c r="BL1039" s="302">
        <v>4.1913171000000002E-11</v>
      </c>
      <c r="BM1039" s="302">
        <v>1.5120718999999999E-5</v>
      </c>
      <c r="BN1039" s="303">
        <v>2.5391909000000001E-2</v>
      </c>
      <c r="BO1039" s="302">
        <v>4.1017218000000001E-11</v>
      </c>
      <c r="BP1039" s="302">
        <v>2.4942903000000001E-13</v>
      </c>
      <c r="BQ1039" s="302">
        <v>1.1159639999999999E-17</v>
      </c>
      <c r="BR1039" s="74"/>
      <c r="BS1039" s="136">
        <v>1.1165218999999999E-4</v>
      </c>
      <c r="BT1039" s="144">
        <v>8.7801822999999996E-7</v>
      </c>
      <c r="BU1039" s="136">
        <v>1.0418456E-4</v>
      </c>
      <c r="BV1039" s="144">
        <v>1.4618303E-8</v>
      </c>
      <c r="BW1039" s="144">
        <v>7.7982995999999998E-7</v>
      </c>
      <c r="BX1039" s="144">
        <v>1.1769024E-7</v>
      </c>
      <c r="BY1039" s="144">
        <v>8.0949264999999998E-10</v>
      </c>
      <c r="BZ1039" s="144">
        <v>1.8503580999999999E-7</v>
      </c>
      <c r="CA1039" s="144">
        <v>9.6333563000000004E-9</v>
      </c>
      <c r="CB1039" s="144">
        <v>1.0035582999999999E-7</v>
      </c>
      <c r="CC1039" s="144">
        <v>1.2026067E-9</v>
      </c>
      <c r="CD1039" s="144">
        <v>2.7325472E-8</v>
      </c>
      <c r="CE1039" s="144">
        <v>2.2473450999999999E-11</v>
      </c>
      <c r="CF1039" s="144">
        <v>3.4489728999999999E-7</v>
      </c>
      <c r="CG1039" s="144">
        <v>4.9359702000000002E-6</v>
      </c>
      <c r="CH1039" s="144">
        <v>6.6336620000000005E-8</v>
      </c>
      <c r="CI1039" s="144">
        <v>5.8883204999999999E-9</v>
      </c>
      <c r="CJ1039" s="203"/>
      <c r="CK1039" s="201"/>
      <c r="CL1039" s="110" t="s">
        <v>4173</v>
      </c>
      <c r="CM1039" s="110"/>
      <c r="CN1039" s="110"/>
      <c r="CP1039" s="305"/>
      <c r="CQ1039" s="74"/>
      <c r="CR1039" s="74"/>
      <c r="CS1039" s="74"/>
      <c r="CT1039" s="74"/>
      <c r="CU1039" s="74"/>
      <c r="CV1039" s="74"/>
      <c r="CW1039" s="74"/>
      <c r="CX1039" s="74"/>
      <c r="CY1039" s="74"/>
      <c r="CZ1039" s="74"/>
      <c r="DA1039" s="74"/>
      <c r="DB1039" s="74"/>
    </row>
    <row r="1040" spans="1:106" ht="14.5" customHeight="1">
      <c r="A1040" s="74" t="s">
        <v>4275</v>
      </c>
      <c r="B1040" s="129" t="s">
        <v>4169</v>
      </c>
      <c r="C1040" s="130" t="str">
        <f t="shared" si="638"/>
        <v>A.160.02.124</v>
      </c>
      <c r="D1040" s="131" t="s">
        <v>265</v>
      </c>
      <c r="E1040" s="129" t="s">
        <v>957</v>
      </c>
      <c r="F1040" s="132" t="s">
        <v>4277</v>
      </c>
      <c r="G1040" s="132">
        <f t="shared" si="639"/>
        <v>4.8272874387099998E-2</v>
      </c>
      <c r="H1040" s="348">
        <f t="shared" si="640"/>
        <v>4.8272874387099998E-2</v>
      </c>
      <c r="I1040" s="74"/>
      <c r="J1040" s="132">
        <f t="shared" si="641"/>
        <v>1.9612492196000001E-3</v>
      </c>
      <c r="K1040" s="132">
        <f t="shared" si="642"/>
        <v>3.8649137199999995E-3</v>
      </c>
      <c r="L1040" s="300">
        <f t="shared" si="643"/>
        <v>1.3938133447500001E-2</v>
      </c>
      <c r="M1040" s="132">
        <v>2.8508578E-2</v>
      </c>
      <c r="N1040" s="132">
        <v>1.6696164E-3</v>
      </c>
      <c r="O1040" s="132">
        <v>2.0102093999999999E-3</v>
      </c>
      <c r="P1040" s="132">
        <v>1.5208074E-3</v>
      </c>
      <c r="Q1040" s="132">
        <v>2.1702496999999999E-4</v>
      </c>
      <c r="R1040" s="304">
        <v>8.3866496000000007E-6</v>
      </c>
      <c r="S1040" s="132">
        <v>2.1503019999999999E-4</v>
      </c>
      <c r="T1040" s="132">
        <v>1.8508791999999999E-4</v>
      </c>
      <c r="U1040" s="132">
        <v>2.4698481999999998E-4</v>
      </c>
      <c r="V1040" s="132">
        <v>1.0413248E-2</v>
      </c>
      <c r="W1040" s="132">
        <v>3.2367615000000001E-3</v>
      </c>
      <c r="X1040" s="304">
        <v>3.7965764999999999E-5</v>
      </c>
      <c r="Y1040" s="304">
        <v>3.1733624999999999E-6</v>
      </c>
      <c r="Z1040" s="132">
        <v>0</v>
      </c>
      <c r="AA1040" s="74"/>
      <c r="AB1040" s="301">
        <f t="shared" si="644"/>
        <v>0.21435021052631578</v>
      </c>
      <c r="AC1040" s="338">
        <f t="shared" si="645"/>
        <v>0.21435021052631578</v>
      </c>
      <c r="AD1040" s="74"/>
      <c r="AE1040" s="136">
        <v>21.210578999999999</v>
      </c>
      <c r="AF1040" s="136">
        <v>2.7728290000000002</v>
      </c>
      <c r="AG1040" s="136">
        <v>0.43876851</v>
      </c>
      <c r="AH1040" s="136">
        <v>0</v>
      </c>
      <c r="AI1040" s="136">
        <v>17.737803</v>
      </c>
      <c r="AJ1040" s="136">
        <v>0.16221363</v>
      </c>
      <c r="AK1040" s="136">
        <v>9.8965488000000004E-2</v>
      </c>
      <c r="AL1040" s="74"/>
      <c r="AM1040" s="133">
        <v>4.5332211999999997E-3</v>
      </c>
      <c r="AN1040" s="340">
        <f t="shared" si="646"/>
        <v>4.5332211999999997E-3</v>
      </c>
      <c r="AP1040" s="133">
        <v>4.2067887999999998E-3</v>
      </c>
      <c r="AQ1040" s="133">
        <v>2.0417868E-4</v>
      </c>
      <c r="AR1040" s="133">
        <v>1.2225368E-4</v>
      </c>
      <c r="AS1040" s="134">
        <f t="shared" si="647"/>
        <v>2.5220556162641003E-7</v>
      </c>
      <c r="AT1040" s="135">
        <f t="shared" si="648"/>
        <v>7.550986702291591E-10</v>
      </c>
      <c r="AU1040" s="135">
        <f t="shared" si="649"/>
        <v>1.7122364631E-2</v>
      </c>
      <c r="AV1040" s="302">
        <v>1.9963028E-7</v>
      </c>
      <c r="AW1040" s="302">
        <v>6.0235632000000002E-10</v>
      </c>
      <c r="AX1040" s="302">
        <v>1.6456142E-14</v>
      </c>
      <c r="AY1040" s="302">
        <v>9.3903857000000007E-12</v>
      </c>
      <c r="AZ1040" s="302">
        <v>2.4577271E-13</v>
      </c>
      <c r="BA1040" s="302">
        <v>2.2613667000000001E-10</v>
      </c>
      <c r="BB1040" s="302">
        <v>5.0036639000000001E-8</v>
      </c>
      <c r="BC1040" s="302">
        <v>3.2441981E-11</v>
      </c>
      <c r="BD1040" s="302">
        <v>5.6890561999999998E-11</v>
      </c>
      <c r="BE1040" s="302">
        <v>6.2415836999999999E-14</v>
      </c>
      <c r="BF1040" s="302">
        <v>2.0103239E-15</v>
      </c>
      <c r="BG1040" s="302">
        <v>7.5130747000000002E-14</v>
      </c>
      <c r="BH1040" s="302">
        <v>3.4554051E-15</v>
      </c>
      <c r="BI1040" s="302">
        <v>6.4214947000000001E-15</v>
      </c>
      <c r="BJ1040" s="302">
        <v>3.6655571000000002E-11</v>
      </c>
      <c r="BK1040" s="302">
        <v>2.2046884000000001E-9</v>
      </c>
      <c r="BL1040" s="302">
        <v>6.2869756999999994E-11</v>
      </c>
      <c r="BM1040" s="302">
        <v>2.0712631E-5</v>
      </c>
      <c r="BN1040" s="303">
        <v>1.7101651999999998E-2</v>
      </c>
      <c r="BO1040" s="302">
        <v>6.1525826999999995E-11</v>
      </c>
      <c r="BP1040" s="302">
        <v>3.7414354E-13</v>
      </c>
      <c r="BQ1040" s="302">
        <v>1.6739458999999999E-17</v>
      </c>
      <c r="BR1040" s="74"/>
      <c r="BS1040" s="144">
        <v>1.1755141000000001E-5</v>
      </c>
      <c r="BT1040" s="144">
        <v>4.6878066E-7</v>
      </c>
      <c r="BU1040" s="144">
        <v>5.9766526999999998E-6</v>
      </c>
      <c r="BV1040" s="144">
        <v>2.1694133999999999E-8</v>
      </c>
      <c r="BW1040" s="144">
        <v>4.1330887000000002E-7</v>
      </c>
      <c r="BX1040" s="144">
        <v>1.5052913999999999E-7</v>
      </c>
      <c r="BY1040" s="144">
        <v>1.214239E-9</v>
      </c>
      <c r="BZ1040" s="144">
        <v>2.3808187000000001E-7</v>
      </c>
      <c r="CA1040" s="144">
        <v>1.1254293E-8</v>
      </c>
      <c r="CB1040" s="144">
        <v>1.4228673000000001E-7</v>
      </c>
      <c r="CC1040" s="144">
        <v>1.80391E-9</v>
      </c>
      <c r="CD1040" s="144">
        <v>4.0988208000000003E-8</v>
      </c>
      <c r="CE1040" s="144">
        <v>3.3710176999999998E-11</v>
      </c>
      <c r="CF1040" s="144">
        <v>3.3410359000000001E-7</v>
      </c>
      <c r="CG1040" s="144">
        <v>3.8737100999999997E-6</v>
      </c>
      <c r="CH1040" s="144">
        <v>7.1866639000000005E-8</v>
      </c>
      <c r="CI1040" s="144">
        <v>8.8324807000000003E-9</v>
      </c>
      <c r="CJ1040" s="203"/>
      <c r="CK1040" s="201"/>
      <c r="CL1040" s="110" t="s">
        <v>4173</v>
      </c>
      <c r="CM1040" s="110"/>
      <c r="CN1040" s="110"/>
      <c r="CP1040" s="305"/>
      <c r="CQ1040" s="74"/>
      <c r="CR1040" s="74"/>
      <c r="CS1040" s="74"/>
      <c r="CT1040" s="74"/>
      <c r="CU1040" s="74"/>
      <c r="CV1040" s="74"/>
      <c r="CW1040" s="74"/>
      <c r="CX1040" s="74"/>
      <c r="CY1040" s="74"/>
      <c r="CZ1040" s="74"/>
      <c r="DA1040" s="74"/>
      <c r="DB1040" s="74"/>
    </row>
    <row r="1041" spans="1:106" ht="14.5" customHeight="1">
      <c r="A1041" s="74" t="s">
        <v>4278</v>
      </c>
      <c r="B1041" s="129" t="s">
        <v>4169</v>
      </c>
      <c r="C1041" s="130" t="str">
        <f t="shared" si="638"/>
        <v>A.160.02.125</v>
      </c>
      <c r="D1041" s="131" t="s">
        <v>265</v>
      </c>
      <c r="E1041" s="129" t="s">
        <v>957</v>
      </c>
      <c r="F1041" s="132" t="s">
        <v>4279</v>
      </c>
      <c r="G1041" s="132">
        <f t="shared" si="639"/>
        <v>5.1347318796700001E-2</v>
      </c>
      <c r="H1041" s="348">
        <f t="shared" si="640"/>
        <v>5.1347318796700001E-2</v>
      </c>
      <c r="I1041" s="74"/>
      <c r="J1041" s="132">
        <f t="shared" si="641"/>
        <v>1.5516363916999998E-3</v>
      </c>
      <c r="K1041" s="132">
        <f t="shared" si="642"/>
        <v>4.5503433299999996E-3</v>
      </c>
      <c r="L1041" s="300">
        <f t="shared" si="643"/>
        <v>1.5309070074999999E-2</v>
      </c>
      <c r="M1041" s="132">
        <v>2.9936269000000001E-2</v>
      </c>
      <c r="N1041" s="132">
        <v>2.7847795E-3</v>
      </c>
      <c r="O1041" s="132">
        <v>1.6416393E-3</v>
      </c>
      <c r="P1041" s="132">
        <v>1.2138464999999999E-3</v>
      </c>
      <c r="Q1041" s="132">
        <v>1.8487614999999999E-4</v>
      </c>
      <c r="R1041" s="304">
        <v>6.2278516999999998E-6</v>
      </c>
      <c r="S1041" s="132">
        <v>1.4668588999999999E-4</v>
      </c>
      <c r="T1041" s="132">
        <v>1.2392453E-4</v>
      </c>
      <c r="U1041" s="132">
        <v>2.0522047000000001E-4</v>
      </c>
      <c r="V1041" s="132">
        <v>1.185198E-2</v>
      </c>
      <c r="W1041" s="132">
        <v>3.2243699999999998E-3</v>
      </c>
      <c r="X1041" s="304">
        <v>2.5384030000000002E-5</v>
      </c>
      <c r="Y1041" s="304">
        <v>2.1155750000000001E-6</v>
      </c>
      <c r="Z1041" s="132">
        <v>0</v>
      </c>
      <c r="AA1041" s="74"/>
      <c r="AB1041" s="301">
        <f t="shared" si="644"/>
        <v>0.22508472932330828</v>
      </c>
      <c r="AC1041" s="338">
        <f t="shared" si="645"/>
        <v>0.22508472932330828</v>
      </c>
      <c r="AD1041" s="74"/>
      <c r="AE1041" s="136">
        <v>21.283017999999998</v>
      </c>
      <c r="AF1041" s="136">
        <v>2.8476829000000001</v>
      </c>
      <c r="AG1041" s="136">
        <v>0.43708842999999997</v>
      </c>
      <c r="AH1041" s="136">
        <v>0</v>
      </c>
      <c r="AI1041" s="136">
        <v>17.737456000000002</v>
      </c>
      <c r="AJ1041" s="136">
        <v>0.16202974000000001</v>
      </c>
      <c r="AK1041" s="136">
        <v>9.8760580000000001E-2</v>
      </c>
      <c r="AL1041" s="74"/>
      <c r="AM1041" s="133">
        <v>4.9663511000000004E-3</v>
      </c>
      <c r="AN1041" s="340">
        <f t="shared" si="646"/>
        <v>4.9663511000000004E-3</v>
      </c>
      <c r="AP1041" s="133">
        <v>4.6280638999999998E-3</v>
      </c>
      <c r="AQ1041" s="133">
        <v>2.0974437999999999E-4</v>
      </c>
      <c r="AR1041" s="133">
        <v>1.2854279E-4</v>
      </c>
      <c r="AS1041" s="134">
        <f t="shared" si="647"/>
        <v>2.7746186460856997E-7</v>
      </c>
      <c r="AT1041" s="135">
        <f t="shared" si="648"/>
        <v>7.7568189211253987E-10</v>
      </c>
      <c r="AU1041" s="135">
        <f t="shared" si="649"/>
        <v>1.8003191571000002E-2</v>
      </c>
      <c r="AV1041" s="302">
        <v>2.0935415E-7</v>
      </c>
      <c r="AW1041" s="302">
        <v>6.3168771999999999E-10</v>
      </c>
      <c r="AX1041" s="302">
        <v>1.7257882E-14</v>
      </c>
      <c r="AY1041" s="302">
        <v>6.2602571000000002E-12</v>
      </c>
      <c r="AZ1041" s="302">
        <v>1.6384846999999999E-13</v>
      </c>
      <c r="BA1041" s="302">
        <v>1.8049622000000001E-10</v>
      </c>
      <c r="BB1041" s="302">
        <v>6.6384444999999994E-8</v>
      </c>
      <c r="BC1041" s="302">
        <v>2.6098861000000001E-11</v>
      </c>
      <c r="BD1041" s="302">
        <v>7.5536566999999994E-11</v>
      </c>
      <c r="BE1041" s="302">
        <v>4.1610557999999999E-14</v>
      </c>
      <c r="BF1041" s="302">
        <v>1.3402159000000001E-15</v>
      </c>
      <c r="BG1041" s="302">
        <v>5.1847646000000002E-14</v>
      </c>
      <c r="BH1041" s="302">
        <v>6.7902604999999998E-14</v>
      </c>
      <c r="BI1041" s="302">
        <v>1.6174015999999998E-14</v>
      </c>
      <c r="BJ1041" s="302">
        <v>2.4524464999999999E-11</v>
      </c>
      <c r="BK1041" s="302">
        <v>1.4708076000000001E-9</v>
      </c>
      <c r="BL1041" s="302">
        <v>4.1913171000000002E-11</v>
      </c>
      <c r="BM1041" s="302">
        <v>1.4796571000000001E-5</v>
      </c>
      <c r="BN1041" s="303">
        <v>1.7988395000000001E-2</v>
      </c>
      <c r="BO1041" s="302">
        <v>4.1017218000000001E-11</v>
      </c>
      <c r="BP1041" s="302">
        <v>2.4942903000000001E-13</v>
      </c>
      <c r="BQ1041" s="302">
        <v>1.1159639999999999E-17</v>
      </c>
      <c r="BR1041" s="74"/>
      <c r="BS1041" s="144">
        <v>1.2160165E-5</v>
      </c>
      <c r="BT1041" s="144">
        <v>5.8062888999999998E-7</v>
      </c>
      <c r="BU1041" s="144">
        <v>6.2759594999999998E-6</v>
      </c>
      <c r="BV1041" s="144">
        <v>1.4525141E-8</v>
      </c>
      <c r="BW1041" s="144">
        <v>5.1943651999999997E-7</v>
      </c>
      <c r="BX1041" s="144">
        <v>1.1769024E-7</v>
      </c>
      <c r="BY1041" s="144">
        <v>8.0949264999999998E-10</v>
      </c>
      <c r="BZ1041" s="144">
        <v>1.8503580999999999E-7</v>
      </c>
      <c r="CA1041" s="144">
        <v>8.3573384000000003E-9</v>
      </c>
      <c r="CB1041" s="144">
        <v>9.7062906000000003E-8</v>
      </c>
      <c r="CC1041" s="144">
        <v>1.2026067E-9</v>
      </c>
      <c r="CD1041" s="144">
        <v>2.7325472E-8</v>
      </c>
      <c r="CE1041" s="144">
        <v>2.2473450999999999E-11</v>
      </c>
      <c r="CF1041" s="144">
        <v>2.9408803000000001E-7</v>
      </c>
      <c r="CG1041" s="144">
        <v>3.9657961E-6</v>
      </c>
      <c r="CH1041" s="144">
        <v>6.6336620000000005E-8</v>
      </c>
      <c r="CI1041" s="144">
        <v>5.8883204999999999E-9</v>
      </c>
      <c r="CJ1041" s="203"/>
      <c r="CK1041" s="201"/>
      <c r="CL1041" s="110" t="s">
        <v>4173</v>
      </c>
      <c r="CM1041" s="110"/>
      <c r="CN1041" s="110"/>
      <c r="CP1041" s="305"/>
      <c r="CQ1041" s="74"/>
      <c r="CR1041" s="74"/>
      <c r="CS1041" s="74"/>
      <c r="CT1041" s="74"/>
      <c r="CU1041" s="74"/>
      <c r="CV1041" s="74"/>
      <c r="CW1041" s="74"/>
      <c r="CX1041" s="74"/>
      <c r="CY1041" s="74"/>
      <c r="CZ1041" s="74"/>
      <c r="DA1041" s="74"/>
      <c r="DB1041" s="74"/>
    </row>
    <row r="1042" spans="1:106" ht="14.5" customHeight="1">
      <c r="A1042" s="74" t="s">
        <v>4280</v>
      </c>
      <c r="B1042" s="129" t="s">
        <v>4169</v>
      </c>
      <c r="C1042" s="130" t="str">
        <f t="shared" si="638"/>
        <v>A.160.02.126</v>
      </c>
      <c r="D1042" s="131" t="s">
        <v>265</v>
      </c>
      <c r="E1042" s="129" t="s">
        <v>957</v>
      </c>
      <c r="F1042" s="132" t="s">
        <v>4281</v>
      </c>
      <c r="G1042" s="132">
        <f t="shared" si="639"/>
        <v>4.8382973357667005</v>
      </c>
      <c r="H1042" s="348">
        <f t="shared" si="640"/>
        <v>4.8382973357667005</v>
      </c>
      <c r="I1042" s="74"/>
      <c r="J1042" s="132">
        <f t="shared" si="641"/>
        <v>1.5516363916999998E-3</v>
      </c>
      <c r="K1042" s="132">
        <f t="shared" si="642"/>
        <v>4.5503433299999996E-3</v>
      </c>
      <c r="L1042" s="300">
        <f t="shared" si="643"/>
        <v>4.3434090860449999</v>
      </c>
      <c r="M1042" s="132">
        <v>0.48878627000000002</v>
      </c>
      <c r="N1042" s="132">
        <v>2.7847795E-3</v>
      </c>
      <c r="O1042" s="132">
        <v>1.6416393E-3</v>
      </c>
      <c r="P1042" s="132">
        <v>1.2138464999999999E-3</v>
      </c>
      <c r="Q1042" s="132">
        <v>1.8487614999999999E-4</v>
      </c>
      <c r="R1042" s="304">
        <v>6.2278516999999998E-6</v>
      </c>
      <c r="S1042" s="132">
        <v>1.4668588999999999E-4</v>
      </c>
      <c r="T1042" s="132">
        <v>1.2392453E-4</v>
      </c>
      <c r="U1042" s="132">
        <v>2.0522047000000001E-4</v>
      </c>
      <c r="V1042" s="132">
        <v>1.185198E-2</v>
      </c>
      <c r="W1042" s="132">
        <v>3.2243699999999998E-3</v>
      </c>
      <c r="X1042" s="132">
        <v>4.3281254000000002</v>
      </c>
      <c r="Y1042" s="304">
        <v>2.1155750000000001E-6</v>
      </c>
      <c r="Z1042" s="132">
        <v>0</v>
      </c>
      <c r="AA1042" s="74"/>
      <c r="AB1042" s="301">
        <f t="shared" si="644"/>
        <v>3.6750847368421051</v>
      </c>
      <c r="AC1042" s="338">
        <f t="shared" si="645"/>
        <v>3.6750847368421051</v>
      </c>
      <c r="AD1042" s="74"/>
      <c r="AE1042" s="136">
        <v>21.283017999999998</v>
      </c>
      <c r="AF1042" s="136">
        <v>2.8476829000000001</v>
      </c>
      <c r="AG1042" s="136">
        <v>0.43708842999999997</v>
      </c>
      <c r="AH1042" s="136">
        <v>0</v>
      </c>
      <c r="AI1042" s="136">
        <v>17.737456000000002</v>
      </c>
      <c r="AJ1042" s="136">
        <v>0.16202974000000001</v>
      </c>
      <c r="AK1042" s="136">
        <v>9.8760580000000001E-2</v>
      </c>
      <c r="AL1042" s="74"/>
      <c r="AM1042" s="133">
        <v>6.0981173999999999E-2</v>
      </c>
      <c r="AN1042" s="340">
        <f t="shared" si="646"/>
        <v>6.0981173999999999E-2</v>
      </c>
      <c r="AP1042" s="133">
        <v>5.8030751999999998E-2</v>
      </c>
      <c r="AQ1042" s="133">
        <v>2.8218798000000001E-3</v>
      </c>
      <c r="AR1042" s="133">
        <v>1.2854279E-4</v>
      </c>
      <c r="AS1042" s="134">
        <f t="shared" si="647"/>
        <v>3.4790619146085699E-6</v>
      </c>
      <c r="AT1042" s="135">
        <f t="shared" si="648"/>
        <v>1.0435946097110542E-8</v>
      </c>
      <c r="AU1042" s="135">
        <f t="shared" si="649"/>
        <v>1.8003191571000002E-2</v>
      </c>
      <c r="AV1042" s="302">
        <v>3.4109541999999999E-6</v>
      </c>
      <c r="AW1042" s="302">
        <v>1.0291688E-8</v>
      </c>
      <c r="AX1042" s="302">
        <v>2.8118288000000001E-13</v>
      </c>
      <c r="AY1042" s="302">
        <v>6.2602571000000002E-12</v>
      </c>
      <c r="AZ1042" s="302">
        <v>1.6384846999999999E-13</v>
      </c>
      <c r="BA1042" s="302">
        <v>1.8049622000000001E-10</v>
      </c>
      <c r="BB1042" s="302">
        <v>6.6384444999999994E-8</v>
      </c>
      <c r="BC1042" s="302">
        <v>2.6098861000000001E-11</v>
      </c>
      <c r="BD1042" s="302">
        <v>7.5536566999999994E-11</v>
      </c>
      <c r="BE1042" s="302">
        <v>4.1610557999999999E-14</v>
      </c>
      <c r="BF1042" s="302">
        <v>1.3402159000000001E-15</v>
      </c>
      <c r="BG1042" s="302">
        <v>5.1847646000000002E-14</v>
      </c>
      <c r="BH1042" s="302">
        <v>6.7902604999999998E-14</v>
      </c>
      <c r="BI1042" s="302">
        <v>1.6174015999999998E-14</v>
      </c>
      <c r="BJ1042" s="302">
        <v>2.4524464999999999E-11</v>
      </c>
      <c r="BK1042" s="302">
        <v>1.4708076000000001E-9</v>
      </c>
      <c r="BL1042" s="302">
        <v>4.1913171000000002E-11</v>
      </c>
      <c r="BM1042" s="302">
        <v>1.4796571000000001E-5</v>
      </c>
      <c r="BN1042" s="303">
        <v>1.7988395000000001E-2</v>
      </c>
      <c r="BO1042" s="302">
        <v>4.1017218000000001E-11</v>
      </c>
      <c r="BP1042" s="302">
        <v>2.4942903000000001E-13</v>
      </c>
      <c r="BQ1042" s="302">
        <v>1.1159639999999999E-17</v>
      </c>
      <c r="BR1042" s="74"/>
      <c r="BS1042" s="136">
        <v>1.0835532E-4</v>
      </c>
      <c r="BT1042" s="144">
        <v>5.8062888999999998E-7</v>
      </c>
      <c r="BU1042" s="136">
        <v>1.0247111E-4</v>
      </c>
      <c r="BV1042" s="144">
        <v>1.4525141E-8</v>
      </c>
      <c r="BW1042" s="144">
        <v>5.1943651999999997E-7</v>
      </c>
      <c r="BX1042" s="144">
        <v>1.1769024E-7</v>
      </c>
      <c r="BY1042" s="144">
        <v>8.0949264999999998E-10</v>
      </c>
      <c r="BZ1042" s="144">
        <v>1.8503580999999999E-7</v>
      </c>
      <c r="CA1042" s="144">
        <v>8.3573384000000003E-9</v>
      </c>
      <c r="CB1042" s="144">
        <v>9.7062906000000003E-8</v>
      </c>
      <c r="CC1042" s="144">
        <v>1.2026067E-9</v>
      </c>
      <c r="CD1042" s="144">
        <v>2.7325472E-8</v>
      </c>
      <c r="CE1042" s="144">
        <v>2.2473450999999999E-11</v>
      </c>
      <c r="CF1042" s="144">
        <v>2.9408803000000001E-7</v>
      </c>
      <c r="CG1042" s="144">
        <v>3.9657961E-6</v>
      </c>
      <c r="CH1042" s="144">
        <v>6.6336620000000005E-8</v>
      </c>
      <c r="CI1042" s="144">
        <v>5.8883204999999999E-9</v>
      </c>
      <c r="CJ1042" s="203"/>
      <c r="CK1042" s="201"/>
      <c r="CL1042" s="110" t="s">
        <v>4173</v>
      </c>
      <c r="CM1042" s="110"/>
      <c r="CN1042" s="110"/>
      <c r="CP1042" s="305"/>
      <c r="CQ1042" s="74"/>
      <c r="CR1042" s="74"/>
      <c r="CS1042" s="74"/>
      <c r="CT1042" s="74"/>
      <c r="CU1042" s="74"/>
      <c r="CV1042" s="74"/>
      <c r="CW1042" s="74"/>
      <c r="CX1042" s="74"/>
      <c r="CY1042" s="74"/>
      <c r="CZ1042" s="74"/>
      <c r="DA1042" s="74"/>
      <c r="DB1042" s="74"/>
    </row>
    <row r="1043" spans="1:106" ht="14.5" customHeight="1">
      <c r="A1043" s="74" t="s">
        <v>4282</v>
      </c>
      <c r="B1043" s="129" t="s">
        <v>4169</v>
      </c>
      <c r="C1043" s="130" t="str">
        <f t="shared" si="638"/>
        <v>A.160.02.127</v>
      </c>
      <c r="D1043" s="131" t="s">
        <v>265</v>
      </c>
      <c r="E1043" s="129" t="s">
        <v>957</v>
      </c>
      <c r="F1043" s="132" t="s">
        <v>4284</v>
      </c>
      <c r="G1043" s="132">
        <f t="shared" si="639"/>
        <v>0.1007827381527</v>
      </c>
      <c r="H1043" s="348">
        <f t="shared" si="640"/>
        <v>0.1007827381527</v>
      </c>
      <c r="I1043" s="74"/>
      <c r="J1043" s="132">
        <f t="shared" si="641"/>
        <v>1.8034355968E-3</v>
      </c>
      <c r="K1043" s="132">
        <f t="shared" si="642"/>
        <v>1.0515911159999999E-2</v>
      </c>
      <c r="L1043" s="300">
        <f t="shared" si="643"/>
        <v>3.5769431395899998E-2</v>
      </c>
      <c r="M1043" s="132">
        <v>5.2693959999999998E-2</v>
      </c>
      <c r="N1043" s="132">
        <v>8.2727310999999998E-3</v>
      </c>
      <c r="O1043" s="132">
        <v>2.1017153999999998E-3</v>
      </c>
      <c r="P1043" s="132">
        <v>1.3744866000000001E-3</v>
      </c>
      <c r="Q1043" s="132">
        <v>2.4164632999999999E-4</v>
      </c>
      <c r="R1043" s="304">
        <v>9.4567668000000005E-6</v>
      </c>
      <c r="S1043" s="132">
        <v>1.778459E-4</v>
      </c>
      <c r="T1043" s="132">
        <v>1.4146465999999999E-4</v>
      </c>
      <c r="U1043" s="132">
        <v>2.2562891000000001E-4</v>
      </c>
      <c r="V1043" s="132">
        <v>3.2228082999999998E-2</v>
      </c>
      <c r="W1043" s="132">
        <v>3.2844994999999999E-3</v>
      </c>
      <c r="X1043" s="304">
        <v>2.8839964E-5</v>
      </c>
      <c r="Y1043" s="304">
        <v>2.3800218999999999E-6</v>
      </c>
      <c r="Z1043" s="132">
        <v>0</v>
      </c>
      <c r="AA1043" s="74"/>
      <c r="AB1043" s="301">
        <f t="shared" si="644"/>
        <v>0.39619518796992476</v>
      </c>
      <c r="AC1043" s="338">
        <f t="shared" si="645"/>
        <v>0.39619518796992476</v>
      </c>
      <c r="AD1043" s="74"/>
      <c r="AE1043" s="136">
        <v>23.546855000000001</v>
      </c>
      <c r="AF1043" s="136">
        <v>5.1004626000000002</v>
      </c>
      <c r="AG1043" s="136">
        <v>0.44523969000000002</v>
      </c>
      <c r="AH1043" s="136">
        <v>0</v>
      </c>
      <c r="AI1043" s="136">
        <v>17.737542999999999</v>
      </c>
      <c r="AJ1043" s="136">
        <v>0.1628945</v>
      </c>
      <c r="AK1043" s="136">
        <v>0.10071524</v>
      </c>
      <c r="AL1043" s="74"/>
      <c r="AM1043" s="133">
        <v>9.6230979000000005E-3</v>
      </c>
      <c r="AN1043" s="340">
        <f t="shared" si="646"/>
        <v>9.6230979000000005E-3</v>
      </c>
      <c r="AP1043" s="133">
        <v>8.9728359999999997E-3</v>
      </c>
      <c r="AQ1043" s="133">
        <v>3.7378706999999998E-4</v>
      </c>
      <c r="AR1043" s="133">
        <v>2.7647482E-4</v>
      </c>
      <c r="AS1043" s="134">
        <f t="shared" si="647"/>
        <v>5.3793981088683011E-7</v>
      </c>
      <c r="AT1043" s="135">
        <f t="shared" si="648"/>
        <v>1.3823486263724952E-9</v>
      </c>
      <c r="AU1043" s="135">
        <f t="shared" si="649"/>
        <v>3.8721963317999999E-2</v>
      </c>
      <c r="AV1043" s="302">
        <v>3.6820410000000002E-7</v>
      </c>
      <c r="AW1043" s="302">
        <v>1.1109783000000001E-9</v>
      </c>
      <c r="AX1043" s="302">
        <v>3.0352694999999999E-14</v>
      </c>
      <c r="AY1043" s="302">
        <v>7.0427893000000001E-12</v>
      </c>
      <c r="AZ1043" s="302">
        <v>1.8432953E-13</v>
      </c>
      <c r="BA1043" s="302">
        <v>2.0439686000000001E-10</v>
      </c>
      <c r="BB1043" s="302">
        <v>1.6779144999999999E-7</v>
      </c>
      <c r="BC1043" s="302">
        <v>3.0533090999999998E-11</v>
      </c>
      <c r="BD1043" s="302">
        <v>1.9286772E-10</v>
      </c>
      <c r="BE1043" s="302">
        <v>4.6811878000000001E-14</v>
      </c>
      <c r="BF1043" s="302">
        <v>1.5077429E-15</v>
      </c>
      <c r="BG1043" s="302">
        <v>6.5103520000000005E-14</v>
      </c>
      <c r="BH1043" s="302">
        <v>3.2883725000000002E-13</v>
      </c>
      <c r="BI1043" s="302">
        <v>6.3964071999999999E-14</v>
      </c>
      <c r="BJ1043" s="302">
        <v>2.7926436999999999E-11</v>
      </c>
      <c r="BK1043" s="302">
        <v>1.6585661E-9</v>
      </c>
      <c r="BL1043" s="302">
        <v>4.7152318E-11</v>
      </c>
      <c r="BM1043" s="302">
        <v>1.7192318000000001E-5</v>
      </c>
      <c r="BN1043" s="303">
        <v>3.8704770999999999E-2</v>
      </c>
      <c r="BO1043" s="302">
        <v>4.6144370999999998E-11</v>
      </c>
      <c r="BP1043" s="302">
        <v>2.8060766E-13</v>
      </c>
      <c r="BQ1043" s="302">
        <v>1.2554595E-17</v>
      </c>
      <c r="BR1043" s="74"/>
      <c r="BS1043" s="144">
        <v>2.1382882999999998E-5</v>
      </c>
      <c r="BT1043" s="144">
        <v>1.393721E-6</v>
      </c>
      <c r="BU1043" s="144">
        <v>1.1046973000000001E-5</v>
      </c>
      <c r="BV1043" s="144">
        <v>1.6580863000000001E-8</v>
      </c>
      <c r="BW1043" s="144">
        <v>1.2293297999999999E-6</v>
      </c>
      <c r="BX1043" s="144">
        <v>1.2589996E-7</v>
      </c>
      <c r="BY1043" s="144">
        <v>9.1067924000000003E-10</v>
      </c>
      <c r="BZ1043" s="144">
        <v>1.9829731999999999E-7</v>
      </c>
      <c r="CA1043" s="144">
        <v>1.2690314999999999E-8</v>
      </c>
      <c r="CB1043" s="144">
        <v>1.1768167E-7</v>
      </c>
      <c r="CC1043" s="144">
        <v>1.3529325E-9</v>
      </c>
      <c r="CD1043" s="144">
        <v>3.0741156000000001E-8</v>
      </c>
      <c r="CE1043" s="144">
        <v>2.5282633E-11</v>
      </c>
      <c r="CF1043" s="144">
        <v>4.4778686000000001E-7</v>
      </c>
      <c r="CG1043" s="144">
        <v>6.6865482999999997E-6</v>
      </c>
      <c r="CH1043" s="144">
        <v>6.7719125000000003E-8</v>
      </c>
      <c r="CI1043" s="144">
        <v>6.6243605000000002E-9</v>
      </c>
      <c r="CJ1043" s="203"/>
      <c r="CK1043" s="201"/>
      <c r="CL1043" s="110" t="s">
        <v>4173</v>
      </c>
      <c r="CM1043" s="110"/>
      <c r="CN1043" s="110"/>
      <c r="CP1043" s="305"/>
      <c r="CQ1043" s="74"/>
      <c r="CR1043" s="74"/>
      <c r="CS1043" s="74"/>
      <c r="CT1043" s="74"/>
      <c r="CU1043" s="74"/>
      <c r="CV1043" s="74"/>
      <c r="CW1043" s="74"/>
      <c r="CX1043" s="74"/>
      <c r="CY1043" s="74"/>
      <c r="CZ1043" s="74"/>
      <c r="DA1043" s="74"/>
      <c r="DB1043" s="74"/>
    </row>
    <row r="1044" spans="1:106" ht="14.5" customHeight="1">
      <c r="A1044" s="74" t="s">
        <v>4285</v>
      </c>
      <c r="B1044" s="129" t="s">
        <v>4169</v>
      </c>
      <c r="C1044" s="130" t="str">
        <f t="shared" si="638"/>
        <v>A.160.02.128</v>
      </c>
      <c r="D1044" s="131" t="s">
        <v>265</v>
      </c>
      <c r="E1044" s="129" t="s">
        <v>957</v>
      </c>
      <c r="F1044" s="132" t="s">
        <v>4286</v>
      </c>
      <c r="G1044" s="132">
        <f t="shared" si="639"/>
        <v>5.68947254576E-2</v>
      </c>
      <c r="H1044" s="348">
        <f t="shared" si="640"/>
        <v>5.68947254576E-2</v>
      </c>
      <c r="I1044" s="74"/>
      <c r="J1044" s="132">
        <f t="shared" si="641"/>
        <v>1.5681442325999999E-3</v>
      </c>
      <c r="K1044" s="132">
        <f t="shared" si="642"/>
        <v>5.2284566700000002E-3</v>
      </c>
      <c r="L1044" s="300">
        <f t="shared" si="643"/>
        <v>1.7607754555000001E-2</v>
      </c>
      <c r="M1044" s="132">
        <v>3.2490369999999998E-2</v>
      </c>
      <c r="N1044" s="132">
        <v>3.4219886000000001E-3</v>
      </c>
      <c r="O1044" s="132">
        <v>1.6822950000000001E-3</v>
      </c>
      <c r="P1044" s="132">
        <v>1.2231172E-3</v>
      </c>
      <c r="Q1044" s="132">
        <v>1.9026100999999999E-4</v>
      </c>
      <c r="R1044" s="304">
        <v>6.5250026000000003E-6</v>
      </c>
      <c r="S1044" s="132">
        <v>1.4824101999999999E-4</v>
      </c>
      <c r="T1044" s="132">
        <v>1.2417307000000001E-4</v>
      </c>
      <c r="U1044" s="132">
        <v>2.0632184000000001E-4</v>
      </c>
      <c r="V1044" s="132">
        <v>1.4143227E-2</v>
      </c>
      <c r="W1044" s="132">
        <v>3.2306717999999999E-3</v>
      </c>
      <c r="X1044" s="304">
        <v>2.541834E-5</v>
      </c>
      <c r="Y1044" s="304">
        <v>2.1155750000000001E-6</v>
      </c>
      <c r="Z1044" s="132">
        <v>0</v>
      </c>
      <c r="AA1044" s="74"/>
      <c r="AB1044" s="301">
        <f t="shared" si="644"/>
        <v>0.24428849624060148</v>
      </c>
      <c r="AC1044" s="338">
        <f t="shared" si="645"/>
        <v>0.24428849624060148</v>
      </c>
      <c r="AD1044" s="74"/>
      <c r="AE1044" s="136">
        <v>21.535167000000001</v>
      </c>
      <c r="AF1044" s="136">
        <v>3.0986766000000001</v>
      </c>
      <c r="AG1044" s="136">
        <v>0.43794272000000001</v>
      </c>
      <c r="AH1044" s="136">
        <v>0</v>
      </c>
      <c r="AI1044" s="136">
        <v>17.737456000000002</v>
      </c>
      <c r="AJ1044" s="136">
        <v>0.16212020999999999</v>
      </c>
      <c r="AK1044" s="136">
        <v>9.8970903999999998E-2</v>
      </c>
      <c r="AL1044" s="74"/>
      <c r="AM1044" s="133">
        <v>5.4928737000000004E-3</v>
      </c>
      <c r="AN1044" s="340">
        <f t="shared" si="646"/>
        <v>5.4928737000000004E-3</v>
      </c>
      <c r="AP1044" s="133">
        <v>5.1197867000000001E-3</v>
      </c>
      <c r="AQ1044" s="133">
        <v>2.2802440000000001E-4</v>
      </c>
      <c r="AR1044" s="133">
        <v>1.4506259999999999E-4</v>
      </c>
      <c r="AS1044" s="134">
        <f t="shared" si="647"/>
        <v>3.0694165047357E-7</v>
      </c>
      <c r="AT1044" s="135">
        <f t="shared" si="648"/>
        <v>8.4328549370153994E-10</v>
      </c>
      <c r="AU1044" s="135">
        <f t="shared" si="649"/>
        <v>2.0316890868000002E-2</v>
      </c>
      <c r="AV1044" s="302">
        <v>2.2717525E-7</v>
      </c>
      <c r="AW1044" s="302">
        <v>6.8545826999999997E-10</v>
      </c>
      <c r="AX1044" s="302">
        <v>1.8726969999999999E-14</v>
      </c>
      <c r="AY1044" s="302">
        <v>6.2602571000000002E-12</v>
      </c>
      <c r="AZ1044" s="302">
        <v>1.6384846999999999E-13</v>
      </c>
      <c r="BA1044" s="302">
        <v>1.8187638999999999E-10</v>
      </c>
      <c r="BB1044" s="302">
        <v>7.8041236E-8</v>
      </c>
      <c r="BC1044" s="302">
        <v>2.6413607E-11</v>
      </c>
      <c r="BD1044" s="302">
        <v>8.9016419000000001E-11</v>
      </c>
      <c r="BE1044" s="302">
        <v>4.1610557999999999E-14</v>
      </c>
      <c r="BF1044" s="302">
        <v>1.3402159000000001E-15</v>
      </c>
      <c r="BG1044" s="302">
        <v>5.2669204000000002E-14</v>
      </c>
      <c r="BH1044" s="302">
        <v>9.8515472000000001E-14</v>
      </c>
      <c r="BI1044" s="302">
        <v>2.1724092E-14</v>
      </c>
      <c r="BJ1044" s="302">
        <v>2.4565259999999999E-11</v>
      </c>
      <c r="BK1044" s="302">
        <v>1.4712815E-9</v>
      </c>
      <c r="BL1044" s="302">
        <v>4.1913171000000002E-11</v>
      </c>
      <c r="BM1044" s="302">
        <v>1.4897867999999999E-5</v>
      </c>
      <c r="BN1044" s="303">
        <v>2.0301993000000001E-2</v>
      </c>
      <c r="BO1044" s="302">
        <v>4.1017218000000001E-11</v>
      </c>
      <c r="BP1044" s="302">
        <v>2.4942903000000001E-13</v>
      </c>
      <c r="BQ1044" s="302">
        <v>1.1159639999999999E-17</v>
      </c>
      <c r="BR1044" s="74"/>
      <c r="BS1044" s="144">
        <v>1.3190439E-5</v>
      </c>
      <c r="BT1044" s="144">
        <v>6.7356306000000004E-7</v>
      </c>
      <c r="BU1044" s="144">
        <v>6.8114114000000004E-6</v>
      </c>
      <c r="BV1044" s="144">
        <v>1.4554254000000001E-8</v>
      </c>
      <c r="BW1044" s="144">
        <v>6.0080946999999997E-7</v>
      </c>
      <c r="BX1044" s="144">
        <v>1.1769024E-7</v>
      </c>
      <c r="BY1044" s="144">
        <v>8.0949264999999998E-10</v>
      </c>
      <c r="BZ1044" s="144">
        <v>1.8503580999999999E-7</v>
      </c>
      <c r="CA1044" s="144">
        <v>8.7560939999999993E-9</v>
      </c>
      <c r="CB1044" s="144">
        <v>9.8091945000000001E-8</v>
      </c>
      <c r="CC1044" s="144">
        <v>1.2026067E-9</v>
      </c>
      <c r="CD1044" s="144">
        <v>2.7325472E-8</v>
      </c>
      <c r="CE1044" s="144">
        <v>2.2473450999999999E-11</v>
      </c>
      <c r="CF1044" s="144">
        <v>3.0996591999999999E-7</v>
      </c>
      <c r="CG1044" s="144">
        <v>4.2689754999999998E-6</v>
      </c>
      <c r="CH1044" s="144">
        <v>6.6336620000000005E-8</v>
      </c>
      <c r="CI1044" s="144">
        <v>5.8883204999999999E-9</v>
      </c>
      <c r="CJ1044" s="203"/>
      <c r="CK1044" s="201"/>
      <c r="CL1044" s="110" t="s">
        <v>4173</v>
      </c>
      <c r="CM1044" s="110"/>
      <c r="CN1044" s="110"/>
      <c r="CP1044" s="305"/>
      <c r="CQ1044" s="74"/>
      <c r="CR1044" s="74"/>
      <c r="CS1044" s="74"/>
      <c r="CT1044" s="74"/>
      <c r="CU1044" s="74"/>
      <c r="CV1044" s="74"/>
      <c r="CW1044" s="74"/>
      <c r="CX1044" s="74"/>
      <c r="CY1044" s="74"/>
      <c r="CZ1044" s="74"/>
      <c r="DA1044" s="74"/>
      <c r="DB1044" s="74"/>
    </row>
    <row r="1045" spans="1:106" ht="14.5" customHeight="1">
      <c r="A1045" s="74" t="s">
        <v>4287</v>
      </c>
      <c r="B1045" s="129" t="s">
        <v>4169</v>
      </c>
      <c r="C1045" s="130" t="str">
        <f t="shared" si="638"/>
        <v>A.160.02.129</v>
      </c>
      <c r="D1045" s="131" t="s">
        <v>265</v>
      </c>
      <c r="E1045" s="129" t="s">
        <v>957</v>
      </c>
      <c r="F1045" s="132" t="s">
        <v>4288</v>
      </c>
      <c r="G1045" s="132">
        <f t="shared" si="639"/>
        <v>5.7773060071175992</v>
      </c>
      <c r="H1045" s="348">
        <f t="shared" si="640"/>
        <v>5.7773060071175992</v>
      </c>
      <c r="I1045" s="74"/>
      <c r="J1045" s="132">
        <f t="shared" si="641"/>
        <v>1.5681442325999999E-3</v>
      </c>
      <c r="K1045" s="132">
        <f t="shared" si="642"/>
        <v>5.2284566700000002E-3</v>
      </c>
      <c r="L1045" s="300">
        <f t="shared" si="643"/>
        <v>5.2791690362149994</v>
      </c>
      <c r="M1045" s="132">
        <v>0.49134037000000003</v>
      </c>
      <c r="N1045" s="132">
        <v>3.4219886000000001E-3</v>
      </c>
      <c r="O1045" s="132">
        <v>1.6822950000000001E-3</v>
      </c>
      <c r="P1045" s="132">
        <v>1.2231172E-3</v>
      </c>
      <c r="Q1045" s="132">
        <v>1.9026100999999999E-4</v>
      </c>
      <c r="R1045" s="304">
        <v>6.5250026000000003E-6</v>
      </c>
      <c r="S1045" s="132">
        <v>1.4824101999999999E-4</v>
      </c>
      <c r="T1045" s="132">
        <v>1.2417307000000001E-4</v>
      </c>
      <c r="U1045" s="132">
        <v>2.0632184000000001E-4</v>
      </c>
      <c r="V1045" s="132">
        <v>1.4143227E-2</v>
      </c>
      <c r="W1045" s="132">
        <v>3.2306717999999999E-3</v>
      </c>
      <c r="X1045" s="132">
        <v>5.2615866999999996</v>
      </c>
      <c r="Y1045" s="304">
        <v>2.1155750000000001E-6</v>
      </c>
      <c r="Z1045" s="132">
        <v>0</v>
      </c>
      <c r="AA1045" s="74"/>
      <c r="AB1045" s="301">
        <f t="shared" si="644"/>
        <v>3.6942884962406013</v>
      </c>
      <c r="AC1045" s="338">
        <f t="shared" si="645"/>
        <v>3.6942884962406013</v>
      </c>
      <c r="AD1045" s="74"/>
      <c r="AE1045" s="136">
        <v>21.535167000000001</v>
      </c>
      <c r="AF1045" s="136">
        <v>3.0986766000000001</v>
      </c>
      <c r="AG1045" s="136">
        <v>0.43794272000000001</v>
      </c>
      <c r="AH1045" s="136">
        <v>0</v>
      </c>
      <c r="AI1045" s="136">
        <v>17.737456000000002</v>
      </c>
      <c r="AJ1045" s="136">
        <v>0.16212020999999999</v>
      </c>
      <c r="AK1045" s="136">
        <v>9.8970903999999998E-2</v>
      </c>
      <c r="AL1045" s="74"/>
      <c r="AM1045" s="133">
        <v>6.1507697E-2</v>
      </c>
      <c r="AN1045" s="340">
        <f t="shared" si="646"/>
        <v>6.1507697E-2</v>
      </c>
      <c r="AP1045" s="133">
        <v>5.8522474999999997E-2</v>
      </c>
      <c r="AQ1045" s="133">
        <v>2.8401597999999999E-3</v>
      </c>
      <c r="AR1045" s="133">
        <v>1.4506259999999999E-4</v>
      </c>
      <c r="AS1045" s="134">
        <f t="shared" si="647"/>
        <v>3.5085416004735699E-6</v>
      </c>
      <c r="AT1045" s="135">
        <f t="shared" si="648"/>
        <v>1.0503549148701539E-8</v>
      </c>
      <c r="AU1045" s="135">
        <f t="shared" si="649"/>
        <v>2.0316890868000002E-2</v>
      </c>
      <c r="AV1045" s="302">
        <v>3.4287751999999999E-6</v>
      </c>
      <c r="AW1045" s="302">
        <v>1.0345458E-8</v>
      </c>
      <c r="AX1045" s="302">
        <v>2.8265197E-13</v>
      </c>
      <c r="AY1045" s="302">
        <v>6.2602571000000002E-12</v>
      </c>
      <c r="AZ1045" s="302">
        <v>1.6384846999999999E-13</v>
      </c>
      <c r="BA1045" s="302">
        <v>1.8187638999999999E-10</v>
      </c>
      <c r="BB1045" s="302">
        <v>7.8041236E-8</v>
      </c>
      <c r="BC1045" s="302">
        <v>2.6413607E-11</v>
      </c>
      <c r="BD1045" s="302">
        <v>8.9016419000000001E-11</v>
      </c>
      <c r="BE1045" s="302">
        <v>4.1610557999999999E-14</v>
      </c>
      <c r="BF1045" s="302">
        <v>1.3402159000000001E-15</v>
      </c>
      <c r="BG1045" s="302">
        <v>5.2669204000000002E-14</v>
      </c>
      <c r="BH1045" s="302">
        <v>9.8515472000000001E-14</v>
      </c>
      <c r="BI1045" s="302">
        <v>2.1724092E-14</v>
      </c>
      <c r="BJ1045" s="302">
        <v>2.4565259999999999E-11</v>
      </c>
      <c r="BK1045" s="302">
        <v>1.4712815E-9</v>
      </c>
      <c r="BL1045" s="302">
        <v>4.1913171000000002E-11</v>
      </c>
      <c r="BM1045" s="302">
        <v>1.4897867999999999E-5</v>
      </c>
      <c r="BN1045" s="303">
        <v>2.0301993000000001E-2</v>
      </c>
      <c r="BO1045" s="302">
        <v>4.1017218000000001E-11</v>
      </c>
      <c r="BP1045" s="302">
        <v>2.4942903000000001E-13</v>
      </c>
      <c r="BQ1045" s="302">
        <v>1.1159639999999999E-17</v>
      </c>
      <c r="BR1045" s="74"/>
      <c r="BS1045" s="136">
        <v>1.0938559E-4</v>
      </c>
      <c r="BT1045" s="144">
        <v>6.7356306000000004E-7</v>
      </c>
      <c r="BU1045" s="136">
        <v>1.0300657E-4</v>
      </c>
      <c r="BV1045" s="144">
        <v>1.4554254000000001E-8</v>
      </c>
      <c r="BW1045" s="144">
        <v>6.0080946999999997E-7</v>
      </c>
      <c r="BX1045" s="144">
        <v>1.1769024E-7</v>
      </c>
      <c r="BY1045" s="144">
        <v>8.0949264999999998E-10</v>
      </c>
      <c r="BZ1045" s="144">
        <v>1.8503580999999999E-7</v>
      </c>
      <c r="CA1045" s="144">
        <v>8.7560939999999993E-9</v>
      </c>
      <c r="CB1045" s="144">
        <v>9.8091945000000001E-8</v>
      </c>
      <c r="CC1045" s="144">
        <v>1.2026067E-9</v>
      </c>
      <c r="CD1045" s="144">
        <v>2.7325472E-8</v>
      </c>
      <c r="CE1045" s="144">
        <v>2.2473450999999999E-11</v>
      </c>
      <c r="CF1045" s="144">
        <v>3.0996591999999999E-7</v>
      </c>
      <c r="CG1045" s="144">
        <v>4.2689754999999998E-6</v>
      </c>
      <c r="CH1045" s="144">
        <v>6.6336620000000005E-8</v>
      </c>
      <c r="CI1045" s="144">
        <v>5.8883204999999999E-9</v>
      </c>
      <c r="CJ1045" s="203"/>
      <c r="CK1045" s="201"/>
      <c r="CL1045" s="110" t="s">
        <v>4173</v>
      </c>
      <c r="CM1045" s="110"/>
      <c r="CN1045" s="110"/>
      <c r="CP1045" s="305"/>
      <c r="CQ1045" s="74"/>
      <c r="CR1045" s="74"/>
      <c r="CS1045" s="74"/>
      <c r="CT1045" s="74"/>
      <c r="CU1045" s="74"/>
      <c r="CV1045" s="74"/>
      <c r="CW1045" s="74"/>
      <c r="CX1045" s="74"/>
      <c r="CY1045" s="74"/>
      <c r="CZ1045" s="74"/>
      <c r="DA1045" s="74"/>
      <c r="DB1045" s="74"/>
    </row>
    <row r="1046" spans="1:106" ht="14.5" customHeight="1">
      <c r="A1046" s="74" t="s">
        <v>4289</v>
      </c>
      <c r="B1046" s="129" t="s">
        <v>4169</v>
      </c>
      <c r="C1046" s="130" t="str">
        <f t="shared" si="638"/>
        <v>A.160.02.130</v>
      </c>
      <c r="D1046" s="131" t="s">
        <v>265</v>
      </c>
      <c r="E1046" s="129" t="s">
        <v>957</v>
      </c>
      <c r="F1046" s="132" t="s">
        <v>4291</v>
      </c>
      <c r="G1046" s="132">
        <f t="shared" si="639"/>
        <v>5.2773795218900001E-2</v>
      </c>
      <c r="H1046" s="348">
        <f t="shared" si="640"/>
        <v>5.2773795218900001E-2</v>
      </c>
      <c r="I1046" s="74"/>
      <c r="J1046" s="132">
        <f t="shared" si="641"/>
        <v>1.5558812719E-3</v>
      </c>
      <c r="K1046" s="132">
        <f t="shared" si="642"/>
        <v>4.72471544E-3</v>
      </c>
      <c r="L1046" s="300">
        <f t="shared" si="643"/>
        <v>1.5900160507000001E-2</v>
      </c>
      <c r="M1046" s="132">
        <v>3.0593037999999999E-2</v>
      </c>
      <c r="N1046" s="132">
        <v>2.9486333000000001E-3</v>
      </c>
      <c r="O1046" s="132">
        <v>1.6520936999999999E-3</v>
      </c>
      <c r="P1046" s="132">
        <v>1.2162303999999999E-3</v>
      </c>
      <c r="Q1046" s="132">
        <v>1.8626083000000001E-4</v>
      </c>
      <c r="R1046" s="304">
        <v>6.3042619000000002E-6</v>
      </c>
      <c r="S1046" s="132">
        <v>1.4708578000000001E-4</v>
      </c>
      <c r="T1046" s="132">
        <v>1.2398844000000001E-4</v>
      </c>
      <c r="U1046" s="132">
        <v>2.0550367999999999E-4</v>
      </c>
      <c r="V1046" s="132">
        <v>1.2441158000000001E-2</v>
      </c>
      <c r="W1046" s="132">
        <v>3.2259903999999999E-3</v>
      </c>
      <c r="X1046" s="304">
        <v>2.5392852000000001E-5</v>
      </c>
      <c r="Y1046" s="304">
        <v>2.1155750000000001E-6</v>
      </c>
      <c r="Z1046" s="132">
        <v>0</v>
      </c>
      <c r="AA1046" s="74"/>
      <c r="AB1046" s="301">
        <f t="shared" si="644"/>
        <v>0.23002284210526314</v>
      </c>
      <c r="AC1046" s="338">
        <f t="shared" si="645"/>
        <v>0.23002284210526314</v>
      </c>
      <c r="AD1046" s="74"/>
      <c r="AE1046" s="136">
        <v>21.347856</v>
      </c>
      <c r="AF1046" s="136">
        <v>2.9122241</v>
      </c>
      <c r="AG1046" s="136">
        <v>0.43730811000000003</v>
      </c>
      <c r="AH1046" s="136">
        <v>0</v>
      </c>
      <c r="AI1046" s="136">
        <v>17.737456000000002</v>
      </c>
      <c r="AJ1046" s="136">
        <v>0.162053</v>
      </c>
      <c r="AK1046" s="136">
        <v>9.8814663999999997E-2</v>
      </c>
      <c r="AL1046" s="74"/>
      <c r="AM1046" s="133">
        <v>5.1017425999999996E-3</v>
      </c>
      <c r="AN1046" s="340">
        <f t="shared" si="646"/>
        <v>5.1017425999999996E-3</v>
      </c>
      <c r="AP1046" s="133">
        <v>4.7545069000000002E-3</v>
      </c>
      <c r="AQ1046" s="133">
        <v>2.1444496000000001E-4</v>
      </c>
      <c r="AR1046" s="133">
        <v>1.3279074000000001E-4</v>
      </c>
      <c r="AS1046" s="134">
        <f t="shared" si="647"/>
        <v>2.8504238289857001E-7</v>
      </c>
      <c r="AT1046" s="135">
        <f t="shared" si="648"/>
        <v>7.9306568317853996E-10</v>
      </c>
      <c r="AU1046" s="135">
        <f t="shared" si="649"/>
        <v>1.8598142619000002E-2</v>
      </c>
      <c r="AV1046" s="302">
        <v>2.1393672000000001E-7</v>
      </c>
      <c r="AW1046" s="302">
        <v>6.4551444000000001E-10</v>
      </c>
      <c r="AX1046" s="302">
        <v>1.7635647999999999E-14</v>
      </c>
      <c r="AY1046" s="302">
        <v>6.2602571000000002E-12</v>
      </c>
      <c r="AZ1046" s="302">
        <v>1.6384846999999999E-13</v>
      </c>
      <c r="BA1046" s="302">
        <v>1.8085112E-10</v>
      </c>
      <c r="BB1046" s="302">
        <v>6.9381905999999995E-8</v>
      </c>
      <c r="BC1046" s="302">
        <v>2.6179795999999999E-11</v>
      </c>
      <c r="BD1046" s="302">
        <v>7.9002815000000002E-11</v>
      </c>
      <c r="BE1046" s="302">
        <v>4.1610557999999999E-14</v>
      </c>
      <c r="BF1046" s="302">
        <v>1.3402159000000001E-15</v>
      </c>
      <c r="BG1046" s="302">
        <v>5.2058904000000003E-14</v>
      </c>
      <c r="BH1046" s="302">
        <v>7.5774484999999996E-14</v>
      </c>
      <c r="BI1046" s="302">
        <v>1.7601178000000001E-14</v>
      </c>
      <c r="BJ1046" s="302">
        <v>2.4534954999999999E-11</v>
      </c>
      <c r="BK1046" s="302">
        <v>1.4709295000000001E-9</v>
      </c>
      <c r="BL1046" s="302">
        <v>4.1913171000000002E-11</v>
      </c>
      <c r="BM1046" s="302">
        <v>1.4822619E-5</v>
      </c>
      <c r="BN1046" s="303">
        <v>1.858332E-2</v>
      </c>
      <c r="BO1046" s="302">
        <v>4.1017218000000001E-11</v>
      </c>
      <c r="BP1046" s="302">
        <v>2.4942903000000001E-13</v>
      </c>
      <c r="BQ1046" s="302">
        <v>1.1159639999999999E-17</v>
      </c>
      <c r="BR1046" s="74"/>
      <c r="BS1046" s="144">
        <v>1.2425093E-5</v>
      </c>
      <c r="BT1046" s="144">
        <v>6.0452625000000003E-7</v>
      </c>
      <c r="BU1046" s="144">
        <v>6.4136471000000001E-6</v>
      </c>
      <c r="BV1046" s="144">
        <v>1.4532627E-8</v>
      </c>
      <c r="BW1046" s="144">
        <v>5.4036098999999999E-7</v>
      </c>
      <c r="BX1046" s="144">
        <v>1.1769024E-7</v>
      </c>
      <c r="BY1046" s="144">
        <v>8.0949264999999998E-10</v>
      </c>
      <c r="BZ1046" s="144">
        <v>1.8503580999999999E-7</v>
      </c>
      <c r="CA1046" s="144">
        <v>8.4598755999999994E-9</v>
      </c>
      <c r="CB1046" s="144">
        <v>9.7327516000000001E-8</v>
      </c>
      <c r="CC1046" s="144">
        <v>1.2026067E-9</v>
      </c>
      <c r="CD1046" s="144">
        <v>2.7325472E-8</v>
      </c>
      <c r="CE1046" s="144">
        <v>2.2473450999999999E-11</v>
      </c>
      <c r="CF1046" s="144">
        <v>2.9817090999999999E-7</v>
      </c>
      <c r="CG1046" s="144">
        <v>4.0437565000000003E-6</v>
      </c>
      <c r="CH1046" s="144">
        <v>6.6336620000000005E-8</v>
      </c>
      <c r="CI1046" s="144">
        <v>5.8883204999999999E-9</v>
      </c>
      <c r="CJ1046" s="203"/>
      <c r="CK1046" s="201"/>
      <c r="CL1046" s="110" t="s">
        <v>4173</v>
      </c>
      <c r="CM1046" s="110"/>
      <c r="CN1046" s="110"/>
      <c r="CP1046" s="305"/>
      <c r="CQ1046" s="74"/>
      <c r="CR1046" s="74"/>
      <c r="CS1046" s="74"/>
      <c r="CT1046" s="74"/>
      <c r="CU1046" s="74"/>
      <c r="CV1046" s="74"/>
      <c r="CW1046" s="74"/>
      <c r="CX1046" s="74"/>
      <c r="CY1046" s="74"/>
      <c r="CZ1046" s="74"/>
      <c r="DA1046" s="74"/>
      <c r="DB1046" s="74"/>
    </row>
    <row r="1047" spans="1:106" ht="14.5" customHeight="1">
      <c r="A1047" s="74" t="s">
        <v>4292</v>
      </c>
      <c r="B1047" s="129" t="s">
        <v>4169</v>
      </c>
      <c r="C1047" s="130" t="str">
        <f t="shared" si="638"/>
        <v>A.160.02.131</v>
      </c>
      <c r="D1047" s="131" t="s">
        <v>265</v>
      </c>
      <c r="E1047" s="129" t="s">
        <v>957</v>
      </c>
      <c r="F1047" s="132" t="s">
        <v>4293</v>
      </c>
      <c r="G1047" s="132">
        <f t="shared" si="639"/>
        <v>6.4198238043668994</v>
      </c>
      <c r="H1047" s="348">
        <f t="shared" si="640"/>
        <v>6.4198238043668994</v>
      </c>
      <c r="I1047" s="74"/>
      <c r="J1047" s="132">
        <f t="shared" si="641"/>
        <v>1.5558812719E-3</v>
      </c>
      <c r="K1047" s="132">
        <f t="shared" si="642"/>
        <v>4.72471544E-3</v>
      </c>
      <c r="L1047" s="300">
        <f t="shared" si="643"/>
        <v>5.9241001676549994</v>
      </c>
      <c r="M1047" s="132">
        <v>0.48944304</v>
      </c>
      <c r="N1047" s="132">
        <v>2.9486333000000001E-3</v>
      </c>
      <c r="O1047" s="132">
        <v>1.6520936999999999E-3</v>
      </c>
      <c r="P1047" s="132">
        <v>1.2162303999999999E-3</v>
      </c>
      <c r="Q1047" s="132">
        <v>1.8626083000000001E-4</v>
      </c>
      <c r="R1047" s="304">
        <v>6.3042619000000002E-6</v>
      </c>
      <c r="S1047" s="132">
        <v>1.4708578000000001E-4</v>
      </c>
      <c r="T1047" s="132">
        <v>1.2398844000000001E-4</v>
      </c>
      <c r="U1047" s="132">
        <v>2.0550367999999999E-4</v>
      </c>
      <c r="V1047" s="132">
        <v>1.2441158000000001E-2</v>
      </c>
      <c r="W1047" s="132">
        <v>3.2259903999999999E-3</v>
      </c>
      <c r="X1047" s="132">
        <v>5.9082254000000001</v>
      </c>
      <c r="Y1047" s="304">
        <v>2.1155750000000001E-6</v>
      </c>
      <c r="Z1047" s="132">
        <v>0</v>
      </c>
      <c r="AA1047" s="74"/>
      <c r="AB1047" s="301">
        <f t="shared" si="644"/>
        <v>3.6800228571428568</v>
      </c>
      <c r="AC1047" s="338">
        <f t="shared" si="645"/>
        <v>3.6800228571428568</v>
      </c>
      <c r="AD1047" s="74"/>
      <c r="AE1047" s="136">
        <v>21.347856</v>
      </c>
      <c r="AF1047" s="136">
        <v>2.9122241</v>
      </c>
      <c r="AG1047" s="136">
        <v>0.43730811000000003</v>
      </c>
      <c r="AH1047" s="136">
        <v>0</v>
      </c>
      <c r="AI1047" s="136">
        <v>17.737456000000002</v>
      </c>
      <c r="AJ1047" s="136">
        <v>0.162053</v>
      </c>
      <c r="AK1047" s="136">
        <v>9.8814663999999997E-2</v>
      </c>
      <c r="AL1047" s="74"/>
      <c r="AM1047" s="133">
        <v>6.1116565999999997E-2</v>
      </c>
      <c r="AN1047" s="340">
        <f t="shared" si="646"/>
        <v>6.1116565999999997E-2</v>
      </c>
      <c r="AP1047" s="133">
        <v>5.8157195000000002E-2</v>
      </c>
      <c r="AQ1047" s="133">
        <v>2.8265803000000001E-3</v>
      </c>
      <c r="AR1047" s="133">
        <v>1.3279074000000001E-4</v>
      </c>
      <c r="AS1047" s="134">
        <f t="shared" si="647"/>
        <v>3.4866423628985698E-6</v>
      </c>
      <c r="AT1047" s="135">
        <f t="shared" si="648"/>
        <v>1.0453329168180539E-8</v>
      </c>
      <c r="AU1047" s="135">
        <f t="shared" si="649"/>
        <v>1.8598142619000002E-2</v>
      </c>
      <c r="AV1047" s="302">
        <v>3.4155366999999999E-6</v>
      </c>
      <c r="AW1047" s="302">
        <v>1.0305514E-8</v>
      </c>
      <c r="AX1047" s="302">
        <v>2.8156064999999999E-13</v>
      </c>
      <c r="AY1047" s="302">
        <v>6.2602571000000002E-12</v>
      </c>
      <c r="AZ1047" s="302">
        <v>1.6384846999999999E-13</v>
      </c>
      <c r="BA1047" s="302">
        <v>1.8085112E-10</v>
      </c>
      <c r="BB1047" s="302">
        <v>6.9381905999999995E-8</v>
      </c>
      <c r="BC1047" s="302">
        <v>2.6179795999999999E-11</v>
      </c>
      <c r="BD1047" s="302">
        <v>7.9002815000000002E-11</v>
      </c>
      <c r="BE1047" s="302">
        <v>4.1610557999999999E-14</v>
      </c>
      <c r="BF1047" s="302">
        <v>1.3402159000000001E-15</v>
      </c>
      <c r="BG1047" s="302">
        <v>5.2058904000000003E-14</v>
      </c>
      <c r="BH1047" s="302">
        <v>7.5774484999999996E-14</v>
      </c>
      <c r="BI1047" s="302">
        <v>1.7601178000000001E-14</v>
      </c>
      <c r="BJ1047" s="302">
        <v>2.4534954999999999E-11</v>
      </c>
      <c r="BK1047" s="302">
        <v>1.4709295000000001E-9</v>
      </c>
      <c r="BL1047" s="302">
        <v>4.1913171000000002E-11</v>
      </c>
      <c r="BM1047" s="302">
        <v>1.4822619E-5</v>
      </c>
      <c r="BN1047" s="303">
        <v>1.858332E-2</v>
      </c>
      <c r="BO1047" s="302">
        <v>4.1017218000000001E-11</v>
      </c>
      <c r="BP1047" s="302">
        <v>2.4942903000000001E-13</v>
      </c>
      <c r="BQ1047" s="302">
        <v>1.1159639999999999E-17</v>
      </c>
      <c r="BR1047" s="74"/>
      <c r="BS1047" s="136">
        <v>1.0862025E-4</v>
      </c>
      <c r="BT1047" s="144">
        <v>6.0452625000000003E-7</v>
      </c>
      <c r="BU1047" s="136">
        <v>1.0260880000000001E-4</v>
      </c>
      <c r="BV1047" s="144">
        <v>1.4532627E-8</v>
      </c>
      <c r="BW1047" s="144">
        <v>5.4036098999999999E-7</v>
      </c>
      <c r="BX1047" s="144">
        <v>1.1769024E-7</v>
      </c>
      <c r="BY1047" s="144">
        <v>8.0949264999999998E-10</v>
      </c>
      <c r="BZ1047" s="144">
        <v>1.8503580999999999E-7</v>
      </c>
      <c r="CA1047" s="144">
        <v>8.4598755999999994E-9</v>
      </c>
      <c r="CB1047" s="144">
        <v>9.7327516000000001E-8</v>
      </c>
      <c r="CC1047" s="144">
        <v>1.2026067E-9</v>
      </c>
      <c r="CD1047" s="144">
        <v>2.7325472E-8</v>
      </c>
      <c r="CE1047" s="144">
        <v>2.2473450999999999E-11</v>
      </c>
      <c r="CF1047" s="144">
        <v>2.9817090999999999E-7</v>
      </c>
      <c r="CG1047" s="144">
        <v>4.0437565000000003E-6</v>
      </c>
      <c r="CH1047" s="144">
        <v>6.6336620000000005E-8</v>
      </c>
      <c r="CI1047" s="144">
        <v>5.8883204999999999E-9</v>
      </c>
      <c r="CJ1047" s="203"/>
      <c r="CK1047" s="201"/>
      <c r="CL1047" s="110" t="s">
        <v>4173</v>
      </c>
      <c r="CM1047" s="110"/>
      <c r="CN1047" s="110"/>
      <c r="CP1047" s="305"/>
      <c r="CQ1047" s="74"/>
      <c r="CR1047" s="74"/>
      <c r="CS1047" s="74"/>
      <c r="CT1047" s="74"/>
      <c r="CU1047" s="74"/>
      <c r="CV1047" s="74"/>
      <c r="CW1047" s="74"/>
      <c r="CX1047" s="74"/>
      <c r="CY1047" s="74"/>
      <c r="CZ1047" s="74"/>
      <c r="DA1047" s="74"/>
      <c r="DB1047" s="74"/>
    </row>
    <row r="1048" spans="1:106" ht="14.5" customHeight="1">
      <c r="B1048" s="129" t="s">
        <v>4169</v>
      </c>
      <c r="C1048" s="127" t="s">
        <v>287</v>
      </c>
      <c r="D1048" s="127" t="s">
        <v>288</v>
      </c>
      <c r="G1048" s="74"/>
      <c r="H1048" s="74"/>
      <c r="I1048" s="74"/>
      <c r="J1048" s="74"/>
      <c r="K1048" s="74"/>
      <c r="L1048" s="74"/>
      <c r="M1048" s="74"/>
      <c r="N1048" s="74"/>
      <c r="O1048" s="74"/>
      <c r="P1048" s="74"/>
      <c r="Q1048" s="74"/>
      <c r="R1048" s="74"/>
      <c r="S1048" s="74"/>
      <c r="T1048" s="74"/>
      <c r="U1048" s="74"/>
      <c r="V1048" s="74"/>
      <c r="W1048" s="74"/>
      <c r="X1048" s="74"/>
      <c r="Y1048" s="74"/>
      <c r="Z1048" s="74"/>
      <c r="AA1048" s="74"/>
      <c r="AB1048" s="74"/>
      <c r="AC1048" s="74"/>
      <c r="AD1048" s="74"/>
      <c r="AE1048" s="74"/>
      <c r="AF1048" s="74"/>
      <c r="AG1048" s="74"/>
      <c r="AH1048" s="74"/>
      <c r="AI1048" s="74"/>
      <c r="AJ1048" s="74"/>
      <c r="AK1048" s="74"/>
      <c r="AL1048" s="74"/>
      <c r="AM1048" s="74"/>
      <c r="AN1048" s="74"/>
      <c r="AP1048" s="74"/>
      <c r="AQ1048" s="74"/>
      <c r="AR1048" s="74"/>
      <c r="AS1048" s="74"/>
      <c r="AT1048" s="74"/>
      <c r="AU1048" s="74"/>
      <c r="AV1048" s="74"/>
      <c r="AW1048" s="74"/>
      <c r="AX1048" s="74"/>
      <c r="AY1048" s="74"/>
      <c r="AZ1048" s="74"/>
      <c r="BA1048" s="74"/>
      <c r="BB1048" s="74"/>
      <c r="BC1048" s="74"/>
      <c r="BD1048" s="74"/>
      <c r="BE1048" s="74"/>
      <c r="BF1048" s="74"/>
      <c r="BG1048" s="74"/>
      <c r="BH1048" s="74"/>
      <c r="BI1048" s="74"/>
      <c r="BJ1048" s="74"/>
      <c r="BK1048" s="74"/>
      <c r="BL1048" s="74"/>
      <c r="BM1048" s="74"/>
      <c r="BN1048" s="74"/>
      <c r="BO1048" s="74"/>
      <c r="BP1048" s="74"/>
      <c r="BQ1048" s="74"/>
      <c r="BR1048" s="74"/>
      <c r="BS1048" s="74"/>
      <c r="BT1048" s="74"/>
      <c r="BU1048" s="74"/>
      <c r="BV1048" s="74"/>
      <c r="BW1048" s="74"/>
      <c r="BX1048" s="74"/>
      <c r="BY1048" s="74"/>
      <c r="BZ1048" s="74"/>
      <c r="CA1048" s="74"/>
      <c r="CB1048" s="74"/>
      <c r="CC1048" s="74"/>
      <c r="CD1048" s="74"/>
      <c r="CE1048" s="74"/>
      <c r="CF1048" s="74"/>
      <c r="CG1048" s="74"/>
      <c r="CH1048" s="74"/>
      <c r="CI1048" s="74"/>
      <c r="CJ1048" s="142"/>
      <c r="CK1048" s="202"/>
      <c r="CL1048" s="89"/>
      <c r="CM1048" s="110"/>
      <c r="CN1048" s="110"/>
      <c r="CP1048" s="305"/>
      <c r="CQ1048" s="74"/>
      <c r="CR1048" s="74"/>
      <c r="CS1048" s="74"/>
      <c r="CT1048" s="74"/>
      <c r="CU1048" s="74"/>
      <c r="CV1048" s="74"/>
      <c r="CW1048" s="74"/>
      <c r="CX1048" s="74"/>
      <c r="CY1048" s="74"/>
      <c r="CZ1048" s="74"/>
      <c r="DA1048" s="74"/>
      <c r="DB1048" s="74"/>
    </row>
    <row r="1049" spans="1:106" ht="14.5" customHeight="1">
      <c r="A1049" s="74" t="s">
        <v>4294</v>
      </c>
      <c r="B1049" s="129" t="s">
        <v>4169</v>
      </c>
      <c r="C1049" s="130" t="str">
        <f t="shared" ref="C1049:C1083" si="650">MID(A1049,1,12)</f>
        <v>A.160.03.101</v>
      </c>
      <c r="D1049" s="131" t="s">
        <v>288</v>
      </c>
      <c r="E1049" s="129" t="s">
        <v>957</v>
      </c>
      <c r="F1049" s="132" t="s">
        <v>4295</v>
      </c>
      <c r="G1049" s="132">
        <f t="shared" ref="G1049:G1083" si="651">J1049+K1049+L1049+M1049</f>
        <v>5.6419233986500006E-2</v>
      </c>
      <c r="H1049" s="348">
        <f t="shared" ref="H1049:H1083" si="652">G1049</f>
        <v>5.6419233986500006E-2</v>
      </c>
      <c r="I1049" s="74"/>
      <c r="J1049" s="132">
        <f t="shared" ref="J1049:J1083" si="653">P1049+Q1049+R1049+S1049</f>
        <v>1.5667293024999999E-3</v>
      </c>
      <c r="K1049" s="132">
        <f t="shared" ref="K1049:K1083" si="654">N1049+O1049+T1049</f>
        <v>5.1703326699999996E-3</v>
      </c>
      <c r="L1049" s="300">
        <f t="shared" ref="L1049:L1083" si="655">U1049+IF(V1049="x",0,V1049)+IF(W1049="x",0,W1049)+IF(X1049="x",0,X1049)+Y1049+Z1049</f>
        <v>1.7410725014000001E-2</v>
      </c>
      <c r="M1049" s="132">
        <v>3.2271447000000002E-2</v>
      </c>
      <c r="N1049" s="132">
        <v>3.3673707E-3</v>
      </c>
      <c r="O1049" s="132">
        <v>1.6788102E-3</v>
      </c>
      <c r="P1049" s="132">
        <v>1.2223226000000001E-3</v>
      </c>
      <c r="Q1049" s="132">
        <v>1.8979945000000001E-4</v>
      </c>
      <c r="R1049" s="304">
        <v>6.4995324999999999E-6</v>
      </c>
      <c r="S1049" s="132">
        <v>1.4810771999999999E-4</v>
      </c>
      <c r="T1049" s="132">
        <v>1.2415177000000001E-4</v>
      </c>
      <c r="U1049" s="132">
        <v>2.0622743999999999E-4</v>
      </c>
      <c r="V1049" s="132">
        <v>1.3946834999999999E-2</v>
      </c>
      <c r="W1049" s="132">
        <v>3.2301316E-3</v>
      </c>
      <c r="X1049" s="304">
        <v>2.5415399000000001E-5</v>
      </c>
      <c r="Y1049" s="304">
        <v>2.1155750000000001E-6</v>
      </c>
      <c r="Z1049" s="132">
        <v>0</v>
      </c>
      <c r="AA1049" s="74"/>
      <c r="AB1049" s="301">
        <f t="shared" ref="AB1049:AB1083" si="656">M1049/0.133</f>
        <v>0.24264245864661654</v>
      </c>
      <c r="AC1049" s="338">
        <f t="shared" ref="AC1049:AC1083" si="657">AB1049</f>
        <v>0.24264245864661654</v>
      </c>
      <c r="AD1049" s="74"/>
      <c r="AE1049" s="136">
        <v>21.513553999999999</v>
      </c>
      <c r="AF1049" s="136">
        <v>3.0771628</v>
      </c>
      <c r="AG1049" s="136">
        <v>0.43786948999999997</v>
      </c>
      <c r="AH1049" s="136">
        <v>0</v>
      </c>
      <c r="AI1049" s="136">
        <v>17.737456000000002</v>
      </c>
      <c r="AJ1049" s="136">
        <v>0.16211246000000001</v>
      </c>
      <c r="AK1049" s="136">
        <v>9.8952875999999995E-2</v>
      </c>
      <c r="AL1049" s="74"/>
      <c r="AM1049" s="133">
        <v>5.4477431999999998E-3</v>
      </c>
      <c r="AN1049" s="340">
        <f t="shared" ref="AN1049:AN1083" si="658">AM1049</f>
        <v>5.4477431999999998E-3</v>
      </c>
      <c r="AP1049" s="133">
        <v>5.0776390000000001E-3</v>
      </c>
      <c r="AQ1049" s="133">
        <v>2.2645753999999999E-4</v>
      </c>
      <c r="AR1049" s="133">
        <v>1.4364662E-4</v>
      </c>
      <c r="AS1049" s="134">
        <f t="shared" ref="AS1049:AS1083" si="659">AV1049+AY1049+AZ1049+BA1049+BB1049+BJ1049+BK1049+BO1049</f>
        <v>3.0441480507756998E-7</v>
      </c>
      <c r="AT1049" s="135">
        <f t="shared" ref="AT1049:AT1083" si="660">AW1049+AX1049+BC1049+BD1049+BE1049+BF1049+BG1049+BH1049+BI1049+BL1049+BP1049+BQ1049</f>
        <v>8.3749090367953981E-10</v>
      </c>
      <c r="AU1049" s="135">
        <f t="shared" ref="AU1049:AU1083" si="661">BM1049+BN1049</f>
        <v>2.0118574184999998E-2</v>
      </c>
      <c r="AV1049" s="302">
        <v>2.2564772E-7</v>
      </c>
      <c r="AW1049" s="302">
        <v>6.8084936999999997E-10</v>
      </c>
      <c r="AX1049" s="302">
        <v>1.8601048000000002E-14</v>
      </c>
      <c r="AY1049" s="302">
        <v>6.2602571000000002E-12</v>
      </c>
      <c r="AZ1049" s="302">
        <v>1.6384846999999999E-13</v>
      </c>
      <c r="BA1049" s="302">
        <v>1.8175809E-10</v>
      </c>
      <c r="BB1049" s="302">
        <v>7.7042083000000006E-8</v>
      </c>
      <c r="BC1049" s="302">
        <v>2.6386629000000001E-11</v>
      </c>
      <c r="BD1049" s="302">
        <v>8.7861002999999998E-11</v>
      </c>
      <c r="BE1049" s="302">
        <v>4.1610557999999999E-14</v>
      </c>
      <c r="BF1049" s="302">
        <v>1.3402159000000001E-15</v>
      </c>
      <c r="BG1049" s="302">
        <v>5.2598785000000002E-14</v>
      </c>
      <c r="BH1049" s="302">
        <v>9.5891512000000001E-14</v>
      </c>
      <c r="BI1049" s="302">
        <v>2.1248371000000001E-14</v>
      </c>
      <c r="BJ1049" s="302">
        <v>2.4561764000000001E-11</v>
      </c>
      <c r="BK1049" s="302">
        <v>1.4712409000000001E-9</v>
      </c>
      <c r="BL1049" s="302">
        <v>4.1913171000000002E-11</v>
      </c>
      <c r="BM1049" s="302">
        <v>1.4889185E-5</v>
      </c>
      <c r="BN1049" s="303">
        <v>2.0103685E-2</v>
      </c>
      <c r="BO1049" s="302">
        <v>4.1017218000000001E-11</v>
      </c>
      <c r="BP1049" s="302">
        <v>2.4942903000000001E-13</v>
      </c>
      <c r="BQ1049" s="302">
        <v>1.1159639999999999E-17</v>
      </c>
      <c r="BR1049" s="74"/>
      <c r="BS1049" s="144">
        <v>1.310213E-5</v>
      </c>
      <c r="BT1049" s="144">
        <v>6.6559726999999997E-7</v>
      </c>
      <c r="BU1049" s="144">
        <v>6.7655155999999997E-6</v>
      </c>
      <c r="BV1049" s="144">
        <v>1.4551758999999999E-8</v>
      </c>
      <c r="BW1049" s="144">
        <v>5.9383465000000005E-7</v>
      </c>
      <c r="BX1049" s="144">
        <v>1.1769024E-7</v>
      </c>
      <c r="BY1049" s="144">
        <v>8.0949264999999998E-10</v>
      </c>
      <c r="BZ1049" s="144">
        <v>1.8503580999999999E-7</v>
      </c>
      <c r="CA1049" s="144">
        <v>8.7219149999999997E-9</v>
      </c>
      <c r="CB1049" s="144">
        <v>9.8003741999999999E-8</v>
      </c>
      <c r="CC1049" s="144">
        <v>1.2026067E-9</v>
      </c>
      <c r="CD1049" s="144">
        <v>2.7325472E-8</v>
      </c>
      <c r="CE1049" s="144">
        <v>2.2473450999999999E-11</v>
      </c>
      <c r="CF1049" s="144">
        <v>3.0860495999999999E-7</v>
      </c>
      <c r="CG1049" s="144">
        <v>4.2429887E-6</v>
      </c>
      <c r="CH1049" s="144">
        <v>6.6336620000000005E-8</v>
      </c>
      <c r="CI1049" s="144">
        <v>5.8883204999999999E-9</v>
      </c>
      <c r="CJ1049" s="203"/>
      <c r="CK1049" s="201"/>
      <c r="CL1049" s="110" t="s">
        <v>4173</v>
      </c>
      <c r="CP1049" s="305"/>
      <c r="CQ1049" s="74"/>
      <c r="CR1049" s="74"/>
      <c r="CS1049" s="74"/>
      <c r="CT1049" s="74"/>
      <c r="CU1049" s="74"/>
      <c r="CV1049" s="74"/>
      <c r="CW1049" s="74"/>
      <c r="CX1049" s="74"/>
      <c r="CY1049" s="74"/>
      <c r="CZ1049" s="74"/>
      <c r="DA1049" s="74"/>
      <c r="DB1049" s="74"/>
    </row>
    <row r="1050" spans="1:106" ht="14.5" customHeight="1">
      <c r="A1050" s="74" t="s">
        <v>4296</v>
      </c>
      <c r="B1050" s="129" t="s">
        <v>4169</v>
      </c>
      <c r="C1050" s="130" t="str">
        <f t="shared" si="650"/>
        <v>A.160.03.102</v>
      </c>
      <c r="D1050" s="131" t="s">
        <v>288</v>
      </c>
      <c r="E1050" s="129" t="s">
        <v>957</v>
      </c>
      <c r="F1050" s="132" t="s">
        <v>4298</v>
      </c>
      <c r="G1050" s="132">
        <f t="shared" si="651"/>
        <v>6.5436942215874989</v>
      </c>
      <c r="H1050" s="348">
        <f t="shared" si="652"/>
        <v>6.5436942215874989</v>
      </c>
      <c r="I1050" s="74"/>
      <c r="J1050" s="132">
        <f t="shared" si="653"/>
        <v>1.5667293024999999E-3</v>
      </c>
      <c r="K1050" s="132">
        <f t="shared" si="654"/>
        <v>5.1703326699999996E-3</v>
      </c>
      <c r="L1050" s="300">
        <f t="shared" si="655"/>
        <v>6.0458357096149991</v>
      </c>
      <c r="M1050" s="132">
        <v>0.49112145000000001</v>
      </c>
      <c r="N1050" s="132">
        <v>3.3673707E-3</v>
      </c>
      <c r="O1050" s="132">
        <v>1.6788102E-3</v>
      </c>
      <c r="P1050" s="132">
        <v>1.2223226000000001E-3</v>
      </c>
      <c r="Q1050" s="132">
        <v>1.8979945000000001E-4</v>
      </c>
      <c r="R1050" s="304">
        <v>6.4995324999999999E-6</v>
      </c>
      <c r="S1050" s="132">
        <v>1.4810771999999999E-4</v>
      </c>
      <c r="T1050" s="132">
        <v>1.2415177000000001E-4</v>
      </c>
      <c r="U1050" s="132">
        <v>2.0622743999999999E-4</v>
      </c>
      <c r="V1050" s="132">
        <v>1.3946834999999999E-2</v>
      </c>
      <c r="W1050" s="132">
        <v>3.2301316E-3</v>
      </c>
      <c r="X1050" s="132">
        <v>6.0284503999999997</v>
      </c>
      <c r="Y1050" s="304">
        <v>2.1155750000000001E-6</v>
      </c>
      <c r="Z1050" s="132">
        <v>0</v>
      </c>
      <c r="AA1050" s="74"/>
      <c r="AB1050" s="301">
        <f t="shared" si="656"/>
        <v>3.6926424812030074</v>
      </c>
      <c r="AC1050" s="338">
        <f t="shared" si="657"/>
        <v>3.6926424812030074</v>
      </c>
      <c r="AD1050" s="74"/>
      <c r="AE1050" s="136">
        <v>21.513553999999999</v>
      </c>
      <c r="AF1050" s="136">
        <v>3.0771628</v>
      </c>
      <c r="AG1050" s="136">
        <v>0.43786948999999997</v>
      </c>
      <c r="AH1050" s="136">
        <v>0</v>
      </c>
      <c r="AI1050" s="136">
        <v>17.737456000000002</v>
      </c>
      <c r="AJ1050" s="136">
        <v>0.16211246000000001</v>
      </c>
      <c r="AK1050" s="136">
        <v>9.8952875999999995E-2</v>
      </c>
      <c r="AL1050" s="74"/>
      <c r="AM1050" s="133">
        <v>6.1462567000000003E-2</v>
      </c>
      <c r="AN1050" s="340">
        <f t="shared" si="658"/>
        <v>6.1462567000000003E-2</v>
      </c>
      <c r="AP1050" s="133">
        <v>5.8480326999999999E-2</v>
      </c>
      <c r="AQ1050" s="133">
        <v>2.8385928999999999E-3</v>
      </c>
      <c r="AR1050" s="133">
        <v>1.4364662E-4</v>
      </c>
      <c r="AS1050" s="134">
        <f t="shared" si="659"/>
        <v>3.5060147850775697E-6</v>
      </c>
      <c r="AT1050" s="135">
        <f t="shared" si="660"/>
        <v>1.0497754458681536E-8</v>
      </c>
      <c r="AU1050" s="135">
        <f t="shared" si="661"/>
        <v>2.0118574184999998E-2</v>
      </c>
      <c r="AV1050" s="302">
        <v>3.4272476999999998E-6</v>
      </c>
      <c r="AW1050" s="302">
        <v>1.0340849E-8</v>
      </c>
      <c r="AX1050" s="302">
        <v>2.8252605E-13</v>
      </c>
      <c r="AY1050" s="302">
        <v>6.2602571000000002E-12</v>
      </c>
      <c r="AZ1050" s="302">
        <v>1.6384846999999999E-13</v>
      </c>
      <c r="BA1050" s="302">
        <v>1.8175809E-10</v>
      </c>
      <c r="BB1050" s="302">
        <v>7.7042083000000006E-8</v>
      </c>
      <c r="BC1050" s="302">
        <v>2.6386629000000001E-11</v>
      </c>
      <c r="BD1050" s="302">
        <v>8.7861002999999998E-11</v>
      </c>
      <c r="BE1050" s="302">
        <v>4.1610557999999999E-14</v>
      </c>
      <c r="BF1050" s="302">
        <v>1.3402159000000001E-15</v>
      </c>
      <c r="BG1050" s="302">
        <v>5.2598785000000002E-14</v>
      </c>
      <c r="BH1050" s="302">
        <v>9.5891512000000001E-14</v>
      </c>
      <c r="BI1050" s="302">
        <v>2.1248371000000001E-14</v>
      </c>
      <c r="BJ1050" s="302">
        <v>2.4561764000000001E-11</v>
      </c>
      <c r="BK1050" s="302">
        <v>1.4712409000000001E-9</v>
      </c>
      <c r="BL1050" s="302">
        <v>4.1913171000000002E-11</v>
      </c>
      <c r="BM1050" s="302">
        <v>1.4889185E-5</v>
      </c>
      <c r="BN1050" s="303">
        <v>2.0103685E-2</v>
      </c>
      <c r="BO1050" s="302">
        <v>4.1017218000000001E-11</v>
      </c>
      <c r="BP1050" s="302">
        <v>2.4942903000000001E-13</v>
      </c>
      <c r="BQ1050" s="302">
        <v>1.1159639999999999E-17</v>
      </c>
      <c r="BR1050" s="74"/>
      <c r="BS1050" s="136">
        <v>1.0929728E-4</v>
      </c>
      <c r="BT1050" s="144">
        <v>6.6559726999999997E-7</v>
      </c>
      <c r="BU1050" s="136">
        <v>1.0296067E-4</v>
      </c>
      <c r="BV1050" s="144">
        <v>1.4551758999999999E-8</v>
      </c>
      <c r="BW1050" s="144">
        <v>5.9383465000000005E-7</v>
      </c>
      <c r="BX1050" s="144">
        <v>1.1769024E-7</v>
      </c>
      <c r="BY1050" s="144">
        <v>8.0949264999999998E-10</v>
      </c>
      <c r="BZ1050" s="144">
        <v>1.8503580999999999E-7</v>
      </c>
      <c r="CA1050" s="144">
        <v>8.7219149999999997E-9</v>
      </c>
      <c r="CB1050" s="144">
        <v>9.8003741999999999E-8</v>
      </c>
      <c r="CC1050" s="144">
        <v>1.2026067E-9</v>
      </c>
      <c r="CD1050" s="144">
        <v>2.7325472E-8</v>
      </c>
      <c r="CE1050" s="144">
        <v>2.2473450999999999E-11</v>
      </c>
      <c r="CF1050" s="144">
        <v>3.0860495999999999E-7</v>
      </c>
      <c r="CG1050" s="144">
        <v>4.2429887E-6</v>
      </c>
      <c r="CH1050" s="144">
        <v>6.6336620000000005E-8</v>
      </c>
      <c r="CI1050" s="144">
        <v>5.8883204999999999E-9</v>
      </c>
      <c r="CJ1050" s="203"/>
      <c r="CK1050" s="201"/>
      <c r="CL1050" s="110" t="s">
        <v>4173</v>
      </c>
      <c r="CM1050" s="110"/>
      <c r="CN1050" s="110"/>
      <c r="CP1050" s="305"/>
      <c r="CQ1050" s="74"/>
      <c r="CR1050" s="74"/>
      <c r="CS1050" s="74"/>
      <c r="CT1050" s="74"/>
      <c r="CU1050" s="74"/>
      <c r="CV1050" s="74"/>
      <c r="CW1050" s="74"/>
      <c r="CX1050" s="74"/>
      <c r="CY1050" s="74"/>
      <c r="CZ1050" s="74"/>
      <c r="DA1050" s="74"/>
      <c r="DB1050" s="74"/>
    </row>
    <row r="1051" spans="1:106" ht="14.5" customHeight="1">
      <c r="A1051" s="74" t="s">
        <v>4299</v>
      </c>
      <c r="B1051" s="129" t="s">
        <v>4169</v>
      </c>
      <c r="C1051" s="130" t="str">
        <f t="shared" si="650"/>
        <v>A.160.03.103</v>
      </c>
      <c r="D1051" s="131" t="s">
        <v>288</v>
      </c>
      <c r="E1051" s="129" t="s">
        <v>957</v>
      </c>
      <c r="F1051" s="132" t="s">
        <v>4300</v>
      </c>
      <c r="G1051" s="132">
        <f t="shared" si="651"/>
        <v>5.9747677092000004E-2</v>
      </c>
      <c r="H1051" s="348">
        <f t="shared" si="652"/>
        <v>5.9747677092000004E-2</v>
      </c>
      <c r="I1051" s="74"/>
      <c r="J1051" s="132">
        <f t="shared" si="653"/>
        <v>1.576633993E-3</v>
      </c>
      <c r="K1051" s="132">
        <f t="shared" si="654"/>
        <v>5.5772005899999994E-3</v>
      </c>
      <c r="L1051" s="300">
        <f t="shared" si="655"/>
        <v>1.8789935508999999E-2</v>
      </c>
      <c r="M1051" s="132">
        <v>3.3803907000000001E-2</v>
      </c>
      <c r="N1051" s="132">
        <v>3.7496960999999999E-3</v>
      </c>
      <c r="O1051" s="132">
        <v>1.7032035999999999E-3</v>
      </c>
      <c r="P1051" s="132">
        <v>1.227885E-3</v>
      </c>
      <c r="Q1051" s="132">
        <v>1.9303037E-4</v>
      </c>
      <c r="R1051" s="304">
        <v>6.6778230000000003E-6</v>
      </c>
      <c r="S1051" s="132">
        <v>1.490408E-4</v>
      </c>
      <c r="T1051" s="132">
        <v>1.2430089000000001E-4</v>
      </c>
      <c r="U1051" s="132">
        <v>2.0688824999999999E-4</v>
      </c>
      <c r="V1051" s="132">
        <v>1.5321583E-2</v>
      </c>
      <c r="W1051" s="132">
        <v>3.2339127E-3</v>
      </c>
      <c r="X1051" s="304">
        <v>2.5435984000000001E-5</v>
      </c>
      <c r="Y1051" s="304">
        <v>2.1155750000000001E-6</v>
      </c>
      <c r="Z1051" s="132">
        <v>0</v>
      </c>
      <c r="AA1051" s="74"/>
      <c r="AB1051" s="301">
        <f t="shared" si="656"/>
        <v>0.2541647142857143</v>
      </c>
      <c r="AC1051" s="338">
        <f t="shared" si="657"/>
        <v>0.2541647142857143</v>
      </c>
      <c r="AD1051" s="74"/>
      <c r="AE1051" s="136">
        <v>21.664843000000001</v>
      </c>
      <c r="AF1051" s="136">
        <v>3.2277591000000001</v>
      </c>
      <c r="AG1051" s="136">
        <v>0.43838206000000002</v>
      </c>
      <c r="AH1051" s="136">
        <v>0</v>
      </c>
      <c r="AI1051" s="136">
        <v>17.737456000000002</v>
      </c>
      <c r="AJ1051" s="136">
        <v>0.16216674</v>
      </c>
      <c r="AK1051" s="136">
        <v>9.9079071000000005E-2</v>
      </c>
      <c r="AL1051" s="74"/>
      <c r="AM1051" s="133">
        <v>5.7636566999999996E-3</v>
      </c>
      <c r="AN1051" s="340">
        <f t="shared" si="658"/>
        <v>5.7636566999999996E-3</v>
      </c>
      <c r="AP1051" s="133">
        <v>5.3726727E-3</v>
      </c>
      <c r="AQ1051" s="133">
        <v>2.3742555000000001E-4</v>
      </c>
      <c r="AR1051" s="133">
        <v>1.5355851E-4</v>
      </c>
      <c r="AS1051" s="134">
        <f t="shared" si="659"/>
        <v>3.2210267595457E-7</v>
      </c>
      <c r="AT1051" s="135">
        <f t="shared" si="660"/>
        <v>8.7805305383053995E-10</v>
      </c>
      <c r="AU1051" s="135">
        <f t="shared" si="661"/>
        <v>2.1506793962999999E-2</v>
      </c>
      <c r="AV1051" s="302">
        <v>2.3634038000000001E-7</v>
      </c>
      <c r="AW1051" s="302">
        <v>7.1311169000000001E-10</v>
      </c>
      <c r="AX1051" s="302">
        <v>1.9482501E-14</v>
      </c>
      <c r="AY1051" s="302">
        <v>6.2602571000000002E-12</v>
      </c>
      <c r="AZ1051" s="302">
        <v>1.6384846999999999E-13</v>
      </c>
      <c r="BA1051" s="302">
        <v>1.8258619E-10</v>
      </c>
      <c r="BB1051" s="302">
        <v>8.4036156999999999E-8</v>
      </c>
      <c r="BC1051" s="302">
        <v>2.6575475999999999E-11</v>
      </c>
      <c r="BD1051" s="302">
        <v>9.5948913999999996E-11</v>
      </c>
      <c r="BE1051" s="302">
        <v>4.1610557999999999E-14</v>
      </c>
      <c r="BF1051" s="302">
        <v>1.3402159000000001E-15</v>
      </c>
      <c r="BG1051" s="302">
        <v>5.3091718999999997E-14</v>
      </c>
      <c r="BH1051" s="302">
        <v>1.1425923000000001E-13</v>
      </c>
      <c r="BI1051" s="302">
        <v>2.4578416999999999E-14</v>
      </c>
      <c r="BJ1051" s="302">
        <v>2.4586241000000001E-11</v>
      </c>
      <c r="BK1051" s="302">
        <v>1.4715251999999999E-9</v>
      </c>
      <c r="BL1051" s="302">
        <v>4.1913171000000002E-11</v>
      </c>
      <c r="BM1051" s="302">
        <v>1.4949963E-5</v>
      </c>
      <c r="BN1051" s="303">
        <v>2.1491844E-2</v>
      </c>
      <c r="BO1051" s="302">
        <v>4.1017218000000001E-11</v>
      </c>
      <c r="BP1051" s="302">
        <v>2.4942903000000001E-13</v>
      </c>
      <c r="BQ1051" s="302">
        <v>1.1159639999999999E-17</v>
      </c>
      <c r="BR1051" s="74"/>
      <c r="BS1051" s="144">
        <v>1.3720294E-5</v>
      </c>
      <c r="BT1051" s="144">
        <v>7.2135777000000001E-7</v>
      </c>
      <c r="BU1051" s="144">
        <v>7.0867867000000001E-6</v>
      </c>
      <c r="BV1051" s="144">
        <v>1.4569226999999999E-8</v>
      </c>
      <c r="BW1051" s="144">
        <v>6.4265842000000005E-7</v>
      </c>
      <c r="BX1051" s="144">
        <v>1.1769024E-7</v>
      </c>
      <c r="BY1051" s="144">
        <v>8.0949264999999998E-10</v>
      </c>
      <c r="BZ1051" s="144">
        <v>1.8503580999999999E-7</v>
      </c>
      <c r="CA1051" s="144">
        <v>8.9611683000000007E-9</v>
      </c>
      <c r="CB1051" s="144">
        <v>9.8621164999999996E-8</v>
      </c>
      <c r="CC1051" s="144">
        <v>1.2026067E-9</v>
      </c>
      <c r="CD1051" s="144">
        <v>2.7325472E-8</v>
      </c>
      <c r="CE1051" s="144">
        <v>2.2473450999999999E-11</v>
      </c>
      <c r="CF1051" s="144">
        <v>3.1813169999999998E-7</v>
      </c>
      <c r="CG1051" s="144">
        <v>4.4248964000000003E-6</v>
      </c>
      <c r="CH1051" s="144">
        <v>6.6336620000000005E-8</v>
      </c>
      <c r="CI1051" s="144">
        <v>5.8883204999999999E-9</v>
      </c>
      <c r="CJ1051" s="203"/>
      <c r="CK1051" s="201"/>
      <c r="CL1051" s="110" t="s">
        <v>4173</v>
      </c>
      <c r="CM1051" s="110"/>
      <c r="CN1051" s="110"/>
      <c r="CP1051" s="305"/>
      <c r="CQ1051" s="74"/>
      <c r="CR1051" s="74"/>
      <c r="CS1051" s="74"/>
      <c r="CT1051" s="74"/>
      <c r="CU1051" s="74"/>
      <c r="CV1051" s="74"/>
      <c r="CW1051" s="74"/>
      <c r="CX1051" s="74"/>
      <c r="CY1051" s="74"/>
      <c r="CZ1051" s="74"/>
      <c r="DA1051" s="74"/>
      <c r="DB1051" s="74"/>
    </row>
    <row r="1052" spans="1:106" ht="14.5" customHeight="1">
      <c r="A1052" s="74" t="s">
        <v>4301</v>
      </c>
      <c r="B1052" s="129" t="s">
        <v>4169</v>
      </c>
      <c r="C1052" s="130" t="str">
        <f t="shared" si="650"/>
        <v>A.160.03.104</v>
      </c>
      <c r="D1052" s="131" t="s">
        <v>288</v>
      </c>
      <c r="E1052" s="129" t="s">
        <v>957</v>
      </c>
      <c r="F1052" s="132" t="s">
        <v>4302</v>
      </c>
      <c r="G1052" s="132">
        <f t="shared" si="651"/>
        <v>9.4495976441079996</v>
      </c>
      <c r="H1052" s="348">
        <f t="shared" si="652"/>
        <v>9.4495976441079996</v>
      </c>
      <c r="I1052" s="74"/>
      <c r="J1052" s="132">
        <f t="shared" si="653"/>
        <v>1.576633993E-3</v>
      </c>
      <c r="K1052" s="132">
        <f t="shared" si="654"/>
        <v>5.5772005899999994E-3</v>
      </c>
      <c r="L1052" s="300">
        <f t="shared" si="655"/>
        <v>8.9497898995249994</v>
      </c>
      <c r="M1052" s="132">
        <v>0.49265390999999997</v>
      </c>
      <c r="N1052" s="132">
        <v>3.7496960999999999E-3</v>
      </c>
      <c r="O1052" s="132">
        <v>1.7032035999999999E-3</v>
      </c>
      <c r="P1052" s="132">
        <v>1.227885E-3</v>
      </c>
      <c r="Q1052" s="132">
        <v>1.9303037E-4</v>
      </c>
      <c r="R1052" s="304">
        <v>6.6778230000000003E-6</v>
      </c>
      <c r="S1052" s="132">
        <v>1.490408E-4</v>
      </c>
      <c r="T1052" s="132">
        <v>1.2430089000000001E-4</v>
      </c>
      <c r="U1052" s="132">
        <v>2.0688824999999999E-4</v>
      </c>
      <c r="V1052" s="132">
        <v>1.5321583E-2</v>
      </c>
      <c r="W1052" s="132">
        <v>3.2339127E-3</v>
      </c>
      <c r="X1052" s="132">
        <v>8.9310253999999993</v>
      </c>
      <c r="Y1052" s="304">
        <v>2.1155750000000001E-6</v>
      </c>
      <c r="Z1052" s="132">
        <v>0</v>
      </c>
      <c r="AA1052" s="74"/>
      <c r="AB1052" s="301">
        <f t="shared" si="656"/>
        <v>3.7041647368421047</v>
      </c>
      <c r="AC1052" s="338">
        <f t="shared" si="657"/>
        <v>3.7041647368421047</v>
      </c>
      <c r="AD1052" s="74"/>
      <c r="AE1052" s="136">
        <v>21.664843000000001</v>
      </c>
      <c r="AF1052" s="136">
        <v>3.2277591000000001</v>
      </c>
      <c r="AG1052" s="136">
        <v>0.43838206000000002</v>
      </c>
      <c r="AH1052" s="136">
        <v>0</v>
      </c>
      <c r="AI1052" s="136">
        <v>17.737456000000002</v>
      </c>
      <c r="AJ1052" s="136">
        <v>0.16216674</v>
      </c>
      <c r="AK1052" s="136">
        <v>9.9079071000000005E-2</v>
      </c>
      <c r="AL1052" s="74"/>
      <c r="AM1052" s="133">
        <v>6.1778479999999997E-2</v>
      </c>
      <c r="AN1052" s="340">
        <f t="shared" si="658"/>
        <v>6.1778479999999997E-2</v>
      </c>
      <c r="AP1052" s="133">
        <v>5.8775360999999998E-2</v>
      </c>
      <c r="AQ1052" s="133">
        <v>2.8495609E-3</v>
      </c>
      <c r="AR1052" s="133">
        <v>1.5355851E-4</v>
      </c>
      <c r="AS1052" s="134">
        <f t="shared" si="659"/>
        <v>3.5237026959545701E-6</v>
      </c>
      <c r="AT1052" s="135">
        <f t="shared" si="660"/>
        <v>1.0538317288829538E-8</v>
      </c>
      <c r="AU1052" s="135">
        <f t="shared" si="661"/>
        <v>2.1506793962999999E-2</v>
      </c>
      <c r="AV1052" s="302">
        <v>3.4379404000000002E-6</v>
      </c>
      <c r="AW1052" s="302">
        <v>1.0373112000000001E-8</v>
      </c>
      <c r="AX1052" s="302">
        <v>2.8340750000000002E-13</v>
      </c>
      <c r="AY1052" s="302">
        <v>6.2602571000000002E-12</v>
      </c>
      <c r="AZ1052" s="302">
        <v>1.6384846999999999E-13</v>
      </c>
      <c r="BA1052" s="302">
        <v>1.8258619E-10</v>
      </c>
      <c r="BB1052" s="302">
        <v>8.4036156999999999E-8</v>
      </c>
      <c r="BC1052" s="302">
        <v>2.6575475999999999E-11</v>
      </c>
      <c r="BD1052" s="302">
        <v>9.5948913999999996E-11</v>
      </c>
      <c r="BE1052" s="302">
        <v>4.1610557999999999E-14</v>
      </c>
      <c r="BF1052" s="302">
        <v>1.3402159000000001E-15</v>
      </c>
      <c r="BG1052" s="302">
        <v>5.3091718999999997E-14</v>
      </c>
      <c r="BH1052" s="302">
        <v>1.1425923000000001E-13</v>
      </c>
      <c r="BI1052" s="302">
        <v>2.4578416999999999E-14</v>
      </c>
      <c r="BJ1052" s="302">
        <v>2.4586241000000001E-11</v>
      </c>
      <c r="BK1052" s="302">
        <v>1.4715251999999999E-9</v>
      </c>
      <c r="BL1052" s="302">
        <v>4.1913171000000002E-11</v>
      </c>
      <c r="BM1052" s="302">
        <v>1.4949963E-5</v>
      </c>
      <c r="BN1052" s="303">
        <v>2.1491844E-2</v>
      </c>
      <c r="BO1052" s="302">
        <v>4.1017218000000001E-11</v>
      </c>
      <c r="BP1052" s="302">
        <v>2.4942903000000001E-13</v>
      </c>
      <c r="BQ1052" s="302">
        <v>1.1159639999999999E-17</v>
      </c>
      <c r="BR1052" s="74"/>
      <c r="BS1052" s="136">
        <v>1.0991545E-4</v>
      </c>
      <c r="BT1052" s="144">
        <v>7.2135777000000001E-7</v>
      </c>
      <c r="BU1052" s="136">
        <v>1.0328194E-4</v>
      </c>
      <c r="BV1052" s="144">
        <v>1.4569226999999999E-8</v>
      </c>
      <c r="BW1052" s="144">
        <v>6.4265842000000005E-7</v>
      </c>
      <c r="BX1052" s="144">
        <v>1.1769024E-7</v>
      </c>
      <c r="BY1052" s="144">
        <v>8.0949264999999998E-10</v>
      </c>
      <c r="BZ1052" s="144">
        <v>1.8503580999999999E-7</v>
      </c>
      <c r="CA1052" s="144">
        <v>8.9611683000000007E-9</v>
      </c>
      <c r="CB1052" s="144">
        <v>9.8621164999999996E-8</v>
      </c>
      <c r="CC1052" s="144">
        <v>1.2026067E-9</v>
      </c>
      <c r="CD1052" s="144">
        <v>2.7325472E-8</v>
      </c>
      <c r="CE1052" s="144">
        <v>2.2473450999999999E-11</v>
      </c>
      <c r="CF1052" s="144">
        <v>3.1813169999999998E-7</v>
      </c>
      <c r="CG1052" s="144">
        <v>4.4248964000000003E-6</v>
      </c>
      <c r="CH1052" s="144">
        <v>6.6336620000000005E-8</v>
      </c>
      <c r="CI1052" s="144">
        <v>5.8883204999999999E-9</v>
      </c>
      <c r="CJ1052" s="205"/>
      <c r="CK1052" s="201"/>
      <c r="CL1052" s="110" t="s">
        <v>4173</v>
      </c>
      <c r="CM1052" s="110"/>
      <c r="CN1052" s="110"/>
      <c r="CP1052" s="305"/>
      <c r="CQ1052" s="74"/>
      <c r="CR1052" s="74"/>
      <c r="CS1052" s="74"/>
      <c r="CT1052" s="74"/>
      <c r="CU1052" s="74"/>
      <c r="CV1052" s="74"/>
      <c r="CW1052" s="74"/>
      <c r="CX1052" s="74"/>
      <c r="CY1052" s="74"/>
      <c r="CZ1052" s="74"/>
      <c r="DA1052" s="74"/>
      <c r="DB1052" s="74"/>
    </row>
    <row r="1053" spans="1:106" ht="14.5" customHeight="1">
      <c r="A1053" s="74" t="s">
        <v>4303</v>
      </c>
      <c r="B1053" s="129" t="s">
        <v>4169</v>
      </c>
      <c r="C1053" s="130" t="str">
        <f t="shared" si="650"/>
        <v>A.160.03.105</v>
      </c>
      <c r="D1053" s="131" t="s">
        <v>288</v>
      </c>
      <c r="E1053" s="129" t="s">
        <v>957</v>
      </c>
      <c r="F1053" s="132" t="s">
        <v>4305</v>
      </c>
      <c r="G1053" s="132">
        <f t="shared" si="651"/>
        <v>8.8435694305700002E-2</v>
      </c>
      <c r="H1053" s="348">
        <f t="shared" si="652"/>
        <v>8.8435694305700002E-2</v>
      </c>
      <c r="I1053" s="74"/>
      <c r="J1053" s="132">
        <f t="shared" si="653"/>
        <v>1.6620031476999998E-3</v>
      </c>
      <c r="K1053" s="132">
        <f t="shared" si="654"/>
        <v>9.08401499E-3</v>
      </c>
      <c r="L1053" s="300">
        <f t="shared" si="655"/>
        <v>3.0677418168000001E-2</v>
      </c>
      <c r="M1053" s="132">
        <v>4.7012258000000001E-2</v>
      </c>
      <c r="N1053" s="132">
        <v>7.0449774999999997E-3</v>
      </c>
      <c r="O1053" s="132">
        <v>1.9134512999999999E-3</v>
      </c>
      <c r="P1053" s="132">
        <v>1.2758278000000001E-3</v>
      </c>
      <c r="Q1053" s="132">
        <v>2.2087777999999999E-4</v>
      </c>
      <c r="R1053" s="304">
        <v>8.2145177000000001E-6</v>
      </c>
      <c r="S1053" s="132">
        <v>1.5708304999999999E-4</v>
      </c>
      <c r="T1053" s="132">
        <v>1.2558619000000001E-4</v>
      </c>
      <c r="U1053" s="132">
        <v>2.1258388E-4</v>
      </c>
      <c r="V1053" s="132">
        <v>2.7170603000000002E-2</v>
      </c>
      <c r="W1053" s="132">
        <v>3.2665022999999998E-3</v>
      </c>
      <c r="X1053" s="304">
        <v>2.5613413E-5</v>
      </c>
      <c r="Y1053" s="304">
        <v>2.1155750000000001E-6</v>
      </c>
      <c r="Z1053" s="132">
        <v>0</v>
      </c>
      <c r="AA1053" s="74"/>
      <c r="AB1053" s="301">
        <f t="shared" si="656"/>
        <v>0.35347562406015037</v>
      </c>
      <c r="AC1053" s="338">
        <f t="shared" si="657"/>
        <v>0.35347562406015037</v>
      </c>
      <c r="AD1053" s="74"/>
      <c r="AE1053" s="136">
        <v>22.968813000000001</v>
      </c>
      <c r="AF1053" s="136">
        <v>4.5257551999999999</v>
      </c>
      <c r="AG1053" s="136">
        <v>0.44279991000000002</v>
      </c>
      <c r="AH1053" s="136">
        <v>0</v>
      </c>
      <c r="AI1053" s="136">
        <v>17.737456000000002</v>
      </c>
      <c r="AJ1053" s="136">
        <v>0.16263462000000001</v>
      </c>
      <c r="AK1053" s="136">
        <v>0.10016675</v>
      </c>
      <c r="AL1053" s="74"/>
      <c r="AM1053" s="133">
        <v>8.4865306000000001E-3</v>
      </c>
      <c r="AN1053" s="340">
        <f t="shared" si="658"/>
        <v>8.4865306000000001E-3</v>
      </c>
      <c r="AP1053" s="133">
        <v>7.9155817000000003E-3</v>
      </c>
      <c r="AQ1053" s="133">
        <v>3.3195932000000002E-4</v>
      </c>
      <c r="AR1053" s="133">
        <v>2.3898954000000001E-4</v>
      </c>
      <c r="AS1053" s="134">
        <f t="shared" si="659"/>
        <v>4.7455525777257E-7</v>
      </c>
      <c r="AT1053" s="135">
        <f t="shared" si="660"/>
        <v>1.2276602258225399E-9</v>
      </c>
      <c r="AU1053" s="135">
        <f t="shared" si="661"/>
        <v>3.3471923809E-2</v>
      </c>
      <c r="AV1053" s="302">
        <v>3.2850089999999999E-7</v>
      </c>
      <c r="AW1053" s="302">
        <v>9.9118223000000009E-10</v>
      </c>
      <c r="AX1053" s="302">
        <v>2.7079785000000001E-14</v>
      </c>
      <c r="AY1053" s="302">
        <v>6.2602571000000002E-12</v>
      </c>
      <c r="AZ1053" s="302">
        <v>1.6384846999999999E-13</v>
      </c>
      <c r="BA1053" s="302">
        <v>1.8972364E-10</v>
      </c>
      <c r="BB1053" s="302">
        <v>1.4431842E-7</v>
      </c>
      <c r="BC1053" s="302">
        <v>2.8203162E-11</v>
      </c>
      <c r="BD1053" s="302">
        <v>1.6565899999999999E-10</v>
      </c>
      <c r="BE1053" s="302">
        <v>4.1610557999999999E-14</v>
      </c>
      <c r="BF1053" s="302">
        <v>1.3402159000000001E-15</v>
      </c>
      <c r="BG1053" s="302">
        <v>5.7340347000000005E-14</v>
      </c>
      <c r="BH1053" s="302">
        <v>2.7257148999999999E-13</v>
      </c>
      <c r="BI1053" s="302">
        <v>5.3280237000000003E-14</v>
      </c>
      <c r="BJ1053" s="302">
        <v>2.4797208999999999E-11</v>
      </c>
      <c r="BK1053" s="302">
        <v>1.4739756E-9</v>
      </c>
      <c r="BL1053" s="302">
        <v>4.1913171000000002E-11</v>
      </c>
      <c r="BM1053" s="302">
        <v>1.5473808999999999E-5</v>
      </c>
      <c r="BN1053" s="303">
        <v>3.3456449999999999E-2</v>
      </c>
      <c r="BO1053" s="302">
        <v>4.1017218000000001E-11</v>
      </c>
      <c r="BP1053" s="302">
        <v>2.4942903000000001E-13</v>
      </c>
      <c r="BQ1053" s="302">
        <v>1.1159639999999999E-17</v>
      </c>
      <c r="BR1053" s="74"/>
      <c r="BS1053" s="144">
        <v>1.9048277999999998E-5</v>
      </c>
      <c r="BT1053" s="144">
        <v>1.2019601999999999E-6</v>
      </c>
      <c r="BU1053" s="144">
        <v>9.8558383000000002E-6</v>
      </c>
      <c r="BV1053" s="144">
        <v>1.4719783000000001E-8</v>
      </c>
      <c r="BW1053" s="144">
        <v>1.0634728000000001E-6</v>
      </c>
      <c r="BX1053" s="144">
        <v>1.1769024E-7</v>
      </c>
      <c r="BY1053" s="144">
        <v>8.0949264999999998E-10</v>
      </c>
      <c r="BZ1053" s="144">
        <v>1.8503580999999999E-7</v>
      </c>
      <c r="CA1053" s="144">
        <v>1.1023304E-8</v>
      </c>
      <c r="CB1053" s="144">
        <v>1.0394277000000001E-7</v>
      </c>
      <c r="CC1053" s="144">
        <v>1.2026067E-9</v>
      </c>
      <c r="CD1053" s="144">
        <v>2.7325472E-8</v>
      </c>
      <c r="CE1053" s="144">
        <v>2.2473450999999999E-11</v>
      </c>
      <c r="CF1053" s="144">
        <v>4.0024308999999998E-7</v>
      </c>
      <c r="CG1053" s="144">
        <v>5.9927671000000001E-6</v>
      </c>
      <c r="CH1053" s="144">
        <v>6.6336620000000005E-8</v>
      </c>
      <c r="CI1053" s="144">
        <v>5.8883204999999999E-9</v>
      </c>
      <c r="CJ1053" s="203"/>
      <c r="CK1053" s="201"/>
      <c r="CL1053" s="110" t="s">
        <v>4173</v>
      </c>
      <c r="CM1053" s="110"/>
      <c r="CN1053" s="110"/>
      <c r="CP1053" s="74"/>
      <c r="CQ1053" s="74"/>
      <c r="CR1053" s="74"/>
      <c r="CS1053" s="74"/>
      <c r="CT1053" s="74"/>
      <c r="CU1053" s="74"/>
      <c r="CV1053" s="74"/>
      <c r="CW1053" s="74"/>
      <c r="CX1053" s="74"/>
      <c r="CY1053" s="74"/>
      <c r="CZ1053" s="74"/>
      <c r="DA1053" s="74"/>
      <c r="DB1053" s="74"/>
    </row>
    <row r="1054" spans="1:106" ht="14.5" customHeight="1">
      <c r="A1054" s="74" t="s">
        <v>4306</v>
      </c>
      <c r="B1054" s="129" t="s">
        <v>4169</v>
      </c>
      <c r="C1054" s="130" t="str">
        <f t="shared" si="650"/>
        <v>A.160.03.106</v>
      </c>
      <c r="D1054" s="131" t="s">
        <v>288</v>
      </c>
      <c r="E1054" s="129" t="s">
        <v>957</v>
      </c>
      <c r="F1054" s="132" t="s">
        <v>4307</v>
      </c>
      <c r="G1054" s="132">
        <f t="shared" si="651"/>
        <v>10.646186082892703</v>
      </c>
      <c r="H1054" s="348">
        <f t="shared" si="652"/>
        <v>10.646186082892703</v>
      </c>
      <c r="I1054" s="74"/>
      <c r="J1054" s="132">
        <f t="shared" si="653"/>
        <v>1.6620031476999998E-3</v>
      </c>
      <c r="K1054" s="132">
        <f t="shared" si="654"/>
        <v>9.08401499E-3</v>
      </c>
      <c r="L1054" s="300">
        <f t="shared" si="655"/>
        <v>10.129577804755002</v>
      </c>
      <c r="M1054" s="132">
        <v>0.50586226000000001</v>
      </c>
      <c r="N1054" s="132">
        <v>7.0449774999999997E-3</v>
      </c>
      <c r="O1054" s="132">
        <v>1.9134512999999999E-3</v>
      </c>
      <c r="P1054" s="132">
        <v>1.2758278000000001E-3</v>
      </c>
      <c r="Q1054" s="132">
        <v>2.2087777999999999E-4</v>
      </c>
      <c r="R1054" s="304">
        <v>8.2145177000000001E-6</v>
      </c>
      <c r="S1054" s="132">
        <v>1.5708304999999999E-4</v>
      </c>
      <c r="T1054" s="132">
        <v>1.2558619000000001E-4</v>
      </c>
      <c r="U1054" s="132">
        <v>2.1258388E-4</v>
      </c>
      <c r="V1054" s="132">
        <v>2.7170603000000002E-2</v>
      </c>
      <c r="W1054" s="132">
        <v>3.2665022999999998E-3</v>
      </c>
      <c r="X1054" s="132">
        <v>10.098926000000001</v>
      </c>
      <c r="Y1054" s="304">
        <v>2.1155750000000001E-6</v>
      </c>
      <c r="Z1054" s="132">
        <v>0</v>
      </c>
      <c r="AA1054" s="74"/>
      <c r="AB1054" s="301">
        <f t="shared" si="656"/>
        <v>3.8034756390977442</v>
      </c>
      <c r="AC1054" s="338">
        <f t="shared" si="657"/>
        <v>3.8034756390977442</v>
      </c>
      <c r="AD1054" s="74"/>
      <c r="AE1054" s="136">
        <v>22.968813000000001</v>
      </c>
      <c r="AF1054" s="136">
        <v>4.5257551999999999</v>
      </c>
      <c r="AG1054" s="136">
        <v>0.44279991000000002</v>
      </c>
      <c r="AH1054" s="136">
        <v>0</v>
      </c>
      <c r="AI1054" s="136">
        <v>17.737456000000002</v>
      </c>
      <c r="AJ1054" s="136">
        <v>0.16263462000000001</v>
      </c>
      <c r="AK1054" s="136">
        <v>0.10016675</v>
      </c>
      <c r="AL1054" s="74"/>
      <c r="AM1054" s="133">
        <v>6.4501353999999997E-2</v>
      </c>
      <c r="AN1054" s="340">
        <f t="shared" si="658"/>
        <v>6.4501353999999997E-2</v>
      </c>
      <c r="AP1054" s="133">
        <v>6.1318270000000001E-2</v>
      </c>
      <c r="AQ1054" s="133">
        <v>2.9440947000000002E-3</v>
      </c>
      <c r="AR1054" s="133">
        <v>2.3898954000000001E-4</v>
      </c>
      <c r="AS1054" s="134">
        <f t="shared" si="659"/>
        <v>3.6761552577725701E-6</v>
      </c>
      <c r="AT1054" s="135">
        <f t="shared" si="660"/>
        <v>1.0887923920827539E-8</v>
      </c>
      <c r="AU1054" s="135">
        <f t="shared" si="661"/>
        <v>3.3471923809E-2</v>
      </c>
      <c r="AV1054" s="302">
        <v>3.5301009000000002E-6</v>
      </c>
      <c r="AW1054" s="302">
        <v>1.0651182000000001E-8</v>
      </c>
      <c r="AX1054" s="302">
        <v>2.9100478999999998E-13</v>
      </c>
      <c r="AY1054" s="302">
        <v>6.2602571000000002E-12</v>
      </c>
      <c r="AZ1054" s="302">
        <v>1.6384846999999999E-13</v>
      </c>
      <c r="BA1054" s="302">
        <v>1.8972364E-10</v>
      </c>
      <c r="BB1054" s="302">
        <v>1.4431842E-7</v>
      </c>
      <c r="BC1054" s="302">
        <v>2.8203162E-11</v>
      </c>
      <c r="BD1054" s="302">
        <v>1.6565899999999999E-10</v>
      </c>
      <c r="BE1054" s="302">
        <v>4.1610557999999999E-14</v>
      </c>
      <c r="BF1054" s="302">
        <v>1.3402159000000001E-15</v>
      </c>
      <c r="BG1054" s="302">
        <v>5.7340347000000005E-14</v>
      </c>
      <c r="BH1054" s="302">
        <v>2.7257148999999999E-13</v>
      </c>
      <c r="BI1054" s="302">
        <v>5.3280237000000003E-14</v>
      </c>
      <c r="BJ1054" s="302">
        <v>2.4797208999999999E-11</v>
      </c>
      <c r="BK1054" s="302">
        <v>1.4739756E-9</v>
      </c>
      <c r="BL1054" s="302">
        <v>4.1913171000000002E-11</v>
      </c>
      <c r="BM1054" s="302">
        <v>1.5473808999999999E-5</v>
      </c>
      <c r="BN1054" s="303">
        <v>3.3456449999999999E-2</v>
      </c>
      <c r="BO1054" s="302">
        <v>4.1017218000000001E-11</v>
      </c>
      <c r="BP1054" s="302">
        <v>2.4942903000000001E-13</v>
      </c>
      <c r="BQ1054" s="302">
        <v>1.1159639999999999E-17</v>
      </c>
      <c r="BR1054" s="74"/>
      <c r="BS1054" s="136">
        <v>1.1524343E-4</v>
      </c>
      <c r="BT1054" s="144">
        <v>1.2019601999999999E-6</v>
      </c>
      <c r="BU1054" s="136">
        <v>1.0605099E-4</v>
      </c>
      <c r="BV1054" s="144">
        <v>1.4719783000000001E-8</v>
      </c>
      <c r="BW1054" s="144">
        <v>1.0634728000000001E-6</v>
      </c>
      <c r="BX1054" s="144">
        <v>1.1769024E-7</v>
      </c>
      <c r="BY1054" s="144">
        <v>8.0949264999999998E-10</v>
      </c>
      <c r="BZ1054" s="144">
        <v>1.8503580999999999E-7</v>
      </c>
      <c r="CA1054" s="144">
        <v>1.1023304E-8</v>
      </c>
      <c r="CB1054" s="144">
        <v>1.0394277000000001E-7</v>
      </c>
      <c r="CC1054" s="144">
        <v>1.2026067E-9</v>
      </c>
      <c r="CD1054" s="144">
        <v>2.7325472E-8</v>
      </c>
      <c r="CE1054" s="144">
        <v>2.2473450999999999E-11</v>
      </c>
      <c r="CF1054" s="144">
        <v>4.0024308999999998E-7</v>
      </c>
      <c r="CG1054" s="144">
        <v>5.9927671000000001E-6</v>
      </c>
      <c r="CH1054" s="144">
        <v>6.6336620000000005E-8</v>
      </c>
      <c r="CI1054" s="144">
        <v>5.8883204999999999E-9</v>
      </c>
      <c r="CJ1054" s="203"/>
      <c r="CK1054" s="201"/>
      <c r="CL1054" s="110" t="s">
        <v>4173</v>
      </c>
      <c r="CM1054" s="110"/>
      <c r="CN1054" s="110"/>
      <c r="CP1054" s="305"/>
      <c r="CQ1054" s="74"/>
      <c r="CR1054" s="74"/>
      <c r="CS1054" s="74"/>
      <c r="CT1054" s="74"/>
      <c r="CU1054" s="74"/>
      <c r="CV1054" s="74"/>
      <c r="CW1054" s="74"/>
      <c r="CX1054" s="74"/>
      <c r="CY1054" s="74"/>
      <c r="CZ1054" s="74"/>
      <c r="DA1054" s="74"/>
      <c r="DB1054" s="74"/>
    </row>
    <row r="1055" spans="1:106" ht="14.5" customHeight="1">
      <c r="A1055" s="74" t="s">
        <v>4308</v>
      </c>
      <c r="B1055" s="129" t="s">
        <v>4169</v>
      </c>
      <c r="C1055" s="130" t="str">
        <f t="shared" si="650"/>
        <v>A.160.03.107</v>
      </c>
      <c r="D1055" s="131" t="s">
        <v>288</v>
      </c>
      <c r="E1055" s="129" t="s">
        <v>957</v>
      </c>
      <c r="F1055" s="132" t="s">
        <v>4309</v>
      </c>
      <c r="G1055" s="132">
        <f t="shared" si="651"/>
        <v>5.3566281240999998E-2</v>
      </c>
      <c r="H1055" s="348">
        <f t="shared" si="652"/>
        <v>5.3566281240999998E-2</v>
      </c>
      <c r="I1055" s="74"/>
      <c r="J1055" s="132">
        <f t="shared" si="653"/>
        <v>1.5582395419999999E-3</v>
      </c>
      <c r="K1055" s="132">
        <f t="shared" si="654"/>
        <v>4.8215886499999999E-3</v>
      </c>
      <c r="L1055" s="300">
        <f t="shared" si="655"/>
        <v>1.6228544048999999E-2</v>
      </c>
      <c r="M1055" s="132">
        <v>3.0957908999999999E-2</v>
      </c>
      <c r="N1055" s="132">
        <v>3.0396631000000002E-3</v>
      </c>
      <c r="O1055" s="132">
        <v>1.6579016E-3</v>
      </c>
      <c r="P1055" s="132">
        <v>1.2175548000000001E-3</v>
      </c>
      <c r="Q1055" s="132">
        <v>1.8703009E-4</v>
      </c>
      <c r="R1055" s="304">
        <v>6.3467120000000001E-6</v>
      </c>
      <c r="S1055" s="132">
        <v>1.4730793999999999E-4</v>
      </c>
      <c r="T1055" s="132">
        <v>1.2402394999999999E-4</v>
      </c>
      <c r="U1055" s="132">
        <v>2.0566102E-4</v>
      </c>
      <c r="V1055" s="132">
        <v>1.2768478999999999E-2</v>
      </c>
      <c r="W1055" s="132">
        <v>3.2268906999999999E-3</v>
      </c>
      <c r="X1055" s="304">
        <v>2.5397754E-5</v>
      </c>
      <c r="Y1055" s="304">
        <v>2.1155750000000001E-6</v>
      </c>
      <c r="Z1055" s="132">
        <v>0</v>
      </c>
      <c r="AA1055" s="74"/>
      <c r="AB1055" s="301">
        <f t="shared" si="656"/>
        <v>0.23276623308270675</v>
      </c>
      <c r="AC1055" s="338">
        <f t="shared" si="657"/>
        <v>0.23276623308270675</v>
      </c>
      <c r="AD1055" s="74"/>
      <c r="AE1055" s="136">
        <v>21.383876999999998</v>
      </c>
      <c r="AF1055" s="136">
        <v>2.9480803999999998</v>
      </c>
      <c r="AG1055" s="136">
        <v>0.43743015000000002</v>
      </c>
      <c r="AH1055" s="136">
        <v>0</v>
      </c>
      <c r="AI1055" s="136">
        <v>17.737456000000002</v>
      </c>
      <c r="AJ1055" s="136">
        <v>0.16206593</v>
      </c>
      <c r="AK1055" s="136">
        <v>9.8844710000000002E-2</v>
      </c>
      <c r="AL1055" s="74"/>
      <c r="AM1055" s="133">
        <v>5.1769601E-3</v>
      </c>
      <c r="AN1055" s="340">
        <f t="shared" si="658"/>
        <v>5.1769601E-3</v>
      </c>
      <c r="AP1055" s="133">
        <v>4.8247530000000002E-3</v>
      </c>
      <c r="AQ1055" s="133">
        <v>2.1705638999999999E-4</v>
      </c>
      <c r="AR1055" s="133">
        <v>1.3515070999999999E-4</v>
      </c>
      <c r="AS1055" s="134">
        <f t="shared" si="659"/>
        <v>2.8925377859656993E-7</v>
      </c>
      <c r="AT1055" s="135">
        <f t="shared" si="660"/>
        <v>8.0272333254753993E-10</v>
      </c>
      <c r="AU1055" s="135">
        <f t="shared" si="661"/>
        <v>1.8928671090000002E-2</v>
      </c>
      <c r="AV1055" s="302">
        <v>2.1648258999999999E-7</v>
      </c>
      <c r="AW1055" s="302">
        <v>6.5319593999999999E-10</v>
      </c>
      <c r="AX1055" s="302">
        <v>1.7845517E-14</v>
      </c>
      <c r="AY1055" s="302">
        <v>6.2602571000000002E-12</v>
      </c>
      <c r="AZ1055" s="302">
        <v>1.6384846999999999E-13</v>
      </c>
      <c r="BA1055" s="302">
        <v>1.8104828999999999E-10</v>
      </c>
      <c r="BB1055" s="302">
        <v>7.1047161000000003E-8</v>
      </c>
      <c r="BC1055" s="302">
        <v>2.6224758999999998E-11</v>
      </c>
      <c r="BD1055" s="302">
        <v>8.0928508000000003E-11</v>
      </c>
      <c r="BE1055" s="302">
        <v>4.1610557999999999E-14</v>
      </c>
      <c r="BF1055" s="302">
        <v>1.3402159000000001E-15</v>
      </c>
      <c r="BG1055" s="302">
        <v>5.2176269000000001E-14</v>
      </c>
      <c r="BH1055" s="302">
        <v>8.0147752000000005E-14</v>
      </c>
      <c r="BI1055" s="302">
        <v>1.8394046000000001E-14</v>
      </c>
      <c r="BJ1055" s="302">
        <v>2.4540783E-11</v>
      </c>
      <c r="BK1055" s="302">
        <v>1.4709971999999999E-9</v>
      </c>
      <c r="BL1055" s="302">
        <v>4.1913171000000002E-11</v>
      </c>
      <c r="BM1055" s="302">
        <v>1.483709E-5</v>
      </c>
      <c r="BN1055" s="303">
        <v>1.8913834000000001E-2</v>
      </c>
      <c r="BO1055" s="302">
        <v>4.1017218000000001E-11</v>
      </c>
      <c r="BP1055" s="302">
        <v>2.4942903000000001E-13</v>
      </c>
      <c r="BQ1055" s="302">
        <v>1.1159639999999999E-17</v>
      </c>
      <c r="BR1055" s="74"/>
      <c r="BS1055" s="144">
        <v>1.2572275E-5</v>
      </c>
      <c r="BT1055" s="144">
        <v>6.1780256000000001E-7</v>
      </c>
      <c r="BU1055" s="144">
        <v>6.4901403E-6</v>
      </c>
      <c r="BV1055" s="144">
        <v>1.4536785999999999E-8</v>
      </c>
      <c r="BW1055" s="144">
        <v>5.5198569999999997E-7</v>
      </c>
      <c r="BX1055" s="144">
        <v>1.1769024E-7</v>
      </c>
      <c r="BY1055" s="144">
        <v>8.0949264999999998E-10</v>
      </c>
      <c r="BZ1055" s="144">
        <v>1.8503580999999999E-7</v>
      </c>
      <c r="CA1055" s="144">
        <v>8.5168406999999999E-9</v>
      </c>
      <c r="CB1055" s="144">
        <v>9.7474521E-8</v>
      </c>
      <c r="CC1055" s="144">
        <v>1.2026067E-9</v>
      </c>
      <c r="CD1055" s="144">
        <v>2.7325472E-8</v>
      </c>
      <c r="CE1055" s="144">
        <v>2.2473450999999999E-11</v>
      </c>
      <c r="CF1055" s="144">
        <v>3.0043918E-7</v>
      </c>
      <c r="CG1055" s="144">
        <v>4.0870679000000002E-6</v>
      </c>
      <c r="CH1055" s="144">
        <v>6.6336620000000005E-8</v>
      </c>
      <c r="CI1055" s="144">
        <v>5.8883204999999999E-9</v>
      </c>
      <c r="CJ1055" s="203"/>
      <c r="CK1055" s="201"/>
      <c r="CL1055" s="110" t="s">
        <v>4173</v>
      </c>
      <c r="CM1055" s="110"/>
      <c r="CN1055" s="110"/>
      <c r="CP1055" s="305"/>
      <c r="CQ1055" s="74"/>
      <c r="CR1055" s="74"/>
      <c r="CS1055" s="74"/>
      <c r="CT1055" s="74"/>
      <c r="CU1055" s="74"/>
      <c r="CV1055" s="74"/>
      <c r="CW1055" s="74"/>
      <c r="CX1055" s="74"/>
      <c r="CY1055" s="74"/>
      <c r="CZ1055" s="74"/>
      <c r="DA1055" s="74"/>
      <c r="DB1055" s="74"/>
    </row>
    <row r="1056" spans="1:106" ht="14.5" customHeight="1">
      <c r="A1056" s="74" t="s">
        <v>4310</v>
      </c>
      <c r="B1056" s="129" t="s">
        <v>4169</v>
      </c>
      <c r="C1056" s="130" t="str">
        <f t="shared" si="650"/>
        <v>A.160.03.108</v>
      </c>
      <c r="D1056" s="131" t="s">
        <v>288</v>
      </c>
      <c r="E1056" s="129" t="s">
        <v>957</v>
      </c>
      <c r="F1056" s="132" t="s">
        <v>4312</v>
      </c>
      <c r="G1056" s="132">
        <f t="shared" si="651"/>
        <v>3.7344462844869999</v>
      </c>
      <c r="H1056" s="348">
        <f t="shared" si="652"/>
        <v>3.7344462844869999</v>
      </c>
      <c r="I1056" s="74"/>
      <c r="J1056" s="132">
        <f t="shared" si="653"/>
        <v>1.5582395419999999E-3</v>
      </c>
      <c r="K1056" s="132">
        <f t="shared" si="654"/>
        <v>4.8215886499999999E-3</v>
      </c>
      <c r="L1056" s="300">
        <f t="shared" si="655"/>
        <v>3.238258546295</v>
      </c>
      <c r="M1056" s="132">
        <v>0.48980791000000001</v>
      </c>
      <c r="N1056" s="132">
        <v>3.0396631000000002E-3</v>
      </c>
      <c r="O1056" s="132">
        <v>1.6579016E-3</v>
      </c>
      <c r="P1056" s="132">
        <v>1.2175548000000001E-3</v>
      </c>
      <c r="Q1056" s="132">
        <v>1.8703009E-4</v>
      </c>
      <c r="R1056" s="304">
        <v>6.3467120000000001E-6</v>
      </c>
      <c r="S1056" s="132">
        <v>1.4730793999999999E-4</v>
      </c>
      <c r="T1056" s="132">
        <v>1.2402394999999999E-4</v>
      </c>
      <c r="U1056" s="132">
        <v>2.0566102E-4</v>
      </c>
      <c r="V1056" s="132">
        <v>1.2768478999999999E-2</v>
      </c>
      <c r="W1056" s="132">
        <v>3.2268906999999999E-3</v>
      </c>
      <c r="X1056" s="132">
        <v>3.2220553999999999</v>
      </c>
      <c r="Y1056" s="304">
        <v>2.1155750000000001E-6</v>
      </c>
      <c r="Z1056" s="132">
        <v>0</v>
      </c>
      <c r="AA1056" s="74"/>
      <c r="AB1056" s="301">
        <f t="shared" si="656"/>
        <v>3.6827662406015036</v>
      </c>
      <c r="AC1056" s="338">
        <f t="shared" si="657"/>
        <v>3.6827662406015036</v>
      </c>
      <c r="AD1056" s="74"/>
      <c r="AE1056" s="136">
        <v>21.383876999999998</v>
      </c>
      <c r="AF1056" s="136">
        <v>2.9480803999999998</v>
      </c>
      <c r="AG1056" s="136">
        <v>0.43743015000000002</v>
      </c>
      <c r="AH1056" s="136">
        <v>0</v>
      </c>
      <c r="AI1056" s="136">
        <v>17.737456000000002</v>
      </c>
      <c r="AJ1056" s="136">
        <v>0.16206593</v>
      </c>
      <c r="AK1056" s="136">
        <v>9.8844710000000002E-2</v>
      </c>
      <c r="AL1056" s="74"/>
      <c r="AM1056" s="133">
        <v>6.1191783E-2</v>
      </c>
      <c r="AN1056" s="340">
        <f t="shared" si="658"/>
        <v>6.1191783E-2</v>
      </c>
      <c r="AP1056" s="133">
        <v>5.8227440999999998E-2</v>
      </c>
      <c r="AQ1056" s="133">
        <v>2.8291917999999998E-3</v>
      </c>
      <c r="AR1056" s="133">
        <v>1.3515070999999999E-4</v>
      </c>
      <c r="AS1056" s="134">
        <f t="shared" si="659"/>
        <v>3.4908537885965699E-6</v>
      </c>
      <c r="AT1056" s="135">
        <f t="shared" si="660"/>
        <v>1.0462987317550541E-8</v>
      </c>
      <c r="AU1056" s="135">
        <f t="shared" si="661"/>
        <v>1.8928671090000002E-2</v>
      </c>
      <c r="AV1056" s="302">
        <v>3.4180825999999999E-6</v>
      </c>
      <c r="AW1056" s="302">
        <v>1.0313196000000001E-8</v>
      </c>
      <c r="AX1056" s="302">
        <v>2.8177051999999998E-13</v>
      </c>
      <c r="AY1056" s="302">
        <v>6.2602571000000002E-12</v>
      </c>
      <c r="AZ1056" s="302">
        <v>1.6384846999999999E-13</v>
      </c>
      <c r="BA1056" s="302">
        <v>1.8104828999999999E-10</v>
      </c>
      <c r="BB1056" s="302">
        <v>7.1047161000000003E-8</v>
      </c>
      <c r="BC1056" s="302">
        <v>2.6224758999999998E-11</v>
      </c>
      <c r="BD1056" s="302">
        <v>8.0928508000000003E-11</v>
      </c>
      <c r="BE1056" s="302">
        <v>4.1610557999999999E-14</v>
      </c>
      <c r="BF1056" s="302">
        <v>1.3402159000000001E-15</v>
      </c>
      <c r="BG1056" s="302">
        <v>5.2176269000000001E-14</v>
      </c>
      <c r="BH1056" s="302">
        <v>8.0147752000000005E-14</v>
      </c>
      <c r="BI1056" s="302">
        <v>1.8394046000000001E-14</v>
      </c>
      <c r="BJ1056" s="302">
        <v>2.4540783E-11</v>
      </c>
      <c r="BK1056" s="302">
        <v>1.4709971999999999E-9</v>
      </c>
      <c r="BL1056" s="302">
        <v>4.1913171000000002E-11</v>
      </c>
      <c r="BM1056" s="302">
        <v>1.483709E-5</v>
      </c>
      <c r="BN1056" s="303">
        <v>1.8913834000000001E-2</v>
      </c>
      <c r="BO1056" s="302">
        <v>4.1017218000000001E-11</v>
      </c>
      <c r="BP1056" s="302">
        <v>2.4942903000000001E-13</v>
      </c>
      <c r="BQ1056" s="302">
        <v>1.1159639999999999E-17</v>
      </c>
      <c r="BR1056" s="74"/>
      <c r="BS1056" s="136">
        <v>1.0876743E-4</v>
      </c>
      <c r="BT1056" s="144">
        <v>6.1780256000000001E-7</v>
      </c>
      <c r="BU1056" s="136">
        <v>1.0268529E-4</v>
      </c>
      <c r="BV1056" s="144">
        <v>1.4536785999999999E-8</v>
      </c>
      <c r="BW1056" s="144">
        <v>5.5198569999999997E-7</v>
      </c>
      <c r="BX1056" s="144">
        <v>1.1769024E-7</v>
      </c>
      <c r="BY1056" s="144">
        <v>8.0949264999999998E-10</v>
      </c>
      <c r="BZ1056" s="144">
        <v>1.8503580999999999E-7</v>
      </c>
      <c r="CA1056" s="144">
        <v>8.5168406999999999E-9</v>
      </c>
      <c r="CB1056" s="144">
        <v>9.7474521E-8</v>
      </c>
      <c r="CC1056" s="144">
        <v>1.2026067E-9</v>
      </c>
      <c r="CD1056" s="144">
        <v>2.7325472E-8</v>
      </c>
      <c r="CE1056" s="144">
        <v>2.2473450999999999E-11</v>
      </c>
      <c r="CF1056" s="144">
        <v>3.0043918E-7</v>
      </c>
      <c r="CG1056" s="144">
        <v>4.0870679000000002E-6</v>
      </c>
      <c r="CH1056" s="144">
        <v>6.6336620000000005E-8</v>
      </c>
      <c r="CI1056" s="144">
        <v>5.8883204999999999E-9</v>
      </c>
      <c r="CJ1056" s="203"/>
      <c r="CK1056" s="201"/>
      <c r="CL1056" s="110" t="s">
        <v>4173</v>
      </c>
      <c r="CM1056" s="110"/>
      <c r="CN1056" s="110"/>
      <c r="CP1056" s="305"/>
      <c r="CQ1056" s="74"/>
      <c r="CR1056" s="74"/>
      <c r="CS1056" s="74"/>
      <c r="CT1056" s="74"/>
      <c r="CU1056" s="74"/>
      <c r="CV1056" s="74"/>
      <c r="CW1056" s="74"/>
      <c r="CX1056" s="74"/>
      <c r="CY1056" s="74"/>
      <c r="CZ1056" s="74"/>
      <c r="DA1056" s="74"/>
      <c r="DB1056" s="74"/>
    </row>
    <row r="1057" spans="1:106" ht="14.5" customHeight="1">
      <c r="A1057" s="74" t="s">
        <v>4313</v>
      </c>
      <c r="B1057" s="129" t="s">
        <v>4169</v>
      </c>
      <c r="C1057" s="130" t="str">
        <f t="shared" si="650"/>
        <v>A.160.03.109</v>
      </c>
      <c r="D1057" s="131" t="s">
        <v>288</v>
      </c>
      <c r="E1057" s="129" t="s">
        <v>957</v>
      </c>
      <c r="F1057" s="132" t="s">
        <v>4314</v>
      </c>
      <c r="G1057" s="132">
        <f t="shared" si="651"/>
        <v>5.3566281240999998E-2</v>
      </c>
      <c r="H1057" s="348">
        <f t="shared" si="652"/>
        <v>5.3566281240999998E-2</v>
      </c>
      <c r="I1057" s="74"/>
      <c r="J1057" s="132">
        <f t="shared" si="653"/>
        <v>1.5582395419999999E-3</v>
      </c>
      <c r="K1057" s="132">
        <f t="shared" si="654"/>
        <v>4.8215886499999999E-3</v>
      </c>
      <c r="L1057" s="300">
        <f t="shared" si="655"/>
        <v>1.6228544048999999E-2</v>
      </c>
      <c r="M1057" s="132">
        <v>3.0957908999999999E-2</v>
      </c>
      <c r="N1057" s="132">
        <v>3.0396631000000002E-3</v>
      </c>
      <c r="O1057" s="132">
        <v>1.6579016E-3</v>
      </c>
      <c r="P1057" s="132">
        <v>1.2175548000000001E-3</v>
      </c>
      <c r="Q1057" s="132">
        <v>1.8703009E-4</v>
      </c>
      <c r="R1057" s="304">
        <v>6.3467120000000001E-6</v>
      </c>
      <c r="S1057" s="132">
        <v>1.4730793999999999E-4</v>
      </c>
      <c r="T1057" s="132">
        <v>1.2402394999999999E-4</v>
      </c>
      <c r="U1057" s="132">
        <v>2.0566102E-4</v>
      </c>
      <c r="V1057" s="132">
        <v>1.2768478999999999E-2</v>
      </c>
      <c r="W1057" s="132">
        <v>3.2268906999999999E-3</v>
      </c>
      <c r="X1057" s="304">
        <v>2.5397754E-5</v>
      </c>
      <c r="Y1057" s="304">
        <v>2.1155750000000001E-6</v>
      </c>
      <c r="Z1057" s="132">
        <v>0</v>
      </c>
      <c r="AA1057" s="74"/>
      <c r="AB1057" s="301">
        <f t="shared" si="656"/>
        <v>0.23276623308270675</v>
      </c>
      <c r="AC1057" s="338">
        <f t="shared" si="657"/>
        <v>0.23276623308270675</v>
      </c>
      <c r="AD1057" s="74"/>
      <c r="AE1057" s="136">
        <v>21.383876999999998</v>
      </c>
      <c r="AF1057" s="136">
        <v>2.9480803999999998</v>
      </c>
      <c r="AG1057" s="136">
        <v>0.43743015000000002</v>
      </c>
      <c r="AH1057" s="136">
        <v>0</v>
      </c>
      <c r="AI1057" s="136">
        <v>17.737456000000002</v>
      </c>
      <c r="AJ1057" s="136">
        <v>0.16206593</v>
      </c>
      <c r="AK1057" s="136">
        <v>9.8844710000000002E-2</v>
      </c>
      <c r="AL1057" s="74"/>
      <c r="AM1057" s="133">
        <v>5.1769601E-3</v>
      </c>
      <c r="AN1057" s="340">
        <f t="shared" si="658"/>
        <v>5.1769601E-3</v>
      </c>
      <c r="AP1057" s="133">
        <v>4.8247530000000002E-3</v>
      </c>
      <c r="AQ1057" s="133">
        <v>2.1705638999999999E-4</v>
      </c>
      <c r="AR1057" s="133">
        <v>1.3515070999999999E-4</v>
      </c>
      <c r="AS1057" s="134">
        <f t="shared" si="659"/>
        <v>2.8925377859656993E-7</v>
      </c>
      <c r="AT1057" s="135">
        <f t="shared" si="660"/>
        <v>8.0272333254753993E-10</v>
      </c>
      <c r="AU1057" s="135">
        <f t="shared" si="661"/>
        <v>1.8928671090000002E-2</v>
      </c>
      <c r="AV1057" s="302">
        <v>2.1648258999999999E-7</v>
      </c>
      <c r="AW1057" s="302">
        <v>6.5319593999999999E-10</v>
      </c>
      <c r="AX1057" s="302">
        <v>1.7845517E-14</v>
      </c>
      <c r="AY1057" s="302">
        <v>6.2602571000000002E-12</v>
      </c>
      <c r="AZ1057" s="302">
        <v>1.6384846999999999E-13</v>
      </c>
      <c r="BA1057" s="302">
        <v>1.8104828999999999E-10</v>
      </c>
      <c r="BB1057" s="302">
        <v>7.1047161000000003E-8</v>
      </c>
      <c r="BC1057" s="302">
        <v>2.6224758999999998E-11</v>
      </c>
      <c r="BD1057" s="302">
        <v>8.0928508000000003E-11</v>
      </c>
      <c r="BE1057" s="302">
        <v>4.1610557999999999E-14</v>
      </c>
      <c r="BF1057" s="302">
        <v>1.3402159000000001E-15</v>
      </c>
      <c r="BG1057" s="302">
        <v>5.2176269000000001E-14</v>
      </c>
      <c r="BH1057" s="302">
        <v>8.0147752000000005E-14</v>
      </c>
      <c r="BI1057" s="302">
        <v>1.8394046000000001E-14</v>
      </c>
      <c r="BJ1057" s="302">
        <v>2.4540783E-11</v>
      </c>
      <c r="BK1057" s="302">
        <v>1.4709971999999999E-9</v>
      </c>
      <c r="BL1057" s="302">
        <v>4.1913171000000002E-11</v>
      </c>
      <c r="BM1057" s="302">
        <v>1.483709E-5</v>
      </c>
      <c r="BN1057" s="303">
        <v>1.8913834000000001E-2</v>
      </c>
      <c r="BO1057" s="302">
        <v>4.1017218000000001E-11</v>
      </c>
      <c r="BP1057" s="302">
        <v>2.4942903000000001E-13</v>
      </c>
      <c r="BQ1057" s="302">
        <v>1.1159639999999999E-17</v>
      </c>
      <c r="BR1057" s="74"/>
      <c r="BS1057" s="144">
        <v>1.2572275E-5</v>
      </c>
      <c r="BT1057" s="144">
        <v>6.1780256000000001E-7</v>
      </c>
      <c r="BU1057" s="144">
        <v>6.4901403E-6</v>
      </c>
      <c r="BV1057" s="144">
        <v>1.4536785999999999E-8</v>
      </c>
      <c r="BW1057" s="144">
        <v>5.5198569999999997E-7</v>
      </c>
      <c r="BX1057" s="144">
        <v>1.1769024E-7</v>
      </c>
      <c r="BY1057" s="144">
        <v>8.0949264999999998E-10</v>
      </c>
      <c r="BZ1057" s="144">
        <v>1.8503580999999999E-7</v>
      </c>
      <c r="CA1057" s="144">
        <v>8.5168406999999999E-9</v>
      </c>
      <c r="CB1057" s="144">
        <v>9.7474521E-8</v>
      </c>
      <c r="CC1057" s="144">
        <v>1.2026067E-9</v>
      </c>
      <c r="CD1057" s="144">
        <v>2.7325472E-8</v>
      </c>
      <c r="CE1057" s="144">
        <v>2.2473450999999999E-11</v>
      </c>
      <c r="CF1057" s="144">
        <v>3.0043918E-7</v>
      </c>
      <c r="CG1057" s="144">
        <v>4.0870679000000002E-6</v>
      </c>
      <c r="CH1057" s="144">
        <v>6.6336620000000005E-8</v>
      </c>
      <c r="CI1057" s="144">
        <v>5.8883204999999999E-9</v>
      </c>
      <c r="CJ1057" s="203"/>
      <c r="CK1057" s="201"/>
      <c r="CL1057" s="110" t="s">
        <v>4173</v>
      </c>
      <c r="CM1057" s="110"/>
      <c r="CN1057" s="110"/>
      <c r="CP1057" s="305"/>
      <c r="CQ1057" s="74"/>
      <c r="CR1057" s="74"/>
      <c r="CS1057" s="74"/>
      <c r="CT1057" s="74"/>
      <c r="CU1057" s="74"/>
      <c r="CV1057" s="74"/>
      <c r="CW1057" s="74"/>
      <c r="CX1057" s="74"/>
      <c r="CY1057" s="74"/>
      <c r="CZ1057" s="74"/>
      <c r="DA1057" s="74"/>
      <c r="DB1057" s="74"/>
    </row>
    <row r="1058" spans="1:106" ht="14.5" customHeight="1">
      <c r="A1058" s="74" t="s">
        <v>4315</v>
      </c>
      <c r="B1058" s="129" t="s">
        <v>4169</v>
      </c>
      <c r="C1058" s="130" t="str">
        <f t="shared" si="650"/>
        <v>A.160.03.110</v>
      </c>
      <c r="D1058" s="131" t="s">
        <v>288</v>
      </c>
      <c r="E1058" s="129" t="s">
        <v>957</v>
      </c>
      <c r="F1058" s="132" t="s">
        <v>4316</v>
      </c>
      <c r="G1058" s="132">
        <f t="shared" si="651"/>
        <v>5.68947254576E-2</v>
      </c>
      <c r="H1058" s="348">
        <f t="shared" si="652"/>
        <v>5.68947254576E-2</v>
      </c>
      <c r="I1058" s="74"/>
      <c r="J1058" s="132">
        <f t="shared" si="653"/>
        <v>1.5681442325999999E-3</v>
      </c>
      <c r="K1058" s="132">
        <f t="shared" si="654"/>
        <v>5.2284566700000002E-3</v>
      </c>
      <c r="L1058" s="300">
        <f t="shared" si="655"/>
        <v>1.7607754555000001E-2</v>
      </c>
      <c r="M1058" s="132">
        <v>3.2490369999999998E-2</v>
      </c>
      <c r="N1058" s="132">
        <v>3.4219886000000001E-3</v>
      </c>
      <c r="O1058" s="132">
        <v>1.6822950000000001E-3</v>
      </c>
      <c r="P1058" s="132">
        <v>1.2231172E-3</v>
      </c>
      <c r="Q1058" s="132">
        <v>1.9026100999999999E-4</v>
      </c>
      <c r="R1058" s="304">
        <v>6.5250026000000003E-6</v>
      </c>
      <c r="S1058" s="132">
        <v>1.4824101999999999E-4</v>
      </c>
      <c r="T1058" s="132">
        <v>1.2417307000000001E-4</v>
      </c>
      <c r="U1058" s="132">
        <v>2.0632184000000001E-4</v>
      </c>
      <c r="V1058" s="132">
        <v>1.4143227E-2</v>
      </c>
      <c r="W1058" s="132">
        <v>3.2306717999999999E-3</v>
      </c>
      <c r="X1058" s="304">
        <v>2.541834E-5</v>
      </c>
      <c r="Y1058" s="304">
        <v>2.1155750000000001E-6</v>
      </c>
      <c r="Z1058" s="132">
        <v>0</v>
      </c>
      <c r="AA1058" s="74"/>
      <c r="AB1058" s="301">
        <f t="shared" si="656"/>
        <v>0.24428849624060148</v>
      </c>
      <c r="AC1058" s="338">
        <f t="shared" si="657"/>
        <v>0.24428849624060148</v>
      </c>
      <c r="AD1058" s="74"/>
      <c r="AE1058" s="136">
        <v>21.535167000000001</v>
      </c>
      <c r="AF1058" s="136">
        <v>3.0986766000000001</v>
      </c>
      <c r="AG1058" s="136">
        <v>0.43794272000000001</v>
      </c>
      <c r="AH1058" s="136">
        <v>0</v>
      </c>
      <c r="AI1058" s="136">
        <v>17.737456000000002</v>
      </c>
      <c r="AJ1058" s="136">
        <v>0.16212020999999999</v>
      </c>
      <c r="AK1058" s="136">
        <v>9.8970903999999998E-2</v>
      </c>
      <c r="AL1058" s="74"/>
      <c r="AM1058" s="133">
        <v>5.4928737000000004E-3</v>
      </c>
      <c r="AN1058" s="340">
        <f t="shared" si="658"/>
        <v>5.4928737000000004E-3</v>
      </c>
      <c r="AP1058" s="133">
        <v>5.1197867000000001E-3</v>
      </c>
      <c r="AQ1058" s="133">
        <v>2.2802440000000001E-4</v>
      </c>
      <c r="AR1058" s="133">
        <v>1.4506259999999999E-4</v>
      </c>
      <c r="AS1058" s="134">
        <f t="shared" si="659"/>
        <v>3.0694165047357E-7</v>
      </c>
      <c r="AT1058" s="135">
        <f t="shared" si="660"/>
        <v>8.4328549370153994E-10</v>
      </c>
      <c r="AU1058" s="135">
        <f t="shared" si="661"/>
        <v>2.0316890868000002E-2</v>
      </c>
      <c r="AV1058" s="302">
        <v>2.2717525E-7</v>
      </c>
      <c r="AW1058" s="302">
        <v>6.8545826999999997E-10</v>
      </c>
      <c r="AX1058" s="302">
        <v>1.8726969999999999E-14</v>
      </c>
      <c r="AY1058" s="302">
        <v>6.2602571000000002E-12</v>
      </c>
      <c r="AZ1058" s="302">
        <v>1.6384846999999999E-13</v>
      </c>
      <c r="BA1058" s="302">
        <v>1.8187638999999999E-10</v>
      </c>
      <c r="BB1058" s="302">
        <v>7.8041236E-8</v>
      </c>
      <c r="BC1058" s="302">
        <v>2.6413607E-11</v>
      </c>
      <c r="BD1058" s="302">
        <v>8.9016419000000001E-11</v>
      </c>
      <c r="BE1058" s="302">
        <v>4.1610557999999999E-14</v>
      </c>
      <c r="BF1058" s="302">
        <v>1.3402159000000001E-15</v>
      </c>
      <c r="BG1058" s="302">
        <v>5.2669204000000002E-14</v>
      </c>
      <c r="BH1058" s="302">
        <v>9.8515472000000001E-14</v>
      </c>
      <c r="BI1058" s="302">
        <v>2.1724092E-14</v>
      </c>
      <c r="BJ1058" s="302">
        <v>2.4565259999999999E-11</v>
      </c>
      <c r="BK1058" s="302">
        <v>1.4712815E-9</v>
      </c>
      <c r="BL1058" s="302">
        <v>4.1913171000000002E-11</v>
      </c>
      <c r="BM1058" s="302">
        <v>1.4897867999999999E-5</v>
      </c>
      <c r="BN1058" s="303">
        <v>2.0301993000000001E-2</v>
      </c>
      <c r="BO1058" s="302">
        <v>4.1017218000000001E-11</v>
      </c>
      <c r="BP1058" s="302">
        <v>2.4942903000000001E-13</v>
      </c>
      <c r="BQ1058" s="302">
        <v>1.1159639999999999E-17</v>
      </c>
      <c r="BR1058" s="74"/>
      <c r="BS1058" s="144">
        <v>1.3190439E-5</v>
      </c>
      <c r="BT1058" s="144">
        <v>6.7356306000000004E-7</v>
      </c>
      <c r="BU1058" s="144">
        <v>6.8114114000000004E-6</v>
      </c>
      <c r="BV1058" s="144">
        <v>1.4554254000000001E-8</v>
      </c>
      <c r="BW1058" s="144">
        <v>6.0080946999999997E-7</v>
      </c>
      <c r="BX1058" s="144">
        <v>1.1769024E-7</v>
      </c>
      <c r="BY1058" s="144">
        <v>8.0949264999999998E-10</v>
      </c>
      <c r="BZ1058" s="144">
        <v>1.8503580999999999E-7</v>
      </c>
      <c r="CA1058" s="144">
        <v>8.7560939999999993E-9</v>
      </c>
      <c r="CB1058" s="144">
        <v>9.8091945000000001E-8</v>
      </c>
      <c r="CC1058" s="144">
        <v>1.2026067E-9</v>
      </c>
      <c r="CD1058" s="144">
        <v>2.7325472E-8</v>
      </c>
      <c r="CE1058" s="144">
        <v>2.2473450999999999E-11</v>
      </c>
      <c r="CF1058" s="144">
        <v>3.0996591999999999E-7</v>
      </c>
      <c r="CG1058" s="144">
        <v>4.2689754999999998E-6</v>
      </c>
      <c r="CH1058" s="144">
        <v>6.6336620000000005E-8</v>
      </c>
      <c r="CI1058" s="144">
        <v>5.8883204999999999E-9</v>
      </c>
      <c r="CJ1058" s="203"/>
      <c r="CK1058" s="201"/>
      <c r="CL1058" s="110" t="s">
        <v>4173</v>
      </c>
      <c r="CM1058" s="110"/>
      <c r="CN1058" s="110"/>
      <c r="CP1058" s="305"/>
      <c r="CQ1058" s="74"/>
      <c r="CR1058" s="74"/>
      <c r="CS1058" s="74"/>
      <c r="CT1058" s="74"/>
      <c r="CU1058" s="74"/>
      <c r="CV1058" s="74"/>
      <c r="CW1058" s="74"/>
      <c r="CX1058" s="74"/>
      <c r="CY1058" s="74"/>
      <c r="CZ1058" s="74"/>
      <c r="DA1058" s="74"/>
      <c r="DB1058" s="74"/>
    </row>
    <row r="1059" spans="1:106" ht="14.5" customHeight="1">
      <c r="A1059" s="74" t="s">
        <v>4317</v>
      </c>
      <c r="B1059" s="129" t="s">
        <v>4169</v>
      </c>
      <c r="C1059" s="130" t="str">
        <f t="shared" si="650"/>
        <v>A.160.03.111</v>
      </c>
      <c r="D1059" s="131" t="s">
        <v>288</v>
      </c>
      <c r="E1059" s="129" t="s">
        <v>957</v>
      </c>
      <c r="F1059" s="132" t="s">
        <v>4319</v>
      </c>
      <c r="G1059" s="132">
        <f t="shared" si="651"/>
        <v>8.1414447071175999</v>
      </c>
      <c r="H1059" s="348">
        <f t="shared" si="652"/>
        <v>8.1414447071175999</v>
      </c>
      <c r="I1059" s="74"/>
      <c r="J1059" s="132">
        <f t="shared" si="653"/>
        <v>1.5681442325999999E-3</v>
      </c>
      <c r="K1059" s="132">
        <f t="shared" si="654"/>
        <v>5.2284566700000002E-3</v>
      </c>
      <c r="L1059" s="300">
        <f t="shared" si="655"/>
        <v>7.6433077362150001</v>
      </c>
      <c r="M1059" s="132">
        <v>0.49134037000000003</v>
      </c>
      <c r="N1059" s="132">
        <v>3.4219886000000001E-3</v>
      </c>
      <c r="O1059" s="132">
        <v>1.6822950000000001E-3</v>
      </c>
      <c r="P1059" s="132">
        <v>1.2231172E-3</v>
      </c>
      <c r="Q1059" s="132">
        <v>1.9026100999999999E-4</v>
      </c>
      <c r="R1059" s="304">
        <v>6.5250026000000003E-6</v>
      </c>
      <c r="S1059" s="132">
        <v>1.4824101999999999E-4</v>
      </c>
      <c r="T1059" s="132">
        <v>1.2417307000000001E-4</v>
      </c>
      <c r="U1059" s="132">
        <v>2.0632184000000001E-4</v>
      </c>
      <c r="V1059" s="132">
        <v>1.4143227E-2</v>
      </c>
      <c r="W1059" s="132">
        <v>3.2306717999999999E-3</v>
      </c>
      <c r="X1059" s="132">
        <v>7.6257254000000003</v>
      </c>
      <c r="Y1059" s="304">
        <v>2.1155750000000001E-6</v>
      </c>
      <c r="Z1059" s="132">
        <v>0</v>
      </c>
      <c r="AA1059" s="74"/>
      <c r="AB1059" s="301">
        <f t="shared" si="656"/>
        <v>3.6942884962406013</v>
      </c>
      <c r="AC1059" s="338">
        <f t="shared" si="657"/>
        <v>3.6942884962406013</v>
      </c>
      <c r="AD1059" s="74"/>
      <c r="AE1059" s="136">
        <v>21.535167000000001</v>
      </c>
      <c r="AF1059" s="136">
        <v>3.0986766000000001</v>
      </c>
      <c r="AG1059" s="136">
        <v>0.43794272000000001</v>
      </c>
      <c r="AH1059" s="136">
        <v>0</v>
      </c>
      <c r="AI1059" s="136">
        <v>17.737456000000002</v>
      </c>
      <c r="AJ1059" s="136">
        <v>0.16212020999999999</v>
      </c>
      <c r="AK1059" s="136">
        <v>9.8970903999999998E-2</v>
      </c>
      <c r="AL1059" s="74"/>
      <c r="AM1059" s="133">
        <v>6.1507697E-2</v>
      </c>
      <c r="AN1059" s="340">
        <f t="shared" si="658"/>
        <v>6.1507697E-2</v>
      </c>
      <c r="AP1059" s="133">
        <v>5.8522474999999997E-2</v>
      </c>
      <c r="AQ1059" s="133">
        <v>2.8401597999999999E-3</v>
      </c>
      <c r="AR1059" s="133">
        <v>1.4506259999999999E-4</v>
      </c>
      <c r="AS1059" s="134">
        <f t="shared" si="659"/>
        <v>3.5085416004735699E-6</v>
      </c>
      <c r="AT1059" s="135">
        <f t="shared" si="660"/>
        <v>1.0503549148701539E-8</v>
      </c>
      <c r="AU1059" s="135">
        <f t="shared" si="661"/>
        <v>2.0316890868000002E-2</v>
      </c>
      <c r="AV1059" s="302">
        <v>3.4287751999999999E-6</v>
      </c>
      <c r="AW1059" s="302">
        <v>1.0345458E-8</v>
      </c>
      <c r="AX1059" s="302">
        <v>2.8265197E-13</v>
      </c>
      <c r="AY1059" s="302">
        <v>6.2602571000000002E-12</v>
      </c>
      <c r="AZ1059" s="302">
        <v>1.6384846999999999E-13</v>
      </c>
      <c r="BA1059" s="302">
        <v>1.8187638999999999E-10</v>
      </c>
      <c r="BB1059" s="302">
        <v>7.8041236E-8</v>
      </c>
      <c r="BC1059" s="302">
        <v>2.6413607E-11</v>
      </c>
      <c r="BD1059" s="302">
        <v>8.9016419000000001E-11</v>
      </c>
      <c r="BE1059" s="302">
        <v>4.1610557999999999E-14</v>
      </c>
      <c r="BF1059" s="302">
        <v>1.3402159000000001E-15</v>
      </c>
      <c r="BG1059" s="302">
        <v>5.2669204000000002E-14</v>
      </c>
      <c r="BH1059" s="302">
        <v>9.8515472000000001E-14</v>
      </c>
      <c r="BI1059" s="302">
        <v>2.1724092E-14</v>
      </c>
      <c r="BJ1059" s="302">
        <v>2.4565259999999999E-11</v>
      </c>
      <c r="BK1059" s="302">
        <v>1.4712815E-9</v>
      </c>
      <c r="BL1059" s="302">
        <v>4.1913171000000002E-11</v>
      </c>
      <c r="BM1059" s="302">
        <v>1.4897867999999999E-5</v>
      </c>
      <c r="BN1059" s="303">
        <v>2.0301993000000001E-2</v>
      </c>
      <c r="BO1059" s="302">
        <v>4.1017218000000001E-11</v>
      </c>
      <c r="BP1059" s="302">
        <v>2.4942903000000001E-13</v>
      </c>
      <c r="BQ1059" s="302">
        <v>1.1159639999999999E-17</v>
      </c>
      <c r="BR1059" s="74"/>
      <c r="BS1059" s="136">
        <v>1.0938559E-4</v>
      </c>
      <c r="BT1059" s="144">
        <v>6.7356306000000004E-7</v>
      </c>
      <c r="BU1059" s="136">
        <v>1.0300657E-4</v>
      </c>
      <c r="BV1059" s="144">
        <v>1.4554254000000001E-8</v>
      </c>
      <c r="BW1059" s="144">
        <v>6.0080946999999997E-7</v>
      </c>
      <c r="BX1059" s="144">
        <v>1.1769024E-7</v>
      </c>
      <c r="BY1059" s="144">
        <v>8.0949264999999998E-10</v>
      </c>
      <c r="BZ1059" s="144">
        <v>1.8503580999999999E-7</v>
      </c>
      <c r="CA1059" s="144">
        <v>8.7560939999999993E-9</v>
      </c>
      <c r="CB1059" s="144">
        <v>9.8091945000000001E-8</v>
      </c>
      <c r="CC1059" s="144">
        <v>1.2026067E-9</v>
      </c>
      <c r="CD1059" s="144">
        <v>2.7325472E-8</v>
      </c>
      <c r="CE1059" s="144">
        <v>2.2473450999999999E-11</v>
      </c>
      <c r="CF1059" s="144">
        <v>3.0996591999999999E-7</v>
      </c>
      <c r="CG1059" s="144">
        <v>4.2689754999999998E-6</v>
      </c>
      <c r="CH1059" s="144">
        <v>6.6336620000000005E-8</v>
      </c>
      <c r="CI1059" s="144">
        <v>5.8883204999999999E-9</v>
      </c>
      <c r="CJ1059" s="203"/>
      <c r="CK1059" s="201"/>
      <c r="CL1059" s="110" t="s">
        <v>4173</v>
      </c>
      <c r="CM1059" s="110"/>
      <c r="CN1059" s="110"/>
      <c r="CP1059" s="305"/>
      <c r="CQ1059" s="74"/>
      <c r="CR1059" s="74"/>
      <c r="CS1059" s="74"/>
      <c r="CT1059" s="74"/>
      <c r="CU1059" s="74"/>
      <c r="CV1059" s="74"/>
      <c r="CW1059" s="74"/>
      <c r="CX1059" s="74"/>
      <c r="CY1059" s="74"/>
      <c r="CZ1059" s="74"/>
      <c r="DA1059" s="74"/>
      <c r="DB1059" s="74"/>
    </row>
    <row r="1060" spans="1:106" ht="14.5" customHeight="1">
      <c r="A1060" s="74" t="s">
        <v>4320</v>
      </c>
      <c r="B1060" s="129" t="s">
        <v>4169</v>
      </c>
      <c r="C1060" s="130" t="str">
        <f t="shared" si="650"/>
        <v>A.160.03.112</v>
      </c>
      <c r="D1060" s="131" t="s">
        <v>288</v>
      </c>
      <c r="E1060" s="129" t="s">
        <v>957</v>
      </c>
      <c r="F1060" s="132" t="s">
        <v>4321</v>
      </c>
      <c r="G1060" s="132">
        <f t="shared" si="651"/>
        <v>5.2773795218900001E-2</v>
      </c>
      <c r="H1060" s="348">
        <f t="shared" si="652"/>
        <v>5.2773795218900001E-2</v>
      </c>
      <c r="I1060" s="74"/>
      <c r="J1060" s="132">
        <f t="shared" si="653"/>
        <v>1.5558812719E-3</v>
      </c>
      <c r="K1060" s="132">
        <f t="shared" si="654"/>
        <v>4.72471544E-3</v>
      </c>
      <c r="L1060" s="300">
        <f t="shared" si="655"/>
        <v>1.5900160507000001E-2</v>
      </c>
      <c r="M1060" s="132">
        <v>3.0593037999999999E-2</v>
      </c>
      <c r="N1060" s="132">
        <v>2.9486333000000001E-3</v>
      </c>
      <c r="O1060" s="132">
        <v>1.6520936999999999E-3</v>
      </c>
      <c r="P1060" s="132">
        <v>1.2162303999999999E-3</v>
      </c>
      <c r="Q1060" s="132">
        <v>1.8626083000000001E-4</v>
      </c>
      <c r="R1060" s="304">
        <v>6.3042619000000002E-6</v>
      </c>
      <c r="S1060" s="132">
        <v>1.4708578000000001E-4</v>
      </c>
      <c r="T1060" s="132">
        <v>1.2398844000000001E-4</v>
      </c>
      <c r="U1060" s="132">
        <v>2.0550367999999999E-4</v>
      </c>
      <c r="V1060" s="132">
        <v>1.2441158000000001E-2</v>
      </c>
      <c r="W1060" s="132">
        <v>3.2259903999999999E-3</v>
      </c>
      <c r="X1060" s="304">
        <v>2.5392852000000001E-5</v>
      </c>
      <c r="Y1060" s="304">
        <v>2.1155750000000001E-6</v>
      </c>
      <c r="Z1060" s="132">
        <v>0</v>
      </c>
      <c r="AA1060" s="74"/>
      <c r="AB1060" s="301">
        <f t="shared" si="656"/>
        <v>0.23002284210526314</v>
      </c>
      <c r="AC1060" s="338">
        <f t="shared" si="657"/>
        <v>0.23002284210526314</v>
      </c>
      <c r="AD1060" s="74"/>
      <c r="AE1060" s="136">
        <v>21.347856</v>
      </c>
      <c r="AF1060" s="136">
        <v>2.9122241</v>
      </c>
      <c r="AG1060" s="136">
        <v>0.43730811000000003</v>
      </c>
      <c r="AH1060" s="136">
        <v>0</v>
      </c>
      <c r="AI1060" s="136">
        <v>17.737456000000002</v>
      </c>
      <c r="AJ1060" s="136">
        <v>0.162053</v>
      </c>
      <c r="AK1060" s="136">
        <v>9.8814663999999997E-2</v>
      </c>
      <c r="AL1060" s="74"/>
      <c r="AM1060" s="133">
        <v>5.1017425999999996E-3</v>
      </c>
      <c r="AN1060" s="340">
        <f t="shared" si="658"/>
        <v>5.1017425999999996E-3</v>
      </c>
      <c r="AP1060" s="133">
        <v>4.7545069000000002E-3</v>
      </c>
      <c r="AQ1060" s="133">
        <v>2.1444496000000001E-4</v>
      </c>
      <c r="AR1060" s="133">
        <v>1.3279074000000001E-4</v>
      </c>
      <c r="AS1060" s="134">
        <f t="shared" si="659"/>
        <v>2.8504238289857001E-7</v>
      </c>
      <c r="AT1060" s="135">
        <f t="shared" si="660"/>
        <v>7.9306568317853996E-10</v>
      </c>
      <c r="AU1060" s="135">
        <f t="shared" si="661"/>
        <v>1.8598142619000002E-2</v>
      </c>
      <c r="AV1060" s="302">
        <v>2.1393672000000001E-7</v>
      </c>
      <c r="AW1060" s="302">
        <v>6.4551444000000001E-10</v>
      </c>
      <c r="AX1060" s="302">
        <v>1.7635647999999999E-14</v>
      </c>
      <c r="AY1060" s="302">
        <v>6.2602571000000002E-12</v>
      </c>
      <c r="AZ1060" s="302">
        <v>1.6384846999999999E-13</v>
      </c>
      <c r="BA1060" s="302">
        <v>1.8085112E-10</v>
      </c>
      <c r="BB1060" s="302">
        <v>6.9381905999999995E-8</v>
      </c>
      <c r="BC1060" s="302">
        <v>2.6179795999999999E-11</v>
      </c>
      <c r="BD1060" s="302">
        <v>7.9002815000000002E-11</v>
      </c>
      <c r="BE1060" s="302">
        <v>4.1610557999999999E-14</v>
      </c>
      <c r="BF1060" s="302">
        <v>1.3402159000000001E-15</v>
      </c>
      <c r="BG1060" s="302">
        <v>5.2058904000000003E-14</v>
      </c>
      <c r="BH1060" s="302">
        <v>7.5774484999999996E-14</v>
      </c>
      <c r="BI1060" s="302">
        <v>1.7601178000000001E-14</v>
      </c>
      <c r="BJ1060" s="302">
        <v>2.4534954999999999E-11</v>
      </c>
      <c r="BK1060" s="302">
        <v>1.4709295000000001E-9</v>
      </c>
      <c r="BL1060" s="302">
        <v>4.1913171000000002E-11</v>
      </c>
      <c r="BM1060" s="302">
        <v>1.4822619E-5</v>
      </c>
      <c r="BN1060" s="303">
        <v>1.858332E-2</v>
      </c>
      <c r="BO1060" s="302">
        <v>4.1017218000000001E-11</v>
      </c>
      <c r="BP1060" s="302">
        <v>2.4942903000000001E-13</v>
      </c>
      <c r="BQ1060" s="302">
        <v>1.1159639999999999E-17</v>
      </c>
      <c r="BR1060" s="74"/>
      <c r="BS1060" s="144">
        <v>1.2425093E-5</v>
      </c>
      <c r="BT1060" s="144">
        <v>6.0452625000000003E-7</v>
      </c>
      <c r="BU1060" s="144">
        <v>6.4136471000000001E-6</v>
      </c>
      <c r="BV1060" s="144">
        <v>1.4532627E-8</v>
      </c>
      <c r="BW1060" s="144">
        <v>5.4036098999999999E-7</v>
      </c>
      <c r="BX1060" s="144">
        <v>1.1769024E-7</v>
      </c>
      <c r="BY1060" s="144">
        <v>8.0949264999999998E-10</v>
      </c>
      <c r="BZ1060" s="144">
        <v>1.8503580999999999E-7</v>
      </c>
      <c r="CA1060" s="144">
        <v>8.4598755999999994E-9</v>
      </c>
      <c r="CB1060" s="144">
        <v>9.7327516000000001E-8</v>
      </c>
      <c r="CC1060" s="144">
        <v>1.2026067E-9</v>
      </c>
      <c r="CD1060" s="144">
        <v>2.7325472E-8</v>
      </c>
      <c r="CE1060" s="144">
        <v>2.2473450999999999E-11</v>
      </c>
      <c r="CF1060" s="144">
        <v>2.9817090999999999E-7</v>
      </c>
      <c r="CG1060" s="144">
        <v>4.0437565000000003E-6</v>
      </c>
      <c r="CH1060" s="144">
        <v>6.6336620000000005E-8</v>
      </c>
      <c r="CI1060" s="144">
        <v>5.8883204999999999E-9</v>
      </c>
      <c r="CJ1060" s="203"/>
      <c r="CK1060" s="201"/>
      <c r="CL1060" s="110" t="s">
        <v>4173</v>
      </c>
      <c r="CM1060" s="110"/>
      <c r="CN1060" s="110"/>
      <c r="CP1060" s="305"/>
      <c r="CQ1060" s="74"/>
      <c r="CR1060" s="74"/>
      <c r="CS1060" s="74"/>
      <c r="CT1060" s="74"/>
      <c r="CU1060" s="74"/>
      <c r="CV1060" s="74"/>
      <c r="CW1060" s="74"/>
      <c r="CX1060" s="74"/>
      <c r="CY1060" s="74"/>
      <c r="CZ1060" s="74"/>
      <c r="DA1060" s="74"/>
      <c r="DB1060" s="74"/>
    </row>
    <row r="1061" spans="1:106" ht="14.5" customHeight="1">
      <c r="A1061" s="74" t="s">
        <v>4322</v>
      </c>
      <c r="B1061" s="129" t="s">
        <v>4169</v>
      </c>
      <c r="C1061" s="130" t="str">
        <f t="shared" si="650"/>
        <v>A.160.03.113</v>
      </c>
      <c r="D1061" s="131" t="s">
        <v>288</v>
      </c>
      <c r="E1061" s="129" t="s">
        <v>957</v>
      </c>
      <c r="F1061" s="132" t="s">
        <v>4323</v>
      </c>
      <c r="G1061" s="132">
        <f t="shared" si="651"/>
        <v>3.0878738043669003</v>
      </c>
      <c r="H1061" s="348">
        <f t="shared" si="652"/>
        <v>3.0878738043669003</v>
      </c>
      <c r="I1061" s="74"/>
      <c r="J1061" s="132">
        <f t="shared" si="653"/>
        <v>1.5558812719E-3</v>
      </c>
      <c r="K1061" s="132">
        <f t="shared" si="654"/>
        <v>4.72471544E-3</v>
      </c>
      <c r="L1061" s="300">
        <f t="shared" si="655"/>
        <v>2.5921501676550003</v>
      </c>
      <c r="M1061" s="132">
        <v>0.48944304</v>
      </c>
      <c r="N1061" s="132">
        <v>2.9486333000000001E-3</v>
      </c>
      <c r="O1061" s="132">
        <v>1.6520936999999999E-3</v>
      </c>
      <c r="P1061" s="132">
        <v>1.2162303999999999E-3</v>
      </c>
      <c r="Q1061" s="132">
        <v>1.8626083000000001E-4</v>
      </c>
      <c r="R1061" s="304">
        <v>6.3042619000000002E-6</v>
      </c>
      <c r="S1061" s="132">
        <v>1.4708578000000001E-4</v>
      </c>
      <c r="T1061" s="132">
        <v>1.2398844000000001E-4</v>
      </c>
      <c r="U1061" s="132">
        <v>2.0550367999999999E-4</v>
      </c>
      <c r="V1061" s="132">
        <v>1.2441158000000001E-2</v>
      </c>
      <c r="W1061" s="132">
        <v>3.2259903999999999E-3</v>
      </c>
      <c r="X1061" s="132">
        <v>2.5762754000000001</v>
      </c>
      <c r="Y1061" s="304">
        <v>2.1155750000000001E-6</v>
      </c>
      <c r="Z1061" s="132">
        <v>0</v>
      </c>
      <c r="AA1061" s="74"/>
      <c r="AB1061" s="301">
        <f t="shared" si="656"/>
        <v>3.6800228571428568</v>
      </c>
      <c r="AC1061" s="338">
        <f t="shared" si="657"/>
        <v>3.6800228571428568</v>
      </c>
      <c r="AD1061" s="74"/>
      <c r="AE1061" s="136">
        <v>21.347856</v>
      </c>
      <c r="AF1061" s="136">
        <v>2.9122241</v>
      </c>
      <c r="AG1061" s="136">
        <v>0.43730811000000003</v>
      </c>
      <c r="AH1061" s="136">
        <v>0</v>
      </c>
      <c r="AI1061" s="136">
        <v>17.737456000000002</v>
      </c>
      <c r="AJ1061" s="136">
        <v>0.162053</v>
      </c>
      <c r="AK1061" s="136">
        <v>9.8814663999999997E-2</v>
      </c>
      <c r="AL1061" s="74"/>
      <c r="AM1061" s="133">
        <v>6.1116565999999997E-2</v>
      </c>
      <c r="AN1061" s="340">
        <f t="shared" si="658"/>
        <v>6.1116565999999997E-2</v>
      </c>
      <c r="AP1061" s="133">
        <v>5.8157195000000002E-2</v>
      </c>
      <c r="AQ1061" s="133">
        <v>2.8265803000000001E-3</v>
      </c>
      <c r="AR1061" s="133">
        <v>1.3279074000000001E-4</v>
      </c>
      <c r="AS1061" s="134">
        <f t="shared" si="659"/>
        <v>3.4866423628985698E-6</v>
      </c>
      <c r="AT1061" s="135">
        <f t="shared" si="660"/>
        <v>1.0453329168180539E-8</v>
      </c>
      <c r="AU1061" s="135">
        <f t="shared" si="661"/>
        <v>1.8598142619000002E-2</v>
      </c>
      <c r="AV1061" s="302">
        <v>3.4155366999999999E-6</v>
      </c>
      <c r="AW1061" s="302">
        <v>1.0305514E-8</v>
      </c>
      <c r="AX1061" s="302">
        <v>2.8156064999999999E-13</v>
      </c>
      <c r="AY1061" s="302">
        <v>6.2602571000000002E-12</v>
      </c>
      <c r="AZ1061" s="302">
        <v>1.6384846999999999E-13</v>
      </c>
      <c r="BA1061" s="302">
        <v>1.8085112E-10</v>
      </c>
      <c r="BB1061" s="302">
        <v>6.9381905999999995E-8</v>
      </c>
      <c r="BC1061" s="302">
        <v>2.6179795999999999E-11</v>
      </c>
      <c r="BD1061" s="302">
        <v>7.9002815000000002E-11</v>
      </c>
      <c r="BE1061" s="302">
        <v>4.1610557999999999E-14</v>
      </c>
      <c r="BF1061" s="302">
        <v>1.3402159000000001E-15</v>
      </c>
      <c r="BG1061" s="302">
        <v>5.2058904000000003E-14</v>
      </c>
      <c r="BH1061" s="302">
        <v>7.5774484999999996E-14</v>
      </c>
      <c r="BI1061" s="302">
        <v>1.7601178000000001E-14</v>
      </c>
      <c r="BJ1061" s="302">
        <v>2.4534954999999999E-11</v>
      </c>
      <c r="BK1061" s="302">
        <v>1.4709295000000001E-9</v>
      </c>
      <c r="BL1061" s="302">
        <v>4.1913171000000002E-11</v>
      </c>
      <c r="BM1061" s="302">
        <v>1.4822619E-5</v>
      </c>
      <c r="BN1061" s="303">
        <v>1.858332E-2</v>
      </c>
      <c r="BO1061" s="302">
        <v>4.1017218000000001E-11</v>
      </c>
      <c r="BP1061" s="302">
        <v>2.4942903000000001E-13</v>
      </c>
      <c r="BQ1061" s="302">
        <v>1.1159639999999999E-17</v>
      </c>
      <c r="BR1061" s="74"/>
      <c r="BS1061" s="136">
        <v>1.0862025E-4</v>
      </c>
      <c r="BT1061" s="144">
        <v>6.0452625000000003E-7</v>
      </c>
      <c r="BU1061" s="136">
        <v>1.0260880000000001E-4</v>
      </c>
      <c r="BV1061" s="144">
        <v>1.4532627E-8</v>
      </c>
      <c r="BW1061" s="144">
        <v>5.4036098999999999E-7</v>
      </c>
      <c r="BX1061" s="144">
        <v>1.1769024E-7</v>
      </c>
      <c r="BY1061" s="144">
        <v>8.0949264999999998E-10</v>
      </c>
      <c r="BZ1061" s="144">
        <v>1.8503580999999999E-7</v>
      </c>
      <c r="CA1061" s="144">
        <v>8.4598755999999994E-9</v>
      </c>
      <c r="CB1061" s="144">
        <v>9.7327516000000001E-8</v>
      </c>
      <c r="CC1061" s="144">
        <v>1.2026067E-9</v>
      </c>
      <c r="CD1061" s="144">
        <v>2.7325472E-8</v>
      </c>
      <c r="CE1061" s="144">
        <v>2.2473450999999999E-11</v>
      </c>
      <c r="CF1061" s="144">
        <v>2.9817090999999999E-7</v>
      </c>
      <c r="CG1061" s="144">
        <v>4.0437565000000003E-6</v>
      </c>
      <c r="CH1061" s="144">
        <v>6.6336620000000005E-8</v>
      </c>
      <c r="CI1061" s="144">
        <v>5.8883204999999999E-9</v>
      </c>
      <c r="CJ1061" s="203"/>
      <c r="CK1061" s="201"/>
      <c r="CL1061" s="110" t="s">
        <v>4173</v>
      </c>
      <c r="CM1061" s="110"/>
      <c r="CN1061" s="110"/>
      <c r="CP1061" s="305"/>
      <c r="CQ1061" s="74"/>
      <c r="CR1061" s="74"/>
      <c r="CS1061" s="74"/>
      <c r="CT1061" s="74"/>
      <c r="CU1061" s="74"/>
      <c r="CV1061" s="74"/>
      <c r="CW1061" s="74"/>
      <c r="CX1061" s="74"/>
      <c r="CY1061" s="74"/>
      <c r="CZ1061" s="74"/>
      <c r="DA1061" s="74"/>
      <c r="DB1061" s="74"/>
    </row>
    <row r="1062" spans="1:106" ht="14.5" customHeight="1">
      <c r="A1062" s="74" t="s">
        <v>4324</v>
      </c>
      <c r="B1062" s="129" t="s">
        <v>4169</v>
      </c>
      <c r="C1062" s="130" t="str">
        <f t="shared" si="650"/>
        <v>A.160.03.114</v>
      </c>
      <c r="D1062" s="131" t="s">
        <v>288</v>
      </c>
      <c r="E1062" s="129" t="s">
        <v>957</v>
      </c>
      <c r="F1062" s="132" t="s">
        <v>4325</v>
      </c>
      <c r="G1062" s="132">
        <f t="shared" si="651"/>
        <v>5.4675762113200001E-2</v>
      </c>
      <c r="H1062" s="348">
        <f t="shared" si="652"/>
        <v>5.4675762113200001E-2</v>
      </c>
      <c r="I1062" s="74"/>
      <c r="J1062" s="132">
        <f t="shared" si="653"/>
        <v>1.5615411822000002E-3</v>
      </c>
      <c r="K1062" s="132">
        <f t="shared" si="654"/>
        <v>4.9572113499999999E-3</v>
      </c>
      <c r="L1062" s="300">
        <f t="shared" si="655"/>
        <v>1.6688280581000001E-2</v>
      </c>
      <c r="M1062" s="132">
        <v>3.1468729000000001E-2</v>
      </c>
      <c r="N1062" s="132">
        <v>3.1671049999999999E-3</v>
      </c>
      <c r="O1062" s="132">
        <v>1.6660327E-3</v>
      </c>
      <c r="P1062" s="132">
        <v>1.2194090000000001E-3</v>
      </c>
      <c r="Q1062" s="132">
        <v>1.8810707000000001E-4</v>
      </c>
      <c r="R1062" s="304">
        <v>6.4061422000000001E-6</v>
      </c>
      <c r="S1062" s="132">
        <v>1.4761897E-4</v>
      </c>
      <c r="T1062" s="132">
        <v>1.2407364999999999E-4</v>
      </c>
      <c r="U1062" s="132">
        <v>2.0588129E-4</v>
      </c>
      <c r="V1062" s="132">
        <v>1.3226728E-2</v>
      </c>
      <c r="W1062" s="132">
        <v>3.2281510999999999E-3</v>
      </c>
      <c r="X1062" s="304">
        <v>2.5404616000000001E-5</v>
      </c>
      <c r="Y1062" s="304">
        <v>2.1155750000000001E-6</v>
      </c>
      <c r="Z1062" s="132">
        <v>0</v>
      </c>
      <c r="AA1062" s="74"/>
      <c r="AB1062" s="301">
        <f t="shared" si="656"/>
        <v>0.23660698496240601</v>
      </c>
      <c r="AC1062" s="338">
        <f t="shared" si="657"/>
        <v>0.23660698496240601</v>
      </c>
      <c r="AD1062" s="74"/>
      <c r="AE1062" s="136">
        <v>21.434307</v>
      </c>
      <c r="AF1062" s="136">
        <v>2.9982791</v>
      </c>
      <c r="AG1062" s="136">
        <v>0.43760100000000002</v>
      </c>
      <c r="AH1062" s="136">
        <v>0</v>
      </c>
      <c r="AI1062" s="136">
        <v>17.737456000000002</v>
      </c>
      <c r="AJ1062" s="136">
        <v>0.16208402</v>
      </c>
      <c r="AK1062" s="136">
        <v>9.8886774999999996E-2</v>
      </c>
      <c r="AL1062" s="74"/>
      <c r="AM1062" s="133">
        <v>5.2822646000000003E-3</v>
      </c>
      <c r="AN1062" s="340">
        <f t="shared" si="658"/>
        <v>5.2822646000000003E-3</v>
      </c>
      <c r="AP1062" s="133">
        <v>4.9230975999999997E-3</v>
      </c>
      <c r="AQ1062" s="133">
        <v>2.2071239000000001E-4</v>
      </c>
      <c r="AR1062" s="133">
        <v>1.3845468000000001E-4</v>
      </c>
      <c r="AS1062" s="134">
        <f t="shared" si="659"/>
        <v>2.9514973648556999E-7</v>
      </c>
      <c r="AT1062" s="135">
        <f t="shared" si="660"/>
        <v>8.1624405226653972E-10</v>
      </c>
      <c r="AU1062" s="135">
        <f t="shared" si="661"/>
        <v>1.9391411349E-2</v>
      </c>
      <c r="AV1062" s="302">
        <v>2.2004681000000001E-7</v>
      </c>
      <c r="AW1062" s="302">
        <v>6.6395004999999998E-10</v>
      </c>
      <c r="AX1062" s="302">
        <v>1.8139334999999999E-14</v>
      </c>
      <c r="AY1062" s="302">
        <v>6.2602571000000002E-12</v>
      </c>
      <c r="AZ1062" s="302">
        <v>1.6384846999999999E-13</v>
      </c>
      <c r="BA1062" s="302">
        <v>1.8132432000000001E-10</v>
      </c>
      <c r="BB1062" s="302">
        <v>7.3378520000000004E-8</v>
      </c>
      <c r="BC1062" s="302">
        <v>2.6287707999999999E-11</v>
      </c>
      <c r="BD1062" s="302">
        <v>8.3624478000000004E-11</v>
      </c>
      <c r="BE1062" s="302">
        <v>4.1610557999999999E-14</v>
      </c>
      <c r="BF1062" s="302">
        <v>1.3402159000000001E-15</v>
      </c>
      <c r="BG1062" s="302">
        <v>5.2340580999999997E-14</v>
      </c>
      <c r="BH1062" s="302">
        <v>8.6270325000000006E-14</v>
      </c>
      <c r="BI1062" s="302">
        <v>1.9504062E-14</v>
      </c>
      <c r="BJ1062" s="302">
        <v>2.4548941999999999E-11</v>
      </c>
      <c r="BK1062" s="302">
        <v>1.4710918999999999E-9</v>
      </c>
      <c r="BL1062" s="302">
        <v>4.1913171000000002E-11</v>
      </c>
      <c r="BM1062" s="302">
        <v>1.4857349E-5</v>
      </c>
      <c r="BN1062" s="303">
        <v>1.9376554000000001E-2</v>
      </c>
      <c r="BO1062" s="302">
        <v>4.1017218000000001E-11</v>
      </c>
      <c r="BP1062" s="302">
        <v>2.4942903000000001E-13</v>
      </c>
      <c r="BQ1062" s="302">
        <v>1.1159639999999999E-17</v>
      </c>
      <c r="BR1062" s="74"/>
      <c r="BS1062" s="144">
        <v>1.2778329E-5</v>
      </c>
      <c r="BT1062" s="144">
        <v>6.3638939000000001E-7</v>
      </c>
      <c r="BU1062" s="144">
        <v>6.5972307000000001E-6</v>
      </c>
      <c r="BV1062" s="144">
        <v>1.4542608999999999E-8</v>
      </c>
      <c r="BW1062" s="144">
        <v>5.6826028999999997E-7</v>
      </c>
      <c r="BX1062" s="144">
        <v>1.1769024E-7</v>
      </c>
      <c r="BY1062" s="144">
        <v>8.0949264999999998E-10</v>
      </c>
      <c r="BZ1062" s="144">
        <v>1.8503580999999999E-7</v>
      </c>
      <c r="CA1062" s="144">
        <v>8.5965917999999997E-9</v>
      </c>
      <c r="CB1062" s="144">
        <v>9.7680329000000001E-8</v>
      </c>
      <c r="CC1062" s="144">
        <v>1.2026067E-9</v>
      </c>
      <c r="CD1062" s="144">
        <v>2.7325472E-8</v>
      </c>
      <c r="CE1062" s="144">
        <v>2.2473450999999999E-11</v>
      </c>
      <c r="CF1062" s="144">
        <v>3.0361476000000001E-7</v>
      </c>
      <c r="CG1062" s="144">
        <v>4.1477038000000003E-6</v>
      </c>
      <c r="CH1062" s="144">
        <v>6.6336620000000005E-8</v>
      </c>
      <c r="CI1062" s="144">
        <v>5.8883204999999999E-9</v>
      </c>
      <c r="CJ1062" s="203"/>
      <c r="CK1062" s="201"/>
      <c r="CL1062" s="110" t="s">
        <v>4173</v>
      </c>
      <c r="CM1062" s="110"/>
      <c r="CN1062" s="110"/>
      <c r="CP1062" s="305"/>
      <c r="CQ1062" s="74"/>
      <c r="CR1062" s="74"/>
      <c r="CS1062" s="74"/>
      <c r="CT1062" s="74"/>
      <c r="CU1062" s="74"/>
      <c r="CV1062" s="74"/>
      <c r="CW1062" s="74"/>
      <c r="CX1062" s="74"/>
      <c r="CY1062" s="74"/>
      <c r="CZ1062" s="74"/>
      <c r="DA1062" s="74"/>
      <c r="DB1062" s="74"/>
    </row>
    <row r="1063" spans="1:106" ht="14.5" customHeight="1">
      <c r="A1063" s="74" t="s">
        <v>4326</v>
      </c>
      <c r="B1063" s="129" t="s">
        <v>4169</v>
      </c>
      <c r="C1063" s="130" t="str">
        <f t="shared" si="650"/>
        <v>A.160.03.115</v>
      </c>
      <c r="D1063" s="131" t="s">
        <v>288</v>
      </c>
      <c r="E1063" s="129" t="s">
        <v>957</v>
      </c>
      <c r="F1063" s="132" t="s">
        <v>4328</v>
      </c>
      <c r="G1063" s="132">
        <f t="shared" si="651"/>
        <v>3.5019757584972</v>
      </c>
      <c r="H1063" s="348">
        <f t="shared" si="652"/>
        <v>3.5019757584972</v>
      </c>
      <c r="I1063" s="74"/>
      <c r="J1063" s="132">
        <f t="shared" si="653"/>
        <v>1.5615411822000002E-3</v>
      </c>
      <c r="K1063" s="132">
        <f t="shared" si="654"/>
        <v>4.9572113499999999E-3</v>
      </c>
      <c r="L1063" s="300">
        <f t="shared" si="655"/>
        <v>3.0051382759650003</v>
      </c>
      <c r="M1063" s="132">
        <v>0.49031872999999998</v>
      </c>
      <c r="N1063" s="132">
        <v>3.1671049999999999E-3</v>
      </c>
      <c r="O1063" s="132">
        <v>1.6660327E-3</v>
      </c>
      <c r="P1063" s="132">
        <v>1.2194090000000001E-3</v>
      </c>
      <c r="Q1063" s="132">
        <v>1.8810707000000001E-4</v>
      </c>
      <c r="R1063" s="304">
        <v>6.4061422000000001E-6</v>
      </c>
      <c r="S1063" s="132">
        <v>1.4761897E-4</v>
      </c>
      <c r="T1063" s="132">
        <v>1.2407364999999999E-4</v>
      </c>
      <c r="U1063" s="132">
        <v>2.0588129E-4</v>
      </c>
      <c r="V1063" s="132">
        <v>1.3226728E-2</v>
      </c>
      <c r="W1063" s="132">
        <v>3.2281510999999999E-3</v>
      </c>
      <c r="X1063" s="132">
        <v>2.9884754</v>
      </c>
      <c r="Y1063" s="304">
        <v>2.1155750000000001E-6</v>
      </c>
      <c r="Z1063" s="132">
        <v>0</v>
      </c>
      <c r="AA1063" s="74"/>
      <c r="AB1063" s="301">
        <f t="shared" si="656"/>
        <v>3.6866069924812028</v>
      </c>
      <c r="AC1063" s="338">
        <f t="shared" si="657"/>
        <v>3.6866069924812028</v>
      </c>
      <c r="AD1063" s="74"/>
      <c r="AE1063" s="136">
        <v>21.434307</v>
      </c>
      <c r="AF1063" s="136">
        <v>2.9982791</v>
      </c>
      <c r="AG1063" s="136">
        <v>0.43760100000000002</v>
      </c>
      <c r="AH1063" s="136">
        <v>0</v>
      </c>
      <c r="AI1063" s="136">
        <v>17.737456000000002</v>
      </c>
      <c r="AJ1063" s="136">
        <v>0.16208402</v>
      </c>
      <c r="AK1063" s="136">
        <v>9.8886774999999996E-2</v>
      </c>
      <c r="AL1063" s="74"/>
      <c r="AM1063" s="133">
        <v>6.1297088E-2</v>
      </c>
      <c r="AN1063" s="340">
        <f t="shared" si="658"/>
        <v>6.1297088E-2</v>
      </c>
      <c r="AP1063" s="133">
        <v>5.8325785999999998E-2</v>
      </c>
      <c r="AQ1063" s="133">
        <v>2.8328478000000002E-3</v>
      </c>
      <c r="AR1063" s="133">
        <v>1.3845468000000001E-4</v>
      </c>
      <c r="AS1063" s="134">
        <f t="shared" si="659"/>
        <v>3.4967497264855702E-6</v>
      </c>
      <c r="AT1063" s="135">
        <f t="shared" si="660"/>
        <v>1.0476507927261541E-8</v>
      </c>
      <c r="AU1063" s="135">
        <f t="shared" si="661"/>
        <v>1.9391411349E-2</v>
      </c>
      <c r="AV1063" s="302">
        <v>3.4216467999999999E-6</v>
      </c>
      <c r="AW1063" s="302">
        <v>1.0323949999999999E-8</v>
      </c>
      <c r="AX1063" s="302">
        <v>2.8206432999999998E-13</v>
      </c>
      <c r="AY1063" s="302">
        <v>6.2602571000000002E-12</v>
      </c>
      <c r="AZ1063" s="302">
        <v>1.6384846999999999E-13</v>
      </c>
      <c r="BA1063" s="302">
        <v>1.8132432000000001E-10</v>
      </c>
      <c r="BB1063" s="302">
        <v>7.3378520000000004E-8</v>
      </c>
      <c r="BC1063" s="302">
        <v>2.6287707999999999E-11</v>
      </c>
      <c r="BD1063" s="302">
        <v>8.3624478000000004E-11</v>
      </c>
      <c r="BE1063" s="302">
        <v>4.1610557999999999E-14</v>
      </c>
      <c r="BF1063" s="302">
        <v>1.3402159000000001E-15</v>
      </c>
      <c r="BG1063" s="302">
        <v>5.2340580999999997E-14</v>
      </c>
      <c r="BH1063" s="302">
        <v>8.6270325000000006E-14</v>
      </c>
      <c r="BI1063" s="302">
        <v>1.9504062E-14</v>
      </c>
      <c r="BJ1063" s="302">
        <v>2.4548941999999999E-11</v>
      </c>
      <c r="BK1063" s="302">
        <v>1.4710918999999999E-9</v>
      </c>
      <c r="BL1063" s="302">
        <v>4.1913171000000002E-11</v>
      </c>
      <c r="BM1063" s="302">
        <v>1.4857349E-5</v>
      </c>
      <c r="BN1063" s="303">
        <v>1.9376554000000001E-2</v>
      </c>
      <c r="BO1063" s="302">
        <v>4.1017218000000001E-11</v>
      </c>
      <c r="BP1063" s="302">
        <v>2.4942903000000001E-13</v>
      </c>
      <c r="BQ1063" s="302">
        <v>1.1159639999999999E-17</v>
      </c>
      <c r="BR1063" s="74"/>
      <c r="BS1063" s="136">
        <v>1.0897347999999999E-4</v>
      </c>
      <c r="BT1063" s="144">
        <v>6.3638939000000001E-7</v>
      </c>
      <c r="BU1063" s="136">
        <v>1.0279238E-4</v>
      </c>
      <c r="BV1063" s="144">
        <v>1.4542608999999999E-8</v>
      </c>
      <c r="BW1063" s="144">
        <v>5.6826028999999997E-7</v>
      </c>
      <c r="BX1063" s="144">
        <v>1.1769024E-7</v>
      </c>
      <c r="BY1063" s="144">
        <v>8.0949264999999998E-10</v>
      </c>
      <c r="BZ1063" s="144">
        <v>1.8503580999999999E-7</v>
      </c>
      <c r="CA1063" s="144">
        <v>8.5965917999999997E-9</v>
      </c>
      <c r="CB1063" s="144">
        <v>9.7680329000000001E-8</v>
      </c>
      <c r="CC1063" s="144">
        <v>1.2026067E-9</v>
      </c>
      <c r="CD1063" s="144">
        <v>2.7325472E-8</v>
      </c>
      <c r="CE1063" s="144">
        <v>2.2473450999999999E-11</v>
      </c>
      <c r="CF1063" s="144">
        <v>3.0361476000000001E-7</v>
      </c>
      <c r="CG1063" s="144">
        <v>4.1477038000000003E-6</v>
      </c>
      <c r="CH1063" s="144">
        <v>6.6336620000000005E-8</v>
      </c>
      <c r="CI1063" s="144">
        <v>5.8883204999999999E-9</v>
      </c>
      <c r="CJ1063" s="203"/>
      <c r="CK1063" s="201"/>
      <c r="CL1063" s="110" t="s">
        <v>4173</v>
      </c>
      <c r="CM1063" s="110"/>
      <c r="CN1063" s="110"/>
      <c r="CP1063" s="305"/>
      <c r="CQ1063" s="74"/>
      <c r="CR1063" s="74"/>
      <c r="CS1063" s="74"/>
      <c r="CT1063" s="74"/>
      <c r="CU1063" s="74"/>
      <c r="CV1063" s="74"/>
      <c r="CW1063" s="74"/>
      <c r="CX1063" s="74"/>
      <c r="CY1063" s="74"/>
      <c r="CZ1063" s="74"/>
      <c r="DA1063" s="74"/>
      <c r="DB1063" s="74"/>
    </row>
    <row r="1064" spans="1:106" ht="14.5" customHeight="1">
      <c r="A1064" s="74" t="s">
        <v>4329</v>
      </c>
      <c r="B1064" s="129" t="s">
        <v>4169</v>
      </c>
      <c r="C1064" s="130" t="str">
        <f t="shared" si="650"/>
        <v>A.160.03.116</v>
      </c>
      <c r="D1064" s="131" t="s">
        <v>288</v>
      </c>
      <c r="E1064" s="129" t="s">
        <v>957</v>
      </c>
      <c r="F1064" s="132" t="s">
        <v>4330</v>
      </c>
      <c r="G1064" s="132">
        <f t="shared" si="651"/>
        <v>5.2773795218900001E-2</v>
      </c>
      <c r="H1064" s="348">
        <f t="shared" si="652"/>
        <v>5.2773795218900001E-2</v>
      </c>
      <c r="I1064" s="74"/>
      <c r="J1064" s="132">
        <f t="shared" si="653"/>
        <v>1.5558812719E-3</v>
      </c>
      <c r="K1064" s="132">
        <f t="shared" si="654"/>
        <v>4.72471544E-3</v>
      </c>
      <c r="L1064" s="300">
        <f t="shared" si="655"/>
        <v>1.5900160507000001E-2</v>
      </c>
      <c r="M1064" s="132">
        <v>3.0593037999999999E-2</v>
      </c>
      <c r="N1064" s="132">
        <v>2.9486333000000001E-3</v>
      </c>
      <c r="O1064" s="132">
        <v>1.6520936999999999E-3</v>
      </c>
      <c r="P1064" s="132">
        <v>1.2162303999999999E-3</v>
      </c>
      <c r="Q1064" s="132">
        <v>1.8626083000000001E-4</v>
      </c>
      <c r="R1064" s="304">
        <v>6.3042619000000002E-6</v>
      </c>
      <c r="S1064" s="132">
        <v>1.4708578000000001E-4</v>
      </c>
      <c r="T1064" s="132">
        <v>1.2398844000000001E-4</v>
      </c>
      <c r="U1064" s="132">
        <v>2.0550367999999999E-4</v>
      </c>
      <c r="V1064" s="132">
        <v>1.2441158000000001E-2</v>
      </c>
      <c r="W1064" s="132">
        <v>3.2259903999999999E-3</v>
      </c>
      <c r="X1064" s="304">
        <v>2.5392852000000001E-5</v>
      </c>
      <c r="Y1064" s="304">
        <v>2.1155750000000001E-6</v>
      </c>
      <c r="Z1064" s="132">
        <v>0</v>
      </c>
      <c r="AA1064" s="74"/>
      <c r="AB1064" s="301">
        <f t="shared" si="656"/>
        <v>0.23002284210526314</v>
      </c>
      <c r="AC1064" s="338">
        <f t="shared" si="657"/>
        <v>0.23002284210526314</v>
      </c>
      <c r="AD1064" s="74"/>
      <c r="AE1064" s="136">
        <v>21.347856</v>
      </c>
      <c r="AF1064" s="136">
        <v>2.9122241</v>
      </c>
      <c r="AG1064" s="136">
        <v>0.43730811000000003</v>
      </c>
      <c r="AH1064" s="136">
        <v>0</v>
      </c>
      <c r="AI1064" s="136">
        <v>17.737456000000002</v>
      </c>
      <c r="AJ1064" s="136">
        <v>0.162053</v>
      </c>
      <c r="AK1064" s="136">
        <v>9.8814663999999997E-2</v>
      </c>
      <c r="AL1064" s="74"/>
      <c r="AM1064" s="133">
        <v>5.1017425999999996E-3</v>
      </c>
      <c r="AN1064" s="340">
        <f t="shared" si="658"/>
        <v>5.1017425999999996E-3</v>
      </c>
      <c r="AP1064" s="133">
        <v>4.7545069000000002E-3</v>
      </c>
      <c r="AQ1064" s="133">
        <v>2.1444496000000001E-4</v>
      </c>
      <c r="AR1064" s="133">
        <v>1.3279074000000001E-4</v>
      </c>
      <c r="AS1064" s="134">
        <f t="shared" si="659"/>
        <v>2.8504238289857001E-7</v>
      </c>
      <c r="AT1064" s="135">
        <f t="shared" si="660"/>
        <v>7.9306568317853996E-10</v>
      </c>
      <c r="AU1064" s="135">
        <f t="shared" si="661"/>
        <v>1.8598142619000002E-2</v>
      </c>
      <c r="AV1064" s="302">
        <v>2.1393672000000001E-7</v>
      </c>
      <c r="AW1064" s="302">
        <v>6.4551444000000001E-10</v>
      </c>
      <c r="AX1064" s="302">
        <v>1.7635647999999999E-14</v>
      </c>
      <c r="AY1064" s="302">
        <v>6.2602571000000002E-12</v>
      </c>
      <c r="AZ1064" s="302">
        <v>1.6384846999999999E-13</v>
      </c>
      <c r="BA1064" s="302">
        <v>1.8085112E-10</v>
      </c>
      <c r="BB1064" s="302">
        <v>6.9381905999999995E-8</v>
      </c>
      <c r="BC1064" s="302">
        <v>2.6179795999999999E-11</v>
      </c>
      <c r="BD1064" s="302">
        <v>7.9002815000000002E-11</v>
      </c>
      <c r="BE1064" s="302">
        <v>4.1610557999999999E-14</v>
      </c>
      <c r="BF1064" s="302">
        <v>1.3402159000000001E-15</v>
      </c>
      <c r="BG1064" s="302">
        <v>5.2058904000000003E-14</v>
      </c>
      <c r="BH1064" s="302">
        <v>7.5774484999999996E-14</v>
      </c>
      <c r="BI1064" s="302">
        <v>1.7601178000000001E-14</v>
      </c>
      <c r="BJ1064" s="302">
        <v>2.4534954999999999E-11</v>
      </c>
      <c r="BK1064" s="302">
        <v>1.4709295000000001E-9</v>
      </c>
      <c r="BL1064" s="302">
        <v>4.1913171000000002E-11</v>
      </c>
      <c r="BM1064" s="302">
        <v>1.4822619E-5</v>
      </c>
      <c r="BN1064" s="303">
        <v>1.858332E-2</v>
      </c>
      <c r="BO1064" s="302">
        <v>4.1017218000000001E-11</v>
      </c>
      <c r="BP1064" s="302">
        <v>2.4942903000000001E-13</v>
      </c>
      <c r="BQ1064" s="302">
        <v>1.1159639999999999E-17</v>
      </c>
      <c r="BR1064" s="74"/>
      <c r="BS1064" s="144">
        <v>1.2425093E-5</v>
      </c>
      <c r="BT1064" s="144">
        <v>6.0452625000000003E-7</v>
      </c>
      <c r="BU1064" s="144">
        <v>6.4136471000000001E-6</v>
      </c>
      <c r="BV1064" s="144">
        <v>1.4532627E-8</v>
      </c>
      <c r="BW1064" s="144">
        <v>5.4036098999999999E-7</v>
      </c>
      <c r="BX1064" s="144">
        <v>1.1769024E-7</v>
      </c>
      <c r="BY1064" s="144">
        <v>8.0949264999999998E-10</v>
      </c>
      <c r="BZ1064" s="144">
        <v>1.8503580999999999E-7</v>
      </c>
      <c r="CA1064" s="144">
        <v>8.4598755999999994E-9</v>
      </c>
      <c r="CB1064" s="144">
        <v>9.7327516000000001E-8</v>
      </c>
      <c r="CC1064" s="144">
        <v>1.2026067E-9</v>
      </c>
      <c r="CD1064" s="144">
        <v>2.7325472E-8</v>
      </c>
      <c r="CE1064" s="144">
        <v>2.2473450999999999E-11</v>
      </c>
      <c r="CF1064" s="144">
        <v>2.9817090999999999E-7</v>
      </c>
      <c r="CG1064" s="144">
        <v>4.0437565000000003E-6</v>
      </c>
      <c r="CH1064" s="144">
        <v>6.6336620000000005E-8</v>
      </c>
      <c r="CI1064" s="144">
        <v>5.8883204999999999E-9</v>
      </c>
      <c r="CJ1064" s="203"/>
      <c r="CK1064" s="201"/>
      <c r="CL1064" s="110" t="s">
        <v>4173</v>
      </c>
      <c r="CM1064" s="110"/>
      <c r="CN1064" s="110"/>
      <c r="CP1064" s="305"/>
      <c r="CQ1064" s="74"/>
      <c r="CR1064" s="74"/>
      <c r="CS1064" s="74"/>
      <c r="CT1064" s="74"/>
      <c r="CU1064" s="74"/>
      <c r="CV1064" s="74"/>
      <c r="CW1064" s="74"/>
      <c r="CX1064" s="74"/>
      <c r="CY1064" s="74"/>
      <c r="CZ1064" s="74"/>
      <c r="DA1064" s="74"/>
      <c r="DB1064" s="74"/>
    </row>
    <row r="1065" spans="1:106" ht="14.5" customHeight="1">
      <c r="A1065" s="74" t="s">
        <v>4331</v>
      </c>
      <c r="B1065" s="129" t="s">
        <v>4169</v>
      </c>
      <c r="C1065" s="130" t="str">
        <f t="shared" si="650"/>
        <v>A.160.03.117</v>
      </c>
      <c r="D1065" s="131" t="s">
        <v>288</v>
      </c>
      <c r="E1065" s="129" t="s">
        <v>957</v>
      </c>
      <c r="F1065" s="132" t="s">
        <v>4332</v>
      </c>
      <c r="G1065" s="132">
        <f t="shared" si="651"/>
        <v>3.9466238043669</v>
      </c>
      <c r="H1065" s="348">
        <f t="shared" si="652"/>
        <v>3.9466238043669</v>
      </c>
      <c r="I1065" s="74"/>
      <c r="J1065" s="132">
        <f t="shared" si="653"/>
        <v>1.5558812719E-3</v>
      </c>
      <c r="K1065" s="132">
        <f t="shared" si="654"/>
        <v>4.72471544E-3</v>
      </c>
      <c r="L1065" s="300">
        <f t="shared" si="655"/>
        <v>3.450900167655</v>
      </c>
      <c r="M1065" s="132">
        <v>0.48944304</v>
      </c>
      <c r="N1065" s="132">
        <v>2.9486333000000001E-3</v>
      </c>
      <c r="O1065" s="132">
        <v>1.6520936999999999E-3</v>
      </c>
      <c r="P1065" s="132">
        <v>1.2162303999999999E-3</v>
      </c>
      <c r="Q1065" s="132">
        <v>1.8626083000000001E-4</v>
      </c>
      <c r="R1065" s="304">
        <v>6.3042619000000002E-6</v>
      </c>
      <c r="S1065" s="132">
        <v>1.4708578000000001E-4</v>
      </c>
      <c r="T1065" s="132">
        <v>1.2398844000000001E-4</v>
      </c>
      <c r="U1065" s="132">
        <v>2.0550367999999999E-4</v>
      </c>
      <c r="V1065" s="132">
        <v>1.2441158000000001E-2</v>
      </c>
      <c r="W1065" s="132">
        <v>3.2259903999999999E-3</v>
      </c>
      <c r="X1065" s="132">
        <v>3.4350253999999998</v>
      </c>
      <c r="Y1065" s="304">
        <v>2.1155750000000001E-6</v>
      </c>
      <c r="Z1065" s="132">
        <v>0</v>
      </c>
      <c r="AA1065" s="74"/>
      <c r="AB1065" s="301">
        <f t="shared" si="656"/>
        <v>3.6800228571428568</v>
      </c>
      <c r="AC1065" s="338">
        <f t="shared" si="657"/>
        <v>3.6800228571428568</v>
      </c>
      <c r="AD1065" s="74"/>
      <c r="AE1065" s="136">
        <v>21.347856</v>
      </c>
      <c r="AF1065" s="136">
        <v>2.9122241</v>
      </c>
      <c r="AG1065" s="136">
        <v>0.43730811000000003</v>
      </c>
      <c r="AH1065" s="136">
        <v>0</v>
      </c>
      <c r="AI1065" s="136">
        <v>17.737456000000002</v>
      </c>
      <c r="AJ1065" s="136">
        <v>0.162053</v>
      </c>
      <c r="AK1065" s="136">
        <v>9.8814663999999997E-2</v>
      </c>
      <c r="AL1065" s="74"/>
      <c r="AM1065" s="133">
        <v>6.1116565999999997E-2</v>
      </c>
      <c r="AN1065" s="340">
        <f t="shared" si="658"/>
        <v>6.1116565999999997E-2</v>
      </c>
      <c r="AP1065" s="133">
        <v>5.8157195000000002E-2</v>
      </c>
      <c r="AQ1065" s="133">
        <v>2.8265803000000001E-3</v>
      </c>
      <c r="AR1065" s="133">
        <v>1.3279074000000001E-4</v>
      </c>
      <c r="AS1065" s="134">
        <f t="shared" si="659"/>
        <v>3.4866423628985698E-6</v>
      </c>
      <c r="AT1065" s="135">
        <f t="shared" si="660"/>
        <v>1.0453329168180539E-8</v>
      </c>
      <c r="AU1065" s="135">
        <f t="shared" si="661"/>
        <v>1.8598142619000002E-2</v>
      </c>
      <c r="AV1065" s="302">
        <v>3.4155366999999999E-6</v>
      </c>
      <c r="AW1065" s="302">
        <v>1.0305514E-8</v>
      </c>
      <c r="AX1065" s="302">
        <v>2.8156064999999999E-13</v>
      </c>
      <c r="AY1065" s="302">
        <v>6.2602571000000002E-12</v>
      </c>
      <c r="AZ1065" s="302">
        <v>1.6384846999999999E-13</v>
      </c>
      <c r="BA1065" s="302">
        <v>1.8085112E-10</v>
      </c>
      <c r="BB1065" s="302">
        <v>6.9381905999999995E-8</v>
      </c>
      <c r="BC1065" s="302">
        <v>2.6179795999999999E-11</v>
      </c>
      <c r="BD1065" s="302">
        <v>7.9002815000000002E-11</v>
      </c>
      <c r="BE1065" s="302">
        <v>4.1610557999999999E-14</v>
      </c>
      <c r="BF1065" s="302">
        <v>1.3402159000000001E-15</v>
      </c>
      <c r="BG1065" s="302">
        <v>5.2058904000000003E-14</v>
      </c>
      <c r="BH1065" s="302">
        <v>7.5774484999999996E-14</v>
      </c>
      <c r="BI1065" s="302">
        <v>1.7601178000000001E-14</v>
      </c>
      <c r="BJ1065" s="302">
        <v>2.4534954999999999E-11</v>
      </c>
      <c r="BK1065" s="302">
        <v>1.4709295000000001E-9</v>
      </c>
      <c r="BL1065" s="302">
        <v>4.1913171000000002E-11</v>
      </c>
      <c r="BM1065" s="302">
        <v>1.4822619E-5</v>
      </c>
      <c r="BN1065" s="303">
        <v>1.858332E-2</v>
      </c>
      <c r="BO1065" s="302">
        <v>4.1017218000000001E-11</v>
      </c>
      <c r="BP1065" s="302">
        <v>2.4942903000000001E-13</v>
      </c>
      <c r="BQ1065" s="302">
        <v>1.1159639999999999E-17</v>
      </c>
      <c r="BR1065" s="74"/>
      <c r="BS1065" s="136">
        <v>1.0862025E-4</v>
      </c>
      <c r="BT1065" s="144">
        <v>6.0452625000000003E-7</v>
      </c>
      <c r="BU1065" s="136">
        <v>1.0260880000000001E-4</v>
      </c>
      <c r="BV1065" s="144">
        <v>1.4532627E-8</v>
      </c>
      <c r="BW1065" s="144">
        <v>5.4036098999999999E-7</v>
      </c>
      <c r="BX1065" s="144">
        <v>1.1769024E-7</v>
      </c>
      <c r="BY1065" s="144">
        <v>8.0949264999999998E-10</v>
      </c>
      <c r="BZ1065" s="144">
        <v>1.8503580999999999E-7</v>
      </c>
      <c r="CA1065" s="144">
        <v>8.4598755999999994E-9</v>
      </c>
      <c r="CB1065" s="144">
        <v>9.7327516000000001E-8</v>
      </c>
      <c r="CC1065" s="144">
        <v>1.2026067E-9</v>
      </c>
      <c r="CD1065" s="144">
        <v>2.7325472E-8</v>
      </c>
      <c r="CE1065" s="144">
        <v>2.2473450999999999E-11</v>
      </c>
      <c r="CF1065" s="144">
        <v>2.9817090999999999E-7</v>
      </c>
      <c r="CG1065" s="144">
        <v>4.0437565000000003E-6</v>
      </c>
      <c r="CH1065" s="144">
        <v>6.6336620000000005E-8</v>
      </c>
      <c r="CI1065" s="144">
        <v>5.8883204999999999E-9</v>
      </c>
      <c r="CJ1065" s="203"/>
      <c r="CK1065" s="201"/>
      <c r="CL1065" s="110" t="s">
        <v>4173</v>
      </c>
      <c r="CM1065" s="110"/>
      <c r="CN1065" s="110"/>
      <c r="CP1065" s="305"/>
      <c r="CQ1065" s="74"/>
      <c r="CR1065" s="74"/>
      <c r="CS1065" s="74"/>
      <c r="CT1065" s="74"/>
      <c r="CU1065" s="74"/>
      <c r="CV1065" s="74"/>
      <c r="CW1065" s="74"/>
      <c r="CX1065" s="74"/>
      <c r="CY1065" s="74"/>
      <c r="CZ1065" s="74"/>
      <c r="DA1065" s="74"/>
      <c r="DB1065" s="74"/>
    </row>
    <row r="1066" spans="1:106" ht="14.5" customHeight="1">
      <c r="A1066" s="74" t="s">
        <v>4333</v>
      </c>
      <c r="B1066" s="129" t="s">
        <v>4169</v>
      </c>
      <c r="C1066" s="130" t="str">
        <f t="shared" si="650"/>
        <v>A.160.03.118</v>
      </c>
      <c r="D1066" s="131" t="s">
        <v>288</v>
      </c>
      <c r="E1066" s="129" t="s">
        <v>957</v>
      </c>
      <c r="F1066" s="132" t="s">
        <v>4335</v>
      </c>
      <c r="G1066" s="132">
        <f t="shared" si="651"/>
        <v>6.2442132007499998E-2</v>
      </c>
      <c r="H1066" s="348">
        <f t="shared" si="652"/>
        <v>6.2442132007499998E-2</v>
      </c>
      <c r="I1066" s="74"/>
      <c r="J1066" s="132">
        <f t="shared" si="653"/>
        <v>1.5846520734999999E-3</v>
      </c>
      <c r="K1066" s="132">
        <f t="shared" si="654"/>
        <v>5.9065699100000002E-3</v>
      </c>
      <c r="L1066" s="300">
        <f t="shared" si="655"/>
        <v>1.9906439024000001E-2</v>
      </c>
      <c r="M1066" s="132">
        <v>3.5044471000000001E-2</v>
      </c>
      <c r="N1066" s="132">
        <v>4.0591977000000003E-3</v>
      </c>
      <c r="O1066" s="132">
        <v>1.7229506E-3</v>
      </c>
      <c r="P1066" s="132">
        <v>1.2323879E-3</v>
      </c>
      <c r="Q1066" s="132">
        <v>1.9564587000000001E-4</v>
      </c>
      <c r="R1066" s="304">
        <v>6.8221535E-6</v>
      </c>
      <c r="S1066" s="132">
        <v>1.4979615E-4</v>
      </c>
      <c r="T1066" s="132">
        <v>1.2442161E-4</v>
      </c>
      <c r="U1066" s="132">
        <v>2.074232E-4</v>
      </c>
      <c r="V1066" s="132">
        <v>1.6434474000000001E-2</v>
      </c>
      <c r="W1066" s="132">
        <v>3.2369736E-3</v>
      </c>
      <c r="X1066" s="304">
        <v>2.5452649000000002E-5</v>
      </c>
      <c r="Y1066" s="304">
        <v>2.1155750000000001E-6</v>
      </c>
      <c r="Z1066" s="132">
        <v>0</v>
      </c>
      <c r="AA1066" s="74"/>
      <c r="AB1066" s="301">
        <f t="shared" si="656"/>
        <v>0.2634922631578947</v>
      </c>
      <c r="AC1066" s="338">
        <f t="shared" si="657"/>
        <v>0.2634922631578947</v>
      </c>
      <c r="AD1066" s="74"/>
      <c r="AE1066" s="136">
        <v>21.787315</v>
      </c>
      <c r="AF1066" s="136">
        <v>3.3496703000000001</v>
      </c>
      <c r="AG1066" s="136">
        <v>0.43879699999999999</v>
      </c>
      <c r="AH1066" s="136">
        <v>0</v>
      </c>
      <c r="AI1066" s="136">
        <v>17.737456000000002</v>
      </c>
      <c r="AJ1066" s="136">
        <v>0.16221068</v>
      </c>
      <c r="AK1066" s="136">
        <v>9.9181227999999996E-2</v>
      </c>
      <c r="AL1066" s="74"/>
      <c r="AM1066" s="133">
        <v>6.0193961999999998E-3</v>
      </c>
      <c r="AN1066" s="340">
        <f t="shared" si="658"/>
        <v>6.0193961999999998E-3</v>
      </c>
      <c r="AP1066" s="133">
        <v>5.6115093999999999E-3</v>
      </c>
      <c r="AQ1066" s="133">
        <v>2.4630441000000002E-4</v>
      </c>
      <c r="AR1066" s="133">
        <v>1.6158241999999999E-4</v>
      </c>
      <c r="AS1066" s="134">
        <f t="shared" si="659"/>
        <v>3.3642142623857003E-7</v>
      </c>
      <c r="AT1066" s="135">
        <f t="shared" si="660"/>
        <v>9.1088909429153991E-10</v>
      </c>
      <c r="AU1066" s="135">
        <f t="shared" si="661"/>
        <v>2.2630590164E-2</v>
      </c>
      <c r="AV1066" s="302">
        <v>2.4499633999999999E-7</v>
      </c>
      <c r="AW1066" s="302">
        <v>7.3922881999999995E-10</v>
      </c>
      <c r="AX1066" s="302">
        <v>2.0196058000000001E-14</v>
      </c>
      <c r="AY1066" s="302">
        <v>6.2602571000000002E-12</v>
      </c>
      <c r="AZ1066" s="302">
        <v>1.6384846999999999E-13</v>
      </c>
      <c r="BA1066" s="302">
        <v>1.8325656E-10</v>
      </c>
      <c r="BB1066" s="302">
        <v>8.9698027000000006E-8</v>
      </c>
      <c r="BC1066" s="302">
        <v>2.6728353E-11</v>
      </c>
      <c r="BD1066" s="302">
        <v>1.0249627E-10</v>
      </c>
      <c r="BE1066" s="302">
        <v>4.1610557999999999E-14</v>
      </c>
      <c r="BF1066" s="302">
        <v>1.3402159000000001E-15</v>
      </c>
      <c r="BG1066" s="302">
        <v>5.3490762000000003E-14</v>
      </c>
      <c r="BH1066" s="302">
        <v>1.2912834E-13</v>
      </c>
      <c r="BI1066" s="302">
        <v>2.7274168000000001E-14</v>
      </c>
      <c r="BJ1066" s="302">
        <v>2.4606055E-11</v>
      </c>
      <c r="BK1066" s="302">
        <v>1.4717553E-9</v>
      </c>
      <c r="BL1066" s="302">
        <v>4.1913171000000002E-11</v>
      </c>
      <c r="BM1066" s="302">
        <v>1.4999164E-5</v>
      </c>
      <c r="BN1066" s="303">
        <v>2.2615591000000001E-2</v>
      </c>
      <c r="BO1066" s="302">
        <v>4.1017218000000001E-11</v>
      </c>
      <c r="BP1066" s="302">
        <v>2.4942903000000001E-13</v>
      </c>
      <c r="BQ1066" s="302">
        <v>1.1159639999999999E-17</v>
      </c>
      <c r="BR1066" s="74"/>
      <c r="BS1066" s="144">
        <v>1.4220712E-5</v>
      </c>
      <c r="BT1066" s="144">
        <v>7.6649723E-7</v>
      </c>
      <c r="BU1066" s="144">
        <v>7.3468634000000001E-6</v>
      </c>
      <c r="BV1066" s="144">
        <v>1.4583367E-8</v>
      </c>
      <c r="BW1066" s="144">
        <v>6.8218241999999998E-7</v>
      </c>
      <c r="BX1066" s="144">
        <v>1.1769024E-7</v>
      </c>
      <c r="BY1066" s="144">
        <v>8.0949264999999998E-10</v>
      </c>
      <c r="BZ1066" s="144">
        <v>1.8503580999999999E-7</v>
      </c>
      <c r="CA1066" s="144">
        <v>9.1548496E-9</v>
      </c>
      <c r="CB1066" s="144">
        <v>9.9120984E-8</v>
      </c>
      <c r="CC1066" s="144">
        <v>1.2026067E-9</v>
      </c>
      <c r="CD1066" s="144">
        <v>2.7325472E-8</v>
      </c>
      <c r="CE1066" s="144">
        <v>2.2473450999999999E-11</v>
      </c>
      <c r="CF1066" s="144">
        <v>3.2584382E-7</v>
      </c>
      <c r="CG1066" s="144">
        <v>4.5721549000000003E-6</v>
      </c>
      <c r="CH1066" s="144">
        <v>6.6336620000000005E-8</v>
      </c>
      <c r="CI1066" s="144">
        <v>5.8883204999999999E-9</v>
      </c>
      <c r="CJ1066" s="203"/>
      <c r="CK1066" s="201"/>
      <c r="CL1066" s="110" t="s">
        <v>4173</v>
      </c>
      <c r="CM1066" s="110"/>
      <c r="CN1066" s="110"/>
      <c r="CP1066" s="305"/>
      <c r="CQ1066" s="74"/>
      <c r="CR1066" s="74"/>
      <c r="CS1066" s="74"/>
      <c r="CT1066" s="74"/>
      <c r="CU1066" s="74"/>
      <c r="CV1066" s="74"/>
      <c r="CW1066" s="74"/>
      <c r="CX1066" s="74"/>
      <c r="CY1066" s="74"/>
      <c r="CZ1066" s="74"/>
      <c r="DA1066" s="74"/>
      <c r="DB1066" s="74"/>
    </row>
    <row r="1067" spans="1:106" ht="14.5" customHeight="1">
      <c r="A1067" s="74" t="s">
        <v>4336</v>
      </c>
      <c r="B1067" s="129" t="s">
        <v>4169</v>
      </c>
      <c r="C1067" s="130" t="str">
        <f t="shared" si="650"/>
        <v>A.160.03.119</v>
      </c>
      <c r="D1067" s="131" t="s">
        <v>288</v>
      </c>
      <c r="E1067" s="129" t="s">
        <v>957</v>
      </c>
      <c r="F1067" s="132" t="s">
        <v>4337</v>
      </c>
      <c r="G1067" s="132">
        <f t="shared" si="651"/>
        <v>10.6201916783585</v>
      </c>
      <c r="H1067" s="348">
        <f t="shared" si="652"/>
        <v>10.6201916783585</v>
      </c>
      <c r="I1067" s="74"/>
      <c r="J1067" s="132">
        <f t="shared" si="653"/>
        <v>1.5846520734999999E-3</v>
      </c>
      <c r="K1067" s="132">
        <f t="shared" si="654"/>
        <v>5.9065699100000002E-3</v>
      </c>
      <c r="L1067" s="300">
        <f t="shared" si="655"/>
        <v>10.118805986375</v>
      </c>
      <c r="M1067" s="132">
        <v>0.49389446999999997</v>
      </c>
      <c r="N1067" s="132">
        <v>4.0591977000000003E-3</v>
      </c>
      <c r="O1067" s="132">
        <v>1.7229506E-3</v>
      </c>
      <c r="P1067" s="132">
        <v>1.2323879E-3</v>
      </c>
      <c r="Q1067" s="132">
        <v>1.9564587000000001E-4</v>
      </c>
      <c r="R1067" s="304">
        <v>6.8221535E-6</v>
      </c>
      <c r="S1067" s="132">
        <v>1.4979615E-4</v>
      </c>
      <c r="T1067" s="132">
        <v>1.2442161E-4</v>
      </c>
      <c r="U1067" s="132">
        <v>2.074232E-4</v>
      </c>
      <c r="V1067" s="132">
        <v>1.6434474000000001E-2</v>
      </c>
      <c r="W1067" s="132">
        <v>3.2369736E-3</v>
      </c>
      <c r="X1067" s="132">
        <v>10.098924999999999</v>
      </c>
      <c r="Y1067" s="304">
        <v>2.1155750000000001E-6</v>
      </c>
      <c r="Z1067" s="132">
        <v>0</v>
      </c>
      <c r="AA1067" s="74"/>
      <c r="AB1067" s="301">
        <f t="shared" si="656"/>
        <v>3.7134922556390975</v>
      </c>
      <c r="AC1067" s="338">
        <f t="shared" si="657"/>
        <v>3.7134922556390975</v>
      </c>
      <c r="AD1067" s="74"/>
      <c r="AE1067" s="136">
        <v>21.787315</v>
      </c>
      <c r="AF1067" s="136">
        <v>3.3496703000000001</v>
      </c>
      <c r="AG1067" s="136">
        <v>0.43879699999999999</v>
      </c>
      <c r="AH1067" s="136">
        <v>0</v>
      </c>
      <c r="AI1067" s="136">
        <v>17.737456000000002</v>
      </c>
      <c r="AJ1067" s="136">
        <v>0.16221068</v>
      </c>
      <c r="AK1067" s="136">
        <v>9.9181227999999996E-2</v>
      </c>
      <c r="AL1067" s="74"/>
      <c r="AM1067" s="133">
        <v>6.2034220000000001E-2</v>
      </c>
      <c r="AN1067" s="340">
        <f t="shared" si="658"/>
        <v>6.2034220000000001E-2</v>
      </c>
      <c r="AP1067" s="133">
        <v>5.9014196999999997E-2</v>
      </c>
      <c r="AQ1067" s="133">
        <v>2.8584397999999998E-3</v>
      </c>
      <c r="AR1067" s="133">
        <v>1.6158241999999999E-4</v>
      </c>
      <c r="AS1067" s="134">
        <f t="shared" si="659"/>
        <v>3.5380213862385699E-6</v>
      </c>
      <c r="AT1067" s="135">
        <f t="shared" si="660"/>
        <v>1.0571153199293538E-8</v>
      </c>
      <c r="AU1067" s="135">
        <f t="shared" si="661"/>
        <v>2.2630590164E-2</v>
      </c>
      <c r="AV1067" s="302">
        <v>3.4465962999999999E-6</v>
      </c>
      <c r="AW1067" s="302">
        <v>1.0399229E-8</v>
      </c>
      <c r="AX1067" s="302">
        <v>2.8412105999999999E-13</v>
      </c>
      <c r="AY1067" s="302">
        <v>6.2602571000000002E-12</v>
      </c>
      <c r="AZ1067" s="302">
        <v>1.6384846999999999E-13</v>
      </c>
      <c r="BA1067" s="302">
        <v>1.8325656E-10</v>
      </c>
      <c r="BB1067" s="302">
        <v>8.9698027000000006E-8</v>
      </c>
      <c r="BC1067" s="302">
        <v>2.6728353E-11</v>
      </c>
      <c r="BD1067" s="302">
        <v>1.0249627E-10</v>
      </c>
      <c r="BE1067" s="302">
        <v>4.1610557999999999E-14</v>
      </c>
      <c r="BF1067" s="302">
        <v>1.3402159000000001E-15</v>
      </c>
      <c r="BG1067" s="302">
        <v>5.3490762000000003E-14</v>
      </c>
      <c r="BH1067" s="302">
        <v>1.2912834E-13</v>
      </c>
      <c r="BI1067" s="302">
        <v>2.7274168000000001E-14</v>
      </c>
      <c r="BJ1067" s="302">
        <v>2.4606055E-11</v>
      </c>
      <c r="BK1067" s="302">
        <v>1.4717553E-9</v>
      </c>
      <c r="BL1067" s="302">
        <v>4.1913171000000002E-11</v>
      </c>
      <c r="BM1067" s="302">
        <v>1.4999164E-5</v>
      </c>
      <c r="BN1067" s="303">
        <v>2.2615591000000001E-2</v>
      </c>
      <c r="BO1067" s="302">
        <v>4.1017218000000001E-11</v>
      </c>
      <c r="BP1067" s="302">
        <v>2.4942903000000001E-13</v>
      </c>
      <c r="BQ1067" s="302">
        <v>1.1159639999999999E-17</v>
      </c>
      <c r="BR1067" s="74"/>
      <c r="BS1067" s="136">
        <v>1.1041587E-4</v>
      </c>
      <c r="BT1067" s="144">
        <v>7.6649723E-7</v>
      </c>
      <c r="BU1067" s="136">
        <v>1.0354201999999999E-4</v>
      </c>
      <c r="BV1067" s="144">
        <v>1.4583367E-8</v>
      </c>
      <c r="BW1067" s="144">
        <v>6.8218241999999998E-7</v>
      </c>
      <c r="BX1067" s="144">
        <v>1.1769024E-7</v>
      </c>
      <c r="BY1067" s="144">
        <v>8.0949264999999998E-10</v>
      </c>
      <c r="BZ1067" s="144">
        <v>1.8503580999999999E-7</v>
      </c>
      <c r="CA1067" s="144">
        <v>9.1548496E-9</v>
      </c>
      <c r="CB1067" s="144">
        <v>9.9120984E-8</v>
      </c>
      <c r="CC1067" s="144">
        <v>1.2026067E-9</v>
      </c>
      <c r="CD1067" s="144">
        <v>2.7325472E-8</v>
      </c>
      <c r="CE1067" s="144">
        <v>2.2473450999999999E-11</v>
      </c>
      <c r="CF1067" s="144">
        <v>3.2584382E-7</v>
      </c>
      <c r="CG1067" s="144">
        <v>4.5721549000000003E-6</v>
      </c>
      <c r="CH1067" s="144">
        <v>6.6336620000000005E-8</v>
      </c>
      <c r="CI1067" s="144">
        <v>5.8883204999999999E-9</v>
      </c>
      <c r="CJ1067" s="203"/>
      <c r="CK1067" s="201"/>
      <c r="CL1067" s="110" t="s">
        <v>4173</v>
      </c>
      <c r="CM1067" s="110"/>
      <c r="CN1067" s="110"/>
      <c r="CP1067" s="305"/>
      <c r="CQ1067" s="74"/>
      <c r="CR1067" s="74"/>
      <c r="CS1067" s="74"/>
      <c r="CT1067" s="74"/>
      <c r="CU1067" s="74"/>
      <c r="CV1067" s="74"/>
      <c r="CW1067" s="74"/>
      <c r="CX1067" s="74"/>
      <c r="CY1067" s="74"/>
      <c r="CZ1067" s="74"/>
      <c r="DA1067" s="74"/>
      <c r="DB1067" s="74"/>
    </row>
    <row r="1068" spans="1:106" ht="14.5" customHeight="1">
      <c r="A1068" s="74" t="s">
        <v>4338</v>
      </c>
      <c r="B1068" s="129" t="s">
        <v>4169</v>
      </c>
      <c r="C1068" s="130" t="str">
        <f t="shared" si="650"/>
        <v>A.160.03.120</v>
      </c>
      <c r="D1068" s="131" t="s">
        <v>288</v>
      </c>
      <c r="E1068" s="129" t="s">
        <v>957</v>
      </c>
      <c r="F1068" s="132" t="s">
        <v>4339</v>
      </c>
      <c r="G1068" s="132">
        <f t="shared" si="651"/>
        <v>8.272979083580001E-2</v>
      </c>
      <c r="H1068" s="348">
        <f t="shared" si="652"/>
        <v>8.272979083580001E-2</v>
      </c>
      <c r="I1068" s="74"/>
      <c r="J1068" s="132">
        <f t="shared" si="653"/>
        <v>1.6450236368000003E-3</v>
      </c>
      <c r="K1068" s="132">
        <f t="shared" si="654"/>
        <v>8.3865270500000002E-3</v>
      </c>
      <c r="L1068" s="300">
        <f t="shared" si="655"/>
        <v>2.8313057148999999E-2</v>
      </c>
      <c r="M1068" s="132">
        <v>4.4385183000000002E-2</v>
      </c>
      <c r="N1068" s="132">
        <v>6.3895623999999998E-3</v>
      </c>
      <c r="O1068" s="132">
        <v>1.8716341000000001E-3</v>
      </c>
      <c r="P1068" s="132">
        <v>1.2662922000000001E-3</v>
      </c>
      <c r="Q1068" s="132">
        <v>2.1533907000000001E-4</v>
      </c>
      <c r="R1068" s="304">
        <v>7.9088768000000003E-6</v>
      </c>
      <c r="S1068" s="132">
        <v>1.5548349000000001E-4</v>
      </c>
      <c r="T1068" s="132">
        <v>1.2533054999999999E-4</v>
      </c>
      <c r="U1068" s="132">
        <v>2.1145105E-4</v>
      </c>
      <c r="V1068" s="132">
        <v>2.4813892000000001E-2</v>
      </c>
      <c r="W1068" s="132">
        <v>3.2600203999999999E-3</v>
      </c>
      <c r="X1068" s="304">
        <v>2.5578124000000001E-5</v>
      </c>
      <c r="Y1068" s="304">
        <v>2.1155750000000001E-6</v>
      </c>
      <c r="Z1068" s="132">
        <v>0</v>
      </c>
      <c r="AA1068" s="74"/>
      <c r="AB1068" s="301">
        <f t="shared" si="656"/>
        <v>0.33372318045112781</v>
      </c>
      <c r="AC1068" s="338">
        <f t="shared" si="657"/>
        <v>0.33372318045112781</v>
      </c>
      <c r="AD1068" s="74"/>
      <c r="AE1068" s="136">
        <v>22.70946</v>
      </c>
      <c r="AF1068" s="136">
        <v>4.2675901999999999</v>
      </c>
      <c r="AG1068" s="136">
        <v>0.44192122</v>
      </c>
      <c r="AH1068" s="136">
        <v>0</v>
      </c>
      <c r="AI1068" s="136">
        <v>17.737456000000002</v>
      </c>
      <c r="AJ1068" s="136">
        <v>0.16254156</v>
      </c>
      <c r="AK1068" s="136">
        <v>9.9950413000000002E-2</v>
      </c>
      <c r="AL1068" s="74"/>
      <c r="AM1068" s="133">
        <v>7.9449645000000003E-3</v>
      </c>
      <c r="AN1068" s="340">
        <f t="shared" si="658"/>
        <v>7.9449645000000003E-3</v>
      </c>
      <c r="AP1068" s="133">
        <v>7.4098096999999996E-3</v>
      </c>
      <c r="AQ1068" s="133">
        <v>3.1315702999999999E-4</v>
      </c>
      <c r="AR1068" s="133">
        <v>2.2199772999999999E-4</v>
      </c>
      <c r="AS1068" s="134">
        <f t="shared" si="659"/>
        <v>4.4423319880257003E-7</v>
      </c>
      <c r="AT1068" s="135">
        <f t="shared" si="660"/>
        <v>1.15812509456054E-9</v>
      </c>
      <c r="AU1068" s="135">
        <f t="shared" si="661"/>
        <v>3.1092119618999998E-2</v>
      </c>
      <c r="AV1068" s="302">
        <v>3.1017062999999999E-7</v>
      </c>
      <c r="AW1068" s="302">
        <v>9.3587537999999997E-10</v>
      </c>
      <c r="AX1068" s="302">
        <v>2.5568723000000001E-14</v>
      </c>
      <c r="AY1068" s="302">
        <v>6.2602571000000002E-12</v>
      </c>
      <c r="AZ1068" s="302">
        <v>1.6384846999999999E-13</v>
      </c>
      <c r="BA1068" s="302">
        <v>1.8830403E-10</v>
      </c>
      <c r="BB1068" s="302">
        <v>1.3232858000000001E-7</v>
      </c>
      <c r="BC1068" s="302">
        <v>2.7879423000000001E-11</v>
      </c>
      <c r="BD1068" s="302">
        <v>1.5179401E-10</v>
      </c>
      <c r="BE1068" s="302">
        <v>4.1610557999999999E-14</v>
      </c>
      <c r="BF1068" s="302">
        <v>1.3402159000000001E-15</v>
      </c>
      <c r="BG1068" s="302">
        <v>5.6495316000000003E-14</v>
      </c>
      <c r="BH1068" s="302">
        <v>2.4108397E-13</v>
      </c>
      <c r="BI1068" s="302">
        <v>4.7571587999999998E-14</v>
      </c>
      <c r="BJ1068" s="302">
        <v>2.4755249000000001E-11</v>
      </c>
      <c r="BK1068" s="302">
        <v>1.4734882000000001E-9</v>
      </c>
      <c r="BL1068" s="302">
        <v>4.1913171000000002E-11</v>
      </c>
      <c r="BM1068" s="302">
        <v>1.5369619000000001E-5</v>
      </c>
      <c r="BN1068" s="303">
        <v>3.107675E-2</v>
      </c>
      <c r="BO1068" s="302">
        <v>4.1017218000000001E-11</v>
      </c>
      <c r="BP1068" s="302">
        <v>2.4942903000000001E-13</v>
      </c>
      <c r="BQ1068" s="302">
        <v>1.1159639999999999E-17</v>
      </c>
      <c r="BR1068" s="74"/>
      <c r="BS1068" s="144">
        <v>1.7988569000000001E-5</v>
      </c>
      <c r="BT1068" s="144">
        <v>1.1063708000000001E-6</v>
      </c>
      <c r="BU1068" s="144">
        <v>9.3050877000000008E-6</v>
      </c>
      <c r="BV1068" s="144">
        <v>1.4689838000000001E-8</v>
      </c>
      <c r="BW1068" s="144">
        <v>9.7977492E-7</v>
      </c>
      <c r="BX1068" s="144">
        <v>1.1769024E-7</v>
      </c>
      <c r="BY1068" s="144">
        <v>8.0949264999999998E-10</v>
      </c>
      <c r="BZ1068" s="144">
        <v>1.8503580999999999E-7</v>
      </c>
      <c r="CA1068" s="144">
        <v>1.0613156000000001E-8</v>
      </c>
      <c r="CB1068" s="144">
        <v>1.0288433E-7</v>
      </c>
      <c r="CC1068" s="144">
        <v>1.2026067E-9</v>
      </c>
      <c r="CD1068" s="144">
        <v>2.7325472E-8</v>
      </c>
      <c r="CE1068" s="144">
        <v>2.2473450999999999E-11</v>
      </c>
      <c r="CF1068" s="144">
        <v>3.8391153999999998E-7</v>
      </c>
      <c r="CG1068" s="144">
        <v>5.6809253999999999E-6</v>
      </c>
      <c r="CH1068" s="144">
        <v>6.6336620000000005E-8</v>
      </c>
      <c r="CI1068" s="144">
        <v>5.8883204999999999E-9</v>
      </c>
      <c r="CJ1068" s="203"/>
      <c r="CK1068" s="201"/>
      <c r="CL1068" s="110" t="s">
        <v>4173</v>
      </c>
      <c r="CM1068" s="110"/>
      <c r="CN1068" s="110"/>
      <c r="CP1068" s="305"/>
      <c r="CQ1068" s="74"/>
      <c r="CR1068" s="74"/>
      <c r="CS1068" s="74"/>
      <c r="CT1068" s="74"/>
      <c r="CU1068" s="74"/>
      <c r="CV1068" s="74"/>
      <c r="CW1068" s="74"/>
      <c r="CX1068" s="74"/>
      <c r="CY1068" s="74"/>
      <c r="CZ1068" s="74"/>
      <c r="DA1068" s="74"/>
      <c r="DB1068" s="74"/>
    </row>
    <row r="1069" spans="1:106" ht="14.5" customHeight="1">
      <c r="A1069" s="74" t="s">
        <v>4340</v>
      </c>
      <c r="B1069" s="129" t="s">
        <v>4169</v>
      </c>
      <c r="C1069" s="130" t="str">
        <f t="shared" si="650"/>
        <v>A.160.03.121</v>
      </c>
      <c r="D1069" s="131" t="s">
        <v>288</v>
      </c>
      <c r="E1069" s="129" t="s">
        <v>957</v>
      </c>
      <c r="F1069" s="132" t="s">
        <v>4342</v>
      </c>
      <c r="G1069" s="132">
        <f t="shared" si="651"/>
        <v>3.6926323127118001</v>
      </c>
      <c r="H1069" s="348">
        <f t="shared" si="652"/>
        <v>3.6926323127118001</v>
      </c>
      <c r="I1069" s="74"/>
      <c r="J1069" s="132">
        <f t="shared" si="653"/>
        <v>1.6450236368000003E-3</v>
      </c>
      <c r="K1069" s="132">
        <f t="shared" si="654"/>
        <v>8.3865270500000002E-3</v>
      </c>
      <c r="L1069" s="300">
        <f t="shared" si="655"/>
        <v>3.6608255790250004</v>
      </c>
      <c r="M1069" s="132">
        <v>2.1775183E-2</v>
      </c>
      <c r="N1069" s="132">
        <v>6.3895623999999998E-3</v>
      </c>
      <c r="O1069" s="132">
        <v>1.8716341000000001E-3</v>
      </c>
      <c r="P1069" s="132">
        <v>1.2662922000000001E-3</v>
      </c>
      <c r="Q1069" s="132">
        <v>2.1533907000000001E-4</v>
      </c>
      <c r="R1069" s="304">
        <v>7.9088768000000003E-6</v>
      </c>
      <c r="S1069" s="132">
        <v>1.5548349000000001E-4</v>
      </c>
      <c r="T1069" s="132">
        <v>1.2533054999999999E-4</v>
      </c>
      <c r="U1069" s="132">
        <v>2.1145105E-4</v>
      </c>
      <c r="V1069" s="132">
        <v>2.4813892000000001E-2</v>
      </c>
      <c r="W1069" s="132">
        <v>3.2600203999999999E-3</v>
      </c>
      <c r="X1069" s="132">
        <v>3.6325381000000001</v>
      </c>
      <c r="Y1069" s="304">
        <v>2.1155750000000001E-6</v>
      </c>
      <c r="Z1069" s="132">
        <v>0</v>
      </c>
      <c r="AA1069" s="74"/>
      <c r="AB1069" s="301">
        <f t="shared" si="656"/>
        <v>0.1637231804511278</v>
      </c>
      <c r="AC1069" s="338">
        <f t="shared" si="657"/>
        <v>0.1637231804511278</v>
      </c>
      <c r="AD1069" s="74"/>
      <c r="AE1069" s="136">
        <v>22.70946</v>
      </c>
      <c r="AF1069" s="136">
        <v>4.2675901999999999</v>
      </c>
      <c r="AG1069" s="136">
        <v>0.44192122</v>
      </c>
      <c r="AH1069" s="136">
        <v>0</v>
      </c>
      <c r="AI1069" s="136">
        <v>17.737456000000002</v>
      </c>
      <c r="AJ1069" s="136">
        <v>0.16254156</v>
      </c>
      <c r="AK1069" s="136">
        <v>9.9950413000000002E-2</v>
      </c>
      <c r="AL1069" s="74"/>
      <c r="AM1069" s="133">
        <v>5.1848138000000002E-3</v>
      </c>
      <c r="AN1069" s="340">
        <f t="shared" si="658"/>
        <v>5.1848138000000002E-3</v>
      </c>
      <c r="AP1069" s="133">
        <v>4.7783729000000002E-3</v>
      </c>
      <c r="AQ1069" s="133">
        <v>1.8444311E-4</v>
      </c>
      <c r="AR1069" s="133">
        <v>2.2199772999999999E-4</v>
      </c>
      <c r="AS1069" s="134">
        <f t="shared" si="659"/>
        <v>2.8647319880257002E-7</v>
      </c>
      <c r="AT1069" s="135">
        <f t="shared" si="660"/>
        <v>6.8211208956053997E-10</v>
      </c>
      <c r="AU1069" s="135">
        <f t="shared" si="661"/>
        <v>3.1092119618999998E-2</v>
      </c>
      <c r="AV1069" s="302">
        <v>1.5241063000000001E-7</v>
      </c>
      <c r="AW1069" s="302">
        <v>4.5987538000000001E-10</v>
      </c>
      <c r="AX1069" s="302">
        <v>1.2563722999999999E-14</v>
      </c>
      <c r="AY1069" s="302">
        <v>6.2602571000000002E-12</v>
      </c>
      <c r="AZ1069" s="302">
        <v>1.6384846999999999E-13</v>
      </c>
      <c r="BA1069" s="302">
        <v>1.8830403E-10</v>
      </c>
      <c r="BB1069" s="302">
        <v>1.3232858000000001E-7</v>
      </c>
      <c r="BC1069" s="302">
        <v>2.7879423000000001E-11</v>
      </c>
      <c r="BD1069" s="302">
        <v>1.5179401E-10</v>
      </c>
      <c r="BE1069" s="302">
        <v>4.1610557999999999E-14</v>
      </c>
      <c r="BF1069" s="302">
        <v>1.3402159000000001E-15</v>
      </c>
      <c r="BG1069" s="302">
        <v>5.6495316000000003E-14</v>
      </c>
      <c r="BH1069" s="302">
        <v>2.4108397E-13</v>
      </c>
      <c r="BI1069" s="302">
        <v>4.7571587999999998E-14</v>
      </c>
      <c r="BJ1069" s="302">
        <v>2.4755249000000001E-11</v>
      </c>
      <c r="BK1069" s="302">
        <v>1.4734882000000001E-9</v>
      </c>
      <c r="BL1069" s="302">
        <v>4.1913171000000002E-11</v>
      </c>
      <c r="BM1069" s="302">
        <v>1.5369619000000001E-5</v>
      </c>
      <c r="BN1069" s="303">
        <v>3.107675E-2</v>
      </c>
      <c r="BO1069" s="302">
        <v>4.1017218000000001E-11</v>
      </c>
      <c r="BP1069" s="302">
        <v>2.4942903000000001E-13</v>
      </c>
      <c r="BQ1069" s="302">
        <v>1.1159639999999999E-17</v>
      </c>
      <c r="BR1069" s="74"/>
      <c r="BS1069" s="144">
        <v>1.3248518E-5</v>
      </c>
      <c r="BT1069" s="144">
        <v>1.1063708000000001E-6</v>
      </c>
      <c r="BU1069" s="144">
        <v>4.5650366000000001E-6</v>
      </c>
      <c r="BV1069" s="144">
        <v>1.4689838000000001E-8</v>
      </c>
      <c r="BW1069" s="144">
        <v>9.7977492E-7</v>
      </c>
      <c r="BX1069" s="144">
        <v>1.1769024E-7</v>
      </c>
      <c r="BY1069" s="144">
        <v>8.0949264999999998E-10</v>
      </c>
      <c r="BZ1069" s="144">
        <v>1.8503580999999999E-7</v>
      </c>
      <c r="CA1069" s="144">
        <v>1.0613156000000001E-8</v>
      </c>
      <c r="CB1069" s="144">
        <v>1.0288433E-7</v>
      </c>
      <c r="CC1069" s="144">
        <v>1.2026067E-9</v>
      </c>
      <c r="CD1069" s="144">
        <v>2.7325472E-8</v>
      </c>
      <c r="CE1069" s="144">
        <v>2.2473450999999999E-11</v>
      </c>
      <c r="CF1069" s="144">
        <v>3.8391153999999998E-7</v>
      </c>
      <c r="CG1069" s="144">
        <v>5.6809253999999999E-6</v>
      </c>
      <c r="CH1069" s="144">
        <v>6.6336620000000005E-8</v>
      </c>
      <c r="CI1069" s="144">
        <v>5.8883204999999999E-9</v>
      </c>
      <c r="CJ1069" s="203"/>
      <c r="CK1069" s="201"/>
      <c r="CL1069" s="110" t="s">
        <v>4173</v>
      </c>
      <c r="CM1069" s="110"/>
      <c r="CN1069" s="110"/>
      <c r="CP1069" s="305"/>
      <c r="CQ1069" s="74"/>
      <c r="CR1069" s="74"/>
      <c r="CS1069" s="74"/>
      <c r="CT1069" s="74"/>
      <c r="CU1069" s="74"/>
      <c r="CV1069" s="74"/>
      <c r="CW1069" s="74"/>
      <c r="CX1069" s="74"/>
      <c r="CY1069" s="74"/>
      <c r="CZ1069" s="74"/>
      <c r="DA1069" s="74"/>
      <c r="DB1069" s="74"/>
    </row>
    <row r="1070" spans="1:106" ht="14.5" customHeight="1">
      <c r="A1070" s="74" t="s">
        <v>4343</v>
      </c>
      <c r="B1070" s="129" t="s">
        <v>4169</v>
      </c>
      <c r="C1070" s="130" t="str">
        <f t="shared" si="650"/>
        <v>A.160.03.122</v>
      </c>
      <c r="D1070" s="131" t="s">
        <v>288</v>
      </c>
      <c r="E1070" s="129" t="s">
        <v>957</v>
      </c>
      <c r="F1070" s="132" t="s">
        <v>4344</v>
      </c>
      <c r="G1070" s="132">
        <f t="shared" si="651"/>
        <v>5.8530344990576006</v>
      </c>
      <c r="H1070" s="348">
        <f t="shared" si="652"/>
        <v>5.8530344990576006</v>
      </c>
      <c r="I1070" s="74"/>
      <c r="J1070" s="132">
        <f t="shared" si="653"/>
        <v>1.5686159026000001E-3</v>
      </c>
      <c r="K1070" s="132">
        <f t="shared" si="654"/>
        <v>5.2478313699999999E-3</v>
      </c>
      <c r="L1070" s="300">
        <f t="shared" si="655"/>
        <v>5.3548047117850004</v>
      </c>
      <c r="M1070" s="132">
        <v>0.49141333999999998</v>
      </c>
      <c r="N1070" s="132">
        <v>3.4401945999999999E-3</v>
      </c>
      <c r="O1070" s="132">
        <v>1.6834566E-3</v>
      </c>
      <c r="P1070" s="132">
        <v>1.2233821000000001E-3</v>
      </c>
      <c r="Q1070" s="132">
        <v>1.9041486E-4</v>
      </c>
      <c r="R1070" s="304">
        <v>6.5334925999999996E-6</v>
      </c>
      <c r="S1070" s="132">
        <v>1.4828545E-4</v>
      </c>
      <c r="T1070" s="132">
        <v>1.2418016999999999E-4</v>
      </c>
      <c r="U1070" s="132">
        <v>2.0635331E-4</v>
      </c>
      <c r="V1070" s="132">
        <v>1.4208691000000001E-2</v>
      </c>
      <c r="W1070" s="132">
        <v>3.2308519000000002E-3</v>
      </c>
      <c r="X1070" s="132">
        <v>5.3371567000000004</v>
      </c>
      <c r="Y1070" s="304">
        <v>2.1155750000000001E-6</v>
      </c>
      <c r="Z1070" s="132">
        <v>0</v>
      </c>
      <c r="AA1070" s="74"/>
      <c r="AB1070" s="301">
        <f t="shared" si="656"/>
        <v>3.6948371428571423</v>
      </c>
      <c r="AC1070" s="338">
        <f t="shared" si="657"/>
        <v>3.6948371428571423</v>
      </c>
      <c r="AD1070" s="74"/>
      <c r="AE1070" s="136">
        <v>21.542370999999999</v>
      </c>
      <c r="AF1070" s="136">
        <v>3.1058477999999998</v>
      </c>
      <c r="AG1070" s="136">
        <v>0.43796711999999999</v>
      </c>
      <c r="AH1070" s="136">
        <v>0</v>
      </c>
      <c r="AI1070" s="136">
        <v>17.737456000000002</v>
      </c>
      <c r="AJ1070" s="136">
        <v>0.16212280000000001</v>
      </c>
      <c r="AK1070" s="136">
        <v>9.8976913E-2</v>
      </c>
      <c r="AL1070" s="74"/>
      <c r="AM1070" s="133">
        <v>6.1522740999999999E-2</v>
      </c>
      <c r="AN1070" s="340">
        <f t="shared" si="658"/>
        <v>6.1522740999999999E-2</v>
      </c>
      <c r="AP1070" s="133">
        <v>5.8536524E-2</v>
      </c>
      <c r="AQ1070" s="133">
        <v>2.8406820000000002E-3</v>
      </c>
      <c r="AR1070" s="133">
        <v>1.4553459999999999E-4</v>
      </c>
      <c r="AS1070" s="134">
        <f t="shared" si="659"/>
        <v>3.5093839055695701E-6</v>
      </c>
      <c r="AT1070" s="135">
        <f t="shared" si="660"/>
        <v>1.050548137837154E-8</v>
      </c>
      <c r="AU1070" s="135">
        <f t="shared" si="661"/>
        <v>2.0382996761999998E-2</v>
      </c>
      <c r="AV1070" s="302">
        <v>3.4292844000000001E-6</v>
      </c>
      <c r="AW1070" s="302">
        <v>1.0346995E-8</v>
      </c>
      <c r="AX1070" s="302">
        <v>2.8269394E-13</v>
      </c>
      <c r="AY1070" s="302">
        <v>6.2602571000000002E-12</v>
      </c>
      <c r="AZ1070" s="302">
        <v>1.6384846999999999E-13</v>
      </c>
      <c r="BA1070" s="302">
        <v>1.8191581999999999E-10</v>
      </c>
      <c r="BB1070" s="302">
        <v>7.8374287000000006E-8</v>
      </c>
      <c r="BC1070" s="302">
        <v>2.6422599999999999E-11</v>
      </c>
      <c r="BD1070" s="302">
        <v>8.9401556999999997E-11</v>
      </c>
      <c r="BE1070" s="302">
        <v>4.1610557999999999E-14</v>
      </c>
      <c r="BF1070" s="302">
        <v>1.3402159000000001E-15</v>
      </c>
      <c r="BG1070" s="302">
        <v>5.2692676999999998E-14</v>
      </c>
      <c r="BH1070" s="302">
        <v>9.9390125000000003E-14</v>
      </c>
      <c r="BI1070" s="302">
        <v>2.1882666E-14</v>
      </c>
      <c r="BJ1070" s="302">
        <v>2.4566426E-11</v>
      </c>
      <c r="BK1070" s="302">
        <v>1.4712949999999999E-9</v>
      </c>
      <c r="BL1070" s="302">
        <v>4.1913171000000002E-11</v>
      </c>
      <c r="BM1070" s="302">
        <v>1.4900762000000001E-5</v>
      </c>
      <c r="BN1070" s="303">
        <v>2.0368095999999999E-2</v>
      </c>
      <c r="BO1070" s="302">
        <v>4.1017218000000001E-11</v>
      </c>
      <c r="BP1070" s="302">
        <v>2.4942903000000001E-13</v>
      </c>
      <c r="BQ1070" s="302">
        <v>1.1159639999999999E-17</v>
      </c>
      <c r="BR1070" s="74"/>
      <c r="BS1070" s="136">
        <v>1.0941503E-4</v>
      </c>
      <c r="BT1070" s="144">
        <v>6.7621832000000005E-7</v>
      </c>
      <c r="BU1070" s="136">
        <v>1.0302185999999999E-4</v>
      </c>
      <c r="BV1070" s="144">
        <v>1.4555086E-8</v>
      </c>
      <c r="BW1070" s="144">
        <v>6.0313440999999998E-7</v>
      </c>
      <c r="BX1070" s="144">
        <v>1.1769024E-7</v>
      </c>
      <c r="BY1070" s="144">
        <v>8.0949264999999998E-10</v>
      </c>
      <c r="BZ1070" s="144">
        <v>1.8503580999999999E-7</v>
      </c>
      <c r="CA1070" s="144">
        <v>8.7674869999999998E-9</v>
      </c>
      <c r="CB1070" s="144">
        <v>9.8121345999999993E-8</v>
      </c>
      <c r="CC1070" s="144">
        <v>1.2026067E-9</v>
      </c>
      <c r="CD1070" s="144">
        <v>2.7325472E-8</v>
      </c>
      <c r="CE1070" s="144">
        <v>2.2473450999999999E-11</v>
      </c>
      <c r="CF1070" s="144">
        <v>3.1041957000000002E-7</v>
      </c>
      <c r="CG1070" s="144">
        <v>4.2776378000000002E-6</v>
      </c>
      <c r="CH1070" s="144">
        <v>6.6336620000000005E-8</v>
      </c>
      <c r="CI1070" s="144">
        <v>5.8883204999999999E-9</v>
      </c>
      <c r="CJ1070" s="203"/>
      <c r="CK1070" s="201"/>
      <c r="CL1070" s="110" t="s">
        <v>4173</v>
      </c>
      <c r="CM1070" s="110"/>
      <c r="CN1070" s="110"/>
      <c r="CP1070" s="305"/>
      <c r="CQ1070" s="74"/>
      <c r="CR1070" s="74"/>
      <c r="CS1070" s="74"/>
      <c r="CT1070" s="74"/>
      <c r="CU1070" s="74"/>
      <c r="CV1070" s="74"/>
      <c r="CW1070" s="74"/>
      <c r="CX1070" s="74"/>
      <c r="CY1070" s="74"/>
      <c r="CZ1070" s="74"/>
      <c r="DA1070" s="74"/>
      <c r="DB1070" s="74"/>
    </row>
    <row r="1071" spans="1:106" ht="14.5" customHeight="1">
      <c r="A1071" s="74" t="s">
        <v>4345</v>
      </c>
      <c r="B1071" s="129" t="s">
        <v>4169</v>
      </c>
      <c r="C1071" s="130" t="str">
        <f t="shared" si="650"/>
        <v>A.160.03.123</v>
      </c>
      <c r="D1071" s="131" t="s">
        <v>288</v>
      </c>
      <c r="E1071" s="129" t="s">
        <v>957</v>
      </c>
      <c r="F1071" s="132" t="s">
        <v>4346</v>
      </c>
      <c r="G1071" s="132">
        <f t="shared" si="651"/>
        <v>5.5309752414300001E-2</v>
      </c>
      <c r="H1071" s="348">
        <f t="shared" si="652"/>
        <v>5.5309752414300001E-2</v>
      </c>
      <c r="I1071" s="74"/>
      <c r="J1071" s="132">
        <f t="shared" si="653"/>
        <v>1.5634277822999998E-3</v>
      </c>
      <c r="K1071" s="132">
        <f t="shared" si="654"/>
        <v>5.0347100600000002E-3</v>
      </c>
      <c r="L1071" s="300">
        <f t="shared" si="655"/>
        <v>1.6950987572000004E-2</v>
      </c>
      <c r="M1071" s="132">
        <v>3.1760627E-2</v>
      </c>
      <c r="N1071" s="132">
        <v>3.2399288999999999E-3</v>
      </c>
      <c r="O1071" s="132">
        <v>1.6706791E-3</v>
      </c>
      <c r="P1071" s="132">
        <v>1.2204684999999999E-3</v>
      </c>
      <c r="Q1071" s="132">
        <v>1.8872248000000001E-4</v>
      </c>
      <c r="R1071" s="304">
        <v>6.4401022999999998E-6</v>
      </c>
      <c r="S1071" s="132">
        <v>1.477967E-4</v>
      </c>
      <c r="T1071" s="132">
        <v>1.2410205999999999E-4</v>
      </c>
      <c r="U1071" s="132">
        <v>2.0600716000000001E-4</v>
      </c>
      <c r="V1071" s="132">
        <v>1.3488585000000001E-2</v>
      </c>
      <c r="W1071" s="132">
        <v>3.2288713E-3</v>
      </c>
      <c r="X1071" s="304">
        <v>2.5408537E-5</v>
      </c>
      <c r="Y1071" s="304">
        <v>2.1155750000000001E-6</v>
      </c>
      <c r="Z1071" s="132">
        <v>0</v>
      </c>
      <c r="AA1071" s="74"/>
      <c r="AB1071" s="301">
        <f t="shared" si="656"/>
        <v>0.23880170676691728</v>
      </c>
      <c r="AC1071" s="338">
        <f t="shared" si="657"/>
        <v>0.23880170676691728</v>
      </c>
      <c r="AD1071" s="74"/>
      <c r="AE1071" s="136">
        <v>21.463124000000001</v>
      </c>
      <c r="AF1071" s="136">
        <v>3.0269640999999998</v>
      </c>
      <c r="AG1071" s="136">
        <v>0.43769864000000003</v>
      </c>
      <c r="AH1071" s="136">
        <v>0</v>
      </c>
      <c r="AI1071" s="136">
        <v>17.737456000000002</v>
      </c>
      <c r="AJ1071" s="136">
        <v>0.16209435999999999</v>
      </c>
      <c r="AK1071" s="136">
        <v>9.8910812000000001E-2</v>
      </c>
      <c r="AL1071" s="74"/>
      <c r="AM1071" s="133">
        <v>5.3424387000000004E-3</v>
      </c>
      <c r="AN1071" s="340">
        <f t="shared" si="658"/>
        <v>5.3424387000000004E-3</v>
      </c>
      <c r="AP1071" s="133">
        <v>4.9792945000000002E-3</v>
      </c>
      <c r="AQ1071" s="133">
        <v>2.2280153999999999E-4</v>
      </c>
      <c r="AR1071" s="133">
        <v>1.4034266E-4</v>
      </c>
      <c r="AS1071" s="134">
        <f t="shared" si="659"/>
        <v>2.9851885708856999E-7</v>
      </c>
      <c r="AT1071" s="135">
        <f t="shared" si="660"/>
        <v>8.2397018296253979E-10</v>
      </c>
      <c r="AU1071" s="135">
        <f t="shared" si="661"/>
        <v>1.9655833926E-2</v>
      </c>
      <c r="AV1071" s="302">
        <v>2.2208350999999999E-7</v>
      </c>
      <c r="AW1071" s="302">
        <v>6.7009525999999997E-10</v>
      </c>
      <c r="AX1071" s="302">
        <v>1.8307231E-14</v>
      </c>
      <c r="AY1071" s="302">
        <v>6.2602571000000002E-12</v>
      </c>
      <c r="AZ1071" s="302">
        <v>1.6384846999999999E-13</v>
      </c>
      <c r="BA1071" s="302">
        <v>1.8148206E-10</v>
      </c>
      <c r="BB1071" s="302">
        <v>7.4710724000000004E-8</v>
      </c>
      <c r="BC1071" s="302">
        <v>2.6323679E-11</v>
      </c>
      <c r="BD1071" s="302">
        <v>8.5165032999999997E-11</v>
      </c>
      <c r="BE1071" s="302">
        <v>4.1610557999999999E-14</v>
      </c>
      <c r="BF1071" s="302">
        <v>1.3402159000000001E-15</v>
      </c>
      <c r="BG1071" s="302">
        <v>5.2434473E-14</v>
      </c>
      <c r="BH1071" s="302">
        <v>8.9768939000000001E-14</v>
      </c>
      <c r="BI1071" s="302">
        <v>2.0138355999999999E-14</v>
      </c>
      <c r="BJ1071" s="302">
        <v>2.4553604999999999E-11</v>
      </c>
      <c r="BK1071" s="302">
        <v>1.4711461E-9</v>
      </c>
      <c r="BL1071" s="302">
        <v>4.1913171000000002E-11</v>
      </c>
      <c r="BM1071" s="302">
        <v>1.4868926E-5</v>
      </c>
      <c r="BN1071" s="303">
        <v>1.9640965E-2</v>
      </c>
      <c r="BO1071" s="302">
        <v>4.1017218000000001E-11</v>
      </c>
      <c r="BP1071" s="302">
        <v>2.4942903000000001E-13</v>
      </c>
      <c r="BQ1071" s="302">
        <v>1.1159639999999999E-17</v>
      </c>
      <c r="BR1071" s="74"/>
      <c r="BS1071" s="144">
        <v>1.2896075E-5</v>
      </c>
      <c r="BT1071" s="144">
        <v>6.4701043999999998E-7</v>
      </c>
      <c r="BU1071" s="144">
        <v>6.6584252000000004E-6</v>
      </c>
      <c r="BV1071" s="144">
        <v>1.4545935999999999E-8</v>
      </c>
      <c r="BW1071" s="144">
        <v>5.7756006000000005E-7</v>
      </c>
      <c r="BX1071" s="144">
        <v>1.1769024E-7</v>
      </c>
      <c r="BY1071" s="144">
        <v>8.0949264999999998E-10</v>
      </c>
      <c r="BZ1071" s="144">
        <v>1.8503580999999999E-7</v>
      </c>
      <c r="CA1071" s="144">
        <v>8.6421638999999999E-9</v>
      </c>
      <c r="CB1071" s="144">
        <v>9.7797933999999999E-8</v>
      </c>
      <c r="CC1071" s="144">
        <v>1.2026067E-9</v>
      </c>
      <c r="CD1071" s="144">
        <v>2.7325472E-8</v>
      </c>
      <c r="CE1071" s="144">
        <v>2.2473450999999999E-11</v>
      </c>
      <c r="CF1071" s="144">
        <v>3.0542937999999998E-7</v>
      </c>
      <c r="CG1071" s="144">
        <v>4.1823527999999999E-6</v>
      </c>
      <c r="CH1071" s="144">
        <v>6.6336620000000005E-8</v>
      </c>
      <c r="CI1071" s="144">
        <v>5.8883204999999999E-9</v>
      </c>
      <c r="CJ1071" s="203"/>
      <c r="CK1071" s="201"/>
      <c r="CL1071" s="110" t="s">
        <v>4173</v>
      </c>
      <c r="CM1071" s="110"/>
      <c r="CN1071" s="110"/>
      <c r="CP1071" s="305"/>
      <c r="CQ1071" s="74"/>
      <c r="CR1071" s="74"/>
      <c r="CS1071" s="74"/>
      <c r="CT1071" s="74"/>
      <c r="CU1071" s="74"/>
      <c r="CV1071" s="74"/>
      <c r="CW1071" s="74"/>
      <c r="CX1071" s="74"/>
      <c r="CY1071" s="74"/>
      <c r="CZ1071" s="74"/>
      <c r="DA1071" s="74"/>
      <c r="DB1071" s="74"/>
    </row>
    <row r="1072" spans="1:106" ht="14.5" customHeight="1">
      <c r="A1072" s="74" t="s">
        <v>4347</v>
      </c>
      <c r="B1072" s="129" t="s">
        <v>4169</v>
      </c>
      <c r="C1072" s="130" t="str">
        <f t="shared" si="650"/>
        <v>A.160.03.124</v>
      </c>
      <c r="D1072" s="131" t="s">
        <v>288</v>
      </c>
      <c r="E1072" s="129" t="s">
        <v>957</v>
      </c>
      <c r="F1072" s="132" t="s">
        <v>4349</v>
      </c>
      <c r="G1072" s="132">
        <f t="shared" si="651"/>
        <v>5.4090347468772997</v>
      </c>
      <c r="H1072" s="348">
        <f t="shared" si="652"/>
        <v>5.4090347468772997</v>
      </c>
      <c r="I1072" s="74"/>
      <c r="J1072" s="132">
        <f t="shared" si="653"/>
        <v>1.5634277822999998E-3</v>
      </c>
      <c r="K1072" s="132">
        <f t="shared" si="654"/>
        <v>5.0347100600000002E-3</v>
      </c>
      <c r="L1072" s="300">
        <f t="shared" si="655"/>
        <v>4.9118259790350001</v>
      </c>
      <c r="M1072" s="132">
        <v>0.49061062999999999</v>
      </c>
      <c r="N1072" s="132">
        <v>3.2399288999999999E-3</v>
      </c>
      <c r="O1072" s="132">
        <v>1.6706791E-3</v>
      </c>
      <c r="P1072" s="132">
        <v>1.2204684999999999E-3</v>
      </c>
      <c r="Q1072" s="132">
        <v>1.8872248000000001E-4</v>
      </c>
      <c r="R1072" s="304">
        <v>6.4401022999999998E-6</v>
      </c>
      <c r="S1072" s="132">
        <v>1.477967E-4</v>
      </c>
      <c r="T1072" s="132">
        <v>1.2410205999999999E-4</v>
      </c>
      <c r="U1072" s="132">
        <v>2.0600716000000001E-4</v>
      </c>
      <c r="V1072" s="132">
        <v>1.3488585000000001E-2</v>
      </c>
      <c r="W1072" s="132">
        <v>3.2288713E-3</v>
      </c>
      <c r="X1072" s="132">
        <v>4.8949004</v>
      </c>
      <c r="Y1072" s="304">
        <v>2.1155750000000001E-6</v>
      </c>
      <c r="Z1072" s="132">
        <v>0</v>
      </c>
      <c r="AA1072" s="74"/>
      <c r="AB1072" s="301">
        <f t="shared" si="656"/>
        <v>3.6888017293233082</v>
      </c>
      <c r="AC1072" s="338">
        <f t="shared" si="657"/>
        <v>3.6888017293233082</v>
      </c>
      <c r="AD1072" s="74"/>
      <c r="AE1072" s="136">
        <v>21.463124000000001</v>
      </c>
      <c r="AF1072" s="136">
        <v>3.0269640999999998</v>
      </c>
      <c r="AG1072" s="136">
        <v>0.43769864000000003</v>
      </c>
      <c r="AH1072" s="136">
        <v>0</v>
      </c>
      <c r="AI1072" s="136">
        <v>17.737456000000002</v>
      </c>
      <c r="AJ1072" s="136">
        <v>0.16209435999999999</v>
      </c>
      <c r="AK1072" s="136">
        <v>9.8910812000000001E-2</v>
      </c>
      <c r="AL1072" s="74"/>
      <c r="AM1072" s="133">
        <v>6.1357262000000003E-2</v>
      </c>
      <c r="AN1072" s="340">
        <f t="shared" si="658"/>
        <v>6.1357262000000003E-2</v>
      </c>
      <c r="AP1072" s="133">
        <v>5.8381981999999999E-2</v>
      </c>
      <c r="AQ1072" s="133">
        <v>2.8349369E-3</v>
      </c>
      <c r="AR1072" s="133">
        <v>1.4034266E-4</v>
      </c>
      <c r="AS1072" s="134">
        <f t="shared" si="659"/>
        <v>3.5001188470885696E-6</v>
      </c>
      <c r="AT1072" s="135">
        <f t="shared" si="660"/>
        <v>1.0484233847961538E-8</v>
      </c>
      <c r="AU1072" s="135">
        <f t="shared" si="661"/>
        <v>1.9655833926E-2</v>
      </c>
      <c r="AV1072" s="302">
        <v>3.4236834999999998E-6</v>
      </c>
      <c r="AW1072" s="302">
        <v>1.0330094999999999E-8</v>
      </c>
      <c r="AX1072" s="302">
        <v>2.8223223000000002E-13</v>
      </c>
      <c r="AY1072" s="302">
        <v>6.2602571000000002E-12</v>
      </c>
      <c r="AZ1072" s="302">
        <v>1.6384846999999999E-13</v>
      </c>
      <c r="BA1072" s="302">
        <v>1.8148206E-10</v>
      </c>
      <c r="BB1072" s="302">
        <v>7.4710724000000004E-8</v>
      </c>
      <c r="BC1072" s="302">
        <v>2.6323679E-11</v>
      </c>
      <c r="BD1072" s="302">
        <v>8.5165032999999997E-11</v>
      </c>
      <c r="BE1072" s="302">
        <v>4.1610557999999999E-14</v>
      </c>
      <c r="BF1072" s="302">
        <v>1.3402159000000001E-15</v>
      </c>
      <c r="BG1072" s="302">
        <v>5.2434473E-14</v>
      </c>
      <c r="BH1072" s="302">
        <v>8.9768939000000001E-14</v>
      </c>
      <c r="BI1072" s="302">
        <v>2.0138355999999999E-14</v>
      </c>
      <c r="BJ1072" s="302">
        <v>2.4553604999999999E-11</v>
      </c>
      <c r="BK1072" s="302">
        <v>1.4711461E-9</v>
      </c>
      <c r="BL1072" s="302">
        <v>4.1913171000000002E-11</v>
      </c>
      <c r="BM1072" s="302">
        <v>1.4868926E-5</v>
      </c>
      <c r="BN1072" s="303">
        <v>1.9640965E-2</v>
      </c>
      <c r="BO1072" s="302">
        <v>4.1017218000000001E-11</v>
      </c>
      <c r="BP1072" s="302">
        <v>2.4942903000000001E-13</v>
      </c>
      <c r="BQ1072" s="302">
        <v>1.1159639999999999E-17</v>
      </c>
      <c r="BR1072" s="74"/>
      <c r="BS1072" s="136">
        <v>1.0909123000000001E-4</v>
      </c>
      <c r="BT1072" s="144">
        <v>6.4701043999999998E-7</v>
      </c>
      <c r="BU1072" s="136">
        <v>1.0285358E-4</v>
      </c>
      <c r="BV1072" s="144">
        <v>1.4545935999999999E-8</v>
      </c>
      <c r="BW1072" s="144">
        <v>5.7756006000000005E-7</v>
      </c>
      <c r="BX1072" s="144">
        <v>1.1769024E-7</v>
      </c>
      <c r="BY1072" s="144">
        <v>8.0949264999999998E-10</v>
      </c>
      <c r="BZ1072" s="144">
        <v>1.8503580999999999E-7</v>
      </c>
      <c r="CA1072" s="144">
        <v>8.6421638999999999E-9</v>
      </c>
      <c r="CB1072" s="144">
        <v>9.7797933999999999E-8</v>
      </c>
      <c r="CC1072" s="144">
        <v>1.2026067E-9</v>
      </c>
      <c r="CD1072" s="144">
        <v>2.7325472E-8</v>
      </c>
      <c r="CE1072" s="144">
        <v>2.2473450999999999E-11</v>
      </c>
      <c r="CF1072" s="144">
        <v>3.0542937999999998E-7</v>
      </c>
      <c r="CG1072" s="144">
        <v>4.1823527999999999E-6</v>
      </c>
      <c r="CH1072" s="144">
        <v>6.6336620000000005E-8</v>
      </c>
      <c r="CI1072" s="144">
        <v>5.8883204999999999E-9</v>
      </c>
      <c r="CJ1072" s="203"/>
      <c r="CK1072" s="201"/>
      <c r="CL1072" s="110" t="s">
        <v>4173</v>
      </c>
      <c r="CM1072" s="110"/>
      <c r="CN1072" s="110"/>
      <c r="CP1072" s="305"/>
      <c r="CQ1072" s="74"/>
      <c r="CR1072" s="74"/>
      <c r="CS1072" s="74"/>
      <c r="CT1072" s="74"/>
      <c r="CU1072" s="74"/>
      <c r="CV1072" s="74"/>
      <c r="CW1072" s="74"/>
      <c r="CX1072" s="74"/>
      <c r="CY1072" s="74"/>
      <c r="CZ1072" s="74"/>
      <c r="DA1072" s="74"/>
      <c r="DB1072" s="74"/>
    </row>
    <row r="1073" spans="1:106" ht="14.5" customHeight="1">
      <c r="A1073" s="74" t="s">
        <v>4350</v>
      </c>
      <c r="B1073" s="129" t="s">
        <v>4169</v>
      </c>
      <c r="C1073" s="130" t="str">
        <f t="shared" si="650"/>
        <v>A.160.03.125</v>
      </c>
      <c r="D1073" s="131" t="s">
        <v>288</v>
      </c>
      <c r="E1073" s="129" t="s">
        <v>957</v>
      </c>
      <c r="F1073" s="132" t="s">
        <v>4351</v>
      </c>
      <c r="G1073" s="132">
        <f t="shared" si="651"/>
        <v>5.5309752414300001E-2</v>
      </c>
      <c r="H1073" s="348">
        <f t="shared" si="652"/>
        <v>5.5309752414300001E-2</v>
      </c>
      <c r="I1073" s="74"/>
      <c r="J1073" s="132">
        <f t="shared" si="653"/>
        <v>1.5634277822999998E-3</v>
      </c>
      <c r="K1073" s="132">
        <f t="shared" si="654"/>
        <v>5.0347100600000002E-3</v>
      </c>
      <c r="L1073" s="300">
        <f t="shared" si="655"/>
        <v>1.6950987572000004E-2</v>
      </c>
      <c r="M1073" s="132">
        <v>3.1760627E-2</v>
      </c>
      <c r="N1073" s="132">
        <v>3.2399288999999999E-3</v>
      </c>
      <c r="O1073" s="132">
        <v>1.6706791E-3</v>
      </c>
      <c r="P1073" s="132">
        <v>1.2204684999999999E-3</v>
      </c>
      <c r="Q1073" s="132">
        <v>1.8872248000000001E-4</v>
      </c>
      <c r="R1073" s="304">
        <v>6.4401022999999998E-6</v>
      </c>
      <c r="S1073" s="132">
        <v>1.477967E-4</v>
      </c>
      <c r="T1073" s="132">
        <v>1.2410205999999999E-4</v>
      </c>
      <c r="U1073" s="132">
        <v>2.0600716000000001E-4</v>
      </c>
      <c r="V1073" s="132">
        <v>1.3488585000000001E-2</v>
      </c>
      <c r="W1073" s="132">
        <v>3.2288713E-3</v>
      </c>
      <c r="X1073" s="304">
        <v>2.5408537E-5</v>
      </c>
      <c r="Y1073" s="304">
        <v>2.1155750000000001E-6</v>
      </c>
      <c r="Z1073" s="132">
        <v>0</v>
      </c>
      <c r="AA1073" s="74"/>
      <c r="AB1073" s="301">
        <f t="shared" si="656"/>
        <v>0.23880170676691728</v>
      </c>
      <c r="AC1073" s="338">
        <f t="shared" si="657"/>
        <v>0.23880170676691728</v>
      </c>
      <c r="AD1073" s="74"/>
      <c r="AE1073" s="136">
        <v>21.463124000000001</v>
      </c>
      <c r="AF1073" s="136">
        <v>3.0269640999999998</v>
      </c>
      <c r="AG1073" s="136">
        <v>0.43769864000000003</v>
      </c>
      <c r="AH1073" s="136">
        <v>0</v>
      </c>
      <c r="AI1073" s="136">
        <v>17.737456000000002</v>
      </c>
      <c r="AJ1073" s="136">
        <v>0.16209435999999999</v>
      </c>
      <c r="AK1073" s="136">
        <v>9.8910812000000001E-2</v>
      </c>
      <c r="AL1073" s="74"/>
      <c r="AM1073" s="133">
        <v>5.3424387000000004E-3</v>
      </c>
      <c r="AN1073" s="340">
        <f t="shared" si="658"/>
        <v>5.3424387000000004E-3</v>
      </c>
      <c r="AP1073" s="133">
        <v>4.9792945000000002E-3</v>
      </c>
      <c r="AQ1073" s="133">
        <v>2.2280153999999999E-4</v>
      </c>
      <c r="AR1073" s="133">
        <v>1.4034266E-4</v>
      </c>
      <c r="AS1073" s="134">
        <f t="shared" si="659"/>
        <v>2.9851885708856999E-7</v>
      </c>
      <c r="AT1073" s="135">
        <f t="shared" si="660"/>
        <v>8.2397018296253979E-10</v>
      </c>
      <c r="AU1073" s="135">
        <f t="shared" si="661"/>
        <v>1.9655833926E-2</v>
      </c>
      <c r="AV1073" s="302">
        <v>2.2208350999999999E-7</v>
      </c>
      <c r="AW1073" s="302">
        <v>6.7009525999999997E-10</v>
      </c>
      <c r="AX1073" s="302">
        <v>1.8307231E-14</v>
      </c>
      <c r="AY1073" s="302">
        <v>6.2602571000000002E-12</v>
      </c>
      <c r="AZ1073" s="302">
        <v>1.6384846999999999E-13</v>
      </c>
      <c r="BA1073" s="302">
        <v>1.8148206E-10</v>
      </c>
      <c r="BB1073" s="302">
        <v>7.4710724000000004E-8</v>
      </c>
      <c r="BC1073" s="302">
        <v>2.6323679E-11</v>
      </c>
      <c r="BD1073" s="302">
        <v>8.5165032999999997E-11</v>
      </c>
      <c r="BE1073" s="302">
        <v>4.1610557999999999E-14</v>
      </c>
      <c r="BF1073" s="302">
        <v>1.3402159000000001E-15</v>
      </c>
      <c r="BG1073" s="302">
        <v>5.2434473E-14</v>
      </c>
      <c r="BH1073" s="302">
        <v>8.9768939000000001E-14</v>
      </c>
      <c r="BI1073" s="302">
        <v>2.0138355999999999E-14</v>
      </c>
      <c r="BJ1073" s="302">
        <v>2.4553604999999999E-11</v>
      </c>
      <c r="BK1073" s="302">
        <v>1.4711461E-9</v>
      </c>
      <c r="BL1073" s="302">
        <v>4.1913171000000002E-11</v>
      </c>
      <c r="BM1073" s="302">
        <v>1.4868926E-5</v>
      </c>
      <c r="BN1073" s="303">
        <v>1.9640965E-2</v>
      </c>
      <c r="BO1073" s="302">
        <v>4.1017218000000001E-11</v>
      </c>
      <c r="BP1073" s="302">
        <v>2.4942903000000001E-13</v>
      </c>
      <c r="BQ1073" s="302">
        <v>1.1159639999999999E-17</v>
      </c>
      <c r="BR1073" s="74"/>
      <c r="BS1073" s="144">
        <v>1.2896075E-5</v>
      </c>
      <c r="BT1073" s="144">
        <v>6.4701043999999998E-7</v>
      </c>
      <c r="BU1073" s="144">
        <v>6.6584252000000004E-6</v>
      </c>
      <c r="BV1073" s="144">
        <v>1.4545935999999999E-8</v>
      </c>
      <c r="BW1073" s="144">
        <v>5.7756006000000005E-7</v>
      </c>
      <c r="BX1073" s="144">
        <v>1.1769024E-7</v>
      </c>
      <c r="BY1073" s="144">
        <v>8.0949264999999998E-10</v>
      </c>
      <c r="BZ1073" s="144">
        <v>1.8503580999999999E-7</v>
      </c>
      <c r="CA1073" s="144">
        <v>8.6421638999999999E-9</v>
      </c>
      <c r="CB1073" s="144">
        <v>9.7797933999999999E-8</v>
      </c>
      <c r="CC1073" s="144">
        <v>1.2026067E-9</v>
      </c>
      <c r="CD1073" s="144">
        <v>2.7325472E-8</v>
      </c>
      <c r="CE1073" s="144">
        <v>2.2473450999999999E-11</v>
      </c>
      <c r="CF1073" s="144">
        <v>3.0542937999999998E-7</v>
      </c>
      <c r="CG1073" s="144">
        <v>4.1823527999999999E-6</v>
      </c>
      <c r="CH1073" s="144">
        <v>6.6336620000000005E-8</v>
      </c>
      <c r="CI1073" s="144">
        <v>5.8883204999999999E-9</v>
      </c>
      <c r="CJ1073" s="203"/>
      <c r="CK1073" s="201"/>
      <c r="CL1073" s="110" t="s">
        <v>4173</v>
      </c>
      <c r="CM1073" s="110"/>
      <c r="CN1073" s="110"/>
      <c r="CP1073" s="305"/>
      <c r="CQ1073" s="74"/>
      <c r="CR1073" s="74"/>
      <c r="CS1073" s="74"/>
      <c r="CT1073" s="74"/>
      <c r="CU1073" s="74"/>
      <c r="CV1073" s="74"/>
      <c r="CW1073" s="74"/>
      <c r="CX1073" s="74"/>
      <c r="CY1073" s="74"/>
      <c r="CZ1073" s="74"/>
      <c r="DA1073" s="74"/>
      <c r="DB1073" s="74"/>
    </row>
    <row r="1074" spans="1:106" ht="14.5" customHeight="1">
      <c r="A1074" s="74" t="s">
        <v>4352</v>
      </c>
      <c r="B1074" s="129" t="s">
        <v>4169</v>
      </c>
      <c r="C1074" s="130" t="str">
        <f t="shared" si="650"/>
        <v>A.160.03.126</v>
      </c>
      <c r="D1074" s="131" t="s">
        <v>288</v>
      </c>
      <c r="E1074" s="129" t="s">
        <v>957</v>
      </c>
      <c r="F1074" s="132" t="s">
        <v>4353</v>
      </c>
      <c r="G1074" s="132">
        <f t="shared" si="651"/>
        <v>7.0406597468772993</v>
      </c>
      <c r="H1074" s="348">
        <f t="shared" si="652"/>
        <v>7.0406597468772993</v>
      </c>
      <c r="I1074" s="74"/>
      <c r="J1074" s="132">
        <f t="shared" si="653"/>
        <v>1.5634277822999998E-3</v>
      </c>
      <c r="K1074" s="132">
        <f t="shared" si="654"/>
        <v>5.0347100600000002E-3</v>
      </c>
      <c r="L1074" s="300">
        <f t="shared" si="655"/>
        <v>6.5434509790349997</v>
      </c>
      <c r="M1074" s="132">
        <v>0.49061062999999999</v>
      </c>
      <c r="N1074" s="132">
        <v>3.2399288999999999E-3</v>
      </c>
      <c r="O1074" s="132">
        <v>1.6706791E-3</v>
      </c>
      <c r="P1074" s="132">
        <v>1.2204684999999999E-3</v>
      </c>
      <c r="Q1074" s="132">
        <v>1.8872248000000001E-4</v>
      </c>
      <c r="R1074" s="304">
        <v>6.4401022999999998E-6</v>
      </c>
      <c r="S1074" s="132">
        <v>1.477967E-4</v>
      </c>
      <c r="T1074" s="132">
        <v>1.2410205999999999E-4</v>
      </c>
      <c r="U1074" s="132">
        <v>2.0600716000000001E-4</v>
      </c>
      <c r="V1074" s="132">
        <v>1.3488585000000001E-2</v>
      </c>
      <c r="W1074" s="132">
        <v>3.2288713E-3</v>
      </c>
      <c r="X1074" s="132">
        <v>6.5265253999999997</v>
      </c>
      <c r="Y1074" s="304">
        <v>2.1155750000000001E-6</v>
      </c>
      <c r="Z1074" s="132">
        <v>0</v>
      </c>
      <c r="AA1074" s="74"/>
      <c r="AB1074" s="301">
        <f t="shared" si="656"/>
        <v>3.6888017293233082</v>
      </c>
      <c r="AC1074" s="338">
        <f t="shared" si="657"/>
        <v>3.6888017293233082</v>
      </c>
      <c r="AD1074" s="74"/>
      <c r="AE1074" s="136">
        <v>21.463124000000001</v>
      </c>
      <c r="AF1074" s="136">
        <v>3.0269640999999998</v>
      </c>
      <c r="AG1074" s="136">
        <v>0.43769864000000003</v>
      </c>
      <c r="AH1074" s="136">
        <v>0</v>
      </c>
      <c r="AI1074" s="136">
        <v>17.737456000000002</v>
      </c>
      <c r="AJ1074" s="136">
        <v>0.16209435999999999</v>
      </c>
      <c r="AK1074" s="136">
        <v>9.8910812000000001E-2</v>
      </c>
      <c r="AL1074" s="74"/>
      <c r="AM1074" s="133">
        <v>6.1357262000000003E-2</v>
      </c>
      <c r="AN1074" s="340">
        <f t="shared" si="658"/>
        <v>6.1357262000000003E-2</v>
      </c>
      <c r="AP1074" s="133">
        <v>5.8381981999999999E-2</v>
      </c>
      <c r="AQ1074" s="133">
        <v>2.8349369E-3</v>
      </c>
      <c r="AR1074" s="133">
        <v>1.4034266E-4</v>
      </c>
      <c r="AS1074" s="134">
        <f t="shared" si="659"/>
        <v>3.5001188470885696E-6</v>
      </c>
      <c r="AT1074" s="135">
        <f t="shared" si="660"/>
        <v>1.0484233847961538E-8</v>
      </c>
      <c r="AU1074" s="135">
        <f t="shared" si="661"/>
        <v>1.9655833926E-2</v>
      </c>
      <c r="AV1074" s="302">
        <v>3.4236834999999998E-6</v>
      </c>
      <c r="AW1074" s="302">
        <v>1.0330094999999999E-8</v>
      </c>
      <c r="AX1074" s="302">
        <v>2.8223223000000002E-13</v>
      </c>
      <c r="AY1074" s="302">
        <v>6.2602571000000002E-12</v>
      </c>
      <c r="AZ1074" s="302">
        <v>1.6384846999999999E-13</v>
      </c>
      <c r="BA1074" s="302">
        <v>1.8148206E-10</v>
      </c>
      <c r="BB1074" s="302">
        <v>7.4710724000000004E-8</v>
      </c>
      <c r="BC1074" s="302">
        <v>2.6323679E-11</v>
      </c>
      <c r="BD1074" s="302">
        <v>8.5165032999999997E-11</v>
      </c>
      <c r="BE1074" s="302">
        <v>4.1610557999999999E-14</v>
      </c>
      <c r="BF1074" s="302">
        <v>1.3402159000000001E-15</v>
      </c>
      <c r="BG1074" s="302">
        <v>5.2434473E-14</v>
      </c>
      <c r="BH1074" s="302">
        <v>8.9768939000000001E-14</v>
      </c>
      <c r="BI1074" s="302">
        <v>2.0138355999999999E-14</v>
      </c>
      <c r="BJ1074" s="302">
        <v>2.4553604999999999E-11</v>
      </c>
      <c r="BK1074" s="302">
        <v>1.4711461E-9</v>
      </c>
      <c r="BL1074" s="302">
        <v>4.1913171000000002E-11</v>
      </c>
      <c r="BM1074" s="302">
        <v>1.4868926E-5</v>
      </c>
      <c r="BN1074" s="303">
        <v>1.9640965E-2</v>
      </c>
      <c r="BO1074" s="302">
        <v>4.1017218000000001E-11</v>
      </c>
      <c r="BP1074" s="302">
        <v>2.4942903000000001E-13</v>
      </c>
      <c r="BQ1074" s="302">
        <v>1.1159639999999999E-17</v>
      </c>
      <c r="BR1074" s="74"/>
      <c r="BS1074" s="136">
        <v>1.0909123000000001E-4</v>
      </c>
      <c r="BT1074" s="144">
        <v>6.4701043999999998E-7</v>
      </c>
      <c r="BU1074" s="136">
        <v>1.0285358E-4</v>
      </c>
      <c r="BV1074" s="144">
        <v>1.4545935999999999E-8</v>
      </c>
      <c r="BW1074" s="144">
        <v>5.7756006000000005E-7</v>
      </c>
      <c r="BX1074" s="144">
        <v>1.1769024E-7</v>
      </c>
      <c r="BY1074" s="144">
        <v>8.0949264999999998E-10</v>
      </c>
      <c r="BZ1074" s="144">
        <v>1.8503580999999999E-7</v>
      </c>
      <c r="CA1074" s="144">
        <v>8.6421638999999999E-9</v>
      </c>
      <c r="CB1074" s="144">
        <v>9.7797933999999999E-8</v>
      </c>
      <c r="CC1074" s="144">
        <v>1.2026067E-9</v>
      </c>
      <c r="CD1074" s="144">
        <v>2.7325472E-8</v>
      </c>
      <c r="CE1074" s="144">
        <v>2.2473450999999999E-11</v>
      </c>
      <c r="CF1074" s="144">
        <v>3.0542937999999998E-7</v>
      </c>
      <c r="CG1074" s="144">
        <v>4.1823527999999999E-6</v>
      </c>
      <c r="CH1074" s="144">
        <v>6.6336620000000005E-8</v>
      </c>
      <c r="CI1074" s="144">
        <v>5.8883204999999999E-9</v>
      </c>
      <c r="CJ1074" s="203"/>
      <c r="CK1074" s="201"/>
      <c r="CL1074" s="110" t="s">
        <v>4173</v>
      </c>
      <c r="CM1074" s="110"/>
      <c r="CN1074" s="110"/>
      <c r="CP1074" s="305"/>
      <c r="CQ1074" s="74"/>
      <c r="CR1074" s="74"/>
      <c r="CS1074" s="74"/>
      <c r="CT1074" s="74"/>
      <c r="CU1074" s="74"/>
      <c r="CV1074" s="74"/>
      <c r="CW1074" s="74"/>
      <c r="CX1074" s="74"/>
      <c r="CY1074" s="74"/>
      <c r="CZ1074" s="74"/>
      <c r="DA1074" s="74"/>
      <c r="DB1074" s="74"/>
    </row>
    <row r="1075" spans="1:106" ht="14.5" customHeight="1">
      <c r="A1075" s="74" t="s">
        <v>4354</v>
      </c>
      <c r="B1075" s="129" t="s">
        <v>4169</v>
      </c>
      <c r="C1075" s="130" t="str">
        <f t="shared" si="650"/>
        <v>A.160.03.127</v>
      </c>
      <c r="D1075" s="131" t="s">
        <v>288</v>
      </c>
      <c r="E1075" s="129" t="s">
        <v>957</v>
      </c>
      <c r="F1075" s="132" t="s">
        <v>4356</v>
      </c>
      <c r="G1075" s="132">
        <f t="shared" si="651"/>
        <v>5.6577730896499992E-2</v>
      </c>
      <c r="H1075" s="348">
        <f t="shared" si="652"/>
        <v>5.6577730896499992E-2</v>
      </c>
      <c r="I1075" s="74"/>
      <c r="J1075" s="132">
        <f t="shared" si="653"/>
        <v>1.5672009724999999E-3</v>
      </c>
      <c r="K1075" s="132">
        <f t="shared" si="654"/>
        <v>5.1897073700000003E-3</v>
      </c>
      <c r="L1075" s="300">
        <f t="shared" si="655"/>
        <v>1.7476401553999998E-2</v>
      </c>
      <c r="M1075" s="132">
        <v>3.2344420999999998E-2</v>
      </c>
      <c r="N1075" s="132">
        <v>3.3855767000000002E-3</v>
      </c>
      <c r="O1075" s="132">
        <v>1.6799718E-3</v>
      </c>
      <c r="P1075" s="132">
        <v>1.2225875E-3</v>
      </c>
      <c r="Q1075" s="132">
        <v>1.899533E-4</v>
      </c>
      <c r="R1075" s="304">
        <v>6.5080225000000001E-6</v>
      </c>
      <c r="S1075" s="132">
        <v>1.4815215E-4</v>
      </c>
      <c r="T1075" s="132">
        <v>1.2415886999999999E-4</v>
      </c>
      <c r="U1075" s="132">
        <v>2.062589E-4</v>
      </c>
      <c r="V1075" s="132">
        <v>1.4012299000000001E-2</v>
      </c>
      <c r="W1075" s="132">
        <v>3.2303116999999998E-3</v>
      </c>
      <c r="X1075" s="304">
        <v>2.5416378999999999E-5</v>
      </c>
      <c r="Y1075" s="304">
        <v>2.1155750000000001E-6</v>
      </c>
      <c r="Z1075" s="132">
        <v>0</v>
      </c>
      <c r="AA1075" s="74"/>
      <c r="AB1075" s="301">
        <f t="shared" si="656"/>
        <v>0.24319113533834583</v>
      </c>
      <c r="AC1075" s="338">
        <f t="shared" si="657"/>
        <v>0.24319113533834583</v>
      </c>
      <c r="AD1075" s="74"/>
      <c r="AE1075" s="136">
        <v>21.520758000000001</v>
      </c>
      <c r="AF1075" s="136">
        <v>3.0843341</v>
      </c>
      <c r="AG1075" s="136">
        <v>0.4378939</v>
      </c>
      <c r="AH1075" s="136">
        <v>0</v>
      </c>
      <c r="AI1075" s="136">
        <v>17.737456000000002</v>
      </c>
      <c r="AJ1075" s="136">
        <v>0.16211503999999999</v>
      </c>
      <c r="AK1075" s="136">
        <v>9.8958885999999996E-2</v>
      </c>
      <c r="AL1075" s="74"/>
      <c r="AM1075" s="133">
        <v>5.4627866999999997E-3</v>
      </c>
      <c r="AN1075" s="340">
        <f t="shared" si="658"/>
        <v>5.4627866999999997E-3</v>
      </c>
      <c r="AP1075" s="133">
        <v>5.0916881999999997E-3</v>
      </c>
      <c r="AQ1075" s="133">
        <v>2.2697983E-4</v>
      </c>
      <c r="AR1075" s="133">
        <v>1.4411860999999999E-4</v>
      </c>
      <c r="AS1075" s="134">
        <f t="shared" si="659"/>
        <v>3.0525709017256999E-7</v>
      </c>
      <c r="AT1075" s="135">
        <f t="shared" si="660"/>
        <v>8.3942243235354003E-10</v>
      </c>
      <c r="AU1075" s="135">
        <f t="shared" si="661"/>
        <v>2.0184680079000001E-2</v>
      </c>
      <c r="AV1075" s="302">
        <v>2.2615690000000001E-7</v>
      </c>
      <c r="AW1075" s="302">
        <v>6.8238567E-10</v>
      </c>
      <c r="AX1075" s="302">
        <v>1.8643021999999999E-14</v>
      </c>
      <c r="AY1075" s="302">
        <v>6.2602571000000002E-12</v>
      </c>
      <c r="AZ1075" s="302">
        <v>1.6384846999999999E-13</v>
      </c>
      <c r="BA1075" s="302">
        <v>1.8179752E-10</v>
      </c>
      <c r="BB1075" s="302">
        <v>7.7375133999999999E-8</v>
      </c>
      <c r="BC1075" s="302">
        <v>2.6395621E-11</v>
      </c>
      <c r="BD1075" s="302">
        <v>8.8246140999999994E-11</v>
      </c>
      <c r="BE1075" s="302">
        <v>4.1610557999999999E-14</v>
      </c>
      <c r="BF1075" s="302">
        <v>1.3402159000000001E-15</v>
      </c>
      <c r="BG1075" s="302">
        <v>5.2622257999999998E-14</v>
      </c>
      <c r="BH1075" s="302">
        <v>9.6766165000000003E-14</v>
      </c>
      <c r="BI1075" s="302">
        <v>2.1406945000000001E-14</v>
      </c>
      <c r="BJ1075" s="302">
        <v>2.4562929000000001E-11</v>
      </c>
      <c r="BK1075" s="302">
        <v>1.4712544E-9</v>
      </c>
      <c r="BL1075" s="302">
        <v>4.1913171000000002E-11</v>
      </c>
      <c r="BM1075" s="302">
        <v>1.4892079E-5</v>
      </c>
      <c r="BN1075" s="303">
        <v>2.0169788000000001E-2</v>
      </c>
      <c r="BO1075" s="302">
        <v>4.1017218000000001E-11</v>
      </c>
      <c r="BP1075" s="302">
        <v>2.4942903000000001E-13</v>
      </c>
      <c r="BQ1075" s="302">
        <v>1.1159639999999999E-17</v>
      </c>
      <c r="BR1075" s="74"/>
      <c r="BS1075" s="144">
        <v>1.3131566E-5</v>
      </c>
      <c r="BT1075" s="144">
        <v>6.6825252999999998E-7</v>
      </c>
      <c r="BU1075" s="144">
        <v>6.7808142000000002E-6</v>
      </c>
      <c r="BV1075" s="144">
        <v>1.455259E-8</v>
      </c>
      <c r="BW1075" s="144">
        <v>5.9615958999999995E-7</v>
      </c>
      <c r="BX1075" s="144">
        <v>1.1769024E-7</v>
      </c>
      <c r="BY1075" s="144">
        <v>8.0949264999999998E-10</v>
      </c>
      <c r="BZ1075" s="144">
        <v>1.8503580999999999E-7</v>
      </c>
      <c r="CA1075" s="144">
        <v>8.7333080000000001E-9</v>
      </c>
      <c r="CB1075" s="144">
        <v>9.8033143000000004E-8</v>
      </c>
      <c r="CC1075" s="144">
        <v>1.2026067E-9</v>
      </c>
      <c r="CD1075" s="144">
        <v>2.7325472E-8</v>
      </c>
      <c r="CE1075" s="144">
        <v>2.2473450999999999E-11</v>
      </c>
      <c r="CF1075" s="144">
        <v>3.0905860999999998E-7</v>
      </c>
      <c r="CG1075" s="144">
        <v>4.2516509999999996E-6</v>
      </c>
      <c r="CH1075" s="144">
        <v>6.6336620000000005E-8</v>
      </c>
      <c r="CI1075" s="144">
        <v>5.8883204999999999E-9</v>
      </c>
      <c r="CJ1075" s="203"/>
      <c r="CK1075" s="201"/>
      <c r="CL1075" s="110" t="s">
        <v>4173</v>
      </c>
      <c r="CM1075" s="110"/>
      <c r="CN1075" s="110"/>
      <c r="CP1075" s="305"/>
      <c r="CQ1075" s="74"/>
      <c r="CR1075" s="74"/>
      <c r="CS1075" s="74"/>
      <c r="CT1075" s="74"/>
      <c r="CU1075" s="74"/>
      <c r="CV1075" s="74"/>
      <c r="CW1075" s="74"/>
      <c r="CX1075" s="74"/>
      <c r="CY1075" s="74"/>
      <c r="CZ1075" s="74"/>
      <c r="DA1075" s="74"/>
      <c r="DB1075" s="74"/>
    </row>
    <row r="1076" spans="1:106" ht="14.5" customHeight="1">
      <c r="A1076" s="74" t="s">
        <v>4357</v>
      </c>
      <c r="B1076" s="129" t="s">
        <v>4169</v>
      </c>
      <c r="C1076" s="130" t="str">
        <f t="shared" si="650"/>
        <v>A.160.03.128</v>
      </c>
      <c r="D1076" s="131" t="s">
        <v>288</v>
      </c>
      <c r="E1076" s="129" t="s">
        <v>957</v>
      </c>
      <c r="F1076" s="132" t="s">
        <v>4358</v>
      </c>
      <c r="G1076" s="132">
        <f t="shared" si="651"/>
        <v>8.0724277135174987</v>
      </c>
      <c r="H1076" s="348">
        <f t="shared" si="652"/>
        <v>8.0724277135174987</v>
      </c>
      <c r="I1076" s="74"/>
      <c r="J1076" s="132">
        <f t="shared" si="653"/>
        <v>1.5672009724999999E-3</v>
      </c>
      <c r="K1076" s="132">
        <f t="shared" si="654"/>
        <v>5.1897073700000003E-3</v>
      </c>
      <c r="L1076" s="300">
        <f t="shared" si="655"/>
        <v>7.5744763851749992</v>
      </c>
      <c r="M1076" s="132">
        <v>0.49119442000000002</v>
      </c>
      <c r="N1076" s="132">
        <v>3.3855767000000002E-3</v>
      </c>
      <c r="O1076" s="132">
        <v>1.6799718E-3</v>
      </c>
      <c r="P1076" s="132">
        <v>1.2225875E-3</v>
      </c>
      <c r="Q1076" s="132">
        <v>1.899533E-4</v>
      </c>
      <c r="R1076" s="304">
        <v>6.5080225000000001E-6</v>
      </c>
      <c r="S1076" s="132">
        <v>1.4815215E-4</v>
      </c>
      <c r="T1076" s="132">
        <v>1.2415886999999999E-4</v>
      </c>
      <c r="U1076" s="132">
        <v>2.062589E-4</v>
      </c>
      <c r="V1076" s="132">
        <v>1.4012299000000001E-2</v>
      </c>
      <c r="W1076" s="132">
        <v>3.2303116999999998E-3</v>
      </c>
      <c r="X1076" s="132">
        <v>7.5570253999999997</v>
      </c>
      <c r="Y1076" s="304">
        <v>2.1155750000000001E-6</v>
      </c>
      <c r="Z1076" s="132">
        <v>0</v>
      </c>
      <c r="AA1076" s="74"/>
      <c r="AB1076" s="301">
        <f t="shared" si="656"/>
        <v>3.6931911278195488</v>
      </c>
      <c r="AC1076" s="338">
        <f t="shared" si="657"/>
        <v>3.6931911278195488</v>
      </c>
      <c r="AD1076" s="74"/>
      <c r="AE1076" s="136">
        <v>21.520758000000001</v>
      </c>
      <c r="AF1076" s="136">
        <v>3.0843341</v>
      </c>
      <c r="AG1076" s="136">
        <v>0.4378939</v>
      </c>
      <c r="AH1076" s="136">
        <v>0</v>
      </c>
      <c r="AI1076" s="136">
        <v>17.737456000000002</v>
      </c>
      <c r="AJ1076" s="136">
        <v>0.16211503999999999</v>
      </c>
      <c r="AK1076" s="136">
        <v>9.8958885999999996E-2</v>
      </c>
      <c r="AL1076" s="74"/>
      <c r="AM1076" s="133">
        <v>6.1477610000000002E-2</v>
      </c>
      <c r="AN1076" s="340">
        <f t="shared" si="658"/>
        <v>6.1477610000000002E-2</v>
      </c>
      <c r="AP1076" s="133">
        <v>5.8494376000000001E-2</v>
      </c>
      <c r="AQ1076" s="133">
        <v>2.8391152000000002E-3</v>
      </c>
      <c r="AR1076" s="133">
        <v>1.4411860999999999E-4</v>
      </c>
      <c r="AS1076" s="134">
        <f t="shared" si="659"/>
        <v>3.5068570901725697E-6</v>
      </c>
      <c r="AT1076" s="135">
        <f t="shared" si="660"/>
        <v>1.0499686687351541E-8</v>
      </c>
      <c r="AU1076" s="135">
        <f t="shared" si="661"/>
        <v>2.0184680079000001E-2</v>
      </c>
      <c r="AV1076" s="302">
        <v>3.4277569E-6</v>
      </c>
      <c r="AW1076" s="302">
        <v>1.0342386E-8</v>
      </c>
      <c r="AX1076" s="302">
        <v>2.8256802E-13</v>
      </c>
      <c r="AY1076" s="302">
        <v>6.2602571000000002E-12</v>
      </c>
      <c r="AZ1076" s="302">
        <v>1.6384846999999999E-13</v>
      </c>
      <c r="BA1076" s="302">
        <v>1.8179752E-10</v>
      </c>
      <c r="BB1076" s="302">
        <v>7.7375133999999999E-8</v>
      </c>
      <c r="BC1076" s="302">
        <v>2.6395621E-11</v>
      </c>
      <c r="BD1076" s="302">
        <v>8.8246140999999994E-11</v>
      </c>
      <c r="BE1076" s="302">
        <v>4.1610557999999999E-14</v>
      </c>
      <c r="BF1076" s="302">
        <v>1.3402159000000001E-15</v>
      </c>
      <c r="BG1076" s="302">
        <v>5.2622257999999998E-14</v>
      </c>
      <c r="BH1076" s="302">
        <v>9.6766165000000003E-14</v>
      </c>
      <c r="BI1076" s="302">
        <v>2.1406945000000001E-14</v>
      </c>
      <c r="BJ1076" s="302">
        <v>2.4562929000000001E-11</v>
      </c>
      <c r="BK1076" s="302">
        <v>1.4712544E-9</v>
      </c>
      <c r="BL1076" s="302">
        <v>4.1913171000000002E-11</v>
      </c>
      <c r="BM1076" s="302">
        <v>1.4892079E-5</v>
      </c>
      <c r="BN1076" s="303">
        <v>2.0169788000000001E-2</v>
      </c>
      <c r="BO1076" s="302">
        <v>4.1017218000000001E-11</v>
      </c>
      <c r="BP1076" s="302">
        <v>2.4942903000000001E-13</v>
      </c>
      <c r="BQ1076" s="302">
        <v>1.1159639999999999E-17</v>
      </c>
      <c r="BR1076" s="74"/>
      <c r="BS1076" s="136">
        <v>1.0932672E-4</v>
      </c>
      <c r="BT1076" s="144">
        <v>6.6825252999999998E-7</v>
      </c>
      <c r="BU1076" s="136">
        <v>1.0297597E-4</v>
      </c>
      <c r="BV1076" s="144">
        <v>1.455259E-8</v>
      </c>
      <c r="BW1076" s="144">
        <v>5.9615958999999995E-7</v>
      </c>
      <c r="BX1076" s="144">
        <v>1.1769024E-7</v>
      </c>
      <c r="BY1076" s="144">
        <v>8.0949264999999998E-10</v>
      </c>
      <c r="BZ1076" s="144">
        <v>1.8503580999999999E-7</v>
      </c>
      <c r="CA1076" s="144">
        <v>8.7333080000000001E-9</v>
      </c>
      <c r="CB1076" s="144">
        <v>9.8033143000000004E-8</v>
      </c>
      <c r="CC1076" s="144">
        <v>1.2026067E-9</v>
      </c>
      <c r="CD1076" s="144">
        <v>2.7325472E-8</v>
      </c>
      <c r="CE1076" s="144">
        <v>2.2473450999999999E-11</v>
      </c>
      <c r="CF1076" s="144">
        <v>3.0905860999999998E-7</v>
      </c>
      <c r="CG1076" s="144">
        <v>4.2516509999999996E-6</v>
      </c>
      <c r="CH1076" s="144">
        <v>6.6336620000000005E-8</v>
      </c>
      <c r="CI1076" s="144">
        <v>5.8883204999999999E-9</v>
      </c>
      <c r="CJ1076" s="203"/>
      <c r="CK1076" s="201"/>
      <c r="CL1076" s="110" t="s">
        <v>4173</v>
      </c>
      <c r="CM1076" s="110"/>
      <c r="CN1076" s="110"/>
      <c r="CP1076" s="305"/>
      <c r="CQ1076" s="74"/>
      <c r="CR1076" s="74"/>
      <c r="CS1076" s="74"/>
      <c r="CT1076" s="74"/>
      <c r="CU1076" s="74"/>
      <c r="CV1076" s="74"/>
      <c r="CW1076" s="74"/>
      <c r="CX1076" s="74"/>
      <c r="CY1076" s="74"/>
      <c r="CZ1076" s="74"/>
      <c r="DA1076" s="74"/>
      <c r="DB1076" s="74"/>
    </row>
    <row r="1077" spans="1:106" ht="14.5" customHeight="1">
      <c r="A1077" s="74" t="s">
        <v>4359</v>
      </c>
      <c r="B1077" s="129" t="s">
        <v>4169</v>
      </c>
      <c r="C1077" s="130" t="str">
        <f t="shared" si="650"/>
        <v>A.160.03.129</v>
      </c>
      <c r="D1077" s="131" t="s">
        <v>288</v>
      </c>
      <c r="E1077" s="129" t="s">
        <v>957</v>
      </c>
      <c r="F1077" s="132" t="s">
        <v>4360</v>
      </c>
      <c r="G1077" s="132">
        <f t="shared" si="651"/>
        <v>4.1775181430610001E-2</v>
      </c>
      <c r="H1077" s="348">
        <f t="shared" si="652"/>
        <v>4.1775181430610001E-2</v>
      </c>
      <c r="I1077" s="74"/>
      <c r="J1077" s="132">
        <f t="shared" si="653"/>
        <v>9.2641652410000005E-4</v>
      </c>
      <c r="K1077" s="132">
        <f t="shared" si="654"/>
        <v>3.8214430580000001E-3</v>
      </c>
      <c r="L1077" s="300">
        <f t="shared" si="655"/>
        <v>1.1480844848509999E-2</v>
      </c>
      <c r="M1077" s="132">
        <v>2.5546477000000001E-2</v>
      </c>
      <c r="N1077" s="132">
        <v>2.7711343999999999E-3</v>
      </c>
      <c r="O1077" s="132">
        <v>1.0141671000000001E-3</v>
      </c>
      <c r="P1077" s="132">
        <v>7.5310899E-4</v>
      </c>
      <c r="Q1077" s="132">
        <v>1.2551971E-4</v>
      </c>
      <c r="R1077" s="304">
        <v>2.4041501E-6</v>
      </c>
      <c r="S1077" s="304">
        <v>4.5383673999999999E-5</v>
      </c>
      <c r="T1077" s="304">
        <v>3.6141557999999998E-5</v>
      </c>
      <c r="U1077" s="132">
        <v>1.4293606000000001E-4</v>
      </c>
      <c r="V1077" s="132">
        <v>8.1390705999999993E-3</v>
      </c>
      <c r="W1077" s="132">
        <v>3.1908612000000002E-3</v>
      </c>
      <c r="X1077" s="304">
        <v>7.3687606999999998E-6</v>
      </c>
      <c r="Y1077" s="304">
        <v>6.0822781000000004E-7</v>
      </c>
      <c r="Z1077" s="132">
        <v>0</v>
      </c>
      <c r="AA1077" s="74"/>
      <c r="AB1077" s="301">
        <f t="shared" si="656"/>
        <v>0.19207877443609023</v>
      </c>
      <c r="AC1077" s="338">
        <f t="shared" si="657"/>
        <v>0.19207877443609023</v>
      </c>
      <c r="AD1077" s="74"/>
      <c r="AE1077" s="136">
        <v>21.552019999999999</v>
      </c>
      <c r="AF1077" s="136">
        <v>2.3230328</v>
      </c>
      <c r="AG1077" s="136">
        <v>0.43254559999999997</v>
      </c>
      <c r="AH1077" s="136">
        <v>0</v>
      </c>
      <c r="AI1077" s="136">
        <v>18.536961999999999</v>
      </c>
      <c r="AJ1077" s="136">
        <v>0.16154013</v>
      </c>
      <c r="AK1077" s="136">
        <v>9.7939567000000005E-2</v>
      </c>
      <c r="AL1077" s="74"/>
      <c r="AM1077" s="133">
        <v>4.2592152000000003E-3</v>
      </c>
      <c r="AN1077" s="340">
        <f t="shared" si="658"/>
        <v>4.2592152000000003E-3</v>
      </c>
      <c r="AP1077" s="133">
        <v>3.9915658999999997E-3</v>
      </c>
      <c r="AQ1077" s="133">
        <v>1.7169635999999999E-4</v>
      </c>
      <c r="AR1077" s="145">
        <v>9.5952988000000002E-5</v>
      </c>
      <c r="AS1077" s="134">
        <f t="shared" si="659"/>
        <v>2.3930250721943502E-7</v>
      </c>
      <c r="AT1077" s="135">
        <f t="shared" si="660"/>
        <v>6.3497174307946637E-10</v>
      </c>
      <c r="AU1077" s="135">
        <f t="shared" si="661"/>
        <v>1.3438793398699999E-2</v>
      </c>
      <c r="AV1077" s="302">
        <v>1.7838580999999999E-7</v>
      </c>
      <c r="AW1077" s="302">
        <v>5.3823757000000003E-10</v>
      </c>
      <c r="AX1077" s="302">
        <v>1.4705209999999999E-14</v>
      </c>
      <c r="AY1077" s="302">
        <v>1.7998238999999999E-12</v>
      </c>
      <c r="AZ1077" s="302">
        <v>4.7106434999999999E-14</v>
      </c>
      <c r="BA1077" s="302">
        <v>1.1198708E-10</v>
      </c>
      <c r="BB1077" s="302">
        <v>6.0360099999999998E-8</v>
      </c>
      <c r="BC1077" s="302">
        <v>1.6268245000000001E-11</v>
      </c>
      <c r="BD1077" s="302">
        <v>6.8201668999999995E-11</v>
      </c>
      <c r="BE1077" s="302">
        <v>1.1963035E-14</v>
      </c>
      <c r="BF1077" s="302">
        <v>3.8531207000000002E-16</v>
      </c>
      <c r="BG1077" s="302">
        <v>1.6602787E-14</v>
      </c>
      <c r="BH1077" s="302">
        <v>8.2740258E-14</v>
      </c>
      <c r="BI1077" s="302">
        <v>1.6111423E-14</v>
      </c>
      <c r="BJ1077" s="302">
        <v>7.1350290999999996E-12</v>
      </c>
      <c r="BK1077" s="302">
        <v>4.2383573000000001E-10</v>
      </c>
      <c r="BL1077" s="302">
        <v>1.2050037E-11</v>
      </c>
      <c r="BM1077" s="302">
        <v>6.1113987000000004E-6</v>
      </c>
      <c r="BN1077" s="303">
        <v>1.3432682E-2</v>
      </c>
      <c r="BO1077" s="302">
        <v>1.1792449999999999E-11</v>
      </c>
      <c r="BP1077" s="302">
        <v>7.1710846000000004E-14</v>
      </c>
      <c r="BQ1077" s="302">
        <v>3.2083964E-18</v>
      </c>
      <c r="BR1077" s="74"/>
      <c r="BS1077" s="144">
        <v>1.014591E-5</v>
      </c>
      <c r="BT1077" s="144">
        <v>5.0625815999999998E-7</v>
      </c>
      <c r="BU1077" s="144">
        <v>5.3556657999999998E-6</v>
      </c>
      <c r="BV1077" s="144">
        <v>4.2360991E-9</v>
      </c>
      <c r="BW1077" s="144">
        <v>4.6599355000000002E-7</v>
      </c>
      <c r="BX1077" s="144">
        <v>7.0894805999999998E-8</v>
      </c>
      <c r="BY1077" s="144">
        <v>2.3272914E-10</v>
      </c>
      <c r="BZ1077" s="144">
        <v>1.0944517000000001E-7</v>
      </c>
      <c r="CA1077" s="144">
        <v>3.2262000999999999E-9</v>
      </c>
      <c r="CB1077" s="144">
        <v>3.0030641999999998E-8</v>
      </c>
      <c r="CC1077" s="144">
        <v>3.4574943000000002E-10</v>
      </c>
      <c r="CD1077" s="144">
        <v>7.8560732999999995E-9</v>
      </c>
      <c r="CE1077" s="144">
        <v>6.4611172999999999E-12</v>
      </c>
      <c r="CF1077" s="144">
        <v>1.9712867000000001E-7</v>
      </c>
      <c r="CG1077" s="144">
        <v>3.3344408999999999E-6</v>
      </c>
      <c r="CH1077" s="144">
        <v>5.8456342999999998E-8</v>
      </c>
      <c r="CI1077" s="144">
        <v>1.6928921E-9</v>
      </c>
      <c r="CJ1077" s="203"/>
      <c r="CK1077" s="201"/>
      <c r="CL1077" s="110" t="s">
        <v>4173</v>
      </c>
      <c r="CM1077" s="110"/>
      <c r="CN1077" s="110"/>
      <c r="CP1077" s="305"/>
      <c r="CQ1077" s="74"/>
      <c r="CR1077" s="74"/>
      <c r="CS1077" s="74"/>
      <c r="CT1077" s="74"/>
      <c r="CU1077" s="74"/>
      <c r="CV1077" s="74"/>
      <c r="CW1077" s="74"/>
      <c r="CX1077" s="74"/>
      <c r="CY1077" s="74"/>
      <c r="CZ1077" s="74"/>
      <c r="DA1077" s="74"/>
      <c r="DB1077" s="74"/>
    </row>
    <row r="1078" spans="1:106" ht="14.5" customHeight="1">
      <c r="A1078" s="74" t="s">
        <v>4361</v>
      </c>
      <c r="B1078" s="129" t="s">
        <v>4169</v>
      </c>
      <c r="C1078" s="130" t="str">
        <f t="shared" si="650"/>
        <v>A.160.03.130</v>
      </c>
      <c r="D1078" s="131" t="s">
        <v>288</v>
      </c>
      <c r="E1078" s="129" t="s">
        <v>957</v>
      </c>
      <c r="F1078" s="132" t="s">
        <v>4363</v>
      </c>
      <c r="G1078" s="132">
        <f t="shared" si="651"/>
        <v>5.7053222377600001E-2</v>
      </c>
      <c r="H1078" s="348">
        <f t="shared" si="652"/>
        <v>5.7053222377600001E-2</v>
      </c>
      <c r="I1078" s="74"/>
      <c r="J1078" s="132">
        <f t="shared" si="653"/>
        <v>1.5686159026000001E-3</v>
      </c>
      <c r="K1078" s="132">
        <f t="shared" si="654"/>
        <v>5.2478313699999999E-3</v>
      </c>
      <c r="L1078" s="300">
        <f t="shared" si="655"/>
        <v>1.7673431105000002E-2</v>
      </c>
      <c r="M1078" s="132">
        <v>3.2563344000000001E-2</v>
      </c>
      <c r="N1078" s="132">
        <v>3.4401945999999999E-3</v>
      </c>
      <c r="O1078" s="132">
        <v>1.6834566E-3</v>
      </c>
      <c r="P1078" s="132">
        <v>1.2233821000000001E-3</v>
      </c>
      <c r="Q1078" s="132">
        <v>1.9041486E-4</v>
      </c>
      <c r="R1078" s="304">
        <v>6.5334925999999996E-6</v>
      </c>
      <c r="S1078" s="132">
        <v>1.4828545E-4</v>
      </c>
      <c r="T1078" s="132">
        <v>1.2418016999999999E-4</v>
      </c>
      <c r="U1078" s="132">
        <v>2.0635331E-4</v>
      </c>
      <c r="V1078" s="132">
        <v>1.4208691000000001E-2</v>
      </c>
      <c r="W1078" s="132">
        <v>3.2308519000000002E-3</v>
      </c>
      <c r="X1078" s="304">
        <v>2.541932E-5</v>
      </c>
      <c r="Y1078" s="304">
        <v>2.1155750000000001E-6</v>
      </c>
      <c r="Z1078" s="132">
        <v>0</v>
      </c>
      <c r="AA1078" s="74"/>
      <c r="AB1078" s="301">
        <f t="shared" si="656"/>
        <v>0.24483717293233082</v>
      </c>
      <c r="AC1078" s="338">
        <f t="shared" si="657"/>
        <v>0.24483717293233082</v>
      </c>
      <c r="AD1078" s="74"/>
      <c r="AE1078" s="136">
        <v>21.542370999999999</v>
      </c>
      <c r="AF1078" s="136">
        <v>3.1058477999999998</v>
      </c>
      <c r="AG1078" s="136">
        <v>0.43796711999999999</v>
      </c>
      <c r="AH1078" s="136">
        <v>0</v>
      </c>
      <c r="AI1078" s="136">
        <v>17.737456000000002</v>
      </c>
      <c r="AJ1078" s="136">
        <v>0.16212280000000001</v>
      </c>
      <c r="AK1078" s="136">
        <v>9.8976913E-2</v>
      </c>
      <c r="AL1078" s="74"/>
      <c r="AM1078" s="133">
        <v>5.5079172000000003E-3</v>
      </c>
      <c r="AN1078" s="340">
        <f t="shared" si="658"/>
        <v>5.5079172000000003E-3</v>
      </c>
      <c r="AP1078" s="133">
        <v>5.1338358999999997E-3</v>
      </c>
      <c r="AQ1078" s="133">
        <v>2.2854668000000001E-4</v>
      </c>
      <c r="AR1078" s="133">
        <v>1.4553459999999999E-4</v>
      </c>
      <c r="AS1078" s="134">
        <f t="shared" si="659"/>
        <v>3.0778392556957001E-7</v>
      </c>
      <c r="AT1078" s="135">
        <f t="shared" si="660"/>
        <v>8.4521702337553989E-10</v>
      </c>
      <c r="AU1078" s="135">
        <f t="shared" si="661"/>
        <v>2.0382996761999998E-2</v>
      </c>
      <c r="AV1078" s="302">
        <v>2.2768442E-7</v>
      </c>
      <c r="AW1078" s="302">
        <v>6.8699457000000001E-10</v>
      </c>
      <c r="AX1078" s="302">
        <v>1.8768943999999999E-14</v>
      </c>
      <c r="AY1078" s="302">
        <v>6.2602571000000002E-12</v>
      </c>
      <c r="AZ1078" s="302">
        <v>1.6384846999999999E-13</v>
      </c>
      <c r="BA1078" s="302">
        <v>1.8191581999999999E-10</v>
      </c>
      <c r="BB1078" s="302">
        <v>7.8374287000000006E-8</v>
      </c>
      <c r="BC1078" s="302">
        <v>2.6422599999999999E-11</v>
      </c>
      <c r="BD1078" s="302">
        <v>8.9401556999999997E-11</v>
      </c>
      <c r="BE1078" s="302">
        <v>4.1610557999999999E-14</v>
      </c>
      <c r="BF1078" s="302">
        <v>1.3402159000000001E-15</v>
      </c>
      <c r="BG1078" s="302">
        <v>5.2692676999999998E-14</v>
      </c>
      <c r="BH1078" s="302">
        <v>9.9390125000000003E-14</v>
      </c>
      <c r="BI1078" s="302">
        <v>2.1882666E-14</v>
      </c>
      <c r="BJ1078" s="302">
        <v>2.4566426E-11</v>
      </c>
      <c r="BK1078" s="302">
        <v>1.4712949999999999E-9</v>
      </c>
      <c r="BL1078" s="302">
        <v>4.1913171000000002E-11</v>
      </c>
      <c r="BM1078" s="302">
        <v>1.4900762000000001E-5</v>
      </c>
      <c r="BN1078" s="303">
        <v>2.0368095999999999E-2</v>
      </c>
      <c r="BO1078" s="302">
        <v>4.1017218000000001E-11</v>
      </c>
      <c r="BP1078" s="302">
        <v>2.4942903000000001E-13</v>
      </c>
      <c r="BQ1078" s="302">
        <v>1.1159639999999999E-17</v>
      </c>
      <c r="BR1078" s="74"/>
      <c r="BS1078" s="144">
        <v>1.3219875E-5</v>
      </c>
      <c r="BT1078" s="144">
        <v>6.7621832000000005E-7</v>
      </c>
      <c r="BU1078" s="144">
        <v>6.8267101E-6</v>
      </c>
      <c r="BV1078" s="144">
        <v>1.4555086E-8</v>
      </c>
      <c r="BW1078" s="144">
        <v>6.0313440999999998E-7</v>
      </c>
      <c r="BX1078" s="144">
        <v>1.1769024E-7</v>
      </c>
      <c r="BY1078" s="144">
        <v>8.0949264999999998E-10</v>
      </c>
      <c r="BZ1078" s="144">
        <v>1.8503580999999999E-7</v>
      </c>
      <c r="CA1078" s="144">
        <v>8.7674869999999998E-9</v>
      </c>
      <c r="CB1078" s="144">
        <v>9.8121345999999993E-8</v>
      </c>
      <c r="CC1078" s="144">
        <v>1.2026067E-9</v>
      </c>
      <c r="CD1078" s="144">
        <v>2.7325472E-8</v>
      </c>
      <c r="CE1078" s="144">
        <v>2.2473450999999999E-11</v>
      </c>
      <c r="CF1078" s="144">
        <v>3.1041957000000002E-7</v>
      </c>
      <c r="CG1078" s="144">
        <v>4.2776378000000002E-6</v>
      </c>
      <c r="CH1078" s="144">
        <v>6.6336620000000005E-8</v>
      </c>
      <c r="CI1078" s="144">
        <v>5.8883204999999999E-9</v>
      </c>
      <c r="CJ1078" s="203"/>
      <c r="CK1078" s="201"/>
      <c r="CL1078" s="110" t="s">
        <v>4173</v>
      </c>
      <c r="CM1078" s="110"/>
      <c r="CN1078" s="110"/>
      <c r="CP1078" s="305"/>
      <c r="CQ1078" s="74"/>
      <c r="CR1078" s="74"/>
      <c r="CS1078" s="74"/>
      <c r="CT1078" s="74"/>
      <c r="CU1078" s="74"/>
      <c r="CV1078" s="74"/>
      <c r="CW1078" s="74"/>
      <c r="CX1078" s="74"/>
      <c r="CY1078" s="74"/>
      <c r="CZ1078" s="74"/>
      <c r="DA1078" s="74"/>
      <c r="DB1078" s="74"/>
    </row>
    <row r="1079" spans="1:106" ht="14.5" customHeight="1">
      <c r="A1079" s="74" t="s">
        <v>4364</v>
      </c>
      <c r="B1079" s="129" t="s">
        <v>4169</v>
      </c>
      <c r="C1079" s="130" t="str">
        <f t="shared" si="650"/>
        <v>A.160.03.131</v>
      </c>
      <c r="D1079" s="131" t="s">
        <v>288</v>
      </c>
      <c r="E1079" s="129" t="s">
        <v>957</v>
      </c>
      <c r="F1079" s="132" t="s">
        <v>4365</v>
      </c>
      <c r="G1079" s="132">
        <f t="shared" si="651"/>
        <v>5.8638195509799998E-2</v>
      </c>
      <c r="H1079" s="348">
        <f t="shared" si="652"/>
        <v>5.8638195509799998E-2</v>
      </c>
      <c r="I1079" s="74"/>
      <c r="J1079" s="132">
        <f t="shared" si="653"/>
        <v>1.5733324528E-3</v>
      </c>
      <c r="K1079" s="132">
        <f t="shared" si="654"/>
        <v>5.4415779799999999E-3</v>
      </c>
      <c r="L1079" s="300">
        <f t="shared" si="655"/>
        <v>1.8330198076999999E-2</v>
      </c>
      <c r="M1079" s="132">
        <v>3.3293086999999999E-2</v>
      </c>
      <c r="N1079" s="132">
        <v>3.6222543000000002E-3</v>
      </c>
      <c r="O1079" s="132">
        <v>1.6950724999999999E-3</v>
      </c>
      <c r="P1079" s="132">
        <v>1.2260309E-3</v>
      </c>
      <c r="Q1079" s="132">
        <v>1.9195339000000001E-4</v>
      </c>
      <c r="R1079" s="304">
        <v>6.6183928000000002E-6</v>
      </c>
      <c r="S1079" s="132">
        <v>1.4872976999999999E-4</v>
      </c>
      <c r="T1079" s="132">
        <v>1.2425118000000001E-4</v>
      </c>
      <c r="U1079" s="132">
        <v>2.0666797999999999E-4</v>
      </c>
      <c r="V1079" s="132">
        <v>1.4863332999999999E-2</v>
      </c>
      <c r="W1079" s="132">
        <v>3.2326524000000001E-3</v>
      </c>
      <c r="X1079" s="304">
        <v>2.5429122E-5</v>
      </c>
      <c r="Y1079" s="304">
        <v>2.1155750000000001E-6</v>
      </c>
      <c r="Z1079" s="132">
        <v>0</v>
      </c>
      <c r="AA1079" s="74"/>
      <c r="AB1079" s="301">
        <f t="shared" si="656"/>
        <v>0.25032396240601501</v>
      </c>
      <c r="AC1079" s="338">
        <f t="shared" si="657"/>
        <v>0.25032396240601501</v>
      </c>
      <c r="AD1079" s="74"/>
      <c r="AE1079" s="136">
        <v>21.614412999999999</v>
      </c>
      <c r="AF1079" s="136">
        <v>3.1775603000000001</v>
      </c>
      <c r="AG1079" s="136">
        <v>0.43821120000000002</v>
      </c>
      <c r="AH1079" s="136">
        <v>0</v>
      </c>
      <c r="AI1079" s="136">
        <v>17.737456000000002</v>
      </c>
      <c r="AJ1079" s="136">
        <v>0.16214865000000001</v>
      </c>
      <c r="AK1079" s="136">
        <v>9.9037005999999997E-2</v>
      </c>
      <c r="AL1079" s="74"/>
      <c r="AM1079" s="133">
        <v>5.6583522000000002E-3</v>
      </c>
      <c r="AN1079" s="340">
        <f t="shared" si="658"/>
        <v>5.6583522000000002E-3</v>
      </c>
      <c r="AP1079" s="133">
        <v>5.2743280999999996E-3</v>
      </c>
      <c r="AQ1079" s="133">
        <v>2.3376954E-4</v>
      </c>
      <c r="AR1079" s="133">
        <v>1.5025454000000001E-4</v>
      </c>
      <c r="AS1079" s="134">
        <f t="shared" si="659"/>
        <v>3.1620671896556997E-7</v>
      </c>
      <c r="AT1079" s="135">
        <f t="shared" si="660"/>
        <v>8.6453233311653991E-10</v>
      </c>
      <c r="AU1079" s="135">
        <f t="shared" si="661"/>
        <v>2.1044053704000001E-2</v>
      </c>
      <c r="AV1079" s="302">
        <v>2.3277615999999999E-7</v>
      </c>
      <c r="AW1079" s="302">
        <v>7.0235758000000002E-10</v>
      </c>
      <c r="AX1079" s="302">
        <v>1.9188683999999999E-14</v>
      </c>
      <c r="AY1079" s="302">
        <v>6.2602571000000002E-12</v>
      </c>
      <c r="AZ1079" s="302">
        <v>1.6384846999999999E-13</v>
      </c>
      <c r="BA1079" s="302">
        <v>1.8231016E-10</v>
      </c>
      <c r="BB1079" s="302">
        <v>8.1704799000000002E-8</v>
      </c>
      <c r="BC1079" s="302">
        <v>2.6512526999999999E-11</v>
      </c>
      <c r="BD1079" s="302">
        <v>9.3252943E-11</v>
      </c>
      <c r="BE1079" s="302">
        <v>4.1610557999999999E-14</v>
      </c>
      <c r="BF1079" s="302">
        <v>1.3402159000000001E-15</v>
      </c>
      <c r="BG1079" s="302">
        <v>5.2927408000000001E-14</v>
      </c>
      <c r="BH1079" s="302">
        <v>1.0813666E-13</v>
      </c>
      <c r="BI1079" s="302">
        <v>2.3468401000000001E-14</v>
      </c>
      <c r="BJ1079" s="302">
        <v>2.4578081999999999E-11</v>
      </c>
      <c r="BK1079" s="302">
        <v>1.4714304000000001E-9</v>
      </c>
      <c r="BL1079" s="302">
        <v>4.1913171000000002E-11</v>
      </c>
      <c r="BM1079" s="302">
        <v>1.4929704E-5</v>
      </c>
      <c r="BN1079" s="303">
        <v>2.1029124E-2</v>
      </c>
      <c r="BO1079" s="302">
        <v>4.1017218000000001E-11</v>
      </c>
      <c r="BP1079" s="302">
        <v>2.4942903000000001E-13</v>
      </c>
      <c r="BQ1079" s="302">
        <v>1.1159639999999999E-17</v>
      </c>
      <c r="BR1079" s="74"/>
      <c r="BS1079" s="144">
        <v>1.3514239E-5</v>
      </c>
      <c r="BT1079" s="144">
        <v>7.0277094000000001E-7</v>
      </c>
      <c r="BU1079" s="144">
        <v>6.9796963E-6</v>
      </c>
      <c r="BV1079" s="144">
        <v>1.4563403999999999E-8</v>
      </c>
      <c r="BW1079" s="144">
        <v>6.2638383000000005E-7</v>
      </c>
      <c r="BX1079" s="144">
        <v>1.1769024E-7</v>
      </c>
      <c r="BY1079" s="144">
        <v>8.0949264999999998E-10</v>
      </c>
      <c r="BZ1079" s="144">
        <v>1.8503580999999999E-7</v>
      </c>
      <c r="CA1079" s="144">
        <v>8.8814171999999992E-9</v>
      </c>
      <c r="CB1079" s="144">
        <v>9.8415356999999996E-8</v>
      </c>
      <c r="CC1079" s="144">
        <v>1.2026067E-9</v>
      </c>
      <c r="CD1079" s="144">
        <v>2.7325472E-8</v>
      </c>
      <c r="CE1079" s="144">
        <v>2.2473450999999999E-11</v>
      </c>
      <c r="CF1079" s="144">
        <v>3.1495612000000002E-7</v>
      </c>
      <c r="CG1079" s="144">
        <v>4.3642605000000002E-6</v>
      </c>
      <c r="CH1079" s="144">
        <v>6.6336620000000005E-8</v>
      </c>
      <c r="CI1079" s="144">
        <v>5.8883204999999999E-9</v>
      </c>
      <c r="CJ1079" s="203"/>
      <c r="CK1079" s="201"/>
      <c r="CL1079" s="110" t="s">
        <v>4173</v>
      </c>
      <c r="CM1079" s="110"/>
      <c r="CN1079" s="110"/>
      <c r="CP1079" s="305"/>
      <c r="CQ1079" s="74"/>
      <c r="CR1079" s="74"/>
      <c r="CS1079" s="74"/>
      <c r="CT1079" s="74"/>
      <c r="CU1079" s="74"/>
      <c r="CV1079" s="74"/>
      <c r="CW1079" s="74"/>
      <c r="CX1079" s="74"/>
      <c r="CY1079" s="74"/>
      <c r="CZ1079" s="74"/>
      <c r="DA1079" s="74"/>
      <c r="DB1079" s="74"/>
    </row>
    <row r="1080" spans="1:106" ht="14.5" customHeight="1">
      <c r="A1080" s="74" t="s">
        <v>4366</v>
      </c>
      <c r="B1080" s="129" t="s">
        <v>4169</v>
      </c>
      <c r="C1080" s="130" t="str">
        <f t="shared" si="650"/>
        <v>A.160.03.132</v>
      </c>
      <c r="D1080" s="131" t="s">
        <v>288</v>
      </c>
      <c r="E1080" s="129" t="s">
        <v>957</v>
      </c>
      <c r="F1080" s="132" t="s">
        <v>4367</v>
      </c>
      <c r="G1080" s="132">
        <f t="shared" si="651"/>
        <v>9.2423881693877998</v>
      </c>
      <c r="H1080" s="348">
        <f t="shared" si="652"/>
        <v>9.2423881693877998</v>
      </c>
      <c r="I1080" s="74"/>
      <c r="J1080" s="132">
        <f t="shared" si="653"/>
        <v>1.5733324528E-3</v>
      </c>
      <c r="K1080" s="132">
        <f t="shared" si="654"/>
        <v>5.4415779799999999E-3</v>
      </c>
      <c r="L1080" s="300">
        <f t="shared" si="655"/>
        <v>8.7432301689549998</v>
      </c>
      <c r="M1080" s="132">
        <v>0.49214309000000001</v>
      </c>
      <c r="N1080" s="132">
        <v>3.6222543000000002E-3</v>
      </c>
      <c r="O1080" s="132">
        <v>1.6950724999999999E-3</v>
      </c>
      <c r="P1080" s="132">
        <v>1.2260309E-3</v>
      </c>
      <c r="Q1080" s="132">
        <v>1.9195339000000001E-4</v>
      </c>
      <c r="R1080" s="304">
        <v>6.6183928000000002E-6</v>
      </c>
      <c r="S1080" s="132">
        <v>1.4872976999999999E-4</v>
      </c>
      <c r="T1080" s="132">
        <v>1.2425118000000001E-4</v>
      </c>
      <c r="U1080" s="132">
        <v>2.0666797999999999E-4</v>
      </c>
      <c r="V1080" s="132">
        <v>1.4863332999999999E-2</v>
      </c>
      <c r="W1080" s="132">
        <v>3.2326524000000001E-3</v>
      </c>
      <c r="X1080" s="132">
        <v>8.7249254000000001</v>
      </c>
      <c r="Y1080" s="304">
        <v>2.1155750000000001E-6</v>
      </c>
      <c r="Z1080" s="132">
        <v>0</v>
      </c>
      <c r="AA1080" s="74"/>
      <c r="AB1080" s="301">
        <f t="shared" si="656"/>
        <v>3.7003239849624059</v>
      </c>
      <c r="AC1080" s="338">
        <f t="shared" si="657"/>
        <v>3.7003239849624059</v>
      </c>
      <c r="AD1080" s="74"/>
      <c r="AE1080" s="136">
        <v>21.614412999999999</v>
      </c>
      <c r="AF1080" s="136">
        <v>3.1775603000000001</v>
      </c>
      <c r="AG1080" s="136">
        <v>0.43821120000000002</v>
      </c>
      <c r="AH1080" s="136">
        <v>0</v>
      </c>
      <c r="AI1080" s="136">
        <v>17.737456000000002</v>
      </c>
      <c r="AJ1080" s="136">
        <v>0.16214865000000001</v>
      </c>
      <c r="AK1080" s="136">
        <v>9.9037005999999997E-2</v>
      </c>
      <c r="AL1080" s="74"/>
      <c r="AM1080" s="133">
        <v>6.1673176000000003E-2</v>
      </c>
      <c r="AN1080" s="340">
        <f t="shared" si="658"/>
        <v>6.1673176000000003E-2</v>
      </c>
      <c r="AP1080" s="133">
        <v>5.8677015999999999E-2</v>
      </c>
      <c r="AQ1080" s="133">
        <v>2.8459049000000001E-3</v>
      </c>
      <c r="AR1080" s="133">
        <v>1.5025454000000001E-4</v>
      </c>
      <c r="AS1080" s="134">
        <f t="shared" si="659"/>
        <v>3.5178067589655703E-6</v>
      </c>
      <c r="AT1080" s="135">
        <f t="shared" si="660"/>
        <v>1.0524796678112539E-8</v>
      </c>
      <c r="AU1080" s="135">
        <f t="shared" si="661"/>
        <v>2.1044053704000001E-2</v>
      </c>
      <c r="AV1080" s="302">
        <v>3.4343762000000002E-6</v>
      </c>
      <c r="AW1080" s="302">
        <v>1.0362358E-8</v>
      </c>
      <c r="AX1080" s="302">
        <v>2.8311367999999999E-13</v>
      </c>
      <c r="AY1080" s="302">
        <v>6.2602571000000002E-12</v>
      </c>
      <c r="AZ1080" s="302">
        <v>1.6384846999999999E-13</v>
      </c>
      <c r="BA1080" s="302">
        <v>1.8231016E-10</v>
      </c>
      <c r="BB1080" s="302">
        <v>8.1704799000000002E-8</v>
      </c>
      <c r="BC1080" s="302">
        <v>2.6512526999999999E-11</v>
      </c>
      <c r="BD1080" s="302">
        <v>9.3252943E-11</v>
      </c>
      <c r="BE1080" s="302">
        <v>4.1610557999999999E-14</v>
      </c>
      <c r="BF1080" s="302">
        <v>1.3402159000000001E-15</v>
      </c>
      <c r="BG1080" s="302">
        <v>5.2927408000000001E-14</v>
      </c>
      <c r="BH1080" s="302">
        <v>1.0813666E-13</v>
      </c>
      <c r="BI1080" s="302">
        <v>2.3468401000000001E-14</v>
      </c>
      <c r="BJ1080" s="302">
        <v>2.4578081999999999E-11</v>
      </c>
      <c r="BK1080" s="302">
        <v>1.4714304000000001E-9</v>
      </c>
      <c r="BL1080" s="302">
        <v>4.1913171000000002E-11</v>
      </c>
      <c r="BM1080" s="302">
        <v>1.4929704E-5</v>
      </c>
      <c r="BN1080" s="303">
        <v>2.1029124E-2</v>
      </c>
      <c r="BO1080" s="302">
        <v>4.1017218000000001E-11</v>
      </c>
      <c r="BP1080" s="302">
        <v>2.4942903000000001E-13</v>
      </c>
      <c r="BQ1080" s="302">
        <v>1.1159639999999999E-17</v>
      </c>
      <c r="BR1080" s="74"/>
      <c r="BS1080" s="136">
        <v>1.0970939E-4</v>
      </c>
      <c r="BT1080" s="144">
        <v>7.0277094000000001E-7</v>
      </c>
      <c r="BU1080" s="136">
        <v>1.0317485E-4</v>
      </c>
      <c r="BV1080" s="144">
        <v>1.4563403999999999E-8</v>
      </c>
      <c r="BW1080" s="144">
        <v>6.2638383000000005E-7</v>
      </c>
      <c r="BX1080" s="144">
        <v>1.1769024E-7</v>
      </c>
      <c r="BY1080" s="144">
        <v>8.0949264999999998E-10</v>
      </c>
      <c r="BZ1080" s="144">
        <v>1.8503580999999999E-7</v>
      </c>
      <c r="CA1080" s="144">
        <v>8.8814171999999992E-9</v>
      </c>
      <c r="CB1080" s="144">
        <v>9.8415356999999996E-8</v>
      </c>
      <c r="CC1080" s="144">
        <v>1.2026067E-9</v>
      </c>
      <c r="CD1080" s="144">
        <v>2.7325472E-8</v>
      </c>
      <c r="CE1080" s="144">
        <v>2.2473450999999999E-11</v>
      </c>
      <c r="CF1080" s="144">
        <v>3.1495612000000002E-7</v>
      </c>
      <c r="CG1080" s="144">
        <v>4.3642605000000002E-6</v>
      </c>
      <c r="CH1080" s="144">
        <v>6.6336620000000005E-8</v>
      </c>
      <c r="CI1080" s="144">
        <v>5.8883204999999999E-9</v>
      </c>
      <c r="CJ1080" s="203"/>
      <c r="CK1080" s="201"/>
      <c r="CL1080" s="110" t="s">
        <v>4173</v>
      </c>
      <c r="CM1080" s="110"/>
      <c r="CN1080" s="110"/>
      <c r="CP1080" s="305"/>
      <c r="CQ1080" s="74"/>
      <c r="CR1080" s="74"/>
      <c r="CS1080" s="74"/>
      <c r="CT1080" s="74"/>
      <c r="CU1080" s="74"/>
      <c r="CV1080" s="74"/>
      <c r="CW1080" s="74"/>
      <c r="CX1080" s="74"/>
      <c r="CY1080" s="74"/>
      <c r="CZ1080" s="74"/>
      <c r="DA1080" s="74"/>
      <c r="DB1080" s="74"/>
    </row>
    <row r="1081" spans="1:106" ht="14.5" customHeight="1">
      <c r="A1081" s="74" t="s">
        <v>4368</v>
      </c>
      <c r="B1081" s="129" t="s">
        <v>4169</v>
      </c>
      <c r="C1081" s="130" t="str">
        <f t="shared" si="650"/>
        <v>A.160.03.133</v>
      </c>
      <c r="D1081" s="131" t="s">
        <v>288</v>
      </c>
      <c r="E1081" s="129" t="s">
        <v>957</v>
      </c>
      <c r="F1081" s="132" t="s">
        <v>4370</v>
      </c>
      <c r="G1081" s="132">
        <f t="shared" si="651"/>
        <v>6.5898585300499996E-2</v>
      </c>
      <c r="H1081" s="348">
        <f t="shared" si="652"/>
        <v>6.5898585300499996E-2</v>
      </c>
      <c r="I1081" s="74"/>
      <c r="J1081" s="132">
        <f t="shared" si="653"/>
        <v>2.8512226889999999E-3</v>
      </c>
      <c r="K1081" s="132">
        <f t="shared" si="654"/>
        <v>5.4002542600000009E-3</v>
      </c>
      <c r="L1081" s="300">
        <f t="shared" si="655"/>
        <v>2.1047764351500003E-2</v>
      </c>
      <c r="M1081" s="132">
        <v>3.6599343999999999E-2</v>
      </c>
      <c r="N1081" s="132">
        <v>2.1701863999999999E-3</v>
      </c>
      <c r="O1081" s="132">
        <v>2.9215880000000001E-3</v>
      </c>
      <c r="P1081" s="132">
        <v>2.1744606999999998E-3</v>
      </c>
      <c r="Q1081" s="132">
        <v>3.0440057999999999E-4</v>
      </c>
      <c r="R1081" s="304">
        <v>1.3977749000000001E-5</v>
      </c>
      <c r="S1081" s="132">
        <v>3.5838366000000001E-4</v>
      </c>
      <c r="T1081" s="132">
        <v>3.0847985999999999E-4</v>
      </c>
      <c r="U1081" s="132">
        <v>3.3523363999999998E-4</v>
      </c>
      <c r="V1081" s="132">
        <v>1.7355413E-2</v>
      </c>
      <c r="W1081" s="132">
        <v>3.2885524999999999E-3</v>
      </c>
      <c r="X1081" s="304">
        <v>6.3276273999999998E-5</v>
      </c>
      <c r="Y1081" s="304">
        <v>5.2889375000000004E-6</v>
      </c>
      <c r="Z1081" s="132">
        <v>0</v>
      </c>
      <c r="AA1081" s="74"/>
      <c r="AB1081" s="301">
        <f t="shared" si="656"/>
        <v>0.27518303759398494</v>
      </c>
      <c r="AC1081" s="338">
        <f t="shared" si="657"/>
        <v>0.27518303759398494</v>
      </c>
      <c r="AD1081" s="74"/>
      <c r="AE1081" s="136">
        <v>22.146341</v>
      </c>
      <c r="AF1081" s="136">
        <v>3.6988086</v>
      </c>
      <c r="AG1081" s="136">
        <v>0.44578983999999999</v>
      </c>
      <c r="AH1081" s="136">
        <v>0</v>
      </c>
      <c r="AI1081" s="136">
        <v>17.738496000000001</v>
      </c>
      <c r="AJ1081" s="136">
        <v>0.16296915000000001</v>
      </c>
      <c r="AK1081" s="136">
        <v>0.10027669</v>
      </c>
      <c r="AL1081" s="74"/>
      <c r="AM1081" s="133">
        <v>5.9234865999999997E-3</v>
      </c>
      <c r="AN1081" s="340">
        <f t="shared" si="658"/>
        <v>5.9234865999999997E-3</v>
      </c>
      <c r="AP1081" s="133">
        <v>5.4716217000000001E-3</v>
      </c>
      <c r="AQ1081" s="133">
        <v>2.7139017999999997E-4</v>
      </c>
      <c r="AR1081" s="133">
        <v>1.8047467E-4</v>
      </c>
      <c r="AS1081" s="134">
        <f t="shared" si="659"/>
        <v>3.2803487111318001E-7</v>
      </c>
      <c r="AT1081" s="135">
        <f t="shared" si="660"/>
        <v>1.0036619185712991E-9</v>
      </c>
      <c r="AU1081" s="135">
        <f t="shared" si="661"/>
        <v>2.5276563876999999E-2</v>
      </c>
      <c r="AV1081" s="302">
        <v>2.5655866000000003E-7</v>
      </c>
      <c r="AW1081" s="302">
        <v>7.7413871000000002E-10</v>
      </c>
      <c r="AX1081" s="302">
        <v>2.1148753000000001E-14</v>
      </c>
      <c r="AY1081" s="302">
        <v>1.5650642999999999E-11</v>
      </c>
      <c r="AZ1081" s="302">
        <v>4.0962117999999999E-13</v>
      </c>
      <c r="BA1081" s="302">
        <v>3.2333258000000003E-10</v>
      </c>
      <c r="BB1081" s="302">
        <v>6.7298702000000004E-8</v>
      </c>
      <c r="BC1081" s="302">
        <v>4.6477131000000002E-11</v>
      </c>
      <c r="BD1081" s="302">
        <v>7.7369341999999995E-11</v>
      </c>
      <c r="BE1081" s="302">
        <v>1.040264E-13</v>
      </c>
      <c r="BF1081" s="302">
        <v>3.3505397999999998E-15</v>
      </c>
      <c r="BG1081" s="302">
        <v>1.2521791000000001E-13</v>
      </c>
      <c r="BH1081" s="302">
        <v>5.7590084E-15</v>
      </c>
      <c r="BI1081" s="302">
        <v>1.0702491000000001E-14</v>
      </c>
      <c r="BJ1081" s="302">
        <v>6.1092618999999999E-11</v>
      </c>
      <c r="BK1081" s="302">
        <v>3.6744806000000001E-9</v>
      </c>
      <c r="BL1081" s="302">
        <v>1.0478293E-10</v>
      </c>
      <c r="BM1081" s="302">
        <v>3.2978877000000001E-5</v>
      </c>
      <c r="BN1081" s="303">
        <v>2.5243584999999999E-2</v>
      </c>
      <c r="BO1081" s="302">
        <v>1.0254305000000001E-10</v>
      </c>
      <c r="BP1081" s="302">
        <v>6.2357256999999997E-13</v>
      </c>
      <c r="BQ1081" s="302">
        <v>2.7899099000000002E-17</v>
      </c>
      <c r="BR1081" s="74"/>
      <c r="BS1081" s="144">
        <v>1.536055E-5</v>
      </c>
      <c r="BT1081" s="144">
        <v>6.4337347999999999E-7</v>
      </c>
      <c r="BU1081" s="144">
        <v>7.6728332000000006E-6</v>
      </c>
      <c r="BV1081" s="144">
        <v>3.6156888999999998E-8</v>
      </c>
      <c r="BW1081" s="144">
        <v>5.4979476999999999E-7</v>
      </c>
      <c r="BX1081" s="144">
        <v>2.1620693999999999E-7</v>
      </c>
      <c r="BY1081" s="144">
        <v>2.0237316000000001E-9</v>
      </c>
      <c r="BZ1081" s="144">
        <v>3.4417399000000001E-7</v>
      </c>
      <c r="CA1081" s="144">
        <v>1.8757155E-8</v>
      </c>
      <c r="CB1081" s="144">
        <v>2.3714455999999999E-7</v>
      </c>
      <c r="CC1081" s="144">
        <v>3.0065166999999999E-9</v>
      </c>
      <c r="CD1081" s="144">
        <v>6.8313681000000006E-8</v>
      </c>
      <c r="CE1081" s="144">
        <v>5.6183628000000001E-11</v>
      </c>
      <c r="CF1081" s="144">
        <v>4.8218284000000003E-7</v>
      </c>
      <c r="CG1081" s="144">
        <v>4.9888784000000002E-6</v>
      </c>
      <c r="CH1081" s="144">
        <v>8.2926676000000001E-8</v>
      </c>
      <c r="CI1081" s="144">
        <v>1.4720800999999999E-8</v>
      </c>
      <c r="CJ1081" s="203"/>
      <c r="CK1081" s="201"/>
      <c r="CL1081" s="110" t="s">
        <v>4173</v>
      </c>
      <c r="CM1081" s="110"/>
      <c r="CN1081" s="110"/>
      <c r="CP1081" s="305"/>
      <c r="CQ1081" s="74"/>
      <c r="CR1081" s="74"/>
      <c r="CS1081" s="74"/>
      <c r="CT1081" s="74"/>
      <c r="CU1081" s="74"/>
      <c r="CV1081" s="74"/>
      <c r="CW1081" s="74"/>
      <c r="CX1081" s="74"/>
      <c r="CY1081" s="74"/>
      <c r="CZ1081" s="74"/>
      <c r="DA1081" s="74"/>
      <c r="DB1081" s="74"/>
    </row>
    <row r="1082" spans="1:106" ht="14.5" customHeight="1">
      <c r="A1082" s="74" t="s">
        <v>4371</v>
      </c>
      <c r="B1082" s="129" t="s">
        <v>4169</v>
      </c>
      <c r="C1082" s="130" t="str">
        <f t="shared" si="650"/>
        <v>A.160.03.134</v>
      </c>
      <c r="D1082" s="131" t="s">
        <v>288</v>
      </c>
      <c r="E1082" s="129" t="s">
        <v>957</v>
      </c>
      <c r="F1082" s="132" t="s">
        <v>4372</v>
      </c>
      <c r="G1082" s="132">
        <f t="shared" si="651"/>
        <v>6.9257517260600004E-2</v>
      </c>
      <c r="H1082" s="348">
        <f t="shared" si="652"/>
        <v>6.9257517260600004E-2</v>
      </c>
      <c r="I1082" s="74"/>
      <c r="J1082" s="132">
        <f t="shared" si="653"/>
        <v>1.6049331145999999E-3</v>
      </c>
      <c r="K1082" s="132">
        <f t="shared" si="654"/>
        <v>6.7396805600000009E-3</v>
      </c>
      <c r="L1082" s="300">
        <f t="shared" si="655"/>
        <v>2.2730537585999997E-2</v>
      </c>
      <c r="M1082" s="132">
        <v>3.8182366000000002E-2</v>
      </c>
      <c r="N1082" s="132">
        <v>4.8420546000000004E-3</v>
      </c>
      <c r="O1082" s="132">
        <v>1.7728990000000001E-3</v>
      </c>
      <c r="P1082" s="132">
        <v>1.2437775999999999E-3</v>
      </c>
      <c r="Q1082" s="132">
        <v>2.0226154999999999E-4</v>
      </c>
      <c r="R1082" s="304">
        <v>7.1872245999999999E-6</v>
      </c>
      <c r="S1082" s="132">
        <v>1.5170674000000001E-4</v>
      </c>
      <c r="T1082" s="132">
        <v>1.2472696000000001E-4</v>
      </c>
      <c r="U1082" s="132">
        <v>2.0877630999999999E-4</v>
      </c>
      <c r="V1082" s="132">
        <v>1.9249434999999999E-2</v>
      </c>
      <c r="W1082" s="132">
        <v>3.2447158999999999E-3</v>
      </c>
      <c r="X1082" s="304">
        <v>2.5494801000000001E-5</v>
      </c>
      <c r="Y1082" s="304">
        <v>2.1155750000000001E-6</v>
      </c>
      <c r="Z1082" s="132">
        <v>0</v>
      </c>
      <c r="AA1082" s="74"/>
      <c r="AB1082" s="301">
        <f t="shared" si="656"/>
        <v>0.28708545864661655</v>
      </c>
      <c r="AC1082" s="338">
        <f t="shared" si="657"/>
        <v>0.28708545864661655</v>
      </c>
      <c r="AD1082" s="74"/>
      <c r="AE1082" s="136">
        <v>22.097097999999999</v>
      </c>
      <c r="AF1082" s="136">
        <v>3.6580339999999998</v>
      </c>
      <c r="AG1082" s="136">
        <v>0.43984654000000001</v>
      </c>
      <c r="AH1082" s="136">
        <v>0</v>
      </c>
      <c r="AI1082" s="136">
        <v>17.737456000000002</v>
      </c>
      <c r="AJ1082" s="136">
        <v>0.16232184</v>
      </c>
      <c r="AK1082" s="136">
        <v>9.9439626000000003E-2</v>
      </c>
      <c r="AL1082" s="74"/>
      <c r="AM1082" s="133">
        <v>6.6662668E-3</v>
      </c>
      <c r="AN1082" s="340">
        <f t="shared" si="658"/>
        <v>6.6662668E-3</v>
      </c>
      <c r="AP1082" s="133">
        <v>6.2156258999999997E-3</v>
      </c>
      <c r="AQ1082" s="133">
        <v>2.6876271000000001E-4</v>
      </c>
      <c r="AR1082" s="133">
        <v>1.8187819000000001E-4</v>
      </c>
      <c r="AS1082" s="134">
        <f t="shared" si="659"/>
        <v>3.7263944719857003E-7</v>
      </c>
      <c r="AT1082" s="135">
        <f t="shared" si="660"/>
        <v>9.9394493426753999E-10</v>
      </c>
      <c r="AU1082" s="135">
        <f t="shared" si="661"/>
        <v>2.5473135613999998E-2</v>
      </c>
      <c r="AV1082" s="302">
        <v>2.6689083000000002E-7</v>
      </c>
      <c r="AW1082" s="302">
        <v>8.0528977000000003E-10</v>
      </c>
      <c r="AX1082" s="302">
        <v>2.2000937999999999E-14</v>
      </c>
      <c r="AY1082" s="302">
        <v>6.2602571000000002E-12</v>
      </c>
      <c r="AZ1082" s="302">
        <v>1.6384846999999999E-13</v>
      </c>
      <c r="BA1082" s="302">
        <v>1.849522E-10</v>
      </c>
      <c r="BB1082" s="302">
        <v>1.0401923E-7</v>
      </c>
      <c r="BC1082" s="302">
        <v>2.7115039999999999E-11</v>
      </c>
      <c r="BD1082" s="302">
        <v>1.1905722999999999E-10</v>
      </c>
      <c r="BE1082" s="302">
        <v>4.1610557999999999E-14</v>
      </c>
      <c r="BF1082" s="302">
        <v>1.3402159000000001E-15</v>
      </c>
      <c r="BG1082" s="302">
        <v>5.4500104000000001E-14</v>
      </c>
      <c r="BH1082" s="302">
        <v>1.6673843E-13</v>
      </c>
      <c r="BI1082" s="302">
        <v>3.4092831999999998E-14</v>
      </c>
      <c r="BJ1082" s="302">
        <v>2.4656175000000001E-11</v>
      </c>
      <c r="BK1082" s="302">
        <v>1.4723374999999999E-9</v>
      </c>
      <c r="BL1082" s="302">
        <v>4.1913171000000002E-11</v>
      </c>
      <c r="BM1082" s="302">
        <v>1.5123614E-5</v>
      </c>
      <c r="BN1082" s="303">
        <v>2.5458011999999999E-2</v>
      </c>
      <c r="BO1082" s="302">
        <v>4.1017218000000001E-11</v>
      </c>
      <c r="BP1082" s="302">
        <v>2.4942903000000001E-13</v>
      </c>
      <c r="BQ1082" s="302">
        <v>1.1159639999999999E-17</v>
      </c>
      <c r="BR1082" s="74"/>
      <c r="BS1082" s="144">
        <v>1.5486475999999999E-5</v>
      </c>
      <c r="BT1082" s="144">
        <v>8.8067348999999996E-7</v>
      </c>
      <c r="BU1082" s="144">
        <v>8.0047044000000005E-6</v>
      </c>
      <c r="BV1082" s="144">
        <v>1.4619135E-8</v>
      </c>
      <c r="BW1082" s="144">
        <v>7.8215489999999999E-7</v>
      </c>
      <c r="BX1082" s="144">
        <v>1.1769024E-7</v>
      </c>
      <c r="BY1082" s="144">
        <v>8.0949264999999998E-10</v>
      </c>
      <c r="BZ1082" s="144">
        <v>1.8503580999999999E-7</v>
      </c>
      <c r="CA1082" s="144">
        <v>9.6447493000000008E-9</v>
      </c>
      <c r="CB1082" s="144">
        <v>1.0038523E-7</v>
      </c>
      <c r="CC1082" s="144">
        <v>1.2026067E-9</v>
      </c>
      <c r="CD1082" s="144">
        <v>2.7325472E-8</v>
      </c>
      <c r="CE1082" s="144">
        <v>2.2473450999999999E-11</v>
      </c>
      <c r="CF1082" s="144">
        <v>3.4535093999999997E-7</v>
      </c>
      <c r="CG1082" s="144">
        <v>4.9446324999999998E-6</v>
      </c>
      <c r="CH1082" s="144">
        <v>6.6336620000000005E-8</v>
      </c>
      <c r="CI1082" s="144">
        <v>5.8883204999999999E-9</v>
      </c>
      <c r="CJ1082" s="203"/>
      <c r="CK1082" s="201"/>
      <c r="CL1082" s="110" t="s">
        <v>4173</v>
      </c>
      <c r="CM1082" s="110"/>
      <c r="CN1082" s="110"/>
      <c r="CP1082" s="305"/>
      <c r="CQ1082" s="74"/>
      <c r="CR1082" s="74"/>
      <c r="CS1082" s="74"/>
      <c r="CT1082" s="74"/>
      <c r="CU1082" s="74"/>
      <c r="CV1082" s="74"/>
      <c r="CW1082" s="74"/>
      <c r="CX1082" s="74"/>
      <c r="CY1082" s="74"/>
      <c r="CZ1082" s="74"/>
      <c r="DA1082" s="74"/>
      <c r="DB1082" s="74"/>
    </row>
    <row r="1083" spans="1:106" ht="14.5" customHeight="1">
      <c r="A1083" s="74" t="s">
        <v>4373</v>
      </c>
      <c r="B1083" s="129" t="s">
        <v>4169</v>
      </c>
      <c r="C1083" s="130" t="str">
        <f t="shared" si="650"/>
        <v>A.160.03.135</v>
      </c>
      <c r="D1083" s="131" t="s">
        <v>288</v>
      </c>
      <c r="E1083" s="129" t="s">
        <v>957</v>
      </c>
      <c r="F1083" s="132" t="s">
        <v>4374</v>
      </c>
      <c r="G1083" s="132">
        <f t="shared" si="651"/>
        <v>4.6071700264595998</v>
      </c>
      <c r="H1083" s="348">
        <f t="shared" si="652"/>
        <v>4.6071700264595998</v>
      </c>
      <c r="I1083" s="74"/>
      <c r="J1083" s="132">
        <f t="shared" si="653"/>
        <v>1.6049331145999999E-3</v>
      </c>
      <c r="K1083" s="132">
        <f t="shared" si="654"/>
        <v>6.7396805600000009E-3</v>
      </c>
      <c r="L1083" s="300">
        <f t="shared" si="655"/>
        <v>4.1017930427849993</v>
      </c>
      <c r="M1083" s="132">
        <v>0.49703237</v>
      </c>
      <c r="N1083" s="132">
        <v>4.8420546000000004E-3</v>
      </c>
      <c r="O1083" s="132">
        <v>1.7728990000000001E-3</v>
      </c>
      <c r="P1083" s="132">
        <v>1.2437775999999999E-3</v>
      </c>
      <c r="Q1083" s="132">
        <v>2.0226154999999999E-4</v>
      </c>
      <c r="R1083" s="304">
        <v>7.1872245999999999E-6</v>
      </c>
      <c r="S1083" s="132">
        <v>1.5170674000000001E-4</v>
      </c>
      <c r="T1083" s="132">
        <v>1.2472696000000001E-4</v>
      </c>
      <c r="U1083" s="132">
        <v>2.0877630999999999E-4</v>
      </c>
      <c r="V1083" s="132">
        <v>1.9249434999999999E-2</v>
      </c>
      <c r="W1083" s="132">
        <v>3.2447158999999999E-3</v>
      </c>
      <c r="X1083" s="132">
        <v>4.0790879999999996</v>
      </c>
      <c r="Y1083" s="304">
        <v>2.1155750000000001E-6</v>
      </c>
      <c r="Z1083" s="132">
        <v>0</v>
      </c>
      <c r="AA1083" s="74"/>
      <c r="AB1083" s="301">
        <f t="shared" si="656"/>
        <v>3.7370854887218043</v>
      </c>
      <c r="AC1083" s="338">
        <f t="shared" si="657"/>
        <v>3.7370854887218043</v>
      </c>
      <c r="AD1083" s="74"/>
      <c r="AE1083" s="136">
        <v>22.097097999999999</v>
      </c>
      <c r="AF1083" s="136">
        <v>3.6580339999999998</v>
      </c>
      <c r="AG1083" s="136">
        <v>0.43984654000000001</v>
      </c>
      <c r="AH1083" s="136">
        <v>0</v>
      </c>
      <c r="AI1083" s="136">
        <v>17.737456000000002</v>
      </c>
      <c r="AJ1083" s="136">
        <v>0.16232184</v>
      </c>
      <c r="AK1083" s="136">
        <v>9.9439626000000003E-2</v>
      </c>
      <c r="AL1083" s="74"/>
      <c r="AM1083" s="133">
        <v>6.2681089999999995E-2</v>
      </c>
      <c r="AN1083" s="340">
        <f t="shared" si="658"/>
        <v>6.2681089999999995E-2</v>
      </c>
      <c r="AP1083" s="133">
        <v>5.9618313999999999E-2</v>
      </c>
      <c r="AQ1083" s="133">
        <v>2.8808980999999998E-3</v>
      </c>
      <c r="AR1083" s="133">
        <v>1.8187819000000001E-4</v>
      </c>
      <c r="AS1083" s="134">
        <f t="shared" si="659"/>
        <v>3.5742394171985701E-6</v>
      </c>
      <c r="AT1083" s="135">
        <f t="shared" si="660"/>
        <v>1.0654209089269541E-8</v>
      </c>
      <c r="AU1083" s="135">
        <f t="shared" si="661"/>
        <v>2.5473135613999998E-2</v>
      </c>
      <c r="AV1083" s="302">
        <v>3.4684908E-6</v>
      </c>
      <c r="AW1083" s="302">
        <v>1.046529E-8</v>
      </c>
      <c r="AX1083" s="302">
        <v>2.8592594000000002E-13</v>
      </c>
      <c r="AY1083" s="302">
        <v>6.2602571000000002E-12</v>
      </c>
      <c r="AZ1083" s="302">
        <v>1.6384846999999999E-13</v>
      </c>
      <c r="BA1083" s="302">
        <v>1.849522E-10</v>
      </c>
      <c r="BB1083" s="302">
        <v>1.0401923E-7</v>
      </c>
      <c r="BC1083" s="302">
        <v>2.7115039999999999E-11</v>
      </c>
      <c r="BD1083" s="302">
        <v>1.1905722999999999E-10</v>
      </c>
      <c r="BE1083" s="302">
        <v>4.1610557999999999E-14</v>
      </c>
      <c r="BF1083" s="302">
        <v>1.3402159000000001E-15</v>
      </c>
      <c r="BG1083" s="302">
        <v>5.4500104000000001E-14</v>
      </c>
      <c r="BH1083" s="302">
        <v>1.6673843E-13</v>
      </c>
      <c r="BI1083" s="302">
        <v>3.4092831999999998E-14</v>
      </c>
      <c r="BJ1083" s="302">
        <v>2.4656175000000001E-11</v>
      </c>
      <c r="BK1083" s="302">
        <v>1.4723374999999999E-9</v>
      </c>
      <c r="BL1083" s="302">
        <v>4.1913171000000002E-11</v>
      </c>
      <c r="BM1083" s="302">
        <v>1.5123614E-5</v>
      </c>
      <c r="BN1083" s="303">
        <v>2.5458011999999999E-2</v>
      </c>
      <c r="BO1083" s="302">
        <v>4.1017218000000001E-11</v>
      </c>
      <c r="BP1083" s="302">
        <v>2.4942903000000001E-13</v>
      </c>
      <c r="BQ1083" s="302">
        <v>1.1159639999999999E-17</v>
      </c>
      <c r="BR1083" s="74"/>
      <c r="BS1083" s="136">
        <v>1.1168162999999999E-4</v>
      </c>
      <c r="BT1083" s="144">
        <v>8.8067348999999996E-7</v>
      </c>
      <c r="BU1083" s="136">
        <v>1.0419986E-4</v>
      </c>
      <c r="BV1083" s="144">
        <v>1.4619135E-8</v>
      </c>
      <c r="BW1083" s="144">
        <v>7.8215489999999999E-7</v>
      </c>
      <c r="BX1083" s="144">
        <v>1.1769024E-7</v>
      </c>
      <c r="BY1083" s="144">
        <v>8.0949264999999998E-10</v>
      </c>
      <c r="BZ1083" s="144">
        <v>1.8503580999999999E-7</v>
      </c>
      <c r="CA1083" s="144">
        <v>9.6447493000000008E-9</v>
      </c>
      <c r="CB1083" s="144">
        <v>1.0038523E-7</v>
      </c>
      <c r="CC1083" s="144">
        <v>1.2026067E-9</v>
      </c>
      <c r="CD1083" s="144">
        <v>2.7325472E-8</v>
      </c>
      <c r="CE1083" s="144">
        <v>2.2473450999999999E-11</v>
      </c>
      <c r="CF1083" s="144">
        <v>3.4535093999999997E-7</v>
      </c>
      <c r="CG1083" s="144">
        <v>4.9446324999999998E-6</v>
      </c>
      <c r="CH1083" s="144">
        <v>6.6336620000000005E-8</v>
      </c>
      <c r="CI1083" s="144">
        <v>5.8883204999999999E-9</v>
      </c>
      <c r="CJ1083" s="203"/>
      <c r="CK1083" s="201"/>
      <c r="CL1083" s="110" t="s">
        <v>4173</v>
      </c>
      <c r="CM1083" s="110"/>
      <c r="CN1083" s="110"/>
      <c r="CP1083" s="305"/>
      <c r="CQ1083" s="74"/>
      <c r="CR1083" s="74"/>
      <c r="CS1083" s="74"/>
      <c r="CT1083" s="74"/>
      <c r="CU1083" s="74"/>
      <c r="CV1083" s="74"/>
      <c r="CW1083" s="74"/>
      <c r="CX1083" s="74"/>
      <c r="CY1083" s="74"/>
      <c r="CZ1083" s="74"/>
      <c r="DA1083" s="74"/>
      <c r="DB1083" s="74"/>
    </row>
    <row r="1084" spans="1:106" ht="14.5" customHeight="1">
      <c r="B1084" s="129" t="s">
        <v>4169</v>
      </c>
      <c r="C1084" s="127" t="s">
        <v>313</v>
      </c>
      <c r="D1084" s="127" t="s">
        <v>314</v>
      </c>
      <c r="G1084" s="74"/>
      <c r="H1084" s="74"/>
      <c r="I1084" s="74"/>
      <c r="J1084" s="74"/>
      <c r="K1084" s="74"/>
      <c r="L1084" s="74"/>
      <c r="M1084" s="74"/>
      <c r="N1084" s="74"/>
      <c r="O1084" s="74"/>
      <c r="P1084" s="74"/>
      <c r="Q1084" s="74"/>
      <c r="R1084" s="74"/>
      <c r="S1084" s="74"/>
      <c r="T1084" s="74"/>
      <c r="U1084" s="74"/>
      <c r="V1084" s="74"/>
      <c r="W1084" s="74"/>
      <c r="X1084" s="74"/>
      <c r="Y1084" s="74"/>
      <c r="Z1084" s="74"/>
      <c r="AA1084" s="74"/>
      <c r="AB1084" s="74"/>
      <c r="AC1084" s="74"/>
      <c r="AD1084" s="74"/>
      <c r="AE1084" s="74"/>
      <c r="AF1084" s="74"/>
      <c r="AG1084" s="74"/>
      <c r="AH1084" s="74"/>
      <c r="AI1084" s="74"/>
      <c r="AJ1084" s="74"/>
      <c r="AK1084" s="74"/>
      <c r="AL1084" s="74"/>
      <c r="AM1084" s="74"/>
      <c r="AN1084" s="74"/>
      <c r="AP1084" s="74"/>
      <c r="AQ1084" s="74"/>
      <c r="AR1084" s="74"/>
      <c r="AS1084" s="74"/>
      <c r="AT1084" s="74"/>
      <c r="AU1084" s="74"/>
      <c r="AV1084" s="74"/>
      <c r="AW1084" s="74"/>
      <c r="AX1084" s="74"/>
      <c r="AY1084" s="74"/>
      <c r="AZ1084" s="74"/>
      <c r="BA1084" s="74"/>
      <c r="BB1084" s="74"/>
      <c r="BC1084" s="74"/>
      <c r="BD1084" s="74"/>
      <c r="BE1084" s="74"/>
      <c r="BF1084" s="74"/>
      <c r="BG1084" s="74"/>
      <c r="BH1084" s="74"/>
      <c r="BI1084" s="74"/>
      <c r="BJ1084" s="74"/>
      <c r="BK1084" s="74"/>
      <c r="BL1084" s="74"/>
      <c r="BM1084" s="74"/>
      <c r="BN1084" s="74"/>
      <c r="BO1084" s="74"/>
      <c r="BP1084" s="74"/>
      <c r="BQ1084" s="74"/>
      <c r="BR1084" s="74"/>
      <c r="BS1084" s="74"/>
      <c r="BT1084" s="74"/>
      <c r="BU1084" s="74"/>
      <c r="BV1084" s="74"/>
      <c r="BW1084" s="74"/>
      <c r="BX1084" s="74"/>
      <c r="BY1084" s="74"/>
      <c r="BZ1084" s="74"/>
      <c r="CA1084" s="74"/>
      <c r="CB1084" s="74"/>
      <c r="CC1084" s="74"/>
      <c r="CD1084" s="74"/>
      <c r="CE1084" s="74"/>
      <c r="CF1084" s="74"/>
      <c r="CG1084" s="74"/>
      <c r="CH1084" s="74"/>
      <c r="CI1084" s="74"/>
      <c r="CJ1084" s="124"/>
      <c r="CK1084" s="202"/>
      <c r="CL1084" s="89"/>
      <c r="CM1084" s="110"/>
      <c r="CN1084" s="110"/>
      <c r="CP1084" s="305"/>
      <c r="CQ1084" s="74"/>
      <c r="CR1084" s="74"/>
      <c r="CS1084" s="74"/>
      <c r="CT1084" s="74"/>
      <c r="CU1084" s="74"/>
      <c r="CV1084" s="74"/>
      <c r="CW1084" s="74"/>
      <c r="CX1084" s="74"/>
      <c r="CY1084" s="74"/>
      <c r="CZ1084" s="74"/>
      <c r="DA1084" s="74"/>
      <c r="DB1084" s="74"/>
    </row>
    <row r="1085" spans="1:106" ht="14.5" customHeight="1">
      <c r="A1085" s="74" t="s">
        <v>4375</v>
      </c>
      <c r="B1085" s="129" t="s">
        <v>4169</v>
      </c>
      <c r="C1085" s="130" t="str">
        <f t="shared" ref="C1085:C1111" si="662">MID(A1085,1,12)</f>
        <v>A.160.04.101</v>
      </c>
      <c r="D1085" s="131" t="s">
        <v>314</v>
      </c>
      <c r="E1085" s="129" t="s">
        <v>957</v>
      </c>
      <c r="F1085" s="132" t="s">
        <v>4376</v>
      </c>
      <c r="G1085" s="132">
        <f t="shared" ref="G1085:G1111" si="663">J1085+K1085+L1085+M1085</f>
        <v>5.5626746964400002E-2</v>
      </c>
      <c r="H1085" s="348">
        <f t="shared" ref="H1085:H1111" si="664">G1085</f>
        <v>5.5626746964400002E-2</v>
      </c>
      <c r="I1085" s="74"/>
      <c r="J1085" s="132">
        <f t="shared" ref="J1085:J1111" si="665">P1085+Q1085+R1085+S1085</f>
        <v>1.5643710324000002E-3</v>
      </c>
      <c r="K1085" s="132">
        <f t="shared" ref="K1085:K1111" si="666">N1085+O1085+T1085</f>
        <v>5.0734593600000001E-3</v>
      </c>
      <c r="L1085" s="300">
        <f t="shared" ref="L1085:L1111" si="667">U1085+IF(V1085="x",0,V1085)+IF(W1085="x",0,W1085)+IF(X1085="x",0,X1085)+Y1085+Z1085</f>
        <v>1.7082341572E-2</v>
      </c>
      <c r="M1085" s="132">
        <v>3.1906575E-2</v>
      </c>
      <c r="N1085" s="132">
        <v>3.2763407999999998E-3</v>
      </c>
      <c r="O1085" s="132">
        <v>1.6730022999999999E-3</v>
      </c>
      <c r="P1085" s="132">
        <v>1.2209981999999999E-3</v>
      </c>
      <c r="Q1085" s="132">
        <v>1.8903019E-4</v>
      </c>
      <c r="R1085" s="304">
        <v>6.4570824000000001E-6</v>
      </c>
      <c r="S1085" s="132">
        <v>1.4788556000000001E-4</v>
      </c>
      <c r="T1085" s="132">
        <v>1.2411626000000001E-4</v>
      </c>
      <c r="U1085" s="132">
        <v>2.0607009999999999E-4</v>
      </c>
      <c r="V1085" s="132">
        <v>1.3619513999999999E-2</v>
      </c>
      <c r="W1085" s="132">
        <v>3.2292314000000001E-3</v>
      </c>
      <c r="X1085" s="304">
        <v>2.5410496999999998E-5</v>
      </c>
      <c r="Y1085" s="304">
        <v>2.1155750000000001E-6</v>
      </c>
      <c r="Z1085" s="132">
        <v>0</v>
      </c>
      <c r="AA1085" s="74"/>
      <c r="AB1085" s="301">
        <f t="shared" ref="AB1085:AB1111" si="668">M1085/0.133</f>
        <v>0.23989906015037593</v>
      </c>
      <c r="AC1085" s="338">
        <f t="shared" ref="AC1085:AC1111" si="669">AB1085</f>
        <v>0.23989906015037593</v>
      </c>
      <c r="AD1085" s="74"/>
      <c r="AE1085" s="136">
        <v>21.477533000000001</v>
      </c>
      <c r="AF1085" s="136">
        <v>3.0413066</v>
      </c>
      <c r="AG1085" s="136">
        <v>0.43774744999999998</v>
      </c>
      <c r="AH1085" s="136">
        <v>0</v>
      </c>
      <c r="AI1085" s="136">
        <v>17.737456000000002</v>
      </c>
      <c r="AJ1085" s="136">
        <v>0.16209952999999999</v>
      </c>
      <c r="AK1085" s="136">
        <v>9.8922830000000003E-2</v>
      </c>
      <c r="AL1085" s="74"/>
      <c r="AM1085" s="133">
        <v>5.3725257000000002E-3</v>
      </c>
      <c r="AN1085" s="340">
        <f t="shared" ref="AN1085:AN1111" si="670">AM1085</f>
        <v>5.3725257000000002E-3</v>
      </c>
      <c r="AP1085" s="133">
        <v>5.0073929000000001E-3</v>
      </c>
      <c r="AQ1085" s="133">
        <v>2.2384611000000001E-4</v>
      </c>
      <c r="AR1085" s="133">
        <v>1.4128664000000001E-4</v>
      </c>
      <c r="AS1085" s="134">
        <f t="shared" ref="AS1085:AS1111" si="671">AV1085+AY1085+AZ1085+BA1085+BB1085+BJ1085+BK1085+BO1085</f>
        <v>3.0020340837957E-7</v>
      </c>
      <c r="AT1085" s="135">
        <f t="shared" ref="AT1085:AT1111" si="672">AW1085+AX1085+BC1085+BD1085+BE1085+BF1085+BG1085+BH1085+BI1085+BL1085+BP1085+BQ1085</f>
        <v>8.2783324330954E-10</v>
      </c>
      <c r="AU1085" s="135">
        <f t="shared" ref="AU1085:AU1111" si="673">BM1085+BN1085</f>
        <v>1.9788045713999999E-2</v>
      </c>
      <c r="AV1085" s="302">
        <v>2.2310184999999999E-7</v>
      </c>
      <c r="AW1085" s="302">
        <v>6.7316786000000004E-10</v>
      </c>
      <c r="AX1085" s="302">
        <v>1.8391179E-14</v>
      </c>
      <c r="AY1085" s="302">
        <v>6.2602571000000002E-12</v>
      </c>
      <c r="AZ1085" s="302">
        <v>1.6384846999999999E-13</v>
      </c>
      <c r="BA1085" s="302">
        <v>1.8156092000000001E-10</v>
      </c>
      <c r="BB1085" s="302">
        <v>7.5376826999999995E-8</v>
      </c>
      <c r="BC1085" s="302">
        <v>2.6341665000000001E-11</v>
      </c>
      <c r="BD1085" s="302">
        <v>8.5935309999999996E-11</v>
      </c>
      <c r="BE1085" s="302">
        <v>4.1610557999999999E-14</v>
      </c>
      <c r="BF1085" s="302">
        <v>1.3402159000000001E-15</v>
      </c>
      <c r="BG1085" s="302">
        <v>5.2481418999999998E-14</v>
      </c>
      <c r="BH1085" s="302">
        <v>9.1518245000000005E-14</v>
      </c>
      <c r="BI1085" s="302">
        <v>2.0455503000000001E-14</v>
      </c>
      <c r="BJ1085" s="302">
        <v>2.4555936E-11</v>
      </c>
      <c r="BK1085" s="302">
        <v>1.4711732E-9</v>
      </c>
      <c r="BL1085" s="302">
        <v>4.1913171000000002E-11</v>
      </c>
      <c r="BM1085" s="302">
        <v>1.4874714E-5</v>
      </c>
      <c r="BN1085" s="303">
        <v>1.9773170999999999E-2</v>
      </c>
      <c r="BO1085" s="302">
        <v>4.1017218000000001E-11</v>
      </c>
      <c r="BP1085" s="302">
        <v>2.4942903000000001E-13</v>
      </c>
      <c r="BQ1085" s="302">
        <v>1.1159639999999999E-17</v>
      </c>
      <c r="BR1085" s="74"/>
      <c r="BS1085" s="144">
        <v>1.2954948E-5</v>
      </c>
      <c r="BT1085" s="144">
        <v>6.5232096E-7</v>
      </c>
      <c r="BU1085" s="144">
        <v>6.6890223999999998E-6</v>
      </c>
      <c r="BV1085" s="144">
        <v>1.4547600000000001E-8</v>
      </c>
      <c r="BW1085" s="144">
        <v>5.8220993999999996E-7</v>
      </c>
      <c r="BX1085" s="144">
        <v>1.1769024E-7</v>
      </c>
      <c r="BY1085" s="144">
        <v>8.0949264999999998E-10</v>
      </c>
      <c r="BZ1085" s="144">
        <v>1.8503580999999999E-7</v>
      </c>
      <c r="CA1085" s="144">
        <v>8.6649499000000007E-9</v>
      </c>
      <c r="CB1085" s="144">
        <v>9.7856735999999996E-8</v>
      </c>
      <c r="CC1085" s="144">
        <v>1.2026067E-9</v>
      </c>
      <c r="CD1085" s="144">
        <v>2.7325472E-8</v>
      </c>
      <c r="CE1085" s="144">
        <v>2.2473450999999999E-11</v>
      </c>
      <c r="CF1085" s="144">
        <v>3.0633668999999999E-7</v>
      </c>
      <c r="CG1085" s="144">
        <v>4.1996774E-6</v>
      </c>
      <c r="CH1085" s="144">
        <v>6.6336620000000005E-8</v>
      </c>
      <c r="CI1085" s="144">
        <v>5.8883204999999999E-9</v>
      </c>
      <c r="CJ1085" s="203"/>
      <c r="CK1085" s="201"/>
      <c r="CL1085" s="110" t="s">
        <v>4173</v>
      </c>
      <c r="CP1085" s="74"/>
      <c r="CQ1085" s="74"/>
      <c r="CR1085" s="74"/>
      <c r="CS1085" s="74"/>
      <c r="CT1085" s="74"/>
      <c r="CU1085" s="74"/>
      <c r="CV1085" s="74"/>
      <c r="CW1085" s="74"/>
      <c r="CX1085" s="74"/>
      <c r="CY1085" s="74"/>
      <c r="CZ1085" s="74"/>
      <c r="DA1085" s="74"/>
      <c r="DB1085" s="74"/>
    </row>
    <row r="1086" spans="1:106" ht="14.5" customHeight="1">
      <c r="A1086" s="74" t="s">
        <v>4377</v>
      </c>
      <c r="B1086" s="129" t="s">
        <v>4169</v>
      </c>
      <c r="C1086" s="130" t="str">
        <f t="shared" si="662"/>
        <v>A.160.04.102</v>
      </c>
      <c r="D1086" s="131" t="s">
        <v>314</v>
      </c>
      <c r="E1086" s="129" t="s">
        <v>957</v>
      </c>
      <c r="F1086" s="132" t="s">
        <v>4379</v>
      </c>
      <c r="G1086" s="132">
        <f t="shared" si="663"/>
        <v>4.7395267414673992</v>
      </c>
      <c r="H1086" s="348">
        <f t="shared" si="664"/>
        <v>4.7395267414673992</v>
      </c>
      <c r="I1086" s="74"/>
      <c r="J1086" s="132">
        <f t="shared" si="665"/>
        <v>1.5643710324000002E-3</v>
      </c>
      <c r="K1086" s="132">
        <f t="shared" si="666"/>
        <v>5.0734593600000001E-3</v>
      </c>
      <c r="L1086" s="300">
        <f t="shared" si="667"/>
        <v>4.2421323310749992</v>
      </c>
      <c r="M1086" s="132">
        <v>0.49075658</v>
      </c>
      <c r="N1086" s="132">
        <v>3.2763407999999998E-3</v>
      </c>
      <c r="O1086" s="132">
        <v>1.6730022999999999E-3</v>
      </c>
      <c r="P1086" s="132">
        <v>1.2209981999999999E-3</v>
      </c>
      <c r="Q1086" s="132">
        <v>1.8903019E-4</v>
      </c>
      <c r="R1086" s="304">
        <v>6.4570824000000001E-6</v>
      </c>
      <c r="S1086" s="132">
        <v>1.4788556000000001E-4</v>
      </c>
      <c r="T1086" s="132">
        <v>1.2411626000000001E-4</v>
      </c>
      <c r="U1086" s="132">
        <v>2.0607009999999999E-4</v>
      </c>
      <c r="V1086" s="132">
        <v>1.3619513999999999E-2</v>
      </c>
      <c r="W1086" s="132">
        <v>3.2292314000000001E-3</v>
      </c>
      <c r="X1086" s="132">
        <v>4.2250753999999997</v>
      </c>
      <c r="Y1086" s="304">
        <v>2.1155750000000001E-6</v>
      </c>
      <c r="Z1086" s="132">
        <v>0</v>
      </c>
      <c r="AA1086" s="74"/>
      <c r="AB1086" s="301">
        <f t="shared" si="668"/>
        <v>3.6898990977443606</v>
      </c>
      <c r="AC1086" s="338">
        <f t="shared" si="669"/>
        <v>3.6898990977443606</v>
      </c>
      <c r="AD1086" s="74"/>
      <c r="AE1086" s="136">
        <v>21.477533000000001</v>
      </c>
      <c r="AF1086" s="136">
        <v>3.0413066</v>
      </c>
      <c r="AG1086" s="136">
        <v>0.43774744999999998</v>
      </c>
      <c r="AH1086" s="136">
        <v>0</v>
      </c>
      <c r="AI1086" s="136">
        <v>17.737456000000002</v>
      </c>
      <c r="AJ1086" s="136">
        <v>0.16209952999999999</v>
      </c>
      <c r="AK1086" s="136">
        <v>9.8922830000000003E-2</v>
      </c>
      <c r="AL1086" s="74"/>
      <c r="AM1086" s="133">
        <v>6.1387349000000001E-2</v>
      </c>
      <c r="AN1086" s="340">
        <f t="shared" si="670"/>
        <v>6.1387349000000001E-2</v>
      </c>
      <c r="AP1086" s="133">
        <v>5.8410081000000003E-2</v>
      </c>
      <c r="AQ1086" s="133">
        <v>2.8359815000000002E-3</v>
      </c>
      <c r="AR1086" s="133">
        <v>1.4128664000000001E-4</v>
      </c>
      <c r="AS1086" s="134">
        <f t="shared" si="671"/>
        <v>3.50180345837957E-6</v>
      </c>
      <c r="AT1086" s="135">
        <f t="shared" si="672"/>
        <v>1.0488097308310539E-8</v>
      </c>
      <c r="AU1086" s="135">
        <f t="shared" si="673"/>
        <v>1.9788045713999999E-2</v>
      </c>
      <c r="AV1086" s="302">
        <v>3.4247019000000001E-6</v>
      </c>
      <c r="AW1086" s="302">
        <v>1.0333168E-8</v>
      </c>
      <c r="AX1086" s="302">
        <v>2.8231618000000001E-13</v>
      </c>
      <c r="AY1086" s="302">
        <v>6.2602571000000002E-12</v>
      </c>
      <c r="AZ1086" s="302">
        <v>1.6384846999999999E-13</v>
      </c>
      <c r="BA1086" s="302">
        <v>1.8156092000000001E-10</v>
      </c>
      <c r="BB1086" s="302">
        <v>7.5376826999999995E-8</v>
      </c>
      <c r="BC1086" s="302">
        <v>2.6341665000000001E-11</v>
      </c>
      <c r="BD1086" s="302">
        <v>8.5935309999999996E-11</v>
      </c>
      <c r="BE1086" s="302">
        <v>4.1610557999999999E-14</v>
      </c>
      <c r="BF1086" s="302">
        <v>1.3402159000000001E-15</v>
      </c>
      <c r="BG1086" s="302">
        <v>5.2481418999999998E-14</v>
      </c>
      <c r="BH1086" s="302">
        <v>9.1518245000000005E-14</v>
      </c>
      <c r="BI1086" s="302">
        <v>2.0455503000000001E-14</v>
      </c>
      <c r="BJ1086" s="302">
        <v>2.4555936E-11</v>
      </c>
      <c r="BK1086" s="302">
        <v>1.4711732E-9</v>
      </c>
      <c r="BL1086" s="302">
        <v>4.1913171000000002E-11</v>
      </c>
      <c r="BM1086" s="302">
        <v>1.4874714E-5</v>
      </c>
      <c r="BN1086" s="303">
        <v>1.9773170999999999E-2</v>
      </c>
      <c r="BO1086" s="302">
        <v>4.1017218000000001E-11</v>
      </c>
      <c r="BP1086" s="302">
        <v>2.4942903000000001E-13</v>
      </c>
      <c r="BQ1086" s="302">
        <v>1.1159639999999999E-17</v>
      </c>
      <c r="BR1086" s="74"/>
      <c r="BS1086" s="136">
        <v>1.091501E-4</v>
      </c>
      <c r="BT1086" s="144">
        <v>6.5232096E-7</v>
      </c>
      <c r="BU1086" s="136">
        <v>1.0288418E-4</v>
      </c>
      <c r="BV1086" s="144">
        <v>1.4547600000000001E-8</v>
      </c>
      <c r="BW1086" s="144">
        <v>5.8220993999999996E-7</v>
      </c>
      <c r="BX1086" s="144">
        <v>1.1769024E-7</v>
      </c>
      <c r="BY1086" s="144">
        <v>8.0949264999999998E-10</v>
      </c>
      <c r="BZ1086" s="144">
        <v>1.8503580999999999E-7</v>
      </c>
      <c r="CA1086" s="144">
        <v>8.6649499000000007E-9</v>
      </c>
      <c r="CB1086" s="144">
        <v>9.7856735999999996E-8</v>
      </c>
      <c r="CC1086" s="144">
        <v>1.2026067E-9</v>
      </c>
      <c r="CD1086" s="144">
        <v>2.7325472E-8</v>
      </c>
      <c r="CE1086" s="144">
        <v>2.2473450999999999E-11</v>
      </c>
      <c r="CF1086" s="144">
        <v>3.0633668999999999E-7</v>
      </c>
      <c r="CG1086" s="144">
        <v>4.1996774E-6</v>
      </c>
      <c r="CH1086" s="144">
        <v>6.6336620000000005E-8</v>
      </c>
      <c r="CI1086" s="144">
        <v>5.8883204999999999E-9</v>
      </c>
      <c r="CJ1086" s="203"/>
      <c r="CK1086" s="201"/>
      <c r="CL1086" s="110" t="s">
        <v>4173</v>
      </c>
      <c r="CM1086" s="110"/>
      <c r="CN1086" s="110"/>
      <c r="CP1086" s="305"/>
      <c r="CQ1086" s="74"/>
      <c r="CR1086" s="74"/>
      <c r="CS1086" s="74"/>
      <c r="CT1086" s="74"/>
      <c r="CU1086" s="74"/>
      <c r="CV1086" s="74"/>
      <c r="CW1086" s="74"/>
      <c r="CX1086" s="74"/>
      <c r="CY1086" s="74"/>
      <c r="CZ1086" s="74"/>
      <c r="DA1086" s="74"/>
      <c r="DB1086" s="74"/>
    </row>
    <row r="1087" spans="1:106" ht="14.5" customHeight="1">
      <c r="A1087" s="74" t="s">
        <v>4380</v>
      </c>
      <c r="B1087" s="129" t="s">
        <v>4169</v>
      </c>
      <c r="C1087" s="130" t="str">
        <f t="shared" si="662"/>
        <v>A.160.04.103</v>
      </c>
      <c r="D1087" s="131" t="s">
        <v>314</v>
      </c>
      <c r="E1087" s="129" t="s">
        <v>957</v>
      </c>
      <c r="F1087" s="132" t="s">
        <v>4381</v>
      </c>
      <c r="G1087" s="132">
        <f t="shared" si="663"/>
        <v>5.6577730896499992E-2</v>
      </c>
      <c r="H1087" s="348">
        <f t="shared" si="664"/>
        <v>5.6577730896499992E-2</v>
      </c>
      <c r="I1087" s="74"/>
      <c r="J1087" s="132">
        <f t="shared" si="665"/>
        <v>1.5672009724999999E-3</v>
      </c>
      <c r="K1087" s="132">
        <f t="shared" si="666"/>
        <v>5.1897073700000003E-3</v>
      </c>
      <c r="L1087" s="300">
        <f t="shared" si="667"/>
        <v>1.7476401553999998E-2</v>
      </c>
      <c r="M1087" s="132">
        <v>3.2344420999999998E-2</v>
      </c>
      <c r="N1087" s="132">
        <v>3.3855767000000002E-3</v>
      </c>
      <c r="O1087" s="132">
        <v>1.6799718E-3</v>
      </c>
      <c r="P1087" s="132">
        <v>1.2225875E-3</v>
      </c>
      <c r="Q1087" s="132">
        <v>1.899533E-4</v>
      </c>
      <c r="R1087" s="304">
        <v>6.5080225000000001E-6</v>
      </c>
      <c r="S1087" s="132">
        <v>1.4815215E-4</v>
      </c>
      <c r="T1087" s="132">
        <v>1.2415886999999999E-4</v>
      </c>
      <c r="U1087" s="132">
        <v>2.062589E-4</v>
      </c>
      <c r="V1087" s="132">
        <v>1.4012299000000001E-2</v>
      </c>
      <c r="W1087" s="132">
        <v>3.2303116999999998E-3</v>
      </c>
      <c r="X1087" s="304">
        <v>2.5416378999999999E-5</v>
      </c>
      <c r="Y1087" s="304">
        <v>2.1155750000000001E-6</v>
      </c>
      <c r="Z1087" s="132">
        <v>0</v>
      </c>
      <c r="AA1087" s="74"/>
      <c r="AB1087" s="301">
        <f t="shared" si="668"/>
        <v>0.24319113533834583</v>
      </c>
      <c r="AC1087" s="338">
        <f t="shared" si="669"/>
        <v>0.24319113533834583</v>
      </c>
      <c r="AD1087" s="74"/>
      <c r="AE1087" s="136">
        <v>21.520758000000001</v>
      </c>
      <c r="AF1087" s="136">
        <v>3.0843341</v>
      </c>
      <c r="AG1087" s="136">
        <v>0.4378939</v>
      </c>
      <c r="AH1087" s="136">
        <v>0</v>
      </c>
      <c r="AI1087" s="136">
        <v>17.737456000000002</v>
      </c>
      <c r="AJ1087" s="136">
        <v>0.16211503999999999</v>
      </c>
      <c r="AK1087" s="136">
        <v>9.8958885999999996E-2</v>
      </c>
      <c r="AL1087" s="74"/>
      <c r="AM1087" s="133">
        <v>5.4627866999999997E-3</v>
      </c>
      <c r="AN1087" s="340">
        <f t="shared" si="670"/>
        <v>5.4627866999999997E-3</v>
      </c>
      <c r="AP1087" s="133">
        <v>5.0916881999999997E-3</v>
      </c>
      <c r="AQ1087" s="133">
        <v>2.2697983E-4</v>
      </c>
      <c r="AR1087" s="133">
        <v>1.4411860999999999E-4</v>
      </c>
      <c r="AS1087" s="134">
        <f t="shared" si="671"/>
        <v>3.0525709017256999E-7</v>
      </c>
      <c r="AT1087" s="135">
        <f t="shared" si="672"/>
        <v>8.3942243235354003E-10</v>
      </c>
      <c r="AU1087" s="135">
        <f t="shared" si="673"/>
        <v>2.0184680079000001E-2</v>
      </c>
      <c r="AV1087" s="302">
        <v>2.2615690000000001E-7</v>
      </c>
      <c r="AW1087" s="302">
        <v>6.8238567E-10</v>
      </c>
      <c r="AX1087" s="302">
        <v>1.8643021999999999E-14</v>
      </c>
      <c r="AY1087" s="302">
        <v>6.2602571000000002E-12</v>
      </c>
      <c r="AZ1087" s="302">
        <v>1.6384846999999999E-13</v>
      </c>
      <c r="BA1087" s="302">
        <v>1.8179752E-10</v>
      </c>
      <c r="BB1087" s="302">
        <v>7.7375133999999999E-8</v>
      </c>
      <c r="BC1087" s="302">
        <v>2.6395621E-11</v>
      </c>
      <c r="BD1087" s="302">
        <v>8.8246140999999994E-11</v>
      </c>
      <c r="BE1087" s="302">
        <v>4.1610557999999999E-14</v>
      </c>
      <c r="BF1087" s="302">
        <v>1.3402159000000001E-15</v>
      </c>
      <c r="BG1087" s="302">
        <v>5.2622257999999998E-14</v>
      </c>
      <c r="BH1087" s="302">
        <v>9.6766165000000003E-14</v>
      </c>
      <c r="BI1087" s="302">
        <v>2.1406945000000001E-14</v>
      </c>
      <c r="BJ1087" s="302">
        <v>2.4562929000000001E-11</v>
      </c>
      <c r="BK1087" s="302">
        <v>1.4712544E-9</v>
      </c>
      <c r="BL1087" s="302">
        <v>4.1913171000000002E-11</v>
      </c>
      <c r="BM1087" s="302">
        <v>1.4892079E-5</v>
      </c>
      <c r="BN1087" s="303">
        <v>2.0169788000000001E-2</v>
      </c>
      <c r="BO1087" s="302">
        <v>4.1017218000000001E-11</v>
      </c>
      <c r="BP1087" s="302">
        <v>2.4942903000000001E-13</v>
      </c>
      <c r="BQ1087" s="302">
        <v>1.1159639999999999E-17</v>
      </c>
      <c r="BR1087" s="74"/>
      <c r="BS1087" s="144">
        <v>1.3131566E-5</v>
      </c>
      <c r="BT1087" s="144">
        <v>6.6825252999999998E-7</v>
      </c>
      <c r="BU1087" s="144">
        <v>6.7808142000000002E-6</v>
      </c>
      <c r="BV1087" s="144">
        <v>1.455259E-8</v>
      </c>
      <c r="BW1087" s="144">
        <v>5.9615958999999995E-7</v>
      </c>
      <c r="BX1087" s="144">
        <v>1.1769024E-7</v>
      </c>
      <c r="BY1087" s="144">
        <v>8.0949264999999998E-10</v>
      </c>
      <c r="BZ1087" s="144">
        <v>1.8503580999999999E-7</v>
      </c>
      <c r="CA1087" s="144">
        <v>8.7333080000000001E-9</v>
      </c>
      <c r="CB1087" s="144">
        <v>9.8033143000000004E-8</v>
      </c>
      <c r="CC1087" s="144">
        <v>1.2026067E-9</v>
      </c>
      <c r="CD1087" s="144">
        <v>2.7325472E-8</v>
      </c>
      <c r="CE1087" s="144">
        <v>2.2473450999999999E-11</v>
      </c>
      <c r="CF1087" s="144">
        <v>3.0905860999999998E-7</v>
      </c>
      <c r="CG1087" s="144">
        <v>4.2516509999999996E-6</v>
      </c>
      <c r="CH1087" s="144">
        <v>6.6336620000000005E-8</v>
      </c>
      <c r="CI1087" s="144">
        <v>5.8883204999999999E-9</v>
      </c>
      <c r="CJ1087" s="203"/>
      <c r="CK1087" s="201"/>
      <c r="CL1087" s="110" t="s">
        <v>4173</v>
      </c>
      <c r="CM1087" s="110"/>
      <c r="CN1087" s="110"/>
      <c r="CP1087" s="305"/>
      <c r="CQ1087" s="74"/>
      <c r="CR1087" s="74"/>
      <c r="CS1087" s="74"/>
      <c r="CT1087" s="74"/>
      <c r="CU1087" s="74"/>
      <c r="CV1087" s="74"/>
      <c r="CW1087" s="74"/>
      <c r="CX1087" s="74"/>
      <c r="CY1087" s="74"/>
      <c r="CZ1087" s="74"/>
      <c r="DA1087" s="74"/>
      <c r="DB1087" s="74"/>
    </row>
    <row r="1088" spans="1:106" ht="14.5" customHeight="1">
      <c r="A1088" s="74" t="s">
        <v>4382</v>
      </c>
      <c r="B1088" s="129" t="s">
        <v>4169</v>
      </c>
      <c r="C1088" s="130" t="str">
        <f t="shared" si="662"/>
        <v>A.160.04.104</v>
      </c>
      <c r="D1088" s="131" t="s">
        <v>314</v>
      </c>
      <c r="E1088" s="129" t="s">
        <v>957</v>
      </c>
      <c r="F1088" s="132" t="s">
        <v>4383</v>
      </c>
      <c r="G1088" s="132">
        <f t="shared" si="663"/>
        <v>4.9809277135174996</v>
      </c>
      <c r="H1088" s="348">
        <f t="shared" si="664"/>
        <v>4.9809277135174996</v>
      </c>
      <c r="I1088" s="74"/>
      <c r="J1088" s="132">
        <f t="shared" si="665"/>
        <v>1.5672009724999999E-3</v>
      </c>
      <c r="K1088" s="132">
        <f t="shared" si="666"/>
        <v>5.1897073700000003E-3</v>
      </c>
      <c r="L1088" s="300">
        <f t="shared" si="667"/>
        <v>4.4829763851749993</v>
      </c>
      <c r="M1088" s="132">
        <v>0.49119442000000002</v>
      </c>
      <c r="N1088" s="132">
        <v>3.3855767000000002E-3</v>
      </c>
      <c r="O1088" s="132">
        <v>1.6799718E-3</v>
      </c>
      <c r="P1088" s="132">
        <v>1.2225875E-3</v>
      </c>
      <c r="Q1088" s="132">
        <v>1.899533E-4</v>
      </c>
      <c r="R1088" s="304">
        <v>6.5080225000000001E-6</v>
      </c>
      <c r="S1088" s="132">
        <v>1.4815215E-4</v>
      </c>
      <c r="T1088" s="132">
        <v>1.2415886999999999E-4</v>
      </c>
      <c r="U1088" s="132">
        <v>2.062589E-4</v>
      </c>
      <c r="V1088" s="132">
        <v>1.4012299000000001E-2</v>
      </c>
      <c r="W1088" s="132">
        <v>3.2303116999999998E-3</v>
      </c>
      <c r="X1088" s="132">
        <v>4.4655253999999998</v>
      </c>
      <c r="Y1088" s="304">
        <v>2.1155750000000001E-6</v>
      </c>
      <c r="Z1088" s="132">
        <v>0</v>
      </c>
      <c r="AA1088" s="74"/>
      <c r="AB1088" s="301">
        <f t="shared" si="668"/>
        <v>3.6931911278195488</v>
      </c>
      <c r="AC1088" s="338">
        <f t="shared" si="669"/>
        <v>3.6931911278195488</v>
      </c>
      <c r="AD1088" s="74"/>
      <c r="AE1088" s="136">
        <v>21.520758000000001</v>
      </c>
      <c r="AF1088" s="136">
        <v>3.0843341</v>
      </c>
      <c r="AG1088" s="136">
        <v>0.4378939</v>
      </c>
      <c r="AH1088" s="136">
        <v>0</v>
      </c>
      <c r="AI1088" s="136">
        <v>17.737456000000002</v>
      </c>
      <c r="AJ1088" s="136">
        <v>0.16211503999999999</v>
      </c>
      <c r="AK1088" s="136">
        <v>9.8958885999999996E-2</v>
      </c>
      <c r="AL1088" s="74"/>
      <c r="AM1088" s="133">
        <v>6.1477610000000002E-2</v>
      </c>
      <c r="AN1088" s="340">
        <f t="shared" si="670"/>
        <v>6.1477610000000002E-2</v>
      </c>
      <c r="AP1088" s="133">
        <v>5.8494376000000001E-2</v>
      </c>
      <c r="AQ1088" s="133">
        <v>2.8391152000000002E-3</v>
      </c>
      <c r="AR1088" s="133">
        <v>1.4411860999999999E-4</v>
      </c>
      <c r="AS1088" s="134">
        <f t="shared" si="671"/>
        <v>3.5068570901725697E-6</v>
      </c>
      <c r="AT1088" s="135">
        <f t="shared" si="672"/>
        <v>1.0499686687351541E-8</v>
      </c>
      <c r="AU1088" s="135">
        <f t="shared" si="673"/>
        <v>2.0184680079000001E-2</v>
      </c>
      <c r="AV1088" s="302">
        <v>3.4277569E-6</v>
      </c>
      <c r="AW1088" s="302">
        <v>1.0342386E-8</v>
      </c>
      <c r="AX1088" s="302">
        <v>2.8256802E-13</v>
      </c>
      <c r="AY1088" s="302">
        <v>6.2602571000000002E-12</v>
      </c>
      <c r="AZ1088" s="302">
        <v>1.6384846999999999E-13</v>
      </c>
      <c r="BA1088" s="302">
        <v>1.8179752E-10</v>
      </c>
      <c r="BB1088" s="302">
        <v>7.7375133999999999E-8</v>
      </c>
      <c r="BC1088" s="302">
        <v>2.6395621E-11</v>
      </c>
      <c r="BD1088" s="302">
        <v>8.8246140999999994E-11</v>
      </c>
      <c r="BE1088" s="302">
        <v>4.1610557999999999E-14</v>
      </c>
      <c r="BF1088" s="302">
        <v>1.3402159000000001E-15</v>
      </c>
      <c r="BG1088" s="302">
        <v>5.2622257999999998E-14</v>
      </c>
      <c r="BH1088" s="302">
        <v>9.6766165000000003E-14</v>
      </c>
      <c r="BI1088" s="302">
        <v>2.1406945000000001E-14</v>
      </c>
      <c r="BJ1088" s="302">
        <v>2.4562929000000001E-11</v>
      </c>
      <c r="BK1088" s="302">
        <v>1.4712544E-9</v>
      </c>
      <c r="BL1088" s="302">
        <v>4.1913171000000002E-11</v>
      </c>
      <c r="BM1088" s="302">
        <v>1.4892079E-5</v>
      </c>
      <c r="BN1088" s="303">
        <v>2.0169788000000001E-2</v>
      </c>
      <c r="BO1088" s="302">
        <v>4.1017218000000001E-11</v>
      </c>
      <c r="BP1088" s="302">
        <v>2.4942903000000001E-13</v>
      </c>
      <c r="BQ1088" s="302">
        <v>1.1159639999999999E-17</v>
      </c>
      <c r="BR1088" s="74"/>
      <c r="BS1088" s="136">
        <v>1.0932672E-4</v>
      </c>
      <c r="BT1088" s="144">
        <v>6.6825252999999998E-7</v>
      </c>
      <c r="BU1088" s="136">
        <v>1.0297597E-4</v>
      </c>
      <c r="BV1088" s="144">
        <v>1.455259E-8</v>
      </c>
      <c r="BW1088" s="144">
        <v>5.9615958999999995E-7</v>
      </c>
      <c r="BX1088" s="144">
        <v>1.1769024E-7</v>
      </c>
      <c r="BY1088" s="144">
        <v>8.0949264999999998E-10</v>
      </c>
      <c r="BZ1088" s="144">
        <v>1.8503580999999999E-7</v>
      </c>
      <c r="CA1088" s="144">
        <v>8.7333080000000001E-9</v>
      </c>
      <c r="CB1088" s="144">
        <v>9.8033143000000004E-8</v>
      </c>
      <c r="CC1088" s="144">
        <v>1.2026067E-9</v>
      </c>
      <c r="CD1088" s="144">
        <v>2.7325472E-8</v>
      </c>
      <c r="CE1088" s="144">
        <v>2.2473450999999999E-11</v>
      </c>
      <c r="CF1088" s="144">
        <v>3.0905860999999998E-7</v>
      </c>
      <c r="CG1088" s="144">
        <v>4.2516509999999996E-6</v>
      </c>
      <c r="CH1088" s="144">
        <v>6.6336620000000005E-8</v>
      </c>
      <c r="CI1088" s="144">
        <v>5.8883204999999999E-9</v>
      </c>
      <c r="CJ1088" s="203"/>
      <c r="CK1088" s="201"/>
      <c r="CL1088" s="110" t="s">
        <v>4173</v>
      </c>
      <c r="CM1088" s="110"/>
      <c r="CN1088" s="110"/>
      <c r="CP1088" s="305"/>
      <c r="CQ1088" s="74"/>
      <c r="CR1088" s="74"/>
      <c r="CS1088" s="74"/>
      <c r="CT1088" s="74"/>
      <c r="CU1088" s="74"/>
      <c r="CV1088" s="74"/>
      <c r="CW1088" s="74"/>
      <c r="CX1088" s="74"/>
      <c r="CY1088" s="74"/>
      <c r="CZ1088" s="74"/>
      <c r="DA1088" s="74"/>
      <c r="DB1088" s="74"/>
    </row>
    <row r="1089" spans="1:106" ht="14.5" customHeight="1">
      <c r="A1089" s="74" t="s">
        <v>4384</v>
      </c>
      <c r="B1089" s="129" t="s">
        <v>4169</v>
      </c>
      <c r="C1089" s="130" t="str">
        <f t="shared" si="662"/>
        <v>A.160.04.105</v>
      </c>
      <c r="D1089" s="131" t="s">
        <v>314</v>
      </c>
      <c r="E1089" s="129" t="s">
        <v>957</v>
      </c>
      <c r="F1089" s="132" t="s">
        <v>4386</v>
      </c>
      <c r="G1089" s="132">
        <f t="shared" si="663"/>
        <v>0.13915467737999998</v>
      </c>
      <c r="H1089" s="348">
        <f t="shared" si="664"/>
        <v>0.13915467737999998</v>
      </c>
      <c r="I1089" s="74"/>
      <c r="J1089" s="132">
        <f t="shared" si="665"/>
        <v>3.2890663139999998E-3</v>
      </c>
      <c r="K1089" s="132">
        <f t="shared" si="666"/>
        <v>1.4192511239999999E-2</v>
      </c>
      <c r="L1089" s="300">
        <f t="shared" si="667"/>
        <v>5.1352053825999992E-2</v>
      </c>
      <c r="M1089" s="132">
        <v>7.0321045999999998E-2</v>
      </c>
      <c r="N1089" s="132">
        <v>1.0184772999999999E-2</v>
      </c>
      <c r="O1089" s="132">
        <v>3.6637931999999999E-3</v>
      </c>
      <c r="P1089" s="132">
        <v>2.4607365E-3</v>
      </c>
      <c r="Q1089" s="132">
        <v>3.9395507999999998E-4</v>
      </c>
      <c r="R1089" s="304">
        <v>1.9121594E-5</v>
      </c>
      <c r="S1089" s="132">
        <v>4.1525314000000001E-4</v>
      </c>
      <c r="T1089" s="132">
        <v>3.4394504000000002E-4</v>
      </c>
      <c r="U1089" s="132">
        <v>3.7202440999999998E-4</v>
      </c>
      <c r="V1089" s="132">
        <v>4.752373E-2</v>
      </c>
      <c r="W1089" s="132">
        <v>3.3801104000000001E-3</v>
      </c>
      <c r="X1089" s="304">
        <v>7.034474E-5</v>
      </c>
      <c r="Y1089" s="304">
        <v>5.8442760000000003E-6</v>
      </c>
      <c r="Z1089" s="132">
        <v>0</v>
      </c>
      <c r="AA1089" s="74"/>
      <c r="AB1089" s="301">
        <f t="shared" si="668"/>
        <v>0.52872966917293229</v>
      </c>
      <c r="AC1089" s="338">
        <f t="shared" si="669"/>
        <v>0.52872966917293229</v>
      </c>
      <c r="AD1089" s="74"/>
      <c r="AE1089" s="136">
        <v>25.511419</v>
      </c>
      <c r="AF1089" s="136">
        <v>7.0470291999999999</v>
      </c>
      <c r="AG1089" s="136">
        <v>0.45820160999999998</v>
      </c>
      <c r="AH1089" s="136">
        <v>0</v>
      </c>
      <c r="AI1089" s="136">
        <v>17.738678</v>
      </c>
      <c r="AJ1089" s="136">
        <v>0.16428677</v>
      </c>
      <c r="AK1089" s="136">
        <v>0.10322289</v>
      </c>
      <c r="AL1089" s="74"/>
      <c r="AM1089" s="133">
        <v>1.2802268E-2</v>
      </c>
      <c r="AN1089" s="340">
        <f t="shared" si="670"/>
        <v>1.2802268E-2</v>
      </c>
      <c r="AP1089" s="133">
        <v>1.1886953E-2</v>
      </c>
      <c r="AQ1089" s="133">
        <v>5.1518307000000005E-4</v>
      </c>
      <c r="AR1089" s="133">
        <v>4.0013135999999999E-4</v>
      </c>
      <c r="AS1089" s="134">
        <f t="shared" si="671"/>
        <v>7.1264707306739994E-7</v>
      </c>
      <c r="AT1089" s="135">
        <f t="shared" si="672"/>
        <v>1.9052627861959038E-9</v>
      </c>
      <c r="AU1089" s="135">
        <f t="shared" si="673"/>
        <v>5.6040806946999998E-2</v>
      </c>
      <c r="AV1089" s="302">
        <v>4.9197476999999997E-7</v>
      </c>
      <c r="AW1089" s="302">
        <v>1.48445E-9</v>
      </c>
      <c r="AX1089" s="302">
        <v>4.0555281999999997E-14</v>
      </c>
      <c r="AY1089" s="302">
        <v>1.7293960000000001E-11</v>
      </c>
      <c r="AZ1089" s="302">
        <v>4.5263140000000001E-13</v>
      </c>
      <c r="BA1089" s="302">
        <v>3.6592117E-10</v>
      </c>
      <c r="BB1089" s="302">
        <v>2.1604115000000001E-7</v>
      </c>
      <c r="BC1089" s="302">
        <v>5.4055214000000002E-11</v>
      </c>
      <c r="BD1089" s="302">
        <v>2.4951004000000002E-10</v>
      </c>
      <c r="BE1089" s="302">
        <v>1.1494916999999999E-13</v>
      </c>
      <c r="BF1089" s="302">
        <v>3.7023463999999998E-15</v>
      </c>
      <c r="BG1089" s="302">
        <v>1.4852963999999999E-13</v>
      </c>
      <c r="BH1089" s="302">
        <v>3.8508861000000001E-13</v>
      </c>
      <c r="BI1089" s="302">
        <v>8.0488618999999996E-14</v>
      </c>
      <c r="BJ1089" s="302">
        <v>6.8012036000000005E-11</v>
      </c>
      <c r="BK1089" s="302">
        <v>4.0661631999999997E-9</v>
      </c>
      <c r="BL1089" s="302">
        <v>1.1578513999999999E-10</v>
      </c>
      <c r="BM1089" s="302">
        <v>3.7451947000000002E-5</v>
      </c>
      <c r="BN1089" s="303">
        <v>5.6003354999999998E-2</v>
      </c>
      <c r="BO1089" s="302">
        <v>1.1331007E-10</v>
      </c>
      <c r="BP1089" s="302">
        <v>6.8904769999999996E-13</v>
      </c>
      <c r="BQ1089" s="302">
        <v>3.0828503999999997E-17</v>
      </c>
      <c r="BR1089" s="74"/>
      <c r="BS1089" s="144">
        <v>2.9052922000000001E-5</v>
      </c>
      <c r="BT1089" s="144">
        <v>1.8389325E-6</v>
      </c>
      <c r="BU1089" s="144">
        <v>1.4742386E-5</v>
      </c>
      <c r="BV1089" s="144">
        <v>4.0313533E-8</v>
      </c>
      <c r="BW1089" s="144">
        <v>1.592322E-6</v>
      </c>
      <c r="BX1089" s="144">
        <v>2.3344735999999999E-7</v>
      </c>
      <c r="BY1089" s="144">
        <v>2.2362234999999998E-9</v>
      </c>
      <c r="BZ1089" s="144">
        <v>3.7202316999999998E-7</v>
      </c>
      <c r="CA1089" s="144">
        <v>2.5659832999999999E-8</v>
      </c>
      <c r="CB1089" s="144">
        <v>2.7477541999999999E-7</v>
      </c>
      <c r="CC1089" s="144">
        <v>3.3222009999999999E-9</v>
      </c>
      <c r="CD1089" s="144">
        <v>7.5486617000000007E-8</v>
      </c>
      <c r="CE1089" s="144">
        <v>6.2082908999999999E-11</v>
      </c>
      <c r="CF1089" s="144">
        <v>7.1748588000000004E-7</v>
      </c>
      <c r="CG1089" s="144">
        <v>9.0323724999999999E-6</v>
      </c>
      <c r="CH1089" s="144">
        <v>8.5829936000000001E-8</v>
      </c>
      <c r="CI1089" s="144">
        <v>1.6266485000000001E-8</v>
      </c>
      <c r="CJ1089" s="203"/>
      <c r="CK1089" s="201"/>
      <c r="CL1089" s="110" t="s">
        <v>4173</v>
      </c>
      <c r="CM1089" s="110"/>
      <c r="CN1089" s="110"/>
      <c r="CP1089" s="305"/>
      <c r="CQ1089" s="74"/>
      <c r="CR1089" s="74"/>
      <c r="CS1089" s="74"/>
      <c r="CT1089" s="74"/>
      <c r="CU1089" s="74"/>
      <c r="CV1089" s="74"/>
      <c r="CW1089" s="74"/>
      <c r="CX1089" s="74"/>
      <c r="CY1089" s="74"/>
      <c r="CZ1089" s="74"/>
      <c r="DA1089" s="74"/>
      <c r="DB1089" s="89"/>
    </row>
    <row r="1090" spans="1:106" ht="14.5" customHeight="1">
      <c r="A1090" s="74" t="s">
        <v>4387</v>
      </c>
      <c r="B1090" s="129" t="s">
        <v>4169</v>
      </c>
      <c r="C1090" s="130" t="str">
        <f t="shared" si="662"/>
        <v>A.160.04.106</v>
      </c>
      <c r="D1090" s="131" t="s">
        <v>314</v>
      </c>
      <c r="E1090" s="129" t="s">
        <v>957</v>
      </c>
      <c r="F1090" s="132" t="s">
        <v>4388</v>
      </c>
      <c r="G1090" s="132">
        <f t="shared" si="663"/>
        <v>41.388629336640001</v>
      </c>
      <c r="H1090" s="348">
        <f t="shared" si="664"/>
        <v>41.388629336640001</v>
      </c>
      <c r="I1090" s="74"/>
      <c r="J1090" s="132">
        <f t="shared" si="665"/>
        <v>3.2890663139999998E-3</v>
      </c>
      <c r="K1090" s="132">
        <f t="shared" si="666"/>
        <v>1.4192511239999999E-2</v>
      </c>
      <c r="L1090" s="300">
        <f t="shared" si="667"/>
        <v>40.841976709085998</v>
      </c>
      <c r="M1090" s="132">
        <v>0.52917104999999998</v>
      </c>
      <c r="N1090" s="132">
        <v>1.0184772999999999E-2</v>
      </c>
      <c r="O1090" s="132">
        <v>3.6637931999999999E-3</v>
      </c>
      <c r="P1090" s="132">
        <v>2.4607365E-3</v>
      </c>
      <c r="Q1090" s="132">
        <v>3.9395507999999998E-4</v>
      </c>
      <c r="R1090" s="304">
        <v>1.9121594E-5</v>
      </c>
      <c r="S1090" s="132">
        <v>4.1525314000000001E-4</v>
      </c>
      <c r="T1090" s="132">
        <v>3.4394504000000002E-4</v>
      </c>
      <c r="U1090" s="132">
        <v>3.7202440999999998E-4</v>
      </c>
      <c r="V1090" s="132">
        <v>4.752373E-2</v>
      </c>
      <c r="W1090" s="132">
        <v>3.3801104000000001E-3</v>
      </c>
      <c r="X1090" s="132">
        <v>40.790694999999999</v>
      </c>
      <c r="Y1090" s="304">
        <v>5.8442760000000003E-6</v>
      </c>
      <c r="Z1090" s="132">
        <v>0</v>
      </c>
      <c r="AA1090" s="74"/>
      <c r="AB1090" s="301">
        <f t="shared" si="668"/>
        <v>3.9787296992481198</v>
      </c>
      <c r="AC1090" s="338">
        <f t="shared" si="669"/>
        <v>3.9787296992481198</v>
      </c>
      <c r="AD1090" s="74"/>
      <c r="AE1090" s="136">
        <v>25.511419</v>
      </c>
      <c r="AF1090" s="136">
        <v>7.0470291999999999</v>
      </c>
      <c r="AG1090" s="136">
        <v>0.45820160999999998</v>
      </c>
      <c r="AH1090" s="136">
        <v>0</v>
      </c>
      <c r="AI1090" s="136">
        <v>17.738678</v>
      </c>
      <c r="AJ1090" s="136">
        <v>0.16428677</v>
      </c>
      <c r="AK1090" s="136">
        <v>0.10322289</v>
      </c>
      <c r="AL1090" s="74"/>
      <c r="AM1090" s="133">
        <v>6.8817090999999997E-2</v>
      </c>
      <c r="AN1090" s="340">
        <f t="shared" si="670"/>
        <v>6.8817090999999997E-2</v>
      </c>
      <c r="AP1090" s="133">
        <v>6.5289640999999995E-2</v>
      </c>
      <c r="AQ1090" s="133">
        <v>3.1273184000000002E-3</v>
      </c>
      <c r="AR1090" s="133">
        <v>4.0013135999999999E-4</v>
      </c>
      <c r="AS1090" s="134">
        <f t="shared" si="671"/>
        <v>3.9142471030674001E-6</v>
      </c>
      <c r="AT1090" s="135">
        <f t="shared" si="672"/>
        <v>1.1565526711193902E-8</v>
      </c>
      <c r="AU1090" s="135">
        <f t="shared" si="673"/>
        <v>5.6040806946999998E-2</v>
      </c>
      <c r="AV1090" s="302">
        <v>3.6935748000000002E-6</v>
      </c>
      <c r="AW1090" s="302">
        <v>1.114445E-8</v>
      </c>
      <c r="AX1090" s="302">
        <v>3.0448027999999998E-13</v>
      </c>
      <c r="AY1090" s="302">
        <v>1.7293960000000001E-11</v>
      </c>
      <c r="AZ1090" s="302">
        <v>4.5263140000000001E-13</v>
      </c>
      <c r="BA1090" s="302">
        <v>3.6592117E-10</v>
      </c>
      <c r="BB1090" s="302">
        <v>2.1604115000000001E-7</v>
      </c>
      <c r="BC1090" s="302">
        <v>5.4055214000000002E-11</v>
      </c>
      <c r="BD1090" s="302">
        <v>2.4951004000000002E-10</v>
      </c>
      <c r="BE1090" s="302">
        <v>1.1494916999999999E-13</v>
      </c>
      <c r="BF1090" s="302">
        <v>3.7023463999999998E-15</v>
      </c>
      <c r="BG1090" s="302">
        <v>1.4852963999999999E-13</v>
      </c>
      <c r="BH1090" s="302">
        <v>3.8508861000000001E-13</v>
      </c>
      <c r="BI1090" s="302">
        <v>8.0488618999999996E-14</v>
      </c>
      <c r="BJ1090" s="302">
        <v>6.8012036000000005E-11</v>
      </c>
      <c r="BK1090" s="302">
        <v>4.0661631999999997E-9</v>
      </c>
      <c r="BL1090" s="302">
        <v>1.1578513999999999E-10</v>
      </c>
      <c r="BM1090" s="302">
        <v>3.7451947000000002E-5</v>
      </c>
      <c r="BN1090" s="303">
        <v>5.6003354999999998E-2</v>
      </c>
      <c r="BO1090" s="302">
        <v>1.1331007E-10</v>
      </c>
      <c r="BP1090" s="302">
        <v>6.8904769999999996E-13</v>
      </c>
      <c r="BQ1090" s="302">
        <v>3.0828503999999997E-17</v>
      </c>
      <c r="BR1090" s="74"/>
      <c r="BS1090" s="136">
        <v>1.2524808000000001E-4</v>
      </c>
      <c r="BT1090" s="144">
        <v>1.8389325E-6</v>
      </c>
      <c r="BU1090" s="136">
        <v>1.1093754E-4</v>
      </c>
      <c r="BV1090" s="144">
        <v>4.0313533E-8</v>
      </c>
      <c r="BW1090" s="144">
        <v>1.592322E-6</v>
      </c>
      <c r="BX1090" s="144">
        <v>2.3344735999999999E-7</v>
      </c>
      <c r="BY1090" s="144">
        <v>2.2362234999999998E-9</v>
      </c>
      <c r="BZ1090" s="144">
        <v>3.7202316999999998E-7</v>
      </c>
      <c r="CA1090" s="144">
        <v>2.5659832999999999E-8</v>
      </c>
      <c r="CB1090" s="144">
        <v>2.7477541999999999E-7</v>
      </c>
      <c r="CC1090" s="144">
        <v>3.3222009999999999E-9</v>
      </c>
      <c r="CD1090" s="144">
        <v>7.5486617000000007E-8</v>
      </c>
      <c r="CE1090" s="144">
        <v>6.2082908999999999E-11</v>
      </c>
      <c r="CF1090" s="144">
        <v>7.1748588000000004E-7</v>
      </c>
      <c r="CG1090" s="144">
        <v>9.0323724999999999E-6</v>
      </c>
      <c r="CH1090" s="144">
        <v>8.5829936000000001E-8</v>
      </c>
      <c r="CI1090" s="144">
        <v>1.6266485000000001E-8</v>
      </c>
      <c r="CJ1090" s="203"/>
      <c r="CK1090" s="201"/>
      <c r="CL1090" s="110" t="s">
        <v>4173</v>
      </c>
      <c r="CM1090" s="110"/>
      <c r="CN1090" s="110"/>
      <c r="CP1090" s="305"/>
      <c r="CQ1090" s="74"/>
      <c r="CR1090" s="74"/>
      <c r="CS1090" s="74"/>
      <c r="CT1090" s="74"/>
      <c r="CU1090" s="74"/>
      <c r="CV1090" s="74"/>
      <c r="CW1090" s="89"/>
      <c r="CX1090" s="89"/>
      <c r="CY1090" s="89"/>
      <c r="CZ1090" s="89"/>
      <c r="DA1090" s="89"/>
      <c r="DB1090" s="89"/>
    </row>
    <row r="1091" spans="1:106" ht="14.5" customHeight="1">
      <c r="A1091" s="74" t="s">
        <v>4389</v>
      </c>
      <c r="B1091" s="129" t="s">
        <v>4169</v>
      </c>
      <c r="C1091" s="130" t="str">
        <f t="shared" si="662"/>
        <v>A.160.04.107</v>
      </c>
      <c r="D1091" s="131" t="s">
        <v>314</v>
      </c>
      <c r="E1091" s="129" t="s">
        <v>957</v>
      </c>
      <c r="F1091" s="132" t="s">
        <v>4390</v>
      </c>
      <c r="G1091" s="132">
        <f t="shared" si="663"/>
        <v>6.5898585300499996E-2</v>
      </c>
      <c r="H1091" s="348">
        <f t="shared" si="664"/>
        <v>6.5898585300499996E-2</v>
      </c>
      <c r="I1091" s="74"/>
      <c r="J1091" s="132">
        <f t="shared" si="665"/>
        <v>2.8512226889999999E-3</v>
      </c>
      <c r="K1091" s="132">
        <f t="shared" si="666"/>
        <v>5.4002542600000009E-3</v>
      </c>
      <c r="L1091" s="300">
        <f t="shared" si="667"/>
        <v>2.1047764351500003E-2</v>
      </c>
      <c r="M1091" s="132">
        <v>3.6599343999999999E-2</v>
      </c>
      <c r="N1091" s="132">
        <v>2.1701863999999999E-3</v>
      </c>
      <c r="O1091" s="132">
        <v>2.9215880000000001E-3</v>
      </c>
      <c r="P1091" s="132">
        <v>2.1744606999999998E-3</v>
      </c>
      <c r="Q1091" s="132">
        <v>3.0440057999999999E-4</v>
      </c>
      <c r="R1091" s="304">
        <v>1.3977749000000001E-5</v>
      </c>
      <c r="S1091" s="132">
        <v>3.5838366000000001E-4</v>
      </c>
      <c r="T1091" s="132">
        <v>3.0847985999999999E-4</v>
      </c>
      <c r="U1091" s="132">
        <v>3.3523363999999998E-4</v>
      </c>
      <c r="V1091" s="132">
        <v>1.7355413E-2</v>
      </c>
      <c r="W1091" s="132">
        <v>3.2885524999999999E-3</v>
      </c>
      <c r="X1091" s="304">
        <v>6.3276273999999998E-5</v>
      </c>
      <c r="Y1091" s="304">
        <v>5.2889375000000004E-6</v>
      </c>
      <c r="Z1091" s="132">
        <v>0</v>
      </c>
      <c r="AA1091" s="74"/>
      <c r="AB1091" s="301">
        <f t="shared" si="668"/>
        <v>0.27518303759398494</v>
      </c>
      <c r="AC1091" s="338">
        <f t="shared" si="669"/>
        <v>0.27518303759398494</v>
      </c>
      <c r="AD1091" s="74"/>
      <c r="AE1091" s="136">
        <v>22.946341</v>
      </c>
      <c r="AF1091" s="136">
        <v>3.6988086</v>
      </c>
      <c r="AG1091" s="136">
        <v>0.44578983999999999</v>
      </c>
      <c r="AH1091" s="136">
        <v>0</v>
      </c>
      <c r="AI1091" s="136">
        <v>18.538495999999999</v>
      </c>
      <c r="AJ1091" s="136">
        <v>0.16296915000000001</v>
      </c>
      <c r="AK1091" s="136">
        <v>0.10027669</v>
      </c>
      <c r="AL1091" s="74"/>
      <c r="AM1091" s="133">
        <v>5.9234865999999997E-3</v>
      </c>
      <c r="AN1091" s="340">
        <f t="shared" si="670"/>
        <v>5.9234865999999997E-3</v>
      </c>
      <c r="AP1091" s="133">
        <v>5.4716217000000001E-3</v>
      </c>
      <c r="AQ1091" s="133">
        <v>2.7139017999999997E-4</v>
      </c>
      <c r="AR1091" s="133">
        <v>1.8047467E-4</v>
      </c>
      <c r="AS1091" s="134">
        <f t="shared" si="671"/>
        <v>3.2803487111318001E-7</v>
      </c>
      <c r="AT1091" s="135">
        <f t="shared" si="672"/>
        <v>1.0036619185712991E-9</v>
      </c>
      <c r="AU1091" s="135">
        <f t="shared" si="673"/>
        <v>2.5276563876999999E-2</v>
      </c>
      <c r="AV1091" s="302">
        <v>2.5655866000000003E-7</v>
      </c>
      <c r="AW1091" s="302">
        <v>7.7413871000000002E-10</v>
      </c>
      <c r="AX1091" s="302">
        <v>2.1148753000000001E-14</v>
      </c>
      <c r="AY1091" s="302">
        <v>1.5650642999999999E-11</v>
      </c>
      <c r="AZ1091" s="302">
        <v>4.0962117999999999E-13</v>
      </c>
      <c r="BA1091" s="302">
        <v>3.2333258000000003E-10</v>
      </c>
      <c r="BB1091" s="302">
        <v>6.7298702000000004E-8</v>
      </c>
      <c r="BC1091" s="302">
        <v>4.6477131000000002E-11</v>
      </c>
      <c r="BD1091" s="302">
        <v>7.7369341999999995E-11</v>
      </c>
      <c r="BE1091" s="302">
        <v>1.040264E-13</v>
      </c>
      <c r="BF1091" s="302">
        <v>3.3505397999999998E-15</v>
      </c>
      <c r="BG1091" s="302">
        <v>1.2521791000000001E-13</v>
      </c>
      <c r="BH1091" s="302">
        <v>5.7590084E-15</v>
      </c>
      <c r="BI1091" s="302">
        <v>1.0702491000000001E-14</v>
      </c>
      <c r="BJ1091" s="302">
        <v>6.1092618999999999E-11</v>
      </c>
      <c r="BK1091" s="302">
        <v>3.6744806000000001E-9</v>
      </c>
      <c r="BL1091" s="302">
        <v>1.0478293E-10</v>
      </c>
      <c r="BM1091" s="302">
        <v>3.2978877000000001E-5</v>
      </c>
      <c r="BN1091" s="303">
        <v>2.5243584999999999E-2</v>
      </c>
      <c r="BO1091" s="302">
        <v>1.0254305000000001E-10</v>
      </c>
      <c r="BP1091" s="302">
        <v>6.2357256999999997E-13</v>
      </c>
      <c r="BQ1091" s="302">
        <v>2.7899099000000002E-17</v>
      </c>
      <c r="BR1091" s="74"/>
      <c r="BS1091" s="144">
        <v>1.536055E-5</v>
      </c>
      <c r="BT1091" s="144">
        <v>6.4337347999999999E-7</v>
      </c>
      <c r="BU1091" s="144">
        <v>7.6728332000000006E-6</v>
      </c>
      <c r="BV1091" s="144">
        <v>3.6156888999999998E-8</v>
      </c>
      <c r="BW1091" s="144">
        <v>5.4979476999999999E-7</v>
      </c>
      <c r="BX1091" s="144">
        <v>2.1620693999999999E-7</v>
      </c>
      <c r="BY1091" s="144">
        <v>2.0237316000000001E-9</v>
      </c>
      <c r="BZ1091" s="144">
        <v>3.4417399000000001E-7</v>
      </c>
      <c r="CA1091" s="144">
        <v>1.8757155E-8</v>
      </c>
      <c r="CB1091" s="144">
        <v>2.3714455999999999E-7</v>
      </c>
      <c r="CC1091" s="144">
        <v>3.0065166999999999E-9</v>
      </c>
      <c r="CD1091" s="144">
        <v>6.8313681000000006E-8</v>
      </c>
      <c r="CE1091" s="144">
        <v>5.6183628000000001E-11</v>
      </c>
      <c r="CF1091" s="144">
        <v>4.8218284000000003E-7</v>
      </c>
      <c r="CG1091" s="144">
        <v>4.9888784000000002E-6</v>
      </c>
      <c r="CH1091" s="144">
        <v>8.2926676000000001E-8</v>
      </c>
      <c r="CI1091" s="144">
        <v>1.4720800999999999E-8</v>
      </c>
      <c r="CJ1091" s="203"/>
      <c r="CK1091" s="201"/>
      <c r="CL1091" s="110" t="s">
        <v>4173</v>
      </c>
      <c r="CM1091" s="110"/>
      <c r="CN1091" s="110"/>
      <c r="CP1091" s="305"/>
      <c r="CQ1091" s="74"/>
      <c r="CR1091" s="74"/>
      <c r="CS1091" s="74"/>
      <c r="CT1091" s="74"/>
      <c r="CU1091" s="74"/>
      <c r="CV1091" s="74"/>
      <c r="CW1091" s="89"/>
      <c r="CX1091" s="89"/>
      <c r="CY1091" s="89"/>
      <c r="CZ1091" s="89"/>
      <c r="DA1091" s="89"/>
      <c r="DB1091" s="89"/>
    </row>
    <row r="1092" spans="1:106" ht="14.5" customHeight="1">
      <c r="A1092" s="74" t="s">
        <v>4391</v>
      </c>
      <c r="B1092" s="129" t="s">
        <v>4169</v>
      </c>
      <c r="C1092" s="130" t="str">
        <f t="shared" si="662"/>
        <v>A.160.04.108</v>
      </c>
      <c r="D1092" s="131" t="s">
        <v>314</v>
      </c>
      <c r="E1092" s="129" t="s">
        <v>957</v>
      </c>
      <c r="F1092" s="132" t="s">
        <v>4393</v>
      </c>
      <c r="G1092" s="132">
        <f t="shared" si="663"/>
        <v>6.5898585300499996E-2</v>
      </c>
      <c r="H1092" s="348">
        <f t="shared" si="664"/>
        <v>6.5898585300499996E-2</v>
      </c>
      <c r="I1092" s="74"/>
      <c r="J1092" s="132">
        <f t="shared" si="665"/>
        <v>2.8512226889999999E-3</v>
      </c>
      <c r="K1092" s="132">
        <f t="shared" si="666"/>
        <v>5.4002542600000009E-3</v>
      </c>
      <c r="L1092" s="300">
        <f t="shared" si="667"/>
        <v>2.1047764351500003E-2</v>
      </c>
      <c r="M1092" s="132">
        <v>3.6599343999999999E-2</v>
      </c>
      <c r="N1092" s="132">
        <v>2.1701863999999999E-3</v>
      </c>
      <c r="O1092" s="132">
        <v>2.9215880000000001E-3</v>
      </c>
      <c r="P1092" s="132">
        <v>2.1744606999999998E-3</v>
      </c>
      <c r="Q1092" s="132">
        <v>3.0440057999999999E-4</v>
      </c>
      <c r="R1092" s="304">
        <v>1.3977749000000001E-5</v>
      </c>
      <c r="S1092" s="132">
        <v>3.5838366000000001E-4</v>
      </c>
      <c r="T1092" s="132">
        <v>3.0847985999999999E-4</v>
      </c>
      <c r="U1092" s="132">
        <v>3.3523363999999998E-4</v>
      </c>
      <c r="V1092" s="132">
        <v>1.7355413E-2</v>
      </c>
      <c r="W1092" s="132">
        <v>3.2885524999999999E-3</v>
      </c>
      <c r="X1092" s="304">
        <v>6.3276273999999998E-5</v>
      </c>
      <c r="Y1092" s="304">
        <v>5.2889375000000004E-6</v>
      </c>
      <c r="Z1092" s="132">
        <v>0</v>
      </c>
      <c r="AA1092" s="74"/>
      <c r="AB1092" s="301">
        <f t="shared" si="668"/>
        <v>0.27518303759398494</v>
      </c>
      <c r="AC1092" s="338">
        <f t="shared" si="669"/>
        <v>0.27518303759398494</v>
      </c>
      <c r="AD1092" s="74"/>
      <c r="AE1092" s="136">
        <v>22.946341</v>
      </c>
      <c r="AF1092" s="136">
        <v>3.6988086</v>
      </c>
      <c r="AG1092" s="136">
        <v>0.44578983999999999</v>
      </c>
      <c r="AH1092" s="136">
        <v>0</v>
      </c>
      <c r="AI1092" s="136">
        <v>18.538495999999999</v>
      </c>
      <c r="AJ1092" s="136">
        <v>0.16296915000000001</v>
      </c>
      <c r="AK1092" s="136">
        <v>0.10027669</v>
      </c>
      <c r="AL1092" s="74"/>
      <c r="AM1092" s="133">
        <v>5.9234865999999997E-3</v>
      </c>
      <c r="AN1092" s="340">
        <f t="shared" si="670"/>
        <v>5.9234865999999997E-3</v>
      </c>
      <c r="AP1092" s="133">
        <v>5.4716217000000001E-3</v>
      </c>
      <c r="AQ1092" s="133">
        <v>2.7139017999999997E-4</v>
      </c>
      <c r="AR1092" s="133">
        <v>1.8047467E-4</v>
      </c>
      <c r="AS1092" s="134">
        <f t="shared" si="671"/>
        <v>3.2803487111318001E-7</v>
      </c>
      <c r="AT1092" s="135">
        <f t="shared" si="672"/>
        <v>1.0036619185712991E-9</v>
      </c>
      <c r="AU1092" s="135">
        <f t="shared" si="673"/>
        <v>2.5276563876999999E-2</v>
      </c>
      <c r="AV1092" s="302">
        <v>2.5655866000000003E-7</v>
      </c>
      <c r="AW1092" s="302">
        <v>7.7413871000000002E-10</v>
      </c>
      <c r="AX1092" s="302">
        <v>2.1148753000000001E-14</v>
      </c>
      <c r="AY1092" s="302">
        <v>1.5650642999999999E-11</v>
      </c>
      <c r="AZ1092" s="302">
        <v>4.0962117999999999E-13</v>
      </c>
      <c r="BA1092" s="302">
        <v>3.2333258000000003E-10</v>
      </c>
      <c r="BB1092" s="302">
        <v>6.7298702000000004E-8</v>
      </c>
      <c r="BC1092" s="302">
        <v>4.6477131000000002E-11</v>
      </c>
      <c r="BD1092" s="302">
        <v>7.7369341999999995E-11</v>
      </c>
      <c r="BE1092" s="302">
        <v>1.040264E-13</v>
      </c>
      <c r="BF1092" s="302">
        <v>3.3505397999999998E-15</v>
      </c>
      <c r="BG1092" s="302">
        <v>1.2521791000000001E-13</v>
      </c>
      <c r="BH1092" s="302">
        <v>5.7590084E-15</v>
      </c>
      <c r="BI1092" s="302">
        <v>1.0702491000000001E-14</v>
      </c>
      <c r="BJ1092" s="302">
        <v>6.1092618999999999E-11</v>
      </c>
      <c r="BK1092" s="302">
        <v>3.6744806000000001E-9</v>
      </c>
      <c r="BL1092" s="302">
        <v>1.0478293E-10</v>
      </c>
      <c r="BM1092" s="302">
        <v>3.2978877000000001E-5</v>
      </c>
      <c r="BN1092" s="303">
        <v>2.5243584999999999E-2</v>
      </c>
      <c r="BO1092" s="302">
        <v>1.0254305000000001E-10</v>
      </c>
      <c r="BP1092" s="302">
        <v>6.2357256999999997E-13</v>
      </c>
      <c r="BQ1092" s="302">
        <v>2.7899099000000002E-17</v>
      </c>
      <c r="BR1092" s="74"/>
      <c r="BS1092" s="144">
        <v>1.536055E-5</v>
      </c>
      <c r="BT1092" s="144">
        <v>6.4337347999999999E-7</v>
      </c>
      <c r="BU1092" s="144">
        <v>7.6728332000000006E-6</v>
      </c>
      <c r="BV1092" s="144">
        <v>3.6156888999999998E-8</v>
      </c>
      <c r="BW1092" s="144">
        <v>5.4979476999999999E-7</v>
      </c>
      <c r="BX1092" s="144">
        <v>2.1620693999999999E-7</v>
      </c>
      <c r="BY1092" s="144">
        <v>2.0237316000000001E-9</v>
      </c>
      <c r="BZ1092" s="144">
        <v>3.4417399000000001E-7</v>
      </c>
      <c r="CA1092" s="144">
        <v>1.8757155E-8</v>
      </c>
      <c r="CB1092" s="144">
        <v>2.3714455999999999E-7</v>
      </c>
      <c r="CC1092" s="144">
        <v>3.0065166999999999E-9</v>
      </c>
      <c r="CD1092" s="144">
        <v>6.8313681000000006E-8</v>
      </c>
      <c r="CE1092" s="144">
        <v>5.6183628000000001E-11</v>
      </c>
      <c r="CF1092" s="144">
        <v>4.8218284000000003E-7</v>
      </c>
      <c r="CG1092" s="144">
        <v>4.9888784000000002E-6</v>
      </c>
      <c r="CH1092" s="144">
        <v>8.2926676000000001E-8</v>
      </c>
      <c r="CI1092" s="144">
        <v>1.4720800999999999E-8</v>
      </c>
      <c r="CJ1092" s="203"/>
      <c r="CK1092" s="201"/>
      <c r="CL1092" s="110" t="s">
        <v>4173</v>
      </c>
      <c r="CM1092" s="110"/>
      <c r="CN1092" s="110"/>
      <c r="CP1092" s="305"/>
      <c r="CQ1092" s="74"/>
      <c r="CR1092" s="74"/>
      <c r="CS1092" s="74"/>
      <c r="CT1092" s="74"/>
      <c r="CU1092" s="74"/>
      <c r="CV1092" s="74"/>
      <c r="CW1092" s="89"/>
      <c r="CX1092" s="89"/>
      <c r="CY1092" s="89"/>
      <c r="CZ1092" s="89"/>
      <c r="DA1092" s="89"/>
      <c r="DB1092" s="89"/>
    </row>
    <row r="1093" spans="1:106" ht="14.5" customHeight="1">
      <c r="A1093" s="74" t="s">
        <v>4394</v>
      </c>
      <c r="B1093" s="129" t="s">
        <v>4169</v>
      </c>
      <c r="C1093" s="130" t="str">
        <f t="shared" si="662"/>
        <v>A.160.04.109</v>
      </c>
      <c r="D1093" s="131" t="s">
        <v>314</v>
      </c>
      <c r="E1093" s="129" t="s">
        <v>957</v>
      </c>
      <c r="F1093" s="132" t="s">
        <v>4395</v>
      </c>
      <c r="G1093" s="132">
        <f t="shared" si="663"/>
        <v>5.87966943509E-2</v>
      </c>
      <c r="H1093" s="348">
        <f t="shared" si="664"/>
        <v>5.87966943509E-2</v>
      </c>
      <c r="I1093" s="74"/>
      <c r="J1093" s="132">
        <f t="shared" si="665"/>
        <v>1.5738041429E-3</v>
      </c>
      <c r="K1093" s="132">
        <f t="shared" si="666"/>
        <v>5.4609526799999997E-3</v>
      </c>
      <c r="L1093" s="300">
        <f t="shared" si="667"/>
        <v>1.8395875528E-2</v>
      </c>
      <c r="M1093" s="132">
        <v>3.3366062000000002E-2</v>
      </c>
      <c r="N1093" s="132">
        <v>3.6404603E-3</v>
      </c>
      <c r="O1093" s="132">
        <v>1.6962341000000001E-3</v>
      </c>
      <c r="P1093" s="132">
        <v>1.2262957999999999E-3</v>
      </c>
      <c r="Q1093" s="132">
        <v>1.9210725000000001E-4</v>
      </c>
      <c r="R1093" s="304">
        <v>6.6268829000000003E-6</v>
      </c>
      <c r="S1093" s="132">
        <v>1.4877421000000001E-4</v>
      </c>
      <c r="T1093" s="132">
        <v>1.2425827999999999E-4</v>
      </c>
      <c r="U1093" s="132">
        <v>2.0669945000000001E-4</v>
      </c>
      <c r="V1093" s="132">
        <v>1.4928798E-2</v>
      </c>
      <c r="W1093" s="132">
        <v>3.2328323999999999E-3</v>
      </c>
      <c r="X1093" s="304">
        <v>2.5430103000000001E-5</v>
      </c>
      <c r="Y1093" s="304">
        <v>2.1155750000000001E-6</v>
      </c>
      <c r="Z1093" s="132">
        <v>0</v>
      </c>
      <c r="AA1093" s="74"/>
      <c r="AB1093" s="301">
        <f t="shared" si="668"/>
        <v>0.25087264661654135</v>
      </c>
      <c r="AC1093" s="338">
        <f t="shared" si="669"/>
        <v>0.25087264661654135</v>
      </c>
      <c r="AD1093" s="74"/>
      <c r="AE1093" s="136">
        <v>21.621618000000002</v>
      </c>
      <c r="AF1093" s="136">
        <v>3.1847316000000001</v>
      </c>
      <c r="AG1093" s="136">
        <v>0.43823561</v>
      </c>
      <c r="AH1093" s="136">
        <v>0</v>
      </c>
      <c r="AI1093" s="136">
        <v>17.737456000000002</v>
      </c>
      <c r="AJ1093" s="136">
        <v>0.16215123000000001</v>
      </c>
      <c r="AK1093" s="136">
        <v>9.9043014999999998E-2</v>
      </c>
      <c r="AL1093" s="74"/>
      <c r="AM1093" s="133">
        <v>5.6733957000000002E-3</v>
      </c>
      <c r="AN1093" s="340">
        <f t="shared" si="670"/>
        <v>5.6733957000000002E-3</v>
      </c>
      <c r="AP1093" s="133">
        <v>5.2883773E-3</v>
      </c>
      <c r="AQ1093" s="133">
        <v>2.3429182999999999E-4</v>
      </c>
      <c r="AR1093" s="133">
        <v>1.5072653999999999E-4</v>
      </c>
      <c r="AS1093" s="134">
        <f t="shared" si="671"/>
        <v>3.1704900406056999E-7</v>
      </c>
      <c r="AT1093" s="135">
        <f t="shared" si="672"/>
        <v>8.6646387378753987E-10</v>
      </c>
      <c r="AU1093" s="135">
        <f t="shared" si="673"/>
        <v>2.1110159598E-2</v>
      </c>
      <c r="AV1093" s="302">
        <v>2.3328534E-7</v>
      </c>
      <c r="AW1093" s="302">
        <v>7.0389389E-10</v>
      </c>
      <c r="AX1093" s="302">
        <v>1.9230657999999999E-14</v>
      </c>
      <c r="AY1093" s="302">
        <v>6.2602571000000002E-12</v>
      </c>
      <c r="AZ1093" s="302">
        <v>1.6384846999999999E-13</v>
      </c>
      <c r="BA1093" s="302">
        <v>1.8234959E-10</v>
      </c>
      <c r="BB1093" s="302">
        <v>8.2037849999999995E-8</v>
      </c>
      <c r="BC1093" s="302">
        <v>2.6521520000000001E-11</v>
      </c>
      <c r="BD1093" s="302">
        <v>9.3638082000000004E-11</v>
      </c>
      <c r="BE1093" s="302">
        <v>4.1610557999999999E-14</v>
      </c>
      <c r="BF1093" s="302">
        <v>1.3402159000000001E-15</v>
      </c>
      <c r="BG1093" s="302">
        <v>5.2950880999999997E-14</v>
      </c>
      <c r="BH1093" s="302">
        <v>1.0901131E-13</v>
      </c>
      <c r="BI1093" s="302">
        <v>2.3626975000000001E-14</v>
      </c>
      <c r="BJ1093" s="302">
        <v>2.4579246999999999E-11</v>
      </c>
      <c r="BK1093" s="302">
        <v>1.4714439E-9</v>
      </c>
      <c r="BL1093" s="302">
        <v>4.1913171000000002E-11</v>
      </c>
      <c r="BM1093" s="302">
        <v>1.4932597999999999E-5</v>
      </c>
      <c r="BN1093" s="303">
        <v>2.1095227000000001E-2</v>
      </c>
      <c r="BO1093" s="302">
        <v>4.1017218000000001E-11</v>
      </c>
      <c r="BP1093" s="302">
        <v>2.4942903000000001E-13</v>
      </c>
      <c r="BQ1093" s="302">
        <v>1.1159639999999999E-17</v>
      </c>
      <c r="BR1093" s="74"/>
      <c r="BS1093" s="144">
        <v>1.3543675E-5</v>
      </c>
      <c r="BT1093" s="144">
        <v>7.0542620000000002E-7</v>
      </c>
      <c r="BU1093" s="144">
        <v>6.9949949999999996E-6</v>
      </c>
      <c r="BV1093" s="144">
        <v>1.4564236E-8</v>
      </c>
      <c r="BW1093" s="144">
        <v>6.2870876999999995E-7</v>
      </c>
      <c r="BX1093" s="144">
        <v>1.1769024E-7</v>
      </c>
      <c r="BY1093" s="144">
        <v>8.0949264999999998E-10</v>
      </c>
      <c r="BZ1093" s="144">
        <v>1.8503580999999999E-7</v>
      </c>
      <c r="CA1093" s="144">
        <v>8.8928101999999997E-9</v>
      </c>
      <c r="CB1093" s="144">
        <v>9.8444758000000001E-8</v>
      </c>
      <c r="CC1093" s="144">
        <v>1.2026067E-9</v>
      </c>
      <c r="CD1093" s="144">
        <v>2.7325472E-8</v>
      </c>
      <c r="CE1093" s="144">
        <v>2.2473450999999999E-11</v>
      </c>
      <c r="CF1093" s="144">
        <v>3.1540977E-7</v>
      </c>
      <c r="CG1093" s="144">
        <v>4.3729227999999998E-6</v>
      </c>
      <c r="CH1093" s="144">
        <v>6.6336620000000005E-8</v>
      </c>
      <c r="CI1093" s="144">
        <v>5.8883204999999999E-9</v>
      </c>
      <c r="CJ1093" s="203"/>
      <c r="CK1093" s="201"/>
      <c r="CL1093" s="110" t="s">
        <v>4173</v>
      </c>
      <c r="CM1093" s="110"/>
      <c r="CN1093" s="110"/>
      <c r="CP1093" s="305"/>
      <c r="CQ1093" s="74"/>
      <c r="CR1093" s="74"/>
      <c r="CS1093" s="74"/>
      <c r="CT1093" s="74"/>
      <c r="CU1093" s="74"/>
      <c r="CV1093" s="74"/>
      <c r="CW1093" s="89"/>
      <c r="CX1093" s="89"/>
      <c r="CY1093" s="89"/>
      <c r="CZ1093" s="89"/>
      <c r="DA1093" s="89"/>
      <c r="DB1093" s="89"/>
    </row>
    <row r="1094" spans="1:106" ht="14.5" customHeight="1">
      <c r="A1094" s="74" t="s">
        <v>4396</v>
      </c>
      <c r="B1094" s="129" t="s">
        <v>4169</v>
      </c>
      <c r="C1094" s="130" t="str">
        <f t="shared" si="662"/>
        <v>A.160.04.110</v>
      </c>
      <c r="D1094" s="131" t="s">
        <v>314</v>
      </c>
      <c r="E1094" s="129" t="s">
        <v>957</v>
      </c>
      <c r="F1094" s="132" t="s">
        <v>4397</v>
      </c>
      <c r="G1094" s="132">
        <f t="shared" si="663"/>
        <v>7.6280966622479003</v>
      </c>
      <c r="H1094" s="348">
        <f t="shared" si="664"/>
        <v>7.6280966622479003</v>
      </c>
      <c r="I1094" s="74"/>
      <c r="J1094" s="132">
        <f t="shared" si="665"/>
        <v>1.5738041429E-3</v>
      </c>
      <c r="K1094" s="132">
        <f t="shared" si="666"/>
        <v>5.4609526799999997E-3</v>
      </c>
      <c r="L1094" s="300">
        <f t="shared" si="667"/>
        <v>7.1288458454250003</v>
      </c>
      <c r="M1094" s="132">
        <v>0.49221606000000001</v>
      </c>
      <c r="N1094" s="132">
        <v>3.6404603E-3</v>
      </c>
      <c r="O1094" s="132">
        <v>1.6962341000000001E-3</v>
      </c>
      <c r="P1094" s="132">
        <v>1.2262957999999999E-3</v>
      </c>
      <c r="Q1094" s="132">
        <v>1.9210725000000001E-4</v>
      </c>
      <c r="R1094" s="304">
        <v>6.6268829000000003E-6</v>
      </c>
      <c r="S1094" s="132">
        <v>1.4877421000000001E-4</v>
      </c>
      <c r="T1094" s="132">
        <v>1.2425827999999999E-4</v>
      </c>
      <c r="U1094" s="132">
        <v>2.0669945000000001E-4</v>
      </c>
      <c r="V1094" s="132">
        <v>1.4928798E-2</v>
      </c>
      <c r="W1094" s="132">
        <v>3.2328323999999999E-3</v>
      </c>
      <c r="X1094" s="132">
        <v>7.1104754000000003</v>
      </c>
      <c r="Y1094" s="304">
        <v>2.1155750000000001E-6</v>
      </c>
      <c r="Z1094" s="132">
        <v>0</v>
      </c>
      <c r="AA1094" s="74"/>
      <c r="AB1094" s="301">
        <f t="shared" si="668"/>
        <v>3.7008726315789473</v>
      </c>
      <c r="AC1094" s="338">
        <f t="shared" si="669"/>
        <v>3.7008726315789473</v>
      </c>
      <c r="AD1094" s="74"/>
      <c r="AE1094" s="136">
        <v>21.621618000000002</v>
      </c>
      <c r="AF1094" s="136">
        <v>3.1847316000000001</v>
      </c>
      <c r="AG1094" s="136">
        <v>0.43823561</v>
      </c>
      <c r="AH1094" s="136">
        <v>0</v>
      </c>
      <c r="AI1094" s="136">
        <v>17.737456000000002</v>
      </c>
      <c r="AJ1094" s="136">
        <v>0.16215123000000001</v>
      </c>
      <c r="AK1094" s="136">
        <v>9.9043014999999998E-2</v>
      </c>
      <c r="AL1094" s="74"/>
      <c r="AM1094" s="133">
        <v>6.1688219000000002E-2</v>
      </c>
      <c r="AN1094" s="340">
        <f t="shared" si="670"/>
        <v>6.1688219000000002E-2</v>
      </c>
      <c r="AP1094" s="133">
        <v>5.8691065000000001E-2</v>
      </c>
      <c r="AQ1094" s="133">
        <v>2.8464272E-3</v>
      </c>
      <c r="AR1094" s="133">
        <v>1.5072653999999999E-4</v>
      </c>
      <c r="AS1094" s="134">
        <f t="shared" si="671"/>
        <v>3.5186489640605699E-6</v>
      </c>
      <c r="AT1094" s="135">
        <f t="shared" si="672"/>
        <v>1.052672790878954E-8</v>
      </c>
      <c r="AU1094" s="135">
        <f t="shared" si="673"/>
        <v>2.1110159598E-2</v>
      </c>
      <c r="AV1094" s="302">
        <v>3.4348853E-6</v>
      </c>
      <c r="AW1094" s="302">
        <v>1.0363894E-8</v>
      </c>
      <c r="AX1094" s="302">
        <v>2.8315565999999998E-13</v>
      </c>
      <c r="AY1094" s="302">
        <v>6.2602571000000002E-12</v>
      </c>
      <c r="AZ1094" s="302">
        <v>1.6384846999999999E-13</v>
      </c>
      <c r="BA1094" s="302">
        <v>1.8234959E-10</v>
      </c>
      <c r="BB1094" s="302">
        <v>8.2037849999999995E-8</v>
      </c>
      <c r="BC1094" s="302">
        <v>2.6521520000000001E-11</v>
      </c>
      <c r="BD1094" s="302">
        <v>9.3638082000000004E-11</v>
      </c>
      <c r="BE1094" s="302">
        <v>4.1610557999999999E-14</v>
      </c>
      <c r="BF1094" s="302">
        <v>1.3402159000000001E-15</v>
      </c>
      <c r="BG1094" s="302">
        <v>5.2950880999999997E-14</v>
      </c>
      <c r="BH1094" s="302">
        <v>1.0901131E-13</v>
      </c>
      <c r="BI1094" s="302">
        <v>2.3626975000000001E-14</v>
      </c>
      <c r="BJ1094" s="302">
        <v>2.4579246999999999E-11</v>
      </c>
      <c r="BK1094" s="302">
        <v>1.4714439E-9</v>
      </c>
      <c r="BL1094" s="302">
        <v>4.1913171000000002E-11</v>
      </c>
      <c r="BM1094" s="302">
        <v>1.4932597999999999E-5</v>
      </c>
      <c r="BN1094" s="303">
        <v>2.1095227000000001E-2</v>
      </c>
      <c r="BO1094" s="302">
        <v>4.1017218000000001E-11</v>
      </c>
      <c r="BP1094" s="302">
        <v>2.4942903000000001E-13</v>
      </c>
      <c r="BQ1094" s="302">
        <v>1.1159639999999999E-17</v>
      </c>
      <c r="BR1094" s="74"/>
      <c r="BS1094" s="136">
        <v>1.0973883E-4</v>
      </c>
      <c r="BT1094" s="144">
        <v>7.0542620000000002E-7</v>
      </c>
      <c r="BU1094" s="136">
        <v>1.0319015E-4</v>
      </c>
      <c r="BV1094" s="144">
        <v>1.4564236E-8</v>
      </c>
      <c r="BW1094" s="144">
        <v>6.2870876999999995E-7</v>
      </c>
      <c r="BX1094" s="144">
        <v>1.1769024E-7</v>
      </c>
      <c r="BY1094" s="144">
        <v>8.0949264999999998E-10</v>
      </c>
      <c r="BZ1094" s="144">
        <v>1.8503580999999999E-7</v>
      </c>
      <c r="CA1094" s="144">
        <v>8.8928101999999997E-9</v>
      </c>
      <c r="CB1094" s="144">
        <v>9.8444758000000001E-8</v>
      </c>
      <c r="CC1094" s="144">
        <v>1.2026067E-9</v>
      </c>
      <c r="CD1094" s="144">
        <v>2.7325472E-8</v>
      </c>
      <c r="CE1094" s="144">
        <v>2.2473450999999999E-11</v>
      </c>
      <c r="CF1094" s="144">
        <v>3.1540977E-7</v>
      </c>
      <c r="CG1094" s="144">
        <v>4.3729227999999998E-6</v>
      </c>
      <c r="CH1094" s="144">
        <v>6.6336620000000005E-8</v>
      </c>
      <c r="CI1094" s="144">
        <v>5.8883204999999999E-9</v>
      </c>
      <c r="CJ1094" s="203"/>
      <c r="CK1094" s="201"/>
      <c r="CL1094" s="110" t="s">
        <v>4173</v>
      </c>
      <c r="CM1094" s="110"/>
      <c r="CN1094" s="110"/>
      <c r="CP1094" s="305"/>
      <c r="CQ1094" s="74"/>
      <c r="CR1094" s="74"/>
      <c r="CS1094" s="74"/>
      <c r="CT1094" s="74"/>
      <c r="CU1094" s="74"/>
      <c r="CV1094" s="74"/>
      <c r="CW1094" s="89"/>
      <c r="CX1094" s="89"/>
      <c r="CY1094" s="89"/>
      <c r="CZ1094" s="89"/>
      <c r="DA1094" s="89"/>
      <c r="DB1094" s="89"/>
    </row>
    <row r="1095" spans="1:106" ht="14.5" customHeight="1">
      <c r="A1095" s="74" t="s">
        <v>4398</v>
      </c>
      <c r="B1095" s="129" t="s">
        <v>4169</v>
      </c>
      <c r="C1095" s="130" t="str">
        <f t="shared" si="662"/>
        <v>A.160.04.111</v>
      </c>
      <c r="D1095" s="131" t="s">
        <v>314</v>
      </c>
      <c r="E1095" s="129" t="s">
        <v>957</v>
      </c>
      <c r="F1095" s="132" t="s">
        <v>4399</v>
      </c>
      <c r="G1095" s="132">
        <f t="shared" si="663"/>
        <v>8.4156266258000004E-2</v>
      </c>
      <c r="H1095" s="348">
        <f t="shared" si="664"/>
        <v>8.4156266258000004E-2</v>
      </c>
      <c r="I1095" s="74"/>
      <c r="J1095" s="132">
        <f t="shared" si="665"/>
        <v>1.6492685170000003E-3</v>
      </c>
      <c r="K1095" s="132">
        <f t="shared" si="666"/>
        <v>8.5608990600000018E-3</v>
      </c>
      <c r="L1095" s="300">
        <f t="shared" si="667"/>
        <v>2.8904147681000001E-2</v>
      </c>
      <c r="M1095" s="132">
        <v>4.5041950999999997E-2</v>
      </c>
      <c r="N1095" s="132">
        <v>6.5534162000000003E-3</v>
      </c>
      <c r="O1095" s="132">
        <v>1.8820884E-3</v>
      </c>
      <c r="P1095" s="132">
        <v>1.2686761000000001E-3</v>
      </c>
      <c r="Q1095" s="132">
        <v>2.1672375E-4</v>
      </c>
      <c r="R1095" s="304">
        <v>7.9852870000000007E-6</v>
      </c>
      <c r="S1095" s="132">
        <v>1.5588338E-4</v>
      </c>
      <c r="T1095" s="132">
        <v>1.2539446E-4</v>
      </c>
      <c r="U1095" s="132">
        <v>2.1173426000000001E-4</v>
      </c>
      <c r="V1095" s="132">
        <v>2.540307E-2</v>
      </c>
      <c r="W1095" s="132">
        <v>3.2616409E-3</v>
      </c>
      <c r="X1095" s="304">
        <v>2.5586946E-5</v>
      </c>
      <c r="Y1095" s="304">
        <v>2.1155750000000001E-6</v>
      </c>
      <c r="Z1095" s="132">
        <v>0</v>
      </c>
      <c r="AA1095" s="74"/>
      <c r="AB1095" s="301">
        <f t="shared" si="668"/>
        <v>0.33866128571428566</v>
      </c>
      <c r="AC1095" s="338">
        <f t="shared" si="669"/>
        <v>0.33866128571428566</v>
      </c>
      <c r="AD1095" s="74"/>
      <c r="AE1095" s="136">
        <v>22.774298000000002</v>
      </c>
      <c r="AF1095" s="136">
        <v>4.3321315</v>
      </c>
      <c r="AG1095" s="136">
        <v>0.44214089000000001</v>
      </c>
      <c r="AH1095" s="136">
        <v>0</v>
      </c>
      <c r="AI1095" s="136">
        <v>17.737456000000002</v>
      </c>
      <c r="AJ1095" s="136">
        <v>0.16256482</v>
      </c>
      <c r="AK1095" s="136">
        <v>0.1000045</v>
      </c>
      <c r="AL1095" s="74"/>
      <c r="AM1095" s="133">
        <v>8.0803560000000003E-3</v>
      </c>
      <c r="AN1095" s="340">
        <f t="shared" si="670"/>
        <v>8.0803560000000003E-3</v>
      </c>
      <c r="AP1095" s="133">
        <v>7.5362527E-3</v>
      </c>
      <c r="AQ1095" s="133">
        <v>3.1785759999999999E-4</v>
      </c>
      <c r="AR1095" s="133">
        <v>2.2624567999999999E-4</v>
      </c>
      <c r="AS1095" s="134">
        <f t="shared" si="671"/>
        <v>4.5181371610257003E-7</v>
      </c>
      <c r="AT1095" s="135">
        <f t="shared" si="672"/>
        <v>1.1755088776265398E-9</v>
      </c>
      <c r="AU1095" s="135">
        <f t="shared" si="673"/>
        <v>3.1687070667000002E-2</v>
      </c>
      <c r="AV1095" s="302">
        <v>3.147532E-7</v>
      </c>
      <c r="AW1095" s="302">
        <v>9.4970208999999994E-10</v>
      </c>
      <c r="AX1095" s="302">
        <v>2.5946489E-14</v>
      </c>
      <c r="AY1095" s="302">
        <v>6.2602571000000002E-12</v>
      </c>
      <c r="AZ1095" s="302">
        <v>1.6384846999999999E-13</v>
      </c>
      <c r="BA1095" s="302">
        <v>1.8865894000000001E-10</v>
      </c>
      <c r="BB1095" s="302">
        <v>1.3532603999999999E-7</v>
      </c>
      <c r="BC1095" s="302">
        <v>2.7960357999999999E-11</v>
      </c>
      <c r="BD1095" s="302">
        <v>1.5526026000000001E-10</v>
      </c>
      <c r="BE1095" s="302">
        <v>4.1610557999999999E-14</v>
      </c>
      <c r="BF1095" s="302">
        <v>1.3402159000000001E-15</v>
      </c>
      <c r="BG1095" s="302">
        <v>5.6706573999999997E-14</v>
      </c>
      <c r="BH1095" s="302">
        <v>2.4895585000000001E-13</v>
      </c>
      <c r="BI1095" s="302">
        <v>4.8998749999999997E-14</v>
      </c>
      <c r="BJ1095" s="302">
        <v>2.4765739000000001E-11</v>
      </c>
      <c r="BK1095" s="302">
        <v>1.4736101000000001E-9</v>
      </c>
      <c r="BL1095" s="302">
        <v>4.1913171000000002E-11</v>
      </c>
      <c r="BM1095" s="302">
        <v>1.5395666999999999E-5</v>
      </c>
      <c r="BN1095" s="303">
        <v>3.1671675000000003E-2</v>
      </c>
      <c r="BO1095" s="302">
        <v>4.1017218000000001E-11</v>
      </c>
      <c r="BP1095" s="302">
        <v>2.4942903000000001E-13</v>
      </c>
      <c r="BQ1095" s="302">
        <v>1.1159639999999999E-17</v>
      </c>
      <c r="BR1095" s="74"/>
      <c r="BS1095" s="144">
        <v>1.8253496E-5</v>
      </c>
      <c r="BT1095" s="144">
        <v>1.1302680999999999E-6</v>
      </c>
      <c r="BU1095" s="144">
        <v>9.4427753000000002E-6</v>
      </c>
      <c r="BV1095" s="144">
        <v>1.4697324E-8</v>
      </c>
      <c r="BW1095" s="144">
        <v>1.0006993999999999E-6</v>
      </c>
      <c r="BX1095" s="144">
        <v>1.1769024E-7</v>
      </c>
      <c r="BY1095" s="144">
        <v>8.0949264999999998E-10</v>
      </c>
      <c r="BZ1095" s="144">
        <v>1.8503580999999999E-7</v>
      </c>
      <c r="CA1095" s="144">
        <v>1.0715693E-8</v>
      </c>
      <c r="CB1095" s="144">
        <v>1.0314894E-7</v>
      </c>
      <c r="CC1095" s="144">
        <v>1.2026067E-9</v>
      </c>
      <c r="CD1095" s="144">
        <v>2.7325472E-8</v>
      </c>
      <c r="CE1095" s="144">
        <v>2.2473450999999999E-11</v>
      </c>
      <c r="CF1095" s="144">
        <v>3.8799443E-7</v>
      </c>
      <c r="CG1095" s="144">
        <v>5.7588858000000002E-6</v>
      </c>
      <c r="CH1095" s="144">
        <v>6.6336620000000005E-8</v>
      </c>
      <c r="CI1095" s="144">
        <v>5.8883204999999999E-9</v>
      </c>
      <c r="CJ1095" s="203"/>
      <c r="CK1095" s="201"/>
      <c r="CL1095" s="110" t="s">
        <v>4173</v>
      </c>
      <c r="CM1095" s="110"/>
      <c r="CN1095" s="110"/>
      <c r="CP1095" s="305"/>
      <c r="CQ1095" s="74"/>
      <c r="CR1095" s="74"/>
      <c r="CS1095" s="74"/>
      <c r="CT1095" s="74"/>
      <c r="CU1095" s="74"/>
      <c r="CV1095" s="74"/>
      <c r="CW1095" s="89"/>
      <c r="CX1095" s="89"/>
      <c r="CY1095" s="89"/>
      <c r="CZ1095" s="89"/>
      <c r="DA1095" s="89"/>
      <c r="DB1095" s="89"/>
    </row>
    <row r="1096" spans="1:106" ht="14.5" customHeight="1">
      <c r="A1096" s="74" t="s">
        <v>4400</v>
      </c>
      <c r="B1096" s="129" t="s">
        <v>4169</v>
      </c>
      <c r="C1096" s="130" t="str">
        <f t="shared" si="662"/>
        <v>A.160.04.112</v>
      </c>
      <c r="D1096" s="131" t="s">
        <v>314</v>
      </c>
      <c r="E1096" s="129" t="s">
        <v>957</v>
      </c>
      <c r="F1096" s="132" t="s">
        <v>4401</v>
      </c>
      <c r="G1096" s="132">
        <f t="shared" si="663"/>
        <v>5.0096775796399998E-2</v>
      </c>
      <c r="H1096" s="348">
        <f t="shared" si="664"/>
        <v>5.0096775796399998E-2</v>
      </c>
      <c r="I1096" s="74"/>
      <c r="J1096" s="132">
        <f t="shared" si="665"/>
        <v>1.5479151354E-3</v>
      </c>
      <c r="K1096" s="132">
        <f t="shared" si="666"/>
        <v>4.3974773E-3</v>
      </c>
      <c r="L1096" s="300">
        <f t="shared" si="667"/>
        <v>1.4790881360999998E-2</v>
      </c>
      <c r="M1096" s="132">
        <v>2.9360502E-2</v>
      </c>
      <c r="N1096" s="132">
        <v>2.6411344E-3</v>
      </c>
      <c r="O1096" s="132">
        <v>1.6324744E-3</v>
      </c>
      <c r="P1096" s="132">
        <v>1.2117567000000001E-3</v>
      </c>
      <c r="Q1096" s="132">
        <v>1.8366224999999999E-4</v>
      </c>
      <c r="R1096" s="304">
        <v>6.1608653999999996E-6</v>
      </c>
      <c r="S1096" s="132">
        <v>1.4633532000000001E-4</v>
      </c>
      <c r="T1096" s="132">
        <v>1.2386849999999999E-4</v>
      </c>
      <c r="U1096" s="132">
        <v>2.0497218999999999E-4</v>
      </c>
      <c r="V1096" s="132">
        <v>1.1335468E-2</v>
      </c>
      <c r="W1096" s="132">
        <v>3.2229492999999998E-3</v>
      </c>
      <c r="X1096" s="304">
        <v>2.5376295999999999E-5</v>
      </c>
      <c r="Y1096" s="304">
        <v>2.1155750000000001E-6</v>
      </c>
      <c r="Z1096" s="132">
        <v>0</v>
      </c>
      <c r="AA1096" s="74"/>
      <c r="AB1096" s="301">
        <f t="shared" si="668"/>
        <v>0.22075565413533835</v>
      </c>
      <c r="AC1096" s="338">
        <f t="shared" si="669"/>
        <v>0.22075565413533835</v>
      </c>
      <c r="AD1096" s="74"/>
      <c r="AE1096" s="136">
        <v>21.226175999999999</v>
      </c>
      <c r="AF1096" s="136">
        <v>2.7911017</v>
      </c>
      <c r="AG1096" s="136">
        <v>0.43689586000000002</v>
      </c>
      <c r="AH1096" s="136">
        <v>0</v>
      </c>
      <c r="AI1096" s="136">
        <v>17.737456000000002</v>
      </c>
      <c r="AJ1096" s="136">
        <v>0.16200934</v>
      </c>
      <c r="AK1096" s="136">
        <v>9.8713167000000004E-2</v>
      </c>
      <c r="AL1096" s="74"/>
      <c r="AM1096" s="133">
        <v>4.8476578999999999E-3</v>
      </c>
      <c r="AN1096" s="340">
        <f t="shared" si="670"/>
        <v>4.8476578999999999E-3</v>
      </c>
      <c r="AP1096" s="133">
        <v>4.5172156E-3</v>
      </c>
      <c r="AQ1096" s="133">
        <v>2.0562354999999999E-4</v>
      </c>
      <c r="AR1096" s="133">
        <v>1.2481874999999999E-4</v>
      </c>
      <c r="AS1096" s="134">
        <f t="shared" si="671"/>
        <v>2.7081628348257002E-7</v>
      </c>
      <c r="AT1096" s="135">
        <f t="shared" si="672"/>
        <v>7.6044211757453981E-10</v>
      </c>
      <c r="AU1096" s="135">
        <f t="shared" si="673"/>
        <v>1.7481617735999998E-2</v>
      </c>
      <c r="AV1096" s="302">
        <v>2.0533676999999999E-7</v>
      </c>
      <c r="AW1096" s="302">
        <v>6.1956630999999996E-10</v>
      </c>
      <c r="AX1096" s="302">
        <v>1.6926708E-14</v>
      </c>
      <c r="AY1096" s="302">
        <v>6.2602571000000002E-12</v>
      </c>
      <c r="AZ1096" s="302">
        <v>1.6384846999999999E-13</v>
      </c>
      <c r="BA1096" s="302">
        <v>1.8018509E-10</v>
      </c>
      <c r="BB1096" s="302">
        <v>6.3756671000000004E-8</v>
      </c>
      <c r="BC1096" s="302">
        <v>2.6027908E-11</v>
      </c>
      <c r="BD1096" s="302">
        <v>7.2497824000000006E-11</v>
      </c>
      <c r="BE1096" s="302">
        <v>4.1610557999999999E-14</v>
      </c>
      <c r="BF1096" s="302">
        <v>1.3402159000000001E-15</v>
      </c>
      <c r="BG1096" s="302">
        <v>5.1662443E-14</v>
      </c>
      <c r="BH1096" s="302">
        <v>6.1001589999999997E-14</v>
      </c>
      <c r="BI1096" s="302">
        <v>1.4922869999999999E-14</v>
      </c>
      <c r="BJ1096" s="302">
        <v>2.4515268999999999E-11</v>
      </c>
      <c r="BK1096" s="302">
        <v>1.4707007999999999E-9</v>
      </c>
      <c r="BL1096" s="302">
        <v>4.1913171000000002E-11</v>
      </c>
      <c r="BM1096" s="302">
        <v>1.4773736000000001E-5</v>
      </c>
      <c r="BN1096" s="303">
        <v>1.7466843999999999E-2</v>
      </c>
      <c r="BO1096" s="302">
        <v>4.1017218000000001E-11</v>
      </c>
      <c r="BP1096" s="302">
        <v>2.4942903000000001E-13</v>
      </c>
      <c r="BQ1096" s="302">
        <v>1.1159639999999999E-17</v>
      </c>
      <c r="BR1096" s="74"/>
      <c r="BS1096" s="144">
        <v>1.1927911999999999E-5</v>
      </c>
      <c r="BT1096" s="144">
        <v>5.5967887000000002E-7</v>
      </c>
      <c r="BU1096" s="144">
        <v>6.1552532999999998E-6</v>
      </c>
      <c r="BV1096" s="144">
        <v>1.4518578E-8</v>
      </c>
      <c r="BW1096" s="144">
        <v>5.0109273000000005E-7</v>
      </c>
      <c r="BX1096" s="144">
        <v>1.1769024E-7</v>
      </c>
      <c r="BY1096" s="144">
        <v>8.0949264999999998E-10</v>
      </c>
      <c r="BZ1096" s="144">
        <v>1.8503580999999999E-7</v>
      </c>
      <c r="CA1096" s="144">
        <v>8.2674474999999992E-9</v>
      </c>
      <c r="CB1096" s="144">
        <v>9.6830931000000003E-8</v>
      </c>
      <c r="CC1096" s="144">
        <v>1.2026067E-9</v>
      </c>
      <c r="CD1096" s="144">
        <v>2.7325472E-8</v>
      </c>
      <c r="CE1096" s="144">
        <v>2.2473450999999999E-11</v>
      </c>
      <c r="CF1096" s="144">
        <v>2.9050870000000002E-7</v>
      </c>
      <c r="CG1096" s="144">
        <v>3.8974507999999998E-6</v>
      </c>
      <c r="CH1096" s="144">
        <v>6.6336620000000005E-8</v>
      </c>
      <c r="CI1096" s="144">
        <v>5.8883204999999999E-9</v>
      </c>
      <c r="CJ1096" s="203"/>
      <c r="CK1096" s="201"/>
      <c r="CL1096" s="110" t="s">
        <v>4173</v>
      </c>
      <c r="CM1096" s="110"/>
      <c r="CN1096" s="110"/>
      <c r="CP1096" s="305"/>
      <c r="CQ1096" s="74"/>
      <c r="CR1096" s="74"/>
      <c r="CS1096" s="74"/>
      <c r="CT1096" s="74"/>
      <c r="CU1096" s="74"/>
      <c r="CV1096" s="74"/>
      <c r="CW1096" s="89"/>
      <c r="CX1096" s="89"/>
      <c r="CY1096" s="89"/>
      <c r="CZ1096" s="89"/>
      <c r="DA1096" s="89"/>
      <c r="DB1096" s="89"/>
    </row>
    <row r="1097" spans="1:106" ht="14.5" customHeight="1">
      <c r="A1097" s="74" t="s">
        <v>4402</v>
      </c>
      <c r="B1097" s="129" t="s">
        <v>4169</v>
      </c>
      <c r="C1097" s="130" t="str">
        <f t="shared" si="662"/>
        <v>A.160.04.113</v>
      </c>
      <c r="D1097" s="131" t="s">
        <v>314</v>
      </c>
      <c r="E1097" s="129" t="s">
        <v>957</v>
      </c>
      <c r="F1097" s="132" t="s">
        <v>4404</v>
      </c>
      <c r="G1097" s="132">
        <f t="shared" si="663"/>
        <v>5.6260736155499994E-2</v>
      </c>
      <c r="H1097" s="348">
        <f t="shared" si="664"/>
        <v>5.6260736155499994E-2</v>
      </c>
      <c r="I1097" s="74"/>
      <c r="J1097" s="132">
        <f t="shared" si="665"/>
        <v>1.5662576325E-3</v>
      </c>
      <c r="K1097" s="132">
        <f t="shared" si="666"/>
        <v>5.1509579599999999E-3</v>
      </c>
      <c r="L1097" s="300">
        <f t="shared" si="667"/>
        <v>1.7345047563E-2</v>
      </c>
      <c r="M1097" s="132">
        <v>3.2198472999999998E-2</v>
      </c>
      <c r="N1097" s="132">
        <v>3.3491647000000002E-3</v>
      </c>
      <c r="O1097" s="132">
        <v>1.6776486000000001E-3</v>
      </c>
      <c r="P1097" s="132">
        <v>1.2220576999999999E-3</v>
      </c>
      <c r="Q1097" s="132">
        <v>1.8964559999999999E-4</v>
      </c>
      <c r="R1097" s="304">
        <v>6.4910424999999998E-6</v>
      </c>
      <c r="S1097" s="132">
        <v>1.4806328999999999E-4</v>
      </c>
      <c r="T1097" s="132">
        <v>1.2414465999999999E-4</v>
      </c>
      <c r="U1097" s="132">
        <v>2.0619597E-4</v>
      </c>
      <c r="V1097" s="132">
        <v>1.3881370000000001E-2</v>
      </c>
      <c r="W1097" s="132">
        <v>3.2299516000000002E-3</v>
      </c>
      <c r="X1097" s="304">
        <v>2.5414418000000001E-5</v>
      </c>
      <c r="Y1097" s="304">
        <v>2.1155750000000001E-6</v>
      </c>
      <c r="Z1097" s="132">
        <v>0</v>
      </c>
      <c r="AA1097" s="74"/>
      <c r="AB1097" s="301">
        <f t="shared" si="668"/>
        <v>0.2420937819548872</v>
      </c>
      <c r="AC1097" s="338">
        <f t="shared" si="669"/>
        <v>0.2420937819548872</v>
      </c>
      <c r="AD1097" s="74"/>
      <c r="AE1097" s="136">
        <v>21.506350000000001</v>
      </c>
      <c r="AF1097" s="136">
        <v>3.0699915999999998</v>
      </c>
      <c r="AG1097" s="136">
        <v>0.43784508</v>
      </c>
      <c r="AH1097" s="136">
        <v>0</v>
      </c>
      <c r="AI1097" s="136">
        <v>17.737456000000002</v>
      </c>
      <c r="AJ1097" s="136">
        <v>0.16210986999999999</v>
      </c>
      <c r="AK1097" s="136">
        <v>9.8946866999999994E-2</v>
      </c>
      <c r="AL1097" s="74"/>
      <c r="AM1097" s="133">
        <v>5.4326996999999998E-3</v>
      </c>
      <c r="AN1097" s="340">
        <f t="shared" si="670"/>
        <v>5.4326996999999998E-3</v>
      </c>
      <c r="AP1097" s="133">
        <v>5.0635897999999997E-3</v>
      </c>
      <c r="AQ1097" s="133">
        <v>2.2593525E-4</v>
      </c>
      <c r="AR1097" s="133">
        <v>1.4317462E-4</v>
      </c>
      <c r="AS1097" s="134">
        <f t="shared" si="671"/>
        <v>3.0357252888157E-7</v>
      </c>
      <c r="AT1097" s="135">
        <f t="shared" si="672"/>
        <v>8.3555936300653993E-10</v>
      </c>
      <c r="AU1097" s="135">
        <f t="shared" si="673"/>
        <v>2.0052468291000002E-2</v>
      </c>
      <c r="AV1097" s="302">
        <v>2.2513855E-7</v>
      </c>
      <c r="AW1097" s="302">
        <v>6.7931305999999999E-10</v>
      </c>
      <c r="AX1097" s="302">
        <v>1.8559074000000001E-14</v>
      </c>
      <c r="AY1097" s="302">
        <v>6.2602571000000002E-12</v>
      </c>
      <c r="AZ1097" s="302">
        <v>1.6384846999999999E-13</v>
      </c>
      <c r="BA1097" s="302">
        <v>1.8171866E-10</v>
      </c>
      <c r="BB1097" s="302">
        <v>7.6709030999999996E-8</v>
      </c>
      <c r="BC1097" s="302">
        <v>2.6377635999999999E-11</v>
      </c>
      <c r="BD1097" s="302">
        <v>8.7475863999999995E-11</v>
      </c>
      <c r="BE1097" s="302">
        <v>4.1610557999999999E-14</v>
      </c>
      <c r="BF1097" s="302">
        <v>1.3402159000000001E-15</v>
      </c>
      <c r="BG1097" s="302">
        <v>5.2575312E-14</v>
      </c>
      <c r="BH1097" s="302">
        <v>9.5016858999999999E-14</v>
      </c>
      <c r="BI1097" s="302">
        <v>2.1089798E-14</v>
      </c>
      <c r="BJ1097" s="302">
        <v>2.4560598E-11</v>
      </c>
      <c r="BK1097" s="302">
        <v>1.4712273000000001E-9</v>
      </c>
      <c r="BL1097" s="302">
        <v>4.1913171000000002E-11</v>
      </c>
      <c r="BM1097" s="302">
        <v>1.4886291E-5</v>
      </c>
      <c r="BN1097" s="303">
        <v>2.0037582000000002E-2</v>
      </c>
      <c r="BO1097" s="302">
        <v>4.1017218000000001E-11</v>
      </c>
      <c r="BP1097" s="302">
        <v>2.4942903000000001E-13</v>
      </c>
      <c r="BQ1097" s="302">
        <v>1.1159639999999999E-17</v>
      </c>
      <c r="BR1097" s="74"/>
      <c r="BS1097" s="144">
        <v>1.3072693E-5</v>
      </c>
      <c r="BT1097" s="144">
        <v>6.6294200999999996E-7</v>
      </c>
      <c r="BU1097" s="144">
        <v>6.7502169000000001E-6</v>
      </c>
      <c r="BV1097" s="144">
        <v>1.4550927000000001E-8</v>
      </c>
      <c r="BW1097" s="144">
        <v>5.9150971000000004E-7</v>
      </c>
      <c r="BX1097" s="144">
        <v>1.1769024E-7</v>
      </c>
      <c r="BY1097" s="144">
        <v>8.0949264999999998E-10</v>
      </c>
      <c r="BZ1097" s="144">
        <v>1.8503580999999999E-7</v>
      </c>
      <c r="CA1097" s="144">
        <v>8.7105219999999992E-9</v>
      </c>
      <c r="CB1097" s="144">
        <v>9.7974340000000004E-8</v>
      </c>
      <c r="CC1097" s="144">
        <v>1.2026067E-9</v>
      </c>
      <c r="CD1097" s="144">
        <v>2.7325472E-8</v>
      </c>
      <c r="CE1097" s="144">
        <v>2.2473450999999999E-11</v>
      </c>
      <c r="CF1097" s="144">
        <v>3.0815130000000002E-7</v>
      </c>
      <c r="CG1097" s="144">
        <v>4.2343265000000003E-6</v>
      </c>
      <c r="CH1097" s="144">
        <v>6.6336620000000005E-8</v>
      </c>
      <c r="CI1097" s="144">
        <v>5.8883204999999999E-9</v>
      </c>
      <c r="CJ1097" s="203"/>
      <c r="CK1097" s="201"/>
      <c r="CL1097" s="110" t="s">
        <v>4173</v>
      </c>
      <c r="CM1097" s="110"/>
      <c r="CN1097" s="110"/>
      <c r="CP1097" s="305"/>
      <c r="CQ1097" s="74"/>
      <c r="CR1097" s="74"/>
      <c r="CS1097" s="74"/>
      <c r="CT1097" s="74"/>
      <c r="CU1097" s="74"/>
      <c r="CV1097" s="74"/>
      <c r="CW1097" s="89"/>
      <c r="CX1097" s="89"/>
      <c r="CY1097" s="89"/>
      <c r="CZ1097" s="89"/>
      <c r="DA1097" s="89"/>
      <c r="DB1097" s="89"/>
    </row>
    <row r="1098" spans="1:106" ht="14.5" customHeight="1">
      <c r="A1098" s="74" t="s">
        <v>4405</v>
      </c>
      <c r="B1098" s="129" t="s">
        <v>4169</v>
      </c>
      <c r="C1098" s="130" t="str">
        <f t="shared" si="662"/>
        <v>A.160.04.114</v>
      </c>
      <c r="D1098" s="131" t="s">
        <v>314</v>
      </c>
      <c r="E1098" s="129" t="s">
        <v>957</v>
      </c>
      <c r="F1098" s="132" t="s">
        <v>4406</v>
      </c>
      <c r="G1098" s="132">
        <f t="shared" si="663"/>
        <v>4.8775607187375005</v>
      </c>
      <c r="H1098" s="348">
        <f t="shared" si="664"/>
        <v>4.8775607187375005</v>
      </c>
      <c r="I1098" s="74"/>
      <c r="J1098" s="132">
        <f t="shared" si="665"/>
        <v>1.5662576325E-3</v>
      </c>
      <c r="K1098" s="132">
        <f t="shared" si="666"/>
        <v>5.1509579599999999E-3</v>
      </c>
      <c r="L1098" s="300">
        <f t="shared" si="667"/>
        <v>4.3797950331450002</v>
      </c>
      <c r="M1098" s="132">
        <v>0.49104847000000001</v>
      </c>
      <c r="N1098" s="132">
        <v>3.3491647000000002E-3</v>
      </c>
      <c r="O1098" s="132">
        <v>1.6776486000000001E-3</v>
      </c>
      <c r="P1098" s="132">
        <v>1.2220576999999999E-3</v>
      </c>
      <c r="Q1098" s="132">
        <v>1.8964559999999999E-4</v>
      </c>
      <c r="R1098" s="304">
        <v>6.4910424999999998E-6</v>
      </c>
      <c r="S1098" s="132">
        <v>1.4806328999999999E-4</v>
      </c>
      <c r="T1098" s="132">
        <v>1.2414465999999999E-4</v>
      </c>
      <c r="U1098" s="132">
        <v>2.0619597E-4</v>
      </c>
      <c r="V1098" s="132">
        <v>1.3881370000000001E-2</v>
      </c>
      <c r="W1098" s="132">
        <v>3.2299516000000002E-3</v>
      </c>
      <c r="X1098" s="132">
        <v>4.3624754000000001</v>
      </c>
      <c r="Y1098" s="304">
        <v>2.1155750000000001E-6</v>
      </c>
      <c r="Z1098" s="132">
        <v>0</v>
      </c>
      <c r="AA1098" s="74"/>
      <c r="AB1098" s="301">
        <f t="shared" si="668"/>
        <v>3.6920937593984959</v>
      </c>
      <c r="AC1098" s="338">
        <f t="shared" si="669"/>
        <v>3.6920937593984959</v>
      </c>
      <c r="AD1098" s="74"/>
      <c r="AE1098" s="136">
        <v>21.506350000000001</v>
      </c>
      <c r="AF1098" s="136">
        <v>3.0699915999999998</v>
      </c>
      <c r="AG1098" s="136">
        <v>0.43784508</v>
      </c>
      <c r="AH1098" s="136">
        <v>0</v>
      </c>
      <c r="AI1098" s="136">
        <v>17.737456000000002</v>
      </c>
      <c r="AJ1098" s="136">
        <v>0.16210986999999999</v>
      </c>
      <c r="AK1098" s="136">
        <v>9.8946866999999994E-2</v>
      </c>
      <c r="AL1098" s="74"/>
      <c r="AM1098" s="133">
        <v>6.1447522999999997E-2</v>
      </c>
      <c r="AN1098" s="340">
        <f t="shared" si="670"/>
        <v>6.1447522999999997E-2</v>
      </c>
      <c r="AP1098" s="133">
        <v>5.8466277999999997E-2</v>
      </c>
      <c r="AQ1098" s="133">
        <v>2.8380706E-3</v>
      </c>
      <c r="AR1098" s="133">
        <v>1.4317462E-4</v>
      </c>
      <c r="AS1098" s="134">
        <f t="shared" si="671"/>
        <v>3.5051725788815696E-6</v>
      </c>
      <c r="AT1098" s="135">
        <f t="shared" si="672"/>
        <v>1.0495823228002539E-8</v>
      </c>
      <c r="AU1098" s="135">
        <f t="shared" si="673"/>
        <v>2.0052468291000002E-2</v>
      </c>
      <c r="AV1098" s="302">
        <v>3.4267386E-6</v>
      </c>
      <c r="AW1098" s="302">
        <v>1.0339313E-8</v>
      </c>
      <c r="AX1098" s="302">
        <v>2.8248407000000001E-13</v>
      </c>
      <c r="AY1098" s="302">
        <v>6.2602571000000002E-12</v>
      </c>
      <c r="AZ1098" s="302">
        <v>1.6384846999999999E-13</v>
      </c>
      <c r="BA1098" s="302">
        <v>1.8171866E-10</v>
      </c>
      <c r="BB1098" s="302">
        <v>7.6709030999999996E-8</v>
      </c>
      <c r="BC1098" s="302">
        <v>2.6377635999999999E-11</v>
      </c>
      <c r="BD1098" s="302">
        <v>8.7475863999999995E-11</v>
      </c>
      <c r="BE1098" s="302">
        <v>4.1610557999999999E-14</v>
      </c>
      <c r="BF1098" s="302">
        <v>1.3402159000000001E-15</v>
      </c>
      <c r="BG1098" s="302">
        <v>5.2575312E-14</v>
      </c>
      <c r="BH1098" s="302">
        <v>9.5016858999999999E-14</v>
      </c>
      <c r="BI1098" s="302">
        <v>2.1089798E-14</v>
      </c>
      <c r="BJ1098" s="302">
        <v>2.4560598E-11</v>
      </c>
      <c r="BK1098" s="302">
        <v>1.4712273000000001E-9</v>
      </c>
      <c r="BL1098" s="302">
        <v>4.1913171000000002E-11</v>
      </c>
      <c r="BM1098" s="302">
        <v>1.4886291E-5</v>
      </c>
      <c r="BN1098" s="303">
        <v>2.0037582000000002E-2</v>
      </c>
      <c r="BO1098" s="302">
        <v>4.1017218000000001E-11</v>
      </c>
      <c r="BP1098" s="302">
        <v>2.4942903000000001E-13</v>
      </c>
      <c r="BQ1098" s="302">
        <v>1.1159639999999999E-17</v>
      </c>
      <c r="BR1098" s="74"/>
      <c r="BS1098" s="136">
        <v>1.0926785E-4</v>
      </c>
      <c r="BT1098" s="144">
        <v>6.6294200999999996E-7</v>
      </c>
      <c r="BU1098" s="136">
        <v>1.0294537E-4</v>
      </c>
      <c r="BV1098" s="144">
        <v>1.4550927000000001E-8</v>
      </c>
      <c r="BW1098" s="144">
        <v>5.9150971000000004E-7</v>
      </c>
      <c r="BX1098" s="144">
        <v>1.1769024E-7</v>
      </c>
      <c r="BY1098" s="144">
        <v>8.0949264999999998E-10</v>
      </c>
      <c r="BZ1098" s="144">
        <v>1.8503580999999999E-7</v>
      </c>
      <c r="CA1098" s="144">
        <v>8.7105219999999992E-9</v>
      </c>
      <c r="CB1098" s="144">
        <v>9.7974340000000004E-8</v>
      </c>
      <c r="CC1098" s="144">
        <v>1.2026067E-9</v>
      </c>
      <c r="CD1098" s="144">
        <v>2.7325472E-8</v>
      </c>
      <c r="CE1098" s="144">
        <v>2.2473450999999999E-11</v>
      </c>
      <c r="CF1098" s="144">
        <v>3.0815130000000002E-7</v>
      </c>
      <c r="CG1098" s="144">
        <v>4.2343265000000003E-6</v>
      </c>
      <c r="CH1098" s="144">
        <v>6.6336620000000005E-8</v>
      </c>
      <c r="CI1098" s="144">
        <v>5.8883204999999999E-9</v>
      </c>
      <c r="CJ1098" s="203"/>
      <c r="CK1098" s="201"/>
      <c r="CL1098" s="110" t="s">
        <v>4173</v>
      </c>
      <c r="CM1098" s="110"/>
      <c r="CN1098" s="110"/>
      <c r="CP1098" s="305"/>
      <c r="CQ1098" s="74"/>
      <c r="CR1098" s="74"/>
      <c r="CS1098" s="74"/>
      <c r="CT1098" s="74"/>
      <c r="CU1098" s="74"/>
      <c r="CV1098" s="74"/>
      <c r="CW1098" s="89"/>
      <c r="CX1098" s="89"/>
      <c r="CY1098" s="89"/>
      <c r="CZ1098" s="89"/>
      <c r="DA1098" s="89"/>
      <c r="DB1098" s="89"/>
    </row>
    <row r="1099" spans="1:106" ht="14.5" customHeight="1">
      <c r="A1099" s="74" t="s">
        <v>4407</v>
      </c>
      <c r="B1099" s="129" t="s">
        <v>4169</v>
      </c>
      <c r="C1099" s="130" t="str">
        <f t="shared" si="662"/>
        <v>A.160.04.115</v>
      </c>
      <c r="D1099" s="131" t="s">
        <v>314</v>
      </c>
      <c r="E1099" s="129" t="s">
        <v>957</v>
      </c>
      <c r="F1099" s="132" t="s">
        <v>4408</v>
      </c>
      <c r="G1099" s="132">
        <f t="shared" si="663"/>
        <v>7.1000988323900005E-2</v>
      </c>
      <c r="H1099" s="348">
        <f t="shared" si="664"/>
        <v>7.1000988323900005E-2</v>
      </c>
      <c r="I1099" s="74"/>
      <c r="J1099" s="132">
        <f t="shared" si="665"/>
        <v>1.6101213448999998E-3</v>
      </c>
      <c r="K1099" s="132">
        <f t="shared" si="666"/>
        <v>6.9528018699999998E-3</v>
      </c>
      <c r="L1099" s="300">
        <f t="shared" si="667"/>
        <v>2.3452981109000001E-2</v>
      </c>
      <c r="M1099" s="132">
        <v>3.8985084000000003E-2</v>
      </c>
      <c r="N1099" s="132">
        <v>5.0423203E-3</v>
      </c>
      <c r="O1099" s="132">
        <v>1.7856765000000001E-3</v>
      </c>
      <c r="P1099" s="132">
        <v>1.2466913E-3</v>
      </c>
      <c r="Q1099" s="132">
        <v>2.0395394E-4</v>
      </c>
      <c r="R1099" s="304">
        <v>7.2806148999999996E-6</v>
      </c>
      <c r="S1099" s="132">
        <v>1.5219549000000001E-4</v>
      </c>
      <c r="T1099" s="132">
        <v>1.2480506999999999E-4</v>
      </c>
      <c r="U1099" s="132">
        <v>2.0912245E-4</v>
      </c>
      <c r="V1099" s="132">
        <v>1.9969541E-2</v>
      </c>
      <c r="W1099" s="132">
        <v>3.2466965E-3</v>
      </c>
      <c r="X1099" s="304">
        <v>2.5505584000000001E-5</v>
      </c>
      <c r="Y1099" s="304">
        <v>2.1155750000000001E-6</v>
      </c>
      <c r="Z1099" s="132">
        <v>0</v>
      </c>
      <c r="AA1099" s="74"/>
      <c r="AB1099" s="301">
        <f t="shared" si="668"/>
        <v>0.29312093233082709</v>
      </c>
      <c r="AC1099" s="338">
        <f t="shared" si="669"/>
        <v>0.29312093233082709</v>
      </c>
      <c r="AD1099" s="74"/>
      <c r="AE1099" s="136">
        <v>22.176345000000001</v>
      </c>
      <c r="AF1099" s="136">
        <v>3.7369178000000001</v>
      </c>
      <c r="AG1099" s="136">
        <v>0.44011503000000002</v>
      </c>
      <c r="AH1099" s="136">
        <v>0</v>
      </c>
      <c r="AI1099" s="136">
        <v>17.737456000000002</v>
      </c>
      <c r="AJ1099" s="136">
        <v>0.16235026999999999</v>
      </c>
      <c r="AK1099" s="136">
        <v>9.9505728000000002E-2</v>
      </c>
      <c r="AL1099" s="74"/>
      <c r="AM1099" s="133">
        <v>6.8317452999999998E-3</v>
      </c>
      <c r="AN1099" s="340">
        <f t="shared" si="670"/>
        <v>6.8317452999999998E-3</v>
      </c>
      <c r="AP1099" s="133">
        <v>6.3701673999999996E-3</v>
      </c>
      <c r="AQ1099" s="133">
        <v>2.7450785999999999E-4</v>
      </c>
      <c r="AR1099" s="133">
        <v>1.8707013000000001E-4</v>
      </c>
      <c r="AS1099" s="134">
        <f t="shared" si="671"/>
        <v>3.8190452267957002E-7</v>
      </c>
      <c r="AT1099" s="135">
        <f t="shared" si="672"/>
        <v>1.0151917706845398E-9</v>
      </c>
      <c r="AU1099" s="135">
        <f t="shared" si="673"/>
        <v>2.620029745E-2</v>
      </c>
      <c r="AV1099" s="302">
        <v>2.7249175000000002E-7</v>
      </c>
      <c r="AW1099" s="302">
        <v>8.2218907999999997E-10</v>
      </c>
      <c r="AX1099" s="302">
        <v>2.2462650999999999E-14</v>
      </c>
      <c r="AY1099" s="302">
        <v>6.2602571000000002E-12</v>
      </c>
      <c r="AZ1099" s="302">
        <v>1.6384846999999999E-13</v>
      </c>
      <c r="BA1099" s="302">
        <v>1.8538596000000001E-10</v>
      </c>
      <c r="BB1099" s="302">
        <v>1.0768279E-7</v>
      </c>
      <c r="BC1099" s="302">
        <v>2.7213961000000001E-11</v>
      </c>
      <c r="BD1099" s="302">
        <v>1.2329375E-10</v>
      </c>
      <c r="BE1099" s="302">
        <v>4.1610557999999999E-14</v>
      </c>
      <c r="BF1099" s="302">
        <v>1.3402159000000001E-15</v>
      </c>
      <c r="BG1099" s="302">
        <v>5.4758308E-14</v>
      </c>
      <c r="BH1099" s="302">
        <v>1.7635962000000001E-13</v>
      </c>
      <c r="BI1099" s="302">
        <v>3.5837141999999999E-14</v>
      </c>
      <c r="BJ1099" s="302">
        <v>2.4668995999999999E-11</v>
      </c>
      <c r="BK1099" s="302">
        <v>1.4724864E-9</v>
      </c>
      <c r="BL1099" s="302">
        <v>4.1913171000000002E-11</v>
      </c>
      <c r="BM1099" s="302">
        <v>1.5155450000000001E-5</v>
      </c>
      <c r="BN1099" s="303">
        <v>2.6185142000000002E-2</v>
      </c>
      <c r="BO1099" s="302">
        <v>4.1017218000000001E-11</v>
      </c>
      <c r="BP1099" s="302">
        <v>2.4942903000000001E-13</v>
      </c>
      <c r="BQ1099" s="302">
        <v>1.1159639999999999E-17</v>
      </c>
      <c r="BR1099" s="74"/>
      <c r="BS1099" s="144">
        <v>1.5810277E-5</v>
      </c>
      <c r="BT1099" s="144">
        <v>9.0988137000000004E-7</v>
      </c>
      <c r="BU1099" s="144">
        <v>8.1729892999999992E-6</v>
      </c>
      <c r="BV1099" s="144">
        <v>1.4628284E-8</v>
      </c>
      <c r="BW1099" s="144">
        <v>8.0772925999999996E-7</v>
      </c>
      <c r="BX1099" s="144">
        <v>1.1769024E-7</v>
      </c>
      <c r="BY1099" s="144">
        <v>8.0949264999999998E-10</v>
      </c>
      <c r="BZ1099" s="144">
        <v>1.8503580999999999E-7</v>
      </c>
      <c r="CA1099" s="144">
        <v>9.7700725000000007E-9</v>
      </c>
      <c r="CB1099" s="144">
        <v>1.0070864E-7</v>
      </c>
      <c r="CC1099" s="144">
        <v>1.2026067E-9</v>
      </c>
      <c r="CD1099" s="144">
        <v>2.7325472E-8</v>
      </c>
      <c r="CE1099" s="144">
        <v>2.2473450999999999E-11</v>
      </c>
      <c r="CF1099" s="144">
        <v>3.5034114000000001E-7</v>
      </c>
      <c r="CG1099" s="144">
        <v>5.0399175000000002E-6</v>
      </c>
      <c r="CH1099" s="144">
        <v>6.6336620000000005E-8</v>
      </c>
      <c r="CI1099" s="144">
        <v>5.8883204999999999E-9</v>
      </c>
      <c r="CJ1099" s="203"/>
      <c r="CK1099" s="201"/>
      <c r="CL1099" s="110" t="s">
        <v>4173</v>
      </c>
      <c r="CM1099" s="110"/>
      <c r="CN1099" s="110"/>
      <c r="CP1099" s="305"/>
      <c r="CQ1099" s="74"/>
      <c r="CR1099" s="74"/>
      <c r="CS1099" s="74"/>
      <c r="CT1099" s="74"/>
      <c r="CU1099" s="74"/>
      <c r="CV1099" s="74"/>
      <c r="CW1099" s="89"/>
      <c r="CX1099" s="89"/>
      <c r="CY1099" s="89"/>
      <c r="CZ1099" s="89"/>
      <c r="DA1099" s="89"/>
      <c r="DB1099" s="89"/>
    </row>
    <row r="1100" spans="1:106" ht="14.5" customHeight="1">
      <c r="A1100" s="74" t="s">
        <v>4409</v>
      </c>
      <c r="B1100" s="129" t="s">
        <v>4169</v>
      </c>
      <c r="C1100" s="130" t="str">
        <f t="shared" si="662"/>
        <v>A.160.04.116</v>
      </c>
      <c r="D1100" s="131" t="s">
        <v>314</v>
      </c>
      <c r="E1100" s="129" t="s">
        <v>957</v>
      </c>
      <c r="F1100" s="132" t="s">
        <v>4410</v>
      </c>
      <c r="G1100" s="132">
        <f t="shared" si="663"/>
        <v>4.8236009787398988</v>
      </c>
      <c r="H1100" s="348">
        <f t="shared" si="664"/>
        <v>4.8236009787398988</v>
      </c>
      <c r="I1100" s="74"/>
      <c r="J1100" s="132">
        <f t="shared" si="665"/>
        <v>1.6101213448999998E-3</v>
      </c>
      <c r="K1100" s="132">
        <f t="shared" si="666"/>
        <v>6.9528018699999998E-3</v>
      </c>
      <c r="L1100" s="300">
        <f t="shared" si="667"/>
        <v>4.3172029755249994</v>
      </c>
      <c r="M1100" s="132">
        <v>0.49783507999999999</v>
      </c>
      <c r="N1100" s="132">
        <v>5.0423203E-3</v>
      </c>
      <c r="O1100" s="132">
        <v>1.7856765000000001E-3</v>
      </c>
      <c r="P1100" s="132">
        <v>1.2466913E-3</v>
      </c>
      <c r="Q1100" s="132">
        <v>2.0395394E-4</v>
      </c>
      <c r="R1100" s="304">
        <v>7.2806148999999996E-6</v>
      </c>
      <c r="S1100" s="132">
        <v>1.5219549000000001E-4</v>
      </c>
      <c r="T1100" s="132">
        <v>1.2480506999999999E-4</v>
      </c>
      <c r="U1100" s="132">
        <v>2.0912245E-4</v>
      </c>
      <c r="V1100" s="132">
        <v>1.9969541E-2</v>
      </c>
      <c r="W1100" s="132">
        <v>3.2466965E-3</v>
      </c>
      <c r="X1100" s="132">
        <v>4.2937754999999997</v>
      </c>
      <c r="Y1100" s="304">
        <v>2.1155750000000001E-6</v>
      </c>
      <c r="Z1100" s="132">
        <v>0</v>
      </c>
      <c r="AA1100" s="74"/>
      <c r="AB1100" s="301">
        <f t="shared" si="668"/>
        <v>3.7431209022556389</v>
      </c>
      <c r="AC1100" s="338">
        <f t="shared" si="669"/>
        <v>3.7431209022556389</v>
      </c>
      <c r="AD1100" s="74"/>
      <c r="AE1100" s="136">
        <v>22.176345000000001</v>
      </c>
      <c r="AF1100" s="136">
        <v>3.7369178000000001</v>
      </c>
      <c r="AG1100" s="136">
        <v>0.44011503000000002</v>
      </c>
      <c r="AH1100" s="136">
        <v>0</v>
      </c>
      <c r="AI1100" s="136">
        <v>17.737456000000002</v>
      </c>
      <c r="AJ1100" s="136">
        <v>0.16235026999999999</v>
      </c>
      <c r="AK1100" s="136">
        <v>9.9505728000000002E-2</v>
      </c>
      <c r="AL1100" s="74"/>
      <c r="AM1100" s="133">
        <v>6.2846569000000005E-2</v>
      </c>
      <c r="AN1100" s="340">
        <f t="shared" si="670"/>
        <v>6.2846569000000005E-2</v>
      </c>
      <c r="AP1100" s="133">
        <v>5.9772855E-2</v>
      </c>
      <c r="AQ1100" s="133">
        <v>2.8866432E-3</v>
      </c>
      <c r="AR1100" s="133">
        <v>1.8707013000000001E-4</v>
      </c>
      <c r="AS1100" s="134">
        <f t="shared" si="671"/>
        <v>3.5835044726795697E-6</v>
      </c>
      <c r="AT1100" s="135">
        <f t="shared" si="672"/>
        <v>1.0675455615683541E-8</v>
      </c>
      <c r="AU1100" s="135">
        <f t="shared" si="673"/>
        <v>2.620029745E-2</v>
      </c>
      <c r="AV1100" s="302">
        <v>3.4740916999999999E-6</v>
      </c>
      <c r="AW1100" s="302">
        <v>1.0482189E-8</v>
      </c>
      <c r="AX1100" s="302">
        <v>2.8638765000000001E-13</v>
      </c>
      <c r="AY1100" s="302">
        <v>6.2602571000000002E-12</v>
      </c>
      <c r="AZ1100" s="302">
        <v>1.6384846999999999E-13</v>
      </c>
      <c r="BA1100" s="302">
        <v>1.8538596000000001E-10</v>
      </c>
      <c r="BB1100" s="302">
        <v>1.0768279E-7</v>
      </c>
      <c r="BC1100" s="302">
        <v>2.7213961000000001E-11</v>
      </c>
      <c r="BD1100" s="302">
        <v>1.2329375E-10</v>
      </c>
      <c r="BE1100" s="302">
        <v>4.1610557999999999E-14</v>
      </c>
      <c r="BF1100" s="302">
        <v>1.3402159000000001E-15</v>
      </c>
      <c r="BG1100" s="302">
        <v>5.4758308E-14</v>
      </c>
      <c r="BH1100" s="302">
        <v>1.7635962000000001E-13</v>
      </c>
      <c r="BI1100" s="302">
        <v>3.5837141999999999E-14</v>
      </c>
      <c r="BJ1100" s="302">
        <v>2.4668995999999999E-11</v>
      </c>
      <c r="BK1100" s="302">
        <v>1.4724864E-9</v>
      </c>
      <c r="BL1100" s="302">
        <v>4.1913171000000002E-11</v>
      </c>
      <c r="BM1100" s="302">
        <v>1.5155450000000001E-5</v>
      </c>
      <c r="BN1100" s="303">
        <v>2.6185142000000002E-2</v>
      </c>
      <c r="BO1100" s="302">
        <v>4.1017218000000001E-11</v>
      </c>
      <c r="BP1100" s="302">
        <v>2.4942903000000001E-13</v>
      </c>
      <c r="BQ1100" s="302">
        <v>1.1159639999999999E-17</v>
      </c>
      <c r="BR1100" s="74"/>
      <c r="BS1100" s="136">
        <v>1.1200543E-4</v>
      </c>
      <c r="BT1100" s="144">
        <v>9.0988137000000004E-7</v>
      </c>
      <c r="BU1100" s="136">
        <v>1.0436814E-4</v>
      </c>
      <c r="BV1100" s="144">
        <v>1.4628284E-8</v>
      </c>
      <c r="BW1100" s="144">
        <v>8.0772925999999996E-7</v>
      </c>
      <c r="BX1100" s="144">
        <v>1.1769024E-7</v>
      </c>
      <c r="BY1100" s="144">
        <v>8.0949264999999998E-10</v>
      </c>
      <c r="BZ1100" s="144">
        <v>1.8503580999999999E-7</v>
      </c>
      <c r="CA1100" s="144">
        <v>9.7700725000000007E-9</v>
      </c>
      <c r="CB1100" s="144">
        <v>1.0070864E-7</v>
      </c>
      <c r="CC1100" s="144">
        <v>1.2026067E-9</v>
      </c>
      <c r="CD1100" s="144">
        <v>2.7325472E-8</v>
      </c>
      <c r="CE1100" s="144">
        <v>2.2473450999999999E-11</v>
      </c>
      <c r="CF1100" s="144">
        <v>3.5034114000000001E-7</v>
      </c>
      <c r="CG1100" s="144">
        <v>5.0399175000000002E-6</v>
      </c>
      <c r="CH1100" s="144">
        <v>6.6336620000000005E-8</v>
      </c>
      <c r="CI1100" s="144">
        <v>5.8883204999999999E-9</v>
      </c>
      <c r="CJ1100" s="203"/>
      <c r="CK1100" s="201"/>
      <c r="CL1100" s="110" t="s">
        <v>4173</v>
      </c>
      <c r="CM1100" s="110"/>
      <c r="CN1100" s="110"/>
      <c r="CP1100" s="305"/>
      <c r="CQ1100" s="74"/>
      <c r="CR1100" s="74"/>
      <c r="CS1100" s="74"/>
      <c r="CT1100" s="74"/>
      <c r="CU1100" s="74"/>
      <c r="CV1100" s="74"/>
      <c r="CW1100" s="89"/>
      <c r="CX1100" s="89"/>
      <c r="CY1100" s="89"/>
      <c r="CZ1100" s="89"/>
      <c r="DA1100" s="89"/>
      <c r="DB1100" s="89"/>
    </row>
    <row r="1101" spans="1:106" ht="14.5" customHeight="1">
      <c r="A1101" s="74" t="s">
        <v>4411</v>
      </c>
      <c r="B1101" s="129" t="s">
        <v>4169</v>
      </c>
      <c r="C1101" s="130" t="str">
        <f t="shared" si="662"/>
        <v>A.160.04.117</v>
      </c>
      <c r="D1101" s="131" t="s">
        <v>314</v>
      </c>
      <c r="E1101" s="129" t="s">
        <v>957</v>
      </c>
      <c r="F1101" s="132" t="s">
        <v>4412</v>
      </c>
      <c r="G1101" s="132">
        <f t="shared" si="663"/>
        <v>7.4329431529399997E-2</v>
      </c>
      <c r="H1101" s="348">
        <f t="shared" si="664"/>
        <v>7.4329431529399997E-2</v>
      </c>
      <c r="I1101" s="74"/>
      <c r="J1101" s="132">
        <f t="shared" si="665"/>
        <v>1.6200260254000004E-3</v>
      </c>
      <c r="K1101" s="132">
        <f t="shared" si="666"/>
        <v>7.35966989E-3</v>
      </c>
      <c r="L1101" s="300">
        <f t="shared" si="667"/>
        <v>2.4832191613999997E-2</v>
      </c>
      <c r="M1101" s="132">
        <v>4.0517544000000003E-2</v>
      </c>
      <c r="N1101" s="132">
        <v>5.4246457999999999E-3</v>
      </c>
      <c r="O1101" s="132">
        <v>1.8100699E-3</v>
      </c>
      <c r="P1101" s="132">
        <v>1.2522537000000001E-3</v>
      </c>
      <c r="Q1101" s="132">
        <v>2.0718485000000001E-4</v>
      </c>
      <c r="R1101" s="304">
        <v>7.4589054E-6</v>
      </c>
      <c r="S1101" s="132">
        <v>1.5312856999999999E-4</v>
      </c>
      <c r="T1101" s="132">
        <v>1.2495419000000001E-4</v>
      </c>
      <c r="U1101" s="132">
        <v>2.0978327000000001E-4</v>
      </c>
      <c r="V1101" s="132">
        <v>2.1344288999999999E-2</v>
      </c>
      <c r="W1101" s="132">
        <v>3.2504776000000001E-3</v>
      </c>
      <c r="X1101" s="304">
        <v>2.5526169000000002E-5</v>
      </c>
      <c r="Y1101" s="304">
        <v>2.1155750000000001E-6</v>
      </c>
      <c r="Z1101" s="132">
        <v>0</v>
      </c>
      <c r="AA1101" s="74"/>
      <c r="AB1101" s="301">
        <f t="shared" si="668"/>
        <v>0.30464318796992479</v>
      </c>
      <c r="AC1101" s="338">
        <f t="shared" si="669"/>
        <v>0.30464318796992479</v>
      </c>
      <c r="AD1101" s="74"/>
      <c r="AE1101" s="136">
        <v>22.327634</v>
      </c>
      <c r="AF1101" s="136">
        <v>3.8875139999999999</v>
      </c>
      <c r="AG1101" s="136">
        <v>0.44062760000000001</v>
      </c>
      <c r="AH1101" s="136">
        <v>0</v>
      </c>
      <c r="AI1101" s="136">
        <v>17.737456000000002</v>
      </c>
      <c r="AJ1101" s="136">
        <v>0.16240456</v>
      </c>
      <c r="AK1101" s="136">
        <v>9.9631921999999998E-2</v>
      </c>
      <c r="AL1101" s="74"/>
      <c r="AM1101" s="133">
        <v>7.1476589000000002E-3</v>
      </c>
      <c r="AN1101" s="340">
        <f t="shared" si="670"/>
        <v>7.1476589000000002E-3</v>
      </c>
      <c r="AP1101" s="133">
        <v>6.6652009999999999E-3</v>
      </c>
      <c r="AQ1101" s="133">
        <v>2.8547586000000002E-4</v>
      </c>
      <c r="AR1101" s="133">
        <v>1.9698200999999999E-4</v>
      </c>
      <c r="AS1101" s="134">
        <f t="shared" si="671"/>
        <v>3.9959237955656999E-7</v>
      </c>
      <c r="AT1101" s="135">
        <f t="shared" si="672"/>
        <v>1.05575393983754E-9</v>
      </c>
      <c r="AU1101" s="135">
        <f t="shared" si="673"/>
        <v>2.7588517227000002E-2</v>
      </c>
      <c r="AV1101" s="302">
        <v>2.831844E-7</v>
      </c>
      <c r="AW1101" s="302">
        <v>8.5445140999999995E-10</v>
      </c>
      <c r="AX1101" s="302">
        <v>2.3344104000000001E-14</v>
      </c>
      <c r="AY1101" s="302">
        <v>6.2602571000000002E-12</v>
      </c>
      <c r="AZ1101" s="302">
        <v>1.6384846999999999E-13</v>
      </c>
      <c r="BA1101" s="302">
        <v>1.8621405999999999E-10</v>
      </c>
      <c r="BB1101" s="302">
        <v>1.1467686E-7</v>
      </c>
      <c r="BC1101" s="302">
        <v>2.7402807999999999E-11</v>
      </c>
      <c r="BD1101" s="302">
        <v>1.3138167000000001E-10</v>
      </c>
      <c r="BE1101" s="302">
        <v>4.1610557999999999E-14</v>
      </c>
      <c r="BF1101" s="302">
        <v>1.3402159000000001E-15</v>
      </c>
      <c r="BG1101" s="302">
        <v>5.5251243000000001E-14</v>
      </c>
      <c r="BH1101" s="302">
        <v>1.9472733999999999E-13</v>
      </c>
      <c r="BI1101" s="302">
        <v>3.9167187E-14</v>
      </c>
      <c r="BJ1101" s="302">
        <v>2.4693472999999999E-11</v>
      </c>
      <c r="BK1101" s="302">
        <v>1.4727707000000001E-9</v>
      </c>
      <c r="BL1101" s="302">
        <v>4.1913171000000002E-11</v>
      </c>
      <c r="BM1101" s="302">
        <v>1.5216227000000001E-5</v>
      </c>
      <c r="BN1101" s="303">
        <v>2.7573301000000001E-2</v>
      </c>
      <c r="BO1101" s="302">
        <v>4.1017218000000001E-11</v>
      </c>
      <c r="BP1101" s="302">
        <v>2.4942903000000001E-13</v>
      </c>
      <c r="BQ1101" s="302">
        <v>1.1159639999999999E-17</v>
      </c>
      <c r="BR1101" s="74"/>
      <c r="BS1101" s="144">
        <v>1.6428440999999999E-5</v>
      </c>
      <c r="BT1101" s="144">
        <v>9.6564186999999996E-7</v>
      </c>
      <c r="BU1101" s="144">
        <v>8.4942603999999996E-6</v>
      </c>
      <c r="BV1101" s="144">
        <v>1.4645752E-8</v>
      </c>
      <c r="BW1101" s="144">
        <v>8.5655302999999996E-7</v>
      </c>
      <c r="BX1101" s="144">
        <v>1.1769024E-7</v>
      </c>
      <c r="BY1101" s="144">
        <v>8.0949264999999998E-10</v>
      </c>
      <c r="BZ1101" s="144">
        <v>1.8503580999999999E-7</v>
      </c>
      <c r="CA1101" s="144">
        <v>1.0009326E-8</v>
      </c>
      <c r="CB1101" s="144">
        <v>1.0132607000000001E-7</v>
      </c>
      <c r="CC1101" s="144">
        <v>1.2026067E-9</v>
      </c>
      <c r="CD1101" s="144">
        <v>2.7325472E-8</v>
      </c>
      <c r="CE1101" s="144">
        <v>2.2473450999999999E-11</v>
      </c>
      <c r="CF1101" s="144">
        <v>3.5986787999999999E-7</v>
      </c>
      <c r="CG1101" s="144">
        <v>5.2218250999999997E-6</v>
      </c>
      <c r="CH1101" s="144">
        <v>6.6336620000000005E-8</v>
      </c>
      <c r="CI1101" s="144">
        <v>5.8883204999999999E-9</v>
      </c>
      <c r="CJ1101" s="203"/>
      <c r="CK1101" s="201"/>
      <c r="CL1101" s="110" t="s">
        <v>4173</v>
      </c>
      <c r="CM1101" s="110"/>
      <c r="CN1101" s="110"/>
      <c r="CP1101" s="305"/>
      <c r="CQ1101" s="74"/>
      <c r="CR1101" s="74"/>
      <c r="CS1101" s="74"/>
      <c r="CT1101" s="74"/>
      <c r="CU1101" s="74"/>
      <c r="CV1101" s="74"/>
      <c r="CW1101" s="89"/>
      <c r="CX1101" s="89"/>
      <c r="CY1101" s="89"/>
      <c r="CZ1101" s="89"/>
      <c r="DA1101" s="89"/>
      <c r="DB1101" s="89"/>
    </row>
    <row r="1102" spans="1:106" ht="14.5" customHeight="1">
      <c r="A1102" s="74" t="s">
        <v>4413</v>
      </c>
      <c r="B1102" s="129" t="s">
        <v>4169</v>
      </c>
      <c r="C1102" s="130" t="str">
        <f t="shared" si="662"/>
        <v>A.160.04.118</v>
      </c>
      <c r="D1102" s="131" t="s">
        <v>314</v>
      </c>
      <c r="E1102" s="129" t="s">
        <v>957</v>
      </c>
      <c r="F1102" s="132" t="s">
        <v>4415</v>
      </c>
      <c r="G1102" s="132">
        <f t="shared" si="663"/>
        <v>5.2992419013603991</v>
      </c>
      <c r="H1102" s="348">
        <f t="shared" si="664"/>
        <v>5.2992419013603991</v>
      </c>
      <c r="I1102" s="74"/>
      <c r="J1102" s="132">
        <f t="shared" si="665"/>
        <v>1.6200260254000004E-3</v>
      </c>
      <c r="K1102" s="132">
        <f t="shared" si="666"/>
        <v>7.35966989E-3</v>
      </c>
      <c r="L1102" s="300">
        <f t="shared" si="667"/>
        <v>4.7908946654449993</v>
      </c>
      <c r="M1102" s="132">
        <v>0.49936754</v>
      </c>
      <c r="N1102" s="132">
        <v>5.4246457999999999E-3</v>
      </c>
      <c r="O1102" s="132">
        <v>1.8100699E-3</v>
      </c>
      <c r="P1102" s="132">
        <v>1.2522537000000001E-3</v>
      </c>
      <c r="Q1102" s="132">
        <v>2.0718485000000001E-4</v>
      </c>
      <c r="R1102" s="304">
        <v>7.4589054E-6</v>
      </c>
      <c r="S1102" s="132">
        <v>1.5312856999999999E-4</v>
      </c>
      <c r="T1102" s="132">
        <v>1.2495419000000001E-4</v>
      </c>
      <c r="U1102" s="132">
        <v>2.0978327000000001E-4</v>
      </c>
      <c r="V1102" s="132">
        <v>2.1344288999999999E-2</v>
      </c>
      <c r="W1102" s="132">
        <v>3.2504776000000001E-3</v>
      </c>
      <c r="X1102" s="132">
        <v>4.7660879999999999</v>
      </c>
      <c r="Y1102" s="304">
        <v>2.1155750000000001E-6</v>
      </c>
      <c r="Z1102" s="132">
        <v>0</v>
      </c>
      <c r="AA1102" s="74"/>
      <c r="AB1102" s="301">
        <f t="shared" si="668"/>
        <v>3.7546431578947366</v>
      </c>
      <c r="AC1102" s="338">
        <f t="shared" si="669"/>
        <v>3.7546431578947366</v>
      </c>
      <c r="AD1102" s="74"/>
      <c r="AE1102" s="136">
        <v>22.327634</v>
      </c>
      <c r="AF1102" s="136">
        <v>3.8875139999999999</v>
      </c>
      <c r="AG1102" s="136">
        <v>0.44062760000000001</v>
      </c>
      <c r="AH1102" s="136">
        <v>0</v>
      </c>
      <c r="AI1102" s="136">
        <v>17.737456000000002</v>
      </c>
      <c r="AJ1102" s="136">
        <v>0.16240456</v>
      </c>
      <c r="AK1102" s="136">
        <v>9.9631921999999998E-2</v>
      </c>
      <c r="AL1102" s="74"/>
      <c r="AM1102" s="133">
        <v>6.3162482000000006E-2</v>
      </c>
      <c r="AN1102" s="340">
        <f t="shared" si="670"/>
        <v>6.3162482000000006E-2</v>
      </c>
      <c r="AP1102" s="133">
        <v>6.0067888999999999E-2</v>
      </c>
      <c r="AQ1102" s="133">
        <v>2.8976112000000001E-3</v>
      </c>
      <c r="AR1102" s="133">
        <v>1.9698200999999999E-4</v>
      </c>
      <c r="AS1102" s="134">
        <f t="shared" si="671"/>
        <v>3.6011923795565696E-6</v>
      </c>
      <c r="AT1102" s="135">
        <f t="shared" si="672"/>
        <v>1.0716017454833538E-8</v>
      </c>
      <c r="AU1102" s="135">
        <f t="shared" si="673"/>
        <v>2.7588517227000002E-2</v>
      </c>
      <c r="AV1102" s="302">
        <v>3.4847843999999998E-6</v>
      </c>
      <c r="AW1102" s="302">
        <v>1.0514451000000001E-8</v>
      </c>
      <c r="AX1102" s="302">
        <v>2.8726909999999998E-13</v>
      </c>
      <c r="AY1102" s="302">
        <v>6.2602571000000002E-12</v>
      </c>
      <c r="AZ1102" s="302">
        <v>1.6384846999999999E-13</v>
      </c>
      <c r="BA1102" s="302">
        <v>1.8621405999999999E-10</v>
      </c>
      <c r="BB1102" s="302">
        <v>1.1467686E-7</v>
      </c>
      <c r="BC1102" s="302">
        <v>2.7402807999999999E-11</v>
      </c>
      <c r="BD1102" s="302">
        <v>1.3138167000000001E-10</v>
      </c>
      <c r="BE1102" s="302">
        <v>4.1610557999999999E-14</v>
      </c>
      <c r="BF1102" s="302">
        <v>1.3402159000000001E-15</v>
      </c>
      <c r="BG1102" s="302">
        <v>5.5251243000000001E-14</v>
      </c>
      <c r="BH1102" s="302">
        <v>1.9472733999999999E-13</v>
      </c>
      <c r="BI1102" s="302">
        <v>3.9167187E-14</v>
      </c>
      <c r="BJ1102" s="302">
        <v>2.4693472999999999E-11</v>
      </c>
      <c r="BK1102" s="302">
        <v>1.4727707000000001E-9</v>
      </c>
      <c r="BL1102" s="302">
        <v>4.1913171000000002E-11</v>
      </c>
      <c r="BM1102" s="302">
        <v>1.5216227000000001E-5</v>
      </c>
      <c r="BN1102" s="303">
        <v>2.7573301000000001E-2</v>
      </c>
      <c r="BO1102" s="302">
        <v>4.1017218000000001E-11</v>
      </c>
      <c r="BP1102" s="302">
        <v>2.4942903000000001E-13</v>
      </c>
      <c r="BQ1102" s="302">
        <v>1.1159639999999999E-17</v>
      </c>
      <c r="BR1102" s="74"/>
      <c r="BS1102" s="136">
        <v>1.1262359E-4</v>
      </c>
      <c r="BT1102" s="144">
        <v>9.6564186999999996E-7</v>
      </c>
      <c r="BU1102" s="136">
        <v>1.0468941E-4</v>
      </c>
      <c r="BV1102" s="144">
        <v>1.4645752E-8</v>
      </c>
      <c r="BW1102" s="144">
        <v>8.5655302999999996E-7</v>
      </c>
      <c r="BX1102" s="144">
        <v>1.1769024E-7</v>
      </c>
      <c r="BY1102" s="144">
        <v>8.0949264999999998E-10</v>
      </c>
      <c r="BZ1102" s="144">
        <v>1.8503580999999999E-7</v>
      </c>
      <c r="CA1102" s="144">
        <v>1.0009326E-8</v>
      </c>
      <c r="CB1102" s="144">
        <v>1.0132607000000001E-7</v>
      </c>
      <c r="CC1102" s="144">
        <v>1.2026067E-9</v>
      </c>
      <c r="CD1102" s="144">
        <v>2.7325472E-8</v>
      </c>
      <c r="CE1102" s="144">
        <v>2.2473450999999999E-11</v>
      </c>
      <c r="CF1102" s="144">
        <v>3.5986787999999999E-7</v>
      </c>
      <c r="CG1102" s="144">
        <v>5.2218250999999997E-6</v>
      </c>
      <c r="CH1102" s="144">
        <v>6.6336620000000005E-8</v>
      </c>
      <c r="CI1102" s="144">
        <v>5.8883204999999999E-9</v>
      </c>
      <c r="CJ1102" s="203"/>
      <c r="CK1102" s="201"/>
      <c r="CL1102" s="110" t="s">
        <v>4173</v>
      </c>
      <c r="CM1102" s="110"/>
      <c r="CN1102" s="110"/>
      <c r="CP1102" s="305"/>
      <c r="CQ1102" s="74"/>
      <c r="CR1102" s="74"/>
      <c r="CS1102" s="74"/>
      <c r="CT1102" s="74"/>
      <c r="CU1102" s="74"/>
      <c r="CV1102" s="74"/>
      <c r="CW1102" s="89"/>
      <c r="CX1102" s="89"/>
      <c r="CY1102" s="89"/>
      <c r="CZ1102" s="89"/>
      <c r="DA1102" s="89"/>
      <c r="DB1102" s="89"/>
    </row>
    <row r="1103" spans="1:106" ht="14.5" customHeight="1">
      <c r="A1103" s="74" t="s">
        <v>4416</v>
      </c>
      <c r="B1103" s="129" t="s">
        <v>4169</v>
      </c>
      <c r="C1103" s="130" t="str">
        <f t="shared" si="662"/>
        <v>A.160.04.119</v>
      </c>
      <c r="D1103" s="131" t="s">
        <v>314</v>
      </c>
      <c r="E1103" s="129" t="s">
        <v>957</v>
      </c>
      <c r="F1103" s="132" t="s">
        <v>4417</v>
      </c>
      <c r="G1103" s="132">
        <f t="shared" si="663"/>
        <v>6.4661094541799996E-2</v>
      </c>
      <c r="H1103" s="348">
        <f t="shared" si="664"/>
        <v>6.4661094541799996E-2</v>
      </c>
      <c r="I1103" s="74"/>
      <c r="J1103" s="132">
        <f t="shared" si="665"/>
        <v>1.5912552238E-3</v>
      </c>
      <c r="K1103" s="132">
        <f t="shared" si="666"/>
        <v>6.1778152199999997E-3</v>
      </c>
      <c r="L1103" s="300">
        <f t="shared" si="667"/>
        <v>2.0825913097999998E-2</v>
      </c>
      <c r="M1103" s="132">
        <v>3.6066110999999998E-2</v>
      </c>
      <c r="N1103" s="132">
        <v>4.3140812999999997E-3</v>
      </c>
      <c r="O1103" s="132">
        <v>1.7392129000000001E-3</v>
      </c>
      <c r="P1103" s="132">
        <v>1.2360962E-3</v>
      </c>
      <c r="Q1103" s="132">
        <v>1.9779981000000001E-4</v>
      </c>
      <c r="R1103" s="304">
        <v>6.9410138000000002E-6</v>
      </c>
      <c r="S1103" s="132">
        <v>1.504182E-4</v>
      </c>
      <c r="T1103" s="132">
        <v>1.2452102E-4</v>
      </c>
      <c r="U1103" s="132">
        <v>2.0786375000000001E-4</v>
      </c>
      <c r="V1103" s="132">
        <v>1.7350972999999999E-2</v>
      </c>
      <c r="W1103" s="132">
        <v>3.2394944E-3</v>
      </c>
      <c r="X1103" s="304">
        <v>2.5466373E-5</v>
      </c>
      <c r="Y1103" s="304">
        <v>2.1155750000000001E-6</v>
      </c>
      <c r="Z1103" s="132">
        <v>0</v>
      </c>
      <c r="AA1103" s="74"/>
      <c r="AB1103" s="301">
        <f t="shared" si="668"/>
        <v>0.27117376691729322</v>
      </c>
      <c r="AC1103" s="338">
        <f t="shared" si="669"/>
        <v>0.27117376691729322</v>
      </c>
      <c r="AD1103" s="74"/>
      <c r="AE1103" s="136">
        <v>21.888175</v>
      </c>
      <c r="AF1103" s="136">
        <v>3.4500677999999998</v>
      </c>
      <c r="AG1103" s="136">
        <v>0.43913870999999999</v>
      </c>
      <c r="AH1103" s="136">
        <v>0</v>
      </c>
      <c r="AI1103" s="136">
        <v>17.737456000000002</v>
      </c>
      <c r="AJ1103" s="136">
        <v>0.16224686999999999</v>
      </c>
      <c r="AK1103" s="136">
        <v>9.9265357999999998E-2</v>
      </c>
      <c r="AL1103" s="74"/>
      <c r="AM1103" s="133">
        <v>6.2300052999999999E-3</v>
      </c>
      <c r="AN1103" s="340">
        <f t="shared" si="670"/>
        <v>6.2300052999999999E-3</v>
      </c>
      <c r="AP1103" s="133">
        <v>5.8081985000000003E-3</v>
      </c>
      <c r="AQ1103" s="133">
        <v>2.5361641000000001E-4</v>
      </c>
      <c r="AR1103" s="133">
        <v>1.6819034E-4</v>
      </c>
      <c r="AS1103" s="134">
        <f t="shared" si="671"/>
        <v>3.4821334022657005E-7</v>
      </c>
      <c r="AT1103" s="135">
        <f t="shared" si="672"/>
        <v>9.3793052373054003E-10</v>
      </c>
      <c r="AU1103" s="135">
        <f t="shared" si="673"/>
        <v>2.3556069682000001E-2</v>
      </c>
      <c r="AV1103" s="302">
        <v>2.5212477999999999E-7</v>
      </c>
      <c r="AW1103" s="302">
        <v>7.6073703000000001E-10</v>
      </c>
      <c r="AX1103" s="302">
        <v>2.0783694000000002E-14</v>
      </c>
      <c r="AY1103" s="302">
        <v>6.2602571000000002E-12</v>
      </c>
      <c r="AZ1103" s="302">
        <v>1.6384846999999999E-13</v>
      </c>
      <c r="BA1103" s="302">
        <v>1.8380863000000001E-10</v>
      </c>
      <c r="BB1103" s="302">
        <v>9.4360743000000001E-8</v>
      </c>
      <c r="BC1103" s="302">
        <v>2.6854251000000001E-11</v>
      </c>
      <c r="BD1103" s="302">
        <v>1.0788821E-10</v>
      </c>
      <c r="BE1103" s="302">
        <v>4.1610557999999999E-14</v>
      </c>
      <c r="BF1103" s="302">
        <v>1.3402159000000001E-15</v>
      </c>
      <c r="BG1103" s="302">
        <v>5.3819385000000002E-14</v>
      </c>
      <c r="BH1103" s="302">
        <v>1.4137349E-13</v>
      </c>
      <c r="BI1103" s="302">
        <v>2.9494197999999998E-14</v>
      </c>
      <c r="BJ1103" s="302">
        <v>2.4622373000000001E-11</v>
      </c>
      <c r="BK1103" s="302">
        <v>1.4719449000000001E-9</v>
      </c>
      <c r="BL1103" s="302">
        <v>4.1913171000000002E-11</v>
      </c>
      <c r="BM1103" s="302">
        <v>1.5039682E-5</v>
      </c>
      <c r="BN1103" s="303">
        <v>2.3541030000000001E-2</v>
      </c>
      <c r="BO1103" s="302">
        <v>4.1017218000000001E-11</v>
      </c>
      <c r="BP1103" s="302">
        <v>2.4942903000000001E-13</v>
      </c>
      <c r="BQ1103" s="302">
        <v>1.1159639999999999E-17</v>
      </c>
      <c r="BR1103" s="74"/>
      <c r="BS1103" s="144">
        <v>1.4632821000000001E-5</v>
      </c>
      <c r="BT1103" s="144">
        <v>8.0367089E-7</v>
      </c>
      <c r="BU1103" s="144">
        <v>7.5610442000000004E-6</v>
      </c>
      <c r="BV1103" s="144">
        <v>1.4595012E-8</v>
      </c>
      <c r="BW1103" s="144">
        <v>7.1473159999999998E-7</v>
      </c>
      <c r="BX1103" s="144">
        <v>1.1769024E-7</v>
      </c>
      <c r="BY1103" s="144">
        <v>8.0949264999999998E-10</v>
      </c>
      <c r="BZ1103" s="144">
        <v>1.8503580999999999E-7</v>
      </c>
      <c r="CA1103" s="144">
        <v>9.3143517999999995E-9</v>
      </c>
      <c r="CB1103" s="144">
        <v>9.95326E-8</v>
      </c>
      <c r="CC1103" s="144">
        <v>1.2026067E-9</v>
      </c>
      <c r="CD1103" s="144">
        <v>2.7325472E-8</v>
      </c>
      <c r="CE1103" s="144">
        <v>2.2473450999999999E-11</v>
      </c>
      <c r="CF1103" s="144">
        <v>3.3219496999999999E-7</v>
      </c>
      <c r="CG1103" s="144">
        <v>4.6934266999999997E-6</v>
      </c>
      <c r="CH1103" s="144">
        <v>6.6336620000000005E-8</v>
      </c>
      <c r="CI1103" s="144">
        <v>5.8883204999999999E-9</v>
      </c>
      <c r="CJ1103" s="203"/>
      <c r="CK1103" s="201"/>
      <c r="CL1103" s="110" t="s">
        <v>4173</v>
      </c>
      <c r="CM1103" s="110"/>
      <c r="CN1103" s="110"/>
      <c r="CP1103" s="305"/>
      <c r="CQ1103" s="74"/>
      <c r="CR1103" s="74"/>
      <c r="CS1103" s="74"/>
      <c r="CT1103" s="74"/>
      <c r="CU1103" s="74"/>
      <c r="CV1103" s="74"/>
      <c r="CW1103" s="89"/>
      <c r="CX1103" s="89"/>
      <c r="CY1103" s="89"/>
      <c r="CZ1103" s="89"/>
      <c r="DA1103" s="89"/>
      <c r="DB1103" s="89"/>
    </row>
    <row r="1104" spans="1:106" ht="14.5" customHeight="1">
      <c r="A1104" s="74" t="s">
        <v>4418</v>
      </c>
      <c r="B1104" s="129" t="s">
        <v>4169</v>
      </c>
      <c r="C1104" s="130" t="str">
        <f t="shared" si="662"/>
        <v>A.160.04.120</v>
      </c>
      <c r="D1104" s="131" t="s">
        <v>314</v>
      </c>
      <c r="E1104" s="129" t="s">
        <v>957</v>
      </c>
      <c r="F1104" s="132" t="s">
        <v>4419</v>
      </c>
      <c r="G1104" s="132">
        <f t="shared" si="663"/>
        <v>11.652910627168801</v>
      </c>
      <c r="H1104" s="348">
        <f t="shared" si="664"/>
        <v>11.652910627168801</v>
      </c>
      <c r="I1104" s="74"/>
      <c r="J1104" s="132">
        <f t="shared" si="665"/>
        <v>1.5912552238E-3</v>
      </c>
      <c r="K1104" s="132">
        <f t="shared" si="666"/>
        <v>6.1778152199999997E-3</v>
      </c>
      <c r="L1104" s="300">
        <f t="shared" si="667"/>
        <v>11.150225446725001</v>
      </c>
      <c r="M1104" s="132">
        <v>0.49491611000000002</v>
      </c>
      <c r="N1104" s="132">
        <v>4.3140812999999997E-3</v>
      </c>
      <c r="O1104" s="132">
        <v>1.7392129000000001E-3</v>
      </c>
      <c r="P1104" s="132">
        <v>1.2360962E-3</v>
      </c>
      <c r="Q1104" s="132">
        <v>1.9779981000000001E-4</v>
      </c>
      <c r="R1104" s="304">
        <v>6.9410138000000002E-6</v>
      </c>
      <c r="S1104" s="132">
        <v>1.504182E-4</v>
      </c>
      <c r="T1104" s="132">
        <v>1.2452102E-4</v>
      </c>
      <c r="U1104" s="132">
        <v>2.0786375000000001E-4</v>
      </c>
      <c r="V1104" s="132">
        <v>1.7350972999999999E-2</v>
      </c>
      <c r="W1104" s="132">
        <v>3.2394944E-3</v>
      </c>
      <c r="X1104" s="132">
        <v>11.129424999999999</v>
      </c>
      <c r="Y1104" s="304">
        <v>2.1155750000000001E-6</v>
      </c>
      <c r="Z1104" s="132">
        <v>0</v>
      </c>
      <c r="AA1104" s="74"/>
      <c r="AB1104" s="301">
        <f t="shared" si="668"/>
        <v>3.7211737593984964</v>
      </c>
      <c r="AC1104" s="338">
        <f t="shared" si="669"/>
        <v>3.7211737593984964</v>
      </c>
      <c r="AD1104" s="74"/>
      <c r="AE1104" s="136">
        <v>21.888175</v>
      </c>
      <c r="AF1104" s="136">
        <v>3.4500677999999998</v>
      </c>
      <c r="AG1104" s="136">
        <v>0.43913870999999999</v>
      </c>
      <c r="AH1104" s="136">
        <v>0</v>
      </c>
      <c r="AI1104" s="136">
        <v>17.737456000000002</v>
      </c>
      <c r="AJ1104" s="136">
        <v>0.16224686999999999</v>
      </c>
      <c r="AK1104" s="136">
        <v>9.9265357999999998E-2</v>
      </c>
      <c r="AL1104" s="74"/>
      <c r="AM1104" s="133">
        <v>6.2244829000000002E-2</v>
      </c>
      <c r="AN1104" s="340">
        <f t="shared" si="670"/>
        <v>6.2244829000000002E-2</v>
      </c>
      <c r="AP1104" s="133">
        <v>5.9210886999999997E-2</v>
      </c>
      <c r="AQ1104" s="133">
        <v>2.8657518E-3</v>
      </c>
      <c r="AR1104" s="133">
        <v>1.6819034E-4</v>
      </c>
      <c r="AS1104" s="134">
        <f t="shared" si="671"/>
        <v>3.5498133602265695E-6</v>
      </c>
      <c r="AT1104" s="135">
        <f t="shared" si="672"/>
        <v>1.0598194418726541E-8</v>
      </c>
      <c r="AU1104" s="135">
        <f t="shared" si="673"/>
        <v>2.3556069682000001E-2</v>
      </c>
      <c r="AV1104" s="302">
        <v>3.4537247999999998E-6</v>
      </c>
      <c r="AW1104" s="302">
        <v>1.0420737E-8</v>
      </c>
      <c r="AX1104" s="302">
        <v>2.8470868999999998E-13</v>
      </c>
      <c r="AY1104" s="302">
        <v>6.2602571000000002E-12</v>
      </c>
      <c r="AZ1104" s="302">
        <v>1.6384846999999999E-13</v>
      </c>
      <c r="BA1104" s="302">
        <v>1.8380863000000001E-10</v>
      </c>
      <c r="BB1104" s="302">
        <v>9.4360743000000001E-8</v>
      </c>
      <c r="BC1104" s="302">
        <v>2.6854251000000001E-11</v>
      </c>
      <c r="BD1104" s="302">
        <v>1.0788821E-10</v>
      </c>
      <c r="BE1104" s="302">
        <v>4.1610557999999999E-14</v>
      </c>
      <c r="BF1104" s="302">
        <v>1.3402159000000001E-15</v>
      </c>
      <c r="BG1104" s="302">
        <v>5.3819385000000002E-14</v>
      </c>
      <c r="BH1104" s="302">
        <v>1.4137349E-13</v>
      </c>
      <c r="BI1104" s="302">
        <v>2.9494197999999998E-14</v>
      </c>
      <c r="BJ1104" s="302">
        <v>2.4622373000000001E-11</v>
      </c>
      <c r="BK1104" s="302">
        <v>1.4719449000000001E-9</v>
      </c>
      <c r="BL1104" s="302">
        <v>4.1913171000000002E-11</v>
      </c>
      <c r="BM1104" s="302">
        <v>1.5039682E-5</v>
      </c>
      <c r="BN1104" s="303">
        <v>2.3541030000000001E-2</v>
      </c>
      <c r="BO1104" s="302">
        <v>4.1017218000000001E-11</v>
      </c>
      <c r="BP1104" s="302">
        <v>2.4942903000000001E-13</v>
      </c>
      <c r="BQ1104" s="302">
        <v>1.1159639999999999E-17</v>
      </c>
      <c r="BR1104" s="74"/>
      <c r="BS1104" s="136">
        <v>1.1082798E-4</v>
      </c>
      <c r="BT1104" s="144">
        <v>8.0367089E-7</v>
      </c>
      <c r="BU1104" s="136">
        <v>1.037562E-4</v>
      </c>
      <c r="BV1104" s="144">
        <v>1.4595012E-8</v>
      </c>
      <c r="BW1104" s="144">
        <v>7.1473159999999998E-7</v>
      </c>
      <c r="BX1104" s="144">
        <v>1.1769024E-7</v>
      </c>
      <c r="BY1104" s="144">
        <v>8.0949264999999998E-10</v>
      </c>
      <c r="BZ1104" s="144">
        <v>1.8503580999999999E-7</v>
      </c>
      <c r="CA1104" s="144">
        <v>9.3143517999999995E-9</v>
      </c>
      <c r="CB1104" s="144">
        <v>9.95326E-8</v>
      </c>
      <c r="CC1104" s="144">
        <v>1.2026067E-9</v>
      </c>
      <c r="CD1104" s="144">
        <v>2.7325472E-8</v>
      </c>
      <c r="CE1104" s="144">
        <v>2.2473450999999999E-11</v>
      </c>
      <c r="CF1104" s="144">
        <v>3.3219496999999999E-7</v>
      </c>
      <c r="CG1104" s="144">
        <v>4.6934266999999997E-6</v>
      </c>
      <c r="CH1104" s="144">
        <v>6.6336620000000005E-8</v>
      </c>
      <c r="CI1104" s="144">
        <v>5.8883204999999999E-9</v>
      </c>
      <c r="CJ1104" s="203"/>
      <c r="CK1104" s="201"/>
      <c r="CL1104" s="110" t="s">
        <v>4173</v>
      </c>
      <c r="CM1104" s="110"/>
      <c r="CN1104" s="110"/>
      <c r="CP1104" s="305"/>
      <c r="CQ1104" s="74"/>
      <c r="CR1104" s="74"/>
      <c r="CS1104" s="74"/>
      <c r="CT1104" s="74"/>
      <c r="CU1104" s="74"/>
      <c r="CV1104" s="74"/>
      <c r="CW1104" s="89"/>
      <c r="CX1104" s="89"/>
      <c r="CY1104" s="89"/>
      <c r="CZ1104" s="89"/>
      <c r="DA1104" s="89"/>
      <c r="DB1104" s="74"/>
    </row>
    <row r="1105" spans="1:106" ht="14.5" customHeight="1">
      <c r="A1105" s="74" t="s">
        <v>4420</v>
      </c>
      <c r="B1105" s="129" t="s">
        <v>4169</v>
      </c>
      <c r="C1105" s="130" t="str">
        <f t="shared" si="662"/>
        <v>A.160.04.121</v>
      </c>
      <c r="D1105" s="131" t="s">
        <v>314</v>
      </c>
      <c r="E1105" s="129" t="s">
        <v>957</v>
      </c>
      <c r="F1105" s="132" t="s">
        <v>4422</v>
      </c>
      <c r="G1105" s="132">
        <f t="shared" si="663"/>
        <v>5.8479698689799998E-2</v>
      </c>
      <c r="H1105" s="348">
        <f t="shared" si="664"/>
        <v>5.8479698689799998E-2</v>
      </c>
      <c r="I1105" s="74"/>
      <c r="J1105" s="132">
        <f t="shared" si="665"/>
        <v>1.5728607827999999E-3</v>
      </c>
      <c r="K1105" s="132">
        <f t="shared" si="666"/>
        <v>5.4222033799999998E-3</v>
      </c>
      <c r="L1105" s="300">
        <f t="shared" si="667"/>
        <v>1.8264521526999998E-2</v>
      </c>
      <c r="M1105" s="132">
        <v>3.3220113000000003E-2</v>
      </c>
      <c r="N1105" s="132">
        <v>3.6040484E-3</v>
      </c>
      <c r="O1105" s="132">
        <v>1.6939109E-3</v>
      </c>
      <c r="P1105" s="132">
        <v>1.2257660000000001E-3</v>
      </c>
      <c r="Q1105" s="132">
        <v>1.9179953999999999E-4</v>
      </c>
      <c r="R1105" s="304">
        <v>6.6099028E-6</v>
      </c>
      <c r="S1105" s="132">
        <v>1.4868533999999999E-4</v>
      </c>
      <c r="T1105" s="132">
        <v>1.2424408E-4</v>
      </c>
      <c r="U1105" s="132">
        <v>2.0663651E-4</v>
      </c>
      <c r="V1105" s="132">
        <v>1.4797869E-2</v>
      </c>
      <c r="W1105" s="132">
        <v>3.2324722999999998E-3</v>
      </c>
      <c r="X1105" s="304">
        <v>2.5428142E-5</v>
      </c>
      <c r="Y1105" s="304">
        <v>2.1155750000000001E-6</v>
      </c>
      <c r="Z1105" s="132">
        <v>0</v>
      </c>
      <c r="AA1105" s="74"/>
      <c r="AB1105" s="301">
        <f t="shared" si="668"/>
        <v>0.24977528571428573</v>
      </c>
      <c r="AC1105" s="338">
        <f t="shared" si="669"/>
        <v>0.24977528571428573</v>
      </c>
      <c r="AD1105" s="74"/>
      <c r="AE1105" s="136">
        <v>21.607209000000001</v>
      </c>
      <c r="AF1105" s="136">
        <v>3.1703891</v>
      </c>
      <c r="AG1105" s="136">
        <v>0.43818679999999999</v>
      </c>
      <c r="AH1105" s="136">
        <v>0</v>
      </c>
      <c r="AI1105" s="136">
        <v>17.737456000000002</v>
      </c>
      <c r="AJ1105" s="136">
        <v>0.16214606000000001</v>
      </c>
      <c r="AK1105" s="136">
        <v>9.9030996999999996E-2</v>
      </c>
      <c r="AL1105" s="74"/>
      <c r="AM1105" s="133">
        <v>5.6433087000000003E-3</v>
      </c>
      <c r="AN1105" s="340">
        <f t="shared" si="670"/>
        <v>5.6433087000000003E-3</v>
      </c>
      <c r="AP1105" s="133">
        <v>5.2602789E-3</v>
      </c>
      <c r="AQ1105" s="133">
        <v>2.3324726E-4</v>
      </c>
      <c r="AR1105" s="133">
        <v>1.4978254999999999E-4</v>
      </c>
      <c r="AS1105" s="134">
        <f t="shared" si="671"/>
        <v>3.1536444385957E-7</v>
      </c>
      <c r="AT1105" s="135">
        <f t="shared" si="672"/>
        <v>8.6260080344653999E-10</v>
      </c>
      <c r="AU1105" s="135">
        <f t="shared" si="673"/>
        <v>2.0977947808999999E-2</v>
      </c>
      <c r="AV1105" s="302">
        <v>2.3226698999999999E-7</v>
      </c>
      <c r="AW1105" s="302">
        <v>7.0082127999999998E-10</v>
      </c>
      <c r="AX1105" s="302">
        <v>1.9146710000000001E-14</v>
      </c>
      <c r="AY1105" s="302">
        <v>6.2602571000000002E-12</v>
      </c>
      <c r="AZ1105" s="302">
        <v>1.6384846999999999E-13</v>
      </c>
      <c r="BA1105" s="302">
        <v>1.8227072000000001E-10</v>
      </c>
      <c r="BB1105" s="302">
        <v>8.1371747999999995E-8</v>
      </c>
      <c r="BC1105" s="302">
        <v>2.6503534E-11</v>
      </c>
      <c r="BD1105" s="302">
        <v>9.2867805000000004E-11</v>
      </c>
      <c r="BE1105" s="302">
        <v>4.1610557999999999E-14</v>
      </c>
      <c r="BF1105" s="302">
        <v>1.3402159000000001E-15</v>
      </c>
      <c r="BG1105" s="302">
        <v>5.2903934999999999E-14</v>
      </c>
      <c r="BH1105" s="302">
        <v>1.0726201000000001E-13</v>
      </c>
      <c r="BI1105" s="302">
        <v>2.3309828E-14</v>
      </c>
      <c r="BJ1105" s="302">
        <v>2.4576916000000001E-11</v>
      </c>
      <c r="BK1105" s="302">
        <v>1.4714168999999999E-9</v>
      </c>
      <c r="BL1105" s="302">
        <v>4.1913171000000002E-11</v>
      </c>
      <c r="BM1105" s="302">
        <v>1.4926809E-5</v>
      </c>
      <c r="BN1105" s="303">
        <v>2.0963020999999998E-2</v>
      </c>
      <c r="BO1105" s="302">
        <v>4.1017218000000001E-11</v>
      </c>
      <c r="BP1105" s="302">
        <v>2.4942903000000001E-13</v>
      </c>
      <c r="BQ1105" s="302">
        <v>1.1159639999999999E-17</v>
      </c>
      <c r="BR1105" s="74"/>
      <c r="BS1105" s="144">
        <v>1.3484803E-5</v>
      </c>
      <c r="BT1105" s="144">
        <v>7.0011568E-7</v>
      </c>
      <c r="BU1105" s="144">
        <v>6.9643977000000003E-6</v>
      </c>
      <c r="BV1105" s="144">
        <v>1.4562572E-8</v>
      </c>
      <c r="BW1105" s="144">
        <v>6.2405889000000004E-7</v>
      </c>
      <c r="BX1105" s="144">
        <v>1.1769024E-7</v>
      </c>
      <c r="BY1105" s="144">
        <v>8.0949264999999998E-10</v>
      </c>
      <c r="BZ1105" s="144">
        <v>1.8503580999999999E-7</v>
      </c>
      <c r="CA1105" s="144">
        <v>8.8700242000000005E-9</v>
      </c>
      <c r="CB1105" s="144">
        <v>9.8385956000000004E-8</v>
      </c>
      <c r="CC1105" s="144">
        <v>1.2026067E-9</v>
      </c>
      <c r="CD1105" s="144">
        <v>2.7325472E-8</v>
      </c>
      <c r="CE1105" s="144">
        <v>2.2473450999999999E-11</v>
      </c>
      <c r="CF1105" s="144">
        <v>3.1450245999999999E-7</v>
      </c>
      <c r="CG1105" s="144">
        <v>4.3555981999999997E-6</v>
      </c>
      <c r="CH1105" s="144">
        <v>6.6336620000000005E-8</v>
      </c>
      <c r="CI1105" s="144">
        <v>5.8883204999999999E-9</v>
      </c>
      <c r="CJ1105" s="203"/>
      <c r="CK1105" s="201"/>
      <c r="CL1105" s="110" t="s">
        <v>4173</v>
      </c>
      <c r="CM1105" s="110"/>
      <c r="CN1105" s="110"/>
      <c r="CP1105" s="305"/>
      <c r="CQ1105" s="74"/>
      <c r="CR1105" s="74"/>
      <c r="CS1105" s="74"/>
      <c r="CT1105" s="74"/>
      <c r="CU1105" s="74"/>
      <c r="CV1105" s="74"/>
      <c r="CW1105" s="74"/>
      <c r="CX1105" s="74"/>
      <c r="CY1105" s="74"/>
      <c r="CZ1105" s="74"/>
      <c r="DA1105" s="74"/>
      <c r="DB1105" s="74"/>
    </row>
    <row r="1106" spans="1:106" ht="14.5" customHeight="1">
      <c r="A1106" s="74" t="s">
        <v>4423</v>
      </c>
      <c r="B1106" s="129" t="s">
        <v>4169</v>
      </c>
      <c r="C1106" s="130" t="str">
        <f t="shared" si="662"/>
        <v>A.160.04.122</v>
      </c>
      <c r="D1106" s="131" t="s">
        <v>314</v>
      </c>
      <c r="E1106" s="129" t="s">
        <v>957</v>
      </c>
      <c r="F1106" s="132" t="s">
        <v>4424</v>
      </c>
      <c r="G1106" s="132">
        <f t="shared" si="663"/>
        <v>7.3186296675477998</v>
      </c>
      <c r="H1106" s="348">
        <f t="shared" si="664"/>
        <v>7.3186296675477998</v>
      </c>
      <c r="I1106" s="74"/>
      <c r="J1106" s="132">
        <f t="shared" si="665"/>
        <v>1.5728607827999999E-3</v>
      </c>
      <c r="K1106" s="132">
        <f t="shared" si="666"/>
        <v>5.4222033799999998E-3</v>
      </c>
      <c r="L1106" s="300">
        <f t="shared" si="667"/>
        <v>6.8195644933849993</v>
      </c>
      <c r="M1106" s="132">
        <v>0.49207011000000001</v>
      </c>
      <c r="N1106" s="132">
        <v>3.6040484E-3</v>
      </c>
      <c r="O1106" s="132">
        <v>1.6939109E-3</v>
      </c>
      <c r="P1106" s="132">
        <v>1.2257660000000001E-3</v>
      </c>
      <c r="Q1106" s="132">
        <v>1.9179953999999999E-4</v>
      </c>
      <c r="R1106" s="304">
        <v>6.6099028E-6</v>
      </c>
      <c r="S1106" s="132">
        <v>1.4868533999999999E-4</v>
      </c>
      <c r="T1106" s="132">
        <v>1.2424408E-4</v>
      </c>
      <c r="U1106" s="132">
        <v>2.0663651E-4</v>
      </c>
      <c r="V1106" s="132">
        <v>1.4797869E-2</v>
      </c>
      <c r="W1106" s="132">
        <v>3.2324722999999998E-3</v>
      </c>
      <c r="X1106" s="132">
        <v>6.8013253999999996</v>
      </c>
      <c r="Y1106" s="304">
        <v>2.1155750000000001E-6</v>
      </c>
      <c r="Z1106" s="132">
        <v>0</v>
      </c>
      <c r="AA1106" s="74"/>
      <c r="AB1106" s="301">
        <f t="shared" si="668"/>
        <v>3.6997752631578944</v>
      </c>
      <c r="AC1106" s="338">
        <f t="shared" si="669"/>
        <v>3.6997752631578944</v>
      </c>
      <c r="AD1106" s="74"/>
      <c r="AE1106" s="136">
        <v>21.607209000000001</v>
      </c>
      <c r="AF1106" s="136">
        <v>3.1703891</v>
      </c>
      <c r="AG1106" s="136">
        <v>0.43818679999999999</v>
      </c>
      <c r="AH1106" s="136">
        <v>0</v>
      </c>
      <c r="AI1106" s="136">
        <v>17.737456000000002</v>
      </c>
      <c r="AJ1106" s="136">
        <v>0.16214606000000001</v>
      </c>
      <c r="AK1106" s="136">
        <v>9.9030996999999996E-2</v>
      </c>
      <c r="AL1106" s="74"/>
      <c r="AM1106" s="133">
        <v>6.1658131999999997E-2</v>
      </c>
      <c r="AN1106" s="340">
        <f t="shared" si="670"/>
        <v>6.1658131999999997E-2</v>
      </c>
      <c r="AP1106" s="133">
        <v>5.8662967000000003E-2</v>
      </c>
      <c r="AQ1106" s="133">
        <v>2.8453825999999998E-3</v>
      </c>
      <c r="AR1106" s="133">
        <v>1.4978254999999999E-4</v>
      </c>
      <c r="AS1106" s="134">
        <f t="shared" si="671"/>
        <v>3.51696445385957E-6</v>
      </c>
      <c r="AT1106" s="135">
        <f t="shared" si="672"/>
        <v>1.0522864448446538E-8</v>
      </c>
      <c r="AU1106" s="135">
        <f t="shared" si="673"/>
        <v>2.0977947808999999E-2</v>
      </c>
      <c r="AV1106" s="302">
        <v>3.433867E-6</v>
      </c>
      <c r="AW1106" s="302">
        <v>1.0360821E-8</v>
      </c>
      <c r="AX1106" s="302">
        <v>2.8307170999999998E-13</v>
      </c>
      <c r="AY1106" s="302">
        <v>6.2602571000000002E-12</v>
      </c>
      <c r="AZ1106" s="302">
        <v>1.6384846999999999E-13</v>
      </c>
      <c r="BA1106" s="302">
        <v>1.8227072000000001E-10</v>
      </c>
      <c r="BB1106" s="302">
        <v>8.1371747999999995E-8</v>
      </c>
      <c r="BC1106" s="302">
        <v>2.6503534E-11</v>
      </c>
      <c r="BD1106" s="302">
        <v>9.2867805000000004E-11</v>
      </c>
      <c r="BE1106" s="302">
        <v>4.1610557999999999E-14</v>
      </c>
      <c r="BF1106" s="302">
        <v>1.3402159000000001E-15</v>
      </c>
      <c r="BG1106" s="302">
        <v>5.2903934999999999E-14</v>
      </c>
      <c r="BH1106" s="302">
        <v>1.0726201000000001E-13</v>
      </c>
      <c r="BI1106" s="302">
        <v>2.3309828E-14</v>
      </c>
      <c r="BJ1106" s="302">
        <v>2.4576916000000001E-11</v>
      </c>
      <c r="BK1106" s="302">
        <v>1.4714168999999999E-9</v>
      </c>
      <c r="BL1106" s="302">
        <v>4.1913171000000002E-11</v>
      </c>
      <c r="BM1106" s="302">
        <v>1.4926809E-5</v>
      </c>
      <c r="BN1106" s="303">
        <v>2.0963020999999998E-2</v>
      </c>
      <c r="BO1106" s="302">
        <v>4.1017218000000001E-11</v>
      </c>
      <c r="BP1106" s="302">
        <v>2.4942903000000001E-13</v>
      </c>
      <c r="BQ1106" s="302">
        <v>1.1159639999999999E-17</v>
      </c>
      <c r="BR1106" s="74"/>
      <c r="BS1106" s="136">
        <v>1.0967996E-4</v>
      </c>
      <c r="BT1106" s="144">
        <v>7.0011568E-7</v>
      </c>
      <c r="BU1106" s="136">
        <v>1.0315955E-4</v>
      </c>
      <c r="BV1106" s="144">
        <v>1.4562572E-8</v>
      </c>
      <c r="BW1106" s="144">
        <v>6.2405889000000004E-7</v>
      </c>
      <c r="BX1106" s="144">
        <v>1.1769024E-7</v>
      </c>
      <c r="BY1106" s="144">
        <v>8.0949264999999998E-10</v>
      </c>
      <c r="BZ1106" s="144">
        <v>1.8503580999999999E-7</v>
      </c>
      <c r="CA1106" s="144">
        <v>8.8700242000000005E-9</v>
      </c>
      <c r="CB1106" s="144">
        <v>9.8385956000000004E-8</v>
      </c>
      <c r="CC1106" s="144">
        <v>1.2026067E-9</v>
      </c>
      <c r="CD1106" s="144">
        <v>2.7325472E-8</v>
      </c>
      <c r="CE1106" s="144">
        <v>2.2473450999999999E-11</v>
      </c>
      <c r="CF1106" s="144">
        <v>3.1450245999999999E-7</v>
      </c>
      <c r="CG1106" s="144">
        <v>4.3555981999999997E-6</v>
      </c>
      <c r="CH1106" s="144">
        <v>6.6336620000000005E-8</v>
      </c>
      <c r="CI1106" s="144">
        <v>5.8883204999999999E-9</v>
      </c>
      <c r="CJ1106" s="203"/>
      <c r="CK1106" s="201"/>
      <c r="CL1106" s="110" t="s">
        <v>4173</v>
      </c>
      <c r="CM1106" s="110"/>
      <c r="CN1106" s="110"/>
      <c r="CP1106" s="305"/>
      <c r="CQ1106" s="74"/>
      <c r="CR1106" s="74"/>
      <c r="CS1106" s="74"/>
      <c r="CT1106" s="74"/>
      <c r="CU1106" s="74"/>
      <c r="CV1106" s="74"/>
      <c r="CW1106" s="74"/>
      <c r="CX1106" s="74"/>
      <c r="CY1106" s="74"/>
      <c r="CZ1106" s="74"/>
      <c r="DA1106" s="74"/>
      <c r="DB1106" s="141"/>
    </row>
    <row r="1107" spans="1:106" ht="14.5" customHeight="1">
      <c r="A1107" s="74" t="s">
        <v>4425</v>
      </c>
      <c r="B1107" s="129" t="s">
        <v>4169</v>
      </c>
      <c r="C1107" s="130" t="str">
        <f t="shared" si="662"/>
        <v>A.160.04.123</v>
      </c>
      <c r="D1107" s="131" t="s">
        <v>314</v>
      </c>
      <c r="E1107" s="129" t="s">
        <v>957</v>
      </c>
      <c r="F1107" s="132" t="s">
        <v>4426</v>
      </c>
      <c r="G1107" s="132">
        <f t="shared" si="663"/>
        <v>0.10095698293970001</v>
      </c>
      <c r="H1107" s="348">
        <f t="shared" si="664"/>
        <v>0.10095698293970001</v>
      </c>
      <c r="I1107" s="74"/>
      <c r="J1107" s="132">
        <f t="shared" si="665"/>
        <v>1.6992637096999998E-3</v>
      </c>
      <c r="K1107" s="132">
        <f t="shared" si="666"/>
        <v>1.061461358E-2</v>
      </c>
      <c r="L1107" s="300">
        <f t="shared" si="667"/>
        <v>3.5865877650000003E-2</v>
      </c>
      <c r="M1107" s="132">
        <v>5.2777228000000002E-2</v>
      </c>
      <c r="N1107" s="132">
        <v>8.4832494999999997E-3</v>
      </c>
      <c r="O1107" s="132">
        <v>2.0052169000000001E-3</v>
      </c>
      <c r="P1107" s="132">
        <v>1.2967530999999999E-3</v>
      </c>
      <c r="Q1107" s="132">
        <v>2.3303218E-4</v>
      </c>
      <c r="R1107" s="304">
        <v>8.8852296999999998E-6</v>
      </c>
      <c r="S1107" s="132">
        <v>1.6059320000000001E-4</v>
      </c>
      <c r="T1107" s="132">
        <v>1.2614718E-4</v>
      </c>
      <c r="U1107" s="132">
        <v>2.1506982E-4</v>
      </c>
      <c r="V1107" s="132">
        <v>3.2342274999999997E-2</v>
      </c>
      <c r="W1107" s="132">
        <v>3.2807264E-3</v>
      </c>
      <c r="X1107" s="304">
        <v>2.5690854999999998E-5</v>
      </c>
      <c r="Y1107" s="304">
        <v>2.1155750000000001E-6</v>
      </c>
      <c r="Z1107" s="132">
        <v>0</v>
      </c>
      <c r="AA1107" s="74"/>
      <c r="AB1107" s="301">
        <f t="shared" si="668"/>
        <v>0.39682126315789473</v>
      </c>
      <c r="AC1107" s="338">
        <f t="shared" si="669"/>
        <v>0.39682126315789473</v>
      </c>
      <c r="AD1107" s="74"/>
      <c r="AE1107" s="136">
        <v>24.337948000000001</v>
      </c>
      <c r="AF1107" s="136">
        <v>5.0922839</v>
      </c>
      <c r="AG1107" s="136">
        <v>0.44472813999999999</v>
      </c>
      <c r="AH1107" s="136">
        <v>0</v>
      </c>
      <c r="AI1107" s="136">
        <v>18.537455999999999</v>
      </c>
      <c r="AJ1107" s="136">
        <v>0.16283882999999999</v>
      </c>
      <c r="AK1107" s="136">
        <v>0.10064148000000001</v>
      </c>
      <c r="AL1107" s="74"/>
      <c r="AM1107" s="133">
        <v>9.6749672000000005E-3</v>
      </c>
      <c r="AN1107" s="340">
        <f t="shared" si="670"/>
        <v>9.6749672000000005E-3</v>
      </c>
      <c r="AP1107" s="133">
        <v>9.0254701999999999E-3</v>
      </c>
      <c r="AQ1107" s="133">
        <v>3.7321992E-4</v>
      </c>
      <c r="AR1107" s="133">
        <v>2.7627712000000002E-4</v>
      </c>
      <c r="AS1107" s="134">
        <f t="shared" si="671"/>
        <v>5.4109533469257015E-7</v>
      </c>
      <c r="AT1107" s="135">
        <f t="shared" si="672"/>
        <v>1.3802511670625399E-9</v>
      </c>
      <c r="AU1107" s="135">
        <f t="shared" si="673"/>
        <v>3.8694274450000003E-2</v>
      </c>
      <c r="AV1107" s="302">
        <v>3.6872566000000003E-7</v>
      </c>
      <c r="AW1107" s="302">
        <v>1.1125500000000001E-9</v>
      </c>
      <c r="AX1107" s="302">
        <v>3.0395727000000001E-14</v>
      </c>
      <c r="AY1107" s="302">
        <v>6.2602571000000002E-12</v>
      </c>
      <c r="AZ1107" s="302">
        <v>1.6384846999999999E-13</v>
      </c>
      <c r="BA1107" s="302">
        <v>1.9283888E-10</v>
      </c>
      <c r="BB1107" s="302">
        <v>1.7062946000000001E-7</v>
      </c>
      <c r="BC1107" s="302">
        <v>2.8913588E-11</v>
      </c>
      <c r="BD1107" s="302">
        <v>1.9608495000000001E-10</v>
      </c>
      <c r="BE1107" s="302">
        <v>4.1610557999999999E-14</v>
      </c>
      <c r="BF1107" s="302">
        <v>1.3402159000000001E-15</v>
      </c>
      <c r="BG1107" s="302">
        <v>5.9194721E-14</v>
      </c>
      <c r="BH1107" s="302">
        <v>3.4166909999999998E-13</v>
      </c>
      <c r="BI1107" s="302">
        <v>6.5807551000000005E-14</v>
      </c>
      <c r="BJ1107" s="302">
        <v>2.4889289000000001E-11</v>
      </c>
      <c r="BK1107" s="302">
        <v>1.4750451999999999E-9</v>
      </c>
      <c r="BL1107" s="302">
        <v>4.1913171000000002E-11</v>
      </c>
      <c r="BM1107" s="302">
        <v>1.5702450000000001E-5</v>
      </c>
      <c r="BN1107" s="303">
        <v>3.8678572000000001E-2</v>
      </c>
      <c r="BO1107" s="302">
        <v>4.1017218000000001E-11</v>
      </c>
      <c r="BP1107" s="302">
        <v>2.4942903000000001E-13</v>
      </c>
      <c r="BQ1107" s="302">
        <v>1.1159639999999999E-17</v>
      </c>
      <c r="BR1107" s="74"/>
      <c r="BS1107" s="144">
        <v>2.1373752000000001E-5</v>
      </c>
      <c r="BT1107" s="144">
        <v>1.4117258999999999E-6</v>
      </c>
      <c r="BU1107" s="144">
        <v>1.1064430000000001E-5</v>
      </c>
      <c r="BV1107" s="144">
        <v>1.4785495E-8</v>
      </c>
      <c r="BW1107" s="144">
        <v>1.2471432000000001E-6</v>
      </c>
      <c r="BX1107" s="144">
        <v>1.1769024E-7</v>
      </c>
      <c r="BY1107" s="144">
        <v>8.0949264999999998E-10</v>
      </c>
      <c r="BZ1107" s="144">
        <v>1.8503580999999999E-7</v>
      </c>
      <c r="CA1107" s="144">
        <v>1.1923353E-8</v>
      </c>
      <c r="CB1107" s="144">
        <v>1.0626545999999999E-7</v>
      </c>
      <c r="CC1107" s="144">
        <v>1.2026067E-9</v>
      </c>
      <c r="CD1107" s="144">
        <v>2.7325472E-8</v>
      </c>
      <c r="CE1107" s="144">
        <v>2.2473450999999999E-11</v>
      </c>
      <c r="CF1107" s="144">
        <v>4.3608176999999999E-7</v>
      </c>
      <c r="CG1107" s="144">
        <v>6.6770862999999998E-6</v>
      </c>
      <c r="CH1107" s="144">
        <v>6.6336620000000005E-8</v>
      </c>
      <c r="CI1107" s="144">
        <v>5.8883204999999999E-9</v>
      </c>
      <c r="CJ1107" s="203"/>
      <c r="CK1107" s="201"/>
      <c r="CL1107" s="110" t="s">
        <v>4173</v>
      </c>
      <c r="CM1107" s="110"/>
      <c r="CN1107" s="110"/>
      <c r="CP1107" s="305"/>
      <c r="CQ1107" s="74"/>
      <c r="CR1107" s="74"/>
      <c r="CS1107" s="74"/>
      <c r="CT1107" s="74"/>
      <c r="CU1107" s="74"/>
      <c r="CV1107" s="74"/>
      <c r="CW1107" s="141"/>
      <c r="CX1107" s="141"/>
      <c r="CY1107" s="141"/>
      <c r="CZ1107" s="141"/>
      <c r="DA1107" s="141"/>
      <c r="DB1107" s="74"/>
    </row>
    <row r="1108" spans="1:106" ht="14.5" customHeight="1">
      <c r="A1108" s="74" t="s">
        <v>4427</v>
      </c>
      <c r="B1108" s="129" t="s">
        <v>4169</v>
      </c>
      <c r="C1108" s="130" t="str">
        <f t="shared" si="662"/>
        <v>A.160.04.124</v>
      </c>
      <c r="D1108" s="131" t="s">
        <v>314</v>
      </c>
      <c r="E1108" s="129" t="s">
        <v>957</v>
      </c>
      <c r="F1108" s="132" t="s">
        <v>4429</v>
      </c>
      <c r="G1108" s="132">
        <f t="shared" si="663"/>
        <v>6.5898585300499996E-2</v>
      </c>
      <c r="H1108" s="348">
        <f t="shared" si="664"/>
        <v>6.5898585300499996E-2</v>
      </c>
      <c r="I1108" s="74"/>
      <c r="J1108" s="132">
        <f t="shared" si="665"/>
        <v>2.8512226889999999E-3</v>
      </c>
      <c r="K1108" s="132">
        <f t="shared" si="666"/>
        <v>5.4002542600000009E-3</v>
      </c>
      <c r="L1108" s="300">
        <f t="shared" si="667"/>
        <v>2.1047764351500003E-2</v>
      </c>
      <c r="M1108" s="132">
        <v>3.6599343999999999E-2</v>
      </c>
      <c r="N1108" s="132">
        <v>2.1701863999999999E-3</v>
      </c>
      <c r="O1108" s="132">
        <v>2.9215880000000001E-3</v>
      </c>
      <c r="P1108" s="132">
        <v>2.1744606999999998E-3</v>
      </c>
      <c r="Q1108" s="132">
        <v>3.0440057999999999E-4</v>
      </c>
      <c r="R1108" s="304">
        <v>1.3977749000000001E-5</v>
      </c>
      <c r="S1108" s="132">
        <v>3.5838366000000001E-4</v>
      </c>
      <c r="T1108" s="132">
        <v>3.0847985999999999E-4</v>
      </c>
      <c r="U1108" s="132">
        <v>3.3523363999999998E-4</v>
      </c>
      <c r="V1108" s="132">
        <v>1.7355413E-2</v>
      </c>
      <c r="W1108" s="132">
        <v>3.2885524999999999E-3</v>
      </c>
      <c r="X1108" s="304">
        <v>6.3276273999999998E-5</v>
      </c>
      <c r="Y1108" s="304">
        <v>5.2889375000000004E-6</v>
      </c>
      <c r="Z1108" s="132">
        <v>0</v>
      </c>
      <c r="AA1108" s="74"/>
      <c r="AB1108" s="301">
        <f t="shared" si="668"/>
        <v>0.27518303759398494</v>
      </c>
      <c r="AC1108" s="338">
        <f t="shared" si="669"/>
        <v>0.27518303759398494</v>
      </c>
      <c r="AD1108" s="74"/>
      <c r="AE1108" s="136">
        <v>22.146341</v>
      </c>
      <c r="AF1108" s="136">
        <v>3.6988086</v>
      </c>
      <c r="AG1108" s="136">
        <v>0.44578983999999999</v>
      </c>
      <c r="AH1108" s="136">
        <v>0</v>
      </c>
      <c r="AI1108" s="136">
        <v>17.738496000000001</v>
      </c>
      <c r="AJ1108" s="136">
        <v>0.16296915000000001</v>
      </c>
      <c r="AK1108" s="136">
        <v>0.10027669</v>
      </c>
      <c r="AL1108" s="74"/>
      <c r="AM1108" s="133">
        <v>5.9234865999999997E-3</v>
      </c>
      <c r="AN1108" s="340">
        <f t="shared" si="670"/>
        <v>5.9234865999999997E-3</v>
      </c>
      <c r="AP1108" s="133">
        <v>5.4716217000000001E-3</v>
      </c>
      <c r="AQ1108" s="133">
        <v>2.7139017999999997E-4</v>
      </c>
      <c r="AR1108" s="133">
        <v>1.8047467E-4</v>
      </c>
      <c r="AS1108" s="134">
        <f t="shared" si="671"/>
        <v>3.2803487111318001E-7</v>
      </c>
      <c r="AT1108" s="135">
        <f t="shared" si="672"/>
        <v>1.0036619185712991E-9</v>
      </c>
      <c r="AU1108" s="135">
        <f t="shared" si="673"/>
        <v>2.5276563876999999E-2</v>
      </c>
      <c r="AV1108" s="302">
        <v>2.5655866000000003E-7</v>
      </c>
      <c r="AW1108" s="302">
        <v>7.7413871000000002E-10</v>
      </c>
      <c r="AX1108" s="302">
        <v>2.1148753000000001E-14</v>
      </c>
      <c r="AY1108" s="302">
        <v>1.5650642999999999E-11</v>
      </c>
      <c r="AZ1108" s="302">
        <v>4.0962117999999999E-13</v>
      </c>
      <c r="BA1108" s="302">
        <v>3.2333258000000003E-10</v>
      </c>
      <c r="BB1108" s="302">
        <v>6.7298702000000004E-8</v>
      </c>
      <c r="BC1108" s="302">
        <v>4.6477131000000002E-11</v>
      </c>
      <c r="BD1108" s="302">
        <v>7.7369341999999995E-11</v>
      </c>
      <c r="BE1108" s="302">
        <v>1.040264E-13</v>
      </c>
      <c r="BF1108" s="302">
        <v>3.3505397999999998E-15</v>
      </c>
      <c r="BG1108" s="302">
        <v>1.2521791000000001E-13</v>
      </c>
      <c r="BH1108" s="302">
        <v>5.7590084E-15</v>
      </c>
      <c r="BI1108" s="302">
        <v>1.0702491000000001E-14</v>
      </c>
      <c r="BJ1108" s="302">
        <v>6.1092618999999999E-11</v>
      </c>
      <c r="BK1108" s="302">
        <v>3.6744806000000001E-9</v>
      </c>
      <c r="BL1108" s="302">
        <v>1.0478293E-10</v>
      </c>
      <c r="BM1108" s="302">
        <v>3.2978877000000001E-5</v>
      </c>
      <c r="BN1108" s="303">
        <v>2.5243584999999999E-2</v>
      </c>
      <c r="BO1108" s="302">
        <v>1.0254305000000001E-10</v>
      </c>
      <c r="BP1108" s="302">
        <v>6.2357256999999997E-13</v>
      </c>
      <c r="BQ1108" s="302">
        <v>2.7899099000000002E-17</v>
      </c>
      <c r="BR1108" s="74"/>
      <c r="BS1108" s="144">
        <v>1.536055E-5</v>
      </c>
      <c r="BT1108" s="144">
        <v>6.4337347999999999E-7</v>
      </c>
      <c r="BU1108" s="144">
        <v>7.6728332000000006E-6</v>
      </c>
      <c r="BV1108" s="144">
        <v>3.6156888999999998E-8</v>
      </c>
      <c r="BW1108" s="144">
        <v>5.4979476999999999E-7</v>
      </c>
      <c r="BX1108" s="144">
        <v>2.1620693999999999E-7</v>
      </c>
      <c r="BY1108" s="144">
        <v>2.0237316000000001E-9</v>
      </c>
      <c r="BZ1108" s="144">
        <v>3.4417399000000001E-7</v>
      </c>
      <c r="CA1108" s="144">
        <v>1.8757155E-8</v>
      </c>
      <c r="CB1108" s="144">
        <v>2.3714455999999999E-7</v>
      </c>
      <c r="CC1108" s="144">
        <v>3.0065166999999999E-9</v>
      </c>
      <c r="CD1108" s="144">
        <v>6.8313681000000006E-8</v>
      </c>
      <c r="CE1108" s="144">
        <v>5.6183628000000001E-11</v>
      </c>
      <c r="CF1108" s="144">
        <v>4.8218284000000003E-7</v>
      </c>
      <c r="CG1108" s="144">
        <v>4.9888784000000002E-6</v>
      </c>
      <c r="CH1108" s="144">
        <v>8.2926676000000001E-8</v>
      </c>
      <c r="CI1108" s="144">
        <v>1.4720800999999999E-8</v>
      </c>
      <c r="CJ1108" s="203"/>
      <c r="CK1108" s="201"/>
      <c r="CL1108" s="110" t="s">
        <v>4173</v>
      </c>
      <c r="CM1108" s="110"/>
      <c r="CN1108" s="110"/>
      <c r="CP1108" s="305"/>
      <c r="CQ1108" s="74"/>
      <c r="CR1108" s="74"/>
      <c r="CS1108" s="74"/>
      <c r="CT1108" s="74"/>
      <c r="CU1108" s="74"/>
      <c r="CV1108" s="74"/>
      <c r="CW1108" s="74"/>
      <c r="CX1108" s="74"/>
      <c r="CY1108" s="74"/>
      <c r="CZ1108" s="74"/>
      <c r="DA1108" s="74"/>
      <c r="DB1108" s="141"/>
    </row>
    <row r="1109" spans="1:106" ht="14.5" customHeight="1">
      <c r="A1109" s="74" t="s">
        <v>4430</v>
      </c>
      <c r="B1109" s="129" t="s">
        <v>4169</v>
      </c>
      <c r="C1109" s="130" t="str">
        <f t="shared" si="662"/>
        <v>A.160.04.125</v>
      </c>
      <c r="D1109" s="131" t="s">
        <v>314</v>
      </c>
      <c r="E1109" s="129" t="s">
        <v>957</v>
      </c>
      <c r="F1109" s="132" t="s">
        <v>4431</v>
      </c>
      <c r="G1109" s="132">
        <f t="shared" si="663"/>
        <v>5.48825158211E-2</v>
      </c>
      <c r="H1109" s="348">
        <f t="shared" si="664"/>
        <v>5.48825158211E-2</v>
      </c>
      <c r="I1109" s="74"/>
      <c r="J1109" s="132">
        <f t="shared" si="665"/>
        <v>2.294989292E-3</v>
      </c>
      <c r="K1109" s="132">
        <f t="shared" si="666"/>
        <v>4.4406664000000004E-3</v>
      </c>
      <c r="L1109" s="300">
        <f t="shared" si="667"/>
        <v>1.6604245129099998E-2</v>
      </c>
      <c r="M1109" s="132">
        <v>3.1542615000000003E-2</v>
      </c>
      <c r="N1109" s="132">
        <v>1.8573301E-3</v>
      </c>
      <c r="O1109" s="132">
        <v>2.3519764000000001E-3</v>
      </c>
      <c r="P1109" s="132">
        <v>1.7659274E-3</v>
      </c>
      <c r="Q1109" s="132">
        <v>2.4979083E-4</v>
      </c>
      <c r="R1109" s="304">
        <v>1.0483312E-5</v>
      </c>
      <c r="S1109" s="132">
        <v>2.6878775000000003E-4</v>
      </c>
      <c r="T1109" s="132">
        <v>2.313599E-4</v>
      </c>
      <c r="U1109" s="132">
        <v>2.8007812000000002E-4</v>
      </c>
      <c r="V1109" s="132">
        <v>1.301656E-2</v>
      </c>
      <c r="W1109" s="132">
        <v>3.2561831000000002E-3</v>
      </c>
      <c r="X1109" s="304">
        <v>4.7457206E-5</v>
      </c>
      <c r="Y1109" s="304">
        <v>3.9667031000000003E-6</v>
      </c>
      <c r="Z1109" s="132">
        <v>0</v>
      </c>
      <c r="AA1109" s="74"/>
      <c r="AB1109" s="301">
        <f t="shared" si="668"/>
        <v>0.23716251879699249</v>
      </c>
      <c r="AC1109" s="338">
        <f t="shared" si="669"/>
        <v>0.23716251879699249</v>
      </c>
      <c r="AD1109" s="74"/>
      <c r="AE1109" s="136">
        <v>22.36149</v>
      </c>
      <c r="AF1109" s="136">
        <v>3.1200713000000002</v>
      </c>
      <c r="AG1109" s="136">
        <v>0.44140151</v>
      </c>
      <c r="AH1109" s="136">
        <v>0</v>
      </c>
      <c r="AI1109" s="136">
        <v>18.538063000000001</v>
      </c>
      <c r="AJ1109" s="136">
        <v>0.16249695</v>
      </c>
      <c r="AK1109" s="136">
        <v>9.9457188000000002E-2</v>
      </c>
      <c r="AL1109" s="74"/>
      <c r="AM1109" s="133">
        <v>5.0545707000000002E-3</v>
      </c>
      <c r="AN1109" s="340">
        <f t="shared" si="670"/>
        <v>5.0545707000000002E-3</v>
      </c>
      <c r="AP1109" s="133">
        <v>4.6811012000000001E-3</v>
      </c>
      <c r="AQ1109" s="133">
        <v>2.2938299000000001E-4</v>
      </c>
      <c r="AR1109" s="133">
        <v>1.4408655E-4</v>
      </c>
      <c r="AS1109" s="134">
        <f t="shared" si="671"/>
        <v>2.8064156058588009E-7</v>
      </c>
      <c r="AT1109" s="135">
        <f t="shared" si="672"/>
        <v>8.4830989148482391E-10</v>
      </c>
      <c r="AU1109" s="135">
        <f t="shared" si="673"/>
        <v>2.0180189473000001E-2</v>
      </c>
      <c r="AV1109" s="302">
        <v>2.2097843000000001E-7</v>
      </c>
      <c r="AW1109" s="302">
        <v>6.6677472E-10</v>
      </c>
      <c r="AX1109" s="302">
        <v>1.8215870999999999E-14</v>
      </c>
      <c r="AY1109" s="302">
        <v>1.1737982E-11</v>
      </c>
      <c r="AZ1109" s="302">
        <v>3.0721588000000001E-13</v>
      </c>
      <c r="BA1109" s="302">
        <v>2.6258513999999998E-10</v>
      </c>
      <c r="BB1109" s="302">
        <v>5.6509913000000003E-8</v>
      </c>
      <c r="BC1109" s="302">
        <v>3.7705161999999997E-11</v>
      </c>
      <c r="BD1109" s="302">
        <v>6.4570105000000005E-11</v>
      </c>
      <c r="BE1109" s="302">
        <v>7.8019796000000004E-14</v>
      </c>
      <c r="BF1109" s="302">
        <v>2.5129048000000002E-15</v>
      </c>
      <c r="BG1109" s="302">
        <v>9.3913434000000001E-14</v>
      </c>
      <c r="BH1109" s="302">
        <v>4.3192562999999998E-15</v>
      </c>
      <c r="BI1109" s="302">
        <v>8.0268684000000005E-15</v>
      </c>
      <c r="BJ1109" s="302">
        <v>4.5819463999999997E-11</v>
      </c>
      <c r="BK1109" s="302">
        <v>2.7558605000000002E-9</v>
      </c>
      <c r="BL1109" s="302">
        <v>7.8587195999999994E-11</v>
      </c>
      <c r="BM1109" s="302">
        <v>2.5312473000000001E-5</v>
      </c>
      <c r="BN1109" s="303">
        <v>2.0154877000000002E-2</v>
      </c>
      <c r="BO1109" s="302">
        <v>7.6907284000000005E-11</v>
      </c>
      <c r="BP1109" s="302">
        <v>4.6767943E-13</v>
      </c>
      <c r="BQ1109" s="302">
        <v>2.0924324E-17</v>
      </c>
      <c r="BR1109" s="74"/>
      <c r="BS1109" s="144">
        <v>1.3107169000000001E-5</v>
      </c>
      <c r="BT1109" s="144">
        <v>5.3425296999999998E-7</v>
      </c>
      <c r="BU1109" s="144">
        <v>6.6127203999999997E-6</v>
      </c>
      <c r="BV1109" s="144">
        <v>2.7117667000000001E-8</v>
      </c>
      <c r="BW1109" s="144">
        <v>4.6449108E-7</v>
      </c>
      <c r="BX1109" s="144">
        <v>1.7515831E-7</v>
      </c>
      <c r="BY1109" s="144">
        <v>1.5177987000000001E-9</v>
      </c>
      <c r="BZ1109" s="144">
        <v>2.7786640999999999E-7</v>
      </c>
      <c r="CA1109" s="144">
        <v>1.4067867E-8</v>
      </c>
      <c r="CB1109" s="144">
        <v>1.7785841999999999E-7</v>
      </c>
      <c r="CC1109" s="144">
        <v>2.2548875999999999E-9</v>
      </c>
      <c r="CD1109" s="144">
        <v>5.1235261000000002E-8</v>
      </c>
      <c r="CE1109" s="144">
        <v>4.2137720999999999E-11</v>
      </c>
      <c r="CF1109" s="144">
        <v>3.8963331000000002E-7</v>
      </c>
      <c r="CG1109" s="144">
        <v>4.2918981999999998E-6</v>
      </c>
      <c r="CH1109" s="144">
        <v>7.6014152999999994E-8</v>
      </c>
      <c r="CI1109" s="144">
        <v>1.1040601E-8</v>
      </c>
      <c r="CJ1109" s="203"/>
      <c r="CK1109" s="201"/>
      <c r="CL1109" s="110" t="s">
        <v>4173</v>
      </c>
      <c r="CM1109" s="110"/>
      <c r="CN1109" s="110"/>
      <c r="CP1109" s="305"/>
      <c r="CQ1109" s="74"/>
      <c r="CR1109" s="74"/>
      <c r="CS1109" s="74"/>
      <c r="CT1109" s="74"/>
      <c r="CU1109" s="74"/>
      <c r="CV1109" s="74"/>
      <c r="CW1109" s="141"/>
      <c r="CX1109" s="141"/>
      <c r="CY1109" s="141"/>
      <c r="CZ1109" s="141"/>
      <c r="DA1109" s="141"/>
      <c r="DB1109" s="141"/>
    </row>
    <row r="1110" spans="1:106" ht="14.5" customHeight="1">
      <c r="A1110" s="74" t="s">
        <v>4432</v>
      </c>
      <c r="B1110" s="129" t="s">
        <v>4169</v>
      </c>
      <c r="C1110" s="130" t="str">
        <f t="shared" si="662"/>
        <v>A.160.04.126</v>
      </c>
      <c r="D1110" s="131" t="s">
        <v>314</v>
      </c>
      <c r="E1110" s="129" t="s">
        <v>957</v>
      </c>
      <c r="F1110" s="132" t="s">
        <v>4433</v>
      </c>
      <c r="G1110" s="132">
        <f t="shared" si="663"/>
        <v>3.4192578257210005E-2</v>
      </c>
      <c r="H1110" s="348">
        <f t="shared" si="664"/>
        <v>3.4192578257210005E-2</v>
      </c>
      <c r="I1110" s="74"/>
      <c r="J1110" s="132">
        <f t="shared" si="665"/>
        <v>9.0385239939999996E-4</v>
      </c>
      <c r="K1110" s="132">
        <f t="shared" si="666"/>
        <v>2.8945480360000001E-3</v>
      </c>
      <c r="L1110" s="300">
        <f t="shared" si="667"/>
        <v>8.3388338218099989E-3</v>
      </c>
      <c r="M1110" s="132">
        <v>2.2055344000000001E-2</v>
      </c>
      <c r="N1110" s="132">
        <v>1.9001502E-3</v>
      </c>
      <c r="O1110" s="132">
        <v>9.5859600000000004E-4</v>
      </c>
      <c r="P1110" s="132">
        <v>7.4043711999999999E-4</v>
      </c>
      <c r="Q1110" s="132">
        <v>1.1815929E-4</v>
      </c>
      <c r="R1110" s="304">
        <v>1.9979823999999999E-6</v>
      </c>
      <c r="S1110" s="304">
        <v>4.3258006999999997E-5</v>
      </c>
      <c r="T1110" s="304">
        <v>3.5801835999999998E-5</v>
      </c>
      <c r="U1110" s="132">
        <v>1.4143063000000001E-4</v>
      </c>
      <c r="V1110" s="132">
        <v>5.0072257000000004E-3</v>
      </c>
      <c r="W1110" s="132">
        <v>3.1822474000000002E-3</v>
      </c>
      <c r="X1110" s="304">
        <v>7.321864E-6</v>
      </c>
      <c r="Y1110" s="304">
        <v>6.0822781000000004E-7</v>
      </c>
      <c r="Z1110" s="132">
        <v>0</v>
      </c>
      <c r="AA1110" s="74"/>
      <c r="AB1110" s="301">
        <f t="shared" si="668"/>
        <v>0.16582965413533834</v>
      </c>
      <c r="AC1110" s="338">
        <f t="shared" si="669"/>
        <v>0.16582965413533834</v>
      </c>
      <c r="AD1110" s="74"/>
      <c r="AE1110" s="136">
        <v>21.207364999999999</v>
      </c>
      <c r="AF1110" s="136">
        <v>1.9799561999999999</v>
      </c>
      <c r="AG1110" s="136">
        <v>0.43137789999999998</v>
      </c>
      <c r="AH1110" s="136">
        <v>0</v>
      </c>
      <c r="AI1110" s="136">
        <v>18.536961999999999</v>
      </c>
      <c r="AJ1110" s="136">
        <v>0.16141646000000001</v>
      </c>
      <c r="AK1110" s="136">
        <v>9.7652081000000002E-2</v>
      </c>
      <c r="AL1110" s="74"/>
      <c r="AM1110" s="133">
        <v>3.5395255000000001E-3</v>
      </c>
      <c r="AN1110" s="340">
        <f t="shared" si="670"/>
        <v>3.5395255000000001E-3</v>
      </c>
      <c r="AP1110" s="133">
        <v>3.3194431000000001E-3</v>
      </c>
      <c r="AQ1110" s="133">
        <v>1.467099E-4</v>
      </c>
      <c r="AR1110" s="145">
        <v>7.3372492999999997E-5</v>
      </c>
      <c r="AS1110" s="134">
        <f t="shared" si="671"/>
        <v>1.9900737925773495E-7</v>
      </c>
      <c r="AT1110" s="135">
        <f t="shared" si="672"/>
        <v>5.4256618188736638E-10</v>
      </c>
      <c r="AU1110" s="135">
        <f t="shared" si="673"/>
        <v>1.02762599395E-2</v>
      </c>
      <c r="AV1110" s="302">
        <v>1.5402662999999999E-7</v>
      </c>
      <c r="AW1110" s="302">
        <v>4.6474004000000001E-10</v>
      </c>
      <c r="AX1110" s="302">
        <v>1.2697152E-14</v>
      </c>
      <c r="AY1110" s="302">
        <v>1.7998238999999999E-12</v>
      </c>
      <c r="AZ1110" s="302">
        <v>4.7106434999999999E-14</v>
      </c>
      <c r="BA1110" s="302">
        <v>1.1010057000000001E-10</v>
      </c>
      <c r="BB1110" s="302">
        <v>4.4426742000000002E-8</v>
      </c>
      <c r="BC1110" s="302">
        <v>1.5838026999999999E-11</v>
      </c>
      <c r="BD1110" s="302">
        <v>4.9776417000000001E-11</v>
      </c>
      <c r="BE1110" s="302">
        <v>1.1963035E-14</v>
      </c>
      <c r="BF1110" s="302">
        <v>3.8531207000000002E-16</v>
      </c>
      <c r="BG1110" s="302">
        <v>1.5479822000000001E-14</v>
      </c>
      <c r="BH1110" s="302">
        <v>4.0896339999999997E-14</v>
      </c>
      <c r="BI1110" s="302">
        <v>8.5251718999999993E-15</v>
      </c>
      <c r="BJ1110" s="302">
        <v>7.0792674000000001E-12</v>
      </c>
      <c r="BK1110" s="302">
        <v>4.2318804000000002E-10</v>
      </c>
      <c r="BL1110" s="302">
        <v>1.2050037E-11</v>
      </c>
      <c r="BM1110" s="302">
        <v>5.9729394999999997E-6</v>
      </c>
      <c r="BN1110" s="303">
        <v>1.0270286999999999E-2</v>
      </c>
      <c r="BO1110" s="302">
        <v>1.1792449999999999E-11</v>
      </c>
      <c r="BP1110" s="302">
        <v>7.1710846000000004E-14</v>
      </c>
      <c r="BQ1110" s="302">
        <v>3.2083964E-18</v>
      </c>
      <c r="BR1110" s="74"/>
      <c r="BS1110" s="144">
        <v>8.7376569000000001E-6</v>
      </c>
      <c r="BT1110" s="144">
        <v>3.7922891E-7</v>
      </c>
      <c r="BU1110" s="144">
        <v>4.6237706999999997E-6</v>
      </c>
      <c r="BV1110" s="144">
        <v>4.1963051999999997E-9</v>
      </c>
      <c r="BW1110" s="144">
        <v>3.5476701999999998E-7</v>
      </c>
      <c r="BX1110" s="144">
        <v>7.0894804999999995E-8</v>
      </c>
      <c r="BY1110" s="144">
        <v>2.3272914E-10</v>
      </c>
      <c r="BZ1110" s="144">
        <v>1.0944517000000001E-7</v>
      </c>
      <c r="CA1110" s="144">
        <v>2.6811516000000001E-9</v>
      </c>
      <c r="CB1110" s="144">
        <v>2.8624075E-8</v>
      </c>
      <c r="CC1110" s="144">
        <v>3.4574943000000002E-10</v>
      </c>
      <c r="CD1110" s="144">
        <v>7.8560732999999995E-9</v>
      </c>
      <c r="CE1110" s="144">
        <v>6.4611172999999999E-12</v>
      </c>
      <c r="CF1110" s="144">
        <v>1.7542558999999999E-7</v>
      </c>
      <c r="CG1110" s="144">
        <v>2.9200328999999999E-6</v>
      </c>
      <c r="CH1110" s="144">
        <v>5.8456342999999998E-8</v>
      </c>
      <c r="CI1110" s="144">
        <v>1.6928921E-9</v>
      </c>
      <c r="CJ1110" s="203"/>
      <c r="CK1110" s="201"/>
      <c r="CL1110" s="110" t="s">
        <v>4173</v>
      </c>
      <c r="CM1110" s="110"/>
      <c r="CN1110" s="110"/>
      <c r="CP1110" s="305"/>
      <c r="CQ1110" s="74"/>
      <c r="CR1110" s="74"/>
      <c r="CS1110" s="74"/>
      <c r="CT1110" s="74"/>
      <c r="CU1110" s="74"/>
      <c r="CV1110" s="74"/>
      <c r="CW1110" s="141"/>
      <c r="CX1110" s="141"/>
      <c r="CY1110" s="141"/>
      <c r="CZ1110" s="141"/>
      <c r="DA1110" s="141"/>
      <c r="DB1110" s="141"/>
    </row>
    <row r="1111" spans="1:106" ht="14.5" customHeight="1">
      <c r="A1111" s="74" t="s">
        <v>4434</v>
      </c>
      <c r="B1111" s="129" t="s">
        <v>4169</v>
      </c>
      <c r="C1111" s="130" t="str">
        <f t="shared" si="662"/>
        <v>A.160.04.127</v>
      </c>
      <c r="D1111" s="131" t="s">
        <v>314</v>
      </c>
      <c r="E1111" s="129" t="s">
        <v>957</v>
      </c>
      <c r="F1111" s="132" t="s">
        <v>4436</v>
      </c>
      <c r="G1111" s="132">
        <f t="shared" si="663"/>
        <v>4.5641415415699993E-2</v>
      </c>
      <c r="H1111" s="348">
        <f t="shared" si="664"/>
        <v>4.5641415415699993E-2</v>
      </c>
      <c r="I1111" s="74"/>
      <c r="J1111" s="132">
        <f t="shared" si="665"/>
        <v>1.5346569707000001E-3</v>
      </c>
      <c r="K1111" s="132">
        <f t="shared" si="666"/>
        <v>3.8528553899999998E-3</v>
      </c>
      <c r="L1111" s="300">
        <f t="shared" si="667"/>
        <v>1.2944709055E-2</v>
      </c>
      <c r="M1111" s="132">
        <v>2.7309193999999998E-2</v>
      </c>
      <c r="N1111" s="132">
        <v>2.1293644E-3</v>
      </c>
      <c r="O1111" s="132">
        <v>1.5998220999999999E-3</v>
      </c>
      <c r="P1111" s="132">
        <v>1.204311E-3</v>
      </c>
      <c r="Q1111" s="132">
        <v>1.7933744000000001E-4</v>
      </c>
      <c r="R1111" s="304">
        <v>5.9222107000000001E-6</v>
      </c>
      <c r="S1111" s="132">
        <v>1.4508631999999999E-4</v>
      </c>
      <c r="T1111" s="132">
        <v>1.2366889E-4</v>
      </c>
      <c r="U1111" s="132">
        <v>2.0408764E-4</v>
      </c>
      <c r="V1111" s="132">
        <v>9.4952690000000006E-3</v>
      </c>
      <c r="W1111" s="132">
        <v>3.2178880999999999E-3</v>
      </c>
      <c r="X1111" s="304">
        <v>2.5348739999999999E-5</v>
      </c>
      <c r="Y1111" s="304">
        <v>2.1155750000000001E-6</v>
      </c>
      <c r="Z1111" s="132">
        <v>0</v>
      </c>
      <c r="AA1111" s="74"/>
      <c r="AB1111" s="301">
        <f t="shared" si="668"/>
        <v>0.20533228571428569</v>
      </c>
      <c r="AC1111" s="338">
        <f t="shared" si="669"/>
        <v>0.20533228571428569</v>
      </c>
      <c r="AD1111" s="74"/>
      <c r="AE1111" s="136">
        <v>21.823664999999998</v>
      </c>
      <c r="AF1111" s="136">
        <v>2.5895179000000002</v>
      </c>
      <c r="AG1111" s="136">
        <v>0.43620975000000001</v>
      </c>
      <c r="AH1111" s="136">
        <v>0</v>
      </c>
      <c r="AI1111" s="136">
        <v>18.537455999999999</v>
      </c>
      <c r="AJ1111" s="136">
        <v>0.16193668</v>
      </c>
      <c r="AK1111" s="136">
        <v>9.8544247000000001E-2</v>
      </c>
      <c r="AL1111" s="74"/>
      <c r="AM1111" s="133">
        <v>4.4247849999999997E-3</v>
      </c>
      <c r="AN1111" s="340">
        <f t="shared" si="670"/>
        <v>4.4247849999999997E-3</v>
      </c>
      <c r="AP1111" s="133">
        <v>4.1222919999999996E-3</v>
      </c>
      <c r="AQ1111" s="133">
        <v>1.9094209000000001E-4</v>
      </c>
      <c r="AR1111" s="133">
        <v>1.1155098E-4</v>
      </c>
      <c r="AS1111" s="134">
        <f t="shared" si="671"/>
        <v>2.4713980364857001E-7</v>
      </c>
      <c r="AT1111" s="135">
        <f t="shared" si="672"/>
        <v>7.0614677184953984E-10</v>
      </c>
      <c r="AU1111" s="135">
        <f t="shared" si="673"/>
        <v>1.5623386381E-2</v>
      </c>
      <c r="AV1111" s="302">
        <v>1.9102387999999999E-7</v>
      </c>
      <c r="AW1111" s="302">
        <v>5.7638088000000002E-10</v>
      </c>
      <c r="AX1111" s="302">
        <v>1.5746820000000001E-14</v>
      </c>
      <c r="AY1111" s="302">
        <v>6.2602571000000002E-12</v>
      </c>
      <c r="AZ1111" s="302">
        <v>1.6384846999999999E-13</v>
      </c>
      <c r="BA1111" s="302">
        <v>1.7907662E-10</v>
      </c>
      <c r="BB1111" s="302">
        <v>5.4394603000000001E-8</v>
      </c>
      <c r="BC1111" s="302">
        <v>2.5775121999999999E-11</v>
      </c>
      <c r="BD1111" s="302">
        <v>6.1671577999999998E-11</v>
      </c>
      <c r="BE1111" s="302">
        <v>4.1610557999999999E-14</v>
      </c>
      <c r="BF1111" s="302">
        <v>1.3402159000000001E-15</v>
      </c>
      <c r="BG1111" s="302">
        <v>5.1002615E-14</v>
      </c>
      <c r="BH1111" s="302">
        <v>3.6415083999999999E-14</v>
      </c>
      <c r="BI1111" s="302">
        <v>1.0465367E-14</v>
      </c>
      <c r="BJ1111" s="302">
        <v>2.4482505000000001E-11</v>
      </c>
      <c r="BK1111" s="302">
        <v>1.4703202E-9</v>
      </c>
      <c r="BL1111" s="302">
        <v>4.1913171000000002E-11</v>
      </c>
      <c r="BM1111" s="302">
        <v>1.4692381E-5</v>
      </c>
      <c r="BN1111" s="303">
        <v>1.5608693999999999E-2</v>
      </c>
      <c r="BO1111" s="302">
        <v>4.1017218000000001E-11</v>
      </c>
      <c r="BP1111" s="302">
        <v>2.4942903000000001E-13</v>
      </c>
      <c r="BQ1111" s="302">
        <v>1.1159639999999999E-17</v>
      </c>
      <c r="BR1111" s="74"/>
      <c r="BS1111" s="144">
        <v>1.1100455999999999E-5</v>
      </c>
      <c r="BT1111" s="144">
        <v>4.8503946000000001E-7</v>
      </c>
      <c r="BU1111" s="144">
        <v>5.7252089000000004E-6</v>
      </c>
      <c r="BV1111" s="144">
        <v>1.4495196E-8</v>
      </c>
      <c r="BW1111" s="144">
        <v>4.3573863000000002E-7</v>
      </c>
      <c r="BX1111" s="144">
        <v>1.1769024E-7</v>
      </c>
      <c r="BY1111" s="144">
        <v>8.0949264999999998E-10</v>
      </c>
      <c r="BZ1111" s="144">
        <v>1.8503580999999999E-7</v>
      </c>
      <c r="CA1111" s="144">
        <v>7.9471897999999992E-9</v>
      </c>
      <c r="CB1111" s="144">
        <v>9.6004466E-8</v>
      </c>
      <c r="CC1111" s="144">
        <v>1.2026067E-9</v>
      </c>
      <c r="CD1111" s="144">
        <v>2.7325472E-8</v>
      </c>
      <c r="CE1111" s="144">
        <v>2.2473450999999999E-11</v>
      </c>
      <c r="CF1111" s="144">
        <v>2.7775648000000001E-7</v>
      </c>
      <c r="CG1111" s="144">
        <v>3.6539543999999998E-6</v>
      </c>
      <c r="CH1111" s="144">
        <v>6.6336620000000005E-8</v>
      </c>
      <c r="CI1111" s="144">
        <v>5.8883204999999999E-9</v>
      </c>
      <c r="CJ1111" s="203"/>
      <c r="CK1111" s="201"/>
      <c r="CL1111" s="110" t="s">
        <v>4173</v>
      </c>
      <c r="CM1111" s="110"/>
      <c r="CN1111" s="110"/>
      <c r="CP1111" s="305"/>
      <c r="CQ1111" s="74"/>
      <c r="CR1111" s="74"/>
      <c r="CS1111" s="74"/>
      <c r="CT1111" s="74"/>
      <c r="CU1111" s="74"/>
      <c r="CV1111" s="74"/>
      <c r="CW1111" s="141"/>
      <c r="CX1111" s="141"/>
      <c r="CY1111" s="141"/>
      <c r="CZ1111" s="141"/>
      <c r="DA1111" s="141"/>
      <c r="DB1111" s="141"/>
    </row>
    <row r="1112" spans="1:106" ht="14.5" customHeight="1">
      <c r="B1112" s="129" t="s">
        <v>4169</v>
      </c>
      <c r="C1112" s="127" t="s">
        <v>334</v>
      </c>
      <c r="D1112" s="127" t="s">
        <v>335</v>
      </c>
      <c r="G1112" s="74"/>
      <c r="H1112" s="74"/>
      <c r="I1112" s="74"/>
      <c r="J1112" s="74"/>
      <c r="K1112" s="74"/>
      <c r="L1112" s="74"/>
      <c r="M1112" s="74"/>
      <c r="N1112" s="74"/>
      <c r="O1112" s="74"/>
      <c r="P1112" s="74"/>
      <c r="Q1112" s="74"/>
      <c r="R1112" s="74"/>
      <c r="S1112" s="74"/>
      <c r="T1112" s="74"/>
      <c r="U1112" s="74"/>
      <c r="V1112" s="74"/>
      <c r="W1112" s="74"/>
      <c r="X1112" s="74"/>
      <c r="Y1112" s="74"/>
      <c r="Z1112" s="74"/>
      <c r="AA1112" s="74"/>
      <c r="AB1112" s="74"/>
      <c r="AC1112" s="74"/>
      <c r="AD1112" s="74"/>
      <c r="AE1112" s="74"/>
      <c r="AF1112" s="74"/>
      <c r="AG1112" s="74"/>
      <c r="AH1112" s="74"/>
      <c r="AI1112" s="74"/>
      <c r="AJ1112" s="74"/>
      <c r="AK1112" s="74"/>
      <c r="AL1112" s="74"/>
      <c r="AM1112" s="74"/>
      <c r="AN1112" s="74"/>
      <c r="AP1112" s="74"/>
      <c r="AQ1112" s="74"/>
      <c r="AR1112" s="74"/>
      <c r="AS1112" s="74"/>
      <c r="AT1112" s="74"/>
      <c r="AU1112" s="74"/>
      <c r="AV1112" s="74"/>
      <c r="AW1112" s="74"/>
      <c r="AX1112" s="74"/>
      <c r="AY1112" s="74"/>
      <c r="AZ1112" s="74"/>
      <c r="BA1112" s="74"/>
      <c r="BB1112" s="74"/>
      <c r="BC1112" s="74"/>
      <c r="BD1112" s="74"/>
      <c r="BE1112" s="74"/>
      <c r="BF1112" s="74"/>
      <c r="BG1112" s="74"/>
      <c r="BH1112" s="74"/>
      <c r="BI1112" s="74"/>
      <c r="BJ1112" s="74"/>
      <c r="BK1112" s="74"/>
      <c r="BL1112" s="74"/>
      <c r="BM1112" s="74"/>
      <c r="BN1112" s="74"/>
      <c r="BO1112" s="74"/>
      <c r="BP1112" s="74"/>
      <c r="BQ1112" s="74"/>
      <c r="BR1112" s="74"/>
      <c r="BS1112" s="74"/>
      <c r="BT1112" s="74"/>
      <c r="BU1112" s="74"/>
      <c r="BV1112" s="74"/>
      <c r="BW1112" s="74"/>
      <c r="BX1112" s="74"/>
      <c r="BY1112" s="74"/>
      <c r="BZ1112" s="74"/>
      <c r="CA1112" s="74"/>
      <c r="CB1112" s="74"/>
      <c r="CC1112" s="74"/>
      <c r="CD1112" s="74"/>
      <c r="CE1112" s="74"/>
      <c r="CF1112" s="74"/>
      <c r="CG1112" s="74"/>
      <c r="CH1112" s="74"/>
      <c r="CI1112" s="74"/>
      <c r="CJ1112" s="142"/>
      <c r="CK1112" s="202"/>
      <c r="CL1112" s="89"/>
      <c r="CM1112" s="110"/>
      <c r="CN1112" s="110"/>
      <c r="CP1112" s="305"/>
      <c r="CQ1112" s="74"/>
      <c r="CR1112" s="74"/>
      <c r="CS1112" s="74"/>
      <c r="CT1112" s="74"/>
      <c r="CU1112" s="74"/>
      <c r="CV1112" s="74"/>
      <c r="CW1112" s="141"/>
      <c r="CX1112" s="141"/>
      <c r="CY1112" s="141"/>
      <c r="CZ1112" s="141"/>
      <c r="DA1112" s="141"/>
      <c r="DB1112" s="141"/>
    </row>
    <row r="1113" spans="1:106" ht="14.5" customHeight="1">
      <c r="A1113" s="74" t="s">
        <v>4437</v>
      </c>
      <c r="B1113" s="129" t="s">
        <v>4169</v>
      </c>
      <c r="C1113" s="130" t="str">
        <f t="shared" ref="C1113:C1143" si="674">MID(A1113,1,12)</f>
        <v>A.160.05.101</v>
      </c>
      <c r="D1113" s="131" t="s">
        <v>335</v>
      </c>
      <c r="E1113" s="129" t="s">
        <v>957</v>
      </c>
      <c r="F1113" s="132" t="s">
        <v>4438</v>
      </c>
      <c r="G1113" s="132">
        <f t="shared" ref="G1113:G1143" si="675">J1113+K1113+L1113+M1113</f>
        <v>6.1808141806400006E-2</v>
      </c>
      <c r="H1113" s="348">
        <f t="shared" ref="H1113:H1143" si="676">G1113</f>
        <v>6.1808141806400006E-2</v>
      </c>
      <c r="I1113" s="74"/>
      <c r="J1113" s="132">
        <f t="shared" ref="J1113:J1143" si="677">P1113+Q1113+R1113+S1113</f>
        <v>1.5827654734000001E-3</v>
      </c>
      <c r="K1113" s="132">
        <f t="shared" ref="K1113:K1143" si="678">N1113+O1113+T1113</f>
        <v>5.8290712999999996E-3</v>
      </c>
      <c r="L1113" s="300">
        <f t="shared" ref="L1113:L1143" si="679">U1113+IF(V1113="x",0,V1113)+IF(W1113="x",0,W1113)+IF(X1113="x",0,X1113)+Y1113+Z1113</f>
        <v>1.9643732033000003E-2</v>
      </c>
      <c r="M1113" s="132">
        <v>3.4752573000000002E-2</v>
      </c>
      <c r="N1113" s="132">
        <v>3.9863737999999999E-3</v>
      </c>
      <c r="O1113" s="132">
        <v>1.7183043E-3</v>
      </c>
      <c r="P1113" s="132">
        <v>1.2313284E-3</v>
      </c>
      <c r="Q1113" s="132">
        <v>1.9503046000000001E-4</v>
      </c>
      <c r="R1113" s="304">
        <v>6.7881934000000003E-6</v>
      </c>
      <c r="S1113" s="132">
        <v>1.4961841999999999E-4</v>
      </c>
      <c r="T1113" s="132">
        <v>1.243932E-4</v>
      </c>
      <c r="U1113" s="132">
        <v>2.0729732999999999E-4</v>
      </c>
      <c r="V1113" s="132">
        <v>1.6172617E-2</v>
      </c>
      <c r="W1113" s="132">
        <v>3.2362533999999998E-3</v>
      </c>
      <c r="X1113" s="304">
        <v>2.5448727999999999E-5</v>
      </c>
      <c r="Y1113" s="304">
        <v>2.1155750000000001E-6</v>
      </c>
      <c r="Z1113" s="132">
        <v>0</v>
      </c>
      <c r="AA1113" s="74"/>
      <c r="AB1113" s="301">
        <f t="shared" ref="AB1113:AB1143" si="680">M1113/0.133</f>
        <v>0.26129754135338346</v>
      </c>
      <c r="AC1113" s="338">
        <f t="shared" ref="AC1113:AC1143" si="681">AB1113</f>
        <v>0.26129754135338346</v>
      </c>
      <c r="AD1113" s="74"/>
      <c r="AE1113" s="136">
        <v>21.758497999999999</v>
      </c>
      <c r="AF1113" s="136">
        <v>3.3209852999999998</v>
      </c>
      <c r="AG1113" s="136">
        <v>0.43869935999999998</v>
      </c>
      <c r="AH1113" s="136">
        <v>0</v>
      </c>
      <c r="AI1113" s="136">
        <v>17.737456000000002</v>
      </c>
      <c r="AJ1113" s="136">
        <v>0.16220034</v>
      </c>
      <c r="AK1113" s="136">
        <v>9.9157191000000006E-2</v>
      </c>
      <c r="AL1113" s="74"/>
      <c r="AM1113" s="133">
        <v>5.9592222000000002E-3</v>
      </c>
      <c r="AN1113" s="340">
        <f t="shared" ref="AN1113:AN1143" si="682">AM1113</f>
        <v>5.9592222000000002E-3</v>
      </c>
      <c r="AP1113" s="133">
        <v>5.5553125000000004E-3</v>
      </c>
      <c r="AQ1113" s="133">
        <v>2.4421527E-4</v>
      </c>
      <c r="AR1113" s="133">
        <v>1.5969444E-4</v>
      </c>
      <c r="AS1113" s="134">
        <f t="shared" ref="AS1113:AS1143" si="683">AV1113+AY1113+AZ1113+BA1113+BB1113+BJ1113+BK1113+BO1113</f>
        <v>3.3305231474656998E-7</v>
      </c>
      <c r="AT1113" s="135">
        <f t="shared" ref="AT1113:AT1143" si="684">AW1113+AX1113+BC1113+BD1113+BE1113+BF1113+BG1113+BH1113+BI1113+BL1113+BP1113+BQ1113</f>
        <v>9.0316296859853985E-10</v>
      </c>
      <c r="AU1113" s="135">
        <f t="shared" ref="AU1113:AU1143" si="685">BM1113+BN1113</f>
        <v>2.2366167587E-2</v>
      </c>
      <c r="AV1113" s="302">
        <v>2.4295965E-7</v>
      </c>
      <c r="AW1113" s="302">
        <v>7.3308360999999997E-10</v>
      </c>
      <c r="AX1113" s="302">
        <v>2.0028163E-14</v>
      </c>
      <c r="AY1113" s="302">
        <v>6.2602571000000002E-12</v>
      </c>
      <c r="AZ1113" s="302">
        <v>1.6384846999999999E-13</v>
      </c>
      <c r="BA1113" s="302">
        <v>1.8309883E-10</v>
      </c>
      <c r="BB1113" s="302">
        <v>8.8365822000000001E-8</v>
      </c>
      <c r="BC1113" s="302">
        <v>2.6692381999999999E-11</v>
      </c>
      <c r="BD1113" s="302">
        <v>1.0095572E-10</v>
      </c>
      <c r="BE1113" s="302">
        <v>4.1610557999999999E-14</v>
      </c>
      <c r="BF1113" s="302">
        <v>1.3402159000000001E-15</v>
      </c>
      <c r="BG1113" s="302">
        <v>5.3396869E-14</v>
      </c>
      <c r="BH1113" s="302">
        <v>1.2562973E-13</v>
      </c>
      <c r="BI1113" s="302">
        <v>2.6639873000000001E-14</v>
      </c>
      <c r="BJ1113" s="302">
        <v>2.4601393000000001E-11</v>
      </c>
      <c r="BK1113" s="302">
        <v>1.4717012E-9</v>
      </c>
      <c r="BL1113" s="302">
        <v>4.1913171000000002E-11</v>
      </c>
      <c r="BM1113" s="302">
        <v>1.4987587E-5</v>
      </c>
      <c r="BN1113" s="303">
        <v>2.2351179999999998E-2</v>
      </c>
      <c r="BO1113" s="302">
        <v>4.1017218000000001E-11</v>
      </c>
      <c r="BP1113" s="302">
        <v>2.4942903000000001E-13</v>
      </c>
      <c r="BQ1113" s="302">
        <v>1.1159639999999999E-17</v>
      </c>
      <c r="BR1113" s="74"/>
      <c r="BS1113" s="144">
        <v>1.4102967E-5</v>
      </c>
      <c r="BT1113" s="144">
        <v>7.5587618000000003E-7</v>
      </c>
      <c r="BU1113" s="144">
        <v>7.2856688999999998E-6</v>
      </c>
      <c r="BV1113" s="144">
        <v>1.458004E-8</v>
      </c>
      <c r="BW1113" s="144">
        <v>6.7288266000000004E-7</v>
      </c>
      <c r="BX1113" s="144">
        <v>1.1769024E-7</v>
      </c>
      <c r="BY1113" s="144">
        <v>8.0949264999999998E-10</v>
      </c>
      <c r="BZ1113" s="144">
        <v>1.8503580999999999E-7</v>
      </c>
      <c r="CA1113" s="144">
        <v>9.1092774999999998E-9</v>
      </c>
      <c r="CB1113" s="144">
        <v>9.9003380000000005E-8</v>
      </c>
      <c r="CC1113" s="144">
        <v>1.2026067E-9</v>
      </c>
      <c r="CD1113" s="144">
        <v>2.7325472E-8</v>
      </c>
      <c r="CE1113" s="144">
        <v>2.2473450999999999E-11</v>
      </c>
      <c r="CF1113" s="144">
        <v>3.2402919999999998E-7</v>
      </c>
      <c r="CG1113" s="144">
        <v>4.5375059E-6</v>
      </c>
      <c r="CH1113" s="144">
        <v>6.6336620000000005E-8</v>
      </c>
      <c r="CI1113" s="144">
        <v>5.8883204999999999E-9</v>
      </c>
      <c r="CJ1113" s="203"/>
      <c r="CK1113" s="201"/>
      <c r="CL1113" s="110" t="s">
        <v>4173</v>
      </c>
      <c r="CP1113" s="305"/>
      <c r="CQ1113" s="74"/>
      <c r="CR1113" s="74"/>
      <c r="CS1113" s="74"/>
      <c r="CT1113" s="74"/>
      <c r="CU1113" s="74"/>
      <c r="CV1113" s="74"/>
      <c r="CW1113" s="141"/>
      <c r="CX1113" s="141"/>
      <c r="CY1113" s="141"/>
      <c r="CZ1113" s="141"/>
      <c r="DA1113" s="141"/>
      <c r="DB1113" s="141"/>
    </row>
    <row r="1114" spans="1:106" ht="14.5" customHeight="1">
      <c r="A1114" s="74" t="s">
        <v>4439</v>
      </c>
      <c r="B1114" s="129" t="s">
        <v>4169</v>
      </c>
      <c r="C1114" s="130" t="str">
        <f t="shared" si="674"/>
        <v>A.160.05.102</v>
      </c>
      <c r="D1114" s="131" t="s">
        <v>335</v>
      </c>
      <c r="E1114" s="129" t="s">
        <v>957</v>
      </c>
      <c r="F1114" s="132" t="s">
        <v>4441</v>
      </c>
      <c r="G1114" s="132">
        <f t="shared" si="675"/>
        <v>5.9737205900783996</v>
      </c>
      <c r="H1114" s="348">
        <f t="shared" si="676"/>
        <v>5.9737205900783996</v>
      </c>
      <c r="I1114" s="74"/>
      <c r="J1114" s="132">
        <f t="shared" si="677"/>
        <v>1.5827654734000001E-3</v>
      </c>
      <c r="K1114" s="132">
        <f t="shared" si="678"/>
        <v>5.8290712999999996E-3</v>
      </c>
      <c r="L1114" s="300">
        <f t="shared" si="679"/>
        <v>5.4727061833049993</v>
      </c>
      <c r="M1114" s="132">
        <v>0.49360257000000002</v>
      </c>
      <c r="N1114" s="132">
        <v>3.9863737999999999E-3</v>
      </c>
      <c r="O1114" s="132">
        <v>1.7183043E-3</v>
      </c>
      <c r="P1114" s="132">
        <v>1.2313284E-3</v>
      </c>
      <c r="Q1114" s="132">
        <v>1.9503046000000001E-4</v>
      </c>
      <c r="R1114" s="304">
        <v>6.7881934000000003E-6</v>
      </c>
      <c r="S1114" s="132">
        <v>1.4961841999999999E-4</v>
      </c>
      <c r="T1114" s="132">
        <v>1.243932E-4</v>
      </c>
      <c r="U1114" s="132">
        <v>2.0729732999999999E-4</v>
      </c>
      <c r="V1114" s="132">
        <v>1.6172617E-2</v>
      </c>
      <c r="W1114" s="132">
        <v>3.2362533999999998E-3</v>
      </c>
      <c r="X1114" s="132">
        <v>5.4530878999999999</v>
      </c>
      <c r="Y1114" s="304">
        <v>2.1155750000000001E-6</v>
      </c>
      <c r="Z1114" s="132">
        <v>0</v>
      </c>
      <c r="AA1114" s="74"/>
      <c r="AB1114" s="301">
        <f t="shared" si="680"/>
        <v>3.7112975187969925</v>
      </c>
      <c r="AC1114" s="338">
        <f t="shared" si="681"/>
        <v>3.7112975187969925</v>
      </c>
      <c r="AD1114" s="74"/>
      <c r="AE1114" s="136">
        <v>21.758497999999999</v>
      </c>
      <c r="AF1114" s="136">
        <v>3.3209852999999998</v>
      </c>
      <c r="AG1114" s="136">
        <v>0.43869935999999998</v>
      </c>
      <c r="AH1114" s="136">
        <v>0</v>
      </c>
      <c r="AI1114" s="136">
        <v>17.737456000000002</v>
      </c>
      <c r="AJ1114" s="136">
        <v>0.16220034</v>
      </c>
      <c r="AK1114" s="136">
        <v>9.9157191000000006E-2</v>
      </c>
      <c r="AL1114" s="74"/>
      <c r="AM1114" s="133">
        <v>6.1974045999999998E-2</v>
      </c>
      <c r="AN1114" s="340">
        <f t="shared" si="682"/>
        <v>6.1974045999999998E-2</v>
      </c>
      <c r="AP1114" s="133">
        <v>5.8958001000000003E-2</v>
      </c>
      <c r="AQ1114" s="133">
        <v>2.8563505999999999E-3</v>
      </c>
      <c r="AR1114" s="133">
        <v>1.5969444E-4</v>
      </c>
      <c r="AS1114" s="134">
        <f t="shared" si="683"/>
        <v>3.5346522647465705E-6</v>
      </c>
      <c r="AT1114" s="135">
        <f t="shared" si="684"/>
        <v>1.0563427283595538E-8</v>
      </c>
      <c r="AU1114" s="135">
        <f t="shared" si="685"/>
        <v>2.2366167587E-2</v>
      </c>
      <c r="AV1114" s="302">
        <v>3.4445596E-6</v>
      </c>
      <c r="AW1114" s="302">
        <v>1.0393083999999999E-8</v>
      </c>
      <c r="AX1114" s="302">
        <v>2.8395316E-13</v>
      </c>
      <c r="AY1114" s="302">
        <v>6.2602571000000002E-12</v>
      </c>
      <c r="AZ1114" s="302">
        <v>1.6384846999999999E-13</v>
      </c>
      <c r="BA1114" s="302">
        <v>1.8309883E-10</v>
      </c>
      <c r="BB1114" s="302">
        <v>8.8365822000000001E-8</v>
      </c>
      <c r="BC1114" s="302">
        <v>2.6692381999999999E-11</v>
      </c>
      <c r="BD1114" s="302">
        <v>1.0095572E-10</v>
      </c>
      <c r="BE1114" s="302">
        <v>4.1610557999999999E-14</v>
      </c>
      <c r="BF1114" s="302">
        <v>1.3402159000000001E-15</v>
      </c>
      <c r="BG1114" s="302">
        <v>5.3396869E-14</v>
      </c>
      <c r="BH1114" s="302">
        <v>1.2562973E-13</v>
      </c>
      <c r="BI1114" s="302">
        <v>2.6639873000000001E-14</v>
      </c>
      <c r="BJ1114" s="302">
        <v>2.4601393000000001E-11</v>
      </c>
      <c r="BK1114" s="302">
        <v>1.4717012E-9</v>
      </c>
      <c r="BL1114" s="302">
        <v>4.1913171000000002E-11</v>
      </c>
      <c r="BM1114" s="302">
        <v>1.4987587E-5</v>
      </c>
      <c r="BN1114" s="303">
        <v>2.2351179999999998E-2</v>
      </c>
      <c r="BO1114" s="302">
        <v>4.1017218000000001E-11</v>
      </c>
      <c r="BP1114" s="302">
        <v>2.4942903000000001E-13</v>
      </c>
      <c r="BQ1114" s="302">
        <v>1.1159639999999999E-17</v>
      </c>
      <c r="BR1114" s="74"/>
      <c r="BS1114" s="136">
        <v>1.1029812E-4</v>
      </c>
      <c r="BT1114" s="144">
        <v>7.5587618000000003E-7</v>
      </c>
      <c r="BU1114" s="136">
        <v>1.0348081999999999E-4</v>
      </c>
      <c r="BV1114" s="144">
        <v>1.458004E-8</v>
      </c>
      <c r="BW1114" s="144">
        <v>6.7288266000000004E-7</v>
      </c>
      <c r="BX1114" s="144">
        <v>1.1769024E-7</v>
      </c>
      <c r="BY1114" s="144">
        <v>8.0949264999999998E-10</v>
      </c>
      <c r="BZ1114" s="144">
        <v>1.8503580999999999E-7</v>
      </c>
      <c r="CA1114" s="144">
        <v>9.1092774999999998E-9</v>
      </c>
      <c r="CB1114" s="144">
        <v>9.9003380000000005E-8</v>
      </c>
      <c r="CC1114" s="144">
        <v>1.2026067E-9</v>
      </c>
      <c r="CD1114" s="144">
        <v>2.7325472E-8</v>
      </c>
      <c r="CE1114" s="144">
        <v>2.2473450999999999E-11</v>
      </c>
      <c r="CF1114" s="144">
        <v>3.2402919999999998E-7</v>
      </c>
      <c r="CG1114" s="144">
        <v>4.5375059E-6</v>
      </c>
      <c r="CH1114" s="144">
        <v>6.6336620000000005E-8</v>
      </c>
      <c r="CI1114" s="144">
        <v>5.8883204999999999E-9</v>
      </c>
      <c r="CJ1114" s="203"/>
      <c r="CK1114" s="201"/>
      <c r="CL1114" s="110" t="s">
        <v>4173</v>
      </c>
      <c r="CM1114" s="110"/>
      <c r="CN1114" s="110"/>
      <c r="CP1114" s="305"/>
      <c r="CQ1114" s="74"/>
      <c r="CR1114" s="74"/>
      <c r="CS1114" s="74"/>
      <c r="CT1114" s="74"/>
      <c r="CU1114" s="74"/>
      <c r="CV1114" s="74"/>
      <c r="CW1114" s="141"/>
      <c r="CX1114" s="141"/>
      <c r="CY1114" s="141"/>
      <c r="CZ1114" s="141"/>
      <c r="DA1114" s="141"/>
      <c r="DB1114" s="141"/>
    </row>
    <row r="1115" spans="1:106" ht="14.5" customHeight="1">
      <c r="A1115" s="74" t="s">
        <v>4442</v>
      </c>
      <c r="B1115" s="129" t="s">
        <v>4169</v>
      </c>
      <c r="C1115" s="130" t="str">
        <f t="shared" si="674"/>
        <v>A.160.05.103</v>
      </c>
      <c r="D1115" s="131" t="s">
        <v>335</v>
      </c>
      <c r="E1115" s="129" t="s">
        <v>957</v>
      </c>
      <c r="F1115" s="132" t="s">
        <v>4443</v>
      </c>
      <c r="G1115" s="132">
        <f t="shared" si="675"/>
        <v>6.5898585300499996E-2</v>
      </c>
      <c r="H1115" s="348">
        <f t="shared" si="676"/>
        <v>6.5898585300499996E-2</v>
      </c>
      <c r="I1115" s="74"/>
      <c r="J1115" s="132">
        <f t="shared" si="677"/>
        <v>2.8512226889999999E-3</v>
      </c>
      <c r="K1115" s="132">
        <f t="shared" si="678"/>
        <v>5.4002542600000009E-3</v>
      </c>
      <c r="L1115" s="300">
        <f t="shared" si="679"/>
        <v>2.1047764351500003E-2</v>
      </c>
      <c r="M1115" s="132">
        <v>3.6599343999999999E-2</v>
      </c>
      <c r="N1115" s="132">
        <v>2.1701863999999999E-3</v>
      </c>
      <c r="O1115" s="132">
        <v>2.9215880000000001E-3</v>
      </c>
      <c r="P1115" s="132">
        <v>2.1744606999999998E-3</v>
      </c>
      <c r="Q1115" s="132">
        <v>3.0440057999999999E-4</v>
      </c>
      <c r="R1115" s="304">
        <v>1.3977749000000001E-5</v>
      </c>
      <c r="S1115" s="132">
        <v>3.5838366000000001E-4</v>
      </c>
      <c r="T1115" s="132">
        <v>3.0847985999999999E-4</v>
      </c>
      <c r="U1115" s="132">
        <v>3.3523363999999998E-4</v>
      </c>
      <c r="V1115" s="132">
        <v>1.7355413E-2</v>
      </c>
      <c r="W1115" s="132">
        <v>3.2885524999999999E-3</v>
      </c>
      <c r="X1115" s="304">
        <v>6.3276273999999998E-5</v>
      </c>
      <c r="Y1115" s="304">
        <v>5.2889375000000004E-6</v>
      </c>
      <c r="Z1115" s="132">
        <v>0</v>
      </c>
      <c r="AA1115" s="74"/>
      <c r="AB1115" s="301">
        <f t="shared" si="680"/>
        <v>0.27518303759398494</v>
      </c>
      <c r="AC1115" s="338">
        <f t="shared" si="681"/>
        <v>0.27518303759398494</v>
      </c>
      <c r="AD1115" s="74"/>
      <c r="AE1115" s="136">
        <v>22.146341</v>
      </c>
      <c r="AF1115" s="136">
        <v>3.6988086</v>
      </c>
      <c r="AG1115" s="136">
        <v>0.44578983999999999</v>
      </c>
      <c r="AH1115" s="136">
        <v>0</v>
      </c>
      <c r="AI1115" s="136">
        <v>17.738496000000001</v>
      </c>
      <c r="AJ1115" s="136">
        <v>0.16296915000000001</v>
      </c>
      <c r="AK1115" s="136">
        <v>0.10027669</v>
      </c>
      <c r="AL1115" s="74"/>
      <c r="AM1115" s="133">
        <v>5.9234865999999997E-3</v>
      </c>
      <c r="AN1115" s="340">
        <f t="shared" si="682"/>
        <v>5.9234865999999997E-3</v>
      </c>
      <c r="AP1115" s="133">
        <v>5.4716217000000001E-3</v>
      </c>
      <c r="AQ1115" s="133">
        <v>2.7139017999999997E-4</v>
      </c>
      <c r="AR1115" s="133">
        <v>1.8047467E-4</v>
      </c>
      <c r="AS1115" s="134">
        <f t="shared" si="683"/>
        <v>3.2803487111318001E-7</v>
      </c>
      <c r="AT1115" s="135">
        <f t="shared" si="684"/>
        <v>1.0036619185712991E-9</v>
      </c>
      <c r="AU1115" s="135">
        <f t="shared" si="685"/>
        <v>2.5276563876999999E-2</v>
      </c>
      <c r="AV1115" s="302">
        <v>2.5655866000000003E-7</v>
      </c>
      <c r="AW1115" s="302">
        <v>7.7413871000000002E-10</v>
      </c>
      <c r="AX1115" s="302">
        <v>2.1148753000000001E-14</v>
      </c>
      <c r="AY1115" s="302">
        <v>1.5650642999999999E-11</v>
      </c>
      <c r="AZ1115" s="302">
        <v>4.0962117999999999E-13</v>
      </c>
      <c r="BA1115" s="302">
        <v>3.2333258000000003E-10</v>
      </c>
      <c r="BB1115" s="302">
        <v>6.7298702000000004E-8</v>
      </c>
      <c r="BC1115" s="302">
        <v>4.6477131000000002E-11</v>
      </c>
      <c r="BD1115" s="302">
        <v>7.7369341999999995E-11</v>
      </c>
      <c r="BE1115" s="302">
        <v>1.040264E-13</v>
      </c>
      <c r="BF1115" s="302">
        <v>3.3505397999999998E-15</v>
      </c>
      <c r="BG1115" s="302">
        <v>1.2521791000000001E-13</v>
      </c>
      <c r="BH1115" s="302">
        <v>5.7590084E-15</v>
      </c>
      <c r="BI1115" s="302">
        <v>1.0702491000000001E-14</v>
      </c>
      <c r="BJ1115" s="302">
        <v>6.1092618999999999E-11</v>
      </c>
      <c r="BK1115" s="302">
        <v>3.6744806000000001E-9</v>
      </c>
      <c r="BL1115" s="302">
        <v>1.0478293E-10</v>
      </c>
      <c r="BM1115" s="302">
        <v>3.2978877000000001E-5</v>
      </c>
      <c r="BN1115" s="303">
        <v>2.5243584999999999E-2</v>
      </c>
      <c r="BO1115" s="302">
        <v>1.0254305000000001E-10</v>
      </c>
      <c r="BP1115" s="302">
        <v>6.2357256999999997E-13</v>
      </c>
      <c r="BQ1115" s="302">
        <v>2.7899099000000002E-17</v>
      </c>
      <c r="BR1115" s="74"/>
      <c r="BS1115" s="144">
        <v>1.536055E-5</v>
      </c>
      <c r="BT1115" s="144">
        <v>6.4337347999999999E-7</v>
      </c>
      <c r="BU1115" s="144">
        <v>7.6728332000000006E-6</v>
      </c>
      <c r="BV1115" s="144">
        <v>3.6156888999999998E-8</v>
      </c>
      <c r="BW1115" s="144">
        <v>5.4979476999999999E-7</v>
      </c>
      <c r="BX1115" s="144">
        <v>2.1620693999999999E-7</v>
      </c>
      <c r="BY1115" s="144">
        <v>2.0237316000000001E-9</v>
      </c>
      <c r="BZ1115" s="144">
        <v>3.4417399000000001E-7</v>
      </c>
      <c r="CA1115" s="144">
        <v>1.8757155E-8</v>
      </c>
      <c r="CB1115" s="144">
        <v>2.3714455999999999E-7</v>
      </c>
      <c r="CC1115" s="144">
        <v>3.0065166999999999E-9</v>
      </c>
      <c r="CD1115" s="144">
        <v>6.8313681000000006E-8</v>
      </c>
      <c r="CE1115" s="144">
        <v>5.6183628000000001E-11</v>
      </c>
      <c r="CF1115" s="144">
        <v>4.8218284000000003E-7</v>
      </c>
      <c r="CG1115" s="144">
        <v>4.9888784000000002E-6</v>
      </c>
      <c r="CH1115" s="144">
        <v>8.2926676000000001E-8</v>
      </c>
      <c r="CI1115" s="144">
        <v>1.4720800999999999E-8</v>
      </c>
      <c r="CJ1115" s="203"/>
      <c r="CK1115" s="201"/>
      <c r="CL1115" s="110" t="s">
        <v>4173</v>
      </c>
      <c r="CM1115" s="110"/>
      <c r="CN1115" s="110"/>
      <c r="CP1115" s="305"/>
      <c r="CQ1115" s="74"/>
      <c r="CR1115" s="74"/>
      <c r="CS1115" s="74"/>
      <c r="CT1115" s="74"/>
      <c r="CU1115" s="74"/>
      <c r="CV1115" s="74"/>
      <c r="CW1115" s="141"/>
      <c r="CX1115" s="141"/>
      <c r="CY1115" s="141"/>
      <c r="CZ1115" s="141"/>
      <c r="DA1115" s="141"/>
      <c r="DB1115" s="141"/>
    </row>
    <row r="1116" spans="1:106" ht="14.5" customHeight="1">
      <c r="A1116" s="74" t="s">
        <v>4444</v>
      </c>
      <c r="B1116" s="129" t="s">
        <v>4169</v>
      </c>
      <c r="C1116" s="130" t="str">
        <f t="shared" si="674"/>
        <v>A.160.05.104</v>
      </c>
      <c r="D1116" s="131" t="s">
        <v>335</v>
      </c>
      <c r="E1116" s="129" t="s">
        <v>957</v>
      </c>
      <c r="F1116" s="132" t="s">
        <v>4445</v>
      </c>
      <c r="G1116" s="132">
        <f t="shared" si="675"/>
        <v>6.5898585300499996E-2</v>
      </c>
      <c r="H1116" s="348">
        <f t="shared" si="676"/>
        <v>6.5898585300499996E-2</v>
      </c>
      <c r="I1116" s="74"/>
      <c r="J1116" s="132">
        <f t="shared" si="677"/>
        <v>2.8512226889999999E-3</v>
      </c>
      <c r="K1116" s="132">
        <f t="shared" si="678"/>
        <v>5.4002542600000009E-3</v>
      </c>
      <c r="L1116" s="300">
        <f t="shared" si="679"/>
        <v>2.1047764351500003E-2</v>
      </c>
      <c r="M1116" s="132">
        <v>3.6599343999999999E-2</v>
      </c>
      <c r="N1116" s="132">
        <v>2.1701863999999999E-3</v>
      </c>
      <c r="O1116" s="132">
        <v>2.9215880000000001E-3</v>
      </c>
      <c r="P1116" s="132">
        <v>2.1744606999999998E-3</v>
      </c>
      <c r="Q1116" s="132">
        <v>3.0440057999999999E-4</v>
      </c>
      <c r="R1116" s="304">
        <v>1.3977749000000001E-5</v>
      </c>
      <c r="S1116" s="132">
        <v>3.5838366000000001E-4</v>
      </c>
      <c r="T1116" s="132">
        <v>3.0847985999999999E-4</v>
      </c>
      <c r="U1116" s="132">
        <v>3.3523363999999998E-4</v>
      </c>
      <c r="V1116" s="132">
        <v>1.7355413E-2</v>
      </c>
      <c r="W1116" s="132">
        <v>3.2885524999999999E-3</v>
      </c>
      <c r="X1116" s="304">
        <v>6.3276273999999998E-5</v>
      </c>
      <c r="Y1116" s="304">
        <v>5.2889375000000004E-6</v>
      </c>
      <c r="Z1116" s="132">
        <v>0</v>
      </c>
      <c r="AA1116" s="74"/>
      <c r="AB1116" s="301">
        <f t="shared" si="680"/>
        <v>0.27518303759398494</v>
      </c>
      <c r="AC1116" s="338">
        <f t="shared" si="681"/>
        <v>0.27518303759398494</v>
      </c>
      <c r="AD1116" s="74"/>
      <c r="AE1116" s="136">
        <v>22.146341</v>
      </c>
      <c r="AF1116" s="136">
        <v>3.6988086</v>
      </c>
      <c r="AG1116" s="136">
        <v>0.44578983999999999</v>
      </c>
      <c r="AH1116" s="136">
        <v>0</v>
      </c>
      <c r="AI1116" s="136">
        <v>17.738496000000001</v>
      </c>
      <c r="AJ1116" s="136">
        <v>0.16296915000000001</v>
      </c>
      <c r="AK1116" s="136">
        <v>0.10027669</v>
      </c>
      <c r="AL1116" s="74"/>
      <c r="AM1116" s="133">
        <v>5.9234865999999997E-3</v>
      </c>
      <c r="AN1116" s="340">
        <f t="shared" si="682"/>
        <v>5.9234865999999997E-3</v>
      </c>
      <c r="AP1116" s="133">
        <v>5.4716217000000001E-3</v>
      </c>
      <c r="AQ1116" s="133">
        <v>2.7139017999999997E-4</v>
      </c>
      <c r="AR1116" s="133">
        <v>1.8047467E-4</v>
      </c>
      <c r="AS1116" s="134">
        <f t="shared" si="683"/>
        <v>3.2803487111318001E-7</v>
      </c>
      <c r="AT1116" s="135">
        <f t="shared" si="684"/>
        <v>1.0036619185712991E-9</v>
      </c>
      <c r="AU1116" s="135">
        <f t="shared" si="685"/>
        <v>2.5276563876999999E-2</v>
      </c>
      <c r="AV1116" s="302">
        <v>2.5655866000000003E-7</v>
      </c>
      <c r="AW1116" s="302">
        <v>7.7413871000000002E-10</v>
      </c>
      <c r="AX1116" s="302">
        <v>2.1148753000000001E-14</v>
      </c>
      <c r="AY1116" s="302">
        <v>1.5650642999999999E-11</v>
      </c>
      <c r="AZ1116" s="302">
        <v>4.0962117999999999E-13</v>
      </c>
      <c r="BA1116" s="302">
        <v>3.2333258000000003E-10</v>
      </c>
      <c r="BB1116" s="302">
        <v>6.7298702000000004E-8</v>
      </c>
      <c r="BC1116" s="302">
        <v>4.6477131000000002E-11</v>
      </c>
      <c r="BD1116" s="302">
        <v>7.7369341999999995E-11</v>
      </c>
      <c r="BE1116" s="302">
        <v>1.040264E-13</v>
      </c>
      <c r="BF1116" s="302">
        <v>3.3505397999999998E-15</v>
      </c>
      <c r="BG1116" s="302">
        <v>1.2521791000000001E-13</v>
      </c>
      <c r="BH1116" s="302">
        <v>5.7590084E-15</v>
      </c>
      <c r="BI1116" s="302">
        <v>1.0702491000000001E-14</v>
      </c>
      <c r="BJ1116" s="302">
        <v>6.1092618999999999E-11</v>
      </c>
      <c r="BK1116" s="302">
        <v>3.6744806000000001E-9</v>
      </c>
      <c r="BL1116" s="302">
        <v>1.0478293E-10</v>
      </c>
      <c r="BM1116" s="302">
        <v>3.2978877000000001E-5</v>
      </c>
      <c r="BN1116" s="303">
        <v>2.5243584999999999E-2</v>
      </c>
      <c r="BO1116" s="302">
        <v>1.0254305000000001E-10</v>
      </c>
      <c r="BP1116" s="302">
        <v>6.2357256999999997E-13</v>
      </c>
      <c r="BQ1116" s="302">
        <v>2.7899099000000002E-17</v>
      </c>
      <c r="BR1116" s="74"/>
      <c r="BS1116" s="144">
        <v>1.536055E-5</v>
      </c>
      <c r="BT1116" s="144">
        <v>6.4337347999999999E-7</v>
      </c>
      <c r="BU1116" s="144">
        <v>7.6728332000000006E-6</v>
      </c>
      <c r="BV1116" s="144">
        <v>3.6156888999999998E-8</v>
      </c>
      <c r="BW1116" s="144">
        <v>5.4979476999999999E-7</v>
      </c>
      <c r="BX1116" s="144">
        <v>2.1620693999999999E-7</v>
      </c>
      <c r="BY1116" s="144">
        <v>2.0237316000000001E-9</v>
      </c>
      <c r="BZ1116" s="144">
        <v>3.4417399000000001E-7</v>
      </c>
      <c r="CA1116" s="144">
        <v>1.8757155E-8</v>
      </c>
      <c r="CB1116" s="144">
        <v>2.3714455999999999E-7</v>
      </c>
      <c r="CC1116" s="144">
        <v>3.0065166999999999E-9</v>
      </c>
      <c r="CD1116" s="144">
        <v>6.8313681000000006E-8</v>
      </c>
      <c r="CE1116" s="144">
        <v>5.6183628000000001E-11</v>
      </c>
      <c r="CF1116" s="144">
        <v>4.8218284000000003E-7</v>
      </c>
      <c r="CG1116" s="144">
        <v>4.9888784000000002E-6</v>
      </c>
      <c r="CH1116" s="144">
        <v>8.2926676000000001E-8</v>
      </c>
      <c r="CI1116" s="144">
        <v>1.4720800999999999E-8</v>
      </c>
      <c r="CJ1116" s="203"/>
      <c r="CK1116" s="201"/>
      <c r="CL1116" s="110" t="s">
        <v>4173</v>
      </c>
      <c r="CM1116" s="110"/>
      <c r="CN1116" s="110"/>
      <c r="CP1116" s="305"/>
      <c r="CQ1116" s="74"/>
      <c r="CR1116" s="74"/>
      <c r="CS1116" s="74"/>
      <c r="CT1116" s="74"/>
      <c r="CU1116" s="74"/>
      <c r="CV1116" s="74"/>
      <c r="CW1116" s="141"/>
      <c r="CX1116" s="141"/>
      <c r="CY1116" s="141"/>
      <c r="CZ1116" s="141"/>
      <c r="DA1116" s="141"/>
      <c r="DB1116" s="141"/>
    </row>
    <row r="1117" spans="1:106" ht="14.5" customHeight="1">
      <c r="A1117" s="74" t="s">
        <v>4446</v>
      </c>
      <c r="B1117" s="129" t="s">
        <v>4169</v>
      </c>
      <c r="C1117" s="130" t="str">
        <f t="shared" si="674"/>
        <v>A.160.05.105</v>
      </c>
      <c r="D1117" s="131" t="s">
        <v>335</v>
      </c>
      <c r="E1117" s="129" t="s">
        <v>957</v>
      </c>
      <c r="F1117" s="132" t="s">
        <v>4447</v>
      </c>
      <c r="G1117" s="132">
        <f t="shared" si="675"/>
        <v>6.0540164204200005E-2</v>
      </c>
      <c r="H1117" s="348">
        <f t="shared" si="676"/>
        <v>6.0540164204200005E-2</v>
      </c>
      <c r="I1117" s="74"/>
      <c r="J1117" s="132">
        <f t="shared" si="677"/>
        <v>1.5789922632E-3</v>
      </c>
      <c r="K1117" s="132">
        <f t="shared" si="678"/>
        <v>5.6740738900000007E-3</v>
      </c>
      <c r="L1117" s="300">
        <f t="shared" si="679"/>
        <v>1.9118319051000001E-2</v>
      </c>
      <c r="M1117" s="132">
        <v>3.4168779000000003E-2</v>
      </c>
      <c r="N1117" s="132">
        <v>3.840726E-3</v>
      </c>
      <c r="O1117" s="132">
        <v>1.7090115E-3</v>
      </c>
      <c r="P1117" s="132">
        <v>1.2292093999999999E-3</v>
      </c>
      <c r="Q1117" s="132">
        <v>1.9379963000000001E-4</v>
      </c>
      <c r="R1117" s="304">
        <v>6.7202732E-6</v>
      </c>
      <c r="S1117" s="132">
        <v>1.4926296000000001E-4</v>
      </c>
      <c r="T1117" s="132">
        <v>1.2433639E-4</v>
      </c>
      <c r="U1117" s="132">
        <v>2.0704558999999999E-4</v>
      </c>
      <c r="V1117" s="132">
        <v>1.5648904000000002E-2</v>
      </c>
      <c r="W1117" s="132">
        <v>3.234813E-3</v>
      </c>
      <c r="X1117" s="304">
        <v>2.5440886000000001E-5</v>
      </c>
      <c r="Y1117" s="304">
        <v>2.1155750000000001E-6</v>
      </c>
      <c r="Z1117" s="132">
        <v>0</v>
      </c>
      <c r="AA1117" s="74"/>
      <c r="AB1117" s="301">
        <f t="shared" si="680"/>
        <v>0.25690811278195491</v>
      </c>
      <c r="AC1117" s="338">
        <f t="shared" si="681"/>
        <v>0.25690811278195491</v>
      </c>
      <c r="AD1117" s="74"/>
      <c r="AE1117" s="136">
        <v>21.700863999999999</v>
      </c>
      <c r="AF1117" s="136">
        <v>3.2636153000000001</v>
      </c>
      <c r="AG1117" s="136">
        <v>0.43850410000000001</v>
      </c>
      <c r="AH1117" s="136">
        <v>0</v>
      </c>
      <c r="AI1117" s="136">
        <v>17.737456000000002</v>
      </c>
      <c r="AJ1117" s="136">
        <v>0.16217967</v>
      </c>
      <c r="AK1117" s="136">
        <v>9.9109116999999997E-2</v>
      </c>
      <c r="AL1117" s="74"/>
      <c r="AM1117" s="133">
        <v>5.8388742E-3</v>
      </c>
      <c r="AN1117" s="340">
        <f t="shared" si="682"/>
        <v>5.8388742E-3</v>
      </c>
      <c r="AP1117" s="133">
        <v>5.4429188E-3</v>
      </c>
      <c r="AQ1117" s="133">
        <v>2.4003697999999999E-4</v>
      </c>
      <c r="AR1117" s="133">
        <v>1.5591847999999999E-4</v>
      </c>
      <c r="AS1117" s="134">
        <f t="shared" si="683"/>
        <v>3.2631407265157E-7</v>
      </c>
      <c r="AT1117" s="135">
        <f t="shared" si="684"/>
        <v>8.8771071420453991E-10</v>
      </c>
      <c r="AU1117" s="135">
        <f t="shared" si="685"/>
        <v>2.1837322433999998E-2</v>
      </c>
      <c r="AV1117" s="302">
        <v>2.3888624999999999E-7</v>
      </c>
      <c r="AW1117" s="302">
        <v>7.2079320000000004E-10</v>
      </c>
      <c r="AX1117" s="302">
        <v>1.9692371000000002E-14</v>
      </c>
      <c r="AY1117" s="302">
        <v>6.2602571000000002E-12</v>
      </c>
      <c r="AZ1117" s="302">
        <v>1.6384846999999999E-13</v>
      </c>
      <c r="BA1117" s="302">
        <v>1.8278335999999999E-10</v>
      </c>
      <c r="BB1117" s="302">
        <v>8.5701412999999997E-8</v>
      </c>
      <c r="BC1117" s="302">
        <v>2.662044E-11</v>
      </c>
      <c r="BD1117" s="302">
        <v>9.7874606999999997E-11</v>
      </c>
      <c r="BE1117" s="302">
        <v>4.1610557999999999E-14</v>
      </c>
      <c r="BF1117" s="302">
        <v>1.3402159000000001E-15</v>
      </c>
      <c r="BG1117" s="302">
        <v>5.3209085000000002E-14</v>
      </c>
      <c r="BH1117" s="302">
        <v>1.186325E-13</v>
      </c>
      <c r="BI1117" s="302">
        <v>2.5371284999999999E-14</v>
      </c>
      <c r="BJ1117" s="302">
        <v>2.4592068000000001E-11</v>
      </c>
      <c r="BK1117" s="302">
        <v>1.4715929E-9</v>
      </c>
      <c r="BL1117" s="302">
        <v>4.1913171000000002E-11</v>
      </c>
      <c r="BM1117" s="302">
        <v>1.4964434E-5</v>
      </c>
      <c r="BN1117" s="303">
        <v>2.1822358E-2</v>
      </c>
      <c r="BO1117" s="302">
        <v>4.1017218000000001E-11</v>
      </c>
      <c r="BP1117" s="302">
        <v>2.4942903000000001E-13</v>
      </c>
      <c r="BQ1117" s="302">
        <v>1.1159639999999999E-17</v>
      </c>
      <c r="BR1117" s="74"/>
      <c r="BS1117" s="144">
        <v>1.3867475000000001E-5</v>
      </c>
      <c r="BT1117" s="144">
        <v>7.3463407999999998E-7</v>
      </c>
      <c r="BU1117" s="144">
        <v>7.1632799E-6</v>
      </c>
      <c r="BV1117" s="144">
        <v>1.4573386E-8</v>
      </c>
      <c r="BW1117" s="144">
        <v>6.5428311999999999E-7</v>
      </c>
      <c r="BX1117" s="144">
        <v>1.1769024E-7</v>
      </c>
      <c r="BY1117" s="144">
        <v>8.0949264999999998E-10</v>
      </c>
      <c r="BZ1117" s="144">
        <v>1.8503580999999999E-7</v>
      </c>
      <c r="CA1117" s="144">
        <v>9.0181333999999996E-9</v>
      </c>
      <c r="CB1117" s="144">
        <v>9.8768171E-8</v>
      </c>
      <c r="CC1117" s="144">
        <v>1.2026067E-9</v>
      </c>
      <c r="CD1117" s="144">
        <v>2.7325472E-8</v>
      </c>
      <c r="CE1117" s="144">
        <v>2.2473450999999999E-11</v>
      </c>
      <c r="CF1117" s="144">
        <v>3.2039996999999998E-7</v>
      </c>
      <c r="CG1117" s="144">
        <v>4.4682077000000002E-6</v>
      </c>
      <c r="CH1117" s="144">
        <v>6.6336620000000005E-8</v>
      </c>
      <c r="CI1117" s="144">
        <v>5.8883204999999999E-9</v>
      </c>
      <c r="CJ1117" s="203"/>
      <c r="CK1117" s="201"/>
      <c r="CL1117" s="110" t="s">
        <v>4173</v>
      </c>
      <c r="CM1117" s="110"/>
      <c r="CN1117" s="110"/>
      <c r="CP1117" s="305"/>
      <c r="CQ1117" s="74"/>
      <c r="CR1117" s="74"/>
      <c r="CS1117" s="74"/>
      <c r="CT1117" s="74"/>
      <c r="CU1117" s="74"/>
      <c r="CV1117" s="74"/>
      <c r="CW1117" s="141"/>
      <c r="CX1117" s="141"/>
      <c r="CY1117" s="141"/>
      <c r="CZ1117" s="141"/>
      <c r="DA1117" s="141"/>
      <c r="DB1117" s="141"/>
    </row>
    <row r="1118" spans="1:106" ht="14.5" customHeight="1">
      <c r="A1118" s="74" t="s">
        <v>4448</v>
      </c>
      <c r="B1118" s="129" t="s">
        <v>4169</v>
      </c>
      <c r="C1118" s="130" t="str">
        <f t="shared" si="674"/>
        <v>A.160.05.106</v>
      </c>
      <c r="D1118" s="131" t="s">
        <v>335</v>
      </c>
      <c r="E1118" s="129" t="s">
        <v>957</v>
      </c>
      <c r="F1118" s="132" t="s">
        <v>4449</v>
      </c>
      <c r="G1118" s="132">
        <f t="shared" si="675"/>
        <v>6.0153901243181993</v>
      </c>
      <c r="H1118" s="348">
        <f t="shared" si="676"/>
        <v>6.0153901243181993</v>
      </c>
      <c r="I1118" s="74"/>
      <c r="J1118" s="132">
        <f t="shared" si="677"/>
        <v>1.5789922632E-3</v>
      </c>
      <c r="K1118" s="132">
        <f t="shared" si="678"/>
        <v>5.6740738900000007E-3</v>
      </c>
      <c r="L1118" s="300">
        <f t="shared" si="679"/>
        <v>5.5151182781649997</v>
      </c>
      <c r="M1118" s="132">
        <v>0.49301877999999999</v>
      </c>
      <c r="N1118" s="132">
        <v>3.840726E-3</v>
      </c>
      <c r="O1118" s="132">
        <v>1.7090115E-3</v>
      </c>
      <c r="P1118" s="132">
        <v>1.2292093999999999E-3</v>
      </c>
      <c r="Q1118" s="132">
        <v>1.9379963000000001E-4</v>
      </c>
      <c r="R1118" s="304">
        <v>6.7202732E-6</v>
      </c>
      <c r="S1118" s="132">
        <v>1.4926296000000001E-4</v>
      </c>
      <c r="T1118" s="132">
        <v>1.2433639E-4</v>
      </c>
      <c r="U1118" s="132">
        <v>2.0704558999999999E-4</v>
      </c>
      <c r="V1118" s="132">
        <v>1.5648904000000002E-2</v>
      </c>
      <c r="W1118" s="132">
        <v>3.234813E-3</v>
      </c>
      <c r="X1118" s="132">
        <v>5.4960253999999997</v>
      </c>
      <c r="Y1118" s="304">
        <v>2.1155750000000001E-6</v>
      </c>
      <c r="Z1118" s="132">
        <v>0</v>
      </c>
      <c r="AA1118" s="74"/>
      <c r="AB1118" s="301">
        <f t="shared" si="680"/>
        <v>3.7069081203007515</v>
      </c>
      <c r="AC1118" s="338">
        <f t="shared" si="681"/>
        <v>3.7069081203007515</v>
      </c>
      <c r="AD1118" s="74"/>
      <c r="AE1118" s="136">
        <v>21.700863999999999</v>
      </c>
      <c r="AF1118" s="136">
        <v>3.2636153000000001</v>
      </c>
      <c r="AG1118" s="136">
        <v>0.43850410000000001</v>
      </c>
      <c r="AH1118" s="136">
        <v>0</v>
      </c>
      <c r="AI1118" s="136">
        <v>17.737456000000002</v>
      </c>
      <c r="AJ1118" s="136">
        <v>0.16217967</v>
      </c>
      <c r="AK1118" s="136">
        <v>9.9109116999999997E-2</v>
      </c>
      <c r="AL1118" s="74"/>
      <c r="AM1118" s="133">
        <v>6.1853697999999999E-2</v>
      </c>
      <c r="AN1118" s="340">
        <f t="shared" si="682"/>
        <v>6.1853697999999999E-2</v>
      </c>
      <c r="AP1118" s="133">
        <v>5.8845607000000001E-2</v>
      </c>
      <c r="AQ1118" s="133">
        <v>2.8521723000000001E-3</v>
      </c>
      <c r="AR1118" s="133">
        <v>1.5591847999999999E-4</v>
      </c>
      <c r="AS1118" s="134">
        <f t="shared" si="683"/>
        <v>3.5279141226515698E-6</v>
      </c>
      <c r="AT1118" s="135">
        <f t="shared" si="684"/>
        <v>1.054797443920354E-8</v>
      </c>
      <c r="AU1118" s="135">
        <f t="shared" si="685"/>
        <v>2.1837322433999998E-2</v>
      </c>
      <c r="AV1118" s="302">
        <v>3.4404863000000002E-6</v>
      </c>
      <c r="AW1118" s="302">
        <v>1.0380793000000001E-8</v>
      </c>
      <c r="AX1118" s="302">
        <v>2.8361737000000001E-13</v>
      </c>
      <c r="AY1118" s="302">
        <v>6.2602571000000002E-12</v>
      </c>
      <c r="AZ1118" s="302">
        <v>1.6384846999999999E-13</v>
      </c>
      <c r="BA1118" s="302">
        <v>1.8278335999999999E-10</v>
      </c>
      <c r="BB1118" s="302">
        <v>8.5701412999999997E-8</v>
      </c>
      <c r="BC1118" s="302">
        <v>2.662044E-11</v>
      </c>
      <c r="BD1118" s="302">
        <v>9.7874606999999997E-11</v>
      </c>
      <c r="BE1118" s="302">
        <v>4.1610557999999999E-14</v>
      </c>
      <c r="BF1118" s="302">
        <v>1.3402159000000001E-15</v>
      </c>
      <c r="BG1118" s="302">
        <v>5.3209085000000002E-14</v>
      </c>
      <c r="BH1118" s="302">
        <v>1.186325E-13</v>
      </c>
      <c r="BI1118" s="302">
        <v>2.5371284999999999E-14</v>
      </c>
      <c r="BJ1118" s="302">
        <v>2.4592068000000001E-11</v>
      </c>
      <c r="BK1118" s="302">
        <v>1.4715929E-9</v>
      </c>
      <c r="BL1118" s="302">
        <v>4.1913171000000002E-11</v>
      </c>
      <c r="BM1118" s="302">
        <v>1.4964434E-5</v>
      </c>
      <c r="BN1118" s="303">
        <v>2.1822358E-2</v>
      </c>
      <c r="BO1118" s="302">
        <v>4.1017218000000001E-11</v>
      </c>
      <c r="BP1118" s="302">
        <v>2.4942903000000001E-13</v>
      </c>
      <c r="BQ1118" s="302">
        <v>1.1159639999999999E-17</v>
      </c>
      <c r="BR1118" s="74"/>
      <c r="BS1118" s="136">
        <v>1.1006262999999999E-4</v>
      </c>
      <c r="BT1118" s="144">
        <v>7.3463407999999998E-7</v>
      </c>
      <c r="BU1118" s="136">
        <v>1.0335843E-4</v>
      </c>
      <c r="BV1118" s="144">
        <v>1.4573386E-8</v>
      </c>
      <c r="BW1118" s="144">
        <v>6.5428311999999999E-7</v>
      </c>
      <c r="BX1118" s="144">
        <v>1.1769024E-7</v>
      </c>
      <c r="BY1118" s="144">
        <v>8.0949264999999998E-10</v>
      </c>
      <c r="BZ1118" s="144">
        <v>1.8503580999999999E-7</v>
      </c>
      <c r="CA1118" s="144">
        <v>9.0181333999999996E-9</v>
      </c>
      <c r="CB1118" s="144">
        <v>9.8768171E-8</v>
      </c>
      <c r="CC1118" s="144">
        <v>1.2026067E-9</v>
      </c>
      <c r="CD1118" s="144">
        <v>2.7325472E-8</v>
      </c>
      <c r="CE1118" s="144">
        <v>2.2473450999999999E-11</v>
      </c>
      <c r="CF1118" s="144">
        <v>3.2039996999999998E-7</v>
      </c>
      <c r="CG1118" s="144">
        <v>4.4682077000000002E-6</v>
      </c>
      <c r="CH1118" s="144">
        <v>6.6336620000000005E-8</v>
      </c>
      <c r="CI1118" s="144">
        <v>5.8883204999999999E-9</v>
      </c>
      <c r="CJ1118" s="203"/>
      <c r="CK1118" s="201"/>
      <c r="CL1118" s="110" t="s">
        <v>4173</v>
      </c>
      <c r="CM1118" s="110"/>
      <c r="CN1118" s="110"/>
      <c r="CP1118" s="305"/>
      <c r="CQ1118" s="74"/>
      <c r="CR1118" s="74"/>
      <c r="CS1118" s="74"/>
      <c r="CT1118" s="74"/>
      <c r="CU1118" s="74"/>
      <c r="CV1118" s="74"/>
      <c r="CW1118" s="141"/>
      <c r="CX1118" s="141"/>
      <c r="CY1118" s="141"/>
      <c r="CZ1118" s="141"/>
      <c r="DA1118" s="141"/>
      <c r="DB1118" s="141"/>
    </row>
    <row r="1119" spans="1:106" ht="14.5" customHeight="1">
      <c r="A1119" s="74" t="s">
        <v>4450</v>
      </c>
      <c r="B1119" s="129" t="s">
        <v>4169</v>
      </c>
      <c r="C1119" s="130" t="str">
        <f t="shared" si="674"/>
        <v>A.160.05.107</v>
      </c>
      <c r="D1119" s="131" t="s">
        <v>335</v>
      </c>
      <c r="E1119" s="129" t="s">
        <v>957</v>
      </c>
      <c r="F1119" s="132" t="s">
        <v>4452</v>
      </c>
      <c r="G1119" s="132">
        <f t="shared" si="675"/>
        <v>6.5898585300499996E-2</v>
      </c>
      <c r="H1119" s="348">
        <f t="shared" si="676"/>
        <v>6.5898585300499996E-2</v>
      </c>
      <c r="I1119" s="74"/>
      <c r="J1119" s="132">
        <f t="shared" si="677"/>
        <v>2.8512226889999999E-3</v>
      </c>
      <c r="K1119" s="132">
        <f t="shared" si="678"/>
        <v>5.4002542600000009E-3</v>
      </c>
      <c r="L1119" s="300">
        <f t="shared" si="679"/>
        <v>2.1047764351500003E-2</v>
      </c>
      <c r="M1119" s="132">
        <v>3.6599343999999999E-2</v>
      </c>
      <c r="N1119" s="132">
        <v>2.1701863999999999E-3</v>
      </c>
      <c r="O1119" s="132">
        <v>2.9215880000000001E-3</v>
      </c>
      <c r="P1119" s="132">
        <v>2.1744606999999998E-3</v>
      </c>
      <c r="Q1119" s="132">
        <v>3.0440057999999999E-4</v>
      </c>
      <c r="R1119" s="304">
        <v>1.3977749000000001E-5</v>
      </c>
      <c r="S1119" s="132">
        <v>3.5838366000000001E-4</v>
      </c>
      <c r="T1119" s="132">
        <v>3.0847985999999999E-4</v>
      </c>
      <c r="U1119" s="132">
        <v>3.3523363999999998E-4</v>
      </c>
      <c r="V1119" s="132">
        <v>1.7355413E-2</v>
      </c>
      <c r="W1119" s="132">
        <v>3.2885524999999999E-3</v>
      </c>
      <c r="X1119" s="304">
        <v>6.3276273999999998E-5</v>
      </c>
      <c r="Y1119" s="304">
        <v>5.2889375000000004E-6</v>
      </c>
      <c r="Z1119" s="132">
        <v>0</v>
      </c>
      <c r="AA1119" s="74"/>
      <c r="AB1119" s="301">
        <f t="shared" si="680"/>
        <v>0.27518303759398494</v>
      </c>
      <c r="AC1119" s="338">
        <f t="shared" si="681"/>
        <v>0.27518303759398494</v>
      </c>
      <c r="AD1119" s="74"/>
      <c r="AE1119" s="136">
        <v>22.146341</v>
      </c>
      <c r="AF1119" s="136">
        <v>3.6988086</v>
      </c>
      <c r="AG1119" s="136">
        <v>0.44578983999999999</v>
      </c>
      <c r="AH1119" s="136">
        <v>0</v>
      </c>
      <c r="AI1119" s="136">
        <v>17.738496000000001</v>
      </c>
      <c r="AJ1119" s="136">
        <v>0.16296915000000001</v>
      </c>
      <c r="AK1119" s="136">
        <v>0.10027669</v>
      </c>
      <c r="AL1119" s="74"/>
      <c r="AM1119" s="133">
        <v>5.9234865999999997E-3</v>
      </c>
      <c r="AN1119" s="340">
        <f t="shared" si="682"/>
        <v>5.9234865999999997E-3</v>
      </c>
      <c r="AP1119" s="133">
        <v>5.4716217000000001E-3</v>
      </c>
      <c r="AQ1119" s="133">
        <v>2.7139017999999997E-4</v>
      </c>
      <c r="AR1119" s="133">
        <v>1.8047467E-4</v>
      </c>
      <c r="AS1119" s="134">
        <f t="shared" si="683"/>
        <v>3.2803487111318001E-7</v>
      </c>
      <c r="AT1119" s="135">
        <f t="shared" si="684"/>
        <v>1.0036619185712991E-9</v>
      </c>
      <c r="AU1119" s="135">
        <f t="shared" si="685"/>
        <v>2.5276563876999999E-2</v>
      </c>
      <c r="AV1119" s="302">
        <v>2.5655866000000003E-7</v>
      </c>
      <c r="AW1119" s="302">
        <v>7.7413871000000002E-10</v>
      </c>
      <c r="AX1119" s="302">
        <v>2.1148753000000001E-14</v>
      </c>
      <c r="AY1119" s="302">
        <v>1.5650642999999999E-11</v>
      </c>
      <c r="AZ1119" s="302">
        <v>4.0962117999999999E-13</v>
      </c>
      <c r="BA1119" s="302">
        <v>3.2333258000000003E-10</v>
      </c>
      <c r="BB1119" s="302">
        <v>6.7298702000000004E-8</v>
      </c>
      <c r="BC1119" s="302">
        <v>4.6477131000000002E-11</v>
      </c>
      <c r="BD1119" s="302">
        <v>7.7369341999999995E-11</v>
      </c>
      <c r="BE1119" s="302">
        <v>1.040264E-13</v>
      </c>
      <c r="BF1119" s="302">
        <v>3.3505397999999998E-15</v>
      </c>
      <c r="BG1119" s="302">
        <v>1.2521791000000001E-13</v>
      </c>
      <c r="BH1119" s="302">
        <v>5.7590084E-15</v>
      </c>
      <c r="BI1119" s="302">
        <v>1.0702491000000001E-14</v>
      </c>
      <c r="BJ1119" s="302">
        <v>6.1092618999999999E-11</v>
      </c>
      <c r="BK1119" s="302">
        <v>3.6744806000000001E-9</v>
      </c>
      <c r="BL1119" s="302">
        <v>1.0478293E-10</v>
      </c>
      <c r="BM1119" s="302">
        <v>3.2978877000000001E-5</v>
      </c>
      <c r="BN1119" s="303">
        <v>2.5243584999999999E-2</v>
      </c>
      <c r="BO1119" s="302">
        <v>1.0254305000000001E-10</v>
      </c>
      <c r="BP1119" s="302">
        <v>6.2357256999999997E-13</v>
      </c>
      <c r="BQ1119" s="302">
        <v>2.7899099000000002E-17</v>
      </c>
      <c r="BR1119" s="74"/>
      <c r="BS1119" s="144">
        <v>1.536055E-5</v>
      </c>
      <c r="BT1119" s="144">
        <v>6.4337347999999999E-7</v>
      </c>
      <c r="BU1119" s="144">
        <v>7.6728332000000006E-6</v>
      </c>
      <c r="BV1119" s="144">
        <v>3.6156888999999998E-8</v>
      </c>
      <c r="BW1119" s="144">
        <v>5.4979476999999999E-7</v>
      </c>
      <c r="BX1119" s="144">
        <v>2.1620693999999999E-7</v>
      </c>
      <c r="BY1119" s="144">
        <v>2.0237316000000001E-9</v>
      </c>
      <c r="BZ1119" s="144">
        <v>3.4417399000000001E-7</v>
      </c>
      <c r="CA1119" s="144">
        <v>1.8757155E-8</v>
      </c>
      <c r="CB1119" s="144">
        <v>2.3714455999999999E-7</v>
      </c>
      <c r="CC1119" s="144">
        <v>3.0065166999999999E-9</v>
      </c>
      <c r="CD1119" s="144">
        <v>6.8313681000000006E-8</v>
      </c>
      <c r="CE1119" s="144">
        <v>5.6183628000000001E-11</v>
      </c>
      <c r="CF1119" s="144">
        <v>4.8218284000000003E-7</v>
      </c>
      <c r="CG1119" s="144">
        <v>4.9888784000000002E-6</v>
      </c>
      <c r="CH1119" s="144">
        <v>8.2926676000000001E-8</v>
      </c>
      <c r="CI1119" s="144">
        <v>1.4720800999999999E-8</v>
      </c>
      <c r="CJ1119" s="203"/>
      <c r="CK1119" s="201"/>
      <c r="CL1119" s="110" t="s">
        <v>4173</v>
      </c>
      <c r="CM1119" s="110"/>
      <c r="CN1119" s="110"/>
      <c r="CP1119" s="305"/>
      <c r="CQ1119" s="74"/>
      <c r="CR1119" s="74"/>
      <c r="CS1119" s="74"/>
      <c r="CT1119" s="74"/>
      <c r="CU1119" s="74"/>
      <c r="CV1119" s="74"/>
      <c r="CW1119" s="141"/>
      <c r="CX1119" s="141"/>
      <c r="CY1119" s="141"/>
      <c r="CZ1119" s="141"/>
      <c r="DA1119" s="141"/>
      <c r="DB1119" s="141"/>
    </row>
    <row r="1120" spans="1:106" ht="14.5" customHeight="1">
      <c r="A1120" s="74" t="s">
        <v>4453</v>
      </c>
      <c r="B1120" s="129" t="s">
        <v>4169</v>
      </c>
      <c r="C1120" s="130" t="str">
        <f t="shared" si="674"/>
        <v>A.160.05.108</v>
      </c>
      <c r="D1120" s="131" t="s">
        <v>335</v>
      </c>
      <c r="E1120" s="129" t="s">
        <v>957</v>
      </c>
      <c r="F1120" s="132" t="s">
        <v>4454</v>
      </c>
      <c r="G1120" s="132">
        <f t="shared" si="675"/>
        <v>7.691465370190001E-2</v>
      </c>
      <c r="H1120" s="348">
        <f t="shared" si="676"/>
        <v>7.691465370190001E-2</v>
      </c>
      <c r="I1120" s="74"/>
      <c r="J1120" s="132">
        <f t="shared" si="677"/>
        <v>3.4074561069999997E-3</v>
      </c>
      <c r="K1120" s="132">
        <f t="shared" si="678"/>
        <v>6.35984203E-3</v>
      </c>
      <c r="L1120" s="300">
        <f t="shared" si="679"/>
        <v>2.5491283564900002E-2</v>
      </c>
      <c r="M1120" s="132">
        <v>4.1656072000000002E-2</v>
      </c>
      <c r="N1120" s="132">
        <v>2.4830426000000002E-3</v>
      </c>
      <c r="O1120" s="132">
        <v>3.4911996000000002E-3</v>
      </c>
      <c r="P1120" s="132">
        <v>2.5829939999999999E-3</v>
      </c>
      <c r="Q1120" s="132">
        <v>3.5901033999999999E-4</v>
      </c>
      <c r="R1120" s="304">
        <v>1.7472187E-5</v>
      </c>
      <c r="S1120" s="132">
        <v>4.4797958E-4</v>
      </c>
      <c r="T1120" s="132">
        <v>3.8559983000000002E-4</v>
      </c>
      <c r="U1120" s="132">
        <v>3.9038914999999999E-4</v>
      </c>
      <c r="V1120" s="132">
        <v>2.1694266E-2</v>
      </c>
      <c r="W1120" s="132">
        <v>3.3209219E-3</v>
      </c>
      <c r="X1120" s="304">
        <v>7.9095342999999999E-5</v>
      </c>
      <c r="Y1120" s="304">
        <v>6.6111718999999996E-6</v>
      </c>
      <c r="Z1120" s="132">
        <v>0</v>
      </c>
      <c r="AA1120" s="74"/>
      <c r="AB1120" s="301">
        <f t="shared" si="680"/>
        <v>0.31320354887218044</v>
      </c>
      <c r="AC1120" s="338">
        <f t="shared" si="681"/>
        <v>0.31320354887218044</v>
      </c>
      <c r="AD1120" s="74"/>
      <c r="AE1120" s="136">
        <v>22.731190999999999</v>
      </c>
      <c r="AF1120" s="136">
        <v>4.2775458000000004</v>
      </c>
      <c r="AG1120" s="136">
        <v>0.45017816999999999</v>
      </c>
      <c r="AH1120" s="136">
        <v>0</v>
      </c>
      <c r="AI1120" s="136">
        <v>17.73893</v>
      </c>
      <c r="AJ1120" s="136">
        <v>0.16344136000000001</v>
      </c>
      <c r="AK1120" s="136">
        <v>0.10109619</v>
      </c>
      <c r="AL1120" s="74"/>
      <c r="AM1120" s="133">
        <v>6.7924023999999996E-3</v>
      </c>
      <c r="AN1120" s="340">
        <f t="shared" si="682"/>
        <v>6.7924023999999996E-3</v>
      </c>
      <c r="AP1120" s="133">
        <v>6.2621422999999997E-3</v>
      </c>
      <c r="AQ1120" s="133">
        <v>3.1339737000000002E-4</v>
      </c>
      <c r="AR1120" s="133">
        <v>2.1686278000000001E-4</v>
      </c>
      <c r="AS1120" s="134">
        <f t="shared" si="683"/>
        <v>3.7542819273347E-7</v>
      </c>
      <c r="AT1120" s="135">
        <f t="shared" si="684"/>
        <v>1.1590139426580741E-9</v>
      </c>
      <c r="AU1120" s="135">
        <f t="shared" si="685"/>
        <v>3.0372938281E-2</v>
      </c>
      <c r="AV1120" s="302">
        <v>2.921389E-7</v>
      </c>
      <c r="AW1120" s="302">
        <v>8.8150270000000004E-10</v>
      </c>
      <c r="AX1120" s="302">
        <v>2.4081634999999999E-14</v>
      </c>
      <c r="AY1120" s="302">
        <v>1.9563303999999999E-11</v>
      </c>
      <c r="AZ1120" s="302">
        <v>5.1202647000000003E-13</v>
      </c>
      <c r="BA1120" s="302">
        <v>3.8408002000000002E-10</v>
      </c>
      <c r="BB1120" s="302">
        <v>7.8087492000000001E-8</v>
      </c>
      <c r="BC1120" s="302">
        <v>5.5249100000000001E-11</v>
      </c>
      <c r="BD1120" s="302">
        <v>9.0168580000000005E-11</v>
      </c>
      <c r="BE1120" s="302">
        <v>1.3003299000000001E-13</v>
      </c>
      <c r="BF1120" s="302">
        <v>4.1881747000000003E-15</v>
      </c>
      <c r="BG1120" s="302">
        <v>1.5652239000000001E-13</v>
      </c>
      <c r="BH1120" s="302">
        <v>7.1987604999999994E-15</v>
      </c>
      <c r="BI1120" s="302">
        <v>1.3378113999999999E-14</v>
      </c>
      <c r="BJ1120" s="302">
        <v>7.6365773E-11</v>
      </c>
      <c r="BK1120" s="302">
        <v>4.5931008E-9</v>
      </c>
      <c r="BL1120" s="302">
        <v>1.3097866E-10</v>
      </c>
      <c r="BM1120" s="302">
        <v>4.0645281000000003E-5</v>
      </c>
      <c r="BN1120" s="303">
        <v>3.0332293E-2</v>
      </c>
      <c r="BO1120" s="302">
        <v>1.2817880999999999E-10</v>
      </c>
      <c r="BP1120" s="302">
        <v>7.7946572000000002E-13</v>
      </c>
      <c r="BQ1120" s="302">
        <v>3.4873873999999998E-17</v>
      </c>
      <c r="BR1120" s="74"/>
      <c r="BS1120" s="144">
        <v>1.761393E-5</v>
      </c>
      <c r="BT1120" s="144">
        <v>7.5249399E-7</v>
      </c>
      <c r="BU1120" s="144">
        <v>8.7329459999999999E-6</v>
      </c>
      <c r="BV1120" s="144">
        <v>4.5196111999999999E-8</v>
      </c>
      <c r="BW1120" s="144">
        <v>6.3509845999999999E-7</v>
      </c>
      <c r="BX1120" s="144">
        <v>2.5725556E-7</v>
      </c>
      <c r="BY1120" s="144">
        <v>2.5296644999999999E-9</v>
      </c>
      <c r="BZ1120" s="144">
        <v>4.1048156E-7</v>
      </c>
      <c r="CA1120" s="144">
        <v>2.3446444E-8</v>
      </c>
      <c r="CB1120" s="144">
        <v>2.9643068999999998E-7</v>
      </c>
      <c r="CC1120" s="144">
        <v>3.7581458999999998E-9</v>
      </c>
      <c r="CD1120" s="144">
        <v>8.5392100999999997E-8</v>
      </c>
      <c r="CE1120" s="144">
        <v>7.0229536000000003E-11</v>
      </c>
      <c r="CF1120" s="144">
        <v>5.7473236999999998E-7</v>
      </c>
      <c r="CG1120" s="144">
        <v>5.6858584999999999E-6</v>
      </c>
      <c r="CH1120" s="144">
        <v>8.9839199999999999E-8</v>
      </c>
      <c r="CI1120" s="144">
        <v>1.8401001000000001E-8</v>
      </c>
      <c r="CJ1120" s="203"/>
      <c r="CK1120" s="201"/>
      <c r="CL1120" s="110" t="s">
        <v>4173</v>
      </c>
      <c r="CM1120" s="110"/>
      <c r="CN1120" s="110"/>
      <c r="CP1120" s="305"/>
      <c r="CQ1120" s="89"/>
      <c r="CR1120" s="89"/>
      <c r="CS1120" s="89"/>
      <c r="CT1120" s="89"/>
      <c r="CU1120" s="89"/>
      <c r="CV1120" s="89"/>
      <c r="CW1120" s="141"/>
      <c r="CX1120" s="141"/>
      <c r="CY1120" s="141"/>
      <c r="CZ1120" s="141"/>
      <c r="DA1120" s="141"/>
      <c r="DB1120" s="141"/>
    </row>
    <row r="1121" spans="1:106" ht="14.5" customHeight="1">
      <c r="A1121" s="74" t="s">
        <v>4455</v>
      </c>
      <c r="B1121" s="129" t="s">
        <v>4169</v>
      </c>
      <c r="C1121" s="130" t="str">
        <f t="shared" si="674"/>
        <v>A.160.05.109</v>
      </c>
      <c r="D1121" s="131" t="s">
        <v>335</v>
      </c>
      <c r="E1121" s="129" t="s">
        <v>957</v>
      </c>
      <c r="F1121" s="132" t="s">
        <v>4456</v>
      </c>
      <c r="G1121" s="132">
        <f t="shared" si="675"/>
        <v>8.7536658451269997E-2</v>
      </c>
      <c r="H1121" s="348">
        <f t="shared" si="676"/>
        <v>8.7536658451269997E-2</v>
      </c>
      <c r="I1121" s="74"/>
      <c r="J1121" s="132">
        <f t="shared" si="677"/>
        <v>1.1344798327000002E-3</v>
      </c>
      <c r="K1121" s="132">
        <f t="shared" si="678"/>
        <v>9.362162260000001E-3</v>
      </c>
      <c r="L1121" s="300">
        <f t="shared" si="679"/>
        <v>3.0426427358570002E-2</v>
      </c>
      <c r="M1121" s="132">
        <v>4.6613588999999997E-2</v>
      </c>
      <c r="N1121" s="132">
        <v>7.8967657000000007E-3</v>
      </c>
      <c r="O1121" s="132">
        <v>1.4166814000000001E-3</v>
      </c>
      <c r="P1121" s="132">
        <v>8.8316147E-4</v>
      </c>
      <c r="Q1121" s="132">
        <v>1.7597150000000001E-4</v>
      </c>
      <c r="R1121" s="304">
        <v>5.2542617000000002E-6</v>
      </c>
      <c r="S1121" s="304">
        <v>7.0092601000000003E-5</v>
      </c>
      <c r="T1121" s="304">
        <v>4.8715160000000001E-5</v>
      </c>
      <c r="U1121" s="132">
        <v>1.5929573000000001E-4</v>
      </c>
      <c r="V1121" s="132">
        <v>2.7010954E-2</v>
      </c>
      <c r="W1121" s="132">
        <v>3.2455728999999998E-3</v>
      </c>
      <c r="X1121" s="304">
        <v>9.8149138999999999E-6</v>
      </c>
      <c r="Y1121" s="304">
        <v>7.8981467E-7</v>
      </c>
      <c r="Z1121" s="132">
        <v>0</v>
      </c>
      <c r="AA1121" s="74"/>
      <c r="AB1121" s="301">
        <f t="shared" si="680"/>
        <v>0.35047811278195484</v>
      </c>
      <c r="AC1121" s="338">
        <f t="shared" si="681"/>
        <v>0.35047811278195484</v>
      </c>
      <c r="AD1121" s="74"/>
      <c r="AE1121" s="136">
        <v>22.843592000000001</v>
      </c>
      <c r="AF1121" s="136">
        <v>4.4045512999999996</v>
      </c>
      <c r="AG1121" s="136">
        <v>0.43996238999999998</v>
      </c>
      <c r="AH1121" s="136">
        <v>0</v>
      </c>
      <c r="AI1121" s="136">
        <v>17.737022</v>
      </c>
      <c r="AJ1121" s="136">
        <v>0.16232663999999999</v>
      </c>
      <c r="AK1121" s="136">
        <v>9.9729751000000005E-2</v>
      </c>
      <c r="AL1121" s="74"/>
      <c r="AM1121" s="133">
        <v>8.5783266E-3</v>
      </c>
      <c r="AN1121" s="340">
        <f t="shared" si="682"/>
        <v>8.5783266E-3</v>
      </c>
      <c r="AP1121" s="133">
        <v>8.0223319000000005E-3</v>
      </c>
      <c r="AQ1121" s="133">
        <v>3.2327492999999999E-4</v>
      </c>
      <c r="AR1121" s="133">
        <v>2.3271973E-4</v>
      </c>
      <c r="AS1121" s="134">
        <f t="shared" si="683"/>
        <v>4.8095515044939595E-7</v>
      </c>
      <c r="AT1121" s="135">
        <f t="shared" si="684"/>
        <v>1.1955433761615351E-9</v>
      </c>
      <c r="AU1121" s="135">
        <f t="shared" si="685"/>
        <v>3.2593799236399996E-2</v>
      </c>
      <c r="AV1121" s="302">
        <v>3.2542121999999999E-7</v>
      </c>
      <c r="AW1121" s="302">
        <v>9.8188022999999991E-10</v>
      </c>
      <c r="AX1121" s="302">
        <v>2.6826098E-14</v>
      </c>
      <c r="AY1121" s="302">
        <v>2.3371627000000001E-12</v>
      </c>
      <c r="AZ1121" s="302">
        <v>6.1170096000000001E-14</v>
      </c>
      <c r="BA1121" s="302">
        <v>1.3133857999999999E-10</v>
      </c>
      <c r="BB1121" s="302">
        <v>1.5482154999999999E-7</v>
      </c>
      <c r="BC1121" s="302">
        <v>1.9983482999999999E-11</v>
      </c>
      <c r="BD1121" s="302">
        <v>1.7748077000000001E-10</v>
      </c>
      <c r="BE1121" s="302">
        <v>1.5534608000000001E-14</v>
      </c>
      <c r="BF1121" s="302">
        <v>5.0034727000000003E-16</v>
      </c>
      <c r="BG1121" s="302">
        <v>2.7455049999999999E-14</v>
      </c>
      <c r="BH1121" s="302">
        <v>3.2711994999999999E-13</v>
      </c>
      <c r="BI1121" s="302">
        <v>6.0748770999999994E-14</v>
      </c>
      <c r="BJ1121" s="302">
        <v>9.5579415999999997E-12</v>
      </c>
      <c r="BK1121" s="302">
        <v>5.5377250000000001E-10</v>
      </c>
      <c r="BL1121" s="302">
        <v>1.5647584E-11</v>
      </c>
      <c r="BM1121" s="302">
        <v>7.9722363999999996E-6</v>
      </c>
      <c r="BN1121" s="303">
        <v>3.2585826999999998E-2</v>
      </c>
      <c r="BO1121" s="302">
        <v>1.5313095E-11</v>
      </c>
      <c r="BP1121" s="302">
        <v>9.3120170999999999E-14</v>
      </c>
      <c r="BQ1121" s="302">
        <v>4.1662654000000002E-18</v>
      </c>
      <c r="BR1121" s="74"/>
      <c r="BS1121" s="144">
        <v>1.8673297000000001E-5</v>
      </c>
      <c r="BT1121" s="144">
        <v>1.2625286999999999E-6</v>
      </c>
      <c r="BU1121" s="144">
        <v>9.7722597000000004E-6</v>
      </c>
      <c r="BV1121" s="144">
        <v>5.7097046999999997E-9</v>
      </c>
      <c r="BW1121" s="144">
        <v>1.1267756999999999E-6</v>
      </c>
      <c r="BX1121" s="144">
        <v>7.6532150000000001E-8</v>
      </c>
      <c r="BY1121" s="144">
        <v>3.0221058999999997E-10</v>
      </c>
      <c r="BZ1121" s="144">
        <v>1.1855141000000001E-7</v>
      </c>
      <c r="CA1121" s="144">
        <v>7.0508491999999996E-9</v>
      </c>
      <c r="CB1121" s="144">
        <v>4.6380682000000001E-8</v>
      </c>
      <c r="CC1121" s="144">
        <v>4.4897317000000001E-10</v>
      </c>
      <c r="CD1121" s="144">
        <v>1.020151E-8</v>
      </c>
      <c r="CE1121" s="144">
        <v>8.3900885000000006E-12</v>
      </c>
      <c r="CF1121" s="144">
        <v>3.3648801E-7</v>
      </c>
      <c r="CG1121" s="144">
        <v>5.8484544999999997E-6</v>
      </c>
      <c r="CH1121" s="144">
        <v>5.9405662999999998E-8</v>
      </c>
      <c r="CI1121" s="144">
        <v>2.1983063000000001E-9</v>
      </c>
      <c r="CJ1121" s="203"/>
      <c r="CK1121" s="201"/>
      <c r="CL1121" s="110" t="s">
        <v>4173</v>
      </c>
      <c r="CM1121" s="110"/>
      <c r="CN1121" s="110"/>
      <c r="CP1121" s="305"/>
      <c r="CQ1121" s="89"/>
      <c r="CR1121" s="89"/>
      <c r="CS1121" s="89"/>
      <c r="CT1121" s="89"/>
      <c r="CU1121" s="89"/>
      <c r="CV1121" s="89"/>
      <c r="CW1121" s="141"/>
      <c r="CX1121" s="141"/>
      <c r="CY1121" s="141"/>
      <c r="CZ1121" s="141"/>
      <c r="DA1121" s="141"/>
      <c r="DB1121" s="141"/>
    </row>
    <row r="1122" spans="1:106" ht="14.5" customHeight="1">
      <c r="A1122" s="74" t="s">
        <v>4457</v>
      </c>
      <c r="B1122" s="129" t="s">
        <v>4169</v>
      </c>
      <c r="C1122" s="130" t="str">
        <f t="shared" si="674"/>
        <v>A.160.05.110</v>
      </c>
      <c r="D1122" s="131" t="s">
        <v>335</v>
      </c>
      <c r="E1122" s="129" t="s">
        <v>957</v>
      </c>
      <c r="F1122" s="132" t="s">
        <v>4458</v>
      </c>
      <c r="G1122" s="132">
        <f t="shared" si="675"/>
        <v>9.5117366445373701</v>
      </c>
      <c r="H1122" s="348">
        <f t="shared" si="676"/>
        <v>9.5117366445373701</v>
      </c>
      <c r="I1122" s="74"/>
      <c r="J1122" s="132">
        <f t="shared" si="677"/>
        <v>1.1344798327000002E-3</v>
      </c>
      <c r="K1122" s="132">
        <f t="shared" si="678"/>
        <v>9.362162260000001E-3</v>
      </c>
      <c r="L1122" s="300">
        <f t="shared" si="679"/>
        <v>8.9957764124446697</v>
      </c>
      <c r="M1122" s="132">
        <v>0.50546358999999996</v>
      </c>
      <c r="N1122" s="132">
        <v>7.8967657000000007E-3</v>
      </c>
      <c r="O1122" s="132">
        <v>1.4166814000000001E-3</v>
      </c>
      <c r="P1122" s="132">
        <v>8.8316147E-4</v>
      </c>
      <c r="Q1122" s="132">
        <v>1.7597150000000001E-4</v>
      </c>
      <c r="R1122" s="304">
        <v>5.2542617000000002E-6</v>
      </c>
      <c r="S1122" s="304">
        <v>7.0092601000000003E-5</v>
      </c>
      <c r="T1122" s="304">
        <v>4.8715160000000001E-5</v>
      </c>
      <c r="U1122" s="132">
        <v>1.5929573000000001E-4</v>
      </c>
      <c r="V1122" s="132">
        <v>2.7010954E-2</v>
      </c>
      <c r="W1122" s="132">
        <v>3.2455728999999998E-3</v>
      </c>
      <c r="X1122" s="132">
        <v>8.9653597999999999</v>
      </c>
      <c r="Y1122" s="304">
        <v>7.8981467E-7</v>
      </c>
      <c r="Z1122" s="132">
        <v>0</v>
      </c>
      <c r="AA1122" s="74"/>
      <c r="AB1122" s="301">
        <f t="shared" si="680"/>
        <v>3.8004781203007516</v>
      </c>
      <c r="AC1122" s="338">
        <f t="shared" si="681"/>
        <v>3.8004781203007516</v>
      </c>
      <c r="AD1122" s="74"/>
      <c r="AE1122" s="136">
        <v>22.843592000000001</v>
      </c>
      <c r="AF1122" s="136">
        <v>4.4045512999999996</v>
      </c>
      <c r="AG1122" s="136">
        <v>0.43996238999999998</v>
      </c>
      <c r="AH1122" s="136">
        <v>0</v>
      </c>
      <c r="AI1122" s="136">
        <v>17.737022</v>
      </c>
      <c r="AJ1122" s="136">
        <v>0.16232663999999999</v>
      </c>
      <c r="AK1122" s="136">
        <v>9.9729751000000005E-2</v>
      </c>
      <c r="AL1122" s="74"/>
      <c r="AM1122" s="133">
        <v>6.4593150000000002E-2</v>
      </c>
      <c r="AN1122" s="340">
        <f t="shared" si="682"/>
        <v>6.4593150000000002E-2</v>
      </c>
      <c r="AP1122" s="133">
        <v>6.1425019999999997E-2</v>
      </c>
      <c r="AQ1122" s="133">
        <v>2.9354102999999999E-3</v>
      </c>
      <c r="AR1122" s="133">
        <v>2.3271973E-4</v>
      </c>
      <c r="AS1122" s="134">
        <f t="shared" si="683"/>
        <v>3.6825551304493961E-6</v>
      </c>
      <c r="AT1122" s="135">
        <f t="shared" si="684"/>
        <v>1.0855807071163535E-8</v>
      </c>
      <c r="AU1122" s="135">
        <f t="shared" si="685"/>
        <v>3.2593799236399996E-2</v>
      </c>
      <c r="AV1122" s="302">
        <v>3.5270212000000001E-6</v>
      </c>
      <c r="AW1122" s="302">
        <v>1.064188E-8</v>
      </c>
      <c r="AX1122" s="302">
        <v>2.9075109999999998E-13</v>
      </c>
      <c r="AY1122" s="302">
        <v>2.3371627000000001E-12</v>
      </c>
      <c r="AZ1122" s="302">
        <v>6.1170096000000001E-14</v>
      </c>
      <c r="BA1122" s="302">
        <v>1.3133857999999999E-10</v>
      </c>
      <c r="BB1122" s="302">
        <v>1.5482154999999999E-7</v>
      </c>
      <c r="BC1122" s="302">
        <v>1.9983482999999999E-11</v>
      </c>
      <c r="BD1122" s="302">
        <v>1.7748077000000001E-10</v>
      </c>
      <c r="BE1122" s="302">
        <v>1.5534608000000001E-14</v>
      </c>
      <c r="BF1122" s="302">
        <v>5.0034727000000003E-16</v>
      </c>
      <c r="BG1122" s="302">
        <v>2.7455049999999999E-14</v>
      </c>
      <c r="BH1122" s="302">
        <v>3.2711994999999999E-13</v>
      </c>
      <c r="BI1122" s="302">
        <v>6.0748770999999994E-14</v>
      </c>
      <c r="BJ1122" s="302">
        <v>9.5579415999999997E-12</v>
      </c>
      <c r="BK1122" s="302">
        <v>5.5377250000000001E-10</v>
      </c>
      <c r="BL1122" s="302">
        <v>1.5647584E-11</v>
      </c>
      <c r="BM1122" s="302">
        <v>7.9722363999999996E-6</v>
      </c>
      <c r="BN1122" s="303">
        <v>3.2585826999999998E-2</v>
      </c>
      <c r="BO1122" s="302">
        <v>1.5313095E-11</v>
      </c>
      <c r="BP1122" s="302">
        <v>9.3120170999999999E-14</v>
      </c>
      <c r="BQ1122" s="302">
        <v>4.1662654000000002E-18</v>
      </c>
      <c r="BR1122" s="74"/>
      <c r="BS1122" s="136">
        <v>1.1486845E-4</v>
      </c>
      <c r="BT1122" s="144">
        <v>1.2625286999999999E-6</v>
      </c>
      <c r="BU1122" s="136">
        <v>1.0596741E-4</v>
      </c>
      <c r="BV1122" s="144">
        <v>5.7097046999999997E-9</v>
      </c>
      <c r="BW1122" s="144">
        <v>1.1267756999999999E-6</v>
      </c>
      <c r="BX1122" s="144">
        <v>7.6532150000000001E-8</v>
      </c>
      <c r="BY1122" s="144">
        <v>3.0221058999999997E-10</v>
      </c>
      <c r="BZ1122" s="144">
        <v>1.1855141000000001E-7</v>
      </c>
      <c r="CA1122" s="144">
        <v>7.0508491999999996E-9</v>
      </c>
      <c r="CB1122" s="144">
        <v>4.6380682000000001E-8</v>
      </c>
      <c r="CC1122" s="144">
        <v>4.4897317000000001E-10</v>
      </c>
      <c r="CD1122" s="144">
        <v>1.020151E-8</v>
      </c>
      <c r="CE1122" s="144">
        <v>8.3900885000000006E-12</v>
      </c>
      <c r="CF1122" s="144">
        <v>3.3648801E-7</v>
      </c>
      <c r="CG1122" s="144">
        <v>5.8484544999999997E-6</v>
      </c>
      <c r="CH1122" s="144">
        <v>5.9405662999999998E-8</v>
      </c>
      <c r="CI1122" s="144">
        <v>2.1983063000000001E-9</v>
      </c>
      <c r="CJ1122" s="203"/>
      <c r="CK1122" s="201"/>
      <c r="CL1122" s="110" t="s">
        <v>4173</v>
      </c>
      <c r="CM1122" s="110"/>
      <c r="CN1122" s="110"/>
      <c r="CP1122" s="305"/>
      <c r="CQ1122" s="89"/>
      <c r="CR1122" s="89"/>
      <c r="CS1122" s="89"/>
      <c r="CT1122" s="89"/>
      <c r="CU1122" s="89"/>
      <c r="CV1122" s="89"/>
      <c r="CW1122" s="141"/>
      <c r="CX1122" s="141"/>
      <c r="CY1122" s="141"/>
      <c r="CZ1122" s="141"/>
      <c r="DA1122" s="141"/>
      <c r="DB1122" s="141"/>
    </row>
    <row r="1123" spans="1:106" ht="14.5" customHeight="1">
      <c r="A1123" s="74" t="s">
        <v>4459</v>
      </c>
      <c r="B1123" s="129" t="s">
        <v>4169</v>
      </c>
      <c r="C1123" s="130" t="str">
        <f t="shared" si="674"/>
        <v>A.160.05.111</v>
      </c>
      <c r="D1123" s="131" t="s">
        <v>335</v>
      </c>
      <c r="E1123" s="129" t="s">
        <v>957</v>
      </c>
      <c r="F1123" s="132" t="s">
        <v>4460</v>
      </c>
      <c r="G1123" s="132">
        <f t="shared" si="675"/>
        <v>3.5714555819299998E-2</v>
      </c>
      <c r="H1123" s="348">
        <f t="shared" si="676"/>
        <v>3.5714555819299998E-2</v>
      </c>
      <c r="I1123" s="74"/>
      <c r="J1123" s="132">
        <f t="shared" si="677"/>
        <v>1.3271430909999999E-3</v>
      </c>
      <c r="K1123" s="132">
        <f t="shared" si="678"/>
        <v>2.7709836569999998E-3</v>
      </c>
      <c r="L1123" s="300">
        <f t="shared" si="679"/>
        <v>8.8725210712999984E-3</v>
      </c>
      <c r="M1123" s="132">
        <v>2.2743908E-2</v>
      </c>
      <c r="N1123" s="132">
        <v>1.3129603000000001E-3</v>
      </c>
      <c r="O1123" s="132">
        <v>1.3608521999999999E-3</v>
      </c>
      <c r="P1123" s="132">
        <v>1.0550793999999999E-3</v>
      </c>
      <c r="Q1123" s="132">
        <v>1.5476984999999999E-4</v>
      </c>
      <c r="R1123" s="304">
        <v>4.4029910000000004E-6</v>
      </c>
      <c r="S1123" s="132">
        <v>1.1289085E-4</v>
      </c>
      <c r="T1123" s="304">
        <v>9.7171157000000005E-5</v>
      </c>
      <c r="U1123" s="132">
        <v>1.8410753E-4</v>
      </c>
      <c r="V1123" s="132">
        <v>5.4669551000000004E-3</v>
      </c>
      <c r="W1123" s="132">
        <v>3.1998603999999998E-3</v>
      </c>
      <c r="X1123" s="304">
        <v>1.9932025999999999E-5</v>
      </c>
      <c r="Y1123" s="304">
        <v>1.6660153E-6</v>
      </c>
      <c r="Z1123" s="132">
        <v>0</v>
      </c>
      <c r="AA1123" s="74"/>
      <c r="AB1123" s="301">
        <f t="shared" si="680"/>
        <v>0.17100682706766918</v>
      </c>
      <c r="AC1123" s="338">
        <f t="shared" si="681"/>
        <v>0.17100682706766918</v>
      </c>
      <c r="AD1123" s="74"/>
      <c r="AE1123" s="136">
        <v>21.34385</v>
      </c>
      <c r="AF1123" s="136">
        <v>2.1130684999999998</v>
      </c>
      <c r="AG1123" s="136">
        <v>0.43376579999999998</v>
      </c>
      <c r="AH1123" s="136">
        <v>0</v>
      </c>
      <c r="AI1123" s="136">
        <v>18.537309</v>
      </c>
      <c r="AJ1123" s="136">
        <v>0.16167532000000001</v>
      </c>
      <c r="AK1123" s="136">
        <v>9.8031255999999997E-2</v>
      </c>
      <c r="AL1123" s="74"/>
      <c r="AM1123" s="133">
        <v>3.5426570999999999E-3</v>
      </c>
      <c r="AN1123" s="340">
        <f t="shared" si="682"/>
        <v>3.5426570999999999E-3</v>
      </c>
      <c r="AP1123" s="133">
        <v>3.3055953999999999E-3</v>
      </c>
      <c r="AQ1123" s="133">
        <v>1.5629049E-4</v>
      </c>
      <c r="AR1123" s="145">
        <v>8.0771231000000002E-5</v>
      </c>
      <c r="AS1123" s="134">
        <f t="shared" si="683"/>
        <v>1.9817717920716999E-7</v>
      </c>
      <c r="AT1123" s="135">
        <f t="shared" si="684"/>
        <v>5.7799735855261621E-10</v>
      </c>
      <c r="AU1123" s="135">
        <f t="shared" si="685"/>
        <v>1.1312496929999999E-2</v>
      </c>
      <c r="AV1123" s="302">
        <v>1.5906881000000001E-7</v>
      </c>
      <c r="AW1123" s="302">
        <v>4.7996136999999997E-10</v>
      </c>
      <c r="AX1123" s="302">
        <v>1.3112656E-14</v>
      </c>
      <c r="AY1123" s="302">
        <v>4.9299525000000002E-12</v>
      </c>
      <c r="AZ1123" s="302">
        <v>1.2903067E-13</v>
      </c>
      <c r="BA1123" s="302">
        <v>1.5688459000000001E-10</v>
      </c>
      <c r="BB1123" s="302">
        <v>3.7737419E-8</v>
      </c>
      <c r="BC1123" s="302">
        <v>2.2441935999999998E-11</v>
      </c>
      <c r="BD1123" s="302">
        <v>4.2299431E-11</v>
      </c>
      <c r="BE1123" s="302">
        <v>3.2768314000000003E-14</v>
      </c>
      <c r="BF1123" s="302">
        <v>1.0554199999999999E-15</v>
      </c>
      <c r="BG1123" s="302">
        <v>3.9443642000000001E-14</v>
      </c>
      <c r="BH1123" s="302">
        <v>1.8140876999999999E-15</v>
      </c>
      <c r="BI1123" s="302">
        <v>3.3712847000000002E-15</v>
      </c>
      <c r="BJ1123" s="302">
        <v>1.9244174999999999E-11</v>
      </c>
      <c r="BK1123" s="302">
        <v>1.1574614000000001E-9</v>
      </c>
      <c r="BL1123" s="302">
        <v>3.3006621999999999E-11</v>
      </c>
      <c r="BM1123" s="302">
        <v>1.1972930000000001E-5</v>
      </c>
      <c r="BN1123" s="303">
        <v>1.1300523999999999E-2</v>
      </c>
      <c r="BO1123" s="302">
        <v>3.2301058999999998E-11</v>
      </c>
      <c r="BP1123" s="302">
        <v>1.9642536E-13</v>
      </c>
      <c r="BQ1123" s="302">
        <v>8.7882161999999999E-18</v>
      </c>
      <c r="BR1123" s="74"/>
      <c r="BS1123" s="144">
        <v>9.1862876999999995E-6</v>
      </c>
      <c r="BT1123" s="144">
        <v>3.4438327000000002E-7</v>
      </c>
      <c r="BU1123" s="144">
        <v>4.7681240999999999E-6</v>
      </c>
      <c r="BV1123" s="144">
        <v>1.138942E-8</v>
      </c>
      <c r="BW1123" s="144">
        <v>3.1606266E-7</v>
      </c>
      <c r="BX1123" s="144">
        <v>1.037337E-7</v>
      </c>
      <c r="BY1123" s="144">
        <v>6.3747546E-10</v>
      </c>
      <c r="BZ1123" s="144">
        <v>1.6249123000000001E-7</v>
      </c>
      <c r="CA1123" s="144">
        <v>5.9085040000000001E-9</v>
      </c>
      <c r="CB1123" s="144">
        <v>7.4700534999999996E-8</v>
      </c>
      <c r="CC1123" s="144">
        <v>9.4705277999999993E-10</v>
      </c>
      <c r="CD1123" s="144">
        <v>2.1518809000000001E-8</v>
      </c>
      <c r="CE1123" s="144">
        <v>1.7697843E-11</v>
      </c>
      <c r="CF1123" s="144">
        <v>2.2859712999999999E-7</v>
      </c>
      <c r="CG1123" s="144">
        <v>3.0791527E-6</v>
      </c>
      <c r="CH1123" s="144">
        <v>6.3986362000000004E-8</v>
      </c>
      <c r="CI1123" s="144">
        <v>4.6370523999999998E-9</v>
      </c>
      <c r="CJ1123" s="203"/>
      <c r="CK1123" s="201"/>
      <c r="CL1123" s="110" t="s">
        <v>4173</v>
      </c>
      <c r="CM1123" s="110"/>
      <c r="CN1123" s="110"/>
      <c r="CP1123" s="305"/>
      <c r="CQ1123" s="89"/>
      <c r="CR1123" s="89"/>
      <c r="CS1123" s="89"/>
      <c r="CT1123" s="89"/>
      <c r="CU1123" s="89"/>
      <c r="CV1123" s="89"/>
      <c r="CW1123" s="141"/>
      <c r="CX1123" s="141"/>
      <c r="CY1123" s="141"/>
      <c r="CZ1123" s="141"/>
      <c r="DA1123" s="141"/>
      <c r="DB1123" s="141"/>
    </row>
    <row r="1124" spans="1:106" ht="14.5" customHeight="1">
      <c r="A1124" s="74" t="s">
        <v>4461</v>
      </c>
      <c r="B1124" s="129" t="s">
        <v>4169</v>
      </c>
      <c r="C1124" s="130" t="str">
        <f t="shared" si="674"/>
        <v>A.160.05.112</v>
      </c>
      <c r="D1124" s="131" t="s">
        <v>335</v>
      </c>
      <c r="E1124" s="129" t="s">
        <v>957</v>
      </c>
      <c r="F1124" s="132" t="s">
        <v>4463</v>
      </c>
      <c r="G1124" s="132">
        <f t="shared" si="675"/>
        <v>6.5898585300499996E-2</v>
      </c>
      <c r="H1124" s="348">
        <f t="shared" si="676"/>
        <v>6.5898585300499996E-2</v>
      </c>
      <c r="I1124" s="74"/>
      <c r="J1124" s="132">
        <f t="shared" si="677"/>
        <v>2.8512226889999999E-3</v>
      </c>
      <c r="K1124" s="132">
        <f t="shared" si="678"/>
        <v>5.4002542600000009E-3</v>
      </c>
      <c r="L1124" s="300">
        <f t="shared" si="679"/>
        <v>2.1047764351500003E-2</v>
      </c>
      <c r="M1124" s="132">
        <v>3.6599343999999999E-2</v>
      </c>
      <c r="N1124" s="132">
        <v>2.1701863999999999E-3</v>
      </c>
      <c r="O1124" s="132">
        <v>2.9215880000000001E-3</v>
      </c>
      <c r="P1124" s="132">
        <v>2.1744606999999998E-3</v>
      </c>
      <c r="Q1124" s="132">
        <v>3.0440057999999999E-4</v>
      </c>
      <c r="R1124" s="304">
        <v>1.3977749000000001E-5</v>
      </c>
      <c r="S1124" s="132">
        <v>3.5838366000000001E-4</v>
      </c>
      <c r="T1124" s="132">
        <v>3.0847985999999999E-4</v>
      </c>
      <c r="U1124" s="132">
        <v>3.3523363999999998E-4</v>
      </c>
      <c r="V1124" s="132">
        <v>1.7355413E-2</v>
      </c>
      <c r="W1124" s="132">
        <v>3.2885524999999999E-3</v>
      </c>
      <c r="X1124" s="304">
        <v>6.3276273999999998E-5</v>
      </c>
      <c r="Y1124" s="304">
        <v>5.2889375000000004E-6</v>
      </c>
      <c r="Z1124" s="132">
        <v>0</v>
      </c>
      <c r="AA1124" s="74"/>
      <c r="AB1124" s="301">
        <f t="shared" si="680"/>
        <v>0.27518303759398494</v>
      </c>
      <c r="AC1124" s="338">
        <f t="shared" si="681"/>
        <v>0.27518303759398494</v>
      </c>
      <c r="AD1124" s="74"/>
      <c r="AE1124" s="136">
        <v>22.146341</v>
      </c>
      <c r="AF1124" s="136">
        <v>3.6988086</v>
      </c>
      <c r="AG1124" s="136">
        <v>0.44578983999999999</v>
      </c>
      <c r="AH1124" s="136">
        <v>0</v>
      </c>
      <c r="AI1124" s="136">
        <v>17.738496000000001</v>
      </c>
      <c r="AJ1124" s="136">
        <v>0.16296915000000001</v>
      </c>
      <c r="AK1124" s="136">
        <v>0.10027669</v>
      </c>
      <c r="AL1124" s="74"/>
      <c r="AM1124" s="133">
        <v>5.9234865999999997E-3</v>
      </c>
      <c r="AN1124" s="340">
        <f t="shared" si="682"/>
        <v>5.9234865999999997E-3</v>
      </c>
      <c r="AP1124" s="133">
        <v>5.4716217000000001E-3</v>
      </c>
      <c r="AQ1124" s="133">
        <v>2.7139017999999997E-4</v>
      </c>
      <c r="AR1124" s="133">
        <v>1.8047467E-4</v>
      </c>
      <c r="AS1124" s="134">
        <f t="shared" si="683"/>
        <v>3.2803487111318001E-7</v>
      </c>
      <c r="AT1124" s="135">
        <f t="shared" si="684"/>
        <v>1.0036619185712991E-9</v>
      </c>
      <c r="AU1124" s="135">
        <f t="shared" si="685"/>
        <v>2.5276563876999999E-2</v>
      </c>
      <c r="AV1124" s="302">
        <v>2.5655866000000003E-7</v>
      </c>
      <c r="AW1124" s="302">
        <v>7.7413871000000002E-10</v>
      </c>
      <c r="AX1124" s="302">
        <v>2.1148753000000001E-14</v>
      </c>
      <c r="AY1124" s="302">
        <v>1.5650642999999999E-11</v>
      </c>
      <c r="AZ1124" s="302">
        <v>4.0962117999999999E-13</v>
      </c>
      <c r="BA1124" s="302">
        <v>3.2333258000000003E-10</v>
      </c>
      <c r="BB1124" s="302">
        <v>6.7298702000000004E-8</v>
      </c>
      <c r="BC1124" s="302">
        <v>4.6477131000000002E-11</v>
      </c>
      <c r="BD1124" s="302">
        <v>7.7369341999999995E-11</v>
      </c>
      <c r="BE1124" s="302">
        <v>1.040264E-13</v>
      </c>
      <c r="BF1124" s="302">
        <v>3.3505397999999998E-15</v>
      </c>
      <c r="BG1124" s="302">
        <v>1.2521791000000001E-13</v>
      </c>
      <c r="BH1124" s="302">
        <v>5.7590084E-15</v>
      </c>
      <c r="BI1124" s="302">
        <v>1.0702491000000001E-14</v>
      </c>
      <c r="BJ1124" s="302">
        <v>6.1092618999999999E-11</v>
      </c>
      <c r="BK1124" s="302">
        <v>3.6744806000000001E-9</v>
      </c>
      <c r="BL1124" s="302">
        <v>1.0478293E-10</v>
      </c>
      <c r="BM1124" s="302">
        <v>3.2978877000000001E-5</v>
      </c>
      <c r="BN1124" s="303">
        <v>2.5243584999999999E-2</v>
      </c>
      <c r="BO1124" s="302">
        <v>1.0254305000000001E-10</v>
      </c>
      <c r="BP1124" s="302">
        <v>6.2357256999999997E-13</v>
      </c>
      <c r="BQ1124" s="302">
        <v>2.7899099000000002E-17</v>
      </c>
      <c r="BR1124" s="74"/>
      <c r="BS1124" s="144">
        <v>1.536055E-5</v>
      </c>
      <c r="BT1124" s="144">
        <v>6.4337347999999999E-7</v>
      </c>
      <c r="BU1124" s="144">
        <v>7.6728332000000006E-6</v>
      </c>
      <c r="BV1124" s="144">
        <v>3.6156888999999998E-8</v>
      </c>
      <c r="BW1124" s="144">
        <v>5.4979476999999999E-7</v>
      </c>
      <c r="BX1124" s="144">
        <v>2.1620693999999999E-7</v>
      </c>
      <c r="BY1124" s="144">
        <v>2.0237316000000001E-9</v>
      </c>
      <c r="BZ1124" s="144">
        <v>3.4417399000000001E-7</v>
      </c>
      <c r="CA1124" s="144">
        <v>1.8757155E-8</v>
      </c>
      <c r="CB1124" s="144">
        <v>2.3714455999999999E-7</v>
      </c>
      <c r="CC1124" s="144">
        <v>3.0065166999999999E-9</v>
      </c>
      <c r="CD1124" s="144">
        <v>6.8313681000000006E-8</v>
      </c>
      <c r="CE1124" s="144">
        <v>5.6183628000000001E-11</v>
      </c>
      <c r="CF1124" s="144">
        <v>4.8218284000000003E-7</v>
      </c>
      <c r="CG1124" s="144">
        <v>4.9888784000000002E-6</v>
      </c>
      <c r="CH1124" s="144">
        <v>8.2926676000000001E-8</v>
      </c>
      <c r="CI1124" s="144">
        <v>1.4720800999999999E-8</v>
      </c>
      <c r="CJ1124" s="203"/>
      <c r="CK1124" s="201"/>
      <c r="CL1124" s="110" t="s">
        <v>4173</v>
      </c>
      <c r="CM1124" s="110"/>
      <c r="CN1124" s="110"/>
      <c r="CP1124" s="305"/>
      <c r="CQ1124" s="89"/>
      <c r="CR1124" s="89"/>
      <c r="CS1124" s="89"/>
      <c r="CT1124" s="89"/>
      <c r="CU1124" s="89"/>
      <c r="CV1124" s="89"/>
      <c r="CW1124" s="141"/>
      <c r="CX1124" s="141"/>
      <c r="CY1124" s="141"/>
      <c r="CZ1124" s="141"/>
      <c r="DA1124" s="141"/>
      <c r="DB1124" s="141"/>
    </row>
    <row r="1125" spans="1:106" ht="14.5" customHeight="1">
      <c r="A1125" s="74" t="s">
        <v>4464</v>
      </c>
      <c r="B1125" s="129" t="s">
        <v>4169</v>
      </c>
      <c r="C1125" s="130" t="str">
        <f t="shared" si="674"/>
        <v>A.160.05.113</v>
      </c>
      <c r="D1125" s="131" t="s">
        <v>335</v>
      </c>
      <c r="E1125" s="129" t="s">
        <v>957</v>
      </c>
      <c r="F1125" s="132" t="s">
        <v>4465</v>
      </c>
      <c r="G1125" s="132">
        <f t="shared" si="675"/>
        <v>7.1951971284999999E-2</v>
      </c>
      <c r="H1125" s="348">
        <f t="shared" si="676"/>
        <v>7.1951971284999999E-2</v>
      </c>
      <c r="I1125" s="74"/>
      <c r="J1125" s="132">
        <f t="shared" si="677"/>
        <v>1.6129513049999999E-3</v>
      </c>
      <c r="K1125" s="132">
        <f t="shared" si="678"/>
        <v>7.0690498799999999E-3</v>
      </c>
      <c r="L1125" s="300">
        <f t="shared" si="679"/>
        <v>2.3847041100000001E-2</v>
      </c>
      <c r="M1125" s="132">
        <v>3.9422929000000002E-2</v>
      </c>
      <c r="N1125" s="132">
        <v>5.1515561999999999E-3</v>
      </c>
      <c r="O1125" s="132">
        <v>1.792646E-3</v>
      </c>
      <c r="P1125" s="132">
        <v>1.2482806E-3</v>
      </c>
      <c r="Q1125" s="132">
        <v>2.0487705999999999E-4</v>
      </c>
      <c r="R1125" s="304">
        <v>7.3315549999999996E-6</v>
      </c>
      <c r="S1125" s="132">
        <v>1.5246209000000001E-4</v>
      </c>
      <c r="T1125" s="132">
        <v>1.2484768E-4</v>
      </c>
      <c r="U1125" s="132">
        <v>2.0931125999999999E-4</v>
      </c>
      <c r="V1125" s="132">
        <v>2.0362326E-2</v>
      </c>
      <c r="W1125" s="132">
        <v>3.2477767999999998E-3</v>
      </c>
      <c r="X1125" s="304">
        <v>2.5511464999999999E-5</v>
      </c>
      <c r="Y1125" s="304">
        <v>2.1155750000000001E-6</v>
      </c>
      <c r="Z1125" s="132">
        <v>0</v>
      </c>
      <c r="AA1125" s="74"/>
      <c r="AB1125" s="301">
        <f t="shared" si="680"/>
        <v>0.29641299999999998</v>
      </c>
      <c r="AC1125" s="338">
        <f t="shared" si="681"/>
        <v>0.29641299999999998</v>
      </c>
      <c r="AD1125" s="74"/>
      <c r="AE1125" s="136">
        <v>22.219570000000001</v>
      </c>
      <c r="AF1125" s="136">
        <v>3.7799453000000001</v>
      </c>
      <c r="AG1125" s="136">
        <v>0.44026147999999998</v>
      </c>
      <c r="AH1125" s="136">
        <v>0</v>
      </c>
      <c r="AI1125" s="136">
        <v>17.737456000000002</v>
      </c>
      <c r="AJ1125" s="136">
        <v>0.16236577999999999</v>
      </c>
      <c r="AK1125" s="136">
        <v>9.9541783999999994E-2</v>
      </c>
      <c r="AL1125" s="74"/>
      <c r="AM1125" s="133">
        <v>6.9220063999999998E-3</v>
      </c>
      <c r="AN1125" s="340">
        <f t="shared" si="682"/>
        <v>6.9220063999999998E-3</v>
      </c>
      <c r="AP1125" s="133">
        <v>6.4544627E-3</v>
      </c>
      <c r="AQ1125" s="133">
        <v>2.7764157000000002E-4</v>
      </c>
      <c r="AR1125" s="133">
        <v>1.8990209000000001E-4</v>
      </c>
      <c r="AS1125" s="134">
        <f t="shared" si="683"/>
        <v>3.8695819747357002E-7</v>
      </c>
      <c r="AT1125" s="135">
        <f t="shared" si="684"/>
        <v>1.0267809687285399E-9</v>
      </c>
      <c r="AU1125" s="135">
        <f t="shared" si="685"/>
        <v>2.6596931814999999E-2</v>
      </c>
      <c r="AV1125" s="302">
        <v>2.7554679E-7</v>
      </c>
      <c r="AW1125" s="302">
        <v>8.3140689000000003E-10</v>
      </c>
      <c r="AX1125" s="302">
        <v>2.2714495E-14</v>
      </c>
      <c r="AY1125" s="302">
        <v>6.2602571000000002E-12</v>
      </c>
      <c r="AZ1125" s="302">
        <v>1.6384846999999999E-13</v>
      </c>
      <c r="BA1125" s="302">
        <v>1.8562256000000001E-10</v>
      </c>
      <c r="BB1125" s="302">
        <v>1.0968109999999999E-7</v>
      </c>
      <c r="BC1125" s="302">
        <v>2.7267916999999999E-11</v>
      </c>
      <c r="BD1125" s="302">
        <v>1.2560459000000001E-10</v>
      </c>
      <c r="BE1125" s="302">
        <v>4.1610557999999999E-14</v>
      </c>
      <c r="BF1125" s="302">
        <v>1.3402159000000001E-15</v>
      </c>
      <c r="BG1125" s="302">
        <v>5.4899147E-14</v>
      </c>
      <c r="BH1125" s="302">
        <v>1.8160754000000001E-13</v>
      </c>
      <c r="BI1125" s="302">
        <v>3.6788583000000003E-14</v>
      </c>
      <c r="BJ1125" s="302">
        <v>2.4675990000000001E-11</v>
      </c>
      <c r="BK1125" s="302">
        <v>1.4725676000000001E-9</v>
      </c>
      <c r="BL1125" s="302">
        <v>4.1913171000000002E-11</v>
      </c>
      <c r="BM1125" s="302">
        <v>1.5172814999999999E-5</v>
      </c>
      <c r="BN1125" s="303">
        <v>2.6581759E-2</v>
      </c>
      <c r="BO1125" s="302">
        <v>4.1017218000000001E-11</v>
      </c>
      <c r="BP1125" s="302">
        <v>2.4942903000000001E-13</v>
      </c>
      <c r="BQ1125" s="302">
        <v>1.1159639999999999E-17</v>
      </c>
      <c r="BR1125" s="74"/>
      <c r="BS1125" s="144">
        <v>1.5986895000000001E-5</v>
      </c>
      <c r="BT1125" s="144">
        <v>9.2581294000000003E-7</v>
      </c>
      <c r="BU1125" s="144">
        <v>8.2647810000000006E-6</v>
      </c>
      <c r="BV1125" s="144">
        <v>1.4633274999999999E-8</v>
      </c>
      <c r="BW1125" s="144">
        <v>8.2167891000000005E-7</v>
      </c>
      <c r="BX1125" s="144">
        <v>1.1769024E-7</v>
      </c>
      <c r="BY1125" s="144">
        <v>8.0949264999999998E-10</v>
      </c>
      <c r="BZ1125" s="144">
        <v>1.8503580999999999E-7</v>
      </c>
      <c r="CA1125" s="144">
        <v>9.8384306000000001E-9</v>
      </c>
      <c r="CB1125" s="144">
        <v>1.0088505E-7</v>
      </c>
      <c r="CC1125" s="144">
        <v>1.2026067E-9</v>
      </c>
      <c r="CD1125" s="144">
        <v>2.7325472E-8</v>
      </c>
      <c r="CE1125" s="144">
        <v>2.2473450999999999E-11</v>
      </c>
      <c r="CF1125" s="144">
        <v>3.5306306E-7</v>
      </c>
      <c r="CG1125" s="144">
        <v>5.0918910999999998E-6</v>
      </c>
      <c r="CH1125" s="144">
        <v>6.6336620000000005E-8</v>
      </c>
      <c r="CI1125" s="144">
        <v>5.8883204999999999E-9</v>
      </c>
      <c r="CJ1125" s="203"/>
      <c r="CK1125" s="201"/>
      <c r="CL1125" s="110" t="s">
        <v>4173</v>
      </c>
      <c r="CM1125" s="110"/>
      <c r="CN1125" s="110"/>
      <c r="CP1125" s="305"/>
      <c r="CQ1125" s="89"/>
      <c r="CR1125" s="89"/>
      <c r="CS1125" s="89"/>
      <c r="CT1125" s="89"/>
      <c r="CU1125" s="89"/>
      <c r="CV1125" s="89"/>
      <c r="CW1125" s="141"/>
      <c r="CX1125" s="141"/>
      <c r="CY1125" s="141"/>
      <c r="CZ1125" s="141"/>
      <c r="DA1125" s="141"/>
      <c r="DB1125" s="141"/>
    </row>
    <row r="1126" spans="1:106" ht="14.5" customHeight="1">
      <c r="A1126" s="74" t="s">
        <v>4466</v>
      </c>
      <c r="B1126" s="129" t="s">
        <v>4169</v>
      </c>
      <c r="C1126" s="130" t="str">
        <f t="shared" si="674"/>
        <v>A.160.05.114</v>
      </c>
      <c r="D1126" s="131" t="s">
        <v>335</v>
      </c>
      <c r="E1126" s="129" t="s">
        <v>957</v>
      </c>
      <c r="F1126" s="132" t="s">
        <v>4467</v>
      </c>
      <c r="G1126" s="132">
        <f t="shared" si="675"/>
        <v>1.88762696082</v>
      </c>
      <c r="H1126" s="348">
        <f t="shared" si="676"/>
        <v>1.88762696082</v>
      </c>
      <c r="I1126" s="74"/>
      <c r="J1126" s="132">
        <f t="shared" si="677"/>
        <v>1.6129513049999999E-3</v>
      </c>
      <c r="K1126" s="132">
        <f t="shared" si="678"/>
        <v>7.0690498799999999E-3</v>
      </c>
      <c r="L1126" s="300">
        <f t="shared" si="679"/>
        <v>1.3806720296350001</v>
      </c>
      <c r="M1126" s="132">
        <v>0.49827293</v>
      </c>
      <c r="N1126" s="132">
        <v>5.1515561999999999E-3</v>
      </c>
      <c r="O1126" s="132">
        <v>1.792646E-3</v>
      </c>
      <c r="P1126" s="132">
        <v>1.2482806E-3</v>
      </c>
      <c r="Q1126" s="132">
        <v>2.0487705999999999E-4</v>
      </c>
      <c r="R1126" s="304">
        <v>7.3315549999999996E-6</v>
      </c>
      <c r="S1126" s="132">
        <v>1.5246209000000001E-4</v>
      </c>
      <c r="T1126" s="132">
        <v>1.2484768E-4</v>
      </c>
      <c r="U1126" s="132">
        <v>2.0931125999999999E-4</v>
      </c>
      <c r="V1126" s="132">
        <v>2.0362326E-2</v>
      </c>
      <c r="W1126" s="132">
        <v>3.2477767999999998E-3</v>
      </c>
      <c r="X1126" s="132">
        <v>1.3568505</v>
      </c>
      <c r="Y1126" s="304">
        <v>2.1155750000000001E-6</v>
      </c>
      <c r="Z1126" s="132">
        <v>0</v>
      </c>
      <c r="AA1126" s="74"/>
      <c r="AB1126" s="301">
        <f t="shared" si="680"/>
        <v>3.7464130075187967</v>
      </c>
      <c r="AC1126" s="338">
        <f t="shared" si="681"/>
        <v>3.7464130075187967</v>
      </c>
      <c r="AD1126" s="74"/>
      <c r="AE1126" s="136">
        <v>22.219570000000001</v>
      </c>
      <c r="AF1126" s="136">
        <v>3.7799453000000001</v>
      </c>
      <c r="AG1126" s="136">
        <v>0.44026147999999998</v>
      </c>
      <c r="AH1126" s="136">
        <v>0</v>
      </c>
      <c r="AI1126" s="136">
        <v>17.737456000000002</v>
      </c>
      <c r="AJ1126" s="136">
        <v>0.16236577999999999</v>
      </c>
      <c r="AK1126" s="136">
        <v>9.9541783999999994E-2</v>
      </c>
      <c r="AL1126" s="74"/>
      <c r="AM1126" s="133">
        <v>6.2936829999999999E-2</v>
      </c>
      <c r="AN1126" s="340">
        <f t="shared" si="682"/>
        <v>6.2936829999999999E-2</v>
      </c>
      <c r="AP1126" s="133">
        <v>5.9857150999999997E-2</v>
      </c>
      <c r="AQ1126" s="133">
        <v>2.8897769E-3</v>
      </c>
      <c r="AR1126" s="133">
        <v>1.8990209000000001E-4</v>
      </c>
      <c r="AS1126" s="134">
        <f t="shared" si="683"/>
        <v>3.5885582074735701E-6</v>
      </c>
      <c r="AT1126" s="135">
        <f t="shared" si="684"/>
        <v>1.068704500373354E-8</v>
      </c>
      <c r="AU1126" s="135">
        <f t="shared" si="685"/>
        <v>2.6596931814999999E-2</v>
      </c>
      <c r="AV1126" s="302">
        <v>3.4771468000000001E-6</v>
      </c>
      <c r="AW1126" s="302">
        <v>1.0491407E-8</v>
      </c>
      <c r="AX1126" s="302">
        <v>2.8663949999999999E-13</v>
      </c>
      <c r="AY1126" s="302">
        <v>6.2602571000000002E-12</v>
      </c>
      <c r="AZ1126" s="302">
        <v>1.6384846999999999E-13</v>
      </c>
      <c r="BA1126" s="302">
        <v>1.8562256000000001E-10</v>
      </c>
      <c r="BB1126" s="302">
        <v>1.0968109999999999E-7</v>
      </c>
      <c r="BC1126" s="302">
        <v>2.7267916999999999E-11</v>
      </c>
      <c r="BD1126" s="302">
        <v>1.2560459000000001E-10</v>
      </c>
      <c r="BE1126" s="302">
        <v>4.1610557999999999E-14</v>
      </c>
      <c r="BF1126" s="302">
        <v>1.3402159000000001E-15</v>
      </c>
      <c r="BG1126" s="302">
        <v>5.4899147E-14</v>
      </c>
      <c r="BH1126" s="302">
        <v>1.8160754000000001E-13</v>
      </c>
      <c r="BI1126" s="302">
        <v>3.6788583000000003E-14</v>
      </c>
      <c r="BJ1126" s="302">
        <v>2.4675990000000001E-11</v>
      </c>
      <c r="BK1126" s="302">
        <v>1.4725676000000001E-9</v>
      </c>
      <c r="BL1126" s="302">
        <v>4.1913171000000002E-11</v>
      </c>
      <c r="BM1126" s="302">
        <v>1.5172814999999999E-5</v>
      </c>
      <c r="BN1126" s="303">
        <v>2.6581759E-2</v>
      </c>
      <c r="BO1126" s="302">
        <v>4.1017218000000001E-11</v>
      </c>
      <c r="BP1126" s="302">
        <v>2.4942903000000001E-13</v>
      </c>
      <c r="BQ1126" s="302">
        <v>1.1159639999999999E-17</v>
      </c>
      <c r="BR1126" s="74"/>
      <c r="BS1126" s="136">
        <v>1.1218204999999999E-4</v>
      </c>
      <c r="BT1126" s="144">
        <v>9.2581294000000003E-7</v>
      </c>
      <c r="BU1126" s="136">
        <v>1.0445994E-4</v>
      </c>
      <c r="BV1126" s="144">
        <v>1.4633274999999999E-8</v>
      </c>
      <c r="BW1126" s="144">
        <v>8.2167891000000005E-7</v>
      </c>
      <c r="BX1126" s="144">
        <v>1.1769024E-7</v>
      </c>
      <c r="BY1126" s="144">
        <v>8.0949264999999998E-10</v>
      </c>
      <c r="BZ1126" s="144">
        <v>1.8503580999999999E-7</v>
      </c>
      <c r="CA1126" s="144">
        <v>9.8384306000000001E-9</v>
      </c>
      <c r="CB1126" s="144">
        <v>1.0088505E-7</v>
      </c>
      <c r="CC1126" s="144">
        <v>1.2026067E-9</v>
      </c>
      <c r="CD1126" s="144">
        <v>2.7325472E-8</v>
      </c>
      <c r="CE1126" s="144">
        <v>2.2473450999999999E-11</v>
      </c>
      <c r="CF1126" s="144">
        <v>3.5306306E-7</v>
      </c>
      <c r="CG1126" s="144">
        <v>5.0918910999999998E-6</v>
      </c>
      <c r="CH1126" s="144">
        <v>6.6336620000000005E-8</v>
      </c>
      <c r="CI1126" s="144">
        <v>5.8883204999999999E-9</v>
      </c>
      <c r="CJ1126" s="205"/>
      <c r="CK1126" s="201"/>
      <c r="CL1126" s="110" t="s">
        <v>4173</v>
      </c>
      <c r="CM1126" s="110"/>
      <c r="CN1126" s="110"/>
      <c r="CP1126" s="305"/>
      <c r="CQ1126" s="89"/>
      <c r="CR1126" s="89"/>
      <c r="CS1126" s="89"/>
      <c r="CT1126" s="89"/>
      <c r="CU1126" s="89"/>
      <c r="CV1126" s="89"/>
      <c r="CW1126" s="141"/>
      <c r="CX1126" s="141"/>
      <c r="CY1126" s="141"/>
      <c r="CZ1126" s="141"/>
      <c r="DA1126" s="141"/>
      <c r="DB1126" s="141"/>
    </row>
    <row r="1127" spans="1:106" ht="14.5" customHeight="1">
      <c r="A1127" s="74" t="s">
        <v>4468</v>
      </c>
      <c r="B1127" s="129" t="s">
        <v>4169</v>
      </c>
      <c r="C1127" s="130" t="str">
        <f t="shared" si="674"/>
        <v>A.160.05.115</v>
      </c>
      <c r="D1127" s="131" t="s">
        <v>335</v>
      </c>
      <c r="E1127" s="129" t="s">
        <v>957</v>
      </c>
      <c r="F1127" s="132" t="s">
        <v>4469</v>
      </c>
      <c r="G1127" s="132">
        <f t="shared" si="675"/>
        <v>5.2773795218900001E-2</v>
      </c>
      <c r="H1127" s="348">
        <f t="shared" si="676"/>
        <v>5.2773795218900001E-2</v>
      </c>
      <c r="I1127" s="74"/>
      <c r="J1127" s="132">
        <f t="shared" si="677"/>
        <v>1.5558812719E-3</v>
      </c>
      <c r="K1127" s="132">
        <f t="shared" si="678"/>
        <v>4.72471544E-3</v>
      </c>
      <c r="L1127" s="300">
        <f t="shared" si="679"/>
        <v>1.5900160507000001E-2</v>
      </c>
      <c r="M1127" s="132">
        <v>3.0593037999999999E-2</v>
      </c>
      <c r="N1127" s="132">
        <v>2.9486333000000001E-3</v>
      </c>
      <c r="O1127" s="132">
        <v>1.6520936999999999E-3</v>
      </c>
      <c r="P1127" s="132">
        <v>1.2162303999999999E-3</v>
      </c>
      <c r="Q1127" s="132">
        <v>1.8626083000000001E-4</v>
      </c>
      <c r="R1127" s="304">
        <v>6.3042619000000002E-6</v>
      </c>
      <c r="S1127" s="132">
        <v>1.4708578000000001E-4</v>
      </c>
      <c r="T1127" s="132">
        <v>1.2398844000000001E-4</v>
      </c>
      <c r="U1127" s="132">
        <v>2.0550367999999999E-4</v>
      </c>
      <c r="V1127" s="132">
        <v>1.2441158000000001E-2</v>
      </c>
      <c r="W1127" s="132">
        <v>3.2259903999999999E-3</v>
      </c>
      <c r="X1127" s="304">
        <v>2.5392852000000001E-5</v>
      </c>
      <c r="Y1127" s="304">
        <v>2.1155750000000001E-6</v>
      </c>
      <c r="Z1127" s="132">
        <v>0</v>
      </c>
      <c r="AA1127" s="74"/>
      <c r="AB1127" s="301">
        <f t="shared" si="680"/>
        <v>0.23002284210526314</v>
      </c>
      <c r="AC1127" s="338">
        <f t="shared" si="681"/>
        <v>0.23002284210526314</v>
      </c>
      <c r="AD1127" s="74"/>
      <c r="AE1127" s="136">
        <v>21.347856</v>
      </c>
      <c r="AF1127" s="136">
        <v>2.9122241</v>
      </c>
      <c r="AG1127" s="136">
        <v>0.43730811000000003</v>
      </c>
      <c r="AH1127" s="136">
        <v>0</v>
      </c>
      <c r="AI1127" s="136">
        <v>17.737456000000002</v>
      </c>
      <c r="AJ1127" s="136">
        <v>0.162053</v>
      </c>
      <c r="AK1127" s="136">
        <v>9.8814663999999997E-2</v>
      </c>
      <c r="AL1127" s="74"/>
      <c r="AM1127" s="133">
        <v>5.1017425999999996E-3</v>
      </c>
      <c r="AN1127" s="340">
        <f t="shared" si="682"/>
        <v>5.1017425999999996E-3</v>
      </c>
      <c r="AP1127" s="133">
        <v>4.7545069000000002E-3</v>
      </c>
      <c r="AQ1127" s="133">
        <v>2.1444496000000001E-4</v>
      </c>
      <c r="AR1127" s="133">
        <v>1.3279074000000001E-4</v>
      </c>
      <c r="AS1127" s="134">
        <f t="shared" si="683"/>
        <v>2.8504238289857001E-7</v>
      </c>
      <c r="AT1127" s="135">
        <f t="shared" si="684"/>
        <v>7.9306568317853996E-10</v>
      </c>
      <c r="AU1127" s="135">
        <f t="shared" si="685"/>
        <v>1.8598142619000002E-2</v>
      </c>
      <c r="AV1127" s="302">
        <v>2.1393672000000001E-7</v>
      </c>
      <c r="AW1127" s="302">
        <v>6.4551444000000001E-10</v>
      </c>
      <c r="AX1127" s="302">
        <v>1.7635647999999999E-14</v>
      </c>
      <c r="AY1127" s="302">
        <v>6.2602571000000002E-12</v>
      </c>
      <c r="AZ1127" s="302">
        <v>1.6384846999999999E-13</v>
      </c>
      <c r="BA1127" s="302">
        <v>1.8085112E-10</v>
      </c>
      <c r="BB1127" s="302">
        <v>6.9381905999999995E-8</v>
      </c>
      <c r="BC1127" s="302">
        <v>2.6179795999999999E-11</v>
      </c>
      <c r="BD1127" s="302">
        <v>7.9002815000000002E-11</v>
      </c>
      <c r="BE1127" s="302">
        <v>4.1610557999999999E-14</v>
      </c>
      <c r="BF1127" s="302">
        <v>1.3402159000000001E-15</v>
      </c>
      <c r="BG1127" s="302">
        <v>5.2058904000000003E-14</v>
      </c>
      <c r="BH1127" s="302">
        <v>7.5774484999999996E-14</v>
      </c>
      <c r="BI1127" s="302">
        <v>1.7601178000000001E-14</v>
      </c>
      <c r="BJ1127" s="302">
        <v>2.4534954999999999E-11</v>
      </c>
      <c r="BK1127" s="302">
        <v>1.4709295000000001E-9</v>
      </c>
      <c r="BL1127" s="302">
        <v>4.1913171000000002E-11</v>
      </c>
      <c r="BM1127" s="302">
        <v>1.4822619E-5</v>
      </c>
      <c r="BN1127" s="303">
        <v>1.858332E-2</v>
      </c>
      <c r="BO1127" s="302">
        <v>4.1017218000000001E-11</v>
      </c>
      <c r="BP1127" s="302">
        <v>2.4942903000000001E-13</v>
      </c>
      <c r="BQ1127" s="302">
        <v>1.1159639999999999E-17</v>
      </c>
      <c r="BR1127" s="74"/>
      <c r="BS1127" s="144">
        <v>1.2425093E-5</v>
      </c>
      <c r="BT1127" s="144">
        <v>6.0452625000000003E-7</v>
      </c>
      <c r="BU1127" s="144">
        <v>6.4136471000000001E-6</v>
      </c>
      <c r="BV1127" s="144">
        <v>1.4532627E-8</v>
      </c>
      <c r="BW1127" s="144">
        <v>5.4036098999999999E-7</v>
      </c>
      <c r="BX1127" s="144">
        <v>1.1769024E-7</v>
      </c>
      <c r="BY1127" s="144">
        <v>8.0949264999999998E-10</v>
      </c>
      <c r="BZ1127" s="144">
        <v>1.8503580999999999E-7</v>
      </c>
      <c r="CA1127" s="144">
        <v>8.4598755999999994E-9</v>
      </c>
      <c r="CB1127" s="144">
        <v>9.7327516000000001E-8</v>
      </c>
      <c r="CC1127" s="144">
        <v>1.2026067E-9</v>
      </c>
      <c r="CD1127" s="144">
        <v>2.7325472E-8</v>
      </c>
      <c r="CE1127" s="144">
        <v>2.2473450999999999E-11</v>
      </c>
      <c r="CF1127" s="144">
        <v>2.9817090999999999E-7</v>
      </c>
      <c r="CG1127" s="144">
        <v>4.0437565000000003E-6</v>
      </c>
      <c r="CH1127" s="144">
        <v>6.6336620000000005E-8</v>
      </c>
      <c r="CI1127" s="144">
        <v>5.8883204999999999E-9</v>
      </c>
      <c r="CJ1127" s="203"/>
      <c r="CK1127" s="201"/>
      <c r="CL1127" s="110" t="s">
        <v>4173</v>
      </c>
      <c r="CM1127" s="110"/>
      <c r="CN1127" s="110"/>
      <c r="CP1127" s="74"/>
      <c r="CQ1127" s="89"/>
      <c r="CR1127" s="89"/>
      <c r="CS1127" s="89"/>
      <c r="CT1127" s="89"/>
      <c r="CU1127" s="89"/>
      <c r="CV1127" s="89"/>
      <c r="CW1127" s="141"/>
      <c r="CX1127" s="141"/>
      <c r="CY1127" s="141"/>
      <c r="CZ1127" s="141"/>
      <c r="DA1127" s="141"/>
      <c r="DB1127" s="141"/>
    </row>
    <row r="1128" spans="1:106" ht="14.5" customHeight="1">
      <c r="A1128" s="74" t="s">
        <v>4470</v>
      </c>
      <c r="B1128" s="129" t="s">
        <v>4169</v>
      </c>
      <c r="C1128" s="130" t="str">
        <f t="shared" si="674"/>
        <v>A.160.05.116</v>
      </c>
      <c r="D1128" s="131" t="s">
        <v>335</v>
      </c>
      <c r="E1128" s="129" t="s">
        <v>957</v>
      </c>
      <c r="F1128" s="132" t="s">
        <v>4471</v>
      </c>
      <c r="G1128" s="132">
        <f t="shared" si="675"/>
        <v>6.4198238043668994</v>
      </c>
      <c r="H1128" s="348">
        <f t="shared" si="676"/>
        <v>6.4198238043668994</v>
      </c>
      <c r="I1128" s="74"/>
      <c r="J1128" s="132">
        <f t="shared" si="677"/>
        <v>1.5558812719E-3</v>
      </c>
      <c r="K1128" s="132">
        <f t="shared" si="678"/>
        <v>4.72471544E-3</v>
      </c>
      <c r="L1128" s="300">
        <f t="shared" si="679"/>
        <v>5.9241001676549994</v>
      </c>
      <c r="M1128" s="132">
        <v>0.48944304</v>
      </c>
      <c r="N1128" s="132">
        <v>2.9486333000000001E-3</v>
      </c>
      <c r="O1128" s="132">
        <v>1.6520936999999999E-3</v>
      </c>
      <c r="P1128" s="132">
        <v>1.2162303999999999E-3</v>
      </c>
      <c r="Q1128" s="132">
        <v>1.8626083000000001E-4</v>
      </c>
      <c r="R1128" s="304">
        <v>6.3042619000000002E-6</v>
      </c>
      <c r="S1128" s="132">
        <v>1.4708578000000001E-4</v>
      </c>
      <c r="T1128" s="132">
        <v>1.2398844000000001E-4</v>
      </c>
      <c r="U1128" s="132">
        <v>2.0550367999999999E-4</v>
      </c>
      <c r="V1128" s="132">
        <v>1.2441158000000001E-2</v>
      </c>
      <c r="W1128" s="132">
        <v>3.2259903999999999E-3</v>
      </c>
      <c r="X1128" s="132">
        <v>5.9082254000000001</v>
      </c>
      <c r="Y1128" s="304">
        <v>2.1155750000000001E-6</v>
      </c>
      <c r="Z1128" s="132">
        <v>0</v>
      </c>
      <c r="AA1128" s="74"/>
      <c r="AB1128" s="301">
        <f t="shared" si="680"/>
        <v>3.6800228571428568</v>
      </c>
      <c r="AC1128" s="338">
        <f t="shared" si="681"/>
        <v>3.6800228571428568</v>
      </c>
      <c r="AD1128" s="74"/>
      <c r="AE1128" s="136">
        <v>21.347856</v>
      </c>
      <c r="AF1128" s="136">
        <v>2.9122241</v>
      </c>
      <c r="AG1128" s="136">
        <v>0.43730811000000003</v>
      </c>
      <c r="AH1128" s="136">
        <v>0</v>
      </c>
      <c r="AI1128" s="136">
        <v>17.737456000000002</v>
      </c>
      <c r="AJ1128" s="136">
        <v>0.162053</v>
      </c>
      <c r="AK1128" s="136">
        <v>9.8814663999999997E-2</v>
      </c>
      <c r="AL1128" s="74"/>
      <c r="AM1128" s="133">
        <v>6.1116565999999997E-2</v>
      </c>
      <c r="AN1128" s="340">
        <f t="shared" si="682"/>
        <v>6.1116565999999997E-2</v>
      </c>
      <c r="AP1128" s="133">
        <v>5.8157195000000002E-2</v>
      </c>
      <c r="AQ1128" s="133">
        <v>2.8265803000000001E-3</v>
      </c>
      <c r="AR1128" s="133">
        <v>1.3279074000000001E-4</v>
      </c>
      <c r="AS1128" s="134">
        <f t="shared" si="683"/>
        <v>3.4866423628985698E-6</v>
      </c>
      <c r="AT1128" s="135">
        <f t="shared" si="684"/>
        <v>1.0453329168180539E-8</v>
      </c>
      <c r="AU1128" s="135">
        <f t="shared" si="685"/>
        <v>1.8598142619000002E-2</v>
      </c>
      <c r="AV1128" s="302">
        <v>3.4155366999999999E-6</v>
      </c>
      <c r="AW1128" s="302">
        <v>1.0305514E-8</v>
      </c>
      <c r="AX1128" s="302">
        <v>2.8156064999999999E-13</v>
      </c>
      <c r="AY1128" s="302">
        <v>6.2602571000000002E-12</v>
      </c>
      <c r="AZ1128" s="302">
        <v>1.6384846999999999E-13</v>
      </c>
      <c r="BA1128" s="302">
        <v>1.8085112E-10</v>
      </c>
      <c r="BB1128" s="302">
        <v>6.9381905999999995E-8</v>
      </c>
      <c r="BC1128" s="302">
        <v>2.6179795999999999E-11</v>
      </c>
      <c r="BD1128" s="302">
        <v>7.9002815000000002E-11</v>
      </c>
      <c r="BE1128" s="302">
        <v>4.1610557999999999E-14</v>
      </c>
      <c r="BF1128" s="302">
        <v>1.3402159000000001E-15</v>
      </c>
      <c r="BG1128" s="302">
        <v>5.2058904000000003E-14</v>
      </c>
      <c r="BH1128" s="302">
        <v>7.5774484999999996E-14</v>
      </c>
      <c r="BI1128" s="302">
        <v>1.7601178000000001E-14</v>
      </c>
      <c r="BJ1128" s="302">
        <v>2.4534954999999999E-11</v>
      </c>
      <c r="BK1128" s="302">
        <v>1.4709295000000001E-9</v>
      </c>
      <c r="BL1128" s="302">
        <v>4.1913171000000002E-11</v>
      </c>
      <c r="BM1128" s="302">
        <v>1.4822619E-5</v>
      </c>
      <c r="BN1128" s="303">
        <v>1.858332E-2</v>
      </c>
      <c r="BO1128" s="302">
        <v>4.1017218000000001E-11</v>
      </c>
      <c r="BP1128" s="302">
        <v>2.4942903000000001E-13</v>
      </c>
      <c r="BQ1128" s="302">
        <v>1.1159639999999999E-17</v>
      </c>
      <c r="BR1128" s="74"/>
      <c r="BS1128" s="136">
        <v>1.0862025E-4</v>
      </c>
      <c r="BT1128" s="144">
        <v>6.0452625000000003E-7</v>
      </c>
      <c r="BU1128" s="136">
        <v>1.0260880000000001E-4</v>
      </c>
      <c r="BV1128" s="144">
        <v>1.4532627E-8</v>
      </c>
      <c r="BW1128" s="144">
        <v>5.4036098999999999E-7</v>
      </c>
      <c r="BX1128" s="144">
        <v>1.1769024E-7</v>
      </c>
      <c r="BY1128" s="144">
        <v>8.0949264999999998E-10</v>
      </c>
      <c r="BZ1128" s="144">
        <v>1.8503580999999999E-7</v>
      </c>
      <c r="CA1128" s="144">
        <v>8.4598755999999994E-9</v>
      </c>
      <c r="CB1128" s="144">
        <v>9.7327516000000001E-8</v>
      </c>
      <c r="CC1128" s="144">
        <v>1.2026067E-9</v>
      </c>
      <c r="CD1128" s="144">
        <v>2.7325472E-8</v>
      </c>
      <c r="CE1128" s="144">
        <v>2.2473450999999999E-11</v>
      </c>
      <c r="CF1128" s="144">
        <v>2.9817090999999999E-7</v>
      </c>
      <c r="CG1128" s="144">
        <v>4.0437565000000003E-6</v>
      </c>
      <c r="CH1128" s="144">
        <v>6.6336620000000005E-8</v>
      </c>
      <c r="CI1128" s="144">
        <v>5.8883204999999999E-9</v>
      </c>
      <c r="CJ1128" s="203"/>
      <c r="CK1128" s="201"/>
      <c r="CL1128" s="110" t="s">
        <v>4173</v>
      </c>
      <c r="CM1128" s="110"/>
      <c r="CN1128" s="110"/>
      <c r="CO1128" s="89"/>
      <c r="CP1128" s="305"/>
      <c r="CQ1128" s="89"/>
      <c r="CR1128" s="89"/>
      <c r="CS1128" s="89"/>
      <c r="CT1128" s="89"/>
      <c r="CU1128" s="89"/>
      <c r="CV1128" s="89"/>
      <c r="CW1128" s="141"/>
      <c r="CX1128" s="141"/>
      <c r="CY1128" s="141"/>
      <c r="CZ1128" s="141"/>
      <c r="DA1128" s="141"/>
      <c r="DB1128" s="141"/>
    </row>
    <row r="1129" spans="1:106" ht="14.5" customHeight="1">
      <c r="A1129" s="74" t="s">
        <v>4472</v>
      </c>
      <c r="B1129" s="129" t="s">
        <v>4169</v>
      </c>
      <c r="C1129" s="130" t="str">
        <f t="shared" si="674"/>
        <v>A.160.05.117</v>
      </c>
      <c r="D1129" s="131" t="s">
        <v>335</v>
      </c>
      <c r="E1129" s="129" t="s">
        <v>957</v>
      </c>
      <c r="F1129" s="132" t="s">
        <v>4474</v>
      </c>
      <c r="G1129" s="132">
        <f t="shared" si="675"/>
        <v>5.7528714648699998E-2</v>
      </c>
      <c r="H1129" s="348">
        <f t="shared" si="676"/>
        <v>5.7528714648699998E-2</v>
      </c>
      <c r="I1129" s="74"/>
      <c r="J1129" s="132">
        <f t="shared" si="677"/>
        <v>1.5700308327000001E-3</v>
      </c>
      <c r="K1129" s="132">
        <f t="shared" si="678"/>
        <v>5.30595527E-3</v>
      </c>
      <c r="L1129" s="300">
        <f t="shared" si="679"/>
        <v>1.7870461545999999E-2</v>
      </c>
      <c r="M1129" s="132">
        <v>3.2782266999999997E-2</v>
      </c>
      <c r="N1129" s="132">
        <v>3.4948125000000001E-3</v>
      </c>
      <c r="O1129" s="132">
        <v>1.6869413000000001E-3</v>
      </c>
      <c r="P1129" s="132">
        <v>1.2241767E-3</v>
      </c>
      <c r="Q1129" s="132">
        <v>1.9087642000000001E-4</v>
      </c>
      <c r="R1129" s="304">
        <v>6.5589627E-6</v>
      </c>
      <c r="S1129" s="132">
        <v>1.4841875E-4</v>
      </c>
      <c r="T1129" s="132">
        <v>1.2420146999999999E-4</v>
      </c>
      <c r="U1129" s="132">
        <v>2.0644770999999999E-4</v>
      </c>
      <c r="V1129" s="132">
        <v>1.4405084E-2</v>
      </c>
      <c r="W1129" s="132">
        <v>3.231392E-3</v>
      </c>
      <c r="X1129" s="304">
        <v>2.5422260999999999E-5</v>
      </c>
      <c r="Y1129" s="304">
        <v>2.1155750000000001E-6</v>
      </c>
      <c r="Z1129" s="132">
        <v>0</v>
      </c>
      <c r="AA1129" s="74"/>
      <c r="AB1129" s="301">
        <f t="shared" si="680"/>
        <v>0.24648321052631575</v>
      </c>
      <c r="AC1129" s="338">
        <f t="shared" si="681"/>
        <v>0.24648321052631575</v>
      </c>
      <c r="AD1129" s="74"/>
      <c r="AE1129" s="136">
        <v>21.563984000000001</v>
      </c>
      <c r="AF1129" s="136">
        <v>3.1273616</v>
      </c>
      <c r="AG1129" s="136">
        <v>0.43804035000000002</v>
      </c>
      <c r="AH1129" s="136">
        <v>0</v>
      </c>
      <c r="AI1129" s="136">
        <v>17.737456000000002</v>
      </c>
      <c r="AJ1129" s="136">
        <v>0.16213055000000001</v>
      </c>
      <c r="AK1129" s="136">
        <v>9.8994941000000003E-2</v>
      </c>
      <c r="AL1129" s="74"/>
      <c r="AM1129" s="133">
        <v>5.5530477E-3</v>
      </c>
      <c r="AN1129" s="340">
        <f t="shared" si="682"/>
        <v>5.5530477E-3</v>
      </c>
      <c r="AP1129" s="133">
        <v>5.1759835999999997E-3</v>
      </c>
      <c r="AQ1129" s="133">
        <v>2.3011354000000001E-4</v>
      </c>
      <c r="AR1129" s="133">
        <v>1.4695058000000001E-4</v>
      </c>
      <c r="AS1129" s="134">
        <f t="shared" si="683"/>
        <v>3.1031076196657003E-7</v>
      </c>
      <c r="AT1129" s="135">
        <f t="shared" si="684"/>
        <v>8.5101161340153995E-10</v>
      </c>
      <c r="AU1129" s="135">
        <f t="shared" si="685"/>
        <v>2.0581313444E-2</v>
      </c>
      <c r="AV1129" s="302">
        <v>2.2921194E-7</v>
      </c>
      <c r="AW1129" s="302">
        <v>6.9160347000000002E-10</v>
      </c>
      <c r="AX1129" s="302">
        <v>1.8894866E-14</v>
      </c>
      <c r="AY1129" s="302">
        <v>6.2602571000000002E-12</v>
      </c>
      <c r="AZ1129" s="302">
        <v>1.6384846999999999E-13</v>
      </c>
      <c r="BA1129" s="302">
        <v>1.8203411999999999E-10</v>
      </c>
      <c r="BB1129" s="302">
        <v>7.9373441000000004E-8</v>
      </c>
      <c r="BC1129" s="302">
        <v>2.6449577999999999E-11</v>
      </c>
      <c r="BD1129" s="302">
        <v>9.0556972999999999E-11</v>
      </c>
      <c r="BE1129" s="302">
        <v>4.1610557999999999E-14</v>
      </c>
      <c r="BF1129" s="302">
        <v>1.3402159000000001E-15</v>
      </c>
      <c r="BG1129" s="302">
        <v>5.2763095999999999E-14</v>
      </c>
      <c r="BH1129" s="302">
        <v>1.0201408999999999E-13</v>
      </c>
      <c r="BI1129" s="302">
        <v>2.2358385999999999E-14</v>
      </c>
      <c r="BJ1129" s="302">
        <v>2.4569923E-11</v>
      </c>
      <c r="BK1129" s="302">
        <v>1.4713356000000001E-9</v>
      </c>
      <c r="BL1129" s="302">
        <v>4.1913171000000002E-11</v>
      </c>
      <c r="BM1129" s="302">
        <v>1.4909444E-5</v>
      </c>
      <c r="BN1129" s="303">
        <v>2.0566404E-2</v>
      </c>
      <c r="BO1129" s="302">
        <v>4.1017218000000001E-11</v>
      </c>
      <c r="BP1129" s="302">
        <v>2.4942903000000001E-13</v>
      </c>
      <c r="BQ1129" s="302">
        <v>1.1159639999999999E-17</v>
      </c>
      <c r="BR1129" s="74"/>
      <c r="BS1129" s="144">
        <v>1.3308184E-5</v>
      </c>
      <c r="BT1129" s="144">
        <v>6.8418411000000001E-7</v>
      </c>
      <c r="BU1129" s="144">
        <v>6.8726058999999999E-6</v>
      </c>
      <c r="BV1129" s="144">
        <v>1.4557580999999999E-8</v>
      </c>
      <c r="BW1129" s="144">
        <v>6.1010924000000005E-7</v>
      </c>
      <c r="BX1129" s="144">
        <v>1.1769024E-7</v>
      </c>
      <c r="BY1129" s="144">
        <v>8.0949264999999998E-10</v>
      </c>
      <c r="BZ1129" s="144">
        <v>1.8503580999999999E-7</v>
      </c>
      <c r="CA1129" s="144">
        <v>8.8016660999999994E-9</v>
      </c>
      <c r="CB1129" s="144">
        <v>9.8209548999999996E-8</v>
      </c>
      <c r="CC1129" s="144">
        <v>1.2026067E-9</v>
      </c>
      <c r="CD1129" s="144">
        <v>2.7325472E-8</v>
      </c>
      <c r="CE1129" s="144">
        <v>2.2473450999999999E-11</v>
      </c>
      <c r="CF1129" s="144">
        <v>3.1178054E-7</v>
      </c>
      <c r="CG1129" s="144">
        <v>4.3036246000000001E-6</v>
      </c>
      <c r="CH1129" s="144">
        <v>6.6336620000000005E-8</v>
      </c>
      <c r="CI1129" s="144">
        <v>5.8883204999999999E-9</v>
      </c>
      <c r="CJ1129" s="203"/>
      <c r="CK1129" s="201"/>
      <c r="CL1129" s="110" t="s">
        <v>4173</v>
      </c>
      <c r="CM1129" s="110"/>
      <c r="CN1129" s="110"/>
      <c r="CO1129" s="89"/>
      <c r="CP1129" s="305"/>
      <c r="CQ1129" s="89"/>
      <c r="CR1129" s="89"/>
      <c r="CS1129" s="89"/>
      <c r="CT1129" s="89"/>
      <c r="CU1129" s="89"/>
      <c r="CV1129" s="89"/>
      <c r="CW1129" s="141"/>
      <c r="CX1129" s="141"/>
      <c r="CY1129" s="141"/>
      <c r="CZ1129" s="141"/>
      <c r="DA1129" s="141"/>
      <c r="DB1129" s="141"/>
    </row>
    <row r="1130" spans="1:106" ht="14.5" customHeight="1">
      <c r="A1130" s="74" t="s">
        <v>4475</v>
      </c>
      <c r="B1130" s="129" t="s">
        <v>4169</v>
      </c>
      <c r="C1130" s="130" t="str">
        <f t="shared" si="674"/>
        <v>A.160.05.118</v>
      </c>
      <c r="D1130" s="131" t="s">
        <v>335</v>
      </c>
      <c r="E1130" s="129" t="s">
        <v>957</v>
      </c>
      <c r="F1130" s="132" t="s">
        <v>4476</v>
      </c>
      <c r="G1130" s="132">
        <f t="shared" si="675"/>
        <v>1.0728487153876998</v>
      </c>
      <c r="H1130" s="348">
        <f t="shared" si="676"/>
        <v>1.0728487153876998</v>
      </c>
      <c r="I1130" s="74"/>
      <c r="J1130" s="132">
        <f t="shared" si="677"/>
        <v>1.5700308327000001E-3</v>
      </c>
      <c r="K1130" s="132">
        <f t="shared" si="678"/>
        <v>5.30595527E-3</v>
      </c>
      <c r="L1130" s="300">
        <f t="shared" si="679"/>
        <v>0.57434045928499988</v>
      </c>
      <c r="M1130" s="132">
        <v>0.49163226999999998</v>
      </c>
      <c r="N1130" s="132">
        <v>3.4948125000000001E-3</v>
      </c>
      <c r="O1130" s="132">
        <v>1.6869413000000001E-3</v>
      </c>
      <c r="P1130" s="132">
        <v>1.2241767E-3</v>
      </c>
      <c r="Q1130" s="132">
        <v>1.9087642000000001E-4</v>
      </c>
      <c r="R1130" s="304">
        <v>6.5589627E-6</v>
      </c>
      <c r="S1130" s="132">
        <v>1.4841875E-4</v>
      </c>
      <c r="T1130" s="132">
        <v>1.2420146999999999E-4</v>
      </c>
      <c r="U1130" s="132">
        <v>2.0644770999999999E-4</v>
      </c>
      <c r="V1130" s="132">
        <v>1.4405084E-2</v>
      </c>
      <c r="W1130" s="132">
        <v>3.231392E-3</v>
      </c>
      <c r="X1130" s="132">
        <v>0.55649541999999996</v>
      </c>
      <c r="Y1130" s="304">
        <v>2.1155750000000001E-6</v>
      </c>
      <c r="Z1130" s="132">
        <v>0</v>
      </c>
      <c r="AA1130" s="74"/>
      <c r="AB1130" s="301">
        <f t="shared" si="680"/>
        <v>3.6964832330827067</v>
      </c>
      <c r="AC1130" s="338">
        <f t="shared" si="681"/>
        <v>3.6964832330827067</v>
      </c>
      <c r="AD1130" s="74"/>
      <c r="AE1130" s="136">
        <v>21.563984000000001</v>
      </c>
      <c r="AF1130" s="136">
        <v>3.1273616</v>
      </c>
      <c r="AG1130" s="136">
        <v>0.43804035000000002</v>
      </c>
      <c r="AH1130" s="136">
        <v>0</v>
      </c>
      <c r="AI1130" s="136">
        <v>17.737456000000002</v>
      </c>
      <c r="AJ1130" s="136">
        <v>0.16213055000000001</v>
      </c>
      <c r="AK1130" s="136">
        <v>9.8994941000000003E-2</v>
      </c>
      <c r="AL1130" s="74"/>
      <c r="AM1130" s="133">
        <v>6.1567871000000003E-2</v>
      </c>
      <c r="AN1130" s="340">
        <f t="shared" si="682"/>
        <v>6.1567871000000003E-2</v>
      </c>
      <c r="AP1130" s="133">
        <v>5.8578671999999998E-2</v>
      </c>
      <c r="AQ1130" s="133">
        <v>2.8422489000000002E-3</v>
      </c>
      <c r="AR1130" s="133">
        <v>1.4695058000000001E-4</v>
      </c>
      <c r="AS1130" s="134">
        <f t="shared" si="683"/>
        <v>3.5119107219665697E-6</v>
      </c>
      <c r="AT1130" s="135">
        <f t="shared" si="684"/>
        <v>1.0511275068405541E-8</v>
      </c>
      <c r="AU1130" s="135">
        <f t="shared" si="685"/>
        <v>2.0581313444E-2</v>
      </c>
      <c r="AV1130" s="302">
        <v>3.4308118999999998E-6</v>
      </c>
      <c r="AW1130" s="302">
        <v>1.0351603E-8</v>
      </c>
      <c r="AX1130" s="302">
        <v>2.8281986999999999E-13</v>
      </c>
      <c r="AY1130" s="302">
        <v>6.2602571000000002E-12</v>
      </c>
      <c r="AZ1130" s="302">
        <v>1.6384846999999999E-13</v>
      </c>
      <c r="BA1130" s="302">
        <v>1.8203411999999999E-10</v>
      </c>
      <c r="BB1130" s="302">
        <v>7.9373441000000004E-8</v>
      </c>
      <c r="BC1130" s="302">
        <v>2.6449577999999999E-11</v>
      </c>
      <c r="BD1130" s="302">
        <v>9.0556972999999999E-11</v>
      </c>
      <c r="BE1130" s="302">
        <v>4.1610557999999999E-14</v>
      </c>
      <c r="BF1130" s="302">
        <v>1.3402159000000001E-15</v>
      </c>
      <c r="BG1130" s="302">
        <v>5.2763095999999999E-14</v>
      </c>
      <c r="BH1130" s="302">
        <v>1.0201408999999999E-13</v>
      </c>
      <c r="BI1130" s="302">
        <v>2.2358385999999999E-14</v>
      </c>
      <c r="BJ1130" s="302">
        <v>2.4569923E-11</v>
      </c>
      <c r="BK1130" s="302">
        <v>1.4713356000000001E-9</v>
      </c>
      <c r="BL1130" s="302">
        <v>4.1913171000000002E-11</v>
      </c>
      <c r="BM1130" s="302">
        <v>1.4909444E-5</v>
      </c>
      <c r="BN1130" s="303">
        <v>2.0566404E-2</v>
      </c>
      <c r="BO1130" s="302">
        <v>4.1017218000000001E-11</v>
      </c>
      <c r="BP1130" s="302">
        <v>2.4942903000000001E-13</v>
      </c>
      <c r="BQ1130" s="302">
        <v>1.1159639999999999E-17</v>
      </c>
      <c r="BR1130" s="74"/>
      <c r="BS1130" s="136">
        <v>1.0950334E-4</v>
      </c>
      <c r="BT1130" s="144">
        <v>6.8418411000000001E-7</v>
      </c>
      <c r="BU1130" s="136">
        <v>1.0306776000000001E-4</v>
      </c>
      <c r="BV1130" s="144">
        <v>1.4557580999999999E-8</v>
      </c>
      <c r="BW1130" s="144">
        <v>6.1010924000000005E-7</v>
      </c>
      <c r="BX1130" s="144">
        <v>1.1769024E-7</v>
      </c>
      <c r="BY1130" s="144">
        <v>8.0949264999999998E-10</v>
      </c>
      <c r="BZ1130" s="144">
        <v>1.8503580999999999E-7</v>
      </c>
      <c r="CA1130" s="144">
        <v>8.8016660999999994E-9</v>
      </c>
      <c r="CB1130" s="144">
        <v>9.8209548999999996E-8</v>
      </c>
      <c r="CC1130" s="144">
        <v>1.2026067E-9</v>
      </c>
      <c r="CD1130" s="144">
        <v>2.7325472E-8</v>
      </c>
      <c r="CE1130" s="144">
        <v>2.2473450999999999E-11</v>
      </c>
      <c r="CF1130" s="144">
        <v>3.1178054E-7</v>
      </c>
      <c r="CG1130" s="144">
        <v>4.3036246000000001E-6</v>
      </c>
      <c r="CH1130" s="144">
        <v>6.6336620000000005E-8</v>
      </c>
      <c r="CI1130" s="144">
        <v>5.8883204999999999E-9</v>
      </c>
      <c r="CJ1130" s="203"/>
      <c r="CK1130" s="201"/>
      <c r="CL1130" s="110" t="s">
        <v>4173</v>
      </c>
      <c r="CM1130" s="110"/>
      <c r="CN1130" s="110"/>
      <c r="CO1130" s="89"/>
      <c r="CP1130" s="305"/>
      <c r="CQ1130" s="89"/>
      <c r="CR1130" s="89"/>
      <c r="CS1130" s="89"/>
      <c r="CT1130" s="89"/>
      <c r="CU1130" s="89"/>
      <c r="CV1130" s="89"/>
      <c r="CW1130" s="141"/>
      <c r="CX1130" s="141"/>
      <c r="CY1130" s="141"/>
      <c r="CZ1130" s="141"/>
      <c r="DA1130" s="141"/>
      <c r="DB1130" s="141"/>
    </row>
    <row r="1131" spans="1:106" ht="14.5" customHeight="1">
      <c r="A1131" s="74" t="s">
        <v>4477</v>
      </c>
      <c r="B1131" s="129" t="s">
        <v>4169</v>
      </c>
      <c r="C1131" s="130" t="str">
        <f t="shared" si="674"/>
        <v>A.160.05.119</v>
      </c>
      <c r="D1131" s="131" t="s">
        <v>335</v>
      </c>
      <c r="E1131" s="129" t="s">
        <v>957</v>
      </c>
      <c r="F1131" s="132" t="s">
        <v>4478</v>
      </c>
      <c r="G1131" s="132">
        <f t="shared" si="675"/>
        <v>4.38664470205E-2</v>
      </c>
      <c r="H1131" s="348">
        <f t="shared" si="676"/>
        <v>4.38664470205E-2</v>
      </c>
      <c r="I1131" s="74"/>
      <c r="J1131" s="132">
        <f t="shared" si="677"/>
        <v>1.7387558747E-3</v>
      </c>
      <c r="K1131" s="132">
        <f t="shared" si="678"/>
        <v>3.4810786300000004E-3</v>
      </c>
      <c r="L1131" s="300">
        <f t="shared" si="679"/>
        <v>1.2160725515800001E-2</v>
      </c>
      <c r="M1131" s="132">
        <v>2.6485887E-2</v>
      </c>
      <c r="N1131" s="132">
        <v>1.5444739000000001E-3</v>
      </c>
      <c r="O1131" s="132">
        <v>1.7823648000000001E-3</v>
      </c>
      <c r="P1131" s="132">
        <v>1.3573941000000001E-3</v>
      </c>
      <c r="Q1131" s="132">
        <v>1.9518106999999999E-4</v>
      </c>
      <c r="R1131" s="304">
        <v>6.9888747000000002E-6</v>
      </c>
      <c r="S1131" s="132">
        <v>1.7919183E-4</v>
      </c>
      <c r="T1131" s="132">
        <v>1.5423993E-4</v>
      </c>
      <c r="U1131" s="132">
        <v>2.2492260999999999E-4</v>
      </c>
      <c r="V1131" s="132">
        <v>8.6777065E-3</v>
      </c>
      <c r="W1131" s="132">
        <v>3.2238138000000001E-3</v>
      </c>
      <c r="X1131" s="304">
        <v>3.1638136999999999E-5</v>
      </c>
      <c r="Y1131" s="304">
        <v>2.6444688000000002E-6</v>
      </c>
      <c r="Z1131" s="132">
        <v>0</v>
      </c>
      <c r="AA1131" s="74"/>
      <c r="AB1131" s="301">
        <f t="shared" si="680"/>
        <v>0.19914200751879699</v>
      </c>
      <c r="AC1131" s="338">
        <f t="shared" si="681"/>
        <v>0.19914200751879699</v>
      </c>
      <c r="AD1131" s="74"/>
      <c r="AE1131" s="136">
        <v>20.976638999999999</v>
      </c>
      <c r="AF1131" s="136">
        <v>2.5413340999999998</v>
      </c>
      <c r="AG1131" s="136">
        <v>0.43701317000000001</v>
      </c>
      <c r="AH1131" s="136">
        <v>0</v>
      </c>
      <c r="AI1131" s="136">
        <v>17.737629999999999</v>
      </c>
      <c r="AJ1131" s="136">
        <v>0.16202475</v>
      </c>
      <c r="AK1131" s="136">
        <v>9.8637687000000002E-2</v>
      </c>
      <c r="AL1131" s="74"/>
      <c r="AM1131" s="133">
        <v>4.1856547999999999E-3</v>
      </c>
      <c r="AN1131" s="340">
        <f t="shared" si="682"/>
        <v>4.1856547999999999E-3</v>
      </c>
      <c r="AP1131" s="133">
        <v>3.8905806E-3</v>
      </c>
      <c r="AQ1131" s="133">
        <v>1.8737581E-4</v>
      </c>
      <c r="AR1131" s="133">
        <v>1.0769844E-4</v>
      </c>
      <c r="AS1131" s="134">
        <f t="shared" si="683"/>
        <v>2.3324823995398999E-7</v>
      </c>
      <c r="AT1131" s="135">
        <f t="shared" si="684"/>
        <v>6.929578654022491E-10</v>
      </c>
      <c r="AU1131" s="135">
        <f t="shared" si="685"/>
        <v>1.5083815069000001E-2</v>
      </c>
      <c r="AV1131" s="302">
        <v>1.8539819E-7</v>
      </c>
      <c r="AW1131" s="302">
        <v>5.5941072999999998E-10</v>
      </c>
      <c r="AX1131" s="302">
        <v>1.5282989E-14</v>
      </c>
      <c r="AY1131" s="302">
        <v>7.8253213999999992E-12</v>
      </c>
      <c r="AZ1131" s="302">
        <v>2.0481058999999999E-13</v>
      </c>
      <c r="BA1131" s="302">
        <v>2.0183769E-10</v>
      </c>
      <c r="BB1131" s="302">
        <v>4.5721124000000003E-8</v>
      </c>
      <c r="BC1131" s="302">
        <v>2.8933192999999999E-11</v>
      </c>
      <c r="BD1131" s="302">
        <v>5.1770867000000002E-11</v>
      </c>
      <c r="BE1131" s="302">
        <v>5.2013198000000002E-14</v>
      </c>
      <c r="BF1131" s="302">
        <v>1.6752698999999999E-15</v>
      </c>
      <c r="BG1131" s="302">
        <v>6.2608955999999996E-14</v>
      </c>
      <c r="BH1131" s="302">
        <v>2.8795042E-15</v>
      </c>
      <c r="BI1131" s="302">
        <v>5.3512456000000003E-15</v>
      </c>
      <c r="BJ1131" s="302">
        <v>3.0546309000000002E-11</v>
      </c>
      <c r="BK1131" s="302">
        <v>1.8372403000000001E-9</v>
      </c>
      <c r="BL1131" s="302">
        <v>5.2391463999999998E-11</v>
      </c>
      <c r="BM1131" s="302">
        <v>1.7646068999999999E-5</v>
      </c>
      <c r="BN1131" s="303">
        <v>1.5066169000000001E-2</v>
      </c>
      <c r="BO1131" s="302">
        <v>5.1271523000000001E-11</v>
      </c>
      <c r="BP1131" s="302">
        <v>3.1178628999999998E-13</v>
      </c>
      <c r="BQ1131" s="302">
        <v>1.3949549E-17</v>
      </c>
      <c r="BR1131" s="74"/>
      <c r="BS1131" s="144">
        <v>1.0853788999999999E-5</v>
      </c>
      <c r="BT1131" s="144">
        <v>4.2513244999999999E-7</v>
      </c>
      <c r="BU1131" s="144">
        <v>5.5526075999999996E-6</v>
      </c>
      <c r="BV1131" s="144">
        <v>1.8078445000000001E-8</v>
      </c>
      <c r="BW1131" s="144">
        <v>3.7918739E-7</v>
      </c>
      <c r="BX1131" s="144">
        <v>1.3410968999999999E-7</v>
      </c>
      <c r="BY1131" s="144">
        <v>1.0118658E-9</v>
      </c>
      <c r="BZ1131" s="144">
        <v>2.1155884E-7</v>
      </c>
      <c r="CA1131" s="144">
        <v>9.3785777000000002E-9</v>
      </c>
      <c r="CB1131" s="144">
        <v>1.1857227999999999E-7</v>
      </c>
      <c r="CC1131" s="144">
        <v>1.5032583999999999E-9</v>
      </c>
      <c r="CD1131" s="144">
        <v>3.4156840000000001E-8</v>
      </c>
      <c r="CE1131" s="144">
        <v>2.8091814E-11</v>
      </c>
      <c r="CF1131" s="144">
        <v>2.9708378000000001E-7</v>
      </c>
      <c r="CG1131" s="144">
        <v>3.5949180000000002E-6</v>
      </c>
      <c r="CH1131" s="144">
        <v>6.9101628999999997E-8</v>
      </c>
      <c r="CI1131" s="144">
        <v>7.3604005999999997E-9</v>
      </c>
      <c r="CJ1131" s="203"/>
      <c r="CK1131" s="201"/>
      <c r="CL1131" s="110" t="s">
        <v>4173</v>
      </c>
      <c r="CM1131" s="110"/>
      <c r="CN1131" s="110"/>
      <c r="CO1131" s="89"/>
      <c r="CP1131" s="305"/>
      <c r="CQ1131" s="89"/>
      <c r="CR1131" s="89"/>
      <c r="CS1131" s="89"/>
      <c r="CT1131" s="89"/>
      <c r="CU1131" s="89"/>
      <c r="CV1131" s="89"/>
      <c r="CW1131" s="141"/>
      <c r="CX1131" s="141"/>
      <c r="CY1131" s="141"/>
      <c r="CZ1131" s="141"/>
      <c r="DA1131" s="141"/>
      <c r="DB1131" s="141"/>
    </row>
    <row r="1132" spans="1:106" ht="14.5" customHeight="1">
      <c r="A1132" s="74" t="s">
        <v>4479</v>
      </c>
      <c r="B1132" s="129" t="s">
        <v>4169</v>
      </c>
      <c r="C1132" s="130" t="str">
        <f t="shared" si="674"/>
        <v>A.160.05.120</v>
      </c>
      <c r="D1132" s="131" t="s">
        <v>335</v>
      </c>
      <c r="E1132" s="129" t="s">
        <v>957</v>
      </c>
      <c r="F1132" s="132" t="s">
        <v>4481</v>
      </c>
      <c r="G1132" s="132">
        <f t="shared" si="675"/>
        <v>4.38664470205E-2</v>
      </c>
      <c r="H1132" s="348">
        <f t="shared" si="676"/>
        <v>4.38664470205E-2</v>
      </c>
      <c r="I1132" s="74"/>
      <c r="J1132" s="132">
        <f t="shared" si="677"/>
        <v>1.7387558747E-3</v>
      </c>
      <c r="K1132" s="132">
        <f t="shared" si="678"/>
        <v>3.4810786300000004E-3</v>
      </c>
      <c r="L1132" s="300">
        <f t="shared" si="679"/>
        <v>1.2160725515800001E-2</v>
      </c>
      <c r="M1132" s="132">
        <v>2.6485887E-2</v>
      </c>
      <c r="N1132" s="132">
        <v>1.5444739000000001E-3</v>
      </c>
      <c r="O1132" s="132">
        <v>1.7823648000000001E-3</v>
      </c>
      <c r="P1132" s="132">
        <v>1.3573941000000001E-3</v>
      </c>
      <c r="Q1132" s="132">
        <v>1.9518106999999999E-4</v>
      </c>
      <c r="R1132" s="304">
        <v>6.9888747000000002E-6</v>
      </c>
      <c r="S1132" s="132">
        <v>1.7919183E-4</v>
      </c>
      <c r="T1132" s="132">
        <v>1.5423993E-4</v>
      </c>
      <c r="U1132" s="132">
        <v>2.2492260999999999E-4</v>
      </c>
      <c r="V1132" s="132">
        <v>8.6777065E-3</v>
      </c>
      <c r="W1132" s="132">
        <v>3.2238138000000001E-3</v>
      </c>
      <c r="X1132" s="304">
        <v>3.1638136999999999E-5</v>
      </c>
      <c r="Y1132" s="304">
        <v>2.6444688000000002E-6</v>
      </c>
      <c r="Z1132" s="132">
        <v>0</v>
      </c>
      <c r="AA1132" s="74"/>
      <c r="AB1132" s="301">
        <f t="shared" si="680"/>
        <v>0.19914200751879699</v>
      </c>
      <c r="AC1132" s="338">
        <f t="shared" si="681"/>
        <v>0.19914200751879699</v>
      </c>
      <c r="AD1132" s="74"/>
      <c r="AE1132" s="136">
        <v>20.976638999999999</v>
      </c>
      <c r="AF1132" s="136">
        <v>2.5413340999999998</v>
      </c>
      <c r="AG1132" s="136">
        <v>0.43701317000000001</v>
      </c>
      <c r="AH1132" s="136">
        <v>0</v>
      </c>
      <c r="AI1132" s="136">
        <v>17.737629999999999</v>
      </c>
      <c r="AJ1132" s="136">
        <v>0.16202475</v>
      </c>
      <c r="AK1132" s="136">
        <v>9.8637687000000002E-2</v>
      </c>
      <c r="AL1132" s="74"/>
      <c r="AM1132" s="133">
        <v>4.1856547999999999E-3</v>
      </c>
      <c r="AN1132" s="340">
        <f t="shared" si="682"/>
        <v>4.1856547999999999E-3</v>
      </c>
      <c r="AP1132" s="133">
        <v>3.8905806E-3</v>
      </c>
      <c r="AQ1132" s="133">
        <v>1.8737581E-4</v>
      </c>
      <c r="AR1132" s="133">
        <v>1.0769844E-4</v>
      </c>
      <c r="AS1132" s="134">
        <f t="shared" si="683"/>
        <v>2.3324823995398999E-7</v>
      </c>
      <c r="AT1132" s="135">
        <f t="shared" si="684"/>
        <v>6.929578654022491E-10</v>
      </c>
      <c r="AU1132" s="135">
        <f t="shared" si="685"/>
        <v>1.5083815069000001E-2</v>
      </c>
      <c r="AV1132" s="302">
        <v>1.8539819E-7</v>
      </c>
      <c r="AW1132" s="302">
        <v>5.5941072999999998E-10</v>
      </c>
      <c r="AX1132" s="302">
        <v>1.5282989E-14</v>
      </c>
      <c r="AY1132" s="302">
        <v>7.8253213999999992E-12</v>
      </c>
      <c r="AZ1132" s="302">
        <v>2.0481058999999999E-13</v>
      </c>
      <c r="BA1132" s="302">
        <v>2.0183769E-10</v>
      </c>
      <c r="BB1132" s="302">
        <v>4.5721124000000003E-8</v>
      </c>
      <c r="BC1132" s="302">
        <v>2.8933192999999999E-11</v>
      </c>
      <c r="BD1132" s="302">
        <v>5.1770867000000002E-11</v>
      </c>
      <c r="BE1132" s="302">
        <v>5.2013198000000002E-14</v>
      </c>
      <c r="BF1132" s="302">
        <v>1.6752698999999999E-15</v>
      </c>
      <c r="BG1132" s="302">
        <v>6.2608955999999996E-14</v>
      </c>
      <c r="BH1132" s="302">
        <v>2.8795042E-15</v>
      </c>
      <c r="BI1132" s="302">
        <v>5.3512456000000003E-15</v>
      </c>
      <c r="BJ1132" s="302">
        <v>3.0546309000000002E-11</v>
      </c>
      <c r="BK1132" s="302">
        <v>1.8372403000000001E-9</v>
      </c>
      <c r="BL1132" s="302">
        <v>5.2391463999999998E-11</v>
      </c>
      <c r="BM1132" s="302">
        <v>1.7646068999999999E-5</v>
      </c>
      <c r="BN1132" s="303">
        <v>1.5066169000000001E-2</v>
      </c>
      <c r="BO1132" s="302">
        <v>5.1271523000000001E-11</v>
      </c>
      <c r="BP1132" s="302">
        <v>3.1178628999999998E-13</v>
      </c>
      <c r="BQ1132" s="302">
        <v>1.3949549E-17</v>
      </c>
      <c r="BR1132" s="74"/>
      <c r="BS1132" s="144">
        <v>1.0853788999999999E-5</v>
      </c>
      <c r="BT1132" s="144">
        <v>4.2513244999999999E-7</v>
      </c>
      <c r="BU1132" s="144">
        <v>5.5526075999999996E-6</v>
      </c>
      <c r="BV1132" s="144">
        <v>1.8078445000000001E-8</v>
      </c>
      <c r="BW1132" s="144">
        <v>3.7918739E-7</v>
      </c>
      <c r="BX1132" s="144">
        <v>1.3410968999999999E-7</v>
      </c>
      <c r="BY1132" s="144">
        <v>1.0118658E-9</v>
      </c>
      <c r="BZ1132" s="144">
        <v>2.1155884E-7</v>
      </c>
      <c r="CA1132" s="144">
        <v>9.3785777000000002E-9</v>
      </c>
      <c r="CB1132" s="144">
        <v>1.1857227999999999E-7</v>
      </c>
      <c r="CC1132" s="144">
        <v>1.5032583999999999E-9</v>
      </c>
      <c r="CD1132" s="144">
        <v>3.4156840000000001E-8</v>
      </c>
      <c r="CE1132" s="144">
        <v>2.8091814E-11</v>
      </c>
      <c r="CF1132" s="144">
        <v>2.9708378000000001E-7</v>
      </c>
      <c r="CG1132" s="144">
        <v>3.5949180000000002E-6</v>
      </c>
      <c r="CH1132" s="144">
        <v>6.9101628999999997E-8</v>
      </c>
      <c r="CI1132" s="144">
        <v>7.3604005999999997E-9</v>
      </c>
      <c r="CJ1132" s="203"/>
      <c r="CK1132" s="201"/>
      <c r="CL1132" s="110" t="s">
        <v>4173</v>
      </c>
      <c r="CM1132" s="110"/>
      <c r="CN1132" s="110"/>
      <c r="CO1132" s="89"/>
      <c r="CP1132" s="305"/>
      <c r="CQ1132" s="89"/>
      <c r="CR1132" s="89"/>
      <c r="CS1132" s="89"/>
      <c r="CT1132" s="89"/>
      <c r="CU1132" s="89"/>
      <c r="CV1132" s="89"/>
      <c r="CW1132" s="141"/>
      <c r="CX1132" s="141"/>
      <c r="CY1132" s="141"/>
      <c r="CZ1132" s="141"/>
      <c r="DA1132" s="141"/>
      <c r="DB1132" s="141"/>
    </row>
    <row r="1133" spans="1:106" ht="14.5" customHeight="1">
      <c r="A1133" s="74" t="s">
        <v>4482</v>
      </c>
      <c r="B1133" s="129" t="s">
        <v>4169</v>
      </c>
      <c r="C1133" s="130" t="str">
        <f t="shared" si="674"/>
        <v>A.160.05.121</v>
      </c>
      <c r="D1133" s="131" t="s">
        <v>335</v>
      </c>
      <c r="E1133" s="129" t="s">
        <v>957</v>
      </c>
      <c r="F1133" s="132" t="s">
        <v>4483</v>
      </c>
      <c r="G1133" s="132">
        <f t="shared" si="675"/>
        <v>6.2600628927499985E-2</v>
      </c>
      <c r="H1133" s="348">
        <f t="shared" si="676"/>
        <v>6.2600628927499985E-2</v>
      </c>
      <c r="I1133" s="74"/>
      <c r="J1133" s="132">
        <f t="shared" si="677"/>
        <v>1.5851237434999998E-3</v>
      </c>
      <c r="K1133" s="132">
        <f t="shared" si="678"/>
        <v>5.92594461E-3</v>
      </c>
      <c r="L1133" s="300">
        <f t="shared" si="679"/>
        <v>1.9972115573999995E-2</v>
      </c>
      <c r="M1133" s="132">
        <v>3.5117444999999997E-2</v>
      </c>
      <c r="N1133" s="132">
        <v>4.0774037000000001E-3</v>
      </c>
      <c r="O1133" s="132">
        <v>1.7241121999999999E-3</v>
      </c>
      <c r="P1133" s="132">
        <v>1.2326527999999999E-3</v>
      </c>
      <c r="Q1133" s="132">
        <v>1.9579972E-4</v>
      </c>
      <c r="R1133" s="304">
        <v>6.8306435000000001E-6</v>
      </c>
      <c r="S1133" s="132">
        <v>1.4984058E-4</v>
      </c>
      <c r="T1133" s="132">
        <v>1.2442871E-4</v>
      </c>
      <c r="U1133" s="132">
        <v>2.0745466999999999E-4</v>
      </c>
      <c r="V1133" s="132">
        <v>1.6499937999999999E-2</v>
      </c>
      <c r="W1133" s="132">
        <v>3.2371536999999998E-3</v>
      </c>
      <c r="X1133" s="304">
        <v>2.5453628999999999E-5</v>
      </c>
      <c r="Y1133" s="304">
        <v>2.1155750000000001E-6</v>
      </c>
      <c r="Z1133" s="132">
        <v>0</v>
      </c>
      <c r="AA1133" s="74"/>
      <c r="AB1133" s="301">
        <f t="shared" si="680"/>
        <v>0.26404093984962401</v>
      </c>
      <c r="AC1133" s="338">
        <f t="shared" si="681"/>
        <v>0.26404093984962401</v>
      </c>
      <c r="AD1133" s="74"/>
      <c r="AE1133" s="136">
        <v>21.794519999999999</v>
      </c>
      <c r="AF1133" s="136">
        <v>3.3568416000000001</v>
      </c>
      <c r="AG1133" s="136">
        <v>0.43882139999999997</v>
      </c>
      <c r="AH1133" s="136">
        <v>0</v>
      </c>
      <c r="AI1133" s="136">
        <v>17.737456000000002</v>
      </c>
      <c r="AJ1133" s="136">
        <v>0.16221326999999999</v>
      </c>
      <c r="AK1133" s="136">
        <v>9.9187236999999998E-2</v>
      </c>
      <c r="AL1133" s="74"/>
      <c r="AM1133" s="133">
        <v>6.0344396999999998E-3</v>
      </c>
      <c r="AN1133" s="340">
        <f t="shared" si="682"/>
        <v>6.0344396999999998E-3</v>
      </c>
      <c r="AP1133" s="133">
        <v>5.6255586000000003E-3</v>
      </c>
      <c r="AQ1133" s="133">
        <v>2.4682669999999998E-4</v>
      </c>
      <c r="AR1133" s="133">
        <v>1.6205441000000001E-4</v>
      </c>
      <c r="AS1133" s="134">
        <f t="shared" si="683"/>
        <v>3.3726371143457005E-7</v>
      </c>
      <c r="AT1133" s="135">
        <f t="shared" si="684"/>
        <v>9.1282062496153998E-10</v>
      </c>
      <c r="AU1133" s="135">
        <f t="shared" si="685"/>
        <v>2.2696696057999999E-2</v>
      </c>
      <c r="AV1133" s="302">
        <v>2.4550551999999998E-7</v>
      </c>
      <c r="AW1133" s="302">
        <v>7.4076511999999999E-10</v>
      </c>
      <c r="AX1133" s="302">
        <v>2.0238031999999998E-14</v>
      </c>
      <c r="AY1133" s="302">
        <v>6.2602571000000002E-12</v>
      </c>
      <c r="AZ1133" s="302">
        <v>1.6384846999999999E-13</v>
      </c>
      <c r="BA1133" s="302">
        <v>1.8329599E-10</v>
      </c>
      <c r="BB1133" s="302">
        <v>9.0031077999999999E-8</v>
      </c>
      <c r="BC1133" s="302">
        <v>2.6737344999999998E-11</v>
      </c>
      <c r="BD1133" s="302">
        <v>1.0288141E-10</v>
      </c>
      <c r="BE1133" s="302">
        <v>4.1610557999999999E-14</v>
      </c>
      <c r="BF1133" s="302">
        <v>1.3402159000000001E-15</v>
      </c>
      <c r="BG1133" s="302">
        <v>5.3514234999999999E-14</v>
      </c>
      <c r="BH1133" s="302">
        <v>1.3000299000000001E-13</v>
      </c>
      <c r="BI1133" s="302">
        <v>2.7432741000000002E-14</v>
      </c>
      <c r="BJ1133" s="302">
        <v>2.4607221000000001E-11</v>
      </c>
      <c r="BK1133" s="302">
        <v>1.4717689E-9</v>
      </c>
      <c r="BL1133" s="302">
        <v>4.1913171000000002E-11</v>
      </c>
      <c r="BM1133" s="302">
        <v>1.5002058E-5</v>
      </c>
      <c r="BN1133" s="303">
        <v>2.2681693999999999E-2</v>
      </c>
      <c r="BO1133" s="302">
        <v>4.1017218000000001E-11</v>
      </c>
      <c r="BP1133" s="302">
        <v>2.4942903000000001E-13</v>
      </c>
      <c r="BQ1133" s="302">
        <v>1.1159639999999999E-17</v>
      </c>
      <c r="BR1133" s="74"/>
      <c r="BS1133" s="144">
        <v>1.4250148000000001E-5</v>
      </c>
      <c r="BT1133" s="144">
        <v>7.6915249000000001E-7</v>
      </c>
      <c r="BU1133" s="144">
        <v>7.3621619999999998E-6</v>
      </c>
      <c r="BV1133" s="144">
        <v>1.4584199000000001E-8</v>
      </c>
      <c r="BW1133" s="144">
        <v>6.8450735999999999E-7</v>
      </c>
      <c r="BX1133" s="144">
        <v>1.1769024E-7</v>
      </c>
      <c r="BY1133" s="144">
        <v>8.0949264999999998E-10</v>
      </c>
      <c r="BZ1133" s="144">
        <v>1.8503580999999999E-7</v>
      </c>
      <c r="CA1133" s="144">
        <v>9.1662426000000004E-9</v>
      </c>
      <c r="CB1133" s="144">
        <v>9.9150385000000005E-8</v>
      </c>
      <c r="CC1133" s="144">
        <v>1.2026067E-9</v>
      </c>
      <c r="CD1133" s="144">
        <v>2.7325472E-8</v>
      </c>
      <c r="CE1133" s="144">
        <v>2.2473450999999999E-11</v>
      </c>
      <c r="CF1133" s="144">
        <v>3.2629746999999998E-7</v>
      </c>
      <c r="CG1133" s="144">
        <v>4.5808172E-6</v>
      </c>
      <c r="CH1133" s="144">
        <v>6.6336620000000005E-8</v>
      </c>
      <c r="CI1133" s="144">
        <v>5.8883204999999999E-9</v>
      </c>
      <c r="CJ1133" s="203"/>
      <c r="CK1133" s="201"/>
      <c r="CL1133" s="110" t="s">
        <v>4173</v>
      </c>
      <c r="CM1133" s="110"/>
      <c r="CN1133" s="110"/>
      <c r="CO1133" s="89"/>
      <c r="CP1133" s="305"/>
      <c r="CQ1133" s="89"/>
      <c r="CR1133" s="89"/>
      <c r="CS1133" s="89"/>
      <c r="CT1133" s="89"/>
      <c r="CU1133" s="89"/>
      <c r="CV1133" s="89"/>
      <c r="CW1133" s="141"/>
      <c r="CX1133" s="141"/>
      <c r="CY1133" s="141"/>
      <c r="CZ1133" s="141"/>
      <c r="DA1133" s="141"/>
      <c r="DB1133" s="141"/>
    </row>
    <row r="1134" spans="1:106" ht="14.5" customHeight="1">
      <c r="A1134" s="74" t="s">
        <v>4484</v>
      </c>
      <c r="B1134" s="129" t="s">
        <v>4169</v>
      </c>
      <c r="C1134" s="130" t="str">
        <f t="shared" si="674"/>
        <v>A.160.05.122</v>
      </c>
      <c r="D1134" s="131" t="s">
        <v>335</v>
      </c>
      <c r="E1134" s="129" t="s">
        <v>957</v>
      </c>
      <c r="F1134" s="132" t="s">
        <v>4485</v>
      </c>
      <c r="G1134" s="132">
        <f t="shared" si="675"/>
        <v>6.9191381802984999</v>
      </c>
      <c r="H1134" s="348">
        <f t="shared" si="676"/>
        <v>6.9191381802984999</v>
      </c>
      <c r="I1134" s="74"/>
      <c r="J1134" s="132">
        <f t="shared" si="677"/>
        <v>1.5851237434999998E-3</v>
      </c>
      <c r="K1134" s="132">
        <f t="shared" si="678"/>
        <v>5.92594461E-3</v>
      </c>
      <c r="L1134" s="300">
        <f t="shared" si="679"/>
        <v>6.4176596619449997</v>
      </c>
      <c r="M1134" s="132">
        <v>0.49396744999999997</v>
      </c>
      <c r="N1134" s="132">
        <v>4.0774037000000001E-3</v>
      </c>
      <c r="O1134" s="132">
        <v>1.7241121999999999E-3</v>
      </c>
      <c r="P1134" s="132">
        <v>1.2326527999999999E-3</v>
      </c>
      <c r="Q1134" s="132">
        <v>1.9579972E-4</v>
      </c>
      <c r="R1134" s="304">
        <v>6.8306435000000001E-6</v>
      </c>
      <c r="S1134" s="132">
        <v>1.4984058E-4</v>
      </c>
      <c r="T1134" s="132">
        <v>1.2442871E-4</v>
      </c>
      <c r="U1134" s="132">
        <v>2.0745466999999999E-4</v>
      </c>
      <c r="V1134" s="132">
        <v>1.6499937999999999E-2</v>
      </c>
      <c r="W1134" s="132">
        <v>3.2371536999999998E-3</v>
      </c>
      <c r="X1134" s="132">
        <v>6.3977130000000004</v>
      </c>
      <c r="Y1134" s="304">
        <v>2.1155750000000001E-6</v>
      </c>
      <c r="Z1134" s="132">
        <v>0</v>
      </c>
      <c r="AA1134" s="74"/>
      <c r="AB1134" s="301">
        <f t="shared" si="680"/>
        <v>3.7140409774436085</v>
      </c>
      <c r="AC1134" s="338">
        <f t="shared" si="681"/>
        <v>3.7140409774436085</v>
      </c>
      <c r="AD1134" s="74"/>
      <c r="AE1134" s="136">
        <v>21.794519999999999</v>
      </c>
      <c r="AF1134" s="136">
        <v>3.3568416000000001</v>
      </c>
      <c r="AG1134" s="136">
        <v>0.43882139999999997</v>
      </c>
      <c r="AH1134" s="136">
        <v>0</v>
      </c>
      <c r="AI1134" s="136">
        <v>17.737456000000002</v>
      </c>
      <c r="AJ1134" s="136">
        <v>0.16221326999999999</v>
      </c>
      <c r="AK1134" s="136">
        <v>9.9187236999999998E-2</v>
      </c>
      <c r="AL1134" s="74"/>
      <c r="AM1134" s="133">
        <v>6.2049263E-2</v>
      </c>
      <c r="AN1134" s="340">
        <f t="shared" si="682"/>
        <v>6.2049263E-2</v>
      </c>
      <c r="AP1134" s="133">
        <v>5.9028246999999999E-2</v>
      </c>
      <c r="AQ1134" s="133">
        <v>2.8589621000000001E-3</v>
      </c>
      <c r="AR1134" s="133">
        <v>1.6205441000000001E-4</v>
      </c>
      <c r="AS1134" s="134">
        <f t="shared" si="683"/>
        <v>3.5388636914345696E-6</v>
      </c>
      <c r="AT1134" s="135">
        <f t="shared" si="684"/>
        <v>1.0573084429959537E-8</v>
      </c>
      <c r="AU1134" s="135">
        <f t="shared" si="685"/>
        <v>2.2696696057999999E-2</v>
      </c>
      <c r="AV1134" s="302">
        <v>3.4471055E-6</v>
      </c>
      <c r="AW1134" s="302">
        <v>1.0400764999999999E-8</v>
      </c>
      <c r="AX1134" s="302">
        <v>2.8416303E-13</v>
      </c>
      <c r="AY1134" s="302">
        <v>6.2602571000000002E-12</v>
      </c>
      <c r="AZ1134" s="302">
        <v>1.6384846999999999E-13</v>
      </c>
      <c r="BA1134" s="302">
        <v>1.8329599E-10</v>
      </c>
      <c r="BB1134" s="302">
        <v>9.0031077999999999E-8</v>
      </c>
      <c r="BC1134" s="302">
        <v>2.6737344999999998E-11</v>
      </c>
      <c r="BD1134" s="302">
        <v>1.0288141E-10</v>
      </c>
      <c r="BE1134" s="302">
        <v>4.1610557999999999E-14</v>
      </c>
      <c r="BF1134" s="302">
        <v>1.3402159000000001E-15</v>
      </c>
      <c r="BG1134" s="302">
        <v>5.3514234999999999E-14</v>
      </c>
      <c r="BH1134" s="302">
        <v>1.3000299000000001E-13</v>
      </c>
      <c r="BI1134" s="302">
        <v>2.7432741000000002E-14</v>
      </c>
      <c r="BJ1134" s="302">
        <v>2.4607221000000001E-11</v>
      </c>
      <c r="BK1134" s="302">
        <v>1.4717689E-9</v>
      </c>
      <c r="BL1134" s="302">
        <v>4.1913171000000002E-11</v>
      </c>
      <c r="BM1134" s="302">
        <v>1.5002058E-5</v>
      </c>
      <c r="BN1134" s="303">
        <v>2.2681693999999999E-2</v>
      </c>
      <c r="BO1134" s="302">
        <v>4.1017218000000001E-11</v>
      </c>
      <c r="BP1134" s="302">
        <v>2.4942903000000001E-13</v>
      </c>
      <c r="BQ1134" s="302">
        <v>1.1159639999999999E-17</v>
      </c>
      <c r="BR1134" s="74"/>
      <c r="BS1134" s="136">
        <v>1.104453E-4</v>
      </c>
      <c r="BT1134" s="144">
        <v>7.6915249000000001E-7</v>
      </c>
      <c r="BU1134" s="136">
        <v>1.0355731999999999E-4</v>
      </c>
      <c r="BV1134" s="144">
        <v>1.4584199000000001E-8</v>
      </c>
      <c r="BW1134" s="144">
        <v>6.8450735999999999E-7</v>
      </c>
      <c r="BX1134" s="144">
        <v>1.1769024E-7</v>
      </c>
      <c r="BY1134" s="144">
        <v>8.0949264999999998E-10</v>
      </c>
      <c r="BZ1134" s="144">
        <v>1.8503580999999999E-7</v>
      </c>
      <c r="CA1134" s="144">
        <v>9.1662426000000004E-9</v>
      </c>
      <c r="CB1134" s="144">
        <v>9.9150385000000005E-8</v>
      </c>
      <c r="CC1134" s="144">
        <v>1.2026067E-9</v>
      </c>
      <c r="CD1134" s="144">
        <v>2.7325472E-8</v>
      </c>
      <c r="CE1134" s="144">
        <v>2.2473450999999999E-11</v>
      </c>
      <c r="CF1134" s="144">
        <v>3.2629746999999998E-7</v>
      </c>
      <c r="CG1134" s="144">
        <v>4.5808172E-6</v>
      </c>
      <c r="CH1134" s="144">
        <v>6.6336620000000005E-8</v>
      </c>
      <c r="CI1134" s="144">
        <v>5.8883204999999999E-9</v>
      </c>
      <c r="CJ1134" s="203"/>
      <c r="CK1134" s="201"/>
      <c r="CL1134" s="110" t="s">
        <v>4173</v>
      </c>
      <c r="CM1134" s="110"/>
      <c r="CN1134" s="110"/>
      <c r="CO1134" s="89"/>
      <c r="CP1134" s="305"/>
      <c r="CQ1134" s="89"/>
      <c r="CR1134" s="89"/>
      <c r="CS1134" s="89"/>
      <c r="CT1134" s="89"/>
      <c r="CU1134" s="89"/>
      <c r="CV1134" s="89"/>
      <c r="CW1134" s="141"/>
      <c r="CX1134" s="141"/>
      <c r="CY1134" s="141"/>
      <c r="CZ1134" s="141"/>
      <c r="DA1134" s="141"/>
      <c r="DB1134" s="141"/>
    </row>
    <row r="1135" spans="1:106" ht="14.5" customHeight="1">
      <c r="A1135" s="74" t="s">
        <v>4486</v>
      </c>
      <c r="B1135" s="129" t="s">
        <v>4169</v>
      </c>
      <c r="C1135" s="130" t="str">
        <f t="shared" si="674"/>
        <v>A.160.05.123</v>
      </c>
      <c r="D1135" s="131" t="s">
        <v>335</v>
      </c>
      <c r="E1135" s="129" t="s">
        <v>957</v>
      </c>
      <c r="F1135" s="132" t="s">
        <v>4488</v>
      </c>
      <c r="G1135" s="132">
        <f t="shared" si="675"/>
        <v>5.6260736155499994E-2</v>
      </c>
      <c r="H1135" s="348">
        <f t="shared" si="676"/>
        <v>5.6260736155499994E-2</v>
      </c>
      <c r="I1135" s="74"/>
      <c r="J1135" s="132">
        <f t="shared" si="677"/>
        <v>1.5662576325E-3</v>
      </c>
      <c r="K1135" s="132">
        <f t="shared" si="678"/>
        <v>5.1509579599999999E-3</v>
      </c>
      <c r="L1135" s="300">
        <f t="shared" si="679"/>
        <v>1.7345047563E-2</v>
      </c>
      <c r="M1135" s="132">
        <v>3.2198472999999998E-2</v>
      </c>
      <c r="N1135" s="132">
        <v>3.3491647000000002E-3</v>
      </c>
      <c r="O1135" s="132">
        <v>1.6776486000000001E-3</v>
      </c>
      <c r="P1135" s="132">
        <v>1.2220576999999999E-3</v>
      </c>
      <c r="Q1135" s="132">
        <v>1.8964559999999999E-4</v>
      </c>
      <c r="R1135" s="304">
        <v>6.4910424999999998E-6</v>
      </c>
      <c r="S1135" s="132">
        <v>1.4806328999999999E-4</v>
      </c>
      <c r="T1135" s="132">
        <v>1.2414465999999999E-4</v>
      </c>
      <c r="U1135" s="132">
        <v>2.0619597E-4</v>
      </c>
      <c r="V1135" s="132">
        <v>1.3881370000000001E-2</v>
      </c>
      <c r="W1135" s="132">
        <v>3.2299516000000002E-3</v>
      </c>
      <c r="X1135" s="304">
        <v>2.5414418000000001E-5</v>
      </c>
      <c r="Y1135" s="304">
        <v>2.1155750000000001E-6</v>
      </c>
      <c r="Z1135" s="132">
        <v>0</v>
      </c>
      <c r="AA1135" s="74"/>
      <c r="AB1135" s="301">
        <f t="shared" si="680"/>
        <v>0.2420937819548872</v>
      </c>
      <c r="AC1135" s="338">
        <f t="shared" si="681"/>
        <v>0.2420937819548872</v>
      </c>
      <c r="AD1135" s="74"/>
      <c r="AE1135" s="136">
        <v>21.506350000000001</v>
      </c>
      <c r="AF1135" s="136">
        <v>3.0699915999999998</v>
      </c>
      <c r="AG1135" s="136">
        <v>0.43784508</v>
      </c>
      <c r="AH1135" s="136">
        <v>0</v>
      </c>
      <c r="AI1135" s="136">
        <v>17.737456000000002</v>
      </c>
      <c r="AJ1135" s="136">
        <v>0.16210986999999999</v>
      </c>
      <c r="AK1135" s="136">
        <v>9.8946866999999994E-2</v>
      </c>
      <c r="AL1135" s="74"/>
      <c r="AM1135" s="133">
        <v>5.4326996999999998E-3</v>
      </c>
      <c r="AN1135" s="340">
        <f t="shared" si="682"/>
        <v>5.4326996999999998E-3</v>
      </c>
      <c r="AP1135" s="133">
        <v>5.0635897999999997E-3</v>
      </c>
      <c r="AQ1135" s="133">
        <v>2.2593525E-4</v>
      </c>
      <c r="AR1135" s="133">
        <v>1.4317462E-4</v>
      </c>
      <c r="AS1135" s="134">
        <f t="shared" si="683"/>
        <v>3.0357252888157E-7</v>
      </c>
      <c r="AT1135" s="135">
        <f t="shared" si="684"/>
        <v>8.3555936300653993E-10</v>
      </c>
      <c r="AU1135" s="135">
        <f t="shared" si="685"/>
        <v>2.0052468291000002E-2</v>
      </c>
      <c r="AV1135" s="302">
        <v>2.2513855E-7</v>
      </c>
      <c r="AW1135" s="302">
        <v>6.7931305999999999E-10</v>
      </c>
      <c r="AX1135" s="302">
        <v>1.8559074000000001E-14</v>
      </c>
      <c r="AY1135" s="302">
        <v>6.2602571000000002E-12</v>
      </c>
      <c r="AZ1135" s="302">
        <v>1.6384846999999999E-13</v>
      </c>
      <c r="BA1135" s="302">
        <v>1.8171866E-10</v>
      </c>
      <c r="BB1135" s="302">
        <v>7.6709030999999996E-8</v>
      </c>
      <c r="BC1135" s="302">
        <v>2.6377635999999999E-11</v>
      </c>
      <c r="BD1135" s="302">
        <v>8.7475863999999995E-11</v>
      </c>
      <c r="BE1135" s="302">
        <v>4.1610557999999999E-14</v>
      </c>
      <c r="BF1135" s="302">
        <v>1.3402159000000001E-15</v>
      </c>
      <c r="BG1135" s="302">
        <v>5.2575312E-14</v>
      </c>
      <c r="BH1135" s="302">
        <v>9.5016858999999999E-14</v>
      </c>
      <c r="BI1135" s="302">
        <v>2.1089798E-14</v>
      </c>
      <c r="BJ1135" s="302">
        <v>2.4560598E-11</v>
      </c>
      <c r="BK1135" s="302">
        <v>1.4712273000000001E-9</v>
      </c>
      <c r="BL1135" s="302">
        <v>4.1913171000000002E-11</v>
      </c>
      <c r="BM1135" s="302">
        <v>1.4886291E-5</v>
      </c>
      <c r="BN1135" s="303">
        <v>2.0037582000000002E-2</v>
      </c>
      <c r="BO1135" s="302">
        <v>4.1017218000000001E-11</v>
      </c>
      <c r="BP1135" s="302">
        <v>2.4942903000000001E-13</v>
      </c>
      <c r="BQ1135" s="302">
        <v>1.1159639999999999E-17</v>
      </c>
      <c r="BR1135" s="74"/>
      <c r="BS1135" s="144">
        <v>1.3072693E-5</v>
      </c>
      <c r="BT1135" s="144">
        <v>6.6294200999999996E-7</v>
      </c>
      <c r="BU1135" s="144">
        <v>6.7502169000000001E-6</v>
      </c>
      <c r="BV1135" s="144">
        <v>1.4550927000000001E-8</v>
      </c>
      <c r="BW1135" s="144">
        <v>5.9150971000000004E-7</v>
      </c>
      <c r="BX1135" s="144">
        <v>1.1769024E-7</v>
      </c>
      <c r="BY1135" s="144">
        <v>8.0949264999999998E-10</v>
      </c>
      <c r="BZ1135" s="144">
        <v>1.8503580999999999E-7</v>
      </c>
      <c r="CA1135" s="144">
        <v>8.7105219999999992E-9</v>
      </c>
      <c r="CB1135" s="144">
        <v>9.7974340000000004E-8</v>
      </c>
      <c r="CC1135" s="144">
        <v>1.2026067E-9</v>
      </c>
      <c r="CD1135" s="144">
        <v>2.7325472E-8</v>
      </c>
      <c r="CE1135" s="144">
        <v>2.2473450999999999E-11</v>
      </c>
      <c r="CF1135" s="144">
        <v>3.0815130000000002E-7</v>
      </c>
      <c r="CG1135" s="144">
        <v>4.2343265000000003E-6</v>
      </c>
      <c r="CH1135" s="144">
        <v>6.6336620000000005E-8</v>
      </c>
      <c r="CI1135" s="144">
        <v>5.8883204999999999E-9</v>
      </c>
      <c r="CJ1135" s="203"/>
      <c r="CK1135" s="201"/>
      <c r="CL1135" s="110" t="s">
        <v>4173</v>
      </c>
      <c r="CM1135" s="110"/>
      <c r="CN1135" s="110"/>
      <c r="CO1135" s="89"/>
      <c r="CP1135" s="305"/>
      <c r="CQ1135" s="74"/>
      <c r="CR1135" s="74"/>
      <c r="CS1135" s="74"/>
      <c r="CT1135" s="74"/>
      <c r="CU1135" s="74"/>
      <c r="CV1135" s="74"/>
      <c r="CW1135" s="141"/>
      <c r="CX1135" s="141"/>
      <c r="CY1135" s="141"/>
      <c r="CZ1135" s="141"/>
      <c r="DA1135" s="141"/>
      <c r="DB1135" s="141"/>
    </row>
    <row r="1136" spans="1:106" ht="14.5" customHeight="1">
      <c r="A1136" s="74" t="s">
        <v>4489</v>
      </c>
      <c r="B1136" s="129" t="s">
        <v>4169</v>
      </c>
      <c r="C1136" s="130" t="str">
        <f t="shared" si="674"/>
        <v>A.160.05.124</v>
      </c>
      <c r="D1136" s="131" t="s">
        <v>335</v>
      </c>
      <c r="E1136" s="129" t="s">
        <v>957</v>
      </c>
      <c r="F1136" s="132" t="s">
        <v>4490</v>
      </c>
      <c r="G1136" s="132">
        <f t="shared" si="675"/>
        <v>4.8775607187375005</v>
      </c>
      <c r="H1136" s="348">
        <f t="shared" si="676"/>
        <v>4.8775607187375005</v>
      </c>
      <c r="I1136" s="74"/>
      <c r="J1136" s="132">
        <f t="shared" si="677"/>
        <v>1.5662576325E-3</v>
      </c>
      <c r="K1136" s="132">
        <f t="shared" si="678"/>
        <v>5.1509579599999999E-3</v>
      </c>
      <c r="L1136" s="300">
        <f t="shared" si="679"/>
        <v>4.3797950331450002</v>
      </c>
      <c r="M1136" s="132">
        <v>0.49104847000000001</v>
      </c>
      <c r="N1136" s="132">
        <v>3.3491647000000002E-3</v>
      </c>
      <c r="O1136" s="132">
        <v>1.6776486000000001E-3</v>
      </c>
      <c r="P1136" s="132">
        <v>1.2220576999999999E-3</v>
      </c>
      <c r="Q1136" s="132">
        <v>1.8964559999999999E-4</v>
      </c>
      <c r="R1136" s="304">
        <v>6.4910424999999998E-6</v>
      </c>
      <c r="S1136" s="132">
        <v>1.4806328999999999E-4</v>
      </c>
      <c r="T1136" s="132">
        <v>1.2414465999999999E-4</v>
      </c>
      <c r="U1136" s="132">
        <v>2.0619597E-4</v>
      </c>
      <c r="V1136" s="132">
        <v>1.3881370000000001E-2</v>
      </c>
      <c r="W1136" s="132">
        <v>3.2299516000000002E-3</v>
      </c>
      <c r="X1136" s="132">
        <v>4.3624754000000001</v>
      </c>
      <c r="Y1136" s="304">
        <v>2.1155750000000001E-6</v>
      </c>
      <c r="Z1136" s="132">
        <v>0</v>
      </c>
      <c r="AA1136" s="74"/>
      <c r="AB1136" s="301">
        <f t="shared" si="680"/>
        <v>3.6920937593984959</v>
      </c>
      <c r="AC1136" s="338">
        <f t="shared" si="681"/>
        <v>3.6920937593984959</v>
      </c>
      <c r="AD1136" s="74"/>
      <c r="AE1136" s="136">
        <v>21.506350000000001</v>
      </c>
      <c r="AF1136" s="136">
        <v>3.0699915999999998</v>
      </c>
      <c r="AG1136" s="136">
        <v>0.43784508</v>
      </c>
      <c r="AH1136" s="136">
        <v>0</v>
      </c>
      <c r="AI1136" s="136">
        <v>17.737456000000002</v>
      </c>
      <c r="AJ1136" s="136">
        <v>0.16210986999999999</v>
      </c>
      <c r="AK1136" s="136">
        <v>9.8946866999999994E-2</v>
      </c>
      <c r="AL1136" s="74"/>
      <c r="AM1136" s="133">
        <v>6.1447522999999997E-2</v>
      </c>
      <c r="AN1136" s="340">
        <f t="shared" si="682"/>
        <v>6.1447522999999997E-2</v>
      </c>
      <c r="AP1136" s="133">
        <v>5.8466277999999997E-2</v>
      </c>
      <c r="AQ1136" s="133">
        <v>2.8380706E-3</v>
      </c>
      <c r="AR1136" s="133">
        <v>1.4317462E-4</v>
      </c>
      <c r="AS1136" s="134">
        <f t="shared" si="683"/>
        <v>3.5051725788815696E-6</v>
      </c>
      <c r="AT1136" s="135">
        <f t="shared" si="684"/>
        <v>1.0495823228002539E-8</v>
      </c>
      <c r="AU1136" s="135">
        <f t="shared" si="685"/>
        <v>2.0052468291000002E-2</v>
      </c>
      <c r="AV1136" s="302">
        <v>3.4267386E-6</v>
      </c>
      <c r="AW1136" s="302">
        <v>1.0339313E-8</v>
      </c>
      <c r="AX1136" s="302">
        <v>2.8248407000000001E-13</v>
      </c>
      <c r="AY1136" s="302">
        <v>6.2602571000000002E-12</v>
      </c>
      <c r="AZ1136" s="302">
        <v>1.6384846999999999E-13</v>
      </c>
      <c r="BA1136" s="302">
        <v>1.8171866E-10</v>
      </c>
      <c r="BB1136" s="302">
        <v>7.6709030999999996E-8</v>
      </c>
      <c r="BC1136" s="302">
        <v>2.6377635999999999E-11</v>
      </c>
      <c r="BD1136" s="302">
        <v>8.7475863999999995E-11</v>
      </c>
      <c r="BE1136" s="302">
        <v>4.1610557999999999E-14</v>
      </c>
      <c r="BF1136" s="302">
        <v>1.3402159000000001E-15</v>
      </c>
      <c r="BG1136" s="302">
        <v>5.2575312E-14</v>
      </c>
      <c r="BH1136" s="302">
        <v>9.5016858999999999E-14</v>
      </c>
      <c r="BI1136" s="302">
        <v>2.1089798E-14</v>
      </c>
      <c r="BJ1136" s="302">
        <v>2.4560598E-11</v>
      </c>
      <c r="BK1136" s="302">
        <v>1.4712273000000001E-9</v>
      </c>
      <c r="BL1136" s="302">
        <v>4.1913171000000002E-11</v>
      </c>
      <c r="BM1136" s="302">
        <v>1.4886291E-5</v>
      </c>
      <c r="BN1136" s="303">
        <v>2.0037582000000002E-2</v>
      </c>
      <c r="BO1136" s="302">
        <v>4.1017218000000001E-11</v>
      </c>
      <c r="BP1136" s="302">
        <v>2.4942903000000001E-13</v>
      </c>
      <c r="BQ1136" s="302">
        <v>1.1159639999999999E-17</v>
      </c>
      <c r="BR1136" s="74"/>
      <c r="BS1136" s="136">
        <v>1.0926785E-4</v>
      </c>
      <c r="BT1136" s="144">
        <v>6.6294200999999996E-7</v>
      </c>
      <c r="BU1136" s="136">
        <v>1.0294537E-4</v>
      </c>
      <c r="BV1136" s="144">
        <v>1.4550927000000001E-8</v>
      </c>
      <c r="BW1136" s="144">
        <v>5.9150971000000004E-7</v>
      </c>
      <c r="BX1136" s="144">
        <v>1.1769024E-7</v>
      </c>
      <c r="BY1136" s="144">
        <v>8.0949264999999998E-10</v>
      </c>
      <c r="BZ1136" s="144">
        <v>1.8503580999999999E-7</v>
      </c>
      <c r="CA1136" s="144">
        <v>8.7105219999999992E-9</v>
      </c>
      <c r="CB1136" s="144">
        <v>9.7974340000000004E-8</v>
      </c>
      <c r="CC1136" s="144">
        <v>1.2026067E-9</v>
      </c>
      <c r="CD1136" s="144">
        <v>2.7325472E-8</v>
      </c>
      <c r="CE1136" s="144">
        <v>2.2473450999999999E-11</v>
      </c>
      <c r="CF1136" s="144">
        <v>3.0815130000000002E-7</v>
      </c>
      <c r="CG1136" s="144">
        <v>4.2343265000000003E-6</v>
      </c>
      <c r="CH1136" s="144">
        <v>6.6336620000000005E-8</v>
      </c>
      <c r="CI1136" s="144">
        <v>5.8883204999999999E-9</v>
      </c>
      <c r="CJ1136" s="203"/>
      <c r="CK1136" s="201"/>
      <c r="CL1136" s="110" t="s">
        <v>4173</v>
      </c>
      <c r="CM1136" s="110"/>
      <c r="CN1136" s="110"/>
      <c r="CO1136" s="89"/>
      <c r="CP1136" s="305"/>
      <c r="CQ1136" s="74"/>
      <c r="CR1136" s="74"/>
      <c r="CS1136" s="74"/>
      <c r="CT1136" s="74"/>
      <c r="CU1136" s="74"/>
      <c r="CV1136" s="74"/>
      <c r="CW1136" s="141"/>
      <c r="CX1136" s="141"/>
      <c r="CY1136" s="141"/>
      <c r="CZ1136" s="141"/>
      <c r="DA1136" s="141"/>
      <c r="DB1136" s="141"/>
    </row>
    <row r="1137" spans="1:106" ht="14.5" customHeight="1">
      <c r="A1137" s="74" t="s">
        <v>4491</v>
      </c>
      <c r="B1137" s="129" t="s">
        <v>4169</v>
      </c>
      <c r="C1137" s="130" t="str">
        <f t="shared" si="674"/>
        <v>A.160.05.125</v>
      </c>
      <c r="D1137" s="131" t="s">
        <v>335</v>
      </c>
      <c r="E1137" s="129" t="s">
        <v>957</v>
      </c>
      <c r="F1137" s="132" t="s">
        <v>4492</v>
      </c>
      <c r="G1137" s="132">
        <f t="shared" si="675"/>
        <v>4.38664470205E-2</v>
      </c>
      <c r="H1137" s="348">
        <f t="shared" si="676"/>
        <v>4.38664470205E-2</v>
      </c>
      <c r="I1137" s="74"/>
      <c r="J1137" s="132">
        <f t="shared" si="677"/>
        <v>1.7387558747E-3</v>
      </c>
      <c r="K1137" s="132">
        <f t="shared" si="678"/>
        <v>3.4810786300000004E-3</v>
      </c>
      <c r="L1137" s="300">
        <f t="shared" si="679"/>
        <v>1.2160725515800001E-2</v>
      </c>
      <c r="M1137" s="132">
        <v>2.6485887E-2</v>
      </c>
      <c r="N1137" s="132">
        <v>1.5444739000000001E-3</v>
      </c>
      <c r="O1137" s="132">
        <v>1.7823648000000001E-3</v>
      </c>
      <c r="P1137" s="132">
        <v>1.3573941000000001E-3</v>
      </c>
      <c r="Q1137" s="132">
        <v>1.9518106999999999E-4</v>
      </c>
      <c r="R1137" s="304">
        <v>6.9888747000000002E-6</v>
      </c>
      <c r="S1137" s="132">
        <v>1.7919183E-4</v>
      </c>
      <c r="T1137" s="132">
        <v>1.5423993E-4</v>
      </c>
      <c r="U1137" s="132">
        <v>2.2492260999999999E-4</v>
      </c>
      <c r="V1137" s="132">
        <v>8.6777065E-3</v>
      </c>
      <c r="W1137" s="132">
        <v>3.2238138000000001E-3</v>
      </c>
      <c r="X1137" s="304">
        <v>3.1638136999999999E-5</v>
      </c>
      <c r="Y1137" s="304">
        <v>2.6444688000000002E-6</v>
      </c>
      <c r="Z1137" s="132">
        <v>0</v>
      </c>
      <c r="AA1137" s="74"/>
      <c r="AB1137" s="301">
        <f t="shared" si="680"/>
        <v>0.19914200751879699</v>
      </c>
      <c r="AC1137" s="338">
        <f t="shared" si="681"/>
        <v>0.19914200751879699</v>
      </c>
      <c r="AD1137" s="74"/>
      <c r="AE1137" s="136">
        <v>21.776638999999999</v>
      </c>
      <c r="AF1137" s="136">
        <v>2.5413340999999998</v>
      </c>
      <c r="AG1137" s="136">
        <v>0.43701317000000001</v>
      </c>
      <c r="AH1137" s="136">
        <v>0</v>
      </c>
      <c r="AI1137" s="136">
        <v>18.53763</v>
      </c>
      <c r="AJ1137" s="136">
        <v>0.16202475</v>
      </c>
      <c r="AK1137" s="136">
        <v>9.8637687000000002E-2</v>
      </c>
      <c r="AL1137" s="74"/>
      <c r="AM1137" s="133">
        <v>4.1856547999999999E-3</v>
      </c>
      <c r="AN1137" s="340">
        <f t="shared" si="682"/>
        <v>4.1856547999999999E-3</v>
      </c>
      <c r="AP1137" s="133">
        <v>3.8905806E-3</v>
      </c>
      <c r="AQ1137" s="133">
        <v>1.8737581E-4</v>
      </c>
      <c r="AR1137" s="133">
        <v>1.0769844E-4</v>
      </c>
      <c r="AS1137" s="134">
        <f t="shared" si="683"/>
        <v>2.3324823995398999E-7</v>
      </c>
      <c r="AT1137" s="135">
        <f t="shared" si="684"/>
        <v>6.929578654022491E-10</v>
      </c>
      <c r="AU1137" s="135">
        <f t="shared" si="685"/>
        <v>1.5083815069000001E-2</v>
      </c>
      <c r="AV1137" s="302">
        <v>1.8539819E-7</v>
      </c>
      <c r="AW1137" s="302">
        <v>5.5941072999999998E-10</v>
      </c>
      <c r="AX1137" s="302">
        <v>1.5282989E-14</v>
      </c>
      <c r="AY1137" s="302">
        <v>7.8253213999999992E-12</v>
      </c>
      <c r="AZ1137" s="302">
        <v>2.0481058999999999E-13</v>
      </c>
      <c r="BA1137" s="302">
        <v>2.0183769E-10</v>
      </c>
      <c r="BB1137" s="302">
        <v>4.5721124000000003E-8</v>
      </c>
      <c r="BC1137" s="302">
        <v>2.8933192999999999E-11</v>
      </c>
      <c r="BD1137" s="302">
        <v>5.1770867000000002E-11</v>
      </c>
      <c r="BE1137" s="302">
        <v>5.2013198000000002E-14</v>
      </c>
      <c r="BF1137" s="302">
        <v>1.6752698999999999E-15</v>
      </c>
      <c r="BG1137" s="302">
        <v>6.2608955999999996E-14</v>
      </c>
      <c r="BH1137" s="302">
        <v>2.8795042E-15</v>
      </c>
      <c r="BI1137" s="302">
        <v>5.3512456000000003E-15</v>
      </c>
      <c r="BJ1137" s="302">
        <v>3.0546309000000002E-11</v>
      </c>
      <c r="BK1137" s="302">
        <v>1.8372403000000001E-9</v>
      </c>
      <c r="BL1137" s="302">
        <v>5.2391463999999998E-11</v>
      </c>
      <c r="BM1137" s="302">
        <v>1.7646068999999999E-5</v>
      </c>
      <c r="BN1137" s="303">
        <v>1.5066169000000001E-2</v>
      </c>
      <c r="BO1137" s="302">
        <v>5.1271523000000001E-11</v>
      </c>
      <c r="BP1137" s="302">
        <v>3.1178628999999998E-13</v>
      </c>
      <c r="BQ1137" s="302">
        <v>1.3949549E-17</v>
      </c>
      <c r="BR1137" s="74"/>
      <c r="BS1137" s="144">
        <v>1.0853788999999999E-5</v>
      </c>
      <c r="BT1137" s="144">
        <v>4.2513244999999999E-7</v>
      </c>
      <c r="BU1137" s="144">
        <v>5.5526075999999996E-6</v>
      </c>
      <c r="BV1137" s="144">
        <v>1.8078445000000001E-8</v>
      </c>
      <c r="BW1137" s="144">
        <v>3.7918739E-7</v>
      </c>
      <c r="BX1137" s="144">
        <v>1.3410968999999999E-7</v>
      </c>
      <c r="BY1137" s="144">
        <v>1.0118658E-9</v>
      </c>
      <c r="BZ1137" s="144">
        <v>2.1155884E-7</v>
      </c>
      <c r="CA1137" s="144">
        <v>9.3785777000000002E-9</v>
      </c>
      <c r="CB1137" s="144">
        <v>1.1857227999999999E-7</v>
      </c>
      <c r="CC1137" s="144">
        <v>1.5032583999999999E-9</v>
      </c>
      <c r="CD1137" s="144">
        <v>3.4156840000000001E-8</v>
      </c>
      <c r="CE1137" s="144">
        <v>2.8091814E-11</v>
      </c>
      <c r="CF1137" s="144">
        <v>2.9708378000000001E-7</v>
      </c>
      <c r="CG1137" s="144">
        <v>3.5949180000000002E-6</v>
      </c>
      <c r="CH1137" s="144">
        <v>6.9101628999999997E-8</v>
      </c>
      <c r="CI1137" s="144">
        <v>7.3604005999999997E-9</v>
      </c>
      <c r="CJ1137" s="203"/>
      <c r="CK1137" s="201"/>
      <c r="CL1137" s="110" t="s">
        <v>4173</v>
      </c>
      <c r="CM1137" s="110"/>
      <c r="CN1137" s="110"/>
      <c r="CO1137" s="89"/>
      <c r="CP1137" s="305"/>
      <c r="CQ1137" s="141"/>
      <c r="CR1137" s="141"/>
      <c r="CS1137" s="141"/>
      <c r="CT1137" s="141"/>
      <c r="CU1137" s="141"/>
      <c r="CV1137" s="141"/>
      <c r="CW1137" s="141"/>
      <c r="CX1137" s="141"/>
      <c r="CY1137" s="141"/>
      <c r="CZ1137" s="141"/>
      <c r="DA1137" s="141"/>
      <c r="DB1137" s="141"/>
    </row>
    <row r="1138" spans="1:106" ht="14.5" customHeight="1">
      <c r="A1138" s="74" t="s">
        <v>4493</v>
      </c>
      <c r="B1138" s="129" t="s">
        <v>4169</v>
      </c>
      <c r="C1138" s="130" t="str">
        <f t="shared" si="674"/>
        <v>A.160.05.126</v>
      </c>
      <c r="D1138" s="131" t="s">
        <v>335</v>
      </c>
      <c r="E1138" s="129" t="s">
        <v>957</v>
      </c>
      <c r="F1138" s="132" t="s">
        <v>4494</v>
      </c>
      <c r="G1138" s="132">
        <f t="shared" si="675"/>
        <v>4.38664470205E-2</v>
      </c>
      <c r="H1138" s="348">
        <f t="shared" si="676"/>
        <v>4.38664470205E-2</v>
      </c>
      <c r="I1138" s="74"/>
      <c r="J1138" s="132">
        <f t="shared" si="677"/>
        <v>1.7387558747E-3</v>
      </c>
      <c r="K1138" s="132">
        <f t="shared" si="678"/>
        <v>3.4810786300000004E-3</v>
      </c>
      <c r="L1138" s="300">
        <f t="shared" si="679"/>
        <v>1.2160725515800001E-2</v>
      </c>
      <c r="M1138" s="132">
        <v>2.6485887E-2</v>
      </c>
      <c r="N1138" s="132">
        <v>1.5444739000000001E-3</v>
      </c>
      <c r="O1138" s="132">
        <v>1.7823648000000001E-3</v>
      </c>
      <c r="P1138" s="132">
        <v>1.3573941000000001E-3</v>
      </c>
      <c r="Q1138" s="132">
        <v>1.9518106999999999E-4</v>
      </c>
      <c r="R1138" s="304">
        <v>6.9888747000000002E-6</v>
      </c>
      <c r="S1138" s="132">
        <v>1.7919183E-4</v>
      </c>
      <c r="T1138" s="132">
        <v>1.5423993E-4</v>
      </c>
      <c r="U1138" s="132">
        <v>2.2492260999999999E-4</v>
      </c>
      <c r="V1138" s="132">
        <v>8.6777065E-3</v>
      </c>
      <c r="W1138" s="132">
        <v>3.2238138000000001E-3</v>
      </c>
      <c r="X1138" s="304">
        <v>3.1638136999999999E-5</v>
      </c>
      <c r="Y1138" s="304">
        <v>2.6444688000000002E-6</v>
      </c>
      <c r="Z1138" s="132">
        <v>0</v>
      </c>
      <c r="AA1138" s="74"/>
      <c r="AB1138" s="301">
        <f t="shared" si="680"/>
        <v>0.19914200751879699</v>
      </c>
      <c r="AC1138" s="338">
        <f t="shared" si="681"/>
        <v>0.19914200751879699</v>
      </c>
      <c r="AD1138" s="74"/>
      <c r="AE1138" s="136">
        <v>21.776638999999999</v>
      </c>
      <c r="AF1138" s="136">
        <v>2.5413340999999998</v>
      </c>
      <c r="AG1138" s="136">
        <v>0.43701317000000001</v>
      </c>
      <c r="AH1138" s="136">
        <v>0</v>
      </c>
      <c r="AI1138" s="136">
        <v>18.53763</v>
      </c>
      <c r="AJ1138" s="136">
        <v>0.16202475</v>
      </c>
      <c r="AK1138" s="136">
        <v>9.8637687000000002E-2</v>
      </c>
      <c r="AL1138" s="74"/>
      <c r="AM1138" s="133">
        <v>4.1856547999999999E-3</v>
      </c>
      <c r="AN1138" s="340">
        <f t="shared" si="682"/>
        <v>4.1856547999999999E-3</v>
      </c>
      <c r="AP1138" s="133">
        <v>3.8905806E-3</v>
      </c>
      <c r="AQ1138" s="133">
        <v>1.8737581E-4</v>
      </c>
      <c r="AR1138" s="133">
        <v>1.0769844E-4</v>
      </c>
      <c r="AS1138" s="134">
        <f t="shared" si="683"/>
        <v>2.3324823995398999E-7</v>
      </c>
      <c r="AT1138" s="135">
        <f t="shared" si="684"/>
        <v>6.929578654022491E-10</v>
      </c>
      <c r="AU1138" s="135">
        <f t="shared" si="685"/>
        <v>1.5083815069000001E-2</v>
      </c>
      <c r="AV1138" s="302">
        <v>1.8539819E-7</v>
      </c>
      <c r="AW1138" s="302">
        <v>5.5941072999999998E-10</v>
      </c>
      <c r="AX1138" s="302">
        <v>1.5282989E-14</v>
      </c>
      <c r="AY1138" s="302">
        <v>7.8253213999999992E-12</v>
      </c>
      <c r="AZ1138" s="302">
        <v>2.0481058999999999E-13</v>
      </c>
      <c r="BA1138" s="302">
        <v>2.0183769E-10</v>
      </c>
      <c r="BB1138" s="302">
        <v>4.5721124000000003E-8</v>
      </c>
      <c r="BC1138" s="302">
        <v>2.8933192999999999E-11</v>
      </c>
      <c r="BD1138" s="302">
        <v>5.1770867000000002E-11</v>
      </c>
      <c r="BE1138" s="302">
        <v>5.2013198000000002E-14</v>
      </c>
      <c r="BF1138" s="302">
        <v>1.6752698999999999E-15</v>
      </c>
      <c r="BG1138" s="302">
        <v>6.2608955999999996E-14</v>
      </c>
      <c r="BH1138" s="302">
        <v>2.8795042E-15</v>
      </c>
      <c r="BI1138" s="302">
        <v>5.3512456000000003E-15</v>
      </c>
      <c r="BJ1138" s="302">
        <v>3.0546309000000002E-11</v>
      </c>
      <c r="BK1138" s="302">
        <v>1.8372403000000001E-9</v>
      </c>
      <c r="BL1138" s="302">
        <v>5.2391463999999998E-11</v>
      </c>
      <c r="BM1138" s="302">
        <v>1.7646068999999999E-5</v>
      </c>
      <c r="BN1138" s="303">
        <v>1.5066169000000001E-2</v>
      </c>
      <c r="BO1138" s="302">
        <v>5.1271523000000001E-11</v>
      </c>
      <c r="BP1138" s="302">
        <v>3.1178628999999998E-13</v>
      </c>
      <c r="BQ1138" s="302">
        <v>1.3949549E-17</v>
      </c>
      <c r="BR1138" s="74"/>
      <c r="BS1138" s="144">
        <v>1.0853788999999999E-5</v>
      </c>
      <c r="BT1138" s="144">
        <v>4.2513244999999999E-7</v>
      </c>
      <c r="BU1138" s="144">
        <v>5.5526075999999996E-6</v>
      </c>
      <c r="BV1138" s="144">
        <v>1.8078445000000001E-8</v>
      </c>
      <c r="BW1138" s="144">
        <v>3.7918739E-7</v>
      </c>
      <c r="BX1138" s="144">
        <v>1.3410968999999999E-7</v>
      </c>
      <c r="BY1138" s="144">
        <v>1.0118658E-9</v>
      </c>
      <c r="BZ1138" s="144">
        <v>2.1155884E-7</v>
      </c>
      <c r="CA1138" s="144">
        <v>9.3785777000000002E-9</v>
      </c>
      <c r="CB1138" s="144">
        <v>1.1857227999999999E-7</v>
      </c>
      <c r="CC1138" s="144">
        <v>1.5032583999999999E-9</v>
      </c>
      <c r="CD1138" s="144">
        <v>3.4156840000000001E-8</v>
      </c>
      <c r="CE1138" s="144">
        <v>2.8091814E-11</v>
      </c>
      <c r="CF1138" s="144">
        <v>2.9708378000000001E-7</v>
      </c>
      <c r="CG1138" s="144">
        <v>3.5949180000000002E-6</v>
      </c>
      <c r="CH1138" s="144">
        <v>6.9101628999999997E-8</v>
      </c>
      <c r="CI1138" s="144">
        <v>7.3604005999999997E-9</v>
      </c>
      <c r="CJ1138" s="203"/>
      <c r="CK1138" s="201"/>
      <c r="CL1138" s="110" t="s">
        <v>4173</v>
      </c>
      <c r="CM1138" s="110"/>
      <c r="CN1138" s="110"/>
      <c r="CO1138" s="89"/>
      <c r="CP1138" s="305"/>
      <c r="CQ1138" s="74"/>
      <c r="CR1138" s="74"/>
      <c r="CS1138" s="74"/>
      <c r="CT1138" s="74"/>
      <c r="CU1138" s="74"/>
      <c r="CV1138" s="74"/>
      <c r="CW1138" s="141"/>
      <c r="CX1138" s="141"/>
      <c r="CY1138" s="141"/>
      <c r="CZ1138" s="141"/>
      <c r="DA1138" s="141"/>
      <c r="DB1138" s="141"/>
    </row>
    <row r="1139" spans="1:106" ht="14.5" customHeight="1">
      <c r="A1139" s="74" t="s">
        <v>4495</v>
      </c>
      <c r="B1139" s="129" t="s">
        <v>4169</v>
      </c>
      <c r="C1139" s="130" t="str">
        <f t="shared" si="674"/>
        <v>A.160.05.127</v>
      </c>
      <c r="D1139" s="131" t="s">
        <v>335</v>
      </c>
      <c r="E1139" s="129" t="s">
        <v>957</v>
      </c>
      <c r="F1139" s="132" t="s">
        <v>4496</v>
      </c>
      <c r="G1139" s="132">
        <f t="shared" si="675"/>
        <v>4.38664470205E-2</v>
      </c>
      <c r="H1139" s="348">
        <f t="shared" si="676"/>
        <v>4.38664470205E-2</v>
      </c>
      <c r="I1139" s="74"/>
      <c r="J1139" s="132">
        <f t="shared" si="677"/>
        <v>1.7387558747E-3</v>
      </c>
      <c r="K1139" s="132">
        <f t="shared" si="678"/>
        <v>3.4810786300000004E-3</v>
      </c>
      <c r="L1139" s="300">
        <f t="shared" si="679"/>
        <v>1.2160725515800001E-2</v>
      </c>
      <c r="M1139" s="132">
        <v>2.6485887E-2</v>
      </c>
      <c r="N1139" s="132">
        <v>1.5444739000000001E-3</v>
      </c>
      <c r="O1139" s="132">
        <v>1.7823648000000001E-3</v>
      </c>
      <c r="P1139" s="132">
        <v>1.3573941000000001E-3</v>
      </c>
      <c r="Q1139" s="132">
        <v>1.9518106999999999E-4</v>
      </c>
      <c r="R1139" s="304">
        <v>6.9888747000000002E-6</v>
      </c>
      <c r="S1139" s="132">
        <v>1.7919183E-4</v>
      </c>
      <c r="T1139" s="132">
        <v>1.5423993E-4</v>
      </c>
      <c r="U1139" s="132">
        <v>2.2492260999999999E-4</v>
      </c>
      <c r="V1139" s="132">
        <v>8.6777065E-3</v>
      </c>
      <c r="W1139" s="132">
        <v>3.2238138000000001E-3</v>
      </c>
      <c r="X1139" s="304">
        <v>3.1638136999999999E-5</v>
      </c>
      <c r="Y1139" s="304">
        <v>2.6444688000000002E-6</v>
      </c>
      <c r="Z1139" s="132">
        <v>0</v>
      </c>
      <c r="AA1139" s="74"/>
      <c r="AB1139" s="301">
        <f t="shared" si="680"/>
        <v>0.19914200751879699</v>
      </c>
      <c r="AC1139" s="338">
        <f t="shared" si="681"/>
        <v>0.19914200751879699</v>
      </c>
      <c r="AD1139" s="74"/>
      <c r="AE1139" s="136">
        <v>21.776638999999999</v>
      </c>
      <c r="AF1139" s="136">
        <v>2.5413340999999998</v>
      </c>
      <c r="AG1139" s="136">
        <v>0.43701317000000001</v>
      </c>
      <c r="AH1139" s="136">
        <v>0</v>
      </c>
      <c r="AI1139" s="136">
        <v>18.53763</v>
      </c>
      <c r="AJ1139" s="136">
        <v>0.16202475</v>
      </c>
      <c r="AK1139" s="136">
        <v>9.8637687000000002E-2</v>
      </c>
      <c r="AL1139" s="74"/>
      <c r="AM1139" s="133">
        <v>4.1856547999999999E-3</v>
      </c>
      <c r="AN1139" s="340">
        <f t="shared" si="682"/>
        <v>4.1856547999999999E-3</v>
      </c>
      <c r="AP1139" s="133">
        <v>3.8905806E-3</v>
      </c>
      <c r="AQ1139" s="133">
        <v>1.8737581E-4</v>
      </c>
      <c r="AR1139" s="133">
        <v>1.0769844E-4</v>
      </c>
      <c r="AS1139" s="134">
        <f t="shared" si="683"/>
        <v>2.3324823995398999E-7</v>
      </c>
      <c r="AT1139" s="135">
        <f t="shared" si="684"/>
        <v>6.929578654022491E-10</v>
      </c>
      <c r="AU1139" s="135">
        <f t="shared" si="685"/>
        <v>1.5083815069000001E-2</v>
      </c>
      <c r="AV1139" s="302">
        <v>1.8539819E-7</v>
      </c>
      <c r="AW1139" s="302">
        <v>5.5941072999999998E-10</v>
      </c>
      <c r="AX1139" s="302">
        <v>1.5282989E-14</v>
      </c>
      <c r="AY1139" s="302">
        <v>7.8253213999999992E-12</v>
      </c>
      <c r="AZ1139" s="302">
        <v>2.0481058999999999E-13</v>
      </c>
      <c r="BA1139" s="302">
        <v>2.0183769E-10</v>
      </c>
      <c r="BB1139" s="302">
        <v>4.5721124000000003E-8</v>
      </c>
      <c r="BC1139" s="302">
        <v>2.8933192999999999E-11</v>
      </c>
      <c r="BD1139" s="302">
        <v>5.1770867000000002E-11</v>
      </c>
      <c r="BE1139" s="302">
        <v>5.2013198000000002E-14</v>
      </c>
      <c r="BF1139" s="302">
        <v>1.6752698999999999E-15</v>
      </c>
      <c r="BG1139" s="302">
        <v>6.2608955999999996E-14</v>
      </c>
      <c r="BH1139" s="302">
        <v>2.8795042E-15</v>
      </c>
      <c r="BI1139" s="302">
        <v>5.3512456000000003E-15</v>
      </c>
      <c r="BJ1139" s="302">
        <v>3.0546309000000002E-11</v>
      </c>
      <c r="BK1139" s="302">
        <v>1.8372403000000001E-9</v>
      </c>
      <c r="BL1139" s="302">
        <v>5.2391463999999998E-11</v>
      </c>
      <c r="BM1139" s="302">
        <v>1.7646068999999999E-5</v>
      </c>
      <c r="BN1139" s="303">
        <v>1.5066169000000001E-2</v>
      </c>
      <c r="BO1139" s="302">
        <v>5.1271523000000001E-11</v>
      </c>
      <c r="BP1139" s="302">
        <v>3.1178628999999998E-13</v>
      </c>
      <c r="BQ1139" s="302">
        <v>1.3949549E-17</v>
      </c>
      <c r="BR1139" s="74"/>
      <c r="BS1139" s="144">
        <v>1.0853788999999999E-5</v>
      </c>
      <c r="BT1139" s="144">
        <v>4.2513244999999999E-7</v>
      </c>
      <c r="BU1139" s="144">
        <v>5.5526075999999996E-6</v>
      </c>
      <c r="BV1139" s="144">
        <v>1.8078445000000001E-8</v>
      </c>
      <c r="BW1139" s="144">
        <v>3.7918739E-7</v>
      </c>
      <c r="BX1139" s="144">
        <v>1.3410968999999999E-7</v>
      </c>
      <c r="BY1139" s="144">
        <v>1.0118658E-9</v>
      </c>
      <c r="BZ1139" s="144">
        <v>2.1155884E-7</v>
      </c>
      <c r="CA1139" s="144">
        <v>9.3785777000000002E-9</v>
      </c>
      <c r="CB1139" s="144">
        <v>1.1857227999999999E-7</v>
      </c>
      <c r="CC1139" s="144">
        <v>1.5032583999999999E-9</v>
      </c>
      <c r="CD1139" s="144">
        <v>3.4156840000000001E-8</v>
      </c>
      <c r="CE1139" s="144">
        <v>2.8091814E-11</v>
      </c>
      <c r="CF1139" s="144">
        <v>2.9708378000000001E-7</v>
      </c>
      <c r="CG1139" s="144">
        <v>3.5949180000000002E-6</v>
      </c>
      <c r="CH1139" s="144">
        <v>6.9101628999999997E-8</v>
      </c>
      <c r="CI1139" s="144">
        <v>7.3604005999999997E-9</v>
      </c>
      <c r="CJ1139" s="203"/>
      <c r="CK1139" s="201"/>
      <c r="CL1139" s="110" t="s">
        <v>4173</v>
      </c>
      <c r="CM1139" s="110"/>
      <c r="CN1139" s="110"/>
      <c r="CO1139" s="89"/>
      <c r="CP1139" s="305"/>
      <c r="CQ1139" s="141"/>
      <c r="CR1139" s="141"/>
      <c r="CS1139" s="141"/>
      <c r="CT1139" s="141"/>
      <c r="CU1139" s="141"/>
      <c r="CV1139" s="141"/>
      <c r="CW1139" s="141"/>
      <c r="CX1139" s="141"/>
      <c r="CY1139" s="141"/>
      <c r="CZ1139" s="141"/>
      <c r="DA1139" s="141"/>
      <c r="DB1139" s="141"/>
    </row>
    <row r="1140" spans="1:106" ht="14.5" customHeight="1">
      <c r="A1140" s="74" t="s">
        <v>4497</v>
      </c>
      <c r="B1140" s="129" t="s">
        <v>4169</v>
      </c>
      <c r="C1140" s="130" t="str">
        <f t="shared" si="674"/>
        <v>A.160.05.129</v>
      </c>
      <c r="D1140" s="131" t="s">
        <v>335</v>
      </c>
      <c r="E1140" s="129" t="s">
        <v>957</v>
      </c>
      <c r="F1140" s="132" t="s">
        <v>4498</v>
      </c>
      <c r="G1140" s="132">
        <f t="shared" si="675"/>
        <v>6.9091145441499996E-2</v>
      </c>
      <c r="H1140" s="348">
        <f t="shared" si="676"/>
        <v>6.9091145441499996E-2</v>
      </c>
      <c r="I1140" s="74"/>
      <c r="J1140" s="132">
        <f t="shared" si="677"/>
        <v>1.6567833181000001E-3</v>
      </c>
      <c r="K1140" s="132">
        <f t="shared" si="678"/>
        <v>6.680641939999999E-3</v>
      </c>
      <c r="L1140" s="300">
        <f t="shared" si="679"/>
        <v>2.2649476183400002E-2</v>
      </c>
      <c r="M1140" s="132">
        <v>3.8104244000000002E-2</v>
      </c>
      <c r="N1140" s="132">
        <v>4.7276923999999996E-3</v>
      </c>
      <c r="O1140" s="132">
        <v>1.8205674000000001E-3</v>
      </c>
      <c r="P1140" s="132">
        <v>1.282512E-3</v>
      </c>
      <c r="Q1140" s="132">
        <v>2.0649169999999999E-4</v>
      </c>
      <c r="R1140" s="304">
        <v>7.4687480999999997E-6</v>
      </c>
      <c r="S1140" s="132">
        <v>1.6031087000000001E-4</v>
      </c>
      <c r="T1140" s="132">
        <v>1.3238213999999999E-4</v>
      </c>
      <c r="U1140" s="132">
        <v>2.1404012000000001E-4</v>
      </c>
      <c r="V1140" s="132">
        <v>1.9159606999999999E-2</v>
      </c>
      <c r="W1140" s="132">
        <v>3.2465124000000001E-3</v>
      </c>
      <c r="X1140" s="304">
        <v>2.7068864999999999E-5</v>
      </c>
      <c r="Y1140" s="304">
        <v>2.2477984E-6</v>
      </c>
      <c r="Z1140" s="132">
        <v>0</v>
      </c>
      <c r="AA1140" s="74"/>
      <c r="AB1140" s="301">
        <f t="shared" si="680"/>
        <v>0.28649807518796994</v>
      </c>
      <c r="AC1140" s="338">
        <f t="shared" si="681"/>
        <v>0.28649807518796994</v>
      </c>
      <c r="AD1140" s="74"/>
      <c r="AE1140" s="136">
        <v>22.097949</v>
      </c>
      <c r="AF1140" s="136">
        <v>3.6585378</v>
      </c>
      <c r="AG1140" s="136">
        <v>0.44009010999999998</v>
      </c>
      <c r="AH1140" s="136">
        <v>0</v>
      </c>
      <c r="AI1140" s="136">
        <v>17.737499</v>
      </c>
      <c r="AJ1140" s="136">
        <v>0.16234837999999999</v>
      </c>
      <c r="AK1140" s="136">
        <v>9.9473502000000005E-2</v>
      </c>
      <c r="AL1140" s="74"/>
      <c r="AM1140" s="133">
        <v>6.6328104000000004E-3</v>
      </c>
      <c r="AN1140" s="340">
        <f t="shared" si="682"/>
        <v>6.6328104000000004E-3</v>
      </c>
      <c r="AP1140" s="133">
        <v>6.1822841999999998E-3</v>
      </c>
      <c r="AQ1140" s="133">
        <v>2.6878513999999999E-4</v>
      </c>
      <c r="AR1140" s="133">
        <v>1.8174104E-4</v>
      </c>
      <c r="AS1140" s="134">
        <f t="shared" si="683"/>
        <v>3.7064054324220002E-7</v>
      </c>
      <c r="AT1140" s="135">
        <f t="shared" si="684"/>
        <v>9.9402788258351707E-10</v>
      </c>
      <c r="AU1140" s="135">
        <f t="shared" si="685"/>
        <v>2.5453927100999998E-2</v>
      </c>
      <c r="AV1140" s="302">
        <v>2.6637545999999998E-7</v>
      </c>
      <c r="AW1140" s="302">
        <v>8.0373575999999999E-10</v>
      </c>
      <c r="AX1140" s="302">
        <v>2.1958435E-14</v>
      </c>
      <c r="AY1140" s="302">
        <v>6.6515231999999997E-12</v>
      </c>
      <c r="AZ1140" s="302">
        <v>1.74089E-13</v>
      </c>
      <c r="BA1140" s="302">
        <v>1.9071146999999999E-10</v>
      </c>
      <c r="BB1140" s="302">
        <v>1.024337E-7</v>
      </c>
      <c r="BC1140" s="302">
        <v>2.7920295000000001E-11</v>
      </c>
      <c r="BD1140" s="302">
        <v>1.1725604000000001E-10</v>
      </c>
      <c r="BE1140" s="302">
        <v>4.4211217999999997E-14</v>
      </c>
      <c r="BF1140" s="302">
        <v>1.4239794E-15</v>
      </c>
      <c r="BG1140" s="302">
        <v>5.7442768E-14</v>
      </c>
      <c r="BH1140" s="302">
        <v>1.5988518E-13</v>
      </c>
      <c r="BI1140" s="302">
        <v>3.3091805999999998E-14</v>
      </c>
      <c r="BJ1140" s="302">
        <v>2.6174165999999999E-11</v>
      </c>
      <c r="BK1140" s="302">
        <v>1.5640912000000001E-9</v>
      </c>
      <c r="BL1140" s="302">
        <v>4.4532744000000001E-11</v>
      </c>
      <c r="BM1140" s="302">
        <v>1.5867100999999999E-5</v>
      </c>
      <c r="BN1140" s="303">
        <v>2.5438059999999998E-2</v>
      </c>
      <c r="BO1140" s="302">
        <v>4.3580793999999999E-11</v>
      </c>
      <c r="BP1140" s="302">
        <v>2.6501833999999999E-13</v>
      </c>
      <c r="BQ1140" s="302">
        <v>1.1857116999999999E-17</v>
      </c>
      <c r="BR1140" s="74"/>
      <c r="BS1140" s="144">
        <v>1.5476322999999999E-5</v>
      </c>
      <c r="BT1140" s="144">
        <v>8.7034343999999998E-7</v>
      </c>
      <c r="BU1140" s="144">
        <v>7.9883266000000002E-6</v>
      </c>
      <c r="BV1140" s="144">
        <v>1.5516402000000001E-8</v>
      </c>
      <c r="BW1140" s="144">
        <v>7.7208574000000003E-7</v>
      </c>
      <c r="BX1140" s="144">
        <v>1.2179510000000001E-7</v>
      </c>
      <c r="BY1140" s="144">
        <v>8.6008593999999998E-10</v>
      </c>
      <c r="BZ1140" s="144">
        <v>1.9166656000000001E-7</v>
      </c>
      <c r="CA1140" s="144">
        <v>1.0022534E-8</v>
      </c>
      <c r="CB1140" s="144">
        <v>1.0607864E-7</v>
      </c>
      <c r="CC1140" s="144">
        <v>1.2777695999999999E-9</v>
      </c>
      <c r="CD1140" s="144">
        <v>2.9033314E-8</v>
      </c>
      <c r="CE1140" s="144">
        <v>2.3878042E-11</v>
      </c>
      <c r="CF1140" s="144">
        <v>3.5097665999999999E-7</v>
      </c>
      <c r="CG1140" s="144">
        <v>4.9450323999999999E-6</v>
      </c>
      <c r="CH1140" s="144">
        <v>6.7027871999999995E-8</v>
      </c>
      <c r="CI1140" s="144">
        <v>6.2563405000000001E-9</v>
      </c>
      <c r="CJ1140" s="203"/>
      <c r="CK1140" s="201"/>
      <c r="CL1140" s="110" t="s">
        <v>4173</v>
      </c>
      <c r="CM1140" s="110"/>
      <c r="CN1140" s="110"/>
      <c r="CO1140" s="89"/>
      <c r="CP1140" s="305"/>
      <c r="CQ1140" s="141"/>
      <c r="CR1140" s="141"/>
      <c r="CS1140" s="141"/>
      <c r="CT1140" s="141"/>
      <c r="CU1140" s="141"/>
      <c r="CV1140" s="141"/>
      <c r="CW1140" s="141"/>
      <c r="CX1140" s="141"/>
      <c r="CY1140" s="141"/>
      <c r="CZ1140" s="141"/>
      <c r="DA1140" s="141"/>
      <c r="DB1140" s="141"/>
    </row>
    <row r="1141" spans="1:106" ht="14.5" customHeight="1">
      <c r="A1141" s="74" t="s">
        <v>4499</v>
      </c>
      <c r="B1141" s="129" t="s">
        <v>4169</v>
      </c>
      <c r="C1141" s="130" t="str">
        <f t="shared" si="674"/>
        <v>A.160.05.130</v>
      </c>
      <c r="D1141" s="131" t="s">
        <v>335</v>
      </c>
      <c r="E1141" s="129" t="s">
        <v>957</v>
      </c>
      <c r="F1141" s="132" t="s">
        <v>4500</v>
      </c>
      <c r="G1141" s="132">
        <f t="shared" si="675"/>
        <v>7.4963420740499997E-2</v>
      </c>
      <c r="H1141" s="348">
        <f t="shared" si="676"/>
        <v>7.4963420740499997E-2</v>
      </c>
      <c r="I1141" s="74"/>
      <c r="J1141" s="132">
        <f t="shared" si="677"/>
        <v>1.6219126355000002E-3</v>
      </c>
      <c r="K1141" s="132">
        <f t="shared" si="678"/>
        <v>7.4371685000000007E-3</v>
      </c>
      <c r="L1141" s="300">
        <f t="shared" si="679"/>
        <v>2.5094898604999999E-2</v>
      </c>
      <c r="M1141" s="132">
        <v>4.0809441000000002E-2</v>
      </c>
      <c r="N1141" s="132">
        <v>5.4974697000000003E-3</v>
      </c>
      <c r="O1141" s="132">
        <v>1.8147161999999999E-3</v>
      </c>
      <c r="P1141" s="132">
        <v>1.2533132000000001E-3</v>
      </c>
      <c r="Q1141" s="132">
        <v>2.0780026999999999E-4</v>
      </c>
      <c r="R1141" s="304">
        <v>7.4928654999999997E-6</v>
      </c>
      <c r="S1141" s="132">
        <v>1.5330629999999999E-4</v>
      </c>
      <c r="T1141" s="132">
        <v>1.2498260000000001E-4</v>
      </c>
      <c r="U1141" s="132">
        <v>2.0990914E-4</v>
      </c>
      <c r="V1141" s="132">
        <v>2.1606146E-2</v>
      </c>
      <c r="W1141" s="132">
        <v>3.2511978000000002E-3</v>
      </c>
      <c r="X1141" s="304">
        <v>2.5530090000000001E-5</v>
      </c>
      <c r="Y1141" s="304">
        <v>2.1155750000000001E-6</v>
      </c>
      <c r="Z1141" s="132">
        <v>0</v>
      </c>
      <c r="AA1141" s="74"/>
      <c r="AB1141" s="301">
        <f t="shared" si="680"/>
        <v>0.30683790225563912</v>
      </c>
      <c r="AC1141" s="338">
        <f t="shared" si="681"/>
        <v>0.30683790225563912</v>
      </c>
      <c r="AD1141" s="74"/>
      <c r="AE1141" s="136">
        <v>22.356451</v>
      </c>
      <c r="AF1141" s="136">
        <v>3.9161990000000002</v>
      </c>
      <c r="AG1141" s="136">
        <v>0.44072523000000002</v>
      </c>
      <c r="AH1141" s="136">
        <v>0</v>
      </c>
      <c r="AI1141" s="136">
        <v>17.737456000000002</v>
      </c>
      <c r="AJ1141" s="136">
        <v>0.1624149</v>
      </c>
      <c r="AK1141" s="136">
        <v>9.9655959000000002E-2</v>
      </c>
      <c r="AL1141" s="74"/>
      <c r="AM1141" s="133">
        <v>7.2078328999999998E-3</v>
      </c>
      <c r="AN1141" s="340">
        <f t="shared" si="682"/>
        <v>7.2078328999999998E-3</v>
      </c>
      <c r="AP1141" s="133">
        <v>6.7213979000000004E-3</v>
      </c>
      <c r="AQ1141" s="133">
        <v>2.8756501E-4</v>
      </c>
      <c r="AR1141" s="133">
        <v>1.9886999000000001E-4</v>
      </c>
      <c r="AS1141" s="134">
        <f t="shared" si="683"/>
        <v>4.0296150615856998E-7</v>
      </c>
      <c r="AT1141" s="135">
        <f t="shared" si="684"/>
        <v>1.0634800655305399E-9</v>
      </c>
      <c r="AU1141" s="135">
        <f t="shared" si="685"/>
        <v>2.7852939804000002E-2</v>
      </c>
      <c r="AV1141" s="302">
        <v>2.8522109999999998E-7</v>
      </c>
      <c r="AW1141" s="302">
        <v>8.6059662000000005E-10</v>
      </c>
      <c r="AX1141" s="302">
        <v>2.3511999999999999E-14</v>
      </c>
      <c r="AY1141" s="302">
        <v>6.2602571000000002E-12</v>
      </c>
      <c r="AZ1141" s="302">
        <v>1.6384846999999999E-13</v>
      </c>
      <c r="BA1141" s="302">
        <v>1.863718E-10</v>
      </c>
      <c r="BB1141" s="302">
        <v>1.1600907000000001E-7</v>
      </c>
      <c r="BC1141" s="302">
        <v>2.7438779000000001E-11</v>
      </c>
      <c r="BD1141" s="302">
        <v>1.3292222000000001E-10</v>
      </c>
      <c r="BE1141" s="302">
        <v>4.1610557999999999E-14</v>
      </c>
      <c r="BF1141" s="302">
        <v>1.3402159000000001E-15</v>
      </c>
      <c r="BG1141" s="302">
        <v>5.5345134999999998E-14</v>
      </c>
      <c r="BH1141" s="302">
        <v>1.9822594999999999E-13</v>
      </c>
      <c r="BI1141" s="302">
        <v>3.9801482000000003E-14</v>
      </c>
      <c r="BJ1141" s="302">
        <v>2.4698134999999999E-11</v>
      </c>
      <c r="BK1141" s="302">
        <v>1.4728249E-9</v>
      </c>
      <c r="BL1141" s="302">
        <v>4.1913171000000002E-11</v>
      </c>
      <c r="BM1141" s="302">
        <v>1.5227803999999999E-5</v>
      </c>
      <c r="BN1141" s="303">
        <v>2.7837712000000001E-2</v>
      </c>
      <c r="BO1141" s="302">
        <v>4.1017218000000001E-11</v>
      </c>
      <c r="BP1141" s="302">
        <v>2.4942903000000001E-13</v>
      </c>
      <c r="BQ1141" s="302">
        <v>1.1159639999999999E-17</v>
      </c>
      <c r="BR1141" s="74"/>
      <c r="BS1141" s="144">
        <v>1.6546185999999999E-5</v>
      </c>
      <c r="BT1141" s="144">
        <v>9.7626292000000004E-7</v>
      </c>
      <c r="BU1141" s="144">
        <v>8.5554549999999999E-6</v>
      </c>
      <c r="BV1141" s="144">
        <v>1.464908E-8</v>
      </c>
      <c r="BW1141" s="144">
        <v>8.6585279E-7</v>
      </c>
      <c r="BX1141" s="144">
        <v>1.1769024E-7</v>
      </c>
      <c r="BY1141" s="144">
        <v>8.0949264999999998E-10</v>
      </c>
      <c r="BZ1141" s="144">
        <v>1.8503580999999999E-7</v>
      </c>
      <c r="CA1141" s="144">
        <v>1.0054898E-8</v>
      </c>
      <c r="CB1141" s="144">
        <v>1.0144367E-7</v>
      </c>
      <c r="CC1141" s="144">
        <v>1.2026067E-9</v>
      </c>
      <c r="CD1141" s="144">
        <v>2.7325472E-8</v>
      </c>
      <c r="CE1141" s="144">
        <v>2.2473450999999999E-11</v>
      </c>
      <c r="CF1141" s="144">
        <v>3.6168249000000003E-7</v>
      </c>
      <c r="CG1141" s="144">
        <v>5.2564742E-6</v>
      </c>
      <c r="CH1141" s="144">
        <v>6.6336620000000005E-8</v>
      </c>
      <c r="CI1141" s="144">
        <v>5.8883204999999999E-9</v>
      </c>
      <c r="CJ1141" s="203"/>
      <c r="CK1141" s="201"/>
      <c r="CL1141" s="110" t="s">
        <v>4173</v>
      </c>
      <c r="CM1141" s="110"/>
      <c r="CN1141" s="110"/>
      <c r="CO1141" s="89"/>
      <c r="CP1141" s="305"/>
      <c r="CQ1141" s="141"/>
      <c r="CR1141" s="141"/>
      <c r="CS1141" s="141"/>
      <c r="CT1141" s="141"/>
      <c r="CU1141" s="141"/>
      <c r="CV1141" s="141"/>
      <c r="CW1141" s="141"/>
      <c r="CX1141" s="141"/>
      <c r="CY1141" s="141"/>
      <c r="CZ1141" s="141"/>
      <c r="DA1141" s="141"/>
      <c r="DB1141" s="141"/>
    </row>
    <row r="1142" spans="1:106" ht="14.5" customHeight="1">
      <c r="A1142" s="74" t="s">
        <v>4501</v>
      </c>
      <c r="B1142" s="129" t="s">
        <v>4169</v>
      </c>
      <c r="C1142" s="130" t="str">
        <f t="shared" si="674"/>
        <v>A.160.05.131</v>
      </c>
      <c r="D1142" s="131" t="s">
        <v>335</v>
      </c>
      <c r="E1142" s="129" t="s">
        <v>957</v>
      </c>
      <c r="F1142" s="132" t="s">
        <v>4503</v>
      </c>
      <c r="G1142" s="132">
        <f t="shared" si="675"/>
        <v>8.3855036725764993</v>
      </c>
      <c r="H1142" s="348">
        <f t="shared" si="676"/>
        <v>8.3855036725764993</v>
      </c>
      <c r="I1142" s="74"/>
      <c r="J1142" s="132">
        <f t="shared" si="677"/>
        <v>1.6567833181000001E-3</v>
      </c>
      <c r="K1142" s="132">
        <f t="shared" si="678"/>
        <v>6.680641939999999E-3</v>
      </c>
      <c r="L1142" s="300">
        <f t="shared" si="679"/>
        <v>7.8802120073183994</v>
      </c>
      <c r="M1142" s="132">
        <v>0.49695423999999999</v>
      </c>
      <c r="N1142" s="132">
        <v>4.7276923999999996E-3</v>
      </c>
      <c r="O1142" s="132">
        <v>1.8205674000000001E-3</v>
      </c>
      <c r="P1142" s="132">
        <v>1.282512E-3</v>
      </c>
      <c r="Q1142" s="132">
        <v>2.0649169999999999E-4</v>
      </c>
      <c r="R1142" s="304">
        <v>7.4687480999999997E-6</v>
      </c>
      <c r="S1142" s="132">
        <v>1.6031087000000001E-4</v>
      </c>
      <c r="T1142" s="132">
        <v>1.3238213999999999E-4</v>
      </c>
      <c r="U1142" s="132">
        <v>2.1404012000000001E-4</v>
      </c>
      <c r="V1142" s="132">
        <v>1.9159606999999999E-2</v>
      </c>
      <c r="W1142" s="132">
        <v>3.2465124000000001E-3</v>
      </c>
      <c r="X1142" s="132">
        <v>7.8575895999999998</v>
      </c>
      <c r="Y1142" s="304">
        <v>2.2477984E-6</v>
      </c>
      <c r="Z1142" s="132">
        <v>0</v>
      </c>
      <c r="AA1142" s="74"/>
      <c r="AB1142" s="301">
        <f t="shared" si="680"/>
        <v>3.7364980451127816</v>
      </c>
      <c r="AC1142" s="338">
        <f t="shared" si="681"/>
        <v>3.7364980451127816</v>
      </c>
      <c r="AD1142" s="74"/>
      <c r="AE1142" s="136">
        <v>22.097949</v>
      </c>
      <c r="AF1142" s="136">
        <v>3.6585378</v>
      </c>
      <c r="AG1142" s="136">
        <v>0.44009010999999998</v>
      </c>
      <c r="AH1142" s="136">
        <v>0</v>
      </c>
      <c r="AI1142" s="136">
        <v>17.737499</v>
      </c>
      <c r="AJ1142" s="136">
        <v>0.16234837999999999</v>
      </c>
      <c r="AK1142" s="136">
        <v>9.9473502000000005E-2</v>
      </c>
      <c r="AL1142" s="74"/>
      <c r="AM1142" s="133">
        <v>6.2647633999999994E-2</v>
      </c>
      <c r="AN1142" s="340">
        <f t="shared" si="682"/>
        <v>6.2647633999999994E-2</v>
      </c>
      <c r="AP1142" s="133">
        <v>5.9584972E-2</v>
      </c>
      <c r="AQ1142" s="133">
        <v>2.8809205000000001E-3</v>
      </c>
      <c r="AR1142" s="133">
        <v>1.8174104E-4</v>
      </c>
      <c r="AS1142" s="134">
        <f t="shared" si="683"/>
        <v>3.5722405832422E-6</v>
      </c>
      <c r="AT1142" s="135">
        <f t="shared" si="684"/>
        <v>1.0654292047578518E-8</v>
      </c>
      <c r="AU1142" s="135">
        <f t="shared" si="685"/>
        <v>2.5453927100999998E-2</v>
      </c>
      <c r="AV1142" s="302">
        <v>3.4679755000000001E-6</v>
      </c>
      <c r="AW1142" s="302">
        <v>1.0463736E-8</v>
      </c>
      <c r="AX1142" s="302">
        <v>2.8588342999999999E-13</v>
      </c>
      <c r="AY1142" s="302">
        <v>6.6515231999999997E-12</v>
      </c>
      <c r="AZ1142" s="302">
        <v>1.74089E-13</v>
      </c>
      <c r="BA1142" s="302">
        <v>1.9071146999999999E-10</v>
      </c>
      <c r="BB1142" s="302">
        <v>1.024337E-7</v>
      </c>
      <c r="BC1142" s="302">
        <v>2.7920295000000001E-11</v>
      </c>
      <c r="BD1142" s="302">
        <v>1.1725604000000001E-10</v>
      </c>
      <c r="BE1142" s="302">
        <v>4.4211217999999997E-14</v>
      </c>
      <c r="BF1142" s="302">
        <v>1.4239794E-15</v>
      </c>
      <c r="BG1142" s="302">
        <v>5.7442768E-14</v>
      </c>
      <c r="BH1142" s="302">
        <v>1.5988518E-13</v>
      </c>
      <c r="BI1142" s="302">
        <v>3.3091805999999998E-14</v>
      </c>
      <c r="BJ1142" s="302">
        <v>2.6174165999999999E-11</v>
      </c>
      <c r="BK1142" s="302">
        <v>1.5640912000000001E-9</v>
      </c>
      <c r="BL1142" s="302">
        <v>4.4532744000000001E-11</v>
      </c>
      <c r="BM1142" s="302">
        <v>1.5867100999999999E-5</v>
      </c>
      <c r="BN1142" s="303">
        <v>2.5438059999999998E-2</v>
      </c>
      <c r="BO1142" s="302">
        <v>4.3580793999999999E-11</v>
      </c>
      <c r="BP1142" s="302">
        <v>2.6501833999999999E-13</v>
      </c>
      <c r="BQ1142" s="302">
        <v>1.1857116999999999E-17</v>
      </c>
      <c r="BR1142" s="74"/>
      <c r="BS1142" s="136">
        <v>1.1167148E-4</v>
      </c>
      <c r="BT1142" s="144">
        <v>8.7034343999999998E-7</v>
      </c>
      <c r="BU1142" s="136">
        <v>1.0418347999999999E-4</v>
      </c>
      <c r="BV1142" s="144">
        <v>1.5516402000000001E-8</v>
      </c>
      <c r="BW1142" s="144">
        <v>7.7208574000000003E-7</v>
      </c>
      <c r="BX1142" s="144">
        <v>1.2179510000000001E-7</v>
      </c>
      <c r="BY1142" s="144">
        <v>8.6008593999999998E-10</v>
      </c>
      <c r="BZ1142" s="144">
        <v>1.9166656000000001E-7</v>
      </c>
      <c r="CA1142" s="144">
        <v>1.0022534E-8</v>
      </c>
      <c r="CB1142" s="144">
        <v>1.0607864E-7</v>
      </c>
      <c r="CC1142" s="144">
        <v>1.2777695999999999E-9</v>
      </c>
      <c r="CD1142" s="144">
        <v>2.9033314E-8</v>
      </c>
      <c r="CE1142" s="144">
        <v>2.3878042E-11</v>
      </c>
      <c r="CF1142" s="144">
        <v>3.5097665999999999E-7</v>
      </c>
      <c r="CG1142" s="144">
        <v>4.9450323999999999E-6</v>
      </c>
      <c r="CH1142" s="144">
        <v>6.7027871999999995E-8</v>
      </c>
      <c r="CI1142" s="144">
        <v>6.2563405000000001E-9</v>
      </c>
      <c r="CJ1142" s="203"/>
      <c r="CK1142" s="201"/>
      <c r="CL1142" s="110" t="s">
        <v>4173</v>
      </c>
      <c r="CM1142" s="110"/>
      <c r="CN1142" s="110"/>
      <c r="CO1142" s="89"/>
      <c r="CP1142" s="305"/>
      <c r="CQ1142" s="141"/>
      <c r="CR1142" s="141"/>
      <c r="CS1142" s="141"/>
      <c r="CT1142" s="141"/>
      <c r="CU1142" s="141"/>
      <c r="CV1142" s="141"/>
      <c r="CW1142" s="141"/>
      <c r="CX1142" s="141"/>
      <c r="CY1142" s="141"/>
      <c r="CZ1142" s="141"/>
      <c r="DA1142" s="141"/>
      <c r="DB1142" s="141"/>
    </row>
    <row r="1143" spans="1:106" ht="14.5" customHeight="1">
      <c r="A1143" s="74" t="s">
        <v>4504</v>
      </c>
      <c r="B1143" s="129" t="s">
        <v>4169</v>
      </c>
      <c r="C1143" s="130" t="str">
        <f t="shared" si="674"/>
        <v>A.160.05.132</v>
      </c>
      <c r="D1143" s="131" t="s">
        <v>335</v>
      </c>
      <c r="E1143" s="129" t="s">
        <v>957</v>
      </c>
      <c r="F1143" s="132" t="s">
        <v>4505</v>
      </c>
      <c r="G1143" s="132">
        <f t="shared" si="675"/>
        <v>3.2850378201700003E-2</v>
      </c>
      <c r="H1143" s="348">
        <f t="shared" si="676"/>
        <v>3.2850378201700003E-2</v>
      </c>
      <c r="I1143" s="74"/>
      <c r="J1143" s="132">
        <f t="shared" si="677"/>
        <v>1.1825224323000001E-3</v>
      </c>
      <c r="K1143" s="132">
        <f t="shared" si="678"/>
        <v>2.5214907659999999E-3</v>
      </c>
      <c r="L1143" s="300">
        <f t="shared" si="679"/>
        <v>7.7172060034000007E-3</v>
      </c>
      <c r="M1143" s="132">
        <v>2.1429159E-2</v>
      </c>
      <c r="N1143" s="132">
        <v>1.2316177E-3</v>
      </c>
      <c r="O1143" s="132">
        <v>1.2127531E-3</v>
      </c>
      <c r="P1143" s="132">
        <v>9.4886077000000001E-4</v>
      </c>
      <c r="Q1143" s="132">
        <v>1.4057130999999999E-4</v>
      </c>
      <c r="R1143" s="304">
        <v>3.4944373000000002E-6</v>
      </c>
      <c r="S1143" s="304">
        <v>8.9595915000000002E-5</v>
      </c>
      <c r="T1143" s="304">
        <v>7.7119965999999994E-5</v>
      </c>
      <c r="U1143" s="132">
        <v>1.6976710000000001E-4</v>
      </c>
      <c r="V1143" s="132">
        <v>4.3388532000000002E-3</v>
      </c>
      <c r="W1143" s="132">
        <v>3.1914444E-3</v>
      </c>
      <c r="X1143" s="304">
        <v>1.5819069000000001E-5</v>
      </c>
      <c r="Y1143" s="304">
        <v>1.3222344000000001E-6</v>
      </c>
      <c r="Z1143" s="132">
        <v>0</v>
      </c>
      <c r="AA1143" s="74"/>
      <c r="AB1143" s="301">
        <f t="shared" si="680"/>
        <v>0.16112149624060149</v>
      </c>
      <c r="AC1143" s="338">
        <f t="shared" si="681"/>
        <v>0.16112149624060149</v>
      </c>
      <c r="AD1143" s="74"/>
      <c r="AE1143" s="136">
        <v>21.191787999999999</v>
      </c>
      <c r="AF1143" s="136">
        <v>1.9625968</v>
      </c>
      <c r="AG1143" s="136">
        <v>0.43262484000000001</v>
      </c>
      <c r="AH1143" s="136">
        <v>0</v>
      </c>
      <c r="AI1143" s="136">
        <v>18.537196000000002</v>
      </c>
      <c r="AJ1143" s="136">
        <v>0.16155253999999999</v>
      </c>
      <c r="AK1143" s="136">
        <v>9.7818186000000001E-2</v>
      </c>
      <c r="AL1143" s="74"/>
      <c r="AM1143" s="133">
        <v>3.316739E-3</v>
      </c>
      <c r="AN1143" s="340">
        <f t="shared" si="682"/>
        <v>3.316739E-3</v>
      </c>
      <c r="AP1143" s="133">
        <v>3.10006E-3</v>
      </c>
      <c r="AQ1143" s="133">
        <v>1.4536862000000001E-4</v>
      </c>
      <c r="AR1143" s="145">
        <v>7.1310320999999998E-5</v>
      </c>
      <c r="AS1143" s="134">
        <f t="shared" si="683"/>
        <v>1.8585491838198998E-7</v>
      </c>
      <c r="AT1143" s="135">
        <f t="shared" si="684"/>
        <v>5.3760583030861478E-10</v>
      </c>
      <c r="AU1143" s="135">
        <f t="shared" si="685"/>
        <v>9.9874398652999991E-3</v>
      </c>
      <c r="AV1143" s="302">
        <v>1.4981795E-7</v>
      </c>
      <c r="AW1143" s="302">
        <v>4.5204673000000002E-10</v>
      </c>
      <c r="AX1143" s="302">
        <v>1.2350107E-14</v>
      </c>
      <c r="AY1143" s="302">
        <v>3.9126606999999996E-12</v>
      </c>
      <c r="AZ1143" s="302">
        <v>1.0240529E-13</v>
      </c>
      <c r="BA1143" s="302">
        <v>1.4109025E-10</v>
      </c>
      <c r="BB1143" s="302">
        <v>3.4932333999999999E-8</v>
      </c>
      <c r="BC1143" s="302">
        <v>2.0161224E-11</v>
      </c>
      <c r="BD1143" s="302">
        <v>3.897163E-11</v>
      </c>
      <c r="BE1143" s="302">
        <v>2.6006599000000001E-14</v>
      </c>
      <c r="BF1143" s="302">
        <v>8.3763493999999996E-16</v>
      </c>
      <c r="BG1143" s="302">
        <v>3.1304477999999998E-14</v>
      </c>
      <c r="BH1143" s="302">
        <v>1.4397521E-15</v>
      </c>
      <c r="BI1143" s="302">
        <v>2.6756228000000002E-15</v>
      </c>
      <c r="BJ1143" s="302">
        <v>1.5273155000000001E-11</v>
      </c>
      <c r="BK1143" s="302">
        <v>9.1862015000000003E-10</v>
      </c>
      <c r="BL1143" s="302">
        <v>2.6195731999999999E-11</v>
      </c>
      <c r="BM1143" s="302">
        <v>9.9796652999999994E-6</v>
      </c>
      <c r="BN1143" s="303">
        <v>9.9774601999999997E-3</v>
      </c>
      <c r="BO1143" s="302">
        <v>2.5635761E-11</v>
      </c>
      <c r="BP1143" s="302">
        <v>1.5589314E-13</v>
      </c>
      <c r="BQ1143" s="302">
        <v>6.9747746999999995E-18</v>
      </c>
      <c r="BR1143" s="74"/>
      <c r="BS1143" s="144">
        <v>8.6004087999999996E-6</v>
      </c>
      <c r="BT1143" s="144">
        <v>3.1601193999999998E-7</v>
      </c>
      <c r="BU1143" s="144">
        <v>4.4924948000000004E-6</v>
      </c>
      <c r="BV1143" s="144">
        <v>9.0392224000000005E-9</v>
      </c>
      <c r="BW1143" s="144">
        <v>2.9388370000000001E-7</v>
      </c>
      <c r="BX1143" s="144">
        <v>9.3061063000000006E-8</v>
      </c>
      <c r="BY1143" s="144">
        <v>5.0593290999999997E-10</v>
      </c>
      <c r="BZ1143" s="144">
        <v>1.4525126E-7</v>
      </c>
      <c r="CA1143" s="144">
        <v>4.6892889000000001E-9</v>
      </c>
      <c r="CB1143" s="144">
        <v>5.9286139E-8</v>
      </c>
      <c r="CC1143" s="144">
        <v>7.5162919000000003E-10</v>
      </c>
      <c r="CD1143" s="144">
        <v>1.7078420000000001E-8</v>
      </c>
      <c r="CE1143" s="144">
        <v>1.4045907E-11</v>
      </c>
      <c r="CF1143" s="144">
        <v>2.0453425E-7</v>
      </c>
      <c r="CG1143" s="144">
        <v>2.8979378000000001E-6</v>
      </c>
      <c r="CH1143" s="144">
        <v>6.2189106000000003E-8</v>
      </c>
      <c r="CI1143" s="144">
        <v>3.6802002999999999E-9</v>
      </c>
      <c r="CJ1143" s="203"/>
      <c r="CK1143" s="201"/>
      <c r="CL1143" s="110" t="s">
        <v>4173</v>
      </c>
      <c r="CM1143" s="110"/>
      <c r="CN1143" s="110"/>
      <c r="CP1143" s="74"/>
      <c r="CQ1143" s="141"/>
      <c r="CR1143" s="141"/>
      <c r="CS1143" s="141"/>
      <c r="CT1143" s="141"/>
      <c r="CU1143" s="141"/>
      <c r="CV1143" s="141"/>
      <c r="CW1143" s="141"/>
      <c r="CX1143" s="141"/>
      <c r="CY1143" s="141"/>
      <c r="CZ1143" s="141"/>
      <c r="DA1143" s="141"/>
      <c r="DB1143" s="141"/>
    </row>
    <row r="1144" spans="1:106" ht="14.5" customHeight="1">
      <c r="B1144" s="129" t="s">
        <v>4169</v>
      </c>
      <c r="C1144" s="127" t="s">
        <v>360</v>
      </c>
      <c r="D1144" s="127" t="s">
        <v>361</v>
      </c>
      <c r="G1144" s="74"/>
      <c r="H1144" s="74"/>
      <c r="I1144" s="74"/>
      <c r="J1144" s="74"/>
      <c r="K1144" s="74"/>
      <c r="L1144" s="74"/>
      <c r="M1144" s="74"/>
      <c r="N1144" s="74"/>
      <c r="O1144" s="74"/>
      <c r="P1144" s="74"/>
      <c r="Q1144" s="74"/>
      <c r="R1144" s="74"/>
      <c r="S1144" s="74"/>
      <c r="T1144" s="74"/>
      <c r="U1144" s="74"/>
      <c r="V1144" s="74"/>
      <c r="W1144" s="74"/>
      <c r="X1144" s="74"/>
      <c r="Y1144" s="74"/>
      <c r="Z1144" s="74"/>
      <c r="AA1144" s="74"/>
      <c r="AB1144" s="74"/>
      <c r="AC1144" s="74"/>
      <c r="AD1144" s="74"/>
      <c r="AE1144" s="74"/>
      <c r="AF1144" s="74"/>
      <c r="AG1144" s="74"/>
      <c r="AH1144" s="74"/>
      <c r="AI1144" s="74"/>
      <c r="AJ1144" s="74"/>
      <c r="AK1144" s="74"/>
      <c r="AL1144" s="74"/>
      <c r="AM1144" s="74"/>
      <c r="AN1144" s="74"/>
      <c r="AP1144" s="74"/>
      <c r="AQ1144" s="74"/>
      <c r="AR1144" s="74"/>
      <c r="AS1144" s="74"/>
      <c r="AT1144" s="74"/>
      <c r="AU1144" s="74"/>
      <c r="AV1144" s="74"/>
      <c r="AW1144" s="74"/>
      <c r="AX1144" s="74"/>
      <c r="AY1144" s="74"/>
      <c r="AZ1144" s="74"/>
      <c r="BA1144" s="74"/>
      <c r="BB1144" s="74"/>
      <c r="BC1144" s="74"/>
      <c r="BD1144" s="74"/>
      <c r="BE1144" s="74"/>
      <c r="BF1144" s="74"/>
      <c r="BG1144" s="74"/>
      <c r="BH1144" s="74"/>
      <c r="BI1144" s="74"/>
      <c r="BJ1144" s="74"/>
      <c r="BK1144" s="74"/>
      <c r="BL1144" s="74"/>
      <c r="BM1144" s="74"/>
      <c r="BN1144" s="74"/>
      <c r="BO1144" s="74"/>
      <c r="BP1144" s="74"/>
      <c r="BQ1144" s="74"/>
      <c r="BR1144" s="74"/>
      <c r="BS1144" s="74"/>
      <c r="BT1144" s="74"/>
      <c r="BU1144" s="74"/>
      <c r="BV1144" s="74"/>
      <c r="BW1144" s="74"/>
      <c r="BX1144" s="74"/>
      <c r="BY1144" s="74"/>
      <c r="BZ1144" s="74"/>
      <c r="CA1144" s="74"/>
      <c r="CB1144" s="74"/>
      <c r="CC1144" s="74"/>
      <c r="CD1144" s="74"/>
      <c r="CE1144" s="74"/>
      <c r="CF1144" s="74"/>
      <c r="CG1144" s="74"/>
      <c r="CH1144" s="74"/>
      <c r="CI1144" s="74"/>
      <c r="CJ1144" s="223"/>
      <c r="CK1144" s="202"/>
      <c r="CL1144" s="89"/>
      <c r="CM1144" s="110"/>
      <c r="CN1144" s="110"/>
      <c r="CP1144" s="74"/>
      <c r="CQ1144" s="141"/>
      <c r="CR1144" s="141"/>
      <c r="CS1144" s="141"/>
      <c r="CT1144" s="141"/>
      <c r="CU1144" s="141"/>
      <c r="CV1144" s="141"/>
      <c r="CW1144" s="141"/>
      <c r="CX1144" s="141"/>
      <c r="CY1144" s="141"/>
      <c r="CZ1144" s="141"/>
      <c r="DA1144" s="141"/>
      <c r="DB1144" s="141"/>
    </row>
    <row r="1145" spans="1:106" ht="14.5" customHeight="1">
      <c r="A1145" s="74" t="s">
        <v>4506</v>
      </c>
      <c r="B1145" s="129" t="s">
        <v>4169</v>
      </c>
      <c r="C1145" s="130" t="str">
        <f t="shared" ref="C1145:C1174" si="686">MID(A1145,1,12)</f>
        <v>A.160.06.101</v>
      </c>
      <c r="D1145" s="131" t="s">
        <v>361</v>
      </c>
      <c r="E1145" s="129" t="s">
        <v>957</v>
      </c>
      <c r="F1145" s="132" t="s">
        <v>4507</v>
      </c>
      <c r="G1145" s="132">
        <f t="shared" ref="G1145:G1174" si="687">J1145+K1145+L1145+M1145</f>
        <v>5.0713329505600001E-2</v>
      </c>
      <c r="H1145" s="348">
        <f t="shared" ref="H1145:H1174" si="688">G1145</f>
        <v>5.0713329505600001E-2</v>
      </c>
      <c r="I1145" s="74"/>
      <c r="J1145" s="132">
        <f t="shared" ref="J1145:J1174" si="689">P1145+Q1145+R1145+S1145</f>
        <v>1.5497497916E-3</v>
      </c>
      <c r="K1145" s="132">
        <f t="shared" ref="K1145:K1174" si="690">N1145+O1145+T1145</f>
        <v>4.4728447299999998E-3</v>
      </c>
      <c r="L1145" s="300">
        <f t="shared" ref="L1145:L1174" si="691">U1145+IF(V1145="x",0,V1145)+IF(W1145="x",0,W1145)+IF(X1145="x",0,X1145)+Y1145+Z1145</f>
        <v>1.5046362984000002E-2</v>
      </c>
      <c r="M1145" s="132">
        <v>2.9644371999999999E-2</v>
      </c>
      <c r="N1145" s="132">
        <v>2.7119556E-3</v>
      </c>
      <c r="O1145" s="132">
        <v>1.636993E-3</v>
      </c>
      <c r="P1145" s="132">
        <v>1.2127869999999999E-3</v>
      </c>
      <c r="Q1145" s="132">
        <v>1.8426074E-4</v>
      </c>
      <c r="R1145" s="304">
        <v>6.1938916000000001E-6</v>
      </c>
      <c r="S1145" s="132">
        <v>1.4650816000000001E-4</v>
      </c>
      <c r="T1145" s="132">
        <v>1.2389612999999999E-4</v>
      </c>
      <c r="U1145" s="132">
        <v>2.050946E-4</v>
      </c>
      <c r="V1145" s="132">
        <v>1.1590123000000001E-2</v>
      </c>
      <c r="W1145" s="132">
        <v>3.2236497000000001E-3</v>
      </c>
      <c r="X1145" s="304">
        <v>2.5380108999999999E-5</v>
      </c>
      <c r="Y1145" s="304">
        <v>2.1155750000000001E-6</v>
      </c>
      <c r="Z1145" s="132">
        <v>0</v>
      </c>
      <c r="AA1145" s="74"/>
      <c r="AB1145" s="301">
        <f t="shared" ref="AB1145:AB1174" si="692">M1145/0.133</f>
        <v>0.22289001503759395</v>
      </c>
      <c r="AC1145" s="338">
        <f t="shared" ref="AC1145:AC1174" si="693">AB1145</f>
        <v>0.22289001503759395</v>
      </c>
      <c r="AD1145" s="74"/>
      <c r="AE1145" s="136">
        <v>21.254200999999998</v>
      </c>
      <c r="AF1145" s="136">
        <v>2.8189978999999998</v>
      </c>
      <c r="AG1145" s="136">
        <v>0.43699080000000001</v>
      </c>
      <c r="AH1145" s="136">
        <v>0</v>
      </c>
      <c r="AI1145" s="136">
        <v>17.737456000000002</v>
      </c>
      <c r="AJ1145" s="136">
        <v>0.16201940000000001</v>
      </c>
      <c r="AK1145" s="136">
        <v>9.8736542999999996E-2</v>
      </c>
      <c r="AL1145" s="74"/>
      <c r="AM1145" s="133">
        <v>4.9061770999999999E-3</v>
      </c>
      <c r="AN1145" s="340">
        <f t="shared" ref="AN1145:AN1174" si="694">AM1145</f>
        <v>4.9061770999999999E-3</v>
      </c>
      <c r="AP1145" s="133">
        <v>4.5718670000000003E-3</v>
      </c>
      <c r="AQ1145" s="133">
        <v>2.0765523999999999E-4</v>
      </c>
      <c r="AR1145" s="133">
        <v>1.2665481000000001E-4</v>
      </c>
      <c r="AS1145" s="134">
        <f t="shared" ref="AS1145:AS1174" si="695">AV1145+AY1145+AZ1145+BA1145+BB1145+BJ1145+BK1145+BO1145</f>
        <v>2.7409274311656998E-7</v>
      </c>
      <c r="AT1145" s="135">
        <f t="shared" ref="AT1145:AT1174" si="696">AW1145+AX1145+BC1145+BD1145+BE1145+BF1145+BG1145+BH1145+BI1145+BL1145+BP1145+BQ1145</f>
        <v>7.679557724165399E-10</v>
      </c>
      <c r="AU1145" s="135">
        <f t="shared" ref="AU1145:AU1174" si="697">BM1145+BN1145</f>
        <v>1.7738768995000001E-2</v>
      </c>
      <c r="AV1145" s="302">
        <v>2.0731744999999999E-7</v>
      </c>
      <c r="AW1145" s="302">
        <v>6.2554252000000005E-10</v>
      </c>
      <c r="AX1145" s="302">
        <v>1.7089985999999999E-14</v>
      </c>
      <c r="AY1145" s="302">
        <v>6.2602571000000002E-12</v>
      </c>
      <c r="AZ1145" s="302">
        <v>1.6384846999999999E-13</v>
      </c>
      <c r="BA1145" s="302">
        <v>1.8033848999999999E-10</v>
      </c>
      <c r="BB1145" s="302">
        <v>6.5052240000000003E-8</v>
      </c>
      <c r="BC1145" s="302">
        <v>2.6062889999999999E-11</v>
      </c>
      <c r="BD1145" s="302">
        <v>7.3996012999999996E-11</v>
      </c>
      <c r="BE1145" s="302">
        <v>4.1610557999999999E-14</v>
      </c>
      <c r="BF1145" s="302">
        <v>1.3402159000000001E-15</v>
      </c>
      <c r="BG1145" s="302">
        <v>5.1753754E-14</v>
      </c>
      <c r="BH1145" s="302">
        <v>6.4403991000000003E-14</v>
      </c>
      <c r="BI1145" s="302">
        <v>1.5539721999999999E-14</v>
      </c>
      <c r="BJ1145" s="302">
        <v>2.4519802999999999E-11</v>
      </c>
      <c r="BK1145" s="302">
        <v>1.4707535E-9</v>
      </c>
      <c r="BL1145" s="302">
        <v>4.1913171000000002E-11</v>
      </c>
      <c r="BM1145" s="302">
        <v>1.4784995E-5</v>
      </c>
      <c r="BN1145" s="303">
        <v>1.7723984000000002E-2</v>
      </c>
      <c r="BO1145" s="302">
        <v>4.1017218000000001E-11</v>
      </c>
      <c r="BP1145" s="302">
        <v>2.4942903000000001E-13</v>
      </c>
      <c r="BQ1145" s="302">
        <v>1.1159639999999999E-17</v>
      </c>
      <c r="BR1145" s="74"/>
      <c r="BS1145" s="144">
        <v>1.204242E-5</v>
      </c>
      <c r="BT1145" s="144">
        <v>5.7000784000000001E-7</v>
      </c>
      <c r="BU1145" s="144">
        <v>6.2147650000000003E-6</v>
      </c>
      <c r="BV1145" s="144">
        <v>1.4521814E-8</v>
      </c>
      <c r="BW1145" s="144">
        <v>5.1013676000000004E-7</v>
      </c>
      <c r="BX1145" s="144">
        <v>1.1769024E-7</v>
      </c>
      <c r="BY1145" s="144">
        <v>8.0949264999999998E-10</v>
      </c>
      <c r="BZ1145" s="144">
        <v>1.8503580999999999E-7</v>
      </c>
      <c r="CA1145" s="144">
        <v>8.3117664000000002E-9</v>
      </c>
      <c r="CB1145" s="144">
        <v>9.6945301000000006E-8</v>
      </c>
      <c r="CC1145" s="144">
        <v>1.2026067E-9</v>
      </c>
      <c r="CD1145" s="144">
        <v>2.7325472E-8</v>
      </c>
      <c r="CE1145" s="144">
        <v>2.2473450999999999E-11</v>
      </c>
      <c r="CF1145" s="144">
        <v>2.9227340999999999E-7</v>
      </c>
      <c r="CG1145" s="144">
        <v>3.9311469999999998E-6</v>
      </c>
      <c r="CH1145" s="144">
        <v>6.6336620000000005E-8</v>
      </c>
      <c r="CI1145" s="144">
        <v>5.8883204999999999E-9</v>
      </c>
      <c r="CJ1145" s="203"/>
      <c r="CK1145" s="201"/>
      <c r="CL1145" s="110" t="s">
        <v>4173</v>
      </c>
      <c r="CO1145" s="141"/>
      <c r="CP1145" s="305"/>
      <c r="CQ1145" s="141"/>
      <c r="CR1145" s="141"/>
      <c r="CS1145" s="141"/>
      <c r="CT1145" s="141"/>
      <c r="CU1145" s="141"/>
      <c r="CV1145" s="141"/>
      <c r="CW1145" s="141"/>
      <c r="CX1145" s="141"/>
      <c r="CY1145" s="141"/>
      <c r="CZ1145" s="141"/>
      <c r="DA1145" s="141"/>
      <c r="DB1145" s="141"/>
    </row>
    <row r="1146" spans="1:106" ht="14.5" customHeight="1">
      <c r="A1146" s="74" t="s">
        <v>4508</v>
      </c>
      <c r="B1146" s="129" t="s">
        <v>4169</v>
      </c>
      <c r="C1146" s="130" t="str">
        <f t="shared" si="686"/>
        <v>A.160.06.102</v>
      </c>
      <c r="D1146" s="131" t="s">
        <v>361</v>
      </c>
      <c r="E1146" s="129" t="s">
        <v>957</v>
      </c>
      <c r="F1146" s="132" t="s">
        <v>4510</v>
      </c>
      <c r="G1146" s="132">
        <f t="shared" si="687"/>
        <v>3.1201633473966002</v>
      </c>
      <c r="H1146" s="348">
        <f t="shared" si="688"/>
        <v>3.1201633473966002</v>
      </c>
      <c r="I1146" s="74"/>
      <c r="J1146" s="132">
        <f t="shared" si="689"/>
        <v>1.5497497916E-3</v>
      </c>
      <c r="K1146" s="132">
        <f t="shared" si="690"/>
        <v>4.4728447299999998E-3</v>
      </c>
      <c r="L1146" s="300">
        <f t="shared" si="691"/>
        <v>2.6256463828749999</v>
      </c>
      <c r="M1146" s="132">
        <v>0.48849437000000001</v>
      </c>
      <c r="N1146" s="132">
        <v>2.7119556E-3</v>
      </c>
      <c r="O1146" s="132">
        <v>1.636993E-3</v>
      </c>
      <c r="P1146" s="132">
        <v>1.2127869999999999E-3</v>
      </c>
      <c r="Q1146" s="132">
        <v>1.8426074E-4</v>
      </c>
      <c r="R1146" s="304">
        <v>6.1938916000000001E-6</v>
      </c>
      <c r="S1146" s="132">
        <v>1.4650816000000001E-4</v>
      </c>
      <c r="T1146" s="132">
        <v>1.2389612999999999E-4</v>
      </c>
      <c r="U1146" s="132">
        <v>2.050946E-4</v>
      </c>
      <c r="V1146" s="132">
        <v>1.1590123000000001E-2</v>
      </c>
      <c r="W1146" s="132">
        <v>3.2236497000000001E-3</v>
      </c>
      <c r="X1146" s="132">
        <v>2.6106254</v>
      </c>
      <c r="Y1146" s="304">
        <v>2.1155750000000001E-6</v>
      </c>
      <c r="Z1146" s="132">
        <v>0</v>
      </c>
      <c r="AA1146" s="74"/>
      <c r="AB1146" s="301">
        <f t="shared" si="692"/>
        <v>3.6728899999999998</v>
      </c>
      <c r="AC1146" s="338">
        <f t="shared" si="693"/>
        <v>3.6728899999999998</v>
      </c>
      <c r="AD1146" s="74"/>
      <c r="AE1146" s="136">
        <v>21.254200999999998</v>
      </c>
      <c r="AF1146" s="136">
        <v>2.8189978999999998</v>
      </c>
      <c r="AG1146" s="136">
        <v>0.43699080000000001</v>
      </c>
      <c r="AH1146" s="136">
        <v>0</v>
      </c>
      <c r="AI1146" s="136">
        <v>17.737456000000002</v>
      </c>
      <c r="AJ1146" s="136">
        <v>0.16201940000000001</v>
      </c>
      <c r="AK1146" s="136">
        <v>9.8736542999999996E-2</v>
      </c>
      <c r="AL1146" s="74"/>
      <c r="AM1146" s="133">
        <v>6.0921000000000003E-2</v>
      </c>
      <c r="AN1146" s="340">
        <f t="shared" si="694"/>
        <v>6.0921000000000003E-2</v>
      </c>
      <c r="AP1146" s="133">
        <v>5.7974554999999997E-2</v>
      </c>
      <c r="AQ1146" s="133">
        <v>2.8197906000000002E-3</v>
      </c>
      <c r="AR1146" s="133">
        <v>1.2665481000000001E-4</v>
      </c>
      <c r="AS1146" s="134">
        <f t="shared" si="695"/>
        <v>3.4756927931165704E-6</v>
      </c>
      <c r="AT1146" s="135">
        <f t="shared" si="696"/>
        <v>1.042822017742054E-8</v>
      </c>
      <c r="AU1146" s="135">
        <f t="shared" si="697"/>
        <v>1.7738768995000001E-2</v>
      </c>
      <c r="AV1146" s="302">
        <v>3.4089175E-6</v>
      </c>
      <c r="AW1146" s="302">
        <v>1.0285543E-8</v>
      </c>
      <c r="AX1146" s="302">
        <v>2.8101499E-13</v>
      </c>
      <c r="AY1146" s="302">
        <v>6.2602571000000002E-12</v>
      </c>
      <c r="AZ1146" s="302">
        <v>1.6384846999999999E-13</v>
      </c>
      <c r="BA1146" s="302">
        <v>1.8033848999999999E-10</v>
      </c>
      <c r="BB1146" s="302">
        <v>6.5052240000000003E-8</v>
      </c>
      <c r="BC1146" s="302">
        <v>2.6062889999999999E-11</v>
      </c>
      <c r="BD1146" s="302">
        <v>7.3996012999999996E-11</v>
      </c>
      <c r="BE1146" s="302">
        <v>4.1610557999999999E-14</v>
      </c>
      <c r="BF1146" s="302">
        <v>1.3402159000000001E-15</v>
      </c>
      <c r="BG1146" s="302">
        <v>5.1753754E-14</v>
      </c>
      <c r="BH1146" s="302">
        <v>6.4403991000000003E-14</v>
      </c>
      <c r="BI1146" s="302">
        <v>1.5539721999999999E-14</v>
      </c>
      <c r="BJ1146" s="302">
        <v>2.4519802999999999E-11</v>
      </c>
      <c r="BK1146" s="302">
        <v>1.4707535E-9</v>
      </c>
      <c r="BL1146" s="302">
        <v>4.1913171000000002E-11</v>
      </c>
      <c r="BM1146" s="302">
        <v>1.4784995E-5</v>
      </c>
      <c r="BN1146" s="303">
        <v>1.7723984000000002E-2</v>
      </c>
      <c r="BO1146" s="302">
        <v>4.1017218000000001E-11</v>
      </c>
      <c r="BP1146" s="302">
        <v>2.4942903000000001E-13</v>
      </c>
      <c r="BQ1146" s="302">
        <v>1.1159639999999999E-17</v>
      </c>
      <c r="BR1146" s="74"/>
      <c r="BS1146" s="136">
        <v>1.0823757E-4</v>
      </c>
      <c r="BT1146" s="144">
        <v>5.7000784000000001E-7</v>
      </c>
      <c r="BU1146" s="136">
        <v>1.0240992E-4</v>
      </c>
      <c r="BV1146" s="144">
        <v>1.4521814E-8</v>
      </c>
      <c r="BW1146" s="144">
        <v>5.1013676000000004E-7</v>
      </c>
      <c r="BX1146" s="144">
        <v>1.1769024E-7</v>
      </c>
      <c r="BY1146" s="144">
        <v>8.0949264999999998E-10</v>
      </c>
      <c r="BZ1146" s="144">
        <v>1.8503580999999999E-7</v>
      </c>
      <c r="CA1146" s="144">
        <v>8.3117664000000002E-9</v>
      </c>
      <c r="CB1146" s="144">
        <v>9.6945301000000006E-8</v>
      </c>
      <c r="CC1146" s="144">
        <v>1.2026067E-9</v>
      </c>
      <c r="CD1146" s="144">
        <v>2.7325472E-8</v>
      </c>
      <c r="CE1146" s="144">
        <v>2.2473450999999999E-11</v>
      </c>
      <c r="CF1146" s="144">
        <v>2.9227340999999999E-7</v>
      </c>
      <c r="CG1146" s="144">
        <v>3.9311469999999998E-6</v>
      </c>
      <c r="CH1146" s="144">
        <v>6.6336620000000005E-8</v>
      </c>
      <c r="CI1146" s="144">
        <v>5.8883204999999999E-9</v>
      </c>
      <c r="CJ1146" s="224"/>
      <c r="CK1146" s="201"/>
      <c r="CL1146" s="110" t="s">
        <v>4173</v>
      </c>
      <c r="CM1146" s="110"/>
      <c r="CN1146" s="110"/>
      <c r="CP1146" s="305"/>
      <c r="CQ1146" s="141"/>
      <c r="CR1146" s="141"/>
      <c r="CS1146" s="141"/>
      <c r="CT1146" s="141"/>
      <c r="CU1146" s="141"/>
      <c r="CV1146" s="141"/>
      <c r="CW1146" s="141"/>
      <c r="CX1146" s="141"/>
      <c r="CY1146" s="141"/>
      <c r="CZ1146" s="141"/>
      <c r="DA1146" s="141"/>
      <c r="DB1146" s="141"/>
    </row>
    <row r="1147" spans="1:106" ht="14.5" customHeight="1">
      <c r="A1147" s="74" t="s">
        <v>4511</v>
      </c>
      <c r="B1147" s="129" t="s">
        <v>4169</v>
      </c>
      <c r="C1147" s="130" t="str">
        <f t="shared" si="686"/>
        <v>A.160.06.103</v>
      </c>
      <c r="D1147" s="131" t="s">
        <v>361</v>
      </c>
      <c r="E1147" s="129" t="s">
        <v>957</v>
      </c>
      <c r="F1147" s="132" t="s">
        <v>4512</v>
      </c>
      <c r="G1147" s="132">
        <f t="shared" si="687"/>
        <v>6.5929074044000002E-2</v>
      </c>
      <c r="H1147" s="348">
        <f t="shared" si="688"/>
        <v>6.5929074044000002E-2</v>
      </c>
      <c r="I1147" s="74"/>
      <c r="J1147" s="132">
        <f t="shared" si="689"/>
        <v>1.5950284340000001E-3</v>
      </c>
      <c r="K1147" s="132">
        <f t="shared" si="690"/>
        <v>6.3328125300000006E-3</v>
      </c>
      <c r="L1147" s="300">
        <f t="shared" si="691"/>
        <v>2.1351327080000003E-2</v>
      </c>
      <c r="M1147" s="132">
        <v>3.6649906000000003E-2</v>
      </c>
      <c r="N1147" s="132">
        <v>4.4597291000000004E-3</v>
      </c>
      <c r="O1147" s="132">
        <v>1.7485056E-3</v>
      </c>
      <c r="P1147" s="132">
        <v>1.2382152E-3</v>
      </c>
      <c r="Q1147" s="132">
        <v>1.9903063999999999E-4</v>
      </c>
      <c r="R1147" s="304">
        <v>7.0089339999999996E-6</v>
      </c>
      <c r="S1147" s="132">
        <v>1.5077366000000001E-4</v>
      </c>
      <c r="T1147" s="132">
        <v>1.2457783E-4</v>
      </c>
      <c r="U1147" s="132">
        <v>2.0811549E-4</v>
      </c>
      <c r="V1147" s="132">
        <v>1.7874687E-2</v>
      </c>
      <c r="W1147" s="132">
        <v>3.2409347999999998E-3</v>
      </c>
      <c r="X1147" s="304">
        <v>2.5474214999999998E-5</v>
      </c>
      <c r="Y1147" s="304">
        <v>2.1155750000000001E-6</v>
      </c>
      <c r="Z1147" s="132">
        <v>0</v>
      </c>
      <c r="AA1147" s="74"/>
      <c r="AB1147" s="301">
        <f t="shared" si="692"/>
        <v>0.2755632030075188</v>
      </c>
      <c r="AC1147" s="338">
        <f t="shared" si="693"/>
        <v>0.2755632030075188</v>
      </c>
      <c r="AD1147" s="74"/>
      <c r="AE1147" s="136">
        <v>21.945809000000001</v>
      </c>
      <c r="AF1147" s="136">
        <v>3.5074377999999999</v>
      </c>
      <c r="AG1147" s="136">
        <v>0.43933397000000002</v>
      </c>
      <c r="AH1147" s="136">
        <v>0</v>
      </c>
      <c r="AI1147" s="136">
        <v>17.737456000000002</v>
      </c>
      <c r="AJ1147" s="136">
        <v>0.16226755000000001</v>
      </c>
      <c r="AK1147" s="136">
        <v>9.9313431999999993E-2</v>
      </c>
      <c r="AL1147" s="74"/>
      <c r="AM1147" s="133">
        <v>6.3503533000000001E-3</v>
      </c>
      <c r="AN1147" s="340">
        <f t="shared" si="694"/>
        <v>6.3503533000000001E-3</v>
      </c>
      <c r="AP1147" s="133">
        <v>5.9205923000000002E-3</v>
      </c>
      <c r="AQ1147" s="133">
        <v>2.5779470000000001E-4</v>
      </c>
      <c r="AR1147" s="133">
        <v>1.7196630000000001E-4</v>
      </c>
      <c r="AS1147" s="134">
        <f t="shared" si="695"/>
        <v>3.5495157331156998E-7</v>
      </c>
      <c r="AT1147" s="135">
        <f t="shared" si="696"/>
        <v>9.533827751155403E-10</v>
      </c>
      <c r="AU1147" s="135">
        <f t="shared" si="697"/>
        <v>2.4084915836E-2</v>
      </c>
      <c r="AV1147" s="302">
        <v>2.5619817000000001E-7</v>
      </c>
      <c r="AW1147" s="302">
        <v>7.7302744000000004E-10</v>
      </c>
      <c r="AX1147" s="302">
        <v>2.1119485E-14</v>
      </c>
      <c r="AY1147" s="302">
        <v>6.2602571000000002E-12</v>
      </c>
      <c r="AZ1147" s="302">
        <v>1.6384846999999999E-13</v>
      </c>
      <c r="BA1147" s="302">
        <v>1.8412409E-10</v>
      </c>
      <c r="BB1147" s="302">
        <v>9.7025152999999996E-8</v>
      </c>
      <c r="BC1147" s="302">
        <v>2.6926193000000001E-11</v>
      </c>
      <c r="BD1147" s="302">
        <v>1.1096932E-10</v>
      </c>
      <c r="BE1147" s="302">
        <v>4.1610557999999999E-14</v>
      </c>
      <c r="BF1147" s="302">
        <v>1.3402159000000001E-15</v>
      </c>
      <c r="BG1147" s="302">
        <v>5.400717E-14</v>
      </c>
      <c r="BH1147" s="302">
        <v>1.4837070999999999E-13</v>
      </c>
      <c r="BI1147" s="302">
        <v>3.0762787000000003E-14</v>
      </c>
      <c r="BJ1147" s="302">
        <v>2.4631698000000001E-11</v>
      </c>
      <c r="BK1147" s="302">
        <v>1.4720532000000001E-9</v>
      </c>
      <c r="BL1147" s="302">
        <v>4.1913171000000002E-11</v>
      </c>
      <c r="BM1147" s="302">
        <v>1.5062835999999999E-5</v>
      </c>
      <c r="BN1147" s="303">
        <v>2.4069852999999999E-2</v>
      </c>
      <c r="BO1147" s="302">
        <v>4.1017218000000001E-11</v>
      </c>
      <c r="BP1147" s="302">
        <v>2.4942903000000001E-13</v>
      </c>
      <c r="BQ1147" s="302">
        <v>1.1159639999999999E-17</v>
      </c>
      <c r="BR1147" s="74"/>
      <c r="BS1147" s="144">
        <v>1.4868312000000001E-5</v>
      </c>
      <c r="BT1147" s="144">
        <v>8.2491299000000004E-7</v>
      </c>
      <c r="BU1147" s="144">
        <v>7.6834332000000001E-6</v>
      </c>
      <c r="BV1147" s="144">
        <v>1.4601667E-8</v>
      </c>
      <c r="BW1147" s="144">
        <v>7.3333112999999999E-7</v>
      </c>
      <c r="BX1147" s="144">
        <v>1.1769024E-7</v>
      </c>
      <c r="BY1147" s="144">
        <v>8.0949264999999998E-10</v>
      </c>
      <c r="BZ1147" s="144">
        <v>1.8503580999999999E-7</v>
      </c>
      <c r="CA1147" s="144">
        <v>9.4054959999999998E-9</v>
      </c>
      <c r="CB1147" s="144">
        <v>9.9767809000000006E-8</v>
      </c>
      <c r="CC1147" s="144">
        <v>1.2026067E-9</v>
      </c>
      <c r="CD1147" s="144">
        <v>2.7325472E-8</v>
      </c>
      <c r="CE1147" s="144">
        <v>2.2473450999999999E-11</v>
      </c>
      <c r="CF1147" s="144">
        <v>3.3582421000000002E-7</v>
      </c>
      <c r="CG1147" s="144">
        <v>4.7627249000000003E-6</v>
      </c>
      <c r="CH1147" s="144">
        <v>6.6336620000000005E-8</v>
      </c>
      <c r="CI1147" s="144">
        <v>5.8883204999999999E-9</v>
      </c>
      <c r="CJ1147" s="225"/>
      <c r="CK1147" s="201"/>
      <c r="CL1147" s="110" t="s">
        <v>4173</v>
      </c>
      <c r="CM1147" s="110"/>
      <c r="CN1147" s="110"/>
      <c r="CO1147" s="141"/>
      <c r="CP1147" s="305"/>
      <c r="CQ1147" s="141"/>
      <c r="CR1147" s="141"/>
      <c r="CS1147" s="141"/>
      <c r="CT1147" s="141"/>
      <c r="CU1147" s="141"/>
      <c r="CV1147" s="141"/>
      <c r="CW1147" s="141"/>
      <c r="CX1147" s="141"/>
      <c r="CY1147" s="141"/>
      <c r="CZ1147" s="141"/>
      <c r="DA1147" s="141"/>
      <c r="DB1147" s="74"/>
    </row>
    <row r="1148" spans="1:106" ht="14.5" customHeight="1">
      <c r="A1148" s="74" t="s">
        <v>4513</v>
      </c>
      <c r="B1148" s="129" t="s">
        <v>4169</v>
      </c>
      <c r="C1148" s="130" t="str">
        <f t="shared" si="686"/>
        <v>A.160.06.104</v>
      </c>
      <c r="D1148" s="131" t="s">
        <v>361</v>
      </c>
      <c r="E1148" s="129" t="s">
        <v>957</v>
      </c>
      <c r="F1148" s="132" t="s">
        <v>4514</v>
      </c>
      <c r="G1148" s="132">
        <f t="shared" si="687"/>
        <v>6.1066541038290003</v>
      </c>
      <c r="H1148" s="348">
        <f t="shared" si="688"/>
        <v>6.1066541038290003</v>
      </c>
      <c r="I1148" s="74"/>
      <c r="J1148" s="132">
        <f t="shared" si="689"/>
        <v>1.5950284340000001E-3</v>
      </c>
      <c r="K1148" s="132">
        <f t="shared" si="690"/>
        <v>6.3328125300000006E-3</v>
      </c>
      <c r="L1148" s="300">
        <f t="shared" si="691"/>
        <v>5.6032263528649997</v>
      </c>
      <c r="M1148" s="132">
        <v>0.49549990999999999</v>
      </c>
      <c r="N1148" s="132">
        <v>4.4597291000000004E-3</v>
      </c>
      <c r="O1148" s="132">
        <v>1.7485056E-3</v>
      </c>
      <c r="P1148" s="132">
        <v>1.2382152E-3</v>
      </c>
      <c r="Q1148" s="132">
        <v>1.9903063999999999E-4</v>
      </c>
      <c r="R1148" s="304">
        <v>7.0089339999999996E-6</v>
      </c>
      <c r="S1148" s="132">
        <v>1.5077366000000001E-4</v>
      </c>
      <c r="T1148" s="132">
        <v>1.2457783E-4</v>
      </c>
      <c r="U1148" s="132">
        <v>2.0811549E-4</v>
      </c>
      <c r="V1148" s="132">
        <v>1.7874687E-2</v>
      </c>
      <c r="W1148" s="132">
        <v>3.2409347999999998E-3</v>
      </c>
      <c r="X1148" s="132">
        <v>5.5819004999999997</v>
      </c>
      <c r="Y1148" s="304">
        <v>2.1155750000000001E-6</v>
      </c>
      <c r="Z1148" s="132">
        <v>0</v>
      </c>
      <c r="AA1148" s="74"/>
      <c r="AB1148" s="301">
        <f t="shared" si="692"/>
        <v>3.7255632330827066</v>
      </c>
      <c r="AC1148" s="338">
        <f t="shared" si="693"/>
        <v>3.7255632330827066</v>
      </c>
      <c r="AD1148" s="74"/>
      <c r="AE1148" s="136">
        <v>21.945809000000001</v>
      </c>
      <c r="AF1148" s="136">
        <v>3.5074377999999999</v>
      </c>
      <c r="AG1148" s="136">
        <v>0.43933397000000002</v>
      </c>
      <c r="AH1148" s="136">
        <v>0</v>
      </c>
      <c r="AI1148" s="136">
        <v>17.737456000000002</v>
      </c>
      <c r="AJ1148" s="136">
        <v>0.16226755000000001</v>
      </c>
      <c r="AK1148" s="136">
        <v>9.9313431999999993E-2</v>
      </c>
      <c r="AL1148" s="74"/>
      <c r="AM1148" s="133">
        <v>6.2365177000000001E-2</v>
      </c>
      <c r="AN1148" s="340">
        <f t="shared" si="694"/>
        <v>6.2365177000000001E-2</v>
      </c>
      <c r="AP1148" s="133">
        <v>5.9323279999999999E-2</v>
      </c>
      <c r="AQ1148" s="133">
        <v>2.8699301000000002E-3</v>
      </c>
      <c r="AR1148" s="133">
        <v>1.7196630000000001E-4</v>
      </c>
      <c r="AS1148" s="134">
        <f t="shared" si="695"/>
        <v>3.5565516033115703E-6</v>
      </c>
      <c r="AT1148" s="135">
        <f t="shared" si="696"/>
        <v>1.061364626012054E-8</v>
      </c>
      <c r="AU1148" s="135">
        <f t="shared" si="697"/>
        <v>2.4084915836E-2</v>
      </c>
      <c r="AV1148" s="302">
        <v>3.4577982E-6</v>
      </c>
      <c r="AW1148" s="302">
        <v>1.0433027E-8</v>
      </c>
      <c r="AX1148" s="302">
        <v>2.8504449E-13</v>
      </c>
      <c r="AY1148" s="302">
        <v>6.2602571000000002E-12</v>
      </c>
      <c r="AZ1148" s="302">
        <v>1.6384846999999999E-13</v>
      </c>
      <c r="BA1148" s="302">
        <v>1.8412409E-10</v>
      </c>
      <c r="BB1148" s="302">
        <v>9.7025152999999996E-8</v>
      </c>
      <c r="BC1148" s="302">
        <v>2.6926193000000001E-11</v>
      </c>
      <c r="BD1148" s="302">
        <v>1.1096932E-10</v>
      </c>
      <c r="BE1148" s="302">
        <v>4.1610557999999999E-14</v>
      </c>
      <c r="BF1148" s="302">
        <v>1.3402159000000001E-15</v>
      </c>
      <c r="BG1148" s="302">
        <v>5.400717E-14</v>
      </c>
      <c r="BH1148" s="302">
        <v>1.4837070999999999E-13</v>
      </c>
      <c r="BI1148" s="302">
        <v>3.0762787000000003E-14</v>
      </c>
      <c r="BJ1148" s="302">
        <v>2.4631698000000001E-11</v>
      </c>
      <c r="BK1148" s="302">
        <v>1.4720532000000001E-9</v>
      </c>
      <c r="BL1148" s="302">
        <v>4.1913171000000002E-11</v>
      </c>
      <c r="BM1148" s="302">
        <v>1.5062835999999999E-5</v>
      </c>
      <c r="BN1148" s="303">
        <v>2.4069852999999999E-2</v>
      </c>
      <c r="BO1148" s="302">
        <v>4.1017218000000001E-11</v>
      </c>
      <c r="BP1148" s="302">
        <v>2.4942903000000001E-13</v>
      </c>
      <c r="BQ1148" s="302">
        <v>1.1159639999999999E-17</v>
      </c>
      <c r="BR1148" s="74"/>
      <c r="BS1148" s="136">
        <v>1.1106347E-4</v>
      </c>
      <c r="BT1148" s="144">
        <v>8.2491299000000004E-7</v>
      </c>
      <c r="BU1148" s="136">
        <v>1.0387859E-4</v>
      </c>
      <c r="BV1148" s="144">
        <v>1.4601667E-8</v>
      </c>
      <c r="BW1148" s="144">
        <v>7.3333112999999999E-7</v>
      </c>
      <c r="BX1148" s="144">
        <v>1.1769024E-7</v>
      </c>
      <c r="BY1148" s="144">
        <v>8.0949264999999998E-10</v>
      </c>
      <c r="BZ1148" s="144">
        <v>1.8503580999999999E-7</v>
      </c>
      <c r="CA1148" s="144">
        <v>9.4054959999999998E-9</v>
      </c>
      <c r="CB1148" s="144">
        <v>9.9767809000000006E-8</v>
      </c>
      <c r="CC1148" s="144">
        <v>1.2026067E-9</v>
      </c>
      <c r="CD1148" s="144">
        <v>2.7325472E-8</v>
      </c>
      <c r="CE1148" s="144">
        <v>2.2473450999999999E-11</v>
      </c>
      <c r="CF1148" s="144">
        <v>3.3582421000000002E-7</v>
      </c>
      <c r="CG1148" s="144">
        <v>4.7627249000000003E-6</v>
      </c>
      <c r="CH1148" s="144">
        <v>6.6336620000000005E-8</v>
      </c>
      <c r="CI1148" s="144">
        <v>5.8883204999999999E-9</v>
      </c>
      <c r="CJ1148" s="224"/>
      <c r="CK1148" s="201"/>
      <c r="CL1148" s="110" t="s">
        <v>4173</v>
      </c>
      <c r="CM1148" s="110"/>
      <c r="CN1148" s="110"/>
      <c r="CO1148" s="141"/>
      <c r="CP1148" s="305"/>
      <c r="CQ1148" s="141"/>
      <c r="CR1148" s="141"/>
      <c r="CS1148" s="141"/>
      <c r="CT1148" s="141"/>
      <c r="CU1148" s="141"/>
      <c r="CV1148" s="141"/>
      <c r="CW1148" s="74"/>
      <c r="CX1148" s="74"/>
      <c r="CY1148" s="74"/>
      <c r="CZ1148" s="74"/>
      <c r="DA1148" s="74"/>
      <c r="DB1148" s="74"/>
    </row>
    <row r="1149" spans="1:106" ht="14.5" customHeight="1">
      <c r="A1149" s="74" t="s">
        <v>4515</v>
      </c>
      <c r="B1149" s="129" t="s">
        <v>4169</v>
      </c>
      <c r="C1149" s="130" t="str">
        <f t="shared" si="686"/>
        <v>A.160.06.105</v>
      </c>
      <c r="D1149" s="131" t="s">
        <v>361</v>
      </c>
      <c r="E1149" s="129" t="s">
        <v>957</v>
      </c>
      <c r="F1149" s="132" t="s">
        <v>4517</v>
      </c>
      <c r="G1149" s="132">
        <f t="shared" si="687"/>
        <v>5.5626746964400002E-2</v>
      </c>
      <c r="H1149" s="348">
        <f t="shared" si="688"/>
        <v>5.5626746964400002E-2</v>
      </c>
      <c r="I1149" s="74"/>
      <c r="J1149" s="132">
        <f t="shared" si="689"/>
        <v>1.5643710324000002E-3</v>
      </c>
      <c r="K1149" s="132">
        <f t="shared" si="690"/>
        <v>5.0734593600000001E-3</v>
      </c>
      <c r="L1149" s="300">
        <f t="shared" si="691"/>
        <v>1.7082341572E-2</v>
      </c>
      <c r="M1149" s="132">
        <v>3.1906575E-2</v>
      </c>
      <c r="N1149" s="132">
        <v>3.2763407999999998E-3</v>
      </c>
      <c r="O1149" s="132">
        <v>1.6730022999999999E-3</v>
      </c>
      <c r="P1149" s="132">
        <v>1.2209981999999999E-3</v>
      </c>
      <c r="Q1149" s="132">
        <v>1.8903019E-4</v>
      </c>
      <c r="R1149" s="304">
        <v>6.4570824000000001E-6</v>
      </c>
      <c r="S1149" s="132">
        <v>1.4788556000000001E-4</v>
      </c>
      <c r="T1149" s="132">
        <v>1.2411626000000001E-4</v>
      </c>
      <c r="U1149" s="132">
        <v>2.0607009999999999E-4</v>
      </c>
      <c r="V1149" s="132">
        <v>1.3619513999999999E-2</v>
      </c>
      <c r="W1149" s="132">
        <v>3.2292314000000001E-3</v>
      </c>
      <c r="X1149" s="304">
        <v>2.5410496999999998E-5</v>
      </c>
      <c r="Y1149" s="304">
        <v>2.1155750000000001E-6</v>
      </c>
      <c r="Z1149" s="132">
        <v>0</v>
      </c>
      <c r="AA1149" s="74"/>
      <c r="AB1149" s="301">
        <f t="shared" si="692"/>
        <v>0.23989906015037593</v>
      </c>
      <c r="AC1149" s="338">
        <f t="shared" si="693"/>
        <v>0.23989906015037593</v>
      </c>
      <c r="AD1149" s="74"/>
      <c r="AE1149" s="136">
        <v>21.477533000000001</v>
      </c>
      <c r="AF1149" s="136">
        <v>3.0413066</v>
      </c>
      <c r="AG1149" s="136">
        <v>0.43774744999999998</v>
      </c>
      <c r="AH1149" s="136">
        <v>0</v>
      </c>
      <c r="AI1149" s="136">
        <v>17.737456000000002</v>
      </c>
      <c r="AJ1149" s="136">
        <v>0.16209952999999999</v>
      </c>
      <c r="AK1149" s="136">
        <v>9.8922830000000003E-2</v>
      </c>
      <c r="AL1149" s="74"/>
      <c r="AM1149" s="133">
        <v>5.3725257000000002E-3</v>
      </c>
      <c r="AN1149" s="340">
        <f t="shared" si="694"/>
        <v>5.3725257000000002E-3</v>
      </c>
      <c r="AP1149" s="133">
        <v>5.0073929000000001E-3</v>
      </c>
      <c r="AQ1149" s="133">
        <v>2.2384611000000001E-4</v>
      </c>
      <c r="AR1149" s="133">
        <v>1.4128664000000001E-4</v>
      </c>
      <c r="AS1149" s="134">
        <f t="shared" si="695"/>
        <v>3.0020340837957E-7</v>
      </c>
      <c r="AT1149" s="135">
        <f t="shared" si="696"/>
        <v>8.2783324330954E-10</v>
      </c>
      <c r="AU1149" s="135">
        <f t="shared" si="697"/>
        <v>1.9788045713999999E-2</v>
      </c>
      <c r="AV1149" s="302">
        <v>2.2310184999999999E-7</v>
      </c>
      <c r="AW1149" s="302">
        <v>6.7316786000000004E-10</v>
      </c>
      <c r="AX1149" s="302">
        <v>1.8391179E-14</v>
      </c>
      <c r="AY1149" s="302">
        <v>6.2602571000000002E-12</v>
      </c>
      <c r="AZ1149" s="302">
        <v>1.6384846999999999E-13</v>
      </c>
      <c r="BA1149" s="302">
        <v>1.8156092000000001E-10</v>
      </c>
      <c r="BB1149" s="302">
        <v>7.5376826999999995E-8</v>
      </c>
      <c r="BC1149" s="302">
        <v>2.6341665000000001E-11</v>
      </c>
      <c r="BD1149" s="302">
        <v>8.5935309999999996E-11</v>
      </c>
      <c r="BE1149" s="302">
        <v>4.1610557999999999E-14</v>
      </c>
      <c r="BF1149" s="302">
        <v>1.3402159000000001E-15</v>
      </c>
      <c r="BG1149" s="302">
        <v>5.2481418999999998E-14</v>
      </c>
      <c r="BH1149" s="302">
        <v>9.1518245000000005E-14</v>
      </c>
      <c r="BI1149" s="302">
        <v>2.0455503000000001E-14</v>
      </c>
      <c r="BJ1149" s="302">
        <v>2.4555936E-11</v>
      </c>
      <c r="BK1149" s="302">
        <v>1.4711732E-9</v>
      </c>
      <c r="BL1149" s="302">
        <v>4.1913171000000002E-11</v>
      </c>
      <c r="BM1149" s="302">
        <v>1.4874714E-5</v>
      </c>
      <c r="BN1149" s="303">
        <v>1.9773170999999999E-2</v>
      </c>
      <c r="BO1149" s="302">
        <v>4.1017218000000001E-11</v>
      </c>
      <c r="BP1149" s="302">
        <v>2.4942903000000001E-13</v>
      </c>
      <c r="BQ1149" s="302">
        <v>1.1159639999999999E-17</v>
      </c>
      <c r="BR1149" s="74"/>
      <c r="BS1149" s="144">
        <v>1.2954948E-5</v>
      </c>
      <c r="BT1149" s="144">
        <v>6.5232096E-7</v>
      </c>
      <c r="BU1149" s="144">
        <v>6.6890223999999998E-6</v>
      </c>
      <c r="BV1149" s="144">
        <v>1.4547600000000001E-8</v>
      </c>
      <c r="BW1149" s="144">
        <v>5.8220993999999996E-7</v>
      </c>
      <c r="BX1149" s="144">
        <v>1.1769024E-7</v>
      </c>
      <c r="BY1149" s="144">
        <v>8.0949264999999998E-10</v>
      </c>
      <c r="BZ1149" s="144">
        <v>1.8503580999999999E-7</v>
      </c>
      <c r="CA1149" s="144">
        <v>8.6649499000000007E-9</v>
      </c>
      <c r="CB1149" s="144">
        <v>9.7856735999999996E-8</v>
      </c>
      <c r="CC1149" s="144">
        <v>1.2026067E-9</v>
      </c>
      <c r="CD1149" s="144">
        <v>2.7325472E-8</v>
      </c>
      <c r="CE1149" s="144">
        <v>2.2473450999999999E-11</v>
      </c>
      <c r="CF1149" s="144">
        <v>3.0633668999999999E-7</v>
      </c>
      <c r="CG1149" s="144">
        <v>4.1996774E-6</v>
      </c>
      <c r="CH1149" s="144">
        <v>6.6336620000000005E-8</v>
      </c>
      <c r="CI1149" s="144">
        <v>5.8883204999999999E-9</v>
      </c>
      <c r="CJ1149" s="224"/>
      <c r="CK1149" s="201"/>
      <c r="CL1149" s="110" t="s">
        <v>4173</v>
      </c>
      <c r="CM1149" s="110"/>
      <c r="CN1149" s="110"/>
      <c r="CO1149" s="141"/>
      <c r="CP1149" s="305"/>
      <c r="CQ1149" s="141"/>
      <c r="CR1149" s="141"/>
      <c r="CS1149" s="141"/>
      <c r="CT1149" s="141"/>
      <c r="CU1149" s="141"/>
      <c r="CV1149" s="141"/>
      <c r="CW1149" s="74"/>
      <c r="CX1149" s="74"/>
      <c r="CY1149" s="74"/>
      <c r="CZ1149" s="74"/>
      <c r="DA1149" s="74"/>
      <c r="DB1149" s="74"/>
    </row>
    <row r="1150" spans="1:106" ht="14.5" customHeight="1">
      <c r="A1150" s="74" t="s">
        <v>4518</v>
      </c>
      <c r="B1150" s="129" t="s">
        <v>4169</v>
      </c>
      <c r="C1150" s="130" t="str">
        <f t="shared" si="686"/>
        <v>A.160.06.106</v>
      </c>
      <c r="D1150" s="131" t="s">
        <v>361</v>
      </c>
      <c r="E1150" s="129" t="s">
        <v>957</v>
      </c>
      <c r="F1150" s="132" t="s">
        <v>4519</v>
      </c>
      <c r="G1150" s="132">
        <f t="shared" si="687"/>
        <v>7.590576741467399</v>
      </c>
      <c r="H1150" s="348">
        <f t="shared" si="688"/>
        <v>7.590576741467399</v>
      </c>
      <c r="I1150" s="74"/>
      <c r="J1150" s="132">
        <f t="shared" si="689"/>
        <v>1.5643710324000002E-3</v>
      </c>
      <c r="K1150" s="132">
        <f t="shared" si="690"/>
        <v>5.0734593600000001E-3</v>
      </c>
      <c r="L1150" s="300">
        <f t="shared" si="691"/>
        <v>7.0931823310749991</v>
      </c>
      <c r="M1150" s="132">
        <v>0.49075658</v>
      </c>
      <c r="N1150" s="132">
        <v>3.2763407999999998E-3</v>
      </c>
      <c r="O1150" s="132">
        <v>1.6730022999999999E-3</v>
      </c>
      <c r="P1150" s="132">
        <v>1.2209981999999999E-3</v>
      </c>
      <c r="Q1150" s="132">
        <v>1.8903019E-4</v>
      </c>
      <c r="R1150" s="304">
        <v>6.4570824000000001E-6</v>
      </c>
      <c r="S1150" s="132">
        <v>1.4788556000000001E-4</v>
      </c>
      <c r="T1150" s="132">
        <v>1.2411626000000001E-4</v>
      </c>
      <c r="U1150" s="132">
        <v>2.0607009999999999E-4</v>
      </c>
      <c r="V1150" s="132">
        <v>1.3619513999999999E-2</v>
      </c>
      <c r="W1150" s="132">
        <v>3.2292314000000001E-3</v>
      </c>
      <c r="X1150" s="132">
        <v>7.0761253999999996</v>
      </c>
      <c r="Y1150" s="304">
        <v>2.1155750000000001E-6</v>
      </c>
      <c r="Z1150" s="132">
        <v>0</v>
      </c>
      <c r="AA1150" s="74"/>
      <c r="AB1150" s="301">
        <f t="shared" si="692"/>
        <v>3.6898990977443606</v>
      </c>
      <c r="AC1150" s="338">
        <f t="shared" si="693"/>
        <v>3.6898990977443606</v>
      </c>
      <c r="AD1150" s="74"/>
      <c r="AE1150" s="136">
        <v>21.477533000000001</v>
      </c>
      <c r="AF1150" s="136">
        <v>3.0413066</v>
      </c>
      <c r="AG1150" s="136">
        <v>0.43774744999999998</v>
      </c>
      <c r="AH1150" s="136">
        <v>0</v>
      </c>
      <c r="AI1150" s="136">
        <v>17.737456000000002</v>
      </c>
      <c r="AJ1150" s="136">
        <v>0.16209952999999999</v>
      </c>
      <c r="AK1150" s="136">
        <v>9.8922830000000003E-2</v>
      </c>
      <c r="AL1150" s="74"/>
      <c r="AM1150" s="133">
        <v>6.1387349000000001E-2</v>
      </c>
      <c r="AN1150" s="340">
        <f t="shared" si="694"/>
        <v>6.1387349000000001E-2</v>
      </c>
      <c r="AP1150" s="133">
        <v>5.8410081000000003E-2</v>
      </c>
      <c r="AQ1150" s="133">
        <v>2.8359815000000002E-3</v>
      </c>
      <c r="AR1150" s="133">
        <v>1.4128664000000001E-4</v>
      </c>
      <c r="AS1150" s="134">
        <f t="shared" si="695"/>
        <v>3.50180345837957E-6</v>
      </c>
      <c r="AT1150" s="135">
        <f t="shared" si="696"/>
        <v>1.0488097308310539E-8</v>
      </c>
      <c r="AU1150" s="135">
        <f t="shared" si="697"/>
        <v>1.9788045713999999E-2</v>
      </c>
      <c r="AV1150" s="302">
        <v>3.4247019000000001E-6</v>
      </c>
      <c r="AW1150" s="302">
        <v>1.0333168E-8</v>
      </c>
      <c r="AX1150" s="302">
        <v>2.8231618000000001E-13</v>
      </c>
      <c r="AY1150" s="302">
        <v>6.2602571000000002E-12</v>
      </c>
      <c r="AZ1150" s="302">
        <v>1.6384846999999999E-13</v>
      </c>
      <c r="BA1150" s="302">
        <v>1.8156092000000001E-10</v>
      </c>
      <c r="BB1150" s="302">
        <v>7.5376826999999995E-8</v>
      </c>
      <c r="BC1150" s="302">
        <v>2.6341665000000001E-11</v>
      </c>
      <c r="BD1150" s="302">
        <v>8.5935309999999996E-11</v>
      </c>
      <c r="BE1150" s="302">
        <v>4.1610557999999999E-14</v>
      </c>
      <c r="BF1150" s="302">
        <v>1.3402159000000001E-15</v>
      </c>
      <c r="BG1150" s="302">
        <v>5.2481418999999998E-14</v>
      </c>
      <c r="BH1150" s="302">
        <v>9.1518245000000005E-14</v>
      </c>
      <c r="BI1150" s="302">
        <v>2.0455503000000001E-14</v>
      </c>
      <c r="BJ1150" s="302">
        <v>2.4555936E-11</v>
      </c>
      <c r="BK1150" s="302">
        <v>1.4711732E-9</v>
      </c>
      <c r="BL1150" s="302">
        <v>4.1913171000000002E-11</v>
      </c>
      <c r="BM1150" s="302">
        <v>1.4874714E-5</v>
      </c>
      <c r="BN1150" s="303">
        <v>1.9773170999999999E-2</v>
      </c>
      <c r="BO1150" s="302">
        <v>4.1017218000000001E-11</v>
      </c>
      <c r="BP1150" s="302">
        <v>2.4942903000000001E-13</v>
      </c>
      <c r="BQ1150" s="302">
        <v>1.1159639999999999E-17</v>
      </c>
      <c r="BR1150" s="74"/>
      <c r="BS1150" s="136">
        <v>1.091501E-4</v>
      </c>
      <c r="BT1150" s="144">
        <v>6.5232096E-7</v>
      </c>
      <c r="BU1150" s="136">
        <v>1.0288418E-4</v>
      </c>
      <c r="BV1150" s="144">
        <v>1.4547600000000001E-8</v>
      </c>
      <c r="BW1150" s="144">
        <v>5.8220993999999996E-7</v>
      </c>
      <c r="BX1150" s="144">
        <v>1.1769024E-7</v>
      </c>
      <c r="BY1150" s="144">
        <v>8.0949264999999998E-10</v>
      </c>
      <c r="BZ1150" s="144">
        <v>1.8503580999999999E-7</v>
      </c>
      <c r="CA1150" s="144">
        <v>8.6649499000000007E-9</v>
      </c>
      <c r="CB1150" s="144">
        <v>9.7856735999999996E-8</v>
      </c>
      <c r="CC1150" s="144">
        <v>1.2026067E-9</v>
      </c>
      <c r="CD1150" s="144">
        <v>2.7325472E-8</v>
      </c>
      <c r="CE1150" s="144">
        <v>2.2473450999999999E-11</v>
      </c>
      <c r="CF1150" s="144">
        <v>3.0633668999999999E-7</v>
      </c>
      <c r="CG1150" s="144">
        <v>4.1996774E-6</v>
      </c>
      <c r="CH1150" s="144">
        <v>6.6336620000000005E-8</v>
      </c>
      <c r="CI1150" s="144">
        <v>5.8883204999999999E-9</v>
      </c>
      <c r="CJ1150" s="224"/>
      <c r="CK1150" s="201"/>
      <c r="CL1150" s="110" t="s">
        <v>4173</v>
      </c>
      <c r="CM1150" s="110"/>
      <c r="CN1150" s="110"/>
      <c r="CO1150" s="141"/>
      <c r="CP1150" s="305"/>
      <c r="CQ1150" s="141"/>
      <c r="CR1150" s="141"/>
      <c r="CS1150" s="141"/>
      <c r="CT1150" s="141"/>
      <c r="CU1150" s="141"/>
      <c r="CV1150" s="141"/>
      <c r="CW1150" s="74"/>
      <c r="CX1150" s="74"/>
      <c r="CY1150" s="74"/>
      <c r="CZ1150" s="74"/>
      <c r="DA1150" s="74"/>
      <c r="DB1150" s="74"/>
    </row>
    <row r="1151" spans="1:106" ht="14.5" customHeight="1">
      <c r="A1151" s="74" t="s">
        <v>4520</v>
      </c>
      <c r="B1151" s="129" t="s">
        <v>4169</v>
      </c>
      <c r="C1151" s="130" t="str">
        <f t="shared" si="686"/>
        <v>A.160.06.107</v>
      </c>
      <c r="D1151" s="131" t="s">
        <v>361</v>
      </c>
      <c r="E1151" s="129" t="s">
        <v>957</v>
      </c>
      <c r="F1151" s="132" t="s">
        <v>4521</v>
      </c>
      <c r="G1151" s="132">
        <f t="shared" si="687"/>
        <v>6.8255935551199992E-2</v>
      </c>
      <c r="H1151" s="348">
        <f t="shared" si="688"/>
        <v>6.8255935551199992E-2</v>
      </c>
      <c r="I1151" s="74"/>
      <c r="J1151" s="132">
        <f t="shared" si="689"/>
        <v>1.7275812088999999E-3</v>
      </c>
      <c r="K1151" s="132">
        <f t="shared" si="690"/>
        <v>6.5243643200000008E-3</v>
      </c>
      <c r="L1151" s="300">
        <f t="shared" si="691"/>
        <v>2.2286418022300001E-2</v>
      </c>
      <c r="M1151" s="132">
        <v>3.7717571999999998E-2</v>
      </c>
      <c r="N1151" s="132">
        <v>4.4984027000000001E-3</v>
      </c>
      <c r="O1151" s="132">
        <v>1.8828892000000001E-3</v>
      </c>
      <c r="P1151" s="132">
        <v>1.3357334999999999E-3</v>
      </c>
      <c r="Q1151" s="132">
        <v>2.1182927E-4</v>
      </c>
      <c r="R1151" s="304">
        <v>7.8306188999999996E-6</v>
      </c>
      <c r="S1151" s="132">
        <v>1.7218782E-4</v>
      </c>
      <c r="T1151" s="132">
        <v>1.4307242E-4</v>
      </c>
      <c r="U1151" s="132">
        <v>2.2128988000000001E-4</v>
      </c>
      <c r="V1151" s="132">
        <v>1.8785083000000001E-2</v>
      </c>
      <c r="W1151" s="132">
        <v>3.2483434E-3</v>
      </c>
      <c r="X1151" s="304">
        <v>2.9268831000000002E-5</v>
      </c>
      <c r="Y1151" s="304">
        <v>2.4329112999999999E-6</v>
      </c>
      <c r="Z1151" s="132">
        <v>0</v>
      </c>
      <c r="AA1151" s="74"/>
      <c r="AB1151" s="301">
        <f t="shared" si="692"/>
        <v>0.28359076691729318</v>
      </c>
      <c r="AC1151" s="338">
        <f t="shared" si="693"/>
        <v>0.28359076691729318</v>
      </c>
      <c r="AD1151" s="74"/>
      <c r="AE1151" s="136">
        <v>22.071764999999999</v>
      </c>
      <c r="AF1151" s="136">
        <v>3.6319922</v>
      </c>
      <c r="AG1151" s="136">
        <v>0.44033835999999998</v>
      </c>
      <c r="AH1151" s="136">
        <v>0</v>
      </c>
      <c r="AI1151" s="136">
        <v>17.737559999999998</v>
      </c>
      <c r="AJ1151" s="136">
        <v>0.16237571000000001</v>
      </c>
      <c r="AK1151" s="136">
        <v>9.9498093999999995E-2</v>
      </c>
      <c r="AL1151" s="74"/>
      <c r="AM1151" s="133">
        <v>6.5288061000000003E-3</v>
      </c>
      <c r="AN1151" s="340">
        <f t="shared" si="694"/>
        <v>6.5288061000000003E-3</v>
      </c>
      <c r="AP1151" s="133">
        <v>6.0822187999999998E-3</v>
      </c>
      <c r="AQ1151" s="133">
        <v>2.6683186000000001E-4</v>
      </c>
      <c r="AR1151" s="133">
        <v>1.7975546000000001E-4</v>
      </c>
      <c r="AS1151" s="134">
        <f t="shared" si="695"/>
        <v>3.6464141195643996E-7</v>
      </c>
      <c r="AT1151" s="135">
        <f t="shared" si="696"/>
        <v>9.8680420406988478E-10</v>
      </c>
      <c r="AU1151" s="135">
        <f t="shared" si="697"/>
        <v>2.5175833983999998E-2</v>
      </c>
      <c r="AV1151" s="302">
        <v>2.6371907999999998E-7</v>
      </c>
      <c r="AW1151" s="302">
        <v>7.957222E-10</v>
      </c>
      <c r="AX1151" s="302">
        <v>2.1739428999999999E-14</v>
      </c>
      <c r="AY1151" s="302">
        <v>7.1992956999999998E-12</v>
      </c>
      <c r="AZ1151" s="302">
        <v>1.8842574E-13</v>
      </c>
      <c r="BA1151" s="302">
        <v>1.9862460999999999E-10</v>
      </c>
      <c r="BB1151" s="302">
        <v>9.8948360000000003E-8</v>
      </c>
      <c r="BC1151" s="302">
        <v>2.9013480000000001E-11</v>
      </c>
      <c r="BD1151" s="302">
        <v>1.1327086000000001E-10</v>
      </c>
      <c r="BE1151" s="302">
        <v>4.7852141999999999E-14</v>
      </c>
      <c r="BF1151" s="302">
        <v>1.5412483000000001E-15</v>
      </c>
      <c r="BG1151" s="302">
        <v>6.1473298000000002E-14</v>
      </c>
      <c r="BH1151" s="302">
        <v>1.4696695000000001E-13</v>
      </c>
      <c r="BI1151" s="302">
        <v>3.1087788999999997E-14</v>
      </c>
      <c r="BJ1151" s="302">
        <v>2.8294923999999999E-11</v>
      </c>
      <c r="BK1151" s="302">
        <v>1.6924948999999999E-9</v>
      </c>
      <c r="BL1151" s="302">
        <v>4.8200147E-11</v>
      </c>
      <c r="BM1151" s="302">
        <v>1.6896984000000001E-5</v>
      </c>
      <c r="BN1151" s="303">
        <v>2.5158936999999999E-2</v>
      </c>
      <c r="BO1151" s="302">
        <v>4.7169800999999999E-11</v>
      </c>
      <c r="BP1151" s="302">
        <v>2.8684337999999999E-13</v>
      </c>
      <c r="BQ1151" s="302">
        <v>1.2833585E-17</v>
      </c>
      <c r="BR1151" s="74"/>
      <c r="BS1151" s="144">
        <v>1.5350251E-5</v>
      </c>
      <c r="BT1151" s="144">
        <v>8.4579139000000002E-7</v>
      </c>
      <c r="BU1151" s="144">
        <v>7.9072630000000001E-6</v>
      </c>
      <c r="BV1151" s="144">
        <v>1.6769417E-8</v>
      </c>
      <c r="BW1151" s="144">
        <v>7.4915414000000004E-7</v>
      </c>
      <c r="BX1151" s="144">
        <v>1.2754191000000001E-7</v>
      </c>
      <c r="BY1151" s="144">
        <v>9.3091654999999996E-10</v>
      </c>
      <c r="BZ1151" s="144">
        <v>2.0094962999999999E-7</v>
      </c>
      <c r="CA1151" s="144">
        <v>1.0508139E-8</v>
      </c>
      <c r="CB1151" s="144">
        <v>1.1393768E-7</v>
      </c>
      <c r="CC1151" s="144">
        <v>1.3829977E-9</v>
      </c>
      <c r="CD1151" s="144">
        <v>3.1424293000000001E-8</v>
      </c>
      <c r="CE1151" s="144">
        <v>2.5844468999999999E-11</v>
      </c>
      <c r="CF1151" s="144">
        <v>3.5712878999999997E-7</v>
      </c>
      <c r="CG1151" s="144">
        <v>4.9126756E-6</v>
      </c>
      <c r="CH1151" s="144">
        <v>6.7995626000000002E-8</v>
      </c>
      <c r="CI1151" s="144">
        <v>6.7715685E-9</v>
      </c>
      <c r="CJ1151" s="224"/>
      <c r="CK1151" s="201"/>
      <c r="CL1151" s="110" t="s">
        <v>4173</v>
      </c>
      <c r="CM1151" s="110"/>
      <c r="CN1151" s="110"/>
      <c r="CO1151" s="141"/>
      <c r="CP1151" s="305"/>
      <c r="CQ1151" s="141"/>
      <c r="CR1151" s="141"/>
      <c r="CS1151" s="141"/>
      <c r="CT1151" s="141"/>
      <c r="CU1151" s="141"/>
      <c r="CV1151" s="141"/>
      <c r="CW1151" s="74"/>
      <c r="CX1151" s="74"/>
      <c r="CY1151" s="74"/>
      <c r="CZ1151" s="74"/>
      <c r="DA1151" s="74"/>
      <c r="DB1151" s="74"/>
    </row>
    <row r="1152" spans="1:106" ht="14.5" customHeight="1">
      <c r="A1152" s="74" t="s">
        <v>4522</v>
      </c>
      <c r="B1152" s="129" t="s">
        <v>4169</v>
      </c>
      <c r="C1152" s="130" t="str">
        <f t="shared" si="686"/>
        <v>A.160.06.108</v>
      </c>
      <c r="D1152" s="131" t="s">
        <v>361</v>
      </c>
      <c r="E1152" s="129" t="s">
        <v>957</v>
      </c>
      <c r="F1152" s="132" t="s">
        <v>4524</v>
      </c>
      <c r="G1152" s="132">
        <f t="shared" si="687"/>
        <v>7.3284059647201998</v>
      </c>
      <c r="H1152" s="348">
        <f t="shared" si="688"/>
        <v>7.3284059647201998</v>
      </c>
      <c r="I1152" s="74"/>
      <c r="J1152" s="132">
        <f t="shared" si="689"/>
        <v>1.7275812088999999E-3</v>
      </c>
      <c r="K1152" s="132">
        <f t="shared" si="690"/>
        <v>6.5243643200000008E-3</v>
      </c>
      <c r="L1152" s="300">
        <f t="shared" si="691"/>
        <v>6.8235864491912999</v>
      </c>
      <c r="M1152" s="132">
        <v>0.49656757000000001</v>
      </c>
      <c r="N1152" s="132">
        <v>4.4984027000000001E-3</v>
      </c>
      <c r="O1152" s="132">
        <v>1.8828892000000001E-3</v>
      </c>
      <c r="P1152" s="132">
        <v>1.3357334999999999E-3</v>
      </c>
      <c r="Q1152" s="132">
        <v>2.1182927E-4</v>
      </c>
      <c r="R1152" s="304">
        <v>7.8306188999999996E-6</v>
      </c>
      <c r="S1152" s="132">
        <v>1.7218782E-4</v>
      </c>
      <c r="T1152" s="132">
        <v>1.4307242E-4</v>
      </c>
      <c r="U1152" s="132">
        <v>2.2128988000000001E-4</v>
      </c>
      <c r="V1152" s="132">
        <v>1.8785083000000001E-2</v>
      </c>
      <c r="W1152" s="132">
        <v>3.2483434E-3</v>
      </c>
      <c r="X1152" s="132">
        <v>6.8013292999999999</v>
      </c>
      <c r="Y1152" s="304">
        <v>2.4329112999999999E-6</v>
      </c>
      <c r="Z1152" s="132">
        <v>0</v>
      </c>
      <c r="AA1152" s="74"/>
      <c r="AB1152" s="301">
        <f t="shared" si="692"/>
        <v>3.7335907518796994</v>
      </c>
      <c r="AC1152" s="338">
        <f t="shared" si="693"/>
        <v>3.7335907518796994</v>
      </c>
      <c r="AD1152" s="74"/>
      <c r="AE1152" s="136">
        <v>22.071764999999999</v>
      </c>
      <c r="AF1152" s="136">
        <v>3.6319922</v>
      </c>
      <c r="AG1152" s="136">
        <v>0.44033835999999998</v>
      </c>
      <c r="AH1152" s="136">
        <v>0</v>
      </c>
      <c r="AI1152" s="136">
        <v>17.737559999999998</v>
      </c>
      <c r="AJ1152" s="136">
        <v>0.16237571000000001</v>
      </c>
      <c r="AK1152" s="136">
        <v>9.9498093999999995E-2</v>
      </c>
      <c r="AL1152" s="74"/>
      <c r="AM1152" s="133">
        <v>6.2543629000000003E-2</v>
      </c>
      <c r="AN1152" s="340">
        <f t="shared" si="694"/>
        <v>6.2543629000000003E-2</v>
      </c>
      <c r="AP1152" s="133">
        <v>5.9484906999999997E-2</v>
      </c>
      <c r="AQ1152" s="133">
        <v>2.8789672000000001E-3</v>
      </c>
      <c r="AR1152" s="133">
        <v>1.7975546000000001E-4</v>
      </c>
      <c r="AS1152" s="134">
        <f t="shared" si="695"/>
        <v>3.5662414319564403E-6</v>
      </c>
      <c r="AT1152" s="135">
        <f t="shared" si="696"/>
        <v>1.0647067929070885E-8</v>
      </c>
      <c r="AU1152" s="135">
        <f t="shared" si="697"/>
        <v>2.5175833983999998E-2</v>
      </c>
      <c r="AV1152" s="302">
        <v>3.4653190999999999E-6</v>
      </c>
      <c r="AW1152" s="302">
        <v>1.0455722E-8</v>
      </c>
      <c r="AX1152" s="302">
        <v>2.8566442999999999E-13</v>
      </c>
      <c r="AY1152" s="302">
        <v>7.1992956999999998E-12</v>
      </c>
      <c r="AZ1152" s="302">
        <v>1.8842574E-13</v>
      </c>
      <c r="BA1152" s="302">
        <v>1.9862460999999999E-10</v>
      </c>
      <c r="BB1152" s="302">
        <v>9.8948360000000003E-8</v>
      </c>
      <c r="BC1152" s="302">
        <v>2.9013480000000001E-11</v>
      </c>
      <c r="BD1152" s="302">
        <v>1.1327086000000001E-10</v>
      </c>
      <c r="BE1152" s="302">
        <v>4.7852141999999999E-14</v>
      </c>
      <c r="BF1152" s="302">
        <v>1.5412483000000001E-15</v>
      </c>
      <c r="BG1152" s="302">
        <v>6.1473298000000002E-14</v>
      </c>
      <c r="BH1152" s="302">
        <v>1.4696695000000001E-13</v>
      </c>
      <c r="BI1152" s="302">
        <v>3.1087788999999997E-14</v>
      </c>
      <c r="BJ1152" s="302">
        <v>2.8294923999999999E-11</v>
      </c>
      <c r="BK1152" s="302">
        <v>1.6924948999999999E-9</v>
      </c>
      <c r="BL1152" s="302">
        <v>4.8200147E-11</v>
      </c>
      <c r="BM1152" s="302">
        <v>1.6896984000000001E-5</v>
      </c>
      <c r="BN1152" s="303">
        <v>2.5158936999999999E-2</v>
      </c>
      <c r="BO1152" s="302">
        <v>4.7169800999999999E-11</v>
      </c>
      <c r="BP1152" s="302">
        <v>2.8684337999999999E-13</v>
      </c>
      <c r="BQ1152" s="302">
        <v>1.2833585E-17</v>
      </c>
      <c r="BR1152" s="74"/>
      <c r="BS1152" s="136">
        <v>1.1154541000000001E-4</v>
      </c>
      <c r="BT1152" s="144">
        <v>8.4579139000000002E-7</v>
      </c>
      <c r="BU1152" s="136">
        <v>1.0410242E-4</v>
      </c>
      <c r="BV1152" s="144">
        <v>1.6769417E-8</v>
      </c>
      <c r="BW1152" s="144">
        <v>7.4915414000000004E-7</v>
      </c>
      <c r="BX1152" s="144">
        <v>1.2754191000000001E-7</v>
      </c>
      <c r="BY1152" s="144">
        <v>9.3091654999999996E-10</v>
      </c>
      <c r="BZ1152" s="144">
        <v>2.0094962999999999E-7</v>
      </c>
      <c r="CA1152" s="144">
        <v>1.0508139E-8</v>
      </c>
      <c r="CB1152" s="144">
        <v>1.1393768E-7</v>
      </c>
      <c r="CC1152" s="144">
        <v>1.3829977E-9</v>
      </c>
      <c r="CD1152" s="144">
        <v>3.1424293000000001E-8</v>
      </c>
      <c r="CE1152" s="144">
        <v>2.5844468999999999E-11</v>
      </c>
      <c r="CF1152" s="144">
        <v>3.5712878999999997E-7</v>
      </c>
      <c r="CG1152" s="144">
        <v>4.9126756E-6</v>
      </c>
      <c r="CH1152" s="144">
        <v>6.7995626000000002E-8</v>
      </c>
      <c r="CI1152" s="144">
        <v>6.7715685E-9</v>
      </c>
      <c r="CJ1152" s="224"/>
      <c r="CK1152" s="201"/>
      <c r="CL1152" s="110" t="s">
        <v>4173</v>
      </c>
      <c r="CM1152" s="110"/>
      <c r="CN1152" s="110"/>
      <c r="CO1152" s="141"/>
      <c r="CP1152" s="305"/>
      <c r="CQ1152" s="141"/>
      <c r="CR1152" s="141"/>
      <c r="CS1152" s="141"/>
      <c r="CT1152" s="141"/>
      <c r="CU1152" s="141"/>
      <c r="CV1152" s="141"/>
      <c r="CW1152" s="74"/>
      <c r="CX1152" s="74"/>
      <c r="CY1152" s="74"/>
      <c r="CZ1152" s="74"/>
      <c r="DA1152" s="74"/>
      <c r="DB1152" s="74"/>
    </row>
    <row r="1153" spans="1:106" ht="14.5" customHeight="1">
      <c r="A1153" s="74" t="s">
        <v>4525</v>
      </c>
      <c r="B1153" s="129" t="s">
        <v>4169</v>
      </c>
      <c r="C1153" s="130" t="str">
        <f t="shared" si="686"/>
        <v>A.160.06.109</v>
      </c>
      <c r="D1153" s="131" t="s">
        <v>361</v>
      </c>
      <c r="E1153" s="129" t="s">
        <v>957</v>
      </c>
      <c r="F1153" s="132" t="s">
        <v>4526</v>
      </c>
      <c r="G1153" s="132">
        <f t="shared" si="687"/>
        <v>9.2452077759700005E-2</v>
      </c>
      <c r="H1153" s="348">
        <f t="shared" si="688"/>
        <v>9.2452077759700005E-2</v>
      </c>
      <c r="I1153" s="74"/>
      <c r="J1153" s="132">
        <f t="shared" si="689"/>
        <v>1.7367692506000002E-3</v>
      </c>
      <c r="K1153" s="132">
        <f t="shared" si="690"/>
        <v>9.5285349100000007E-3</v>
      </c>
      <c r="L1153" s="300">
        <f t="shared" si="691"/>
        <v>3.2327144599100001E-2</v>
      </c>
      <c r="M1153" s="132">
        <v>4.8859629000000002E-2</v>
      </c>
      <c r="N1153" s="132">
        <v>7.3920217999999998E-3</v>
      </c>
      <c r="O1153" s="132">
        <v>2.0015518000000001E-3</v>
      </c>
      <c r="P1153" s="132">
        <v>1.3293547000000001E-3</v>
      </c>
      <c r="Q1153" s="132">
        <v>2.3004646E-4</v>
      </c>
      <c r="R1153" s="304">
        <v>8.7781806E-6</v>
      </c>
      <c r="S1153" s="132">
        <v>1.6858990999999999E-4</v>
      </c>
      <c r="T1153" s="132">
        <v>1.3496130999999999E-4</v>
      </c>
      <c r="U1153" s="132">
        <v>2.1973749000000001E-4</v>
      </c>
      <c r="V1153" s="132">
        <v>2.8804157E-2</v>
      </c>
      <c r="W1153" s="132">
        <v>3.2734474999999998E-3</v>
      </c>
      <c r="X1153" s="304">
        <v>2.7528365999999999E-5</v>
      </c>
      <c r="Y1153" s="304">
        <v>2.2742430999999998E-6</v>
      </c>
      <c r="Z1153" s="132">
        <v>0</v>
      </c>
      <c r="AA1153" s="74"/>
      <c r="AB1153" s="301">
        <f t="shared" si="692"/>
        <v>0.36736563157894736</v>
      </c>
      <c r="AC1153" s="338">
        <f t="shared" si="693"/>
        <v>0.36736563157894736</v>
      </c>
      <c r="AD1153" s="74"/>
      <c r="AE1153" s="136">
        <v>23.161466999999998</v>
      </c>
      <c r="AF1153" s="136">
        <v>4.7171149000000003</v>
      </c>
      <c r="AG1153" s="136">
        <v>0.44374143999999999</v>
      </c>
      <c r="AH1153" s="136">
        <v>0</v>
      </c>
      <c r="AI1153" s="136">
        <v>17.737507999999998</v>
      </c>
      <c r="AJ1153" s="136">
        <v>0.16273523000000001</v>
      </c>
      <c r="AK1153" s="136">
        <v>0.10036724</v>
      </c>
      <c r="AL1153" s="74"/>
      <c r="AM1153" s="133">
        <v>8.84654E-3</v>
      </c>
      <c r="AN1153" s="340">
        <f t="shared" si="694"/>
        <v>8.84654E-3</v>
      </c>
      <c r="AP1153" s="133">
        <v>8.2492808999999993E-3</v>
      </c>
      <c r="AQ1153" s="133">
        <v>3.4587905000000002E-4</v>
      </c>
      <c r="AR1153" s="133">
        <v>2.5138002000000002E-4</v>
      </c>
      <c r="AS1153" s="134">
        <f t="shared" si="695"/>
        <v>4.9456120312551003E-7</v>
      </c>
      <c r="AT1153" s="135">
        <f t="shared" si="696"/>
        <v>1.2791384759367131E-9</v>
      </c>
      <c r="AU1153" s="135">
        <f t="shared" si="697"/>
        <v>3.5207285978999997E-2</v>
      </c>
      <c r="AV1153" s="302">
        <v>3.4142648999999998E-7</v>
      </c>
      <c r="AW1153" s="302">
        <v>1.030183E-9</v>
      </c>
      <c r="AX1153" s="302">
        <v>2.8145288000000001E-14</v>
      </c>
      <c r="AY1153" s="302">
        <v>6.7297764E-12</v>
      </c>
      <c r="AZ1153" s="302">
        <v>1.7613711E-13</v>
      </c>
      <c r="BA1153" s="302">
        <v>1.976837E-10</v>
      </c>
      <c r="BB1153" s="302">
        <v>1.5127494E-7</v>
      </c>
      <c r="BC1153" s="302">
        <v>2.9408675000000003E-11</v>
      </c>
      <c r="BD1153" s="302">
        <v>1.7374226999999999E-10</v>
      </c>
      <c r="BE1153" s="302">
        <v>4.4731349999999999E-14</v>
      </c>
      <c r="BF1153" s="302">
        <v>1.4407321000000001E-15</v>
      </c>
      <c r="BG1153" s="302">
        <v>6.1495926999999998E-14</v>
      </c>
      <c r="BH1153" s="302">
        <v>2.8761337000000001E-13</v>
      </c>
      <c r="BI1153" s="302">
        <v>5.6297063000000002E-14</v>
      </c>
      <c r="BJ1153" s="302">
        <v>2.6649801999999999E-11</v>
      </c>
      <c r="BK1153" s="302">
        <v>1.5844402E-9</v>
      </c>
      <c r="BL1153" s="302">
        <v>4.5056659000000001E-11</v>
      </c>
      <c r="BM1153" s="302">
        <v>1.6442979000000001E-5</v>
      </c>
      <c r="BN1153" s="303">
        <v>3.5190842999999999E-2</v>
      </c>
      <c r="BO1153" s="302">
        <v>4.4093510000000003E-11</v>
      </c>
      <c r="BP1153" s="302">
        <v>2.6813621000000002E-13</v>
      </c>
      <c r="BQ1153" s="302">
        <v>1.1996613E-17</v>
      </c>
      <c r="BR1153" s="74"/>
      <c r="BS1153" s="144">
        <v>1.9819102E-5</v>
      </c>
      <c r="BT1153" s="144">
        <v>1.2601941E-6</v>
      </c>
      <c r="BU1153" s="144">
        <v>1.0243128E-5</v>
      </c>
      <c r="BV1153" s="144">
        <v>1.5818629999999999E-8</v>
      </c>
      <c r="BW1153" s="144">
        <v>1.1132333000000001E-6</v>
      </c>
      <c r="BX1153" s="144">
        <v>1.2261607000000001E-7</v>
      </c>
      <c r="BY1153" s="144">
        <v>8.7020459999999997E-10</v>
      </c>
      <c r="BZ1153" s="144">
        <v>1.9299272E-7</v>
      </c>
      <c r="CA1153" s="144">
        <v>1.1779700000000001E-8</v>
      </c>
      <c r="CB1153" s="144">
        <v>1.1155692E-7</v>
      </c>
      <c r="CC1153" s="144">
        <v>1.2928022E-9</v>
      </c>
      <c r="CD1153" s="144">
        <v>2.9374882999999999E-8</v>
      </c>
      <c r="CE1153" s="144">
        <v>2.4158960000000001E-11</v>
      </c>
      <c r="CF1153" s="144">
        <v>4.1906116000000002E-7</v>
      </c>
      <c r="CG1153" s="144">
        <v>6.2236632999999997E-6</v>
      </c>
      <c r="CH1153" s="144">
        <v>6.7166122E-8</v>
      </c>
      <c r="CI1153" s="144">
        <v>6.3299444999999999E-9</v>
      </c>
      <c r="CJ1153" s="226"/>
      <c r="CK1153" s="201"/>
      <c r="CL1153" s="110" t="s">
        <v>4173</v>
      </c>
      <c r="CM1153" s="110"/>
      <c r="CN1153" s="110"/>
      <c r="CO1153" s="141"/>
      <c r="CP1153" s="305"/>
      <c r="CQ1153" s="141"/>
      <c r="CR1153" s="141"/>
      <c r="CS1153" s="141"/>
      <c r="CT1153" s="141"/>
      <c r="CU1153" s="141"/>
      <c r="CV1153" s="141"/>
      <c r="CW1153" s="74"/>
      <c r="CX1153" s="74"/>
      <c r="CY1153" s="74"/>
      <c r="CZ1153" s="74"/>
      <c r="DA1153" s="74"/>
      <c r="DB1153" s="74"/>
    </row>
    <row r="1154" spans="1:106" ht="14.5" customHeight="1">
      <c r="A1154" s="74" t="s">
        <v>4527</v>
      </c>
      <c r="B1154" s="129" t="s">
        <v>4169</v>
      </c>
      <c r="C1154" s="130" t="str">
        <f t="shared" si="686"/>
        <v>A.160.06.110</v>
      </c>
      <c r="D1154" s="131" t="s">
        <v>361</v>
      </c>
      <c r="E1154" s="129" t="s">
        <v>957</v>
      </c>
      <c r="F1154" s="132" t="s">
        <v>4528</v>
      </c>
      <c r="G1154" s="132">
        <f t="shared" si="687"/>
        <v>5.0713329505600001E-2</v>
      </c>
      <c r="H1154" s="348">
        <f t="shared" si="688"/>
        <v>5.0713329505600001E-2</v>
      </c>
      <c r="I1154" s="74"/>
      <c r="J1154" s="132">
        <f t="shared" si="689"/>
        <v>1.5497497916E-3</v>
      </c>
      <c r="K1154" s="132">
        <f t="shared" si="690"/>
        <v>4.4728447299999998E-3</v>
      </c>
      <c r="L1154" s="300">
        <f t="shared" si="691"/>
        <v>1.5046362984000002E-2</v>
      </c>
      <c r="M1154" s="132">
        <v>2.9644371999999999E-2</v>
      </c>
      <c r="N1154" s="132">
        <v>2.7119556E-3</v>
      </c>
      <c r="O1154" s="132">
        <v>1.636993E-3</v>
      </c>
      <c r="P1154" s="132">
        <v>1.2127869999999999E-3</v>
      </c>
      <c r="Q1154" s="132">
        <v>1.8426074E-4</v>
      </c>
      <c r="R1154" s="304">
        <v>6.1938916000000001E-6</v>
      </c>
      <c r="S1154" s="132">
        <v>1.4650816000000001E-4</v>
      </c>
      <c r="T1154" s="132">
        <v>1.2389612999999999E-4</v>
      </c>
      <c r="U1154" s="132">
        <v>2.050946E-4</v>
      </c>
      <c r="V1154" s="132">
        <v>1.1590123000000001E-2</v>
      </c>
      <c r="W1154" s="132">
        <v>3.2236497000000001E-3</v>
      </c>
      <c r="X1154" s="304">
        <v>2.5380108999999999E-5</v>
      </c>
      <c r="Y1154" s="304">
        <v>2.1155750000000001E-6</v>
      </c>
      <c r="Z1154" s="132">
        <v>0</v>
      </c>
      <c r="AA1154" s="74"/>
      <c r="AB1154" s="301">
        <f t="shared" si="692"/>
        <v>0.22289001503759395</v>
      </c>
      <c r="AC1154" s="338">
        <f t="shared" si="693"/>
        <v>0.22289001503759395</v>
      </c>
      <c r="AD1154" s="74"/>
      <c r="AE1154" s="136">
        <v>21.254200999999998</v>
      </c>
      <c r="AF1154" s="136">
        <v>2.8189978999999998</v>
      </c>
      <c r="AG1154" s="136">
        <v>0.43699080000000001</v>
      </c>
      <c r="AH1154" s="136">
        <v>0</v>
      </c>
      <c r="AI1154" s="136">
        <v>17.737456000000002</v>
      </c>
      <c r="AJ1154" s="136">
        <v>0.16201940000000001</v>
      </c>
      <c r="AK1154" s="136">
        <v>9.8736542999999996E-2</v>
      </c>
      <c r="AL1154" s="74"/>
      <c r="AM1154" s="133">
        <v>4.9061770999999999E-3</v>
      </c>
      <c r="AN1154" s="340">
        <f t="shared" si="694"/>
        <v>4.9061770999999999E-3</v>
      </c>
      <c r="AP1154" s="133">
        <v>4.5718670000000003E-3</v>
      </c>
      <c r="AQ1154" s="133">
        <v>2.0765523999999999E-4</v>
      </c>
      <c r="AR1154" s="133">
        <v>1.2665481000000001E-4</v>
      </c>
      <c r="AS1154" s="134">
        <f t="shared" si="695"/>
        <v>2.7409274311656998E-7</v>
      </c>
      <c r="AT1154" s="135">
        <f t="shared" si="696"/>
        <v>7.679557724165399E-10</v>
      </c>
      <c r="AU1154" s="135">
        <f t="shared" si="697"/>
        <v>1.7738768995000001E-2</v>
      </c>
      <c r="AV1154" s="302">
        <v>2.0731744999999999E-7</v>
      </c>
      <c r="AW1154" s="302">
        <v>6.2554252000000005E-10</v>
      </c>
      <c r="AX1154" s="302">
        <v>1.7089985999999999E-14</v>
      </c>
      <c r="AY1154" s="302">
        <v>6.2602571000000002E-12</v>
      </c>
      <c r="AZ1154" s="302">
        <v>1.6384846999999999E-13</v>
      </c>
      <c r="BA1154" s="302">
        <v>1.8033848999999999E-10</v>
      </c>
      <c r="BB1154" s="302">
        <v>6.5052240000000003E-8</v>
      </c>
      <c r="BC1154" s="302">
        <v>2.6062889999999999E-11</v>
      </c>
      <c r="BD1154" s="302">
        <v>7.3996012999999996E-11</v>
      </c>
      <c r="BE1154" s="302">
        <v>4.1610557999999999E-14</v>
      </c>
      <c r="BF1154" s="302">
        <v>1.3402159000000001E-15</v>
      </c>
      <c r="BG1154" s="302">
        <v>5.1753754E-14</v>
      </c>
      <c r="BH1154" s="302">
        <v>6.4403991000000003E-14</v>
      </c>
      <c r="BI1154" s="302">
        <v>1.5539721999999999E-14</v>
      </c>
      <c r="BJ1154" s="302">
        <v>2.4519802999999999E-11</v>
      </c>
      <c r="BK1154" s="302">
        <v>1.4707535E-9</v>
      </c>
      <c r="BL1154" s="302">
        <v>4.1913171000000002E-11</v>
      </c>
      <c r="BM1154" s="302">
        <v>1.4784995E-5</v>
      </c>
      <c r="BN1154" s="303">
        <v>1.7723984000000002E-2</v>
      </c>
      <c r="BO1154" s="302">
        <v>4.1017218000000001E-11</v>
      </c>
      <c r="BP1154" s="302">
        <v>2.4942903000000001E-13</v>
      </c>
      <c r="BQ1154" s="302">
        <v>1.1159639999999999E-17</v>
      </c>
      <c r="BR1154" s="74"/>
      <c r="BS1154" s="144">
        <v>1.204242E-5</v>
      </c>
      <c r="BT1154" s="144">
        <v>5.7000784000000001E-7</v>
      </c>
      <c r="BU1154" s="144">
        <v>6.2147650000000003E-6</v>
      </c>
      <c r="BV1154" s="144">
        <v>1.4521814E-8</v>
      </c>
      <c r="BW1154" s="144">
        <v>5.1013676000000004E-7</v>
      </c>
      <c r="BX1154" s="144">
        <v>1.1769024E-7</v>
      </c>
      <c r="BY1154" s="144">
        <v>8.0949264999999998E-10</v>
      </c>
      <c r="BZ1154" s="144">
        <v>1.8503580999999999E-7</v>
      </c>
      <c r="CA1154" s="144">
        <v>8.3117664000000002E-9</v>
      </c>
      <c r="CB1154" s="144">
        <v>9.6945301000000006E-8</v>
      </c>
      <c r="CC1154" s="144">
        <v>1.2026067E-9</v>
      </c>
      <c r="CD1154" s="144">
        <v>2.7325472E-8</v>
      </c>
      <c r="CE1154" s="144">
        <v>2.2473450999999999E-11</v>
      </c>
      <c r="CF1154" s="144">
        <v>2.9227340999999999E-7</v>
      </c>
      <c r="CG1154" s="144">
        <v>3.9311469999999998E-6</v>
      </c>
      <c r="CH1154" s="144">
        <v>6.6336620000000005E-8</v>
      </c>
      <c r="CI1154" s="144">
        <v>5.8883204999999999E-9</v>
      </c>
      <c r="CJ1154" s="227"/>
      <c r="CK1154" s="201"/>
      <c r="CL1154" s="110" t="s">
        <v>4173</v>
      </c>
      <c r="CM1154" s="110"/>
      <c r="CN1154" s="110"/>
      <c r="CO1154" s="74"/>
      <c r="CP1154" s="74"/>
      <c r="CQ1154" s="141"/>
      <c r="CR1154" s="141"/>
      <c r="CS1154" s="141"/>
      <c r="CT1154" s="141"/>
      <c r="CU1154" s="141"/>
      <c r="CV1154" s="141"/>
      <c r="CW1154" s="74"/>
      <c r="CX1154" s="74"/>
      <c r="CY1154" s="74"/>
      <c r="CZ1154" s="74"/>
      <c r="DA1154" s="74"/>
      <c r="DB1154" s="74"/>
    </row>
    <row r="1155" spans="1:106" ht="14.5" customHeight="1">
      <c r="A1155" s="74" t="s">
        <v>4529</v>
      </c>
      <c r="B1155" s="129" t="s">
        <v>4169</v>
      </c>
      <c r="C1155" s="130" t="str">
        <f t="shared" si="686"/>
        <v>A.160.06.111</v>
      </c>
      <c r="D1155" s="131" t="s">
        <v>361</v>
      </c>
      <c r="E1155" s="129" t="s">
        <v>957</v>
      </c>
      <c r="F1155" s="132" t="s">
        <v>4531</v>
      </c>
      <c r="G1155" s="132">
        <f t="shared" si="687"/>
        <v>3.2232133473966003</v>
      </c>
      <c r="H1155" s="348">
        <f t="shared" si="688"/>
        <v>3.2232133473966003</v>
      </c>
      <c r="I1155" s="74"/>
      <c r="J1155" s="132">
        <f t="shared" si="689"/>
        <v>1.5497497916E-3</v>
      </c>
      <c r="K1155" s="132">
        <f t="shared" si="690"/>
        <v>4.4728447299999998E-3</v>
      </c>
      <c r="L1155" s="300">
        <f t="shared" si="691"/>
        <v>2.7286963828749999</v>
      </c>
      <c r="M1155" s="132">
        <v>0.48849437000000001</v>
      </c>
      <c r="N1155" s="132">
        <v>2.7119556E-3</v>
      </c>
      <c r="O1155" s="132">
        <v>1.636993E-3</v>
      </c>
      <c r="P1155" s="132">
        <v>1.2127869999999999E-3</v>
      </c>
      <c r="Q1155" s="132">
        <v>1.8426074E-4</v>
      </c>
      <c r="R1155" s="304">
        <v>6.1938916000000001E-6</v>
      </c>
      <c r="S1155" s="132">
        <v>1.4650816000000001E-4</v>
      </c>
      <c r="T1155" s="132">
        <v>1.2389612999999999E-4</v>
      </c>
      <c r="U1155" s="132">
        <v>2.050946E-4</v>
      </c>
      <c r="V1155" s="132">
        <v>1.1590123000000001E-2</v>
      </c>
      <c r="W1155" s="132">
        <v>3.2236497000000001E-3</v>
      </c>
      <c r="X1155" s="132">
        <v>2.7136754000000001</v>
      </c>
      <c r="Y1155" s="304">
        <v>2.1155750000000001E-6</v>
      </c>
      <c r="Z1155" s="132">
        <v>0</v>
      </c>
      <c r="AA1155" s="74"/>
      <c r="AB1155" s="301">
        <f t="shared" si="692"/>
        <v>3.6728899999999998</v>
      </c>
      <c r="AC1155" s="338">
        <f t="shared" si="693"/>
        <v>3.6728899999999998</v>
      </c>
      <c r="AD1155" s="74"/>
      <c r="AE1155" s="136">
        <v>21.254200999999998</v>
      </c>
      <c r="AF1155" s="136">
        <v>2.8189978999999998</v>
      </c>
      <c r="AG1155" s="136">
        <v>0.43699080000000001</v>
      </c>
      <c r="AH1155" s="136">
        <v>0</v>
      </c>
      <c r="AI1155" s="136">
        <v>17.737456000000002</v>
      </c>
      <c r="AJ1155" s="136">
        <v>0.16201940000000001</v>
      </c>
      <c r="AK1155" s="136">
        <v>9.8736542999999996E-2</v>
      </c>
      <c r="AL1155" s="74"/>
      <c r="AM1155" s="133">
        <v>6.0921000000000003E-2</v>
      </c>
      <c r="AN1155" s="340">
        <f t="shared" si="694"/>
        <v>6.0921000000000003E-2</v>
      </c>
      <c r="AP1155" s="133">
        <v>5.7974554999999997E-2</v>
      </c>
      <c r="AQ1155" s="133">
        <v>2.8197906000000002E-3</v>
      </c>
      <c r="AR1155" s="133">
        <v>1.2665481000000001E-4</v>
      </c>
      <c r="AS1155" s="134">
        <f t="shared" si="695"/>
        <v>3.4756927931165704E-6</v>
      </c>
      <c r="AT1155" s="135">
        <f t="shared" si="696"/>
        <v>1.042822017742054E-8</v>
      </c>
      <c r="AU1155" s="135">
        <f t="shared" si="697"/>
        <v>1.7738768995000001E-2</v>
      </c>
      <c r="AV1155" s="302">
        <v>3.4089175E-6</v>
      </c>
      <c r="AW1155" s="302">
        <v>1.0285543E-8</v>
      </c>
      <c r="AX1155" s="302">
        <v>2.8101499E-13</v>
      </c>
      <c r="AY1155" s="302">
        <v>6.2602571000000002E-12</v>
      </c>
      <c r="AZ1155" s="302">
        <v>1.6384846999999999E-13</v>
      </c>
      <c r="BA1155" s="302">
        <v>1.8033848999999999E-10</v>
      </c>
      <c r="BB1155" s="302">
        <v>6.5052240000000003E-8</v>
      </c>
      <c r="BC1155" s="302">
        <v>2.6062889999999999E-11</v>
      </c>
      <c r="BD1155" s="302">
        <v>7.3996012999999996E-11</v>
      </c>
      <c r="BE1155" s="302">
        <v>4.1610557999999999E-14</v>
      </c>
      <c r="BF1155" s="302">
        <v>1.3402159000000001E-15</v>
      </c>
      <c r="BG1155" s="302">
        <v>5.1753754E-14</v>
      </c>
      <c r="BH1155" s="302">
        <v>6.4403991000000003E-14</v>
      </c>
      <c r="BI1155" s="302">
        <v>1.5539721999999999E-14</v>
      </c>
      <c r="BJ1155" s="302">
        <v>2.4519802999999999E-11</v>
      </c>
      <c r="BK1155" s="302">
        <v>1.4707535E-9</v>
      </c>
      <c r="BL1155" s="302">
        <v>4.1913171000000002E-11</v>
      </c>
      <c r="BM1155" s="302">
        <v>1.4784995E-5</v>
      </c>
      <c r="BN1155" s="303">
        <v>1.7723984000000002E-2</v>
      </c>
      <c r="BO1155" s="302">
        <v>4.1017218000000001E-11</v>
      </c>
      <c r="BP1155" s="302">
        <v>2.4942903000000001E-13</v>
      </c>
      <c r="BQ1155" s="302">
        <v>1.1159639999999999E-17</v>
      </c>
      <c r="BR1155" s="74"/>
      <c r="BS1155" s="136">
        <v>1.0823757E-4</v>
      </c>
      <c r="BT1155" s="144">
        <v>5.7000784000000001E-7</v>
      </c>
      <c r="BU1155" s="136">
        <v>1.0240992E-4</v>
      </c>
      <c r="BV1155" s="144">
        <v>1.4521814E-8</v>
      </c>
      <c r="BW1155" s="144">
        <v>5.1013676000000004E-7</v>
      </c>
      <c r="BX1155" s="144">
        <v>1.1769024E-7</v>
      </c>
      <c r="BY1155" s="144">
        <v>8.0949264999999998E-10</v>
      </c>
      <c r="BZ1155" s="144">
        <v>1.8503580999999999E-7</v>
      </c>
      <c r="CA1155" s="144">
        <v>8.3117664000000002E-9</v>
      </c>
      <c r="CB1155" s="144">
        <v>9.6945301000000006E-8</v>
      </c>
      <c r="CC1155" s="144">
        <v>1.2026067E-9</v>
      </c>
      <c r="CD1155" s="144">
        <v>2.7325472E-8</v>
      </c>
      <c r="CE1155" s="144">
        <v>2.2473450999999999E-11</v>
      </c>
      <c r="CF1155" s="144">
        <v>2.9227340999999999E-7</v>
      </c>
      <c r="CG1155" s="144">
        <v>3.9311469999999998E-6</v>
      </c>
      <c r="CH1155" s="144">
        <v>6.6336620000000005E-8</v>
      </c>
      <c r="CI1155" s="144">
        <v>5.8883204999999999E-9</v>
      </c>
      <c r="CJ1155" s="226"/>
      <c r="CK1155" s="201"/>
      <c r="CL1155" s="110" t="s">
        <v>4173</v>
      </c>
      <c r="CM1155" s="110"/>
      <c r="CN1155" s="110"/>
      <c r="CO1155" s="141"/>
      <c r="CP1155" s="320"/>
      <c r="CQ1155" s="141"/>
      <c r="CR1155" s="141"/>
      <c r="CS1155" s="141"/>
      <c r="CT1155" s="141"/>
      <c r="CU1155" s="141"/>
      <c r="CV1155" s="141"/>
      <c r="CW1155" s="74"/>
      <c r="CX1155" s="74"/>
      <c r="CY1155" s="74"/>
      <c r="CZ1155" s="74"/>
      <c r="DA1155" s="74"/>
      <c r="DB1155" s="74"/>
    </row>
    <row r="1156" spans="1:106" ht="14.5" customHeight="1">
      <c r="A1156" s="74" t="s">
        <v>4532</v>
      </c>
      <c r="B1156" s="129" t="s">
        <v>4169</v>
      </c>
      <c r="C1156" s="130" t="str">
        <f t="shared" si="686"/>
        <v>A.160.06.112</v>
      </c>
      <c r="D1156" s="131" t="s">
        <v>361</v>
      </c>
      <c r="E1156" s="129" t="s">
        <v>957</v>
      </c>
      <c r="F1156" s="132" t="s">
        <v>4533</v>
      </c>
      <c r="G1156" s="132">
        <f t="shared" si="687"/>
        <v>4.38664470205E-2</v>
      </c>
      <c r="H1156" s="348">
        <f t="shared" si="688"/>
        <v>4.38664470205E-2</v>
      </c>
      <c r="I1156" s="74"/>
      <c r="J1156" s="132">
        <f t="shared" si="689"/>
        <v>1.7387558747E-3</v>
      </c>
      <c r="K1156" s="132">
        <f t="shared" si="690"/>
        <v>3.4810786300000004E-3</v>
      </c>
      <c r="L1156" s="300">
        <f t="shared" si="691"/>
        <v>1.2160725515800001E-2</v>
      </c>
      <c r="M1156" s="132">
        <v>2.6485887E-2</v>
      </c>
      <c r="N1156" s="132">
        <v>1.5444739000000001E-3</v>
      </c>
      <c r="O1156" s="132">
        <v>1.7823648000000001E-3</v>
      </c>
      <c r="P1156" s="132">
        <v>1.3573941000000001E-3</v>
      </c>
      <c r="Q1156" s="132">
        <v>1.9518106999999999E-4</v>
      </c>
      <c r="R1156" s="304">
        <v>6.9888747000000002E-6</v>
      </c>
      <c r="S1156" s="132">
        <v>1.7919183E-4</v>
      </c>
      <c r="T1156" s="132">
        <v>1.5423993E-4</v>
      </c>
      <c r="U1156" s="132">
        <v>2.2492260999999999E-4</v>
      </c>
      <c r="V1156" s="132">
        <v>8.6777065E-3</v>
      </c>
      <c r="W1156" s="132">
        <v>3.2238138000000001E-3</v>
      </c>
      <c r="X1156" s="304">
        <v>3.1638136999999999E-5</v>
      </c>
      <c r="Y1156" s="304">
        <v>2.6444688000000002E-6</v>
      </c>
      <c r="Z1156" s="132">
        <v>0</v>
      </c>
      <c r="AA1156" s="74"/>
      <c r="AB1156" s="301">
        <f t="shared" si="692"/>
        <v>0.19914200751879699</v>
      </c>
      <c r="AC1156" s="338">
        <f t="shared" si="693"/>
        <v>0.19914200751879699</v>
      </c>
      <c r="AD1156" s="74"/>
      <c r="AE1156" s="136">
        <v>21.776638999999999</v>
      </c>
      <c r="AF1156" s="136">
        <v>2.5413340999999998</v>
      </c>
      <c r="AG1156" s="136">
        <v>0.43701317000000001</v>
      </c>
      <c r="AH1156" s="136">
        <v>0</v>
      </c>
      <c r="AI1156" s="136">
        <v>18.53763</v>
      </c>
      <c r="AJ1156" s="136">
        <v>0.16202475</v>
      </c>
      <c r="AK1156" s="136">
        <v>9.8637687000000002E-2</v>
      </c>
      <c r="AL1156" s="74"/>
      <c r="AM1156" s="133">
        <v>4.1856547999999999E-3</v>
      </c>
      <c r="AN1156" s="340">
        <f t="shared" si="694"/>
        <v>4.1856547999999999E-3</v>
      </c>
      <c r="AP1156" s="133">
        <v>3.8905806E-3</v>
      </c>
      <c r="AQ1156" s="133">
        <v>1.8737581E-4</v>
      </c>
      <c r="AR1156" s="133">
        <v>1.0769844E-4</v>
      </c>
      <c r="AS1156" s="134">
        <f t="shared" si="695"/>
        <v>2.3324823995398999E-7</v>
      </c>
      <c r="AT1156" s="135">
        <f t="shared" si="696"/>
        <v>6.929578654022491E-10</v>
      </c>
      <c r="AU1156" s="135">
        <f t="shared" si="697"/>
        <v>1.5083815069000001E-2</v>
      </c>
      <c r="AV1156" s="302">
        <v>1.8539819E-7</v>
      </c>
      <c r="AW1156" s="302">
        <v>5.5941072999999998E-10</v>
      </c>
      <c r="AX1156" s="302">
        <v>1.5282989E-14</v>
      </c>
      <c r="AY1156" s="302">
        <v>7.8253213999999992E-12</v>
      </c>
      <c r="AZ1156" s="302">
        <v>2.0481058999999999E-13</v>
      </c>
      <c r="BA1156" s="302">
        <v>2.0183769E-10</v>
      </c>
      <c r="BB1156" s="302">
        <v>4.5721124000000003E-8</v>
      </c>
      <c r="BC1156" s="302">
        <v>2.8933192999999999E-11</v>
      </c>
      <c r="BD1156" s="302">
        <v>5.1770867000000002E-11</v>
      </c>
      <c r="BE1156" s="302">
        <v>5.2013198000000002E-14</v>
      </c>
      <c r="BF1156" s="302">
        <v>1.6752698999999999E-15</v>
      </c>
      <c r="BG1156" s="302">
        <v>6.2608955999999996E-14</v>
      </c>
      <c r="BH1156" s="302">
        <v>2.8795042E-15</v>
      </c>
      <c r="BI1156" s="302">
        <v>5.3512456000000003E-15</v>
      </c>
      <c r="BJ1156" s="302">
        <v>3.0546309000000002E-11</v>
      </c>
      <c r="BK1156" s="302">
        <v>1.8372403000000001E-9</v>
      </c>
      <c r="BL1156" s="302">
        <v>5.2391463999999998E-11</v>
      </c>
      <c r="BM1156" s="302">
        <v>1.7646068999999999E-5</v>
      </c>
      <c r="BN1156" s="303">
        <v>1.5066169000000001E-2</v>
      </c>
      <c r="BO1156" s="302">
        <v>5.1271523000000001E-11</v>
      </c>
      <c r="BP1156" s="302">
        <v>3.1178628999999998E-13</v>
      </c>
      <c r="BQ1156" s="302">
        <v>1.3949549E-17</v>
      </c>
      <c r="BR1156" s="74"/>
      <c r="BS1156" s="144">
        <v>1.0853788999999999E-5</v>
      </c>
      <c r="BT1156" s="144">
        <v>4.2513244999999999E-7</v>
      </c>
      <c r="BU1156" s="144">
        <v>5.5526075999999996E-6</v>
      </c>
      <c r="BV1156" s="144">
        <v>1.8078445000000001E-8</v>
      </c>
      <c r="BW1156" s="144">
        <v>3.7918739E-7</v>
      </c>
      <c r="BX1156" s="144">
        <v>1.3410968999999999E-7</v>
      </c>
      <c r="BY1156" s="144">
        <v>1.0118658E-9</v>
      </c>
      <c r="BZ1156" s="144">
        <v>2.1155884E-7</v>
      </c>
      <c r="CA1156" s="144">
        <v>9.3785777000000002E-9</v>
      </c>
      <c r="CB1156" s="144">
        <v>1.1857227999999999E-7</v>
      </c>
      <c r="CC1156" s="144">
        <v>1.5032583999999999E-9</v>
      </c>
      <c r="CD1156" s="144">
        <v>3.4156840000000001E-8</v>
      </c>
      <c r="CE1156" s="144">
        <v>2.8091814E-11</v>
      </c>
      <c r="CF1156" s="144">
        <v>2.9708378000000001E-7</v>
      </c>
      <c r="CG1156" s="144">
        <v>3.5949180000000002E-6</v>
      </c>
      <c r="CH1156" s="144">
        <v>6.9101628999999997E-8</v>
      </c>
      <c r="CI1156" s="144">
        <v>7.3604005999999997E-9</v>
      </c>
      <c r="CJ1156" s="225"/>
      <c r="CK1156" s="201"/>
      <c r="CL1156" s="110" t="s">
        <v>4173</v>
      </c>
      <c r="CM1156" s="110"/>
      <c r="CN1156" s="110"/>
      <c r="CO1156" s="141"/>
      <c r="CP1156" s="320"/>
      <c r="CQ1156" s="141"/>
      <c r="CR1156" s="141"/>
      <c r="CS1156" s="141"/>
      <c r="CT1156" s="141"/>
      <c r="CU1156" s="141"/>
      <c r="CV1156" s="141"/>
      <c r="CW1156" s="74"/>
      <c r="CX1156" s="74"/>
      <c r="CY1156" s="74"/>
      <c r="CZ1156" s="74"/>
      <c r="DA1156" s="74"/>
      <c r="DB1156" s="89"/>
    </row>
    <row r="1157" spans="1:106" ht="14.5" customHeight="1">
      <c r="A1157" s="74" t="s">
        <v>4534</v>
      </c>
      <c r="B1157" s="129" t="s">
        <v>4169</v>
      </c>
      <c r="C1157" s="130" t="str">
        <f t="shared" si="686"/>
        <v>A.160.06.113</v>
      </c>
      <c r="D1157" s="131" t="s">
        <v>361</v>
      </c>
      <c r="E1157" s="129" t="s">
        <v>957</v>
      </c>
      <c r="F1157" s="132" t="s">
        <v>4535</v>
      </c>
      <c r="G1157" s="132">
        <f t="shared" si="687"/>
        <v>4.7067891749000002E-2</v>
      </c>
      <c r="H1157" s="348">
        <f t="shared" si="688"/>
        <v>4.7067891749000002E-2</v>
      </c>
      <c r="I1157" s="74"/>
      <c r="J1157" s="132">
        <f t="shared" si="689"/>
        <v>1.5389018610000001E-3</v>
      </c>
      <c r="K1157" s="132">
        <f t="shared" si="690"/>
        <v>4.0272274000000005E-3</v>
      </c>
      <c r="L1157" s="300">
        <f t="shared" si="691"/>
        <v>1.3535799487999997E-2</v>
      </c>
      <c r="M1157" s="132">
        <v>2.7965963E-2</v>
      </c>
      <c r="N1157" s="132">
        <v>2.2932182000000001E-3</v>
      </c>
      <c r="O1157" s="132">
        <v>1.6102764E-3</v>
      </c>
      <c r="P1157" s="132">
        <v>1.2066949E-3</v>
      </c>
      <c r="Q1157" s="132">
        <v>1.8072212E-4</v>
      </c>
      <c r="R1157" s="304">
        <v>5.9986210000000004E-6</v>
      </c>
      <c r="S1157" s="132">
        <v>1.4548622E-4</v>
      </c>
      <c r="T1157" s="132">
        <v>1.2373279999999999E-4</v>
      </c>
      <c r="U1157" s="132">
        <v>2.0437084999999999E-4</v>
      </c>
      <c r="V1157" s="132">
        <v>1.0084447E-2</v>
      </c>
      <c r="W1157" s="132">
        <v>3.2195085E-3</v>
      </c>
      <c r="X1157" s="304">
        <v>2.5357563000000001E-5</v>
      </c>
      <c r="Y1157" s="304">
        <v>2.1155750000000001E-6</v>
      </c>
      <c r="Z1157" s="132">
        <v>0</v>
      </c>
      <c r="AA1157" s="74"/>
      <c r="AB1157" s="301">
        <f t="shared" si="692"/>
        <v>0.2102703984962406</v>
      </c>
      <c r="AC1157" s="338">
        <f t="shared" si="693"/>
        <v>0.2102703984962406</v>
      </c>
      <c r="AD1157" s="74"/>
      <c r="AE1157" s="136">
        <v>21.088502999999999</v>
      </c>
      <c r="AF1157" s="136">
        <v>2.6540591</v>
      </c>
      <c r="AG1157" s="136">
        <v>0.43642942000000001</v>
      </c>
      <c r="AH1157" s="136">
        <v>0</v>
      </c>
      <c r="AI1157" s="136">
        <v>17.737456000000002</v>
      </c>
      <c r="AJ1157" s="136">
        <v>0.16195994</v>
      </c>
      <c r="AK1157" s="136">
        <v>9.8598329999999998E-2</v>
      </c>
      <c r="AL1157" s="74"/>
      <c r="AM1157" s="133">
        <v>4.5601766000000002E-3</v>
      </c>
      <c r="AN1157" s="340">
        <f t="shared" si="694"/>
        <v>4.5601766000000002E-3</v>
      </c>
      <c r="AP1157" s="133">
        <v>4.248735E-3</v>
      </c>
      <c r="AQ1157" s="133">
        <v>1.9564265999999999E-4</v>
      </c>
      <c r="AR1157" s="133">
        <v>1.1579893E-4</v>
      </c>
      <c r="AS1157" s="134">
        <f t="shared" si="695"/>
        <v>2.5472032193856999E-7</v>
      </c>
      <c r="AT1157" s="135">
        <f t="shared" si="696"/>
        <v>7.2353055191553994E-10</v>
      </c>
      <c r="AU1157" s="135">
        <f t="shared" si="697"/>
        <v>1.6218338427999999E-2</v>
      </c>
      <c r="AV1157" s="302">
        <v>1.9560645E-7</v>
      </c>
      <c r="AW1157" s="302">
        <v>5.9020758999999999E-10</v>
      </c>
      <c r="AX1157" s="302">
        <v>1.6124586E-14</v>
      </c>
      <c r="AY1157" s="302">
        <v>6.2602571000000002E-12</v>
      </c>
      <c r="AZ1157" s="302">
        <v>1.6384846999999999E-13</v>
      </c>
      <c r="BA1157" s="302">
        <v>1.7943151999999999E-10</v>
      </c>
      <c r="BB1157" s="302">
        <v>5.7392064000000003E-8</v>
      </c>
      <c r="BC1157" s="302">
        <v>2.5856057E-11</v>
      </c>
      <c r="BD1157" s="302">
        <v>6.5137824999999999E-11</v>
      </c>
      <c r="BE1157" s="302">
        <v>4.1610557999999999E-14</v>
      </c>
      <c r="BF1157" s="302">
        <v>1.3402159000000001E-15</v>
      </c>
      <c r="BG1157" s="302">
        <v>5.1213873E-14</v>
      </c>
      <c r="BH1157" s="302">
        <v>4.4286963999999997E-14</v>
      </c>
      <c r="BI1157" s="302">
        <v>1.1892528999999999E-14</v>
      </c>
      <c r="BJ1157" s="302">
        <v>2.4492995000000001E-11</v>
      </c>
      <c r="BK1157" s="302">
        <v>1.4704421E-9</v>
      </c>
      <c r="BL1157" s="302">
        <v>4.1913171000000002E-11</v>
      </c>
      <c r="BM1157" s="302">
        <v>1.4718427999999999E-5</v>
      </c>
      <c r="BN1157" s="303">
        <v>1.6203619999999998E-2</v>
      </c>
      <c r="BO1157" s="302">
        <v>4.1017218000000001E-11</v>
      </c>
      <c r="BP1157" s="302">
        <v>2.4942903000000001E-13</v>
      </c>
      <c r="BQ1157" s="302">
        <v>1.1159639999999999E-17</v>
      </c>
      <c r="BR1157" s="74"/>
      <c r="BS1157" s="144">
        <v>1.1365383E-5</v>
      </c>
      <c r="BT1157" s="144">
        <v>5.0893681999999996E-7</v>
      </c>
      <c r="BU1157" s="144">
        <v>5.8628964999999998E-6</v>
      </c>
      <c r="BV1157" s="144">
        <v>1.4502682E-8</v>
      </c>
      <c r="BW1157" s="144">
        <v>4.5666309999999998E-7</v>
      </c>
      <c r="BX1157" s="144">
        <v>1.1769024E-7</v>
      </c>
      <c r="BY1157" s="144">
        <v>8.0949264999999998E-10</v>
      </c>
      <c r="BZ1157" s="144">
        <v>1.8503580999999999E-7</v>
      </c>
      <c r="CA1157" s="144">
        <v>8.0497269999999999E-9</v>
      </c>
      <c r="CB1157" s="144">
        <v>9.6269075999999998E-8</v>
      </c>
      <c r="CC1157" s="144">
        <v>1.2026067E-9</v>
      </c>
      <c r="CD1157" s="144">
        <v>2.7325472E-8</v>
      </c>
      <c r="CE1157" s="144">
        <v>2.2473450999999999E-11</v>
      </c>
      <c r="CF1157" s="144">
        <v>2.8183936E-7</v>
      </c>
      <c r="CG1157" s="144">
        <v>3.7319148000000001E-6</v>
      </c>
      <c r="CH1157" s="144">
        <v>6.6336620000000005E-8</v>
      </c>
      <c r="CI1157" s="144">
        <v>5.8883204999999999E-9</v>
      </c>
      <c r="CJ1157" s="225"/>
      <c r="CK1157" s="201"/>
      <c r="CL1157" s="110" t="s">
        <v>4173</v>
      </c>
      <c r="CM1157" s="110"/>
      <c r="CN1157" s="110"/>
      <c r="CO1157" s="141"/>
      <c r="CP1157" s="320"/>
      <c r="CQ1157" s="141"/>
      <c r="CR1157" s="141"/>
      <c r="CS1157" s="141"/>
      <c r="CT1157" s="141"/>
      <c r="CU1157" s="141"/>
      <c r="CV1157" s="141"/>
      <c r="CW1157" s="89"/>
      <c r="CX1157" s="89"/>
      <c r="CY1157" s="89"/>
      <c r="CZ1157" s="89"/>
      <c r="DA1157" s="89"/>
      <c r="DB1157" s="89"/>
    </row>
    <row r="1158" spans="1:106" ht="14.5" customHeight="1">
      <c r="A1158" s="74" t="s">
        <v>4536</v>
      </c>
      <c r="B1158" s="129" t="s">
        <v>4169</v>
      </c>
      <c r="C1158" s="130" t="str">
        <f t="shared" si="686"/>
        <v>A.160.06.114</v>
      </c>
      <c r="D1158" s="131" t="s">
        <v>361</v>
      </c>
      <c r="E1158" s="129" t="s">
        <v>957</v>
      </c>
      <c r="F1158" s="132" t="s">
        <v>4537</v>
      </c>
      <c r="G1158" s="132">
        <f t="shared" si="687"/>
        <v>3.4600179311860004</v>
      </c>
      <c r="H1158" s="348">
        <f t="shared" si="688"/>
        <v>3.4600179311860004</v>
      </c>
      <c r="I1158" s="74"/>
      <c r="J1158" s="132">
        <f t="shared" si="689"/>
        <v>1.5389018610000001E-3</v>
      </c>
      <c r="K1158" s="132">
        <f t="shared" si="690"/>
        <v>4.0272274000000005E-3</v>
      </c>
      <c r="L1158" s="300">
        <f t="shared" si="691"/>
        <v>2.9676358419250004</v>
      </c>
      <c r="M1158" s="132">
        <v>0.48681595999999999</v>
      </c>
      <c r="N1158" s="132">
        <v>2.2932182000000001E-3</v>
      </c>
      <c r="O1158" s="132">
        <v>1.6102764E-3</v>
      </c>
      <c r="P1158" s="132">
        <v>1.2066949E-3</v>
      </c>
      <c r="Q1158" s="132">
        <v>1.8072212E-4</v>
      </c>
      <c r="R1158" s="304">
        <v>5.9986210000000004E-6</v>
      </c>
      <c r="S1158" s="132">
        <v>1.4548622E-4</v>
      </c>
      <c r="T1158" s="132">
        <v>1.2373279999999999E-4</v>
      </c>
      <c r="U1158" s="132">
        <v>2.0437084999999999E-4</v>
      </c>
      <c r="V1158" s="132">
        <v>1.0084447E-2</v>
      </c>
      <c r="W1158" s="132">
        <v>3.2195085E-3</v>
      </c>
      <c r="X1158" s="132">
        <v>2.9541254000000001</v>
      </c>
      <c r="Y1158" s="304">
        <v>2.1155750000000001E-6</v>
      </c>
      <c r="Z1158" s="132">
        <v>0</v>
      </c>
      <c r="AA1158" s="74"/>
      <c r="AB1158" s="301">
        <f t="shared" si="692"/>
        <v>3.6602703759398492</v>
      </c>
      <c r="AC1158" s="338">
        <f t="shared" si="693"/>
        <v>3.6602703759398492</v>
      </c>
      <c r="AD1158" s="74"/>
      <c r="AE1158" s="136">
        <v>21.088502999999999</v>
      </c>
      <c r="AF1158" s="136">
        <v>2.6540591</v>
      </c>
      <c r="AG1158" s="136">
        <v>0.43642942000000001</v>
      </c>
      <c r="AH1158" s="136">
        <v>0</v>
      </c>
      <c r="AI1158" s="136">
        <v>17.737456000000002</v>
      </c>
      <c r="AJ1158" s="136">
        <v>0.16195994</v>
      </c>
      <c r="AK1158" s="136">
        <v>9.8598329999999998E-2</v>
      </c>
      <c r="AL1158" s="74"/>
      <c r="AM1158" s="133">
        <v>6.0574999999999997E-2</v>
      </c>
      <c r="AN1158" s="340">
        <f t="shared" si="694"/>
        <v>6.0574999999999997E-2</v>
      </c>
      <c r="AP1158" s="133">
        <v>5.7651423E-2</v>
      </c>
      <c r="AQ1158" s="133">
        <v>2.8077779999999999E-3</v>
      </c>
      <c r="AR1158" s="133">
        <v>1.1579893E-4</v>
      </c>
      <c r="AS1158" s="134">
        <f t="shared" si="695"/>
        <v>3.4563202719385703E-6</v>
      </c>
      <c r="AT1158" s="135">
        <f t="shared" si="696"/>
        <v>1.038379488691954E-8</v>
      </c>
      <c r="AU1158" s="135">
        <f t="shared" si="697"/>
        <v>1.6218338427999999E-2</v>
      </c>
      <c r="AV1158" s="302">
        <v>3.3972064000000002E-6</v>
      </c>
      <c r="AW1158" s="302">
        <v>1.0250207999999999E-8</v>
      </c>
      <c r="AX1158" s="302">
        <v>2.8004958999999999E-13</v>
      </c>
      <c r="AY1158" s="302">
        <v>6.2602571000000002E-12</v>
      </c>
      <c r="AZ1158" s="302">
        <v>1.6384846999999999E-13</v>
      </c>
      <c r="BA1158" s="302">
        <v>1.7943151999999999E-10</v>
      </c>
      <c r="BB1158" s="302">
        <v>5.7392064000000003E-8</v>
      </c>
      <c r="BC1158" s="302">
        <v>2.5856057E-11</v>
      </c>
      <c r="BD1158" s="302">
        <v>6.5137824999999999E-11</v>
      </c>
      <c r="BE1158" s="302">
        <v>4.1610557999999999E-14</v>
      </c>
      <c r="BF1158" s="302">
        <v>1.3402159000000001E-15</v>
      </c>
      <c r="BG1158" s="302">
        <v>5.1213873E-14</v>
      </c>
      <c r="BH1158" s="302">
        <v>4.4286963999999997E-14</v>
      </c>
      <c r="BI1158" s="302">
        <v>1.1892528999999999E-14</v>
      </c>
      <c r="BJ1158" s="302">
        <v>2.4492995000000001E-11</v>
      </c>
      <c r="BK1158" s="302">
        <v>1.4704421E-9</v>
      </c>
      <c r="BL1158" s="302">
        <v>4.1913171000000002E-11</v>
      </c>
      <c r="BM1158" s="302">
        <v>1.4718427999999999E-5</v>
      </c>
      <c r="BN1158" s="303">
        <v>1.6203619999999998E-2</v>
      </c>
      <c r="BO1158" s="302">
        <v>4.1017218000000001E-11</v>
      </c>
      <c r="BP1158" s="302">
        <v>2.4942903000000001E-13</v>
      </c>
      <c r="BQ1158" s="302">
        <v>1.1159639999999999E-17</v>
      </c>
      <c r="BR1158" s="74"/>
      <c r="BS1158" s="136">
        <v>1.0756054E-4</v>
      </c>
      <c r="BT1158" s="144">
        <v>5.0893681999999996E-7</v>
      </c>
      <c r="BU1158" s="136">
        <v>1.0205804999999999E-4</v>
      </c>
      <c r="BV1158" s="144">
        <v>1.4502682E-8</v>
      </c>
      <c r="BW1158" s="144">
        <v>4.5666309999999998E-7</v>
      </c>
      <c r="BX1158" s="144">
        <v>1.1769024E-7</v>
      </c>
      <c r="BY1158" s="144">
        <v>8.0949264999999998E-10</v>
      </c>
      <c r="BZ1158" s="144">
        <v>1.8503580999999999E-7</v>
      </c>
      <c r="CA1158" s="144">
        <v>8.0497269999999999E-9</v>
      </c>
      <c r="CB1158" s="144">
        <v>9.6269075999999998E-8</v>
      </c>
      <c r="CC1158" s="144">
        <v>1.2026067E-9</v>
      </c>
      <c r="CD1158" s="144">
        <v>2.7325472E-8</v>
      </c>
      <c r="CE1158" s="144">
        <v>2.2473450999999999E-11</v>
      </c>
      <c r="CF1158" s="144">
        <v>2.8183936E-7</v>
      </c>
      <c r="CG1158" s="144">
        <v>3.7319148000000001E-6</v>
      </c>
      <c r="CH1158" s="144">
        <v>6.6336620000000005E-8</v>
      </c>
      <c r="CI1158" s="144">
        <v>5.8883204999999999E-9</v>
      </c>
      <c r="CJ1158" s="226"/>
      <c r="CK1158" s="201"/>
      <c r="CL1158" s="110" t="s">
        <v>4173</v>
      </c>
      <c r="CM1158" s="110"/>
      <c r="CN1158" s="110"/>
      <c r="CO1158" s="141"/>
      <c r="CP1158" s="320"/>
      <c r="CQ1158" s="141"/>
      <c r="CR1158" s="141"/>
      <c r="CS1158" s="141"/>
      <c r="CT1158" s="141"/>
      <c r="CU1158" s="141"/>
      <c r="CV1158" s="141"/>
      <c r="CW1158" s="89"/>
      <c r="CX1158" s="89"/>
      <c r="CY1158" s="89"/>
      <c r="CZ1158" s="89"/>
      <c r="DA1158" s="89"/>
      <c r="DB1158" s="74"/>
    </row>
    <row r="1159" spans="1:106" ht="14.5" customHeight="1">
      <c r="A1159" s="74" t="s">
        <v>4538</v>
      </c>
      <c r="B1159" s="129" t="s">
        <v>4169</v>
      </c>
      <c r="C1159" s="130" t="str">
        <f t="shared" si="686"/>
        <v>A.160.06.115</v>
      </c>
      <c r="D1159" s="131" t="s">
        <v>361</v>
      </c>
      <c r="E1159" s="129" t="s">
        <v>957</v>
      </c>
      <c r="F1159" s="132" t="s">
        <v>4540</v>
      </c>
      <c r="G1159" s="132">
        <f t="shared" si="687"/>
        <v>5.2615297498899996E-2</v>
      </c>
      <c r="H1159" s="348">
        <f t="shared" si="688"/>
        <v>5.2615297498899996E-2</v>
      </c>
      <c r="I1159" s="74"/>
      <c r="J1159" s="132">
        <f t="shared" si="689"/>
        <v>1.5554097019000001E-3</v>
      </c>
      <c r="K1159" s="132">
        <f t="shared" si="690"/>
        <v>4.7053407400000002E-3</v>
      </c>
      <c r="L1159" s="300">
        <f t="shared" si="691"/>
        <v>1.5834484056999998E-2</v>
      </c>
      <c r="M1159" s="132">
        <v>3.0520063E-2</v>
      </c>
      <c r="N1159" s="132">
        <v>2.9304272999999999E-3</v>
      </c>
      <c r="O1159" s="132">
        <v>1.6509321E-3</v>
      </c>
      <c r="P1159" s="132">
        <v>1.2159656E-3</v>
      </c>
      <c r="Q1159" s="132">
        <v>1.8610698E-4</v>
      </c>
      <c r="R1159" s="304">
        <v>6.2957719000000001E-6</v>
      </c>
      <c r="S1159" s="132">
        <v>1.4704135E-4</v>
      </c>
      <c r="T1159" s="132">
        <v>1.2398134E-4</v>
      </c>
      <c r="U1159" s="132">
        <v>2.0547221E-4</v>
      </c>
      <c r="V1159" s="132">
        <v>1.2375694E-2</v>
      </c>
      <c r="W1159" s="132">
        <v>3.2258104000000001E-3</v>
      </c>
      <c r="X1159" s="304">
        <v>2.5391872E-5</v>
      </c>
      <c r="Y1159" s="304">
        <v>2.1155750000000001E-6</v>
      </c>
      <c r="Z1159" s="132">
        <v>0</v>
      </c>
      <c r="AA1159" s="74"/>
      <c r="AB1159" s="301">
        <f t="shared" si="692"/>
        <v>0.22947415789473682</v>
      </c>
      <c r="AC1159" s="338">
        <f t="shared" si="693"/>
        <v>0.22947415789473682</v>
      </c>
      <c r="AD1159" s="74"/>
      <c r="AE1159" s="136">
        <v>21.340651999999999</v>
      </c>
      <c r="AF1159" s="136">
        <v>2.9050528999999998</v>
      </c>
      <c r="AG1159" s="136">
        <v>0.4372837</v>
      </c>
      <c r="AH1159" s="136">
        <v>0</v>
      </c>
      <c r="AI1159" s="136">
        <v>17.737456000000002</v>
      </c>
      <c r="AJ1159" s="136">
        <v>0.16205042</v>
      </c>
      <c r="AK1159" s="136">
        <v>9.8808653999999996E-2</v>
      </c>
      <c r="AL1159" s="74"/>
      <c r="AM1159" s="133">
        <v>5.0866990999999997E-3</v>
      </c>
      <c r="AN1159" s="340">
        <f t="shared" si="694"/>
        <v>5.0866990999999997E-3</v>
      </c>
      <c r="AP1159" s="133">
        <v>4.7404576999999998E-3</v>
      </c>
      <c r="AQ1159" s="133">
        <v>2.1392267E-4</v>
      </c>
      <c r="AR1159" s="133">
        <v>1.3231874999999999E-4</v>
      </c>
      <c r="AS1159" s="134">
        <f t="shared" si="695"/>
        <v>2.8420009670356997E-7</v>
      </c>
      <c r="AT1159" s="135">
        <f t="shared" si="696"/>
        <v>7.9113414250553997E-10</v>
      </c>
      <c r="AU1159" s="135">
        <f t="shared" si="697"/>
        <v>1.8532037724999999E-2</v>
      </c>
      <c r="AV1159" s="302">
        <v>2.1342754E-7</v>
      </c>
      <c r="AW1159" s="302">
        <v>6.4397813000000003E-10</v>
      </c>
      <c r="AX1159" s="302">
        <v>1.7593673999999999E-14</v>
      </c>
      <c r="AY1159" s="302">
        <v>6.2602571000000002E-12</v>
      </c>
      <c r="AZ1159" s="302">
        <v>1.6384846999999999E-13</v>
      </c>
      <c r="BA1159" s="302">
        <v>1.8081169E-10</v>
      </c>
      <c r="BB1159" s="302">
        <v>6.9048853999999998E-8</v>
      </c>
      <c r="BC1159" s="302">
        <v>2.6170803E-11</v>
      </c>
      <c r="BD1159" s="302">
        <v>7.8617675999999998E-11</v>
      </c>
      <c r="BE1159" s="302">
        <v>4.1610557999999999E-14</v>
      </c>
      <c r="BF1159" s="302">
        <v>1.3402159000000001E-15</v>
      </c>
      <c r="BG1159" s="302">
        <v>5.2035431000000001E-14</v>
      </c>
      <c r="BH1159" s="302">
        <v>7.4899831999999994E-14</v>
      </c>
      <c r="BI1159" s="302">
        <v>1.7442605000000001E-14</v>
      </c>
      <c r="BJ1159" s="302">
        <v>2.4533789999999999E-11</v>
      </c>
      <c r="BK1159" s="302">
        <v>1.4709159000000001E-9</v>
      </c>
      <c r="BL1159" s="302">
        <v>4.1913171000000002E-11</v>
      </c>
      <c r="BM1159" s="302">
        <v>1.4819725E-5</v>
      </c>
      <c r="BN1159" s="303">
        <v>1.8517217999999998E-2</v>
      </c>
      <c r="BO1159" s="302">
        <v>4.1017218000000001E-11</v>
      </c>
      <c r="BP1159" s="302">
        <v>2.4942903000000001E-13</v>
      </c>
      <c r="BQ1159" s="302">
        <v>1.1159639999999999E-17</v>
      </c>
      <c r="BR1159" s="74"/>
      <c r="BS1159" s="144">
        <v>1.2395656E-5</v>
      </c>
      <c r="BT1159" s="144">
        <v>6.0187099000000002E-7</v>
      </c>
      <c r="BU1159" s="144">
        <v>6.3983485000000004E-6</v>
      </c>
      <c r="BV1159" s="144">
        <v>1.4531795E-8</v>
      </c>
      <c r="BW1159" s="144">
        <v>5.3803604999999998E-7</v>
      </c>
      <c r="BX1159" s="144">
        <v>1.1769024E-7</v>
      </c>
      <c r="BY1159" s="144">
        <v>8.0949264999999998E-10</v>
      </c>
      <c r="BZ1159" s="144">
        <v>1.8503580999999999E-7</v>
      </c>
      <c r="CA1159" s="144">
        <v>8.4484826000000006E-9</v>
      </c>
      <c r="CB1159" s="144">
        <v>9.7298114999999996E-8</v>
      </c>
      <c r="CC1159" s="144">
        <v>1.2026067E-9</v>
      </c>
      <c r="CD1159" s="144">
        <v>2.7325472E-8</v>
      </c>
      <c r="CE1159" s="144">
        <v>2.2473450999999999E-11</v>
      </c>
      <c r="CF1159" s="144">
        <v>2.9771726000000001E-7</v>
      </c>
      <c r="CG1159" s="144">
        <v>4.0350942999999998E-6</v>
      </c>
      <c r="CH1159" s="144">
        <v>6.6336620000000005E-8</v>
      </c>
      <c r="CI1159" s="144">
        <v>5.8883204999999999E-9</v>
      </c>
      <c r="CJ1159" s="228"/>
      <c r="CK1159" s="201"/>
      <c r="CL1159" s="110" t="s">
        <v>4173</v>
      </c>
      <c r="CM1159" s="110"/>
      <c r="CN1159" s="110"/>
      <c r="CO1159" s="141"/>
      <c r="CP1159" s="320"/>
      <c r="CQ1159" s="141"/>
      <c r="CR1159" s="141"/>
      <c r="CS1159" s="141"/>
      <c r="CT1159" s="141"/>
      <c r="CU1159" s="141"/>
      <c r="CV1159" s="141"/>
      <c r="CW1159" s="74"/>
      <c r="CX1159" s="74"/>
      <c r="CY1159" s="74"/>
      <c r="CZ1159" s="74"/>
      <c r="DA1159" s="74"/>
      <c r="DB1159" s="89"/>
    </row>
    <row r="1160" spans="1:106" ht="14.5" customHeight="1">
      <c r="A1160" s="74" t="s">
        <v>4541</v>
      </c>
      <c r="B1160" s="129" t="s">
        <v>4169</v>
      </c>
      <c r="C1160" s="130" t="str">
        <f t="shared" si="686"/>
        <v>A.160.06.116</v>
      </c>
      <c r="D1160" s="131" t="s">
        <v>361</v>
      </c>
      <c r="E1160" s="129" t="s">
        <v>957</v>
      </c>
      <c r="F1160" s="132" t="s">
        <v>4542</v>
      </c>
      <c r="G1160" s="132">
        <f t="shared" si="687"/>
        <v>6.2822653026268993</v>
      </c>
      <c r="H1160" s="348">
        <f t="shared" si="688"/>
        <v>6.2822653026268993</v>
      </c>
      <c r="I1160" s="74"/>
      <c r="J1160" s="132">
        <f t="shared" si="689"/>
        <v>1.5554097019000001E-3</v>
      </c>
      <c r="K1160" s="132">
        <f t="shared" si="690"/>
        <v>4.7053407400000002E-3</v>
      </c>
      <c r="L1160" s="300">
        <f t="shared" si="691"/>
        <v>5.7866344921849997</v>
      </c>
      <c r="M1160" s="132">
        <v>0.48937006</v>
      </c>
      <c r="N1160" s="132">
        <v>2.9304272999999999E-3</v>
      </c>
      <c r="O1160" s="132">
        <v>1.6509321E-3</v>
      </c>
      <c r="P1160" s="132">
        <v>1.2159656E-3</v>
      </c>
      <c r="Q1160" s="132">
        <v>1.8610698E-4</v>
      </c>
      <c r="R1160" s="304">
        <v>6.2957719000000001E-6</v>
      </c>
      <c r="S1160" s="132">
        <v>1.4704135E-4</v>
      </c>
      <c r="T1160" s="132">
        <v>1.2398134E-4</v>
      </c>
      <c r="U1160" s="132">
        <v>2.0547221E-4</v>
      </c>
      <c r="V1160" s="132">
        <v>1.2375694E-2</v>
      </c>
      <c r="W1160" s="132">
        <v>3.2258104000000001E-3</v>
      </c>
      <c r="X1160" s="132">
        <v>5.7708253999999997</v>
      </c>
      <c r="Y1160" s="304">
        <v>2.1155750000000001E-6</v>
      </c>
      <c r="Z1160" s="132">
        <v>0</v>
      </c>
      <c r="AA1160" s="74"/>
      <c r="AB1160" s="301">
        <f t="shared" si="692"/>
        <v>3.6794741353383458</v>
      </c>
      <c r="AC1160" s="338">
        <f t="shared" si="693"/>
        <v>3.6794741353383458</v>
      </c>
      <c r="AD1160" s="74"/>
      <c r="AE1160" s="136">
        <v>21.340651999999999</v>
      </c>
      <c r="AF1160" s="136">
        <v>2.9050528999999998</v>
      </c>
      <c r="AG1160" s="136">
        <v>0.4372837</v>
      </c>
      <c r="AH1160" s="136">
        <v>0</v>
      </c>
      <c r="AI1160" s="136">
        <v>17.737456000000002</v>
      </c>
      <c r="AJ1160" s="136">
        <v>0.16205042</v>
      </c>
      <c r="AK1160" s="136">
        <v>9.8808653999999996E-2</v>
      </c>
      <c r="AL1160" s="74"/>
      <c r="AM1160" s="133">
        <v>6.1101521999999998E-2</v>
      </c>
      <c r="AN1160" s="340">
        <f t="shared" si="694"/>
        <v>6.1101521999999998E-2</v>
      </c>
      <c r="AP1160" s="133">
        <v>5.8143146E-2</v>
      </c>
      <c r="AQ1160" s="133">
        <v>2.8260580000000002E-3</v>
      </c>
      <c r="AR1160" s="133">
        <v>1.3231874999999999E-4</v>
      </c>
      <c r="AS1160" s="134">
        <f t="shared" si="695"/>
        <v>3.4858000567035705E-6</v>
      </c>
      <c r="AT1160" s="135">
        <f t="shared" si="696"/>
        <v>1.045139793750154E-8</v>
      </c>
      <c r="AU1160" s="135">
        <f t="shared" si="697"/>
        <v>1.8532037724999999E-2</v>
      </c>
      <c r="AV1160" s="302">
        <v>3.4150275000000001E-6</v>
      </c>
      <c r="AW1160" s="302">
        <v>1.0303978E-8</v>
      </c>
      <c r="AX1160" s="302">
        <v>2.8151867E-13</v>
      </c>
      <c r="AY1160" s="302">
        <v>6.2602571000000002E-12</v>
      </c>
      <c r="AZ1160" s="302">
        <v>1.6384846999999999E-13</v>
      </c>
      <c r="BA1160" s="302">
        <v>1.8081169E-10</v>
      </c>
      <c r="BB1160" s="302">
        <v>6.9048853999999998E-8</v>
      </c>
      <c r="BC1160" s="302">
        <v>2.6170803E-11</v>
      </c>
      <c r="BD1160" s="302">
        <v>7.8617675999999998E-11</v>
      </c>
      <c r="BE1160" s="302">
        <v>4.1610557999999999E-14</v>
      </c>
      <c r="BF1160" s="302">
        <v>1.3402159000000001E-15</v>
      </c>
      <c r="BG1160" s="302">
        <v>5.2035431000000001E-14</v>
      </c>
      <c r="BH1160" s="302">
        <v>7.4899831999999994E-14</v>
      </c>
      <c r="BI1160" s="302">
        <v>1.7442605000000001E-14</v>
      </c>
      <c r="BJ1160" s="302">
        <v>2.4533789999999999E-11</v>
      </c>
      <c r="BK1160" s="302">
        <v>1.4709159000000001E-9</v>
      </c>
      <c r="BL1160" s="302">
        <v>4.1913171000000002E-11</v>
      </c>
      <c r="BM1160" s="302">
        <v>1.4819725E-5</v>
      </c>
      <c r="BN1160" s="303">
        <v>1.8517217999999998E-2</v>
      </c>
      <c r="BO1160" s="302">
        <v>4.1017218000000001E-11</v>
      </c>
      <c r="BP1160" s="302">
        <v>2.4942903000000001E-13</v>
      </c>
      <c r="BQ1160" s="302">
        <v>1.1159639999999999E-17</v>
      </c>
      <c r="BR1160" s="74"/>
      <c r="BS1160" s="136">
        <v>1.0859081E-4</v>
      </c>
      <c r="BT1160" s="144">
        <v>6.0187099000000002E-7</v>
      </c>
      <c r="BU1160" s="136">
        <v>1.0259350000000001E-4</v>
      </c>
      <c r="BV1160" s="144">
        <v>1.4531795E-8</v>
      </c>
      <c r="BW1160" s="144">
        <v>5.3803604999999998E-7</v>
      </c>
      <c r="BX1160" s="144">
        <v>1.1769024E-7</v>
      </c>
      <c r="BY1160" s="144">
        <v>8.0949264999999998E-10</v>
      </c>
      <c r="BZ1160" s="144">
        <v>1.8503580999999999E-7</v>
      </c>
      <c r="CA1160" s="144">
        <v>8.4484826000000006E-9</v>
      </c>
      <c r="CB1160" s="144">
        <v>9.7298114999999996E-8</v>
      </c>
      <c r="CC1160" s="144">
        <v>1.2026067E-9</v>
      </c>
      <c r="CD1160" s="144">
        <v>2.7325472E-8</v>
      </c>
      <c r="CE1160" s="144">
        <v>2.2473450999999999E-11</v>
      </c>
      <c r="CF1160" s="144">
        <v>2.9771726000000001E-7</v>
      </c>
      <c r="CG1160" s="144">
        <v>4.0350942999999998E-6</v>
      </c>
      <c r="CH1160" s="144">
        <v>6.6336620000000005E-8</v>
      </c>
      <c r="CI1160" s="144">
        <v>5.8883204999999999E-9</v>
      </c>
      <c r="CJ1160" s="228"/>
      <c r="CK1160" s="201"/>
      <c r="CL1160" s="110" t="s">
        <v>4173</v>
      </c>
      <c r="CM1160" s="110"/>
      <c r="CN1160" s="110"/>
      <c r="CO1160" s="141"/>
      <c r="CP1160" s="320"/>
      <c r="CQ1160" s="141"/>
      <c r="CR1160" s="141"/>
      <c r="CS1160" s="141"/>
      <c r="CT1160" s="141"/>
      <c r="CU1160" s="141"/>
      <c r="CV1160" s="141"/>
      <c r="CW1160" s="89"/>
      <c r="CX1160" s="89"/>
      <c r="CY1160" s="89"/>
      <c r="CZ1160" s="89"/>
      <c r="DA1160" s="89"/>
      <c r="DB1160" s="140"/>
    </row>
    <row r="1161" spans="1:106" ht="14.5" customHeight="1">
      <c r="A1161" s="74" t="s">
        <v>4543</v>
      </c>
      <c r="B1161" s="129" t="s">
        <v>4169</v>
      </c>
      <c r="C1161" s="130" t="str">
        <f t="shared" si="686"/>
        <v>A.160.06.117</v>
      </c>
      <c r="D1161" s="131" t="s">
        <v>361</v>
      </c>
      <c r="E1161" s="129" t="s">
        <v>957</v>
      </c>
      <c r="F1161" s="132" t="s">
        <v>4544</v>
      </c>
      <c r="G1161" s="132">
        <f t="shared" si="687"/>
        <v>5.9747677092000004E-2</v>
      </c>
      <c r="H1161" s="348">
        <f t="shared" si="688"/>
        <v>5.9747677092000004E-2</v>
      </c>
      <c r="I1161" s="74"/>
      <c r="J1161" s="132">
        <f t="shared" si="689"/>
        <v>1.576633993E-3</v>
      </c>
      <c r="K1161" s="132">
        <f t="shared" si="690"/>
        <v>5.5772005899999994E-3</v>
      </c>
      <c r="L1161" s="300">
        <f t="shared" si="691"/>
        <v>1.8789935508999999E-2</v>
      </c>
      <c r="M1161" s="132">
        <v>3.3803907000000001E-2</v>
      </c>
      <c r="N1161" s="132">
        <v>3.7496960999999999E-3</v>
      </c>
      <c r="O1161" s="132">
        <v>1.7032035999999999E-3</v>
      </c>
      <c r="P1161" s="132">
        <v>1.227885E-3</v>
      </c>
      <c r="Q1161" s="132">
        <v>1.9303037E-4</v>
      </c>
      <c r="R1161" s="304">
        <v>6.6778230000000003E-6</v>
      </c>
      <c r="S1161" s="132">
        <v>1.490408E-4</v>
      </c>
      <c r="T1161" s="132">
        <v>1.2430089000000001E-4</v>
      </c>
      <c r="U1161" s="132">
        <v>2.0688824999999999E-4</v>
      </c>
      <c r="V1161" s="132">
        <v>1.5321583E-2</v>
      </c>
      <c r="W1161" s="132">
        <v>3.2339127E-3</v>
      </c>
      <c r="X1161" s="304">
        <v>2.5435984000000001E-5</v>
      </c>
      <c r="Y1161" s="304">
        <v>2.1155750000000001E-6</v>
      </c>
      <c r="Z1161" s="132">
        <v>0</v>
      </c>
      <c r="AA1161" s="74"/>
      <c r="AB1161" s="301">
        <f t="shared" si="692"/>
        <v>0.2541647142857143</v>
      </c>
      <c r="AC1161" s="338">
        <f t="shared" si="693"/>
        <v>0.2541647142857143</v>
      </c>
      <c r="AD1161" s="74"/>
      <c r="AE1161" s="136">
        <v>21.664843000000001</v>
      </c>
      <c r="AF1161" s="136">
        <v>3.2277591000000001</v>
      </c>
      <c r="AG1161" s="136">
        <v>0.43838206000000002</v>
      </c>
      <c r="AH1161" s="136">
        <v>0</v>
      </c>
      <c r="AI1161" s="136">
        <v>17.737456000000002</v>
      </c>
      <c r="AJ1161" s="136">
        <v>0.16216674</v>
      </c>
      <c r="AK1161" s="136">
        <v>9.9079071000000005E-2</v>
      </c>
      <c r="AL1161" s="74"/>
      <c r="AM1161" s="133">
        <v>5.7636566999999996E-3</v>
      </c>
      <c r="AN1161" s="340">
        <f t="shared" si="694"/>
        <v>5.7636566999999996E-3</v>
      </c>
      <c r="AP1161" s="133">
        <v>5.3726727E-3</v>
      </c>
      <c r="AQ1161" s="133">
        <v>2.3742555000000001E-4</v>
      </c>
      <c r="AR1161" s="133">
        <v>1.5355851E-4</v>
      </c>
      <c r="AS1161" s="134">
        <f t="shared" si="695"/>
        <v>3.2210267595457E-7</v>
      </c>
      <c r="AT1161" s="135">
        <f t="shared" si="696"/>
        <v>8.7805305383053995E-10</v>
      </c>
      <c r="AU1161" s="135">
        <f t="shared" si="697"/>
        <v>2.1506793962999999E-2</v>
      </c>
      <c r="AV1161" s="302">
        <v>2.3634038000000001E-7</v>
      </c>
      <c r="AW1161" s="302">
        <v>7.1311169000000001E-10</v>
      </c>
      <c r="AX1161" s="302">
        <v>1.9482501E-14</v>
      </c>
      <c r="AY1161" s="302">
        <v>6.2602571000000002E-12</v>
      </c>
      <c r="AZ1161" s="302">
        <v>1.6384846999999999E-13</v>
      </c>
      <c r="BA1161" s="302">
        <v>1.8258619E-10</v>
      </c>
      <c r="BB1161" s="302">
        <v>8.4036156999999999E-8</v>
      </c>
      <c r="BC1161" s="302">
        <v>2.6575475999999999E-11</v>
      </c>
      <c r="BD1161" s="302">
        <v>9.5948913999999996E-11</v>
      </c>
      <c r="BE1161" s="302">
        <v>4.1610557999999999E-14</v>
      </c>
      <c r="BF1161" s="302">
        <v>1.3402159000000001E-15</v>
      </c>
      <c r="BG1161" s="302">
        <v>5.3091718999999997E-14</v>
      </c>
      <c r="BH1161" s="302">
        <v>1.1425923000000001E-13</v>
      </c>
      <c r="BI1161" s="302">
        <v>2.4578416999999999E-14</v>
      </c>
      <c r="BJ1161" s="302">
        <v>2.4586241000000001E-11</v>
      </c>
      <c r="BK1161" s="302">
        <v>1.4715251999999999E-9</v>
      </c>
      <c r="BL1161" s="302">
        <v>4.1913171000000002E-11</v>
      </c>
      <c r="BM1161" s="302">
        <v>1.4949963E-5</v>
      </c>
      <c r="BN1161" s="303">
        <v>2.1491844E-2</v>
      </c>
      <c r="BO1161" s="302">
        <v>4.1017218000000001E-11</v>
      </c>
      <c r="BP1161" s="302">
        <v>2.4942903000000001E-13</v>
      </c>
      <c r="BQ1161" s="302">
        <v>1.1159639999999999E-17</v>
      </c>
      <c r="BR1161" s="74"/>
      <c r="BS1161" s="144">
        <v>1.3720294E-5</v>
      </c>
      <c r="BT1161" s="144">
        <v>7.2135777000000001E-7</v>
      </c>
      <c r="BU1161" s="144">
        <v>7.0867867000000001E-6</v>
      </c>
      <c r="BV1161" s="144">
        <v>1.4569226999999999E-8</v>
      </c>
      <c r="BW1161" s="144">
        <v>6.4265842000000005E-7</v>
      </c>
      <c r="BX1161" s="144">
        <v>1.1769024E-7</v>
      </c>
      <c r="BY1161" s="144">
        <v>8.0949264999999998E-10</v>
      </c>
      <c r="BZ1161" s="144">
        <v>1.8503580999999999E-7</v>
      </c>
      <c r="CA1161" s="144">
        <v>8.9611683000000007E-9</v>
      </c>
      <c r="CB1161" s="144">
        <v>9.8621164999999996E-8</v>
      </c>
      <c r="CC1161" s="144">
        <v>1.2026067E-9</v>
      </c>
      <c r="CD1161" s="144">
        <v>2.7325472E-8</v>
      </c>
      <c r="CE1161" s="144">
        <v>2.2473450999999999E-11</v>
      </c>
      <c r="CF1161" s="144">
        <v>3.1813169999999998E-7</v>
      </c>
      <c r="CG1161" s="144">
        <v>4.4248964000000003E-6</v>
      </c>
      <c r="CH1161" s="144">
        <v>6.6336620000000005E-8</v>
      </c>
      <c r="CI1161" s="144">
        <v>5.8883204999999999E-9</v>
      </c>
      <c r="CJ1161" s="228"/>
      <c r="CK1161" s="201"/>
      <c r="CL1161" s="110" t="s">
        <v>4173</v>
      </c>
      <c r="CM1161" s="110"/>
      <c r="CN1161" s="110"/>
      <c r="CO1161" s="141"/>
      <c r="CP1161" s="320"/>
      <c r="CQ1161" s="141"/>
      <c r="CR1161" s="141"/>
      <c r="CS1161" s="141"/>
      <c r="CT1161" s="141"/>
      <c r="CU1161" s="141"/>
      <c r="CV1161" s="141"/>
      <c r="CW1161" s="140"/>
      <c r="CX1161" s="140"/>
      <c r="CY1161" s="140"/>
      <c r="CZ1161" s="140"/>
      <c r="DA1161" s="140"/>
      <c r="DB1161" s="89"/>
    </row>
    <row r="1162" spans="1:106" ht="14.5" customHeight="1">
      <c r="A1162" s="74" t="s">
        <v>4545</v>
      </c>
      <c r="B1162" s="129" t="s">
        <v>4169</v>
      </c>
      <c r="C1162" s="130" t="str">
        <f t="shared" si="686"/>
        <v>A.160.06.118</v>
      </c>
      <c r="D1162" s="131" t="s">
        <v>361</v>
      </c>
      <c r="E1162" s="129" t="s">
        <v>957</v>
      </c>
      <c r="F1162" s="132" t="s">
        <v>4546</v>
      </c>
      <c r="G1162" s="132">
        <f t="shared" si="687"/>
        <v>9.4495976441079996</v>
      </c>
      <c r="H1162" s="348">
        <f t="shared" si="688"/>
        <v>9.4495976441079996</v>
      </c>
      <c r="I1162" s="74"/>
      <c r="J1162" s="132">
        <f t="shared" si="689"/>
        <v>1.576633993E-3</v>
      </c>
      <c r="K1162" s="132">
        <f t="shared" si="690"/>
        <v>5.5772005899999994E-3</v>
      </c>
      <c r="L1162" s="300">
        <f t="shared" si="691"/>
        <v>8.9497898995249994</v>
      </c>
      <c r="M1162" s="132">
        <v>0.49265390999999997</v>
      </c>
      <c r="N1162" s="132">
        <v>3.7496960999999999E-3</v>
      </c>
      <c r="O1162" s="132">
        <v>1.7032035999999999E-3</v>
      </c>
      <c r="P1162" s="132">
        <v>1.227885E-3</v>
      </c>
      <c r="Q1162" s="132">
        <v>1.9303037E-4</v>
      </c>
      <c r="R1162" s="304">
        <v>6.6778230000000003E-6</v>
      </c>
      <c r="S1162" s="132">
        <v>1.490408E-4</v>
      </c>
      <c r="T1162" s="132">
        <v>1.2430089000000001E-4</v>
      </c>
      <c r="U1162" s="132">
        <v>2.0688824999999999E-4</v>
      </c>
      <c r="V1162" s="132">
        <v>1.5321583E-2</v>
      </c>
      <c r="W1162" s="132">
        <v>3.2339127E-3</v>
      </c>
      <c r="X1162" s="132">
        <v>8.9310253999999993</v>
      </c>
      <c r="Y1162" s="304">
        <v>2.1155750000000001E-6</v>
      </c>
      <c r="Z1162" s="132">
        <v>0</v>
      </c>
      <c r="AA1162" s="74"/>
      <c r="AB1162" s="301">
        <f t="shared" si="692"/>
        <v>3.7041647368421047</v>
      </c>
      <c r="AC1162" s="338">
        <f t="shared" si="693"/>
        <v>3.7041647368421047</v>
      </c>
      <c r="AD1162" s="74"/>
      <c r="AE1162" s="136">
        <v>21.664843000000001</v>
      </c>
      <c r="AF1162" s="136">
        <v>3.2277591000000001</v>
      </c>
      <c r="AG1162" s="136">
        <v>0.43838206000000002</v>
      </c>
      <c r="AH1162" s="136">
        <v>0</v>
      </c>
      <c r="AI1162" s="136">
        <v>17.737456000000002</v>
      </c>
      <c r="AJ1162" s="136">
        <v>0.16216674</v>
      </c>
      <c r="AK1162" s="136">
        <v>9.9079071000000005E-2</v>
      </c>
      <c r="AL1162" s="74"/>
      <c r="AM1162" s="133">
        <v>6.1778479999999997E-2</v>
      </c>
      <c r="AN1162" s="340">
        <f t="shared" si="694"/>
        <v>6.1778479999999997E-2</v>
      </c>
      <c r="AP1162" s="133">
        <v>5.8775360999999998E-2</v>
      </c>
      <c r="AQ1162" s="133">
        <v>2.8495609E-3</v>
      </c>
      <c r="AR1162" s="133">
        <v>1.5355851E-4</v>
      </c>
      <c r="AS1162" s="134">
        <f t="shared" si="695"/>
        <v>3.5237026959545701E-6</v>
      </c>
      <c r="AT1162" s="135">
        <f t="shared" si="696"/>
        <v>1.0538317288829538E-8</v>
      </c>
      <c r="AU1162" s="135">
        <f t="shared" si="697"/>
        <v>2.1506793962999999E-2</v>
      </c>
      <c r="AV1162" s="302">
        <v>3.4379404000000002E-6</v>
      </c>
      <c r="AW1162" s="302">
        <v>1.0373112000000001E-8</v>
      </c>
      <c r="AX1162" s="302">
        <v>2.8340750000000002E-13</v>
      </c>
      <c r="AY1162" s="302">
        <v>6.2602571000000002E-12</v>
      </c>
      <c r="AZ1162" s="302">
        <v>1.6384846999999999E-13</v>
      </c>
      <c r="BA1162" s="302">
        <v>1.8258619E-10</v>
      </c>
      <c r="BB1162" s="302">
        <v>8.4036156999999999E-8</v>
      </c>
      <c r="BC1162" s="302">
        <v>2.6575475999999999E-11</v>
      </c>
      <c r="BD1162" s="302">
        <v>9.5948913999999996E-11</v>
      </c>
      <c r="BE1162" s="302">
        <v>4.1610557999999999E-14</v>
      </c>
      <c r="BF1162" s="302">
        <v>1.3402159000000001E-15</v>
      </c>
      <c r="BG1162" s="302">
        <v>5.3091718999999997E-14</v>
      </c>
      <c r="BH1162" s="302">
        <v>1.1425923000000001E-13</v>
      </c>
      <c r="BI1162" s="302">
        <v>2.4578416999999999E-14</v>
      </c>
      <c r="BJ1162" s="302">
        <v>2.4586241000000001E-11</v>
      </c>
      <c r="BK1162" s="302">
        <v>1.4715251999999999E-9</v>
      </c>
      <c r="BL1162" s="302">
        <v>4.1913171000000002E-11</v>
      </c>
      <c r="BM1162" s="302">
        <v>1.4949963E-5</v>
      </c>
      <c r="BN1162" s="303">
        <v>2.1491844E-2</v>
      </c>
      <c r="BO1162" s="302">
        <v>4.1017218000000001E-11</v>
      </c>
      <c r="BP1162" s="302">
        <v>2.4942903000000001E-13</v>
      </c>
      <c r="BQ1162" s="302">
        <v>1.1159639999999999E-17</v>
      </c>
      <c r="BR1162" s="74"/>
      <c r="BS1162" s="136">
        <v>1.0991545E-4</v>
      </c>
      <c r="BT1162" s="144">
        <v>7.2135777000000001E-7</v>
      </c>
      <c r="BU1162" s="136">
        <v>1.0328194E-4</v>
      </c>
      <c r="BV1162" s="144">
        <v>1.4569226999999999E-8</v>
      </c>
      <c r="BW1162" s="144">
        <v>6.4265842000000005E-7</v>
      </c>
      <c r="BX1162" s="144">
        <v>1.1769024E-7</v>
      </c>
      <c r="BY1162" s="144">
        <v>8.0949264999999998E-10</v>
      </c>
      <c r="BZ1162" s="144">
        <v>1.8503580999999999E-7</v>
      </c>
      <c r="CA1162" s="144">
        <v>8.9611683000000007E-9</v>
      </c>
      <c r="CB1162" s="144">
        <v>9.8621164999999996E-8</v>
      </c>
      <c r="CC1162" s="144">
        <v>1.2026067E-9</v>
      </c>
      <c r="CD1162" s="144">
        <v>2.7325472E-8</v>
      </c>
      <c r="CE1162" s="144">
        <v>2.2473450999999999E-11</v>
      </c>
      <c r="CF1162" s="144">
        <v>3.1813169999999998E-7</v>
      </c>
      <c r="CG1162" s="144">
        <v>4.4248964000000003E-6</v>
      </c>
      <c r="CH1162" s="144">
        <v>6.6336620000000005E-8</v>
      </c>
      <c r="CI1162" s="144">
        <v>5.8883204999999999E-9</v>
      </c>
      <c r="CJ1162" s="228"/>
      <c r="CK1162" s="201"/>
      <c r="CL1162" s="110" t="s">
        <v>4173</v>
      </c>
      <c r="CM1162" s="110"/>
      <c r="CN1162" s="110"/>
      <c r="CO1162" s="141"/>
      <c r="CP1162" s="320"/>
      <c r="CQ1162" s="141"/>
      <c r="CR1162" s="141"/>
      <c r="CS1162" s="141"/>
      <c r="CT1162" s="141"/>
      <c r="CU1162" s="141"/>
      <c r="CV1162" s="141"/>
      <c r="CW1162" s="89"/>
      <c r="CX1162" s="89"/>
      <c r="CY1162" s="89"/>
      <c r="CZ1162" s="89"/>
      <c r="DA1162" s="89"/>
      <c r="DB1162" s="89"/>
    </row>
    <row r="1163" spans="1:106" ht="14.5" customHeight="1">
      <c r="A1163" s="74" t="s">
        <v>4547</v>
      </c>
      <c r="B1163" s="129" t="s">
        <v>4169</v>
      </c>
      <c r="C1163" s="130" t="str">
        <f t="shared" si="686"/>
        <v>A.160.06.119</v>
      </c>
      <c r="D1163" s="131" t="s">
        <v>361</v>
      </c>
      <c r="E1163" s="129" t="s">
        <v>957</v>
      </c>
      <c r="F1163" s="132" t="s">
        <v>4549</v>
      </c>
      <c r="G1163" s="132">
        <f t="shared" si="687"/>
        <v>5.3883275981100001E-2</v>
      </c>
      <c r="H1163" s="348">
        <f t="shared" si="688"/>
        <v>5.3883275981100001E-2</v>
      </c>
      <c r="I1163" s="74"/>
      <c r="J1163" s="132">
        <f t="shared" si="689"/>
        <v>1.5591828920999999E-3</v>
      </c>
      <c r="K1163" s="132">
        <f t="shared" si="690"/>
        <v>4.8603380500000003E-3</v>
      </c>
      <c r="L1163" s="300">
        <f t="shared" si="691"/>
        <v>1.6359897038999999E-2</v>
      </c>
      <c r="M1163" s="132">
        <v>3.1103858000000002E-2</v>
      </c>
      <c r="N1163" s="132">
        <v>3.0760751000000002E-3</v>
      </c>
      <c r="O1163" s="132">
        <v>1.6602247999999999E-3</v>
      </c>
      <c r="P1163" s="132">
        <v>1.2180845999999999E-3</v>
      </c>
      <c r="Q1163" s="132">
        <v>1.8733779999999999E-4</v>
      </c>
      <c r="R1163" s="304">
        <v>6.3636921000000003E-6</v>
      </c>
      <c r="S1163" s="132">
        <v>1.473968E-4</v>
      </c>
      <c r="T1163" s="132">
        <v>1.2403815E-4</v>
      </c>
      <c r="U1163" s="132">
        <v>2.0572394999999999E-4</v>
      </c>
      <c r="V1163" s="132">
        <v>1.2899407E-2</v>
      </c>
      <c r="W1163" s="132">
        <v>3.2272507999999999E-3</v>
      </c>
      <c r="X1163" s="304">
        <v>2.5399713999999998E-5</v>
      </c>
      <c r="Y1163" s="304">
        <v>2.1155750000000001E-6</v>
      </c>
      <c r="Z1163" s="132">
        <v>0</v>
      </c>
      <c r="AA1163" s="74"/>
      <c r="AB1163" s="301">
        <f t="shared" si="692"/>
        <v>0.2338635939849624</v>
      </c>
      <c r="AC1163" s="338">
        <f t="shared" si="693"/>
        <v>0.2338635939849624</v>
      </c>
      <c r="AD1163" s="74"/>
      <c r="AE1163" s="136">
        <v>21.398285999999999</v>
      </c>
      <c r="AF1163" s="136">
        <v>2.9624229</v>
      </c>
      <c r="AG1163" s="136">
        <v>0.43747895999999997</v>
      </c>
      <c r="AH1163" s="136">
        <v>0</v>
      </c>
      <c r="AI1163" s="136">
        <v>17.737456000000002</v>
      </c>
      <c r="AJ1163" s="136">
        <v>0.1620711</v>
      </c>
      <c r="AK1163" s="136">
        <v>9.8856728000000005E-2</v>
      </c>
      <c r="AL1163" s="74"/>
      <c r="AM1163" s="133">
        <v>5.2070470999999998E-3</v>
      </c>
      <c r="AN1163" s="340">
        <f t="shared" si="694"/>
        <v>5.2070470999999998E-3</v>
      </c>
      <c r="AP1163" s="133">
        <v>4.8528514999999998E-3</v>
      </c>
      <c r="AQ1163" s="133">
        <v>2.1810096E-4</v>
      </c>
      <c r="AR1163" s="133">
        <v>1.3609470000000001E-4</v>
      </c>
      <c r="AS1163" s="134">
        <f t="shared" si="695"/>
        <v>2.9093833979756998E-7</v>
      </c>
      <c r="AT1163" s="135">
        <f t="shared" si="696"/>
        <v>8.0658640289553983E-10</v>
      </c>
      <c r="AU1163" s="135">
        <f t="shared" si="697"/>
        <v>1.9060882878E-2</v>
      </c>
      <c r="AV1163" s="302">
        <v>2.1750094E-7</v>
      </c>
      <c r="AW1163" s="302">
        <v>6.5626855E-10</v>
      </c>
      <c r="AX1163" s="302">
        <v>1.7929465000000001E-14</v>
      </c>
      <c r="AY1163" s="302">
        <v>6.2602571000000002E-12</v>
      </c>
      <c r="AZ1163" s="302">
        <v>1.6384846999999999E-13</v>
      </c>
      <c r="BA1163" s="302">
        <v>1.8112715999999999E-10</v>
      </c>
      <c r="BB1163" s="302">
        <v>7.1713264000000006E-8</v>
      </c>
      <c r="BC1163" s="302">
        <v>2.6242744999999999E-11</v>
      </c>
      <c r="BD1163" s="302">
        <v>8.1698785000000003E-11</v>
      </c>
      <c r="BE1163" s="302">
        <v>4.1610557999999999E-14</v>
      </c>
      <c r="BF1163" s="302">
        <v>1.3402159000000001E-15</v>
      </c>
      <c r="BG1163" s="302">
        <v>5.2223214999999999E-14</v>
      </c>
      <c r="BH1163" s="302">
        <v>8.1897057999999996E-14</v>
      </c>
      <c r="BI1163" s="302">
        <v>1.8711194E-14</v>
      </c>
      <c r="BJ1163" s="302">
        <v>2.4543114000000001E-11</v>
      </c>
      <c r="BK1163" s="302">
        <v>1.4710242E-9</v>
      </c>
      <c r="BL1163" s="302">
        <v>4.1913171000000002E-11</v>
      </c>
      <c r="BM1163" s="302">
        <v>1.4842878E-5</v>
      </c>
      <c r="BN1163" s="303">
        <v>1.904604E-2</v>
      </c>
      <c r="BO1163" s="302">
        <v>4.1017218000000001E-11</v>
      </c>
      <c r="BP1163" s="302">
        <v>2.4942903000000001E-13</v>
      </c>
      <c r="BQ1163" s="302">
        <v>1.1159639999999999E-17</v>
      </c>
      <c r="BR1163" s="74"/>
      <c r="BS1163" s="144">
        <v>1.2631148E-5</v>
      </c>
      <c r="BT1163" s="144">
        <v>6.2311308000000003E-7</v>
      </c>
      <c r="BU1163" s="144">
        <v>6.5207375000000002E-6</v>
      </c>
      <c r="BV1163" s="144">
        <v>1.453845E-8</v>
      </c>
      <c r="BW1163" s="144">
        <v>5.5663557999999999E-7</v>
      </c>
      <c r="BX1163" s="144">
        <v>1.1769024E-7</v>
      </c>
      <c r="BY1163" s="144">
        <v>8.0949264999999998E-10</v>
      </c>
      <c r="BZ1163" s="144">
        <v>1.8503580999999999E-7</v>
      </c>
      <c r="CA1163" s="144">
        <v>8.5396267000000008E-9</v>
      </c>
      <c r="CB1163" s="144">
        <v>9.7533324000000001E-8</v>
      </c>
      <c r="CC1163" s="144">
        <v>1.2026067E-9</v>
      </c>
      <c r="CD1163" s="144">
        <v>2.7325472E-8</v>
      </c>
      <c r="CE1163" s="144">
        <v>2.2473450999999999E-11</v>
      </c>
      <c r="CF1163" s="144">
        <v>3.0134649000000001E-7</v>
      </c>
      <c r="CG1163" s="144">
        <v>4.1043924000000004E-6</v>
      </c>
      <c r="CH1163" s="144">
        <v>6.6336620000000005E-8</v>
      </c>
      <c r="CI1163" s="144">
        <v>5.8883204999999999E-9</v>
      </c>
      <c r="CJ1163" s="228"/>
      <c r="CK1163" s="201"/>
      <c r="CL1163" s="110" t="s">
        <v>4173</v>
      </c>
      <c r="CM1163" s="110"/>
      <c r="CN1163" s="110"/>
      <c r="CO1163" s="141"/>
      <c r="CP1163" s="320"/>
      <c r="CQ1163" s="141"/>
      <c r="CR1163" s="141"/>
      <c r="CS1163" s="141"/>
      <c r="CT1163" s="141"/>
      <c r="CU1163" s="141"/>
      <c r="CV1163" s="141"/>
      <c r="CW1163" s="89"/>
      <c r="CX1163" s="89"/>
      <c r="CY1163" s="89"/>
      <c r="CZ1163" s="89"/>
      <c r="DA1163" s="89"/>
      <c r="DB1163" s="89"/>
    </row>
    <row r="1164" spans="1:106" ht="14.5" customHeight="1">
      <c r="A1164" s="74" t="s">
        <v>4550</v>
      </c>
      <c r="B1164" s="129" t="s">
        <v>4169</v>
      </c>
      <c r="C1164" s="130" t="str">
        <f t="shared" si="686"/>
        <v>A.160.06.120</v>
      </c>
      <c r="D1164" s="131" t="s">
        <v>361</v>
      </c>
      <c r="E1164" s="129" t="s">
        <v>957</v>
      </c>
      <c r="F1164" s="132" t="s">
        <v>4551</v>
      </c>
      <c r="G1164" s="132">
        <f t="shared" si="687"/>
        <v>3.3466082782670998</v>
      </c>
      <c r="H1164" s="348">
        <f t="shared" si="688"/>
        <v>3.3466082782670998</v>
      </c>
      <c r="I1164" s="74"/>
      <c r="J1164" s="132">
        <f t="shared" si="689"/>
        <v>1.5591828920999999E-3</v>
      </c>
      <c r="K1164" s="132">
        <f t="shared" si="690"/>
        <v>4.8603380500000003E-3</v>
      </c>
      <c r="L1164" s="300">
        <f t="shared" si="691"/>
        <v>2.850234897325</v>
      </c>
      <c r="M1164" s="132">
        <v>0.48995386000000002</v>
      </c>
      <c r="N1164" s="132">
        <v>3.0760751000000002E-3</v>
      </c>
      <c r="O1164" s="132">
        <v>1.6602247999999999E-3</v>
      </c>
      <c r="P1164" s="132">
        <v>1.2180845999999999E-3</v>
      </c>
      <c r="Q1164" s="132">
        <v>1.8733779999999999E-4</v>
      </c>
      <c r="R1164" s="304">
        <v>6.3636921000000003E-6</v>
      </c>
      <c r="S1164" s="132">
        <v>1.473968E-4</v>
      </c>
      <c r="T1164" s="132">
        <v>1.2403815E-4</v>
      </c>
      <c r="U1164" s="132">
        <v>2.0572394999999999E-4</v>
      </c>
      <c r="V1164" s="132">
        <v>1.2899407E-2</v>
      </c>
      <c r="W1164" s="132">
        <v>3.2272507999999999E-3</v>
      </c>
      <c r="X1164" s="132">
        <v>2.8339004000000001</v>
      </c>
      <c r="Y1164" s="304">
        <v>2.1155750000000001E-6</v>
      </c>
      <c r="Z1164" s="132">
        <v>0</v>
      </c>
      <c r="AA1164" s="74"/>
      <c r="AB1164" s="301">
        <f t="shared" si="692"/>
        <v>3.6838636090225565</v>
      </c>
      <c r="AC1164" s="338">
        <f t="shared" si="693"/>
        <v>3.6838636090225565</v>
      </c>
      <c r="AD1164" s="74"/>
      <c r="AE1164" s="136">
        <v>21.398285999999999</v>
      </c>
      <c r="AF1164" s="136">
        <v>2.9624229</v>
      </c>
      <c r="AG1164" s="136">
        <v>0.43747895999999997</v>
      </c>
      <c r="AH1164" s="136">
        <v>0</v>
      </c>
      <c r="AI1164" s="136">
        <v>17.737456000000002</v>
      </c>
      <c r="AJ1164" s="136">
        <v>0.1620711</v>
      </c>
      <c r="AK1164" s="136">
        <v>9.8856728000000005E-2</v>
      </c>
      <c r="AL1164" s="74"/>
      <c r="AM1164" s="133">
        <v>6.1221870999999997E-2</v>
      </c>
      <c r="AN1164" s="340">
        <f t="shared" si="694"/>
        <v>6.1221870999999997E-2</v>
      </c>
      <c r="AP1164" s="133">
        <v>5.8255539000000002E-2</v>
      </c>
      <c r="AQ1164" s="133">
        <v>2.8302363E-3</v>
      </c>
      <c r="AR1164" s="133">
        <v>1.3609470000000001E-4</v>
      </c>
      <c r="AS1164" s="134">
        <f t="shared" si="695"/>
        <v>3.4925382997975698E-6</v>
      </c>
      <c r="AT1164" s="135">
        <f t="shared" si="696"/>
        <v>1.0466850777900536E-8</v>
      </c>
      <c r="AU1164" s="135">
        <f t="shared" si="697"/>
        <v>1.9060882878E-2</v>
      </c>
      <c r="AV1164" s="302">
        <v>3.4191008999999999E-6</v>
      </c>
      <c r="AW1164" s="302">
        <v>1.0316268999999999E-8</v>
      </c>
      <c r="AX1164" s="302">
        <v>2.8185447000000002E-13</v>
      </c>
      <c r="AY1164" s="302">
        <v>6.2602571000000002E-12</v>
      </c>
      <c r="AZ1164" s="302">
        <v>1.6384846999999999E-13</v>
      </c>
      <c r="BA1164" s="302">
        <v>1.8112715999999999E-10</v>
      </c>
      <c r="BB1164" s="302">
        <v>7.1713264000000006E-8</v>
      </c>
      <c r="BC1164" s="302">
        <v>2.6242744999999999E-11</v>
      </c>
      <c r="BD1164" s="302">
        <v>8.1698785000000003E-11</v>
      </c>
      <c r="BE1164" s="302">
        <v>4.1610557999999999E-14</v>
      </c>
      <c r="BF1164" s="302">
        <v>1.3402159000000001E-15</v>
      </c>
      <c r="BG1164" s="302">
        <v>5.2223214999999999E-14</v>
      </c>
      <c r="BH1164" s="302">
        <v>8.1897057999999996E-14</v>
      </c>
      <c r="BI1164" s="302">
        <v>1.8711194E-14</v>
      </c>
      <c r="BJ1164" s="302">
        <v>2.4543114000000001E-11</v>
      </c>
      <c r="BK1164" s="302">
        <v>1.4710242E-9</v>
      </c>
      <c r="BL1164" s="302">
        <v>4.1913171000000002E-11</v>
      </c>
      <c r="BM1164" s="302">
        <v>1.4842878E-5</v>
      </c>
      <c r="BN1164" s="303">
        <v>1.904604E-2</v>
      </c>
      <c r="BO1164" s="302">
        <v>4.1017218000000001E-11</v>
      </c>
      <c r="BP1164" s="302">
        <v>2.4942903000000001E-13</v>
      </c>
      <c r="BQ1164" s="302">
        <v>1.1159639999999999E-17</v>
      </c>
      <c r="BR1164" s="74"/>
      <c r="BS1164" s="136">
        <v>1.088263E-4</v>
      </c>
      <c r="BT1164" s="144">
        <v>6.2311308000000003E-7</v>
      </c>
      <c r="BU1164" s="136">
        <v>1.0271589E-4</v>
      </c>
      <c r="BV1164" s="144">
        <v>1.453845E-8</v>
      </c>
      <c r="BW1164" s="144">
        <v>5.5663557999999999E-7</v>
      </c>
      <c r="BX1164" s="144">
        <v>1.1769024E-7</v>
      </c>
      <c r="BY1164" s="144">
        <v>8.0949264999999998E-10</v>
      </c>
      <c r="BZ1164" s="144">
        <v>1.8503580999999999E-7</v>
      </c>
      <c r="CA1164" s="144">
        <v>8.5396267000000008E-9</v>
      </c>
      <c r="CB1164" s="144">
        <v>9.7533324000000001E-8</v>
      </c>
      <c r="CC1164" s="144">
        <v>1.2026067E-9</v>
      </c>
      <c r="CD1164" s="144">
        <v>2.7325472E-8</v>
      </c>
      <c r="CE1164" s="144">
        <v>2.2473450999999999E-11</v>
      </c>
      <c r="CF1164" s="144">
        <v>3.0134649000000001E-7</v>
      </c>
      <c r="CG1164" s="144">
        <v>4.1043924000000004E-6</v>
      </c>
      <c r="CH1164" s="144">
        <v>6.6336620000000005E-8</v>
      </c>
      <c r="CI1164" s="144">
        <v>5.8883204999999999E-9</v>
      </c>
      <c r="CJ1164" s="228"/>
      <c r="CK1164" s="201"/>
      <c r="CL1164" s="110" t="s">
        <v>4173</v>
      </c>
      <c r="CM1164" s="110"/>
      <c r="CN1164" s="110"/>
      <c r="CO1164" s="141"/>
      <c r="CP1164" s="320"/>
      <c r="CQ1164" s="141"/>
      <c r="CR1164" s="141"/>
      <c r="CS1164" s="141"/>
      <c r="CT1164" s="141"/>
      <c r="CU1164" s="141"/>
      <c r="CV1164" s="141"/>
      <c r="CW1164" s="89"/>
      <c r="CX1164" s="89"/>
      <c r="CY1164" s="89"/>
      <c r="CZ1164" s="89"/>
      <c r="DA1164" s="89"/>
      <c r="DB1164" s="89"/>
    </row>
    <row r="1165" spans="1:106" ht="14.5" customHeight="1">
      <c r="A1165" s="74" t="s">
        <v>4552</v>
      </c>
      <c r="B1165" s="129" t="s">
        <v>4169</v>
      </c>
      <c r="C1165" s="130" t="str">
        <f t="shared" si="686"/>
        <v>A.160.06.121</v>
      </c>
      <c r="D1165" s="131" t="s">
        <v>361</v>
      </c>
      <c r="E1165" s="129" t="s">
        <v>957</v>
      </c>
      <c r="F1165" s="132" t="s">
        <v>4553</v>
      </c>
      <c r="G1165" s="132">
        <f t="shared" si="687"/>
        <v>0.1098417178743</v>
      </c>
      <c r="H1165" s="348">
        <f t="shared" si="688"/>
        <v>0.1098417178743</v>
      </c>
      <c r="I1165" s="74"/>
      <c r="J1165" s="132">
        <f t="shared" si="689"/>
        <v>2.7202615789999997E-3</v>
      </c>
      <c r="K1165" s="132">
        <f t="shared" si="690"/>
        <v>1.0965355830000001E-2</v>
      </c>
      <c r="L1165" s="300">
        <f t="shared" si="691"/>
        <v>3.9317135465300003E-2</v>
      </c>
      <c r="M1165" s="132">
        <v>5.6838964999999998E-2</v>
      </c>
      <c r="N1165" s="132">
        <v>7.6940222000000001E-3</v>
      </c>
      <c r="O1165" s="132">
        <v>2.9991981999999999E-3</v>
      </c>
      <c r="P1165" s="132">
        <v>2.0528357000000001E-3</v>
      </c>
      <c r="Q1165" s="132">
        <v>3.2509788E-4</v>
      </c>
      <c r="R1165" s="304">
        <v>1.4879419000000001E-5</v>
      </c>
      <c r="S1165" s="132">
        <v>3.2744858E-4</v>
      </c>
      <c r="T1165" s="132">
        <v>2.7213543000000003E-4</v>
      </c>
      <c r="U1165" s="132">
        <v>3.1747375999999997E-4</v>
      </c>
      <c r="V1165" s="132">
        <v>3.5610817000000003E-2</v>
      </c>
      <c r="W1165" s="132">
        <v>3.3285442999999998E-3</v>
      </c>
      <c r="X1165" s="304">
        <v>5.5672584999999999E-5</v>
      </c>
      <c r="Y1165" s="304">
        <v>4.6278203000000003E-6</v>
      </c>
      <c r="Z1165" s="132">
        <v>0</v>
      </c>
      <c r="AA1165" s="74"/>
      <c r="AB1165" s="301">
        <f t="shared" si="692"/>
        <v>0.4273606390977443</v>
      </c>
      <c r="AC1165" s="338">
        <f t="shared" si="693"/>
        <v>0.4273606390977443</v>
      </c>
      <c r="AD1165" s="74"/>
      <c r="AE1165" s="136">
        <v>24.101641999999998</v>
      </c>
      <c r="AF1165" s="136">
        <v>5.6468696999999999</v>
      </c>
      <c r="AG1165" s="136">
        <v>0.45121096999999999</v>
      </c>
      <c r="AH1165" s="136">
        <v>0</v>
      </c>
      <c r="AI1165" s="136">
        <v>17.73828</v>
      </c>
      <c r="AJ1165" s="136">
        <v>0.16353956</v>
      </c>
      <c r="AK1165" s="136">
        <v>0.10174183000000001</v>
      </c>
      <c r="AL1165" s="74"/>
      <c r="AM1165" s="133">
        <v>1.0182600999999999E-2</v>
      </c>
      <c r="AN1165" s="340">
        <f t="shared" si="694"/>
        <v>1.0182600999999999E-2</v>
      </c>
      <c r="AP1165" s="133">
        <v>9.4597184000000008E-3</v>
      </c>
      <c r="AQ1165" s="133">
        <v>4.1333983999999999E-4</v>
      </c>
      <c r="AR1165" s="133">
        <v>3.0954293999999998E-4</v>
      </c>
      <c r="AS1165" s="134">
        <f t="shared" si="695"/>
        <v>5.6712940417552998E-7</v>
      </c>
      <c r="AT1165" s="135">
        <f t="shared" si="696"/>
        <v>1.5286236563040121E-9</v>
      </c>
      <c r="AU1165" s="135">
        <f t="shared" si="697"/>
        <v>4.3353353659999996E-2</v>
      </c>
      <c r="AV1165" s="302">
        <v>3.9763088000000001E-7</v>
      </c>
      <c r="AW1165" s="302">
        <v>1.1997827E-9</v>
      </c>
      <c r="AX1165" s="302">
        <v>3.2778182999999999E-14</v>
      </c>
      <c r="AY1165" s="302">
        <v>1.3694312E-11</v>
      </c>
      <c r="AZ1165" s="302">
        <v>3.5841853E-13</v>
      </c>
      <c r="BA1165" s="302">
        <v>3.0526208E-10</v>
      </c>
      <c r="BB1165" s="302">
        <v>1.6581627000000001E-7</v>
      </c>
      <c r="BC1165" s="302">
        <v>4.4896880999999997E-11</v>
      </c>
      <c r="BD1165" s="302">
        <v>1.9113297000000001E-10</v>
      </c>
      <c r="BE1165" s="302">
        <v>9.1023095999999998E-14</v>
      </c>
      <c r="BF1165" s="302">
        <v>2.9317222999999998E-15</v>
      </c>
      <c r="BG1165" s="302">
        <v>1.1688927000000001E-13</v>
      </c>
      <c r="BH1165" s="302">
        <v>2.7793098000000001E-13</v>
      </c>
      <c r="BI1165" s="302">
        <v>5.8839641E-14</v>
      </c>
      <c r="BJ1165" s="302">
        <v>5.3819700000000003E-11</v>
      </c>
      <c r="BK1165" s="302">
        <v>3.2193945000000002E-9</v>
      </c>
      <c r="BL1165" s="302">
        <v>9.1685062000000001E-11</v>
      </c>
      <c r="BM1165" s="302">
        <v>3.004866E-5</v>
      </c>
      <c r="BN1165" s="303">
        <v>4.3323304999999999E-2</v>
      </c>
      <c r="BO1165" s="302">
        <v>8.9725165000000004E-11</v>
      </c>
      <c r="BP1165" s="302">
        <v>5.4562599999999998E-13</v>
      </c>
      <c r="BQ1165" s="302">
        <v>2.4411712000000001E-17</v>
      </c>
      <c r="BR1165" s="74"/>
      <c r="BS1165" s="144">
        <v>2.3418009999999999E-5</v>
      </c>
      <c r="BT1165" s="144">
        <v>1.4172549000000001E-6</v>
      </c>
      <c r="BU1165" s="144">
        <v>1.1915948E-5</v>
      </c>
      <c r="BV1165" s="144">
        <v>3.1896800999999997E-8</v>
      </c>
      <c r="BW1165" s="144">
        <v>1.2325245999999999E-6</v>
      </c>
      <c r="BX1165" s="144">
        <v>1.9568261999999999E-7</v>
      </c>
      <c r="BY1165" s="144">
        <v>1.7707652E-9</v>
      </c>
      <c r="BZ1165" s="144">
        <v>3.1102020000000003E-7</v>
      </c>
      <c r="CA1165" s="144">
        <v>1.9967131999999998E-8</v>
      </c>
      <c r="CB1165" s="144">
        <v>2.1667463000000001E-7</v>
      </c>
      <c r="CC1165" s="144">
        <v>2.6307021999999999E-9</v>
      </c>
      <c r="CD1165" s="144">
        <v>5.9774471000000004E-8</v>
      </c>
      <c r="CE1165" s="144">
        <v>4.9160674999999997E-11</v>
      </c>
      <c r="CF1165" s="144">
        <v>5.7744815999999997E-7</v>
      </c>
      <c r="CG1165" s="144">
        <v>7.3430162000000001E-6</v>
      </c>
      <c r="CH1165" s="144">
        <v>7.9470415000000006E-8</v>
      </c>
      <c r="CI1165" s="144">
        <v>1.2880701E-8</v>
      </c>
      <c r="CJ1165" s="228"/>
      <c r="CK1165" s="201"/>
      <c r="CL1165" s="110" t="s">
        <v>4173</v>
      </c>
      <c r="CM1165" s="110"/>
      <c r="CN1165" s="110"/>
      <c r="CO1165" s="141"/>
      <c r="CP1165" s="320"/>
      <c r="CQ1165" s="141"/>
      <c r="CR1165" s="141"/>
      <c r="CS1165" s="141"/>
      <c r="CT1165" s="141"/>
      <c r="CU1165" s="141"/>
      <c r="CV1165" s="141"/>
      <c r="CW1165" s="89"/>
      <c r="CX1165" s="89"/>
      <c r="CY1165" s="89"/>
      <c r="CZ1165" s="89"/>
      <c r="DA1165" s="89"/>
      <c r="DB1165" s="74"/>
    </row>
    <row r="1166" spans="1:106" ht="14.5" customHeight="1">
      <c r="A1166" s="74" t="s">
        <v>4554</v>
      </c>
      <c r="B1166" s="129" t="s">
        <v>4169</v>
      </c>
      <c r="C1166" s="130" t="str">
        <f t="shared" si="686"/>
        <v>A.160.06.122</v>
      </c>
      <c r="D1166" s="131" t="s">
        <v>361</v>
      </c>
      <c r="E1166" s="129" t="s">
        <v>957</v>
      </c>
      <c r="F1166" s="132" t="s">
        <v>4556</v>
      </c>
      <c r="G1166" s="132">
        <f t="shared" si="687"/>
        <v>13.449942040289299</v>
      </c>
      <c r="H1166" s="348">
        <f t="shared" si="688"/>
        <v>13.449942040289299</v>
      </c>
      <c r="I1166" s="74"/>
      <c r="J1166" s="132">
        <f t="shared" si="689"/>
        <v>2.7202615789999997E-3</v>
      </c>
      <c r="K1166" s="132">
        <f t="shared" si="690"/>
        <v>1.0965355830000001E-2</v>
      </c>
      <c r="L1166" s="300">
        <f t="shared" si="691"/>
        <v>12.9205674628803</v>
      </c>
      <c r="M1166" s="132">
        <v>0.51568895999999997</v>
      </c>
      <c r="N1166" s="132">
        <v>7.6940222000000001E-3</v>
      </c>
      <c r="O1166" s="132">
        <v>2.9991981999999999E-3</v>
      </c>
      <c r="P1166" s="132">
        <v>2.0528357000000001E-3</v>
      </c>
      <c r="Q1166" s="132">
        <v>3.2509788E-4</v>
      </c>
      <c r="R1166" s="304">
        <v>1.4879419000000001E-5</v>
      </c>
      <c r="S1166" s="132">
        <v>3.2744858E-4</v>
      </c>
      <c r="T1166" s="132">
        <v>2.7213543000000003E-4</v>
      </c>
      <c r="U1166" s="132">
        <v>3.1747375999999997E-4</v>
      </c>
      <c r="V1166" s="132">
        <v>3.5610817000000003E-2</v>
      </c>
      <c r="W1166" s="132">
        <v>3.3285442999999998E-3</v>
      </c>
      <c r="X1166" s="132">
        <v>12.881306</v>
      </c>
      <c r="Y1166" s="304">
        <v>4.6278203000000003E-6</v>
      </c>
      <c r="Z1166" s="132">
        <v>0</v>
      </c>
      <c r="AA1166" s="74"/>
      <c r="AB1166" s="301">
        <f t="shared" si="692"/>
        <v>3.8773606015037592</v>
      </c>
      <c r="AC1166" s="338">
        <f t="shared" si="693"/>
        <v>3.8773606015037592</v>
      </c>
      <c r="AD1166" s="74"/>
      <c r="AE1166" s="136">
        <v>24.101641999999998</v>
      </c>
      <c r="AF1166" s="136">
        <v>5.6468696999999999</v>
      </c>
      <c r="AG1166" s="136">
        <v>0.45121096999999999</v>
      </c>
      <c r="AH1166" s="136">
        <v>0</v>
      </c>
      <c r="AI1166" s="136">
        <v>17.73828</v>
      </c>
      <c r="AJ1166" s="136">
        <v>0.16353956</v>
      </c>
      <c r="AK1166" s="136">
        <v>0.10174183000000001</v>
      </c>
      <c r="AL1166" s="74"/>
      <c r="AM1166" s="133">
        <v>6.6197425000000004E-2</v>
      </c>
      <c r="AN1166" s="340">
        <f t="shared" si="694"/>
        <v>6.6197425000000004E-2</v>
      </c>
      <c r="AP1166" s="133">
        <v>6.2862405999999996E-2</v>
      </c>
      <c r="AQ1166" s="133">
        <v>3.0254752000000002E-3</v>
      </c>
      <c r="AR1166" s="133">
        <v>3.0954293999999998E-4</v>
      </c>
      <c r="AS1166" s="134">
        <f t="shared" si="695"/>
        <v>3.7687294241755298E-6</v>
      </c>
      <c r="AT1166" s="135">
        <f t="shared" si="696"/>
        <v>1.1188887881301011E-8</v>
      </c>
      <c r="AU1166" s="135">
        <f t="shared" si="697"/>
        <v>4.3353353659999996E-2</v>
      </c>
      <c r="AV1166" s="302">
        <v>3.5992309000000001E-6</v>
      </c>
      <c r="AW1166" s="302">
        <v>1.0859783E-8</v>
      </c>
      <c r="AX1166" s="302">
        <v>2.9670318E-13</v>
      </c>
      <c r="AY1166" s="302">
        <v>1.3694312E-11</v>
      </c>
      <c r="AZ1166" s="302">
        <v>3.5841853E-13</v>
      </c>
      <c r="BA1166" s="302">
        <v>3.0526208E-10</v>
      </c>
      <c r="BB1166" s="302">
        <v>1.6581627000000001E-7</v>
      </c>
      <c r="BC1166" s="302">
        <v>4.4896880999999997E-11</v>
      </c>
      <c r="BD1166" s="302">
        <v>1.9113297000000001E-10</v>
      </c>
      <c r="BE1166" s="302">
        <v>9.1023095999999998E-14</v>
      </c>
      <c r="BF1166" s="302">
        <v>2.9317222999999998E-15</v>
      </c>
      <c r="BG1166" s="302">
        <v>1.1688927000000001E-13</v>
      </c>
      <c r="BH1166" s="302">
        <v>2.7793098000000001E-13</v>
      </c>
      <c r="BI1166" s="302">
        <v>5.8839641E-14</v>
      </c>
      <c r="BJ1166" s="302">
        <v>5.3819700000000003E-11</v>
      </c>
      <c r="BK1166" s="302">
        <v>3.2193945000000002E-9</v>
      </c>
      <c r="BL1166" s="302">
        <v>9.1685062000000001E-11</v>
      </c>
      <c r="BM1166" s="302">
        <v>3.004866E-5</v>
      </c>
      <c r="BN1166" s="303">
        <v>4.3323304999999999E-2</v>
      </c>
      <c r="BO1166" s="302">
        <v>8.9725165000000004E-11</v>
      </c>
      <c r="BP1166" s="302">
        <v>5.4562599999999998E-13</v>
      </c>
      <c r="BQ1166" s="302">
        <v>2.4411712000000001E-17</v>
      </c>
      <c r="BR1166" s="74"/>
      <c r="BS1166" s="136">
        <v>1.1961316000000001E-4</v>
      </c>
      <c r="BT1166" s="144">
        <v>1.4172549000000001E-6</v>
      </c>
      <c r="BU1166" s="136">
        <v>1.081111E-4</v>
      </c>
      <c r="BV1166" s="144">
        <v>3.1896800999999997E-8</v>
      </c>
      <c r="BW1166" s="144">
        <v>1.2325245999999999E-6</v>
      </c>
      <c r="BX1166" s="144">
        <v>1.9568261999999999E-7</v>
      </c>
      <c r="BY1166" s="144">
        <v>1.7707652E-9</v>
      </c>
      <c r="BZ1166" s="144">
        <v>3.1102020000000003E-7</v>
      </c>
      <c r="CA1166" s="144">
        <v>1.9967131999999998E-8</v>
      </c>
      <c r="CB1166" s="144">
        <v>2.1667463000000001E-7</v>
      </c>
      <c r="CC1166" s="144">
        <v>2.6307021999999999E-9</v>
      </c>
      <c r="CD1166" s="144">
        <v>5.9774471000000004E-8</v>
      </c>
      <c r="CE1166" s="144">
        <v>4.9160674999999997E-11</v>
      </c>
      <c r="CF1166" s="144">
        <v>5.7744815999999997E-7</v>
      </c>
      <c r="CG1166" s="144">
        <v>7.3430162000000001E-6</v>
      </c>
      <c r="CH1166" s="144">
        <v>7.9470415000000006E-8</v>
      </c>
      <c r="CI1166" s="144">
        <v>1.2880701E-8</v>
      </c>
      <c r="CJ1166" s="228"/>
      <c r="CK1166" s="201"/>
      <c r="CL1166" s="110" t="s">
        <v>4173</v>
      </c>
      <c r="CM1166" s="110"/>
      <c r="CN1166" s="110"/>
      <c r="CO1166" s="141"/>
      <c r="CP1166" s="320"/>
      <c r="CQ1166" s="141"/>
      <c r="CR1166" s="141"/>
      <c r="CS1166" s="141"/>
      <c r="CT1166" s="141"/>
      <c r="CU1166" s="141"/>
      <c r="CV1166" s="141"/>
      <c r="CW1166" s="74"/>
      <c r="CX1166" s="74"/>
      <c r="CY1166" s="74"/>
      <c r="CZ1166" s="74"/>
      <c r="DA1166" s="74"/>
      <c r="DB1166" s="141"/>
    </row>
    <row r="1167" spans="1:106" ht="14.5" customHeight="1">
      <c r="A1167" s="74" t="s">
        <v>4557</v>
      </c>
      <c r="B1167" s="129" t="s">
        <v>4169</v>
      </c>
      <c r="C1167" s="130" t="str">
        <f t="shared" si="686"/>
        <v>A.160.06.123</v>
      </c>
      <c r="D1167" s="131" t="s">
        <v>361</v>
      </c>
      <c r="E1167" s="129" t="s">
        <v>957</v>
      </c>
      <c r="F1167" s="132" t="s">
        <v>4558</v>
      </c>
      <c r="G1167" s="132">
        <f t="shared" si="687"/>
        <v>3.0059640679240003E-2</v>
      </c>
      <c r="H1167" s="348">
        <f t="shared" si="688"/>
        <v>3.0059640679240003E-2</v>
      </c>
      <c r="I1167" s="74"/>
      <c r="J1167" s="132">
        <f t="shared" si="689"/>
        <v>1.0416099629000002E-3</v>
      </c>
      <c r="K1167" s="132">
        <f t="shared" si="690"/>
        <v>2.2783952069999995E-3</v>
      </c>
      <c r="L1167" s="300">
        <f t="shared" si="691"/>
        <v>6.5915145093400013E-3</v>
      </c>
      <c r="M1167" s="132">
        <v>2.0148121000000001E-2</v>
      </c>
      <c r="N1167" s="132">
        <v>1.1523607999999999E-3</v>
      </c>
      <c r="O1167" s="132">
        <v>1.0684514999999999E-3</v>
      </c>
      <c r="P1167" s="132">
        <v>8.4536566000000001E-4</v>
      </c>
      <c r="Q1167" s="132">
        <v>1.2673683999999999E-4</v>
      </c>
      <c r="R1167" s="304">
        <v>2.6091798999999999E-6</v>
      </c>
      <c r="S1167" s="304">
        <v>6.6898283000000003E-5</v>
      </c>
      <c r="T1167" s="304">
        <v>5.7582907E-5</v>
      </c>
      <c r="U1167" s="132">
        <v>1.5579436999999999E-4</v>
      </c>
      <c r="V1167" s="132">
        <v>3.2396770999999999E-3</v>
      </c>
      <c r="W1167" s="132">
        <v>3.1832442000000001E-3</v>
      </c>
      <c r="X1167" s="304">
        <v>1.1811571E-5</v>
      </c>
      <c r="Y1167" s="304">
        <v>9.8726833999999999E-7</v>
      </c>
      <c r="Z1167" s="132">
        <v>0</v>
      </c>
      <c r="AA1167" s="74"/>
      <c r="AB1167" s="301">
        <f t="shared" si="692"/>
        <v>0.15148963157894738</v>
      </c>
      <c r="AC1167" s="338">
        <f t="shared" si="693"/>
        <v>0.15148963157894738</v>
      </c>
      <c r="AD1167" s="74"/>
      <c r="AE1167" s="136">
        <v>20.243625999999999</v>
      </c>
      <c r="AF1167" s="136">
        <v>1.8159833999999999</v>
      </c>
      <c r="AG1167" s="136">
        <v>0.43151311999999997</v>
      </c>
      <c r="AH1167" s="136">
        <v>0</v>
      </c>
      <c r="AI1167" s="136">
        <v>17.737086000000001</v>
      </c>
      <c r="AJ1167" s="136">
        <v>0.16143292000000001</v>
      </c>
      <c r="AK1167" s="136">
        <v>9.7610579000000003E-2</v>
      </c>
      <c r="AL1167" s="74"/>
      <c r="AM1167" s="133">
        <v>3.0966136E-3</v>
      </c>
      <c r="AN1167" s="340">
        <f t="shared" si="694"/>
        <v>3.0966136E-3</v>
      </c>
      <c r="AP1167" s="133">
        <v>2.8997948000000001E-3</v>
      </c>
      <c r="AQ1167" s="133">
        <v>1.347268E-4</v>
      </c>
      <c r="AR1167" s="145">
        <v>6.2091997999999996E-5</v>
      </c>
      <c r="AS1167" s="134">
        <f t="shared" si="695"/>
        <v>1.7384861117891898E-7</v>
      </c>
      <c r="AT1167" s="135">
        <f t="shared" si="696"/>
        <v>4.9824999104511196E-10</v>
      </c>
      <c r="AU1167" s="135">
        <f t="shared" si="697"/>
        <v>8.6963583096999995E-3</v>
      </c>
      <c r="AV1167" s="302">
        <v>1.4080428999999999E-7</v>
      </c>
      <c r="AW1167" s="302">
        <v>4.2484786000000002E-10</v>
      </c>
      <c r="AX1167" s="302">
        <v>1.160711E-14</v>
      </c>
      <c r="AY1167" s="302">
        <v>2.9214533000000001E-12</v>
      </c>
      <c r="AZ1167" s="302">
        <v>7.6462618999999999E-14</v>
      </c>
      <c r="BA1167" s="302">
        <v>1.2570089999999999E-10</v>
      </c>
      <c r="BB1167" s="302">
        <v>3.2199173999999999E-8</v>
      </c>
      <c r="BC1167" s="302">
        <v>1.7938992000000001E-11</v>
      </c>
      <c r="BD1167" s="302">
        <v>3.5729156E-11</v>
      </c>
      <c r="BE1167" s="302">
        <v>1.9418259999999999E-14</v>
      </c>
      <c r="BF1167" s="302">
        <v>6.2543408000000004E-16</v>
      </c>
      <c r="BG1167" s="302">
        <v>2.337401E-14</v>
      </c>
      <c r="BH1167" s="302">
        <v>1.0750149E-15</v>
      </c>
      <c r="BI1167" s="302">
        <v>1.9977983000000001E-15</v>
      </c>
      <c r="BJ1167" s="302">
        <v>1.1403954999999999E-11</v>
      </c>
      <c r="BK1167" s="302">
        <v>6.8590303999999998E-10</v>
      </c>
      <c r="BL1167" s="302">
        <v>1.9559479999999999E-11</v>
      </c>
      <c r="BM1167" s="302">
        <v>8.0375096999999997E-6</v>
      </c>
      <c r="BN1167" s="303">
        <v>8.6883207999999996E-3</v>
      </c>
      <c r="BO1167" s="302">
        <v>1.9141367999999999E-11</v>
      </c>
      <c r="BP1167" s="302">
        <v>1.1640020999999999E-13</v>
      </c>
      <c r="BQ1167" s="302">
        <v>5.2078317999999999E-18</v>
      </c>
      <c r="BR1167" s="74"/>
      <c r="BS1167" s="144">
        <v>8.0295525000000002E-6</v>
      </c>
      <c r="BT1167" s="144">
        <v>2.8836808E-7</v>
      </c>
      <c r="BU1167" s="144">
        <v>4.2239328999999998E-6</v>
      </c>
      <c r="BV1167" s="144">
        <v>6.7492858999999999E-9</v>
      </c>
      <c r="BW1167" s="144">
        <v>2.7227343999999997E-7</v>
      </c>
      <c r="BX1167" s="144">
        <v>8.2662077999999994E-8</v>
      </c>
      <c r="BY1167" s="144">
        <v>3.7776323000000001E-10</v>
      </c>
      <c r="BZ1167" s="144">
        <v>1.2845334000000001E-7</v>
      </c>
      <c r="CA1167" s="144">
        <v>3.5013357000000001E-9</v>
      </c>
      <c r="CB1167" s="144">
        <v>4.4266983E-8</v>
      </c>
      <c r="CC1167" s="144">
        <v>5.6121644999999996E-10</v>
      </c>
      <c r="CD1167" s="144">
        <v>1.2751886999999999E-8</v>
      </c>
      <c r="CE1167" s="144">
        <v>1.0487611E-11</v>
      </c>
      <c r="CF1167" s="144">
        <v>1.8108837000000001E-7</v>
      </c>
      <c r="CG1167" s="144">
        <v>2.7213694999999998E-6</v>
      </c>
      <c r="CH1167" s="144">
        <v>6.0437932999999997E-8</v>
      </c>
      <c r="CI1167" s="144">
        <v>2.7478828999999999E-9</v>
      </c>
      <c r="CJ1167" s="228"/>
      <c r="CK1167" s="201"/>
      <c r="CL1167" s="110" t="s">
        <v>4173</v>
      </c>
      <c r="CM1167" s="110"/>
      <c r="CN1167" s="110"/>
      <c r="CO1167" s="141"/>
      <c r="CP1167" s="320"/>
      <c r="CQ1167" s="141"/>
      <c r="CR1167" s="141"/>
      <c r="CS1167" s="141"/>
      <c r="CT1167" s="141"/>
      <c r="CU1167" s="141"/>
      <c r="CV1167" s="141"/>
      <c r="CW1167" s="141"/>
      <c r="CX1167" s="141"/>
      <c r="CY1167" s="141"/>
      <c r="CZ1167" s="141"/>
      <c r="DA1167" s="141"/>
      <c r="DB1167" s="141"/>
    </row>
    <row r="1168" spans="1:106" ht="14.5" customHeight="1">
      <c r="A1168" s="74" t="s">
        <v>4559</v>
      </c>
      <c r="B1168" s="129" t="s">
        <v>4169</v>
      </c>
      <c r="C1168" s="130" t="str">
        <f t="shared" si="686"/>
        <v>A.160.06.124</v>
      </c>
      <c r="D1168" s="131" t="s">
        <v>361</v>
      </c>
      <c r="E1168" s="129" t="s">
        <v>957</v>
      </c>
      <c r="F1168" s="132" t="s">
        <v>4560</v>
      </c>
      <c r="G1168" s="132">
        <f t="shared" si="687"/>
        <v>5.1664314547699999E-2</v>
      </c>
      <c r="H1168" s="348">
        <f t="shared" si="688"/>
        <v>5.1664314547699999E-2</v>
      </c>
      <c r="I1168" s="74"/>
      <c r="J1168" s="132">
        <f t="shared" si="689"/>
        <v>1.5525797416999999E-3</v>
      </c>
      <c r="K1168" s="132">
        <f t="shared" si="690"/>
        <v>4.58909273E-3</v>
      </c>
      <c r="L1168" s="300">
        <f t="shared" si="691"/>
        <v>1.5440424075999999E-2</v>
      </c>
      <c r="M1168" s="132">
        <v>3.0082218000000001E-2</v>
      </c>
      <c r="N1168" s="132">
        <v>2.8211915E-3</v>
      </c>
      <c r="O1168" s="132">
        <v>1.6439625000000001E-3</v>
      </c>
      <c r="P1168" s="132">
        <v>1.2143763E-3</v>
      </c>
      <c r="Q1168" s="132">
        <v>1.8518386000000001E-4</v>
      </c>
      <c r="R1168" s="304">
        <v>6.2448317000000001E-6</v>
      </c>
      <c r="S1168" s="132">
        <v>1.4677475E-4</v>
      </c>
      <c r="T1168" s="132">
        <v>1.2393872999999999E-4</v>
      </c>
      <c r="U1168" s="132">
        <v>2.0528340999999999E-4</v>
      </c>
      <c r="V1168" s="132">
        <v>1.1982909E-2</v>
      </c>
      <c r="W1168" s="132">
        <v>3.2247300999999999E-3</v>
      </c>
      <c r="X1168" s="304">
        <v>2.5385990999999999E-5</v>
      </c>
      <c r="Y1168" s="304">
        <v>2.1155750000000001E-6</v>
      </c>
      <c r="Z1168" s="132">
        <v>0</v>
      </c>
      <c r="AA1168" s="74"/>
      <c r="AB1168" s="301">
        <f t="shared" si="692"/>
        <v>0.2261820902255639</v>
      </c>
      <c r="AC1168" s="338">
        <f t="shared" si="693"/>
        <v>0.2261820902255639</v>
      </c>
      <c r="AD1168" s="74"/>
      <c r="AE1168" s="136">
        <v>21.297426000000002</v>
      </c>
      <c r="AF1168" s="136">
        <v>2.8620253999999998</v>
      </c>
      <c r="AG1168" s="136">
        <v>0.43713724999999998</v>
      </c>
      <c r="AH1168" s="136">
        <v>0</v>
      </c>
      <c r="AI1168" s="136">
        <v>17.737456000000002</v>
      </c>
      <c r="AJ1168" s="136">
        <v>0.16203491</v>
      </c>
      <c r="AK1168" s="136">
        <v>9.8772599000000003E-2</v>
      </c>
      <c r="AL1168" s="74"/>
      <c r="AM1168" s="133">
        <v>4.9964381000000002E-3</v>
      </c>
      <c r="AN1168" s="340">
        <f t="shared" si="694"/>
        <v>4.9964381000000002E-3</v>
      </c>
      <c r="AP1168" s="133">
        <v>4.6561624000000003E-3</v>
      </c>
      <c r="AQ1168" s="133">
        <v>2.1078895999999999E-4</v>
      </c>
      <c r="AR1168" s="133">
        <v>1.2948678E-4</v>
      </c>
      <c r="AS1168" s="134">
        <f t="shared" si="695"/>
        <v>2.7914642490956998E-7</v>
      </c>
      <c r="AT1168" s="135">
        <f t="shared" si="696"/>
        <v>7.7954496245953981E-10</v>
      </c>
      <c r="AU1168" s="135">
        <f t="shared" si="697"/>
        <v>1.813540336E-2</v>
      </c>
      <c r="AV1168" s="302">
        <v>2.1037250000000001E-7</v>
      </c>
      <c r="AW1168" s="302">
        <v>6.3476033000000001E-10</v>
      </c>
      <c r="AX1168" s="302">
        <v>1.734183E-14</v>
      </c>
      <c r="AY1168" s="302">
        <v>6.2602571000000002E-12</v>
      </c>
      <c r="AZ1168" s="302">
        <v>1.6384846999999999E-13</v>
      </c>
      <c r="BA1168" s="302">
        <v>1.8057509000000001E-10</v>
      </c>
      <c r="BB1168" s="302">
        <v>6.7050546999999994E-8</v>
      </c>
      <c r="BC1168" s="302">
        <v>2.6116846000000001E-11</v>
      </c>
      <c r="BD1168" s="302">
        <v>7.6306845E-11</v>
      </c>
      <c r="BE1168" s="302">
        <v>4.1610557999999999E-14</v>
      </c>
      <c r="BF1168" s="302">
        <v>1.3402159000000001E-15</v>
      </c>
      <c r="BG1168" s="302">
        <v>5.1894592E-14</v>
      </c>
      <c r="BH1168" s="302">
        <v>6.9651911000000002E-14</v>
      </c>
      <c r="BI1168" s="302">
        <v>1.6491163E-14</v>
      </c>
      <c r="BJ1168" s="302">
        <v>2.4526796E-11</v>
      </c>
      <c r="BK1168" s="302">
        <v>1.4708347E-9</v>
      </c>
      <c r="BL1168" s="302">
        <v>4.1913171000000002E-11</v>
      </c>
      <c r="BM1168" s="302">
        <v>1.480236E-5</v>
      </c>
      <c r="BN1168" s="303">
        <v>1.8120601E-2</v>
      </c>
      <c r="BO1168" s="302">
        <v>4.1017218000000001E-11</v>
      </c>
      <c r="BP1168" s="302">
        <v>2.4942903000000001E-13</v>
      </c>
      <c r="BQ1168" s="302">
        <v>1.1159639999999999E-17</v>
      </c>
      <c r="BR1168" s="74"/>
      <c r="BS1168" s="144">
        <v>1.2219038E-5</v>
      </c>
      <c r="BT1168" s="144">
        <v>5.8593941E-7</v>
      </c>
      <c r="BU1168" s="144">
        <v>6.3065566999999999E-6</v>
      </c>
      <c r="BV1168" s="144">
        <v>1.4526805000000001E-8</v>
      </c>
      <c r="BW1168" s="144">
        <v>5.2408639999999999E-7</v>
      </c>
      <c r="BX1168" s="144">
        <v>1.1769024E-7</v>
      </c>
      <c r="BY1168" s="144">
        <v>8.0949264999999998E-10</v>
      </c>
      <c r="BZ1168" s="144">
        <v>1.8503580999999999E-7</v>
      </c>
      <c r="CA1168" s="144">
        <v>8.3801244999999996E-9</v>
      </c>
      <c r="CB1168" s="144">
        <v>9.7121708000000001E-8</v>
      </c>
      <c r="CC1168" s="144">
        <v>1.2026067E-9</v>
      </c>
      <c r="CD1168" s="144">
        <v>2.7325472E-8</v>
      </c>
      <c r="CE1168" s="144">
        <v>2.2473450999999999E-11</v>
      </c>
      <c r="CF1168" s="144">
        <v>2.9499532999999998E-7</v>
      </c>
      <c r="CG1168" s="144">
        <v>3.9831207000000002E-6</v>
      </c>
      <c r="CH1168" s="144">
        <v>6.6336620000000005E-8</v>
      </c>
      <c r="CI1168" s="144">
        <v>5.8883204999999999E-9</v>
      </c>
      <c r="CJ1168" s="228"/>
      <c r="CK1168" s="201"/>
      <c r="CL1168" s="110" t="s">
        <v>4173</v>
      </c>
      <c r="CM1168" s="110"/>
      <c r="CN1168" s="110"/>
      <c r="CO1168" s="141"/>
      <c r="CP1168" s="320"/>
      <c r="CQ1168" s="141"/>
      <c r="CR1168" s="141"/>
      <c r="CS1168" s="141"/>
      <c r="CT1168" s="141"/>
      <c r="CU1168" s="141"/>
      <c r="CV1168" s="141"/>
      <c r="CW1168" s="141"/>
      <c r="CX1168" s="141"/>
      <c r="CY1168" s="141"/>
      <c r="CZ1168" s="141"/>
      <c r="DA1168" s="141"/>
      <c r="DB1168" s="141"/>
    </row>
    <row r="1169" spans="1:106" ht="14.5" customHeight="1">
      <c r="A1169" s="74" t="s">
        <v>4561</v>
      </c>
      <c r="B1169" s="129" t="s">
        <v>4169</v>
      </c>
      <c r="C1169" s="130" t="str">
        <f t="shared" si="686"/>
        <v>A.160.06.125</v>
      </c>
      <c r="D1169" s="131" t="s">
        <v>361</v>
      </c>
      <c r="E1169" s="129" t="s">
        <v>957</v>
      </c>
      <c r="F1169" s="132" t="s">
        <v>4563</v>
      </c>
      <c r="G1169" s="132">
        <f t="shared" si="687"/>
        <v>3.4474393305567004</v>
      </c>
      <c r="H1169" s="348">
        <f t="shared" si="688"/>
        <v>3.4474393305567004</v>
      </c>
      <c r="I1169" s="74"/>
      <c r="J1169" s="132">
        <f t="shared" si="689"/>
        <v>1.5525797416999999E-3</v>
      </c>
      <c r="K1169" s="132">
        <f t="shared" si="690"/>
        <v>4.58909273E-3</v>
      </c>
      <c r="L1169" s="300">
        <f t="shared" si="691"/>
        <v>2.9523654380850002</v>
      </c>
      <c r="M1169" s="132">
        <v>0.48893221999999997</v>
      </c>
      <c r="N1169" s="132">
        <v>2.8211915E-3</v>
      </c>
      <c r="O1169" s="132">
        <v>1.6439625000000001E-3</v>
      </c>
      <c r="P1169" s="132">
        <v>1.2143763E-3</v>
      </c>
      <c r="Q1169" s="132">
        <v>1.8518386000000001E-4</v>
      </c>
      <c r="R1169" s="304">
        <v>6.2448317000000001E-6</v>
      </c>
      <c r="S1169" s="132">
        <v>1.4677475E-4</v>
      </c>
      <c r="T1169" s="132">
        <v>1.2393872999999999E-4</v>
      </c>
      <c r="U1169" s="132">
        <v>2.0528340999999999E-4</v>
      </c>
      <c r="V1169" s="132">
        <v>1.1982909E-2</v>
      </c>
      <c r="W1169" s="132">
        <v>3.2247300999999999E-3</v>
      </c>
      <c r="X1169" s="132">
        <v>2.9369504000000002</v>
      </c>
      <c r="Y1169" s="304">
        <v>2.1155750000000001E-6</v>
      </c>
      <c r="Z1169" s="132">
        <v>0</v>
      </c>
      <c r="AA1169" s="74"/>
      <c r="AB1169" s="301">
        <f t="shared" si="692"/>
        <v>3.6761821052631576</v>
      </c>
      <c r="AC1169" s="338">
        <f t="shared" si="693"/>
        <v>3.6761821052631576</v>
      </c>
      <c r="AD1169" s="74"/>
      <c r="AE1169" s="136">
        <v>21.297426000000002</v>
      </c>
      <c r="AF1169" s="136">
        <v>2.8620253999999998</v>
      </c>
      <c r="AG1169" s="136">
        <v>0.43713724999999998</v>
      </c>
      <c r="AH1169" s="136">
        <v>0</v>
      </c>
      <c r="AI1169" s="136">
        <v>17.737456000000002</v>
      </c>
      <c r="AJ1169" s="136">
        <v>0.16203491</v>
      </c>
      <c r="AK1169" s="136">
        <v>9.8772599000000003E-2</v>
      </c>
      <c r="AL1169" s="74"/>
      <c r="AM1169" s="133">
        <v>6.1011260999999997E-2</v>
      </c>
      <c r="AN1169" s="340">
        <f t="shared" si="694"/>
        <v>6.1011260999999997E-2</v>
      </c>
      <c r="AP1169" s="133">
        <v>5.8058850000000002E-2</v>
      </c>
      <c r="AQ1169" s="133">
        <v>2.8229243000000002E-3</v>
      </c>
      <c r="AR1169" s="133">
        <v>1.2948678E-4</v>
      </c>
      <c r="AS1169" s="134">
        <f t="shared" si="695"/>
        <v>3.4807464249095701E-6</v>
      </c>
      <c r="AT1169" s="135">
        <f t="shared" si="696"/>
        <v>1.0439808557459542E-8</v>
      </c>
      <c r="AU1169" s="135">
        <f t="shared" si="697"/>
        <v>1.813540336E-2</v>
      </c>
      <c r="AV1169" s="302">
        <v>3.4119724999999999E-6</v>
      </c>
      <c r="AW1169" s="302">
        <v>1.029476E-8</v>
      </c>
      <c r="AX1169" s="302">
        <v>2.8126683E-13</v>
      </c>
      <c r="AY1169" s="302">
        <v>6.2602571000000002E-12</v>
      </c>
      <c r="AZ1169" s="302">
        <v>1.6384846999999999E-13</v>
      </c>
      <c r="BA1169" s="302">
        <v>1.8057509000000001E-10</v>
      </c>
      <c r="BB1169" s="302">
        <v>6.7050546999999994E-8</v>
      </c>
      <c r="BC1169" s="302">
        <v>2.6116846000000001E-11</v>
      </c>
      <c r="BD1169" s="302">
        <v>7.6306845E-11</v>
      </c>
      <c r="BE1169" s="302">
        <v>4.1610557999999999E-14</v>
      </c>
      <c r="BF1169" s="302">
        <v>1.3402159000000001E-15</v>
      </c>
      <c r="BG1169" s="302">
        <v>5.1894592E-14</v>
      </c>
      <c r="BH1169" s="302">
        <v>6.9651911000000002E-14</v>
      </c>
      <c r="BI1169" s="302">
        <v>1.6491163E-14</v>
      </c>
      <c r="BJ1169" s="302">
        <v>2.4526796E-11</v>
      </c>
      <c r="BK1169" s="302">
        <v>1.4708347E-9</v>
      </c>
      <c r="BL1169" s="302">
        <v>4.1913171000000002E-11</v>
      </c>
      <c r="BM1169" s="302">
        <v>1.480236E-5</v>
      </c>
      <c r="BN1169" s="303">
        <v>1.8120601E-2</v>
      </c>
      <c r="BO1169" s="302">
        <v>4.1017218000000001E-11</v>
      </c>
      <c r="BP1169" s="302">
        <v>2.4942903000000001E-13</v>
      </c>
      <c r="BQ1169" s="302">
        <v>1.1159639999999999E-17</v>
      </c>
      <c r="BR1169" s="74"/>
      <c r="BS1169" s="136">
        <v>1.0841419E-4</v>
      </c>
      <c r="BT1169" s="144">
        <v>5.8593941E-7</v>
      </c>
      <c r="BU1169" s="136">
        <v>1.0250171E-4</v>
      </c>
      <c r="BV1169" s="144">
        <v>1.4526805000000001E-8</v>
      </c>
      <c r="BW1169" s="144">
        <v>5.2408639999999999E-7</v>
      </c>
      <c r="BX1169" s="144">
        <v>1.1769024E-7</v>
      </c>
      <c r="BY1169" s="144">
        <v>8.0949264999999998E-10</v>
      </c>
      <c r="BZ1169" s="144">
        <v>1.8503580999999999E-7</v>
      </c>
      <c r="CA1169" s="144">
        <v>8.3801244999999996E-9</v>
      </c>
      <c r="CB1169" s="144">
        <v>9.7121708000000001E-8</v>
      </c>
      <c r="CC1169" s="144">
        <v>1.2026067E-9</v>
      </c>
      <c r="CD1169" s="144">
        <v>2.7325472E-8</v>
      </c>
      <c r="CE1169" s="144">
        <v>2.2473450999999999E-11</v>
      </c>
      <c r="CF1169" s="144">
        <v>2.9499532999999998E-7</v>
      </c>
      <c r="CG1169" s="144">
        <v>3.9831207000000002E-6</v>
      </c>
      <c r="CH1169" s="144">
        <v>6.6336620000000005E-8</v>
      </c>
      <c r="CI1169" s="144">
        <v>5.8883204999999999E-9</v>
      </c>
      <c r="CJ1169" s="228"/>
      <c r="CK1169" s="201"/>
      <c r="CL1169" s="110" t="s">
        <v>4173</v>
      </c>
      <c r="CM1169" s="110"/>
      <c r="CN1169" s="110"/>
      <c r="CO1169" s="141"/>
      <c r="CP1169" s="320"/>
      <c r="CQ1169" s="141"/>
      <c r="CR1169" s="141"/>
      <c r="CS1169" s="141"/>
      <c r="CT1169" s="141"/>
      <c r="CU1169" s="141"/>
      <c r="CV1169" s="141"/>
      <c r="CW1169" s="141"/>
      <c r="CX1169" s="141"/>
      <c r="CY1169" s="141"/>
      <c r="CZ1169" s="141"/>
      <c r="DA1169" s="141"/>
      <c r="DB1169" s="141"/>
    </row>
    <row r="1170" spans="1:106" ht="14.5" customHeight="1">
      <c r="A1170" s="74" t="s">
        <v>4564</v>
      </c>
      <c r="B1170" s="129" t="s">
        <v>4169</v>
      </c>
      <c r="C1170" s="130" t="str">
        <f t="shared" si="686"/>
        <v>A.160.06.126</v>
      </c>
      <c r="D1170" s="131" t="s">
        <v>361</v>
      </c>
      <c r="E1170" s="129" t="s">
        <v>957</v>
      </c>
      <c r="F1170" s="132" t="s">
        <v>4565</v>
      </c>
      <c r="G1170" s="132">
        <f t="shared" si="687"/>
        <v>4.9603847933400003E-2</v>
      </c>
      <c r="H1170" s="348">
        <f t="shared" si="688"/>
        <v>4.9603847933400003E-2</v>
      </c>
      <c r="I1170" s="74"/>
      <c r="J1170" s="132">
        <f t="shared" si="689"/>
        <v>1.5464482613999997E-3</v>
      </c>
      <c r="K1170" s="132">
        <f t="shared" si="690"/>
        <v>4.3372221199999995E-3</v>
      </c>
      <c r="L1170" s="300">
        <f t="shared" si="691"/>
        <v>1.4586626552000001E-2</v>
      </c>
      <c r="M1170" s="132">
        <v>2.9133551000000001E-2</v>
      </c>
      <c r="N1170" s="132">
        <v>2.5845137999999999E-3</v>
      </c>
      <c r="O1170" s="132">
        <v>1.6288619E-3</v>
      </c>
      <c r="P1170" s="132">
        <v>1.2109328999999999E-3</v>
      </c>
      <c r="Q1170" s="132">
        <v>1.8318377E-4</v>
      </c>
      <c r="R1170" s="304">
        <v>6.1344614E-6</v>
      </c>
      <c r="S1170" s="132">
        <v>1.4619713000000001E-4</v>
      </c>
      <c r="T1170" s="132">
        <v>1.2384642E-4</v>
      </c>
      <c r="U1170" s="132">
        <v>2.0487433E-4</v>
      </c>
      <c r="V1170" s="132">
        <v>1.1131874E-2</v>
      </c>
      <c r="W1170" s="132">
        <v>3.2223894000000001E-3</v>
      </c>
      <c r="X1170" s="304">
        <v>2.5373247000000002E-5</v>
      </c>
      <c r="Y1170" s="304">
        <v>2.1155750000000001E-6</v>
      </c>
      <c r="Z1170" s="132">
        <v>0</v>
      </c>
      <c r="AA1170" s="74"/>
      <c r="AB1170" s="301">
        <f t="shared" si="692"/>
        <v>0.21904925563909775</v>
      </c>
      <c r="AC1170" s="338">
        <f t="shared" si="693"/>
        <v>0.21904925563909775</v>
      </c>
      <c r="AD1170" s="74"/>
      <c r="AE1170" s="136">
        <v>21.203771</v>
      </c>
      <c r="AF1170" s="136">
        <v>2.7687990999999998</v>
      </c>
      <c r="AG1170" s="136">
        <v>0.43681995000000001</v>
      </c>
      <c r="AH1170" s="136">
        <v>0</v>
      </c>
      <c r="AI1170" s="136">
        <v>17.737456000000002</v>
      </c>
      <c r="AJ1170" s="136">
        <v>0.16200129999999999</v>
      </c>
      <c r="AK1170" s="136">
        <v>9.8694478000000002E-2</v>
      </c>
      <c r="AL1170" s="74"/>
      <c r="AM1170" s="133">
        <v>4.8008725999999996E-3</v>
      </c>
      <c r="AN1170" s="340">
        <f t="shared" si="694"/>
        <v>4.8008725999999996E-3</v>
      </c>
      <c r="AP1170" s="133">
        <v>4.4735225000000003E-3</v>
      </c>
      <c r="AQ1170" s="133">
        <v>2.0399924E-4</v>
      </c>
      <c r="AR1170" s="133">
        <v>1.2335085000000001E-4</v>
      </c>
      <c r="AS1170" s="134">
        <f t="shared" si="695"/>
        <v>2.6819679611757003E-7</v>
      </c>
      <c r="AT1170" s="135">
        <f t="shared" si="696"/>
        <v>7.5443505269953981E-10</v>
      </c>
      <c r="AU1170" s="135">
        <f t="shared" si="697"/>
        <v>1.7276028734999997E-2</v>
      </c>
      <c r="AV1170" s="302">
        <v>2.0375324000000001E-7</v>
      </c>
      <c r="AW1170" s="302">
        <v>6.1478840999999995E-10</v>
      </c>
      <c r="AX1170" s="302">
        <v>1.6796169E-14</v>
      </c>
      <c r="AY1170" s="302">
        <v>6.2602571000000002E-12</v>
      </c>
      <c r="AZ1170" s="302">
        <v>1.6384846999999999E-13</v>
      </c>
      <c r="BA1170" s="302">
        <v>1.8006245E-10</v>
      </c>
      <c r="BB1170" s="302">
        <v>6.2720882000000005E-8</v>
      </c>
      <c r="BC1170" s="302">
        <v>2.5999940999999999E-11</v>
      </c>
      <c r="BD1170" s="302">
        <v>7.1300042999999994E-11</v>
      </c>
      <c r="BE1170" s="302">
        <v>4.1610557999999999E-14</v>
      </c>
      <c r="BF1170" s="302">
        <v>1.3402159000000001E-15</v>
      </c>
      <c r="BG1170" s="302">
        <v>5.1589441999999997E-14</v>
      </c>
      <c r="BH1170" s="302">
        <v>5.8281418000000002E-14</v>
      </c>
      <c r="BI1170" s="302">
        <v>1.4429707E-14</v>
      </c>
      <c r="BJ1170" s="302">
        <v>2.4511644E-11</v>
      </c>
      <c r="BK1170" s="302">
        <v>1.4706587E-9</v>
      </c>
      <c r="BL1170" s="302">
        <v>4.1913171000000002E-11</v>
      </c>
      <c r="BM1170" s="302">
        <v>1.4764735E-5</v>
      </c>
      <c r="BN1170" s="303">
        <v>1.7261263999999998E-2</v>
      </c>
      <c r="BO1170" s="302">
        <v>4.1017218000000001E-11</v>
      </c>
      <c r="BP1170" s="302">
        <v>2.4942903000000001E-13</v>
      </c>
      <c r="BQ1170" s="302">
        <v>1.1159639999999999E-17</v>
      </c>
      <c r="BR1170" s="74"/>
      <c r="BS1170" s="144">
        <v>1.1836365E-5</v>
      </c>
      <c r="BT1170" s="144">
        <v>5.5142101000000001E-7</v>
      </c>
      <c r="BU1170" s="144">
        <v>6.1076746000000002E-6</v>
      </c>
      <c r="BV1170" s="144">
        <v>1.4515991E-8</v>
      </c>
      <c r="BW1170" s="144">
        <v>4.9386217000000004E-7</v>
      </c>
      <c r="BX1170" s="144">
        <v>1.1769024E-7</v>
      </c>
      <c r="BY1170" s="144">
        <v>8.0949264999999998E-10</v>
      </c>
      <c r="BZ1170" s="144">
        <v>1.8503580999999999E-7</v>
      </c>
      <c r="CA1170" s="144">
        <v>8.2320153000000004E-9</v>
      </c>
      <c r="CB1170" s="144">
        <v>9.6739493999999996E-8</v>
      </c>
      <c r="CC1170" s="144">
        <v>1.2026067E-9</v>
      </c>
      <c r="CD1170" s="144">
        <v>2.7325472E-8</v>
      </c>
      <c r="CE1170" s="144">
        <v>2.2473450999999999E-11</v>
      </c>
      <c r="CF1170" s="144">
        <v>2.8909782999999998E-7</v>
      </c>
      <c r="CG1170" s="144">
        <v>3.8705111999999996E-6</v>
      </c>
      <c r="CH1170" s="144">
        <v>6.6336620000000005E-8</v>
      </c>
      <c r="CI1170" s="144">
        <v>5.8883204999999999E-9</v>
      </c>
      <c r="CJ1170" s="228"/>
      <c r="CK1170" s="201"/>
      <c r="CL1170" s="110" t="s">
        <v>4173</v>
      </c>
      <c r="CM1170" s="110"/>
      <c r="CN1170" s="110"/>
      <c r="CO1170" s="141"/>
      <c r="CP1170" s="320"/>
      <c r="CQ1170" s="141"/>
      <c r="CR1170" s="141"/>
      <c r="CS1170" s="141"/>
      <c r="CT1170" s="141"/>
      <c r="CU1170" s="141"/>
      <c r="CV1170" s="141"/>
      <c r="CW1170" s="141"/>
      <c r="CX1170" s="141"/>
      <c r="CY1170" s="141"/>
      <c r="CZ1170" s="141"/>
      <c r="DA1170" s="141"/>
      <c r="DB1170" s="141"/>
    </row>
    <row r="1171" spans="1:106" ht="14.5" customHeight="1">
      <c r="A1171" s="74" t="s">
        <v>4566</v>
      </c>
      <c r="B1171" s="129" t="s">
        <v>4169</v>
      </c>
      <c r="C1171" s="130" t="str">
        <f t="shared" si="686"/>
        <v>A.160.06.127</v>
      </c>
      <c r="D1171" s="131" t="s">
        <v>361</v>
      </c>
      <c r="E1171" s="129" t="s">
        <v>957</v>
      </c>
      <c r="F1171" s="132" t="s">
        <v>4567</v>
      </c>
      <c r="G1171" s="132">
        <f t="shared" si="687"/>
        <v>7.4766601779899994E-2</v>
      </c>
      <c r="H1171" s="348">
        <f t="shared" si="688"/>
        <v>7.4766601779899994E-2</v>
      </c>
      <c r="I1171" s="74"/>
      <c r="J1171" s="132">
        <f t="shared" si="689"/>
        <v>2.1826420019E-3</v>
      </c>
      <c r="K1171" s="132">
        <f t="shared" si="690"/>
        <v>6.3059931399999996E-3</v>
      </c>
      <c r="L1171" s="300">
        <f t="shared" si="691"/>
        <v>1.9239523638000001E-2</v>
      </c>
      <c r="M1171" s="132">
        <v>4.7038442999999999E-2</v>
      </c>
      <c r="N1171" s="132">
        <v>3.8856008000000002E-3</v>
      </c>
      <c r="O1171" s="132">
        <v>2.2963967999999999E-3</v>
      </c>
      <c r="P1171" s="132">
        <v>1.7568228E-3</v>
      </c>
      <c r="Q1171" s="132">
        <v>2.7237624000000003E-4</v>
      </c>
      <c r="R1171" s="304">
        <v>6.3127519000000004E-6</v>
      </c>
      <c r="S1171" s="132">
        <v>1.4713021000000001E-4</v>
      </c>
      <c r="T1171" s="132">
        <v>1.2399553999999999E-4</v>
      </c>
      <c r="U1171" s="132">
        <v>3.2014673E-4</v>
      </c>
      <c r="V1171" s="132">
        <v>1.2506622E-2</v>
      </c>
      <c r="W1171" s="132">
        <v>6.3852455000000001E-3</v>
      </c>
      <c r="X1171" s="304">
        <v>2.5393833000000001E-5</v>
      </c>
      <c r="Y1171" s="304">
        <v>2.1155750000000001E-6</v>
      </c>
      <c r="Z1171" s="132">
        <v>0</v>
      </c>
      <c r="AA1171" s="74"/>
      <c r="AB1171" s="301">
        <f t="shared" si="692"/>
        <v>0.35367250375939846</v>
      </c>
      <c r="AC1171" s="338">
        <f t="shared" si="693"/>
        <v>0.35367250375939846</v>
      </c>
      <c r="AD1171" s="74"/>
      <c r="AE1171" s="136">
        <v>23.461998000000001</v>
      </c>
      <c r="AF1171" s="136">
        <v>4.3032548999999998</v>
      </c>
      <c r="AG1171" s="136">
        <v>0.86556902000000002</v>
      </c>
      <c r="AH1171" s="136">
        <v>0</v>
      </c>
      <c r="AI1171" s="136">
        <v>17.774218999999999</v>
      </c>
      <c r="AJ1171" s="136">
        <v>0.32313593000000002</v>
      </c>
      <c r="AK1171" s="136">
        <v>0.19581936</v>
      </c>
      <c r="AL1171" s="74"/>
      <c r="AM1171" s="133">
        <v>7.5646092E-3</v>
      </c>
      <c r="AN1171" s="340">
        <f t="shared" si="694"/>
        <v>7.5646092E-3</v>
      </c>
      <c r="AP1171" s="133">
        <v>7.0780955999999997E-3</v>
      </c>
      <c r="AQ1171" s="133">
        <v>3.1832867999999999E-4</v>
      </c>
      <c r="AR1171" s="133">
        <v>1.6818494E-4</v>
      </c>
      <c r="AS1171" s="134">
        <f t="shared" si="695"/>
        <v>4.2434625580457E-7</v>
      </c>
      <c r="AT1171" s="135">
        <f t="shared" si="696"/>
        <v>1.1772510210775399E-9</v>
      </c>
      <c r="AU1171" s="135">
        <f t="shared" si="697"/>
        <v>2.3555313774000001E-2</v>
      </c>
      <c r="AV1171" s="302">
        <v>3.2868359999999999E-7</v>
      </c>
      <c r="AW1171" s="302">
        <v>9.9173348000000004E-10</v>
      </c>
      <c r="AX1171" s="302">
        <v>2.7094846999999999E-14</v>
      </c>
      <c r="AY1171" s="302">
        <v>6.2602571000000002E-12</v>
      </c>
      <c r="AZ1171" s="302">
        <v>1.6384846999999999E-13</v>
      </c>
      <c r="BA1171" s="302">
        <v>2.6123336000000001E-10</v>
      </c>
      <c r="BB1171" s="302">
        <v>9.3858502E-8</v>
      </c>
      <c r="BC1171" s="302">
        <v>3.7578043000000002E-11</v>
      </c>
      <c r="BD1171" s="302">
        <v>1.0556035E-10</v>
      </c>
      <c r="BE1171" s="302">
        <v>4.1610557999999999E-14</v>
      </c>
      <c r="BF1171" s="302">
        <v>1.3402159000000001E-15</v>
      </c>
      <c r="BG1171" s="302">
        <v>5.2082376999999999E-14</v>
      </c>
      <c r="BH1171" s="302">
        <v>7.6649137999999998E-14</v>
      </c>
      <c r="BI1171" s="302">
        <v>1.7759751999999999E-14</v>
      </c>
      <c r="BJ1171" s="302">
        <v>2.4536121E-11</v>
      </c>
      <c r="BK1171" s="302">
        <v>1.470943E-9</v>
      </c>
      <c r="BL1171" s="302">
        <v>4.1913171000000002E-11</v>
      </c>
      <c r="BM1171" s="302">
        <v>1.7138774000000002E-5</v>
      </c>
      <c r="BN1171" s="303">
        <v>2.3538175000000001E-2</v>
      </c>
      <c r="BO1171" s="302">
        <v>4.1017218000000001E-11</v>
      </c>
      <c r="BP1171" s="302">
        <v>2.4942903000000001E-13</v>
      </c>
      <c r="BQ1171" s="302">
        <v>1.1159639999999999E-17</v>
      </c>
      <c r="BR1171" s="74"/>
      <c r="BS1171" s="144">
        <v>1.8801558000000001E-5</v>
      </c>
      <c r="BT1171" s="144">
        <v>8.1407293999999995E-7</v>
      </c>
      <c r="BU1171" s="144">
        <v>9.8613277E-6</v>
      </c>
      <c r="BV1171" s="144">
        <v>1.4533458999999999E-8</v>
      </c>
      <c r="BW1171" s="144">
        <v>7.5126594999999995E-7</v>
      </c>
      <c r="BX1171" s="144">
        <v>1.6970268E-7</v>
      </c>
      <c r="BY1171" s="144">
        <v>8.0949264999999998E-10</v>
      </c>
      <c r="BZ1171" s="144">
        <v>2.639795E-7</v>
      </c>
      <c r="CA1171" s="144">
        <v>8.4712685999999998E-9</v>
      </c>
      <c r="CB1171" s="144">
        <v>9.7356917000000006E-8</v>
      </c>
      <c r="CC1171" s="144">
        <v>1.2026067E-9</v>
      </c>
      <c r="CD1171" s="144">
        <v>2.7325472E-8</v>
      </c>
      <c r="CE1171" s="144">
        <v>2.2473450999999999E-11</v>
      </c>
      <c r="CF1171" s="144">
        <v>4.1060929000000001E-7</v>
      </c>
      <c r="CG1171" s="144">
        <v>6.2533765E-6</v>
      </c>
      <c r="CH1171" s="144">
        <v>1.216132E-7</v>
      </c>
      <c r="CI1171" s="144">
        <v>5.8883204999999999E-9</v>
      </c>
      <c r="CJ1171" s="228"/>
      <c r="CK1171" s="201"/>
      <c r="CL1171" s="110" t="s">
        <v>4173</v>
      </c>
      <c r="CM1171" s="110"/>
      <c r="CN1171" s="110"/>
      <c r="CO1171" s="141"/>
      <c r="CP1171" s="320"/>
      <c r="CQ1171" s="141"/>
      <c r="CR1171" s="141"/>
      <c r="CS1171" s="141"/>
      <c r="CT1171" s="141"/>
      <c r="CU1171" s="141"/>
      <c r="CV1171" s="141"/>
      <c r="CW1171" s="141"/>
      <c r="CX1171" s="141"/>
      <c r="CY1171" s="141"/>
      <c r="CZ1171" s="141"/>
      <c r="DA1171" s="141"/>
      <c r="DB1171" s="141"/>
    </row>
    <row r="1172" spans="1:106" ht="14.5" customHeight="1">
      <c r="A1172" s="74" t="s">
        <v>4568</v>
      </c>
      <c r="B1172" s="129" t="s">
        <v>4169</v>
      </c>
      <c r="C1172" s="130" t="str">
        <f t="shared" si="686"/>
        <v>A.160.06.128</v>
      </c>
      <c r="D1172" s="131" t="s">
        <v>361</v>
      </c>
      <c r="E1172" s="129" t="s">
        <v>957</v>
      </c>
      <c r="F1172" s="132" t="s">
        <v>4570</v>
      </c>
      <c r="G1172" s="132">
        <f t="shared" si="687"/>
        <v>4.0373166049468994</v>
      </c>
      <c r="H1172" s="348">
        <f t="shared" si="688"/>
        <v>4.0373166049468994</v>
      </c>
      <c r="I1172" s="74"/>
      <c r="J1172" s="132">
        <f t="shared" si="689"/>
        <v>2.1826420019E-3</v>
      </c>
      <c r="K1172" s="132">
        <f t="shared" si="690"/>
        <v>6.3059931399999996E-3</v>
      </c>
      <c r="L1172" s="300">
        <f t="shared" si="691"/>
        <v>3.5229395298049999</v>
      </c>
      <c r="M1172" s="132">
        <v>0.50588843999999999</v>
      </c>
      <c r="N1172" s="132">
        <v>3.8856008000000002E-3</v>
      </c>
      <c r="O1172" s="132">
        <v>2.2963967999999999E-3</v>
      </c>
      <c r="P1172" s="132">
        <v>1.7568228E-3</v>
      </c>
      <c r="Q1172" s="132">
        <v>2.7237624000000003E-4</v>
      </c>
      <c r="R1172" s="304">
        <v>6.3127519000000004E-6</v>
      </c>
      <c r="S1172" s="132">
        <v>1.4713021000000001E-4</v>
      </c>
      <c r="T1172" s="132">
        <v>1.2399553999999999E-4</v>
      </c>
      <c r="U1172" s="132">
        <v>3.2014673E-4</v>
      </c>
      <c r="V1172" s="132">
        <v>1.2506622E-2</v>
      </c>
      <c r="W1172" s="132">
        <v>6.3852455000000001E-3</v>
      </c>
      <c r="X1172" s="132">
        <v>3.5037254</v>
      </c>
      <c r="Y1172" s="304">
        <v>2.1155750000000001E-6</v>
      </c>
      <c r="Z1172" s="132">
        <v>0</v>
      </c>
      <c r="AA1172" s="74"/>
      <c r="AB1172" s="301">
        <f t="shared" si="692"/>
        <v>3.8036724812030074</v>
      </c>
      <c r="AC1172" s="338">
        <f t="shared" si="693"/>
        <v>3.8036724812030074</v>
      </c>
      <c r="AD1172" s="74"/>
      <c r="AE1172" s="136">
        <v>23.461998000000001</v>
      </c>
      <c r="AF1172" s="136">
        <v>4.3032548999999998</v>
      </c>
      <c r="AG1172" s="136">
        <v>0.86556902000000002</v>
      </c>
      <c r="AH1172" s="136">
        <v>0</v>
      </c>
      <c r="AI1172" s="136">
        <v>17.774218999999999</v>
      </c>
      <c r="AJ1172" s="136">
        <v>0.32313593000000002</v>
      </c>
      <c r="AK1172" s="136">
        <v>0.19581936</v>
      </c>
      <c r="AL1172" s="74"/>
      <c r="AM1172" s="133">
        <v>6.3579433000000005E-2</v>
      </c>
      <c r="AN1172" s="340">
        <f t="shared" si="694"/>
        <v>6.3579433000000005E-2</v>
      </c>
      <c r="AP1172" s="133">
        <v>6.0480784000000003E-2</v>
      </c>
      <c r="AQ1172" s="133">
        <v>2.9304639999999998E-3</v>
      </c>
      <c r="AR1172" s="133">
        <v>1.6818494E-4</v>
      </c>
      <c r="AS1172" s="134">
        <f t="shared" si="695"/>
        <v>3.6259462558045704E-6</v>
      </c>
      <c r="AT1172" s="135">
        <f t="shared" si="696"/>
        <v>1.0837514466080539E-8</v>
      </c>
      <c r="AU1172" s="135">
        <f t="shared" si="697"/>
        <v>2.3555313774000001E-2</v>
      </c>
      <c r="AV1172" s="302">
        <v>3.5302836000000001E-6</v>
      </c>
      <c r="AW1172" s="302">
        <v>1.0651732999999999E-8</v>
      </c>
      <c r="AX1172" s="302">
        <v>2.9101985000000002E-13</v>
      </c>
      <c r="AY1172" s="302">
        <v>6.2602571000000002E-12</v>
      </c>
      <c r="AZ1172" s="302">
        <v>1.6384846999999999E-13</v>
      </c>
      <c r="BA1172" s="302">
        <v>2.6123336000000001E-10</v>
      </c>
      <c r="BB1172" s="302">
        <v>9.3858502E-8</v>
      </c>
      <c r="BC1172" s="302">
        <v>3.7578043000000002E-11</v>
      </c>
      <c r="BD1172" s="302">
        <v>1.0556035E-10</v>
      </c>
      <c r="BE1172" s="302">
        <v>4.1610557999999999E-14</v>
      </c>
      <c r="BF1172" s="302">
        <v>1.3402159000000001E-15</v>
      </c>
      <c r="BG1172" s="302">
        <v>5.2082376999999999E-14</v>
      </c>
      <c r="BH1172" s="302">
        <v>7.6649137999999998E-14</v>
      </c>
      <c r="BI1172" s="302">
        <v>1.7759751999999999E-14</v>
      </c>
      <c r="BJ1172" s="302">
        <v>2.4536121E-11</v>
      </c>
      <c r="BK1172" s="302">
        <v>1.470943E-9</v>
      </c>
      <c r="BL1172" s="302">
        <v>4.1913171000000002E-11</v>
      </c>
      <c r="BM1172" s="302">
        <v>1.7138774000000002E-5</v>
      </c>
      <c r="BN1172" s="303">
        <v>2.3538175000000001E-2</v>
      </c>
      <c r="BO1172" s="302">
        <v>4.1017218000000001E-11</v>
      </c>
      <c r="BP1172" s="302">
        <v>2.4942903000000001E-13</v>
      </c>
      <c r="BQ1172" s="302">
        <v>1.1159639999999999E-17</v>
      </c>
      <c r="BR1172" s="74"/>
      <c r="BS1172" s="136">
        <v>1.1499671E-4</v>
      </c>
      <c r="BT1172" s="144">
        <v>8.1407293999999995E-7</v>
      </c>
      <c r="BU1172" s="136">
        <v>1.0605648E-4</v>
      </c>
      <c r="BV1172" s="144">
        <v>1.4533458999999999E-8</v>
      </c>
      <c r="BW1172" s="144">
        <v>7.5126594999999995E-7</v>
      </c>
      <c r="BX1172" s="144">
        <v>1.6970268E-7</v>
      </c>
      <c r="BY1172" s="144">
        <v>8.0949264999999998E-10</v>
      </c>
      <c r="BZ1172" s="144">
        <v>2.639795E-7</v>
      </c>
      <c r="CA1172" s="144">
        <v>8.4712685999999998E-9</v>
      </c>
      <c r="CB1172" s="144">
        <v>9.7356917000000006E-8</v>
      </c>
      <c r="CC1172" s="144">
        <v>1.2026067E-9</v>
      </c>
      <c r="CD1172" s="144">
        <v>2.7325472E-8</v>
      </c>
      <c r="CE1172" s="144">
        <v>2.2473450999999999E-11</v>
      </c>
      <c r="CF1172" s="144">
        <v>4.1060929000000001E-7</v>
      </c>
      <c r="CG1172" s="144">
        <v>6.2533765E-6</v>
      </c>
      <c r="CH1172" s="144">
        <v>1.216132E-7</v>
      </c>
      <c r="CI1172" s="144">
        <v>5.8883204999999999E-9</v>
      </c>
      <c r="CJ1172" s="228"/>
      <c r="CK1172" s="201"/>
      <c r="CL1172" s="110" t="s">
        <v>4173</v>
      </c>
      <c r="CM1172" s="110"/>
      <c r="CN1172" s="110"/>
      <c r="CO1172" s="141"/>
      <c r="CP1172" s="320"/>
      <c r="CQ1172" s="141"/>
      <c r="CR1172" s="141"/>
      <c r="CS1172" s="141"/>
      <c r="CT1172" s="141"/>
      <c r="CU1172" s="141"/>
      <c r="CV1172" s="141"/>
      <c r="CW1172" s="141"/>
      <c r="CX1172" s="141"/>
      <c r="CY1172" s="141"/>
      <c r="CZ1172" s="141"/>
      <c r="DA1172" s="141"/>
      <c r="DB1172" s="141"/>
    </row>
    <row r="1173" spans="1:106" ht="14.5" customHeight="1">
      <c r="A1173" s="74" t="s">
        <v>4571</v>
      </c>
      <c r="B1173" s="129" t="s">
        <v>4169</v>
      </c>
      <c r="C1173" s="130" t="str">
        <f t="shared" si="686"/>
        <v>A.160.06.129</v>
      </c>
      <c r="D1173" s="131" t="s">
        <v>361</v>
      </c>
      <c r="E1173" s="129" t="s">
        <v>957</v>
      </c>
      <c r="F1173" s="132" t="s">
        <v>4572</v>
      </c>
      <c r="G1173" s="132">
        <f t="shared" si="687"/>
        <v>7.2547638255599997E-2</v>
      </c>
      <c r="H1173" s="348">
        <f t="shared" si="688"/>
        <v>7.2547638255599997E-2</v>
      </c>
      <c r="I1173" s="74"/>
      <c r="J1173" s="132">
        <f t="shared" si="689"/>
        <v>2.1760388515999997E-3</v>
      </c>
      <c r="K1173" s="132">
        <f t="shared" si="690"/>
        <v>6.0347477299999997E-3</v>
      </c>
      <c r="L1173" s="300">
        <f t="shared" si="691"/>
        <v>1.8320049674E-2</v>
      </c>
      <c r="M1173" s="132">
        <v>4.6016802000000002E-2</v>
      </c>
      <c r="N1173" s="132">
        <v>3.6307170999999999E-3</v>
      </c>
      <c r="O1173" s="132">
        <v>2.2801344999999998E-3</v>
      </c>
      <c r="P1173" s="132">
        <v>1.7531145E-3</v>
      </c>
      <c r="Q1173" s="132">
        <v>2.7022230000000002E-4</v>
      </c>
      <c r="R1173" s="304">
        <v>6.1938916000000001E-6</v>
      </c>
      <c r="S1173" s="132">
        <v>1.4650816000000001E-4</v>
      </c>
      <c r="T1173" s="132">
        <v>1.2389612999999999E-4</v>
      </c>
      <c r="U1173" s="132">
        <v>3.1970619E-4</v>
      </c>
      <c r="V1173" s="132">
        <v>1.1590123000000001E-2</v>
      </c>
      <c r="W1173" s="132">
        <v>6.3827247999999996E-3</v>
      </c>
      <c r="X1173" s="304">
        <v>2.5380108999999999E-5</v>
      </c>
      <c r="Y1173" s="304">
        <v>2.1155750000000001E-6</v>
      </c>
      <c r="Z1173" s="132">
        <v>0</v>
      </c>
      <c r="AA1173" s="74"/>
      <c r="AB1173" s="301">
        <f t="shared" si="692"/>
        <v>0.34599099248120302</v>
      </c>
      <c r="AC1173" s="338">
        <f t="shared" si="693"/>
        <v>0.34599099248120302</v>
      </c>
      <c r="AD1173" s="74"/>
      <c r="AE1173" s="136">
        <v>23.361139000000001</v>
      </c>
      <c r="AF1173" s="136">
        <v>4.2028574000000001</v>
      </c>
      <c r="AG1173" s="136">
        <v>0.86522730999999997</v>
      </c>
      <c r="AH1173" s="136">
        <v>0</v>
      </c>
      <c r="AI1173" s="136">
        <v>17.774218999999999</v>
      </c>
      <c r="AJ1173" s="136">
        <v>0.32309974000000002</v>
      </c>
      <c r="AK1173" s="136">
        <v>0.19573523000000001</v>
      </c>
      <c r="AL1173" s="74"/>
      <c r="AM1173" s="133">
        <v>7.3540002000000004E-3</v>
      </c>
      <c r="AN1173" s="340">
        <f t="shared" si="694"/>
        <v>7.3540002000000004E-3</v>
      </c>
      <c r="AP1173" s="133">
        <v>6.8814065000000002E-3</v>
      </c>
      <c r="AQ1173" s="133">
        <v>3.1101666999999998E-4</v>
      </c>
      <c r="AR1173" s="133">
        <v>1.6157701999999999E-4</v>
      </c>
      <c r="AS1173" s="134">
        <f t="shared" si="695"/>
        <v>4.1255435092657E-7</v>
      </c>
      <c r="AT1173" s="135">
        <f t="shared" si="696"/>
        <v>1.1502095916415401E-9</v>
      </c>
      <c r="AU1173" s="135">
        <f t="shared" si="697"/>
        <v>2.2629834256E-2</v>
      </c>
      <c r="AV1173" s="302">
        <v>3.2155516999999998E-7</v>
      </c>
      <c r="AW1173" s="302">
        <v>9.7022527000000009E-10</v>
      </c>
      <c r="AX1173" s="302">
        <v>2.6507210999999999E-14</v>
      </c>
      <c r="AY1173" s="302">
        <v>6.2602571000000002E-12</v>
      </c>
      <c r="AZ1173" s="302">
        <v>1.6384846999999999E-13</v>
      </c>
      <c r="BA1173" s="302">
        <v>2.6068130000000002E-10</v>
      </c>
      <c r="BB1173" s="302">
        <v>8.9195785000000001E-8</v>
      </c>
      <c r="BC1173" s="302">
        <v>3.7452145000000001E-11</v>
      </c>
      <c r="BD1173" s="302">
        <v>1.0016841E-10</v>
      </c>
      <c r="BE1173" s="302">
        <v>4.1610557999999999E-14</v>
      </c>
      <c r="BF1173" s="302">
        <v>1.3402159000000001E-15</v>
      </c>
      <c r="BG1173" s="302">
        <v>5.1753754E-14</v>
      </c>
      <c r="BH1173" s="302">
        <v>6.4403991000000003E-14</v>
      </c>
      <c r="BI1173" s="302">
        <v>1.5539721999999999E-14</v>
      </c>
      <c r="BJ1173" s="302">
        <v>2.4519802999999999E-11</v>
      </c>
      <c r="BK1173" s="302">
        <v>1.4707535E-9</v>
      </c>
      <c r="BL1173" s="302">
        <v>4.1913171000000002E-11</v>
      </c>
      <c r="BM1173" s="302">
        <v>1.7098256000000002E-5</v>
      </c>
      <c r="BN1173" s="303">
        <v>2.2612736000000001E-2</v>
      </c>
      <c r="BO1173" s="302">
        <v>4.1017218000000001E-11</v>
      </c>
      <c r="BP1173" s="302">
        <v>2.4942903000000001E-13</v>
      </c>
      <c r="BQ1173" s="302">
        <v>1.1159639999999999E-17</v>
      </c>
      <c r="BR1173" s="74"/>
      <c r="BS1173" s="144">
        <v>1.8389447999999998E-5</v>
      </c>
      <c r="BT1173" s="144">
        <v>7.7689927000000003E-7</v>
      </c>
      <c r="BU1173" s="144">
        <v>9.6471469999999997E-6</v>
      </c>
      <c r="BV1173" s="144">
        <v>1.4521814E-8</v>
      </c>
      <c r="BW1173" s="144">
        <v>7.1871676999999995E-7</v>
      </c>
      <c r="BX1173" s="144">
        <v>1.6970268E-7</v>
      </c>
      <c r="BY1173" s="144">
        <v>8.0949264999999998E-10</v>
      </c>
      <c r="BZ1173" s="144">
        <v>2.639795E-7</v>
      </c>
      <c r="CA1173" s="144">
        <v>8.3117664000000002E-9</v>
      </c>
      <c r="CB1173" s="144">
        <v>9.6945301000000006E-8</v>
      </c>
      <c r="CC1173" s="144">
        <v>1.2026067E-9</v>
      </c>
      <c r="CD1173" s="144">
        <v>2.7325472E-8</v>
      </c>
      <c r="CE1173" s="144">
        <v>2.2473450999999999E-11</v>
      </c>
      <c r="CF1173" s="144">
        <v>4.0425812999999999E-7</v>
      </c>
      <c r="CG1173" s="144">
        <v>6.1321046999999998E-6</v>
      </c>
      <c r="CH1173" s="144">
        <v>1.216132E-7</v>
      </c>
      <c r="CI1173" s="144">
        <v>5.8883204999999999E-9</v>
      </c>
      <c r="CJ1173" s="228"/>
      <c r="CK1173" s="201"/>
      <c r="CL1173" s="110" t="s">
        <v>4173</v>
      </c>
      <c r="CM1173" s="110"/>
      <c r="CN1173" s="110"/>
      <c r="CO1173" s="141"/>
      <c r="CP1173" s="320"/>
      <c r="CQ1173" s="141"/>
      <c r="CR1173" s="141"/>
      <c r="CS1173" s="141"/>
      <c r="CT1173" s="141"/>
      <c r="CU1173" s="141"/>
      <c r="CV1173" s="141"/>
      <c r="CW1173" s="141"/>
      <c r="CX1173" s="141"/>
      <c r="CY1173" s="141"/>
      <c r="CZ1173" s="141"/>
      <c r="DA1173" s="141"/>
      <c r="DB1173" s="141"/>
    </row>
    <row r="1174" spans="1:106" ht="14.5" customHeight="1">
      <c r="A1174" s="74" t="s">
        <v>4573</v>
      </c>
      <c r="B1174" s="129" t="s">
        <v>4169</v>
      </c>
      <c r="C1174" s="130" t="str">
        <f t="shared" si="686"/>
        <v>A.160.06.130</v>
      </c>
      <c r="D1174" s="131" t="s">
        <v>361</v>
      </c>
      <c r="E1174" s="129" t="s">
        <v>957</v>
      </c>
      <c r="F1174" s="132" t="s">
        <v>4574</v>
      </c>
      <c r="G1174" s="132">
        <f t="shared" si="687"/>
        <v>3.2450476561465997</v>
      </c>
      <c r="H1174" s="348">
        <f t="shared" si="688"/>
        <v>3.2450476561465997</v>
      </c>
      <c r="I1174" s="74"/>
      <c r="J1174" s="132">
        <f t="shared" si="689"/>
        <v>2.1760388515999997E-3</v>
      </c>
      <c r="K1174" s="132">
        <f t="shared" si="690"/>
        <v>6.0347477299999997E-3</v>
      </c>
      <c r="L1174" s="300">
        <f t="shared" si="691"/>
        <v>2.731970069565</v>
      </c>
      <c r="M1174" s="132">
        <v>0.50486679999999995</v>
      </c>
      <c r="N1174" s="132">
        <v>3.6307170999999999E-3</v>
      </c>
      <c r="O1174" s="132">
        <v>2.2801344999999998E-3</v>
      </c>
      <c r="P1174" s="132">
        <v>1.7531145E-3</v>
      </c>
      <c r="Q1174" s="132">
        <v>2.7022230000000002E-4</v>
      </c>
      <c r="R1174" s="304">
        <v>6.1938916000000001E-6</v>
      </c>
      <c r="S1174" s="132">
        <v>1.4650816000000001E-4</v>
      </c>
      <c r="T1174" s="132">
        <v>1.2389612999999999E-4</v>
      </c>
      <c r="U1174" s="132">
        <v>3.1970619E-4</v>
      </c>
      <c r="V1174" s="132">
        <v>1.1590123000000001E-2</v>
      </c>
      <c r="W1174" s="132">
        <v>6.3827247999999996E-3</v>
      </c>
      <c r="X1174" s="132">
        <v>2.7136754000000001</v>
      </c>
      <c r="Y1174" s="304">
        <v>2.1155750000000001E-6</v>
      </c>
      <c r="Z1174" s="132">
        <v>0</v>
      </c>
      <c r="AA1174" s="74"/>
      <c r="AB1174" s="301">
        <f t="shared" si="692"/>
        <v>3.7959909774436085</v>
      </c>
      <c r="AC1174" s="338">
        <f t="shared" si="693"/>
        <v>3.7959909774436085</v>
      </c>
      <c r="AD1174" s="74"/>
      <c r="AE1174" s="136">
        <v>23.361139000000001</v>
      </c>
      <c r="AF1174" s="136">
        <v>4.2028574000000001</v>
      </c>
      <c r="AG1174" s="136">
        <v>0.86522730999999997</v>
      </c>
      <c r="AH1174" s="136">
        <v>0</v>
      </c>
      <c r="AI1174" s="136">
        <v>17.774218999999999</v>
      </c>
      <c r="AJ1174" s="136">
        <v>0.32309974000000002</v>
      </c>
      <c r="AK1174" s="136">
        <v>0.19573523000000001</v>
      </c>
      <c r="AL1174" s="74"/>
      <c r="AM1174" s="133">
        <v>6.3368824000000004E-2</v>
      </c>
      <c r="AN1174" s="340">
        <f t="shared" si="694"/>
        <v>6.3368824000000004E-2</v>
      </c>
      <c r="AP1174" s="133">
        <v>6.0284095000000003E-2</v>
      </c>
      <c r="AQ1174" s="133">
        <v>2.923152E-3</v>
      </c>
      <c r="AR1174" s="133">
        <v>1.6157701999999999E-4</v>
      </c>
      <c r="AS1174" s="134">
        <f t="shared" si="695"/>
        <v>3.6141543809265704E-6</v>
      </c>
      <c r="AT1174" s="135">
        <f t="shared" si="696"/>
        <v>1.0810473246640538E-8</v>
      </c>
      <c r="AU1174" s="135">
        <f t="shared" si="697"/>
        <v>2.2629834256E-2</v>
      </c>
      <c r="AV1174" s="302">
        <v>3.5231552000000001E-6</v>
      </c>
      <c r="AW1174" s="302">
        <v>1.0630225E-8</v>
      </c>
      <c r="AX1174" s="302">
        <v>2.9043221E-13</v>
      </c>
      <c r="AY1174" s="302">
        <v>6.2602571000000002E-12</v>
      </c>
      <c r="AZ1174" s="302">
        <v>1.6384846999999999E-13</v>
      </c>
      <c r="BA1174" s="302">
        <v>2.6068130000000002E-10</v>
      </c>
      <c r="BB1174" s="302">
        <v>8.9195785000000001E-8</v>
      </c>
      <c r="BC1174" s="302">
        <v>3.7452145000000001E-11</v>
      </c>
      <c r="BD1174" s="302">
        <v>1.0016841E-10</v>
      </c>
      <c r="BE1174" s="302">
        <v>4.1610557999999999E-14</v>
      </c>
      <c r="BF1174" s="302">
        <v>1.3402159000000001E-15</v>
      </c>
      <c r="BG1174" s="302">
        <v>5.1753754E-14</v>
      </c>
      <c r="BH1174" s="302">
        <v>6.4403991000000003E-14</v>
      </c>
      <c r="BI1174" s="302">
        <v>1.5539721999999999E-14</v>
      </c>
      <c r="BJ1174" s="302">
        <v>2.4519802999999999E-11</v>
      </c>
      <c r="BK1174" s="302">
        <v>1.4707535E-9</v>
      </c>
      <c r="BL1174" s="302">
        <v>4.1913171000000002E-11</v>
      </c>
      <c r="BM1174" s="302">
        <v>1.7098256000000002E-5</v>
      </c>
      <c r="BN1174" s="303">
        <v>2.2612736000000001E-2</v>
      </c>
      <c r="BO1174" s="302">
        <v>4.1017218000000001E-11</v>
      </c>
      <c r="BP1174" s="302">
        <v>2.4942903000000001E-13</v>
      </c>
      <c r="BQ1174" s="302">
        <v>1.1159639999999999E-17</v>
      </c>
      <c r="BR1174" s="74"/>
      <c r="BS1174" s="136">
        <v>1.145846E-4</v>
      </c>
      <c r="BT1174" s="144">
        <v>7.7689927000000003E-7</v>
      </c>
      <c r="BU1174" s="136">
        <v>1.058423E-4</v>
      </c>
      <c r="BV1174" s="144">
        <v>1.4521814E-8</v>
      </c>
      <c r="BW1174" s="144">
        <v>7.1871676999999995E-7</v>
      </c>
      <c r="BX1174" s="144">
        <v>1.6970268E-7</v>
      </c>
      <c r="BY1174" s="144">
        <v>8.0949264999999998E-10</v>
      </c>
      <c r="BZ1174" s="144">
        <v>2.639795E-7</v>
      </c>
      <c r="CA1174" s="144">
        <v>8.3117664000000002E-9</v>
      </c>
      <c r="CB1174" s="144">
        <v>9.6945301000000006E-8</v>
      </c>
      <c r="CC1174" s="144">
        <v>1.2026067E-9</v>
      </c>
      <c r="CD1174" s="144">
        <v>2.7325472E-8</v>
      </c>
      <c r="CE1174" s="144">
        <v>2.2473450999999999E-11</v>
      </c>
      <c r="CF1174" s="144">
        <v>4.0425812999999999E-7</v>
      </c>
      <c r="CG1174" s="144">
        <v>6.1321046999999998E-6</v>
      </c>
      <c r="CH1174" s="144">
        <v>1.216132E-7</v>
      </c>
      <c r="CI1174" s="144">
        <v>5.8883204999999999E-9</v>
      </c>
      <c r="CJ1174" s="228"/>
      <c r="CK1174" s="201"/>
      <c r="CL1174" s="110" t="s">
        <v>4173</v>
      </c>
      <c r="CM1174" s="110"/>
      <c r="CN1174" s="110"/>
      <c r="CO1174" s="141"/>
      <c r="CP1174" s="320"/>
      <c r="CQ1174" s="141"/>
      <c r="CR1174" s="141"/>
      <c r="CS1174" s="141"/>
      <c r="CT1174" s="141"/>
      <c r="CU1174" s="141"/>
      <c r="CV1174" s="141"/>
      <c r="CW1174" s="141"/>
      <c r="CX1174" s="141"/>
      <c r="CY1174" s="141"/>
      <c r="CZ1174" s="141"/>
      <c r="DA1174" s="141"/>
      <c r="DB1174" s="74"/>
    </row>
    <row r="1175" spans="1:106" ht="14.5" customHeight="1">
      <c r="B1175" s="129" t="s">
        <v>4169</v>
      </c>
      <c r="C1175" s="127" t="s">
        <v>629</v>
      </c>
      <c r="D1175" s="127" t="s">
        <v>4575</v>
      </c>
      <c r="G1175" s="74"/>
      <c r="H1175" s="74"/>
      <c r="I1175" s="74"/>
      <c r="J1175" s="74"/>
      <c r="K1175" s="74"/>
      <c r="L1175" s="74"/>
      <c r="M1175" s="74"/>
      <c r="N1175" s="74"/>
      <c r="O1175" s="74"/>
      <c r="P1175" s="74"/>
      <c r="Q1175" s="74"/>
      <c r="R1175" s="74"/>
      <c r="S1175" s="74"/>
      <c r="T1175" s="74"/>
      <c r="U1175" s="74"/>
      <c r="V1175" s="74"/>
      <c r="W1175" s="74"/>
      <c r="X1175" s="74"/>
      <c r="Y1175" s="74"/>
      <c r="Z1175" s="74"/>
      <c r="AA1175" s="74"/>
      <c r="AB1175" s="74"/>
      <c r="AC1175" s="74"/>
      <c r="AD1175" s="74"/>
      <c r="AE1175" s="74"/>
      <c r="AF1175" s="74"/>
      <c r="AG1175" s="74"/>
      <c r="AH1175" s="74"/>
      <c r="AI1175" s="74"/>
      <c r="AJ1175" s="74"/>
      <c r="AK1175" s="74"/>
      <c r="AL1175" s="74"/>
      <c r="AM1175" s="74"/>
      <c r="AN1175" s="74"/>
      <c r="AP1175" s="74"/>
      <c r="AQ1175" s="74"/>
      <c r="AR1175" s="74"/>
      <c r="AS1175" s="74"/>
      <c r="AT1175" s="74"/>
      <c r="AU1175" s="74"/>
      <c r="AV1175" s="74"/>
      <c r="AW1175" s="74"/>
      <c r="AX1175" s="74"/>
      <c r="AY1175" s="74"/>
      <c r="AZ1175" s="74"/>
      <c r="BA1175" s="74"/>
      <c r="BB1175" s="74"/>
      <c r="BC1175" s="74"/>
      <c r="BD1175" s="74"/>
      <c r="BE1175" s="74"/>
      <c r="BF1175" s="74"/>
      <c r="BG1175" s="74"/>
      <c r="BH1175" s="74"/>
      <c r="BI1175" s="74"/>
      <c r="BJ1175" s="74"/>
      <c r="BK1175" s="74"/>
      <c r="BL1175" s="74"/>
      <c r="BM1175" s="74"/>
      <c r="BN1175" s="74"/>
      <c r="BO1175" s="74"/>
      <c r="BP1175" s="74"/>
      <c r="BQ1175" s="74"/>
      <c r="BR1175" s="74"/>
      <c r="BS1175" s="74"/>
      <c r="BT1175" s="74"/>
      <c r="BU1175" s="74"/>
      <c r="BV1175" s="74"/>
      <c r="BW1175" s="74"/>
      <c r="BX1175" s="74"/>
      <c r="BY1175" s="74"/>
      <c r="BZ1175" s="74"/>
      <c r="CA1175" s="74"/>
      <c r="CB1175" s="74"/>
      <c r="CC1175" s="74"/>
      <c r="CD1175" s="74"/>
      <c r="CE1175" s="74"/>
      <c r="CF1175" s="74"/>
      <c r="CG1175" s="74"/>
      <c r="CH1175" s="74"/>
      <c r="CI1175" s="74"/>
      <c r="CJ1175" s="229"/>
      <c r="CK1175" s="202"/>
      <c r="CL1175" s="89"/>
      <c r="CM1175" s="110"/>
      <c r="CN1175" s="110"/>
      <c r="CO1175" s="141"/>
      <c r="CP1175" s="320"/>
      <c r="CR1175" s="141"/>
      <c r="CS1175" s="141"/>
      <c r="CT1175" s="141"/>
      <c r="CU1175" s="141"/>
      <c r="CV1175" s="141"/>
      <c r="CW1175" s="74"/>
      <c r="CX1175" s="74"/>
      <c r="CY1175" s="74"/>
      <c r="CZ1175" s="74"/>
      <c r="DA1175" s="74"/>
      <c r="DB1175" s="74"/>
    </row>
    <row r="1176" spans="1:106" ht="14.5" customHeight="1">
      <c r="A1176" s="74" t="s">
        <v>4576</v>
      </c>
      <c r="B1176" s="129" t="s">
        <v>4169</v>
      </c>
      <c r="C1176" s="130" t="str">
        <f t="shared" ref="C1176:C1185" si="698">MID(A1176,1,12)</f>
        <v>A.160.07.101</v>
      </c>
      <c r="D1176" s="131" t="s">
        <v>745</v>
      </c>
      <c r="E1176" s="129" t="s">
        <v>957</v>
      </c>
      <c r="F1176" s="132" t="s">
        <v>4577</v>
      </c>
      <c r="G1176" s="132">
        <f t="shared" ref="G1176:G1185" si="699">J1176+K1176+L1176+M1176</f>
        <v>5.1664314547699999E-2</v>
      </c>
      <c r="H1176" s="348">
        <f t="shared" ref="H1176:H1185" si="700">G1176</f>
        <v>5.1664314547699999E-2</v>
      </c>
      <c r="I1176" s="74"/>
      <c r="J1176" s="132">
        <f t="shared" ref="J1176:J1185" si="701">P1176+Q1176+R1176+S1176</f>
        <v>1.5525797416999999E-3</v>
      </c>
      <c r="K1176" s="132">
        <f t="shared" ref="K1176:K1185" si="702">N1176+O1176+T1176</f>
        <v>4.58909273E-3</v>
      </c>
      <c r="L1176" s="300">
        <f t="shared" ref="L1176:L1185" si="703">U1176+IF(V1176="x",0,V1176)+IF(W1176="x",0,W1176)+IF(X1176="x",0,X1176)+Y1176+Z1176</f>
        <v>1.5440424075999999E-2</v>
      </c>
      <c r="M1176" s="132">
        <v>3.0082218000000001E-2</v>
      </c>
      <c r="N1176" s="132">
        <v>2.8211915E-3</v>
      </c>
      <c r="O1176" s="132">
        <v>1.6439625000000001E-3</v>
      </c>
      <c r="P1176" s="132">
        <v>1.2143763E-3</v>
      </c>
      <c r="Q1176" s="132">
        <v>1.8518386000000001E-4</v>
      </c>
      <c r="R1176" s="304">
        <v>6.2448317000000001E-6</v>
      </c>
      <c r="S1176" s="132">
        <v>1.4677475E-4</v>
      </c>
      <c r="T1176" s="132">
        <v>1.2393872999999999E-4</v>
      </c>
      <c r="U1176" s="132">
        <v>2.0528340999999999E-4</v>
      </c>
      <c r="V1176" s="132">
        <v>1.1982909E-2</v>
      </c>
      <c r="W1176" s="132">
        <v>3.2247300999999999E-3</v>
      </c>
      <c r="X1176" s="304">
        <v>2.5385990999999999E-5</v>
      </c>
      <c r="Y1176" s="304">
        <v>2.1155750000000001E-6</v>
      </c>
      <c r="Z1176" s="132">
        <v>0</v>
      </c>
      <c r="AA1176" s="74"/>
      <c r="AB1176" s="301">
        <f t="shared" ref="AB1176:AB1185" si="704">M1176/0.133</f>
        <v>0.2261820902255639</v>
      </c>
      <c r="AC1176" s="338">
        <f t="shared" ref="AC1176:AC1185" si="705">AB1176</f>
        <v>0.2261820902255639</v>
      </c>
      <c r="AD1176" s="74"/>
      <c r="AE1176" s="136">
        <v>21.297426000000002</v>
      </c>
      <c r="AF1176" s="136">
        <v>2.8620253999999998</v>
      </c>
      <c r="AG1176" s="136">
        <v>0.43713724999999998</v>
      </c>
      <c r="AH1176" s="136">
        <v>0</v>
      </c>
      <c r="AI1176" s="136">
        <v>17.737456000000002</v>
      </c>
      <c r="AJ1176" s="136">
        <v>0.16203491</v>
      </c>
      <c r="AK1176" s="136">
        <v>9.8772599000000003E-2</v>
      </c>
      <c r="AL1176" s="74"/>
      <c r="AM1176" s="133">
        <v>4.9964381000000002E-3</v>
      </c>
      <c r="AN1176" s="340">
        <f t="shared" ref="AN1176:AN1185" si="706">AM1176</f>
        <v>4.9964381000000002E-3</v>
      </c>
      <c r="AP1176" s="133">
        <v>4.6561624000000003E-3</v>
      </c>
      <c r="AQ1176" s="133">
        <v>2.1078895999999999E-4</v>
      </c>
      <c r="AR1176" s="133">
        <v>1.2948678E-4</v>
      </c>
      <c r="AS1176" s="134">
        <f t="shared" ref="AS1176:AS1185" si="707">AV1176+AY1176+AZ1176+BA1176+BB1176+BJ1176+BK1176+BO1176</f>
        <v>2.7914642490956998E-7</v>
      </c>
      <c r="AT1176" s="135">
        <f t="shared" ref="AT1176:AT1185" si="708">AW1176+AX1176+BC1176+BD1176+BE1176+BF1176+BG1176+BH1176+BI1176+BL1176+BP1176+BQ1176</f>
        <v>7.7954496245953981E-10</v>
      </c>
      <c r="AU1176" s="135">
        <f t="shared" ref="AU1176:AU1185" si="709">BM1176+BN1176</f>
        <v>1.813540336E-2</v>
      </c>
      <c r="AV1176" s="302">
        <v>2.1037250000000001E-7</v>
      </c>
      <c r="AW1176" s="302">
        <v>6.3476033000000001E-10</v>
      </c>
      <c r="AX1176" s="302">
        <v>1.734183E-14</v>
      </c>
      <c r="AY1176" s="302">
        <v>6.2602571000000002E-12</v>
      </c>
      <c r="AZ1176" s="302">
        <v>1.6384846999999999E-13</v>
      </c>
      <c r="BA1176" s="302">
        <v>1.8057509000000001E-10</v>
      </c>
      <c r="BB1176" s="302">
        <v>6.7050546999999994E-8</v>
      </c>
      <c r="BC1176" s="302">
        <v>2.6116846000000001E-11</v>
      </c>
      <c r="BD1176" s="302">
        <v>7.6306845E-11</v>
      </c>
      <c r="BE1176" s="302">
        <v>4.1610557999999999E-14</v>
      </c>
      <c r="BF1176" s="302">
        <v>1.3402159000000001E-15</v>
      </c>
      <c r="BG1176" s="302">
        <v>5.1894592E-14</v>
      </c>
      <c r="BH1176" s="302">
        <v>6.9651911000000002E-14</v>
      </c>
      <c r="BI1176" s="302">
        <v>1.6491163E-14</v>
      </c>
      <c r="BJ1176" s="302">
        <v>2.4526796E-11</v>
      </c>
      <c r="BK1176" s="302">
        <v>1.4708347E-9</v>
      </c>
      <c r="BL1176" s="302">
        <v>4.1913171000000002E-11</v>
      </c>
      <c r="BM1176" s="302">
        <v>1.480236E-5</v>
      </c>
      <c r="BN1176" s="303">
        <v>1.8120601E-2</v>
      </c>
      <c r="BO1176" s="302">
        <v>4.1017218000000001E-11</v>
      </c>
      <c r="BP1176" s="302">
        <v>2.4942903000000001E-13</v>
      </c>
      <c r="BQ1176" s="302">
        <v>1.1159639999999999E-17</v>
      </c>
      <c r="BR1176" s="74"/>
      <c r="BS1176" s="144">
        <v>1.2219038E-5</v>
      </c>
      <c r="BT1176" s="144">
        <v>5.8593941E-7</v>
      </c>
      <c r="BU1176" s="144">
        <v>6.3065566999999999E-6</v>
      </c>
      <c r="BV1176" s="144">
        <v>1.4526805000000001E-8</v>
      </c>
      <c r="BW1176" s="144">
        <v>5.2408639999999999E-7</v>
      </c>
      <c r="BX1176" s="144">
        <v>1.1769024E-7</v>
      </c>
      <c r="BY1176" s="144">
        <v>8.0949264999999998E-10</v>
      </c>
      <c r="BZ1176" s="144">
        <v>1.8503580999999999E-7</v>
      </c>
      <c r="CA1176" s="144">
        <v>8.3801244999999996E-9</v>
      </c>
      <c r="CB1176" s="144">
        <v>9.7121708000000001E-8</v>
      </c>
      <c r="CC1176" s="144">
        <v>1.2026067E-9</v>
      </c>
      <c r="CD1176" s="144">
        <v>2.7325472E-8</v>
      </c>
      <c r="CE1176" s="144">
        <v>2.2473450999999999E-11</v>
      </c>
      <c r="CF1176" s="144">
        <v>2.9499532999999998E-7</v>
      </c>
      <c r="CG1176" s="144">
        <v>3.9831207000000002E-6</v>
      </c>
      <c r="CH1176" s="144">
        <v>6.6336620000000005E-8</v>
      </c>
      <c r="CI1176" s="144">
        <v>5.8883204999999999E-9</v>
      </c>
      <c r="CJ1176" s="227"/>
      <c r="CK1176" s="201"/>
      <c r="CL1176" s="110" t="s">
        <v>4173</v>
      </c>
      <c r="CM1176" s="110"/>
      <c r="CN1176" s="110"/>
      <c r="CO1176" s="141"/>
      <c r="CP1176" s="141"/>
      <c r="CQ1176" s="141"/>
      <c r="CR1176" s="141"/>
      <c r="CS1176" s="141"/>
      <c r="CT1176" s="141"/>
      <c r="CU1176" s="141"/>
      <c r="CV1176" s="141"/>
      <c r="CW1176" s="74"/>
      <c r="CX1176" s="74"/>
      <c r="CY1176" s="74"/>
      <c r="CZ1176" s="74"/>
      <c r="DA1176" s="74"/>
      <c r="DB1176" s="74"/>
    </row>
    <row r="1177" spans="1:106" ht="14.5" customHeight="1">
      <c r="A1177" s="74" t="s">
        <v>4578</v>
      </c>
      <c r="B1177" s="129" t="s">
        <v>4169</v>
      </c>
      <c r="C1177" s="130" t="str">
        <f t="shared" si="698"/>
        <v>A.160.07.102</v>
      </c>
      <c r="D1177" s="131" t="s">
        <v>745</v>
      </c>
      <c r="E1177" s="129" t="s">
        <v>957</v>
      </c>
      <c r="F1177" s="132" t="s">
        <v>4579</v>
      </c>
      <c r="G1177" s="132">
        <f t="shared" si="699"/>
        <v>2.9488433305567003</v>
      </c>
      <c r="H1177" s="348">
        <f t="shared" si="700"/>
        <v>2.9488433305567003</v>
      </c>
      <c r="I1177" s="74"/>
      <c r="J1177" s="132">
        <f t="shared" si="701"/>
        <v>1.5525797416999999E-3</v>
      </c>
      <c r="K1177" s="132">
        <f t="shared" si="702"/>
        <v>4.58909273E-3</v>
      </c>
      <c r="L1177" s="300">
        <f t="shared" si="703"/>
        <v>2.5916904380850001</v>
      </c>
      <c r="M1177" s="132">
        <v>0.35101122000000001</v>
      </c>
      <c r="N1177" s="132">
        <v>2.8211915E-3</v>
      </c>
      <c r="O1177" s="132">
        <v>1.6439625000000001E-3</v>
      </c>
      <c r="P1177" s="132">
        <v>1.2143763E-3</v>
      </c>
      <c r="Q1177" s="132">
        <v>1.8518386000000001E-4</v>
      </c>
      <c r="R1177" s="304">
        <v>6.2448317000000001E-6</v>
      </c>
      <c r="S1177" s="132">
        <v>1.4677475E-4</v>
      </c>
      <c r="T1177" s="132">
        <v>1.2393872999999999E-4</v>
      </c>
      <c r="U1177" s="132">
        <v>2.0528340999999999E-4</v>
      </c>
      <c r="V1177" s="132">
        <v>1.1982909E-2</v>
      </c>
      <c r="W1177" s="132">
        <v>3.2247300999999999E-3</v>
      </c>
      <c r="X1177" s="132">
        <v>2.5762754000000001</v>
      </c>
      <c r="Y1177" s="304">
        <v>2.1155750000000001E-6</v>
      </c>
      <c r="Z1177" s="132">
        <v>0</v>
      </c>
      <c r="AA1177" s="74"/>
      <c r="AB1177" s="301">
        <f t="shared" si="704"/>
        <v>2.6391821052631577</v>
      </c>
      <c r="AC1177" s="338">
        <f t="shared" si="705"/>
        <v>2.6391821052631577</v>
      </c>
      <c r="AD1177" s="74"/>
      <c r="AE1177" s="136">
        <v>21.297426000000002</v>
      </c>
      <c r="AF1177" s="136">
        <v>2.8620253999999998</v>
      </c>
      <c r="AG1177" s="136">
        <v>0.43713724999999998</v>
      </c>
      <c r="AH1177" s="136">
        <v>0</v>
      </c>
      <c r="AI1177" s="136">
        <v>17.737456000000002</v>
      </c>
      <c r="AJ1177" s="136">
        <v>0.16203491</v>
      </c>
      <c r="AK1177" s="136">
        <v>9.8772599000000003E-2</v>
      </c>
      <c r="AL1177" s="74"/>
      <c r="AM1177" s="133">
        <v>4.4174341999999998E-2</v>
      </c>
      <c r="AN1177" s="340">
        <f t="shared" si="706"/>
        <v>4.4174341999999998E-2</v>
      </c>
      <c r="AP1177" s="133">
        <v>4.2007085999999999E-2</v>
      </c>
      <c r="AQ1177" s="133">
        <v>2.0377694000000002E-3</v>
      </c>
      <c r="AR1177" s="133">
        <v>1.2948678E-4</v>
      </c>
      <c r="AS1177" s="134">
        <f t="shared" si="707"/>
        <v>2.5184104249095702E-6</v>
      </c>
      <c r="AT1177" s="135">
        <f t="shared" si="708"/>
        <v>7.5361295269595404E-9</v>
      </c>
      <c r="AU1177" s="135">
        <f t="shared" si="709"/>
        <v>1.813540336E-2</v>
      </c>
      <c r="AV1177" s="302">
        <v>2.4496365000000001E-6</v>
      </c>
      <c r="AW1177" s="302">
        <v>7.3911602999999996E-9</v>
      </c>
      <c r="AX1177" s="302">
        <v>2.0193632999999999E-13</v>
      </c>
      <c r="AY1177" s="302">
        <v>6.2602571000000002E-12</v>
      </c>
      <c r="AZ1177" s="302">
        <v>1.6384846999999999E-13</v>
      </c>
      <c r="BA1177" s="302">
        <v>1.8057509000000001E-10</v>
      </c>
      <c r="BB1177" s="302">
        <v>6.7050546999999994E-8</v>
      </c>
      <c r="BC1177" s="302">
        <v>2.6116846000000001E-11</v>
      </c>
      <c r="BD1177" s="302">
        <v>7.6306845E-11</v>
      </c>
      <c r="BE1177" s="302">
        <v>4.1610557999999999E-14</v>
      </c>
      <c r="BF1177" s="302">
        <v>1.3402159000000001E-15</v>
      </c>
      <c r="BG1177" s="302">
        <v>5.1894592E-14</v>
      </c>
      <c r="BH1177" s="302">
        <v>6.9651911000000002E-14</v>
      </c>
      <c r="BI1177" s="302">
        <v>1.6491163E-14</v>
      </c>
      <c r="BJ1177" s="302">
        <v>2.4526796E-11</v>
      </c>
      <c r="BK1177" s="302">
        <v>1.4708347E-9</v>
      </c>
      <c r="BL1177" s="302">
        <v>4.1913171000000002E-11</v>
      </c>
      <c r="BM1177" s="302">
        <v>1.480236E-5</v>
      </c>
      <c r="BN1177" s="303">
        <v>1.8120601E-2</v>
      </c>
      <c r="BO1177" s="302">
        <v>4.1017218000000001E-11</v>
      </c>
      <c r="BP1177" s="302">
        <v>2.4942903000000001E-13</v>
      </c>
      <c r="BQ1177" s="302">
        <v>1.1159639999999999E-17</v>
      </c>
      <c r="BR1177" s="74"/>
      <c r="BS1177" s="144">
        <v>7.9499880999999996E-5</v>
      </c>
      <c r="BT1177" s="144">
        <v>5.8593941E-7</v>
      </c>
      <c r="BU1177" s="144">
        <v>7.3587399000000004E-5</v>
      </c>
      <c r="BV1177" s="144">
        <v>1.4526805000000001E-8</v>
      </c>
      <c r="BW1177" s="144">
        <v>5.2408639999999999E-7</v>
      </c>
      <c r="BX1177" s="144">
        <v>1.1769024E-7</v>
      </c>
      <c r="BY1177" s="144">
        <v>8.0949264999999998E-10</v>
      </c>
      <c r="BZ1177" s="144">
        <v>1.8503580999999999E-7</v>
      </c>
      <c r="CA1177" s="144">
        <v>8.3801244999999996E-9</v>
      </c>
      <c r="CB1177" s="144">
        <v>9.7121708000000001E-8</v>
      </c>
      <c r="CC1177" s="144">
        <v>1.2026067E-9</v>
      </c>
      <c r="CD1177" s="144">
        <v>2.7325472E-8</v>
      </c>
      <c r="CE1177" s="144">
        <v>2.2473450999999999E-11</v>
      </c>
      <c r="CF1177" s="144">
        <v>2.9499532999999998E-7</v>
      </c>
      <c r="CG1177" s="144">
        <v>3.9831207000000002E-6</v>
      </c>
      <c r="CH1177" s="144">
        <v>6.6336620000000005E-8</v>
      </c>
      <c r="CI1177" s="144">
        <v>5.8883204999999999E-9</v>
      </c>
      <c r="CJ1177" s="228"/>
      <c r="CK1177" s="201"/>
      <c r="CL1177" s="110" t="s">
        <v>4173</v>
      </c>
      <c r="CM1177" s="110"/>
      <c r="CN1177" s="110"/>
      <c r="CO1177" s="141"/>
      <c r="CP1177" s="141"/>
      <c r="CQ1177" s="141"/>
      <c r="CR1177" s="141"/>
      <c r="CS1177" s="141"/>
      <c r="CT1177" s="141"/>
      <c r="CU1177" s="141"/>
      <c r="CV1177" s="141"/>
      <c r="CW1177" s="74"/>
      <c r="CX1177" s="74"/>
      <c r="CY1177" s="74"/>
      <c r="CZ1177" s="74"/>
      <c r="DA1177" s="74"/>
      <c r="DB1177" s="74"/>
    </row>
    <row r="1178" spans="1:106" ht="14.5" customHeight="1">
      <c r="A1178" s="74" t="s">
        <v>4580</v>
      </c>
      <c r="B1178" s="129" t="s">
        <v>4169</v>
      </c>
      <c r="C1178" s="130" t="str">
        <f t="shared" si="698"/>
        <v>A.160.07.103</v>
      </c>
      <c r="D1178" s="131" t="s">
        <v>745</v>
      </c>
      <c r="E1178" s="129" t="s">
        <v>957</v>
      </c>
      <c r="F1178" s="132" t="s">
        <v>4581</v>
      </c>
      <c r="G1178" s="132">
        <f t="shared" si="699"/>
        <v>5.1664314547699999E-2</v>
      </c>
      <c r="H1178" s="348">
        <f t="shared" si="700"/>
        <v>5.1664314547699999E-2</v>
      </c>
      <c r="I1178" s="74"/>
      <c r="J1178" s="132">
        <f t="shared" si="701"/>
        <v>1.5525797416999999E-3</v>
      </c>
      <c r="K1178" s="132">
        <f t="shared" si="702"/>
        <v>4.58909273E-3</v>
      </c>
      <c r="L1178" s="300">
        <f t="shared" si="703"/>
        <v>1.5440424075999999E-2</v>
      </c>
      <c r="M1178" s="132">
        <v>3.0082218000000001E-2</v>
      </c>
      <c r="N1178" s="132">
        <v>2.8211915E-3</v>
      </c>
      <c r="O1178" s="132">
        <v>1.6439625000000001E-3</v>
      </c>
      <c r="P1178" s="132">
        <v>1.2143763E-3</v>
      </c>
      <c r="Q1178" s="132">
        <v>1.8518386000000001E-4</v>
      </c>
      <c r="R1178" s="304">
        <v>6.2448317000000001E-6</v>
      </c>
      <c r="S1178" s="132">
        <v>1.4677475E-4</v>
      </c>
      <c r="T1178" s="132">
        <v>1.2393872999999999E-4</v>
      </c>
      <c r="U1178" s="132">
        <v>2.0528340999999999E-4</v>
      </c>
      <c r="V1178" s="132">
        <v>1.1982909E-2</v>
      </c>
      <c r="W1178" s="132">
        <v>3.2247300999999999E-3</v>
      </c>
      <c r="X1178" s="304">
        <v>2.5385990999999999E-5</v>
      </c>
      <c r="Y1178" s="304">
        <v>2.1155750000000001E-6</v>
      </c>
      <c r="Z1178" s="132">
        <v>0</v>
      </c>
      <c r="AA1178" s="74"/>
      <c r="AB1178" s="301">
        <f t="shared" si="704"/>
        <v>0.2261820902255639</v>
      </c>
      <c r="AC1178" s="338">
        <f t="shared" si="705"/>
        <v>0.2261820902255639</v>
      </c>
      <c r="AD1178" s="74"/>
      <c r="AE1178" s="136">
        <v>21.297426000000002</v>
      </c>
      <c r="AF1178" s="136">
        <v>2.8620253999999998</v>
      </c>
      <c r="AG1178" s="136">
        <v>0.43713724999999998</v>
      </c>
      <c r="AH1178" s="136">
        <v>0</v>
      </c>
      <c r="AI1178" s="136">
        <v>17.737456000000002</v>
      </c>
      <c r="AJ1178" s="136">
        <v>0.16203491</v>
      </c>
      <c r="AK1178" s="136">
        <v>9.8772599000000003E-2</v>
      </c>
      <c r="AL1178" s="74"/>
      <c r="AM1178" s="133">
        <v>4.9964381000000002E-3</v>
      </c>
      <c r="AN1178" s="340">
        <f t="shared" si="706"/>
        <v>4.9964381000000002E-3</v>
      </c>
      <c r="AP1178" s="133">
        <v>4.6561624000000003E-3</v>
      </c>
      <c r="AQ1178" s="133">
        <v>2.1078895999999999E-4</v>
      </c>
      <c r="AR1178" s="133">
        <v>1.2948678E-4</v>
      </c>
      <c r="AS1178" s="134">
        <f t="shared" si="707"/>
        <v>2.7914642490956998E-7</v>
      </c>
      <c r="AT1178" s="135">
        <f t="shared" si="708"/>
        <v>7.7954496245953981E-10</v>
      </c>
      <c r="AU1178" s="135">
        <f t="shared" si="709"/>
        <v>1.813540336E-2</v>
      </c>
      <c r="AV1178" s="302">
        <v>2.1037250000000001E-7</v>
      </c>
      <c r="AW1178" s="302">
        <v>6.3476033000000001E-10</v>
      </c>
      <c r="AX1178" s="302">
        <v>1.734183E-14</v>
      </c>
      <c r="AY1178" s="302">
        <v>6.2602571000000002E-12</v>
      </c>
      <c r="AZ1178" s="302">
        <v>1.6384846999999999E-13</v>
      </c>
      <c r="BA1178" s="302">
        <v>1.8057509000000001E-10</v>
      </c>
      <c r="BB1178" s="302">
        <v>6.7050546999999994E-8</v>
      </c>
      <c r="BC1178" s="302">
        <v>2.6116846000000001E-11</v>
      </c>
      <c r="BD1178" s="302">
        <v>7.6306845E-11</v>
      </c>
      <c r="BE1178" s="302">
        <v>4.1610557999999999E-14</v>
      </c>
      <c r="BF1178" s="302">
        <v>1.3402159000000001E-15</v>
      </c>
      <c r="BG1178" s="302">
        <v>5.1894592E-14</v>
      </c>
      <c r="BH1178" s="302">
        <v>6.9651911000000002E-14</v>
      </c>
      <c r="BI1178" s="302">
        <v>1.6491163E-14</v>
      </c>
      <c r="BJ1178" s="302">
        <v>2.4526796E-11</v>
      </c>
      <c r="BK1178" s="302">
        <v>1.4708347E-9</v>
      </c>
      <c r="BL1178" s="302">
        <v>4.1913171000000002E-11</v>
      </c>
      <c r="BM1178" s="302">
        <v>1.480236E-5</v>
      </c>
      <c r="BN1178" s="303">
        <v>1.8120601E-2</v>
      </c>
      <c r="BO1178" s="302">
        <v>4.1017218000000001E-11</v>
      </c>
      <c r="BP1178" s="302">
        <v>2.4942903000000001E-13</v>
      </c>
      <c r="BQ1178" s="302">
        <v>1.1159639999999999E-17</v>
      </c>
      <c r="BR1178" s="74"/>
      <c r="BS1178" s="144">
        <v>1.2219038E-5</v>
      </c>
      <c r="BT1178" s="144">
        <v>5.8593941E-7</v>
      </c>
      <c r="BU1178" s="144">
        <v>6.3065566999999999E-6</v>
      </c>
      <c r="BV1178" s="144">
        <v>1.4526805000000001E-8</v>
      </c>
      <c r="BW1178" s="144">
        <v>5.2408639999999999E-7</v>
      </c>
      <c r="BX1178" s="144">
        <v>1.1769024E-7</v>
      </c>
      <c r="BY1178" s="144">
        <v>8.0949264999999998E-10</v>
      </c>
      <c r="BZ1178" s="144">
        <v>1.8503580999999999E-7</v>
      </c>
      <c r="CA1178" s="144">
        <v>8.3801244999999996E-9</v>
      </c>
      <c r="CB1178" s="144">
        <v>9.7121708000000001E-8</v>
      </c>
      <c r="CC1178" s="144">
        <v>1.2026067E-9</v>
      </c>
      <c r="CD1178" s="144">
        <v>2.7325472E-8</v>
      </c>
      <c r="CE1178" s="144">
        <v>2.2473450999999999E-11</v>
      </c>
      <c r="CF1178" s="144">
        <v>2.9499532999999998E-7</v>
      </c>
      <c r="CG1178" s="144">
        <v>3.9831207000000002E-6</v>
      </c>
      <c r="CH1178" s="144">
        <v>6.6336620000000005E-8</v>
      </c>
      <c r="CI1178" s="144">
        <v>5.8883204999999999E-9</v>
      </c>
      <c r="CJ1178" s="228"/>
      <c r="CK1178" s="201"/>
      <c r="CL1178" s="110" t="s">
        <v>4173</v>
      </c>
      <c r="CM1178" s="110"/>
      <c r="CN1178" s="110"/>
      <c r="CO1178" s="141"/>
      <c r="CP1178" s="141"/>
      <c r="CQ1178" s="74"/>
      <c r="CR1178" s="74"/>
      <c r="CS1178" s="74"/>
      <c r="CT1178" s="74"/>
      <c r="CU1178" s="74"/>
      <c r="CV1178" s="74"/>
      <c r="CW1178" s="74"/>
      <c r="CX1178" s="74"/>
      <c r="CY1178" s="74"/>
      <c r="CZ1178" s="74"/>
      <c r="DA1178" s="74"/>
      <c r="DB1178" s="74"/>
    </row>
    <row r="1179" spans="1:106" ht="14.5" customHeight="1">
      <c r="A1179" s="74" t="s">
        <v>4582</v>
      </c>
      <c r="B1179" s="129" t="s">
        <v>4169</v>
      </c>
      <c r="C1179" s="130" t="str">
        <f t="shared" si="698"/>
        <v>A.160.07.104</v>
      </c>
      <c r="D1179" s="131" t="s">
        <v>745</v>
      </c>
      <c r="E1179" s="129" t="s">
        <v>957</v>
      </c>
      <c r="F1179" s="132" t="s">
        <v>4583</v>
      </c>
      <c r="G1179" s="132">
        <f t="shared" si="699"/>
        <v>3.4931663305566998</v>
      </c>
      <c r="H1179" s="348">
        <f t="shared" si="700"/>
        <v>3.4931663305566998</v>
      </c>
      <c r="I1179" s="74"/>
      <c r="J1179" s="132">
        <f t="shared" si="701"/>
        <v>1.5525797416999999E-3</v>
      </c>
      <c r="K1179" s="132">
        <f t="shared" si="702"/>
        <v>4.58909273E-3</v>
      </c>
      <c r="L1179" s="300">
        <f t="shared" si="703"/>
        <v>3.0554154380849998</v>
      </c>
      <c r="M1179" s="132">
        <v>0.43160922000000002</v>
      </c>
      <c r="N1179" s="132">
        <v>2.8211915E-3</v>
      </c>
      <c r="O1179" s="132">
        <v>1.6439625000000001E-3</v>
      </c>
      <c r="P1179" s="132">
        <v>1.2143763E-3</v>
      </c>
      <c r="Q1179" s="132">
        <v>1.8518386000000001E-4</v>
      </c>
      <c r="R1179" s="304">
        <v>6.2448317000000001E-6</v>
      </c>
      <c r="S1179" s="132">
        <v>1.4677475E-4</v>
      </c>
      <c r="T1179" s="132">
        <v>1.2393872999999999E-4</v>
      </c>
      <c r="U1179" s="132">
        <v>2.0528340999999999E-4</v>
      </c>
      <c r="V1179" s="132">
        <v>1.1982909E-2</v>
      </c>
      <c r="W1179" s="132">
        <v>3.2247300999999999E-3</v>
      </c>
      <c r="X1179" s="132">
        <v>3.0400003999999998</v>
      </c>
      <c r="Y1179" s="304">
        <v>2.1155750000000001E-6</v>
      </c>
      <c r="Z1179" s="132">
        <v>0</v>
      </c>
      <c r="AA1179" s="74"/>
      <c r="AB1179" s="301">
        <f t="shared" si="704"/>
        <v>3.245182105263158</v>
      </c>
      <c r="AC1179" s="338">
        <f t="shared" si="705"/>
        <v>3.245182105263158</v>
      </c>
      <c r="AD1179" s="74"/>
      <c r="AE1179" s="136">
        <v>21.297426000000002</v>
      </c>
      <c r="AF1179" s="136">
        <v>2.8620253999999998</v>
      </c>
      <c r="AG1179" s="136">
        <v>0.43713724999999998</v>
      </c>
      <c r="AH1179" s="136">
        <v>0</v>
      </c>
      <c r="AI1179" s="136">
        <v>17.737456000000002</v>
      </c>
      <c r="AJ1179" s="136">
        <v>0.16203491</v>
      </c>
      <c r="AK1179" s="136">
        <v>9.8772599000000003E-2</v>
      </c>
      <c r="AL1179" s="74"/>
      <c r="AM1179" s="133">
        <v>5.4013468000000002E-2</v>
      </c>
      <c r="AN1179" s="340">
        <f t="shared" si="706"/>
        <v>5.4013468000000002E-2</v>
      </c>
      <c r="AP1179" s="133">
        <v>5.1387384000000001E-2</v>
      </c>
      <c r="AQ1179" s="133">
        <v>2.4965967E-3</v>
      </c>
      <c r="AR1179" s="133">
        <v>1.2948678E-4</v>
      </c>
      <c r="AS1179" s="134">
        <f t="shared" si="707"/>
        <v>3.0807784249095701E-6</v>
      </c>
      <c r="AT1179" s="135">
        <f t="shared" si="708"/>
        <v>9.2329758859595418E-9</v>
      </c>
      <c r="AU1179" s="135">
        <f t="shared" si="709"/>
        <v>1.813540336E-2</v>
      </c>
      <c r="AV1179" s="302">
        <v>3.0120044999999999E-6</v>
      </c>
      <c r="AW1179" s="302">
        <v>9.0879603000000006E-9</v>
      </c>
      <c r="AX1179" s="302">
        <v>2.4829532999999998E-13</v>
      </c>
      <c r="AY1179" s="302">
        <v>6.2602571000000002E-12</v>
      </c>
      <c r="AZ1179" s="302">
        <v>1.6384846999999999E-13</v>
      </c>
      <c r="BA1179" s="302">
        <v>1.8057509000000001E-10</v>
      </c>
      <c r="BB1179" s="302">
        <v>6.7050546999999994E-8</v>
      </c>
      <c r="BC1179" s="302">
        <v>2.6116846000000001E-11</v>
      </c>
      <c r="BD1179" s="302">
        <v>7.6306845E-11</v>
      </c>
      <c r="BE1179" s="302">
        <v>4.1610557999999999E-14</v>
      </c>
      <c r="BF1179" s="302">
        <v>1.3402159000000001E-15</v>
      </c>
      <c r="BG1179" s="302">
        <v>5.1894592E-14</v>
      </c>
      <c r="BH1179" s="302">
        <v>6.9651911000000002E-14</v>
      </c>
      <c r="BI1179" s="302">
        <v>1.6491163E-14</v>
      </c>
      <c r="BJ1179" s="302">
        <v>2.4526796E-11</v>
      </c>
      <c r="BK1179" s="302">
        <v>1.4708347E-9</v>
      </c>
      <c r="BL1179" s="302">
        <v>4.1913171000000002E-11</v>
      </c>
      <c r="BM1179" s="302">
        <v>1.480236E-5</v>
      </c>
      <c r="BN1179" s="303">
        <v>1.8120601E-2</v>
      </c>
      <c r="BO1179" s="302">
        <v>4.1017218000000001E-11</v>
      </c>
      <c r="BP1179" s="302">
        <v>2.4942903000000001E-13</v>
      </c>
      <c r="BQ1179" s="302">
        <v>1.1159639999999999E-17</v>
      </c>
      <c r="BR1179" s="74"/>
      <c r="BS1179" s="144">
        <v>9.6396768999999993E-5</v>
      </c>
      <c r="BT1179" s="144">
        <v>5.8593941E-7</v>
      </c>
      <c r="BU1179" s="144">
        <v>9.0484287000000001E-5</v>
      </c>
      <c r="BV1179" s="144">
        <v>1.4526805000000001E-8</v>
      </c>
      <c r="BW1179" s="144">
        <v>5.2408639999999999E-7</v>
      </c>
      <c r="BX1179" s="144">
        <v>1.1769024E-7</v>
      </c>
      <c r="BY1179" s="144">
        <v>8.0949264999999998E-10</v>
      </c>
      <c r="BZ1179" s="144">
        <v>1.8503580999999999E-7</v>
      </c>
      <c r="CA1179" s="144">
        <v>8.3801244999999996E-9</v>
      </c>
      <c r="CB1179" s="144">
        <v>9.7121708000000001E-8</v>
      </c>
      <c r="CC1179" s="144">
        <v>1.2026067E-9</v>
      </c>
      <c r="CD1179" s="144">
        <v>2.7325472E-8</v>
      </c>
      <c r="CE1179" s="144">
        <v>2.2473450999999999E-11</v>
      </c>
      <c r="CF1179" s="144">
        <v>2.9499532999999998E-7</v>
      </c>
      <c r="CG1179" s="144">
        <v>3.9831207000000002E-6</v>
      </c>
      <c r="CH1179" s="144">
        <v>6.6336620000000005E-8</v>
      </c>
      <c r="CI1179" s="144">
        <v>5.8883204999999999E-9</v>
      </c>
      <c r="CJ1179" s="228"/>
      <c r="CK1179" s="201"/>
      <c r="CL1179" s="110" t="s">
        <v>4173</v>
      </c>
      <c r="CM1179" s="110"/>
      <c r="CN1179" s="110"/>
      <c r="CO1179" s="141"/>
      <c r="CP1179" s="141"/>
      <c r="CQ1179" s="74"/>
      <c r="CR1179" s="74"/>
      <c r="CS1179" s="74"/>
      <c r="CT1179" s="74"/>
      <c r="CU1179" s="74"/>
      <c r="CV1179" s="74"/>
      <c r="CW1179" s="74"/>
      <c r="CX1179" s="74"/>
      <c r="CY1179" s="74"/>
      <c r="CZ1179" s="74"/>
      <c r="DA1179" s="74"/>
      <c r="DB1179" s="74"/>
    </row>
    <row r="1180" spans="1:106" ht="14.5" customHeight="1">
      <c r="A1180" s="74" t="s">
        <v>4584</v>
      </c>
      <c r="B1180" s="129" t="s">
        <v>4169</v>
      </c>
      <c r="C1180" s="130" t="str">
        <f t="shared" si="698"/>
        <v>A.160.07.105</v>
      </c>
      <c r="D1180" s="131" t="s">
        <v>745</v>
      </c>
      <c r="E1180" s="129" t="s">
        <v>957</v>
      </c>
      <c r="F1180" s="132" t="s">
        <v>4585</v>
      </c>
      <c r="G1180" s="132">
        <f t="shared" si="699"/>
        <v>5.1664314547699999E-2</v>
      </c>
      <c r="H1180" s="348">
        <f t="shared" si="700"/>
        <v>5.1664314547699999E-2</v>
      </c>
      <c r="I1180" s="74"/>
      <c r="J1180" s="132">
        <f t="shared" si="701"/>
        <v>1.5525797416999999E-3</v>
      </c>
      <c r="K1180" s="132">
        <f t="shared" si="702"/>
        <v>4.58909273E-3</v>
      </c>
      <c r="L1180" s="300">
        <f t="shared" si="703"/>
        <v>1.5440424075999999E-2</v>
      </c>
      <c r="M1180" s="132">
        <v>3.0082218000000001E-2</v>
      </c>
      <c r="N1180" s="132">
        <v>2.8211915E-3</v>
      </c>
      <c r="O1180" s="132">
        <v>1.6439625000000001E-3</v>
      </c>
      <c r="P1180" s="132">
        <v>1.2143763E-3</v>
      </c>
      <c r="Q1180" s="132">
        <v>1.8518386000000001E-4</v>
      </c>
      <c r="R1180" s="304">
        <v>6.2448317000000001E-6</v>
      </c>
      <c r="S1180" s="132">
        <v>1.4677475E-4</v>
      </c>
      <c r="T1180" s="132">
        <v>1.2393872999999999E-4</v>
      </c>
      <c r="U1180" s="132">
        <v>2.0528340999999999E-4</v>
      </c>
      <c r="V1180" s="132">
        <v>1.1982909E-2</v>
      </c>
      <c r="W1180" s="132">
        <v>3.2247300999999999E-3</v>
      </c>
      <c r="X1180" s="304">
        <v>2.5385990999999999E-5</v>
      </c>
      <c r="Y1180" s="304">
        <v>2.1155750000000001E-6</v>
      </c>
      <c r="Z1180" s="132">
        <v>0</v>
      </c>
      <c r="AA1180" s="74"/>
      <c r="AB1180" s="301">
        <f t="shared" si="704"/>
        <v>0.2261820902255639</v>
      </c>
      <c r="AC1180" s="338">
        <f t="shared" si="705"/>
        <v>0.2261820902255639</v>
      </c>
      <c r="AD1180" s="74"/>
      <c r="AE1180" s="136">
        <v>21.297426000000002</v>
      </c>
      <c r="AF1180" s="136">
        <v>2.8620253999999998</v>
      </c>
      <c r="AG1180" s="136">
        <v>0.43713724999999998</v>
      </c>
      <c r="AH1180" s="136">
        <v>0</v>
      </c>
      <c r="AI1180" s="136">
        <v>17.737456000000002</v>
      </c>
      <c r="AJ1180" s="136">
        <v>0.16203491</v>
      </c>
      <c r="AK1180" s="136">
        <v>9.8772599000000003E-2</v>
      </c>
      <c r="AL1180" s="74"/>
      <c r="AM1180" s="133">
        <v>4.9964381000000002E-3</v>
      </c>
      <c r="AN1180" s="340">
        <f t="shared" si="706"/>
        <v>4.9964381000000002E-3</v>
      </c>
      <c r="AP1180" s="133">
        <v>4.6561624000000003E-3</v>
      </c>
      <c r="AQ1180" s="133">
        <v>2.1078895999999999E-4</v>
      </c>
      <c r="AR1180" s="133">
        <v>1.2948678E-4</v>
      </c>
      <c r="AS1180" s="134">
        <f t="shared" si="707"/>
        <v>2.7914642490956998E-7</v>
      </c>
      <c r="AT1180" s="135">
        <f t="shared" si="708"/>
        <v>7.7954496245953981E-10</v>
      </c>
      <c r="AU1180" s="135">
        <f t="shared" si="709"/>
        <v>1.813540336E-2</v>
      </c>
      <c r="AV1180" s="302">
        <v>2.1037250000000001E-7</v>
      </c>
      <c r="AW1180" s="302">
        <v>6.3476033000000001E-10</v>
      </c>
      <c r="AX1180" s="302">
        <v>1.734183E-14</v>
      </c>
      <c r="AY1180" s="302">
        <v>6.2602571000000002E-12</v>
      </c>
      <c r="AZ1180" s="302">
        <v>1.6384846999999999E-13</v>
      </c>
      <c r="BA1180" s="302">
        <v>1.8057509000000001E-10</v>
      </c>
      <c r="BB1180" s="302">
        <v>6.7050546999999994E-8</v>
      </c>
      <c r="BC1180" s="302">
        <v>2.6116846000000001E-11</v>
      </c>
      <c r="BD1180" s="302">
        <v>7.6306845E-11</v>
      </c>
      <c r="BE1180" s="302">
        <v>4.1610557999999999E-14</v>
      </c>
      <c r="BF1180" s="302">
        <v>1.3402159000000001E-15</v>
      </c>
      <c r="BG1180" s="302">
        <v>5.1894592E-14</v>
      </c>
      <c r="BH1180" s="302">
        <v>6.9651911000000002E-14</v>
      </c>
      <c r="BI1180" s="302">
        <v>1.6491163E-14</v>
      </c>
      <c r="BJ1180" s="302">
        <v>2.4526796E-11</v>
      </c>
      <c r="BK1180" s="302">
        <v>1.4708347E-9</v>
      </c>
      <c r="BL1180" s="302">
        <v>4.1913171000000002E-11</v>
      </c>
      <c r="BM1180" s="302">
        <v>1.480236E-5</v>
      </c>
      <c r="BN1180" s="303">
        <v>1.8120601E-2</v>
      </c>
      <c r="BO1180" s="302">
        <v>4.1017218000000001E-11</v>
      </c>
      <c r="BP1180" s="302">
        <v>2.4942903000000001E-13</v>
      </c>
      <c r="BQ1180" s="302">
        <v>1.1159639999999999E-17</v>
      </c>
      <c r="BR1180" s="74"/>
      <c r="BS1180" s="144">
        <v>1.2219038E-5</v>
      </c>
      <c r="BT1180" s="144">
        <v>5.8593941E-7</v>
      </c>
      <c r="BU1180" s="144">
        <v>6.3065566999999999E-6</v>
      </c>
      <c r="BV1180" s="144">
        <v>1.4526805000000001E-8</v>
      </c>
      <c r="BW1180" s="144">
        <v>5.2408639999999999E-7</v>
      </c>
      <c r="BX1180" s="144">
        <v>1.1769024E-7</v>
      </c>
      <c r="BY1180" s="144">
        <v>8.0949264999999998E-10</v>
      </c>
      <c r="BZ1180" s="144">
        <v>1.8503580999999999E-7</v>
      </c>
      <c r="CA1180" s="144">
        <v>8.3801244999999996E-9</v>
      </c>
      <c r="CB1180" s="144">
        <v>9.7121708000000001E-8</v>
      </c>
      <c r="CC1180" s="144">
        <v>1.2026067E-9</v>
      </c>
      <c r="CD1180" s="144">
        <v>2.7325472E-8</v>
      </c>
      <c r="CE1180" s="144">
        <v>2.2473450999999999E-11</v>
      </c>
      <c r="CF1180" s="144">
        <v>2.9499532999999998E-7</v>
      </c>
      <c r="CG1180" s="144">
        <v>3.9831207000000002E-6</v>
      </c>
      <c r="CH1180" s="144">
        <v>6.6336620000000005E-8</v>
      </c>
      <c r="CI1180" s="144">
        <v>5.8883204999999999E-9</v>
      </c>
      <c r="CJ1180" s="228"/>
      <c r="CK1180" s="201"/>
      <c r="CL1180" s="110" t="s">
        <v>4173</v>
      </c>
      <c r="CM1180" s="110"/>
      <c r="CN1180" s="110"/>
      <c r="CO1180" s="141"/>
      <c r="CP1180" s="141"/>
      <c r="CQ1180" s="74"/>
      <c r="CR1180" s="74"/>
      <c r="CS1180" s="74"/>
      <c r="CT1180" s="74"/>
      <c r="CU1180" s="74"/>
      <c r="CV1180" s="74"/>
      <c r="CW1180" s="74"/>
      <c r="CX1180" s="74"/>
      <c r="CY1180" s="74"/>
      <c r="CZ1180" s="74"/>
      <c r="DA1180" s="74"/>
      <c r="DB1180" s="74"/>
    </row>
    <row r="1181" spans="1:106" ht="14.5" customHeight="1">
      <c r="A1181" s="74" t="s">
        <v>4586</v>
      </c>
      <c r="B1181" s="129" t="s">
        <v>4169</v>
      </c>
      <c r="C1181" s="130" t="str">
        <f t="shared" si="698"/>
        <v>A.160.07.106</v>
      </c>
      <c r="D1181" s="131" t="s">
        <v>745</v>
      </c>
      <c r="E1181" s="129" t="s">
        <v>957</v>
      </c>
      <c r="F1181" s="132" t="s">
        <v>4587</v>
      </c>
      <c r="G1181" s="132">
        <f t="shared" si="699"/>
        <v>3.4931663305566998</v>
      </c>
      <c r="H1181" s="348">
        <f t="shared" si="700"/>
        <v>3.4931663305566998</v>
      </c>
      <c r="I1181" s="74"/>
      <c r="J1181" s="132">
        <f t="shared" si="701"/>
        <v>1.5525797416999999E-3</v>
      </c>
      <c r="K1181" s="132">
        <f t="shared" si="702"/>
        <v>4.58909273E-3</v>
      </c>
      <c r="L1181" s="300">
        <f t="shared" si="703"/>
        <v>3.0554154380849998</v>
      </c>
      <c r="M1181" s="132">
        <v>0.43160922000000002</v>
      </c>
      <c r="N1181" s="132">
        <v>2.8211915E-3</v>
      </c>
      <c r="O1181" s="132">
        <v>1.6439625000000001E-3</v>
      </c>
      <c r="P1181" s="132">
        <v>1.2143763E-3</v>
      </c>
      <c r="Q1181" s="132">
        <v>1.8518386000000001E-4</v>
      </c>
      <c r="R1181" s="304">
        <v>6.2448317000000001E-6</v>
      </c>
      <c r="S1181" s="132">
        <v>1.4677475E-4</v>
      </c>
      <c r="T1181" s="132">
        <v>1.2393872999999999E-4</v>
      </c>
      <c r="U1181" s="132">
        <v>2.0528340999999999E-4</v>
      </c>
      <c r="V1181" s="132">
        <v>1.1982909E-2</v>
      </c>
      <c r="W1181" s="132">
        <v>3.2247300999999999E-3</v>
      </c>
      <c r="X1181" s="132">
        <v>3.0400003999999998</v>
      </c>
      <c r="Y1181" s="304">
        <v>2.1155750000000001E-6</v>
      </c>
      <c r="Z1181" s="132">
        <v>0</v>
      </c>
      <c r="AA1181" s="74"/>
      <c r="AB1181" s="301">
        <f t="shared" si="704"/>
        <v>3.245182105263158</v>
      </c>
      <c r="AC1181" s="338">
        <f t="shared" si="705"/>
        <v>3.245182105263158</v>
      </c>
      <c r="AD1181" s="74"/>
      <c r="AE1181" s="136">
        <v>21.297426000000002</v>
      </c>
      <c r="AF1181" s="136">
        <v>2.8620253999999998</v>
      </c>
      <c r="AG1181" s="136">
        <v>0.43713724999999998</v>
      </c>
      <c r="AH1181" s="136">
        <v>0</v>
      </c>
      <c r="AI1181" s="136">
        <v>17.737456000000002</v>
      </c>
      <c r="AJ1181" s="136">
        <v>0.16203491</v>
      </c>
      <c r="AK1181" s="136">
        <v>9.8772599000000003E-2</v>
      </c>
      <c r="AL1181" s="74"/>
      <c r="AM1181" s="133">
        <v>5.4013468000000002E-2</v>
      </c>
      <c r="AN1181" s="340">
        <f t="shared" si="706"/>
        <v>5.4013468000000002E-2</v>
      </c>
      <c r="AP1181" s="133">
        <v>5.1387384000000001E-2</v>
      </c>
      <c r="AQ1181" s="133">
        <v>2.4965967E-3</v>
      </c>
      <c r="AR1181" s="133">
        <v>1.2948678E-4</v>
      </c>
      <c r="AS1181" s="134">
        <f t="shared" si="707"/>
        <v>3.0807784249095701E-6</v>
      </c>
      <c r="AT1181" s="135">
        <f t="shared" si="708"/>
        <v>9.2329758859595418E-9</v>
      </c>
      <c r="AU1181" s="135">
        <f t="shared" si="709"/>
        <v>1.813540336E-2</v>
      </c>
      <c r="AV1181" s="302">
        <v>3.0120044999999999E-6</v>
      </c>
      <c r="AW1181" s="302">
        <v>9.0879603000000006E-9</v>
      </c>
      <c r="AX1181" s="302">
        <v>2.4829532999999998E-13</v>
      </c>
      <c r="AY1181" s="302">
        <v>6.2602571000000002E-12</v>
      </c>
      <c r="AZ1181" s="302">
        <v>1.6384846999999999E-13</v>
      </c>
      <c r="BA1181" s="302">
        <v>1.8057509000000001E-10</v>
      </c>
      <c r="BB1181" s="302">
        <v>6.7050546999999994E-8</v>
      </c>
      <c r="BC1181" s="302">
        <v>2.6116846000000001E-11</v>
      </c>
      <c r="BD1181" s="302">
        <v>7.6306845E-11</v>
      </c>
      <c r="BE1181" s="302">
        <v>4.1610557999999999E-14</v>
      </c>
      <c r="BF1181" s="302">
        <v>1.3402159000000001E-15</v>
      </c>
      <c r="BG1181" s="302">
        <v>5.1894592E-14</v>
      </c>
      <c r="BH1181" s="302">
        <v>6.9651911000000002E-14</v>
      </c>
      <c r="BI1181" s="302">
        <v>1.6491163E-14</v>
      </c>
      <c r="BJ1181" s="302">
        <v>2.4526796E-11</v>
      </c>
      <c r="BK1181" s="302">
        <v>1.4708347E-9</v>
      </c>
      <c r="BL1181" s="302">
        <v>4.1913171000000002E-11</v>
      </c>
      <c r="BM1181" s="302">
        <v>1.480236E-5</v>
      </c>
      <c r="BN1181" s="303">
        <v>1.8120601E-2</v>
      </c>
      <c r="BO1181" s="302">
        <v>4.1017218000000001E-11</v>
      </c>
      <c r="BP1181" s="302">
        <v>2.4942903000000001E-13</v>
      </c>
      <c r="BQ1181" s="302">
        <v>1.1159639999999999E-17</v>
      </c>
      <c r="BR1181" s="74"/>
      <c r="BS1181" s="144">
        <v>9.6396768999999993E-5</v>
      </c>
      <c r="BT1181" s="144">
        <v>5.8593941E-7</v>
      </c>
      <c r="BU1181" s="144">
        <v>9.0484287000000001E-5</v>
      </c>
      <c r="BV1181" s="144">
        <v>1.4526805000000001E-8</v>
      </c>
      <c r="BW1181" s="144">
        <v>5.2408639999999999E-7</v>
      </c>
      <c r="BX1181" s="144">
        <v>1.1769024E-7</v>
      </c>
      <c r="BY1181" s="144">
        <v>8.0949264999999998E-10</v>
      </c>
      <c r="BZ1181" s="144">
        <v>1.8503580999999999E-7</v>
      </c>
      <c r="CA1181" s="144">
        <v>8.3801244999999996E-9</v>
      </c>
      <c r="CB1181" s="144">
        <v>9.7121708000000001E-8</v>
      </c>
      <c r="CC1181" s="144">
        <v>1.2026067E-9</v>
      </c>
      <c r="CD1181" s="144">
        <v>2.7325472E-8</v>
      </c>
      <c r="CE1181" s="144">
        <v>2.2473450999999999E-11</v>
      </c>
      <c r="CF1181" s="144">
        <v>2.9499532999999998E-7</v>
      </c>
      <c r="CG1181" s="144">
        <v>3.9831207000000002E-6</v>
      </c>
      <c r="CH1181" s="144">
        <v>6.6336620000000005E-8</v>
      </c>
      <c r="CI1181" s="144">
        <v>5.8883204999999999E-9</v>
      </c>
      <c r="CJ1181" s="228"/>
      <c r="CK1181" s="201"/>
      <c r="CL1181" s="110" t="s">
        <v>4173</v>
      </c>
      <c r="CM1181" s="110"/>
      <c r="CN1181" s="110"/>
      <c r="CO1181" s="141"/>
      <c r="CP1181" s="141"/>
      <c r="CQ1181" s="74"/>
      <c r="CR1181" s="74"/>
      <c r="CS1181" s="74"/>
      <c r="CT1181" s="74"/>
      <c r="CU1181" s="74"/>
      <c r="CV1181" s="74"/>
      <c r="CW1181" s="74"/>
      <c r="CX1181" s="74"/>
      <c r="CY1181" s="74"/>
      <c r="CZ1181" s="74"/>
      <c r="DA1181" s="74"/>
      <c r="DB1181" s="74"/>
    </row>
    <row r="1182" spans="1:106" ht="14.5" customHeight="1">
      <c r="A1182" s="74" t="s">
        <v>4588</v>
      </c>
      <c r="B1182" s="129" t="s">
        <v>4169</v>
      </c>
      <c r="C1182" s="130" t="str">
        <f t="shared" si="698"/>
        <v>A.160.07.107</v>
      </c>
      <c r="D1182" s="131" t="s">
        <v>745</v>
      </c>
      <c r="E1182" s="129" t="s">
        <v>957</v>
      </c>
      <c r="F1182" s="132" t="s">
        <v>4589</v>
      </c>
      <c r="G1182" s="132">
        <f t="shared" si="699"/>
        <v>5.0713329505600001E-2</v>
      </c>
      <c r="H1182" s="348">
        <f t="shared" si="700"/>
        <v>5.0713329505600001E-2</v>
      </c>
      <c r="I1182" s="74"/>
      <c r="J1182" s="132">
        <f t="shared" si="701"/>
        <v>1.5497497916E-3</v>
      </c>
      <c r="K1182" s="132">
        <f t="shared" si="702"/>
        <v>4.4728447299999998E-3</v>
      </c>
      <c r="L1182" s="300">
        <f t="shared" si="703"/>
        <v>1.5046362984000002E-2</v>
      </c>
      <c r="M1182" s="132">
        <v>2.9644371999999999E-2</v>
      </c>
      <c r="N1182" s="132">
        <v>2.7119556E-3</v>
      </c>
      <c r="O1182" s="132">
        <v>1.636993E-3</v>
      </c>
      <c r="P1182" s="132">
        <v>1.2127869999999999E-3</v>
      </c>
      <c r="Q1182" s="132">
        <v>1.8426074E-4</v>
      </c>
      <c r="R1182" s="304">
        <v>6.1938916000000001E-6</v>
      </c>
      <c r="S1182" s="132">
        <v>1.4650816000000001E-4</v>
      </c>
      <c r="T1182" s="132">
        <v>1.2389612999999999E-4</v>
      </c>
      <c r="U1182" s="132">
        <v>2.050946E-4</v>
      </c>
      <c r="V1182" s="132">
        <v>1.1590123000000001E-2</v>
      </c>
      <c r="W1182" s="132">
        <v>3.2236497000000001E-3</v>
      </c>
      <c r="X1182" s="304">
        <v>2.5380108999999999E-5</v>
      </c>
      <c r="Y1182" s="304">
        <v>2.1155750000000001E-6</v>
      </c>
      <c r="Z1182" s="132">
        <v>0</v>
      </c>
      <c r="AA1182" s="74"/>
      <c r="AB1182" s="301">
        <f t="shared" si="704"/>
        <v>0.22289001503759395</v>
      </c>
      <c r="AC1182" s="338">
        <f t="shared" si="705"/>
        <v>0.22289001503759395</v>
      </c>
      <c r="AD1182" s="74"/>
      <c r="AE1182" s="136">
        <v>21.254200999999998</v>
      </c>
      <c r="AF1182" s="136">
        <v>2.8189978999999998</v>
      </c>
      <c r="AG1182" s="136">
        <v>0.43699080000000001</v>
      </c>
      <c r="AH1182" s="136">
        <v>0</v>
      </c>
      <c r="AI1182" s="136">
        <v>17.737456000000002</v>
      </c>
      <c r="AJ1182" s="136">
        <v>0.16201940000000001</v>
      </c>
      <c r="AK1182" s="136">
        <v>9.8736542999999996E-2</v>
      </c>
      <c r="AL1182" s="74"/>
      <c r="AM1182" s="133">
        <v>4.9061770999999999E-3</v>
      </c>
      <c r="AN1182" s="340">
        <f t="shared" si="706"/>
        <v>4.9061770999999999E-3</v>
      </c>
      <c r="AP1182" s="133">
        <v>4.5718670000000003E-3</v>
      </c>
      <c r="AQ1182" s="133">
        <v>2.0765523999999999E-4</v>
      </c>
      <c r="AR1182" s="133">
        <v>1.2665481000000001E-4</v>
      </c>
      <c r="AS1182" s="134">
        <f t="shared" si="707"/>
        <v>2.7409274311656998E-7</v>
      </c>
      <c r="AT1182" s="135">
        <f t="shared" si="708"/>
        <v>7.679557724165399E-10</v>
      </c>
      <c r="AU1182" s="135">
        <f t="shared" si="709"/>
        <v>1.7738768995000001E-2</v>
      </c>
      <c r="AV1182" s="302">
        <v>2.0731744999999999E-7</v>
      </c>
      <c r="AW1182" s="302">
        <v>6.2554252000000005E-10</v>
      </c>
      <c r="AX1182" s="302">
        <v>1.7089985999999999E-14</v>
      </c>
      <c r="AY1182" s="302">
        <v>6.2602571000000002E-12</v>
      </c>
      <c r="AZ1182" s="302">
        <v>1.6384846999999999E-13</v>
      </c>
      <c r="BA1182" s="302">
        <v>1.8033848999999999E-10</v>
      </c>
      <c r="BB1182" s="302">
        <v>6.5052240000000003E-8</v>
      </c>
      <c r="BC1182" s="302">
        <v>2.6062889999999999E-11</v>
      </c>
      <c r="BD1182" s="302">
        <v>7.3996012999999996E-11</v>
      </c>
      <c r="BE1182" s="302">
        <v>4.1610557999999999E-14</v>
      </c>
      <c r="BF1182" s="302">
        <v>1.3402159000000001E-15</v>
      </c>
      <c r="BG1182" s="302">
        <v>5.1753754E-14</v>
      </c>
      <c r="BH1182" s="302">
        <v>6.4403991000000003E-14</v>
      </c>
      <c r="BI1182" s="302">
        <v>1.5539721999999999E-14</v>
      </c>
      <c r="BJ1182" s="302">
        <v>2.4519802999999999E-11</v>
      </c>
      <c r="BK1182" s="302">
        <v>1.4707535E-9</v>
      </c>
      <c r="BL1182" s="302">
        <v>4.1913171000000002E-11</v>
      </c>
      <c r="BM1182" s="302">
        <v>1.4784995E-5</v>
      </c>
      <c r="BN1182" s="303">
        <v>1.7723984000000002E-2</v>
      </c>
      <c r="BO1182" s="302">
        <v>4.1017218000000001E-11</v>
      </c>
      <c r="BP1182" s="302">
        <v>2.4942903000000001E-13</v>
      </c>
      <c r="BQ1182" s="302">
        <v>1.1159639999999999E-17</v>
      </c>
      <c r="BR1182" s="74"/>
      <c r="BS1182" s="144">
        <v>1.204242E-5</v>
      </c>
      <c r="BT1182" s="144">
        <v>5.7000784000000001E-7</v>
      </c>
      <c r="BU1182" s="144">
        <v>6.2147650000000003E-6</v>
      </c>
      <c r="BV1182" s="144">
        <v>1.4521814E-8</v>
      </c>
      <c r="BW1182" s="144">
        <v>5.1013676000000004E-7</v>
      </c>
      <c r="BX1182" s="144">
        <v>1.1769024E-7</v>
      </c>
      <c r="BY1182" s="144">
        <v>8.0949264999999998E-10</v>
      </c>
      <c r="BZ1182" s="144">
        <v>1.8503580999999999E-7</v>
      </c>
      <c r="CA1182" s="144">
        <v>8.3117664000000002E-9</v>
      </c>
      <c r="CB1182" s="144">
        <v>9.6945301000000006E-8</v>
      </c>
      <c r="CC1182" s="144">
        <v>1.2026067E-9</v>
      </c>
      <c r="CD1182" s="144">
        <v>2.7325472E-8</v>
      </c>
      <c r="CE1182" s="144">
        <v>2.2473450999999999E-11</v>
      </c>
      <c r="CF1182" s="144">
        <v>2.9227340999999999E-7</v>
      </c>
      <c r="CG1182" s="144">
        <v>3.9311469999999998E-6</v>
      </c>
      <c r="CH1182" s="144">
        <v>6.6336620000000005E-8</v>
      </c>
      <c r="CI1182" s="144">
        <v>5.8883204999999999E-9</v>
      </c>
      <c r="CJ1182" s="205"/>
      <c r="CK1182" s="201"/>
      <c r="CL1182" s="110" t="s">
        <v>4173</v>
      </c>
      <c r="CM1182" s="110"/>
      <c r="CN1182" s="110"/>
      <c r="CO1182" s="141"/>
      <c r="CP1182" s="141"/>
      <c r="CQ1182" s="74"/>
      <c r="CR1182" s="74"/>
      <c r="CS1182" s="74"/>
      <c r="CT1182" s="74"/>
      <c r="CU1182" s="74"/>
      <c r="CV1182" s="74"/>
      <c r="CW1182" s="74"/>
      <c r="CX1182" s="74"/>
      <c r="CY1182" s="74"/>
      <c r="CZ1182" s="74"/>
      <c r="DA1182" s="74"/>
      <c r="DB1182" s="74"/>
    </row>
    <row r="1183" spans="1:106" ht="14.5" customHeight="1">
      <c r="A1183" s="74" t="s">
        <v>4590</v>
      </c>
      <c r="B1183" s="129" t="s">
        <v>4169</v>
      </c>
      <c r="C1183" s="130" t="str">
        <f t="shared" si="698"/>
        <v>A.160.07.108</v>
      </c>
      <c r="D1183" s="131" t="s">
        <v>745</v>
      </c>
      <c r="E1183" s="129" t="s">
        <v>957</v>
      </c>
      <c r="F1183" s="132" t="s">
        <v>4591</v>
      </c>
      <c r="G1183" s="132">
        <f t="shared" si="699"/>
        <v>2.7105623473965998</v>
      </c>
      <c r="H1183" s="348">
        <f t="shared" si="700"/>
        <v>2.7105623473965998</v>
      </c>
      <c r="I1183" s="74"/>
      <c r="J1183" s="132">
        <f t="shared" si="701"/>
        <v>1.5497497916E-3</v>
      </c>
      <c r="K1183" s="132">
        <f t="shared" si="702"/>
        <v>4.4728447299999998E-3</v>
      </c>
      <c r="L1183" s="300">
        <f t="shared" si="703"/>
        <v>2.2821463828749997</v>
      </c>
      <c r="M1183" s="132">
        <v>0.42239336999999999</v>
      </c>
      <c r="N1183" s="132">
        <v>2.7119556E-3</v>
      </c>
      <c r="O1183" s="132">
        <v>1.636993E-3</v>
      </c>
      <c r="P1183" s="132">
        <v>1.2127869999999999E-3</v>
      </c>
      <c r="Q1183" s="132">
        <v>1.8426074E-4</v>
      </c>
      <c r="R1183" s="304">
        <v>6.1938916000000001E-6</v>
      </c>
      <c r="S1183" s="132">
        <v>1.4650816000000001E-4</v>
      </c>
      <c r="T1183" s="132">
        <v>1.2389612999999999E-4</v>
      </c>
      <c r="U1183" s="132">
        <v>2.050946E-4</v>
      </c>
      <c r="V1183" s="132">
        <v>1.1590123000000001E-2</v>
      </c>
      <c r="W1183" s="132">
        <v>3.2236497000000001E-3</v>
      </c>
      <c r="X1183" s="132">
        <v>2.2671253999999998</v>
      </c>
      <c r="Y1183" s="304">
        <v>2.1155750000000001E-6</v>
      </c>
      <c r="Z1183" s="132">
        <v>0</v>
      </c>
      <c r="AA1183" s="74"/>
      <c r="AB1183" s="301">
        <f t="shared" si="704"/>
        <v>3.1758899999999999</v>
      </c>
      <c r="AC1183" s="338">
        <f t="shared" si="705"/>
        <v>3.1758899999999999</v>
      </c>
      <c r="AD1183" s="74"/>
      <c r="AE1183" s="136">
        <v>21.254200999999998</v>
      </c>
      <c r="AF1183" s="136">
        <v>2.8189978999999998</v>
      </c>
      <c r="AG1183" s="136">
        <v>0.43699080000000001</v>
      </c>
      <c r="AH1183" s="136">
        <v>0</v>
      </c>
      <c r="AI1183" s="136">
        <v>17.737456000000002</v>
      </c>
      <c r="AJ1183" s="136">
        <v>0.16201940000000001</v>
      </c>
      <c r="AK1183" s="136">
        <v>9.8736542999999996E-2</v>
      </c>
      <c r="AL1183" s="74"/>
      <c r="AM1183" s="133">
        <v>5.2851619000000002E-2</v>
      </c>
      <c r="AN1183" s="340">
        <f t="shared" si="706"/>
        <v>5.2851619000000002E-2</v>
      </c>
      <c r="AP1183" s="133">
        <v>5.0281472000000001E-2</v>
      </c>
      <c r="AQ1183" s="133">
        <v>2.4434917000000001E-3</v>
      </c>
      <c r="AR1183" s="133">
        <v>1.2665481000000001E-4</v>
      </c>
      <c r="AS1183" s="134">
        <f t="shared" si="707"/>
        <v>3.0144767931165705E-6</v>
      </c>
      <c r="AT1183" s="135">
        <f t="shared" si="708"/>
        <v>9.0365816569205404E-9</v>
      </c>
      <c r="AU1183" s="135">
        <f t="shared" si="709"/>
        <v>1.7738768995000001E-2</v>
      </c>
      <c r="AV1183" s="302">
        <v>2.9477015000000001E-6</v>
      </c>
      <c r="AW1183" s="302">
        <v>8.8939425E-9</v>
      </c>
      <c r="AX1183" s="302">
        <v>2.4299448999999999E-13</v>
      </c>
      <c r="AY1183" s="302">
        <v>6.2602571000000002E-12</v>
      </c>
      <c r="AZ1183" s="302">
        <v>1.6384846999999999E-13</v>
      </c>
      <c r="BA1183" s="302">
        <v>1.8033848999999999E-10</v>
      </c>
      <c r="BB1183" s="302">
        <v>6.5052240000000003E-8</v>
      </c>
      <c r="BC1183" s="302">
        <v>2.6062889999999999E-11</v>
      </c>
      <c r="BD1183" s="302">
        <v>7.3996012999999996E-11</v>
      </c>
      <c r="BE1183" s="302">
        <v>4.1610557999999999E-14</v>
      </c>
      <c r="BF1183" s="302">
        <v>1.3402159000000001E-15</v>
      </c>
      <c r="BG1183" s="302">
        <v>5.1753754E-14</v>
      </c>
      <c r="BH1183" s="302">
        <v>6.4403991000000003E-14</v>
      </c>
      <c r="BI1183" s="302">
        <v>1.5539721999999999E-14</v>
      </c>
      <c r="BJ1183" s="302">
        <v>2.4519802999999999E-11</v>
      </c>
      <c r="BK1183" s="302">
        <v>1.4707535E-9</v>
      </c>
      <c r="BL1183" s="302">
        <v>4.1913171000000002E-11</v>
      </c>
      <c r="BM1183" s="302">
        <v>1.4784995E-5</v>
      </c>
      <c r="BN1183" s="303">
        <v>1.7723984000000002E-2</v>
      </c>
      <c r="BO1183" s="302">
        <v>4.1017218000000001E-11</v>
      </c>
      <c r="BP1183" s="302">
        <v>2.4942903000000001E-13</v>
      </c>
      <c r="BQ1183" s="302">
        <v>1.1159639999999999E-17</v>
      </c>
      <c r="BR1183" s="74"/>
      <c r="BS1183" s="144">
        <v>9.4379895E-5</v>
      </c>
      <c r="BT1183" s="144">
        <v>5.7000784000000001E-7</v>
      </c>
      <c r="BU1183" s="144">
        <v>8.8552240000000005E-5</v>
      </c>
      <c r="BV1183" s="144">
        <v>1.4521814E-8</v>
      </c>
      <c r="BW1183" s="144">
        <v>5.1013676000000004E-7</v>
      </c>
      <c r="BX1183" s="144">
        <v>1.1769024E-7</v>
      </c>
      <c r="BY1183" s="144">
        <v>8.0949264999999998E-10</v>
      </c>
      <c r="BZ1183" s="144">
        <v>1.8503580999999999E-7</v>
      </c>
      <c r="CA1183" s="144">
        <v>8.3117664000000002E-9</v>
      </c>
      <c r="CB1183" s="144">
        <v>9.6945301000000006E-8</v>
      </c>
      <c r="CC1183" s="144">
        <v>1.2026067E-9</v>
      </c>
      <c r="CD1183" s="144">
        <v>2.7325472E-8</v>
      </c>
      <c r="CE1183" s="144">
        <v>2.2473450999999999E-11</v>
      </c>
      <c r="CF1183" s="144">
        <v>2.9227340999999999E-7</v>
      </c>
      <c r="CG1183" s="144">
        <v>3.9311469999999998E-6</v>
      </c>
      <c r="CH1183" s="144">
        <v>6.6336620000000005E-8</v>
      </c>
      <c r="CI1183" s="144">
        <v>5.8883204999999999E-9</v>
      </c>
      <c r="CJ1183" s="228"/>
      <c r="CK1183" s="201"/>
      <c r="CL1183" s="110" t="s">
        <v>4173</v>
      </c>
      <c r="CM1183" s="110"/>
      <c r="CN1183" s="110"/>
      <c r="CQ1183" s="74"/>
      <c r="CR1183" s="74"/>
      <c r="CS1183" s="74"/>
      <c r="CT1183" s="74"/>
      <c r="CU1183" s="74"/>
      <c r="CV1183" s="74"/>
      <c r="CW1183" s="74"/>
      <c r="CX1183" s="74"/>
      <c r="CY1183" s="74"/>
      <c r="CZ1183" s="74"/>
      <c r="DA1183" s="74"/>
      <c r="DB1183" s="74"/>
    </row>
    <row r="1184" spans="1:106" ht="14.5" customHeight="1">
      <c r="A1184" s="74" t="s">
        <v>4592</v>
      </c>
      <c r="B1184" s="129" t="s">
        <v>4169</v>
      </c>
      <c r="C1184" s="130" t="str">
        <f t="shared" si="698"/>
        <v>A.160.07.109</v>
      </c>
      <c r="D1184" s="131" t="s">
        <v>745</v>
      </c>
      <c r="E1184" s="129" t="s">
        <v>957</v>
      </c>
      <c r="F1184" s="132" t="s">
        <v>4593</v>
      </c>
      <c r="G1184" s="132">
        <f t="shared" si="699"/>
        <v>5.1664314547699999E-2</v>
      </c>
      <c r="H1184" s="348">
        <f t="shared" si="700"/>
        <v>5.1664314547699999E-2</v>
      </c>
      <c r="I1184" s="74"/>
      <c r="J1184" s="132">
        <f t="shared" si="701"/>
        <v>1.5525797416999999E-3</v>
      </c>
      <c r="K1184" s="132">
        <f t="shared" si="702"/>
        <v>4.58909273E-3</v>
      </c>
      <c r="L1184" s="300">
        <f t="shared" si="703"/>
        <v>1.5440424075999999E-2</v>
      </c>
      <c r="M1184" s="132">
        <v>3.0082218000000001E-2</v>
      </c>
      <c r="N1184" s="132">
        <v>2.8211915E-3</v>
      </c>
      <c r="O1184" s="132">
        <v>1.6439625000000001E-3</v>
      </c>
      <c r="P1184" s="132">
        <v>1.2143763E-3</v>
      </c>
      <c r="Q1184" s="132">
        <v>1.8518386000000001E-4</v>
      </c>
      <c r="R1184" s="304">
        <v>6.2448317000000001E-6</v>
      </c>
      <c r="S1184" s="132">
        <v>1.4677475E-4</v>
      </c>
      <c r="T1184" s="132">
        <v>1.2393872999999999E-4</v>
      </c>
      <c r="U1184" s="132">
        <v>2.0528340999999999E-4</v>
      </c>
      <c r="V1184" s="132">
        <v>1.1982909E-2</v>
      </c>
      <c r="W1184" s="132">
        <v>3.2247300999999999E-3</v>
      </c>
      <c r="X1184" s="304">
        <v>2.5385990999999999E-5</v>
      </c>
      <c r="Y1184" s="304">
        <v>2.1155750000000001E-6</v>
      </c>
      <c r="Z1184" s="132">
        <v>0</v>
      </c>
      <c r="AA1184" s="74"/>
      <c r="AB1184" s="301">
        <f t="shared" si="704"/>
        <v>0.2261820902255639</v>
      </c>
      <c r="AC1184" s="338">
        <f t="shared" si="705"/>
        <v>0.2261820902255639</v>
      </c>
      <c r="AD1184" s="74"/>
      <c r="AE1184" s="136">
        <v>21.297426000000002</v>
      </c>
      <c r="AF1184" s="136">
        <v>2.8620253999999998</v>
      </c>
      <c r="AG1184" s="136">
        <v>0.43713724999999998</v>
      </c>
      <c r="AH1184" s="136">
        <v>0</v>
      </c>
      <c r="AI1184" s="136">
        <v>17.737456000000002</v>
      </c>
      <c r="AJ1184" s="136">
        <v>0.16203491</v>
      </c>
      <c r="AK1184" s="136">
        <v>9.8772599000000003E-2</v>
      </c>
      <c r="AL1184" s="74"/>
      <c r="AM1184" s="133">
        <v>4.9964381000000002E-3</v>
      </c>
      <c r="AN1184" s="340">
        <f t="shared" si="706"/>
        <v>4.9964381000000002E-3</v>
      </c>
      <c r="AP1184" s="133">
        <v>4.6561624000000003E-3</v>
      </c>
      <c r="AQ1184" s="133">
        <v>2.1078895999999999E-4</v>
      </c>
      <c r="AR1184" s="133">
        <v>1.2948678E-4</v>
      </c>
      <c r="AS1184" s="134">
        <f t="shared" si="707"/>
        <v>2.7914642490956998E-7</v>
      </c>
      <c r="AT1184" s="135">
        <f t="shared" si="708"/>
        <v>7.7954496245953981E-10</v>
      </c>
      <c r="AU1184" s="135">
        <f t="shared" si="709"/>
        <v>1.813540336E-2</v>
      </c>
      <c r="AV1184" s="302">
        <v>2.1037250000000001E-7</v>
      </c>
      <c r="AW1184" s="302">
        <v>6.3476033000000001E-10</v>
      </c>
      <c r="AX1184" s="302">
        <v>1.734183E-14</v>
      </c>
      <c r="AY1184" s="302">
        <v>6.2602571000000002E-12</v>
      </c>
      <c r="AZ1184" s="302">
        <v>1.6384846999999999E-13</v>
      </c>
      <c r="BA1184" s="302">
        <v>1.8057509000000001E-10</v>
      </c>
      <c r="BB1184" s="302">
        <v>6.7050546999999994E-8</v>
      </c>
      <c r="BC1184" s="302">
        <v>2.6116846000000001E-11</v>
      </c>
      <c r="BD1184" s="302">
        <v>7.6306845E-11</v>
      </c>
      <c r="BE1184" s="302">
        <v>4.1610557999999999E-14</v>
      </c>
      <c r="BF1184" s="302">
        <v>1.3402159000000001E-15</v>
      </c>
      <c r="BG1184" s="302">
        <v>5.1894592E-14</v>
      </c>
      <c r="BH1184" s="302">
        <v>6.9651911000000002E-14</v>
      </c>
      <c r="BI1184" s="302">
        <v>1.6491163E-14</v>
      </c>
      <c r="BJ1184" s="302">
        <v>2.4526796E-11</v>
      </c>
      <c r="BK1184" s="302">
        <v>1.4708347E-9</v>
      </c>
      <c r="BL1184" s="302">
        <v>4.1913171000000002E-11</v>
      </c>
      <c r="BM1184" s="302">
        <v>1.480236E-5</v>
      </c>
      <c r="BN1184" s="303">
        <v>1.8120601E-2</v>
      </c>
      <c r="BO1184" s="302">
        <v>4.1017218000000001E-11</v>
      </c>
      <c r="BP1184" s="302">
        <v>2.4942903000000001E-13</v>
      </c>
      <c r="BQ1184" s="302">
        <v>1.1159639999999999E-17</v>
      </c>
      <c r="BR1184" s="74"/>
      <c r="BS1184" s="144">
        <v>1.2219038E-5</v>
      </c>
      <c r="BT1184" s="144">
        <v>5.8593941E-7</v>
      </c>
      <c r="BU1184" s="144">
        <v>6.3065566999999999E-6</v>
      </c>
      <c r="BV1184" s="144">
        <v>1.4526805000000001E-8</v>
      </c>
      <c r="BW1184" s="144">
        <v>5.2408639999999999E-7</v>
      </c>
      <c r="BX1184" s="144">
        <v>1.1769024E-7</v>
      </c>
      <c r="BY1184" s="144">
        <v>8.0949264999999998E-10</v>
      </c>
      <c r="BZ1184" s="144">
        <v>1.8503580999999999E-7</v>
      </c>
      <c r="CA1184" s="144">
        <v>8.3801244999999996E-9</v>
      </c>
      <c r="CB1184" s="144">
        <v>9.7121708000000001E-8</v>
      </c>
      <c r="CC1184" s="144">
        <v>1.2026067E-9</v>
      </c>
      <c r="CD1184" s="144">
        <v>2.7325472E-8</v>
      </c>
      <c r="CE1184" s="144">
        <v>2.2473450999999999E-11</v>
      </c>
      <c r="CF1184" s="144">
        <v>2.9499532999999998E-7</v>
      </c>
      <c r="CG1184" s="144">
        <v>3.9831207000000002E-6</v>
      </c>
      <c r="CH1184" s="144">
        <v>6.6336620000000005E-8</v>
      </c>
      <c r="CI1184" s="144">
        <v>5.8883204999999999E-9</v>
      </c>
      <c r="CJ1184" s="227"/>
      <c r="CK1184" s="201"/>
      <c r="CL1184" s="110" t="s">
        <v>4173</v>
      </c>
      <c r="CM1184" s="110"/>
      <c r="CN1184" s="110"/>
      <c r="CO1184" s="141"/>
      <c r="CP1184" s="141"/>
      <c r="CQ1184" s="74"/>
      <c r="CR1184" s="74"/>
      <c r="CS1184" s="74"/>
      <c r="CT1184" s="74"/>
      <c r="CU1184" s="74"/>
      <c r="CV1184" s="74"/>
      <c r="CW1184" s="74"/>
      <c r="CX1184" s="74"/>
      <c r="CY1184" s="74"/>
      <c r="CZ1184" s="74"/>
      <c r="DA1184" s="74"/>
      <c r="DB1184" s="74"/>
    </row>
    <row r="1185" spans="1:323" ht="14.5" customHeight="1">
      <c r="A1185" s="74" t="s">
        <v>4594</v>
      </c>
      <c r="B1185" s="129" t="s">
        <v>4169</v>
      </c>
      <c r="C1185" s="130" t="str">
        <f t="shared" si="698"/>
        <v>A.160.07.110</v>
      </c>
      <c r="D1185" s="131" t="s">
        <v>745</v>
      </c>
      <c r="E1185" s="129" t="s">
        <v>957</v>
      </c>
      <c r="F1185" s="132" t="s">
        <v>4595</v>
      </c>
      <c r="G1185" s="132">
        <f t="shared" si="699"/>
        <v>3.7767013305566999</v>
      </c>
      <c r="H1185" s="348">
        <f t="shared" si="700"/>
        <v>3.7767013305566999</v>
      </c>
      <c r="I1185" s="74"/>
      <c r="J1185" s="132">
        <f t="shared" si="701"/>
        <v>1.5525797416999999E-3</v>
      </c>
      <c r="K1185" s="132">
        <f t="shared" si="702"/>
        <v>4.58909273E-3</v>
      </c>
      <c r="L1185" s="300">
        <f t="shared" si="703"/>
        <v>3.4160904380849999</v>
      </c>
      <c r="M1185" s="132">
        <v>0.35446921999999997</v>
      </c>
      <c r="N1185" s="132">
        <v>2.8211915E-3</v>
      </c>
      <c r="O1185" s="132">
        <v>1.6439625000000001E-3</v>
      </c>
      <c r="P1185" s="132">
        <v>1.2143763E-3</v>
      </c>
      <c r="Q1185" s="132">
        <v>1.8518386000000001E-4</v>
      </c>
      <c r="R1185" s="304">
        <v>6.2448317000000001E-6</v>
      </c>
      <c r="S1185" s="132">
        <v>1.4677475E-4</v>
      </c>
      <c r="T1185" s="132">
        <v>1.2393872999999999E-4</v>
      </c>
      <c r="U1185" s="132">
        <v>2.0528340999999999E-4</v>
      </c>
      <c r="V1185" s="132">
        <v>1.1982909E-2</v>
      </c>
      <c r="W1185" s="132">
        <v>3.2247300999999999E-3</v>
      </c>
      <c r="X1185" s="132">
        <v>3.4006753999999999</v>
      </c>
      <c r="Y1185" s="304">
        <v>2.1155750000000001E-6</v>
      </c>
      <c r="Z1185" s="132">
        <v>0</v>
      </c>
      <c r="AA1185" s="74"/>
      <c r="AB1185" s="301">
        <f t="shared" si="704"/>
        <v>2.6651821052631575</v>
      </c>
      <c r="AC1185" s="338">
        <f t="shared" si="705"/>
        <v>2.6651821052631575</v>
      </c>
      <c r="AD1185" s="74"/>
      <c r="AE1185" s="136">
        <v>21.297426000000002</v>
      </c>
      <c r="AF1185" s="136">
        <v>2.8620253999999998</v>
      </c>
      <c r="AG1185" s="136">
        <v>0.43713724999999998</v>
      </c>
      <c r="AH1185" s="136">
        <v>0</v>
      </c>
      <c r="AI1185" s="136">
        <v>17.737456000000002</v>
      </c>
      <c r="AJ1185" s="136">
        <v>0.16203491</v>
      </c>
      <c r="AK1185" s="136">
        <v>9.8772599000000003E-2</v>
      </c>
      <c r="AL1185" s="74"/>
      <c r="AM1185" s="133">
        <v>4.4596482999999999E-2</v>
      </c>
      <c r="AN1185" s="340">
        <f t="shared" si="706"/>
        <v>4.4596482999999999E-2</v>
      </c>
      <c r="AP1185" s="133">
        <v>4.2409541000000002E-2</v>
      </c>
      <c r="AQ1185" s="133">
        <v>2.0574551000000002E-3</v>
      </c>
      <c r="AR1185" s="133">
        <v>1.2948678E-4</v>
      </c>
      <c r="AS1185" s="134">
        <f t="shared" si="707"/>
        <v>2.5425384249095701E-6</v>
      </c>
      <c r="AT1185" s="135">
        <f t="shared" si="708"/>
        <v>7.6089315159595419E-9</v>
      </c>
      <c r="AU1185" s="135">
        <f t="shared" si="709"/>
        <v>1.813540336E-2</v>
      </c>
      <c r="AV1185" s="302">
        <v>2.4737644999999999E-6</v>
      </c>
      <c r="AW1185" s="302">
        <v>7.4639603000000004E-9</v>
      </c>
      <c r="AX1185" s="302">
        <v>2.0392532999999999E-13</v>
      </c>
      <c r="AY1185" s="302">
        <v>6.2602571000000002E-12</v>
      </c>
      <c r="AZ1185" s="302">
        <v>1.6384846999999999E-13</v>
      </c>
      <c r="BA1185" s="302">
        <v>1.8057509000000001E-10</v>
      </c>
      <c r="BB1185" s="302">
        <v>6.7050546999999994E-8</v>
      </c>
      <c r="BC1185" s="302">
        <v>2.6116846000000001E-11</v>
      </c>
      <c r="BD1185" s="302">
        <v>7.6306845E-11</v>
      </c>
      <c r="BE1185" s="302">
        <v>4.1610557999999999E-14</v>
      </c>
      <c r="BF1185" s="302">
        <v>1.3402159000000001E-15</v>
      </c>
      <c r="BG1185" s="302">
        <v>5.1894592E-14</v>
      </c>
      <c r="BH1185" s="302">
        <v>6.9651911000000002E-14</v>
      </c>
      <c r="BI1185" s="302">
        <v>1.6491163E-14</v>
      </c>
      <c r="BJ1185" s="302">
        <v>2.4526796E-11</v>
      </c>
      <c r="BK1185" s="302">
        <v>1.4708347E-9</v>
      </c>
      <c r="BL1185" s="302">
        <v>4.1913171000000002E-11</v>
      </c>
      <c r="BM1185" s="302">
        <v>1.480236E-5</v>
      </c>
      <c r="BN1185" s="303">
        <v>1.8120601E-2</v>
      </c>
      <c r="BO1185" s="302">
        <v>4.1017218000000001E-11</v>
      </c>
      <c r="BP1185" s="302">
        <v>2.4942903000000001E-13</v>
      </c>
      <c r="BQ1185" s="302">
        <v>1.1159639999999999E-17</v>
      </c>
      <c r="BR1185" s="74"/>
      <c r="BS1185" s="144">
        <v>8.022483E-5</v>
      </c>
      <c r="BT1185" s="144">
        <v>5.8593941E-7</v>
      </c>
      <c r="BU1185" s="144">
        <v>7.4312347999999995E-5</v>
      </c>
      <c r="BV1185" s="144">
        <v>1.4526805000000001E-8</v>
      </c>
      <c r="BW1185" s="144">
        <v>5.2408639999999999E-7</v>
      </c>
      <c r="BX1185" s="144">
        <v>1.1769024E-7</v>
      </c>
      <c r="BY1185" s="144">
        <v>8.0949264999999998E-10</v>
      </c>
      <c r="BZ1185" s="144">
        <v>1.8503580999999999E-7</v>
      </c>
      <c r="CA1185" s="144">
        <v>8.3801244999999996E-9</v>
      </c>
      <c r="CB1185" s="144">
        <v>9.7121708000000001E-8</v>
      </c>
      <c r="CC1185" s="144">
        <v>1.2026067E-9</v>
      </c>
      <c r="CD1185" s="144">
        <v>2.7325472E-8</v>
      </c>
      <c r="CE1185" s="144">
        <v>2.2473450999999999E-11</v>
      </c>
      <c r="CF1185" s="144">
        <v>2.9499532999999998E-7</v>
      </c>
      <c r="CG1185" s="144">
        <v>3.9831207000000002E-6</v>
      </c>
      <c r="CH1185" s="144">
        <v>6.6336620000000005E-8</v>
      </c>
      <c r="CI1185" s="144">
        <v>5.8883204999999999E-9</v>
      </c>
      <c r="CJ1185" s="205"/>
      <c r="CK1185" s="201"/>
      <c r="CL1185" s="110" t="s">
        <v>4173</v>
      </c>
      <c r="CM1185" s="110"/>
      <c r="CN1185" s="110"/>
      <c r="CO1185" s="141"/>
      <c r="CP1185" s="141"/>
      <c r="CQ1185" s="74"/>
      <c r="CR1185" s="74"/>
      <c r="CS1185" s="74"/>
      <c r="CT1185" s="74"/>
      <c r="CU1185" s="74"/>
      <c r="CV1185" s="74"/>
      <c r="CW1185" s="74"/>
      <c r="CX1185" s="74"/>
      <c r="CY1185" s="74"/>
      <c r="CZ1185" s="74"/>
      <c r="DA1185" s="74"/>
      <c r="DB1185" s="74"/>
    </row>
    <row r="1186" spans="1:323" ht="14.5" customHeight="1">
      <c r="B1186" s="129" t="s">
        <v>4169</v>
      </c>
      <c r="C1186" s="127" t="s">
        <v>383</v>
      </c>
      <c r="D1186" s="127" t="s">
        <v>384</v>
      </c>
      <c r="G1186" s="74"/>
      <c r="H1186" s="74"/>
      <c r="I1186" s="74"/>
      <c r="J1186" s="74"/>
      <c r="K1186" s="74"/>
      <c r="L1186" s="74"/>
      <c r="M1186" s="74"/>
      <c r="N1186" s="74"/>
      <c r="O1186" s="74"/>
      <c r="P1186" s="74"/>
      <c r="Q1186" s="74"/>
      <c r="R1186" s="74"/>
      <c r="S1186" s="74"/>
      <c r="T1186" s="74"/>
      <c r="U1186" s="74"/>
      <c r="V1186" s="74"/>
      <c r="W1186" s="74"/>
      <c r="X1186" s="74"/>
      <c r="Y1186" s="74"/>
      <c r="Z1186" s="74"/>
      <c r="AA1186" s="74"/>
      <c r="AB1186" s="74"/>
      <c r="AC1186" s="74"/>
      <c r="AD1186" s="74"/>
      <c r="AE1186" s="74"/>
      <c r="AF1186" s="74"/>
      <c r="AG1186" s="74"/>
      <c r="AH1186" s="74"/>
      <c r="AI1186" s="74"/>
      <c r="AJ1186" s="74"/>
      <c r="AK1186" s="74"/>
      <c r="AL1186" s="74"/>
      <c r="AM1186" s="74"/>
      <c r="AN1186" s="74"/>
      <c r="AP1186" s="74"/>
      <c r="AQ1186" s="74"/>
      <c r="AR1186" s="74"/>
      <c r="AS1186" s="74"/>
      <c r="AT1186" s="74"/>
      <c r="AU1186" s="74"/>
      <c r="AV1186" s="74"/>
      <c r="AW1186" s="74"/>
      <c r="AX1186" s="74"/>
      <c r="AY1186" s="74"/>
      <c r="AZ1186" s="74"/>
      <c r="BA1186" s="74"/>
      <c r="BB1186" s="74"/>
      <c r="BC1186" s="74"/>
      <c r="BD1186" s="74"/>
      <c r="BE1186" s="74"/>
      <c r="BF1186" s="74"/>
      <c r="BG1186" s="74"/>
      <c r="BH1186" s="74"/>
      <c r="BI1186" s="74"/>
      <c r="BJ1186" s="74"/>
      <c r="BK1186" s="74"/>
      <c r="BL1186" s="74"/>
      <c r="BM1186" s="74"/>
      <c r="BN1186" s="74"/>
      <c r="BO1186" s="74"/>
      <c r="BP1186" s="74"/>
      <c r="BQ1186" s="74"/>
      <c r="BR1186" s="74"/>
      <c r="BS1186" s="74"/>
      <c r="BT1186" s="74"/>
      <c r="BU1186" s="74"/>
      <c r="BV1186" s="74"/>
      <c r="BW1186" s="74"/>
      <c r="BX1186" s="74"/>
      <c r="BY1186" s="74"/>
      <c r="BZ1186" s="74"/>
      <c r="CA1186" s="74"/>
      <c r="CB1186" s="74"/>
      <c r="CC1186" s="74"/>
      <c r="CD1186" s="74"/>
      <c r="CE1186" s="74"/>
      <c r="CF1186" s="74"/>
      <c r="CG1186" s="74"/>
      <c r="CH1186" s="74"/>
      <c r="CI1186" s="74"/>
      <c r="CJ1186" s="142"/>
      <c r="CK1186" s="202"/>
      <c r="CL1186" s="89"/>
      <c r="CM1186" s="110"/>
      <c r="CN1186" s="110"/>
      <c r="CP1186" s="74"/>
      <c r="CQ1186" s="74"/>
      <c r="CR1186" s="74"/>
      <c r="CS1186" s="74"/>
      <c r="CT1186" s="74"/>
      <c r="CU1186" s="74"/>
      <c r="CV1186" s="74"/>
      <c r="CW1186" s="74"/>
      <c r="CX1186" s="74"/>
      <c r="CY1186" s="74"/>
      <c r="CZ1186" s="74"/>
      <c r="DA1186" s="74"/>
      <c r="DB1186" s="74"/>
    </row>
    <row r="1187" spans="1:323" ht="14.5" customHeight="1">
      <c r="A1187" s="74" t="s">
        <v>4596</v>
      </c>
      <c r="B1187" s="129" t="s">
        <v>4169</v>
      </c>
      <c r="C1187" s="130" t="str">
        <f t="shared" ref="C1187:C1202" si="710">MID(A1187,1,12)</f>
        <v>A.160.09.101</v>
      </c>
      <c r="D1187" s="131" t="s">
        <v>384</v>
      </c>
      <c r="E1187" s="129" t="s">
        <v>957</v>
      </c>
      <c r="F1187" s="132" t="s">
        <v>4597</v>
      </c>
      <c r="G1187" s="132">
        <f t="shared" ref="G1187:G1202" si="711">J1187+K1187+L1187+M1187</f>
        <v>0.22652895032918449</v>
      </c>
      <c r="H1187" s="348">
        <f t="shared" ref="H1187:H1202" si="712">G1187</f>
        <v>0.22652895032918449</v>
      </c>
      <c r="I1187" s="74"/>
      <c r="J1187" s="132">
        <f t="shared" ref="J1187:J1202" si="713">P1187+Q1187+R1187+S1187</f>
        <v>-3.10599288204E-4</v>
      </c>
      <c r="K1187" s="132">
        <f t="shared" ref="K1187:K1202" si="714">N1187+O1187+T1187</f>
        <v>7.2500313617388512E-2</v>
      </c>
      <c r="L1187" s="300">
        <f t="shared" ref="L1187:L1202" si="715">U1187+IF(V1187="x",0,V1187)+IF(W1187="x",0,W1187)+IF(X1187="x",0,X1187)+Y1187+Z1187</f>
        <v>9.2783599999999994E-2</v>
      </c>
      <c r="M1187" s="132">
        <v>6.1555635999999997E-2</v>
      </c>
      <c r="N1187" s="132">
        <v>5.9735999999999997E-2</v>
      </c>
      <c r="O1187" s="132">
        <v>1.2764314000000001E-2</v>
      </c>
      <c r="P1187" s="132">
        <v>-3.105828E-4</v>
      </c>
      <c r="Q1187" s="132">
        <v>0</v>
      </c>
      <c r="R1187" s="132">
        <v>0</v>
      </c>
      <c r="S1187" s="304">
        <v>-1.6488204000000001E-8</v>
      </c>
      <c r="T1187" s="304">
        <v>-3.8261149E-10</v>
      </c>
      <c r="U1187" s="132">
        <v>0</v>
      </c>
      <c r="V1187" s="132">
        <v>9.2783599999999994E-2</v>
      </c>
      <c r="W1187" s="132">
        <v>0</v>
      </c>
      <c r="X1187" s="132">
        <v>0</v>
      </c>
      <c r="Y1187" s="132">
        <v>0</v>
      </c>
      <c r="Z1187" s="132">
        <v>0</v>
      </c>
      <c r="AA1187" s="74"/>
      <c r="AB1187" s="301">
        <f t="shared" ref="AB1187:AB1202" si="716">M1187/0.133</f>
        <v>0.46282433082706764</v>
      </c>
      <c r="AC1187" s="338">
        <f t="shared" ref="AC1187:AC1202" si="717">AB1187</f>
        <v>0.46282433082706764</v>
      </c>
      <c r="AD1187" s="74"/>
      <c r="AE1187" s="136">
        <v>50.135196000000001</v>
      </c>
      <c r="AF1187" s="136">
        <v>29.974412000000001</v>
      </c>
      <c r="AG1187" s="136">
        <v>0</v>
      </c>
      <c r="AH1187" s="136">
        <v>0</v>
      </c>
      <c r="AI1187" s="136">
        <v>20.160784</v>
      </c>
      <c r="AJ1187" s="136">
        <v>0</v>
      </c>
      <c r="AK1187" s="136">
        <v>0</v>
      </c>
      <c r="AL1187" s="74"/>
      <c r="AM1187" s="133">
        <v>2.5946383999999999E-2</v>
      </c>
      <c r="AN1187" s="340">
        <f t="shared" ref="AN1187:AN1202" si="718">AM1187</f>
        <v>2.5946383999999999E-2</v>
      </c>
      <c r="AP1187" s="133">
        <v>2.5257327E-2</v>
      </c>
      <c r="AQ1187" s="133">
        <v>6.8905715000000002E-4</v>
      </c>
      <c r="AR1187" s="133">
        <v>0</v>
      </c>
      <c r="AS1187" s="134">
        <f t="shared" ref="AS1187:AS1202" si="719">AV1187+AY1187+AZ1187+BA1187+BB1187+BJ1187+BK1187+BO1187</f>
        <v>1.5142281965288999E-6</v>
      </c>
      <c r="AT1187" s="135">
        <f t="shared" ref="AT1187:AT1202" si="720">AW1187+AX1187+BC1187+BD1187+BE1187+BF1187+BG1187+BH1187+BI1187+BL1187+BP1187+BQ1187</f>
        <v>2.5482882679270002E-9</v>
      </c>
      <c r="AU1187" s="135">
        <f t="shared" ref="AU1187:AU1202" si="721">BM1187+BN1187</f>
        <v>0</v>
      </c>
      <c r="AV1187" s="302">
        <v>4.2923526999999999E-7</v>
      </c>
      <c r="AW1187" s="302">
        <v>1.2951078E-9</v>
      </c>
      <c r="AX1187" s="302">
        <v>3.5383927000000003E-14</v>
      </c>
      <c r="AY1187" s="302">
        <v>1.7387646999999999E-10</v>
      </c>
      <c r="AZ1187" s="303">
        <v>0</v>
      </c>
      <c r="BA1187" s="302">
        <v>-4.6135293999999999E-11</v>
      </c>
      <c r="BB1187" s="302">
        <v>1.0848627E-6</v>
      </c>
      <c r="BC1187" s="302">
        <v>-1.0541216000000001E-11</v>
      </c>
      <c r="BD1187" s="302">
        <v>1.2636863000000001E-9</v>
      </c>
      <c r="BE1187" s="303">
        <v>0</v>
      </c>
      <c r="BF1187" s="303">
        <v>0</v>
      </c>
      <c r="BG1187" s="303">
        <v>0</v>
      </c>
      <c r="BH1187" s="303">
        <v>0</v>
      </c>
      <c r="BI1187" s="303">
        <v>0</v>
      </c>
      <c r="BJ1187" s="303">
        <v>0</v>
      </c>
      <c r="BK1187" s="302">
        <v>2.4853529000000002E-12</v>
      </c>
      <c r="BL1187" s="303">
        <v>0</v>
      </c>
      <c r="BM1187" s="303">
        <v>0</v>
      </c>
      <c r="BN1187" s="303">
        <v>0</v>
      </c>
      <c r="BO1187" s="303">
        <v>0</v>
      </c>
      <c r="BP1187" s="303">
        <v>0</v>
      </c>
      <c r="BQ1187" s="303">
        <v>0</v>
      </c>
      <c r="BR1187" s="74"/>
      <c r="BS1187" s="144">
        <v>2.9477401999999999E-5</v>
      </c>
      <c r="BT1187" s="144">
        <v>8.7122350000000001E-6</v>
      </c>
      <c r="BU1187" s="144">
        <v>1.290477E-5</v>
      </c>
      <c r="BV1187" s="144">
        <v>-4.4817880000000002E-14</v>
      </c>
      <c r="BW1187" s="144">
        <v>7.1765675000000003E-6</v>
      </c>
      <c r="BX1187" s="136">
        <v>0</v>
      </c>
      <c r="BY1187" s="136">
        <v>0</v>
      </c>
      <c r="BZ1187" s="136">
        <v>0</v>
      </c>
      <c r="CA1187" s="136">
        <v>0</v>
      </c>
      <c r="CB1187" s="144">
        <v>-1.0910341000000001E-11</v>
      </c>
      <c r="CC1187" s="136">
        <v>0</v>
      </c>
      <c r="CD1187" s="136">
        <v>0</v>
      </c>
      <c r="CE1187" s="144">
        <v>3.9470477E-7</v>
      </c>
      <c r="CF1187" s="144">
        <v>2.8913482000000001E-7</v>
      </c>
      <c r="CG1187" s="136">
        <v>0</v>
      </c>
      <c r="CH1187" s="136">
        <v>0</v>
      </c>
      <c r="CI1187" s="136">
        <v>0</v>
      </c>
      <c r="CJ1187" s="203"/>
      <c r="CK1187" s="201"/>
      <c r="CL1187" s="110" t="s">
        <v>4598</v>
      </c>
      <c r="CP1187" s="74"/>
      <c r="CQ1187" s="89"/>
      <c r="CR1187" s="89"/>
      <c r="CS1187" s="89"/>
      <c r="CT1187" s="89"/>
      <c r="CU1187" s="89"/>
      <c r="CV1187" s="89"/>
      <c r="CW1187" s="74"/>
      <c r="CX1187" s="74"/>
      <c r="CY1187" s="74"/>
      <c r="CZ1187" s="74"/>
      <c r="DA1187" s="74"/>
      <c r="DB1187" s="74"/>
    </row>
    <row r="1188" spans="1:323" ht="14.5" customHeight="1">
      <c r="A1188" s="74" t="s">
        <v>4599</v>
      </c>
      <c r="B1188" s="129" t="s">
        <v>4169</v>
      </c>
      <c r="C1188" s="130" t="str">
        <f t="shared" si="710"/>
        <v>A.160.09.102</v>
      </c>
      <c r="D1188" s="131" t="s">
        <v>384</v>
      </c>
      <c r="E1188" s="129" t="s">
        <v>957</v>
      </c>
      <c r="F1188" s="132" t="s">
        <v>4600</v>
      </c>
      <c r="G1188" s="132">
        <f t="shared" si="711"/>
        <v>8.7889392651409742E-2</v>
      </c>
      <c r="H1188" s="348">
        <f t="shared" si="712"/>
        <v>8.7889392651409742E-2</v>
      </c>
      <c r="I1188" s="74"/>
      <c r="J1188" s="132">
        <f t="shared" si="713"/>
        <v>-7.7759299072000009E-4</v>
      </c>
      <c r="K1188" s="132">
        <f t="shared" si="714"/>
        <v>1.9680690642129732E-2</v>
      </c>
      <c r="L1188" s="300">
        <f t="shared" si="715"/>
        <v>0.10103629</v>
      </c>
      <c r="M1188" s="132">
        <v>-3.2049994999999998E-2</v>
      </c>
      <c r="N1188" s="132">
        <v>9.8173583000000005E-3</v>
      </c>
      <c r="O1188" s="132">
        <v>9.8633333000000007E-3</v>
      </c>
      <c r="P1188" s="132">
        <v>-7.7754600000000005E-4</v>
      </c>
      <c r="Q1188" s="132">
        <v>0</v>
      </c>
      <c r="R1188" s="132">
        <v>0</v>
      </c>
      <c r="S1188" s="304">
        <v>-4.6990719999999997E-8</v>
      </c>
      <c r="T1188" s="304">
        <v>-9.5787027000000009E-10</v>
      </c>
      <c r="U1188" s="132">
        <v>0</v>
      </c>
      <c r="V1188" s="132">
        <v>0.10103629</v>
      </c>
      <c r="W1188" s="132">
        <v>0</v>
      </c>
      <c r="X1188" s="132">
        <v>0</v>
      </c>
      <c r="Y1188" s="132">
        <v>0</v>
      </c>
      <c r="Z1188" s="132">
        <v>0</v>
      </c>
      <c r="AA1188" s="74"/>
      <c r="AB1188" s="301">
        <f t="shared" si="716"/>
        <v>-0.24097740601503756</v>
      </c>
      <c r="AC1188" s="338">
        <f t="shared" si="717"/>
        <v>-0.24097740601503756</v>
      </c>
      <c r="AD1188" s="74"/>
      <c r="AE1188" s="136">
        <v>45.779352000000003</v>
      </c>
      <c r="AF1188" s="136">
        <v>25.544167000000002</v>
      </c>
      <c r="AG1188" s="136">
        <v>0</v>
      </c>
      <c r="AH1188" s="136">
        <v>0</v>
      </c>
      <c r="AI1188" s="136">
        <v>20.235185000000001</v>
      </c>
      <c r="AJ1188" s="136">
        <v>0</v>
      </c>
      <c r="AK1188" s="136">
        <v>0</v>
      </c>
      <c r="AL1188" s="74"/>
      <c r="AM1188" s="133">
        <v>-8.9288886999999999E-4</v>
      </c>
      <c r="AN1188" s="340">
        <f t="shared" si="718"/>
        <v>-8.9288886999999999E-4</v>
      </c>
      <c r="AP1188" s="133">
        <v>-7.5928495000000004E-4</v>
      </c>
      <c r="AQ1188" s="133">
        <v>-1.3360392E-4</v>
      </c>
      <c r="AR1188" s="133">
        <v>0</v>
      </c>
      <c r="AS1188" s="134">
        <f t="shared" si="719"/>
        <v>-4.5520685552200025E-8</v>
      </c>
      <c r="AT1188" s="135">
        <f t="shared" si="720"/>
        <v>-4.9409734229599997E-10</v>
      </c>
      <c r="AU1188" s="135">
        <f t="shared" si="721"/>
        <v>0</v>
      </c>
      <c r="AV1188" s="302">
        <v>-2.2383741E-7</v>
      </c>
      <c r="AW1188" s="302">
        <v>-6.7537037000000001E-10</v>
      </c>
      <c r="AX1188" s="302">
        <v>-1.8452296E-14</v>
      </c>
      <c r="AY1188" s="302">
        <v>1.3766667E-10</v>
      </c>
      <c r="AZ1188" s="303">
        <v>0</v>
      </c>
      <c r="BA1188" s="302">
        <v>-1.155E-10</v>
      </c>
      <c r="BB1188" s="302">
        <v>1.7829258999999999E-7</v>
      </c>
      <c r="BC1188" s="302">
        <v>-2.6389999999999999E-11</v>
      </c>
      <c r="BD1188" s="302">
        <v>2.0768148E-10</v>
      </c>
      <c r="BE1188" s="303">
        <v>0</v>
      </c>
      <c r="BF1188" s="303">
        <v>0</v>
      </c>
      <c r="BG1188" s="303">
        <v>0</v>
      </c>
      <c r="BH1188" s="303">
        <v>0</v>
      </c>
      <c r="BI1188" s="303">
        <v>0</v>
      </c>
      <c r="BJ1188" s="303">
        <v>0</v>
      </c>
      <c r="BK1188" s="302">
        <v>1.9677777999999999E-12</v>
      </c>
      <c r="BL1188" s="303">
        <v>0</v>
      </c>
      <c r="BM1188" s="303">
        <v>0</v>
      </c>
      <c r="BN1188" s="303">
        <v>0</v>
      </c>
      <c r="BO1188" s="303">
        <v>0</v>
      </c>
      <c r="BP1188" s="303">
        <v>0</v>
      </c>
      <c r="BQ1188" s="303">
        <v>0</v>
      </c>
      <c r="BR1188" s="74"/>
      <c r="BS1188" s="144">
        <v>-4.3943909000000003E-6</v>
      </c>
      <c r="BT1188" s="144">
        <v>1.4318188999999999E-6</v>
      </c>
      <c r="BU1188" s="144">
        <v>-6.7190895000000002E-6</v>
      </c>
      <c r="BV1188" s="144">
        <v>-1.1220184E-13</v>
      </c>
      <c r="BW1188" s="144">
        <v>1.1794384000000001E-6</v>
      </c>
      <c r="BX1188" s="136">
        <v>0</v>
      </c>
      <c r="BY1188" s="136">
        <v>0</v>
      </c>
      <c r="BZ1188" s="136">
        <v>0</v>
      </c>
      <c r="CA1188" s="136">
        <v>0</v>
      </c>
      <c r="CB1188" s="144">
        <v>-3.1094033000000001E-11</v>
      </c>
      <c r="CC1188" s="136">
        <v>0</v>
      </c>
      <c r="CD1188" s="136">
        <v>0</v>
      </c>
      <c r="CE1188" s="144">
        <v>3.1250744000000001E-7</v>
      </c>
      <c r="CF1188" s="144">
        <v>-5.9903495000000005E-7</v>
      </c>
      <c r="CG1188" s="136">
        <v>0</v>
      </c>
      <c r="CH1188" s="136">
        <v>0</v>
      </c>
      <c r="CI1188" s="136">
        <v>0</v>
      </c>
      <c r="CJ1188" s="205"/>
      <c r="CK1188" s="201"/>
      <c r="CL1188" s="110" t="s">
        <v>4598</v>
      </c>
      <c r="CM1188" s="110"/>
      <c r="CN1188" s="110"/>
      <c r="CP1188" s="74"/>
      <c r="CQ1188" s="89"/>
      <c r="CR1188" s="89"/>
      <c r="CS1188" s="89"/>
      <c r="CT1188" s="89"/>
      <c r="CU1188" s="89"/>
      <c r="CV1188" s="89"/>
      <c r="CW1188" s="74"/>
      <c r="CX1188" s="74"/>
      <c r="CY1188" s="74"/>
      <c r="CZ1188" s="74"/>
      <c r="DA1188" s="74"/>
      <c r="DB1188" s="74"/>
    </row>
    <row r="1189" spans="1:323" ht="14.5" customHeight="1">
      <c r="A1189" s="74" t="s">
        <v>4601</v>
      </c>
      <c r="B1189" s="129" t="s">
        <v>4169</v>
      </c>
      <c r="C1189" s="130" t="str">
        <f t="shared" si="710"/>
        <v>A.160.09.103</v>
      </c>
      <c r="D1189" s="131" t="s">
        <v>384</v>
      </c>
      <c r="E1189" s="129" t="s">
        <v>957</v>
      </c>
      <c r="F1189" s="132" t="s">
        <v>4602</v>
      </c>
      <c r="G1189" s="132">
        <f t="shared" si="711"/>
        <v>3.14931600765E-2</v>
      </c>
      <c r="H1189" s="348">
        <f t="shared" si="712"/>
        <v>3.14931600765E-2</v>
      </c>
      <c r="I1189" s="74"/>
      <c r="J1189" s="132">
        <f t="shared" si="713"/>
        <v>7.0447172850000004E-4</v>
      </c>
      <c r="K1189" s="132">
        <f t="shared" si="714"/>
        <v>1.78821438E-3</v>
      </c>
      <c r="L1189" s="300">
        <f t="shared" si="715"/>
        <v>1.0523675967999999E-2</v>
      </c>
      <c r="M1189" s="132">
        <v>1.8476797999999999E-2</v>
      </c>
      <c r="N1189" s="132">
        <v>8.9957800000000005E-4</v>
      </c>
      <c r="O1189" s="132">
        <v>7.1841511999999998E-4</v>
      </c>
      <c r="P1189" s="132">
        <v>4.4473933000000002E-4</v>
      </c>
      <c r="Q1189" s="304">
        <v>7.2534384000000004E-5</v>
      </c>
      <c r="R1189" s="304">
        <v>5.6588445E-6</v>
      </c>
      <c r="S1189" s="132">
        <v>1.8153917000000001E-4</v>
      </c>
      <c r="T1189" s="132">
        <v>1.7022126000000001E-4</v>
      </c>
      <c r="U1189" s="304">
        <v>6.5341884999999998E-5</v>
      </c>
      <c r="V1189" s="132">
        <v>8.7479549000000004E-3</v>
      </c>
      <c r="W1189" s="132">
        <v>1.6772245999999999E-3</v>
      </c>
      <c r="X1189" s="304">
        <v>3.3154583000000003E-5</v>
      </c>
      <c r="Y1189" s="132">
        <v>0</v>
      </c>
      <c r="Z1189" s="132">
        <v>0</v>
      </c>
      <c r="AA1189" s="74"/>
      <c r="AB1189" s="301">
        <f t="shared" si="716"/>
        <v>0.1389232932330827</v>
      </c>
      <c r="AC1189" s="338">
        <f t="shared" si="717"/>
        <v>0.1389232932330827</v>
      </c>
      <c r="AD1189" s="74"/>
      <c r="AE1189" s="136">
        <v>19.871071000000001</v>
      </c>
      <c r="AF1189" s="136">
        <v>1.7892424</v>
      </c>
      <c r="AG1189" s="136">
        <v>0.22736091</v>
      </c>
      <c r="AH1189" s="136">
        <v>0</v>
      </c>
      <c r="AI1189" s="136">
        <v>17.718568999999999</v>
      </c>
      <c r="AJ1189" s="136">
        <v>8.4264609000000004E-2</v>
      </c>
      <c r="AK1189" s="136">
        <v>5.1634425999999997E-2</v>
      </c>
      <c r="AL1189" s="74"/>
      <c r="AM1189" s="133">
        <v>2.7947225000000001E-3</v>
      </c>
      <c r="AN1189" s="340">
        <f t="shared" si="718"/>
        <v>2.7947225000000001E-3</v>
      </c>
      <c r="AP1189" s="133">
        <v>2.5762070000000001E-3</v>
      </c>
      <c r="AQ1189" s="133">
        <v>1.3036271000000001E-4</v>
      </c>
      <c r="AR1189" s="145">
        <v>8.8152717999999996E-5</v>
      </c>
      <c r="AS1189" s="134">
        <f t="shared" si="719"/>
        <v>1.5444886334486E-7</v>
      </c>
      <c r="AT1189" s="135">
        <f t="shared" si="720"/>
        <v>4.8211062565780007E-10</v>
      </c>
      <c r="AU1189" s="135">
        <f t="shared" si="721"/>
        <v>1.23463189797E-2</v>
      </c>
      <c r="AV1189" s="302">
        <v>1.2937997000000001E-7</v>
      </c>
      <c r="AW1189" s="302">
        <v>3.9038498000000001E-10</v>
      </c>
      <c r="AX1189" s="302">
        <v>1.0665187000000001E-14</v>
      </c>
      <c r="AY1189" s="302">
        <v>7.7678243000000004E-12</v>
      </c>
      <c r="AZ1189" s="302">
        <v>1.7703156E-13</v>
      </c>
      <c r="BA1189" s="302">
        <v>6.6130620999999999E-11</v>
      </c>
      <c r="BB1189" s="302">
        <v>2.3083270999999999E-8</v>
      </c>
      <c r="BC1189" s="302">
        <v>9.5615975000000001E-12</v>
      </c>
      <c r="BD1189" s="302">
        <v>2.6985199E-11</v>
      </c>
      <c r="BE1189" s="302">
        <v>5.2905232999999999E-14</v>
      </c>
      <c r="BF1189" s="302">
        <v>1.7806952E-15</v>
      </c>
      <c r="BG1189" s="302">
        <v>4.8924113999999999E-14</v>
      </c>
      <c r="BH1189" s="302">
        <v>2.9196542000000001E-15</v>
      </c>
      <c r="BI1189" s="302">
        <v>5.8652743999999999E-15</v>
      </c>
      <c r="BJ1189" s="302">
        <v>2.0255767999999999E-11</v>
      </c>
      <c r="BK1189" s="302">
        <v>1.8912910999999999E-9</v>
      </c>
      <c r="BL1189" s="302">
        <v>5.5055789000000001E-11</v>
      </c>
      <c r="BM1189" s="302">
        <v>2.1699797E-6</v>
      </c>
      <c r="BN1189" s="303">
        <v>1.2344149E-2</v>
      </c>
      <c r="BO1189" s="303">
        <v>0</v>
      </c>
      <c r="BP1189" s="303">
        <v>0</v>
      </c>
      <c r="BQ1189" s="303">
        <v>0</v>
      </c>
      <c r="BR1189" s="74"/>
      <c r="BS1189" s="144">
        <v>7.1834756000000003E-6</v>
      </c>
      <c r="BT1189" s="144">
        <v>2.1022920000000001E-7</v>
      </c>
      <c r="BU1189" s="144">
        <v>3.8735501000000003E-6</v>
      </c>
      <c r="BV1189" s="144">
        <v>1.9949068000000001E-8</v>
      </c>
      <c r="BW1189" s="144">
        <v>2.0962857999999999E-7</v>
      </c>
      <c r="BX1189" s="144">
        <v>4.761776E-8</v>
      </c>
      <c r="BY1189" s="144">
        <v>1.0544231999999999E-9</v>
      </c>
      <c r="BZ1189" s="144">
        <v>8.0469591999999994E-8</v>
      </c>
      <c r="CA1189" s="144">
        <v>7.5937708999999998E-9</v>
      </c>
      <c r="CB1189" s="144">
        <v>1.2012552999999999E-7</v>
      </c>
      <c r="CC1189" s="144">
        <v>1.2899212E-9</v>
      </c>
      <c r="CD1189" s="144">
        <v>3.5907612000000002E-8</v>
      </c>
      <c r="CE1189" s="144">
        <v>1.7894051000000001E-11</v>
      </c>
      <c r="CF1189" s="144">
        <v>1.0706692E-7</v>
      </c>
      <c r="CG1189" s="144">
        <v>2.4373215E-6</v>
      </c>
      <c r="CH1189" s="144">
        <v>3.1653708E-8</v>
      </c>
      <c r="CI1189" s="136">
        <v>0</v>
      </c>
      <c r="CJ1189" s="205"/>
      <c r="CK1189" s="201"/>
      <c r="CL1189" s="110" t="s">
        <v>4603</v>
      </c>
      <c r="CM1189" s="110"/>
      <c r="CN1189" s="110"/>
      <c r="CP1189" s="74"/>
      <c r="CQ1189" s="74"/>
      <c r="CR1189" s="74"/>
      <c r="CS1189" s="74"/>
      <c r="CT1189" s="74"/>
      <c r="CU1189" s="74"/>
      <c r="CV1189" s="74"/>
      <c r="CW1189" s="74"/>
      <c r="CX1189" s="74"/>
      <c r="CY1189" s="74"/>
      <c r="CZ1189" s="74"/>
      <c r="DA1189" s="74"/>
      <c r="DB1189" s="74"/>
    </row>
    <row r="1190" spans="1:323" ht="14.5" customHeight="1">
      <c r="A1190" s="74" t="s">
        <v>4604</v>
      </c>
      <c r="B1190" s="129" t="s">
        <v>4169</v>
      </c>
      <c r="C1190" s="130" t="str">
        <f t="shared" si="710"/>
        <v>A.160.09.104</v>
      </c>
      <c r="D1190" s="131" t="s">
        <v>384</v>
      </c>
      <c r="E1190" s="129" t="s">
        <v>957</v>
      </c>
      <c r="F1190" s="132" t="s">
        <v>4605</v>
      </c>
      <c r="G1190" s="132">
        <f t="shared" si="711"/>
        <v>1.3230835736017299</v>
      </c>
      <c r="H1190" s="348">
        <f t="shared" si="712"/>
        <v>1.3230835736017299</v>
      </c>
      <c r="I1190" s="74"/>
      <c r="J1190" s="132">
        <f t="shared" si="713"/>
        <v>1.0528749429399999</v>
      </c>
      <c r="K1190" s="132">
        <f t="shared" si="714"/>
        <v>0.20375375270000001</v>
      </c>
      <c r="L1190" s="300">
        <f t="shared" si="715"/>
        <v>2.650495796173E-2</v>
      </c>
      <c r="M1190" s="132">
        <v>3.994992E-2</v>
      </c>
      <c r="N1190" s="132">
        <v>6.1097139999999996E-3</v>
      </c>
      <c r="O1190" s="132">
        <v>1.4010087E-3</v>
      </c>
      <c r="P1190" s="132">
        <v>9.5097319999999999E-4</v>
      </c>
      <c r="Q1190" s="132">
        <v>1.2768974E-4</v>
      </c>
      <c r="R1190" s="132">
        <v>0.27926461000000002</v>
      </c>
      <c r="S1190" s="132">
        <v>0.77253167</v>
      </c>
      <c r="T1190" s="132">
        <v>0.19624303000000001</v>
      </c>
      <c r="U1190" s="132">
        <v>1.2029277E-2</v>
      </c>
      <c r="V1190" s="132">
        <v>8.1458941999999999E-3</v>
      </c>
      <c r="W1190" s="132">
        <v>6.3217749000000004E-3</v>
      </c>
      <c r="X1190" s="304">
        <v>7.4026015E-6</v>
      </c>
      <c r="Y1190" s="304">
        <v>6.0926022999999998E-7</v>
      </c>
      <c r="Z1190" s="132">
        <v>0</v>
      </c>
      <c r="AA1190" s="74"/>
      <c r="AB1190" s="301">
        <f t="shared" si="716"/>
        <v>0.30037533834586466</v>
      </c>
      <c r="AC1190" s="338">
        <f t="shared" si="717"/>
        <v>0.30037533834586466</v>
      </c>
      <c r="AD1190" s="74"/>
      <c r="AE1190" s="136">
        <v>23.647970000000001</v>
      </c>
      <c r="AF1190" s="136">
        <v>3.6211351999999999</v>
      </c>
      <c r="AG1190" s="136">
        <v>0.85701843</v>
      </c>
      <c r="AH1190" s="136">
        <v>0</v>
      </c>
      <c r="AI1190" s="136">
        <v>18.876031999999999</v>
      </c>
      <c r="AJ1190" s="136">
        <v>0.19361083000000001</v>
      </c>
      <c r="AK1190" s="136">
        <v>0.10017334</v>
      </c>
      <c r="AL1190" s="74"/>
      <c r="AM1190" s="133">
        <v>0.91982078</v>
      </c>
      <c r="AN1190" s="340">
        <f t="shared" si="718"/>
        <v>0.91982078</v>
      </c>
      <c r="AP1190" s="133">
        <v>0.91923984000000003</v>
      </c>
      <c r="AQ1190" s="133">
        <v>3.9643372000000001E-4</v>
      </c>
      <c r="AR1190" s="133">
        <v>1.8450306000000001E-4</v>
      </c>
      <c r="AS1190" s="134">
        <f t="shared" si="719"/>
        <v>5.5110302099469659E-5</v>
      </c>
      <c r="AT1190" s="135">
        <f t="shared" si="720"/>
        <v>1.4661010171271225E-9</v>
      </c>
      <c r="AU1190" s="135">
        <f t="shared" si="721"/>
        <v>2.5840765840000002E-2</v>
      </c>
      <c r="AV1190" s="302">
        <v>2.7902494999999998E-7</v>
      </c>
      <c r="AW1190" s="302">
        <v>8.4189491999999997E-10</v>
      </c>
      <c r="AX1190" s="302">
        <v>2.3001345000000001E-14</v>
      </c>
      <c r="AY1190" s="302">
        <v>3.2810794E-12</v>
      </c>
      <c r="AZ1190" s="302">
        <v>6.3843256999999997E-14</v>
      </c>
      <c r="BA1190" s="302">
        <v>1.4140208000000001E-10</v>
      </c>
      <c r="BB1190" s="302">
        <v>1.2283428999999999E-7</v>
      </c>
      <c r="BC1190" s="302">
        <v>2.0928717999999999E-11</v>
      </c>
      <c r="BD1190" s="302">
        <v>1.4159892E-10</v>
      </c>
      <c r="BE1190" s="302">
        <v>1.0172065000000001E-12</v>
      </c>
      <c r="BF1190" s="302">
        <v>7.6269927999999998E-16</v>
      </c>
      <c r="BG1190" s="302">
        <v>1.6445398000000001E-12</v>
      </c>
      <c r="BH1190" s="302">
        <v>3.7651257999999999E-10</v>
      </c>
      <c r="BI1190" s="302">
        <v>7.0305702000000001E-11</v>
      </c>
      <c r="BJ1190" s="302">
        <v>2.9642942999999998E-6</v>
      </c>
      <c r="BK1190" s="302">
        <v>5.1743992000000003E-5</v>
      </c>
      <c r="BL1190" s="302">
        <v>1.2102831E-11</v>
      </c>
      <c r="BM1190" s="303">
        <v>5.1243784000000003E-4</v>
      </c>
      <c r="BN1190" s="303">
        <v>2.5328328000000001E-2</v>
      </c>
      <c r="BO1190" s="302">
        <v>1.1812467E-11</v>
      </c>
      <c r="BP1190" s="302">
        <v>7.1832569000000006E-14</v>
      </c>
      <c r="BQ1190" s="302">
        <v>3.2138423000000002E-18</v>
      </c>
      <c r="BR1190" s="74"/>
      <c r="BS1190" s="136">
        <v>9.3025729999999997E-4</v>
      </c>
      <c r="BT1190" s="144">
        <v>1.0147888E-6</v>
      </c>
      <c r="BU1190" s="144">
        <v>8.3752615000000006E-6</v>
      </c>
      <c r="BV1190" s="144">
        <v>2.2987281000000001E-5</v>
      </c>
      <c r="BW1190" s="144">
        <v>8.7528684000000002E-7</v>
      </c>
      <c r="BX1190" s="144">
        <v>8.7250500999999995E-8</v>
      </c>
      <c r="BY1190" s="144">
        <v>2.4731278000000001E-8</v>
      </c>
      <c r="BZ1190" s="144">
        <v>1.3283821999999999E-7</v>
      </c>
      <c r="CA1190" s="136">
        <v>3.7475345000000001E-4</v>
      </c>
      <c r="CB1190" s="136">
        <v>5.1118870000000001E-4</v>
      </c>
      <c r="CC1190" s="144">
        <v>4.7151756000000003E-10</v>
      </c>
      <c r="CD1190" s="144">
        <v>7.8912331999999992E-9</v>
      </c>
      <c r="CE1190" s="144">
        <v>8.6947817000000004E-12</v>
      </c>
      <c r="CF1190" s="144">
        <v>2.9357191999999998E-7</v>
      </c>
      <c r="CG1190" s="144">
        <v>5.4431897000000002E-6</v>
      </c>
      <c r="CH1190" s="144">
        <v>5.0708871000000002E-6</v>
      </c>
      <c r="CI1190" s="144">
        <v>1.6957656999999999E-9</v>
      </c>
      <c r="CJ1190" s="205"/>
      <c r="CK1190" s="201"/>
      <c r="CL1190" s="110" t="s">
        <v>4606</v>
      </c>
      <c r="CM1190" s="110"/>
      <c r="CN1190" s="110"/>
      <c r="CP1190" s="74"/>
      <c r="CQ1190" s="89"/>
      <c r="CR1190" s="89"/>
      <c r="CS1190" s="89"/>
      <c r="CT1190" s="89"/>
      <c r="CU1190" s="89"/>
      <c r="CV1190" s="89"/>
      <c r="CW1190" s="74"/>
      <c r="CX1190" s="74"/>
      <c r="CY1190" s="74"/>
      <c r="CZ1190" s="74"/>
      <c r="DA1190" s="74"/>
      <c r="DB1190" s="74"/>
    </row>
    <row r="1191" spans="1:323" ht="14.5" customHeight="1">
      <c r="A1191" s="74" t="s">
        <v>4607</v>
      </c>
      <c r="B1191" s="129" t="s">
        <v>4169</v>
      </c>
      <c r="C1191" s="130" t="str">
        <f t="shared" si="710"/>
        <v>A.160.09.105</v>
      </c>
      <c r="D1191" s="131" t="s">
        <v>384</v>
      </c>
      <c r="E1191" s="129" t="s">
        <v>957</v>
      </c>
      <c r="F1191" s="132" t="s">
        <v>4608</v>
      </c>
      <c r="G1191" s="132">
        <f t="shared" si="711"/>
        <v>8.6332475516600005E-2</v>
      </c>
      <c r="H1191" s="348">
        <f t="shared" si="712"/>
        <v>8.6332475516600005E-2</v>
      </c>
      <c r="I1191" s="74"/>
      <c r="J1191" s="132">
        <f t="shared" si="713"/>
        <v>1.6458691596E-3</v>
      </c>
      <c r="K1191" s="132">
        <f t="shared" si="714"/>
        <v>1.1728982109999999E-2</v>
      </c>
      <c r="L1191" s="300">
        <f t="shared" si="715"/>
        <v>3.6122483247000001E-2</v>
      </c>
      <c r="M1191" s="132">
        <v>3.6835141000000002E-2</v>
      </c>
      <c r="N1191" s="132">
        <v>9.4195028999999996E-3</v>
      </c>
      <c r="O1191" s="132">
        <v>2.1367299999999999E-3</v>
      </c>
      <c r="P1191" s="132">
        <v>1.3149953999999999E-3</v>
      </c>
      <c r="Q1191" s="132">
        <v>1.2232585E-4</v>
      </c>
      <c r="R1191" s="304">
        <v>7.8275396000000005E-6</v>
      </c>
      <c r="S1191" s="132">
        <v>2.0072037E-4</v>
      </c>
      <c r="T1191" s="132">
        <v>1.7274921000000001E-4</v>
      </c>
      <c r="U1191" s="132">
        <v>1.2354835E-4</v>
      </c>
      <c r="V1191" s="132">
        <v>3.5888031000000001E-2</v>
      </c>
      <c r="W1191" s="304">
        <v>7.2507379000000006E-5</v>
      </c>
      <c r="X1191" s="304">
        <v>3.5434712999999997E-5</v>
      </c>
      <c r="Y1191" s="304">
        <v>2.9618050000000001E-6</v>
      </c>
      <c r="Z1191" s="132">
        <v>0</v>
      </c>
      <c r="AA1191" s="74"/>
      <c r="AB1191" s="301">
        <f t="shared" si="716"/>
        <v>0.27695594736842105</v>
      </c>
      <c r="AC1191" s="338">
        <f t="shared" si="717"/>
        <v>0.27695594736842105</v>
      </c>
      <c r="AD1191" s="74"/>
      <c r="AE1191" s="136">
        <v>21.803865999999999</v>
      </c>
      <c r="AF1191" s="136">
        <v>4.0901714</v>
      </c>
      <c r="AG1191" s="136">
        <v>9.8298680999999999E-3</v>
      </c>
      <c r="AH1191" s="136">
        <v>0</v>
      </c>
      <c r="AI1191" s="136">
        <v>17.700970999999999</v>
      </c>
      <c r="AJ1191" s="136">
        <v>1.0577352E-3</v>
      </c>
      <c r="AK1191" s="136">
        <v>1.8356824000000001E-3</v>
      </c>
      <c r="AL1191" s="74"/>
      <c r="AM1191" s="133">
        <v>7.9549948000000002E-3</v>
      </c>
      <c r="AN1191" s="340">
        <f t="shared" si="718"/>
        <v>7.9549948000000002E-3</v>
      </c>
      <c r="AP1191" s="133">
        <v>7.3815931000000001E-3</v>
      </c>
      <c r="AQ1191" s="133">
        <v>2.9285055999999997E-4</v>
      </c>
      <c r="AR1191" s="133">
        <v>2.8055115999999999E-4</v>
      </c>
      <c r="AS1191" s="134">
        <f t="shared" si="719"/>
        <v>4.4254155308875996E-7</v>
      </c>
      <c r="AT1191" s="135">
        <f t="shared" si="720"/>
        <v>1.0830272094073951E-9</v>
      </c>
      <c r="AU1191" s="135">
        <f t="shared" si="721"/>
        <v>3.9292878745000002E-2</v>
      </c>
      <c r="AV1191" s="302">
        <v>2.5768084999999998E-7</v>
      </c>
      <c r="AW1191" s="302">
        <v>7.7750733999999998E-10</v>
      </c>
      <c r="AX1191" s="302">
        <v>2.1241591E-14</v>
      </c>
      <c r="AY1191" s="302">
        <v>8.7643599000000004E-12</v>
      </c>
      <c r="AZ1191" s="302">
        <v>2.2938786E-13</v>
      </c>
      <c r="BA1191" s="302">
        <v>1.9547426999999999E-10</v>
      </c>
      <c r="BB1191" s="302">
        <v>1.8250689000000001E-7</v>
      </c>
      <c r="BC1191" s="302">
        <v>3.3221210999999997E-11</v>
      </c>
      <c r="BD1191" s="302">
        <v>2.1311029E-10</v>
      </c>
      <c r="BE1191" s="302">
        <v>5.8254780999999995E-14</v>
      </c>
      <c r="BF1191" s="302">
        <v>1.8763022000000001E-15</v>
      </c>
      <c r="BG1191" s="302">
        <v>7.0122029999999996E-14</v>
      </c>
      <c r="BH1191" s="302">
        <v>3.2250447E-15</v>
      </c>
      <c r="BI1191" s="302">
        <v>5.993395E-15</v>
      </c>
      <c r="BJ1191" s="302">
        <v>3.4211866000000002E-11</v>
      </c>
      <c r="BK1191" s="302">
        <v>2.0577091E-9</v>
      </c>
      <c r="BL1191" s="302">
        <v>5.8678438999999995E-11</v>
      </c>
      <c r="BM1191" s="302">
        <v>1.7172744999999999E-5</v>
      </c>
      <c r="BN1191" s="303">
        <v>3.9275706000000001E-2</v>
      </c>
      <c r="BO1191" s="302">
        <v>5.7424104999999998E-11</v>
      </c>
      <c r="BP1191" s="302">
        <v>3.4920064E-13</v>
      </c>
      <c r="BQ1191" s="302">
        <v>1.5623495000000001E-17</v>
      </c>
      <c r="BR1191" s="74"/>
      <c r="BS1191" s="144">
        <v>1.6525488999999999E-5</v>
      </c>
      <c r="BT1191" s="144">
        <v>1.516015E-6</v>
      </c>
      <c r="BU1191" s="144">
        <v>7.7222668000000004E-6</v>
      </c>
      <c r="BV1191" s="144">
        <v>2.0247916E-8</v>
      </c>
      <c r="BW1191" s="144">
        <v>1.2385286000000001E-6</v>
      </c>
      <c r="BX1191" s="144">
        <v>9.1948918000000005E-8</v>
      </c>
      <c r="BY1191" s="144">
        <v>1.1332897E-9</v>
      </c>
      <c r="BZ1191" s="144">
        <v>1.4852896999999999E-7</v>
      </c>
      <c r="CA1191" s="144">
        <v>1.0504007E-8</v>
      </c>
      <c r="CB1191" s="144">
        <v>1.3281783999999999E-7</v>
      </c>
      <c r="CC1191" s="144">
        <v>1.6836494000000001E-9</v>
      </c>
      <c r="CD1191" s="144">
        <v>3.8255661000000003E-8</v>
      </c>
      <c r="CE1191" s="144">
        <v>3.1462832E-11</v>
      </c>
      <c r="CF1191" s="144">
        <v>6.4572838000000005E-7</v>
      </c>
      <c r="CG1191" s="144">
        <v>4.9340705E-6</v>
      </c>
      <c r="CH1191" s="144">
        <v>1.5484052000000002E-8</v>
      </c>
      <c r="CI1191" s="144">
        <v>8.2436485999999997E-9</v>
      </c>
      <c r="CJ1191" s="205"/>
      <c r="CK1191" s="201"/>
      <c r="CL1191" s="110" t="s">
        <v>4609</v>
      </c>
      <c r="CM1191" s="110"/>
      <c r="CN1191" s="110"/>
      <c r="CP1191" s="74"/>
      <c r="CQ1191" s="140"/>
      <c r="CR1191" s="140"/>
      <c r="CS1191" s="140"/>
      <c r="CT1191" s="140"/>
      <c r="CU1191" s="140"/>
      <c r="CV1191" s="140"/>
      <c r="CW1191" s="74"/>
      <c r="CX1191" s="74"/>
      <c r="CY1191" s="74"/>
      <c r="CZ1191" s="74"/>
      <c r="DA1191" s="74"/>
      <c r="DB1191" s="74"/>
    </row>
    <row r="1192" spans="1:323" ht="14.5" customHeight="1">
      <c r="A1192" s="74" t="s">
        <v>4610</v>
      </c>
      <c r="B1192" s="129" t="s">
        <v>4169</v>
      </c>
      <c r="C1192" s="130" t="str">
        <f t="shared" si="710"/>
        <v>A.160.09.106</v>
      </c>
      <c r="D1192" s="131" t="s">
        <v>384</v>
      </c>
      <c r="E1192" s="129" t="s">
        <v>957</v>
      </c>
      <c r="F1192" s="132" t="s">
        <v>4611</v>
      </c>
      <c r="G1192" s="132">
        <f t="shared" si="711"/>
        <v>6.1656481818117004E-2</v>
      </c>
      <c r="H1192" s="348">
        <f t="shared" si="712"/>
        <v>6.1656481818117004E-2</v>
      </c>
      <c r="I1192" s="74"/>
      <c r="J1192" s="132">
        <f t="shared" si="713"/>
        <v>3.9990632549799998E-4</v>
      </c>
      <c r="K1192" s="132">
        <f t="shared" si="714"/>
        <v>9.5795054926189997E-3</v>
      </c>
      <c r="L1192" s="300">
        <f t="shared" si="715"/>
        <v>2.6169000000000001E-2</v>
      </c>
      <c r="M1192" s="132">
        <v>2.5508070000000001E-2</v>
      </c>
      <c r="N1192" s="132">
        <v>8.7187050000000002E-3</v>
      </c>
      <c r="O1192" s="132">
        <v>8.608E-4</v>
      </c>
      <c r="P1192" s="132">
        <v>3.9988079999999997E-4</v>
      </c>
      <c r="Q1192" s="132">
        <v>0</v>
      </c>
      <c r="R1192" s="132">
        <v>0</v>
      </c>
      <c r="S1192" s="304">
        <v>2.5525497999999999E-8</v>
      </c>
      <c r="T1192" s="304">
        <v>4.9261899999999999E-10</v>
      </c>
      <c r="U1192" s="132">
        <v>0</v>
      </c>
      <c r="V1192" s="132">
        <v>2.6169000000000001E-2</v>
      </c>
      <c r="W1192" s="132">
        <v>0</v>
      </c>
      <c r="X1192" s="132">
        <v>0</v>
      </c>
      <c r="Y1192" s="132">
        <v>0</v>
      </c>
      <c r="Z1192" s="132">
        <v>0</v>
      </c>
      <c r="AA1192" s="74"/>
      <c r="AB1192" s="301">
        <f t="shared" si="716"/>
        <v>0.19178999999999999</v>
      </c>
      <c r="AC1192" s="338">
        <f t="shared" si="717"/>
        <v>0.19178999999999999</v>
      </c>
      <c r="AD1192" s="74"/>
      <c r="AE1192" s="136">
        <v>20.4938</v>
      </c>
      <c r="AF1192" s="136">
        <v>2.7938000000000001</v>
      </c>
      <c r="AG1192" s="136">
        <v>0</v>
      </c>
      <c r="AH1192" s="136">
        <v>0</v>
      </c>
      <c r="AI1192" s="136">
        <v>17.7</v>
      </c>
      <c r="AJ1192" s="136">
        <v>0</v>
      </c>
      <c r="AK1192" s="136">
        <v>0</v>
      </c>
      <c r="AL1192" s="74"/>
      <c r="AM1192" s="133">
        <v>6.0086232999999999E-3</v>
      </c>
      <c r="AN1192" s="340">
        <f t="shared" si="718"/>
        <v>6.0086232999999999E-3</v>
      </c>
      <c r="AP1192" s="133">
        <v>5.6108271000000001E-3</v>
      </c>
      <c r="AQ1192" s="133">
        <v>1.9875445999999999E-4</v>
      </c>
      <c r="AR1192" s="133">
        <v>1.9904178000000001E-4</v>
      </c>
      <c r="AS1192" s="134">
        <f t="shared" si="719"/>
        <v>3.3638052000000003E-7</v>
      </c>
      <c r="AT1192" s="135">
        <f t="shared" si="720"/>
        <v>7.3503867193500008E-10</v>
      </c>
      <c r="AU1192" s="135">
        <f t="shared" si="721"/>
        <v>2.7876999999999999E-2</v>
      </c>
      <c r="AV1192" s="302">
        <v>1.7798112E-7</v>
      </c>
      <c r="AW1192" s="302">
        <v>5.3701200000000001E-10</v>
      </c>
      <c r="AX1192" s="302">
        <v>1.4671935000000001E-14</v>
      </c>
      <c r="AY1192" s="303">
        <v>0</v>
      </c>
      <c r="AZ1192" s="303">
        <v>0</v>
      </c>
      <c r="BA1192" s="302">
        <v>5.9399999999999997E-11</v>
      </c>
      <c r="BB1192" s="302">
        <v>1.5834E-7</v>
      </c>
      <c r="BC1192" s="302">
        <v>1.3572000000000001E-11</v>
      </c>
      <c r="BD1192" s="302">
        <v>1.8444000000000001E-10</v>
      </c>
      <c r="BE1192" s="303">
        <v>0</v>
      </c>
      <c r="BF1192" s="303">
        <v>0</v>
      </c>
      <c r="BG1192" s="303">
        <v>0</v>
      </c>
      <c r="BH1192" s="303">
        <v>0</v>
      </c>
      <c r="BI1192" s="303">
        <v>0</v>
      </c>
      <c r="BJ1192" s="303">
        <v>0</v>
      </c>
      <c r="BK1192" s="303">
        <v>0</v>
      </c>
      <c r="BL1192" s="303">
        <v>0</v>
      </c>
      <c r="BM1192" s="303">
        <v>0</v>
      </c>
      <c r="BN1192" s="303">
        <v>2.7876999999999999E-2</v>
      </c>
      <c r="BO1192" s="303">
        <v>0</v>
      </c>
      <c r="BP1192" s="303">
        <v>0</v>
      </c>
      <c r="BQ1192" s="303">
        <v>0</v>
      </c>
      <c r="BR1192" s="74"/>
      <c r="BS1192" s="144">
        <v>1.1477917000000001E-5</v>
      </c>
      <c r="BT1192" s="144">
        <v>1.2715851E-6</v>
      </c>
      <c r="BU1192" s="144">
        <v>5.3476141000000002E-6</v>
      </c>
      <c r="BV1192" s="144">
        <v>5.7703806000000005E-14</v>
      </c>
      <c r="BW1192" s="144">
        <v>1.0474483999999999E-6</v>
      </c>
      <c r="BX1192" s="136">
        <v>0</v>
      </c>
      <c r="BY1192" s="136">
        <v>0</v>
      </c>
      <c r="BZ1192" s="136">
        <v>0</v>
      </c>
      <c r="CA1192" s="136">
        <v>0</v>
      </c>
      <c r="CB1192" s="144">
        <v>1.689037E-11</v>
      </c>
      <c r="CC1192" s="136">
        <v>0</v>
      </c>
      <c r="CD1192" s="136">
        <v>0</v>
      </c>
      <c r="CE1192" s="136">
        <v>0</v>
      </c>
      <c r="CF1192" s="144">
        <v>4.3841743000000003E-7</v>
      </c>
      <c r="CG1192" s="144">
        <v>3.372835E-6</v>
      </c>
      <c r="CH1192" s="136">
        <v>0</v>
      </c>
      <c r="CI1192" s="136">
        <v>0</v>
      </c>
      <c r="CJ1192" s="205"/>
      <c r="CK1192" s="201"/>
      <c r="CL1192" s="110" t="s">
        <v>756</v>
      </c>
      <c r="CM1192" s="110"/>
      <c r="CN1192" s="110"/>
      <c r="CP1192" s="74"/>
      <c r="CQ1192" s="89"/>
      <c r="CR1192" s="89"/>
      <c r="CS1192" s="89"/>
      <c r="CT1192" s="89"/>
      <c r="CU1192" s="89"/>
      <c r="CV1192" s="89"/>
      <c r="CW1192" s="74"/>
      <c r="CX1192" s="74"/>
      <c r="CY1192" s="74"/>
      <c r="CZ1192" s="74"/>
      <c r="DA1192" s="74"/>
      <c r="DB1192" s="74"/>
    </row>
    <row r="1193" spans="1:323" ht="14.5" customHeight="1">
      <c r="A1193" s="74" t="s">
        <v>4612</v>
      </c>
      <c r="B1193" s="129" t="s">
        <v>4169</v>
      </c>
      <c r="C1193" s="130" t="str">
        <f t="shared" si="710"/>
        <v>A.160.09.107</v>
      </c>
      <c r="D1193" s="131" t="s">
        <v>384</v>
      </c>
      <c r="E1193" s="129" t="s">
        <v>957</v>
      </c>
      <c r="F1193" s="132" t="s">
        <v>4613</v>
      </c>
      <c r="G1193" s="132">
        <f t="shared" si="711"/>
        <v>3.8432622748709996E-2</v>
      </c>
      <c r="H1193" s="348">
        <f t="shared" si="712"/>
        <v>3.8432622748709996E-2</v>
      </c>
      <c r="I1193" s="74"/>
      <c r="J1193" s="132">
        <f t="shared" si="713"/>
        <v>1.1701556845000001E-3</v>
      </c>
      <c r="K1193" s="132">
        <f t="shared" si="714"/>
        <v>2.7609795549999997E-3</v>
      </c>
      <c r="L1193" s="300">
        <f t="shared" si="715"/>
        <v>7.4062005092099996E-3</v>
      </c>
      <c r="M1193" s="132">
        <v>2.7095286999999999E-2</v>
      </c>
      <c r="N1193" s="132">
        <v>1.5142994999999999E-3</v>
      </c>
      <c r="O1193" s="132">
        <v>1.2003577E-3</v>
      </c>
      <c r="P1193" s="132">
        <v>9.6407421000000001E-4</v>
      </c>
      <c r="Q1193" s="132">
        <v>1.4987040999999999E-4</v>
      </c>
      <c r="R1193" s="304">
        <v>1.9308335000000002E-6</v>
      </c>
      <c r="S1193" s="304">
        <v>5.4280231000000001E-5</v>
      </c>
      <c r="T1193" s="304">
        <v>4.6322354999999999E-5</v>
      </c>
      <c r="U1193" s="132">
        <v>1.9002286000000001E-4</v>
      </c>
      <c r="V1193" s="132">
        <v>2.5231426000000001E-3</v>
      </c>
      <c r="W1193" s="132">
        <v>4.6828501000000002E-3</v>
      </c>
      <c r="X1193" s="304">
        <v>9.7036558999999996E-6</v>
      </c>
      <c r="Y1193" s="304">
        <v>4.8129331000000003E-7</v>
      </c>
      <c r="Z1193" s="132">
        <v>0</v>
      </c>
      <c r="AA1193" s="74"/>
      <c r="AB1193" s="301">
        <f t="shared" si="716"/>
        <v>0.20372396240601501</v>
      </c>
      <c r="AC1193" s="338">
        <f t="shared" si="717"/>
        <v>0.20372396240601501</v>
      </c>
      <c r="AD1193" s="74"/>
      <c r="AE1193" s="136">
        <v>21.141276000000001</v>
      </c>
      <c r="AF1193" s="136">
        <v>2.3700410999999999</v>
      </c>
      <c r="AG1193" s="136">
        <v>0.63479591999999996</v>
      </c>
      <c r="AH1193" s="136">
        <v>0</v>
      </c>
      <c r="AI1193" s="136">
        <v>17.754484999999999</v>
      </c>
      <c r="AJ1193" s="136">
        <v>0.23821697999999999</v>
      </c>
      <c r="AK1193" s="136">
        <v>0.14373749999999999</v>
      </c>
      <c r="AL1193" s="74"/>
      <c r="AM1193" s="133">
        <v>4.0956116000000001E-3</v>
      </c>
      <c r="AN1193" s="340">
        <f t="shared" si="718"/>
        <v>4.0956116000000001E-3</v>
      </c>
      <c r="AP1193" s="133">
        <v>3.8468929000000001E-3</v>
      </c>
      <c r="AQ1193" s="133">
        <v>1.7636097E-4</v>
      </c>
      <c r="AR1193" s="145">
        <v>7.2357739999999996E-5</v>
      </c>
      <c r="AS1193" s="134">
        <f t="shared" si="719"/>
        <v>2.3062907438447799E-7</v>
      </c>
      <c r="AT1193" s="135">
        <f t="shared" si="720"/>
        <v>6.522225249786781E-10</v>
      </c>
      <c r="AU1193" s="135">
        <f t="shared" si="721"/>
        <v>1.0134137263799999E-2</v>
      </c>
      <c r="AV1193" s="302">
        <v>1.8921331E-7</v>
      </c>
      <c r="AW1193" s="302">
        <v>5.7090732E-10</v>
      </c>
      <c r="AX1193" s="302">
        <v>1.5597764E-14</v>
      </c>
      <c r="AY1193" s="302">
        <v>2.2910766E-12</v>
      </c>
      <c r="AZ1193" s="302">
        <v>5.5820477999999998E-14</v>
      </c>
      <c r="BA1193" s="302">
        <v>1.4335154000000001E-10</v>
      </c>
      <c r="BB1193" s="302">
        <v>4.0693411999999998E-8</v>
      </c>
      <c r="BC1193" s="302">
        <v>2.0398824000000002E-11</v>
      </c>
      <c r="BD1193" s="302">
        <v>4.4739764999999999E-11</v>
      </c>
      <c r="BE1193" s="302">
        <v>1.4744924999999999E-14</v>
      </c>
      <c r="BF1193" s="302">
        <v>5.1054266000000002E-16</v>
      </c>
      <c r="BG1193" s="302">
        <v>1.6326877999999999E-14</v>
      </c>
      <c r="BH1193" s="302">
        <v>8.4218579999999995E-16</v>
      </c>
      <c r="BI1193" s="302">
        <v>1.6030404E-15</v>
      </c>
      <c r="BJ1193" s="302">
        <v>7.6907703000000001E-12</v>
      </c>
      <c r="BK1193" s="302">
        <v>5.5963176000000004E-10</v>
      </c>
      <c r="BL1193" s="302">
        <v>1.6070243000000001E-11</v>
      </c>
      <c r="BM1193" s="302">
        <v>6.3182638000000001E-6</v>
      </c>
      <c r="BN1193" s="303">
        <v>1.0127819E-2</v>
      </c>
      <c r="BO1193" s="302">
        <v>9.3314171000000006E-12</v>
      </c>
      <c r="BP1193" s="302">
        <v>5.6745104000000002E-14</v>
      </c>
      <c r="BQ1193" s="302">
        <v>2.538818E-18</v>
      </c>
      <c r="BR1193" s="74"/>
      <c r="BS1193" s="144">
        <v>1.0615235E-5</v>
      </c>
      <c r="BT1193" s="144">
        <v>3.5626409E-7</v>
      </c>
      <c r="BU1193" s="144">
        <v>5.6803646000000002E-6</v>
      </c>
      <c r="BV1193" s="144">
        <v>5.4291905999999997E-9</v>
      </c>
      <c r="BW1193" s="144">
        <v>3.5001663999999999E-7</v>
      </c>
      <c r="BX1193" s="144">
        <v>9.4006613000000002E-8</v>
      </c>
      <c r="BY1193" s="144">
        <v>3.0280128999999999E-10</v>
      </c>
      <c r="BZ1193" s="144">
        <v>1.4514518000000001E-7</v>
      </c>
      <c r="CA1193" s="144">
        <v>2.5910425000000002E-9</v>
      </c>
      <c r="CB1193" s="144">
        <v>3.5917545000000002E-8</v>
      </c>
      <c r="CC1193" s="144">
        <v>4.0858304E-10</v>
      </c>
      <c r="CD1193" s="144">
        <v>1.0476737000000001E-8</v>
      </c>
      <c r="CE1193" s="144">
        <v>6.9611794000000001E-12</v>
      </c>
      <c r="CF1193" s="144">
        <v>2.0419481999999999E-7</v>
      </c>
      <c r="CG1193" s="144">
        <v>3.6442716999999998E-6</v>
      </c>
      <c r="CH1193" s="144">
        <v>8.4498882000000003E-8</v>
      </c>
      <c r="CI1193" s="144">
        <v>1.3395929E-9</v>
      </c>
      <c r="CJ1193" s="205"/>
      <c r="CK1193" s="201"/>
      <c r="CL1193" s="110" t="s">
        <v>4614</v>
      </c>
      <c r="CM1193" s="110"/>
      <c r="CN1193" s="110"/>
      <c r="CP1193" s="74"/>
      <c r="CQ1193" s="89"/>
      <c r="CR1193" s="89"/>
      <c r="CS1193" s="89"/>
      <c r="CT1193" s="89"/>
      <c r="CU1193" s="89"/>
      <c r="CV1193" s="89"/>
      <c r="CW1193" s="74"/>
      <c r="CX1193" s="74"/>
      <c r="CY1193" s="74"/>
      <c r="CZ1193" s="74"/>
      <c r="DA1193" s="74"/>
      <c r="DB1193" s="74"/>
    </row>
    <row r="1194" spans="1:323" ht="14.5" customHeight="1">
      <c r="A1194" s="74" t="s">
        <v>4615</v>
      </c>
      <c r="B1194" s="129" t="s">
        <v>4169</v>
      </c>
      <c r="C1194" s="130" t="str">
        <f t="shared" si="710"/>
        <v>A.160.09.108</v>
      </c>
      <c r="D1194" s="131" t="s">
        <v>384</v>
      </c>
      <c r="E1194" s="129" t="s">
        <v>957</v>
      </c>
      <c r="F1194" s="132" t="s">
        <v>4616</v>
      </c>
      <c r="G1194" s="132">
        <f t="shared" si="711"/>
        <v>0.24211569734728</v>
      </c>
      <c r="H1194" s="348">
        <f t="shared" si="712"/>
        <v>0.24211569734728</v>
      </c>
      <c r="I1194" s="74"/>
      <c r="J1194" s="132">
        <f t="shared" si="713"/>
        <v>6.9210649030000005E-3</v>
      </c>
      <c r="K1194" s="132">
        <f t="shared" si="714"/>
        <v>3.5990713389999998E-2</v>
      </c>
      <c r="L1194" s="300">
        <f t="shared" si="715"/>
        <v>8.2419749054279998E-2</v>
      </c>
      <c r="M1194" s="132">
        <v>0.11678417000000001</v>
      </c>
      <c r="N1194" s="132">
        <v>2.4681501000000002E-2</v>
      </c>
      <c r="O1194" s="132">
        <v>1.1075069999999999E-2</v>
      </c>
      <c r="P1194" s="132">
        <v>6.3791712000000004E-3</v>
      </c>
      <c r="Q1194" s="132">
        <v>4.6153728E-4</v>
      </c>
      <c r="R1194" s="304">
        <v>2.0339261E-5</v>
      </c>
      <c r="S1194" s="304">
        <v>6.0017162000000001E-5</v>
      </c>
      <c r="T1194" s="132">
        <v>2.3414239E-4</v>
      </c>
      <c r="U1194" s="132">
        <v>6.0654459999999997E-4</v>
      </c>
      <c r="V1194" s="132">
        <v>6.5584987999999997E-2</v>
      </c>
      <c r="W1194" s="132">
        <v>1.6219049999999999E-2</v>
      </c>
      <c r="X1194" s="304">
        <v>8.7332903000000007E-6</v>
      </c>
      <c r="Y1194" s="304">
        <v>4.3316397999999998E-7</v>
      </c>
      <c r="Z1194" s="132">
        <v>0</v>
      </c>
      <c r="AA1194" s="74"/>
      <c r="AB1194" s="301">
        <f t="shared" si="716"/>
        <v>0.87807646616541357</v>
      </c>
      <c r="AC1194" s="338">
        <f t="shared" si="717"/>
        <v>0.87807646616541357</v>
      </c>
      <c r="AD1194" s="74"/>
      <c r="AE1194" s="136">
        <v>32.004336000000002</v>
      </c>
      <c r="AF1194" s="136">
        <v>12.362527</v>
      </c>
      <c r="AG1194" s="136">
        <v>2.1986150000000002</v>
      </c>
      <c r="AH1194" s="136">
        <v>0</v>
      </c>
      <c r="AI1194" s="136">
        <v>16.118735000000001</v>
      </c>
      <c r="AJ1194" s="136">
        <v>0.82650058000000004</v>
      </c>
      <c r="AK1194" s="136">
        <v>0.49795875000000001</v>
      </c>
      <c r="AL1194" s="74"/>
      <c r="AM1194" s="133">
        <v>2.4316978999999999E-2</v>
      </c>
      <c r="AN1194" s="340">
        <f t="shared" si="718"/>
        <v>2.4316978999999999E-2</v>
      </c>
      <c r="AP1194" s="133">
        <v>2.2897872999999999E-2</v>
      </c>
      <c r="AQ1194" s="133">
        <v>8.9297932000000004E-4</v>
      </c>
      <c r="AR1194" s="133">
        <v>5.2612725000000002E-4</v>
      </c>
      <c r="AS1194" s="134">
        <f t="shared" si="719"/>
        <v>1.37277414594273E-6</v>
      </c>
      <c r="AT1194" s="135">
        <f t="shared" si="720"/>
        <v>3.3024382591231362E-9</v>
      </c>
      <c r="AU1194" s="135">
        <f t="shared" si="721"/>
        <v>7.3687290831000007E-2</v>
      </c>
      <c r="AV1194" s="302">
        <v>8.1793911999999996E-7</v>
      </c>
      <c r="AW1194" s="302">
        <v>2.4680390999999998E-9</v>
      </c>
      <c r="AX1194" s="302">
        <v>6.7425293000000005E-14</v>
      </c>
      <c r="AY1194" s="302">
        <v>2.0619689000000001E-12</v>
      </c>
      <c r="AZ1194" s="302">
        <v>5.0238430000000001E-14</v>
      </c>
      <c r="BA1194" s="302">
        <v>9.4860618000000004E-10</v>
      </c>
      <c r="BB1194" s="302">
        <v>5.5305785999999997E-7</v>
      </c>
      <c r="BC1194" s="302">
        <v>1.3967601000000001E-10</v>
      </c>
      <c r="BD1194" s="302">
        <v>6.7999417999999995E-10</v>
      </c>
      <c r="BE1194" s="302">
        <v>1.2317659000000001E-13</v>
      </c>
      <c r="BF1194" s="302">
        <v>4.1358883999999997E-15</v>
      </c>
      <c r="BG1194" s="302">
        <v>1.4921516999999999E-14</v>
      </c>
      <c r="BH1194" s="302">
        <v>3.5579897000000001E-15</v>
      </c>
      <c r="BI1194" s="302">
        <v>1.4609661000000001E-15</v>
      </c>
      <c r="BJ1194" s="302">
        <v>3.0910116999999999E-10</v>
      </c>
      <c r="BK1194" s="302">
        <v>5.0894811000000004E-10</v>
      </c>
      <c r="BL1194" s="302">
        <v>1.4463218000000001E-11</v>
      </c>
      <c r="BM1194" s="302">
        <v>1.4476831E-5</v>
      </c>
      <c r="BN1194" s="303">
        <v>7.3672814000000003E-2</v>
      </c>
      <c r="BO1194" s="302">
        <v>8.3982753999999994E-12</v>
      </c>
      <c r="BP1194" s="302">
        <v>5.1070593999999998E-14</v>
      </c>
      <c r="BQ1194" s="302">
        <v>2.2849361999999999E-18</v>
      </c>
      <c r="BR1194" s="74"/>
      <c r="BS1194" s="144">
        <v>5.5626486999999998E-5</v>
      </c>
      <c r="BT1194" s="144">
        <v>5.0810576999999998E-6</v>
      </c>
      <c r="BU1194" s="144">
        <v>2.4483102000000002E-5</v>
      </c>
      <c r="BV1194" s="144">
        <v>2.7429512000000001E-8</v>
      </c>
      <c r="BW1194" s="144">
        <v>4.2382735999999997E-6</v>
      </c>
      <c r="BX1194" s="144">
        <v>6.0439242000000002E-7</v>
      </c>
      <c r="BY1194" s="144">
        <v>2.7252116E-10</v>
      </c>
      <c r="BZ1194" s="144">
        <v>1.4395787999999999E-6</v>
      </c>
      <c r="CA1194" s="144">
        <v>2.7293856E-8</v>
      </c>
      <c r="CB1194" s="144">
        <v>3.9713705000000003E-8</v>
      </c>
      <c r="CC1194" s="144">
        <v>3.6772472999999998E-10</v>
      </c>
      <c r="CD1194" s="144">
        <v>9.4290635E-9</v>
      </c>
      <c r="CE1194" s="144">
        <v>6.2650614000000004E-12</v>
      </c>
      <c r="CF1194" s="144">
        <v>1.8116142E-6</v>
      </c>
      <c r="CG1194" s="144">
        <v>1.7576651E-5</v>
      </c>
      <c r="CH1194" s="144">
        <v>2.8610000999999998E-7</v>
      </c>
      <c r="CI1194" s="144">
        <v>1.2056336E-9</v>
      </c>
      <c r="CJ1194" s="228"/>
      <c r="CK1194" s="201"/>
      <c r="CL1194" s="110" t="s">
        <v>4617</v>
      </c>
      <c r="CM1194" s="110"/>
      <c r="CN1194" s="110"/>
      <c r="CP1194" s="74"/>
      <c r="CQ1194" s="89"/>
      <c r="CR1194" s="89"/>
      <c r="CS1194" s="89"/>
      <c r="CT1194" s="89"/>
      <c r="CU1194" s="89"/>
      <c r="CV1194" s="89"/>
      <c r="CW1194" s="74"/>
      <c r="CX1194" s="74"/>
      <c r="CY1194" s="74"/>
      <c r="CZ1194" s="74"/>
      <c r="DA1194" s="74"/>
      <c r="DB1194" s="74"/>
    </row>
    <row r="1195" spans="1:323" ht="14.5" customHeight="1">
      <c r="A1195" s="74" t="s">
        <v>4618</v>
      </c>
      <c r="B1195" s="129" t="s">
        <v>4169</v>
      </c>
      <c r="C1195" s="130" t="str">
        <f t="shared" si="710"/>
        <v>A.160.09.109</v>
      </c>
      <c r="D1195" s="131" t="s">
        <v>384</v>
      </c>
      <c r="E1195" s="129" t="s">
        <v>957</v>
      </c>
      <c r="F1195" s="132" t="s">
        <v>4619</v>
      </c>
      <c r="G1195" s="132">
        <f t="shared" si="711"/>
        <v>0.1722133313244</v>
      </c>
      <c r="H1195" s="348">
        <f t="shared" si="712"/>
        <v>0.1722133313244</v>
      </c>
      <c r="I1195" s="74"/>
      <c r="J1195" s="132">
        <f t="shared" si="713"/>
        <v>5.3982605890000009E-3</v>
      </c>
      <c r="K1195" s="132">
        <f t="shared" si="714"/>
        <v>2.8018685870000001E-2</v>
      </c>
      <c r="L1195" s="300">
        <f t="shared" si="715"/>
        <v>5.5248428865400004E-2</v>
      </c>
      <c r="M1195" s="132">
        <v>8.3547956000000007E-2</v>
      </c>
      <c r="N1195" s="132">
        <v>1.8925981000000001E-2</v>
      </c>
      <c r="O1195" s="132">
        <v>8.9025001999999999E-3</v>
      </c>
      <c r="P1195" s="132">
        <v>4.9928632000000002E-3</v>
      </c>
      <c r="Q1195" s="132">
        <v>3.2584467999999999E-4</v>
      </c>
      <c r="R1195" s="304">
        <v>3.0646630999999997E-5</v>
      </c>
      <c r="S1195" s="304">
        <v>4.8906078000000002E-5</v>
      </c>
      <c r="T1195" s="132">
        <v>1.9020467E-4</v>
      </c>
      <c r="U1195" s="132">
        <v>2.9734789000000002E-4</v>
      </c>
      <c r="V1195" s="132">
        <v>4.7672132999999998E-2</v>
      </c>
      <c r="W1195" s="132">
        <v>7.2734668000000004E-3</v>
      </c>
      <c r="X1195" s="304">
        <v>5.2102046000000003E-6</v>
      </c>
      <c r="Y1195" s="304">
        <v>2.7097079999999999E-7</v>
      </c>
      <c r="Z1195" s="132">
        <v>0</v>
      </c>
      <c r="AA1195" s="74"/>
      <c r="AB1195" s="301">
        <f t="shared" si="716"/>
        <v>0.62818012030075188</v>
      </c>
      <c r="AC1195" s="338">
        <f t="shared" si="717"/>
        <v>0.62818012030075188</v>
      </c>
      <c r="AD1195" s="74"/>
      <c r="AE1195" s="136">
        <v>26.364218000000001</v>
      </c>
      <c r="AF1195" s="136">
        <v>8.2128297000000003</v>
      </c>
      <c r="AG1195" s="136">
        <v>0.98597676999999995</v>
      </c>
      <c r="AH1195" s="136">
        <v>0</v>
      </c>
      <c r="AI1195" s="136">
        <v>16.581779000000001</v>
      </c>
      <c r="AJ1195" s="136">
        <v>0.36120567999999997</v>
      </c>
      <c r="AK1195" s="136">
        <v>0.22242653000000001</v>
      </c>
      <c r="AL1195" s="74"/>
      <c r="AM1195" s="133">
        <v>1.7980928E-2</v>
      </c>
      <c r="AN1195" s="340">
        <f t="shared" si="718"/>
        <v>1.7980928E-2</v>
      </c>
      <c r="AP1195" s="133">
        <v>1.6930509E-2</v>
      </c>
      <c r="AQ1195" s="133">
        <v>6.5588050999999998E-4</v>
      </c>
      <c r="AR1195" s="133">
        <v>3.9453843000000001E-4</v>
      </c>
      <c r="AS1195" s="134">
        <f t="shared" si="719"/>
        <v>1.0150185478111999E-6</v>
      </c>
      <c r="AT1195" s="135">
        <f t="shared" si="720"/>
        <v>2.4255936290617339E-9</v>
      </c>
      <c r="AU1195" s="135">
        <f t="shared" si="721"/>
        <v>5.5257484205300002E-2</v>
      </c>
      <c r="AV1195" s="302">
        <v>5.8713239999999996E-7</v>
      </c>
      <c r="AW1195" s="302">
        <v>1.7716785E-9</v>
      </c>
      <c r="AX1195" s="302">
        <v>4.8397985999999997E-14</v>
      </c>
      <c r="AY1195" s="302">
        <v>1.1128971E-11</v>
      </c>
      <c r="AZ1195" s="302">
        <v>1.3278957E-12</v>
      </c>
      <c r="BA1195" s="302">
        <v>7.4250719000000005E-10</v>
      </c>
      <c r="BB1195" s="302">
        <v>4.2639953999999998E-7</v>
      </c>
      <c r="BC1195" s="302">
        <v>1.1287570999999999E-10</v>
      </c>
      <c r="BD1195" s="302">
        <v>5.3248808999999996E-10</v>
      </c>
      <c r="BE1195" s="302">
        <v>2.2405053E-14</v>
      </c>
      <c r="BF1195" s="302">
        <v>3.2288968000000002E-16</v>
      </c>
      <c r="BG1195" s="302">
        <v>3.9591773000000001E-14</v>
      </c>
      <c r="BH1195" s="302">
        <v>2.2340307E-15</v>
      </c>
      <c r="BI1195" s="302">
        <v>2.1536044000000001E-15</v>
      </c>
      <c r="BJ1195" s="302">
        <v>4.0061977000000002E-10</v>
      </c>
      <c r="BK1195" s="302">
        <v>3.2585272999999998E-10</v>
      </c>
      <c r="BL1195" s="302">
        <v>8.4047755000000003E-12</v>
      </c>
      <c r="BM1195" s="302">
        <v>8.1282052999999997E-6</v>
      </c>
      <c r="BN1195" s="303">
        <v>5.5249355999999999E-2</v>
      </c>
      <c r="BO1195" s="302">
        <v>5.1712545000000004E-12</v>
      </c>
      <c r="BP1195" s="302">
        <v>3.1446818E-14</v>
      </c>
      <c r="BQ1195" s="302">
        <v>1.4069539E-18</v>
      </c>
      <c r="BR1195" s="74"/>
      <c r="BS1195" s="144">
        <v>3.9355196000000001E-5</v>
      </c>
      <c r="BT1195" s="144">
        <v>3.9796580000000003E-6</v>
      </c>
      <c r="BU1195" s="144">
        <v>1.7515329000000001E-5</v>
      </c>
      <c r="BV1195" s="144">
        <v>2.2330756999999999E-8</v>
      </c>
      <c r="BW1195" s="144">
        <v>3.3199791E-6</v>
      </c>
      <c r="BX1195" s="144">
        <v>4.5037596E-7</v>
      </c>
      <c r="BY1195" s="144">
        <v>1.6644676999999999E-10</v>
      </c>
      <c r="BZ1195" s="144">
        <v>1.1679510999999999E-6</v>
      </c>
      <c r="CA1195" s="144">
        <v>4.1125621000000002E-8</v>
      </c>
      <c r="CB1195" s="144">
        <v>3.2361436000000001E-8</v>
      </c>
      <c r="CC1195" s="144">
        <v>9.9753598000000005E-9</v>
      </c>
      <c r="CD1195" s="144">
        <v>5.5762436999999997E-9</v>
      </c>
      <c r="CE1195" s="144">
        <v>1.7601729E-10</v>
      </c>
      <c r="CF1195" s="144">
        <v>1.6598585999999999E-6</v>
      </c>
      <c r="CG1195" s="144">
        <v>1.1017426999999999E-5</v>
      </c>
      <c r="CH1195" s="144">
        <v>1.3216283000000001E-7</v>
      </c>
      <c r="CI1195" s="144">
        <v>7.4237124999999998E-10</v>
      </c>
      <c r="CJ1195" s="228"/>
      <c r="CK1195" s="201"/>
      <c r="CL1195" s="110" t="s">
        <v>4620</v>
      </c>
      <c r="CM1195" s="110"/>
      <c r="CN1195" s="110"/>
      <c r="CO1195" s="89"/>
      <c r="CP1195" s="305"/>
      <c r="CQ1195" s="89"/>
      <c r="CR1195" s="89"/>
      <c r="CS1195" s="89"/>
      <c r="CT1195" s="89"/>
      <c r="CU1195" s="89"/>
      <c r="CV1195" s="89"/>
      <c r="CW1195" s="74"/>
      <c r="CX1195" s="74"/>
      <c r="CY1195" s="74"/>
      <c r="CZ1195" s="74"/>
      <c r="DA1195" s="74"/>
      <c r="DB1195" s="74"/>
    </row>
    <row r="1196" spans="1:323" ht="14.5" customHeight="1">
      <c r="A1196" s="74" t="s">
        <v>4621</v>
      </c>
      <c r="B1196" s="129" t="s">
        <v>4169</v>
      </c>
      <c r="C1196" s="130" t="str">
        <f t="shared" si="710"/>
        <v>A.160.09.110</v>
      </c>
      <c r="D1196" s="131" t="s">
        <v>384</v>
      </c>
      <c r="E1196" s="129" t="s">
        <v>957</v>
      </c>
      <c r="F1196" s="132" t="s">
        <v>4622</v>
      </c>
      <c r="G1196" s="132">
        <f t="shared" si="711"/>
        <v>0.18139603502392002</v>
      </c>
      <c r="H1196" s="348">
        <f t="shared" si="712"/>
        <v>0.18139603502392002</v>
      </c>
      <c r="I1196" s="74"/>
      <c r="J1196" s="132">
        <f t="shared" si="713"/>
        <v>5.5154803930000003E-3</v>
      </c>
      <c r="K1196" s="132">
        <f t="shared" si="714"/>
        <v>2.9074714090000002E-2</v>
      </c>
      <c r="L1196" s="300">
        <f t="shared" si="715"/>
        <v>5.9032657540920006E-2</v>
      </c>
      <c r="M1196" s="132">
        <v>8.7773183000000005E-2</v>
      </c>
      <c r="N1196" s="132">
        <v>1.9817184000000002E-2</v>
      </c>
      <c r="O1196" s="132">
        <v>9.0537546999999996E-3</v>
      </c>
      <c r="P1196" s="132">
        <v>5.0752063000000002E-3</v>
      </c>
      <c r="Q1196" s="132">
        <v>3.4230023999999999E-4</v>
      </c>
      <c r="R1196" s="304">
        <v>3.1637283999999999E-5</v>
      </c>
      <c r="S1196" s="304">
        <v>6.6336569E-5</v>
      </c>
      <c r="T1196" s="132">
        <v>2.0377538999999999E-4</v>
      </c>
      <c r="U1196" s="132">
        <v>3.0826744000000001E-4</v>
      </c>
      <c r="V1196" s="132">
        <v>5.1428611999999999E-2</v>
      </c>
      <c r="W1196" s="132">
        <v>7.2873080999999998E-3</v>
      </c>
      <c r="X1196" s="304">
        <v>7.9719584000000008E-6</v>
      </c>
      <c r="Y1196" s="304">
        <v>4.9804252000000001E-7</v>
      </c>
      <c r="Z1196" s="132">
        <v>0</v>
      </c>
      <c r="AA1196" s="74"/>
      <c r="AB1196" s="301">
        <f t="shared" si="716"/>
        <v>0.65994874436090223</v>
      </c>
      <c r="AC1196" s="338">
        <f t="shared" si="717"/>
        <v>0.65994874436090223</v>
      </c>
      <c r="AD1196" s="74"/>
      <c r="AE1196" s="136">
        <v>26.796050999999999</v>
      </c>
      <c r="AF1196" s="136">
        <v>8.6420955999999993</v>
      </c>
      <c r="AG1196" s="136">
        <v>0.98785316000000001</v>
      </c>
      <c r="AH1196" s="136">
        <v>0</v>
      </c>
      <c r="AI1196" s="136">
        <v>16.581852999999999</v>
      </c>
      <c r="AJ1196" s="136">
        <v>0.36140568000000001</v>
      </c>
      <c r="AK1196" s="136">
        <v>0.22284369000000001</v>
      </c>
      <c r="AL1196" s="74"/>
      <c r="AM1196" s="133">
        <v>1.8822150999999999E-2</v>
      </c>
      <c r="AN1196" s="340">
        <f t="shared" si="718"/>
        <v>1.8822150999999999E-2</v>
      </c>
      <c r="AP1196" s="133">
        <v>1.7712532E-2</v>
      </c>
      <c r="AQ1196" s="133">
        <v>6.8711971000000001E-4</v>
      </c>
      <c r="AR1196" s="133">
        <v>4.2249924000000003E-4</v>
      </c>
      <c r="AS1196" s="134">
        <f t="shared" si="719"/>
        <v>1.0619024031464E-6</v>
      </c>
      <c r="AT1196" s="135">
        <f t="shared" si="720"/>
        <v>2.5411231583046756E-9</v>
      </c>
      <c r="AU1196" s="135">
        <f t="shared" si="721"/>
        <v>5.9173562914700002E-2</v>
      </c>
      <c r="AV1196" s="302">
        <v>6.1666471999999999E-7</v>
      </c>
      <c r="AW1196" s="302">
        <v>1.8607863E-9</v>
      </c>
      <c r="AX1196" s="302">
        <v>5.0832462000000001E-14</v>
      </c>
      <c r="AY1196" s="302">
        <v>1.1800905E-11</v>
      </c>
      <c r="AZ1196" s="302">
        <v>1.3454821E-12</v>
      </c>
      <c r="BA1196" s="302">
        <v>7.5475349000000004E-10</v>
      </c>
      <c r="BB1196" s="302">
        <v>4.4357267999999997E-7</v>
      </c>
      <c r="BC1196" s="302">
        <v>1.1479582E-10</v>
      </c>
      <c r="BD1196" s="302">
        <v>5.5240252000000003E-10</v>
      </c>
      <c r="BE1196" s="302">
        <v>2.6871252999999998E-14</v>
      </c>
      <c r="BF1196" s="302">
        <v>4.6673951999999996E-16</v>
      </c>
      <c r="BG1196" s="302">
        <v>4.6047557000000001E-14</v>
      </c>
      <c r="BH1196" s="302">
        <v>4.2715338E-14</v>
      </c>
      <c r="BI1196" s="302">
        <v>9.9074834000000008E-15</v>
      </c>
      <c r="BJ1196" s="302">
        <v>4.032963E-10</v>
      </c>
      <c r="BK1196" s="302">
        <v>4.8423319999999998E-10</v>
      </c>
      <c r="BL1196" s="302">
        <v>1.2903456E-11</v>
      </c>
      <c r="BM1196" s="302">
        <v>9.5779146999999998E-6</v>
      </c>
      <c r="BN1196" s="303">
        <v>5.9163985000000002E-2</v>
      </c>
      <c r="BO1196" s="302">
        <v>9.5737693000000003E-12</v>
      </c>
      <c r="BP1196" s="302">
        <v>5.8218866999999999E-14</v>
      </c>
      <c r="BQ1196" s="302">
        <v>2.6047551999999999E-18</v>
      </c>
      <c r="BR1196" s="74"/>
      <c r="BS1196" s="144">
        <v>4.1096249999999998E-5</v>
      </c>
      <c r="BT1196" s="144">
        <v>4.1205397000000002E-6</v>
      </c>
      <c r="BU1196" s="144">
        <v>1.8401121999999999E-5</v>
      </c>
      <c r="BV1196" s="144">
        <v>2.3921356000000001E-8</v>
      </c>
      <c r="BW1196" s="144">
        <v>3.4415759E-6</v>
      </c>
      <c r="BX1196" s="144">
        <v>4.5742538000000001E-7</v>
      </c>
      <c r="BY1196" s="144">
        <v>2.5333231999999999E-10</v>
      </c>
      <c r="BZ1196" s="144">
        <v>1.1793383000000001E-6</v>
      </c>
      <c r="CA1196" s="144">
        <v>4.2455006999999998E-8</v>
      </c>
      <c r="CB1196" s="144">
        <v>4.3895293999999998E-8</v>
      </c>
      <c r="CC1196" s="144">
        <v>1.010444E-8</v>
      </c>
      <c r="CD1196" s="144">
        <v>8.5091778000000007E-9</v>
      </c>
      <c r="CE1196" s="144">
        <v>1.7842944000000001E-10</v>
      </c>
      <c r="CF1196" s="144">
        <v>1.6966205E-6</v>
      </c>
      <c r="CG1196" s="144">
        <v>1.1535586E-5</v>
      </c>
      <c r="CH1196" s="144">
        <v>1.3334994000000001E-7</v>
      </c>
      <c r="CI1196" s="144">
        <v>1.3743843000000001E-9</v>
      </c>
      <c r="CJ1196" s="205"/>
      <c r="CK1196" s="201"/>
      <c r="CL1196" s="110" t="s">
        <v>4623</v>
      </c>
      <c r="CM1196" s="110"/>
      <c r="CN1196" s="110"/>
      <c r="CO1196" s="89"/>
      <c r="CP1196" s="305"/>
      <c r="CQ1196" s="74"/>
      <c r="CR1196" s="74"/>
      <c r="CS1196" s="74"/>
      <c r="CT1196" s="74"/>
      <c r="CU1196" s="74"/>
      <c r="CV1196" s="74"/>
      <c r="CW1196" s="74"/>
      <c r="CX1196" s="74"/>
      <c r="CY1196" s="74"/>
      <c r="CZ1196" s="74"/>
      <c r="DA1196" s="74"/>
      <c r="DB1196" s="74"/>
    </row>
    <row r="1197" spans="1:323" ht="14.5" customHeight="1">
      <c r="A1197" s="74" t="s">
        <v>4624</v>
      </c>
      <c r="B1197" s="129" t="s">
        <v>4169</v>
      </c>
      <c r="C1197" s="130" t="str">
        <f t="shared" si="710"/>
        <v>A.160.09.111</v>
      </c>
      <c r="D1197" s="131" t="s">
        <v>384</v>
      </c>
      <c r="E1197" s="129" t="s">
        <v>957</v>
      </c>
      <c r="F1197" s="132" t="s">
        <v>4625</v>
      </c>
      <c r="G1197" s="132">
        <f t="shared" si="711"/>
        <v>0.13549075574469999</v>
      </c>
      <c r="H1197" s="348">
        <f t="shared" si="712"/>
        <v>0.13549075574469999</v>
      </c>
      <c r="I1197" s="74"/>
      <c r="J1197" s="132">
        <f t="shared" si="713"/>
        <v>4.7616945950000001E-3</v>
      </c>
      <c r="K1197" s="132">
        <f t="shared" si="714"/>
        <v>9.1177212999999993E-3</v>
      </c>
      <c r="L1197" s="300">
        <f t="shared" si="715"/>
        <v>9.6662498497000014E-3</v>
      </c>
      <c r="M1197" s="132">
        <v>0.11194509</v>
      </c>
      <c r="N1197" s="132">
        <v>4.0729375999999998E-3</v>
      </c>
      <c r="O1197" s="132">
        <v>4.7370329999999999E-3</v>
      </c>
      <c r="P1197" s="132">
        <v>4.0195669000000003E-3</v>
      </c>
      <c r="Q1197" s="132">
        <v>6.2258257999999996E-4</v>
      </c>
      <c r="R1197" s="304">
        <v>5.0548849E-5</v>
      </c>
      <c r="S1197" s="304">
        <v>6.8996265999999996E-5</v>
      </c>
      <c r="T1197" s="132">
        <v>3.0775069999999999E-4</v>
      </c>
      <c r="U1197" s="132">
        <v>3.7007259999999998E-4</v>
      </c>
      <c r="V1197" s="132">
        <v>1.550238E-3</v>
      </c>
      <c r="W1197" s="132">
        <v>7.7389199000000002E-3</v>
      </c>
      <c r="X1197" s="304">
        <v>6.7483788999999997E-6</v>
      </c>
      <c r="Y1197" s="304">
        <v>2.7097079999999999E-7</v>
      </c>
      <c r="Z1197" s="132">
        <v>0</v>
      </c>
      <c r="AA1197" s="74"/>
      <c r="AB1197" s="301">
        <f t="shared" si="716"/>
        <v>0.84169240601503748</v>
      </c>
      <c r="AC1197" s="338">
        <f t="shared" si="717"/>
        <v>0.84169240601503748</v>
      </c>
      <c r="AD1197" s="74"/>
      <c r="AE1197" s="136">
        <v>29.203749999999999</v>
      </c>
      <c r="AF1197" s="136">
        <v>10.976430000000001</v>
      </c>
      <c r="AG1197" s="136">
        <v>1.0490805000000001</v>
      </c>
      <c r="AH1197" s="136">
        <v>0</v>
      </c>
      <c r="AI1197" s="136">
        <v>16.581779000000001</v>
      </c>
      <c r="AJ1197" s="136">
        <v>0.36183746999999999</v>
      </c>
      <c r="AK1197" s="136">
        <v>0.23462335000000001</v>
      </c>
      <c r="AL1197" s="74"/>
      <c r="AM1197" s="133">
        <v>1.6509530000000001E-2</v>
      </c>
      <c r="AN1197" s="340">
        <f t="shared" si="718"/>
        <v>1.6509530000000001E-2</v>
      </c>
      <c r="AP1197" s="133">
        <v>1.5326677E-2</v>
      </c>
      <c r="AQ1197" s="133">
        <v>7.0679429999999995E-4</v>
      </c>
      <c r="AR1197" s="133">
        <v>4.760589E-4</v>
      </c>
      <c r="AS1197" s="134">
        <f t="shared" si="719"/>
        <v>9.1886550244509984E-7</v>
      </c>
      <c r="AT1197" s="135">
        <f t="shared" si="720"/>
        <v>2.6138842134898647E-9</v>
      </c>
      <c r="AU1197" s="135">
        <f t="shared" si="721"/>
        <v>6.6674915468000001E-2</v>
      </c>
      <c r="AV1197" s="302">
        <v>7.8908521000000002E-7</v>
      </c>
      <c r="AW1197" s="302">
        <v>2.3811569999999999E-9</v>
      </c>
      <c r="AX1197" s="302">
        <v>6.5043720000000005E-14</v>
      </c>
      <c r="AY1197" s="302">
        <v>3.5927088999999999E-11</v>
      </c>
      <c r="AZ1197" s="302">
        <v>4.5492915999999996E-12</v>
      </c>
      <c r="BA1197" s="302">
        <v>5.9768981000000001E-10</v>
      </c>
      <c r="BB1197" s="302">
        <v>1.2812051999999999E-7</v>
      </c>
      <c r="BC1197" s="302">
        <v>8.5985083999999998E-11</v>
      </c>
      <c r="BD1197" s="302">
        <v>1.3614386000000001E-10</v>
      </c>
      <c r="BE1197" s="302">
        <v>5.8567601000000006E-14</v>
      </c>
      <c r="BF1197" s="302">
        <v>5.0838600999999999E-16</v>
      </c>
      <c r="BG1197" s="302">
        <v>1.1605211999999999E-13</v>
      </c>
      <c r="BH1197" s="302">
        <v>6.6318411999999999E-15</v>
      </c>
      <c r="BI1197" s="302">
        <v>5.4955967000000002E-15</v>
      </c>
      <c r="BJ1197" s="302">
        <v>5.4427079000000003E-10</v>
      </c>
      <c r="BK1197" s="302">
        <v>4.7216420999999999E-10</v>
      </c>
      <c r="BL1197" s="302">
        <v>1.0314522000000001E-11</v>
      </c>
      <c r="BM1197" s="302">
        <v>1.1550468E-5</v>
      </c>
      <c r="BN1197" s="303">
        <v>6.6663365000000002E-2</v>
      </c>
      <c r="BO1197" s="302">
        <v>5.1712545000000004E-12</v>
      </c>
      <c r="BP1197" s="302">
        <v>3.1446818E-14</v>
      </c>
      <c r="BQ1197" s="302">
        <v>1.4069539E-18</v>
      </c>
      <c r="BR1197" s="74"/>
      <c r="BS1197" s="144">
        <v>4.2157328E-5</v>
      </c>
      <c r="BT1197" s="144">
        <v>1.1319283000000001E-6</v>
      </c>
      <c r="BU1197" s="144">
        <v>2.3468619E-5</v>
      </c>
      <c r="BV1197" s="144">
        <v>3.6221760000000001E-8</v>
      </c>
      <c r="BW1197" s="144">
        <v>1.2031026000000001E-6</v>
      </c>
      <c r="BX1197" s="144">
        <v>3.7939817999999998E-7</v>
      </c>
      <c r="BY1197" s="144">
        <v>2.1283778E-10</v>
      </c>
      <c r="BZ1197" s="144">
        <v>5.804106E-7</v>
      </c>
      <c r="CA1197" s="144">
        <v>6.7832995999999995E-8</v>
      </c>
      <c r="CB1197" s="144">
        <v>4.5655230999999998E-8</v>
      </c>
      <c r="CC1197" s="144">
        <v>3.4188195999999998E-8</v>
      </c>
      <c r="CD1197" s="144">
        <v>6.9645837000000003E-9</v>
      </c>
      <c r="CE1197" s="144">
        <v>6.0341967999999999E-10</v>
      </c>
      <c r="CF1197" s="144">
        <v>9.1006388999999996E-7</v>
      </c>
      <c r="CG1197" s="144">
        <v>1.4142281E-5</v>
      </c>
      <c r="CH1197" s="144">
        <v>1.4910365000000001E-7</v>
      </c>
      <c r="CI1197" s="144">
        <v>7.4237124999999998E-10</v>
      </c>
      <c r="CJ1197" s="230"/>
      <c r="CK1197" s="201"/>
      <c r="CL1197" s="110" t="s">
        <v>4626</v>
      </c>
      <c r="CM1197" s="110"/>
      <c r="CN1197" s="110"/>
      <c r="CP1197" s="74"/>
      <c r="CQ1197" s="141"/>
      <c r="CR1197" s="141"/>
      <c r="CS1197" s="141"/>
      <c r="CT1197" s="141"/>
      <c r="CU1197" s="141"/>
      <c r="CV1197" s="141"/>
      <c r="CW1197" s="74"/>
      <c r="CX1197" s="74"/>
      <c r="CY1197" s="74"/>
      <c r="CZ1197" s="74"/>
      <c r="DA1197" s="74"/>
      <c r="DB1197" s="74"/>
    </row>
    <row r="1198" spans="1:323" ht="14.5" customHeight="1">
      <c r="A1198" s="74" t="s">
        <v>4627</v>
      </c>
      <c r="B1198" s="129" t="s">
        <v>4169</v>
      </c>
      <c r="C1198" s="130" t="str">
        <f t="shared" si="710"/>
        <v>A.160.09.112</v>
      </c>
      <c r="D1198" s="131" t="s">
        <v>384</v>
      </c>
      <c r="E1198" s="129" t="s">
        <v>957</v>
      </c>
      <c r="F1198" s="132" t="s">
        <v>4628</v>
      </c>
      <c r="G1198" s="132">
        <f t="shared" si="711"/>
        <v>0.22692741696079999</v>
      </c>
      <c r="H1198" s="348">
        <f t="shared" si="712"/>
        <v>0.22692741696079999</v>
      </c>
      <c r="I1198" s="74"/>
      <c r="J1198" s="132">
        <f t="shared" si="713"/>
        <v>6.3986008169999997E-3</v>
      </c>
      <c r="K1198" s="132">
        <f t="shared" si="714"/>
        <v>3.4087698280000002E-2</v>
      </c>
      <c r="L1198" s="300">
        <f t="shared" si="715"/>
        <v>7.7726407863799973E-2</v>
      </c>
      <c r="M1198" s="132">
        <v>0.10871471000000001</v>
      </c>
      <c r="N1198" s="132">
        <v>2.3686749E-2</v>
      </c>
      <c r="O1198" s="132">
        <v>1.0085691000000001E-2</v>
      </c>
      <c r="P1198" s="132">
        <v>5.7084978000000001E-3</v>
      </c>
      <c r="Q1198" s="132">
        <v>4.4922191999999998E-4</v>
      </c>
      <c r="R1198" s="304">
        <v>3.8224396999999998E-5</v>
      </c>
      <c r="S1198" s="132">
        <v>2.026567E-4</v>
      </c>
      <c r="T1198" s="132">
        <v>3.1525827999999997E-4</v>
      </c>
      <c r="U1198" s="132">
        <v>3.9296011999999999E-4</v>
      </c>
      <c r="V1198" s="132">
        <v>6.9932920999999995E-2</v>
      </c>
      <c r="W1198" s="132">
        <v>7.3673901000000002E-3</v>
      </c>
      <c r="X1198" s="304">
        <v>3.0750097999999997E-5</v>
      </c>
      <c r="Y1198" s="304">
        <v>2.3865458000000001E-6</v>
      </c>
      <c r="Z1198" s="132">
        <v>0</v>
      </c>
      <c r="AA1198" s="74"/>
      <c r="AB1198" s="301">
        <f t="shared" si="716"/>
        <v>0.81740383458646615</v>
      </c>
      <c r="AC1198" s="338">
        <f t="shared" si="717"/>
        <v>0.81740383458646615</v>
      </c>
      <c r="AD1198" s="74"/>
      <c r="AE1198" s="136">
        <v>28.985773999999999</v>
      </c>
      <c r="AF1198" s="136">
        <v>10.816882</v>
      </c>
      <c r="AG1198" s="136">
        <v>0.99870957999999999</v>
      </c>
      <c r="AH1198" s="136">
        <v>0</v>
      </c>
      <c r="AI1198" s="136">
        <v>16.582471999999999</v>
      </c>
      <c r="AJ1198" s="136">
        <v>0.36256609000000001</v>
      </c>
      <c r="AK1198" s="136">
        <v>0.22514390000000001</v>
      </c>
      <c r="AL1198" s="74"/>
      <c r="AM1198" s="133">
        <v>2.2891373E-2</v>
      </c>
      <c r="AN1198" s="340">
        <f t="shared" si="718"/>
        <v>2.2891373E-2</v>
      </c>
      <c r="AP1198" s="133">
        <v>2.1482859999999999E-2</v>
      </c>
      <c r="AQ1198" s="133">
        <v>8.4530694999999999E-4</v>
      </c>
      <c r="AR1198" s="133">
        <v>5.6320616999999999E-4</v>
      </c>
      <c r="AS1198" s="134">
        <f t="shared" si="719"/>
        <v>1.2879412425351998E-6</v>
      </c>
      <c r="AT1198" s="135">
        <f t="shared" si="720"/>
        <v>3.1261352056161922E-9</v>
      </c>
      <c r="AU1198" s="135">
        <f t="shared" si="721"/>
        <v>7.8880415689999997E-2</v>
      </c>
      <c r="AV1198" s="302">
        <v>7.6320752999999995E-7</v>
      </c>
      <c r="AW1198" s="302">
        <v>2.3029553999999999E-9</v>
      </c>
      <c r="AX1198" s="302">
        <v>6.2912501000000004E-14</v>
      </c>
      <c r="AY1198" s="302">
        <v>1.7389228000000001E-11</v>
      </c>
      <c r="AZ1198" s="302">
        <v>1.4917442000000001E-12</v>
      </c>
      <c r="BA1198" s="302">
        <v>8.4893052000000002E-10</v>
      </c>
      <c r="BB1198" s="302">
        <v>5.2159557000000004E-7</v>
      </c>
      <c r="BC1198" s="302">
        <v>1.2901516000000001E-10</v>
      </c>
      <c r="BD1198" s="302">
        <v>6.4308929999999998E-10</v>
      </c>
      <c r="BE1198" s="302">
        <v>6.4015611000000003E-14</v>
      </c>
      <c r="BF1198" s="302">
        <v>1.6631055999999999E-15</v>
      </c>
      <c r="BG1198" s="302">
        <v>9.5171639999999995E-14</v>
      </c>
      <c r="BH1198" s="302">
        <v>2.0920651999999999E-13</v>
      </c>
      <c r="BI1198" s="302">
        <v>4.3540822E-14</v>
      </c>
      <c r="BJ1198" s="302">
        <v>4.2532957000000002E-10</v>
      </c>
      <c r="BK1198" s="302">
        <v>1.798813E-9</v>
      </c>
      <c r="BL1198" s="302">
        <v>5.0317946999999998E-11</v>
      </c>
      <c r="BM1198" s="302">
        <v>2.107169E-5</v>
      </c>
      <c r="BN1198" s="303">
        <v>7.8859343999999998E-2</v>
      </c>
      <c r="BO1198" s="302">
        <v>4.6188473000000002E-11</v>
      </c>
      <c r="BP1198" s="302">
        <v>2.8087584999999999E-13</v>
      </c>
      <c r="BQ1198" s="302">
        <v>1.2566592999999999E-17</v>
      </c>
      <c r="BR1198" s="74"/>
      <c r="BS1198" s="144">
        <v>4.9848717000000003E-5</v>
      </c>
      <c r="BT1198" s="144">
        <v>4.7755821000000004E-6</v>
      </c>
      <c r="BU1198" s="144">
        <v>2.2791388000000001E-5</v>
      </c>
      <c r="BV1198" s="144">
        <v>3.6988155E-8</v>
      </c>
      <c r="BW1198" s="144">
        <v>4.0005013000000001E-6</v>
      </c>
      <c r="BX1198" s="144">
        <v>5.1605376E-7</v>
      </c>
      <c r="BY1198" s="144">
        <v>9.7593941999999994E-10</v>
      </c>
      <c r="BZ1198" s="144">
        <v>1.2740432E-6</v>
      </c>
      <c r="CA1198" s="144">
        <v>5.1294448999999997E-8</v>
      </c>
      <c r="CB1198" s="144">
        <v>1.3409912E-7</v>
      </c>
      <c r="CC1198" s="144">
        <v>1.1177967E-8</v>
      </c>
      <c r="CD1198" s="144">
        <v>3.2901716000000001E-8</v>
      </c>
      <c r="CE1198" s="144">
        <v>1.9849073999999999E-10</v>
      </c>
      <c r="CF1198" s="144">
        <v>1.9140929000000001E-6</v>
      </c>
      <c r="CG1198" s="144">
        <v>1.4159565999999999E-5</v>
      </c>
      <c r="CH1198" s="144">
        <v>1.4322286999999999E-7</v>
      </c>
      <c r="CI1198" s="144">
        <v>6.6306917000000001E-9</v>
      </c>
      <c r="CJ1198" s="231"/>
      <c r="CK1198" s="201"/>
      <c r="CL1198" s="110" t="s">
        <v>4629</v>
      </c>
      <c r="CM1198" s="110"/>
      <c r="CN1198" s="110"/>
      <c r="CO1198" s="89"/>
      <c r="CP1198" s="305"/>
      <c r="CQ1198" s="141"/>
      <c r="CR1198" s="141"/>
      <c r="CS1198" s="141"/>
      <c r="CT1198" s="141"/>
      <c r="CU1198" s="141"/>
      <c r="CV1198" s="141"/>
      <c r="CW1198" s="74"/>
      <c r="CX1198" s="74"/>
      <c r="CY1198" s="74"/>
      <c r="CZ1198" s="74"/>
      <c r="DA1198" s="74"/>
      <c r="DB1198" s="74"/>
    </row>
    <row r="1199" spans="1:323" ht="14.5" customHeight="1">
      <c r="A1199" s="74" t="s">
        <v>4630</v>
      </c>
      <c r="B1199" s="129" t="s">
        <v>4169</v>
      </c>
      <c r="C1199" s="130" t="str">
        <f t="shared" si="710"/>
        <v>A.160.09.113</v>
      </c>
      <c r="D1199" s="131" t="s">
        <v>384</v>
      </c>
      <c r="E1199" s="129" t="s">
        <v>957</v>
      </c>
      <c r="F1199" s="132" t="s">
        <v>4631</v>
      </c>
      <c r="G1199" s="132">
        <f t="shared" si="711"/>
        <v>7.6568767963899997E-2</v>
      </c>
      <c r="H1199" s="348">
        <f t="shared" si="712"/>
        <v>7.6568767963899997E-2</v>
      </c>
      <c r="I1199" s="74"/>
      <c r="J1199" s="132">
        <f t="shared" si="713"/>
        <v>2.2791031759999999E-3</v>
      </c>
      <c r="K1199" s="132">
        <f t="shared" si="714"/>
        <v>6.0083242899999995E-3</v>
      </c>
      <c r="L1199" s="300">
        <f t="shared" si="715"/>
        <v>1.4241313497900001E-2</v>
      </c>
      <c r="M1199" s="132">
        <v>5.4040026999999997E-2</v>
      </c>
      <c r="N1199" s="132">
        <v>3.3538691999999998E-3</v>
      </c>
      <c r="O1199" s="132">
        <v>2.5265919000000002E-3</v>
      </c>
      <c r="P1199" s="132">
        <v>1.8708422E-3</v>
      </c>
      <c r="Q1199" s="132">
        <v>2.9459548000000001E-4</v>
      </c>
      <c r="R1199" s="304">
        <v>1.2786606E-5</v>
      </c>
      <c r="S1199" s="132">
        <v>1.0087889E-4</v>
      </c>
      <c r="T1199" s="132">
        <v>1.2786319000000001E-4</v>
      </c>
      <c r="U1199" s="132">
        <v>3.1021312E-4</v>
      </c>
      <c r="V1199" s="132">
        <v>7.4985670000000003E-3</v>
      </c>
      <c r="W1199" s="132">
        <v>6.4148247999999998E-3</v>
      </c>
      <c r="X1199" s="304">
        <v>1.6390283000000001E-5</v>
      </c>
      <c r="Y1199" s="304">
        <v>1.3182949000000001E-6</v>
      </c>
      <c r="Z1199" s="132">
        <v>0</v>
      </c>
      <c r="AA1199" s="74"/>
      <c r="AB1199" s="301">
        <f t="shared" si="716"/>
        <v>0.40631599248120298</v>
      </c>
      <c r="AC1199" s="338">
        <f t="shared" si="717"/>
        <v>0.40631599248120298</v>
      </c>
      <c r="AD1199" s="74"/>
      <c r="AE1199" s="136">
        <v>26.730262</v>
      </c>
      <c r="AF1199" s="136">
        <v>5.0135717</v>
      </c>
      <c r="AG1199" s="136">
        <v>0.86958036000000005</v>
      </c>
      <c r="AH1199" s="136">
        <v>0</v>
      </c>
      <c r="AI1199" s="136">
        <v>20.3307</v>
      </c>
      <c r="AJ1199" s="136">
        <v>0.32004112000000001</v>
      </c>
      <c r="AK1199" s="136">
        <v>0.1963686</v>
      </c>
      <c r="AL1199" s="74"/>
      <c r="AM1199" s="133">
        <v>8.3459369999999995E-3</v>
      </c>
      <c r="AN1199" s="340">
        <f t="shared" si="718"/>
        <v>8.3459369999999995E-3</v>
      </c>
      <c r="AP1199" s="133">
        <v>7.7780482000000001E-3</v>
      </c>
      <c r="AQ1199" s="133">
        <v>3.7186940999999997E-4</v>
      </c>
      <c r="AR1199" s="133">
        <v>1.9601939000000001E-4</v>
      </c>
      <c r="AS1199" s="134">
        <f t="shared" si="719"/>
        <v>4.6630984657442002E-7</v>
      </c>
      <c r="AT1199" s="135">
        <f t="shared" si="720"/>
        <v>1.3752566909439611E-9</v>
      </c>
      <c r="AU1199" s="135">
        <f t="shared" si="721"/>
        <v>2.7453695404999999E-2</v>
      </c>
      <c r="AV1199" s="302">
        <v>3.7873035999999999E-7</v>
      </c>
      <c r="AW1199" s="302">
        <v>1.1427815999999999E-9</v>
      </c>
      <c r="AX1199" s="302">
        <v>3.1219757999999998E-14</v>
      </c>
      <c r="AY1199" s="302">
        <v>1.0075015999999999E-11</v>
      </c>
      <c r="AZ1199" s="302">
        <v>8.9411241999999996E-13</v>
      </c>
      <c r="BA1199" s="302">
        <v>2.7818589999999998E-10</v>
      </c>
      <c r="BB1199" s="302">
        <v>8.6179489999999998E-8</v>
      </c>
      <c r="BC1199" s="302">
        <v>3.9957164000000001E-11</v>
      </c>
      <c r="BD1199" s="302">
        <v>9.5149040999999998E-11</v>
      </c>
      <c r="BE1199" s="302">
        <v>7.0163446999999999E-11</v>
      </c>
      <c r="BF1199" s="302">
        <v>8.9253292E-16</v>
      </c>
      <c r="BG1199" s="302">
        <v>5.6309287999999998E-14</v>
      </c>
      <c r="BH1199" s="302">
        <v>4.6641629000000001E-14</v>
      </c>
      <c r="BI1199" s="302">
        <v>1.1537052E-14</v>
      </c>
      <c r="BJ1199" s="302">
        <v>1.1098918999999999E-10</v>
      </c>
      <c r="BK1199" s="302">
        <v>9.7429280000000002E-10</v>
      </c>
      <c r="BL1199" s="302">
        <v>2.6903402000000001E-11</v>
      </c>
      <c r="BM1199" s="302">
        <v>1.5490405E-5</v>
      </c>
      <c r="BN1199" s="303">
        <v>2.7438205E-2</v>
      </c>
      <c r="BO1199" s="302">
        <v>2.5559555999999999E-11</v>
      </c>
      <c r="BP1199" s="302">
        <v>1.5542973000000001E-13</v>
      </c>
      <c r="BQ1199" s="302">
        <v>6.9540415000000007E-18</v>
      </c>
      <c r="BR1199" s="74"/>
      <c r="BS1199" s="144">
        <v>2.0988312E-5</v>
      </c>
      <c r="BT1199" s="144">
        <v>7.4724556000000001E-7</v>
      </c>
      <c r="BU1199" s="144">
        <v>1.1329168000000001E-5</v>
      </c>
      <c r="BV1199" s="144">
        <v>1.5013059999999999E-8</v>
      </c>
      <c r="BW1199" s="144">
        <v>7.3088744000000003E-7</v>
      </c>
      <c r="BX1199" s="144">
        <v>1.793135E-7</v>
      </c>
      <c r="BY1199" s="144">
        <v>5.4777640000000004E-10</v>
      </c>
      <c r="BZ1199" s="144">
        <v>2.7679319000000001E-7</v>
      </c>
      <c r="CA1199" s="144">
        <v>1.7158725E-8</v>
      </c>
      <c r="CB1199" s="144">
        <v>6.6752151000000006E-8</v>
      </c>
      <c r="CC1199" s="144">
        <v>6.7022825000000001E-9</v>
      </c>
      <c r="CD1199" s="144">
        <v>1.7574940000000001E-8</v>
      </c>
      <c r="CE1199" s="144">
        <v>1.1816594999999999E-10</v>
      </c>
      <c r="CF1199" s="144">
        <v>4.2844851999999998E-7</v>
      </c>
      <c r="CG1199" s="144">
        <v>7.0507459000000002E-6</v>
      </c>
      <c r="CH1199" s="144">
        <v>1.1817388999999999E-7</v>
      </c>
      <c r="CI1199" s="144">
        <v>3.6692605E-9</v>
      </c>
      <c r="CJ1199" s="230"/>
      <c r="CK1199" s="201"/>
      <c r="CL1199" s="110" t="s">
        <v>4632</v>
      </c>
      <c r="CM1199" s="110"/>
      <c r="CN1199" s="110"/>
      <c r="CO1199" s="140"/>
      <c r="CP1199" s="305"/>
      <c r="CQ1199" s="141"/>
      <c r="CR1199" s="141"/>
      <c r="CS1199" s="141"/>
      <c r="CT1199" s="141"/>
      <c r="CU1199" s="141"/>
      <c r="CV1199" s="141"/>
      <c r="CW1199" s="74"/>
      <c r="CX1199" s="74"/>
      <c r="CY1199" s="74"/>
      <c r="CZ1199" s="74"/>
      <c r="DA1199" s="74"/>
      <c r="DB1199" s="74"/>
    </row>
    <row r="1200" spans="1:323" s="151" customFormat="1" ht="14.5" customHeight="1">
      <c r="A1200" s="74" t="s">
        <v>4633</v>
      </c>
      <c r="B1200" s="129" t="s">
        <v>4169</v>
      </c>
      <c r="C1200" s="130" t="str">
        <f t="shared" si="710"/>
        <v>A.160.09.114</v>
      </c>
      <c r="D1200" s="131" t="s">
        <v>384</v>
      </c>
      <c r="E1200" s="129" t="s">
        <v>957</v>
      </c>
      <c r="F1200" s="132" t="s">
        <v>4634</v>
      </c>
      <c r="G1200" s="132">
        <f t="shared" si="711"/>
        <v>0.12929159661709999</v>
      </c>
      <c r="H1200" s="348">
        <f t="shared" si="712"/>
        <v>0.12929159661709999</v>
      </c>
      <c r="I1200" s="74"/>
      <c r="J1200" s="132">
        <f t="shared" si="713"/>
        <v>6.6419626909999998E-3</v>
      </c>
      <c r="K1200" s="132">
        <f t="shared" si="714"/>
        <v>2.4224479199999999E-2</v>
      </c>
      <c r="L1200" s="300">
        <f t="shared" si="715"/>
        <v>6.8002128726100008E-2</v>
      </c>
      <c r="M1200" s="132">
        <v>3.0423025999999999E-2</v>
      </c>
      <c r="N1200" s="132">
        <v>1.5437329E-2</v>
      </c>
      <c r="O1200" s="132">
        <v>8.3171870000000002E-3</v>
      </c>
      <c r="P1200" s="132">
        <v>5.4460769000000001E-3</v>
      </c>
      <c r="Q1200" s="132">
        <v>6.5045725999999995E-4</v>
      </c>
      <c r="R1200" s="304">
        <v>2.6735821E-5</v>
      </c>
      <c r="S1200" s="132">
        <v>5.1869271000000005E-4</v>
      </c>
      <c r="T1200" s="132">
        <v>4.6996320000000001E-4</v>
      </c>
      <c r="U1200" s="132">
        <v>7.4049502999999997E-4</v>
      </c>
      <c r="V1200" s="132">
        <v>5.4009421000000002E-2</v>
      </c>
      <c r="W1200" s="132">
        <v>1.3155847E-2</v>
      </c>
      <c r="X1200" s="304">
        <v>9.0068435999999998E-5</v>
      </c>
      <c r="Y1200" s="304">
        <v>6.2972601000000004E-6</v>
      </c>
      <c r="Z1200" s="132">
        <v>0</v>
      </c>
      <c r="AA1200" s="74"/>
      <c r="AB1200" s="301">
        <f t="shared" si="716"/>
        <v>0.22874455639097743</v>
      </c>
      <c r="AC1200" s="338">
        <f t="shared" si="717"/>
        <v>0.22874455639097743</v>
      </c>
      <c r="AD1200" s="74"/>
      <c r="AE1200" s="136">
        <v>14.563356000000001</v>
      </c>
      <c r="AF1200" s="136">
        <v>11.560266</v>
      </c>
      <c r="AG1200" s="136">
        <v>1.7833768000000001</v>
      </c>
      <c r="AH1200" s="136">
        <v>0</v>
      </c>
      <c r="AI1200" s="136">
        <v>0.15288818000000001</v>
      </c>
      <c r="AJ1200" s="136">
        <v>0.66356848000000002</v>
      </c>
      <c r="AK1200" s="136">
        <v>0.40325624999999998</v>
      </c>
      <c r="AL1200" s="74"/>
      <c r="AM1200" s="133">
        <v>1.0558847999999999E-2</v>
      </c>
      <c r="AN1200" s="340">
        <f t="shared" si="718"/>
        <v>1.0558847999999999E-2</v>
      </c>
      <c r="AO1200"/>
      <c r="AP1200" s="133">
        <v>9.6665233999999999E-3</v>
      </c>
      <c r="AQ1200" s="133">
        <v>3.6366428E-4</v>
      </c>
      <c r="AR1200" s="133">
        <v>5.2866000000000002E-4</v>
      </c>
      <c r="AS1200" s="134">
        <f t="shared" si="719"/>
        <v>5.7952777397712998E-7</v>
      </c>
      <c r="AT1200" s="135">
        <f t="shared" si="720"/>
        <v>1.3449122959711922E-9</v>
      </c>
      <c r="AU1200" s="135">
        <f t="shared" si="721"/>
        <v>7.4042017148000003E-2</v>
      </c>
      <c r="AV1200" s="302">
        <v>2.1460122000000001E-7</v>
      </c>
      <c r="AW1200" s="302">
        <v>6.4758456E-10</v>
      </c>
      <c r="AX1200" s="302">
        <v>1.7689292E-14</v>
      </c>
      <c r="AY1200" s="302">
        <v>2.2062156E-11</v>
      </c>
      <c r="AZ1200" s="302">
        <v>5.5614112999999998E-13</v>
      </c>
      <c r="BA1200" s="302">
        <v>8.0984688000000001E-10</v>
      </c>
      <c r="BB1200" s="302">
        <v>3.5858551999999998E-7</v>
      </c>
      <c r="BC1200" s="302">
        <v>1.1929591E-10</v>
      </c>
      <c r="BD1200" s="302">
        <v>4.2787695999999998E-10</v>
      </c>
      <c r="BE1200" s="302">
        <v>1.4333532999999999E-13</v>
      </c>
      <c r="BF1200" s="302">
        <v>4.7480902000000002E-15</v>
      </c>
      <c r="BG1200" s="302">
        <v>1.7144329E-13</v>
      </c>
      <c r="BH1200" s="302">
        <v>1.6029293999999999E-13</v>
      </c>
      <c r="BI1200" s="302">
        <v>4.2668690999999999E-14</v>
      </c>
      <c r="BJ1200" s="302">
        <v>1.7744757999999999E-10</v>
      </c>
      <c r="BK1200" s="302">
        <v>5.2090285999999997E-9</v>
      </c>
      <c r="BL1200" s="302">
        <v>1.488722E-10</v>
      </c>
      <c r="BM1200" s="302">
        <v>4.6909147999999999E-5</v>
      </c>
      <c r="BN1200" s="303">
        <v>7.3995108000000004E-2</v>
      </c>
      <c r="BO1200" s="302">
        <v>1.2209262E-10</v>
      </c>
      <c r="BP1200" s="302">
        <v>7.4245512000000002E-13</v>
      </c>
      <c r="BQ1200" s="302">
        <v>3.3217992000000001E-17</v>
      </c>
      <c r="BR1200" s="74"/>
      <c r="BS1200" s="144">
        <v>3.2377340000000002E-5</v>
      </c>
      <c r="BT1200" s="144">
        <v>3.2448904E-6</v>
      </c>
      <c r="BU1200" s="144">
        <v>6.3780051E-6</v>
      </c>
      <c r="BV1200" s="144">
        <v>5.5080837E-8</v>
      </c>
      <c r="BW1200" s="144">
        <v>2.7995496E-6</v>
      </c>
      <c r="BX1200" s="144">
        <v>5.1745528000000001E-7</v>
      </c>
      <c r="BY1200" s="144">
        <v>2.8473123000000001E-9</v>
      </c>
      <c r="BZ1200" s="144">
        <v>1.0012674E-6</v>
      </c>
      <c r="CA1200" s="144">
        <v>3.587759E-8</v>
      </c>
      <c r="CB1200" s="144">
        <v>3.4322198000000001E-7</v>
      </c>
      <c r="CC1200" s="144">
        <v>4.0777844000000001E-9</v>
      </c>
      <c r="CD1200" s="144">
        <v>9.7056664999999996E-8</v>
      </c>
      <c r="CE1200" s="144">
        <v>5.9402577000000004E-10</v>
      </c>
      <c r="CF1200" s="144">
        <v>1.4945292000000001E-6</v>
      </c>
      <c r="CG1200" s="144">
        <v>1.6124565999999998E-5</v>
      </c>
      <c r="CH1200" s="144">
        <v>2.6079428999999999E-7</v>
      </c>
      <c r="CI1200" s="144">
        <v>1.7527285E-8</v>
      </c>
      <c r="CJ1200" s="230"/>
      <c r="CK1200" s="201"/>
      <c r="CL1200" s="110" t="s">
        <v>4635</v>
      </c>
      <c r="CM1200" s="110"/>
      <c r="CN1200" s="110"/>
      <c r="CO1200" s="89"/>
      <c r="CP1200" s="305"/>
      <c r="CQ1200" s="141"/>
      <c r="CR1200" s="141"/>
      <c r="CS1200" s="141"/>
      <c r="CT1200" s="141"/>
      <c r="CU1200" s="141"/>
      <c r="CV1200" s="141"/>
      <c r="CW1200" s="74"/>
      <c r="CX1200" s="74"/>
      <c r="CY1200" s="74"/>
      <c r="CZ1200" s="74"/>
      <c r="DA1200" s="74"/>
      <c r="DB1200" s="74"/>
      <c r="DC1200" s="74"/>
      <c r="DD1200" s="74"/>
      <c r="DE1200" s="74"/>
      <c r="DF1200" s="74"/>
      <c r="DG1200" s="74"/>
      <c r="DH1200" s="74"/>
      <c r="DI1200" s="74"/>
      <c r="DJ1200" s="74"/>
      <c r="DK1200" s="74"/>
      <c r="DL1200" s="74"/>
      <c r="DM1200" s="74"/>
      <c r="DN1200" s="74"/>
      <c r="DO1200" s="74"/>
      <c r="DP1200" s="74"/>
      <c r="DQ1200" s="74"/>
      <c r="DR1200" s="74"/>
      <c r="DS1200" s="74"/>
      <c r="DT1200" s="74"/>
      <c r="DU1200" s="74"/>
      <c r="DV1200" s="74"/>
      <c r="DW1200" s="74"/>
      <c r="DX1200" s="74"/>
      <c r="DY1200" s="74"/>
      <c r="DZ1200" s="74"/>
      <c r="EA1200" s="74"/>
      <c r="EB1200" s="74"/>
      <c r="EC1200" s="74"/>
      <c r="ED1200" s="74"/>
      <c r="EE1200" s="74"/>
      <c r="EF1200" s="74"/>
      <c r="EG1200" s="74"/>
      <c r="EH1200" s="74"/>
      <c r="EI1200" s="74"/>
      <c r="EJ1200" s="74"/>
      <c r="EK1200" s="74"/>
      <c r="EL1200" s="74"/>
      <c r="EM1200" s="74"/>
      <c r="EN1200" s="74"/>
      <c r="EO1200" s="74"/>
      <c r="EP1200" s="74"/>
      <c r="EQ1200" s="74"/>
      <c r="ER1200" s="74"/>
      <c r="ES1200" s="74"/>
      <c r="ET1200" s="74"/>
      <c r="EU1200" s="74"/>
      <c r="EV1200" s="74"/>
      <c r="EW1200" s="74"/>
      <c r="EX1200" s="74"/>
      <c r="EY1200" s="74"/>
      <c r="EZ1200" s="74"/>
      <c r="FA1200" s="74"/>
      <c r="FB1200" s="74"/>
      <c r="FC1200" s="74"/>
      <c r="FD1200" s="74"/>
      <c r="FE1200" s="74"/>
      <c r="FF1200" s="74"/>
      <c r="FG1200" s="74"/>
      <c r="FH1200" s="74"/>
      <c r="FI1200" s="74"/>
      <c r="FJ1200" s="74"/>
      <c r="FK1200" s="74"/>
      <c r="FL1200" s="74"/>
      <c r="FM1200" s="74"/>
      <c r="FN1200" s="74"/>
      <c r="FO1200" s="74"/>
      <c r="FP1200" s="74"/>
      <c r="FQ1200" s="74"/>
      <c r="FR1200" s="74"/>
      <c r="FS1200" s="74"/>
      <c r="FT1200" s="74"/>
      <c r="FU1200" s="74"/>
      <c r="FV1200" s="74"/>
      <c r="FW1200" s="74"/>
      <c r="FX1200" s="74"/>
      <c r="FY1200" s="74"/>
      <c r="FZ1200" s="74"/>
      <c r="GA1200" s="74"/>
      <c r="GB1200" s="74"/>
      <c r="GC1200" s="74"/>
      <c r="GD1200" s="74"/>
      <c r="GE1200" s="74"/>
      <c r="GF1200" s="74"/>
      <c r="GG1200" s="74"/>
      <c r="GH1200" s="74"/>
      <c r="GI1200" s="74"/>
      <c r="GJ1200" s="74"/>
      <c r="GK1200" s="74"/>
      <c r="GL1200" s="74"/>
      <c r="GM1200" s="74"/>
      <c r="GN1200" s="74"/>
      <c r="GO1200" s="74"/>
      <c r="GP1200" s="74"/>
      <c r="GQ1200" s="74"/>
      <c r="GR1200" s="74"/>
      <c r="GS1200" s="74"/>
      <c r="GT1200" s="74"/>
      <c r="GU1200" s="74"/>
      <c r="GV1200" s="74"/>
      <c r="GW1200" s="74"/>
      <c r="GX1200" s="74"/>
      <c r="GY1200" s="74"/>
      <c r="GZ1200" s="74"/>
      <c r="HA1200" s="74"/>
      <c r="HB1200" s="74"/>
      <c r="HC1200" s="74"/>
      <c r="HD1200" s="74"/>
      <c r="HE1200" s="74"/>
      <c r="HF1200" s="74"/>
      <c r="HG1200" s="74"/>
      <c r="HH1200" s="74"/>
      <c r="HI1200" s="74"/>
      <c r="HJ1200" s="74"/>
      <c r="HK1200" s="74"/>
      <c r="HL1200" s="74"/>
      <c r="HM1200" s="74"/>
      <c r="HN1200" s="74"/>
      <c r="HO1200" s="74"/>
      <c r="HP1200" s="74"/>
      <c r="HQ1200" s="74"/>
      <c r="HR1200" s="74"/>
      <c r="HS1200" s="74"/>
      <c r="HT1200" s="74"/>
      <c r="HU1200" s="74"/>
      <c r="HV1200" s="74"/>
      <c r="HW1200" s="74"/>
      <c r="HX1200" s="74"/>
      <c r="HY1200" s="74"/>
      <c r="HZ1200" s="74"/>
      <c r="IA1200" s="74"/>
      <c r="IB1200" s="74"/>
      <c r="IC1200" s="74"/>
      <c r="ID1200" s="74"/>
      <c r="IE1200" s="74"/>
      <c r="IF1200" s="74"/>
      <c r="IG1200" s="74"/>
      <c r="IH1200" s="74"/>
      <c r="II1200" s="74"/>
      <c r="IJ1200" s="74"/>
      <c r="IK1200" s="74"/>
      <c r="IL1200" s="74"/>
      <c r="IM1200" s="74"/>
      <c r="IN1200" s="74"/>
      <c r="IO1200" s="74"/>
      <c r="IP1200" s="74"/>
      <c r="IQ1200" s="74"/>
      <c r="IR1200" s="74"/>
      <c r="IS1200" s="74"/>
      <c r="IT1200" s="74"/>
      <c r="IU1200" s="74"/>
      <c r="IV1200" s="74"/>
      <c r="IW1200" s="74"/>
      <c r="IX1200" s="74"/>
      <c r="IY1200" s="74"/>
      <c r="IZ1200" s="74"/>
      <c r="JA1200" s="74"/>
      <c r="JB1200" s="74"/>
      <c r="JC1200" s="74"/>
      <c r="JD1200" s="74"/>
      <c r="JE1200" s="74"/>
      <c r="JF1200" s="74"/>
      <c r="JG1200" s="74"/>
      <c r="JH1200" s="74"/>
      <c r="JI1200" s="74"/>
      <c r="JJ1200" s="74"/>
      <c r="JK1200" s="74"/>
      <c r="JL1200" s="74"/>
      <c r="JM1200" s="74"/>
      <c r="JN1200" s="74"/>
      <c r="JO1200" s="74"/>
      <c r="JP1200" s="74"/>
      <c r="JQ1200" s="74"/>
      <c r="JR1200" s="74"/>
      <c r="JS1200" s="74"/>
      <c r="JT1200" s="74"/>
      <c r="JU1200" s="74"/>
      <c r="JV1200" s="74"/>
      <c r="JW1200" s="74"/>
      <c r="JX1200" s="74"/>
      <c r="JY1200" s="74"/>
      <c r="JZ1200" s="74"/>
      <c r="KA1200" s="74"/>
      <c r="KB1200" s="74"/>
      <c r="KC1200" s="74"/>
      <c r="KD1200" s="74"/>
      <c r="KE1200" s="74"/>
      <c r="KF1200" s="74"/>
      <c r="KG1200" s="74"/>
      <c r="KH1200" s="74"/>
      <c r="KI1200" s="74"/>
      <c r="KJ1200" s="74"/>
      <c r="KK1200" s="74"/>
      <c r="KL1200" s="74"/>
      <c r="KM1200" s="74"/>
      <c r="KN1200" s="74"/>
      <c r="KO1200" s="74"/>
      <c r="KP1200" s="74"/>
      <c r="KQ1200" s="74"/>
      <c r="KR1200" s="74"/>
      <c r="KS1200" s="74"/>
      <c r="KT1200" s="74"/>
      <c r="KU1200" s="74"/>
      <c r="KV1200" s="74"/>
      <c r="KW1200" s="74"/>
      <c r="KX1200" s="74"/>
      <c r="KY1200" s="74"/>
      <c r="KZ1200" s="74"/>
      <c r="LA1200" s="74"/>
      <c r="LB1200" s="74"/>
      <c r="LC1200" s="74"/>
      <c r="LD1200" s="74"/>
      <c r="LE1200" s="74"/>
      <c r="LF1200" s="74"/>
      <c r="LG1200" s="74"/>
      <c r="LH1200" s="74"/>
      <c r="LI1200" s="74"/>
      <c r="LJ1200" s="74"/>
      <c r="LK1200" s="74"/>
    </row>
    <row r="1201" spans="1:323" s="151" customFormat="1" ht="14.5" customHeight="1">
      <c r="A1201" s="74" t="s">
        <v>4636</v>
      </c>
      <c r="B1201" s="129" t="s">
        <v>4169</v>
      </c>
      <c r="C1201" s="130" t="str">
        <f t="shared" si="710"/>
        <v>A.160.09.115</v>
      </c>
      <c r="D1201" s="131" t="s">
        <v>384</v>
      </c>
      <c r="E1201" s="129" t="s">
        <v>957</v>
      </c>
      <c r="F1201" s="132" t="s">
        <v>4637</v>
      </c>
      <c r="G1201" s="132">
        <f t="shared" si="711"/>
        <v>0.19857204918407001</v>
      </c>
      <c r="H1201" s="348">
        <f t="shared" si="712"/>
        <v>0.19857204918407001</v>
      </c>
      <c r="I1201" s="74"/>
      <c r="J1201" s="132">
        <f t="shared" si="713"/>
        <v>5.6835886540000007E-3</v>
      </c>
      <c r="K1201" s="132">
        <f t="shared" si="714"/>
        <v>3.4453047490000006E-2</v>
      </c>
      <c r="L1201" s="300">
        <f t="shared" si="715"/>
        <v>7.3383786040070009E-2</v>
      </c>
      <c r="M1201" s="132">
        <v>8.5051627000000005E-2</v>
      </c>
      <c r="N1201" s="132">
        <v>2.4238750999999999E-2</v>
      </c>
      <c r="O1201" s="132">
        <v>1.0078190000000001E-2</v>
      </c>
      <c r="P1201" s="132">
        <v>5.3258018000000001E-3</v>
      </c>
      <c r="Q1201" s="132">
        <v>2.8414531999999999E-4</v>
      </c>
      <c r="R1201" s="304">
        <v>2.1089703000000001E-5</v>
      </c>
      <c r="S1201" s="304">
        <v>5.2551830999999999E-5</v>
      </c>
      <c r="T1201" s="132">
        <v>1.3610649000000001E-4</v>
      </c>
      <c r="U1201" s="132">
        <v>3.5768555000000003E-4</v>
      </c>
      <c r="V1201" s="132">
        <v>6.3809261000000006E-2</v>
      </c>
      <c r="W1201" s="132">
        <v>9.2099260999999998E-3</v>
      </c>
      <c r="X1201" s="304">
        <v>6.3862593000000003E-6</v>
      </c>
      <c r="Y1201" s="304">
        <v>5.2713077000000002E-7</v>
      </c>
      <c r="Z1201" s="132">
        <v>0</v>
      </c>
      <c r="AA1201" s="74"/>
      <c r="AB1201" s="301">
        <f t="shared" si="716"/>
        <v>0.63948591729323312</v>
      </c>
      <c r="AC1201" s="338">
        <f t="shared" si="717"/>
        <v>0.63948591729323312</v>
      </c>
      <c r="AD1201" s="74"/>
      <c r="AE1201" s="136">
        <v>26.309131000000001</v>
      </c>
      <c r="AF1201" s="136">
        <v>8.1689293000000003</v>
      </c>
      <c r="AG1201" s="136">
        <v>1.2484753</v>
      </c>
      <c r="AH1201" s="136">
        <v>0</v>
      </c>
      <c r="AI1201" s="136">
        <v>16.140363000000001</v>
      </c>
      <c r="AJ1201" s="136">
        <v>0.46860533999999998</v>
      </c>
      <c r="AK1201" s="136">
        <v>0.28275827999999997</v>
      </c>
      <c r="AL1201" s="74"/>
      <c r="AM1201" s="133">
        <v>1.9911755E-2</v>
      </c>
      <c r="AN1201" s="340">
        <f t="shared" si="718"/>
        <v>1.9911755E-2</v>
      </c>
      <c r="AO1201"/>
      <c r="AP1201" s="133">
        <v>1.8818235999999999E-2</v>
      </c>
      <c r="AQ1201" s="133">
        <v>7.0169302000000001E-4</v>
      </c>
      <c r="AR1201" s="133">
        <v>3.9182585999999998E-4</v>
      </c>
      <c r="AS1201" s="134">
        <f t="shared" si="719"/>
        <v>1.1281915889769769E-6</v>
      </c>
      <c r="AT1201" s="135">
        <f t="shared" si="720"/>
        <v>2.5950185465737397E-9</v>
      </c>
      <c r="AU1201" s="135">
        <f t="shared" si="721"/>
        <v>5.4877570598999996E-2</v>
      </c>
      <c r="AV1201" s="302">
        <v>5.9580276999999996E-7</v>
      </c>
      <c r="AW1201" s="302">
        <v>1.7977720999999999E-9</v>
      </c>
      <c r="AX1201" s="302">
        <v>4.9113828999999997E-14</v>
      </c>
      <c r="AY1201" s="302">
        <v>1.5598474E-12</v>
      </c>
      <c r="AZ1201" s="302">
        <v>4.0825577000000002E-14</v>
      </c>
      <c r="BA1201" s="302">
        <v>7.9203780000000001E-10</v>
      </c>
      <c r="BB1201" s="302">
        <v>5.3091285E-7</v>
      </c>
      <c r="BC1201" s="302">
        <v>1.2151404000000001E-10</v>
      </c>
      <c r="BD1201" s="302">
        <v>6.6506676E-10</v>
      </c>
      <c r="BE1201" s="302">
        <v>1.0367964E-14</v>
      </c>
      <c r="BF1201" s="302">
        <v>3.3393712999999998E-16</v>
      </c>
      <c r="BG1201" s="302">
        <v>1.4600548000000001E-14</v>
      </c>
      <c r="BH1201" s="302">
        <v>7.1744650999999995E-14</v>
      </c>
      <c r="BI1201" s="302">
        <v>1.3968464E-14</v>
      </c>
      <c r="BJ1201" s="302">
        <v>3.0318536000000002E-10</v>
      </c>
      <c r="BK1201" s="302">
        <v>3.6892501999999998E-10</v>
      </c>
      <c r="BL1201" s="302">
        <v>1.0443365000000001E-11</v>
      </c>
      <c r="BM1201" s="302">
        <v>1.0015599E-5</v>
      </c>
      <c r="BN1201" s="303">
        <v>5.4867554999999998E-2</v>
      </c>
      <c r="BO1201" s="302">
        <v>1.0220124E-11</v>
      </c>
      <c r="BP1201" s="302">
        <v>6.21494E-14</v>
      </c>
      <c r="BQ1201" s="302">
        <v>2.7806101999999999E-18</v>
      </c>
      <c r="BR1201" s="74"/>
      <c r="BS1201" s="144">
        <v>4.2141334999999998E-5</v>
      </c>
      <c r="BT1201" s="144">
        <v>4.9250501000000003E-6</v>
      </c>
      <c r="BU1201" s="144">
        <v>1.7830564E-5</v>
      </c>
      <c r="BV1201" s="144">
        <v>1.5945324999999999E-8</v>
      </c>
      <c r="BW1201" s="144">
        <v>4.0579031000000004E-6</v>
      </c>
      <c r="BX1201" s="144">
        <v>4.7623792000000001E-7</v>
      </c>
      <c r="BY1201" s="144">
        <v>2.0169859000000001E-10</v>
      </c>
      <c r="BZ1201" s="144">
        <v>1.3178646E-6</v>
      </c>
      <c r="CA1201" s="144">
        <v>2.8300896E-8</v>
      </c>
      <c r="CB1201" s="144">
        <v>3.4773851999999997E-8</v>
      </c>
      <c r="CC1201" s="144">
        <v>2.9964949999999999E-10</v>
      </c>
      <c r="CD1201" s="144">
        <v>6.8085968999999997E-9</v>
      </c>
      <c r="CE1201" s="144">
        <v>5.5996349999999997E-12</v>
      </c>
      <c r="CF1201" s="144">
        <v>1.879426E-6</v>
      </c>
      <c r="CG1201" s="144">
        <v>1.140306E-5</v>
      </c>
      <c r="CH1201" s="144">
        <v>1.6342639000000001E-7</v>
      </c>
      <c r="CI1201" s="144">
        <v>1.4671732E-9</v>
      </c>
      <c r="CJ1201" s="205"/>
      <c r="CK1201" s="201"/>
      <c r="CL1201" s="110" t="s">
        <v>4638</v>
      </c>
      <c r="CM1201" s="110"/>
      <c r="CN1201" s="110"/>
      <c r="CO1201" s="89"/>
      <c r="CP1201" s="305"/>
      <c r="CQ1201" s="141"/>
      <c r="CR1201" s="141"/>
      <c r="CS1201" s="141"/>
      <c r="CT1201" s="141"/>
      <c r="CU1201" s="141"/>
      <c r="CV1201" s="141"/>
      <c r="CW1201" s="152"/>
      <c r="CX1201" s="152"/>
      <c r="CY1201" s="152"/>
      <c r="CZ1201" s="74"/>
      <c r="DA1201" s="74"/>
      <c r="DB1201" s="74"/>
      <c r="DC1201" s="74"/>
      <c r="DD1201" s="74"/>
      <c r="DE1201" s="74"/>
      <c r="DF1201" s="74"/>
      <c r="DG1201" s="74"/>
      <c r="DH1201" s="74"/>
      <c r="DI1201" s="74"/>
      <c r="DJ1201" s="74"/>
      <c r="DK1201" s="74"/>
      <c r="DL1201" s="74"/>
      <c r="DM1201" s="74"/>
      <c r="DN1201" s="74"/>
      <c r="DO1201" s="74"/>
      <c r="DP1201" s="74"/>
      <c r="DQ1201" s="74"/>
      <c r="DR1201" s="74"/>
      <c r="DS1201" s="74"/>
      <c r="DT1201" s="74"/>
      <c r="DU1201" s="74"/>
      <c r="DV1201" s="74"/>
      <c r="DW1201" s="74"/>
      <c r="DX1201" s="74"/>
      <c r="DY1201" s="74"/>
      <c r="DZ1201" s="74"/>
      <c r="EA1201" s="74"/>
      <c r="EB1201" s="74"/>
      <c r="EC1201" s="74"/>
      <c r="ED1201" s="74"/>
      <c r="EE1201" s="74"/>
      <c r="EF1201" s="74"/>
      <c r="EG1201" s="74"/>
      <c r="EH1201" s="74"/>
      <c r="EI1201" s="74"/>
      <c r="EJ1201" s="74"/>
      <c r="EK1201" s="74"/>
      <c r="EL1201" s="74"/>
      <c r="EM1201" s="74"/>
      <c r="EN1201" s="74"/>
      <c r="EO1201" s="74"/>
      <c r="EP1201" s="74"/>
      <c r="EQ1201" s="74"/>
      <c r="ER1201" s="74"/>
      <c r="ES1201" s="74"/>
      <c r="ET1201" s="74"/>
      <c r="EU1201" s="74"/>
      <c r="EV1201" s="74"/>
      <c r="EW1201" s="74"/>
      <c r="EX1201" s="74"/>
      <c r="EY1201" s="74"/>
      <c r="EZ1201" s="74"/>
      <c r="FA1201" s="74"/>
      <c r="FB1201" s="74"/>
      <c r="FC1201" s="74"/>
      <c r="FD1201" s="74"/>
      <c r="FE1201" s="74"/>
      <c r="FF1201" s="74"/>
      <c r="FG1201" s="74"/>
      <c r="FH1201" s="74"/>
      <c r="FI1201" s="74"/>
      <c r="FJ1201" s="74"/>
      <c r="FK1201" s="74"/>
      <c r="FL1201" s="74"/>
      <c r="FM1201" s="74"/>
      <c r="FN1201" s="74"/>
      <c r="FO1201" s="74"/>
      <c r="FP1201" s="74"/>
      <c r="FQ1201" s="74"/>
      <c r="FR1201" s="74"/>
      <c r="FS1201" s="74"/>
      <c r="FT1201" s="74"/>
      <c r="FU1201" s="74"/>
      <c r="FV1201" s="74"/>
      <c r="FW1201" s="74"/>
      <c r="FX1201" s="74"/>
      <c r="FY1201" s="74"/>
      <c r="FZ1201" s="74"/>
      <c r="GA1201" s="74"/>
      <c r="GB1201" s="74"/>
      <c r="GC1201" s="74"/>
      <c r="GD1201" s="74"/>
      <c r="GE1201" s="74"/>
      <c r="GF1201" s="74"/>
      <c r="GG1201" s="74"/>
      <c r="GH1201" s="74"/>
      <c r="GI1201" s="74"/>
      <c r="GJ1201" s="74"/>
      <c r="GK1201" s="74"/>
      <c r="GL1201" s="74"/>
      <c r="GM1201" s="74"/>
      <c r="GN1201" s="74"/>
      <c r="GO1201" s="74"/>
      <c r="GP1201" s="74"/>
      <c r="GQ1201" s="74"/>
      <c r="GR1201" s="74"/>
      <c r="GS1201" s="74"/>
      <c r="GT1201" s="74"/>
      <c r="GU1201" s="74"/>
      <c r="GV1201" s="74"/>
      <c r="GW1201" s="74"/>
      <c r="GX1201" s="74"/>
      <c r="GY1201" s="74"/>
      <c r="GZ1201" s="74"/>
      <c r="HA1201" s="74"/>
      <c r="HB1201" s="74"/>
      <c r="HC1201" s="74"/>
      <c r="HD1201" s="74"/>
      <c r="HE1201" s="74"/>
      <c r="HF1201" s="74"/>
      <c r="HG1201" s="74"/>
      <c r="HH1201" s="74"/>
      <c r="HI1201" s="74"/>
      <c r="HJ1201" s="74"/>
      <c r="HK1201" s="74"/>
      <c r="HL1201" s="74"/>
      <c r="HM1201" s="74"/>
      <c r="HN1201" s="74"/>
      <c r="HO1201" s="74"/>
      <c r="HP1201" s="74"/>
      <c r="HQ1201" s="74"/>
      <c r="HR1201" s="74"/>
      <c r="HS1201" s="74"/>
      <c r="HT1201" s="74"/>
      <c r="HU1201" s="74"/>
      <c r="HV1201" s="74"/>
      <c r="HW1201" s="74"/>
      <c r="HX1201" s="74"/>
      <c r="HY1201" s="74"/>
      <c r="HZ1201" s="74"/>
      <c r="IA1201" s="74"/>
      <c r="IB1201" s="74"/>
      <c r="IC1201" s="74"/>
      <c r="ID1201" s="74"/>
      <c r="IE1201" s="74"/>
      <c r="IF1201" s="74"/>
      <c r="IG1201" s="74"/>
      <c r="IH1201" s="74"/>
      <c r="II1201" s="74"/>
      <c r="IJ1201" s="74"/>
      <c r="IK1201" s="74"/>
      <c r="IL1201" s="74"/>
      <c r="IM1201" s="74"/>
      <c r="IN1201" s="74"/>
      <c r="IO1201" s="74"/>
      <c r="IP1201" s="74"/>
      <c r="IQ1201" s="74"/>
      <c r="IR1201" s="74"/>
      <c r="IS1201" s="74"/>
      <c r="IT1201" s="74"/>
      <c r="IU1201" s="74"/>
      <c r="IV1201" s="74"/>
      <c r="IW1201" s="74"/>
      <c r="IX1201" s="74"/>
      <c r="IY1201" s="74"/>
      <c r="IZ1201" s="74"/>
      <c r="JA1201" s="74"/>
      <c r="JB1201" s="74"/>
      <c r="JC1201" s="74"/>
      <c r="JD1201" s="74"/>
      <c r="JE1201" s="74"/>
      <c r="JF1201" s="74"/>
      <c r="JG1201" s="74"/>
      <c r="JH1201" s="74"/>
      <c r="JI1201" s="74"/>
      <c r="JJ1201" s="74"/>
      <c r="JK1201" s="74"/>
      <c r="JL1201" s="74"/>
      <c r="JM1201" s="74"/>
      <c r="JN1201" s="74"/>
      <c r="JO1201" s="74"/>
      <c r="JP1201" s="74"/>
      <c r="JQ1201" s="74"/>
      <c r="JR1201" s="74"/>
      <c r="JS1201" s="74"/>
      <c r="JT1201" s="74"/>
      <c r="JU1201" s="74"/>
      <c r="JV1201" s="74"/>
      <c r="JW1201" s="74"/>
      <c r="JX1201" s="74"/>
      <c r="JY1201" s="74"/>
      <c r="JZ1201" s="74"/>
      <c r="KA1201" s="74"/>
      <c r="KB1201" s="74"/>
      <c r="KC1201" s="74"/>
      <c r="KD1201" s="74"/>
      <c r="KE1201" s="74"/>
      <c r="KF1201" s="74"/>
      <c r="KG1201" s="74"/>
      <c r="KH1201" s="74"/>
      <c r="KI1201" s="74"/>
      <c r="KJ1201" s="74"/>
      <c r="KK1201" s="74"/>
      <c r="KL1201" s="74"/>
      <c r="KM1201" s="74"/>
      <c r="KN1201" s="74"/>
      <c r="KO1201" s="74"/>
      <c r="KP1201" s="74"/>
      <c r="KQ1201" s="74"/>
      <c r="KR1201" s="74"/>
      <c r="KS1201" s="74"/>
      <c r="KT1201" s="74"/>
      <c r="KU1201" s="74"/>
      <c r="KV1201" s="74"/>
      <c r="KW1201" s="74"/>
      <c r="KX1201" s="74"/>
      <c r="KY1201" s="74"/>
      <c r="KZ1201" s="74"/>
      <c r="LA1201" s="74"/>
      <c r="LB1201" s="74"/>
      <c r="LC1201" s="74"/>
      <c r="LD1201" s="74"/>
      <c r="LE1201" s="74"/>
      <c r="LF1201" s="74"/>
      <c r="LG1201" s="74"/>
      <c r="LH1201" s="74"/>
      <c r="LI1201" s="74"/>
      <c r="LJ1201" s="74"/>
      <c r="LK1201" s="74"/>
    </row>
    <row r="1202" spans="1:323" ht="14.5" customHeight="1">
      <c r="A1202" s="74" t="s">
        <v>4639</v>
      </c>
      <c r="B1202" s="129" t="s">
        <v>4169</v>
      </c>
      <c r="C1202" s="130" t="str">
        <f t="shared" si="710"/>
        <v>A.160.09.116</v>
      </c>
      <c r="D1202" s="131" t="s">
        <v>384</v>
      </c>
      <c r="E1202" s="129" t="s">
        <v>957</v>
      </c>
      <c r="F1202" s="132" t="s">
        <v>4640</v>
      </c>
      <c r="G1202" s="132">
        <f t="shared" si="711"/>
        <v>0.26152861894000001</v>
      </c>
      <c r="H1202" s="348">
        <f t="shared" si="712"/>
        <v>0.26152861894000001</v>
      </c>
      <c r="I1202" s="74"/>
      <c r="J1202" s="132">
        <f t="shared" si="713"/>
        <v>6.8075403140000004E-3</v>
      </c>
      <c r="K1202" s="132">
        <f t="shared" si="714"/>
        <v>4.5949937080000003E-2</v>
      </c>
      <c r="L1202" s="300">
        <f t="shared" si="715"/>
        <v>9.9311351546000015E-2</v>
      </c>
      <c r="M1202" s="132">
        <v>0.10945979</v>
      </c>
      <c r="N1202" s="132">
        <v>3.1491919E-2</v>
      </c>
      <c r="O1202" s="132">
        <v>1.3915871999999999E-2</v>
      </c>
      <c r="P1202" s="132">
        <v>6.2754279E-3</v>
      </c>
      <c r="Q1202" s="132">
        <v>3.7658572999999998E-4</v>
      </c>
      <c r="R1202" s="304">
        <v>2.2380494000000001E-5</v>
      </c>
      <c r="S1202" s="132">
        <v>1.3314619E-4</v>
      </c>
      <c r="T1202" s="132">
        <v>5.4214607999999997E-4</v>
      </c>
      <c r="U1202" s="132">
        <v>4.5517471000000001E-4</v>
      </c>
      <c r="V1202" s="132">
        <v>8.8378417000000001E-2</v>
      </c>
      <c r="W1202" s="132">
        <v>1.0454590999999999E-2</v>
      </c>
      <c r="X1202" s="304">
        <v>2.1391752999999999E-5</v>
      </c>
      <c r="Y1202" s="304">
        <v>1.7770830000000001E-6</v>
      </c>
      <c r="Z1202" s="132">
        <v>0</v>
      </c>
      <c r="AA1202" s="74"/>
      <c r="AB1202" s="301">
        <f t="shared" si="716"/>
        <v>0.823005939849624</v>
      </c>
      <c r="AC1202" s="338">
        <f t="shared" si="717"/>
        <v>0.823005939849624</v>
      </c>
      <c r="AD1202" s="74"/>
      <c r="AE1202" s="136">
        <v>31.592127999999999</v>
      </c>
      <c r="AF1202" s="136">
        <v>14.334023</v>
      </c>
      <c r="AG1202" s="136">
        <v>1.4171994999999999</v>
      </c>
      <c r="AH1202" s="136">
        <v>0</v>
      </c>
      <c r="AI1202" s="136">
        <v>14.989458000000001</v>
      </c>
      <c r="AJ1202" s="136">
        <v>0.53061205</v>
      </c>
      <c r="AK1202" s="136">
        <v>0.32083568000000001</v>
      </c>
      <c r="AL1202" s="74"/>
      <c r="AM1202" s="133">
        <v>2.6070924999999998E-2</v>
      </c>
      <c r="AN1202" s="340">
        <f t="shared" si="718"/>
        <v>2.6070924999999998E-2</v>
      </c>
      <c r="AP1202" s="133">
        <v>2.4438596E-2</v>
      </c>
      <c r="AQ1202" s="133">
        <v>9.0876640000000001E-4</v>
      </c>
      <c r="AR1202" s="133">
        <v>7.2356183999999996E-4</v>
      </c>
      <c r="AS1202" s="134">
        <f t="shared" si="719"/>
        <v>1.4651436605317198E-6</v>
      </c>
      <c r="AT1202" s="135">
        <f t="shared" si="720"/>
        <v>3.3608225192930969E-9</v>
      </c>
      <c r="AU1202" s="135">
        <f t="shared" si="721"/>
        <v>0.10133919619700001</v>
      </c>
      <c r="AV1202" s="302">
        <v>7.670389E-7</v>
      </c>
      <c r="AW1202" s="302">
        <v>2.3144674999999998E-9</v>
      </c>
      <c r="AX1202" s="302">
        <v>6.3229183999999995E-14</v>
      </c>
      <c r="AY1202" s="302">
        <v>5.2586159999999998E-12</v>
      </c>
      <c r="AZ1202" s="302">
        <v>1.3763272000000001E-13</v>
      </c>
      <c r="BA1202" s="302">
        <v>9.3312067000000007E-10</v>
      </c>
      <c r="BB1202" s="302">
        <v>6.9561812999999997E-7</v>
      </c>
      <c r="BC1202" s="302">
        <v>1.3311855E-10</v>
      </c>
      <c r="BD1202" s="302">
        <v>8.7718654000000004E-10</v>
      </c>
      <c r="BE1202" s="302">
        <v>3.6074612999999998E-13</v>
      </c>
      <c r="BF1202" s="302">
        <v>1.2023681E-14</v>
      </c>
      <c r="BG1202" s="302">
        <v>4.5527455E-14</v>
      </c>
      <c r="BH1202" s="302">
        <v>1.2699693E-13</v>
      </c>
      <c r="BI1202" s="302">
        <v>2.4812159E-14</v>
      </c>
      <c r="BJ1202" s="302">
        <v>2.7419334999999999E-10</v>
      </c>
      <c r="BK1202" s="302">
        <v>1.2394658E-9</v>
      </c>
      <c r="BL1202" s="302">
        <v>3.5207063999999999E-11</v>
      </c>
      <c r="BM1202" s="302">
        <v>1.8296197000000001E-5</v>
      </c>
      <c r="BN1202" s="303">
        <v>0.10132090000000001</v>
      </c>
      <c r="BO1202" s="302">
        <v>3.4454462999999999E-11</v>
      </c>
      <c r="BP1202" s="302">
        <v>2.0952038000000001E-13</v>
      </c>
      <c r="BQ1202" s="302">
        <v>9.3740971999999993E-18</v>
      </c>
      <c r="BR1202" s="74"/>
      <c r="BS1202" s="144">
        <v>5.8075188000000003E-5</v>
      </c>
      <c r="BT1202" s="144">
        <v>6.5125834E-6</v>
      </c>
      <c r="BU1202" s="144">
        <v>2.294759E-5</v>
      </c>
      <c r="BV1202" s="144">
        <v>6.3512825999999998E-8</v>
      </c>
      <c r="BW1202" s="144">
        <v>5.3443197999999996E-6</v>
      </c>
      <c r="BX1202" s="144">
        <v>6.4588850999999996E-7</v>
      </c>
      <c r="BY1202" s="144">
        <v>6.7997382999999998E-10</v>
      </c>
      <c r="BZ1202" s="144">
        <v>1.8150725E-6</v>
      </c>
      <c r="CA1202" s="144">
        <v>3.0033047E-8</v>
      </c>
      <c r="CB1202" s="144">
        <v>8.8103610999999998E-8</v>
      </c>
      <c r="CC1202" s="144">
        <v>1.0101896000000001E-9</v>
      </c>
      <c r="CD1202" s="144">
        <v>2.2953397000000001E-8</v>
      </c>
      <c r="CE1202" s="144">
        <v>1.8877699E-11</v>
      </c>
      <c r="CF1202" s="144">
        <v>1.5619320000000001E-6</v>
      </c>
      <c r="CG1202" s="144">
        <v>1.8845503999999999E-5</v>
      </c>
      <c r="CH1202" s="144">
        <v>1.9103982999999999E-7</v>
      </c>
      <c r="CI1202" s="144">
        <v>4.9461892E-9</v>
      </c>
      <c r="CJ1202" s="205"/>
      <c r="CK1202" s="201"/>
      <c r="CL1202" s="110" t="s">
        <v>4641</v>
      </c>
      <c r="CM1202" s="110"/>
      <c r="CN1202" s="110"/>
      <c r="CO1202" s="89"/>
      <c r="CP1202" s="89"/>
      <c r="CQ1202" s="141"/>
      <c r="CR1202" s="141"/>
      <c r="CS1202" s="141"/>
      <c r="CT1202" s="141"/>
      <c r="CU1202" s="141"/>
      <c r="CV1202" s="141"/>
      <c r="CW1202" s="152"/>
      <c r="CX1202" s="152"/>
      <c r="CY1202" s="74"/>
      <c r="CZ1202" s="74"/>
      <c r="DA1202" s="74"/>
      <c r="DB1202" s="74"/>
      <c r="DS1202" s="151"/>
      <c r="DT1202" s="151"/>
      <c r="DU1202" s="151"/>
      <c r="DV1202" s="151"/>
      <c r="DW1202" s="151"/>
      <c r="DX1202" s="151"/>
      <c r="DY1202" s="151"/>
      <c r="DZ1202" s="151"/>
      <c r="EA1202" s="151"/>
      <c r="EB1202" s="151"/>
      <c r="EC1202" s="151"/>
      <c r="ED1202" s="151"/>
      <c r="EE1202" s="151"/>
      <c r="EF1202" s="151"/>
      <c r="EG1202" s="151"/>
      <c r="EH1202" s="151"/>
      <c r="EI1202" s="151"/>
      <c r="EJ1202" s="151"/>
      <c r="EK1202" s="151"/>
      <c r="EL1202" s="151"/>
      <c r="EM1202" s="151"/>
      <c r="EN1202" s="151"/>
      <c r="EO1202" s="151"/>
      <c r="EP1202" s="151"/>
      <c r="EQ1202" s="151"/>
      <c r="ER1202" s="151"/>
      <c r="ES1202" s="151"/>
      <c r="ET1202" s="151"/>
      <c r="EU1202" s="151"/>
      <c r="EV1202" s="151"/>
      <c r="EW1202" s="151"/>
      <c r="EX1202" s="151"/>
      <c r="EY1202" s="151"/>
      <c r="EZ1202" s="151"/>
      <c r="FA1202" s="151"/>
      <c r="FB1202" s="151"/>
      <c r="FC1202" s="151"/>
      <c r="FD1202" s="151"/>
      <c r="FE1202" s="151"/>
      <c r="FF1202" s="151"/>
      <c r="FG1202" s="151"/>
      <c r="FH1202" s="151"/>
      <c r="FI1202" s="151"/>
      <c r="FJ1202" s="151"/>
      <c r="FK1202" s="151"/>
      <c r="FL1202" s="151"/>
      <c r="FM1202" s="151"/>
      <c r="FN1202" s="151"/>
      <c r="FO1202" s="151"/>
      <c r="FP1202" s="151"/>
      <c r="FQ1202" s="151"/>
      <c r="FR1202" s="151"/>
      <c r="FS1202" s="151"/>
      <c r="FT1202" s="151"/>
      <c r="FU1202" s="151"/>
      <c r="FV1202" s="151"/>
      <c r="FW1202" s="151"/>
      <c r="FX1202" s="151"/>
      <c r="FY1202" s="151"/>
      <c r="FZ1202" s="151"/>
      <c r="GA1202" s="151"/>
      <c r="GB1202" s="151"/>
      <c r="GC1202" s="151"/>
      <c r="GD1202" s="151"/>
      <c r="GE1202" s="151"/>
      <c r="GF1202" s="151"/>
      <c r="GG1202" s="151"/>
      <c r="GH1202" s="151"/>
      <c r="GI1202" s="151"/>
      <c r="GJ1202" s="151"/>
      <c r="GK1202" s="151"/>
      <c r="GL1202" s="151"/>
      <c r="GM1202" s="151"/>
      <c r="GN1202" s="151"/>
      <c r="GO1202" s="151"/>
      <c r="GP1202" s="151"/>
      <c r="GQ1202" s="151"/>
      <c r="GR1202" s="151"/>
      <c r="GS1202" s="151"/>
      <c r="GT1202" s="151"/>
      <c r="GU1202" s="151"/>
      <c r="GV1202" s="151"/>
      <c r="GW1202" s="151"/>
      <c r="GX1202" s="151"/>
      <c r="GY1202" s="151"/>
      <c r="GZ1202" s="151"/>
      <c r="HA1202" s="151"/>
      <c r="HB1202" s="151"/>
      <c r="HC1202" s="151"/>
      <c r="HD1202" s="151"/>
      <c r="HE1202" s="151"/>
      <c r="HF1202" s="151"/>
      <c r="HG1202" s="151"/>
      <c r="HH1202" s="151"/>
      <c r="HI1202" s="151"/>
      <c r="HJ1202" s="151"/>
      <c r="HK1202" s="151"/>
      <c r="HL1202" s="151"/>
      <c r="HM1202" s="151"/>
      <c r="HN1202" s="151"/>
      <c r="HO1202" s="151"/>
      <c r="HP1202" s="151"/>
      <c r="HQ1202" s="151"/>
      <c r="HR1202" s="151"/>
      <c r="HS1202" s="151"/>
      <c r="HT1202" s="151"/>
      <c r="HU1202" s="151"/>
      <c r="HV1202" s="151"/>
      <c r="HW1202" s="151"/>
      <c r="HX1202" s="151"/>
      <c r="HY1202" s="151"/>
      <c r="HZ1202" s="151"/>
      <c r="IA1202" s="151"/>
      <c r="IB1202" s="151"/>
      <c r="IC1202" s="151"/>
      <c r="ID1202" s="151"/>
      <c r="IE1202" s="151"/>
      <c r="IF1202" s="151"/>
      <c r="IG1202" s="151"/>
      <c r="IH1202" s="151"/>
      <c r="II1202" s="151"/>
      <c r="IJ1202" s="151"/>
      <c r="IK1202" s="151"/>
      <c r="IL1202" s="151"/>
      <c r="IM1202" s="151"/>
      <c r="IN1202" s="151"/>
      <c r="IO1202" s="151"/>
      <c r="IP1202" s="151"/>
      <c r="IQ1202" s="151"/>
      <c r="IR1202" s="151"/>
      <c r="IS1202" s="151"/>
      <c r="IT1202" s="151"/>
      <c r="IU1202" s="151"/>
      <c r="IV1202" s="151"/>
      <c r="IW1202" s="151"/>
      <c r="IX1202" s="151"/>
      <c r="IY1202" s="151"/>
      <c r="IZ1202" s="151"/>
      <c r="JA1202" s="151"/>
      <c r="JB1202" s="151"/>
      <c r="JC1202" s="151"/>
      <c r="JD1202" s="151"/>
      <c r="JE1202" s="151"/>
      <c r="JF1202" s="151"/>
      <c r="JG1202" s="151"/>
      <c r="JH1202" s="151"/>
      <c r="JI1202" s="151"/>
      <c r="JJ1202" s="151"/>
      <c r="JK1202" s="151"/>
      <c r="JL1202" s="151"/>
      <c r="JM1202" s="151"/>
      <c r="JN1202" s="151"/>
      <c r="JO1202" s="151"/>
      <c r="JP1202" s="151"/>
      <c r="JQ1202" s="151"/>
      <c r="JR1202" s="151"/>
      <c r="JS1202" s="151"/>
      <c r="JT1202" s="151"/>
      <c r="JU1202" s="151"/>
      <c r="JV1202" s="151"/>
      <c r="JW1202" s="151"/>
      <c r="JX1202" s="151"/>
      <c r="JY1202" s="151"/>
      <c r="JZ1202" s="151"/>
      <c r="KA1202" s="151"/>
      <c r="KB1202" s="151"/>
      <c r="KC1202" s="151"/>
      <c r="KD1202" s="151"/>
      <c r="KE1202" s="151"/>
      <c r="KF1202" s="151"/>
      <c r="KG1202" s="151"/>
      <c r="KH1202" s="151"/>
      <c r="KI1202" s="151"/>
      <c r="KJ1202" s="151"/>
      <c r="KK1202" s="151"/>
      <c r="KL1202" s="151"/>
      <c r="KM1202" s="151"/>
      <c r="KN1202" s="151"/>
      <c r="KO1202" s="151"/>
      <c r="KP1202" s="151"/>
      <c r="KQ1202" s="151"/>
      <c r="KR1202" s="151"/>
      <c r="KS1202" s="151"/>
      <c r="KT1202" s="151"/>
      <c r="KU1202" s="151"/>
      <c r="KV1202" s="151"/>
      <c r="KW1202" s="151"/>
      <c r="KX1202" s="151"/>
      <c r="KY1202" s="151"/>
      <c r="KZ1202" s="151"/>
      <c r="LA1202" s="151"/>
      <c r="LB1202" s="151"/>
      <c r="LC1202" s="151"/>
      <c r="LD1202" s="151"/>
      <c r="LE1202" s="151"/>
      <c r="LF1202" s="151"/>
      <c r="LG1202" s="151"/>
      <c r="LH1202" s="151"/>
      <c r="LI1202" s="151"/>
      <c r="LJ1202" s="151"/>
      <c r="LK1202" s="151"/>
    </row>
    <row r="1203" spans="1:323" ht="14.5" customHeight="1">
      <c r="B1203" s="129" t="s">
        <v>772</v>
      </c>
      <c r="C1203" s="127" t="s">
        <v>4642</v>
      </c>
      <c r="D1203" s="131"/>
      <c r="G1203" s="74"/>
      <c r="H1203" s="74"/>
      <c r="I1203" s="74"/>
      <c r="J1203" s="74"/>
      <c r="K1203" s="74"/>
      <c r="L1203" s="74"/>
      <c r="M1203" s="74"/>
      <c r="N1203" s="74"/>
      <c r="O1203" s="74"/>
      <c r="P1203" s="74"/>
      <c r="Q1203" s="74"/>
      <c r="R1203" s="74"/>
      <c r="S1203" s="74"/>
      <c r="T1203" s="74"/>
      <c r="U1203" s="74"/>
      <c r="V1203" s="74"/>
      <c r="W1203" s="74"/>
      <c r="X1203" s="74"/>
      <c r="Y1203" s="74"/>
      <c r="Z1203" s="74"/>
      <c r="AA1203" s="74"/>
      <c r="AB1203" s="74"/>
      <c r="AC1203" s="74"/>
      <c r="AD1203" s="74"/>
      <c r="AE1203" s="74"/>
      <c r="AF1203" s="74"/>
      <c r="AG1203" s="74"/>
      <c r="AH1203" s="74"/>
      <c r="AI1203" s="74"/>
      <c r="AJ1203" s="74"/>
      <c r="AK1203" s="74"/>
      <c r="AL1203" s="74"/>
      <c r="AM1203" s="74"/>
      <c r="AN1203" s="74"/>
      <c r="AP1203" s="74"/>
      <c r="AQ1203" s="74"/>
      <c r="AR1203" s="74"/>
      <c r="AS1203" s="74"/>
      <c r="AT1203" s="74"/>
      <c r="AU1203" s="74"/>
      <c r="AV1203" s="74"/>
      <c r="AW1203" s="74"/>
      <c r="AX1203" s="74"/>
      <c r="AY1203" s="74"/>
      <c r="AZ1203" s="74"/>
      <c r="BA1203" s="74"/>
      <c r="BB1203" s="74"/>
      <c r="BC1203" s="74"/>
      <c r="BD1203" s="74"/>
      <c r="BE1203" s="74"/>
      <c r="BF1203" s="74"/>
      <c r="BG1203" s="74"/>
      <c r="BH1203" s="74"/>
      <c r="BI1203" s="74"/>
      <c r="BJ1203" s="74"/>
      <c r="BK1203" s="74"/>
      <c r="BL1203" s="74"/>
      <c r="BM1203" s="74"/>
      <c r="BN1203" s="74"/>
      <c r="BO1203" s="74"/>
      <c r="BP1203" s="74"/>
      <c r="BQ1203" s="74"/>
      <c r="BR1203" s="74"/>
      <c r="BS1203" s="74"/>
      <c r="BT1203" s="74"/>
      <c r="BU1203" s="74"/>
      <c r="BV1203" s="74"/>
      <c r="BW1203" s="74"/>
      <c r="BX1203" s="74"/>
      <c r="BY1203" s="74"/>
      <c r="BZ1203" s="74"/>
      <c r="CA1203" s="74"/>
      <c r="CB1203" s="74"/>
      <c r="CC1203" s="74"/>
      <c r="CD1203" s="74"/>
      <c r="CE1203" s="74"/>
      <c r="CF1203" s="74"/>
      <c r="CG1203" s="74"/>
      <c r="CH1203" s="74"/>
      <c r="CI1203" s="74"/>
      <c r="CJ1203" s="124"/>
      <c r="CK1203" s="202"/>
      <c r="CL1203" s="110"/>
      <c r="CM1203" s="110"/>
      <c r="CN1203" s="110"/>
      <c r="CO1203" s="89"/>
      <c r="CP1203" s="89"/>
      <c r="CQ1203" s="141"/>
      <c r="CR1203" s="141"/>
      <c r="CS1203" s="141"/>
      <c r="CT1203" s="141"/>
      <c r="CU1203" s="141"/>
      <c r="CV1203" s="141"/>
      <c r="CW1203" s="152"/>
      <c r="CX1203" s="152"/>
      <c r="CY1203" s="74"/>
      <c r="CZ1203" s="74"/>
      <c r="DA1203" s="74"/>
      <c r="DB1203" s="74"/>
      <c r="DS1203" s="151"/>
      <c r="DT1203" s="151"/>
      <c r="DU1203" s="151"/>
      <c r="DV1203" s="151"/>
      <c r="DW1203" s="151"/>
      <c r="DX1203" s="151"/>
      <c r="DY1203" s="151"/>
      <c r="DZ1203" s="151"/>
      <c r="EA1203" s="151"/>
      <c r="EB1203" s="151"/>
      <c r="EC1203" s="151"/>
      <c r="ED1203" s="151"/>
      <c r="EE1203" s="151"/>
      <c r="EF1203" s="151"/>
      <c r="EG1203" s="151"/>
      <c r="EH1203" s="151"/>
      <c r="EI1203" s="151"/>
      <c r="EJ1203" s="151"/>
      <c r="EK1203" s="151"/>
      <c r="EL1203" s="151"/>
      <c r="EM1203" s="151"/>
      <c r="EN1203" s="151"/>
      <c r="EO1203" s="151"/>
      <c r="EP1203" s="151"/>
      <c r="EQ1203" s="151"/>
      <c r="ER1203" s="151"/>
      <c r="ES1203" s="151"/>
      <c r="ET1203" s="151"/>
      <c r="EU1203" s="151"/>
      <c r="EV1203" s="151"/>
      <c r="EW1203" s="151"/>
      <c r="EX1203" s="151"/>
      <c r="EY1203" s="151"/>
      <c r="EZ1203" s="151"/>
      <c r="FA1203" s="151"/>
      <c r="FB1203" s="151"/>
      <c r="FC1203" s="151"/>
      <c r="FD1203" s="151"/>
      <c r="FE1203" s="151"/>
      <c r="FF1203" s="151"/>
      <c r="FG1203" s="151"/>
      <c r="FH1203" s="151"/>
      <c r="FI1203" s="151"/>
      <c r="FJ1203" s="151"/>
      <c r="FK1203" s="151"/>
      <c r="FL1203" s="151"/>
      <c r="FM1203" s="151"/>
      <c r="FN1203" s="151"/>
      <c r="FO1203" s="151"/>
      <c r="FP1203" s="151"/>
      <c r="FQ1203" s="151"/>
      <c r="FR1203" s="151"/>
      <c r="FS1203" s="151"/>
      <c r="FT1203" s="151"/>
      <c r="FU1203" s="151"/>
      <c r="FV1203" s="151"/>
      <c r="FW1203" s="151"/>
      <c r="FX1203" s="151"/>
      <c r="FY1203" s="151"/>
      <c r="FZ1203" s="151"/>
      <c r="GA1203" s="151"/>
      <c r="GB1203" s="151"/>
      <c r="GC1203" s="151"/>
      <c r="GD1203" s="151"/>
      <c r="GE1203" s="151"/>
      <c r="GF1203" s="151"/>
      <c r="GG1203" s="151"/>
      <c r="GH1203" s="151"/>
      <c r="GI1203" s="151"/>
      <c r="GJ1203" s="151"/>
      <c r="GK1203" s="151"/>
      <c r="GL1203" s="151"/>
      <c r="GM1203" s="151"/>
      <c r="GN1203" s="151"/>
      <c r="GO1203" s="151"/>
      <c r="GP1203" s="151"/>
      <c r="GQ1203" s="151"/>
      <c r="GR1203" s="151"/>
      <c r="GS1203" s="151"/>
      <c r="GT1203" s="151"/>
      <c r="GU1203" s="151"/>
      <c r="GV1203" s="151"/>
      <c r="GW1203" s="151"/>
      <c r="GX1203" s="151"/>
      <c r="GY1203" s="151"/>
      <c r="GZ1203" s="151"/>
      <c r="HA1203" s="151"/>
      <c r="HB1203" s="151"/>
      <c r="HC1203" s="151"/>
      <c r="HD1203" s="151"/>
      <c r="HE1203" s="151"/>
      <c r="HF1203" s="151"/>
      <c r="HG1203" s="151"/>
      <c r="HH1203" s="151"/>
      <c r="HI1203" s="151"/>
      <c r="HJ1203" s="151"/>
      <c r="HK1203" s="151"/>
      <c r="HL1203" s="151"/>
      <c r="HM1203" s="151"/>
      <c r="HN1203" s="151"/>
      <c r="HO1203" s="151"/>
      <c r="HP1203" s="151"/>
      <c r="HQ1203" s="151"/>
      <c r="HR1203" s="151"/>
      <c r="HS1203" s="151"/>
      <c r="HT1203" s="151"/>
      <c r="HU1203" s="151"/>
      <c r="HV1203" s="151"/>
      <c r="HW1203" s="151"/>
      <c r="HX1203" s="151"/>
      <c r="HY1203" s="151"/>
      <c r="HZ1203" s="151"/>
      <c r="IA1203" s="151"/>
      <c r="IB1203" s="151"/>
      <c r="IC1203" s="151"/>
      <c r="ID1203" s="151"/>
      <c r="IE1203" s="151"/>
      <c r="IF1203" s="151"/>
      <c r="IG1203" s="151"/>
      <c r="IH1203" s="151"/>
      <c r="II1203" s="151"/>
      <c r="IJ1203" s="151"/>
      <c r="IK1203" s="151"/>
      <c r="IL1203" s="151"/>
      <c r="IM1203" s="151"/>
      <c r="IN1203" s="151"/>
      <c r="IO1203" s="151"/>
      <c r="IP1203" s="151"/>
      <c r="IQ1203" s="151"/>
      <c r="IR1203" s="151"/>
      <c r="IS1203" s="151"/>
      <c r="IT1203" s="151"/>
      <c r="IU1203" s="151"/>
      <c r="IV1203" s="151"/>
      <c r="IW1203" s="151"/>
      <c r="IX1203" s="151"/>
      <c r="IY1203" s="151"/>
      <c r="IZ1203" s="151"/>
      <c r="JA1203" s="151"/>
      <c r="JB1203" s="151"/>
      <c r="JC1203" s="151"/>
      <c r="JD1203" s="151"/>
      <c r="JE1203" s="151"/>
      <c r="JF1203" s="151"/>
      <c r="JG1203" s="151"/>
      <c r="JH1203" s="151"/>
      <c r="JI1203" s="151"/>
      <c r="JJ1203" s="151"/>
      <c r="JK1203" s="151"/>
      <c r="JL1203" s="151"/>
      <c r="JM1203" s="151"/>
      <c r="JN1203" s="151"/>
      <c r="JO1203" s="151"/>
      <c r="JP1203" s="151"/>
      <c r="JQ1203" s="151"/>
      <c r="JR1203" s="151"/>
      <c r="JS1203" s="151"/>
      <c r="JT1203" s="151"/>
      <c r="JU1203" s="151"/>
      <c r="JV1203" s="151"/>
      <c r="JW1203" s="151"/>
      <c r="JX1203" s="151"/>
      <c r="JY1203" s="151"/>
      <c r="JZ1203" s="151"/>
      <c r="KA1203" s="151"/>
      <c r="KB1203" s="151"/>
      <c r="KC1203" s="151"/>
      <c r="KD1203" s="151"/>
      <c r="KE1203" s="151"/>
      <c r="KF1203" s="151"/>
      <c r="KG1203" s="151"/>
      <c r="KH1203" s="151"/>
      <c r="KI1203" s="151"/>
      <c r="KJ1203" s="151"/>
      <c r="KK1203" s="151"/>
      <c r="KL1203" s="151"/>
      <c r="KM1203" s="151"/>
      <c r="KN1203" s="151"/>
      <c r="KO1203" s="151"/>
      <c r="KP1203" s="151"/>
      <c r="KQ1203" s="151"/>
      <c r="KR1203" s="151"/>
      <c r="KS1203" s="151"/>
      <c r="KT1203" s="151"/>
      <c r="KU1203" s="151"/>
      <c r="KV1203" s="151"/>
      <c r="KW1203" s="151"/>
      <c r="KX1203" s="151"/>
      <c r="KY1203" s="151"/>
      <c r="KZ1203" s="151"/>
      <c r="LA1203" s="151"/>
      <c r="LB1203" s="151"/>
      <c r="LC1203" s="151"/>
      <c r="LD1203" s="151"/>
      <c r="LE1203" s="151"/>
      <c r="LF1203" s="151"/>
      <c r="LG1203" s="151"/>
      <c r="LH1203" s="151"/>
      <c r="LI1203" s="151"/>
      <c r="LJ1203" s="151"/>
      <c r="LK1203" s="151"/>
    </row>
    <row r="1204" spans="1:323" ht="14.5" customHeight="1">
      <c r="B1204" s="129" t="s">
        <v>772</v>
      </c>
      <c r="C1204" s="127" t="s">
        <v>401</v>
      </c>
      <c r="D1204" s="127" t="s">
        <v>402</v>
      </c>
      <c r="G1204" s="74"/>
      <c r="H1204" s="74"/>
      <c r="I1204" s="74"/>
      <c r="J1204" s="74"/>
      <c r="K1204" s="74"/>
      <c r="L1204" s="74"/>
      <c r="M1204" s="74"/>
      <c r="N1204" s="74"/>
      <c r="O1204" s="74"/>
      <c r="P1204" s="74"/>
      <c r="Q1204" s="74"/>
      <c r="R1204" s="74"/>
      <c r="S1204" s="74"/>
      <c r="T1204" s="74"/>
      <c r="U1204" s="74"/>
      <c r="V1204" s="74"/>
      <c r="W1204" s="74"/>
      <c r="X1204" s="74"/>
      <c r="Y1204" s="74"/>
      <c r="Z1204" s="74"/>
      <c r="AA1204" s="74"/>
      <c r="AB1204" s="74"/>
      <c r="AC1204" s="74"/>
      <c r="AD1204" s="74"/>
      <c r="AE1204" s="74"/>
      <c r="AF1204" s="74"/>
      <c r="AG1204" s="74"/>
      <c r="AH1204" s="74"/>
      <c r="AI1204" s="74"/>
      <c r="AJ1204" s="74"/>
      <c r="AK1204" s="74"/>
      <c r="AL1204" s="74"/>
      <c r="AM1204" s="74"/>
      <c r="AN1204" s="74"/>
      <c r="AP1204" s="74"/>
      <c r="AQ1204" s="74"/>
      <c r="AR1204" s="74"/>
      <c r="AS1204" s="74"/>
      <c r="AT1204" s="74"/>
      <c r="AU1204" s="74"/>
      <c r="AV1204" s="74"/>
      <c r="AW1204" s="74"/>
      <c r="AX1204" s="74"/>
      <c r="AY1204" s="74"/>
      <c r="AZ1204" s="74"/>
      <c r="BA1204" s="74"/>
      <c r="BB1204" s="74"/>
      <c r="BC1204" s="74"/>
      <c r="BD1204" s="74"/>
      <c r="BE1204" s="74"/>
      <c r="BF1204" s="74"/>
      <c r="BG1204" s="74"/>
      <c r="BH1204" s="74"/>
      <c r="BI1204" s="74"/>
      <c r="BJ1204" s="74"/>
      <c r="BK1204" s="74"/>
      <c r="BL1204" s="74"/>
      <c r="BM1204" s="74"/>
      <c r="BN1204" s="74"/>
      <c r="BO1204" s="74"/>
      <c r="BP1204" s="74"/>
      <c r="BQ1204" s="74"/>
      <c r="BR1204" s="74"/>
      <c r="BS1204" s="74"/>
      <c r="BT1204" s="74"/>
      <c r="BU1204" s="74"/>
      <c r="BV1204" s="74"/>
      <c r="BW1204" s="74"/>
      <c r="BX1204" s="74"/>
      <c r="BY1204" s="74"/>
      <c r="BZ1204" s="74"/>
      <c r="CA1204" s="74"/>
      <c r="CB1204" s="74"/>
      <c r="CC1204" s="74"/>
      <c r="CD1204" s="74"/>
      <c r="CE1204" s="74"/>
      <c r="CF1204" s="74"/>
      <c r="CG1204" s="74"/>
      <c r="CH1204" s="74"/>
      <c r="CI1204" s="74"/>
      <c r="CJ1204" s="232"/>
      <c r="CK1204" s="202"/>
      <c r="CL1204" s="110"/>
      <c r="CM1204" s="110"/>
      <c r="CN1204" s="110"/>
      <c r="CP1204" s="74"/>
      <c r="CQ1204" s="141"/>
      <c r="CR1204" s="141"/>
      <c r="CS1204" s="141"/>
      <c r="CT1204" s="141"/>
      <c r="CU1204" s="141"/>
      <c r="CV1204" s="141"/>
      <c r="CW1204" s="74"/>
      <c r="CX1204" s="74"/>
      <c r="CY1204" s="74"/>
      <c r="CZ1204" s="74"/>
      <c r="DA1204" s="74"/>
      <c r="DB1204" s="74"/>
      <c r="DM1204" s="151"/>
      <c r="DN1204" s="151"/>
      <c r="DO1204" s="151"/>
      <c r="DP1204" s="151"/>
      <c r="DQ1204" s="151"/>
      <c r="DR1204" s="151"/>
    </row>
    <row r="1205" spans="1:323" ht="14.5" customHeight="1">
      <c r="A1205" s="74" t="s">
        <v>4643</v>
      </c>
      <c r="B1205" s="129" t="s">
        <v>772</v>
      </c>
      <c r="C1205" s="130" t="str">
        <f t="shared" ref="C1205:C1211" si="722">MID(A1205,1,12)</f>
        <v>B.030.01.101</v>
      </c>
      <c r="D1205" s="131" t="s">
        <v>402</v>
      </c>
      <c r="E1205" s="129" t="s">
        <v>2549</v>
      </c>
      <c r="F1205" s="132" t="s">
        <v>4644</v>
      </c>
      <c r="G1205" s="132">
        <f t="shared" ref="G1205:G1211" si="723">J1205+K1205+L1205+M1205</f>
        <v>4.9382263086269224E-2</v>
      </c>
      <c r="H1205" s="348">
        <f t="shared" ref="H1205:H1211" si="724">G1205</f>
        <v>4.9382263086269224E-2</v>
      </c>
      <c r="I1205" s="74"/>
      <c r="J1205" s="132">
        <f t="shared" ref="J1205:J1211" si="725">P1205+Q1205+R1205+S1205</f>
        <v>3.88540151006E-3</v>
      </c>
      <c r="K1205" s="132">
        <f t="shared" ref="K1205:K1211" si="726">N1205+O1205+T1205</f>
        <v>5.6778244379999997E-3</v>
      </c>
      <c r="L1205" s="300">
        <f t="shared" ref="L1205:L1211" si="727">U1205+IF(V1205="x",0,V1205)+IF(W1205="x",0,W1205)+IF(X1205="x",0,X1205)+Y1205+Z1205</f>
        <v>4.4480213820922141E-4</v>
      </c>
      <c r="M1205" s="132">
        <v>3.9374235E-2</v>
      </c>
      <c r="N1205" s="132">
        <v>2.8100452999999998E-3</v>
      </c>
      <c r="O1205" s="132">
        <v>2.8541764000000001E-3</v>
      </c>
      <c r="P1205" s="132">
        <v>2.3906189E-3</v>
      </c>
      <c r="Q1205" s="132">
        <v>1.4808605E-3</v>
      </c>
      <c r="R1205" s="304">
        <v>2.9579506000000002E-7</v>
      </c>
      <c r="S1205" s="304">
        <v>1.3626315E-5</v>
      </c>
      <c r="T1205" s="304">
        <v>1.3602738E-5</v>
      </c>
      <c r="U1205" s="304">
        <v>2.1137026999999998E-6</v>
      </c>
      <c r="V1205" s="132">
        <v>3.8860315E-4</v>
      </c>
      <c r="W1205" s="304">
        <v>5.2563611999999999E-5</v>
      </c>
      <c r="X1205" s="304">
        <v>1.5216727E-6</v>
      </c>
      <c r="Y1205" s="304">
        <v>8.0922141000000005E-13</v>
      </c>
      <c r="Z1205" s="132">
        <v>0</v>
      </c>
      <c r="AA1205" s="74"/>
      <c r="AB1205" s="301">
        <f t="shared" ref="AB1205:AB1211" si="728">M1205/0.133</f>
        <v>0.29604687969924809</v>
      </c>
      <c r="AC1205" s="338">
        <f t="shared" ref="AC1205:AC1211" si="729">AB1205</f>
        <v>0.29604687969924809</v>
      </c>
      <c r="AD1205" s="74"/>
      <c r="AE1205" s="136">
        <v>3.4672360000000002</v>
      </c>
      <c r="AF1205" s="136">
        <v>3.4552711999999999</v>
      </c>
      <c r="AG1205" s="136">
        <v>7.1254153999999997E-3</v>
      </c>
      <c r="AH1205" s="136">
        <v>0</v>
      </c>
      <c r="AI1205" s="136">
        <v>5.9792587000000001E-4</v>
      </c>
      <c r="AJ1205" s="136">
        <v>2.6217160000000001E-3</v>
      </c>
      <c r="AK1205" s="136">
        <v>1.6197506000000001E-3</v>
      </c>
      <c r="AL1205" s="74"/>
      <c r="AM1205" s="133">
        <v>6.6317833999999997E-3</v>
      </c>
      <c r="AN1205" s="340">
        <f t="shared" ref="AN1205:AN1211" si="730">AM1205</f>
        <v>6.6317833999999997E-3</v>
      </c>
      <c r="AP1205" s="133">
        <v>6.3202794E-3</v>
      </c>
      <c r="AQ1205" s="133">
        <v>2.6463274000000002E-4</v>
      </c>
      <c r="AR1205" s="145">
        <v>4.6871255999999999E-5</v>
      </c>
      <c r="AS1205" s="134">
        <f t="shared" ref="AS1205:AS1211" si="731">AV1205+AY1205+AZ1205+BA1205+BB1205+BJ1205+BK1205+BO1205</f>
        <v>3.789136320106644E-7</v>
      </c>
      <c r="AT1205" s="135">
        <f t="shared" ref="AT1205:AT1211" si="732">AW1205+AX1205+BC1205+BD1205+BE1205+BF1205+BG1205+BH1205+BI1205+BL1205+BP1205+BQ1205</f>
        <v>9.7867136854848351E-10</v>
      </c>
      <c r="AU1205" s="135">
        <f t="shared" ref="AU1205:AU1211" si="733">BM1205+BN1205</f>
        <v>6.564601608753E-3</v>
      </c>
      <c r="AV1205" s="302">
        <v>2.7716189E-7</v>
      </c>
      <c r="AW1205" s="302">
        <v>8.3635894000000003E-10</v>
      </c>
      <c r="AX1205" s="302">
        <v>2.2846522E-14</v>
      </c>
      <c r="AY1205" s="302">
        <v>4.5122463000000001E-13</v>
      </c>
      <c r="AZ1205" s="302">
        <v>8.2410449999999994E-15</v>
      </c>
      <c r="BA1205" s="302">
        <v>3.5546789000000002E-10</v>
      </c>
      <c r="BB1205" s="302">
        <v>1.01307E-7</v>
      </c>
      <c r="BC1205" s="302">
        <v>5.0398804000000003E-11</v>
      </c>
      <c r="BD1205" s="302">
        <v>8.9360764000000004E-11</v>
      </c>
      <c r="BE1205" s="302">
        <v>2.2985323999999999E-15</v>
      </c>
      <c r="BF1205" s="302">
        <v>8.0914400999999996E-17</v>
      </c>
      <c r="BG1205" s="302">
        <v>2.6987607E-15</v>
      </c>
      <c r="BH1205" s="302">
        <v>1.3082952000000001E-16</v>
      </c>
      <c r="BI1205" s="302">
        <v>2.6159404999999999E-16</v>
      </c>
      <c r="BJ1205" s="302">
        <v>1.1480953E-12</v>
      </c>
      <c r="BK1205" s="302">
        <v>8.7666544000000001E-11</v>
      </c>
      <c r="BL1205" s="302">
        <v>2.5245433E-12</v>
      </c>
      <c r="BM1205" s="302">
        <v>8.1508752999999996E-8</v>
      </c>
      <c r="BN1205" s="303">
        <v>6.5645201000000004E-3</v>
      </c>
      <c r="BO1205" s="302">
        <v>1.5689357E-17</v>
      </c>
      <c r="BP1205" s="302">
        <v>9.5408252E-20</v>
      </c>
      <c r="BQ1205" s="302">
        <v>4.2686358000000002E-24</v>
      </c>
      <c r="BR1205" s="74"/>
      <c r="BS1205" s="144">
        <v>1.6042042000000001E-5</v>
      </c>
      <c r="BT1205" s="144">
        <v>7.3322181000000005E-7</v>
      </c>
      <c r="BU1205" s="144">
        <v>8.2545725000000003E-6</v>
      </c>
      <c r="BV1205" s="144">
        <v>1.5938402E-9</v>
      </c>
      <c r="BW1205" s="144">
        <v>1.7580277E-6</v>
      </c>
      <c r="BX1205" s="144">
        <v>2.3034361E-7</v>
      </c>
      <c r="BY1205" s="144">
        <v>4.7490847E-11</v>
      </c>
      <c r="BZ1205" s="144">
        <v>3.4999249000000001E-7</v>
      </c>
      <c r="CA1205" s="144">
        <v>3.9693614999999999E-10</v>
      </c>
      <c r="CB1205" s="144">
        <v>9.0166120999999994E-9</v>
      </c>
      <c r="CC1205" s="144">
        <v>6.0133029999999995E-11</v>
      </c>
      <c r="CD1205" s="144">
        <v>1.6462788000000001E-9</v>
      </c>
      <c r="CE1205" s="144">
        <v>3.6255234E-12</v>
      </c>
      <c r="CF1205" s="144">
        <v>4.8989097999999996E-7</v>
      </c>
      <c r="CG1205" s="144">
        <v>4.2122042000000001E-6</v>
      </c>
      <c r="CH1205" s="144">
        <v>1.0235407E-9</v>
      </c>
      <c r="CI1205" s="144">
        <v>2.2523215E-15</v>
      </c>
      <c r="CJ1205" s="224"/>
      <c r="CK1205" s="201"/>
      <c r="CL1205" s="233" t="s">
        <v>4645</v>
      </c>
      <c r="CM1205" s="141"/>
      <c r="CN1205" s="141"/>
      <c r="CO1205" s="141"/>
      <c r="CP1205" s="305"/>
      <c r="CQ1205" s="74"/>
      <c r="CR1205" s="74"/>
      <c r="CS1205" s="74"/>
      <c r="CT1205" s="74"/>
      <c r="CU1205" s="74"/>
      <c r="CV1205" s="74"/>
      <c r="CW1205" s="152"/>
      <c r="CX1205" s="152"/>
      <c r="CY1205" s="74"/>
      <c r="CZ1205" s="74"/>
      <c r="DA1205" s="74"/>
      <c r="DB1205" s="74"/>
      <c r="DM1205" s="151"/>
      <c r="DN1205" s="151"/>
      <c r="DO1205" s="151"/>
      <c r="DP1205" s="151"/>
      <c r="DQ1205" s="151"/>
      <c r="DR1205" s="151"/>
    </row>
    <row r="1206" spans="1:323" ht="14.5" customHeight="1">
      <c r="A1206" s="74" t="s">
        <v>4646</v>
      </c>
      <c r="B1206" s="129" t="s">
        <v>772</v>
      </c>
      <c r="C1206" s="130" t="str">
        <f t="shared" si="722"/>
        <v>B.030.01.102</v>
      </c>
      <c r="D1206" s="131" t="s">
        <v>402</v>
      </c>
      <c r="E1206" s="129" t="s">
        <v>2549</v>
      </c>
      <c r="F1206" s="132" t="s">
        <v>4647</v>
      </c>
      <c r="G1206" s="132">
        <f t="shared" si="723"/>
        <v>7.3769063329800003E-4</v>
      </c>
      <c r="H1206" s="348">
        <f t="shared" si="724"/>
        <v>7.3769063329800003E-4</v>
      </c>
      <c r="I1206" s="74"/>
      <c r="J1206" s="132">
        <f t="shared" si="725"/>
        <v>2.8566313999999996E-5</v>
      </c>
      <c r="K1206" s="132">
        <f t="shared" si="726"/>
        <v>6.7109094000000001E-5</v>
      </c>
      <c r="L1206" s="300">
        <f t="shared" si="727"/>
        <v>3.3658233529800007E-4</v>
      </c>
      <c r="M1206" s="132">
        <v>3.0543288999999998E-4</v>
      </c>
      <c r="N1206" s="304">
        <v>3.8431993000000002E-5</v>
      </c>
      <c r="O1206" s="304">
        <v>2.3395942999999998E-5</v>
      </c>
      <c r="P1206" s="304">
        <v>1.6450954E-5</v>
      </c>
      <c r="Q1206" s="304">
        <v>3.4401673000000001E-6</v>
      </c>
      <c r="R1206" s="304">
        <v>4.7928558000000001E-6</v>
      </c>
      <c r="S1206" s="304">
        <v>3.8823368999999997E-6</v>
      </c>
      <c r="T1206" s="304">
        <v>5.2811579999999996E-6</v>
      </c>
      <c r="U1206" s="132">
        <v>3.0586394000000001E-4</v>
      </c>
      <c r="V1206" s="304">
        <v>1.9354242999999999E-5</v>
      </c>
      <c r="W1206" s="304">
        <v>1.0520994999999999E-5</v>
      </c>
      <c r="X1206" s="304">
        <v>4.0531467999999998E-8</v>
      </c>
      <c r="Y1206" s="304">
        <v>8.0262583000000005E-7</v>
      </c>
      <c r="Z1206" s="132">
        <v>0</v>
      </c>
      <c r="AA1206" s="74"/>
      <c r="AB1206" s="301">
        <f t="shared" si="728"/>
        <v>2.2964878947368417E-3</v>
      </c>
      <c r="AC1206" s="338">
        <f t="shared" si="729"/>
        <v>2.2964878947368417E-3</v>
      </c>
      <c r="AD1206" s="74"/>
      <c r="AE1206" s="136">
        <v>1.0282990999999999</v>
      </c>
      <c r="AF1206" s="136">
        <v>2.5975195E-2</v>
      </c>
      <c r="AG1206" s="136">
        <v>1.4263657E-3</v>
      </c>
      <c r="AH1206" s="136">
        <v>0</v>
      </c>
      <c r="AI1206" s="136">
        <v>3.2317368E-4</v>
      </c>
      <c r="AJ1206" s="136">
        <v>1.0004162999999999</v>
      </c>
      <c r="AK1206" s="136">
        <v>1.5804974999999999E-4</v>
      </c>
      <c r="AL1206" s="74"/>
      <c r="AM1206" s="145">
        <v>5.4556338999999998E-5</v>
      </c>
      <c r="AN1206" s="340">
        <f t="shared" si="730"/>
        <v>5.4556338999999998E-5</v>
      </c>
      <c r="AP1206" s="145">
        <v>5.1367092999999999E-5</v>
      </c>
      <c r="AQ1206" s="145">
        <v>2.1771031000000001E-6</v>
      </c>
      <c r="AR1206" s="145">
        <v>1.0121431000000001E-6</v>
      </c>
      <c r="AS1206" s="134">
        <f t="shared" si="731"/>
        <v>3.0795619058260004E-9</v>
      </c>
      <c r="AT1206" s="135">
        <f t="shared" si="732"/>
        <v>8.0514168145386987E-12</v>
      </c>
      <c r="AU1206" s="135">
        <f t="shared" si="733"/>
        <v>1.4175674499999999E-4</v>
      </c>
      <c r="AV1206" s="302">
        <v>2.1464303000000001E-9</v>
      </c>
      <c r="AW1206" s="302">
        <v>6.4767644999999997E-12</v>
      </c>
      <c r="AX1206" s="302">
        <v>1.7693179999999999E-16</v>
      </c>
      <c r="AY1206" s="302">
        <v>2.8618574E-13</v>
      </c>
      <c r="AZ1206" s="302">
        <v>1.1778586E-14</v>
      </c>
      <c r="BA1206" s="302">
        <v>2.4461676000000001E-12</v>
      </c>
      <c r="BB1206" s="302">
        <v>8.8891790999999996E-10</v>
      </c>
      <c r="BC1206" s="302">
        <v>3.5352304E-13</v>
      </c>
      <c r="BD1206" s="302">
        <v>1.0243794E-12</v>
      </c>
      <c r="BE1206" s="302">
        <v>9.4862187E-15</v>
      </c>
      <c r="BF1206" s="302">
        <v>-9.2994942999999996E-16</v>
      </c>
      <c r="BG1206" s="302">
        <v>2.8847698000000002E-14</v>
      </c>
      <c r="BH1206" s="302">
        <v>-1.5168933000000001E-15</v>
      </c>
      <c r="BI1206" s="302">
        <v>-1.9526916999999999E-16</v>
      </c>
      <c r="BJ1206" s="302">
        <v>5.7216778999999999E-12</v>
      </c>
      <c r="BK1206" s="302">
        <v>2.0186057999999999E-11</v>
      </c>
      <c r="BL1206" s="302">
        <v>6.6244167000000004E-14</v>
      </c>
      <c r="BM1206" s="302">
        <v>1.6049665000000001E-5</v>
      </c>
      <c r="BN1206" s="303">
        <v>1.2570708E-4</v>
      </c>
      <c r="BO1206" s="302">
        <v>1.5561828000000001E-11</v>
      </c>
      <c r="BP1206" s="302">
        <v>9.4632737000000002E-14</v>
      </c>
      <c r="BQ1206" s="302">
        <v>4.2339387E-18</v>
      </c>
      <c r="BR1206" s="74"/>
      <c r="BS1206" s="144">
        <v>1.6976705999999999E-7</v>
      </c>
      <c r="BT1206" s="144">
        <v>7.7865188999999994E-9</v>
      </c>
      <c r="BU1206" s="144">
        <v>6.4032175E-8</v>
      </c>
      <c r="BV1206" s="144">
        <v>6.1879848999999997E-10</v>
      </c>
      <c r="BW1206" s="144">
        <v>8.3485437999999994E-9</v>
      </c>
      <c r="BX1206" s="144">
        <v>-1.2692635999999999E-9</v>
      </c>
      <c r="BY1206" s="144">
        <v>1.5093504E-10</v>
      </c>
      <c r="BZ1206" s="144">
        <v>2.354405E-9</v>
      </c>
      <c r="CA1206" s="144">
        <v>6.4316751E-9</v>
      </c>
      <c r="CB1206" s="144">
        <v>2.5689649000000001E-9</v>
      </c>
      <c r="CC1206" s="144">
        <v>5.5163646999999999E-11</v>
      </c>
      <c r="CD1206" s="144">
        <v>4.3386407999999999E-11</v>
      </c>
      <c r="CE1206" s="144">
        <v>3.1439682999999998E-12</v>
      </c>
      <c r="CF1206" s="144">
        <v>4.2893114999999996E-9</v>
      </c>
      <c r="CG1206" s="144">
        <v>3.2001578000000002E-8</v>
      </c>
      <c r="CH1206" s="144">
        <v>4.0117712000000003E-8</v>
      </c>
      <c r="CI1206" s="144">
        <v>2.2340137000000002E-9</v>
      </c>
      <c r="CJ1206" s="224"/>
      <c r="CK1206" s="201"/>
      <c r="CL1206" s="110" t="s">
        <v>4648</v>
      </c>
      <c r="CM1206" s="110"/>
      <c r="CN1206" s="110"/>
      <c r="CO1206" s="141"/>
      <c r="CP1206" s="305"/>
      <c r="CQ1206" s="74"/>
      <c r="CR1206" s="74"/>
      <c r="CS1206" s="74"/>
      <c r="CT1206" s="74"/>
      <c r="CU1206" s="74"/>
      <c r="CV1206" s="74"/>
      <c r="CW1206" s="74"/>
      <c r="CX1206" s="74"/>
      <c r="CY1206" s="74"/>
      <c r="CZ1206" s="74"/>
      <c r="DA1206" s="74"/>
      <c r="DB1206" s="74"/>
    </row>
    <row r="1207" spans="1:323" ht="14.5" customHeight="1">
      <c r="A1207" s="74" t="s">
        <v>4649</v>
      </c>
      <c r="B1207" s="129" t="s">
        <v>772</v>
      </c>
      <c r="C1207" s="130" t="str">
        <f t="shared" si="722"/>
        <v>B.030.01.103</v>
      </c>
      <c r="D1207" s="131" t="s">
        <v>402</v>
      </c>
      <c r="E1207" s="129" t="s">
        <v>2549</v>
      </c>
      <c r="F1207" s="132" t="s">
        <v>4650</v>
      </c>
      <c r="G1207" s="132">
        <f t="shared" si="723"/>
        <v>3.0335898717025498E-2</v>
      </c>
      <c r="H1207" s="348">
        <f t="shared" si="724"/>
        <v>3.0335898717025498E-2</v>
      </c>
      <c r="I1207" s="74"/>
      <c r="J1207" s="132">
        <f t="shared" si="725"/>
        <v>3.5453238828000002E-3</v>
      </c>
      <c r="K1207" s="132">
        <f t="shared" si="726"/>
        <v>3.1963686269999999E-3</v>
      </c>
      <c r="L1207" s="300">
        <f t="shared" si="727"/>
        <v>6.2996320722549987E-4</v>
      </c>
      <c r="M1207" s="132">
        <v>2.2964242999999999E-2</v>
      </c>
      <c r="N1207" s="132">
        <v>4.5453685999999999E-4</v>
      </c>
      <c r="O1207" s="132">
        <v>2.6973052000000002E-3</v>
      </c>
      <c r="P1207" s="132">
        <v>2.2730387E-3</v>
      </c>
      <c r="Q1207" s="132">
        <v>1.2572728000000001E-3</v>
      </c>
      <c r="R1207" s="304">
        <v>7.7395136999999995E-6</v>
      </c>
      <c r="S1207" s="304">
        <v>7.2728691000000004E-6</v>
      </c>
      <c r="T1207" s="304">
        <v>4.4526566999999998E-5</v>
      </c>
      <c r="U1207" s="304">
        <v>2.6447724E-5</v>
      </c>
      <c r="V1207" s="132">
        <v>2.1838705E-4</v>
      </c>
      <c r="W1207" s="132">
        <v>3.8470931999999997E-4</v>
      </c>
      <c r="X1207" s="304">
        <v>4.1285000999999998E-7</v>
      </c>
      <c r="Y1207" s="304">
        <v>6.2632154999999996E-9</v>
      </c>
      <c r="Z1207" s="132">
        <v>0</v>
      </c>
      <c r="AA1207" s="74"/>
      <c r="AB1207" s="301">
        <f t="shared" si="728"/>
        <v>0.17266348120300751</v>
      </c>
      <c r="AC1207" s="338">
        <f t="shared" si="729"/>
        <v>0.17266348120300751</v>
      </c>
      <c r="AD1207" s="74"/>
      <c r="AE1207" s="136">
        <v>1.4211362000000001</v>
      </c>
      <c r="AF1207" s="136">
        <v>1.3397759</v>
      </c>
      <c r="AG1207" s="136">
        <v>5.2152011999999998E-2</v>
      </c>
      <c r="AH1207" s="136">
        <v>0</v>
      </c>
      <c r="AI1207" s="136">
        <v>3.2913473000000001E-3</v>
      </c>
      <c r="AJ1207" s="136">
        <v>1.4560079E-2</v>
      </c>
      <c r="AK1207" s="136">
        <v>1.135687E-2</v>
      </c>
      <c r="AL1207" s="74"/>
      <c r="AM1207" s="133">
        <v>3.8131481000000002E-3</v>
      </c>
      <c r="AN1207" s="340">
        <f t="shared" si="730"/>
        <v>3.8131481000000002E-3</v>
      </c>
      <c r="AP1207" s="133">
        <v>3.5935058000000001E-3</v>
      </c>
      <c r="AQ1207" s="133">
        <v>1.5515152999999999E-4</v>
      </c>
      <c r="AR1207" s="145">
        <v>6.4490743999999996E-5</v>
      </c>
      <c r="AS1207" s="134">
        <f t="shared" si="731"/>
        <v>2.1543799726528997E-7</v>
      </c>
      <c r="AT1207" s="135">
        <f t="shared" si="732"/>
        <v>5.7378524801445642E-10</v>
      </c>
      <c r="AU1207" s="135">
        <f t="shared" si="733"/>
        <v>9.0323171740899991E-3</v>
      </c>
      <c r="AV1207" s="302">
        <v>1.6146015999999999E-7</v>
      </c>
      <c r="AW1207" s="302">
        <v>4.8720988E-10</v>
      </c>
      <c r="AX1207" s="302">
        <v>1.3309287999999999E-14</v>
      </c>
      <c r="AY1207" s="302">
        <v>5.4186096000000002E-12</v>
      </c>
      <c r="AZ1207" s="302">
        <v>7.0198113999999998E-13</v>
      </c>
      <c r="BA1207" s="302">
        <v>3.3798601999999999E-10</v>
      </c>
      <c r="BB1207" s="302">
        <v>5.3513156999999998E-8</v>
      </c>
      <c r="BC1207" s="302">
        <v>4.8112196999999998E-11</v>
      </c>
      <c r="BD1207" s="302">
        <v>3.7879385000000003E-11</v>
      </c>
      <c r="BE1207" s="302">
        <v>7.9980006999999993E-15</v>
      </c>
      <c r="BF1207" s="302">
        <v>4.4361707999999999E-17</v>
      </c>
      <c r="BG1207" s="302">
        <v>1.6906763E-14</v>
      </c>
      <c r="BH1207" s="302">
        <v>3.6141663E-15</v>
      </c>
      <c r="BI1207" s="302">
        <v>1.2205704999999999E-15</v>
      </c>
      <c r="BJ1207" s="302">
        <v>8.3915672000000002E-11</v>
      </c>
      <c r="BK1207" s="302">
        <v>3.6536550000000003E-11</v>
      </c>
      <c r="BL1207" s="302">
        <v>5.3995438999999997E-13</v>
      </c>
      <c r="BM1207" s="302">
        <v>9.9727409E-7</v>
      </c>
      <c r="BN1207" s="303">
        <v>9.0313198999999993E-3</v>
      </c>
      <c r="BO1207" s="302">
        <v>1.2143255E-13</v>
      </c>
      <c r="BP1207" s="302">
        <v>7.3844121E-16</v>
      </c>
      <c r="BQ1207" s="302">
        <v>3.3038407000000001E-20</v>
      </c>
      <c r="BR1207" s="74"/>
      <c r="BS1207" s="144">
        <v>9.1125428000000007E-6</v>
      </c>
      <c r="BT1207" s="144">
        <v>3.7181040000000001E-7</v>
      </c>
      <c r="BU1207" s="144">
        <v>4.8143160000000002E-6</v>
      </c>
      <c r="BV1207" s="144">
        <v>5.2423008999999999E-9</v>
      </c>
      <c r="BW1207" s="144">
        <v>1.2694502000000001E-6</v>
      </c>
      <c r="BX1207" s="144">
        <v>2.174808E-7</v>
      </c>
      <c r="BY1207" s="144">
        <v>1.2498701E-11</v>
      </c>
      <c r="BZ1207" s="144">
        <v>3.3064038E-7</v>
      </c>
      <c r="CA1207" s="144">
        <v>1.0385883E-8</v>
      </c>
      <c r="CB1207" s="144">
        <v>4.8124998E-9</v>
      </c>
      <c r="CC1207" s="144">
        <v>5.2761844999999996E-9</v>
      </c>
      <c r="CD1207" s="144">
        <v>3.8322481000000002E-10</v>
      </c>
      <c r="CE1207" s="144">
        <v>9.3138330000000006E-11</v>
      </c>
      <c r="CF1207" s="144">
        <v>4.5510895000000001E-7</v>
      </c>
      <c r="CG1207" s="144">
        <v>1.6188454E-6</v>
      </c>
      <c r="CH1207" s="144">
        <v>8.6676018000000007E-9</v>
      </c>
      <c r="CI1207" s="144">
        <v>1.7432528E-11</v>
      </c>
      <c r="CJ1207" s="224"/>
      <c r="CK1207" s="201"/>
      <c r="CL1207" s="233" t="s">
        <v>4651</v>
      </c>
      <c r="CM1207" s="234"/>
      <c r="CN1207" s="235"/>
      <c r="CO1207" s="141"/>
      <c r="CP1207" s="305"/>
      <c r="CQ1207" s="74"/>
      <c r="CR1207" s="74"/>
      <c r="CS1207" s="74"/>
      <c r="CT1207" s="74"/>
      <c r="CU1207" s="74"/>
      <c r="CV1207" s="74"/>
      <c r="CW1207" s="152"/>
      <c r="CX1207" s="152"/>
      <c r="CY1207" s="74"/>
      <c r="CZ1207" s="74"/>
      <c r="DA1207" s="74"/>
      <c r="DB1207" s="74"/>
    </row>
    <row r="1208" spans="1:323" ht="14.5" customHeight="1">
      <c r="A1208" s="74" t="s">
        <v>4652</v>
      </c>
      <c r="B1208" s="129" t="s">
        <v>772</v>
      </c>
      <c r="C1208" s="130" t="str">
        <f t="shared" si="722"/>
        <v>B.030.01.104</v>
      </c>
      <c r="D1208" s="131" t="s">
        <v>402</v>
      </c>
      <c r="E1208" s="129" t="s">
        <v>2549</v>
      </c>
      <c r="F1208" s="132" t="s">
        <v>4653</v>
      </c>
      <c r="G1208" s="132">
        <f t="shared" si="723"/>
        <v>2.3586981189251358E-2</v>
      </c>
      <c r="H1208" s="348">
        <f t="shared" si="724"/>
        <v>2.3586981189251358E-2</v>
      </c>
      <c r="I1208" s="74"/>
      <c r="J1208" s="132">
        <f t="shared" si="725"/>
        <v>9.065785724000001E-5</v>
      </c>
      <c r="K1208" s="132">
        <f t="shared" si="726"/>
        <v>5.9948025499999996E-4</v>
      </c>
      <c r="L1208" s="300">
        <f t="shared" si="727"/>
        <v>2.2571267447011358E-2</v>
      </c>
      <c r="M1208" s="132">
        <v>3.2557563000000002E-4</v>
      </c>
      <c r="N1208" s="132">
        <v>4.4253663999999998E-4</v>
      </c>
      <c r="O1208" s="132">
        <v>1.1316726E-4</v>
      </c>
      <c r="P1208" s="304">
        <v>8.7462727000000006E-5</v>
      </c>
      <c r="Q1208" s="304">
        <v>1.6223594E-6</v>
      </c>
      <c r="R1208" s="304">
        <v>1.0705024000000001E-7</v>
      </c>
      <c r="S1208" s="304">
        <v>1.4657206E-6</v>
      </c>
      <c r="T1208" s="304">
        <v>4.3776355E-5</v>
      </c>
      <c r="U1208" s="304">
        <v>1.3514966000000001E-6</v>
      </c>
      <c r="V1208" s="304">
        <v>6.5349947999999999E-6</v>
      </c>
      <c r="W1208" s="132">
        <v>2.2563351999999998E-2</v>
      </c>
      <c r="X1208" s="304">
        <v>2.8893258999999999E-8</v>
      </c>
      <c r="Y1208" s="304">
        <v>6.2352360000000002E-11</v>
      </c>
      <c r="Z1208" s="132">
        <v>0</v>
      </c>
      <c r="AA1208" s="74"/>
      <c r="AB1208" s="301">
        <f t="shared" si="728"/>
        <v>2.4479370676691731E-3</v>
      </c>
      <c r="AC1208" s="338">
        <f t="shared" si="729"/>
        <v>2.4479370676691731E-3</v>
      </c>
      <c r="AD1208" s="74"/>
      <c r="AE1208" s="136">
        <v>3.0898074000000002</v>
      </c>
      <c r="AF1208" s="136">
        <v>2.7884155000000001E-2</v>
      </c>
      <c r="AG1208" s="136">
        <v>3.0590218</v>
      </c>
      <c r="AH1208" s="136">
        <v>0</v>
      </c>
      <c r="AI1208" s="136">
        <v>1.626384E-4</v>
      </c>
      <c r="AJ1208" s="136">
        <v>1.9440853E-3</v>
      </c>
      <c r="AK1208" s="136">
        <v>7.9464919000000003E-4</v>
      </c>
      <c r="AL1208" s="74"/>
      <c r="AM1208" s="133">
        <v>2.0228267999999999E-4</v>
      </c>
      <c r="AN1208" s="340">
        <f t="shared" si="730"/>
        <v>2.0228267999999999E-4</v>
      </c>
      <c r="AP1208" s="133">
        <v>1.9595256000000001E-4</v>
      </c>
      <c r="AQ1208" s="145">
        <v>5.2267754000000002E-6</v>
      </c>
      <c r="AR1208" s="145">
        <v>1.1033439000000001E-6</v>
      </c>
      <c r="AS1208" s="134">
        <f t="shared" si="731"/>
        <v>1.17477554042083E-8</v>
      </c>
      <c r="AT1208" s="135">
        <f t="shared" si="732"/>
        <v>1.9329790598287802E-11</v>
      </c>
      <c r="AU1208" s="135">
        <f t="shared" si="733"/>
        <v>1.54529962116E-4</v>
      </c>
      <c r="AV1208" s="302">
        <v>2.2796615E-9</v>
      </c>
      <c r="AW1208" s="302">
        <v>6.8785837999999997E-12</v>
      </c>
      <c r="AX1208" s="302">
        <v>1.8791989E-16</v>
      </c>
      <c r="AY1208" s="302">
        <v>3.7618162999999998E-14</v>
      </c>
      <c r="AZ1208" s="302">
        <v>4.2408444999999997E-15</v>
      </c>
      <c r="BA1208" s="302">
        <v>1.3005087E-11</v>
      </c>
      <c r="BB1208" s="302">
        <v>9.0757875999999998E-9</v>
      </c>
      <c r="BC1208" s="302">
        <v>1.8448481999999999E-12</v>
      </c>
      <c r="BD1208" s="302">
        <v>1.0516471E-11</v>
      </c>
      <c r="BE1208" s="302">
        <v>8.2471534999999994E-17</v>
      </c>
      <c r="BF1208" s="302">
        <v>1.7059534E-16</v>
      </c>
      <c r="BG1208" s="302">
        <v>1.3235897000000001E-16</v>
      </c>
      <c r="BH1208" s="302">
        <v>3.5089715999999999E-14</v>
      </c>
      <c r="BI1208" s="302">
        <v>7.1765087999999998E-15</v>
      </c>
      <c r="BJ1208" s="302">
        <v>4.4640093000000001E-12</v>
      </c>
      <c r="BK1208" s="302">
        <v>3.7479413999999999E-10</v>
      </c>
      <c r="BL1208" s="302">
        <v>4.7040675999999999E-14</v>
      </c>
      <c r="BM1208" s="302">
        <v>3.0732115999999997E-8</v>
      </c>
      <c r="BN1208" s="303">
        <v>1.5449923E-4</v>
      </c>
      <c r="BO1208" s="302">
        <v>1.2089008E-15</v>
      </c>
      <c r="BP1208" s="302">
        <v>7.3514238999999995E-18</v>
      </c>
      <c r="BQ1208" s="302">
        <v>3.2890815000000002E-22</v>
      </c>
      <c r="BR1208" s="74"/>
      <c r="BS1208" s="144">
        <v>4.2015385999999998E-6</v>
      </c>
      <c r="BT1208" s="144">
        <v>7.6825553999999999E-8</v>
      </c>
      <c r="BU1208" s="144">
        <v>6.8254980999999995E-8</v>
      </c>
      <c r="BV1208" s="144">
        <v>5.1279847999999998E-9</v>
      </c>
      <c r="BW1208" s="144">
        <v>5.8519673999999999E-8</v>
      </c>
      <c r="BX1208" s="144">
        <v>8.9419372999999998E-9</v>
      </c>
      <c r="BY1208" s="144">
        <v>8.7071253000000002E-13</v>
      </c>
      <c r="BZ1208" s="144">
        <v>1.3181625E-8</v>
      </c>
      <c r="CA1208" s="144">
        <v>1.4365388000000001E-10</v>
      </c>
      <c r="CB1208" s="144">
        <v>9.6987586999999997E-10</v>
      </c>
      <c r="CC1208" s="144">
        <v>3.1845212000000001E-11</v>
      </c>
      <c r="CD1208" s="144">
        <v>3.0849214000000001E-11</v>
      </c>
      <c r="CE1208" s="144">
        <v>5.5912532000000005E-13</v>
      </c>
      <c r="CF1208" s="144">
        <v>2.103141E-8</v>
      </c>
      <c r="CG1208" s="144">
        <v>3.9478497999999999E-6</v>
      </c>
      <c r="CH1208" s="144">
        <v>6.2784763999999999E-10</v>
      </c>
      <c r="CI1208" s="144">
        <v>1.7354652E-13</v>
      </c>
      <c r="CJ1208" s="224"/>
      <c r="CK1208" s="201"/>
      <c r="CL1208" s="233" t="s">
        <v>4654</v>
      </c>
      <c r="CM1208" s="234"/>
      <c r="CN1208" s="235"/>
      <c r="CO1208" s="141"/>
      <c r="CP1208" s="305"/>
      <c r="CQ1208" s="74"/>
      <c r="CR1208" s="74"/>
      <c r="CS1208" s="152"/>
      <c r="CT1208" s="74"/>
      <c r="CU1208" s="74"/>
      <c r="CV1208" s="74"/>
      <c r="CW1208" s="74"/>
      <c r="CX1208" s="74"/>
      <c r="CY1208" s="74"/>
      <c r="CZ1208" s="74"/>
      <c r="DA1208" s="74"/>
      <c r="DB1208" s="74"/>
    </row>
    <row r="1209" spans="1:323" ht="14.5" customHeight="1">
      <c r="A1209" s="74" t="s">
        <v>4655</v>
      </c>
      <c r="B1209" s="129" t="s">
        <v>772</v>
      </c>
      <c r="C1209" s="130" t="str">
        <f t="shared" si="722"/>
        <v>B.030.01.105</v>
      </c>
      <c r="D1209" s="131" t="s">
        <v>402</v>
      </c>
      <c r="E1209" s="129" t="s">
        <v>2549</v>
      </c>
      <c r="F1209" s="132" t="s">
        <v>4656</v>
      </c>
      <c r="G1209" s="132">
        <f t="shared" si="723"/>
        <v>4.44618518996183E-2</v>
      </c>
      <c r="H1209" s="348">
        <f t="shared" si="724"/>
        <v>4.44618518996183E-2</v>
      </c>
      <c r="I1209" s="74"/>
      <c r="J1209" s="132">
        <f t="shared" si="725"/>
        <v>2.8152221768062997E-3</v>
      </c>
      <c r="K1209" s="132">
        <f t="shared" si="726"/>
        <v>9.4062590345899994E-3</v>
      </c>
      <c r="L1209" s="300">
        <f t="shared" si="727"/>
        <v>8.5592688221999995E-5</v>
      </c>
      <c r="M1209" s="132">
        <v>3.2154778000000002E-2</v>
      </c>
      <c r="N1209" s="132">
        <v>7.5915076000000001E-3</v>
      </c>
      <c r="O1209" s="132">
        <v>1.8146051E-3</v>
      </c>
      <c r="P1209" s="132">
        <v>1.5244945999999999E-3</v>
      </c>
      <c r="Q1209" s="132">
        <v>1.2896269E-3</v>
      </c>
      <c r="R1209" s="304">
        <v>3.2575062999999999E-9</v>
      </c>
      <c r="S1209" s="304">
        <v>1.0974193E-6</v>
      </c>
      <c r="T1209" s="304">
        <v>1.4633458999999999E-7</v>
      </c>
      <c r="U1209" s="304">
        <v>2.2414221999999999E-8</v>
      </c>
      <c r="V1209" s="132">
        <v>0</v>
      </c>
      <c r="W1209" s="304">
        <v>8.5570273999999998E-5</v>
      </c>
      <c r="X1209" s="132">
        <v>0</v>
      </c>
      <c r="Y1209" s="132">
        <v>0</v>
      </c>
      <c r="Z1209" s="132">
        <v>0</v>
      </c>
      <c r="AA1209" s="74"/>
      <c r="AB1209" s="301">
        <f t="shared" si="728"/>
        <v>0.24176524812030076</v>
      </c>
      <c r="AC1209" s="338">
        <f t="shared" si="729"/>
        <v>0.24176524812030076</v>
      </c>
      <c r="AD1209" s="74"/>
      <c r="AE1209" s="136">
        <v>2.6148082000000001</v>
      </c>
      <c r="AF1209" s="136">
        <v>2.6019944000000002</v>
      </c>
      <c r="AG1209" s="136">
        <v>1.1601176E-2</v>
      </c>
      <c r="AH1209" s="136">
        <v>0</v>
      </c>
      <c r="AI1209" s="136">
        <v>8.6957170999999995E-4</v>
      </c>
      <c r="AJ1209" s="144">
        <v>4.1071073E-5</v>
      </c>
      <c r="AK1209" s="136">
        <v>3.0197687999999998E-4</v>
      </c>
      <c r="AL1209" s="74"/>
      <c r="AM1209" s="133">
        <v>7.0651278000000003E-3</v>
      </c>
      <c r="AN1209" s="340">
        <f t="shared" si="730"/>
        <v>7.0651278000000003E-3</v>
      </c>
      <c r="AP1209" s="133">
        <v>6.6520423E-3</v>
      </c>
      <c r="AQ1209" s="133">
        <v>2.4074656999999999E-4</v>
      </c>
      <c r="AR1209" s="133">
        <v>1.7233891000000001E-4</v>
      </c>
      <c r="AS1209" s="134">
        <f t="shared" si="731"/>
        <v>3.9880349351639725E-7</v>
      </c>
      <c r="AT1209" s="135">
        <f t="shared" si="732"/>
        <v>8.903349530599671E-10</v>
      </c>
      <c r="AU1209" s="135">
        <f t="shared" si="733"/>
        <v>2.4137101702787198E-2</v>
      </c>
      <c r="AV1209" s="302">
        <v>2.248943E-7</v>
      </c>
      <c r="AW1209" s="302">
        <v>6.7858130000000005E-10</v>
      </c>
      <c r="AX1209" s="302">
        <v>1.8538927E-14</v>
      </c>
      <c r="AY1209" s="302">
        <v>9.2100844999999995E-20</v>
      </c>
      <c r="AZ1209" s="303">
        <v>0</v>
      </c>
      <c r="BA1209" s="302">
        <v>2.2668139E-10</v>
      </c>
      <c r="BB1209" s="302">
        <v>1.7368249000000001E-7</v>
      </c>
      <c r="BC1209" s="302">
        <v>3.2133962000000002E-11</v>
      </c>
      <c r="BD1209" s="302">
        <v>1.7960104000000001E-10</v>
      </c>
      <c r="BE1209" s="302">
        <v>5.7022903000000005E-17</v>
      </c>
      <c r="BF1209" s="302">
        <v>2.6417016E-18</v>
      </c>
      <c r="BG1209" s="302">
        <v>5.2361737E-17</v>
      </c>
      <c r="BH1209" s="302">
        <v>1.6797667E-20</v>
      </c>
      <c r="BI1209" s="302">
        <v>8.9827815000000004E-20</v>
      </c>
      <c r="BJ1209" s="302">
        <v>1.0805720999999999E-15</v>
      </c>
      <c r="BK1209" s="302">
        <v>2.1045733000000001E-14</v>
      </c>
      <c r="BL1209" s="303">
        <v>0</v>
      </c>
      <c r="BM1209" s="302">
        <v>3.7027872000000001E-9</v>
      </c>
      <c r="BN1209" s="303">
        <v>2.4137097999999999E-2</v>
      </c>
      <c r="BO1209" s="303">
        <v>0</v>
      </c>
      <c r="BP1209" s="303">
        <v>0</v>
      </c>
      <c r="BQ1209" s="303">
        <v>0</v>
      </c>
      <c r="BR1209" s="74"/>
      <c r="BS1209" s="144">
        <v>1.4067854E-5</v>
      </c>
      <c r="BT1209" s="144">
        <v>1.3128535000000001E-6</v>
      </c>
      <c r="BU1209" s="144">
        <v>6.7410564999999999E-6</v>
      </c>
      <c r="BV1209" s="144">
        <v>1.7141662999999999E-11</v>
      </c>
      <c r="BW1209" s="144">
        <v>2.1271576000000001E-6</v>
      </c>
      <c r="BX1209" s="144">
        <v>1.4675720000000001E-7</v>
      </c>
      <c r="BY1209" s="144">
        <v>5.2609361999999996E-13</v>
      </c>
      <c r="BZ1209" s="144">
        <v>2.227338E-7</v>
      </c>
      <c r="CA1209" s="144">
        <v>4.3713440999999998E-12</v>
      </c>
      <c r="CB1209" s="144">
        <v>7.2616871999999997E-10</v>
      </c>
      <c r="CC1209" s="136">
        <v>0</v>
      </c>
      <c r="CD1209" s="136">
        <v>0</v>
      </c>
      <c r="CE1209" s="136">
        <v>0</v>
      </c>
      <c r="CF1209" s="144">
        <v>3.6438905999999997E-7</v>
      </c>
      <c r="CG1209" s="144">
        <v>3.1521446999999998E-6</v>
      </c>
      <c r="CH1209" s="144">
        <v>1.3509907E-11</v>
      </c>
      <c r="CI1209" s="136">
        <v>0</v>
      </c>
      <c r="CJ1209" s="224"/>
      <c r="CK1209" s="201"/>
      <c r="CL1209" s="233" t="s">
        <v>4651</v>
      </c>
      <c r="CM1209" s="235"/>
      <c r="CN1209" s="235"/>
      <c r="CO1209" s="141"/>
      <c r="CP1209" s="305"/>
      <c r="CQ1209" s="74"/>
      <c r="CR1209" s="152"/>
      <c r="CS1209" s="74"/>
      <c r="CT1209" s="152"/>
      <c r="CU1209" s="152"/>
      <c r="CV1209" s="152"/>
      <c r="CW1209" s="74"/>
      <c r="CX1209" s="74"/>
      <c r="CY1209" s="74"/>
      <c r="CZ1209" s="74"/>
      <c r="DA1209" s="74"/>
      <c r="DB1209" s="151"/>
      <c r="DC1209" s="151"/>
      <c r="DD1209" s="151"/>
      <c r="DE1209" s="151"/>
      <c r="DF1209" s="151"/>
      <c r="DG1209" s="151"/>
      <c r="DH1209" s="151"/>
      <c r="DI1209" s="151"/>
      <c r="DJ1209" s="151"/>
      <c r="DK1209" s="151"/>
      <c r="DL1209" s="151"/>
    </row>
    <row r="1210" spans="1:323" ht="14.5" customHeight="1">
      <c r="A1210" s="74" t="s">
        <v>4657</v>
      </c>
      <c r="B1210" s="129" t="s">
        <v>772</v>
      </c>
      <c r="C1210" s="130" t="str">
        <f t="shared" si="722"/>
        <v>B.030.01.106</v>
      </c>
      <c r="D1210" s="131" t="s">
        <v>402</v>
      </c>
      <c r="E1210" s="129" t="s">
        <v>2549</v>
      </c>
      <c r="F1210" s="132" t="s">
        <v>4658</v>
      </c>
      <c r="G1210" s="132">
        <f t="shared" si="723"/>
        <v>4.7049046689000003E-4</v>
      </c>
      <c r="H1210" s="348">
        <f t="shared" si="724"/>
        <v>4.7049046689000003E-4</v>
      </c>
      <c r="I1210" s="74"/>
      <c r="J1210" s="132">
        <f t="shared" si="725"/>
        <v>2.2485591789999999E-5</v>
      </c>
      <c r="K1210" s="132">
        <f t="shared" si="726"/>
        <v>3.0756633900000004E-5</v>
      </c>
      <c r="L1210" s="300">
        <f t="shared" si="727"/>
        <v>1.9707536120000001E-4</v>
      </c>
      <c r="M1210" s="132">
        <v>2.2017288000000001E-4</v>
      </c>
      <c r="N1210" s="304">
        <v>9.0468141999999994E-6</v>
      </c>
      <c r="O1210" s="304">
        <v>1.7407453E-5</v>
      </c>
      <c r="P1210" s="304">
        <v>1.3917891E-5</v>
      </c>
      <c r="Q1210" s="304">
        <v>6.1857310999999997E-6</v>
      </c>
      <c r="R1210" s="304">
        <v>1.0924249E-7</v>
      </c>
      <c r="S1210" s="304">
        <v>2.2727271999999998E-6</v>
      </c>
      <c r="T1210" s="304">
        <v>4.3023667000000004E-6</v>
      </c>
      <c r="U1210" s="132">
        <v>1.9183041999999999E-4</v>
      </c>
      <c r="V1210" s="132">
        <v>0</v>
      </c>
      <c r="W1210" s="304">
        <v>5.1381165000000001E-6</v>
      </c>
      <c r="X1210" s="304">
        <v>1.068247E-7</v>
      </c>
      <c r="Y1210" s="132">
        <v>0</v>
      </c>
      <c r="Z1210" s="132">
        <v>0</v>
      </c>
      <c r="AA1210" s="74"/>
      <c r="AB1210" s="301">
        <f t="shared" si="728"/>
        <v>1.6554351879699248E-3</v>
      </c>
      <c r="AC1210" s="338">
        <f t="shared" si="729"/>
        <v>1.6554351879699248E-3</v>
      </c>
      <c r="AD1210" s="74"/>
      <c r="AE1210" s="136">
        <v>1.0086055</v>
      </c>
      <c r="AF1210" s="136">
        <v>7.9082248000000004E-3</v>
      </c>
      <c r="AG1210" s="136">
        <v>6.9659930999999996E-4</v>
      </c>
      <c r="AH1210" s="136">
        <v>0</v>
      </c>
      <c r="AI1210" s="136">
        <v>0</v>
      </c>
      <c r="AJ1210" s="144">
        <v>6.9348652999999996E-7</v>
      </c>
      <c r="AK1210" s="136">
        <v>1</v>
      </c>
      <c r="AL1210" s="74"/>
      <c r="AM1210" s="145">
        <v>3.4472706000000003E-5</v>
      </c>
      <c r="AN1210" s="340">
        <f t="shared" si="730"/>
        <v>3.4472706000000003E-5</v>
      </c>
      <c r="AP1210" s="145">
        <v>3.2640162999999998E-5</v>
      </c>
      <c r="AQ1210" s="145">
        <v>1.491246E-6</v>
      </c>
      <c r="AR1210" s="145">
        <v>3.4129790000000002E-7</v>
      </c>
      <c r="AS1210" s="134">
        <f t="shared" si="731"/>
        <v>1.9568442852549999E-9</v>
      </c>
      <c r="AT1210" s="135">
        <f t="shared" si="732"/>
        <v>5.5149631478000004E-12</v>
      </c>
      <c r="AU1210" s="135">
        <f t="shared" si="733"/>
        <v>4.7800826999999999E-5</v>
      </c>
      <c r="AV1210" s="302">
        <v>1.5415579E-9</v>
      </c>
      <c r="AW1210" s="302">
        <v>4.6514091999999998E-12</v>
      </c>
      <c r="AX1210" s="302">
        <v>1.2707537000000001E-16</v>
      </c>
      <c r="AY1210" s="302">
        <v>1.0967349E-13</v>
      </c>
      <c r="AZ1210" s="302">
        <v>3.6872564999999997E-14</v>
      </c>
      <c r="BA1210" s="302">
        <v>2.0695132E-12</v>
      </c>
      <c r="BB1210" s="302">
        <v>3.9637457999999998E-10</v>
      </c>
      <c r="BC1210" s="302">
        <v>2.9540303999999999E-13</v>
      </c>
      <c r="BD1210" s="302">
        <v>3.7221454E-13</v>
      </c>
      <c r="BE1210" s="302">
        <v>6.4038826999999996E-16</v>
      </c>
      <c r="BF1210" s="302">
        <v>1.4575965E-17</v>
      </c>
      <c r="BG1210" s="302">
        <v>1.6930227E-14</v>
      </c>
      <c r="BH1210" s="302">
        <v>9.0382216000000004E-17</v>
      </c>
      <c r="BI1210" s="302">
        <v>9.7608979000000001E-17</v>
      </c>
      <c r="BJ1210" s="302">
        <v>3.6753979999999999E-12</v>
      </c>
      <c r="BK1210" s="302">
        <v>1.3020348E-11</v>
      </c>
      <c r="BL1210" s="302">
        <v>1.7803611E-13</v>
      </c>
      <c r="BM1210" s="302">
        <v>1.1033955999999999E-5</v>
      </c>
      <c r="BN1210" s="302">
        <v>3.6766871000000003E-5</v>
      </c>
      <c r="BO1210" s="303">
        <v>0</v>
      </c>
      <c r="BP1210" s="303">
        <v>0</v>
      </c>
      <c r="BQ1210" s="303">
        <v>0</v>
      </c>
      <c r="BR1210" s="74"/>
      <c r="BS1210" s="144">
        <v>1.6070038000000001E-7</v>
      </c>
      <c r="BT1210" s="144">
        <v>3.2509484000000001E-9</v>
      </c>
      <c r="BU1210" s="144">
        <v>4.6157925000000001E-8</v>
      </c>
      <c r="BV1210" s="144">
        <v>5.0593439000000004E-10</v>
      </c>
      <c r="BW1210" s="144">
        <v>7.2077041999999999E-9</v>
      </c>
      <c r="BX1210" s="144">
        <v>1.3713747E-9</v>
      </c>
      <c r="BY1210" s="144">
        <v>9.4241722999999995E-12</v>
      </c>
      <c r="BZ1210" s="144">
        <v>2.0760243000000002E-9</v>
      </c>
      <c r="CA1210" s="144">
        <v>1.4659572999999999E-10</v>
      </c>
      <c r="CB1210" s="144">
        <v>1.5038768E-9</v>
      </c>
      <c r="CC1210" s="144">
        <v>2.7108094000000001E-10</v>
      </c>
      <c r="CD1210" s="144">
        <v>1.9013841999999999E-10</v>
      </c>
      <c r="CE1210" s="144">
        <v>6.9373174000000003E-13</v>
      </c>
      <c r="CF1210" s="144">
        <v>2.8951369999999999E-9</v>
      </c>
      <c r="CG1210" s="144">
        <v>1.0339218999999999E-8</v>
      </c>
      <c r="CH1210" s="144">
        <v>8.4774300000000005E-8</v>
      </c>
      <c r="CI1210" s="136">
        <v>0</v>
      </c>
      <c r="CJ1210" s="224"/>
      <c r="CK1210" s="201"/>
      <c r="CL1210" s="110" t="s">
        <v>674</v>
      </c>
      <c r="CM1210" s="234"/>
      <c r="CN1210" s="235"/>
      <c r="CO1210" s="141"/>
      <c r="CP1210" s="305"/>
      <c r="CQ1210" s="74"/>
      <c r="CR1210" s="152"/>
      <c r="CS1210" s="152"/>
      <c r="CT1210" s="74"/>
      <c r="CU1210" s="74"/>
      <c r="CV1210" s="74"/>
      <c r="CW1210" s="74"/>
      <c r="CX1210" s="74"/>
      <c r="CY1210" s="151"/>
      <c r="CZ1210" s="151"/>
      <c r="DA1210" s="151"/>
      <c r="DB1210" s="151"/>
      <c r="DC1210" s="151"/>
      <c r="DD1210" s="151"/>
      <c r="DE1210" s="151"/>
      <c r="DF1210" s="151"/>
      <c r="DG1210" s="151"/>
      <c r="DH1210" s="151"/>
      <c r="DI1210" s="151"/>
      <c r="DJ1210" s="151"/>
      <c r="DK1210" s="151"/>
      <c r="DL1210" s="151"/>
    </row>
    <row r="1211" spans="1:323" ht="14.5" customHeight="1">
      <c r="A1211" s="74" t="s">
        <v>4659</v>
      </c>
      <c r="B1211" s="129" t="s">
        <v>772</v>
      </c>
      <c r="C1211" s="130" t="str">
        <f t="shared" si="722"/>
        <v>B.030.01.107</v>
      </c>
      <c r="D1211" s="131" t="s">
        <v>402</v>
      </c>
      <c r="E1211" s="129" t="s">
        <v>2549</v>
      </c>
      <c r="F1211" s="132" t="s">
        <v>4661</v>
      </c>
      <c r="G1211" s="132">
        <f t="shared" si="723"/>
        <v>5.6695395555109995E-3</v>
      </c>
      <c r="H1211" s="348">
        <f t="shared" si="724"/>
        <v>5.6695395555109995E-3</v>
      </c>
      <c r="I1211" s="74"/>
      <c r="J1211" s="132">
        <f t="shared" si="725"/>
        <v>4.5778612979999997E-4</v>
      </c>
      <c r="K1211" s="132">
        <f t="shared" si="726"/>
        <v>7.9125432571099997E-4</v>
      </c>
      <c r="L1211" s="300">
        <f t="shared" si="727"/>
        <v>1.0997876000000001E-3</v>
      </c>
      <c r="M1211" s="132">
        <v>3.3207114999999998E-3</v>
      </c>
      <c r="N1211" s="132">
        <v>2.2160832999999999E-4</v>
      </c>
      <c r="O1211" s="132">
        <v>5.6954735000000001E-4</v>
      </c>
      <c r="P1211" s="132">
        <v>4.5666666999999997E-4</v>
      </c>
      <c r="Q1211" s="132">
        <v>0</v>
      </c>
      <c r="R1211" s="132">
        <v>0</v>
      </c>
      <c r="S1211" s="304">
        <v>1.1194597999999999E-6</v>
      </c>
      <c r="T1211" s="304">
        <v>9.8645711000000006E-8</v>
      </c>
      <c r="U1211" s="132">
        <v>1.0997876000000001E-3</v>
      </c>
      <c r="V1211" s="132">
        <v>0</v>
      </c>
      <c r="W1211" s="132">
        <v>0</v>
      </c>
      <c r="X1211" s="132">
        <v>0</v>
      </c>
      <c r="Y1211" s="132">
        <v>0</v>
      </c>
      <c r="Z1211" s="132">
        <v>0</v>
      </c>
      <c r="AA1211" s="74"/>
      <c r="AB1211" s="301">
        <f t="shared" si="728"/>
        <v>2.4967755639097741E-2</v>
      </c>
      <c r="AC1211" s="338">
        <f t="shared" si="729"/>
        <v>2.4967755639097741E-2</v>
      </c>
      <c r="AD1211" s="74"/>
      <c r="AE1211" s="136">
        <v>1</v>
      </c>
      <c r="AF1211" s="136">
        <v>0</v>
      </c>
      <c r="AG1211" s="136">
        <v>0</v>
      </c>
      <c r="AH1211" s="136">
        <v>0</v>
      </c>
      <c r="AI1211" s="136">
        <v>0</v>
      </c>
      <c r="AJ1211" s="136">
        <v>1</v>
      </c>
      <c r="AK1211" s="136">
        <v>0</v>
      </c>
      <c r="AL1211" s="74"/>
      <c r="AM1211" s="133">
        <v>5.7668933999999996E-4</v>
      </c>
      <c r="AN1211" s="340">
        <f t="shared" si="730"/>
        <v>5.7668933999999996E-4</v>
      </c>
      <c r="AP1211" s="133">
        <v>5.5110019999999997E-4</v>
      </c>
      <c r="AQ1211" s="145">
        <v>2.5117963000000001E-5</v>
      </c>
      <c r="AR1211" s="145">
        <v>4.7117202000000002E-7</v>
      </c>
      <c r="AS1211" s="134">
        <f t="shared" si="731"/>
        <v>3.3039580350000004E-8</v>
      </c>
      <c r="AT1211" s="135">
        <f t="shared" si="732"/>
        <v>9.2891875439700009E-11</v>
      </c>
      <c r="AU1211" s="135">
        <f t="shared" si="733"/>
        <v>6.5990478999999994E-5</v>
      </c>
      <c r="AV1211" s="302">
        <v>2.3783442000000001E-8</v>
      </c>
      <c r="AW1211" s="302">
        <v>7.1784314000000005E-11</v>
      </c>
      <c r="AX1211" s="302">
        <v>1.9602397000000001E-15</v>
      </c>
      <c r="AY1211" s="303">
        <v>0</v>
      </c>
      <c r="AZ1211" s="303">
        <v>0</v>
      </c>
      <c r="BA1211" s="302">
        <v>6.7903049999999996E-11</v>
      </c>
      <c r="BB1211" s="302">
        <v>9.1882352999999999E-9</v>
      </c>
      <c r="BC1211" s="302">
        <v>9.6258170000000006E-12</v>
      </c>
      <c r="BD1211" s="302">
        <v>1.0381427E-11</v>
      </c>
      <c r="BE1211" s="302">
        <v>1.0983572E-12</v>
      </c>
      <c r="BF1211" s="303">
        <v>0</v>
      </c>
      <c r="BG1211" s="303">
        <v>0</v>
      </c>
      <c r="BH1211" s="303">
        <v>0</v>
      </c>
      <c r="BI1211" s="303">
        <v>0</v>
      </c>
      <c r="BJ1211" s="303">
        <v>0</v>
      </c>
      <c r="BK1211" s="303">
        <v>0</v>
      </c>
      <c r="BL1211" s="303">
        <v>0</v>
      </c>
      <c r="BM1211" s="302">
        <v>6.5990478999999994E-5</v>
      </c>
      <c r="BN1211" s="303">
        <v>0</v>
      </c>
      <c r="BO1211" s="303">
        <v>0</v>
      </c>
      <c r="BP1211" s="303">
        <v>0</v>
      </c>
      <c r="BQ1211" s="303">
        <v>0</v>
      </c>
      <c r="BR1211" s="74"/>
      <c r="BS1211" s="144">
        <v>2.6812765999999999E-6</v>
      </c>
      <c r="BT1211" s="144">
        <v>9.3928237000000005E-8</v>
      </c>
      <c r="BU1211" s="144">
        <v>6.9616729000000004E-7</v>
      </c>
      <c r="BV1211" s="144">
        <v>1.1555042000000001E-11</v>
      </c>
      <c r="BW1211" s="144">
        <v>4.4591245999999998E-8</v>
      </c>
      <c r="BX1211" s="144">
        <v>4.3959171000000002E-8</v>
      </c>
      <c r="BY1211" s="144">
        <v>2.7561703E-8</v>
      </c>
      <c r="BZ1211" s="144">
        <v>6.6720561000000001E-8</v>
      </c>
      <c r="CA1211" s="136">
        <v>0</v>
      </c>
      <c r="CB1211" s="144">
        <v>7.4075304000000005E-10</v>
      </c>
      <c r="CC1211" s="136">
        <v>0</v>
      </c>
      <c r="CD1211" s="136">
        <v>0</v>
      </c>
      <c r="CE1211" s="136">
        <v>0</v>
      </c>
      <c r="CF1211" s="144">
        <v>9.0653717000000005E-8</v>
      </c>
      <c r="CG1211" s="136">
        <v>0</v>
      </c>
      <c r="CH1211" s="144">
        <v>1.6169424E-6</v>
      </c>
      <c r="CI1211" s="136">
        <v>0</v>
      </c>
      <c r="CJ1211" s="227"/>
      <c r="CK1211" s="201"/>
      <c r="CL1211" s="166" t="s">
        <v>4662</v>
      </c>
      <c r="CM1211" s="234"/>
      <c r="CN1211" s="235"/>
      <c r="CO1211" s="141"/>
      <c r="CP1211" s="305"/>
      <c r="CQ1211" s="74"/>
      <c r="CR1211" s="152"/>
      <c r="CS1211" s="74"/>
      <c r="CT1211" s="152"/>
      <c r="CU1211" s="152"/>
      <c r="CV1211" s="152"/>
      <c r="CW1211" s="74"/>
      <c r="CX1211" s="74"/>
      <c r="CY1211" s="151"/>
      <c r="CZ1211" s="151"/>
      <c r="DA1211" s="151"/>
      <c r="DB1211" s="74"/>
    </row>
    <row r="1212" spans="1:323" ht="14.5" customHeight="1">
      <c r="B1212" s="129" t="s">
        <v>772</v>
      </c>
      <c r="C1212" s="127" t="s">
        <v>403</v>
      </c>
      <c r="D1212" s="127" t="s">
        <v>4663</v>
      </c>
      <c r="G1212" s="74"/>
      <c r="H1212" s="74"/>
      <c r="I1212" s="74"/>
      <c r="J1212" s="74"/>
      <c r="K1212" s="74"/>
      <c r="L1212" s="74"/>
      <c r="M1212" s="74"/>
      <c r="N1212" s="74"/>
      <c r="O1212" s="74"/>
      <c r="P1212" s="74"/>
      <c r="Q1212" s="74"/>
      <c r="R1212" s="74"/>
      <c r="S1212" s="74"/>
      <c r="T1212" s="74"/>
      <c r="U1212" s="74"/>
      <c r="V1212" s="74"/>
      <c r="W1212" s="74"/>
      <c r="X1212" s="74"/>
      <c r="Y1212" s="74"/>
      <c r="Z1212" s="74"/>
      <c r="AA1212" s="74"/>
      <c r="AB1212" s="74"/>
      <c r="AC1212" s="74"/>
      <c r="AD1212" s="74"/>
      <c r="AE1212" s="74"/>
      <c r="AF1212" s="74"/>
      <c r="AG1212" s="74"/>
      <c r="AH1212" s="74"/>
      <c r="AI1212" s="74"/>
      <c r="AJ1212" s="74"/>
      <c r="AK1212" s="74"/>
      <c r="AL1212" s="74"/>
      <c r="AM1212" s="74"/>
      <c r="AN1212" s="74"/>
      <c r="AP1212" s="74"/>
      <c r="AQ1212" s="74"/>
      <c r="AR1212" s="74"/>
      <c r="AS1212" s="74"/>
      <c r="AT1212" s="74"/>
      <c r="AU1212" s="74"/>
      <c r="AV1212" s="74"/>
      <c r="AW1212" s="74"/>
      <c r="AX1212" s="74"/>
      <c r="AY1212" s="74"/>
      <c r="AZ1212" s="74"/>
      <c r="BA1212" s="74"/>
      <c r="BB1212" s="74"/>
      <c r="BC1212" s="74"/>
      <c r="BD1212" s="74"/>
      <c r="BE1212" s="74"/>
      <c r="BF1212" s="74"/>
      <c r="BG1212" s="74"/>
      <c r="BH1212" s="74"/>
      <c r="BI1212" s="74"/>
      <c r="BJ1212" s="74"/>
      <c r="BK1212" s="74"/>
      <c r="BL1212" s="74"/>
      <c r="BM1212" s="74"/>
      <c r="BN1212" s="74"/>
      <c r="BO1212" s="74"/>
      <c r="BP1212" s="74"/>
      <c r="BQ1212" s="74"/>
      <c r="BR1212" s="74"/>
      <c r="BS1212" s="74"/>
      <c r="BT1212" s="74"/>
      <c r="BU1212" s="74"/>
      <c r="BV1212" s="74"/>
      <c r="BW1212" s="74"/>
      <c r="BX1212" s="74"/>
      <c r="BY1212" s="74"/>
      <c r="BZ1212" s="74"/>
      <c r="CA1212" s="74"/>
      <c r="CB1212" s="74"/>
      <c r="CC1212" s="74"/>
      <c r="CD1212" s="74"/>
      <c r="CE1212" s="74"/>
      <c r="CF1212" s="74"/>
      <c r="CG1212" s="74"/>
      <c r="CH1212" s="74"/>
      <c r="CI1212" s="74"/>
      <c r="CJ1212" s="124"/>
      <c r="CK1212" s="202"/>
      <c r="CL1212" s="89"/>
      <c r="CM1212" s="234"/>
      <c r="CN1212" s="235"/>
      <c r="CO1212" s="141"/>
      <c r="CP1212" s="141"/>
      <c r="CQ1212" s="74"/>
      <c r="CR1212" s="74"/>
      <c r="CS1212" s="152"/>
      <c r="CT1212" s="152"/>
      <c r="CU1212" s="152"/>
      <c r="CV1212" s="152"/>
      <c r="CW1212" s="74"/>
      <c r="CX1212" s="74"/>
      <c r="CY1212" s="74"/>
      <c r="CZ1212" s="74"/>
      <c r="DA1212" s="74"/>
      <c r="DB1212" s="74"/>
    </row>
    <row r="1213" spans="1:323" s="151" customFormat="1" ht="14.5" customHeight="1">
      <c r="A1213" s="74" t="s">
        <v>4664</v>
      </c>
      <c r="B1213" s="129" t="s">
        <v>4665</v>
      </c>
      <c r="C1213" s="130" t="str">
        <f>MID(A1213,1,12)</f>
        <v>B.040.01.101</v>
      </c>
      <c r="D1213" s="131" t="s">
        <v>4666</v>
      </c>
      <c r="E1213" s="129" t="s">
        <v>2549</v>
      </c>
      <c r="F1213" s="132" t="s">
        <v>4667</v>
      </c>
      <c r="G1213" s="132">
        <f>J1213+K1213+L1213+M1213</f>
        <v>2.4260343091000003E-2</v>
      </c>
      <c r="H1213" s="348">
        <f t="shared" ref="H1213:H1214" si="734">G1213</f>
        <v>2.4260343091000003E-2</v>
      </c>
      <c r="I1213" s="74"/>
      <c r="J1213" s="132">
        <f>P1213+Q1213+R1213+S1213</f>
        <v>6.9587668099999999E-4</v>
      </c>
      <c r="K1213" s="132">
        <f>N1213+O1213+T1213</f>
        <v>1.7354478E-3</v>
      </c>
      <c r="L1213" s="300">
        <f>U1213+IF(V1213="x",0,V1213)+IF(W1213="x",0,W1213)+IF(X1213="x",0,X1213)+Y1213+Z1213</f>
        <v>3.6374296099999999E-3</v>
      </c>
      <c r="M1213" s="132">
        <v>1.8191589000000001E-2</v>
      </c>
      <c r="N1213" s="132">
        <v>1.0208461E-3</v>
      </c>
      <c r="O1213" s="132">
        <v>7.1460169999999995E-4</v>
      </c>
      <c r="P1213" s="132">
        <v>6.0036384000000003E-4</v>
      </c>
      <c r="Q1213" s="304">
        <v>9.5512841000000004E-5</v>
      </c>
      <c r="R1213" s="132">
        <v>0</v>
      </c>
      <c r="S1213" s="132">
        <v>0</v>
      </c>
      <c r="T1213" s="132">
        <v>0</v>
      </c>
      <c r="U1213" s="132">
        <v>1.2734621E-4</v>
      </c>
      <c r="V1213" s="132">
        <v>0</v>
      </c>
      <c r="W1213" s="132">
        <v>3.5100833999999999E-3</v>
      </c>
      <c r="X1213" s="132">
        <v>0</v>
      </c>
      <c r="Y1213" s="132">
        <v>0</v>
      </c>
      <c r="Z1213" s="132">
        <v>0</v>
      </c>
      <c r="AA1213" s="74"/>
      <c r="AB1213" s="301">
        <f>M1213/0.133</f>
        <v>0.13677886466165415</v>
      </c>
      <c r="AC1213" s="338">
        <f t="shared" ref="AC1213:AC1214" si="735">AB1213</f>
        <v>0.13677886466165415</v>
      </c>
      <c r="AD1213" s="74"/>
      <c r="AE1213" s="136">
        <v>2.3410419999999998</v>
      </c>
      <c r="AF1213" s="136">
        <v>1.5376217999999999</v>
      </c>
      <c r="AG1213" s="136">
        <v>0.47581834000000001</v>
      </c>
      <c r="AH1213" s="136">
        <v>0</v>
      </c>
      <c r="AI1213" s="136">
        <v>4.0847446000000003E-2</v>
      </c>
      <c r="AJ1213" s="136">
        <v>0.17897816</v>
      </c>
      <c r="AK1213" s="136">
        <v>0.10777631999999999</v>
      </c>
      <c r="AL1213" s="74"/>
      <c r="AM1213" s="133">
        <v>2.7198033999999999E-3</v>
      </c>
      <c r="AN1213" s="340">
        <f t="shared" ref="AN1213:AN1214" si="736">AM1213</f>
        <v>2.7198033999999999E-3</v>
      </c>
      <c r="AO1213"/>
      <c r="AP1213" s="133">
        <v>2.5661550000000001E-3</v>
      </c>
      <c r="AQ1213" s="133">
        <v>1.1484603000000001E-4</v>
      </c>
      <c r="AR1213" s="145">
        <v>3.8802450999999999E-5</v>
      </c>
      <c r="AS1213" s="134">
        <f>AV1213+AY1213+AZ1213+BA1213+BB1213+BJ1213+BK1213+BO1213</f>
        <v>1.5384622078600001E-7</v>
      </c>
      <c r="AT1213" s="135">
        <f>AW1213+AX1213+BC1213+BD1213+BE1213+BF1213+BG1213+BH1213+BI1213+BL1213+BP1213+BQ1213</f>
        <v>4.2472645758299995E-10</v>
      </c>
      <c r="AU1213" s="135">
        <f>BM1213+BN1213</f>
        <v>5.4345168904000006E-3</v>
      </c>
      <c r="AV1213" s="302">
        <v>1.2693078999999999E-7</v>
      </c>
      <c r="AW1213" s="302">
        <v>3.8298082999999998E-10</v>
      </c>
      <c r="AX1213" s="302">
        <v>1.0463583000000001E-14</v>
      </c>
      <c r="AY1213" s="303">
        <v>0</v>
      </c>
      <c r="AZ1213" s="303">
        <v>0</v>
      </c>
      <c r="BA1213" s="302">
        <v>8.9269785999999998E-11</v>
      </c>
      <c r="BB1213" s="302">
        <v>2.6826161E-8</v>
      </c>
      <c r="BC1213" s="302">
        <v>1.2654728E-11</v>
      </c>
      <c r="BD1213" s="302">
        <v>2.9080436000000001E-11</v>
      </c>
      <c r="BE1213" s="303">
        <v>0</v>
      </c>
      <c r="BF1213" s="303">
        <v>0</v>
      </c>
      <c r="BG1213" s="303">
        <v>0</v>
      </c>
      <c r="BH1213" s="303">
        <v>0</v>
      </c>
      <c r="BI1213" s="303">
        <v>0</v>
      </c>
      <c r="BJ1213" s="303">
        <v>0</v>
      </c>
      <c r="BK1213" s="303">
        <v>0</v>
      </c>
      <c r="BL1213" s="303">
        <v>0</v>
      </c>
      <c r="BM1213" s="302">
        <v>2.5702904000000001E-6</v>
      </c>
      <c r="BN1213" s="303">
        <v>5.4319466000000002E-3</v>
      </c>
      <c r="BO1213" s="303">
        <v>0</v>
      </c>
      <c r="BP1213" s="303">
        <v>0</v>
      </c>
      <c r="BQ1213" s="303">
        <v>0</v>
      </c>
      <c r="BR1213" s="74"/>
      <c r="BS1213" s="144">
        <v>7.0522540000000002E-6</v>
      </c>
      <c r="BT1213" s="144">
        <v>2.2987937000000001E-7</v>
      </c>
      <c r="BU1213" s="144">
        <v>3.8137578E-6</v>
      </c>
      <c r="BV1213" s="136">
        <v>0</v>
      </c>
      <c r="BW1213" s="144">
        <v>2.3175557E-7</v>
      </c>
      <c r="BX1213" s="144">
        <v>5.7791598000000003E-8</v>
      </c>
      <c r="BY1213" s="136">
        <v>0</v>
      </c>
      <c r="BZ1213" s="144">
        <v>8.7715209000000005E-8</v>
      </c>
      <c r="CA1213" s="136">
        <v>0</v>
      </c>
      <c r="CB1213" s="136">
        <v>0</v>
      </c>
      <c r="CC1213" s="136">
        <v>0</v>
      </c>
      <c r="CD1213" s="136">
        <v>0</v>
      </c>
      <c r="CE1213" s="136">
        <v>0</v>
      </c>
      <c r="CF1213" s="144">
        <v>1.2442746999999999E-7</v>
      </c>
      <c r="CG1213" s="144">
        <v>2.4455085000000001E-6</v>
      </c>
      <c r="CH1213" s="144">
        <v>6.1418424999999994E-8</v>
      </c>
      <c r="CI1213" s="136">
        <v>0</v>
      </c>
      <c r="CJ1213" s="205"/>
      <c r="CK1213" s="201"/>
      <c r="CL1213" s="110" t="s">
        <v>4668</v>
      </c>
      <c r="CM1213" s="235"/>
      <c r="CN1213" s="236"/>
      <c r="CO1213" s="90"/>
      <c r="CP1213" s="74"/>
      <c r="CQ1213" s="74"/>
      <c r="CR1213" s="152"/>
      <c r="CS1213" s="152"/>
      <c r="CY1213" s="74"/>
      <c r="CZ1213" s="74"/>
      <c r="DA1213" s="74"/>
      <c r="DB1213" s="74"/>
      <c r="DC1213" s="74"/>
      <c r="DD1213" s="74"/>
      <c r="DE1213" s="74"/>
      <c r="DF1213" s="74"/>
      <c r="DG1213" s="74"/>
      <c r="DH1213" s="74"/>
      <c r="DI1213" s="74"/>
      <c r="DJ1213" s="74"/>
      <c r="DK1213" s="74"/>
      <c r="DL1213" s="74"/>
      <c r="DM1213" s="74"/>
      <c r="DN1213" s="74"/>
      <c r="DO1213" s="74"/>
      <c r="DP1213" s="74"/>
      <c r="DQ1213" s="74"/>
      <c r="DR1213" s="74"/>
      <c r="DS1213" s="74"/>
      <c r="DT1213" s="74"/>
      <c r="DU1213" s="74"/>
      <c r="DV1213" s="74"/>
      <c r="DW1213" s="74"/>
      <c r="DX1213" s="74"/>
      <c r="DY1213" s="74"/>
      <c r="DZ1213" s="74"/>
      <c r="EA1213" s="74"/>
      <c r="EB1213" s="74"/>
      <c r="EC1213" s="74"/>
      <c r="ED1213" s="74"/>
      <c r="EE1213" s="74"/>
      <c r="EF1213" s="74"/>
      <c r="EG1213" s="74"/>
      <c r="EH1213" s="74"/>
      <c r="EI1213" s="74"/>
      <c r="EJ1213" s="74"/>
      <c r="EK1213" s="74"/>
      <c r="EL1213" s="74"/>
      <c r="EM1213" s="74"/>
      <c r="EN1213" s="74"/>
      <c r="EO1213" s="74"/>
      <c r="EP1213" s="74"/>
      <c r="EQ1213" s="74"/>
      <c r="ER1213" s="74"/>
      <c r="ES1213" s="74"/>
      <c r="ET1213" s="74"/>
      <c r="EU1213" s="74"/>
      <c r="EV1213" s="74"/>
      <c r="EW1213" s="74"/>
      <c r="EX1213" s="74"/>
      <c r="EY1213" s="74"/>
      <c r="EZ1213" s="74"/>
      <c r="FA1213" s="74"/>
      <c r="FB1213" s="74"/>
      <c r="FC1213" s="74"/>
      <c r="FD1213" s="74"/>
      <c r="FE1213" s="74"/>
      <c r="FF1213" s="74"/>
      <c r="FG1213" s="74"/>
      <c r="FH1213" s="74"/>
      <c r="FI1213" s="74"/>
      <c r="FJ1213" s="74"/>
      <c r="FK1213" s="74"/>
      <c r="FL1213" s="74"/>
      <c r="FM1213" s="74"/>
      <c r="FN1213" s="74"/>
      <c r="FO1213" s="74"/>
      <c r="FP1213" s="74"/>
      <c r="FQ1213" s="74"/>
      <c r="FR1213" s="74"/>
      <c r="FS1213" s="74"/>
      <c r="FT1213" s="74"/>
      <c r="FU1213" s="74"/>
      <c r="FV1213" s="74"/>
      <c r="FW1213" s="74"/>
      <c r="FX1213" s="74"/>
      <c r="FY1213" s="74"/>
      <c r="FZ1213" s="74"/>
      <c r="GA1213" s="74"/>
      <c r="GB1213" s="74"/>
      <c r="GC1213" s="74"/>
      <c r="GD1213" s="74"/>
      <c r="GE1213" s="74"/>
      <c r="GF1213" s="74"/>
      <c r="GG1213" s="74"/>
      <c r="GH1213" s="74"/>
      <c r="GI1213" s="74"/>
      <c r="GJ1213" s="74"/>
      <c r="GK1213" s="74"/>
      <c r="GL1213" s="74"/>
      <c r="GM1213" s="74"/>
      <c r="GN1213" s="74"/>
      <c r="GO1213" s="74"/>
      <c r="GP1213" s="74"/>
      <c r="GQ1213" s="74"/>
      <c r="GR1213" s="74"/>
      <c r="GS1213" s="74"/>
      <c r="GT1213" s="74"/>
      <c r="GU1213" s="74"/>
      <c r="GV1213" s="74"/>
      <c r="GW1213" s="74"/>
      <c r="GX1213" s="74"/>
      <c r="GY1213" s="74"/>
      <c r="GZ1213" s="74"/>
      <c r="HA1213" s="74"/>
      <c r="HB1213" s="74"/>
      <c r="HC1213" s="74"/>
      <c r="HD1213" s="74"/>
      <c r="HE1213" s="74"/>
      <c r="HF1213" s="74"/>
      <c r="HG1213" s="74"/>
      <c r="HH1213" s="74"/>
      <c r="HI1213" s="74"/>
      <c r="HJ1213" s="74"/>
      <c r="HK1213" s="74"/>
      <c r="HL1213" s="74"/>
      <c r="HM1213" s="74"/>
      <c r="HN1213" s="74"/>
      <c r="HO1213" s="74"/>
      <c r="HP1213" s="74"/>
      <c r="HQ1213" s="74"/>
      <c r="HR1213" s="74"/>
      <c r="HS1213" s="74"/>
      <c r="HT1213" s="74"/>
      <c r="HU1213" s="74"/>
      <c r="HV1213" s="74"/>
      <c r="HW1213" s="74"/>
      <c r="HX1213" s="74"/>
      <c r="HY1213" s="74"/>
      <c r="HZ1213" s="74"/>
      <c r="IA1213" s="74"/>
      <c r="IB1213" s="74"/>
      <c r="IC1213" s="74"/>
      <c r="ID1213" s="74"/>
      <c r="IE1213" s="74"/>
      <c r="IF1213" s="74"/>
      <c r="IG1213" s="74"/>
      <c r="IH1213" s="74"/>
      <c r="II1213" s="74"/>
      <c r="IJ1213" s="74"/>
      <c r="IK1213" s="74"/>
      <c r="IL1213" s="74"/>
      <c r="IM1213" s="74"/>
      <c r="IN1213" s="74"/>
      <c r="IO1213" s="74"/>
      <c r="IP1213" s="74"/>
      <c r="IQ1213" s="74"/>
      <c r="IR1213" s="74"/>
      <c r="IS1213" s="74"/>
      <c r="IT1213" s="74"/>
      <c r="IU1213" s="74"/>
      <c r="IV1213" s="74"/>
      <c r="IW1213" s="74"/>
      <c r="IX1213" s="74"/>
      <c r="IY1213" s="74"/>
      <c r="IZ1213" s="74"/>
      <c r="JA1213" s="74"/>
      <c r="JB1213" s="74"/>
      <c r="JC1213" s="74"/>
      <c r="JD1213" s="74"/>
      <c r="JE1213" s="74"/>
      <c r="JF1213" s="74"/>
      <c r="JG1213" s="74"/>
      <c r="JH1213" s="74"/>
      <c r="JI1213" s="74"/>
      <c r="JJ1213" s="74"/>
      <c r="JK1213" s="74"/>
      <c r="JL1213" s="74"/>
      <c r="JM1213" s="74"/>
      <c r="JN1213" s="74"/>
      <c r="JO1213" s="74"/>
      <c r="JP1213" s="74"/>
      <c r="JQ1213" s="74"/>
      <c r="JR1213" s="74"/>
      <c r="JS1213" s="74"/>
      <c r="JT1213" s="74"/>
      <c r="JU1213" s="74"/>
      <c r="JV1213" s="74"/>
      <c r="JW1213" s="74"/>
      <c r="JX1213" s="74"/>
      <c r="JY1213" s="74"/>
      <c r="JZ1213" s="74"/>
      <c r="KA1213" s="74"/>
      <c r="KB1213" s="74"/>
      <c r="KC1213" s="74"/>
      <c r="KD1213" s="74"/>
      <c r="KE1213" s="74"/>
      <c r="KF1213" s="74"/>
      <c r="KG1213" s="74"/>
      <c r="KH1213" s="74"/>
      <c r="KI1213" s="74"/>
      <c r="KJ1213" s="74"/>
      <c r="KK1213" s="74"/>
      <c r="KL1213" s="74"/>
      <c r="KM1213" s="74"/>
      <c r="KN1213" s="74"/>
      <c r="KO1213" s="74"/>
      <c r="KP1213" s="74"/>
      <c r="KQ1213" s="74"/>
      <c r="KR1213" s="74"/>
      <c r="KS1213" s="74"/>
      <c r="KT1213" s="74"/>
      <c r="KU1213" s="74"/>
      <c r="KV1213" s="74"/>
      <c r="KW1213" s="74"/>
      <c r="KX1213" s="74"/>
      <c r="KY1213" s="74"/>
      <c r="KZ1213" s="74"/>
      <c r="LA1213" s="74"/>
      <c r="LB1213" s="74"/>
      <c r="LC1213" s="74"/>
      <c r="LD1213" s="74"/>
      <c r="LE1213" s="74"/>
      <c r="LF1213" s="74"/>
      <c r="LG1213" s="74"/>
      <c r="LH1213" s="74"/>
      <c r="LI1213" s="74"/>
      <c r="LJ1213" s="74"/>
      <c r="LK1213" s="74"/>
    </row>
    <row r="1214" spans="1:323" s="151" customFormat="1" ht="14.5" customHeight="1">
      <c r="A1214" s="74" t="s">
        <v>4669</v>
      </c>
      <c r="B1214" s="129" t="s">
        <v>4665</v>
      </c>
      <c r="C1214" s="130" t="str">
        <f>MID(A1214,1,12)</f>
        <v>B.040.01.104</v>
      </c>
      <c r="D1214" s="131" t="s">
        <v>4666</v>
      </c>
      <c r="E1214" s="129" t="s">
        <v>2549</v>
      </c>
      <c r="F1214" s="132" t="s">
        <v>4670</v>
      </c>
      <c r="G1214" s="132">
        <f>J1214+K1214+L1214+M1214</f>
        <v>2.5537204210000001E-2</v>
      </c>
      <c r="H1214" s="348">
        <f t="shared" si="734"/>
        <v>2.5537204210000001E-2</v>
      </c>
      <c r="I1214" s="74"/>
      <c r="J1214" s="132">
        <f>P1214+Q1214+R1214+S1214</f>
        <v>7.3250175999999998E-4</v>
      </c>
      <c r="K1214" s="132">
        <f>N1214+O1214+T1214</f>
        <v>1.8267872100000001E-3</v>
      </c>
      <c r="L1214" s="300">
        <f>U1214+IF(V1214="x",0,V1214)+IF(W1214="x",0,W1214)+IF(X1214="x",0,X1214)+Y1214+Z1214</f>
        <v>3.8288732399999999E-3</v>
      </c>
      <c r="M1214" s="132">
        <v>1.9149042000000002E-2</v>
      </c>
      <c r="N1214" s="132">
        <v>1.0745749000000001E-3</v>
      </c>
      <c r="O1214" s="132">
        <v>7.5221231E-4</v>
      </c>
      <c r="P1214" s="132">
        <v>6.3196192999999997E-4</v>
      </c>
      <c r="Q1214" s="132">
        <v>1.0053983E-4</v>
      </c>
      <c r="R1214" s="132">
        <v>0</v>
      </c>
      <c r="S1214" s="132">
        <v>0</v>
      </c>
      <c r="T1214" s="132">
        <v>0</v>
      </c>
      <c r="U1214" s="132">
        <v>1.3404863999999999E-4</v>
      </c>
      <c r="V1214" s="132">
        <v>0</v>
      </c>
      <c r="W1214" s="132">
        <v>3.6948246E-3</v>
      </c>
      <c r="X1214" s="132">
        <v>0</v>
      </c>
      <c r="Y1214" s="132">
        <v>0</v>
      </c>
      <c r="Z1214" s="132">
        <v>0</v>
      </c>
      <c r="AA1214" s="74"/>
      <c r="AB1214" s="301">
        <f>M1214/0.133</f>
        <v>0.14397775939849625</v>
      </c>
      <c r="AC1214" s="338">
        <f t="shared" si="735"/>
        <v>0.14397775939849625</v>
      </c>
      <c r="AD1214" s="74"/>
      <c r="AE1214" s="136">
        <v>2.4642548</v>
      </c>
      <c r="AF1214" s="136">
        <v>1.6185491999999999</v>
      </c>
      <c r="AG1214" s="136">
        <v>0.50086140999999995</v>
      </c>
      <c r="AH1214" s="136">
        <v>0</v>
      </c>
      <c r="AI1214" s="136">
        <v>4.2997312000000003E-2</v>
      </c>
      <c r="AJ1214" s="136">
        <v>0.18839806000000001</v>
      </c>
      <c r="AK1214" s="136">
        <v>0.11344875</v>
      </c>
      <c r="AL1214" s="74"/>
      <c r="AM1214" s="133">
        <v>2.8629509999999999E-3</v>
      </c>
      <c r="AN1214" s="340">
        <f t="shared" si="736"/>
        <v>2.8629509999999999E-3</v>
      </c>
      <c r="AO1214"/>
      <c r="AP1214" s="133">
        <v>2.7012157000000001E-3</v>
      </c>
      <c r="AQ1214" s="133">
        <v>1.2089056E-4</v>
      </c>
      <c r="AR1214" s="145">
        <v>4.0844684999999998E-5</v>
      </c>
      <c r="AS1214" s="134">
        <f>AV1214+AY1214+AZ1214+BA1214+BB1214+BJ1214+BK1214+BO1214</f>
        <v>1.6194339219599999E-7</v>
      </c>
      <c r="AT1214" s="135">
        <f>AW1214+AX1214+BC1214+BD1214+BE1214+BF1214+BG1214+BH1214+BI1214+BL1214+BP1214+BQ1214</f>
        <v>4.4708048529799999E-10</v>
      </c>
      <c r="AU1214" s="135">
        <f>BM1214+BN1214</f>
        <v>5.7205440688999996E-3</v>
      </c>
      <c r="AV1214" s="302">
        <v>1.3361136E-7</v>
      </c>
      <c r="AW1214" s="302">
        <v>4.0313771999999999E-10</v>
      </c>
      <c r="AX1214" s="302">
        <v>1.1014297999999999E-14</v>
      </c>
      <c r="AY1214" s="303">
        <v>0</v>
      </c>
      <c r="AZ1214" s="303">
        <v>0</v>
      </c>
      <c r="BA1214" s="302">
        <v>9.3968196000000005E-11</v>
      </c>
      <c r="BB1214" s="302">
        <v>2.8238063999999998E-8</v>
      </c>
      <c r="BC1214" s="302">
        <v>1.3320766E-11</v>
      </c>
      <c r="BD1214" s="302">
        <v>3.0610984999999998E-11</v>
      </c>
      <c r="BE1214" s="303">
        <v>0</v>
      </c>
      <c r="BF1214" s="303">
        <v>0</v>
      </c>
      <c r="BG1214" s="303">
        <v>0</v>
      </c>
      <c r="BH1214" s="303">
        <v>0</v>
      </c>
      <c r="BI1214" s="303">
        <v>0</v>
      </c>
      <c r="BJ1214" s="303">
        <v>0</v>
      </c>
      <c r="BK1214" s="303">
        <v>0</v>
      </c>
      <c r="BL1214" s="303">
        <v>0</v>
      </c>
      <c r="BM1214" s="302">
        <v>2.7055688999999998E-6</v>
      </c>
      <c r="BN1214" s="303">
        <v>5.7178385E-3</v>
      </c>
      <c r="BO1214" s="303">
        <v>0</v>
      </c>
      <c r="BP1214" s="303">
        <v>0</v>
      </c>
      <c r="BQ1214" s="303">
        <v>0</v>
      </c>
      <c r="BR1214" s="74"/>
      <c r="BS1214" s="144">
        <v>7.4234251999999999E-6</v>
      </c>
      <c r="BT1214" s="144">
        <v>2.4197828000000001E-7</v>
      </c>
      <c r="BU1214" s="144">
        <v>4.0144819000000003E-6</v>
      </c>
      <c r="BV1214" s="136">
        <v>0</v>
      </c>
      <c r="BW1214" s="144">
        <v>2.4395324000000001E-7</v>
      </c>
      <c r="BX1214" s="144">
        <v>6.0833261999999997E-8</v>
      </c>
      <c r="BY1214" s="136">
        <v>0</v>
      </c>
      <c r="BZ1214" s="144">
        <v>9.2331798999999995E-8</v>
      </c>
      <c r="CA1214" s="136">
        <v>0</v>
      </c>
      <c r="CB1214" s="136">
        <v>0</v>
      </c>
      <c r="CC1214" s="136">
        <v>0</v>
      </c>
      <c r="CD1214" s="136">
        <v>0</v>
      </c>
      <c r="CE1214" s="136">
        <v>0</v>
      </c>
      <c r="CF1214" s="144">
        <v>1.3097628E-7</v>
      </c>
      <c r="CG1214" s="144">
        <v>2.5742194999999999E-6</v>
      </c>
      <c r="CH1214" s="144">
        <v>6.4650973999999999E-8</v>
      </c>
      <c r="CI1214" s="136">
        <v>0</v>
      </c>
      <c r="CJ1214" s="205"/>
      <c r="CK1214" s="201"/>
      <c r="CL1214" s="237" t="s">
        <v>4671</v>
      </c>
      <c r="CM1214" s="237"/>
      <c r="CN1214" s="237"/>
      <c r="CO1214" s="90"/>
      <c r="CP1214" s="305"/>
      <c r="CQ1214" s="74"/>
      <c r="CR1214" s="74"/>
      <c r="CY1214" s="74"/>
      <c r="CZ1214" s="74"/>
      <c r="DA1214" s="74"/>
      <c r="DB1214" s="74"/>
      <c r="DC1214" s="74"/>
      <c r="DD1214" s="74"/>
      <c r="DE1214" s="74"/>
      <c r="DF1214" s="74"/>
      <c r="DG1214" s="74"/>
      <c r="DH1214" s="74"/>
      <c r="DI1214" s="74"/>
      <c r="DJ1214" s="74"/>
      <c r="DK1214" s="74"/>
      <c r="DL1214" s="74"/>
      <c r="DM1214" s="74"/>
      <c r="DN1214" s="74"/>
      <c r="DO1214" s="74"/>
      <c r="DP1214" s="74"/>
      <c r="DQ1214" s="74"/>
      <c r="DR1214" s="74"/>
      <c r="DS1214" s="74"/>
      <c r="DT1214" s="74"/>
      <c r="DU1214" s="74"/>
      <c r="DV1214" s="74"/>
      <c r="DW1214" s="74"/>
      <c r="DX1214" s="74"/>
      <c r="DY1214" s="74"/>
      <c r="DZ1214" s="74"/>
      <c r="EA1214" s="74"/>
      <c r="EB1214" s="74"/>
      <c r="EC1214" s="74"/>
      <c r="ED1214" s="74"/>
      <c r="EE1214" s="74"/>
      <c r="EF1214" s="74"/>
      <c r="EG1214" s="74"/>
      <c r="EH1214" s="74"/>
      <c r="EI1214" s="74"/>
      <c r="EJ1214" s="74"/>
      <c r="EK1214" s="74"/>
      <c r="EL1214" s="74"/>
      <c r="EM1214" s="74"/>
      <c r="EN1214" s="74"/>
      <c r="EO1214" s="74"/>
      <c r="EP1214" s="74"/>
      <c r="EQ1214" s="74"/>
      <c r="ER1214" s="74"/>
      <c r="ES1214" s="74"/>
      <c r="ET1214" s="74"/>
      <c r="EU1214" s="74"/>
      <c r="EV1214" s="74"/>
      <c r="EW1214" s="74"/>
      <c r="EX1214" s="74"/>
      <c r="EY1214" s="74"/>
      <c r="EZ1214" s="74"/>
      <c r="FA1214" s="74"/>
      <c r="FB1214" s="74"/>
      <c r="FC1214" s="74"/>
      <c r="FD1214" s="74"/>
      <c r="FE1214" s="74"/>
      <c r="FF1214" s="74"/>
      <c r="FG1214" s="74"/>
      <c r="FH1214" s="74"/>
      <c r="FI1214" s="74"/>
      <c r="FJ1214" s="74"/>
      <c r="FK1214" s="74"/>
      <c r="FL1214" s="74"/>
      <c r="FM1214" s="74"/>
      <c r="FN1214" s="74"/>
      <c r="FO1214" s="74"/>
      <c r="FP1214" s="74"/>
      <c r="FQ1214" s="74"/>
      <c r="FR1214" s="74"/>
      <c r="FS1214" s="74"/>
      <c r="FT1214" s="74"/>
      <c r="FU1214" s="74"/>
      <c r="FV1214" s="74"/>
      <c r="FW1214" s="74"/>
      <c r="FX1214" s="74"/>
      <c r="FY1214" s="74"/>
      <c r="FZ1214" s="74"/>
      <c r="GA1214" s="74"/>
      <c r="GB1214" s="74"/>
      <c r="GC1214" s="74"/>
      <c r="GD1214" s="74"/>
      <c r="GE1214" s="74"/>
      <c r="GF1214" s="74"/>
      <c r="GG1214" s="74"/>
      <c r="GH1214" s="74"/>
      <c r="GI1214" s="74"/>
      <c r="GJ1214" s="74"/>
      <c r="GK1214" s="74"/>
      <c r="GL1214" s="74"/>
      <c r="GM1214" s="74"/>
      <c r="GN1214" s="74"/>
      <c r="GO1214" s="74"/>
      <c r="GP1214" s="74"/>
      <c r="GQ1214" s="74"/>
      <c r="GR1214" s="74"/>
      <c r="GS1214" s="74"/>
      <c r="GT1214" s="74"/>
      <c r="GU1214" s="74"/>
      <c r="GV1214" s="74"/>
      <c r="GW1214" s="74"/>
      <c r="GX1214" s="74"/>
      <c r="GY1214" s="74"/>
      <c r="GZ1214" s="74"/>
      <c r="HA1214" s="74"/>
      <c r="HB1214" s="74"/>
      <c r="HC1214" s="74"/>
      <c r="HD1214" s="74"/>
      <c r="HE1214" s="74"/>
      <c r="HF1214" s="74"/>
      <c r="HG1214" s="74"/>
      <c r="HH1214" s="74"/>
      <c r="HI1214" s="74"/>
      <c r="HJ1214" s="74"/>
      <c r="HK1214" s="74"/>
      <c r="HL1214" s="74"/>
      <c r="HM1214" s="74"/>
      <c r="HN1214" s="74"/>
      <c r="HO1214" s="74"/>
      <c r="HP1214" s="74"/>
      <c r="HQ1214" s="74"/>
      <c r="HR1214" s="74"/>
      <c r="HS1214" s="74"/>
      <c r="HT1214" s="74"/>
      <c r="HU1214" s="74"/>
      <c r="HV1214" s="74"/>
      <c r="HW1214" s="74"/>
      <c r="HX1214" s="74"/>
      <c r="HY1214" s="74"/>
      <c r="HZ1214" s="74"/>
      <c r="IA1214" s="74"/>
      <c r="IB1214" s="74"/>
      <c r="IC1214" s="74"/>
      <c r="ID1214" s="74"/>
      <c r="IE1214" s="74"/>
      <c r="IF1214" s="74"/>
      <c r="IG1214" s="74"/>
      <c r="IH1214" s="74"/>
      <c r="II1214" s="74"/>
      <c r="IJ1214" s="74"/>
      <c r="IK1214" s="74"/>
      <c r="IL1214" s="74"/>
      <c r="IM1214" s="74"/>
      <c r="IN1214" s="74"/>
      <c r="IO1214" s="74"/>
      <c r="IP1214" s="74"/>
      <c r="IQ1214" s="74"/>
      <c r="IR1214" s="74"/>
      <c r="IS1214" s="74"/>
      <c r="IT1214" s="74"/>
      <c r="IU1214" s="74"/>
      <c r="IV1214" s="74"/>
      <c r="IW1214" s="74"/>
      <c r="IX1214" s="74"/>
      <c r="IY1214" s="74"/>
      <c r="IZ1214" s="74"/>
      <c r="JA1214" s="74"/>
      <c r="JB1214" s="74"/>
      <c r="JC1214" s="74"/>
      <c r="JD1214" s="74"/>
      <c r="JE1214" s="74"/>
      <c r="JF1214" s="74"/>
      <c r="JG1214" s="74"/>
      <c r="JH1214" s="74"/>
      <c r="JI1214" s="74"/>
      <c r="JJ1214" s="74"/>
      <c r="JK1214" s="74"/>
      <c r="JL1214" s="74"/>
      <c r="JM1214" s="74"/>
      <c r="JN1214" s="74"/>
      <c r="JO1214" s="74"/>
      <c r="JP1214" s="74"/>
      <c r="JQ1214" s="74"/>
      <c r="JR1214" s="74"/>
      <c r="JS1214" s="74"/>
      <c r="JT1214" s="74"/>
      <c r="JU1214" s="74"/>
      <c r="JV1214" s="74"/>
      <c r="JW1214" s="74"/>
      <c r="JX1214" s="74"/>
      <c r="JY1214" s="74"/>
      <c r="JZ1214" s="74"/>
      <c r="KA1214" s="74"/>
      <c r="KB1214" s="74"/>
      <c r="KC1214" s="74"/>
      <c r="KD1214" s="74"/>
      <c r="KE1214" s="74"/>
      <c r="KF1214" s="74"/>
      <c r="KG1214" s="74"/>
      <c r="KH1214" s="74"/>
      <c r="KI1214" s="74"/>
      <c r="KJ1214" s="74"/>
      <c r="KK1214" s="74"/>
      <c r="KL1214" s="74"/>
      <c r="KM1214" s="74"/>
      <c r="KN1214" s="74"/>
      <c r="KO1214" s="74"/>
      <c r="KP1214" s="74"/>
      <c r="KQ1214" s="74"/>
      <c r="KR1214" s="74"/>
      <c r="KS1214" s="74"/>
      <c r="KT1214" s="74"/>
      <c r="KU1214" s="74"/>
      <c r="KV1214" s="74"/>
      <c r="KW1214" s="74"/>
      <c r="KX1214" s="74"/>
      <c r="KY1214" s="74"/>
      <c r="KZ1214" s="74"/>
      <c r="LA1214" s="74"/>
      <c r="LB1214" s="74"/>
      <c r="LC1214" s="74"/>
      <c r="LD1214" s="74"/>
      <c r="LE1214" s="74"/>
      <c r="LF1214" s="74"/>
      <c r="LG1214" s="74"/>
      <c r="LH1214" s="74"/>
      <c r="LI1214" s="74"/>
      <c r="LJ1214" s="74"/>
      <c r="LK1214" s="74"/>
    </row>
    <row r="1215" spans="1:323" ht="14.5" customHeight="1">
      <c r="B1215" s="129" t="s">
        <v>772</v>
      </c>
      <c r="C1215" s="127" t="s">
        <v>4672</v>
      </c>
      <c r="D1215" s="127" t="s">
        <v>4673</v>
      </c>
      <c r="G1215" s="74"/>
      <c r="H1215" s="74"/>
      <c r="I1215" s="74"/>
      <c r="J1215" s="74"/>
      <c r="K1215" s="74"/>
      <c r="L1215" s="74"/>
      <c r="M1215" s="74"/>
      <c r="N1215" s="74"/>
      <c r="O1215" s="74"/>
      <c r="P1215" s="74"/>
      <c r="Q1215" s="74"/>
      <c r="R1215" s="74"/>
      <c r="S1215" s="74"/>
      <c r="T1215" s="74"/>
      <c r="U1215" s="74"/>
      <c r="V1215" s="74"/>
      <c r="W1215" s="74"/>
      <c r="X1215" s="74"/>
      <c r="Y1215" s="74"/>
      <c r="Z1215" s="74"/>
      <c r="AA1215" s="74"/>
      <c r="AB1215" s="74"/>
      <c r="AC1215" s="74"/>
      <c r="AD1215" s="74"/>
      <c r="AE1215" s="74"/>
      <c r="AF1215" s="74"/>
      <c r="AG1215" s="74"/>
      <c r="AH1215" s="74"/>
      <c r="AI1215" s="74"/>
      <c r="AJ1215" s="74"/>
      <c r="AK1215" s="74"/>
      <c r="AL1215" s="74"/>
      <c r="AM1215" s="74"/>
      <c r="AN1215" s="74"/>
      <c r="AP1215" s="74"/>
      <c r="AQ1215" s="74"/>
      <c r="AR1215" s="74"/>
      <c r="AS1215" s="74"/>
      <c r="AT1215" s="74"/>
      <c r="AU1215" s="74"/>
      <c r="AV1215" s="74"/>
      <c r="AW1215" s="74"/>
      <c r="AX1215" s="74"/>
      <c r="AY1215" s="74"/>
      <c r="AZ1215" s="74"/>
      <c r="BA1215" s="74"/>
      <c r="BB1215" s="74"/>
      <c r="BC1215" s="74"/>
      <c r="BD1215" s="74"/>
      <c r="BE1215" s="74"/>
      <c r="BF1215" s="74"/>
      <c r="BG1215" s="74"/>
      <c r="BH1215" s="74"/>
      <c r="BI1215" s="74"/>
      <c r="BJ1215" s="74"/>
      <c r="BK1215" s="74"/>
      <c r="BL1215" s="74"/>
      <c r="BM1215" s="74"/>
      <c r="BN1215" s="74"/>
      <c r="BO1215" s="74"/>
      <c r="BP1215" s="74"/>
      <c r="BQ1215" s="74"/>
      <c r="BR1215" s="74"/>
      <c r="BS1215" s="74"/>
      <c r="BT1215" s="74"/>
      <c r="BU1215" s="74"/>
      <c r="BV1215" s="74"/>
      <c r="BW1215" s="74"/>
      <c r="BX1215" s="74"/>
      <c r="BY1215" s="74"/>
      <c r="BZ1215" s="74"/>
      <c r="CA1215" s="74"/>
      <c r="CB1215" s="74"/>
      <c r="CC1215" s="74"/>
      <c r="CD1215" s="74"/>
      <c r="CE1215" s="74"/>
      <c r="CF1215" s="74"/>
      <c r="CG1215" s="74"/>
      <c r="CH1215" s="74"/>
      <c r="CI1215" s="74"/>
      <c r="CJ1215" s="232"/>
      <c r="CK1215" s="143"/>
      <c r="CL1215" s="233"/>
      <c r="CM1215" s="237"/>
      <c r="CN1215" s="237"/>
      <c r="CP1215" s="305"/>
      <c r="CQ1215" s="74"/>
      <c r="CR1215" s="152"/>
      <c r="CS1215" s="151"/>
      <c r="CT1215" s="152"/>
      <c r="CU1215" s="152"/>
      <c r="CV1215" s="152"/>
      <c r="CW1215" s="74"/>
      <c r="CX1215" s="74"/>
      <c r="CY1215" s="74"/>
      <c r="CZ1215" s="74"/>
      <c r="DA1215" s="74"/>
      <c r="DB1215" s="74"/>
      <c r="DS1215" s="151"/>
      <c r="DT1215" s="151"/>
      <c r="DU1215" s="151"/>
      <c r="DV1215" s="151"/>
      <c r="DW1215" s="151"/>
      <c r="DX1215" s="151"/>
      <c r="DY1215" s="151"/>
      <c r="DZ1215" s="151"/>
      <c r="EA1215" s="151"/>
      <c r="EB1215" s="151"/>
      <c r="EC1215" s="151"/>
      <c r="ED1215" s="151"/>
      <c r="EE1215" s="151"/>
      <c r="EF1215" s="151"/>
      <c r="EG1215" s="151"/>
      <c r="EH1215" s="151"/>
      <c r="EI1215" s="151"/>
      <c r="EJ1215" s="151"/>
      <c r="EK1215" s="151"/>
      <c r="EL1215" s="151"/>
      <c r="EM1215" s="151"/>
      <c r="EN1215" s="151"/>
      <c r="EO1215" s="151"/>
      <c r="EP1215" s="151"/>
      <c r="EQ1215" s="151"/>
      <c r="ER1215" s="151"/>
      <c r="ES1215" s="151"/>
      <c r="ET1215" s="151"/>
      <c r="EU1215" s="151"/>
      <c r="EV1215" s="151"/>
      <c r="EW1215" s="151"/>
      <c r="EX1215" s="151"/>
      <c r="EY1215" s="151"/>
      <c r="EZ1215" s="151"/>
      <c r="FA1215" s="151"/>
      <c r="FB1215" s="151"/>
      <c r="FC1215" s="151"/>
      <c r="FD1215" s="151"/>
      <c r="FE1215" s="151"/>
      <c r="FF1215" s="151"/>
      <c r="FG1215" s="151"/>
      <c r="FH1215" s="151"/>
      <c r="FI1215" s="151"/>
      <c r="FJ1215" s="151"/>
      <c r="FK1215" s="151"/>
      <c r="FL1215" s="151"/>
      <c r="FM1215" s="151"/>
      <c r="FN1215" s="151"/>
      <c r="FO1215" s="151"/>
      <c r="FP1215" s="151"/>
      <c r="FQ1215" s="151"/>
      <c r="FR1215" s="151"/>
      <c r="FS1215" s="151"/>
      <c r="FT1215" s="151"/>
      <c r="FU1215" s="151"/>
      <c r="FV1215" s="151"/>
      <c r="FW1215" s="151"/>
      <c r="FX1215" s="151"/>
      <c r="FY1215" s="151"/>
      <c r="FZ1215" s="151"/>
      <c r="GA1215" s="151"/>
      <c r="GB1215" s="151"/>
      <c r="GC1215" s="151"/>
      <c r="GD1215" s="151"/>
      <c r="GE1215" s="151"/>
      <c r="GF1215" s="151"/>
      <c r="GG1215" s="151"/>
      <c r="GH1215" s="151"/>
      <c r="GI1215" s="151"/>
      <c r="GJ1215" s="151"/>
      <c r="GK1215" s="151"/>
      <c r="GL1215" s="151"/>
      <c r="GM1215" s="151"/>
      <c r="GN1215" s="151"/>
      <c r="GO1215" s="151"/>
      <c r="GP1215" s="151"/>
      <c r="GQ1215" s="151"/>
      <c r="GR1215" s="151"/>
      <c r="GS1215" s="151"/>
      <c r="GT1215" s="151"/>
      <c r="GU1215" s="151"/>
      <c r="GV1215" s="151"/>
      <c r="GW1215" s="151"/>
      <c r="GX1215" s="151"/>
      <c r="GY1215" s="151"/>
      <c r="GZ1215" s="151"/>
      <c r="HA1215" s="151"/>
      <c r="HB1215" s="151"/>
      <c r="HC1215" s="151"/>
      <c r="HD1215" s="151"/>
      <c r="HE1215" s="151"/>
      <c r="HF1215" s="151"/>
      <c r="HG1215" s="151"/>
      <c r="HH1215" s="151"/>
      <c r="HI1215" s="151"/>
      <c r="HJ1215" s="151"/>
      <c r="HK1215" s="151"/>
      <c r="HL1215" s="151"/>
      <c r="HM1215" s="151"/>
      <c r="HN1215" s="151"/>
      <c r="HO1215" s="151"/>
      <c r="HP1215" s="151"/>
      <c r="HQ1215" s="151"/>
      <c r="HR1215" s="151"/>
      <c r="HS1215" s="151"/>
      <c r="HT1215" s="151"/>
      <c r="HU1215" s="151"/>
      <c r="HV1215" s="151"/>
      <c r="HW1215" s="151"/>
      <c r="HX1215" s="151"/>
      <c r="HY1215" s="151"/>
      <c r="HZ1215" s="151"/>
      <c r="IA1215" s="151"/>
      <c r="IB1215" s="151"/>
      <c r="IC1215" s="151"/>
      <c r="ID1215" s="151"/>
      <c r="IE1215" s="151"/>
      <c r="IF1215" s="151"/>
      <c r="IG1215" s="151"/>
      <c r="IH1215" s="151"/>
      <c r="II1215" s="151"/>
      <c r="IJ1215" s="151"/>
      <c r="IK1215" s="151"/>
      <c r="IL1215" s="151"/>
      <c r="IM1215" s="151"/>
      <c r="IN1215" s="151"/>
      <c r="IO1215" s="151"/>
      <c r="IP1215" s="151"/>
      <c r="IQ1215" s="151"/>
      <c r="IR1215" s="151"/>
      <c r="IS1215" s="151"/>
      <c r="IT1215" s="151"/>
      <c r="IU1215" s="151"/>
      <c r="IV1215" s="151"/>
      <c r="IW1215" s="151"/>
      <c r="IX1215" s="151"/>
      <c r="IY1215" s="151"/>
      <c r="IZ1215" s="151"/>
      <c r="JA1215" s="151"/>
      <c r="JB1215" s="151"/>
      <c r="JC1215" s="151"/>
      <c r="JD1215" s="151"/>
      <c r="JE1215" s="151"/>
      <c r="JF1215" s="151"/>
      <c r="JG1215" s="151"/>
      <c r="JH1215" s="151"/>
      <c r="JI1215" s="151"/>
      <c r="JJ1215" s="151"/>
      <c r="JK1215" s="151"/>
      <c r="JL1215" s="151"/>
      <c r="JM1215" s="151"/>
      <c r="JN1215" s="151"/>
      <c r="JO1215" s="151"/>
      <c r="JP1215" s="151"/>
      <c r="JQ1215" s="151"/>
      <c r="JR1215" s="151"/>
      <c r="JS1215" s="151"/>
      <c r="JT1215" s="151"/>
      <c r="JU1215" s="151"/>
      <c r="JV1215" s="151"/>
      <c r="JW1215" s="151"/>
      <c r="JX1215" s="151"/>
      <c r="JY1215" s="151"/>
      <c r="JZ1215" s="151"/>
      <c r="KA1215" s="151"/>
      <c r="KB1215" s="151"/>
      <c r="KC1215" s="151"/>
      <c r="KD1215" s="151"/>
      <c r="KE1215" s="151"/>
      <c r="KF1215" s="151"/>
      <c r="KG1215" s="151"/>
      <c r="KH1215" s="151"/>
      <c r="KI1215" s="151"/>
      <c r="KJ1215" s="151"/>
      <c r="KK1215" s="151"/>
      <c r="KL1215" s="151"/>
      <c r="KM1215" s="151"/>
      <c r="KN1215" s="151"/>
      <c r="KO1215" s="151"/>
      <c r="KP1215" s="151"/>
      <c r="KQ1215" s="151"/>
      <c r="KR1215" s="151"/>
      <c r="KS1215" s="151"/>
      <c r="KT1215" s="151"/>
      <c r="KU1215" s="151"/>
      <c r="KV1215" s="151"/>
      <c r="KW1215" s="151"/>
      <c r="KX1215" s="151"/>
      <c r="KY1215" s="151"/>
      <c r="KZ1215" s="151"/>
      <c r="LA1215" s="151"/>
      <c r="LB1215" s="151"/>
      <c r="LC1215" s="151"/>
      <c r="LD1215" s="151"/>
      <c r="LE1215" s="151"/>
      <c r="LF1215" s="151"/>
      <c r="LG1215" s="151"/>
      <c r="LH1215" s="151"/>
      <c r="LI1215" s="151"/>
      <c r="LJ1215" s="151"/>
      <c r="LK1215" s="151"/>
    </row>
    <row r="1216" spans="1:323" ht="14.5" customHeight="1">
      <c r="A1216" s="74" t="s">
        <v>4674</v>
      </c>
      <c r="B1216" s="129" t="s">
        <v>4675</v>
      </c>
      <c r="C1216" s="130" t="str">
        <f t="shared" ref="C1216:C1246" si="737">MID(A1216,1,12)</f>
        <v>B.042.01.101</v>
      </c>
      <c r="D1216" s="131" t="s">
        <v>4677</v>
      </c>
      <c r="E1216" s="129" t="s">
        <v>2549</v>
      </c>
      <c r="F1216" s="132" t="s">
        <v>4678</v>
      </c>
      <c r="G1216" s="132">
        <f t="shared" ref="G1216:G1246" si="738">J1216+K1216+L1216+M1216</f>
        <v>1.9849006000000002E-2</v>
      </c>
      <c r="H1216" s="348">
        <f t="shared" ref="H1216:H1246" si="739">G1216</f>
        <v>1.9849006000000002E-2</v>
      </c>
      <c r="I1216" s="74"/>
      <c r="J1216" s="132">
        <f t="shared" ref="J1216:J1246" si="740">P1216+Q1216+R1216+S1216</f>
        <v>7.4393883000000002E-4</v>
      </c>
      <c r="K1216" s="132">
        <f t="shared" ref="K1216:K1246" si="741">N1216+O1216+T1216</f>
        <v>1.99757079E-3</v>
      </c>
      <c r="L1216" s="300">
        <f t="shared" ref="L1216:L1246" si="742">U1216+IF(V1216="x",0,V1216)+IF(W1216="x",0,W1216)+IF(X1216="x",0,X1216)+Y1216+Z1216</f>
        <v>5.3081003799999998E-3</v>
      </c>
      <c r="M1216" s="132">
        <v>1.1799396E-2</v>
      </c>
      <c r="N1216" s="132">
        <v>1.3001775E-3</v>
      </c>
      <c r="O1216" s="132">
        <v>6.9739328999999996E-4</v>
      </c>
      <c r="P1216" s="132">
        <v>5.859064E-4</v>
      </c>
      <c r="Q1216" s="132">
        <v>1.5803243E-4</v>
      </c>
      <c r="R1216" s="132">
        <v>0</v>
      </c>
      <c r="S1216" s="132">
        <v>0</v>
      </c>
      <c r="T1216" s="132">
        <v>0</v>
      </c>
      <c r="U1216" s="132">
        <v>1.6538338000000001E-4</v>
      </c>
      <c r="V1216" s="132">
        <v>0</v>
      </c>
      <c r="W1216" s="132">
        <v>5.1427169999999998E-3</v>
      </c>
      <c r="X1216" s="132">
        <v>0</v>
      </c>
      <c r="Y1216" s="132">
        <v>0</v>
      </c>
      <c r="Z1216" s="132">
        <v>0</v>
      </c>
      <c r="AA1216" s="74"/>
      <c r="AB1216" s="301">
        <f t="shared" ref="AB1216:AB1246" si="743">M1216/0.133</f>
        <v>8.871726315789473E-2</v>
      </c>
      <c r="AC1216" s="338">
        <f t="shared" ref="AC1216:AC1246" si="744">AB1216</f>
        <v>8.871726315789473E-2</v>
      </c>
      <c r="AD1216" s="74"/>
      <c r="AE1216" s="136">
        <v>2.1532412000000001</v>
      </c>
      <c r="AF1216" s="136">
        <v>1.0285411</v>
      </c>
      <c r="AG1216" s="136">
        <v>0.69713417</v>
      </c>
      <c r="AH1216" s="136">
        <v>0</v>
      </c>
      <c r="AI1216" s="136">
        <v>8.8947367999999999E-2</v>
      </c>
      <c r="AJ1216" s="136">
        <v>0.23497986000000001</v>
      </c>
      <c r="AK1216" s="136">
        <v>0.10363872</v>
      </c>
      <c r="AL1216" s="74"/>
      <c r="AM1216" s="133">
        <v>2.0333191E-3</v>
      </c>
      <c r="AN1216" s="340">
        <f t="shared" ref="AN1216:AN1246" si="745">AM1216</f>
        <v>2.0333191E-3</v>
      </c>
      <c r="AP1216" s="133">
        <v>1.9204188E-3</v>
      </c>
      <c r="AQ1216" s="145">
        <v>7.9923325999999999E-5</v>
      </c>
      <c r="AR1216" s="145">
        <v>3.2976979999999998E-5</v>
      </c>
      <c r="AS1216" s="134">
        <f t="shared" ref="AS1216:AS1246" si="746">AV1216+AY1216+AZ1216+BA1216+BB1216+BJ1216+BK1216+BO1216</f>
        <v>1.1513302407E-7</v>
      </c>
      <c r="AT1216" s="135">
        <f t="shared" ref="AT1216:AT1246" si="747">AW1216+AX1216+BC1216+BD1216+BE1216+BF1216+BG1216+BH1216+BI1216+BL1216+BP1216+BQ1216</f>
        <v>2.9557442587079997E-10</v>
      </c>
      <c r="AU1216" s="135">
        <f t="shared" ref="AU1216:AU1246" si="748">BM1216+BN1216</f>
        <v>4.6186246132000003E-3</v>
      </c>
      <c r="AV1216" s="302">
        <v>8.2329623000000006E-8</v>
      </c>
      <c r="AW1216" s="302">
        <v>2.4840834000000002E-10</v>
      </c>
      <c r="AX1216" s="302">
        <v>6.7868707999999996E-15</v>
      </c>
      <c r="AY1216" s="303">
        <v>0</v>
      </c>
      <c r="AZ1216" s="303">
        <v>0</v>
      </c>
      <c r="BA1216" s="302">
        <v>8.7120069999999994E-11</v>
      </c>
      <c r="BB1216" s="302">
        <v>3.2716281E-8</v>
      </c>
      <c r="BC1216" s="302">
        <v>1.2349987999999999E-11</v>
      </c>
      <c r="BD1216" s="302">
        <v>3.4809310999999997E-11</v>
      </c>
      <c r="BE1216" s="303">
        <v>0</v>
      </c>
      <c r="BF1216" s="303">
        <v>0</v>
      </c>
      <c r="BG1216" s="303">
        <v>0</v>
      </c>
      <c r="BH1216" s="303">
        <v>0</v>
      </c>
      <c r="BI1216" s="303">
        <v>0</v>
      </c>
      <c r="BJ1216" s="303">
        <v>0</v>
      </c>
      <c r="BK1216" s="303">
        <v>0</v>
      </c>
      <c r="BL1216" s="303">
        <v>0</v>
      </c>
      <c r="BM1216" s="302">
        <v>3.3380132000000001E-6</v>
      </c>
      <c r="BN1216" s="303">
        <v>4.6152865999999999E-3</v>
      </c>
      <c r="BO1216" s="303">
        <v>0</v>
      </c>
      <c r="BP1216" s="303">
        <v>0</v>
      </c>
      <c r="BQ1216" s="303">
        <v>0</v>
      </c>
      <c r="BR1216" s="74"/>
      <c r="BS1216" s="144">
        <v>5.5241422E-6</v>
      </c>
      <c r="BT1216" s="144">
        <v>2.6866821999999998E-7</v>
      </c>
      <c r="BU1216" s="144">
        <v>2.4736728000000001E-6</v>
      </c>
      <c r="BV1216" s="136">
        <v>0</v>
      </c>
      <c r="BW1216" s="144">
        <v>3.2070511000000001E-7</v>
      </c>
      <c r="BX1216" s="144">
        <v>5.6399912000000001E-8</v>
      </c>
      <c r="BY1216" s="136">
        <v>0</v>
      </c>
      <c r="BZ1216" s="144">
        <v>8.5602928999999996E-8</v>
      </c>
      <c r="CA1216" s="136">
        <v>0</v>
      </c>
      <c r="CB1216" s="136">
        <v>0</v>
      </c>
      <c r="CC1216" s="136">
        <v>0</v>
      </c>
      <c r="CD1216" s="136">
        <v>0</v>
      </c>
      <c r="CE1216" s="136">
        <v>0</v>
      </c>
      <c r="CF1216" s="144">
        <v>1.2430836000000001E-7</v>
      </c>
      <c r="CG1216" s="144">
        <v>2.1150212999999998E-6</v>
      </c>
      <c r="CH1216" s="144">
        <v>7.9763560000000004E-8</v>
      </c>
      <c r="CI1216" s="136">
        <v>0</v>
      </c>
      <c r="CJ1216" s="238"/>
      <c r="CK1216" s="138"/>
      <c r="CL1216" s="233" t="s">
        <v>4679</v>
      </c>
      <c r="CP1216" s="305"/>
      <c r="CQ1216" s="74"/>
      <c r="CR1216" s="152"/>
      <c r="CS1216" s="152"/>
      <c r="CT1216" s="152"/>
      <c r="CU1216" s="152"/>
      <c r="CV1216" s="152"/>
      <c r="CW1216" s="74"/>
      <c r="CX1216" s="74"/>
      <c r="CY1216" s="74"/>
      <c r="CZ1216" s="74"/>
      <c r="DA1216" s="74"/>
      <c r="DB1216" s="74"/>
      <c r="DS1216" s="151"/>
      <c r="DT1216" s="151"/>
      <c r="DU1216" s="151"/>
      <c r="DV1216" s="151"/>
      <c r="DW1216" s="151"/>
      <c r="DX1216" s="151"/>
      <c r="DY1216" s="151"/>
      <c r="DZ1216" s="151"/>
      <c r="EA1216" s="151"/>
      <c r="EB1216" s="151"/>
      <c r="EC1216" s="151"/>
      <c r="ED1216" s="151"/>
      <c r="EE1216" s="151"/>
      <c r="EF1216" s="151"/>
      <c r="EG1216" s="151"/>
      <c r="EH1216" s="151"/>
      <c r="EI1216" s="151"/>
      <c r="EJ1216" s="151"/>
      <c r="EK1216" s="151"/>
      <c r="EL1216" s="151"/>
      <c r="EM1216" s="151"/>
      <c r="EN1216" s="151"/>
      <c r="EO1216" s="151"/>
      <c r="EP1216" s="151"/>
      <c r="EQ1216" s="151"/>
      <c r="ER1216" s="151"/>
      <c r="ES1216" s="151"/>
      <c r="ET1216" s="151"/>
      <c r="EU1216" s="151"/>
      <c r="EV1216" s="151"/>
      <c r="EW1216" s="151"/>
      <c r="EX1216" s="151"/>
      <c r="EY1216" s="151"/>
      <c r="EZ1216" s="151"/>
      <c r="FA1216" s="151"/>
      <c r="FB1216" s="151"/>
      <c r="FC1216" s="151"/>
      <c r="FD1216" s="151"/>
      <c r="FE1216" s="151"/>
      <c r="FF1216" s="151"/>
      <c r="FG1216" s="151"/>
      <c r="FH1216" s="151"/>
      <c r="FI1216" s="151"/>
      <c r="FJ1216" s="151"/>
      <c r="FK1216" s="151"/>
      <c r="FL1216" s="151"/>
      <c r="FM1216" s="151"/>
      <c r="FN1216" s="151"/>
      <c r="FO1216" s="151"/>
      <c r="FP1216" s="151"/>
      <c r="FQ1216" s="151"/>
      <c r="FR1216" s="151"/>
      <c r="FS1216" s="151"/>
      <c r="FT1216" s="151"/>
      <c r="FU1216" s="151"/>
      <c r="FV1216" s="151"/>
      <c r="FW1216" s="151"/>
      <c r="FX1216" s="151"/>
      <c r="FY1216" s="151"/>
      <c r="FZ1216" s="151"/>
      <c r="GA1216" s="151"/>
      <c r="GB1216" s="151"/>
      <c r="GC1216" s="151"/>
      <c r="GD1216" s="151"/>
      <c r="GE1216" s="151"/>
      <c r="GF1216" s="151"/>
      <c r="GG1216" s="151"/>
      <c r="GH1216" s="151"/>
      <c r="GI1216" s="151"/>
      <c r="GJ1216" s="151"/>
      <c r="GK1216" s="151"/>
      <c r="GL1216" s="151"/>
      <c r="GM1216" s="151"/>
      <c r="GN1216" s="151"/>
      <c r="GO1216" s="151"/>
      <c r="GP1216" s="151"/>
      <c r="GQ1216" s="151"/>
      <c r="GR1216" s="151"/>
      <c r="GS1216" s="151"/>
      <c r="GT1216" s="151"/>
      <c r="GU1216" s="151"/>
      <c r="GV1216" s="151"/>
      <c r="GW1216" s="151"/>
      <c r="GX1216" s="151"/>
      <c r="GY1216" s="151"/>
      <c r="GZ1216" s="151"/>
      <c r="HA1216" s="151"/>
      <c r="HB1216" s="151"/>
      <c r="HC1216" s="151"/>
      <c r="HD1216" s="151"/>
      <c r="HE1216" s="151"/>
      <c r="HF1216" s="151"/>
      <c r="HG1216" s="151"/>
      <c r="HH1216" s="151"/>
      <c r="HI1216" s="151"/>
      <c r="HJ1216" s="151"/>
      <c r="HK1216" s="151"/>
      <c r="HL1216" s="151"/>
      <c r="HM1216" s="151"/>
      <c r="HN1216" s="151"/>
      <c r="HO1216" s="151"/>
      <c r="HP1216" s="151"/>
      <c r="HQ1216" s="151"/>
      <c r="HR1216" s="151"/>
      <c r="HS1216" s="151"/>
      <c r="HT1216" s="151"/>
      <c r="HU1216" s="151"/>
      <c r="HV1216" s="151"/>
      <c r="HW1216" s="151"/>
      <c r="HX1216" s="151"/>
      <c r="HY1216" s="151"/>
      <c r="HZ1216" s="151"/>
      <c r="IA1216" s="151"/>
      <c r="IB1216" s="151"/>
      <c r="IC1216" s="151"/>
      <c r="ID1216" s="151"/>
      <c r="IE1216" s="151"/>
      <c r="IF1216" s="151"/>
      <c r="IG1216" s="151"/>
      <c r="IH1216" s="151"/>
      <c r="II1216" s="151"/>
      <c r="IJ1216" s="151"/>
      <c r="IK1216" s="151"/>
      <c r="IL1216" s="151"/>
      <c r="IM1216" s="151"/>
      <c r="IN1216" s="151"/>
      <c r="IO1216" s="151"/>
      <c r="IP1216" s="151"/>
      <c r="IQ1216" s="151"/>
      <c r="IR1216" s="151"/>
      <c r="IS1216" s="151"/>
      <c r="IT1216" s="151"/>
      <c r="IU1216" s="151"/>
      <c r="IV1216" s="151"/>
      <c r="IW1216" s="151"/>
      <c r="IX1216" s="151"/>
      <c r="IY1216" s="151"/>
      <c r="IZ1216" s="151"/>
      <c r="JA1216" s="151"/>
      <c r="JB1216" s="151"/>
      <c r="JC1216" s="151"/>
      <c r="JD1216" s="151"/>
      <c r="JE1216" s="151"/>
      <c r="JF1216" s="151"/>
      <c r="JG1216" s="151"/>
      <c r="JH1216" s="151"/>
      <c r="JI1216" s="151"/>
      <c r="JJ1216" s="151"/>
      <c r="JK1216" s="151"/>
      <c r="JL1216" s="151"/>
      <c r="JM1216" s="151"/>
      <c r="JN1216" s="151"/>
      <c r="JO1216" s="151"/>
      <c r="JP1216" s="151"/>
      <c r="JQ1216" s="151"/>
      <c r="JR1216" s="151"/>
      <c r="JS1216" s="151"/>
      <c r="JT1216" s="151"/>
      <c r="JU1216" s="151"/>
      <c r="JV1216" s="151"/>
      <c r="JW1216" s="151"/>
      <c r="JX1216" s="151"/>
      <c r="JY1216" s="151"/>
      <c r="JZ1216" s="151"/>
      <c r="KA1216" s="151"/>
      <c r="KB1216" s="151"/>
      <c r="KC1216" s="151"/>
      <c r="KD1216" s="151"/>
      <c r="KE1216" s="151"/>
      <c r="KF1216" s="151"/>
      <c r="KG1216" s="151"/>
      <c r="KH1216" s="151"/>
      <c r="KI1216" s="151"/>
      <c r="KJ1216" s="151"/>
      <c r="KK1216" s="151"/>
      <c r="KL1216" s="151"/>
      <c r="KM1216" s="151"/>
      <c r="KN1216" s="151"/>
      <c r="KO1216" s="151"/>
      <c r="KP1216" s="151"/>
      <c r="KQ1216" s="151"/>
      <c r="KR1216" s="151"/>
      <c r="KS1216" s="151"/>
      <c r="KT1216" s="151"/>
      <c r="KU1216" s="151"/>
      <c r="KV1216" s="151"/>
      <c r="KW1216" s="151"/>
      <c r="KX1216" s="151"/>
      <c r="KY1216" s="151"/>
      <c r="KZ1216" s="151"/>
      <c r="LA1216" s="151"/>
      <c r="LB1216" s="151"/>
      <c r="LC1216" s="151"/>
      <c r="LD1216" s="151"/>
      <c r="LE1216" s="151"/>
      <c r="LF1216" s="151"/>
      <c r="LG1216" s="151"/>
      <c r="LH1216" s="151"/>
      <c r="LI1216" s="151"/>
      <c r="LJ1216" s="151"/>
      <c r="LK1216" s="151"/>
    </row>
    <row r="1217" spans="1:323" ht="14.5" customHeight="1">
      <c r="A1217" s="74" t="s">
        <v>4680</v>
      </c>
      <c r="B1217" s="129" t="s">
        <v>4675</v>
      </c>
      <c r="C1217" s="130" t="str">
        <f t="shared" si="737"/>
        <v>B.042.01.102</v>
      </c>
      <c r="D1217" s="131" t="s">
        <v>4677</v>
      </c>
      <c r="E1217" s="129" t="s">
        <v>2549</v>
      </c>
      <c r="F1217" s="132" t="s">
        <v>4682</v>
      </c>
      <c r="G1217" s="132">
        <f t="shared" si="738"/>
        <v>5.9928083029999997E-3</v>
      </c>
      <c r="H1217" s="348">
        <f t="shared" si="739"/>
        <v>5.9928083029999997E-3</v>
      </c>
      <c r="I1217" s="74"/>
      <c r="J1217" s="132">
        <f t="shared" si="740"/>
        <v>2.0454350300000001E-4</v>
      </c>
      <c r="K1217" s="132">
        <f t="shared" si="741"/>
        <v>3.6658443E-4</v>
      </c>
      <c r="L1217" s="300">
        <f t="shared" si="742"/>
        <v>2.1230926999999999E-4</v>
      </c>
      <c r="M1217" s="132">
        <v>5.2093710999999996E-3</v>
      </c>
      <c r="N1217" s="132">
        <v>1.6479957E-4</v>
      </c>
      <c r="O1217" s="132">
        <v>2.0178486E-4</v>
      </c>
      <c r="P1217" s="132">
        <v>1.6952707000000001E-4</v>
      </c>
      <c r="Q1217" s="304">
        <v>3.5016433000000003E-5</v>
      </c>
      <c r="R1217" s="132">
        <v>0</v>
      </c>
      <c r="S1217" s="132">
        <v>0</v>
      </c>
      <c r="T1217" s="132">
        <v>0</v>
      </c>
      <c r="U1217" s="132">
        <v>2.1230926999999999E-4</v>
      </c>
      <c r="V1217" s="132">
        <v>0</v>
      </c>
      <c r="W1217" s="132">
        <v>0</v>
      </c>
      <c r="X1217" s="132">
        <v>0</v>
      </c>
      <c r="Y1217" s="132">
        <v>0</v>
      </c>
      <c r="Z1217" s="132">
        <v>0</v>
      </c>
      <c r="AA1217" s="74"/>
      <c r="AB1217" s="301">
        <f t="shared" si="743"/>
        <v>3.9168203759398494E-2</v>
      </c>
      <c r="AC1217" s="338">
        <f t="shared" si="744"/>
        <v>3.9168203759398494E-2</v>
      </c>
      <c r="AD1217" s="74"/>
      <c r="AE1217" s="136">
        <v>1.3994856</v>
      </c>
      <c r="AF1217" s="136">
        <v>0.59646553999999996</v>
      </c>
      <c r="AG1217" s="136">
        <v>0</v>
      </c>
      <c r="AH1217" s="136">
        <v>0</v>
      </c>
      <c r="AI1217" s="136">
        <v>5.8904406999999999E-2</v>
      </c>
      <c r="AJ1217" s="136">
        <v>0.15718689999999999</v>
      </c>
      <c r="AK1217" s="136">
        <v>0.58692873999999995</v>
      </c>
      <c r="AL1217" s="74"/>
      <c r="AM1217" s="133">
        <v>7.6258768E-4</v>
      </c>
      <c r="AN1217" s="340">
        <f t="shared" si="745"/>
        <v>7.6258768E-4</v>
      </c>
      <c r="AP1217" s="133">
        <v>6.9776364000000005E-4</v>
      </c>
      <c r="AQ1217" s="145">
        <v>3.2136264999999997E-5</v>
      </c>
      <c r="AR1217" s="145">
        <v>3.2687773999999998E-5</v>
      </c>
      <c r="AS1217" s="134">
        <f t="shared" si="746"/>
        <v>4.1832352857000004E-8</v>
      </c>
      <c r="AT1217" s="135">
        <f t="shared" si="747"/>
        <v>1.1884713486760001E-10</v>
      </c>
      <c r="AU1217" s="135">
        <f t="shared" si="748"/>
        <v>4.5781196412000005E-3</v>
      </c>
      <c r="AV1217" s="302">
        <v>3.6348093000000002E-8</v>
      </c>
      <c r="AW1217" s="302">
        <v>1.0967097E-10</v>
      </c>
      <c r="AX1217" s="302">
        <v>2.9963675999999999E-15</v>
      </c>
      <c r="AY1217" s="303">
        <v>0</v>
      </c>
      <c r="AZ1217" s="303">
        <v>0</v>
      </c>
      <c r="BA1217" s="302">
        <v>2.5207457000000002E-11</v>
      </c>
      <c r="BB1217" s="302">
        <v>5.4590523999999996E-9</v>
      </c>
      <c r="BC1217" s="302">
        <v>3.5733646999999999E-12</v>
      </c>
      <c r="BD1217" s="302">
        <v>5.5998038000000002E-12</v>
      </c>
      <c r="BE1217" s="303">
        <v>0</v>
      </c>
      <c r="BF1217" s="303">
        <v>0</v>
      </c>
      <c r="BG1217" s="303">
        <v>0</v>
      </c>
      <c r="BH1217" s="303">
        <v>0</v>
      </c>
      <c r="BI1217" s="303">
        <v>0</v>
      </c>
      <c r="BJ1217" s="303">
        <v>0</v>
      </c>
      <c r="BK1217" s="303">
        <v>0</v>
      </c>
      <c r="BL1217" s="303">
        <v>0</v>
      </c>
      <c r="BM1217" s="302">
        <v>4.2851412000000002E-6</v>
      </c>
      <c r="BN1217" s="303">
        <v>4.5738345000000003E-3</v>
      </c>
      <c r="BO1217" s="303">
        <v>0</v>
      </c>
      <c r="BP1217" s="303">
        <v>0</v>
      </c>
      <c r="BQ1217" s="303">
        <v>0</v>
      </c>
      <c r="BR1217" s="74"/>
      <c r="BS1217" s="144">
        <v>2.0714655000000002E-6</v>
      </c>
      <c r="BT1217" s="144">
        <v>4.6905724000000001E-8</v>
      </c>
      <c r="BU1217" s="144">
        <v>1.0921134E-6</v>
      </c>
      <c r="BV1217" s="136">
        <v>0</v>
      </c>
      <c r="BW1217" s="144">
        <v>5.7811294999999999E-8</v>
      </c>
      <c r="BX1217" s="144">
        <v>1.6318838E-8</v>
      </c>
      <c r="BY1217" s="136">
        <v>0</v>
      </c>
      <c r="BZ1217" s="144">
        <v>2.4768485E-8</v>
      </c>
      <c r="CA1217" s="136">
        <v>0</v>
      </c>
      <c r="CB1217" s="136">
        <v>0</v>
      </c>
      <c r="CC1217" s="136">
        <v>0</v>
      </c>
      <c r="CD1217" s="136">
        <v>0</v>
      </c>
      <c r="CE1217" s="136">
        <v>0</v>
      </c>
      <c r="CF1217" s="144">
        <v>3.3966226999999997E-8</v>
      </c>
      <c r="CG1217" s="144">
        <v>6.9718580999999995E-7</v>
      </c>
      <c r="CH1217" s="144">
        <v>1.0239568E-7</v>
      </c>
      <c r="CI1217" s="136">
        <v>0</v>
      </c>
      <c r="CJ1217" s="238"/>
      <c r="CK1217" s="138"/>
      <c r="CL1217" s="233" t="s">
        <v>4679</v>
      </c>
      <c r="CM1217" s="151"/>
      <c r="CN1217" s="151"/>
      <c r="CO1217" s="151"/>
      <c r="CP1217" s="305"/>
      <c r="CQ1217" s="74"/>
      <c r="CR1217" s="151"/>
      <c r="CS1217" s="152"/>
      <c r="CT1217" s="74"/>
      <c r="CU1217" s="74"/>
      <c r="CV1217" s="74"/>
      <c r="CW1217" s="74"/>
      <c r="CX1217" s="74"/>
      <c r="CY1217" s="74"/>
      <c r="CZ1217" s="74"/>
      <c r="DA1217" s="74"/>
      <c r="DB1217" s="74"/>
      <c r="DM1217" s="151"/>
      <c r="DN1217" s="151"/>
      <c r="DO1217" s="151"/>
      <c r="DP1217" s="151"/>
      <c r="DQ1217" s="151"/>
      <c r="DR1217" s="151"/>
    </row>
    <row r="1218" spans="1:323" ht="14.5" customHeight="1">
      <c r="A1218" s="74" t="s">
        <v>4683</v>
      </c>
      <c r="B1218" s="129" t="s">
        <v>4675</v>
      </c>
      <c r="C1218" s="130" t="str">
        <f t="shared" si="737"/>
        <v>B.042.01.103</v>
      </c>
      <c r="D1218" s="131" t="s">
        <v>4677</v>
      </c>
      <c r="E1218" s="129" t="s">
        <v>2549</v>
      </c>
      <c r="F1218" s="132" t="s">
        <v>4685</v>
      </c>
      <c r="G1218" s="132">
        <f t="shared" si="738"/>
        <v>1.9804025728E-2</v>
      </c>
      <c r="H1218" s="348">
        <f t="shared" si="739"/>
        <v>1.9804025728E-2</v>
      </c>
      <c r="I1218" s="74"/>
      <c r="J1218" s="132">
        <f t="shared" si="740"/>
        <v>2.6979942800000001E-4</v>
      </c>
      <c r="K1218" s="132">
        <f t="shared" si="741"/>
        <v>7.0439624000000005E-4</v>
      </c>
      <c r="L1218" s="300">
        <f t="shared" si="742"/>
        <v>1.122913796E-2</v>
      </c>
      <c r="M1218" s="132">
        <v>7.6006920999999996E-3</v>
      </c>
      <c r="N1218" s="132">
        <v>4.2865585999999999E-4</v>
      </c>
      <c r="O1218" s="132">
        <v>2.7574038000000001E-4</v>
      </c>
      <c r="P1218" s="132">
        <v>2.3165988999999999E-4</v>
      </c>
      <c r="Q1218" s="304">
        <v>3.8139538E-5</v>
      </c>
      <c r="R1218" s="132">
        <v>0</v>
      </c>
      <c r="S1218" s="132">
        <v>0</v>
      </c>
      <c r="T1218" s="132">
        <v>0</v>
      </c>
      <c r="U1218" s="132">
        <v>1.4180996E-4</v>
      </c>
      <c r="V1218" s="132">
        <v>0</v>
      </c>
      <c r="W1218" s="132">
        <v>1.1087328E-2</v>
      </c>
      <c r="X1218" s="132">
        <v>0</v>
      </c>
      <c r="Y1218" s="132">
        <v>0</v>
      </c>
      <c r="Z1218" s="132">
        <v>0</v>
      </c>
      <c r="AA1218" s="74"/>
      <c r="AB1218" s="301">
        <f t="shared" si="743"/>
        <v>5.7148060902255632E-2</v>
      </c>
      <c r="AC1218" s="338">
        <f t="shared" si="744"/>
        <v>5.7148060902255632E-2</v>
      </c>
      <c r="AD1218" s="74"/>
      <c r="AE1218" s="136">
        <v>2.4489540000000001</v>
      </c>
      <c r="AF1218" s="136">
        <v>0.67809496000000002</v>
      </c>
      <c r="AG1218" s="136">
        <v>1.5029710999999999</v>
      </c>
      <c r="AH1218" s="136">
        <v>0</v>
      </c>
      <c r="AI1218" s="136">
        <v>4.9526436E-2</v>
      </c>
      <c r="AJ1218" s="136">
        <v>0.21613558999999999</v>
      </c>
      <c r="AK1218" s="136">
        <v>2.2259073000000002E-3</v>
      </c>
      <c r="AL1218" s="74"/>
      <c r="AM1218" s="133">
        <v>1.1525564E-3</v>
      </c>
      <c r="AN1218" s="340">
        <f t="shared" si="745"/>
        <v>1.1525564E-3</v>
      </c>
      <c r="AP1218" s="133">
        <v>1.0686929000000001E-3</v>
      </c>
      <c r="AQ1218" s="145">
        <v>4.7822445000000001E-5</v>
      </c>
      <c r="AR1218" s="145">
        <v>3.6041036000000001E-5</v>
      </c>
      <c r="AS1218" s="134">
        <f t="shared" si="746"/>
        <v>6.407031716E-8</v>
      </c>
      <c r="AT1218" s="135">
        <f t="shared" si="747"/>
        <v>1.7685815492669998E-10</v>
      </c>
      <c r="AU1218" s="135">
        <f t="shared" si="748"/>
        <v>5.0477641194E-3</v>
      </c>
      <c r="AV1218" s="302">
        <v>5.3033401000000001E-8</v>
      </c>
      <c r="AW1218" s="302">
        <v>1.6001456999999999E-10</v>
      </c>
      <c r="AX1218" s="302">
        <v>4.3718266999999997E-15</v>
      </c>
      <c r="AY1218" s="303">
        <v>0</v>
      </c>
      <c r="AZ1218" s="303">
        <v>0</v>
      </c>
      <c r="BA1218" s="302">
        <v>3.4446160000000001E-11</v>
      </c>
      <c r="BB1218" s="302">
        <v>1.1002470000000001E-8</v>
      </c>
      <c r="BC1218" s="302">
        <v>4.8830271000000004E-12</v>
      </c>
      <c r="BD1218" s="302">
        <v>1.1956186E-11</v>
      </c>
      <c r="BE1218" s="303">
        <v>0</v>
      </c>
      <c r="BF1218" s="303">
        <v>0</v>
      </c>
      <c r="BG1218" s="303">
        <v>0</v>
      </c>
      <c r="BH1218" s="303">
        <v>0</v>
      </c>
      <c r="BI1218" s="303">
        <v>0</v>
      </c>
      <c r="BJ1218" s="303">
        <v>0</v>
      </c>
      <c r="BK1218" s="303">
        <v>0</v>
      </c>
      <c r="BL1218" s="303">
        <v>0</v>
      </c>
      <c r="BM1218" s="302">
        <v>2.8622194E-6</v>
      </c>
      <c r="BN1218" s="303">
        <v>5.0449018999999999E-3</v>
      </c>
      <c r="BO1218" s="303">
        <v>0</v>
      </c>
      <c r="BP1218" s="303">
        <v>0</v>
      </c>
      <c r="BQ1218" s="303">
        <v>0</v>
      </c>
      <c r="BR1218" s="74"/>
      <c r="BS1218" s="144">
        <v>4.6662423E-6</v>
      </c>
      <c r="BT1218" s="144">
        <v>9.3770177000000005E-8</v>
      </c>
      <c r="BU1218" s="144">
        <v>1.5934395999999999E-6</v>
      </c>
      <c r="BV1218" s="136">
        <v>0</v>
      </c>
      <c r="BW1218" s="144">
        <v>9.4750538000000004E-8</v>
      </c>
      <c r="BX1218" s="144">
        <v>2.2299803000000001E-8</v>
      </c>
      <c r="BY1218" s="136">
        <v>0</v>
      </c>
      <c r="BZ1218" s="144">
        <v>3.3846302000000001E-8</v>
      </c>
      <c r="CA1218" s="136">
        <v>0</v>
      </c>
      <c r="CB1218" s="136">
        <v>0</v>
      </c>
      <c r="CC1218" s="136">
        <v>0</v>
      </c>
      <c r="CD1218" s="136">
        <v>0</v>
      </c>
      <c r="CE1218" s="136">
        <v>0</v>
      </c>
      <c r="CF1218" s="144">
        <v>4.8341259999999999E-8</v>
      </c>
      <c r="CG1218" s="144">
        <v>2.7114004000000002E-6</v>
      </c>
      <c r="CH1218" s="144">
        <v>6.8394220000000001E-8</v>
      </c>
      <c r="CI1218" s="136">
        <v>0</v>
      </c>
      <c r="CJ1218" s="238"/>
      <c r="CK1218" s="138"/>
      <c r="CL1218" s="233" t="s">
        <v>4679</v>
      </c>
      <c r="CM1218" s="151"/>
      <c r="CN1218" s="151"/>
      <c r="CO1218" s="151"/>
      <c r="CP1218" s="74"/>
      <c r="CQ1218" s="151"/>
      <c r="CR1218" s="151"/>
      <c r="CS1218" s="74"/>
      <c r="CT1218" s="152"/>
      <c r="CU1218" s="74"/>
      <c r="CV1218" s="74"/>
      <c r="CW1218" s="74"/>
      <c r="CX1218" s="74"/>
      <c r="CY1218" s="74"/>
      <c r="CZ1218" s="74"/>
      <c r="DA1218" s="74"/>
      <c r="DB1218" s="74"/>
      <c r="DM1218" s="151"/>
      <c r="DN1218" s="151"/>
      <c r="DO1218" s="151"/>
      <c r="DP1218" s="151"/>
      <c r="DQ1218" s="151"/>
      <c r="DR1218" s="151"/>
    </row>
    <row r="1219" spans="1:323" ht="14.5" customHeight="1">
      <c r="A1219" s="74" t="s">
        <v>4686</v>
      </c>
      <c r="B1219" s="129" t="s">
        <v>4675</v>
      </c>
      <c r="C1219" s="130" t="str">
        <f t="shared" si="737"/>
        <v>B.042.01.104</v>
      </c>
      <c r="D1219" s="131" t="s">
        <v>4677</v>
      </c>
      <c r="E1219" s="129" t="s">
        <v>2549</v>
      </c>
      <c r="F1219" s="132" t="s">
        <v>4688</v>
      </c>
      <c r="G1219" s="132">
        <f t="shared" si="738"/>
        <v>3.1834970880000001E-2</v>
      </c>
      <c r="H1219" s="348">
        <f t="shared" si="739"/>
        <v>3.1834970880000001E-2</v>
      </c>
      <c r="I1219" s="74"/>
      <c r="J1219" s="132">
        <f t="shared" si="740"/>
        <v>8.3090636400000003E-4</v>
      </c>
      <c r="K1219" s="132">
        <f t="shared" si="741"/>
        <v>5.0319342799999998E-3</v>
      </c>
      <c r="L1219" s="300">
        <f t="shared" si="742"/>
        <v>7.801558236E-3</v>
      </c>
      <c r="M1219" s="132">
        <v>1.8170571999999999E-2</v>
      </c>
      <c r="N1219" s="132">
        <v>4.0825556999999997E-3</v>
      </c>
      <c r="O1219" s="132">
        <v>9.4937858000000003E-4</v>
      </c>
      <c r="P1219" s="132">
        <v>7.9760876E-4</v>
      </c>
      <c r="Q1219" s="304">
        <v>3.3297604000000002E-5</v>
      </c>
      <c r="R1219" s="132">
        <v>0</v>
      </c>
      <c r="S1219" s="132">
        <v>0</v>
      </c>
      <c r="T1219" s="132">
        <v>0</v>
      </c>
      <c r="U1219" s="304">
        <v>6.8643236000000006E-5</v>
      </c>
      <c r="V1219" s="132">
        <v>0</v>
      </c>
      <c r="W1219" s="132">
        <v>7.7329149999999999E-3</v>
      </c>
      <c r="X1219" s="132">
        <v>0</v>
      </c>
      <c r="Y1219" s="132">
        <v>0</v>
      </c>
      <c r="Z1219" s="132">
        <v>0</v>
      </c>
      <c r="AA1219" s="74"/>
      <c r="AB1219" s="301">
        <f t="shared" si="743"/>
        <v>0.13662084210526315</v>
      </c>
      <c r="AC1219" s="338">
        <f t="shared" si="744"/>
        <v>0.13662084210526315</v>
      </c>
      <c r="AD1219" s="74"/>
      <c r="AE1219" s="136">
        <v>2.7370898000000001</v>
      </c>
      <c r="AF1219" s="136">
        <v>1.4919605</v>
      </c>
      <c r="AG1219" s="136">
        <v>1.0482551</v>
      </c>
      <c r="AH1219" s="136">
        <v>0</v>
      </c>
      <c r="AI1219" s="136">
        <v>5.4109171999999997E-2</v>
      </c>
      <c r="AJ1219" s="136">
        <v>6.5555344000000002E-2</v>
      </c>
      <c r="AK1219" s="136">
        <v>7.7209628000000002E-2</v>
      </c>
      <c r="AL1219" s="74"/>
      <c r="AM1219" s="133">
        <v>3.6711704000000002E-3</v>
      </c>
      <c r="AN1219" s="340">
        <f t="shared" si="745"/>
        <v>3.6711704000000002E-3</v>
      </c>
      <c r="AP1219" s="133">
        <v>3.5125887999999999E-3</v>
      </c>
      <c r="AQ1219" s="133">
        <v>1.3402908000000001E-4</v>
      </c>
      <c r="AR1219" s="145">
        <v>2.4552549999999999E-5</v>
      </c>
      <c r="AS1219" s="134">
        <f t="shared" si="746"/>
        <v>2.1058685769000002E-7</v>
      </c>
      <c r="AT1219" s="135">
        <f t="shared" si="747"/>
        <v>4.9566968449399992E-10</v>
      </c>
      <c r="AU1219" s="135">
        <f t="shared" si="748"/>
        <v>3.4387325598000001E-3</v>
      </c>
      <c r="AV1219" s="302">
        <v>1.2678414000000001E-7</v>
      </c>
      <c r="AW1219" s="302">
        <v>3.8253835E-10</v>
      </c>
      <c r="AX1219" s="302">
        <v>1.0451494E-14</v>
      </c>
      <c r="AY1219" s="303">
        <v>0</v>
      </c>
      <c r="AZ1219" s="303">
        <v>0</v>
      </c>
      <c r="BA1219" s="302">
        <v>1.1859868999999999E-10</v>
      </c>
      <c r="BB1219" s="302">
        <v>8.3684119000000005E-8</v>
      </c>
      <c r="BC1219" s="302">
        <v>1.6812340999999999E-11</v>
      </c>
      <c r="BD1219" s="302">
        <v>9.6308542E-11</v>
      </c>
      <c r="BE1219" s="303">
        <v>0</v>
      </c>
      <c r="BF1219" s="303">
        <v>0</v>
      </c>
      <c r="BG1219" s="303">
        <v>0</v>
      </c>
      <c r="BH1219" s="303">
        <v>0</v>
      </c>
      <c r="BI1219" s="303">
        <v>0</v>
      </c>
      <c r="BJ1219" s="303">
        <v>0</v>
      </c>
      <c r="BK1219" s="303">
        <v>0</v>
      </c>
      <c r="BL1219" s="303">
        <v>0</v>
      </c>
      <c r="BM1219" s="302">
        <v>1.3854598E-6</v>
      </c>
      <c r="BN1219" s="303">
        <v>3.4373470999999999E-3</v>
      </c>
      <c r="BO1219" s="303">
        <v>0</v>
      </c>
      <c r="BP1219" s="303">
        <v>0</v>
      </c>
      <c r="BQ1219" s="303">
        <v>0</v>
      </c>
      <c r="BR1219" s="74"/>
      <c r="BS1219" s="144">
        <v>8.6327885E-6</v>
      </c>
      <c r="BT1219" s="144">
        <v>7.0302611999999997E-7</v>
      </c>
      <c r="BU1219" s="144">
        <v>3.8093515000000001E-6</v>
      </c>
      <c r="BV1219" s="136">
        <v>0</v>
      </c>
      <c r="BW1219" s="144">
        <v>5.5165647000000001E-7</v>
      </c>
      <c r="BX1219" s="144">
        <v>7.6778582999999998E-8</v>
      </c>
      <c r="BY1219" s="136">
        <v>0</v>
      </c>
      <c r="BZ1219" s="144">
        <v>1.1653336999999999E-7</v>
      </c>
      <c r="CA1219" s="136">
        <v>0</v>
      </c>
      <c r="CB1219" s="136">
        <v>0</v>
      </c>
      <c r="CC1219" s="136">
        <v>0</v>
      </c>
      <c r="CD1219" s="136">
        <v>0</v>
      </c>
      <c r="CE1219" s="136">
        <v>0</v>
      </c>
      <c r="CF1219" s="144">
        <v>1.9111803000000001E-7</v>
      </c>
      <c r="CG1219" s="144">
        <v>3.1512181E-6</v>
      </c>
      <c r="CH1219" s="144">
        <v>3.3106282000000003E-8</v>
      </c>
      <c r="CI1219" s="136">
        <v>0</v>
      </c>
      <c r="CJ1219" s="238"/>
      <c r="CK1219" s="138"/>
      <c r="CL1219" s="233" t="s">
        <v>4679</v>
      </c>
      <c r="CP1219" s="305"/>
      <c r="CQ1219" s="151"/>
      <c r="CR1219" s="152"/>
      <c r="CS1219" s="74"/>
      <c r="CT1219" s="74"/>
      <c r="CU1219" s="74"/>
      <c r="CV1219" s="74"/>
      <c r="CW1219" s="74"/>
      <c r="CX1219" s="74"/>
      <c r="CY1219" s="74"/>
      <c r="CZ1219" s="74"/>
      <c r="DA1219" s="74"/>
      <c r="DB1219" s="74"/>
    </row>
    <row r="1220" spans="1:323" ht="14.5" customHeight="1">
      <c r="A1220" s="74" t="s">
        <v>4689</v>
      </c>
      <c r="B1220" s="129" t="s">
        <v>4675</v>
      </c>
      <c r="C1220" s="130" t="str">
        <f t="shared" si="737"/>
        <v>B.042.01.105</v>
      </c>
      <c r="D1220" s="131" t="s">
        <v>4677</v>
      </c>
      <c r="E1220" s="129" t="s">
        <v>2549</v>
      </c>
      <c r="F1220" s="132" t="s">
        <v>4691</v>
      </c>
      <c r="G1220" s="132">
        <f t="shared" si="738"/>
        <v>8.5491191699999993E-3</v>
      </c>
      <c r="H1220" s="348">
        <f t="shared" si="739"/>
        <v>8.5491191699999993E-3</v>
      </c>
      <c r="I1220" s="74"/>
      <c r="J1220" s="132">
        <f t="shared" si="740"/>
        <v>4.5493819E-4</v>
      </c>
      <c r="K1220" s="132">
        <f t="shared" si="741"/>
        <v>7.7883971999999997E-4</v>
      </c>
      <c r="L1220" s="300">
        <f t="shared" si="742"/>
        <v>1.5132526E-4</v>
      </c>
      <c r="M1220" s="132">
        <v>7.1640159999999996E-3</v>
      </c>
      <c r="N1220" s="132">
        <v>2.8127551999999998E-4</v>
      </c>
      <c r="O1220" s="132">
        <v>4.975642E-4</v>
      </c>
      <c r="P1220" s="132">
        <v>4.1802244999999998E-4</v>
      </c>
      <c r="Q1220" s="304">
        <v>3.6915739999999999E-5</v>
      </c>
      <c r="R1220" s="132">
        <v>0</v>
      </c>
      <c r="S1220" s="132">
        <v>0</v>
      </c>
      <c r="T1220" s="132">
        <v>0</v>
      </c>
      <c r="U1220" s="132">
        <v>1.5132526E-4</v>
      </c>
      <c r="V1220" s="132">
        <v>0</v>
      </c>
      <c r="W1220" s="132">
        <v>0</v>
      </c>
      <c r="X1220" s="132">
        <v>0</v>
      </c>
      <c r="Y1220" s="132">
        <v>0</v>
      </c>
      <c r="Z1220" s="132">
        <v>0</v>
      </c>
      <c r="AA1220" s="74"/>
      <c r="AB1220" s="301">
        <f t="shared" si="743"/>
        <v>5.3864781954887211E-2</v>
      </c>
      <c r="AC1220" s="338">
        <f t="shared" si="744"/>
        <v>5.3864781954887211E-2</v>
      </c>
      <c r="AD1220" s="74"/>
      <c r="AE1220" s="136">
        <v>1.6152685</v>
      </c>
      <c r="AF1220" s="136">
        <v>0.94954611</v>
      </c>
      <c r="AG1220" s="136">
        <v>0</v>
      </c>
      <c r="AH1220" s="136">
        <v>0</v>
      </c>
      <c r="AI1220" s="136">
        <v>8.6476820999999995E-2</v>
      </c>
      <c r="AJ1220" s="136">
        <v>0.18040853000000001</v>
      </c>
      <c r="AK1220" s="136">
        <v>0.39883705000000003</v>
      </c>
      <c r="AL1220" s="74"/>
      <c r="AM1220" s="133">
        <v>1.0894743000000001E-3</v>
      </c>
      <c r="AN1220" s="340">
        <f t="shared" si="745"/>
        <v>1.0894743000000001E-3</v>
      </c>
      <c r="AP1220" s="133">
        <v>1.0085165000000001E-3</v>
      </c>
      <c r="AQ1220" s="145">
        <v>4.6183951000000003E-5</v>
      </c>
      <c r="AR1220" s="145">
        <v>3.4773895000000002E-5</v>
      </c>
      <c r="AS1220" s="134">
        <f t="shared" si="746"/>
        <v>6.0462617933000006E-8</v>
      </c>
      <c r="AT1220" s="135">
        <f t="shared" si="747"/>
        <v>1.707986362558E-10</v>
      </c>
      <c r="AU1220" s="135">
        <f t="shared" si="748"/>
        <v>4.8702934713000003E-3</v>
      </c>
      <c r="AV1220" s="302">
        <v>4.9986518000000001E-8</v>
      </c>
      <c r="AW1220" s="302">
        <v>1.5082138999999999E-10</v>
      </c>
      <c r="AX1220" s="302">
        <v>4.1206558000000002E-15</v>
      </c>
      <c r="AY1220" s="303">
        <v>0</v>
      </c>
      <c r="AZ1220" s="303">
        <v>0</v>
      </c>
      <c r="BA1220" s="302">
        <v>6.2156933000000002E-11</v>
      </c>
      <c r="BB1220" s="302">
        <v>1.0413943E-8</v>
      </c>
      <c r="BC1220" s="302">
        <v>8.8112576000000004E-12</v>
      </c>
      <c r="BD1220" s="302">
        <v>1.1161867999999999E-11</v>
      </c>
      <c r="BE1220" s="303">
        <v>0</v>
      </c>
      <c r="BF1220" s="303">
        <v>0</v>
      </c>
      <c r="BG1220" s="303">
        <v>0</v>
      </c>
      <c r="BH1220" s="303">
        <v>0</v>
      </c>
      <c r="BI1220" s="303">
        <v>0</v>
      </c>
      <c r="BJ1220" s="303">
        <v>0</v>
      </c>
      <c r="BK1220" s="303">
        <v>0</v>
      </c>
      <c r="BL1220" s="303">
        <v>0</v>
      </c>
      <c r="BM1220" s="302">
        <v>3.0542713000000002E-6</v>
      </c>
      <c r="BN1220" s="303">
        <v>4.8672391999999998E-3</v>
      </c>
      <c r="BO1220" s="303">
        <v>0</v>
      </c>
      <c r="BP1220" s="303">
        <v>0</v>
      </c>
      <c r="BQ1220" s="303">
        <v>0</v>
      </c>
      <c r="BR1220" s="74"/>
      <c r="BS1220" s="144">
        <v>3.0546652000000001E-6</v>
      </c>
      <c r="BT1220" s="144">
        <v>9.7417051999999995E-8</v>
      </c>
      <c r="BU1220" s="144">
        <v>1.501893E-6</v>
      </c>
      <c r="BV1220" s="136">
        <v>0</v>
      </c>
      <c r="BW1220" s="144">
        <v>8.3281627000000001E-8</v>
      </c>
      <c r="BX1220" s="144">
        <v>4.0239241999999998E-8</v>
      </c>
      <c r="BY1220" s="136">
        <v>0</v>
      </c>
      <c r="BZ1220" s="144">
        <v>6.1074510000000005E-8</v>
      </c>
      <c r="CA1220" s="136">
        <v>0</v>
      </c>
      <c r="CB1220" s="136">
        <v>0</v>
      </c>
      <c r="CC1220" s="136">
        <v>0</v>
      </c>
      <c r="CD1220" s="136">
        <v>0</v>
      </c>
      <c r="CE1220" s="136">
        <v>0</v>
      </c>
      <c r="CF1220" s="144">
        <v>8.2570182000000003E-8</v>
      </c>
      <c r="CG1220" s="144">
        <v>1.1152062E-6</v>
      </c>
      <c r="CH1220" s="144">
        <v>7.2983399999999994E-8</v>
      </c>
      <c r="CI1220" s="136">
        <v>0</v>
      </c>
      <c r="CJ1220" s="238"/>
      <c r="CK1220" s="138"/>
      <c r="CL1220" s="233" t="s">
        <v>4679</v>
      </c>
      <c r="CP1220" s="305"/>
      <c r="CQ1220" s="74"/>
      <c r="CR1220" s="152"/>
      <c r="CS1220" s="74"/>
      <c r="CT1220" s="74"/>
      <c r="CU1220" s="74"/>
      <c r="CV1220" s="74"/>
      <c r="CW1220" s="74"/>
      <c r="CX1220" s="74"/>
      <c r="CY1220" s="74"/>
      <c r="CZ1220" s="74"/>
      <c r="DA1220" s="74"/>
      <c r="DB1220" s="74"/>
    </row>
    <row r="1221" spans="1:323" ht="14.5" customHeight="1">
      <c r="A1221" s="74" t="s">
        <v>4692</v>
      </c>
      <c r="B1221" s="129" t="s">
        <v>4675</v>
      </c>
      <c r="C1221" s="130" t="str">
        <f t="shared" si="737"/>
        <v>B.042.01.106</v>
      </c>
      <c r="D1221" s="131" t="s">
        <v>4677</v>
      </c>
      <c r="E1221" s="129" t="s">
        <v>2549</v>
      </c>
      <c r="F1221" s="132" t="s">
        <v>4694</v>
      </c>
      <c r="G1221" s="132">
        <f t="shared" si="738"/>
        <v>3.8274873230000006E-2</v>
      </c>
      <c r="H1221" s="348">
        <f t="shared" si="739"/>
        <v>3.8274873230000006E-2</v>
      </c>
      <c r="I1221" s="74"/>
      <c r="J1221" s="132">
        <f t="shared" si="740"/>
        <v>2.1251793100000001E-3</v>
      </c>
      <c r="K1221" s="132">
        <f t="shared" si="741"/>
        <v>1.1300989900000001E-2</v>
      </c>
      <c r="L1221" s="300">
        <f t="shared" si="742"/>
        <v>1.6052302000000001E-4</v>
      </c>
      <c r="M1221" s="132">
        <v>2.4688181E-2</v>
      </c>
      <c r="N1221" s="132">
        <v>9.6654050000000002E-3</v>
      </c>
      <c r="O1221" s="132">
        <v>1.6355848999999999E-3</v>
      </c>
      <c r="P1221" s="132">
        <v>1.3741166000000001E-3</v>
      </c>
      <c r="Q1221" s="132">
        <v>7.5106271000000002E-4</v>
      </c>
      <c r="R1221" s="132">
        <v>0</v>
      </c>
      <c r="S1221" s="132">
        <v>0</v>
      </c>
      <c r="T1221" s="132">
        <v>0</v>
      </c>
      <c r="U1221" s="132">
        <v>1.6052302000000001E-4</v>
      </c>
      <c r="V1221" s="132">
        <v>0</v>
      </c>
      <c r="W1221" s="132">
        <v>0</v>
      </c>
      <c r="X1221" s="132">
        <v>0</v>
      </c>
      <c r="Y1221" s="132">
        <v>0</v>
      </c>
      <c r="Z1221" s="132">
        <v>0</v>
      </c>
      <c r="AA1221" s="74"/>
      <c r="AB1221" s="301">
        <f t="shared" si="743"/>
        <v>0.18562542105263158</v>
      </c>
      <c r="AC1221" s="338">
        <f t="shared" si="744"/>
        <v>0.18562542105263158</v>
      </c>
      <c r="AD1221" s="74"/>
      <c r="AE1221" s="136">
        <v>2.7530960000000002</v>
      </c>
      <c r="AF1221" s="136">
        <v>2.5749892000000001</v>
      </c>
      <c r="AG1221" s="136">
        <v>0</v>
      </c>
      <c r="AH1221" s="136">
        <v>0</v>
      </c>
      <c r="AI1221" s="136">
        <v>1.2007204E-2</v>
      </c>
      <c r="AJ1221" s="136">
        <v>0.16609964999999999</v>
      </c>
      <c r="AK1221" s="136">
        <v>0</v>
      </c>
      <c r="AL1221" s="74"/>
      <c r="AM1221" s="133">
        <v>6.6415194000000004E-3</v>
      </c>
      <c r="AN1221" s="340">
        <f t="shared" si="745"/>
        <v>6.6415194000000004E-3</v>
      </c>
      <c r="AP1221" s="133">
        <v>6.2602724999999996E-3</v>
      </c>
      <c r="AQ1221" s="133">
        <v>2.0829673E-4</v>
      </c>
      <c r="AR1221" s="133">
        <v>1.7295017999999999E-4</v>
      </c>
      <c r="AS1221" s="134">
        <f t="shared" si="746"/>
        <v>3.7531609126E-7</v>
      </c>
      <c r="AT1221" s="135">
        <f t="shared" si="747"/>
        <v>7.7032814234500002E-10</v>
      </c>
      <c r="AU1221" s="135">
        <f t="shared" si="748"/>
        <v>2.42227139142E-2</v>
      </c>
      <c r="AV1221" s="302">
        <v>1.7226038999999999E-7</v>
      </c>
      <c r="AW1221" s="302">
        <v>5.1975119000000002E-10</v>
      </c>
      <c r="AX1221" s="302">
        <v>1.4200345E-14</v>
      </c>
      <c r="AY1221" s="303">
        <v>0</v>
      </c>
      <c r="AZ1221" s="303">
        <v>0</v>
      </c>
      <c r="BA1221" s="302">
        <v>2.0432126E-10</v>
      </c>
      <c r="BB1221" s="302">
        <v>2.0285138E-7</v>
      </c>
      <c r="BC1221" s="302">
        <v>2.8964222E-11</v>
      </c>
      <c r="BD1221" s="302">
        <v>2.2159853000000001E-10</v>
      </c>
      <c r="BE1221" s="303">
        <v>0</v>
      </c>
      <c r="BF1221" s="303">
        <v>0</v>
      </c>
      <c r="BG1221" s="303">
        <v>0</v>
      </c>
      <c r="BH1221" s="303">
        <v>0</v>
      </c>
      <c r="BI1221" s="303">
        <v>0</v>
      </c>
      <c r="BJ1221" s="303">
        <v>0</v>
      </c>
      <c r="BK1221" s="303">
        <v>0</v>
      </c>
      <c r="BL1221" s="303">
        <v>0</v>
      </c>
      <c r="BM1221" s="302">
        <v>3.2399141999999999E-6</v>
      </c>
      <c r="BN1221" s="303">
        <v>2.4219474000000001E-2</v>
      </c>
      <c r="BO1221" s="303">
        <v>0</v>
      </c>
      <c r="BP1221" s="303">
        <v>0</v>
      </c>
      <c r="BQ1221" s="303">
        <v>0</v>
      </c>
      <c r="BR1221" s="74"/>
      <c r="BS1221" s="144">
        <v>1.2532122999999999E-5</v>
      </c>
      <c r="BT1221" s="144">
        <v>1.5950354000000001E-6</v>
      </c>
      <c r="BU1221" s="144">
        <v>5.1757294000000002E-6</v>
      </c>
      <c r="BV1221" s="136">
        <v>0</v>
      </c>
      <c r="BW1221" s="144">
        <v>1.8875093E-6</v>
      </c>
      <c r="BX1221" s="144">
        <v>1.3227378000000001E-7</v>
      </c>
      <c r="BY1221" s="136">
        <v>0</v>
      </c>
      <c r="BZ1221" s="144">
        <v>2.0076313E-7</v>
      </c>
      <c r="CA1221" s="136">
        <v>0</v>
      </c>
      <c r="CB1221" s="136">
        <v>0</v>
      </c>
      <c r="CC1221" s="136">
        <v>0</v>
      </c>
      <c r="CD1221" s="136">
        <v>0</v>
      </c>
      <c r="CE1221" s="136">
        <v>0</v>
      </c>
      <c r="CF1221" s="144">
        <v>3.5417514999999999E-7</v>
      </c>
      <c r="CG1221" s="144">
        <v>3.1092171999999999E-6</v>
      </c>
      <c r="CH1221" s="144">
        <v>7.7419432999999996E-8</v>
      </c>
      <c r="CI1221" s="136">
        <v>0</v>
      </c>
      <c r="CJ1221" s="238"/>
      <c r="CK1221" s="138"/>
      <c r="CL1221" s="233" t="s">
        <v>4679</v>
      </c>
      <c r="CP1221" s="305"/>
      <c r="CQ1221" s="74"/>
      <c r="CR1221" s="74"/>
      <c r="CS1221" s="74"/>
      <c r="CT1221" s="74"/>
      <c r="CU1221" s="74"/>
      <c r="CV1221" s="74"/>
      <c r="CW1221" s="74"/>
      <c r="CX1221" s="74"/>
      <c r="CY1221" s="74"/>
      <c r="CZ1221" s="74"/>
      <c r="DA1221" s="74"/>
      <c r="DB1221" s="74"/>
    </row>
    <row r="1222" spans="1:323" ht="14.5" customHeight="1">
      <c r="A1222" s="74" t="s">
        <v>4695</v>
      </c>
      <c r="B1222" s="129" t="s">
        <v>4675</v>
      </c>
      <c r="C1222" s="130" t="str">
        <f t="shared" si="737"/>
        <v>B.042.01.107</v>
      </c>
      <c r="D1222" s="131" t="s">
        <v>4677</v>
      </c>
      <c r="E1222" s="129" t="s">
        <v>2549</v>
      </c>
      <c r="F1222" s="132" t="s">
        <v>4697</v>
      </c>
      <c r="G1222" s="132">
        <f t="shared" si="738"/>
        <v>3.0657183314000001E-2</v>
      </c>
      <c r="H1222" s="348">
        <f t="shared" si="739"/>
        <v>3.0657183314000001E-2</v>
      </c>
      <c r="I1222" s="74"/>
      <c r="J1222" s="132">
        <f t="shared" si="740"/>
        <v>1.2260081899999999E-3</v>
      </c>
      <c r="K1222" s="132">
        <f t="shared" si="741"/>
        <v>3.2981769999999998E-3</v>
      </c>
      <c r="L1222" s="300">
        <f t="shared" si="742"/>
        <v>8.6973871240000004E-3</v>
      </c>
      <c r="M1222" s="132">
        <v>1.7435611E-2</v>
      </c>
      <c r="N1222" s="132">
        <v>2.1128256999999998E-3</v>
      </c>
      <c r="O1222" s="132">
        <v>1.1853513E-3</v>
      </c>
      <c r="P1222" s="132">
        <v>9.9585834999999998E-4</v>
      </c>
      <c r="Q1222" s="132">
        <v>2.3014984E-4</v>
      </c>
      <c r="R1222" s="132">
        <v>0</v>
      </c>
      <c r="S1222" s="132">
        <v>0</v>
      </c>
      <c r="T1222" s="132">
        <v>0</v>
      </c>
      <c r="U1222" s="304">
        <v>4.5053823999999998E-5</v>
      </c>
      <c r="V1222" s="132">
        <v>0</v>
      </c>
      <c r="W1222" s="132">
        <v>8.6523333000000004E-3</v>
      </c>
      <c r="X1222" s="132">
        <v>0</v>
      </c>
      <c r="Y1222" s="132">
        <v>0</v>
      </c>
      <c r="Z1222" s="132">
        <v>0</v>
      </c>
      <c r="AA1222" s="74"/>
      <c r="AB1222" s="301">
        <f t="shared" si="743"/>
        <v>0.13109481954887217</v>
      </c>
      <c r="AC1222" s="338">
        <f t="shared" si="744"/>
        <v>0.13109481954887217</v>
      </c>
      <c r="AD1222" s="74"/>
      <c r="AE1222" s="136">
        <v>2.8570625999999999</v>
      </c>
      <c r="AF1222" s="136">
        <v>1.5543104999999999</v>
      </c>
      <c r="AG1222" s="136">
        <v>1.1728892</v>
      </c>
      <c r="AH1222" s="136">
        <v>0</v>
      </c>
      <c r="AI1222" s="136">
        <v>6.5673521999999998E-2</v>
      </c>
      <c r="AJ1222" s="136">
        <v>3.9082549000000001E-2</v>
      </c>
      <c r="AK1222" s="136">
        <v>2.5106825999999999E-2</v>
      </c>
      <c r="AL1222" s="74"/>
      <c r="AM1222" s="133">
        <v>3.0660803999999998E-3</v>
      </c>
      <c r="AN1222" s="340">
        <f t="shared" si="745"/>
        <v>3.0660803999999998E-3</v>
      </c>
      <c r="AP1222" s="133">
        <v>2.9197580000000002E-3</v>
      </c>
      <c r="AQ1222" s="133">
        <v>1.2037617E-4</v>
      </c>
      <c r="AR1222" s="145">
        <v>2.5946266999999999E-5</v>
      </c>
      <c r="AS1222" s="134">
        <f t="shared" si="746"/>
        <v>1.7504543798000001E-7</v>
      </c>
      <c r="AT1222" s="135">
        <f t="shared" si="747"/>
        <v>4.4517815475400006E-10</v>
      </c>
      <c r="AU1222" s="135">
        <f t="shared" si="748"/>
        <v>3.6339309432499999E-3</v>
      </c>
      <c r="AV1222" s="302">
        <v>1.2165599E-7</v>
      </c>
      <c r="AW1222" s="302">
        <v>3.6706550000000002E-10</v>
      </c>
      <c r="AX1222" s="302">
        <v>1.0028754E-14</v>
      </c>
      <c r="AY1222" s="303">
        <v>0</v>
      </c>
      <c r="AZ1222" s="303">
        <v>0</v>
      </c>
      <c r="BA1222" s="302">
        <v>1.4807698000000001E-10</v>
      </c>
      <c r="BB1222" s="302">
        <v>5.3241371000000003E-8</v>
      </c>
      <c r="BC1222" s="302">
        <v>2.0991132000000001E-11</v>
      </c>
      <c r="BD1222" s="302">
        <v>5.7111494E-11</v>
      </c>
      <c r="BE1222" s="303">
        <v>0</v>
      </c>
      <c r="BF1222" s="303">
        <v>0</v>
      </c>
      <c r="BG1222" s="303">
        <v>0</v>
      </c>
      <c r="BH1222" s="303">
        <v>0</v>
      </c>
      <c r="BI1222" s="303">
        <v>0</v>
      </c>
      <c r="BJ1222" s="303">
        <v>0</v>
      </c>
      <c r="BK1222" s="303">
        <v>0</v>
      </c>
      <c r="BL1222" s="303">
        <v>0</v>
      </c>
      <c r="BM1222" s="302">
        <v>9.0934325E-7</v>
      </c>
      <c r="BN1222" s="303">
        <v>3.6330215999999999E-3</v>
      </c>
      <c r="BO1222" s="303">
        <v>0</v>
      </c>
      <c r="BP1222" s="303">
        <v>0</v>
      </c>
      <c r="BQ1222" s="303">
        <v>0</v>
      </c>
      <c r="BR1222" s="74"/>
      <c r="BS1222" s="144">
        <v>8.4540617000000005E-6</v>
      </c>
      <c r="BT1222" s="144">
        <v>4.4249488999999999E-7</v>
      </c>
      <c r="BU1222" s="144">
        <v>3.6552714999999999E-6</v>
      </c>
      <c r="BV1222" s="136">
        <v>0</v>
      </c>
      <c r="BW1222" s="144">
        <v>4.9901560999999999E-7</v>
      </c>
      <c r="BX1222" s="144">
        <v>9.5862278999999995E-8</v>
      </c>
      <c r="BY1222" s="136">
        <v>0</v>
      </c>
      <c r="BZ1222" s="144">
        <v>1.4549831000000001E-7</v>
      </c>
      <c r="CA1222" s="136">
        <v>0</v>
      </c>
      <c r="CB1222" s="136">
        <v>0</v>
      </c>
      <c r="CC1222" s="136">
        <v>0</v>
      </c>
      <c r="CD1222" s="136">
        <v>0</v>
      </c>
      <c r="CE1222" s="136">
        <v>0</v>
      </c>
      <c r="CF1222" s="144">
        <v>2.1036649E-7</v>
      </c>
      <c r="CG1222" s="144">
        <v>3.3838234999999998E-6</v>
      </c>
      <c r="CH1222" s="144">
        <v>2.1729228999999999E-8</v>
      </c>
      <c r="CI1222" s="136">
        <v>0</v>
      </c>
      <c r="CJ1222" s="238"/>
      <c r="CK1222" s="138"/>
      <c r="CL1222" s="233" t="s">
        <v>4679</v>
      </c>
      <c r="CP1222" s="305"/>
      <c r="CQ1222" s="74"/>
      <c r="CR1222" s="74"/>
      <c r="CS1222" s="74"/>
      <c r="CT1222" s="74"/>
      <c r="CU1222" s="74"/>
      <c r="CV1222" s="74"/>
      <c r="CW1222" s="74"/>
      <c r="CX1222" s="74"/>
      <c r="CY1222" s="74"/>
      <c r="CZ1222" s="74"/>
      <c r="DA1222" s="74"/>
      <c r="DB1222" s="151"/>
      <c r="DC1222" s="151"/>
      <c r="DD1222" s="151"/>
      <c r="DE1222" s="151"/>
      <c r="DF1222" s="151"/>
      <c r="DG1222" s="151"/>
      <c r="DH1222" s="151"/>
      <c r="DI1222" s="151"/>
      <c r="DJ1222" s="151"/>
      <c r="DK1222" s="151"/>
      <c r="DL1222" s="151"/>
    </row>
    <row r="1223" spans="1:323" s="151" customFormat="1" ht="14.5" customHeight="1">
      <c r="A1223" s="74" t="s">
        <v>4698</v>
      </c>
      <c r="B1223" s="129" t="s">
        <v>4675</v>
      </c>
      <c r="C1223" s="130" t="str">
        <f t="shared" si="737"/>
        <v>B.042.01.108</v>
      </c>
      <c r="D1223" s="131" t="s">
        <v>4677</v>
      </c>
      <c r="E1223" s="129" t="s">
        <v>2549</v>
      </c>
      <c r="F1223" s="132" t="s">
        <v>4700</v>
      </c>
      <c r="G1223" s="132">
        <f t="shared" si="738"/>
        <v>6.3059544350000003E-3</v>
      </c>
      <c r="H1223" s="348">
        <f t="shared" si="739"/>
        <v>6.3059544350000003E-3</v>
      </c>
      <c r="I1223" s="74"/>
      <c r="J1223" s="132">
        <f t="shared" si="740"/>
        <v>4.8902094499999997E-4</v>
      </c>
      <c r="K1223" s="132">
        <f t="shared" si="741"/>
        <v>6.7959094999999999E-4</v>
      </c>
      <c r="L1223" s="300">
        <f t="shared" si="742"/>
        <v>2.5971044E-4</v>
      </c>
      <c r="M1223" s="132">
        <v>4.8776321000000003E-3</v>
      </c>
      <c r="N1223" s="132">
        <v>1.6474997999999999E-4</v>
      </c>
      <c r="O1223" s="132">
        <v>5.1484097000000005E-4</v>
      </c>
      <c r="P1223" s="132">
        <v>4.3253732E-4</v>
      </c>
      <c r="Q1223" s="304">
        <v>5.6483624999999997E-5</v>
      </c>
      <c r="R1223" s="132">
        <v>0</v>
      </c>
      <c r="S1223" s="132">
        <v>0</v>
      </c>
      <c r="T1223" s="132">
        <v>0</v>
      </c>
      <c r="U1223" s="132">
        <v>2.5971044E-4</v>
      </c>
      <c r="V1223" s="132">
        <v>0</v>
      </c>
      <c r="W1223" s="132">
        <v>0</v>
      </c>
      <c r="X1223" s="132">
        <v>0</v>
      </c>
      <c r="Y1223" s="132">
        <v>0</v>
      </c>
      <c r="Z1223" s="132">
        <v>0</v>
      </c>
      <c r="AA1223" s="74"/>
      <c r="AB1223" s="301">
        <f t="shared" si="743"/>
        <v>3.6673925563909776E-2</v>
      </c>
      <c r="AC1223" s="338">
        <f t="shared" si="744"/>
        <v>3.6673925563909776E-2</v>
      </c>
      <c r="AD1223" s="74"/>
      <c r="AE1223" s="136">
        <v>1.3642088999999999</v>
      </c>
      <c r="AF1223" s="136">
        <v>0.48038982000000002</v>
      </c>
      <c r="AG1223" s="136">
        <v>0</v>
      </c>
      <c r="AH1223" s="136">
        <v>0</v>
      </c>
      <c r="AI1223" s="136">
        <v>0.24312671999999999</v>
      </c>
      <c r="AJ1223" s="136">
        <v>0.64008076999999997</v>
      </c>
      <c r="AK1223" s="136">
        <v>6.1163953999999999E-4</v>
      </c>
      <c r="AL1223" s="74"/>
      <c r="AM1223" s="133">
        <v>7.6052759999999998E-4</v>
      </c>
      <c r="AN1223" s="340">
        <f t="shared" si="745"/>
        <v>7.6052759999999998E-4</v>
      </c>
      <c r="AO1223"/>
      <c r="AP1223" s="133">
        <v>7.1501333E-4</v>
      </c>
      <c r="AQ1223" s="145">
        <v>3.2633167999999997E-5</v>
      </c>
      <c r="AR1223" s="145">
        <v>1.2881104E-5</v>
      </c>
      <c r="AS1223" s="134">
        <f t="shared" si="746"/>
        <v>4.2866506488999999E-8</v>
      </c>
      <c r="AT1223" s="135">
        <f t="shared" si="747"/>
        <v>1.2068479135530002E-10</v>
      </c>
      <c r="AU1223" s="135">
        <f t="shared" si="748"/>
        <v>1.8040761620999998E-3</v>
      </c>
      <c r="AV1223" s="302">
        <v>3.4033402999999997E-8</v>
      </c>
      <c r="AW1223" s="302">
        <v>1.0268699E-10</v>
      </c>
      <c r="AX1223" s="302">
        <v>2.8055552999999998E-15</v>
      </c>
      <c r="AY1223" s="303">
        <v>0</v>
      </c>
      <c r="AZ1223" s="303">
        <v>0</v>
      </c>
      <c r="BA1223" s="302">
        <v>6.4315188999999999E-11</v>
      </c>
      <c r="BB1223" s="302">
        <v>8.7687882999999993E-9</v>
      </c>
      <c r="BC1223" s="302">
        <v>9.1172081000000006E-12</v>
      </c>
      <c r="BD1223" s="302">
        <v>8.8777877000000002E-12</v>
      </c>
      <c r="BE1223" s="303">
        <v>0</v>
      </c>
      <c r="BF1223" s="303">
        <v>0</v>
      </c>
      <c r="BG1223" s="303">
        <v>0</v>
      </c>
      <c r="BH1223" s="303">
        <v>0</v>
      </c>
      <c r="BI1223" s="303">
        <v>0</v>
      </c>
      <c r="BJ1223" s="303">
        <v>0</v>
      </c>
      <c r="BK1223" s="303">
        <v>0</v>
      </c>
      <c r="BL1223" s="303">
        <v>0</v>
      </c>
      <c r="BM1223" s="302">
        <v>5.2418620999999999E-6</v>
      </c>
      <c r="BN1223" s="303">
        <v>1.7988342999999999E-3</v>
      </c>
      <c r="BO1223" s="303">
        <v>0</v>
      </c>
      <c r="BP1223" s="303">
        <v>0</v>
      </c>
      <c r="BQ1223" s="303">
        <v>0</v>
      </c>
      <c r="BR1223" s="74"/>
      <c r="BS1223" s="144">
        <v>2.0867165999999999E-6</v>
      </c>
      <c r="BT1223" s="144">
        <v>8.2380471000000002E-8</v>
      </c>
      <c r="BU1223" s="144">
        <v>1.0225664E-6</v>
      </c>
      <c r="BV1223" s="136">
        <v>0</v>
      </c>
      <c r="BW1223" s="144">
        <v>8.7368390999999994E-8</v>
      </c>
      <c r="BX1223" s="144">
        <v>4.1636457E-8</v>
      </c>
      <c r="BY1223" s="136">
        <v>0</v>
      </c>
      <c r="BZ1223" s="144">
        <v>6.3195180999999999E-8</v>
      </c>
      <c r="CA1223" s="136">
        <v>0</v>
      </c>
      <c r="CB1223" s="136">
        <v>0</v>
      </c>
      <c r="CC1223" s="136">
        <v>0</v>
      </c>
      <c r="CD1223" s="136">
        <v>0</v>
      </c>
      <c r="CE1223" s="136">
        <v>0</v>
      </c>
      <c r="CF1223" s="144">
        <v>8.4241594000000004E-8</v>
      </c>
      <c r="CG1223" s="144">
        <v>5.8007118000000002E-7</v>
      </c>
      <c r="CH1223" s="144">
        <v>1.2525701999999999E-7</v>
      </c>
      <c r="CI1223" s="136">
        <v>0</v>
      </c>
      <c r="CJ1223" s="239"/>
      <c r="CK1223" s="239"/>
      <c r="CL1223" s="233" t="s">
        <v>4679</v>
      </c>
      <c r="CM1223" s="89"/>
      <c r="CN1223" s="89"/>
      <c r="CO1223" s="90"/>
      <c r="CP1223" s="305"/>
      <c r="CQ1223" s="74"/>
      <c r="CR1223" s="74"/>
      <c r="CS1223" s="74"/>
      <c r="CT1223" s="74"/>
      <c r="CU1223" s="74"/>
      <c r="CV1223" s="74"/>
      <c r="CW1223" s="74"/>
      <c r="CX1223" s="74"/>
      <c r="DM1223" s="74"/>
      <c r="DN1223" s="74"/>
      <c r="DO1223" s="74"/>
      <c r="DP1223" s="74"/>
      <c r="DQ1223" s="74"/>
      <c r="DR1223" s="74"/>
      <c r="DS1223" s="74"/>
      <c r="DT1223" s="74"/>
      <c r="DU1223" s="74"/>
      <c r="DV1223" s="74"/>
      <c r="DW1223" s="74"/>
      <c r="DX1223" s="74"/>
      <c r="DY1223" s="74"/>
      <c r="DZ1223" s="74"/>
      <c r="EA1223" s="74"/>
      <c r="EB1223" s="74"/>
      <c r="EC1223" s="74"/>
      <c r="ED1223" s="74"/>
      <c r="EE1223" s="74"/>
      <c r="EF1223" s="74"/>
      <c r="EG1223" s="74"/>
      <c r="EH1223" s="74"/>
      <c r="EI1223" s="74"/>
      <c r="EJ1223" s="74"/>
      <c r="EK1223" s="74"/>
      <c r="EL1223" s="74"/>
      <c r="EM1223" s="74"/>
      <c r="EN1223" s="74"/>
      <c r="EO1223" s="74"/>
      <c r="EP1223" s="74"/>
      <c r="EQ1223" s="74"/>
      <c r="ER1223" s="74"/>
      <c r="ES1223" s="74"/>
      <c r="ET1223" s="74"/>
      <c r="EU1223" s="74"/>
      <c r="EV1223" s="74"/>
      <c r="EW1223" s="74"/>
      <c r="EX1223" s="74"/>
      <c r="EY1223" s="74"/>
      <c r="EZ1223" s="74"/>
      <c r="FA1223" s="74"/>
      <c r="FB1223" s="74"/>
      <c r="FC1223" s="74"/>
      <c r="FD1223" s="74"/>
      <c r="FE1223" s="74"/>
      <c r="FF1223" s="74"/>
      <c r="FG1223" s="74"/>
      <c r="FH1223" s="74"/>
      <c r="FI1223" s="74"/>
      <c r="FJ1223" s="74"/>
      <c r="FK1223" s="74"/>
      <c r="FL1223" s="74"/>
      <c r="FM1223" s="74"/>
      <c r="FN1223" s="74"/>
      <c r="FO1223" s="74"/>
      <c r="FP1223" s="74"/>
      <c r="FQ1223" s="74"/>
      <c r="FR1223" s="74"/>
      <c r="FS1223" s="74"/>
      <c r="FT1223" s="74"/>
      <c r="FU1223" s="74"/>
      <c r="FV1223" s="74"/>
      <c r="FW1223" s="74"/>
      <c r="FX1223" s="74"/>
      <c r="FY1223" s="74"/>
      <c r="FZ1223" s="74"/>
      <c r="GA1223" s="74"/>
      <c r="GB1223" s="74"/>
      <c r="GC1223" s="74"/>
      <c r="GD1223" s="74"/>
      <c r="GE1223" s="74"/>
      <c r="GF1223" s="74"/>
      <c r="GG1223" s="74"/>
      <c r="GH1223" s="74"/>
      <c r="GI1223" s="74"/>
      <c r="GJ1223" s="74"/>
      <c r="GK1223" s="74"/>
      <c r="GL1223" s="74"/>
      <c r="GM1223" s="74"/>
      <c r="GN1223" s="74"/>
      <c r="GO1223" s="74"/>
      <c r="GP1223" s="74"/>
      <c r="GQ1223" s="74"/>
      <c r="GR1223" s="74"/>
      <c r="GS1223" s="74"/>
      <c r="GT1223" s="74"/>
      <c r="GU1223" s="74"/>
      <c r="GV1223" s="74"/>
      <c r="GW1223" s="74"/>
      <c r="GX1223" s="74"/>
      <c r="GY1223" s="74"/>
      <c r="GZ1223" s="74"/>
      <c r="HA1223" s="74"/>
      <c r="HB1223" s="74"/>
      <c r="HC1223" s="74"/>
      <c r="HD1223" s="74"/>
      <c r="HE1223" s="74"/>
      <c r="HF1223" s="74"/>
      <c r="HG1223" s="74"/>
      <c r="HH1223" s="74"/>
      <c r="HI1223" s="74"/>
      <c r="HJ1223" s="74"/>
      <c r="HK1223" s="74"/>
      <c r="HL1223" s="74"/>
      <c r="HM1223" s="74"/>
      <c r="HN1223" s="74"/>
      <c r="HO1223" s="74"/>
      <c r="HP1223" s="74"/>
      <c r="HQ1223" s="74"/>
      <c r="HR1223" s="74"/>
      <c r="HS1223" s="74"/>
      <c r="HT1223" s="74"/>
      <c r="HU1223" s="74"/>
      <c r="HV1223" s="74"/>
      <c r="HW1223" s="74"/>
      <c r="HX1223" s="74"/>
      <c r="HY1223" s="74"/>
      <c r="HZ1223" s="74"/>
      <c r="IA1223" s="74"/>
      <c r="IB1223" s="74"/>
      <c r="IC1223" s="74"/>
      <c r="ID1223" s="74"/>
      <c r="IE1223" s="74"/>
      <c r="IF1223" s="74"/>
      <c r="IG1223" s="74"/>
      <c r="IH1223" s="74"/>
      <c r="II1223" s="74"/>
      <c r="IJ1223" s="74"/>
      <c r="IK1223" s="74"/>
      <c r="IL1223" s="74"/>
      <c r="IM1223" s="74"/>
      <c r="IN1223" s="74"/>
      <c r="IO1223" s="74"/>
      <c r="IP1223" s="74"/>
      <c r="IQ1223" s="74"/>
      <c r="IR1223" s="74"/>
      <c r="IS1223" s="74"/>
      <c r="IT1223" s="74"/>
      <c r="IU1223" s="74"/>
      <c r="IV1223" s="74"/>
      <c r="IW1223" s="74"/>
      <c r="IX1223" s="74"/>
      <c r="IY1223" s="74"/>
      <c r="IZ1223" s="74"/>
      <c r="JA1223" s="74"/>
      <c r="JB1223" s="74"/>
      <c r="JC1223" s="74"/>
      <c r="JD1223" s="74"/>
      <c r="JE1223" s="74"/>
      <c r="JF1223" s="74"/>
      <c r="JG1223" s="74"/>
      <c r="JH1223" s="74"/>
      <c r="JI1223" s="74"/>
      <c r="JJ1223" s="74"/>
      <c r="JK1223" s="74"/>
      <c r="JL1223" s="74"/>
      <c r="JM1223" s="74"/>
      <c r="JN1223" s="74"/>
      <c r="JO1223" s="74"/>
      <c r="JP1223" s="74"/>
      <c r="JQ1223" s="74"/>
      <c r="JR1223" s="74"/>
      <c r="JS1223" s="74"/>
      <c r="JT1223" s="74"/>
      <c r="JU1223" s="74"/>
      <c r="JV1223" s="74"/>
      <c r="JW1223" s="74"/>
      <c r="JX1223" s="74"/>
      <c r="JY1223" s="74"/>
      <c r="JZ1223" s="74"/>
      <c r="KA1223" s="74"/>
      <c r="KB1223" s="74"/>
      <c r="KC1223" s="74"/>
      <c r="KD1223" s="74"/>
      <c r="KE1223" s="74"/>
      <c r="KF1223" s="74"/>
      <c r="KG1223" s="74"/>
      <c r="KH1223" s="74"/>
      <c r="KI1223" s="74"/>
      <c r="KJ1223" s="74"/>
      <c r="KK1223" s="74"/>
      <c r="KL1223" s="74"/>
      <c r="KM1223" s="74"/>
      <c r="KN1223" s="74"/>
      <c r="KO1223" s="74"/>
      <c r="KP1223" s="74"/>
      <c r="KQ1223" s="74"/>
      <c r="KR1223" s="74"/>
      <c r="KS1223" s="74"/>
      <c r="KT1223" s="74"/>
      <c r="KU1223" s="74"/>
      <c r="KV1223" s="74"/>
      <c r="KW1223" s="74"/>
      <c r="KX1223" s="74"/>
      <c r="KY1223" s="74"/>
      <c r="KZ1223" s="74"/>
      <c r="LA1223" s="74"/>
      <c r="LB1223" s="74"/>
      <c r="LC1223" s="74"/>
      <c r="LD1223" s="74"/>
      <c r="LE1223" s="74"/>
      <c r="LF1223" s="74"/>
      <c r="LG1223" s="74"/>
      <c r="LH1223" s="74"/>
      <c r="LI1223" s="74"/>
      <c r="LJ1223" s="74"/>
      <c r="LK1223" s="74"/>
    </row>
    <row r="1224" spans="1:323" ht="14.5" customHeight="1">
      <c r="A1224" s="74" t="s">
        <v>4701</v>
      </c>
      <c r="B1224" s="129" t="s">
        <v>4675</v>
      </c>
      <c r="C1224" s="130" t="str">
        <f t="shared" si="737"/>
        <v>B.042.01.109</v>
      </c>
      <c r="D1224" s="131" t="s">
        <v>4677</v>
      </c>
      <c r="E1224" s="129" t="s">
        <v>2549</v>
      </c>
      <c r="F1224" s="132" t="s">
        <v>4703</v>
      </c>
      <c r="G1224" s="132">
        <f t="shared" si="738"/>
        <v>3.7738136999999998E-2</v>
      </c>
      <c r="H1224" s="348">
        <f t="shared" si="739"/>
        <v>3.7738136999999998E-2</v>
      </c>
      <c r="I1224" s="74"/>
      <c r="J1224" s="132">
        <f t="shared" si="740"/>
        <v>3.1557885000000003E-3</v>
      </c>
      <c r="K1224" s="132">
        <f t="shared" si="741"/>
        <v>7.7016543000000002E-3</v>
      </c>
      <c r="L1224" s="300">
        <f t="shared" si="742"/>
        <v>1.063382E-4</v>
      </c>
      <c r="M1224" s="132">
        <v>2.6774355999999999E-2</v>
      </c>
      <c r="N1224" s="132">
        <v>6.4386306000000001E-3</v>
      </c>
      <c r="O1224" s="132">
        <v>1.2630237000000001E-3</v>
      </c>
      <c r="P1224" s="132">
        <v>1.0611138999999999E-3</v>
      </c>
      <c r="Q1224" s="132">
        <v>2.0946746000000001E-3</v>
      </c>
      <c r="R1224" s="132">
        <v>0</v>
      </c>
      <c r="S1224" s="132">
        <v>0</v>
      </c>
      <c r="T1224" s="132">
        <v>0</v>
      </c>
      <c r="U1224" s="132">
        <v>1.063382E-4</v>
      </c>
      <c r="V1224" s="132">
        <v>0</v>
      </c>
      <c r="W1224" s="132">
        <v>0</v>
      </c>
      <c r="X1224" s="132">
        <v>0</v>
      </c>
      <c r="Y1224" s="132">
        <v>0</v>
      </c>
      <c r="Z1224" s="132">
        <v>0</v>
      </c>
      <c r="AA1224" s="74"/>
      <c r="AB1224" s="301">
        <f t="shared" si="743"/>
        <v>0.20131094736842103</v>
      </c>
      <c r="AC1224" s="338">
        <f t="shared" si="744"/>
        <v>0.20131094736842103</v>
      </c>
      <c r="AD1224" s="74"/>
      <c r="AE1224" s="136">
        <v>2.1950748</v>
      </c>
      <c r="AF1224" s="136">
        <v>1.7318663999999999</v>
      </c>
      <c r="AG1224" s="136">
        <v>0</v>
      </c>
      <c r="AH1224" s="136">
        <v>0</v>
      </c>
      <c r="AI1224" s="136">
        <v>0.31427488999999997</v>
      </c>
      <c r="AJ1224" s="136">
        <v>0.14640918</v>
      </c>
      <c r="AK1224" s="136">
        <v>2.5242962000000002E-3</v>
      </c>
      <c r="AL1224" s="74"/>
      <c r="AM1224" s="133">
        <v>6.1323428000000001E-3</v>
      </c>
      <c r="AN1224" s="340">
        <f t="shared" si="745"/>
        <v>6.1323428000000001E-3</v>
      </c>
      <c r="AP1224" s="133">
        <v>5.8173308000000002E-3</v>
      </c>
      <c r="AQ1224" s="133">
        <v>1.9887596000000001E-4</v>
      </c>
      <c r="AR1224" s="133">
        <v>1.1613596E-4</v>
      </c>
      <c r="AS1224" s="134">
        <f t="shared" si="746"/>
        <v>3.4876083999999998E-7</v>
      </c>
      <c r="AT1224" s="135">
        <f t="shared" si="747"/>
        <v>7.3548803628699992E-10</v>
      </c>
      <c r="AU1224" s="135">
        <f t="shared" si="748"/>
        <v>1.6265541275499999E-2</v>
      </c>
      <c r="AV1224" s="302">
        <v>1.8681655999999999E-7</v>
      </c>
      <c r="AW1224" s="302">
        <v>5.6367064999999998E-10</v>
      </c>
      <c r="AX1224" s="302">
        <v>1.5400287000000001E-14</v>
      </c>
      <c r="AY1224" s="303">
        <v>0</v>
      </c>
      <c r="AZ1224" s="303">
        <v>0</v>
      </c>
      <c r="BA1224" s="302">
        <v>1.5778E-10</v>
      </c>
      <c r="BB1224" s="302">
        <v>1.617865E-7</v>
      </c>
      <c r="BC1224" s="302">
        <v>2.2366616000000001E-11</v>
      </c>
      <c r="BD1224" s="302">
        <v>1.4943537000000001E-10</v>
      </c>
      <c r="BE1224" s="303">
        <v>0</v>
      </c>
      <c r="BF1224" s="303">
        <v>0</v>
      </c>
      <c r="BG1224" s="303">
        <v>0</v>
      </c>
      <c r="BH1224" s="303">
        <v>0</v>
      </c>
      <c r="BI1224" s="303">
        <v>0</v>
      </c>
      <c r="BJ1224" s="303">
        <v>0</v>
      </c>
      <c r="BK1224" s="303">
        <v>0</v>
      </c>
      <c r="BL1224" s="303">
        <v>0</v>
      </c>
      <c r="BM1224" s="302">
        <v>2.1462755000000002E-6</v>
      </c>
      <c r="BN1224" s="303">
        <v>1.6263395E-2</v>
      </c>
      <c r="BO1224" s="303">
        <v>0</v>
      </c>
      <c r="BP1224" s="303">
        <v>0</v>
      </c>
      <c r="BQ1224" s="303">
        <v>0</v>
      </c>
      <c r="BR1224" s="74"/>
      <c r="BS1224" s="144">
        <v>1.2048277999999999E-5</v>
      </c>
      <c r="BT1224" s="144">
        <v>1.0821981000000001E-6</v>
      </c>
      <c r="BU1224" s="144">
        <v>5.6130832999999997E-6</v>
      </c>
      <c r="BV1224" s="136">
        <v>0</v>
      </c>
      <c r="BW1224" s="144">
        <v>2.6901759999999999E-6</v>
      </c>
      <c r="BX1224" s="144">
        <v>1.0214384000000001E-7</v>
      </c>
      <c r="BY1224" s="136">
        <v>0</v>
      </c>
      <c r="BZ1224" s="144">
        <v>1.5503235999999999E-7</v>
      </c>
      <c r="CA1224" s="136">
        <v>0</v>
      </c>
      <c r="CB1224" s="136">
        <v>0</v>
      </c>
      <c r="CC1224" s="136">
        <v>0</v>
      </c>
      <c r="CD1224" s="136">
        <v>0</v>
      </c>
      <c r="CE1224" s="136">
        <v>0</v>
      </c>
      <c r="CF1224" s="144">
        <v>2.6379413000000001E-7</v>
      </c>
      <c r="CG1224" s="144">
        <v>2.0905637999999999E-6</v>
      </c>
      <c r="CH1224" s="144">
        <v>5.1286369999999999E-8</v>
      </c>
      <c r="CI1224" s="136">
        <v>0</v>
      </c>
      <c r="CJ1224" s="239"/>
      <c r="CK1224" s="239"/>
      <c r="CL1224" s="233" t="s">
        <v>4679</v>
      </c>
      <c r="CP1224" s="305"/>
      <c r="CQ1224" s="74"/>
      <c r="CR1224" s="74"/>
      <c r="CS1224" s="74"/>
      <c r="CT1224" s="74"/>
      <c r="CU1224" s="74"/>
      <c r="CV1224" s="74"/>
      <c r="CW1224" s="74"/>
      <c r="CX1224" s="74"/>
      <c r="CY1224" s="151"/>
      <c r="CZ1224" s="151"/>
      <c r="DA1224" s="151"/>
      <c r="DB1224" s="74"/>
    </row>
    <row r="1225" spans="1:323" ht="14.5" customHeight="1">
      <c r="A1225" s="74" t="s">
        <v>4704</v>
      </c>
      <c r="B1225" s="129" t="s">
        <v>4675</v>
      </c>
      <c r="C1225" s="130" t="str">
        <f t="shared" si="737"/>
        <v>B.042.01.110</v>
      </c>
      <c r="D1225" s="131" t="s">
        <v>4677</v>
      </c>
      <c r="E1225" s="129" t="s">
        <v>2549</v>
      </c>
      <c r="F1225" s="132" t="s">
        <v>4706</v>
      </c>
      <c r="G1225" s="132">
        <f t="shared" si="738"/>
        <v>1.3096914582000001E-2</v>
      </c>
      <c r="H1225" s="348">
        <f t="shared" si="739"/>
        <v>1.3096914582000001E-2</v>
      </c>
      <c r="I1225" s="74"/>
      <c r="J1225" s="132">
        <f t="shared" si="740"/>
        <v>4.6948889200000002E-4</v>
      </c>
      <c r="K1225" s="132">
        <f t="shared" si="741"/>
        <v>1.2829631500000001E-3</v>
      </c>
      <c r="L1225" s="300">
        <f t="shared" si="742"/>
        <v>8.2613385400000013E-3</v>
      </c>
      <c r="M1225" s="132">
        <v>3.083124E-3</v>
      </c>
      <c r="N1225" s="132">
        <v>7.7807196000000004E-4</v>
      </c>
      <c r="O1225" s="132">
        <v>5.0489119000000004E-4</v>
      </c>
      <c r="P1225" s="132">
        <v>4.2417813000000001E-4</v>
      </c>
      <c r="Q1225" s="304">
        <v>4.5310762000000003E-5</v>
      </c>
      <c r="R1225" s="132">
        <v>0</v>
      </c>
      <c r="S1225" s="132">
        <v>0</v>
      </c>
      <c r="T1225" s="132">
        <v>0</v>
      </c>
      <c r="U1225" s="132">
        <v>1.0284414E-4</v>
      </c>
      <c r="V1225" s="132">
        <v>0</v>
      </c>
      <c r="W1225" s="132">
        <v>8.1584944000000006E-3</v>
      </c>
      <c r="X1225" s="132">
        <v>0</v>
      </c>
      <c r="Y1225" s="132">
        <v>0</v>
      </c>
      <c r="Z1225" s="132">
        <v>0</v>
      </c>
      <c r="AA1225" s="74"/>
      <c r="AB1225" s="301">
        <f t="shared" si="743"/>
        <v>2.3181383458646617E-2</v>
      </c>
      <c r="AC1225" s="338">
        <f t="shared" si="744"/>
        <v>2.3181383458646617E-2</v>
      </c>
      <c r="AD1225" s="74"/>
      <c r="AE1225" s="136">
        <v>2.0061708</v>
      </c>
      <c r="AF1225" s="136">
        <v>0.32235227999999999</v>
      </c>
      <c r="AG1225" s="136">
        <v>1.1059456000000001</v>
      </c>
      <c r="AH1225" s="136">
        <v>0</v>
      </c>
      <c r="AI1225" s="136">
        <v>0.20089269000000001</v>
      </c>
      <c r="AJ1225" s="136">
        <v>0.17882767999999999</v>
      </c>
      <c r="AK1225" s="136">
        <v>0.19815260000000001</v>
      </c>
      <c r="AL1225" s="74"/>
      <c r="AM1225" s="133">
        <v>7.2718029000000005E-4</v>
      </c>
      <c r="AN1225" s="340">
        <f t="shared" si="745"/>
        <v>7.2718029000000005E-4</v>
      </c>
      <c r="AP1225" s="133">
        <v>6.8743153999999997E-4</v>
      </c>
      <c r="AQ1225" s="145">
        <v>2.5849903999999999E-5</v>
      </c>
      <c r="AR1225" s="145">
        <v>1.3898839E-5</v>
      </c>
      <c r="AS1225" s="134">
        <f t="shared" si="746"/>
        <v>4.1212923238999999E-8</v>
      </c>
      <c r="AT1225" s="135">
        <f t="shared" si="747"/>
        <v>9.5598758075799993E-11</v>
      </c>
      <c r="AU1225" s="135">
        <f t="shared" si="748"/>
        <v>1.9466161533000001E-3</v>
      </c>
      <c r="AV1225" s="302">
        <v>2.1512323999999998E-8</v>
      </c>
      <c r="AW1225" s="302">
        <v>6.4907873000000005E-11</v>
      </c>
      <c r="AX1225" s="302">
        <v>1.7733758E-15</v>
      </c>
      <c r="AY1225" s="303">
        <v>0</v>
      </c>
      <c r="AZ1225" s="303">
        <v>0</v>
      </c>
      <c r="BA1225" s="302">
        <v>6.3072239000000002E-11</v>
      </c>
      <c r="BB1225" s="302">
        <v>1.9637527000000002E-8</v>
      </c>
      <c r="BC1225" s="302">
        <v>8.9410096999999999E-12</v>
      </c>
      <c r="BD1225" s="302">
        <v>2.1748101999999999E-11</v>
      </c>
      <c r="BE1225" s="303">
        <v>0</v>
      </c>
      <c r="BF1225" s="303">
        <v>0</v>
      </c>
      <c r="BG1225" s="303">
        <v>0</v>
      </c>
      <c r="BH1225" s="303">
        <v>0</v>
      </c>
      <c r="BI1225" s="303">
        <v>0</v>
      </c>
      <c r="BJ1225" s="303">
        <v>0</v>
      </c>
      <c r="BK1225" s="303">
        <v>0</v>
      </c>
      <c r="BL1225" s="303">
        <v>0</v>
      </c>
      <c r="BM1225" s="302">
        <v>2.0757533000000001E-6</v>
      </c>
      <c r="BN1225" s="303">
        <v>1.9445403999999999E-3</v>
      </c>
      <c r="BO1225" s="303">
        <v>0</v>
      </c>
      <c r="BP1225" s="303">
        <v>0</v>
      </c>
      <c r="BQ1225" s="303">
        <v>0</v>
      </c>
      <c r="BR1225" s="74"/>
      <c r="BS1225" s="144">
        <v>3.0125676E-6</v>
      </c>
      <c r="BT1225" s="144">
        <v>1.7070309E-7</v>
      </c>
      <c r="BU1225" s="144">
        <v>6.4635846999999998E-7</v>
      </c>
      <c r="BV1225" s="136">
        <v>0</v>
      </c>
      <c r="BW1225" s="144">
        <v>1.5072221000000001E-7</v>
      </c>
      <c r="BX1225" s="144">
        <v>4.0831793999999998E-8</v>
      </c>
      <c r="BY1225" s="136">
        <v>0</v>
      </c>
      <c r="BZ1225" s="144">
        <v>6.1973875999999996E-8</v>
      </c>
      <c r="CA1225" s="136">
        <v>0</v>
      </c>
      <c r="CB1225" s="136">
        <v>0</v>
      </c>
      <c r="CC1225" s="136">
        <v>0</v>
      </c>
      <c r="CD1225" s="136">
        <v>0</v>
      </c>
      <c r="CE1225" s="136">
        <v>0</v>
      </c>
      <c r="CF1225" s="144">
        <v>8.8450194999999994E-8</v>
      </c>
      <c r="CG1225" s="144">
        <v>1.8039267000000001E-6</v>
      </c>
      <c r="CH1225" s="144">
        <v>4.9601204999999998E-8</v>
      </c>
      <c r="CI1225" s="136">
        <v>0</v>
      </c>
      <c r="CJ1225" s="238"/>
      <c r="CK1225" s="138"/>
      <c r="CL1225" s="233" t="s">
        <v>4679</v>
      </c>
      <c r="CP1225" s="305"/>
      <c r="CQ1225" s="74"/>
      <c r="CR1225" s="74"/>
      <c r="CS1225" s="74"/>
      <c r="CT1225" s="74"/>
      <c r="CU1225" s="74"/>
      <c r="CV1225" s="74"/>
      <c r="CW1225" s="74"/>
      <c r="CX1225" s="74"/>
      <c r="CY1225" s="74"/>
      <c r="CZ1225" s="74"/>
      <c r="DA1225" s="74"/>
      <c r="DB1225" s="74"/>
      <c r="DS1225" s="151"/>
      <c r="DT1225" s="151"/>
      <c r="DU1225" s="151"/>
      <c r="DV1225" s="151"/>
      <c r="DW1225" s="151"/>
      <c r="DX1225" s="151"/>
      <c r="DY1225" s="151"/>
      <c r="DZ1225" s="151"/>
      <c r="EA1225" s="151"/>
      <c r="EB1225" s="151"/>
      <c r="EC1225" s="151"/>
      <c r="ED1225" s="151"/>
      <c r="EE1225" s="151"/>
      <c r="EF1225" s="151"/>
      <c r="EG1225" s="151"/>
      <c r="EH1225" s="151"/>
      <c r="EI1225" s="151"/>
      <c r="EJ1225" s="151"/>
      <c r="EK1225" s="151"/>
      <c r="EL1225" s="151"/>
      <c r="EM1225" s="151"/>
      <c r="EN1225" s="151"/>
      <c r="EO1225" s="151"/>
      <c r="EP1225" s="151"/>
      <c r="EQ1225" s="151"/>
      <c r="ER1225" s="151"/>
      <c r="ES1225" s="151"/>
      <c r="ET1225" s="151"/>
      <c r="EU1225" s="151"/>
      <c r="EV1225" s="151"/>
      <c r="EW1225" s="151"/>
      <c r="EX1225" s="151"/>
      <c r="EY1225" s="151"/>
      <c r="EZ1225" s="151"/>
      <c r="FA1225" s="151"/>
      <c r="FB1225" s="151"/>
      <c r="FC1225" s="151"/>
      <c r="FD1225" s="151"/>
      <c r="FE1225" s="151"/>
      <c r="FF1225" s="151"/>
      <c r="FG1225" s="151"/>
      <c r="FH1225" s="151"/>
      <c r="FI1225" s="151"/>
      <c r="FJ1225" s="151"/>
      <c r="FK1225" s="151"/>
      <c r="FL1225" s="151"/>
      <c r="FM1225" s="151"/>
      <c r="FN1225" s="151"/>
      <c r="FO1225" s="151"/>
      <c r="FP1225" s="151"/>
      <c r="FQ1225" s="151"/>
      <c r="FR1225" s="151"/>
      <c r="FS1225" s="151"/>
      <c r="FT1225" s="151"/>
      <c r="FU1225" s="151"/>
      <c r="FV1225" s="151"/>
      <c r="FW1225" s="151"/>
      <c r="FX1225" s="151"/>
      <c r="FY1225" s="151"/>
      <c r="FZ1225" s="151"/>
      <c r="GA1225" s="151"/>
      <c r="GB1225" s="151"/>
      <c r="GC1225" s="151"/>
      <c r="GD1225" s="151"/>
      <c r="GE1225" s="151"/>
      <c r="GF1225" s="151"/>
      <c r="GG1225" s="151"/>
      <c r="GH1225" s="151"/>
      <c r="GI1225" s="151"/>
      <c r="GJ1225" s="151"/>
      <c r="GK1225" s="151"/>
      <c r="GL1225" s="151"/>
      <c r="GM1225" s="151"/>
      <c r="GN1225" s="151"/>
      <c r="GO1225" s="151"/>
      <c r="GP1225" s="151"/>
      <c r="GQ1225" s="151"/>
      <c r="GR1225" s="151"/>
      <c r="GS1225" s="151"/>
      <c r="GT1225" s="151"/>
      <c r="GU1225" s="151"/>
      <c r="GV1225" s="151"/>
      <c r="GW1225" s="151"/>
      <c r="GX1225" s="151"/>
      <c r="GY1225" s="151"/>
      <c r="GZ1225" s="151"/>
      <c r="HA1225" s="151"/>
      <c r="HB1225" s="151"/>
      <c r="HC1225" s="151"/>
      <c r="HD1225" s="151"/>
      <c r="HE1225" s="151"/>
      <c r="HF1225" s="151"/>
      <c r="HG1225" s="151"/>
      <c r="HH1225" s="151"/>
      <c r="HI1225" s="151"/>
      <c r="HJ1225" s="151"/>
      <c r="HK1225" s="151"/>
      <c r="HL1225" s="151"/>
      <c r="HM1225" s="151"/>
      <c r="HN1225" s="151"/>
      <c r="HO1225" s="151"/>
      <c r="HP1225" s="151"/>
      <c r="HQ1225" s="151"/>
      <c r="HR1225" s="151"/>
      <c r="HS1225" s="151"/>
      <c r="HT1225" s="151"/>
      <c r="HU1225" s="151"/>
      <c r="HV1225" s="151"/>
      <c r="HW1225" s="151"/>
      <c r="HX1225" s="151"/>
      <c r="HY1225" s="151"/>
      <c r="HZ1225" s="151"/>
      <c r="IA1225" s="151"/>
      <c r="IB1225" s="151"/>
      <c r="IC1225" s="151"/>
      <c r="ID1225" s="151"/>
      <c r="IE1225" s="151"/>
      <c r="IF1225" s="151"/>
      <c r="IG1225" s="151"/>
      <c r="IH1225" s="151"/>
      <c r="II1225" s="151"/>
      <c r="IJ1225" s="151"/>
      <c r="IK1225" s="151"/>
      <c r="IL1225" s="151"/>
      <c r="IM1225" s="151"/>
      <c r="IN1225" s="151"/>
      <c r="IO1225" s="151"/>
      <c r="IP1225" s="151"/>
      <c r="IQ1225" s="151"/>
      <c r="IR1225" s="151"/>
      <c r="IS1225" s="151"/>
      <c r="IT1225" s="151"/>
      <c r="IU1225" s="151"/>
      <c r="IV1225" s="151"/>
      <c r="IW1225" s="151"/>
      <c r="IX1225" s="151"/>
      <c r="IY1225" s="151"/>
      <c r="IZ1225" s="151"/>
      <c r="JA1225" s="151"/>
      <c r="JB1225" s="151"/>
      <c r="JC1225" s="151"/>
      <c r="JD1225" s="151"/>
      <c r="JE1225" s="151"/>
      <c r="JF1225" s="151"/>
      <c r="JG1225" s="151"/>
      <c r="JH1225" s="151"/>
      <c r="JI1225" s="151"/>
      <c r="JJ1225" s="151"/>
      <c r="JK1225" s="151"/>
      <c r="JL1225" s="151"/>
      <c r="JM1225" s="151"/>
      <c r="JN1225" s="151"/>
      <c r="JO1225" s="151"/>
      <c r="JP1225" s="151"/>
      <c r="JQ1225" s="151"/>
      <c r="JR1225" s="151"/>
      <c r="JS1225" s="151"/>
      <c r="JT1225" s="151"/>
      <c r="JU1225" s="151"/>
      <c r="JV1225" s="151"/>
      <c r="JW1225" s="151"/>
      <c r="JX1225" s="151"/>
      <c r="JY1225" s="151"/>
      <c r="JZ1225" s="151"/>
      <c r="KA1225" s="151"/>
      <c r="KB1225" s="151"/>
      <c r="KC1225" s="151"/>
      <c r="KD1225" s="151"/>
      <c r="KE1225" s="151"/>
      <c r="KF1225" s="151"/>
      <c r="KG1225" s="151"/>
      <c r="KH1225" s="151"/>
      <c r="KI1225" s="151"/>
      <c r="KJ1225" s="151"/>
      <c r="KK1225" s="151"/>
      <c r="KL1225" s="151"/>
      <c r="KM1225" s="151"/>
      <c r="KN1225" s="151"/>
      <c r="KO1225" s="151"/>
      <c r="KP1225" s="151"/>
      <c r="KQ1225" s="151"/>
      <c r="KR1225" s="151"/>
      <c r="KS1225" s="151"/>
      <c r="KT1225" s="151"/>
      <c r="KU1225" s="151"/>
      <c r="KV1225" s="151"/>
      <c r="KW1225" s="151"/>
      <c r="KX1225" s="151"/>
      <c r="KY1225" s="151"/>
      <c r="KZ1225" s="151"/>
      <c r="LA1225" s="151"/>
      <c r="LB1225" s="151"/>
      <c r="LC1225" s="151"/>
      <c r="LD1225" s="151"/>
      <c r="LE1225" s="151"/>
      <c r="LF1225" s="151"/>
      <c r="LG1225" s="151"/>
      <c r="LH1225" s="151"/>
      <c r="LI1225" s="151"/>
      <c r="LJ1225" s="151"/>
      <c r="LK1225" s="151"/>
    </row>
    <row r="1226" spans="1:323" ht="14.5" customHeight="1">
      <c r="A1226" s="74" t="s">
        <v>4707</v>
      </c>
      <c r="B1226" s="129" t="s">
        <v>4675</v>
      </c>
      <c r="C1226" s="130" t="str">
        <f t="shared" si="737"/>
        <v>B.042.01.111</v>
      </c>
      <c r="D1226" s="131" t="s">
        <v>4677</v>
      </c>
      <c r="E1226" s="129" t="s">
        <v>2549</v>
      </c>
      <c r="F1226" s="132" t="s">
        <v>4709</v>
      </c>
      <c r="G1226" s="132">
        <f t="shared" si="738"/>
        <v>1.9784563574999997E-2</v>
      </c>
      <c r="H1226" s="348">
        <f t="shared" si="739"/>
        <v>1.9784563574999997E-2</v>
      </c>
      <c r="I1226" s="74"/>
      <c r="J1226" s="132">
        <f t="shared" si="740"/>
        <v>2.4256382499999998E-4</v>
      </c>
      <c r="K1226" s="132">
        <f t="shared" si="741"/>
        <v>7.5137895000000003E-4</v>
      </c>
      <c r="L1226" s="300">
        <f t="shared" si="742"/>
        <v>1.5145775199999999E-2</v>
      </c>
      <c r="M1226" s="132">
        <v>3.6448456000000001E-3</v>
      </c>
      <c r="N1226" s="132">
        <v>4.8582767000000002E-4</v>
      </c>
      <c r="O1226" s="132">
        <v>2.6555128000000001E-4</v>
      </c>
      <c r="P1226" s="132">
        <v>2.2309964999999999E-4</v>
      </c>
      <c r="Q1226" s="304">
        <v>1.9464175000000001E-5</v>
      </c>
      <c r="R1226" s="132">
        <v>0</v>
      </c>
      <c r="S1226" s="132">
        <v>0</v>
      </c>
      <c r="T1226" s="132">
        <v>0</v>
      </c>
      <c r="U1226" s="132">
        <v>1.031362E-4</v>
      </c>
      <c r="V1226" s="132">
        <v>0</v>
      </c>
      <c r="W1226" s="132">
        <v>1.5042639E-2</v>
      </c>
      <c r="X1226" s="132">
        <v>0</v>
      </c>
      <c r="Y1226" s="132">
        <v>0</v>
      </c>
      <c r="Z1226" s="132">
        <v>0</v>
      </c>
      <c r="AA1226" s="74"/>
      <c r="AB1226" s="301">
        <f t="shared" si="743"/>
        <v>2.7404854135338344E-2</v>
      </c>
      <c r="AC1226" s="338">
        <f t="shared" si="744"/>
        <v>2.7404854135338344E-2</v>
      </c>
      <c r="AD1226" s="74"/>
      <c r="AE1226" s="136">
        <v>2.6073756000000001</v>
      </c>
      <c r="AF1226" s="136">
        <v>0.31119534999999998</v>
      </c>
      <c r="AG1226" s="136">
        <v>2.0391433999999999</v>
      </c>
      <c r="AH1226" s="136">
        <v>0</v>
      </c>
      <c r="AI1226" s="136">
        <v>2.2466066999999999E-2</v>
      </c>
      <c r="AJ1226" s="136">
        <v>0.13102962000000001</v>
      </c>
      <c r="AK1226" s="136">
        <v>0.1035412</v>
      </c>
      <c r="AL1226" s="74"/>
      <c r="AM1226" s="133">
        <v>6.6013840000000003E-4</v>
      </c>
      <c r="AN1226" s="340">
        <f t="shared" si="745"/>
        <v>6.6013840000000003E-4</v>
      </c>
      <c r="AP1226" s="133">
        <v>6.1909341999999998E-4</v>
      </c>
      <c r="AQ1226" s="145">
        <v>2.5552037999999999E-5</v>
      </c>
      <c r="AR1226" s="145">
        <v>1.5492943999999999E-5</v>
      </c>
      <c r="AS1226" s="134">
        <f t="shared" si="746"/>
        <v>3.7115912313E-8</v>
      </c>
      <c r="AT1226" s="135">
        <f t="shared" si="747"/>
        <v>9.4497183071300002E-11</v>
      </c>
      <c r="AU1226" s="135">
        <f t="shared" si="748"/>
        <v>2.1698801481E-3</v>
      </c>
      <c r="AV1226" s="302">
        <v>2.5431704000000001E-8</v>
      </c>
      <c r="AW1226" s="302">
        <v>7.6733591000000001E-11</v>
      </c>
      <c r="AX1226" s="302">
        <v>2.0964713000000001E-15</v>
      </c>
      <c r="AY1226" s="303">
        <v>0</v>
      </c>
      <c r="AZ1226" s="303">
        <v>0</v>
      </c>
      <c r="BA1226" s="302">
        <v>3.3173313E-11</v>
      </c>
      <c r="BB1226" s="302">
        <v>1.1651035000000001E-8</v>
      </c>
      <c r="BC1226" s="302">
        <v>4.7025906E-12</v>
      </c>
      <c r="BD1226" s="302">
        <v>1.3058904999999999E-11</v>
      </c>
      <c r="BE1226" s="303">
        <v>0</v>
      </c>
      <c r="BF1226" s="303">
        <v>0</v>
      </c>
      <c r="BG1226" s="303">
        <v>0</v>
      </c>
      <c r="BH1226" s="303">
        <v>0</v>
      </c>
      <c r="BI1226" s="303">
        <v>0</v>
      </c>
      <c r="BJ1226" s="303">
        <v>0</v>
      </c>
      <c r="BK1226" s="303">
        <v>0</v>
      </c>
      <c r="BL1226" s="303">
        <v>0</v>
      </c>
      <c r="BM1226" s="302">
        <v>2.0816481000000001E-6</v>
      </c>
      <c r="BN1226" s="303">
        <v>2.1677985E-3</v>
      </c>
      <c r="BO1226" s="303">
        <v>0</v>
      </c>
      <c r="BP1226" s="303">
        <v>0</v>
      </c>
      <c r="BQ1226" s="303">
        <v>0</v>
      </c>
      <c r="BR1226" s="74"/>
      <c r="BS1226" s="144">
        <v>4.0705097000000003E-6</v>
      </c>
      <c r="BT1226" s="144">
        <v>1.009536E-7</v>
      </c>
      <c r="BU1226" s="144">
        <v>7.6412003999999998E-7</v>
      </c>
      <c r="BV1226" s="136">
        <v>0</v>
      </c>
      <c r="BW1226" s="144">
        <v>8.4566298E-8</v>
      </c>
      <c r="BX1226" s="144">
        <v>2.1475786000000001E-8</v>
      </c>
      <c r="BY1226" s="136">
        <v>0</v>
      </c>
      <c r="BZ1226" s="144">
        <v>3.2595620999999998E-8</v>
      </c>
      <c r="CA1226" s="136">
        <v>0</v>
      </c>
      <c r="CB1226" s="136">
        <v>0</v>
      </c>
      <c r="CC1226" s="136">
        <v>0</v>
      </c>
      <c r="CD1226" s="136">
        <v>0</v>
      </c>
      <c r="CE1226" s="136">
        <v>0</v>
      </c>
      <c r="CF1226" s="144">
        <v>4.7246185999999998E-8</v>
      </c>
      <c r="CG1226" s="144">
        <v>2.9698101000000001E-6</v>
      </c>
      <c r="CH1226" s="144">
        <v>4.9742062000000003E-8</v>
      </c>
      <c r="CI1226" s="136">
        <v>0</v>
      </c>
      <c r="CJ1226" s="238"/>
      <c r="CK1226" s="138"/>
      <c r="CL1226" s="233" t="s">
        <v>4679</v>
      </c>
      <c r="CP1226" s="305"/>
      <c r="CQ1226" s="74"/>
      <c r="CR1226" s="74"/>
      <c r="CS1226" s="74"/>
      <c r="CT1226" s="151"/>
      <c r="CU1226" s="151"/>
      <c r="CV1226" s="151"/>
      <c r="CW1226" s="151"/>
      <c r="CX1226" s="151"/>
      <c r="CY1226" s="74"/>
      <c r="CZ1226" s="74"/>
      <c r="DA1226" s="74"/>
      <c r="DB1226" s="74"/>
    </row>
    <row r="1227" spans="1:323" ht="14.5" customHeight="1">
      <c r="A1227" s="74" t="s">
        <v>4710</v>
      </c>
      <c r="B1227" s="129" t="s">
        <v>4675</v>
      </c>
      <c r="C1227" s="130" t="str">
        <f t="shared" si="737"/>
        <v>B.042.01.112</v>
      </c>
      <c r="D1227" s="131" t="s">
        <v>4677</v>
      </c>
      <c r="E1227" s="129" t="s">
        <v>2549</v>
      </c>
      <c r="F1227" s="132" t="s">
        <v>4712</v>
      </c>
      <c r="G1227" s="132">
        <f t="shared" si="738"/>
        <v>2.0214933189000001E-2</v>
      </c>
      <c r="H1227" s="348">
        <f t="shared" si="739"/>
        <v>2.0214933189000001E-2</v>
      </c>
      <c r="I1227" s="74"/>
      <c r="J1227" s="132">
        <f t="shared" si="740"/>
        <v>6.2957409899999997E-4</v>
      </c>
      <c r="K1227" s="132">
        <f t="shared" si="741"/>
        <v>1.3277356899999999E-3</v>
      </c>
      <c r="L1227" s="300">
        <f t="shared" si="742"/>
        <v>1.6978134E-3</v>
      </c>
      <c r="M1227" s="132">
        <v>1.6559810000000001E-2</v>
      </c>
      <c r="N1227" s="132">
        <v>6.6728499999999999E-4</v>
      </c>
      <c r="O1227" s="132">
        <v>6.6045068999999999E-4</v>
      </c>
      <c r="P1227" s="132">
        <v>5.5486952999999999E-4</v>
      </c>
      <c r="Q1227" s="304">
        <v>7.4704568999999998E-5</v>
      </c>
      <c r="R1227" s="132">
        <v>0</v>
      </c>
      <c r="S1227" s="132">
        <v>0</v>
      </c>
      <c r="T1227" s="132">
        <v>0</v>
      </c>
      <c r="U1227" s="132">
        <v>2.0786160000000001E-4</v>
      </c>
      <c r="V1227" s="132">
        <v>0</v>
      </c>
      <c r="W1227" s="132">
        <v>1.4899518E-3</v>
      </c>
      <c r="X1227" s="132">
        <v>0</v>
      </c>
      <c r="Y1227" s="132">
        <v>0</v>
      </c>
      <c r="Z1227" s="132">
        <v>0</v>
      </c>
      <c r="AA1227" s="74"/>
      <c r="AB1227" s="301">
        <f t="shared" si="743"/>
        <v>0.12450984962406016</v>
      </c>
      <c r="AC1227" s="338">
        <f t="shared" si="744"/>
        <v>0.12450984962406016</v>
      </c>
      <c r="AD1227" s="74"/>
      <c r="AE1227" s="136">
        <v>2.1209036000000001</v>
      </c>
      <c r="AF1227" s="136">
        <v>1.4672928000000001</v>
      </c>
      <c r="AG1227" s="136">
        <v>0.20197423</v>
      </c>
      <c r="AH1227" s="136">
        <v>0</v>
      </c>
      <c r="AI1227" s="136">
        <v>8.5507784000000003E-2</v>
      </c>
      <c r="AJ1227" s="136">
        <v>0.33458307999999998</v>
      </c>
      <c r="AK1227" s="136">
        <v>3.1545683999999997E-2</v>
      </c>
      <c r="AL1227" s="74"/>
      <c r="AM1227" s="133">
        <v>2.3962428000000001E-3</v>
      </c>
      <c r="AN1227" s="340">
        <f t="shared" si="745"/>
        <v>2.3962428000000001E-3</v>
      </c>
      <c r="AP1227" s="133">
        <v>2.2550024E-3</v>
      </c>
      <c r="AQ1227" s="133">
        <v>1.0312156E-4</v>
      </c>
      <c r="AR1227" s="145">
        <v>3.8118825E-5</v>
      </c>
      <c r="AS1227" s="134">
        <f t="shared" si="746"/>
        <v>1.3519199210999999E-7</v>
      </c>
      <c r="AT1227" s="135">
        <f t="shared" si="747"/>
        <v>3.813667030033E-10</v>
      </c>
      <c r="AU1227" s="135">
        <f t="shared" si="748"/>
        <v>5.3387709716999996E-3</v>
      </c>
      <c r="AV1227" s="302">
        <v>1.1554514E-7</v>
      </c>
      <c r="AW1227" s="302">
        <v>3.4862757E-10</v>
      </c>
      <c r="AX1227" s="302">
        <v>9.5250033000000002E-15</v>
      </c>
      <c r="AY1227" s="303">
        <v>0</v>
      </c>
      <c r="AZ1227" s="303">
        <v>0</v>
      </c>
      <c r="BA1227" s="302">
        <v>8.2505110000000002E-11</v>
      </c>
      <c r="BB1227" s="302">
        <v>1.9564347E-8</v>
      </c>
      <c r="BC1227" s="302">
        <v>1.1695779E-11</v>
      </c>
      <c r="BD1227" s="302">
        <v>2.1033829000000001E-11</v>
      </c>
      <c r="BE1227" s="303">
        <v>0</v>
      </c>
      <c r="BF1227" s="303">
        <v>0</v>
      </c>
      <c r="BG1227" s="303">
        <v>0</v>
      </c>
      <c r="BH1227" s="303">
        <v>0</v>
      </c>
      <c r="BI1227" s="303">
        <v>0</v>
      </c>
      <c r="BJ1227" s="303">
        <v>0</v>
      </c>
      <c r="BK1227" s="303">
        <v>0</v>
      </c>
      <c r="BL1227" s="303">
        <v>0</v>
      </c>
      <c r="BM1227" s="302">
        <v>4.1953716999999999E-6</v>
      </c>
      <c r="BN1227" s="303">
        <v>5.3345755999999996E-3</v>
      </c>
      <c r="BO1227" s="303">
        <v>0</v>
      </c>
      <c r="BP1227" s="303">
        <v>0</v>
      </c>
      <c r="BQ1227" s="303">
        <v>0</v>
      </c>
      <c r="BR1227" s="74"/>
      <c r="BS1227" s="144">
        <v>6.1787775000000002E-6</v>
      </c>
      <c r="BT1227" s="144">
        <v>1.7217650999999999E-7</v>
      </c>
      <c r="BU1227" s="144">
        <v>3.4716648999999999E-6</v>
      </c>
      <c r="BV1227" s="136">
        <v>0</v>
      </c>
      <c r="BW1227" s="144">
        <v>1.6886436999999999E-7</v>
      </c>
      <c r="BX1227" s="144">
        <v>5.3412273E-8</v>
      </c>
      <c r="BY1227" s="136">
        <v>0</v>
      </c>
      <c r="BZ1227" s="144">
        <v>8.1068335999999996E-8</v>
      </c>
      <c r="CA1227" s="136">
        <v>0</v>
      </c>
      <c r="CB1227" s="136">
        <v>0</v>
      </c>
      <c r="CC1227" s="136">
        <v>0</v>
      </c>
      <c r="CD1227" s="136">
        <v>0</v>
      </c>
      <c r="CE1227" s="136">
        <v>0</v>
      </c>
      <c r="CF1227" s="144">
        <v>1.1238371E-7</v>
      </c>
      <c r="CG1227" s="144">
        <v>2.0189568000000001E-6</v>
      </c>
      <c r="CH1227" s="144">
        <v>1.0025059E-7</v>
      </c>
      <c r="CI1227" s="136">
        <v>0</v>
      </c>
      <c r="CJ1227" s="238"/>
      <c r="CK1227" s="138"/>
      <c r="CL1227" s="233" t="s">
        <v>4679</v>
      </c>
      <c r="CP1227" s="151"/>
      <c r="CQ1227" s="74"/>
      <c r="CR1227" s="74"/>
      <c r="CS1227" s="151"/>
      <c r="CT1227" s="151"/>
      <c r="CU1227" s="151"/>
      <c r="CV1227" s="151"/>
      <c r="CW1227" s="151"/>
      <c r="CX1227" s="151"/>
      <c r="CY1227" s="74"/>
      <c r="CZ1227" s="74"/>
      <c r="DA1227" s="74"/>
      <c r="DB1227" s="74"/>
      <c r="DM1227" s="151"/>
      <c r="DN1227" s="151"/>
      <c r="DO1227" s="151"/>
      <c r="DP1227" s="151"/>
      <c r="DQ1227" s="151"/>
      <c r="DR1227" s="151"/>
    </row>
    <row r="1228" spans="1:323" ht="14.5" customHeight="1">
      <c r="A1228" s="74" t="s">
        <v>4713</v>
      </c>
      <c r="B1228" s="129" t="s">
        <v>4675</v>
      </c>
      <c r="C1228" s="130" t="str">
        <f t="shared" si="737"/>
        <v>B.042.01.113</v>
      </c>
      <c r="D1228" s="131" t="s">
        <v>4677</v>
      </c>
      <c r="E1228" s="129" t="s">
        <v>2549</v>
      </c>
      <c r="F1228" s="132" t="s">
        <v>4715</v>
      </c>
      <c r="G1228" s="132">
        <f t="shared" si="738"/>
        <v>2.7734164450000001E-2</v>
      </c>
      <c r="H1228" s="348">
        <f t="shared" si="739"/>
        <v>2.7734164450000001E-2</v>
      </c>
      <c r="I1228" s="74"/>
      <c r="J1228" s="132">
        <f t="shared" si="740"/>
        <v>2.9045266500000002E-3</v>
      </c>
      <c r="K1228" s="132">
        <f t="shared" si="741"/>
        <v>5.2419110000000001E-3</v>
      </c>
      <c r="L1228" s="300">
        <f t="shared" si="742"/>
        <v>2.493878E-4</v>
      </c>
      <c r="M1228" s="132">
        <v>1.9338339E-2</v>
      </c>
      <c r="N1228" s="132">
        <v>2.5874772E-3</v>
      </c>
      <c r="O1228" s="132">
        <v>2.6544338000000002E-3</v>
      </c>
      <c r="P1228" s="132">
        <v>2.2300900000000001E-3</v>
      </c>
      <c r="Q1228" s="132">
        <v>6.7443665000000005E-4</v>
      </c>
      <c r="R1228" s="132">
        <v>0</v>
      </c>
      <c r="S1228" s="132">
        <v>0</v>
      </c>
      <c r="T1228" s="132">
        <v>0</v>
      </c>
      <c r="U1228" s="132">
        <v>2.493878E-4</v>
      </c>
      <c r="V1228" s="132">
        <v>0</v>
      </c>
      <c r="W1228" s="132">
        <v>0</v>
      </c>
      <c r="X1228" s="132">
        <v>0</v>
      </c>
      <c r="Y1228" s="132">
        <v>0</v>
      </c>
      <c r="Z1228" s="132">
        <v>0</v>
      </c>
      <c r="AA1228" s="74"/>
      <c r="AB1228" s="301">
        <f t="shared" si="743"/>
        <v>0.14540104511278196</v>
      </c>
      <c r="AC1228" s="338">
        <f t="shared" si="744"/>
        <v>0.14540104511278196</v>
      </c>
      <c r="AD1228" s="74"/>
      <c r="AE1228" s="136">
        <v>1.9346729</v>
      </c>
      <c r="AF1228" s="136">
        <v>1.4788135</v>
      </c>
      <c r="AG1228" s="136">
        <v>0</v>
      </c>
      <c r="AH1228" s="136">
        <v>0</v>
      </c>
      <c r="AI1228" s="136">
        <v>1.0036533E-2</v>
      </c>
      <c r="AJ1228" s="136">
        <v>0.35087720999999999</v>
      </c>
      <c r="AK1228" s="136">
        <v>9.4945610999999999E-2</v>
      </c>
      <c r="AL1228" s="74"/>
      <c r="AM1228" s="133">
        <v>3.8490497E-3</v>
      </c>
      <c r="AN1228" s="340">
        <f t="shared" si="745"/>
        <v>3.8490497E-3</v>
      </c>
      <c r="AP1228" s="133">
        <v>3.6370730999999998E-3</v>
      </c>
      <c r="AQ1228" s="133">
        <v>1.4511852E-4</v>
      </c>
      <c r="AR1228" s="145">
        <v>6.6858133E-5</v>
      </c>
      <c r="AS1228" s="134">
        <f t="shared" si="746"/>
        <v>2.1804994134999999E-7</v>
      </c>
      <c r="AT1228" s="135">
        <f t="shared" si="747"/>
        <v>5.3668093117999998E-10</v>
      </c>
      <c r="AU1228" s="135">
        <f t="shared" si="748"/>
        <v>9.3638841152999999E-3</v>
      </c>
      <c r="AV1228" s="302">
        <v>1.3493216999999999E-7</v>
      </c>
      <c r="AW1228" s="302">
        <v>4.0712293000000001E-10</v>
      </c>
      <c r="AX1228" s="302">
        <v>1.1123179999999999E-14</v>
      </c>
      <c r="AY1228" s="303">
        <v>0</v>
      </c>
      <c r="AZ1228" s="303">
        <v>0</v>
      </c>
      <c r="BA1228" s="302">
        <v>3.3159835000000001E-10</v>
      </c>
      <c r="BB1228" s="302">
        <v>8.2786173000000003E-8</v>
      </c>
      <c r="BC1228" s="302">
        <v>4.7006799000000001E-11</v>
      </c>
      <c r="BD1228" s="302">
        <v>8.2540078999999994E-11</v>
      </c>
      <c r="BE1228" s="303">
        <v>0</v>
      </c>
      <c r="BF1228" s="303">
        <v>0</v>
      </c>
      <c r="BG1228" s="303">
        <v>0</v>
      </c>
      <c r="BH1228" s="303">
        <v>0</v>
      </c>
      <c r="BI1228" s="303">
        <v>0</v>
      </c>
      <c r="BJ1228" s="303">
        <v>0</v>
      </c>
      <c r="BK1228" s="303">
        <v>0</v>
      </c>
      <c r="BL1228" s="303">
        <v>0</v>
      </c>
      <c r="BM1228" s="302">
        <v>5.0335153000000002E-6</v>
      </c>
      <c r="BN1228" s="303">
        <v>9.3588505999999995E-3</v>
      </c>
      <c r="BO1228" s="303">
        <v>0</v>
      </c>
      <c r="BP1228" s="303">
        <v>0</v>
      </c>
      <c r="BQ1228" s="303">
        <v>0</v>
      </c>
      <c r="BR1228" s="74"/>
      <c r="BS1228" s="144">
        <v>8.5882227E-6</v>
      </c>
      <c r="BT1228" s="144">
        <v>6.7822749000000001E-7</v>
      </c>
      <c r="BU1228" s="144">
        <v>4.0541669999999998E-6</v>
      </c>
      <c r="BV1228" s="136">
        <v>0</v>
      </c>
      <c r="BW1228" s="144">
        <v>1.0022727E-6</v>
      </c>
      <c r="BX1228" s="144">
        <v>2.1467060000000001E-7</v>
      </c>
      <c r="BY1228" s="136">
        <v>0</v>
      </c>
      <c r="BZ1228" s="144">
        <v>3.2582377000000001E-7</v>
      </c>
      <c r="CA1228" s="136">
        <v>0</v>
      </c>
      <c r="CB1228" s="136">
        <v>0</v>
      </c>
      <c r="CC1228" s="136">
        <v>0</v>
      </c>
      <c r="CD1228" s="136">
        <v>0</v>
      </c>
      <c r="CE1228" s="136">
        <v>0</v>
      </c>
      <c r="CF1228" s="144">
        <v>4.5079024E-7</v>
      </c>
      <c r="CG1228" s="144">
        <v>1.7419924E-6</v>
      </c>
      <c r="CH1228" s="144">
        <v>1.2027845999999999E-7</v>
      </c>
      <c r="CI1228" s="136">
        <v>0</v>
      </c>
      <c r="CJ1228" s="238"/>
      <c r="CK1228" s="138"/>
      <c r="CL1228" s="233" t="s">
        <v>4679</v>
      </c>
      <c r="CP1228" s="151"/>
      <c r="CQ1228" s="74"/>
      <c r="CR1228" s="74"/>
      <c r="CS1228" s="151"/>
      <c r="CT1228" s="74"/>
      <c r="CU1228" s="74"/>
      <c r="CV1228" s="74"/>
      <c r="CW1228" s="74"/>
      <c r="CX1228" s="74"/>
      <c r="CY1228" s="74"/>
      <c r="CZ1228" s="74"/>
      <c r="DA1228" s="74"/>
      <c r="DB1228" s="74"/>
    </row>
    <row r="1229" spans="1:323" ht="14.5" customHeight="1">
      <c r="A1229" s="74" t="s">
        <v>4716</v>
      </c>
      <c r="B1229" s="129" t="s">
        <v>4675</v>
      </c>
      <c r="C1229" s="130" t="str">
        <f t="shared" si="737"/>
        <v>B.042.01.114</v>
      </c>
      <c r="D1229" s="131" t="s">
        <v>4677</v>
      </c>
      <c r="E1229" s="129" t="s">
        <v>2549</v>
      </c>
      <c r="F1229" s="132" t="s">
        <v>4718</v>
      </c>
      <c r="G1229" s="132">
        <f t="shared" si="738"/>
        <v>2.2566498184E-2</v>
      </c>
      <c r="H1229" s="348">
        <f t="shared" si="739"/>
        <v>2.2566498184E-2</v>
      </c>
      <c r="I1229" s="74"/>
      <c r="J1229" s="132">
        <f t="shared" si="740"/>
        <v>5.6426396400000001E-4</v>
      </c>
      <c r="K1229" s="132">
        <f t="shared" si="741"/>
        <v>1.9278157699999998E-3</v>
      </c>
      <c r="L1229" s="300">
        <f t="shared" si="742"/>
        <v>1.076928435E-2</v>
      </c>
      <c r="M1229" s="132">
        <v>9.3051340999999992E-3</v>
      </c>
      <c r="N1229" s="132">
        <v>1.2984725999999999E-3</v>
      </c>
      <c r="O1229" s="132">
        <v>6.2934316999999995E-4</v>
      </c>
      <c r="P1229" s="132">
        <v>5.2873492999999997E-4</v>
      </c>
      <c r="Q1229" s="304">
        <v>3.5529033999999998E-5</v>
      </c>
      <c r="R1229" s="132">
        <v>0</v>
      </c>
      <c r="S1229" s="132">
        <v>0</v>
      </c>
      <c r="T1229" s="132">
        <v>0</v>
      </c>
      <c r="U1229" s="132">
        <v>1.6580035E-4</v>
      </c>
      <c r="V1229" s="132">
        <v>0</v>
      </c>
      <c r="W1229" s="132">
        <v>1.0603484E-2</v>
      </c>
      <c r="X1229" s="132">
        <v>0</v>
      </c>
      <c r="Y1229" s="132">
        <v>0</v>
      </c>
      <c r="Z1229" s="132">
        <v>0</v>
      </c>
      <c r="AA1229" s="74"/>
      <c r="AB1229" s="301">
        <f t="shared" si="743"/>
        <v>6.9963414285714273E-2</v>
      </c>
      <c r="AC1229" s="338">
        <f t="shared" si="744"/>
        <v>6.9963414285714273E-2</v>
      </c>
      <c r="AD1229" s="74"/>
      <c r="AE1229" s="136">
        <v>2.5349775999999999</v>
      </c>
      <c r="AF1229" s="136">
        <v>0.87474078</v>
      </c>
      <c r="AG1229" s="136">
        <v>1.4373823999999999</v>
      </c>
      <c r="AH1229" s="136">
        <v>0</v>
      </c>
      <c r="AI1229" s="136">
        <v>6.6678519000000006E-2</v>
      </c>
      <c r="AJ1229" s="136">
        <v>0.15054527000000001</v>
      </c>
      <c r="AK1229" s="136">
        <v>5.6306304999999999E-3</v>
      </c>
      <c r="AL1229" s="74"/>
      <c r="AM1229" s="133">
        <v>1.6867271000000001E-3</v>
      </c>
      <c r="AN1229" s="340">
        <f t="shared" si="745"/>
        <v>1.6867271000000001E-3</v>
      </c>
      <c r="AP1229" s="133">
        <v>1.5866344999999999E-3</v>
      </c>
      <c r="AQ1229" s="145">
        <v>6.5195679999999995E-5</v>
      </c>
      <c r="AR1229" s="145">
        <v>3.4896924E-5</v>
      </c>
      <c r="AS1229" s="134">
        <f t="shared" si="746"/>
        <v>9.5121975083000002E-8</v>
      </c>
      <c r="AT1229" s="135">
        <f t="shared" si="747"/>
        <v>2.4110828420119997E-10</v>
      </c>
      <c r="AU1229" s="135">
        <f t="shared" si="748"/>
        <v>4.8875244290000003E-3</v>
      </c>
      <c r="AV1229" s="302">
        <v>6.4926047999999997E-8</v>
      </c>
      <c r="AW1229" s="302">
        <v>1.9589756E-10</v>
      </c>
      <c r="AX1229" s="302">
        <v>5.3522012000000003E-15</v>
      </c>
      <c r="AY1229" s="303">
        <v>0</v>
      </c>
      <c r="AZ1229" s="303">
        <v>0</v>
      </c>
      <c r="BA1229" s="302">
        <v>7.8619083000000003E-11</v>
      </c>
      <c r="BB1229" s="302">
        <v>3.0117308000000003E-8</v>
      </c>
      <c r="BC1229" s="302">
        <v>1.1144903E-11</v>
      </c>
      <c r="BD1229" s="302">
        <v>3.4060469000000002E-11</v>
      </c>
      <c r="BE1229" s="303">
        <v>0</v>
      </c>
      <c r="BF1229" s="303">
        <v>0</v>
      </c>
      <c r="BG1229" s="303">
        <v>0</v>
      </c>
      <c r="BH1229" s="303">
        <v>0</v>
      </c>
      <c r="BI1229" s="303">
        <v>0</v>
      </c>
      <c r="BJ1229" s="303">
        <v>0</v>
      </c>
      <c r="BK1229" s="303">
        <v>0</v>
      </c>
      <c r="BL1229" s="303">
        <v>0</v>
      </c>
      <c r="BM1229" s="302">
        <v>3.346429E-6</v>
      </c>
      <c r="BN1229" s="303">
        <v>4.8841780000000003E-3</v>
      </c>
      <c r="BO1229" s="303">
        <v>0</v>
      </c>
      <c r="BP1229" s="303">
        <v>0</v>
      </c>
      <c r="BQ1229" s="303">
        <v>0</v>
      </c>
      <c r="BR1229" s="74"/>
      <c r="BS1229" s="144">
        <v>5.6077152999999997E-6</v>
      </c>
      <c r="BT1229" s="144">
        <v>2.6070672000000002E-7</v>
      </c>
      <c r="BU1229" s="144">
        <v>1.9507656000000002E-6</v>
      </c>
      <c r="BV1229" s="136">
        <v>0</v>
      </c>
      <c r="BW1229" s="144">
        <v>2.0860051E-7</v>
      </c>
      <c r="BX1229" s="144">
        <v>5.0896531000000002E-8</v>
      </c>
      <c r="BY1229" s="136">
        <v>0</v>
      </c>
      <c r="BZ1229" s="144">
        <v>7.7249981000000004E-8</v>
      </c>
      <c r="CA1229" s="136">
        <v>0</v>
      </c>
      <c r="CB1229" s="136">
        <v>0</v>
      </c>
      <c r="CC1229" s="136">
        <v>0</v>
      </c>
      <c r="CD1229" s="136">
        <v>0</v>
      </c>
      <c r="CE1229" s="136">
        <v>0</v>
      </c>
      <c r="CF1229" s="144">
        <v>1.1336357999999999E-7</v>
      </c>
      <c r="CG1229" s="144">
        <v>2.8661676999999999E-6</v>
      </c>
      <c r="CH1229" s="144">
        <v>7.9964661000000003E-8</v>
      </c>
      <c r="CI1229" s="136">
        <v>0</v>
      </c>
      <c r="CJ1229" s="238"/>
      <c r="CK1229" s="138"/>
      <c r="CL1229" s="233" t="s">
        <v>4679</v>
      </c>
      <c r="CP1229" s="305"/>
      <c r="CQ1229" s="74"/>
      <c r="CR1229" s="74"/>
      <c r="CS1229" s="74"/>
      <c r="CT1229" s="74"/>
      <c r="CU1229" s="74"/>
      <c r="CV1229" s="74"/>
      <c r="CW1229" s="74"/>
      <c r="CX1229" s="74"/>
      <c r="CY1229" s="74"/>
      <c r="CZ1229" s="74"/>
      <c r="DA1229" s="74"/>
      <c r="DB1229" s="74"/>
    </row>
    <row r="1230" spans="1:323" ht="14.5" customHeight="1">
      <c r="A1230" s="74" t="s">
        <v>4719</v>
      </c>
      <c r="B1230" s="129" t="s">
        <v>4675</v>
      </c>
      <c r="C1230" s="130" t="str">
        <f t="shared" si="737"/>
        <v>B.042.01.115</v>
      </c>
      <c r="D1230" s="131" t="s">
        <v>4677</v>
      </c>
      <c r="E1230" s="129" t="s">
        <v>2549</v>
      </c>
      <c r="F1230" s="132" t="s">
        <v>4721</v>
      </c>
      <c r="G1230" s="132">
        <f t="shared" si="738"/>
        <v>1.7338612770000001E-2</v>
      </c>
      <c r="H1230" s="348">
        <f t="shared" si="739"/>
        <v>1.7338612770000001E-2</v>
      </c>
      <c r="I1230" s="74"/>
      <c r="J1230" s="132">
        <f t="shared" si="740"/>
        <v>6.7156501999999997E-4</v>
      </c>
      <c r="K1230" s="132">
        <f t="shared" si="741"/>
        <v>1.1901803900000001E-3</v>
      </c>
      <c r="L1230" s="300">
        <f t="shared" si="742"/>
        <v>1.2098336E-4</v>
      </c>
      <c r="M1230" s="132">
        <v>1.5355884E-2</v>
      </c>
      <c r="N1230" s="132">
        <v>5.3965483000000002E-4</v>
      </c>
      <c r="O1230" s="132">
        <v>6.5052556000000004E-4</v>
      </c>
      <c r="P1230" s="132">
        <v>5.4653106000000003E-4</v>
      </c>
      <c r="Q1230" s="132">
        <v>1.2503395999999999E-4</v>
      </c>
      <c r="R1230" s="132">
        <v>0</v>
      </c>
      <c r="S1230" s="132">
        <v>0</v>
      </c>
      <c r="T1230" s="132">
        <v>0</v>
      </c>
      <c r="U1230" s="132">
        <v>1.2098336E-4</v>
      </c>
      <c r="V1230" s="132">
        <v>0</v>
      </c>
      <c r="W1230" s="132">
        <v>0</v>
      </c>
      <c r="X1230" s="132">
        <v>0</v>
      </c>
      <c r="Y1230" s="132">
        <v>0</v>
      </c>
      <c r="Z1230" s="132">
        <v>0</v>
      </c>
      <c r="AA1230" s="74"/>
      <c r="AB1230" s="301">
        <f t="shared" si="743"/>
        <v>0.11545777443609022</v>
      </c>
      <c r="AC1230" s="338">
        <f t="shared" si="744"/>
        <v>0.11545777443609022</v>
      </c>
      <c r="AD1230" s="74"/>
      <c r="AE1230" s="136">
        <v>1.9382090000000001</v>
      </c>
      <c r="AF1230" s="136">
        <v>1.5316883999999999</v>
      </c>
      <c r="AG1230" s="136">
        <v>0</v>
      </c>
      <c r="AH1230" s="136">
        <v>0</v>
      </c>
      <c r="AI1230" s="136">
        <v>3.1005808999999999E-2</v>
      </c>
      <c r="AJ1230" s="136">
        <v>0.35359149000000001</v>
      </c>
      <c r="AK1230" s="136">
        <v>2.1923299E-2</v>
      </c>
      <c r="AL1230" s="74"/>
      <c r="AM1230" s="133">
        <v>2.2543776999999999E-3</v>
      </c>
      <c r="AN1230" s="340">
        <f t="shared" si="745"/>
        <v>2.2543776999999999E-3</v>
      </c>
      <c r="AP1230" s="133">
        <v>2.0877973999999999E-3</v>
      </c>
      <c r="AQ1230" s="145">
        <v>9.5462159000000003E-5</v>
      </c>
      <c r="AR1230" s="145">
        <v>7.1118109000000004E-5</v>
      </c>
      <c r="AS1230" s="134">
        <f t="shared" si="746"/>
        <v>1.2516770823900001E-7</v>
      </c>
      <c r="AT1230" s="135">
        <f t="shared" si="747"/>
        <v>3.5304052451959993E-10</v>
      </c>
      <c r="AU1230" s="135">
        <f t="shared" si="748"/>
        <v>9.960519466E-3</v>
      </c>
      <c r="AV1230" s="302">
        <v>1.0714481E-7</v>
      </c>
      <c r="AW1230" s="302">
        <v>3.2328175999999998E-10</v>
      </c>
      <c r="AX1230" s="302">
        <v>8.8325195999999995E-15</v>
      </c>
      <c r="AY1230" s="303">
        <v>0</v>
      </c>
      <c r="AZ1230" s="303">
        <v>0</v>
      </c>
      <c r="BA1230" s="302">
        <v>8.1265239000000005E-11</v>
      </c>
      <c r="BB1230" s="302">
        <v>1.7941633000000002E-8</v>
      </c>
      <c r="BC1230" s="302">
        <v>1.1520017E-11</v>
      </c>
      <c r="BD1230" s="302">
        <v>1.8229915000000001E-11</v>
      </c>
      <c r="BE1230" s="303">
        <v>0</v>
      </c>
      <c r="BF1230" s="303">
        <v>0</v>
      </c>
      <c r="BG1230" s="303">
        <v>0</v>
      </c>
      <c r="BH1230" s="303">
        <v>0</v>
      </c>
      <c r="BI1230" s="303">
        <v>0</v>
      </c>
      <c r="BJ1230" s="303">
        <v>0</v>
      </c>
      <c r="BK1230" s="303">
        <v>0</v>
      </c>
      <c r="BL1230" s="303">
        <v>0</v>
      </c>
      <c r="BM1230" s="302">
        <v>2.4418660000000002E-6</v>
      </c>
      <c r="BN1230" s="303">
        <v>9.9580776000000003E-3</v>
      </c>
      <c r="BO1230" s="303">
        <v>0</v>
      </c>
      <c r="BP1230" s="303">
        <v>0</v>
      </c>
      <c r="BQ1230" s="303">
        <v>0</v>
      </c>
      <c r="BR1230" s="74"/>
      <c r="BS1230" s="144">
        <v>5.6599716000000003E-6</v>
      </c>
      <c r="BT1230" s="144">
        <v>1.5243729E-7</v>
      </c>
      <c r="BU1230" s="144">
        <v>3.2192691E-6</v>
      </c>
      <c r="BV1230" s="136">
        <v>0</v>
      </c>
      <c r="BW1230" s="144">
        <v>1.9825188000000001E-7</v>
      </c>
      <c r="BX1230" s="144">
        <v>5.2609603999999999E-8</v>
      </c>
      <c r="BY1230" s="136">
        <v>0</v>
      </c>
      <c r="BZ1230" s="144">
        <v>7.9850055999999995E-8</v>
      </c>
      <c r="CA1230" s="136">
        <v>0</v>
      </c>
      <c r="CB1230" s="136">
        <v>0</v>
      </c>
      <c r="CC1230" s="136">
        <v>0</v>
      </c>
      <c r="CD1230" s="136">
        <v>0</v>
      </c>
      <c r="CE1230" s="136">
        <v>0</v>
      </c>
      <c r="CF1230" s="144">
        <v>1.0958145E-7</v>
      </c>
      <c r="CG1230" s="144">
        <v>1.7896226E-6</v>
      </c>
      <c r="CH1230" s="144">
        <v>5.8349657000000003E-8</v>
      </c>
      <c r="CI1230" s="136">
        <v>0</v>
      </c>
      <c r="CJ1230" s="238"/>
      <c r="CK1230" s="138"/>
      <c r="CL1230" s="233" t="s">
        <v>4679</v>
      </c>
      <c r="CM1230" s="151"/>
      <c r="CN1230" s="151"/>
      <c r="CO1230" s="151"/>
      <c r="CP1230" s="305"/>
      <c r="CQ1230" s="74"/>
      <c r="CR1230" s="151"/>
      <c r="CS1230" s="74"/>
      <c r="CT1230" s="74"/>
      <c r="CU1230" s="74"/>
      <c r="CV1230" s="74"/>
      <c r="CW1230" s="74"/>
      <c r="CX1230" s="74"/>
      <c r="CY1230" s="74"/>
      <c r="CZ1230" s="74"/>
      <c r="DA1230" s="74"/>
      <c r="DB1230" s="74"/>
    </row>
    <row r="1231" spans="1:323" ht="14.5" customHeight="1">
      <c r="A1231" s="74" t="s">
        <v>4722</v>
      </c>
      <c r="B1231" s="129" t="s">
        <v>4675</v>
      </c>
      <c r="C1231" s="130" t="str">
        <f t="shared" si="737"/>
        <v>B.042.01.116</v>
      </c>
      <c r="D1231" s="131" t="s">
        <v>4677</v>
      </c>
      <c r="E1231" s="129" t="s">
        <v>2549</v>
      </c>
      <c r="F1231" s="132" t="s">
        <v>4724</v>
      </c>
      <c r="G1231" s="132">
        <f t="shared" si="738"/>
        <v>1.5228532950999999E-2</v>
      </c>
      <c r="H1231" s="348">
        <f t="shared" si="739"/>
        <v>1.5228532950999999E-2</v>
      </c>
      <c r="I1231" s="74"/>
      <c r="J1231" s="132">
        <f t="shared" si="740"/>
        <v>5.4507831100000001E-4</v>
      </c>
      <c r="K1231" s="132">
        <f t="shared" si="741"/>
        <v>1.02651276E-3</v>
      </c>
      <c r="L1231" s="300">
        <f t="shared" si="742"/>
        <v>1.7332687999999999E-4</v>
      </c>
      <c r="M1231" s="132">
        <v>1.3483614999999999E-2</v>
      </c>
      <c r="N1231" s="132">
        <v>4.6990033999999998E-4</v>
      </c>
      <c r="O1231" s="132">
        <v>5.5661242000000001E-4</v>
      </c>
      <c r="P1231" s="132">
        <v>4.6763109E-4</v>
      </c>
      <c r="Q1231" s="304">
        <v>7.7447221000000004E-5</v>
      </c>
      <c r="R1231" s="132">
        <v>0</v>
      </c>
      <c r="S1231" s="132">
        <v>0</v>
      </c>
      <c r="T1231" s="132">
        <v>0</v>
      </c>
      <c r="U1231" s="132">
        <v>1.7332687999999999E-4</v>
      </c>
      <c r="V1231" s="132">
        <v>0</v>
      </c>
      <c r="W1231" s="132">
        <v>0</v>
      </c>
      <c r="X1231" s="132">
        <v>0</v>
      </c>
      <c r="Y1231" s="132">
        <v>0</v>
      </c>
      <c r="Z1231" s="132">
        <v>0</v>
      </c>
      <c r="AA1231" s="74"/>
      <c r="AB1231" s="301">
        <f t="shared" si="743"/>
        <v>0.10138056390977443</v>
      </c>
      <c r="AC1231" s="338">
        <f t="shared" si="744"/>
        <v>0.10138056390977443</v>
      </c>
      <c r="AD1231" s="74"/>
      <c r="AE1231" s="136">
        <v>2.0124273000000001</v>
      </c>
      <c r="AF1231" s="136">
        <v>1.6502006</v>
      </c>
      <c r="AG1231" s="136">
        <v>0</v>
      </c>
      <c r="AH1231" s="136">
        <v>0</v>
      </c>
      <c r="AI1231" s="136">
        <v>6.9380217999999994E-2</v>
      </c>
      <c r="AJ1231" s="136">
        <v>0.17982992</v>
      </c>
      <c r="AK1231" s="136">
        <v>0.11301654</v>
      </c>
      <c r="AL1231" s="74"/>
      <c r="AM1231" s="133">
        <v>1.9788199E-3</v>
      </c>
      <c r="AN1231" s="340">
        <f t="shared" si="745"/>
        <v>1.9788199E-3</v>
      </c>
      <c r="AP1231" s="133">
        <v>1.8212383000000001E-3</v>
      </c>
      <c r="AQ1231" s="145">
        <v>8.3689037000000006E-5</v>
      </c>
      <c r="AR1231" s="145">
        <v>7.3892570000000003E-5</v>
      </c>
      <c r="AS1231" s="134">
        <f t="shared" si="746"/>
        <v>1.0918694538100001E-7</v>
      </c>
      <c r="AT1231" s="135">
        <f t="shared" si="747"/>
        <v>3.095008774129E-10</v>
      </c>
      <c r="AU1231" s="135">
        <f t="shared" si="748"/>
        <v>1.03490993408E-2</v>
      </c>
      <c r="AV1231" s="302">
        <v>9.4081160000000005E-8</v>
      </c>
      <c r="AW1231" s="302">
        <v>2.8386556999999999E-10</v>
      </c>
      <c r="AX1231" s="302">
        <v>7.7556128999999993E-15</v>
      </c>
      <c r="AY1231" s="303">
        <v>0</v>
      </c>
      <c r="AZ1231" s="303">
        <v>0</v>
      </c>
      <c r="BA1231" s="302">
        <v>6.9533380999999998E-11</v>
      </c>
      <c r="BB1231" s="302">
        <v>1.5036252000000001E-8</v>
      </c>
      <c r="BC1231" s="302">
        <v>9.8569298000000004E-12</v>
      </c>
      <c r="BD1231" s="302">
        <v>1.5770622000000001E-11</v>
      </c>
      <c r="BE1231" s="303">
        <v>0</v>
      </c>
      <c r="BF1231" s="303">
        <v>0</v>
      </c>
      <c r="BG1231" s="303">
        <v>0</v>
      </c>
      <c r="BH1231" s="303">
        <v>0</v>
      </c>
      <c r="BI1231" s="303">
        <v>0</v>
      </c>
      <c r="BJ1231" s="303">
        <v>0</v>
      </c>
      <c r="BK1231" s="303">
        <v>0</v>
      </c>
      <c r="BL1231" s="303">
        <v>0</v>
      </c>
      <c r="BM1231" s="302">
        <v>3.4983407999999998E-6</v>
      </c>
      <c r="BN1231" s="303">
        <v>1.0345600999999999E-2</v>
      </c>
      <c r="BO1231" s="303">
        <v>0</v>
      </c>
      <c r="BP1231" s="303">
        <v>0</v>
      </c>
      <c r="BQ1231" s="303">
        <v>0</v>
      </c>
      <c r="BR1231" s="74"/>
      <c r="BS1231" s="144">
        <v>5.2491147999999998E-6</v>
      </c>
      <c r="BT1231" s="144">
        <v>1.3161972E-7</v>
      </c>
      <c r="BU1231" s="144">
        <v>2.8267590000000001E-6</v>
      </c>
      <c r="BV1231" s="136">
        <v>0</v>
      </c>
      <c r="BW1231" s="144">
        <v>1.4417343E-7</v>
      </c>
      <c r="BX1231" s="144">
        <v>4.5014616999999997E-8</v>
      </c>
      <c r="BY1231" s="136">
        <v>0</v>
      </c>
      <c r="BZ1231" s="144">
        <v>6.8322500999999999E-8</v>
      </c>
      <c r="CA1231" s="136">
        <v>0</v>
      </c>
      <c r="CB1231" s="136">
        <v>0</v>
      </c>
      <c r="CC1231" s="136">
        <v>0</v>
      </c>
      <c r="CD1231" s="136">
        <v>0</v>
      </c>
      <c r="CE1231" s="136">
        <v>0</v>
      </c>
      <c r="CF1231" s="144">
        <v>9.3838908999999998E-8</v>
      </c>
      <c r="CG1231" s="144">
        <v>1.8557918999999999E-6</v>
      </c>
      <c r="CH1231" s="144">
        <v>8.3594670999999999E-8</v>
      </c>
      <c r="CI1231" s="136">
        <v>0</v>
      </c>
      <c r="CJ1231" s="238"/>
      <c r="CK1231" s="138"/>
      <c r="CL1231" s="233" t="s">
        <v>4679</v>
      </c>
      <c r="CM1231" s="151"/>
      <c r="CN1231" s="151"/>
      <c r="CO1231" s="151"/>
      <c r="CP1231" s="305"/>
      <c r="CQ1231" s="151"/>
      <c r="CR1231" s="151"/>
      <c r="CS1231" s="74"/>
      <c r="CT1231" s="74"/>
      <c r="CU1231" s="74"/>
      <c r="CV1231" s="74"/>
      <c r="CW1231" s="74"/>
      <c r="CX1231" s="74"/>
      <c r="CY1231" s="74"/>
      <c r="CZ1231" s="74"/>
      <c r="DA1231" s="74"/>
      <c r="DB1231" s="74"/>
    </row>
    <row r="1232" spans="1:323" ht="14.5" customHeight="1">
      <c r="A1232" s="74" t="s">
        <v>4725</v>
      </c>
      <c r="B1232" s="129" t="s">
        <v>4675</v>
      </c>
      <c r="C1232" s="130" t="str">
        <f t="shared" si="737"/>
        <v>B.042.01.117</v>
      </c>
      <c r="D1232" s="131" t="s">
        <v>4677</v>
      </c>
      <c r="E1232" s="129" t="s">
        <v>2549</v>
      </c>
      <c r="F1232" s="132" t="s">
        <v>4727</v>
      </c>
      <c r="G1232" s="132">
        <f t="shared" si="738"/>
        <v>8.0136510700000007E-3</v>
      </c>
      <c r="H1232" s="348">
        <f t="shared" si="739"/>
        <v>8.0136510700000007E-3</v>
      </c>
      <c r="I1232" s="74"/>
      <c r="J1232" s="132">
        <f t="shared" si="740"/>
        <v>1.09556351E-3</v>
      </c>
      <c r="K1232" s="132">
        <f t="shared" si="741"/>
        <v>1.64639542E-3</v>
      </c>
      <c r="L1232" s="300">
        <f t="shared" si="742"/>
        <v>1.3571874E-4</v>
      </c>
      <c r="M1232" s="132">
        <v>5.1359734000000004E-3</v>
      </c>
      <c r="N1232" s="132">
        <v>7.8240399000000004E-4</v>
      </c>
      <c r="O1232" s="132">
        <v>8.6399142999999995E-4</v>
      </c>
      <c r="P1232" s="132">
        <v>7.2587178999999999E-4</v>
      </c>
      <c r="Q1232" s="132">
        <v>3.6969172E-4</v>
      </c>
      <c r="R1232" s="132">
        <v>0</v>
      </c>
      <c r="S1232" s="132">
        <v>0</v>
      </c>
      <c r="T1232" s="132">
        <v>0</v>
      </c>
      <c r="U1232" s="132">
        <v>1.3571874E-4</v>
      </c>
      <c r="V1232" s="132">
        <v>0</v>
      </c>
      <c r="W1232" s="132">
        <v>0</v>
      </c>
      <c r="X1232" s="132">
        <v>0</v>
      </c>
      <c r="Y1232" s="132">
        <v>0</v>
      </c>
      <c r="Z1232" s="132">
        <v>0</v>
      </c>
      <c r="AA1232" s="74"/>
      <c r="AB1232" s="301">
        <f t="shared" si="743"/>
        <v>3.861634135338346E-2</v>
      </c>
      <c r="AC1232" s="338">
        <f t="shared" si="744"/>
        <v>3.861634135338346E-2</v>
      </c>
      <c r="AD1232" s="74"/>
      <c r="AE1232" s="136">
        <v>1.4104847</v>
      </c>
      <c r="AF1232" s="136">
        <v>0.65117535000000004</v>
      </c>
      <c r="AG1232" s="136">
        <v>0</v>
      </c>
      <c r="AH1232" s="136">
        <v>0</v>
      </c>
      <c r="AI1232" s="136">
        <v>0.14146037</v>
      </c>
      <c r="AJ1232" s="136">
        <v>4.1605991000000002E-2</v>
      </c>
      <c r="AK1232" s="136">
        <v>0.57624299000000001</v>
      </c>
      <c r="AL1232" s="74"/>
      <c r="AM1232" s="133">
        <v>1.1434635999999999E-3</v>
      </c>
      <c r="AN1232" s="340">
        <f t="shared" si="745"/>
        <v>1.1434635999999999E-3</v>
      </c>
      <c r="AP1232" s="133">
        <v>1.0701816999999999E-3</v>
      </c>
      <c r="AQ1232" s="145">
        <v>4.0297713000000001E-5</v>
      </c>
      <c r="AR1232" s="145">
        <v>3.2984166999999998E-5</v>
      </c>
      <c r="AS1232" s="134">
        <f t="shared" si="746"/>
        <v>6.4159574920000008E-8</v>
      </c>
      <c r="AT1232" s="135">
        <f t="shared" si="747"/>
        <v>1.4903000815009999E-10</v>
      </c>
      <c r="AU1232" s="135">
        <f t="shared" si="748"/>
        <v>4.6196311774E-3</v>
      </c>
      <c r="AV1232" s="302">
        <v>3.5835965000000003E-8</v>
      </c>
      <c r="AW1232" s="302">
        <v>1.0812576E-10</v>
      </c>
      <c r="AX1232" s="302">
        <v>2.9541501000000001E-15</v>
      </c>
      <c r="AY1232" s="303">
        <v>0</v>
      </c>
      <c r="AZ1232" s="303">
        <v>0</v>
      </c>
      <c r="BA1232" s="302">
        <v>1.0793192000000001E-10</v>
      </c>
      <c r="BB1232" s="302">
        <v>2.8215677999999999E-8</v>
      </c>
      <c r="BC1232" s="302">
        <v>1.5300239E-11</v>
      </c>
      <c r="BD1232" s="302">
        <v>2.5601054999999999E-11</v>
      </c>
      <c r="BE1232" s="303">
        <v>0</v>
      </c>
      <c r="BF1232" s="303">
        <v>0</v>
      </c>
      <c r="BG1232" s="303">
        <v>0</v>
      </c>
      <c r="BH1232" s="303">
        <v>0</v>
      </c>
      <c r="BI1232" s="303">
        <v>0</v>
      </c>
      <c r="BJ1232" s="303">
        <v>0</v>
      </c>
      <c r="BK1232" s="303">
        <v>0</v>
      </c>
      <c r="BL1232" s="303">
        <v>0</v>
      </c>
      <c r="BM1232" s="302">
        <v>2.7392773999999999E-6</v>
      </c>
      <c r="BN1232" s="303">
        <v>4.6168918999999996E-3</v>
      </c>
      <c r="BO1232" s="303">
        <v>0</v>
      </c>
      <c r="BP1232" s="303">
        <v>0</v>
      </c>
      <c r="BQ1232" s="303">
        <v>0</v>
      </c>
      <c r="BR1232" s="74"/>
      <c r="BS1232" s="144">
        <v>2.8806206000000002E-6</v>
      </c>
      <c r="BT1232" s="144">
        <v>2.1203554999999999E-7</v>
      </c>
      <c r="BU1232" s="144">
        <v>1.0767261E-6</v>
      </c>
      <c r="BV1232" s="136">
        <v>0</v>
      </c>
      <c r="BW1232" s="144">
        <v>4.534598E-7</v>
      </c>
      <c r="BX1232" s="144">
        <v>6.9873113999999996E-8</v>
      </c>
      <c r="BY1232" s="136">
        <v>0</v>
      </c>
      <c r="BZ1232" s="144">
        <v>1.0605235E-7</v>
      </c>
      <c r="CA1232" s="136">
        <v>0</v>
      </c>
      <c r="CB1232" s="136">
        <v>0</v>
      </c>
      <c r="CC1232" s="136">
        <v>0</v>
      </c>
      <c r="CD1232" s="136">
        <v>0</v>
      </c>
      <c r="CE1232" s="136">
        <v>0</v>
      </c>
      <c r="CF1232" s="144">
        <v>1.4616159E-7</v>
      </c>
      <c r="CG1232" s="144">
        <v>7.5085571000000004E-7</v>
      </c>
      <c r="CH1232" s="144">
        <v>6.5456457000000004E-8</v>
      </c>
      <c r="CI1232" s="136">
        <v>0</v>
      </c>
      <c r="CJ1232" s="238"/>
      <c r="CK1232" s="138"/>
      <c r="CL1232" s="233" t="s">
        <v>4679</v>
      </c>
      <c r="CP1232" s="305"/>
      <c r="CQ1232" s="151"/>
      <c r="CR1232" s="74"/>
      <c r="CS1232" s="74"/>
      <c r="CT1232" s="74"/>
      <c r="CU1232" s="74"/>
      <c r="CV1232" s="74"/>
      <c r="CW1232" s="74"/>
      <c r="CX1232" s="74"/>
      <c r="CY1232" s="74"/>
      <c r="CZ1232" s="74"/>
      <c r="DA1232" s="74"/>
      <c r="DB1232" s="151"/>
      <c r="DC1232" s="151"/>
      <c r="DD1232" s="151"/>
      <c r="DE1232" s="151"/>
      <c r="DF1232" s="151"/>
      <c r="DG1232" s="151"/>
      <c r="DH1232" s="151"/>
      <c r="DI1232" s="151"/>
      <c r="DJ1232" s="151"/>
      <c r="DK1232" s="151"/>
      <c r="DL1232" s="151"/>
    </row>
    <row r="1233" spans="1:106" ht="14.5" customHeight="1">
      <c r="A1233" s="74" t="s">
        <v>4728</v>
      </c>
      <c r="B1233" s="129" t="s">
        <v>4675</v>
      </c>
      <c r="C1233" s="130" t="str">
        <f t="shared" si="737"/>
        <v>B.042.01.118</v>
      </c>
      <c r="D1233" s="131" t="s">
        <v>4677</v>
      </c>
      <c r="E1233" s="129" t="s">
        <v>2549</v>
      </c>
      <c r="F1233" s="132" t="s">
        <v>4730</v>
      </c>
      <c r="G1233" s="132">
        <f t="shared" si="738"/>
        <v>1.1559985809999999E-2</v>
      </c>
      <c r="H1233" s="348">
        <f t="shared" si="739"/>
        <v>1.1559985809999999E-2</v>
      </c>
      <c r="I1233" s="74"/>
      <c r="J1233" s="132">
        <f t="shared" si="740"/>
        <v>8.7739483999999999E-4</v>
      </c>
      <c r="K1233" s="132">
        <f t="shared" si="741"/>
        <v>1.8630309099999999E-3</v>
      </c>
      <c r="L1233" s="300">
        <f t="shared" si="742"/>
        <v>2.8319256000000002E-4</v>
      </c>
      <c r="M1233" s="132">
        <v>8.5363674999999993E-3</v>
      </c>
      <c r="N1233" s="132">
        <v>1.2149903999999999E-3</v>
      </c>
      <c r="O1233" s="132">
        <v>6.4804051000000003E-4</v>
      </c>
      <c r="P1233" s="132">
        <v>5.4444327000000004E-4</v>
      </c>
      <c r="Q1233" s="132">
        <v>3.3295157E-4</v>
      </c>
      <c r="R1233" s="132">
        <v>0</v>
      </c>
      <c r="S1233" s="132">
        <v>0</v>
      </c>
      <c r="T1233" s="132">
        <v>0</v>
      </c>
      <c r="U1233" s="132">
        <v>2.8319256000000002E-4</v>
      </c>
      <c r="V1233" s="132">
        <v>0</v>
      </c>
      <c r="W1233" s="132">
        <v>0</v>
      </c>
      <c r="X1233" s="132">
        <v>0</v>
      </c>
      <c r="Y1233" s="132">
        <v>0</v>
      </c>
      <c r="Z1233" s="132">
        <v>0</v>
      </c>
      <c r="AA1233" s="74"/>
      <c r="AB1233" s="301">
        <f t="shared" si="743"/>
        <v>6.4183214285714274E-2</v>
      </c>
      <c r="AC1233" s="338">
        <f t="shared" si="744"/>
        <v>6.4183214285714274E-2</v>
      </c>
      <c r="AD1233" s="74"/>
      <c r="AE1233" s="136">
        <v>1.4564573000000001</v>
      </c>
      <c r="AF1233" s="136">
        <v>0.66887680999999999</v>
      </c>
      <c r="AG1233" s="136">
        <v>0</v>
      </c>
      <c r="AH1233" s="136">
        <v>0</v>
      </c>
      <c r="AI1233" s="136">
        <v>0.16407926</v>
      </c>
      <c r="AJ1233" s="136">
        <v>0.50990787000000004</v>
      </c>
      <c r="AK1233" s="136">
        <v>0.11359334</v>
      </c>
      <c r="AL1233" s="74"/>
      <c r="AM1233" s="133">
        <v>1.6524853999999999E-3</v>
      </c>
      <c r="AN1233" s="340">
        <f t="shared" si="745"/>
        <v>1.6524853999999999E-3</v>
      </c>
      <c r="AP1233" s="133">
        <v>1.5526927000000001E-3</v>
      </c>
      <c r="AQ1233" s="145">
        <v>6.0484208999999997E-5</v>
      </c>
      <c r="AR1233" s="145">
        <v>3.9308477000000002E-5</v>
      </c>
      <c r="AS1233" s="134">
        <f t="shared" si="746"/>
        <v>9.3087092799999995E-8</v>
      </c>
      <c r="AT1233" s="135">
        <f t="shared" si="747"/>
        <v>2.2368420501589998E-10</v>
      </c>
      <c r="AU1233" s="135">
        <f t="shared" si="748"/>
        <v>5.5053889131000001E-3</v>
      </c>
      <c r="AV1233" s="302">
        <v>5.9562022999999998E-8</v>
      </c>
      <c r="AW1233" s="302">
        <v>1.7971299999999999E-10</v>
      </c>
      <c r="AX1233" s="302">
        <v>4.9100159E-15</v>
      </c>
      <c r="AY1233" s="303">
        <v>0</v>
      </c>
      <c r="AZ1233" s="303">
        <v>0</v>
      </c>
      <c r="BA1233" s="302">
        <v>8.0954799999999994E-11</v>
      </c>
      <c r="BB1233" s="302">
        <v>3.3444114999999999E-8</v>
      </c>
      <c r="BC1233" s="302">
        <v>1.1476009999999999E-11</v>
      </c>
      <c r="BD1233" s="302">
        <v>3.2490284999999999E-11</v>
      </c>
      <c r="BE1233" s="303">
        <v>0</v>
      </c>
      <c r="BF1233" s="303">
        <v>0</v>
      </c>
      <c r="BG1233" s="303">
        <v>0</v>
      </c>
      <c r="BH1233" s="303">
        <v>0</v>
      </c>
      <c r="BI1233" s="303">
        <v>0</v>
      </c>
      <c r="BJ1233" s="303">
        <v>0</v>
      </c>
      <c r="BK1233" s="303">
        <v>0</v>
      </c>
      <c r="BL1233" s="303">
        <v>0</v>
      </c>
      <c r="BM1233" s="302">
        <v>5.7158131000000001E-6</v>
      </c>
      <c r="BN1233" s="303">
        <v>5.4996730999999997E-3</v>
      </c>
      <c r="BO1233" s="303">
        <v>0</v>
      </c>
      <c r="BP1233" s="303">
        <v>0</v>
      </c>
      <c r="BQ1233" s="303">
        <v>0</v>
      </c>
      <c r="BR1233" s="74"/>
      <c r="BS1233" s="144">
        <v>3.6788214E-6</v>
      </c>
      <c r="BT1233" s="144">
        <v>2.5065037999999999E-7</v>
      </c>
      <c r="BU1233" s="144">
        <v>1.7895983E-6</v>
      </c>
      <c r="BV1233" s="136">
        <v>0</v>
      </c>
      <c r="BW1233" s="144">
        <v>4.6540618E-7</v>
      </c>
      <c r="BX1233" s="144">
        <v>5.2408631000000001E-8</v>
      </c>
      <c r="BY1233" s="136">
        <v>0</v>
      </c>
      <c r="BZ1233" s="144">
        <v>7.9545023000000006E-8</v>
      </c>
      <c r="CA1233" s="136">
        <v>0</v>
      </c>
      <c r="CB1233" s="136">
        <v>0</v>
      </c>
      <c r="CC1233" s="136">
        <v>0</v>
      </c>
      <c r="CD1233" s="136">
        <v>0</v>
      </c>
      <c r="CE1233" s="136">
        <v>0</v>
      </c>
      <c r="CF1233" s="144">
        <v>1.1557597E-7</v>
      </c>
      <c r="CG1233" s="144">
        <v>7.8905453000000001E-7</v>
      </c>
      <c r="CH1233" s="144">
        <v>1.3658231999999999E-7</v>
      </c>
      <c r="CI1233" s="136">
        <v>0</v>
      </c>
      <c r="CJ1233" s="238"/>
      <c r="CK1233" s="138"/>
      <c r="CL1233" s="233" t="s">
        <v>4679</v>
      </c>
      <c r="CP1233" s="305"/>
      <c r="CQ1233" s="74"/>
      <c r="CR1233" s="74"/>
      <c r="CS1233" s="74"/>
      <c r="CT1233" s="74"/>
      <c r="CU1233" s="74"/>
      <c r="CV1233" s="74"/>
      <c r="CW1233" s="74"/>
      <c r="CX1233" s="74"/>
      <c r="CY1233" s="151"/>
      <c r="CZ1233" s="151"/>
      <c r="DA1233" s="151"/>
      <c r="DB1233" s="140"/>
    </row>
    <row r="1234" spans="1:106" ht="14.5" customHeight="1">
      <c r="A1234" s="74" t="s">
        <v>4731</v>
      </c>
      <c r="B1234" s="129" t="s">
        <v>4675</v>
      </c>
      <c r="C1234" s="130" t="str">
        <f t="shared" si="737"/>
        <v>B.042.01.119</v>
      </c>
      <c r="D1234" s="131" t="s">
        <v>4677</v>
      </c>
      <c r="E1234" s="129" t="s">
        <v>2549</v>
      </c>
      <c r="F1234" s="132" t="s">
        <v>4733</v>
      </c>
      <c r="G1234" s="132">
        <f t="shared" si="738"/>
        <v>5.3582551699999995E-3</v>
      </c>
      <c r="H1234" s="348">
        <f t="shared" si="739"/>
        <v>5.3582551699999995E-3</v>
      </c>
      <c r="I1234" s="74"/>
      <c r="J1234" s="132">
        <f t="shared" si="740"/>
        <v>4.9225716000000008E-4</v>
      </c>
      <c r="K1234" s="132">
        <f t="shared" si="741"/>
        <v>1.14107436E-3</v>
      </c>
      <c r="L1234" s="300">
        <f t="shared" si="742"/>
        <v>3.5340475000000002E-4</v>
      </c>
      <c r="M1234" s="132">
        <v>3.3715188999999999E-3</v>
      </c>
      <c r="N1234" s="132">
        <v>7.7874062999999996E-4</v>
      </c>
      <c r="O1234" s="132">
        <v>3.6233373000000001E-4</v>
      </c>
      <c r="P1234" s="132">
        <v>3.0441023000000002E-4</v>
      </c>
      <c r="Q1234" s="132">
        <v>1.8784693E-4</v>
      </c>
      <c r="R1234" s="132">
        <v>0</v>
      </c>
      <c r="S1234" s="132">
        <v>0</v>
      </c>
      <c r="T1234" s="132">
        <v>0</v>
      </c>
      <c r="U1234" s="132">
        <v>3.5340475000000002E-4</v>
      </c>
      <c r="V1234" s="132">
        <v>0</v>
      </c>
      <c r="W1234" s="132">
        <v>0</v>
      </c>
      <c r="X1234" s="132">
        <v>0</v>
      </c>
      <c r="Y1234" s="132">
        <v>0</v>
      </c>
      <c r="Z1234" s="132">
        <v>0</v>
      </c>
      <c r="AA1234" s="74"/>
      <c r="AB1234" s="301">
        <f t="shared" si="743"/>
        <v>2.5349766165413533E-2</v>
      </c>
      <c r="AC1234" s="338">
        <f t="shared" si="744"/>
        <v>2.5349766165413533E-2</v>
      </c>
      <c r="AD1234" s="74"/>
      <c r="AE1234" s="136">
        <v>1.2817057000000001</v>
      </c>
      <c r="AF1234" s="136">
        <v>0.37811934000000003</v>
      </c>
      <c r="AG1234" s="136">
        <v>0</v>
      </c>
      <c r="AH1234" s="136">
        <v>0</v>
      </c>
      <c r="AI1234" s="136">
        <v>0.34466697000000002</v>
      </c>
      <c r="AJ1234" s="136">
        <v>0.50302747999999997</v>
      </c>
      <c r="AK1234" s="136">
        <v>5.5891940000000001E-2</v>
      </c>
      <c r="AL1234" s="74"/>
      <c r="AM1234" s="133">
        <v>7.8438187E-4</v>
      </c>
      <c r="AN1234" s="340">
        <f t="shared" si="745"/>
        <v>7.8438187E-4</v>
      </c>
      <c r="AP1234" s="133">
        <v>7.3560585000000003E-4</v>
      </c>
      <c r="AQ1234" s="145">
        <v>2.6409113E-5</v>
      </c>
      <c r="AR1234" s="145">
        <v>2.2366912E-5</v>
      </c>
      <c r="AS1234" s="134">
        <f t="shared" si="746"/>
        <v>4.4101070613000002E-8</v>
      </c>
      <c r="AT1234" s="135">
        <f t="shared" si="747"/>
        <v>9.7666835457100006E-11</v>
      </c>
      <c r="AU1234" s="135">
        <f t="shared" si="748"/>
        <v>3.1326206398999998E-3</v>
      </c>
      <c r="AV1234" s="302">
        <v>2.3524583E-8</v>
      </c>
      <c r="AW1234" s="302">
        <v>7.0979344000000006E-11</v>
      </c>
      <c r="AX1234" s="302">
        <v>1.9392571E-15</v>
      </c>
      <c r="AY1234" s="303">
        <v>0</v>
      </c>
      <c r="AZ1234" s="303">
        <v>0</v>
      </c>
      <c r="BA1234" s="302">
        <v>4.5263612999999999E-11</v>
      </c>
      <c r="BB1234" s="302">
        <v>2.0531223999999999E-8</v>
      </c>
      <c r="BC1234" s="302">
        <v>6.4164902000000004E-12</v>
      </c>
      <c r="BD1234" s="302">
        <v>2.0269062E-11</v>
      </c>
      <c r="BE1234" s="303">
        <v>0</v>
      </c>
      <c r="BF1234" s="303">
        <v>0</v>
      </c>
      <c r="BG1234" s="303">
        <v>0</v>
      </c>
      <c r="BH1234" s="303">
        <v>0</v>
      </c>
      <c r="BI1234" s="303">
        <v>0</v>
      </c>
      <c r="BJ1234" s="303">
        <v>0</v>
      </c>
      <c r="BK1234" s="303">
        <v>0</v>
      </c>
      <c r="BL1234" s="303">
        <v>0</v>
      </c>
      <c r="BM1234" s="302">
        <v>7.1329399000000002E-6</v>
      </c>
      <c r="BN1234" s="303">
        <v>3.1254876999999999E-3</v>
      </c>
      <c r="BO1234" s="303">
        <v>0</v>
      </c>
      <c r="BP1234" s="303">
        <v>0</v>
      </c>
      <c r="BQ1234" s="303">
        <v>0</v>
      </c>
      <c r="BR1234" s="74"/>
      <c r="BS1234" s="144">
        <v>1.8913628999999999E-6</v>
      </c>
      <c r="BT1234" s="144">
        <v>1.5464306E-7</v>
      </c>
      <c r="BU1234" s="144">
        <v>7.0681873000000002E-7</v>
      </c>
      <c r="BV1234" s="136">
        <v>0</v>
      </c>
      <c r="BW1234" s="144">
        <v>2.7367154000000002E-7</v>
      </c>
      <c r="BX1234" s="144">
        <v>2.9302821E-8</v>
      </c>
      <c r="BY1234" s="136">
        <v>0</v>
      </c>
      <c r="BZ1234" s="144">
        <v>4.4475376E-8</v>
      </c>
      <c r="CA1234" s="136">
        <v>0</v>
      </c>
      <c r="CB1234" s="136">
        <v>0</v>
      </c>
      <c r="CC1234" s="136">
        <v>0</v>
      </c>
      <c r="CD1234" s="136">
        <v>0</v>
      </c>
      <c r="CE1234" s="136">
        <v>0</v>
      </c>
      <c r="CF1234" s="144">
        <v>6.5562241000000002E-8</v>
      </c>
      <c r="CG1234" s="144">
        <v>4.4644385000000001E-7</v>
      </c>
      <c r="CH1234" s="144">
        <v>1.7044531E-7</v>
      </c>
      <c r="CI1234" s="136">
        <v>0</v>
      </c>
      <c r="CJ1234" s="238"/>
      <c r="CK1234" s="138"/>
      <c r="CL1234" s="233" t="s">
        <v>4679</v>
      </c>
      <c r="CP1234" s="305"/>
      <c r="CQ1234" s="74"/>
      <c r="CR1234" s="74"/>
      <c r="CS1234" s="74"/>
      <c r="CT1234" s="74"/>
      <c r="CU1234" s="74"/>
      <c r="CV1234" s="74"/>
      <c r="CW1234" s="74"/>
      <c r="CX1234" s="74"/>
      <c r="CY1234" s="140"/>
      <c r="CZ1234" s="140"/>
      <c r="DA1234" s="140"/>
      <c r="DB1234" s="140"/>
    </row>
    <row r="1235" spans="1:106" ht="14.5" customHeight="1">
      <c r="A1235" s="74" t="s">
        <v>4734</v>
      </c>
      <c r="B1235" s="129" t="s">
        <v>4675</v>
      </c>
      <c r="C1235" s="130" t="str">
        <f t="shared" si="737"/>
        <v>B.042.01.120</v>
      </c>
      <c r="D1235" s="131" t="s">
        <v>4677</v>
      </c>
      <c r="E1235" s="129" t="s">
        <v>2549</v>
      </c>
      <c r="F1235" s="132" t="s">
        <v>4736</v>
      </c>
      <c r="G1235" s="132">
        <f t="shared" si="738"/>
        <v>2.8918213300000002E-2</v>
      </c>
      <c r="H1235" s="348">
        <f t="shared" si="739"/>
        <v>2.8918213300000002E-2</v>
      </c>
      <c r="I1235" s="74"/>
      <c r="J1235" s="132">
        <f t="shared" si="740"/>
        <v>3.8063890999999999E-3</v>
      </c>
      <c r="K1235" s="132">
        <f t="shared" si="741"/>
        <v>5.8444962000000003E-3</v>
      </c>
      <c r="L1235" s="300">
        <f t="shared" si="742"/>
        <v>0</v>
      </c>
      <c r="M1235" s="132">
        <v>1.9267328E-2</v>
      </c>
      <c r="N1235" s="132">
        <v>2.8693979E-3</v>
      </c>
      <c r="O1235" s="132">
        <v>2.9750982999999999E-3</v>
      </c>
      <c r="P1235" s="132">
        <v>2.4994923E-3</v>
      </c>
      <c r="Q1235" s="132">
        <v>1.3068967999999999E-3</v>
      </c>
      <c r="R1235" s="132">
        <v>0</v>
      </c>
      <c r="S1235" s="132">
        <v>0</v>
      </c>
      <c r="T1235" s="132">
        <v>0</v>
      </c>
      <c r="U1235" s="132">
        <v>0</v>
      </c>
      <c r="V1235" s="132">
        <v>0</v>
      </c>
      <c r="W1235" s="132">
        <v>0</v>
      </c>
      <c r="X1235" s="132">
        <v>0</v>
      </c>
      <c r="Y1235" s="132">
        <v>0</v>
      </c>
      <c r="Z1235" s="132">
        <v>0</v>
      </c>
      <c r="AA1235" s="74"/>
      <c r="AB1235" s="301">
        <f t="shared" si="743"/>
        <v>0.14486712781954886</v>
      </c>
      <c r="AC1235" s="338">
        <f t="shared" si="744"/>
        <v>0.14486712781954886</v>
      </c>
      <c r="AD1235" s="74"/>
      <c r="AE1235" s="136">
        <v>2.3494853999999998</v>
      </c>
      <c r="AF1235" s="136">
        <v>2.3442221999999999</v>
      </c>
      <c r="AG1235" s="136">
        <v>0</v>
      </c>
      <c r="AH1235" s="136">
        <v>0</v>
      </c>
      <c r="AI1235" s="136">
        <v>5.2631579E-3</v>
      </c>
      <c r="AJ1235" s="136">
        <v>0</v>
      </c>
      <c r="AK1235" s="136">
        <v>0</v>
      </c>
      <c r="AL1235" s="74"/>
      <c r="AM1235" s="133">
        <v>4.1998877E-3</v>
      </c>
      <c r="AN1235" s="340">
        <f t="shared" si="745"/>
        <v>4.1998877E-3</v>
      </c>
      <c r="AP1235" s="133">
        <v>3.9311639000000004E-3</v>
      </c>
      <c r="AQ1235" s="133">
        <v>1.4877059E-4</v>
      </c>
      <c r="AR1235" s="133">
        <v>1.1995321E-4</v>
      </c>
      <c r="AS1235" s="134">
        <f t="shared" si="746"/>
        <v>2.3568128652999999E-7</v>
      </c>
      <c r="AT1235" s="135">
        <f t="shared" si="747"/>
        <v>5.5018710933500003E-10</v>
      </c>
      <c r="AU1235" s="135">
        <f t="shared" si="748"/>
        <v>1.680017E-2</v>
      </c>
      <c r="AV1235" s="302">
        <v>1.3443668999999999E-7</v>
      </c>
      <c r="AW1235" s="302">
        <v>4.0562794999999999E-10</v>
      </c>
      <c r="AX1235" s="302">
        <v>1.1082334999999999E-14</v>
      </c>
      <c r="AY1235" s="303">
        <v>0</v>
      </c>
      <c r="AZ1235" s="303">
        <v>0</v>
      </c>
      <c r="BA1235" s="302">
        <v>3.7165652999999999E-10</v>
      </c>
      <c r="BB1235" s="302">
        <v>1.0087294E-7</v>
      </c>
      <c r="BC1235" s="302">
        <v>5.2685377000000001E-11</v>
      </c>
      <c r="BD1235" s="302">
        <v>9.1862700000000001E-11</v>
      </c>
      <c r="BE1235" s="303">
        <v>0</v>
      </c>
      <c r="BF1235" s="303">
        <v>0</v>
      </c>
      <c r="BG1235" s="303">
        <v>0</v>
      </c>
      <c r="BH1235" s="303">
        <v>0</v>
      </c>
      <c r="BI1235" s="303">
        <v>0</v>
      </c>
      <c r="BJ1235" s="303">
        <v>0</v>
      </c>
      <c r="BK1235" s="303">
        <v>0</v>
      </c>
      <c r="BL1235" s="303">
        <v>0</v>
      </c>
      <c r="BM1235" s="303">
        <v>0</v>
      </c>
      <c r="BN1235" s="303">
        <v>1.680017E-2</v>
      </c>
      <c r="BO1235" s="303">
        <v>0</v>
      </c>
      <c r="BP1235" s="303">
        <v>0</v>
      </c>
      <c r="BQ1235" s="303">
        <v>0</v>
      </c>
      <c r="BR1235" s="74"/>
      <c r="BS1235" s="144">
        <v>1.0225841999999999E-5</v>
      </c>
      <c r="BT1235" s="144">
        <v>7.5568871000000004E-7</v>
      </c>
      <c r="BU1235" s="144">
        <v>4.0392798E-6</v>
      </c>
      <c r="BV1235" s="136">
        <v>0</v>
      </c>
      <c r="BW1235" s="144">
        <v>1.6128444E-6</v>
      </c>
      <c r="BX1235" s="144">
        <v>2.4060351999999998E-7</v>
      </c>
      <c r="BY1235" s="136">
        <v>0</v>
      </c>
      <c r="BZ1235" s="144">
        <v>3.6518437000000001E-7</v>
      </c>
      <c r="CA1235" s="136">
        <v>0</v>
      </c>
      <c r="CB1235" s="136">
        <v>0</v>
      </c>
      <c r="CC1235" s="136">
        <v>0</v>
      </c>
      <c r="CD1235" s="136">
        <v>0</v>
      </c>
      <c r="CE1235" s="136">
        <v>0</v>
      </c>
      <c r="CF1235" s="144">
        <v>5.0495698000000005E-7</v>
      </c>
      <c r="CG1235" s="144">
        <v>2.7072845999999999E-6</v>
      </c>
      <c r="CH1235" s="136">
        <v>0</v>
      </c>
      <c r="CI1235" s="136">
        <v>0</v>
      </c>
      <c r="CJ1235" s="238"/>
      <c r="CK1235" s="138"/>
      <c r="CL1235" s="233" t="s">
        <v>4679</v>
      </c>
      <c r="CP1235" s="305"/>
      <c r="CQ1235" s="74"/>
      <c r="CR1235" s="74"/>
      <c r="CS1235" s="74"/>
      <c r="CT1235" s="74"/>
      <c r="CU1235" s="74"/>
      <c r="CV1235" s="74"/>
      <c r="CW1235" s="74"/>
      <c r="CX1235" s="74"/>
      <c r="CY1235" s="140"/>
      <c r="CZ1235" s="140"/>
      <c r="DA1235" s="140"/>
      <c r="DB1235" s="140"/>
    </row>
    <row r="1236" spans="1:106" ht="14.5" customHeight="1">
      <c r="A1236" s="74" t="s">
        <v>4737</v>
      </c>
      <c r="B1236" s="129" t="s">
        <v>4675</v>
      </c>
      <c r="C1236" s="130" t="str">
        <f t="shared" si="737"/>
        <v>B.042.01.121</v>
      </c>
      <c r="D1236" s="131" t="s">
        <v>4677</v>
      </c>
      <c r="E1236" s="129" t="s">
        <v>2549</v>
      </c>
      <c r="F1236" s="132" t="s">
        <v>4739</v>
      </c>
      <c r="G1236" s="132">
        <f t="shared" si="738"/>
        <v>1.8568690570000001E-2</v>
      </c>
      <c r="H1236" s="348">
        <f t="shared" si="739"/>
        <v>1.8568690570000001E-2</v>
      </c>
      <c r="I1236" s="74"/>
      <c r="J1236" s="132">
        <f t="shared" si="740"/>
        <v>6.1848390000000006E-4</v>
      </c>
      <c r="K1236" s="132">
        <f t="shared" si="741"/>
        <v>1.11137846E-3</v>
      </c>
      <c r="L1236" s="300">
        <f t="shared" si="742"/>
        <v>1.0501812100000001E-3</v>
      </c>
      <c r="M1236" s="132">
        <v>1.5788646999999999E-2</v>
      </c>
      <c r="N1236" s="132">
        <v>5.2442807999999997E-4</v>
      </c>
      <c r="O1236" s="132">
        <v>5.8695038000000004E-4</v>
      </c>
      <c r="P1236" s="132">
        <v>4.9311915000000003E-4</v>
      </c>
      <c r="Q1236" s="132">
        <v>1.2536475E-4</v>
      </c>
      <c r="R1236" s="132">
        <v>0</v>
      </c>
      <c r="S1236" s="132">
        <v>0</v>
      </c>
      <c r="T1236" s="132">
        <v>0</v>
      </c>
      <c r="U1236" s="132">
        <v>2.3641016000000001E-4</v>
      </c>
      <c r="V1236" s="132">
        <v>0</v>
      </c>
      <c r="W1236" s="132">
        <v>8.1377105000000004E-4</v>
      </c>
      <c r="X1236" s="132">
        <v>0</v>
      </c>
      <c r="Y1236" s="132">
        <v>0</v>
      </c>
      <c r="Z1236" s="132">
        <v>0</v>
      </c>
      <c r="AA1236" s="74"/>
      <c r="AB1236" s="301">
        <f t="shared" si="743"/>
        <v>0.11871163157894736</v>
      </c>
      <c r="AC1236" s="338">
        <f t="shared" si="744"/>
        <v>0.11871163157894736</v>
      </c>
      <c r="AD1236" s="74"/>
      <c r="AE1236" s="136">
        <v>1.9925900000000001</v>
      </c>
      <c r="AF1236" s="136">
        <v>1.4626699999999999</v>
      </c>
      <c r="AG1236" s="136">
        <v>0.11031282000000001</v>
      </c>
      <c r="AH1236" s="136">
        <v>0</v>
      </c>
      <c r="AI1236" s="136">
        <v>8.4374220999999999E-2</v>
      </c>
      <c r="AJ1236" s="136">
        <v>0.33471055</v>
      </c>
      <c r="AK1236" s="136">
        <v>5.2244102000000004E-4</v>
      </c>
      <c r="AL1236" s="74"/>
      <c r="AM1236" s="133">
        <v>2.2827521999999999E-3</v>
      </c>
      <c r="AN1236" s="340">
        <f t="shared" si="745"/>
        <v>2.2827521999999999E-3</v>
      </c>
      <c r="AP1236" s="133">
        <v>2.1234318000000001E-3</v>
      </c>
      <c r="AQ1236" s="145">
        <v>9.7354198999999994E-5</v>
      </c>
      <c r="AR1236" s="145">
        <v>6.1966189E-5</v>
      </c>
      <c r="AS1236" s="134">
        <f t="shared" si="746"/>
        <v>1.27304064273E-7</v>
      </c>
      <c r="AT1236" s="135">
        <f t="shared" si="747"/>
        <v>3.6003771743959999E-10</v>
      </c>
      <c r="AU1236" s="135">
        <f t="shared" si="748"/>
        <v>8.6787379813000002E-3</v>
      </c>
      <c r="AV1236" s="302">
        <v>1.1016439E-7</v>
      </c>
      <c r="AW1236" s="302">
        <v>3.3239256000000001E-10</v>
      </c>
      <c r="AX1236" s="302">
        <v>9.0814396000000004E-15</v>
      </c>
      <c r="AY1236" s="303">
        <v>0</v>
      </c>
      <c r="AZ1236" s="303">
        <v>0</v>
      </c>
      <c r="BA1236" s="302">
        <v>7.3323272999999995E-11</v>
      </c>
      <c r="BB1236" s="302">
        <v>1.7066351000000001E-8</v>
      </c>
      <c r="BC1236" s="302">
        <v>1.0394178000000001E-11</v>
      </c>
      <c r="BD1236" s="302">
        <v>1.7241898E-11</v>
      </c>
      <c r="BE1236" s="303">
        <v>0</v>
      </c>
      <c r="BF1236" s="303">
        <v>0</v>
      </c>
      <c r="BG1236" s="303">
        <v>0</v>
      </c>
      <c r="BH1236" s="303">
        <v>0</v>
      </c>
      <c r="BI1236" s="303">
        <v>0</v>
      </c>
      <c r="BJ1236" s="303">
        <v>0</v>
      </c>
      <c r="BK1236" s="303">
        <v>0</v>
      </c>
      <c r="BL1236" s="303">
        <v>0</v>
      </c>
      <c r="BM1236" s="302">
        <v>4.7715812999999997E-6</v>
      </c>
      <c r="BN1236" s="303">
        <v>8.6739664000000001E-3</v>
      </c>
      <c r="BO1236" s="303">
        <v>0</v>
      </c>
      <c r="BP1236" s="303">
        <v>0</v>
      </c>
      <c r="BQ1236" s="303">
        <v>0</v>
      </c>
      <c r="BR1236" s="74"/>
      <c r="BS1236" s="144">
        <v>5.8414205999999999E-6</v>
      </c>
      <c r="BT1236" s="144">
        <v>1.4301088E-7</v>
      </c>
      <c r="BU1236" s="144">
        <v>3.3099952E-6</v>
      </c>
      <c r="BV1236" s="136">
        <v>0</v>
      </c>
      <c r="BW1236" s="144">
        <v>1.9461716E-7</v>
      </c>
      <c r="BX1236" s="144">
        <v>4.7468121999999998E-8</v>
      </c>
      <c r="BY1236" s="136">
        <v>0</v>
      </c>
      <c r="BZ1236" s="144">
        <v>7.2046393999999995E-8</v>
      </c>
      <c r="CA1236" s="136">
        <v>0</v>
      </c>
      <c r="CB1236" s="136">
        <v>0</v>
      </c>
      <c r="CC1236" s="136">
        <v>0</v>
      </c>
      <c r="CD1236" s="136">
        <v>0</v>
      </c>
      <c r="CE1236" s="136">
        <v>0</v>
      </c>
      <c r="CF1236" s="144">
        <v>9.9227321999999996E-8</v>
      </c>
      <c r="CG1236" s="144">
        <v>1.8610362000000001E-6</v>
      </c>
      <c r="CH1236" s="144">
        <v>1.1401941E-7</v>
      </c>
      <c r="CI1236" s="136">
        <v>0</v>
      </c>
      <c r="CJ1236" s="239"/>
      <c r="CK1236" s="239"/>
      <c r="CL1236" s="233" t="s">
        <v>4679</v>
      </c>
      <c r="CP1236" s="305"/>
      <c r="CQ1236" s="74"/>
      <c r="CR1236" s="74"/>
      <c r="CS1236" s="74"/>
      <c r="CT1236" s="151"/>
      <c r="CU1236" s="151"/>
      <c r="CV1236" s="151"/>
      <c r="CW1236" s="151"/>
      <c r="CX1236" s="151"/>
      <c r="CY1236" s="140"/>
      <c r="CZ1236" s="140"/>
      <c r="DA1236" s="140"/>
      <c r="DB1236" s="140"/>
    </row>
    <row r="1237" spans="1:106" ht="14.5" customHeight="1">
      <c r="A1237" s="74" t="s">
        <v>4740</v>
      </c>
      <c r="B1237" s="129" t="s">
        <v>4675</v>
      </c>
      <c r="C1237" s="130" t="str">
        <f t="shared" si="737"/>
        <v>B.042.01.122</v>
      </c>
      <c r="D1237" s="131" t="s">
        <v>4677</v>
      </c>
      <c r="E1237" s="129" t="s">
        <v>2549</v>
      </c>
      <c r="F1237" s="132" t="s">
        <v>4742</v>
      </c>
      <c r="G1237" s="132">
        <f t="shared" si="738"/>
        <v>8.5534040690000003E-4</v>
      </c>
      <c r="H1237" s="348">
        <f t="shared" si="739"/>
        <v>8.5534040690000003E-4</v>
      </c>
      <c r="I1237" s="74"/>
      <c r="J1237" s="132">
        <f t="shared" si="740"/>
        <v>4.3086243899999996E-5</v>
      </c>
      <c r="K1237" s="132">
        <f t="shared" si="741"/>
        <v>6.0104212999999995E-5</v>
      </c>
      <c r="L1237" s="300">
        <f t="shared" si="742"/>
        <v>2.3098441000000001E-4</v>
      </c>
      <c r="M1237" s="132">
        <v>5.2116553999999999E-4</v>
      </c>
      <c r="N1237" s="304">
        <v>1.7616412999999998E-5</v>
      </c>
      <c r="O1237" s="304">
        <v>4.2487799999999997E-5</v>
      </c>
      <c r="P1237" s="304">
        <v>3.5695602999999999E-5</v>
      </c>
      <c r="Q1237" s="304">
        <v>7.3906408999999997E-6</v>
      </c>
      <c r="R1237" s="132">
        <v>0</v>
      </c>
      <c r="S1237" s="132">
        <v>0</v>
      </c>
      <c r="T1237" s="132">
        <v>0</v>
      </c>
      <c r="U1237" s="132">
        <v>2.3098441000000001E-4</v>
      </c>
      <c r="V1237" s="132">
        <v>0</v>
      </c>
      <c r="W1237" s="132">
        <v>0</v>
      </c>
      <c r="X1237" s="132">
        <v>0</v>
      </c>
      <c r="Y1237" s="132">
        <v>0</v>
      </c>
      <c r="Z1237" s="132">
        <v>0</v>
      </c>
      <c r="AA1237" s="74"/>
      <c r="AB1237" s="301">
        <f t="shared" si="743"/>
        <v>3.9185378947368416E-3</v>
      </c>
      <c r="AC1237" s="338">
        <f t="shared" si="744"/>
        <v>3.9185378947368416E-3</v>
      </c>
      <c r="AD1237" s="74"/>
      <c r="AE1237" s="136">
        <v>1.0705910000000001</v>
      </c>
      <c r="AF1237" s="136">
        <v>2.9197173999999999E-2</v>
      </c>
      <c r="AG1237" s="136">
        <v>0</v>
      </c>
      <c r="AH1237" s="136">
        <v>0</v>
      </c>
      <c r="AI1237" s="136">
        <v>1.5167602999999999E-3</v>
      </c>
      <c r="AJ1237" s="136">
        <v>0.11072351</v>
      </c>
      <c r="AK1237" s="136">
        <v>0.92915353000000001</v>
      </c>
      <c r="AL1237" s="74"/>
      <c r="AM1237" s="145">
        <v>7.9807805999999995E-5</v>
      </c>
      <c r="AN1237" s="340">
        <f t="shared" si="745"/>
        <v>7.9807805999999995E-5</v>
      </c>
      <c r="AP1237" s="145">
        <v>7.4746192999999993E-5</v>
      </c>
      <c r="AQ1237" s="145">
        <v>3.3914402E-6</v>
      </c>
      <c r="AR1237" s="145">
        <v>1.670172E-6</v>
      </c>
      <c r="AS1237" s="134">
        <f t="shared" si="746"/>
        <v>4.4811866096000006E-9</v>
      </c>
      <c r="AT1237" s="135">
        <f t="shared" si="747"/>
        <v>1.2542308328150001E-11</v>
      </c>
      <c r="AU1237" s="135">
        <f t="shared" si="748"/>
        <v>2.339176506E-4</v>
      </c>
      <c r="AV1237" s="302">
        <v>3.6364031000000001E-9</v>
      </c>
      <c r="AW1237" s="302">
        <v>1.0971906E-11</v>
      </c>
      <c r="AX1237" s="302">
        <v>2.9976814999999998E-16</v>
      </c>
      <c r="AY1237" s="303">
        <v>0</v>
      </c>
      <c r="AZ1237" s="303">
        <v>0</v>
      </c>
      <c r="BA1237" s="302">
        <v>5.3076795999999996E-12</v>
      </c>
      <c r="BB1237" s="302">
        <v>8.3947583000000002E-10</v>
      </c>
      <c r="BC1237" s="302">
        <v>7.5240732000000005E-13</v>
      </c>
      <c r="BD1237" s="302">
        <v>8.1769524000000004E-13</v>
      </c>
      <c r="BE1237" s="303">
        <v>0</v>
      </c>
      <c r="BF1237" s="303">
        <v>0</v>
      </c>
      <c r="BG1237" s="303">
        <v>0</v>
      </c>
      <c r="BH1237" s="303">
        <v>0</v>
      </c>
      <c r="BI1237" s="303">
        <v>0</v>
      </c>
      <c r="BJ1237" s="303">
        <v>0</v>
      </c>
      <c r="BK1237" s="303">
        <v>0</v>
      </c>
      <c r="BL1237" s="303">
        <v>0</v>
      </c>
      <c r="BM1237" s="302">
        <v>4.6620705999999999E-6</v>
      </c>
      <c r="BN1237" s="303">
        <v>2.2925558E-4</v>
      </c>
      <c r="BO1237" s="303">
        <v>0</v>
      </c>
      <c r="BP1237" s="303">
        <v>0</v>
      </c>
      <c r="BQ1237" s="303">
        <v>0</v>
      </c>
      <c r="BR1237" s="74"/>
      <c r="BS1237" s="144">
        <v>2.8698231999999999E-7</v>
      </c>
      <c r="BT1237" s="144">
        <v>7.3848714E-9</v>
      </c>
      <c r="BU1237" s="144">
        <v>1.0925923E-7</v>
      </c>
      <c r="BV1237" s="136">
        <v>0</v>
      </c>
      <c r="BW1237" s="144">
        <v>1.0136068999999999E-8</v>
      </c>
      <c r="BX1237" s="144">
        <v>3.436093E-9</v>
      </c>
      <c r="BY1237" s="136">
        <v>0</v>
      </c>
      <c r="BZ1237" s="144">
        <v>5.2152497000000001E-9</v>
      </c>
      <c r="CA1237" s="136">
        <v>0</v>
      </c>
      <c r="CB1237" s="136">
        <v>0</v>
      </c>
      <c r="CC1237" s="136">
        <v>0</v>
      </c>
      <c r="CD1237" s="136">
        <v>0</v>
      </c>
      <c r="CE1237" s="136">
        <v>0</v>
      </c>
      <c r="CF1237" s="144">
        <v>6.9901882999999997E-9</v>
      </c>
      <c r="CG1237" s="144">
        <v>3.3158012999999999E-8</v>
      </c>
      <c r="CH1237" s="144">
        <v>1.114026E-7</v>
      </c>
      <c r="CI1237" s="136">
        <v>0</v>
      </c>
      <c r="CJ1237" s="239"/>
      <c r="CK1237" s="239"/>
      <c r="CL1237" s="233" t="s">
        <v>4679</v>
      </c>
      <c r="CP1237" s="305"/>
      <c r="CQ1237" s="74"/>
      <c r="CR1237" s="74"/>
      <c r="CS1237" s="151"/>
      <c r="CT1237" s="74"/>
      <c r="CU1237" s="74"/>
      <c r="CV1237" s="74"/>
      <c r="CW1237" s="140"/>
      <c r="CX1237" s="140"/>
      <c r="CY1237" s="140"/>
      <c r="CZ1237" s="140"/>
      <c r="DA1237" s="140"/>
      <c r="DB1237" s="74"/>
    </row>
    <row r="1238" spans="1:106" ht="14.5" customHeight="1">
      <c r="A1238" s="74" t="s">
        <v>4743</v>
      </c>
      <c r="B1238" s="129" t="s">
        <v>4675</v>
      </c>
      <c r="C1238" s="130" t="str">
        <f t="shared" si="737"/>
        <v>B.042.01.123</v>
      </c>
      <c r="D1238" s="131" t="s">
        <v>4677</v>
      </c>
      <c r="E1238" s="129" t="s">
        <v>2549</v>
      </c>
      <c r="F1238" s="132" t="s">
        <v>4745</v>
      </c>
      <c r="G1238" s="132">
        <f t="shared" si="738"/>
        <v>3.5099838403000003E-2</v>
      </c>
      <c r="H1238" s="348">
        <f t="shared" si="739"/>
        <v>3.5099838403000003E-2</v>
      </c>
      <c r="I1238" s="74"/>
      <c r="J1238" s="132">
        <f t="shared" si="740"/>
        <v>1.8556502100000002E-3</v>
      </c>
      <c r="K1238" s="132">
        <f t="shared" si="741"/>
        <v>4.6960483000000001E-3</v>
      </c>
      <c r="L1238" s="300">
        <f t="shared" si="742"/>
        <v>9.7263893000000003E-5</v>
      </c>
      <c r="M1238" s="132">
        <v>2.8450876E-2</v>
      </c>
      <c r="N1238" s="132">
        <v>3.0113636000000002E-3</v>
      </c>
      <c r="O1238" s="132">
        <v>1.6846846999999999E-3</v>
      </c>
      <c r="P1238" s="132">
        <v>1.4153671000000001E-3</v>
      </c>
      <c r="Q1238" s="132">
        <v>4.4028311000000002E-4</v>
      </c>
      <c r="R1238" s="132">
        <v>0</v>
      </c>
      <c r="S1238" s="132">
        <v>0</v>
      </c>
      <c r="T1238" s="132">
        <v>0</v>
      </c>
      <c r="U1238" s="304">
        <v>9.7263893000000003E-5</v>
      </c>
      <c r="V1238" s="132">
        <v>0</v>
      </c>
      <c r="W1238" s="132">
        <v>0</v>
      </c>
      <c r="X1238" s="132">
        <v>0</v>
      </c>
      <c r="Y1238" s="132">
        <v>0</v>
      </c>
      <c r="Z1238" s="132">
        <v>0</v>
      </c>
      <c r="AA1238" s="74"/>
      <c r="AB1238" s="301">
        <f t="shared" si="743"/>
        <v>0.21391636090225563</v>
      </c>
      <c r="AC1238" s="338">
        <f t="shared" si="744"/>
        <v>0.21391636090225563</v>
      </c>
      <c r="AD1238" s="74"/>
      <c r="AE1238" s="136">
        <v>2.6555564</v>
      </c>
      <c r="AF1238" s="136">
        <v>2.4340518000000002</v>
      </c>
      <c r="AG1238" s="136">
        <v>0</v>
      </c>
      <c r="AH1238" s="136">
        <v>0</v>
      </c>
      <c r="AI1238" s="136">
        <v>4.5557284000000003E-2</v>
      </c>
      <c r="AJ1238" s="136">
        <v>0.16385358</v>
      </c>
      <c r="AK1238" s="136">
        <v>1.2093815000000001E-2</v>
      </c>
      <c r="AL1238" s="74"/>
      <c r="AM1238" s="133">
        <v>4.8416943999999998E-3</v>
      </c>
      <c r="AN1238" s="340">
        <f t="shared" si="745"/>
        <v>4.8416943999999998E-3</v>
      </c>
      <c r="AP1238" s="133">
        <v>4.6090857000000004E-3</v>
      </c>
      <c r="AQ1238" s="133">
        <v>1.9202879999999999E-4</v>
      </c>
      <c r="AR1238" s="145">
        <v>4.0579966999999997E-5</v>
      </c>
      <c r="AS1238" s="134">
        <f t="shared" si="746"/>
        <v>2.7632408191999997E-7</v>
      </c>
      <c r="AT1238" s="135">
        <f t="shared" si="747"/>
        <v>7.1016566360099994E-10</v>
      </c>
      <c r="AU1238" s="135">
        <f t="shared" si="748"/>
        <v>5.6834688245000001E-3</v>
      </c>
      <c r="AV1238" s="302">
        <v>1.9851438E-7</v>
      </c>
      <c r="AW1238" s="302">
        <v>5.9896579999999995E-10</v>
      </c>
      <c r="AX1238" s="302">
        <v>1.6364601000000001E-14</v>
      </c>
      <c r="AY1238" s="303">
        <v>0</v>
      </c>
      <c r="AZ1238" s="303">
        <v>0</v>
      </c>
      <c r="BA1238" s="302">
        <v>2.1045492E-10</v>
      </c>
      <c r="BB1238" s="302">
        <v>7.7599247000000002E-8</v>
      </c>
      <c r="BC1238" s="302">
        <v>2.9833718999999997E-11</v>
      </c>
      <c r="BD1238" s="302">
        <v>8.1349779999999998E-11</v>
      </c>
      <c r="BE1238" s="303">
        <v>0</v>
      </c>
      <c r="BF1238" s="303">
        <v>0</v>
      </c>
      <c r="BG1238" s="303">
        <v>0</v>
      </c>
      <c r="BH1238" s="303">
        <v>0</v>
      </c>
      <c r="BI1238" s="303">
        <v>0</v>
      </c>
      <c r="BJ1238" s="303">
        <v>0</v>
      </c>
      <c r="BK1238" s="303">
        <v>0</v>
      </c>
      <c r="BL1238" s="303">
        <v>0</v>
      </c>
      <c r="BM1238" s="302">
        <v>1.9631244999999998E-6</v>
      </c>
      <c r="BN1238" s="303">
        <v>5.6815056999999997E-3</v>
      </c>
      <c r="BO1238" s="303">
        <v>0</v>
      </c>
      <c r="BP1238" s="303">
        <v>0</v>
      </c>
      <c r="BQ1238" s="303">
        <v>0</v>
      </c>
      <c r="BR1238" s="74"/>
      <c r="BS1238" s="144">
        <v>1.1050494000000001E-5</v>
      </c>
      <c r="BT1238" s="144">
        <v>6.3013748000000002E-7</v>
      </c>
      <c r="BU1238" s="144">
        <v>5.9645557000000003E-6</v>
      </c>
      <c r="BV1238" s="136">
        <v>0</v>
      </c>
      <c r="BW1238" s="144">
        <v>8.1155600000000004E-7</v>
      </c>
      <c r="BX1238" s="144">
        <v>1.3624459999999999E-7</v>
      </c>
      <c r="BY1238" s="136">
        <v>0</v>
      </c>
      <c r="BZ1238" s="144">
        <v>2.0678997999999999E-7</v>
      </c>
      <c r="CA1238" s="136">
        <v>0</v>
      </c>
      <c r="CB1238" s="136">
        <v>0</v>
      </c>
      <c r="CC1238" s="136">
        <v>0</v>
      </c>
      <c r="CD1238" s="136">
        <v>0</v>
      </c>
      <c r="CE1238" s="136">
        <v>0</v>
      </c>
      <c r="CF1238" s="144">
        <v>2.9906459999999999E-7</v>
      </c>
      <c r="CG1238" s="144">
        <v>2.9552356000000001E-6</v>
      </c>
      <c r="CH1238" s="144">
        <v>4.6909878999999999E-8</v>
      </c>
      <c r="CI1238" s="136">
        <v>0</v>
      </c>
      <c r="CJ1238" s="238"/>
      <c r="CK1238" s="138"/>
      <c r="CL1238" s="233" t="s">
        <v>4679</v>
      </c>
      <c r="CP1238" s="305"/>
      <c r="CQ1238" s="74"/>
      <c r="CR1238" s="74"/>
      <c r="CS1238" s="74"/>
      <c r="CT1238" s="74"/>
      <c r="CU1238" s="74"/>
      <c r="CV1238" s="74"/>
      <c r="CW1238" s="140"/>
      <c r="CX1238" s="140"/>
      <c r="CY1238" s="74"/>
      <c r="CZ1238" s="74"/>
      <c r="DA1238" s="74"/>
      <c r="DB1238" s="74"/>
    </row>
    <row r="1239" spans="1:106" ht="14.5" customHeight="1">
      <c r="A1239" s="74" t="s">
        <v>4746</v>
      </c>
      <c r="B1239" s="129" t="s">
        <v>4675</v>
      </c>
      <c r="C1239" s="130" t="str">
        <f t="shared" si="737"/>
        <v>B.042.01.124</v>
      </c>
      <c r="D1239" s="131" t="s">
        <v>4677</v>
      </c>
      <c r="E1239" s="129" t="s">
        <v>2549</v>
      </c>
      <c r="F1239" s="132" t="s">
        <v>4748</v>
      </c>
      <c r="G1239" s="132">
        <f t="shared" si="738"/>
        <v>1.1967376589E-2</v>
      </c>
      <c r="H1239" s="348">
        <f t="shared" si="739"/>
        <v>1.1967376589E-2</v>
      </c>
      <c r="I1239" s="74"/>
      <c r="J1239" s="132">
        <f t="shared" si="740"/>
        <v>8.3137321900000004E-4</v>
      </c>
      <c r="K1239" s="132">
        <f t="shared" si="741"/>
        <v>1.60579374E-3</v>
      </c>
      <c r="L1239" s="300">
        <f t="shared" si="742"/>
        <v>2.1390873E-4</v>
      </c>
      <c r="M1239" s="132">
        <v>9.3163008999999995E-3</v>
      </c>
      <c r="N1239" s="132">
        <v>6.9769470000000003E-4</v>
      </c>
      <c r="O1239" s="132">
        <v>9.0809904000000005E-4</v>
      </c>
      <c r="P1239" s="132">
        <v>7.6292826E-4</v>
      </c>
      <c r="Q1239" s="304">
        <v>6.8444959000000001E-5</v>
      </c>
      <c r="R1239" s="132">
        <v>0</v>
      </c>
      <c r="S1239" s="132">
        <v>0</v>
      </c>
      <c r="T1239" s="132">
        <v>0</v>
      </c>
      <c r="U1239" s="132">
        <v>2.1390873E-4</v>
      </c>
      <c r="V1239" s="132">
        <v>0</v>
      </c>
      <c r="W1239" s="132">
        <v>0</v>
      </c>
      <c r="X1239" s="132">
        <v>0</v>
      </c>
      <c r="Y1239" s="132">
        <v>0</v>
      </c>
      <c r="Z1239" s="132">
        <v>0</v>
      </c>
      <c r="AA1239" s="74"/>
      <c r="AB1239" s="301">
        <f t="shared" si="743"/>
        <v>7.0047375187969912E-2</v>
      </c>
      <c r="AC1239" s="338">
        <f t="shared" si="744"/>
        <v>7.0047375187969912E-2</v>
      </c>
      <c r="AD1239" s="74"/>
      <c r="AE1239" s="136">
        <v>1.6009962</v>
      </c>
      <c r="AF1239" s="136">
        <v>0.97537982000000001</v>
      </c>
      <c r="AG1239" s="136">
        <v>0</v>
      </c>
      <c r="AH1239" s="136">
        <v>0</v>
      </c>
      <c r="AI1239" s="136">
        <v>8.9213662999999999E-2</v>
      </c>
      <c r="AJ1239" s="136">
        <v>0.36626918000000003</v>
      </c>
      <c r="AK1239" s="136">
        <v>0.17013359</v>
      </c>
      <c r="AL1239" s="74"/>
      <c r="AM1239" s="133">
        <v>1.5734925000000001E-3</v>
      </c>
      <c r="AN1239" s="340">
        <f t="shared" si="745"/>
        <v>1.5734925000000001E-3</v>
      </c>
      <c r="AP1239" s="133">
        <v>1.4593064E-3</v>
      </c>
      <c r="AQ1239" s="145">
        <v>6.3947006000000006E-5</v>
      </c>
      <c r="AR1239" s="145">
        <v>5.0239084999999997E-5</v>
      </c>
      <c r="AS1239" s="134">
        <f t="shared" si="746"/>
        <v>8.7488394950000002E-8</v>
      </c>
      <c r="AT1239" s="135">
        <f t="shared" si="747"/>
        <v>2.3649040562420003E-10</v>
      </c>
      <c r="AU1239" s="135">
        <f t="shared" si="748"/>
        <v>7.0362864239000003E-3</v>
      </c>
      <c r="AV1239" s="302">
        <v>6.5003964000000006E-8</v>
      </c>
      <c r="AW1239" s="302">
        <v>1.9613264999999999E-10</v>
      </c>
      <c r="AX1239" s="302">
        <v>5.3586242000000003E-15</v>
      </c>
      <c r="AY1239" s="303">
        <v>0</v>
      </c>
      <c r="AZ1239" s="303">
        <v>0</v>
      </c>
      <c r="BA1239" s="302">
        <v>1.1344195E-10</v>
      </c>
      <c r="BB1239" s="302">
        <v>2.2370988999999999E-8</v>
      </c>
      <c r="BC1239" s="302">
        <v>1.6081331E-11</v>
      </c>
      <c r="BD1239" s="302">
        <v>2.4271065999999999E-11</v>
      </c>
      <c r="BE1239" s="303">
        <v>0</v>
      </c>
      <c r="BF1239" s="303">
        <v>0</v>
      </c>
      <c r="BG1239" s="303">
        <v>0</v>
      </c>
      <c r="BH1239" s="303">
        <v>0</v>
      </c>
      <c r="BI1239" s="303">
        <v>0</v>
      </c>
      <c r="BJ1239" s="303">
        <v>0</v>
      </c>
      <c r="BK1239" s="303">
        <v>0</v>
      </c>
      <c r="BL1239" s="303">
        <v>0</v>
      </c>
      <c r="BM1239" s="302">
        <v>4.3174239000000002E-6</v>
      </c>
      <c r="BN1239" s="303">
        <v>7.0319689999999999E-3</v>
      </c>
      <c r="BO1239" s="303">
        <v>0</v>
      </c>
      <c r="BP1239" s="303">
        <v>0</v>
      </c>
      <c r="BQ1239" s="303">
        <v>0</v>
      </c>
      <c r="BR1239" s="74"/>
      <c r="BS1239" s="144">
        <v>3.8899949999999997E-6</v>
      </c>
      <c r="BT1239" s="144">
        <v>2.0468025000000001E-7</v>
      </c>
      <c r="BU1239" s="144">
        <v>1.9531067000000001E-6</v>
      </c>
      <c r="BV1239" s="136">
        <v>0</v>
      </c>
      <c r="BW1239" s="144">
        <v>1.7510098999999999E-7</v>
      </c>
      <c r="BX1239" s="144">
        <v>7.3440205000000004E-8</v>
      </c>
      <c r="BY1239" s="136">
        <v>0</v>
      </c>
      <c r="BZ1239" s="144">
        <v>1.1146643E-7</v>
      </c>
      <c r="CA1239" s="136">
        <v>0</v>
      </c>
      <c r="CB1239" s="136">
        <v>0</v>
      </c>
      <c r="CC1239" s="136">
        <v>0</v>
      </c>
      <c r="CD1239" s="136">
        <v>0</v>
      </c>
      <c r="CE1239" s="136">
        <v>0</v>
      </c>
      <c r="CF1239" s="144">
        <v>1.5244316000000001E-7</v>
      </c>
      <c r="CG1239" s="144">
        <v>1.1165900999999999E-6</v>
      </c>
      <c r="CH1239" s="144">
        <v>1.0316709E-7</v>
      </c>
      <c r="CI1239" s="136">
        <v>0</v>
      </c>
      <c r="CJ1239" s="238"/>
      <c r="CK1239" s="138"/>
      <c r="CL1239" s="233" t="s">
        <v>4679</v>
      </c>
      <c r="CP1239" s="305"/>
      <c r="CQ1239" s="74"/>
      <c r="CR1239" s="74"/>
      <c r="CS1239" s="74"/>
      <c r="CT1239" s="74"/>
      <c r="CU1239" s="74"/>
      <c r="CV1239" s="74"/>
      <c r="CW1239" s="140"/>
      <c r="CX1239" s="140"/>
      <c r="CY1239" s="74"/>
      <c r="CZ1239" s="74"/>
      <c r="DA1239" s="74"/>
      <c r="DB1239" s="74"/>
    </row>
    <row r="1240" spans="1:106" ht="14.5" customHeight="1">
      <c r="A1240" s="74" t="s">
        <v>4749</v>
      </c>
      <c r="B1240" s="129" t="s">
        <v>4675</v>
      </c>
      <c r="C1240" s="130" t="str">
        <f t="shared" si="737"/>
        <v>B.042.01.125</v>
      </c>
      <c r="D1240" s="131" t="s">
        <v>4677</v>
      </c>
      <c r="E1240" s="129" t="s">
        <v>2549</v>
      </c>
      <c r="F1240" s="132" t="s">
        <v>4751</v>
      </c>
      <c r="G1240" s="132">
        <f t="shared" si="738"/>
        <v>2.0684907240000001E-2</v>
      </c>
      <c r="H1240" s="348">
        <f t="shared" si="739"/>
        <v>2.0684907240000001E-2</v>
      </c>
      <c r="I1240" s="74"/>
      <c r="J1240" s="132">
        <f t="shared" si="740"/>
        <v>1.2782779400000001E-3</v>
      </c>
      <c r="K1240" s="132">
        <f t="shared" si="741"/>
        <v>3.0523575999999997E-3</v>
      </c>
      <c r="L1240" s="300">
        <f t="shared" si="742"/>
        <v>4.8992847000000001E-3</v>
      </c>
      <c r="M1240" s="132">
        <v>1.1454987E-2</v>
      </c>
      <c r="N1240" s="132">
        <v>1.9699842999999998E-3</v>
      </c>
      <c r="O1240" s="132">
        <v>1.0823733000000001E-3</v>
      </c>
      <c r="P1240" s="132">
        <v>9.0934266000000001E-4</v>
      </c>
      <c r="Q1240" s="132">
        <v>3.6893528E-4</v>
      </c>
      <c r="R1240" s="132">
        <v>0</v>
      </c>
      <c r="S1240" s="132">
        <v>0</v>
      </c>
      <c r="T1240" s="132">
        <v>0</v>
      </c>
      <c r="U1240" s="132">
        <v>1.3834160000000001E-4</v>
      </c>
      <c r="V1240" s="132">
        <v>0</v>
      </c>
      <c r="W1240" s="132">
        <v>4.7609430999999997E-3</v>
      </c>
      <c r="X1240" s="132">
        <v>0</v>
      </c>
      <c r="Y1240" s="132">
        <v>0</v>
      </c>
      <c r="Z1240" s="132">
        <v>0</v>
      </c>
      <c r="AA1240" s="74"/>
      <c r="AB1240" s="301">
        <f t="shared" si="743"/>
        <v>8.6127721804511267E-2</v>
      </c>
      <c r="AC1240" s="338">
        <f t="shared" si="744"/>
        <v>8.6127721804511267E-2</v>
      </c>
      <c r="AD1240" s="74"/>
      <c r="AE1240" s="136">
        <v>2.1373186999999998</v>
      </c>
      <c r="AF1240" s="136">
        <v>1.0482610999999999</v>
      </c>
      <c r="AG1240" s="136">
        <v>0.64538181999999999</v>
      </c>
      <c r="AH1240" s="136">
        <v>0</v>
      </c>
      <c r="AI1240" s="136">
        <v>1.1965973E-2</v>
      </c>
      <c r="AJ1240" s="136">
        <v>0.16565393</v>
      </c>
      <c r="AK1240" s="136">
        <v>0.26605589000000002</v>
      </c>
      <c r="AL1240" s="74"/>
      <c r="AM1240" s="133">
        <v>2.3163461E-3</v>
      </c>
      <c r="AN1240" s="340">
        <f t="shared" si="745"/>
        <v>2.3163461E-3</v>
      </c>
      <c r="AP1240" s="133">
        <v>2.2002201000000002E-3</v>
      </c>
      <c r="AQ1240" s="145">
        <v>8.4727909000000004E-5</v>
      </c>
      <c r="AR1240" s="145">
        <v>3.1398113999999998E-5</v>
      </c>
      <c r="AS1240" s="134">
        <f t="shared" si="746"/>
        <v>1.3190768172E-7</v>
      </c>
      <c r="AT1240" s="135">
        <f t="shared" si="747"/>
        <v>3.1334285877070001E-10</v>
      </c>
      <c r="AU1240" s="135">
        <f t="shared" si="748"/>
        <v>4.3974950157999997E-3</v>
      </c>
      <c r="AV1240" s="302">
        <v>7.9926525999999999E-8</v>
      </c>
      <c r="AW1240" s="302">
        <v>2.4115762000000002E-10</v>
      </c>
      <c r="AX1240" s="302">
        <v>6.5887706999999998E-15</v>
      </c>
      <c r="AY1240" s="303">
        <v>0</v>
      </c>
      <c r="AZ1240" s="303">
        <v>0</v>
      </c>
      <c r="BA1240" s="302">
        <v>1.3521272000000001E-10</v>
      </c>
      <c r="BB1240" s="302">
        <v>5.1845942999999998E-8</v>
      </c>
      <c r="BC1240" s="302">
        <v>1.9167517000000001E-11</v>
      </c>
      <c r="BD1240" s="302">
        <v>5.3011133000000001E-11</v>
      </c>
      <c r="BE1240" s="303">
        <v>0</v>
      </c>
      <c r="BF1240" s="303">
        <v>0</v>
      </c>
      <c r="BG1240" s="303">
        <v>0</v>
      </c>
      <c r="BH1240" s="303">
        <v>0</v>
      </c>
      <c r="BI1240" s="303">
        <v>0</v>
      </c>
      <c r="BJ1240" s="303">
        <v>0</v>
      </c>
      <c r="BK1240" s="303">
        <v>0</v>
      </c>
      <c r="BL1240" s="303">
        <v>0</v>
      </c>
      <c r="BM1240" s="302">
        <v>2.7922157999999999E-6</v>
      </c>
      <c r="BN1240" s="303">
        <v>4.3947027999999997E-3</v>
      </c>
      <c r="BO1240" s="303">
        <v>0</v>
      </c>
      <c r="BP1240" s="303">
        <v>0</v>
      </c>
      <c r="BQ1240" s="303">
        <v>0</v>
      </c>
      <c r="BR1240" s="74"/>
      <c r="BS1240" s="144">
        <v>5.9697948999999997E-6</v>
      </c>
      <c r="BT1240" s="144">
        <v>4.0999049000000001E-7</v>
      </c>
      <c r="BU1240" s="144">
        <v>2.4014694000000002E-6</v>
      </c>
      <c r="BV1240" s="136">
        <v>0</v>
      </c>
      <c r="BW1240" s="144">
        <v>6.0267503000000002E-7</v>
      </c>
      <c r="BX1240" s="144">
        <v>8.7534196000000004E-8</v>
      </c>
      <c r="BY1240" s="136">
        <v>0</v>
      </c>
      <c r="BZ1240" s="144">
        <v>1.3285807E-7</v>
      </c>
      <c r="CA1240" s="136">
        <v>0</v>
      </c>
      <c r="CB1240" s="136">
        <v>0</v>
      </c>
      <c r="CC1240" s="136">
        <v>0</v>
      </c>
      <c r="CD1240" s="136">
        <v>0</v>
      </c>
      <c r="CE1240" s="136">
        <v>0</v>
      </c>
      <c r="CF1240" s="144">
        <v>1.9247622000000001E-7</v>
      </c>
      <c r="CG1240" s="144">
        <v>2.0760699999999999E-6</v>
      </c>
      <c r="CH1240" s="144">
        <v>6.6721449000000007E-8</v>
      </c>
      <c r="CI1240" s="136">
        <v>0</v>
      </c>
      <c r="CJ1240" s="238"/>
      <c r="CK1240" s="138"/>
      <c r="CL1240" s="233" t="s">
        <v>4679</v>
      </c>
      <c r="CM1240" s="151"/>
      <c r="CN1240" s="151"/>
      <c r="CO1240" s="151"/>
      <c r="CP1240" s="151"/>
      <c r="CQ1240" s="74"/>
      <c r="CR1240" s="74"/>
      <c r="CS1240" s="74"/>
      <c r="CT1240" s="74"/>
      <c r="CU1240" s="74"/>
      <c r="CV1240" s="74"/>
      <c r="CW1240" s="140"/>
      <c r="CX1240" s="140"/>
      <c r="CY1240" s="74"/>
      <c r="CZ1240" s="74"/>
      <c r="DA1240" s="74"/>
      <c r="DB1240" s="74"/>
    </row>
    <row r="1241" spans="1:106" ht="14.5" customHeight="1">
      <c r="A1241" s="74" t="s">
        <v>4752</v>
      </c>
      <c r="B1241" s="129" t="s">
        <v>4675</v>
      </c>
      <c r="C1241" s="130" t="str">
        <f t="shared" si="737"/>
        <v>B.042.01.126</v>
      </c>
      <c r="D1241" s="131" t="s">
        <v>4677</v>
      </c>
      <c r="E1241" s="129" t="s">
        <v>2549</v>
      </c>
      <c r="F1241" s="132" t="s">
        <v>4754</v>
      </c>
      <c r="G1241" s="132">
        <f t="shared" si="738"/>
        <v>2.1877647282E-2</v>
      </c>
      <c r="H1241" s="348">
        <f t="shared" si="739"/>
        <v>2.1877647282E-2</v>
      </c>
      <c r="I1241" s="74"/>
      <c r="J1241" s="132">
        <f t="shared" si="740"/>
        <v>7.0221577000000002E-4</v>
      </c>
      <c r="K1241" s="132">
        <f t="shared" si="741"/>
        <v>1.48626253E-3</v>
      </c>
      <c r="L1241" s="300">
        <f t="shared" si="742"/>
        <v>1.4197536481999999E-2</v>
      </c>
      <c r="M1241" s="132">
        <v>5.4916325000000004E-3</v>
      </c>
      <c r="N1241" s="132">
        <v>9.4597709000000005E-4</v>
      </c>
      <c r="O1241" s="132">
        <v>5.4028544000000003E-4</v>
      </c>
      <c r="P1241" s="132">
        <v>4.5391418000000002E-4</v>
      </c>
      <c r="Q1241" s="132">
        <v>2.4830159000000001E-4</v>
      </c>
      <c r="R1241" s="132">
        <v>0</v>
      </c>
      <c r="S1241" s="132">
        <v>0</v>
      </c>
      <c r="T1241" s="132">
        <v>0</v>
      </c>
      <c r="U1241" s="304">
        <v>6.2710481999999999E-5</v>
      </c>
      <c r="V1241" s="132">
        <v>0</v>
      </c>
      <c r="W1241" s="132">
        <v>1.4134826E-2</v>
      </c>
      <c r="X1241" s="132">
        <v>0</v>
      </c>
      <c r="Y1241" s="132">
        <v>0</v>
      </c>
      <c r="Z1241" s="132">
        <v>0</v>
      </c>
      <c r="AA1241" s="74"/>
      <c r="AB1241" s="301">
        <f t="shared" si="743"/>
        <v>4.1290469924812029E-2</v>
      </c>
      <c r="AC1241" s="338">
        <f t="shared" si="744"/>
        <v>4.1290469924812029E-2</v>
      </c>
      <c r="AD1241" s="74"/>
      <c r="AE1241" s="136">
        <v>2.6487118000000001</v>
      </c>
      <c r="AF1241" s="136">
        <v>0.49398556999999998</v>
      </c>
      <c r="AG1241" s="136">
        <v>1.9160824999999999</v>
      </c>
      <c r="AH1241" s="136">
        <v>0</v>
      </c>
      <c r="AI1241" s="136">
        <v>6.7340067000000003E-2</v>
      </c>
      <c r="AJ1241" s="136">
        <v>2.7172308999999999E-2</v>
      </c>
      <c r="AK1241" s="136">
        <v>0.14413138</v>
      </c>
      <c r="AL1241" s="74"/>
      <c r="AM1241" s="133">
        <v>1.1382033000000001E-3</v>
      </c>
      <c r="AN1241" s="340">
        <f t="shared" si="745"/>
        <v>1.1382033000000001E-3</v>
      </c>
      <c r="AP1241" s="133">
        <v>1.0773978E-3</v>
      </c>
      <c r="AQ1241" s="145">
        <v>4.0791207000000003E-5</v>
      </c>
      <c r="AR1241" s="145">
        <v>2.0014259E-5</v>
      </c>
      <c r="AS1241" s="134">
        <f t="shared" si="746"/>
        <v>6.4592194774999997E-8</v>
      </c>
      <c r="AT1241" s="135">
        <f t="shared" si="747"/>
        <v>1.5085506052099999E-10</v>
      </c>
      <c r="AU1241" s="135">
        <f t="shared" si="748"/>
        <v>2.8031175160999999E-3</v>
      </c>
      <c r="AV1241" s="302">
        <v>3.8317555999999997E-8</v>
      </c>
      <c r="AW1241" s="302">
        <v>1.1561332000000001E-10</v>
      </c>
      <c r="AX1241" s="302">
        <v>3.158721E-15</v>
      </c>
      <c r="AY1241" s="303">
        <v>0</v>
      </c>
      <c r="AZ1241" s="303">
        <v>0</v>
      </c>
      <c r="BA1241" s="302">
        <v>6.7493775000000006E-11</v>
      </c>
      <c r="BB1241" s="302">
        <v>2.6207145000000001E-8</v>
      </c>
      <c r="BC1241" s="302">
        <v>9.5677987999999998E-12</v>
      </c>
      <c r="BD1241" s="302">
        <v>2.5670783E-11</v>
      </c>
      <c r="BE1241" s="303">
        <v>0</v>
      </c>
      <c r="BF1241" s="303">
        <v>0</v>
      </c>
      <c r="BG1241" s="303">
        <v>0</v>
      </c>
      <c r="BH1241" s="303">
        <v>0</v>
      </c>
      <c r="BI1241" s="303">
        <v>0</v>
      </c>
      <c r="BJ1241" s="303">
        <v>0</v>
      </c>
      <c r="BK1241" s="303">
        <v>0</v>
      </c>
      <c r="BL1241" s="303">
        <v>0</v>
      </c>
      <c r="BM1241" s="302">
        <v>1.2657161E-6</v>
      </c>
      <c r="BN1241" s="303">
        <v>2.8018518E-3</v>
      </c>
      <c r="BO1241" s="303">
        <v>0</v>
      </c>
      <c r="BP1241" s="303">
        <v>0</v>
      </c>
      <c r="BQ1241" s="303">
        <v>0</v>
      </c>
      <c r="BR1241" s="74"/>
      <c r="BS1241" s="144">
        <v>4.9808047000000003E-6</v>
      </c>
      <c r="BT1241" s="144">
        <v>1.9920293E-7</v>
      </c>
      <c r="BU1241" s="144">
        <v>1.1512879E-6</v>
      </c>
      <c r="BV1241" s="136">
        <v>0</v>
      </c>
      <c r="BW1241" s="144">
        <v>3.5375702999999999E-7</v>
      </c>
      <c r="BX1241" s="144">
        <v>4.3694214000000003E-8</v>
      </c>
      <c r="BY1241" s="136">
        <v>0</v>
      </c>
      <c r="BZ1241" s="144">
        <v>6.6318413000000001E-8</v>
      </c>
      <c r="CA1241" s="136">
        <v>0</v>
      </c>
      <c r="CB1241" s="136">
        <v>0</v>
      </c>
      <c r="CC1241" s="136">
        <v>0</v>
      </c>
      <c r="CD1241" s="136">
        <v>0</v>
      </c>
      <c r="CE1241" s="136">
        <v>0</v>
      </c>
      <c r="CF1241" s="144">
        <v>9.5724010000000001E-8</v>
      </c>
      <c r="CG1241" s="144">
        <v>3.0405752999999999E-6</v>
      </c>
      <c r="CH1241" s="144">
        <v>3.0244945000000003E-8</v>
      </c>
      <c r="CI1241" s="136">
        <v>0</v>
      </c>
      <c r="CJ1241" s="238"/>
      <c r="CK1241" s="138"/>
      <c r="CL1241" s="233" t="s">
        <v>4679</v>
      </c>
      <c r="CP1241" s="151"/>
      <c r="CQ1241" s="74"/>
      <c r="CR1241" s="151"/>
      <c r="CS1241" s="74"/>
      <c r="CT1241" s="74"/>
      <c r="CU1241" s="74"/>
      <c r="CV1241" s="74"/>
      <c r="CW1241" s="140"/>
      <c r="CX1241" s="140"/>
      <c r="CY1241" s="74"/>
      <c r="CZ1241" s="74"/>
      <c r="DA1241" s="74"/>
      <c r="DB1241" s="74"/>
    </row>
    <row r="1242" spans="1:106" ht="14.5" customHeight="1">
      <c r="A1242" s="74" t="s">
        <v>4755</v>
      </c>
      <c r="B1242" s="129" t="s">
        <v>4675</v>
      </c>
      <c r="C1242" s="130" t="str">
        <f t="shared" si="737"/>
        <v>B.042.01.127</v>
      </c>
      <c r="D1242" s="131" t="s">
        <v>4677</v>
      </c>
      <c r="E1242" s="129" t="s">
        <v>2549</v>
      </c>
      <c r="F1242" s="132" t="s">
        <v>4757</v>
      </c>
      <c r="G1242" s="132">
        <f t="shared" si="738"/>
        <v>2.1243598151E-2</v>
      </c>
      <c r="H1242" s="348">
        <f t="shared" si="739"/>
        <v>2.1243598151E-2</v>
      </c>
      <c r="I1242" s="74"/>
      <c r="J1242" s="132">
        <f t="shared" si="740"/>
        <v>5.8676968E-4</v>
      </c>
      <c r="K1242" s="132">
        <f t="shared" si="741"/>
        <v>1.27470253E-3</v>
      </c>
      <c r="L1242" s="300">
        <f t="shared" si="742"/>
        <v>1.0104984040999999E-2</v>
      </c>
      <c r="M1242" s="132">
        <v>9.2771419000000008E-3</v>
      </c>
      <c r="N1242" s="132">
        <v>6.4361357000000002E-4</v>
      </c>
      <c r="O1242" s="132">
        <v>6.3108895999999999E-4</v>
      </c>
      <c r="P1242" s="132">
        <v>5.3020164000000005E-4</v>
      </c>
      <c r="Q1242" s="304">
        <v>5.6568040000000001E-5</v>
      </c>
      <c r="R1242" s="132">
        <v>0</v>
      </c>
      <c r="S1242" s="132">
        <v>0</v>
      </c>
      <c r="T1242" s="132">
        <v>0</v>
      </c>
      <c r="U1242" s="304">
        <v>9.5006041000000004E-5</v>
      </c>
      <c r="V1242" s="132">
        <v>0</v>
      </c>
      <c r="W1242" s="132">
        <v>1.0009977999999999E-2</v>
      </c>
      <c r="X1242" s="132">
        <v>0</v>
      </c>
      <c r="Y1242" s="132">
        <v>0</v>
      </c>
      <c r="Z1242" s="132">
        <v>0</v>
      </c>
      <c r="AA1242" s="74"/>
      <c r="AB1242" s="301">
        <f t="shared" si="743"/>
        <v>6.9752946616541356E-2</v>
      </c>
      <c r="AC1242" s="338">
        <f t="shared" si="744"/>
        <v>6.9752946616541356E-2</v>
      </c>
      <c r="AD1242" s="74"/>
      <c r="AE1242" s="136">
        <v>2.5316801</v>
      </c>
      <c r="AF1242" s="136">
        <v>0.86300803000000004</v>
      </c>
      <c r="AG1242" s="136">
        <v>1.3569282</v>
      </c>
      <c r="AH1242" s="136">
        <v>0</v>
      </c>
      <c r="AI1242" s="136">
        <v>2.3004005000000001E-2</v>
      </c>
      <c r="AJ1242" s="136">
        <v>3.5695868999999998E-2</v>
      </c>
      <c r="AK1242" s="136">
        <v>0.25304405000000002</v>
      </c>
      <c r="AL1242" s="74"/>
      <c r="AM1242" s="133">
        <v>1.4666919999999999E-3</v>
      </c>
      <c r="AN1242" s="340">
        <f t="shared" si="745"/>
        <v>1.4666919999999999E-3</v>
      </c>
      <c r="AP1242" s="133">
        <v>1.3907886E-3</v>
      </c>
      <c r="AQ1242" s="145">
        <v>6.1303717999999996E-5</v>
      </c>
      <c r="AR1242" s="145">
        <v>1.4599685000000001E-5</v>
      </c>
      <c r="AS1242" s="134">
        <f t="shared" si="746"/>
        <v>8.3380612171999999E-8</v>
      </c>
      <c r="AT1242" s="135">
        <f t="shared" si="747"/>
        <v>2.2671493310040001E-10</v>
      </c>
      <c r="AU1242" s="135">
        <f t="shared" si="748"/>
        <v>2.0447738531000001E-3</v>
      </c>
      <c r="AV1242" s="302">
        <v>6.4730734E-8</v>
      </c>
      <c r="AW1242" s="302">
        <v>1.9530825000000001E-10</v>
      </c>
      <c r="AX1242" s="302">
        <v>5.3361004E-15</v>
      </c>
      <c r="AY1242" s="303">
        <v>0</v>
      </c>
      <c r="AZ1242" s="303">
        <v>0</v>
      </c>
      <c r="BA1242" s="302">
        <v>7.8837172000000005E-11</v>
      </c>
      <c r="BB1242" s="302">
        <v>1.8571041000000001E-8</v>
      </c>
      <c r="BC1242" s="302">
        <v>1.1175819000000001E-11</v>
      </c>
      <c r="BD1242" s="302">
        <v>2.0225528000000001E-11</v>
      </c>
      <c r="BE1242" s="303">
        <v>0</v>
      </c>
      <c r="BF1242" s="303">
        <v>0</v>
      </c>
      <c r="BG1242" s="303">
        <v>0</v>
      </c>
      <c r="BH1242" s="303">
        <v>0</v>
      </c>
      <c r="BI1242" s="303">
        <v>0</v>
      </c>
      <c r="BJ1242" s="303">
        <v>0</v>
      </c>
      <c r="BK1242" s="303">
        <v>0</v>
      </c>
      <c r="BL1242" s="303">
        <v>0</v>
      </c>
      <c r="BM1242" s="302">
        <v>1.9175531000000002E-6</v>
      </c>
      <c r="BN1242" s="303">
        <v>2.0428563000000001E-3</v>
      </c>
      <c r="BO1242" s="303">
        <v>0</v>
      </c>
      <c r="BP1242" s="303">
        <v>0</v>
      </c>
      <c r="BQ1242" s="303">
        <v>0</v>
      </c>
      <c r="BR1242" s="74"/>
      <c r="BS1242" s="144">
        <v>5.3239685999999998E-6</v>
      </c>
      <c r="BT1242" s="144">
        <v>1.6539626E-7</v>
      </c>
      <c r="BU1242" s="144">
        <v>1.9448971999999998E-6</v>
      </c>
      <c r="BV1242" s="136">
        <v>0</v>
      </c>
      <c r="BW1242" s="144">
        <v>1.4881632E-7</v>
      </c>
      <c r="BX1242" s="144">
        <v>5.1037718E-8</v>
      </c>
      <c r="BY1242" s="136">
        <v>0</v>
      </c>
      <c r="BZ1242" s="144">
        <v>7.7464272999999996E-8</v>
      </c>
      <c r="CA1242" s="136">
        <v>0</v>
      </c>
      <c r="CB1242" s="136">
        <v>0</v>
      </c>
      <c r="CC1242" s="136">
        <v>0</v>
      </c>
      <c r="CD1242" s="136">
        <v>0</v>
      </c>
      <c r="CE1242" s="136">
        <v>0</v>
      </c>
      <c r="CF1242" s="144">
        <v>1.0744421E-7</v>
      </c>
      <c r="CG1242" s="144">
        <v>2.7830917E-6</v>
      </c>
      <c r="CH1242" s="144">
        <v>4.5820928000000001E-8</v>
      </c>
      <c r="CI1242" s="136">
        <v>0</v>
      </c>
      <c r="CJ1242" s="238"/>
      <c r="CK1242" s="138"/>
      <c r="CL1242" s="233" t="s">
        <v>4679</v>
      </c>
      <c r="CP1242" s="305"/>
      <c r="CQ1242" s="151"/>
      <c r="CR1242" s="74"/>
      <c r="CS1242" s="74"/>
      <c r="CT1242" s="74"/>
      <c r="CU1242" s="74"/>
      <c r="CV1242" s="74"/>
      <c r="CW1242" s="74"/>
      <c r="CX1242" s="74"/>
      <c r="CY1242" s="74"/>
      <c r="CZ1242" s="74"/>
      <c r="DA1242" s="74"/>
      <c r="DB1242" s="74"/>
    </row>
    <row r="1243" spans="1:106" ht="14.5" customHeight="1">
      <c r="A1243" s="74" t="s">
        <v>4758</v>
      </c>
      <c r="B1243" s="129" t="s">
        <v>4675</v>
      </c>
      <c r="C1243" s="130" t="str">
        <f t="shared" si="737"/>
        <v>B.042.01.128</v>
      </c>
      <c r="D1243" s="131" t="s">
        <v>4677</v>
      </c>
      <c r="E1243" s="129" t="s">
        <v>2549</v>
      </c>
      <c r="F1243" s="132" t="s">
        <v>4760</v>
      </c>
      <c r="G1243" s="132">
        <f t="shared" si="738"/>
        <v>1.8864093880000002E-2</v>
      </c>
      <c r="H1243" s="348">
        <f t="shared" si="739"/>
        <v>1.8864093880000002E-2</v>
      </c>
      <c r="I1243" s="74"/>
      <c r="J1243" s="132">
        <f t="shared" si="740"/>
        <v>1.0374982799999999E-3</v>
      </c>
      <c r="K1243" s="132">
        <f t="shared" si="741"/>
        <v>2.2532358E-3</v>
      </c>
      <c r="L1243" s="300">
        <f t="shared" si="742"/>
        <v>5.1083518E-3</v>
      </c>
      <c r="M1243" s="132">
        <v>1.0465008E-2</v>
      </c>
      <c r="N1243" s="132">
        <v>1.1770543E-3</v>
      </c>
      <c r="O1243" s="132">
        <v>1.0761815E-3</v>
      </c>
      <c r="P1243" s="132">
        <v>9.0414062999999998E-4</v>
      </c>
      <c r="Q1243" s="132">
        <v>1.3335765E-4</v>
      </c>
      <c r="R1243" s="132">
        <v>0</v>
      </c>
      <c r="S1243" s="132">
        <v>0</v>
      </c>
      <c r="T1243" s="132">
        <v>0</v>
      </c>
      <c r="U1243" s="132">
        <v>2.333705E-4</v>
      </c>
      <c r="V1243" s="132">
        <v>0</v>
      </c>
      <c r="W1243" s="132">
        <v>4.8749813000000001E-3</v>
      </c>
      <c r="X1243" s="132">
        <v>0</v>
      </c>
      <c r="Y1243" s="132">
        <v>0</v>
      </c>
      <c r="Z1243" s="132">
        <v>0</v>
      </c>
      <c r="AA1243" s="74"/>
      <c r="AB1243" s="301">
        <f t="shared" si="743"/>
        <v>7.8684270676691717E-2</v>
      </c>
      <c r="AC1243" s="338">
        <f t="shared" si="744"/>
        <v>7.8684270676691717E-2</v>
      </c>
      <c r="AD1243" s="74"/>
      <c r="AE1243" s="136">
        <v>2.0289179000000002</v>
      </c>
      <c r="AF1243" s="136">
        <v>0.92368134000000002</v>
      </c>
      <c r="AG1243" s="136">
        <v>0.66084056000000002</v>
      </c>
      <c r="AH1243" s="136">
        <v>0</v>
      </c>
      <c r="AI1243" s="136">
        <v>2.5206095000000001E-2</v>
      </c>
      <c r="AJ1243" s="136">
        <v>0.34970683000000002</v>
      </c>
      <c r="AK1243" s="136">
        <v>6.9483068999999995E-2</v>
      </c>
      <c r="AL1243" s="74"/>
      <c r="AM1243" s="133">
        <v>1.9023009000000001E-3</v>
      </c>
      <c r="AN1243" s="340">
        <f t="shared" si="745"/>
        <v>1.9023009000000001E-3</v>
      </c>
      <c r="AP1243" s="133">
        <v>1.7821743E-3</v>
      </c>
      <c r="AQ1243" s="145">
        <v>7.4509279999999993E-5</v>
      </c>
      <c r="AR1243" s="145">
        <v>4.5617373999999997E-5</v>
      </c>
      <c r="AS1243" s="134">
        <f t="shared" si="746"/>
        <v>1.0684498021E-7</v>
      </c>
      <c r="AT1243" s="135">
        <f t="shared" si="747"/>
        <v>2.7555207234669999E-10</v>
      </c>
      <c r="AU1243" s="135">
        <f t="shared" si="748"/>
        <v>6.3889880303000003E-3</v>
      </c>
      <c r="AV1243" s="302">
        <v>7.3019002999999998E-8</v>
      </c>
      <c r="AW1243" s="302">
        <v>2.2031595999999999E-10</v>
      </c>
      <c r="AX1243" s="302">
        <v>6.0193467000000001E-15</v>
      </c>
      <c r="AY1243" s="303">
        <v>0</v>
      </c>
      <c r="AZ1243" s="303">
        <v>0</v>
      </c>
      <c r="BA1243" s="302">
        <v>1.3443921E-10</v>
      </c>
      <c r="BB1243" s="302">
        <v>3.3691538E-8</v>
      </c>
      <c r="BC1243" s="302">
        <v>1.9057865999999999E-11</v>
      </c>
      <c r="BD1243" s="302">
        <v>3.6172227000000002E-11</v>
      </c>
      <c r="BE1243" s="303">
        <v>0</v>
      </c>
      <c r="BF1243" s="303">
        <v>0</v>
      </c>
      <c r="BG1243" s="303">
        <v>0</v>
      </c>
      <c r="BH1243" s="303">
        <v>0</v>
      </c>
      <c r="BI1243" s="303">
        <v>0</v>
      </c>
      <c r="BJ1243" s="303">
        <v>0</v>
      </c>
      <c r="BK1243" s="303">
        <v>0</v>
      </c>
      <c r="BL1243" s="303">
        <v>0</v>
      </c>
      <c r="BM1243" s="302">
        <v>4.7102302999999996E-6</v>
      </c>
      <c r="BN1243" s="303">
        <v>6.3842778000000001E-3</v>
      </c>
      <c r="BO1243" s="303">
        <v>0</v>
      </c>
      <c r="BP1243" s="303">
        <v>0</v>
      </c>
      <c r="BQ1243" s="303">
        <v>0</v>
      </c>
      <c r="BR1243" s="74"/>
      <c r="BS1243" s="144">
        <v>5.2228602E-6</v>
      </c>
      <c r="BT1243" s="144">
        <v>2.9364332999999998E-7</v>
      </c>
      <c r="BU1243" s="144">
        <v>2.1939262E-6</v>
      </c>
      <c r="BV1243" s="136">
        <v>0</v>
      </c>
      <c r="BW1243" s="144">
        <v>2.9634842000000002E-7</v>
      </c>
      <c r="BX1243" s="144">
        <v>8.7033444000000005E-8</v>
      </c>
      <c r="BY1243" s="136">
        <v>0</v>
      </c>
      <c r="BZ1243" s="144">
        <v>1.3209804000000001E-7</v>
      </c>
      <c r="CA1243" s="136">
        <v>0</v>
      </c>
      <c r="CB1243" s="136">
        <v>0</v>
      </c>
      <c r="CC1243" s="136">
        <v>0</v>
      </c>
      <c r="CD1243" s="136">
        <v>0</v>
      </c>
      <c r="CE1243" s="136">
        <v>0</v>
      </c>
      <c r="CF1243" s="144">
        <v>1.8397492000000001E-7</v>
      </c>
      <c r="CG1243" s="144">
        <v>1.9232824E-6</v>
      </c>
      <c r="CH1243" s="144">
        <v>1.125534E-7</v>
      </c>
      <c r="CI1243" s="136">
        <v>0</v>
      </c>
      <c r="CJ1243" s="238"/>
      <c r="CK1243" s="138"/>
      <c r="CL1243" s="233" t="s">
        <v>4679</v>
      </c>
      <c r="CP1243" s="305"/>
      <c r="CQ1243" s="74"/>
      <c r="CR1243" s="74"/>
      <c r="CS1243" s="74"/>
      <c r="CT1243" s="74"/>
      <c r="CU1243" s="74"/>
      <c r="CV1243" s="74"/>
      <c r="CW1243" s="74"/>
      <c r="CX1243" s="74"/>
      <c r="CY1243" s="74"/>
      <c r="CZ1243" s="74"/>
      <c r="DA1243" s="74"/>
      <c r="DB1243" s="74"/>
    </row>
    <row r="1244" spans="1:106" ht="14.5" customHeight="1">
      <c r="A1244" s="74" t="s">
        <v>4761</v>
      </c>
      <c r="B1244" s="129" t="s">
        <v>4675</v>
      </c>
      <c r="C1244" s="130" t="str">
        <f t="shared" si="737"/>
        <v>B.042.01.129</v>
      </c>
      <c r="D1244" s="131" t="s">
        <v>4677</v>
      </c>
      <c r="E1244" s="129" t="s">
        <v>2549</v>
      </c>
      <c r="F1244" s="132" t="s">
        <v>4763</v>
      </c>
      <c r="G1244" s="132">
        <f t="shared" si="738"/>
        <v>8.1375411026999994E-3</v>
      </c>
      <c r="H1244" s="348">
        <f t="shared" si="739"/>
        <v>8.1375411026999994E-3</v>
      </c>
      <c r="I1244" s="74"/>
      <c r="J1244" s="132">
        <f t="shared" si="740"/>
        <v>5.1822969699999998E-5</v>
      </c>
      <c r="K1244" s="132">
        <f t="shared" si="741"/>
        <v>2.2143174299999997E-4</v>
      </c>
      <c r="L1244" s="300">
        <f t="shared" si="742"/>
        <v>7.2609761899999998E-3</v>
      </c>
      <c r="M1244" s="132">
        <v>6.0331019999999998E-4</v>
      </c>
      <c r="N1244" s="132">
        <v>1.6704970999999999E-4</v>
      </c>
      <c r="O1244" s="304">
        <v>5.4382032999999999E-5</v>
      </c>
      <c r="P1244" s="304">
        <v>4.5688397E-5</v>
      </c>
      <c r="Q1244" s="304">
        <v>6.1345727000000002E-6</v>
      </c>
      <c r="R1244" s="132">
        <v>0</v>
      </c>
      <c r="S1244" s="132">
        <v>0</v>
      </c>
      <c r="T1244" s="132">
        <v>0</v>
      </c>
      <c r="U1244" s="132">
        <v>1.7153209E-4</v>
      </c>
      <c r="V1244" s="132">
        <v>0</v>
      </c>
      <c r="W1244" s="132">
        <v>7.0894440999999999E-3</v>
      </c>
      <c r="X1244" s="132">
        <v>0</v>
      </c>
      <c r="Y1244" s="132">
        <v>0</v>
      </c>
      <c r="Z1244" s="132">
        <v>0</v>
      </c>
      <c r="AA1244" s="74"/>
      <c r="AB1244" s="301">
        <f t="shared" si="743"/>
        <v>4.536166917293233E-3</v>
      </c>
      <c r="AC1244" s="338">
        <f t="shared" si="744"/>
        <v>4.536166917293233E-3</v>
      </c>
      <c r="AD1244" s="74"/>
      <c r="AE1244" s="136">
        <v>1.7348081</v>
      </c>
      <c r="AF1244" s="136">
        <v>5.3958816E-2</v>
      </c>
      <c r="AG1244" s="136">
        <v>0.96102774000000002</v>
      </c>
      <c r="AH1244" s="136">
        <v>0</v>
      </c>
      <c r="AI1244" s="136">
        <v>7.7622996E-2</v>
      </c>
      <c r="AJ1244" s="136">
        <v>0.21815375000000001</v>
      </c>
      <c r="AK1244" s="136">
        <v>0.4240448</v>
      </c>
      <c r="AL1244" s="74"/>
      <c r="AM1244" s="133">
        <v>1.3953189E-4</v>
      </c>
      <c r="AN1244" s="340">
        <f t="shared" si="745"/>
        <v>1.3953189E-4</v>
      </c>
      <c r="AP1244" s="133">
        <v>1.3115436E-4</v>
      </c>
      <c r="AQ1244" s="145">
        <v>4.8045002000000002E-6</v>
      </c>
      <c r="AR1244" s="145">
        <v>3.5730237999999999E-6</v>
      </c>
      <c r="AS1244" s="134">
        <f t="shared" si="746"/>
        <v>7.8629714362000009E-9</v>
      </c>
      <c r="AT1244" s="135">
        <f t="shared" si="747"/>
        <v>1.7768121666769998E-11</v>
      </c>
      <c r="AU1244" s="135">
        <f t="shared" si="748"/>
        <v>5.0042349549999992E-4</v>
      </c>
      <c r="AV1244" s="302">
        <v>4.2095628999999998E-9</v>
      </c>
      <c r="AW1244" s="302">
        <v>1.2701267E-11</v>
      </c>
      <c r="AX1244" s="302">
        <v>3.4701677000000001E-16</v>
      </c>
      <c r="AY1244" s="303">
        <v>0</v>
      </c>
      <c r="AZ1244" s="303">
        <v>0</v>
      </c>
      <c r="BA1244" s="302">
        <v>6.7935362E-12</v>
      </c>
      <c r="BB1244" s="302">
        <v>3.646615E-9</v>
      </c>
      <c r="BC1244" s="302">
        <v>9.6303974999999996E-13</v>
      </c>
      <c r="BD1244" s="302">
        <v>4.1034679000000001E-12</v>
      </c>
      <c r="BE1244" s="303">
        <v>0</v>
      </c>
      <c r="BF1244" s="303">
        <v>0</v>
      </c>
      <c r="BG1244" s="303">
        <v>0</v>
      </c>
      <c r="BH1244" s="303">
        <v>0</v>
      </c>
      <c r="BI1244" s="303">
        <v>0</v>
      </c>
      <c r="BJ1244" s="303">
        <v>0</v>
      </c>
      <c r="BK1244" s="303">
        <v>0</v>
      </c>
      <c r="BL1244" s="303">
        <v>0</v>
      </c>
      <c r="BM1244" s="302">
        <v>3.4621155000000002E-6</v>
      </c>
      <c r="BN1244" s="303">
        <v>4.9696137999999997E-4</v>
      </c>
      <c r="BO1244" s="303">
        <v>0</v>
      </c>
      <c r="BP1244" s="303">
        <v>0</v>
      </c>
      <c r="BQ1244" s="303">
        <v>0</v>
      </c>
      <c r="BR1244" s="74"/>
      <c r="BS1244" s="144">
        <v>1.5834584E-6</v>
      </c>
      <c r="BT1244" s="144">
        <v>3.0527165999999999E-8</v>
      </c>
      <c r="BU1244" s="144">
        <v>1.2648037E-7</v>
      </c>
      <c r="BV1244" s="136">
        <v>0</v>
      </c>
      <c r="BW1244" s="144">
        <v>2.7357582999999999E-8</v>
      </c>
      <c r="BX1244" s="144">
        <v>4.3980089000000003E-9</v>
      </c>
      <c r="BY1244" s="136">
        <v>0</v>
      </c>
      <c r="BZ1244" s="144">
        <v>6.6752311000000003E-9</v>
      </c>
      <c r="CA1244" s="136">
        <v>0</v>
      </c>
      <c r="CB1244" s="136">
        <v>0</v>
      </c>
      <c r="CC1244" s="136">
        <v>0</v>
      </c>
      <c r="CD1244" s="136">
        <v>0</v>
      </c>
      <c r="CE1244" s="136">
        <v>0</v>
      </c>
      <c r="CF1244" s="144">
        <v>1.0315095000000001E-8</v>
      </c>
      <c r="CG1244" s="144">
        <v>1.2949758999999999E-6</v>
      </c>
      <c r="CH1244" s="144">
        <v>8.2729049000000005E-8</v>
      </c>
      <c r="CI1244" s="136">
        <v>0</v>
      </c>
      <c r="CJ1244" s="238"/>
      <c r="CK1244" s="138"/>
      <c r="CL1244" s="233" t="s">
        <v>4679</v>
      </c>
      <c r="CP1244" s="305"/>
      <c r="CQ1244" s="74"/>
      <c r="CR1244" s="74"/>
      <c r="CS1244" s="74"/>
      <c r="CT1244" s="74"/>
      <c r="CU1244" s="74"/>
      <c r="CV1244" s="74"/>
      <c r="CW1244" s="74"/>
      <c r="CX1244" s="74"/>
      <c r="CY1244" s="74"/>
      <c r="CZ1244" s="74"/>
      <c r="DA1244" s="74"/>
      <c r="DB1244" s="74"/>
    </row>
    <row r="1245" spans="1:106" ht="14.5" customHeight="1">
      <c r="A1245" s="74" t="s">
        <v>4764</v>
      </c>
      <c r="B1245" s="129" t="s">
        <v>4675</v>
      </c>
      <c r="C1245" s="130" t="str">
        <f t="shared" si="737"/>
        <v>B.042.01.130</v>
      </c>
      <c r="D1245" s="131" t="s">
        <v>4677</v>
      </c>
      <c r="E1245" s="129" t="s">
        <v>2549</v>
      </c>
      <c r="F1245" s="132" t="s">
        <v>4766</v>
      </c>
      <c r="G1245" s="132">
        <f t="shared" si="738"/>
        <v>1.7229069829999999E-2</v>
      </c>
      <c r="H1245" s="348">
        <f t="shared" si="739"/>
        <v>1.7229069829999999E-2</v>
      </c>
      <c r="I1245" s="74"/>
      <c r="J1245" s="132">
        <f t="shared" si="740"/>
        <v>7.5228952000000004E-4</v>
      </c>
      <c r="K1245" s="132">
        <f t="shared" si="741"/>
        <v>1.28946046E-3</v>
      </c>
      <c r="L1245" s="300">
        <f t="shared" si="742"/>
        <v>3.6638178500000003E-3</v>
      </c>
      <c r="M1245" s="132">
        <v>1.1523502E-2</v>
      </c>
      <c r="N1245" s="132">
        <v>6.1244686000000003E-4</v>
      </c>
      <c r="O1245" s="132">
        <v>6.7701359999999995E-4</v>
      </c>
      <c r="P1245" s="132">
        <v>5.6878465999999999E-4</v>
      </c>
      <c r="Q1245" s="132">
        <v>1.8350486E-4</v>
      </c>
      <c r="R1245" s="132">
        <v>0</v>
      </c>
      <c r="S1245" s="132">
        <v>0</v>
      </c>
      <c r="T1245" s="132">
        <v>0</v>
      </c>
      <c r="U1245" s="132">
        <v>1.4138765000000001E-4</v>
      </c>
      <c r="V1245" s="132">
        <v>0</v>
      </c>
      <c r="W1245" s="132">
        <v>3.5224302000000001E-3</v>
      </c>
      <c r="X1245" s="132">
        <v>0</v>
      </c>
      <c r="Y1245" s="132">
        <v>0</v>
      </c>
      <c r="Z1245" s="132">
        <v>0</v>
      </c>
      <c r="AA1245" s="74"/>
      <c r="AB1245" s="301">
        <f t="shared" si="743"/>
        <v>8.6642872180451122E-2</v>
      </c>
      <c r="AC1245" s="338">
        <f t="shared" si="744"/>
        <v>8.6642872180451122E-2</v>
      </c>
      <c r="AD1245" s="74"/>
      <c r="AE1245" s="136">
        <v>1.9706771999999999</v>
      </c>
      <c r="AF1245" s="136">
        <v>1.0568917</v>
      </c>
      <c r="AG1245" s="136">
        <v>0.47749204000000001</v>
      </c>
      <c r="AH1245" s="136">
        <v>0</v>
      </c>
      <c r="AI1245" s="136">
        <v>0.11359311</v>
      </c>
      <c r="AJ1245" s="136">
        <v>0.30420013000000001</v>
      </c>
      <c r="AK1245" s="136">
        <v>1.8500187000000001E-2</v>
      </c>
      <c r="AL1245" s="74"/>
      <c r="AM1245" s="133">
        <v>1.8106692000000001E-3</v>
      </c>
      <c r="AN1245" s="340">
        <f t="shared" si="745"/>
        <v>1.8106692000000001E-3</v>
      </c>
      <c r="AP1245" s="133">
        <v>1.6833715000000001E-3</v>
      </c>
      <c r="AQ1245" s="145">
        <v>7.4263468000000004E-5</v>
      </c>
      <c r="AR1245" s="145">
        <v>5.3034254000000002E-5</v>
      </c>
      <c r="AS1245" s="134">
        <f t="shared" si="746"/>
        <v>1.00921554189E-7</v>
      </c>
      <c r="AT1245" s="135">
        <f t="shared" si="747"/>
        <v>2.7464300417990004E-10</v>
      </c>
      <c r="AU1245" s="135">
        <f t="shared" si="748"/>
        <v>7.4277666956999999E-3</v>
      </c>
      <c r="AV1245" s="302">
        <v>8.0404586999999995E-8</v>
      </c>
      <c r="AW1245" s="302">
        <v>2.4260004999999998E-10</v>
      </c>
      <c r="AX1245" s="302">
        <v>6.6281799000000004E-15</v>
      </c>
      <c r="AY1245" s="303">
        <v>0</v>
      </c>
      <c r="AZ1245" s="303">
        <v>0</v>
      </c>
      <c r="BA1245" s="302">
        <v>8.4574189000000006E-11</v>
      </c>
      <c r="BB1245" s="302">
        <v>2.0432393E-8</v>
      </c>
      <c r="BC1245" s="302">
        <v>1.1989088000000001E-11</v>
      </c>
      <c r="BD1245" s="302">
        <v>2.0047238E-11</v>
      </c>
      <c r="BE1245" s="303">
        <v>0</v>
      </c>
      <c r="BF1245" s="303">
        <v>0</v>
      </c>
      <c r="BG1245" s="303">
        <v>0</v>
      </c>
      <c r="BH1245" s="303">
        <v>0</v>
      </c>
      <c r="BI1245" s="303">
        <v>0</v>
      </c>
      <c r="BJ1245" s="303">
        <v>0</v>
      </c>
      <c r="BK1245" s="303">
        <v>0</v>
      </c>
      <c r="BL1245" s="303">
        <v>0</v>
      </c>
      <c r="BM1245" s="302">
        <v>2.8536957E-6</v>
      </c>
      <c r="BN1245" s="303">
        <v>7.424913E-3</v>
      </c>
      <c r="BO1245" s="303">
        <v>0</v>
      </c>
      <c r="BP1245" s="303">
        <v>0</v>
      </c>
      <c r="BQ1245" s="303">
        <v>0</v>
      </c>
      <c r="BR1245" s="74"/>
      <c r="BS1245" s="144">
        <v>5.0006638000000002E-6</v>
      </c>
      <c r="BT1245" s="144">
        <v>1.6605586000000001E-7</v>
      </c>
      <c r="BU1245" s="144">
        <v>2.4158332E-6</v>
      </c>
      <c r="BV1245" s="136">
        <v>0</v>
      </c>
      <c r="BW1245" s="144">
        <v>2.6020868999999998E-7</v>
      </c>
      <c r="BX1245" s="144">
        <v>5.4751756000000001E-8</v>
      </c>
      <c r="BY1245" s="136">
        <v>0</v>
      </c>
      <c r="BZ1245" s="144">
        <v>8.3101382999999997E-8</v>
      </c>
      <c r="CA1245" s="136">
        <v>0</v>
      </c>
      <c r="CB1245" s="136">
        <v>0</v>
      </c>
      <c r="CC1245" s="136">
        <v>0</v>
      </c>
      <c r="CD1245" s="136">
        <v>0</v>
      </c>
      <c r="CE1245" s="136">
        <v>0</v>
      </c>
      <c r="CF1245" s="144">
        <v>1.1452449E-7</v>
      </c>
      <c r="CG1245" s="144">
        <v>1.8379978000000001E-6</v>
      </c>
      <c r="CH1245" s="144">
        <v>6.8190543000000002E-8</v>
      </c>
      <c r="CI1245" s="136">
        <v>0</v>
      </c>
      <c r="CJ1245" s="238"/>
      <c r="CK1245" s="138"/>
      <c r="CL1245" s="233" t="s">
        <v>4679</v>
      </c>
      <c r="CP1245" s="305"/>
      <c r="CQ1245" s="74"/>
      <c r="CR1245" s="74"/>
      <c r="CS1245" s="74"/>
      <c r="CT1245" s="74"/>
      <c r="CU1245" s="74"/>
      <c r="CV1245" s="74"/>
      <c r="CW1245" s="74"/>
      <c r="CX1245" s="74"/>
      <c r="CY1245" s="74"/>
      <c r="CZ1245" s="74"/>
      <c r="DA1245" s="74"/>
      <c r="DB1245" s="74"/>
    </row>
    <row r="1246" spans="1:106" ht="14.5" customHeight="1">
      <c r="A1246" s="74" t="s">
        <v>4767</v>
      </c>
      <c r="B1246" s="129" t="s">
        <v>4675</v>
      </c>
      <c r="C1246" s="130" t="str">
        <f t="shared" si="737"/>
        <v>B.042.01.131</v>
      </c>
      <c r="D1246" s="131" t="s">
        <v>4677</v>
      </c>
      <c r="E1246" s="129" t="s">
        <v>2549</v>
      </c>
      <c r="F1246" s="132" t="s">
        <v>4769</v>
      </c>
      <c r="G1246" s="132">
        <f t="shared" si="738"/>
        <v>1.1161752567000001E-2</v>
      </c>
      <c r="H1246" s="348">
        <f t="shared" si="739"/>
        <v>1.1161752567000001E-2</v>
      </c>
      <c r="I1246" s="74"/>
      <c r="J1246" s="132">
        <f t="shared" si="740"/>
        <v>1.5862450699999998E-4</v>
      </c>
      <c r="K1246" s="132">
        <f t="shared" si="741"/>
        <v>5.7890423000000004E-4</v>
      </c>
      <c r="L1246" s="300">
        <f t="shared" si="742"/>
        <v>8.9592019300000006E-3</v>
      </c>
      <c r="M1246" s="132">
        <v>1.4650219E-3</v>
      </c>
      <c r="N1246" s="132">
        <v>4.5206233000000002E-4</v>
      </c>
      <c r="O1246" s="132">
        <v>1.268419E-4</v>
      </c>
      <c r="P1246" s="132">
        <v>1.0656466E-4</v>
      </c>
      <c r="Q1246" s="304">
        <v>5.2059847000000001E-5</v>
      </c>
      <c r="R1246" s="132">
        <v>0</v>
      </c>
      <c r="S1246" s="132">
        <v>0</v>
      </c>
      <c r="T1246" s="132">
        <v>0</v>
      </c>
      <c r="U1246" s="132">
        <v>1.7566253000000001E-4</v>
      </c>
      <c r="V1246" s="132">
        <v>0</v>
      </c>
      <c r="W1246" s="132">
        <v>8.7835394000000001E-3</v>
      </c>
      <c r="X1246" s="132">
        <v>0</v>
      </c>
      <c r="Y1246" s="132">
        <v>0</v>
      </c>
      <c r="Z1246" s="132">
        <v>0</v>
      </c>
      <c r="AA1246" s="74"/>
      <c r="AB1246" s="301">
        <f t="shared" si="743"/>
        <v>1.1015202255639097E-2</v>
      </c>
      <c r="AC1246" s="338">
        <f t="shared" si="744"/>
        <v>1.1015202255639097E-2</v>
      </c>
      <c r="AD1246" s="74"/>
      <c r="AE1246" s="136">
        <v>1.9285224000000001</v>
      </c>
      <c r="AF1246" s="136">
        <v>0.11252495</v>
      </c>
      <c r="AG1246" s="136">
        <v>1.1906752</v>
      </c>
      <c r="AH1246" s="136">
        <v>0</v>
      </c>
      <c r="AI1246" s="136">
        <v>1.8600718000000001E-3</v>
      </c>
      <c r="AJ1246" s="136">
        <v>4.6670893999999997E-2</v>
      </c>
      <c r="AK1246" s="136">
        <v>0.57679137000000003</v>
      </c>
      <c r="AL1246" s="74"/>
      <c r="AM1246" s="133">
        <v>3.6090394999999998E-4</v>
      </c>
      <c r="AN1246" s="340">
        <f t="shared" si="745"/>
        <v>3.6090394999999998E-4</v>
      </c>
      <c r="AP1246" s="133">
        <v>3.4142930000000002E-4</v>
      </c>
      <c r="AQ1246" s="145">
        <v>1.1892559999999999E-5</v>
      </c>
      <c r="AR1246" s="145">
        <v>7.5820871E-6</v>
      </c>
      <c r="AS1246" s="134">
        <f t="shared" si="746"/>
        <v>2.0469382399000001E-8</v>
      </c>
      <c r="AT1246" s="135">
        <f t="shared" si="747"/>
        <v>4.3981360662960002E-11</v>
      </c>
      <c r="AU1246" s="135">
        <f t="shared" si="748"/>
        <v>1.0619169823E-3</v>
      </c>
      <c r="AV1246" s="302">
        <v>1.0222107E-8</v>
      </c>
      <c r="AW1246" s="302">
        <v>3.0842566000000002E-11</v>
      </c>
      <c r="AX1246" s="302">
        <v>8.4266296000000003E-16</v>
      </c>
      <c r="AY1246" s="303">
        <v>0</v>
      </c>
      <c r="AZ1246" s="303">
        <v>0</v>
      </c>
      <c r="BA1246" s="302">
        <v>1.5845398999999999E-11</v>
      </c>
      <c r="BB1246" s="302">
        <v>1.0231430000000001E-8</v>
      </c>
      <c r="BC1246" s="302">
        <v>2.2462159999999998E-12</v>
      </c>
      <c r="BD1246" s="302">
        <v>1.0891736E-11</v>
      </c>
      <c r="BE1246" s="303">
        <v>0</v>
      </c>
      <c r="BF1246" s="303">
        <v>0</v>
      </c>
      <c r="BG1246" s="303">
        <v>0</v>
      </c>
      <c r="BH1246" s="303">
        <v>0</v>
      </c>
      <c r="BI1246" s="303">
        <v>0</v>
      </c>
      <c r="BJ1246" s="303">
        <v>0</v>
      </c>
      <c r="BK1246" s="303">
        <v>0</v>
      </c>
      <c r="BL1246" s="303">
        <v>0</v>
      </c>
      <c r="BM1246" s="302">
        <v>3.5454822999999999E-6</v>
      </c>
      <c r="BN1246" s="303">
        <v>1.0583715E-3</v>
      </c>
      <c r="BO1246" s="303">
        <v>0</v>
      </c>
      <c r="BP1246" s="303">
        <v>0</v>
      </c>
      <c r="BQ1246" s="303">
        <v>0</v>
      </c>
      <c r="BR1246" s="74"/>
      <c r="BS1246" s="144">
        <v>2.2875746000000001E-6</v>
      </c>
      <c r="BT1246" s="144">
        <v>8.0307660999999995E-8</v>
      </c>
      <c r="BU1246" s="144">
        <v>3.0713306000000001E-7</v>
      </c>
      <c r="BV1246" s="136">
        <v>0</v>
      </c>
      <c r="BW1246" s="144">
        <v>1.0510044E-7</v>
      </c>
      <c r="BX1246" s="144">
        <v>1.0258017E-8</v>
      </c>
      <c r="BY1246" s="136">
        <v>0</v>
      </c>
      <c r="BZ1246" s="144">
        <v>1.5569462E-8</v>
      </c>
      <c r="CA1246" s="136">
        <v>0</v>
      </c>
      <c r="CB1246" s="136">
        <v>0</v>
      </c>
      <c r="CC1246" s="136">
        <v>0</v>
      </c>
      <c r="CD1246" s="136">
        <v>0</v>
      </c>
      <c r="CE1246" s="136">
        <v>0</v>
      </c>
      <c r="CF1246" s="144">
        <v>2.4650224000000001E-8</v>
      </c>
      <c r="CG1246" s="144">
        <v>1.6598345999999999E-6</v>
      </c>
      <c r="CH1246" s="144">
        <v>8.4721141000000003E-8</v>
      </c>
      <c r="CI1246" s="136">
        <v>0</v>
      </c>
      <c r="CJ1246" s="238"/>
      <c r="CK1246" s="138"/>
      <c r="CL1246" s="233" t="s">
        <v>4679</v>
      </c>
      <c r="CP1246" s="305"/>
      <c r="CQ1246" s="74"/>
      <c r="CR1246" s="74"/>
      <c r="CS1246" s="74"/>
      <c r="CT1246" s="74"/>
      <c r="CU1246" s="74"/>
      <c r="CV1246" s="74"/>
      <c r="CW1246" s="74"/>
      <c r="CX1246" s="74"/>
      <c r="CY1246" s="74"/>
      <c r="CZ1246" s="74"/>
      <c r="DA1246" s="74"/>
      <c r="DB1246" s="74"/>
    </row>
    <row r="1247" spans="1:106" ht="14.5" customHeight="1">
      <c r="B1247" s="129" t="s">
        <v>772</v>
      </c>
      <c r="C1247" s="127" t="s">
        <v>4770</v>
      </c>
      <c r="D1247" s="127" t="s">
        <v>4771</v>
      </c>
      <c r="G1247" s="74"/>
      <c r="H1247" s="74"/>
      <c r="I1247" s="74"/>
      <c r="J1247" s="74"/>
      <c r="K1247" s="74"/>
      <c r="L1247" s="74"/>
      <c r="M1247" s="74"/>
      <c r="N1247" s="74"/>
      <c r="O1247" s="74"/>
      <c r="P1247" s="74"/>
      <c r="Q1247" s="74"/>
      <c r="R1247" s="74"/>
      <c r="S1247" s="74"/>
      <c r="T1247" s="74"/>
      <c r="U1247" s="74"/>
      <c r="V1247" s="74"/>
      <c r="W1247" s="74"/>
      <c r="X1247" s="74"/>
      <c r="Y1247" s="74"/>
      <c r="Z1247" s="74"/>
      <c r="AA1247" s="74"/>
      <c r="AB1247" s="74"/>
      <c r="AC1247" s="74"/>
      <c r="AD1247" s="74"/>
      <c r="AE1247" s="74"/>
      <c r="AF1247" s="74"/>
      <c r="AG1247" s="74"/>
      <c r="AH1247" s="74"/>
      <c r="AI1247" s="74"/>
      <c r="AJ1247" s="74"/>
      <c r="AK1247" s="74"/>
      <c r="AL1247" s="74"/>
      <c r="AM1247" s="74"/>
      <c r="AN1247" s="74"/>
      <c r="AP1247" s="74"/>
      <c r="AQ1247" s="74"/>
      <c r="AR1247" s="74"/>
      <c r="AS1247" s="74"/>
      <c r="AT1247" s="74"/>
      <c r="AU1247" s="74"/>
      <c r="AV1247" s="74"/>
      <c r="AW1247" s="74"/>
      <c r="AX1247" s="74"/>
      <c r="AY1247" s="74"/>
      <c r="AZ1247" s="74"/>
      <c r="BA1247" s="74"/>
      <c r="BB1247" s="74"/>
      <c r="BC1247" s="74"/>
      <c r="BD1247" s="74"/>
      <c r="BE1247" s="74"/>
      <c r="BF1247" s="74"/>
      <c r="BG1247" s="74"/>
      <c r="BH1247" s="74"/>
      <c r="BI1247" s="74"/>
      <c r="BJ1247" s="74"/>
      <c r="BK1247" s="74"/>
      <c r="BL1247" s="74"/>
      <c r="BM1247" s="74"/>
      <c r="BN1247" s="74"/>
      <c r="BO1247" s="74"/>
      <c r="BP1247" s="74"/>
      <c r="BQ1247" s="74"/>
      <c r="BR1247" s="74"/>
      <c r="BS1247" s="74"/>
      <c r="BT1247" s="74"/>
      <c r="BU1247" s="74"/>
      <c r="BV1247" s="74"/>
      <c r="BW1247" s="74"/>
      <c r="BX1247" s="74"/>
      <c r="BY1247" s="74"/>
      <c r="BZ1247" s="74"/>
      <c r="CA1247" s="74"/>
      <c r="CB1247" s="74"/>
      <c r="CC1247" s="74"/>
      <c r="CD1247" s="74"/>
      <c r="CE1247" s="74"/>
      <c r="CF1247" s="74"/>
      <c r="CG1247" s="74"/>
      <c r="CH1247" s="74"/>
      <c r="CI1247" s="74"/>
      <c r="CJ1247" s="151"/>
      <c r="CK1247" s="151"/>
      <c r="CL1247" s="233"/>
      <c r="CP1247" s="305"/>
      <c r="CQ1247" s="74"/>
      <c r="CR1247" s="74"/>
      <c r="CS1247" s="74"/>
      <c r="CT1247" s="74"/>
      <c r="CU1247" s="74"/>
      <c r="CV1247" s="74"/>
      <c r="CW1247" s="74"/>
      <c r="CX1247" s="74"/>
      <c r="CY1247" s="74"/>
      <c r="CZ1247" s="74"/>
      <c r="DA1247" s="74"/>
      <c r="DB1247" s="74"/>
    </row>
    <row r="1248" spans="1:106" ht="14.5" customHeight="1">
      <c r="A1248" s="74" t="s">
        <v>4772</v>
      </c>
      <c r="B1248" s="129" t="s">
        <v>4675</v>
      </c>
      <c r="C1248" s="130" t="str">
        <f t="shared" ref="C1248:C1278" si="749">MID(A1248,1,12)</f>
        <v>B.042.02.101</v>
      </c>
      <c r="D1248" s="131" t="s">
        <v>4774</v>
      </c>
      <c r="E1248" s="129" t="s">
        <v>2549</v>
      </c>
      <c r="F1248" s="132" t="s">
        <v>4775</v>
      </c>
      <c r="G1248" s="132">
        <f t="shared" ref="G1248:G1278" si="750">J1248+K1248+L1248+M1248</f>
        <v>1.9849006000000002E-2</v>
      </c>
      <c r="H1248" s="348">
        <f t="shared" ref="H1248:H1278" si="751">G1248</f>
        <v>1.9849006000000002E-2</v>
      </c>
      <c r="I1248" s="74"/>
      <c r="J1248" s="132">
        <f t="shared" ref="J1248:J1278" si="752">P1248+Q1248+R1248+S1248</f>
        <v>7.4393883000000002E-4</v>
      </c>
      <c r="K1248" s="132">
        <f t="shared" ref="K1248:K1278" si="753">N1248+O1248+T1248</f>
        <v>1.99757079E-3</v>
      </c>
      <c r="L1248" s="300">
        <f t="shared" ref="L1248:L1278" si="754">U1248+IF(V1248="x",0,V1248)+IF(W1248="x",0,W1248)+IF(X1248="x",0,X1248)+Y1248+Z1248</f>
        <v>5.3081003799999998E-3</v>
      </c>
      <c r="M1248" s="132">
        <v>1.1799396E-2</v>
      </c>
      <c r="N1248" s="132">
        <v>1.3001775E-3</v>
      </c>
      <c r="O1248" s="132">
        <v>6.9739328999999996E-4</v>
      </c>
      <c r="P1248" s="132">
        <v>5.859064E-4</v>
      </c>
      <c r="Q1248" s="132">
        <v>1.5803243E-4</v>
      </c>
      <c r="R1248" s="132">
        <v>0</v>
      </c>
      <c r="S1248" s="132">
        <v>0</v>
      </c>
      <c r="T1248" s="132">
        <v>0</v>
      </c>
      <c r="U1248" s="132">
        <v>1.6538338000000001E-4</v>
      </c>
      <c r="V1248" s="132">
        <v>0</v>
      </c>
      <c r="W1248" s="132">
        <v>5.1427169999999998E-3</v>
      </c>
      <c r="X1248" s="132">
        <v>0</v>
      </c>
      <c r="Y1248" s="132">
        <v>0</v>
      </c>
      <c r="Z1248" s="132">
        <v>0</v>
      </c>
      <c r="AA1248" s="74"/>
      <c r="AB1248" s="301">
        <f t="shared" ref="AB1248:AB1278" si="755">M1248/0.133</f>
        <v>8.871726315789473E-2</v>
      </c>
      <c r="AC1248" s="338">
        <f t="shared" ref="AC1248:AC1278" si="756">AB1248</f>
        <v>8.871726315789473E-2</v>
      </c>
      <c r="AD1248" s="74"/>
      <c r="AE1248" s="136">
        <v>2.1532412000000001</v>
      </c>
      <c r="AF1248" s="136">
        <v>1.0285411</v>
      </c>
      <c r="AG1248" s="136">
        <v>0.69713417</v>
      </c>
      <c r="AH1248" s="136">
        <v>0</v>
      </c>
      <c r="AI1248" s="136">
        <v>8.8947367999999999E-2</v>
      </c>
      <c r="AJ1248" s="136">
        <v>0.23497986000000001</v>
      </c>
      <c r="AK1248" s="136">
        <v>0.10363872</v>
      </c>
      <c r="AL1248" s="74"/>
      <c r="AM1248" s="133">
        <v>2.0333191E-3</v>
      </c>
      <c r="AN1248" s="340">
        <f t="shared" ref="AN1248:AN1278" si="757">AM1248</f>
        <v>2.0333191E-3</v>
      </c>
      <c r="AP1248" s="133">
        <v>1.9204188E-3</v>
      </c>
      <c r="AQ1248" s="145">
        <v>7.9923325999999999E-5</v>
      </c>
      <c r="AR1248" s="145">
        <v>3.2976979999999998E-5</v>
      </c>
      <c r="AS1248" s="134">
        <f t="shared" ref="AS1248:AS1278" si="758">AV1248+AY1248+AZ1248+BA1248+BB1248+BJ1248+BK1248+BO1248</f>
        <v>1.1513302407E-7</v>
      </c>
      <c r="AT1248" s="135">
        <f t="shared" ref="AT1248:AT1278" si="759">AW1248+AX1248+BC1248+BD1248+BE1248+BF1248+BG1248+BH1248+BI1248+BL1248+BP1248+BQ1248</f>
        <v>2.9557442587079997E-10</v>
      </c>
      <c r="AU1248" s="135">
        <f t="shared" ref="AU1248:AU1278" si="760">BM1248+BN1248</f>
        <v>4.6186246132000003E-3</v>
      </c>
      <c r="AV1248" s="302">
        <v>8.2329623000000006E-8</v>
      </c>
      <c r="AW1248" s="302">
        <v>2.4840834000000002E-10</v>
      </c>
      <c r="AX1248" s="302">
        <v>6.7868707999999996E-15</v>
      </c>
      <c r="AY1248" s="303">
        <v>0</v>
      </c>
      <c r="AZ1248" s="303">
        <v>0</v>
      </c>
      <c r="BA1248" s="302">
        <v>8.7120069999999994E-11</v>
      </c>
      <c r="BB1248" s="302">
        <v>3.2716281E-8</v>
      </c>
      <c r="BC1248" s="302">
        <v>1.2349987999999999E-11</v>
      </c>
      <c r="BD1248" s="302">
        <v>3.4809310999999997E-11</v>
      </c>
      <c r="BE1248" s="303">
        <v>0</v>
      </c>
      <c r="BF1248" s="303">
        <v>0</v>
      </c>
      <c r="BG1248" s="303">
        <v>0</v>
      </c>
      <c r="BH1248" s="303">
        <v>0</v>
      </c>
      <c r="BI1248" s="303">
        <v>0</v>
      </c>
      <c r="BJ1248" s="303">
        <v>0</v>
      </c>
      <c r="BK1248" s="303">
        <v>0</v>
      </c>
      <c r="BL1248" s="303">
        <v>0</v>
      </c>
      <c r="BM1248" s="302">
        <v>3.3380132000000001E-6</v>
      </c>
      <c r="BN1248" s="303">
        <v>4.6152865999999999E-3</v>
      </c>
      <c r="BO1248" s="303">
        <v>0</v>
      </c>
      <c r="BP1248" s="303">
        <v>0</v>
      </c>
      <c r="BQ1248" s="303">
        <v>0</v>
      </c>
      <c r="BR1248" s="74"/>
      <c r="BS1248" s="144">
        <v>5.5241422E-6</v>
      </c>
      <c r="BT1248" s="144">
        <v>2.6866821999999998E-7</v>
      </c>
      <c r="BU1248" s="144">
        <v>2.4736728000000001E-6</v>
      </c>
      <c r="BV1248" s="136">
        <v>0</v>
      </c>
      <c r="BW1248" s="144">
        <v>3.2070511000000001E-7</v>
      </c>
      <c r="BX1248" s="144">
        <v>5.6399912000000001E-8</v>
      </c>
      <c r="BY1248" s="136">
        <v>0</v>
      </c>
      <c r="BZ1248" s="144">
        <v>8.5602928999999996E-8</v>
      </c>
      <c r="CA1248" s="136">
        <v>0</v>
      </c>
      <c r="CB1248" s="136">
        <v>0</v>
      </c>
      <c r="CC1248" s="136">
        <v>0</v>
      </c>
      <c r="CD1248" s="136">
        <v>0</v>
      </c>
      <c r="CE1248" s="136">
        <v>0</v>
      </c>
      <c r="CF1248" s="144">
        <v>1.2430836000000001E-7</v>
      </c>
      <c r="CG1248" s="144">
        <v>2.1150212999999998E-6</v>
      </c>
      <c r="CH1248" s="144">
        <v>7.9763560000000004E-8</v>
      </c>
      <c r="CI1248" s="136">
        <v>0</v>
      </c>
      <c r="CJ1248" s="238"/>
      <c r="CK1248" s="138"/>
      <c r="CL1248" s="233" t="s">
        <v>4679</v>
      </c>
      <c r="CP1248" s="305"/>
      <c r="CQ1248" s="74"/>
      <c r="CR1248" s="74"/>
      <c r="CS1248" s="74"/>
      <c r="CT1248" s="74"/>
      <c r="CU1248" s="74"/>
      <c r="CV1248" s="74"/>
      <c r="CW1248" s="74"/>
      <c r="CX1248" s="74"/>
      <c r="CY1248" s="74"/>
      <c r="CZ1248" s="74"/>
      <c r="DA1248" s="74"/>
      <c r="DB1248" s="74"/>
    </row>
    <row r="1249" spans="1:106" ht="14.5" customHeight="1">
      <c r="A1249" s="74" t="s">
        <v>4776</v>
      </c>
      <c r="B1249" s="129" t="s">
        <v>4675</v>
      </c>
      <c r="C1249" s="130" t="str">
        <f t="shared" si="749"/>
        <v>B.042.02.102</v>
      </c>
      <c r="D1249" s="131" t="s">
        <v>4774</v>
      </c>
      <c r="E1249" s="129" t="s">
        <v>2549</v>
      </c>
      <c r="F1249" s="132" t="s">
        <v>4778</v>
      </c>
      <c r="G1249" s="132">
        <f t="shared" si="750"/>
        <v>7.0659664370000003E-3</v>
      </c>
      <c r="H1249" s="348">
        <f t="shared" si="751"/>
        <v>7.0659664370000003E-3</v>
      </c>
      <c r="I1249" s="74"/>
      <c r="J1249" s="132">
        <f t="shared" si="752"/>
        <v>2.7557992700000001E-4</v>
      </c>
      <c r="K1249" s="132">
        <f t="shared" si="753"/>
        <v>5.6701173999999994E-4</v>
      </c>
      <c r="L1249" s="300">
        <f t="shared" si="754"/>
        <v>2.1230926999999999E-4</v>
      </c>
      <c r="M1249" s="132">
        <v>6.0110655000000001E-3</v>
      </c>
      <c r="N1249" s="132">
        <v>3.0097190000000001E-4</v>
      </c>
      <c r="O1249" s="132">
        <v>2.6603983999999998E-4</v>
      </c>
      <c r="P1249" s="132">
        <v>2.2351010000000001E-4</v>
      </c>
      <c r="Q1249" s="304">
        <v>5.2069827000000001E-5</v>
      </c>
      <c r="R1249" s="132">
        <v>0</v>
      </c>
      <c r="S1249" s="132">
        <v>0</v>
      </c>
      <c r="T1249" s="132">
        <v>0</v>
      </c>
      <c r="U1249" s="132">
        <v>2.1230926999999999E-4</v>
      </c>
      <c r="V1249" s="132">
        <v>0</v>
      </c>
      <c r="W1249" s="132">
        <v>0</v>
      </c>
      <c r="X1249" s="132">
        <v>0</v>
      </c>
      <c r="Y1249" s="132">
        <v>0</v>
      </c>
      <c r="Z1249" s="132">
        <v>0</v>
      </c>
      <c r="AA1249" s="74"/>
      <c r="AB1249" s="301">
        <f t="shared" si="755"/>
        <v>4.5195981203007517E-2</v>
      </c>
      <c r="AC1249" s="338">
        <f t="shared" si="756"/>
        <v>4.5195981203007517E-2</v>
      </c>
      <c r="AD1249" s="74"/>
      <c r="AE1249" s="136">
        <v>1.4070161999999999</v>
      </c>
      <c r="AF1249" s="136">
        <v>0.65393159000000001</v>
      </c>
      <c r="AG1249" s="136">
        <v>0</v>
      </c>
      <c r="AH1249" s="136">
        <v>0</v>
      </c>
      <c r="AI1249" s="136">
        <v>6.2900121000000003E-2</v>
      </c>
      <c r="AJ1249" s="136">
        <v>0.16753335999999999</v>
      </c>
      <c r="AK1249" s="136">
        <v>0.52265116</v>
      </c>
      <c r="AL1249" s="74"/>
      <c r="AM1249" s="133">
        <v>9.1779082999999997E-4</v>
      </c>
      <c r="AN1249" s="340">
        <f t="shared" si="757"/>
        <v>9.1779082999999997E-4</v>
      </c>
      <c r="AP1249" s="133">
        <v>8.4709494999999995E-4</v>
      </c>
      <c r="AQ1249" s="145">
        <v>3.7968739000000001E-5</v>
      </c>
      <c r="AR1249" s="145">
        <v>3.2727137999999998E-5</v>
      </c>
      <c r="AS1249" s="134">
        <f t="shared" si="758"/>
        <v>5.0785069446000004E-8</v>
      </c>
      <c r="AT1249" s="135">
        <f t="shared" si="759"/>
        <v>1.404169373926E-10</v>
      </c>
      <c r="AU1249" s="135">
        <f t="shared" si="760"/>
        <v>4.5836327412000005E-3</v>
      </c>
      <c r="AV1249" s="302">
        <v>4.1941871000000001E-8</v>
      </c>
      <c r="AW1249" s="302">
        <v>1.2654875000000001E-10</v>
      </c>
      <c r="AX1249" s="302">
        <v>3.4574926E-15</v>
      </c>
      <c r="AY1249" s="303">
        <v>0</v>
      </c>
      <c r="AZ1249" s="303">
        <v>0</v>
      </c>
      <c r="BA1249" s="302">
        <v>3.3234345999999999E-11</v>
      </c>
      <c r="BB1249" s="302">
        <v>8.8099640999999993E-9</v>
      </c>
      <c r="BC1249" s="302">
        <v>4.7112423999999998E-12</v>
      </c>
      <c r="BD1249" s="302">
        <v>9.1534875000000006E-12</v>
      </c>
      <c r="BE1249" s="303">
        <v>0</v>
      </c>
      <c r="BF1249" s="303">
        <v>0</v>
      </c>
      <c r="BG1249" s="303">
        <v>0</v>
      </c>
      <c r="BH1249" s="303">
        <v>0</v>
      </c>
      <c r="BI1249" s="303">
        <v>0</v>
      </c>
      <c r="BJ1249" s="303">
        <v>0</v>
      </c>
      <c r="BK1249" s="303">
        <v>0</v>
      </c>
      <c r="BL1249" s="303">
        <v>0</v>
      </c>
      <c r="BM1249" s="302">
        <v>4.2851412000000002E-6</v>
      </c>
      <c r="BN1249" s="303">
        <v>4.5793476000000003E-3</v>
      </c>
      <c r="BO1249" s="303">
        <v>0</v>
      </c>
      <c r="BP1249" s="303">
        <v>0</v>
      </c>
      <c r="BQ1249" s="303">
        <v>0</v>
      </c>
      <c r="BR1249" s="74"/>
      <c r="BS1249" s="144">
        <v>2.3950181E-6</v>
      </c>
      <c r="BT1249" s="144">
        <v>7.4048563999999997E-8</v>
      </c>
      <c r="BU1249" s="144">
        <v>1.2601839000000001E-6</v>
      </c>
      <c r="BV1249" s="136">
        <v>0</v>
      </c>
      <c r="BW1249" s="144">
        <v>9.1558905000000006E-8</v>
      </c>
      <c r="BX1249" s="144">
        <v>2.1515297E-8</v>
      </c>
      <c r="BY1249" s="136">
        <v>0</v>
      </c>
      <c r="BZ1249" s="144">
        <v>3.265559E-8</v>
      </c>
      <c r="CA1249" s="136">
        <v>0</v>
      </c>
      <c r="CB1249" s="136">
        <v>0</v>
      </c>
      <c r="CC1249" s="136">
        <v>0</v>
      </c>
      <c r="CD1249" s="136">
        <v>0</v>
      </c>
      <c r="CE1249" s="136">
        <v>0</v>
      </c>
      <c r="CF1249" s="144">
        <v>4.5574562000000002E-8</v>
      </c>
      <c r="CG1249" s="144">
        <v>7.6708558999999996E-7</v>
      </c>
      <c r="CH1249" s="144">
        <v>1.0239568E-7</v>
      </c>
      <c r="CI1249" s="136">
        <v>0</v>
      </c>
      <c r="CJ1249" s="238"/>
      <c r="CK1249" s="138"/>
      <c r="CL1249" s="233" t="s">
        <v>4679</v>
      </c>
      <c r="CP1249" s="305"/>
      <c r="CQ1249" s="74"/>
      <c r="CR1249" s="74"/>
      <c r="CS1249" s="74"/>
      <c r="CT1249" s="74"/>
      <c r="CU1249" s="74"/>
      <c r="CV1249" s="74"/>
      <c r="CW1249" s="74"/>
      <c r="CX1249" s="74"/>
      <c r="CY1249" s="74"/>
      <c r="CZ1249" s="74"/>
      <c r="DA1249" s="74"/>
      <c r="DB1249" s="74"/>
    </row>
    <row r="1250" spans="1:106" ht="14.5" customHeight="1">
      <c r="A1250" s="74" t="s">
        <v>4779</v>
      </c>
      <c r="B1250" s="129" t="s">
        <v>4675</v>
      </c>
      <c r="C1250" s="130" t="str">
        <f t="shared" si="749"/>
        <v>B.042.02.103</v>
      </c>
      <c r="D1250" s="131" t="s">
        <v>4774</v>
      </c>
      <c r="E1250" s="129" t="s">
        <v>2549</v>
      </c>
      <c r="F1250" s="132" t="s">
        <v>4781</v>
      </c>
      <c r="G1250" s="132">
        <f t="shared" si="750"/>
        <v>1.8700164627999998E-2</v>
      </c>
      <c r="H1250" s="348">
        <f t="shared" si="751"/>
        <v>1.8700164627999998E-2</v>
      </c>
      <c r="I1250" s="74"/>
      <c r="J1250" s="132">
        <f t="shared" si="752"/>
        <v>2.6979942800000001E-4</v>
      </c>
      <c r="K1250" s="132">
        <f t="shared" si="753"/>
        <v>7.0439624000000005E-4</v>
      </c>
      <c r="L1250" s="300">
        <f t="shared" si="754"/>
        <v>1.122913796E-2</v>
      </c>
      <c r="M1250" s="132">
        <v>6.4968309999999998E-3</v>
      </c>
      <c r="N1250" s="132">
        <v>4.2865585999999999E-4</v>
      </c>
      <c r="O1250" s="132">
        <v>2.7574038000000001E-4</v>
      </c>
      <c r="P1250" s="132">
        <v>2.3165988999999999E-4</v>
      </c>
      <c r="Q1250" s="304">
        <v>3.8139538E-5</v>
      </c>
      <c r="R1250" s="132">
        <v>0</v>
      </c>
      <c r="S1250" s="132">
        <v>0</v>
      </c>
      <c r="T1250" s="132">
        <v>0</v>
      </c>
      <c r="U1250" s="132">
        <v>1.4180996E-4</v>
      </c>
      <c r="V1250" s="132">
        <v>0</v>
      </c>
      <c r="W1250" s="132">
        <v>1.1087328E-2</v>
      </c>
      <c r="X1250" s="132">
        <v>0</v>
      </c>
      <c r="Y1250" s="132">
        <v>0</v>
      </c>
      <c r="Z1250" s="132">
        <v>0</v>
      </c>
      <c r="AA1250" s="74"/>
      <c r="AB1250" s="301">
        <f t="shared" si="755"/>
        <v>4.8848353383458644E-2</v>
      </c>
      <c r="AC1250" s="338">
        <f t="shared" si="756"/>
        <v>4.8848353383458644E-2</v>
      </c>
      <c r="AD1250" s="74"/>
      <c r="AE1250" s="136">
        <v>2.4489540000000001</v>
      </c>
      <c r="AF1250" s="136">
        <v>0.67809496000000002</v>
      </c>
      <c r="AG1250" s="136">
        <v>1.5029710999999999</v>
      </c>
      <c r="AH1250" s="136">
        <v>0</v>
      </c>
      <c r="AI1250" s="136">
        <v>4.9526436E-2</v>
      </c>
      <c r="AJ1250" s="136">
        <v>0.21613558999999999</v>
      </c>
      <c r="AK1250" s="136">
        <v>2.2259073000000002E-3</v>
      </c>
      <c r="AL1250" s="74"/>
      <c r="AM1250" s="133">
        <v>1.0178008E-3</v>
      </c>
      <c r="AN1250" s="340">
        <f t="shared" si="757"/>
        <v>1.0178008E-3</v>
      </c>
      <c r="AP1250" s="133">
        <v>9.4022137999999998E-4</v>
      </c>
      <c r="AQ1250" s="145">
        <v>4.1538398999999999E-5</v>
      </c>
      <c r="AR1250" s="145">
        <v>3.6041036000000001E-5</v>
      </c>
      <c r="AS1250" s="134">
        <f t="shared" si="758"/>
        <v>5.6368188159999997E-8</v>
      </c>
      <c r="AT1250" s="135">
        <f t="shared" si="759"/>
        <v>1.5361833999900002E-10</v>
      </c>
      <c r="AU1250" s="135">
        <f t="shared" si="760"/>
        <v>5.0477641194E-3</v>
      </c>
      <c r="AV1250" s="302">
        <v>4.5331271999999998E-8</v>
      </c>
      <c r="AW1250" s="302">
        <v>1.3677539000000001E-10</v>
      </c>
      <c r="AX1250" s="302">
        <v>3.7368989999999998E-15</v>
      </c>
      <c r="AY1250" s="303">
        <v>0</v>
      </c>
      <c r="AZ1250" s="303">
        <v>0</v>
      </c>
      <c r="BA1250" s="302">
        <v>3.4446160000000001E-11</v>
      </c>
      <c r="BB1250" s="302">
        <v>1.1002470000000001E-8</v>
      </c>
      <c r="BC1250" s="302">
        <v>4.8830271000000004E-12</v>
      </c>
      <c r="BD1250" s="302">
        <v>1.1956186E-11</v>
      </c>
      <c r="BE1250" s="303">
        <v>0</v>
      </c>
      <c r="BF1250" s="303">
        <v>0</v>
      </c>
      <c r="BG1250" s="303">
        <v>0</v>
      </c>
      <c r="BH1250" s="303">
        <v>0</v>
      </c>
      <c r="BI1250" s="303">
        <v>0</v>
      </c>
      <c r="BJ1250" s="303">
        <v>0</v>
      </c>
      <c r="BK1250" s="303">
        <v>0</v>
      </c>
      <c r="BL1250" s="303">
        <v>0</v>
      </c>
      <c r="BM1250" s="302">
        <v>2.8622194E-6</v>
      </c>
      <c r="BN1250" s="303">
        <v>5.0449018999999999E-3</v>
      </c>
      <c r="BO1250" s="303">
        <v>0</v>
      </c>
      <c r="BP1250" s="303">
        <v>0</v>
      </c>
      <c r="BQ1250" s="303">
        <v>0</v>
      </c>
      <c r="BR1250" s="74"/>
      <c r="BS1250" s="144">
        <v>4.4348243999999999E-6</v>
      </c>
      <c r="BT1250" s="144">
        <v>9.3770177000000005E-8</v>
      </c>
      <c r="BU1250" s="144">
        <v>1.3620217E-6</v>
      </c>
      <c r="BV1250" s="136">
        <v>0</v>
      </c>
      <c r="BW1250" s="144">
        <v>9.4750538000000004E-8</v>
      </c>
      <c r="BX1250" s="144">
        <v>2.2299803000000001E-8</v>
      </c>
      <c r="BY1250" s="136">
        <v>0</v>
      </c>
      <c r="BZ1250" s="144">
        <v>3.3846302000000001E-8</v>
      </c>
      <c r="CA1250" s="136">
        <v>0</v>
      </c>
      <c r="CB1250" s="136">
        <v>0</v>
      </c>
      <c r="CC1250" s="136">
        <v>0</v>
      </c>
      <c r="CD1250" s="136">
        <v>0</v>
      </c>
      <c r="CE1250" s="136">
        <v>0</v>
      </c>
      <c r="CF1250" s="144">
        <v>4.8341259999999999E-8</v>
      </c>
      <c r="CG1250" s="144">
        <v>2.7114004000000002E-6</v>
      </c>
      <c r="CH1250" s="144">
        <v>6.8394220000000001E-8</v>
      </c>
      <c r="CI1250" s="136">
        <v>0</v>
      </c>
      <c r="CJ1250" s="238"/>
      <c r="CK1250" s="138"/>
      <c r="CL1250" s="233" t="s">
        <v>4679</v>
      </c>
      <c r="CP1250" s="305"/>
      <c r="CQ1250" s="74"/>
      <c r="CR1250" s="74"/>
      <c r="CS1250" s="74"/>
      <c r="CT1250" s="74"/>
      <c r="CU1250" s="74"/>
      <c r="CV1250" s="74"/>
      <c r="CW1250" s="74"/>
      <c r="CX1250" s="74"/>
      <c r="CY1250" s="74"/>
      <c r="CZ1250" s="74"/>
      <c r="DA1250" s="74"/>
      <c r="DB1250" s="74"/>
    </row>
    <row r="1251" spans="1:106" ht="14.5" customHeight="1">
      <c r="A1251" s="74" t="s">
        <v>4782</v>
      </c>
      <c r="B1251" s="129" t="s">
        <v>4675</v>
      </c>
      <c r="C1251" s="130" t="str">
        <f t="shared" si="749"/>
        <v>B.042.02.104</v>
      </c>
      <c r="D1251" s="131" t="s">
        <v>4774</v>
      </c>
      <c r="E1251" s="129" t="s">
        <v>2549</v>
      </c>
      <c r="F1251" s="132" t="s">
        <v>4784</v>
      </c>
      <c r="G1251" s="132">
        <f t="shared" si="750"/>
        <v>3.1834970880000001E-2</v>
      </c>
      <c r="H1251" s="348">
        <f t="shared" si="751"/>
        <v>3.1834970880000001E-2</v>
      </c>
      <c r="I1251" s="74"/>
      <c r="J1251" s="132">
        <f t="shared" si="752"/>
        <v>8.3090636400000003E-4</v>
      </c>
      <c r="K1251" s="132">
        <f t="shared" si="753"/>
        <v>5.0319342799999998E-3</v>
      </c>
      <c r="L1251" s="300">
        <f t="shared" si="754"/>
        <v>7.801558236E-3</v>
      </c>
      <c r="M1251" s="132">
        <v>1.8170571999999999E-2</v>
      </c>
      <c r="N1251" s="132">
        <v>4.0825556999999997E-3</v>
      </c>
      <c r="O1251" s="132">
        <v>9.4937858000000003E-4</v>
      </c>
      <c r="P1251" s="132">
        <v>7.9760876E-4</v>
      </c>
      <c r="Q1251" s="304">
        <v>3.3297604000000002E-5</v>
      </c>
      <c r="R1251" s="132">
        <v>0</v>
      </c>
      <c r="S1251" s="132">
        <v>0</v>
      </c>
      <c r="T1251" s="132">
        <v>0</v>
      </c>
      <c r="U1251" s="304">
        <v>6.8643236000000006E-5</v>
      </c>
      <c r="V1251" s="132">
        <v>0</v>
      </c>
      <c r="W1251" s="132">
        <v>7.7329149999999999E-3</v>
      </c>
      <c r="X1251" s="132">
        <v>0</v>
      </c>
      <c r="Y1251" s="132">
        <v>0</v>
      </c>
      <c r="Z1251" s="132">
        <v>0</v>
      </c>
      <c r="AA1251" s="74"/>
      <c r="AB1251" s="301">
        <f t="shared" si="755"/>
        <v>0.13662084210526315</v>
      </c>
      <c r="AC1251" s="338">
        <f t="shared" si="756"/>
        <v>0.13662084210526315</v>
      </c>
      <c r="AD1251" s="74"/>
      <c r="AE1251" s="136">
        <v>2.7370898000000001</v>
      </c>
      <c r="AF1251" s="136">
        <v>1.4919605</v>
      </c>
      <c r="AG1251" s="136">
        <v>1.0482551</v>
      </c>
      <c r="AH1251" s="136">
        <v>0</v>
      </c>
      <c r="AI1251" s="136">
        <v>5.4109171999999997E-2</v>
      </c>
      <c r="AJ1251" s="136">
        <v>6.5555344000000002E-2</v>
      </c>
      <c r="AK1251" s="136">
        <v>7.7209628000000002E-2</v>
      </c>
      <c r="AL1251" s="74"/>
      <c r="AM1251" s="133">
        <v>3.6711704000000002E-3</v>
      </c>
      <c r="AN1251" s="340">
        <f t="shared" si="757"/>
        <v>3.6711704000000002E-3</v>
      </c>
      <c r="AP1251" s="133">
        <v>3.5125887999999999E-3</v>
      </c>
      <c r="AQ1251" s="133">
        <v>1.3402908000000001E-4</v>
      </c>
      <c r="AR1251" s="145">
        <v>2.4552549999999999E-5</v>
      </c>
      <c r="AS1251" s="134">
        <f t="shared" si="758"/>
        <v>2.1058685769000002E-7</v>
      </c>
      <c r="AT1251" s="135">
        <f t="shared" si="759"/>
        <v>4.9566968449399992E-10</v>
      </c>
      <c r="AU1251" s="135">
        <f t="shared" si="760"/>
        <v>3.4387325598000001E-3</v>
      </c>
      <c r="AV1251" s="302">
        <v>1.2678414000000001E-7</v>
      </c>
      <c r="AW1251" s="302">
        <v>3.8253835E-10</v>
      </c>
      <c r="AX1251" s="302">
        <v>1.0451494E-14</v>
      </c>
      <c r="AY1251" s="303">
        <v>0</v>
      </c>
      <c r="AZ1251" s="303">
        <v>0</v>
      </c>
      <c r="BA1251" s="302">
        <v>1.1859868999999999E-10</v>
      </c>
      <c r="BB1251" s="302">
        <v>8.3684119000000005E-8</v>
      </c>
      <c r="BC1251" s="302">
        <v>1.6812340999999999E-11</v>
      </c>
      <c r="BD1251" s="302">
        <v>9.6308542E-11</v>
      </c>
      <c r="BE1251" s="303">
        <v>0</v>
      </c>
      <c r="BF1251" s="303">
        <v>0</v>
      </c>
      <c r="BG1251" s="303">
        <v>0</v>
      </c>
      <c r="BH1251" s="303">
        <v>0</v>
      </c>
      <c r="BI1251" s="303">
        <v>0</v>
      </c>
      <c r="BJ1251" s="303">
        <v>0</v>
      </c>
      <c r="BK1251" s="303">
        <v>0</v>
      </c>
      <c r="BL1251" s="303">
        <v>0</v>
      </c>
      <c r="BM1251" s="302">
        <v>1.3854598E-6</v>
      </c>
      <c r="BN1251" s="303">
        <v>3.4373470999999999E-3</v>
      </c>
      <c r="BO1251" s="303">
        <v>0</v>
      </c>
      <c r="BP1251" s="303">
        <v>0</v>
      </c>
      <c r="BQ1251" s="303">
        <v>0</v>
      </c>
      <c r="BR1251" s="74"/>
      <c r="BS1251" s="144">
        <v>8.6327885E-6</v>
      </c>
      <c r="BT1251" s="144">
        <v>7.0302611999999997E-7</v>
      </c>
      <c r="BU1251" s="144">
        <v>3.8093515000000001E-6</v>
      </c>
      <c r="BV1251" s="136">
        <v>0</v>
      </c>
      <c r="BW1251" s="144">
        <v>5.5165647000000001E-7</v>
      </c>
      <c r="BX1251" s="144">
        <v>7.6778582999999998E-8</v>
      </c>
      <c r="BY1251" s="136">
        <v>0</v>
      </c>
      <c r="BZ1251" s="144">
        <v>1.1653336999999999E-7</v>
      </c>
      <c r="CA1251" s="136">
        <v>0</v>
      </c>
      <c r="CB1251" s="136">
        <v>0</v>
      </c>
      <c r="CC1251" s="136">
        <v>0</v>
      </c>
      <c r="CD1251" s="136">
        <v>0</v>
      </c>
      <c r="CE1251" s="136">
        <v>0</v>
      </c>
      <c r="CF1251" s="144">
        <v>1.9111803000000001E-7</v>
      </c>
      <c r="CG1251" s="144">
        <v>3.1512181E-6</v>
      </c>
      <c r="CH1251" s="144">
        <v>3.3106282000000003E-8</v>
      </c>
      <c r="CI1251" s="136">
        <v>0</v>
      </c>
      <c r="CJ1251" s="238"/>
      <c r="CK1251" s="138"/>
      <c r="CL1251" s="233" t="s">
        <v>4679</v>
      </c>
      <c r="CP1251" s="151"/>
      <c r="CQ1251" s="74"/>
      <c r="CR1251" s="74"/>
      <c r="CS1251" s="74"/>
      <c r="CT1251" s="74"/>
      <c r="CU1251" s="74"/>
      <c r="CV1251" s="74"/>
      <c r="CW1251" s="74"/>
      <c r="CX1251" s="74"/>
      <c r="CY1251" s="74"/>
      <c r="CZ1251" s="74"/>
      <c r="DA1251" s="74"/>
      <c r="DB1251" s="74"/>
    </row>
    <row r="1252" spans="1:106" ht="14.5" customHeight="1">
      <c r="A1252" s="74" t="s">
        <v>4785</v>
      </c>
      <c r="B1252" s="129" t="s">
        <v>4675</v>
      </c>
      <c r="C1252" s="130" t="str">
        <f t="shared" si="749"/>
        <v>B.042.02.105</v>
      </c>
      <c r="D1252" s="131" t="s">
        <v>4774</v>
      </c>
      <c r="E1252" s="129" t="s">
        <v>2549</v>
      </c>
      <c r="F1252" s="132" t="s">
        <v>4787</v>
      </c>
      <c r="G1252" s="132">
        <f t="shared" si="750"/>
        <v>1.0199939725000001E-2</v>
      </c>
      <c r="H1252" s="348">
        <f t="shared" si="751"/>
        <v>1.0199939725000001E-2</v>
      </c>
      <c r="I1252" s="74"/>
      <c r="J1252" s="132">
        <f t="shared" si="752"/>
        <v>5.4429226499999996E-4</v>
      </c>
      <c r="K1252" s="132">
        <f t="shared" si="753"/>
        <v>1.0921284000000001E-3</v>
      </c>
      <c r="L1252" s="300">
        <f t="shared" si="754"/>
        <v>1.5132526E-4</v>
      </c>
      <c r="M1252" s="132">
        <v>8.4121938000000004E-3</v>
      </c>
      <c r="N1252" s="132">
        <v>5.2972011999999997E-4</v>
      </c>
      <c r="O1252" s="132">
        <v>5.6240827999999999E-4</v>
      </c>
      <c r="P1252" s="132">
        <v>4.7250040999999998E-4</v>
      </c>
      <c r="Q1252" s="304">
        <v>7.1791855000000003E-5</v>
      </c>
      <c r="R1252" s="132">
        <v>0</v>
      </c>
      <c r="S1252" s="132">
        <v>0</v>
      </c>
      <c r="T1252" s="132">
        <v>0</v>
      </c>
      <c r="U1252" s="132">
        <v>1.5132526E-4</v>
      </c>
      <c r="V1252" s="132">
        <v>0</v>
      </c>
      <c r="W1252" s="132">
        <v>0</v>
      </c>
      <c r="X1252" s="132">
        <v>0</v>
      </c>
      <c r="Y1252" s="132">
        <v>0</v>
      </c>
      <c r="Z1252" s="132">
        <v>0</v>
      </c>
      <c r="AA1252" s="74"/>
      <c r="AB1252" s="301">
        <f t="shared" si="755"/>
        <v>6.3249577443609026E-2</v>
      </c>
      <c r="AC1252" s="338">
        <f t="shared" si="756"/>
        <v>6.3249577443609026E-2</v>
      </c>
      <c r="AD1252" s="74"/>
      <c r="AE1252" s="136">
        <v>1.5719765999999999</v>
      </c>
      <c r="AF1252" s="136">
        <v>0.97103273999999995</v>
      </c>
      <c r="AG1252" s="136">
        <v>0</v>
      </c>
      <c r="AH1252" s="136">
        <v>0</v>
      </c>
      <c r="AI1252" s="136">
        <v>8.7148809999999993E-2</v>
      </c>
      <c r="AJ1252" s="136">
        <v>0.19525192999999999</v>
      </c>
      <c r="AK1252" s="136">
        <v>0.31854311000000002</v>
      </c>
      <c r="AL1252" s="74"/>
      <c r="AM1252" s="133">
        <v>1.3380683999999999E-3</v>
      </c>
      <c r="AN1252" s="340">
        <f t="shared" si="757"/>
        <v>1.3380683999999999E-3</v>
      </c>
      <c r="AP1252" s="133">
        <v>1.2485789000000001E-3</v>
      </c>
      <c r="AQ1252" s="145">
        <v>5.5204867E-5</v>
      </c>
      <c r="AR1252" s="145">
        <v>3.4284583000000001E-5</v>
      </c>
      <c r="AS1252" s="134">
        <f t="shared" si="758"/>
        <v>7.485485141300001E-8</v>
      </c>
      <c r="AT1252" s="135">
        <f t="shared" si="759"/>
        <v>2.0416001399269999E-10</v>
      </c>
      <c r="AU1252" s="135">
        <f t="shared" si="760"/>
        <v>4.8017623713000005E-3</v>
      </c>
      <c r="AV1252" s="302">
        <v>5.8695607999999999E-8</v>
      </c>
      <c r="AW1252" s="302">
        <v>1.7709882E-10</v>
      </c>
      <c r="AX1252" s="302">
        <v>4.8385926999999999E-15</v>
      </c>
      <c r="AY1252" s="303">
        <v>0</v>
      </c>
      <c r="AZ1252" s="303">
        <v>0</v>
      </c>
      <c r="BA1252" s="302">
        <v>7.0257412999999998E-11</v>
      </c>
      <c r="BB1252" s="302">
        <v>1.6088986000000001E-8</v>
      </c>
      <c r="BC1252" s="302">
        <v>9.9595673999999994E-12</v>
      </c>
      <c r="BD1252" s="302">
        <v>1.7096788000000002E-11</v>
      </c>
      <c r="BE1252" s="303">
        <v>0</v>
      </c>
      <c r="BF1252" s="303">
        <v>0</v>
      </c>
      <c r="BG1252" s="303">
        <v>0</v>
      </c>
      <c r="BH1252" s="303">
        <v>0</v>
      </c>
      <c r="BI1252" s="303">
        <v>0</v>
      </c>
      <c r="BJ1252" s="303">
        <v>0</v>
      </c>
      <c r="BK1252" s="303">
        <v>0</v>
      </c>
      <c r="BL1252" s="303">
        <v>0</v>
      </c>
      <c r="BM1252" s="302">
        <v>3.0542713000000002E-6</v>
      </c>
      <c r="BN1252" s="303">
        <v>4.7987081000000001E-3</v>
      </c>
      <c r="BO1252" s="303">
        <v>0</v>
      </c>
      <c r="BP1252" s="303">
        <v>0</v>
      </c>
      <c r="BQ1252" s="303">
        <v>0</v>
      </c>
      <c r="BR1252" s="74"/>
      <c r="BS1252" s="144">
        <v>3.4783511000000001E-6</v>
      </c>
      <c r="BT1252" s="144">
        <v>1.4100108000000001E-7</v>
      </c>
      <c r="BU1252" s="144">
        <v>1.7635660000000001E-6</v>
      </c>
      <c r="BV1252" s="136">
        <v>0</v>
      </c>
      <c r="BW1252" s="144">
        <v>1.4648965000000001E-7</v>
      </c>
      <c r="BX1252" s="144">
        <v>4.5483342000000001E-8</v>
      </c>
      <c r="BY1252" s="136">
        <v>0</v>
      </c>
      <c r="BZ1252" s="144">
        <v>6.9033925000000001E-8</v>
      </c>
      <c r="CA1252" s="136">
        <v>0</v>
      </c>
      <c r="CB1252" s="136">
        <v>0</v>
      </c>
      <c r="CC1252" s="136">
        <v>0</v>
      </c>
      <c r="CD1252" s="136">
        <v>0</v>
      </c>
      <c r="CE1252" s="136">
        <v>0</v>
      </c>
      <c r="CF1252" s="144">
        <v>9.5336038000000006E-8</v>
      </c>
      <c r="CG1252" s="144">
        <v>1.1444575999999999E-6</v>
      </c>
      <c r="CH1252" s="144">
        <v>7.2983399999999994E-8</v>
      </c>
      <c r="CI1252" s="136">
        <v>0</v>
      </c>
      <c r="CJ1252" s="238"/>
      <c r="CK1252" s="138"/>
      <c r="CL1252" s="233" t="s">
        <v>4679</v>
      </c>
      <c r="CP1252" s="305"/>
      <c r="CQ1252" s="74"/>
      <c r="CR1252" s="74"/>
      <c r="CS1252" s="74"/>
      <c r="CT1252" s="74"/>
      <c r="CU1252" s="74"/>
      <c r="CV1252" s="74"/>
      <c r="CW1252" s="74"/>
      <c r="CX1252" s="74"/>
      <c r="CY1252" s="74"/>
      <c r="CZ1252" s="74"/>
      <c r="DA1252" s="74"/>
      <c r="DB1252" s="74"/>
    </row>
    <row r="1253" spans="1:106" ht="14.5" customHeight="1">
      <c r="A1253" s="74" t="s">
        <v>4788</v>
      </c>
      <c r="B1253" s="129" t="s">
        <v>4675</v>
      </c>
      <c r="C1253" s="130" t="str">
        <f t="shared" si="749"/>
        <v>B.042.02.106</v>
      </c>
      <c r="D1253" s="131" t="s">
        <v>4774</v>
      </c>
      <c r="E1253" s="129" t="s">
        <v>2549</v>
      </c>
      <c r="F1253" s="132" t="s">
        <v>4790</v>
      </c>
      <c r="G1253" s="132">
        <f t="shared" si="750"/>
        <v>3.8274873230000006E-2</v>
      </c>
      <c r="H1253" s="348">
        <f t="shared" si="751"/>
        <v>3.8274873230000006E-2</v>
      </c>
      <c r="I1253" s="74"/>
      <c r="J1253" s="132">
        <f t="shared" si="752"/>
        <v>2.1251793100000001E-3</v>
      </c>
      <c r="K1253" s="132">
        <f t="shared" si="753"/>
        <v>1.1300989900000001E-2</v>
      </c>
      <c r="L1253" s="300">
        <f t="shared" si="754"/>
        <v>1.6052302000000001E-4</v>
      </c>
      <c r="M1253" s="132">
        <v>2.4688181E-2</v>
      </c>
      <c r="N1253" s="132">
        <v>9.6654050000000002E-3</v>
      </c>
      <c r="O1253" s="132">
        <v>1.6355848999999999E-3</v>
      </c>
      <c r="P1253" s="132">
        <v>1.3741166000000001E-3</v>
      </c>
      <c r="Q1253" s="132">
        <v>7.5106271000000002E-4</v>
      </c>
      <c r="R1253" s="132">
        <v>0</v>
      </c>
      <c r="S1253" s="132">
        <v>0</v>
      </c>
      <c r="T1253" s="132">
        <v>0</v>
      </c>
      <c r="U1253" s="132">
        <v>1.6052302000000001E-4</v>
      </c>
      <c r="V1253" s="132">
        <v>0</v>
      </c>
      <c r="W1253" s="132">
        <v>0</v>
      </c>
      <c r="X1253" s="132">
        <v>0</v>
      </c>
      <c r="Y1253" s="132">
        <v>0</v>
      </c>
      <c r="Z1253" s="132">
        <v>0</v>
      </c>
      <c r="AA1253" s="74"/>
      <c r="AB1253" s="301">
        <f t="shared" si="755"/>
        <v>0.18562542105263158</v>
      </c>
      <c r="AC1253" s="338">
        <f t="shared" si="756"/>
        <v>0.18562542105263158</v>
      </c>
      <c r="AD1253" s="74"/>
      <c r="AE1253" s="136">
        <v>2.7530960000000002</v>
      </c>
      <c r="AF1253" s="136">
        <v>2.5749892000000001</v>
      </c>
      <c r="AG1253" s="136">
        <v>0</v>
      </c>
      <c r="AH1253" s="136">
        <v>0</v>
      </c>
      <c r="AI1253" s="136">
        <v>1.2007204E-2</v>
      </c>
      <c r="AJ1253" s="136">
        <v>0.16609964999999999</v>
      </c>
      <c r="AK1253" s="136">
        <v>0</v>
      </c>
      <c r="AL1253" s="74"/>
      <c r="AM1253" s="133">
        <v>6.6415194000000004E-3</v>
      </c>
      <c r="AN1253" s="340">
        <f t="shared" si="757"/>
        <v>6.6415194000000004E-3</v>
      </c>
      <c r="AP1253" s="133">
        <v>6.2602724999999996E-3</v>
      </c>
      <c r="AQ1253" s="133">
        <v>2.0829673E-4</v>
      </c>
      <c r="AR1253" s="133">
        <v>1.7295017999999999E-4</v>
      </c>
      <c r="AS1253" s="134">
        <f t="shared" si="758"/>
        <v>3.7531609126E-7</v>
      </c>
      <c r="AT1253" s="135">
        <f t="shared" si="759"/>
        <v>7.7032814234500002E-10</v>
      </c>
      <c r="AU1253" s="135">
        <f t="shared" si="760"/>
        <v>2.42227139142E-2</v>
      </c>
      <c r="AV1253" s="302">
        <v>1.7226038999999999E-7</v>
      </c>
      <c r="AW1253" s="302">
        <v>5.1975119000000002E-10</v>
      </c>
      <c r="AX1253" s="302">
        <v>1.4200345E-14</v>
      </c>
      <c r="AY1253" s="303">
        <v>0</v>
      </c>
      <c r="AZ1253" s="303">
        <v>0</v>
      </c>
      <c r="BA1253" s="302">
        <v>2.0432126E-10</v>
      </c>
      <c r="BB1253" s="302">
        <v>2.0285138E-7</v>
      </c>
      <c r="BC1253" s="302">
        <v>2.8964222E-11</v>
      </c>
      <c r="BD1253" s="302">
        <v>2.2159853000000001E-10</v>
      </c>
      <c r="BE1253" s="303">
        <v>0</v>
      </c>
      <c r="BF1253" s="303">
        <v>0</v>
      </c>
      <c r="BG1253" s="303">
        <v>0</v>
      </c>
      <c r="BH1253" s="303">
        <v>0</v>
      </c>
      <c r="BI1253" s="303">
        <v>0</v>
      </c>
      <c r="BJ1253" s="303">
        <v>0</v>
      </c>
      <c r="BK1253" s="303">
        <v>0</v>
      </c>
      <c r="BL1253" s="303">
        <v>0</v>
      </c>
      <c r="BM1253" s="302">
        <v>3.2399141999999999E-6</v>
      </c>
      <c r="BN1253" s="303">
        <v>2.4219474000000001E-2</v>
      </c>
      <c r="BO1253" s="303">
        <v>0</v>
      </c>
      <c r="BP1253" s="303">
        <v>0</v>
      </c>
      <c r="BQ1253" s="303">
        <v>0</v>
      </c>
      <c r="BR1253" s="74"/>
      <c r="BS1253" s="144">
        <v>1.2532122999999999E-5</v>
      </c>
      <c r="BT1253" s="144">
        <v>1.5950354000000001E-6</v>
      </c>
      <c r="BU1253" s="144">
        <v>5.1757294000000002E-6</v>
      </c>
      <c r="BV1253" s="136">
        <v>0</v>
      </c>
      <c r="BW1253" s="144">
        <v>1.8875093E-6</v>
      </c>
      <c r="BX1253" s="144">
        <v>1.3227378000000001E-7</v>
      </c>
      <c r="BY1253" s="136">
        <v>0</v>
      </c>
      <c r="BZ1253" s="144">
        <v>2.0076313E-7</v>
      </c>
      <c r="CA1253" s="136">
        <v>0</v>
      </c>
      <c r="CB1253" s="136">
        <v>0</v>
      </c>
      <c r="CC1253" s="136">
        <v>0</v>
      </c>
      <c r="CD1253" s="136">
        <v>0</v>
      </c>
      <c r="CE1253" s="136">
        <v>0</v>
      </c>
      <c r="CF1253" s="144">
        <v>3.5417514999999999E-7</v>
      </c>
      <c r="CG1253" s="144">
        <v>3.1092171999999999E-6</v>
      </c>
      <c r="CH1253" s="144">
        <v>7.7419432999999996E-8</v>
      </c>
      <c r="CI1253" s="136">
        <v>0</v>
      </c>
      <c r="CJ1253" s="238"/>
      <c r="CK1253" s="138"/>
      <c r="CL1253" s="233" t="s">
        <v>4679</v>
      </c>
      <c r="CP1253" s="305"/>
      <c r="CQ1253" s="74"/>
      <c r="CR1253" s="74"/>
      <c r="CS1253" s="74"/>
      <c r="CT1253" s="74"/>
      <c r="CU1253" s="74"/>
      <c r="CV1253" s="74"/>
      <c r="CW1253" s="74"/>
      <c r="CX1253" s="74"/>
      <c r="CY1253" s="74"/>
      <c r="CZ1253" s="74"/>
      <c r="DA1253" s="74"/>
      <c r="DB1253" s="74"/>
    </row>
    <row r="1254" spans="1:106" ht="14.5" customHeight="1">
      <c r="A1254" s="74" t="s">
        <v>4791</v>
      </c>
      <c r="B1254" s="129" t="s">
        <v>4675</v>
      </c>
      <c r="C1254" s="130" t="str">
        <f t="shared" si="749"/>
        <v>B.042.02.107</v>
      </c>
      <c r="D1254" s="131" t="s">
        <v>4774</v>
      </c>
      <c r="E1254" s="129" t="s">
        <v>2549</v>
      </c>
      <c r="F1254" s="132" t="s">
        <v>4793</v>
      </c>
      <c r="G1254" s="132">
        <f t="shared" si="750"/>
        <v>3.0657183314000001E-2</v>
      </c>
      <c r="H1254" s="348">
        <f t="shared" si="751"/>
        <v>3.0657183314000001E-2</v>
      </c>
      <c r="I1254" s="74"/>
      <c r="J1254" s="132">
        <f t="shared" si="752"/>
        <v>1.2260081899999999E-3</v>
      </c>
      <c r="K1254" s="132">
        <f t="shared" si="753"/>
        <v>3.2981769999999998E-3</v>
      </c>
      <c r="L1254" s="300">
        <f t="shared" si="754"/>
        <v>8.6973871240000004E-3</v>
      </c>
      <c r="M1254" s="132">
        <v>1.7435611E-2</v>
      </c>
      <c r="N1254" s="132">
        <v>2.1128256999999998E-3</v>
      </c>
      <c r="O1254" s="132">
        <v>1.1853513E-3</v>
      </c>
      <c r="P1254" s="132">
        <v>9.9585834999999998E-4</v>
      </c>
      <c r="Q1254" s="132">
        <v>2.3014984E-4</v>
      </c>
      <c r="R1254" s="132">
        <v>0</v>
      </c>
      <c r="S1254" s="132">
        <v>0</v>
      </c>
      <c r="T1254" s="132">
        <v>0</v>
      </c>
      <c r="U1254" s="304">
        <v>4.5053823999999998E-5</v>
      </c>
      <c r="V1254" s="132">
        <v>0</v>
      </c>
      <c r="W1254" s="132">
        <v>8.6523333000000004E-3</v>
      </c>
      <c r="X1254" s="132">
        <v>0</v>
      </c>
      <c r="Y1254" s="132">
        <v>0</v>
      </c>
      <c r="Z1254" s="132">
        <v>0</v>
      </c>
      <c r="AA1254" s="74"/>
      <c r="AB1254" s="301">
        <f t="shared" si="755"/>
        <v>0.13109481954887217</v>
      </c>
      <c r="AC1254" s="338">
        <f t="shared" si="756"/>
        <v>0.13109481954887217</v>
      </c>
      <c r="AD1254" s="74"/>
      <c r="AE1254" s="136">
        <v>2.8570625999999999</v>
      </c>
      <c r="AF1254" s="136">
        <v>1.5543104999999999</v>
      </c>
      <c r="AG1254" s="136">
        <v>1.1728892</v>
      </c>
      <c r="AH1254" s="136">
        <v>0</v>
      </c>
      <c r="AI1254" s="136">
        <v>6.5673521999999998E-2</v>
      </c>
      <c r="AJ1254" s="136">
        <v>3.9082549000000001E-2</v>
      </c>
      <c r="AK1254" s="136">
        <v>2.5106825999999999E-2</v>
      </c>
      <c r="AL1254" s="74"/>
      <c r="AM1254" s="133">
        <v>3.0660803999999998E-3</v>
      </c>
      <c r="AN1254" s="340">
        <f t="shared" si="757"/>
        <v>3.0660803999999998E-3</v>
      </c>
      <c r="AP1254" s="133">
        <v>2.9197580000000002E-3</v>
      </c>
      <c r="AQ1254" s="133">
        <v>1.2037617E-4</v>
      </c>
      <c r="AR1254" s="145">
        <v>2.5946266999999999E-5</v>
      </c>
      <c r="AS1254" s="134">
        <f t="shared" si="758"/>
        <v>1.7504543798000001E-7</v>
      </c>
      <c r="AT1254" s="135">
        <f t="shared" si="759"/>
        <v>4.4517815475400006E-10</v>
      </c>
      <c r="AU1254" s="135">
        <f t="shared" si="760"/>
        <v>3.6339309432499999E-3</v>
      </c>
      <c r="AV1254" s="302">
        <v>1.2165599E-7</v>
      </c>
      <c r="AW1254" s="302">
        <v>3.6706550000000002E-10</v>
      </c>
      <c r="AX1254" s="302">
        <v>1.0028754E-14</v>
      </c>
      <c r="AY1254" s="303">
        <v>0</v>
      </c>
      <c r="AZ1254" s="303">
        <v>0</v>
      </c>
      <c r="BA1254" s="302">
        <v>1.4807698000000001E-10</v>
      </c>
      <c r="BB1254" s="302">
        <v>5.3241371000000003E-8</v>
      </c>
      <c r="BC1254" s="302">
        <v>2.0991132000000001E-11</v>
      </c>
      <c r="BD1254" s="302">
        <v>5.7111494E-11</v>
      </c>
      <c r="BE1254" s="303">
        <v>0</v>
      </c>
      <c r="BF1254" s="303">
        <v>0</v>
      </c>
      <c r="BG1254" s="303">
        <v>0</v>
      </c>
      <c r="BH1254" s="303">
        <v>0</v>
      </c>
      <c r="BI1254" s="303">
        <v>0</v>
      </c>
      <c r="BJ1254" s="303">
        <v>0</v>
      </c>
      <c r="BK1254" s="303">
        <v>0</v>
      </c>
      <c r="BL1254" s="303">
        <v>0</v>
      </c>
      <c r="BM1254" s="302">
        <v>9.0934325E-7</v>
      </c>
      <c r="BN1254" s="303">
        <v>3.6330215999999999E-3</v>
      </c>
      <c r="BO1254" s="303">
        <v>0</v>
      </c>
      <c r="BP1254" s="303">
        <v>0</v>
      </c>
      <c r="BQ1254" s="303">
        <v>0</v>
      </c>
      <c r="BR1254" s="74"/>
      <c r="BS1254" s="144">
        <v>8.4540617000000005E-6</v>
      </c>
      <c r="BT1254" s="144">
        <v>4.4249488999999999E-7</v>
      </c>
      <c r="BU1254" s="144">
        <v>3.6552714999999999E-6</v>
      </c>
      <c r="BV1254" s="136">
        <v>0</v>
      </c>
      <c r="BW1254" s="144">
        <v>4.9901560999999999E-7</v>
      </c>
      <c r="BX1254" s="144">
        <v>9.5862278999999995E-8</v>
      </c>
      <c r="BY1254" s="136">
        <v>0</v>
      </c>
      <c r="BZ1254" s="144">
        <v>1.4549831000000001E-7</v>
      </c>
      <c r="CA1254" s="136">
        <v>0</v>
      </c>
      <c r="CB1254" s="136">
        <v>0</v>
      </c>
      <c r="CC1254" s="136">
        <v>0</v>
      </c>
      <c r="CD1254" s="136">
        <v>0</v>
      </c>
      <c r="CE1254" s="136">
        <v>0</v>
      </c>
      <c r="CF1254" s="144">
        <v>2.1036649E-7</v>
      </c>
      <c r="CG1254" s="144">
        <v>3.3838234999999998E-6</v>
      </c>
      <c r="CH1254" s="144">
        <v>2.1729228999999999E-8</v>
      </c>
      <c r="CI1254" s="136">
        <v>0</v>
      </c>
      <c r="CJ1254" s="238"/>
      <c r="CK1254" s="138"/>
      <c r="CL1254" s="233" t="s">
        <v>4679</v>
      </c>
      <c r="CP1254" s="305"/>
      <c r="CQ1254" s="74"/>
      <c r="CR1254" s="74"/>
      <c r="CS1254" s="74"/>
      <c r="CT1254" s="74"/>
      <c r="CU1254" s="74"/>
      <c r="CV1254" s="74"/>
      <c r="CW1254" s="74"/>
      <c r="CX1254" s="74"/>
      <c r="CY1254" s="74"/>
      <c r="CZ1254" s="74"/>
      <c r="DA1254" s="74"/>
      <c r="DB1254" s="74"/>
    </row>
    <row r="1255" spans="1:106" ht="14.5" customHeight="1">
      <c r="A1255" s="74" t="s">
        <v>4794</v>
      </c>
      <c r="B1255" s="129" t="s">
        <v>4675</v>
      </c>
      <c r="C1255" s="130" t="str">
        <f t="shared" si="749"/>
        <v>B.042.02.108</v>
      </c>
      <c r="D1255" s="131" t="s">
        <v>4774</v>
      </c>
      <c r="E1255" s="129" t="s">
        <v>2549</v>
      </c>
      <c r="F1255" s="132" t="s">
        <v>4796</v>
      </c>
      <c r="G1255" s="132">
        <f t="shared" si="750"/>
        <v>6.6129116009999997E-3</v>
      </c>
      <c r="H1255" s="348">
        <f t="shared" si="751"/>
        <v>6.6129116009999997E-3</v>
      </c>
      <c r="I1255" s="74"/>
      <c r="J1255" s="132">
        <f t="shared" si="752"/>
        <v>4.9338308100000002E-4</v>
      </c>
      <c r="K1255" s="132">
        <f t="shared" si="753"/>
        <v>7.2318598000000009E-4</v>
      </c>
      <c r="L1255" s="300">
        <f t="shared" si="754"/>
        <v>2.5971044E-4</v>
      </c>
      <c r="M1255" s="132">
        <v>5.1366321E-3</v>
      </c>
      <c r="N1255" s="132">
        <v>2.0748574000000001E-4</v>
      </c>
      <c r="O1255" s="132">
        <v>5.1570024000000003E-4</v>
      </c>
      <c r="P1255" s="132">
        <v>4.3325922000000001E-4</v>
      </c>
      <c r="Q1255" s="304">
        <v>6.0123861000000002E-5</v>
      </c>
      <c r="R1255" s="132">
        <v>0</v>
      </c>
      <c r="S1255" s="132">
        <v>0</v>
      </c>
      <c r="T1255" s="132">
        <v>0</v>
      </c>
      <c r="U1255" s="132">
        <v>2.5971044E-4</v>
      </c>
      <c r="V1255" s="132">
        <v>0</v>
      </c>
      <c r="W1255" s="132">
        <v>0</v>
      </c>
      <c r="X1255" s="132">
        <v>0</v>
      </c>
      <c r="Y1255" s="132">
        <v>0</v>
      </c>
      <c r="Z1255" s="132">
        <v>0</v>
      </c>
      <c r="AA1255" s="74"/>
      <c r="AB1255" s="301">
        <f t="shared" si="755"/>
        <v>3.8621293984962404E-2</v>
      </c>
      <c r="AC1255" s="338">
        <f t="shared" si="756"/>
        <v>3.8621293984962404E-2</v>
      </c>
      <c r="AD1255" s="74"/>
      <c r="AE1255" s="136">
        <v>1.3683444</v>
      </c>
      <c r="AF1255" s="136">
        <v>0.50505661999999996</v>
      </c>
      <c r="AG1255" s="136">
        <v>0</v>
      </c>
      <c r="AH1255" s="136">
        <v>0</v>
      </c>
      <c r="AI1255" s="136">
        <v>0.23618865</v>
      </c>
      <c r="AJ1255" s="136">
        <v>0.62185122999999998</v>
      </c>
      <c r="AK1255" s="136">
        <v>5.2478580000000002E-3</v>
      </c>
      <c r="AL1255" s="74"/>
      <c r="AM1255" s="133">
        <v>8.0733745000000003E-4</v>
      </c>
      <c r="AN1255" s="340">
        <f t="shared" si="757"/>
        <v>8.0733745000000003E-4</v>
      </c>
      <c r="AP1255" s="133">
        <v>7.5919281000000002E-4</v>
      </c>
      <c r="AQ1255" s="145">
        <v>3.4358603999999998E-5</v>
      </c>
      <c r="AR1255" s="145">
        <v>1.378603E-5</v>
      </c>
      <c r="AS1255" s="134">
        <f t="shared" si="758"/>
        <v>4.5515156730999999E-8</v>
      </c>
      <c r="AT1255" s="135">
        <f t="shared" si="759"/>
        <v>1.2706584162900001E-10</v>
      </c>
      <c r="AU1255" s="135">
        <f t="shared" si="760"/>
        <v>1.9308164620999999E-3</v>
      </c>
      <c r="AV1255" s="302">
        <v>3.5840560999999999E-8</v>
      </c>
      <c r="AW1255" s="302">
        <v>1.0813962E-10</v>
      </c>
      <c r="AX1255" s="302">
        <v>2.9545290000000001E-15</v>
      </c>
      <c r="AY1255" s="303">
        <v>0</v>
      </c>
      <c r="AZ1255" s="303">
        <v>0</v>
      </c>
      <c r="BA1255" s="302">
        <v>6.4422531000000003E-11</v>
      </c>
      <c r="BB1255" s="302">
        <v>9.6101732000000003E-9</v>
      </c>
      <c r="BC1255" s="302">
        <v>9.1324248000000007E-12</v>
      </c>
      <c r="BD1255" s="302">
        <v>9.7908422999999992E-12</v>
      </c>
      <c r="BE1255" s="303">
        <v>0</v>
      </c>
      <c r="BF1255" s="303">
        <v>0</v>
      </c>
      <c r="BG1255" s="303">
        <v>0</v>
      </c>
      <c r="BH1255" s="303">
        <v>0</v>
      </c>
      <c r="BI1255" s="303">
        <v>0</v>
      </c>
      <c r="BJ1255" s="303">
        <v>0</v>
      </c>
      <c r="BK1255" s="303">
        <v>0</v>
      </c>
      <c r="BL1255" s="303">
        <v>0</v>
      </c>
      <c r="BM1255" s="302">
        <v>5.2418620999999999E-6</v>
      </c>
      <c r="BN1255" s="303">
        <v>1.9255746E-3</v>
      </c>
      <c r="BO1255" s="303">
        <v>0</v>
      </c>
      <c r="BP1255" s="303">
        <v>0</v>
      </c>
      <c r="BQ1255" s="303">
        <v>0</v>
      </c>
      <c r="BR1255" s="74"/>
      <c r="BS1255" s="144">
        <v>2.1854035999999998E-6</v>
      </c>
      <c r="BT1255" s="144">
        <v>8.8710685000000002E-8</v>
      </c>
      <c r="BU1255" s="144">
        <v>1.0768642E-6</v>
      </c>
      <c r="BV1255" s="136">
        <v>0</v>
      </c>
      <c r="BW1255" s="144">
        <v>9.5789289000000001E-8</v>
      </c>
      <c r="BX1255" s="144">
        <v>4.1705948E-8</v>
      </c>
      <c r="BY1255" s="136">
        <v>0</v>
      </c>
      <c r="BZ1255" s="144">
        <v>6.3300653999999994E-8</v>
      </c>
      <c r="CA1255" s="136">
        <v>0</v>
      </c>
      <c r="CB1255" s="136">
        <v>0</v>
      </c>
      <c r="CC1255" s="136">
        <v>0</v>
      </c>
      <c r="CD1255" s="136">
        <v>0</v>
      </c>
      <c r="CE1255" s="136">
        <v>0</v>
      </c>
      <c r="CF1255" s="144">
        <v>8.4784183000000002E-8</v>
      </c>
      <c r="CG1255" s="144">
        <v>6.0899163999999997E-7</v>
      </c>
      <c r="CH1255" s="144">
        <v>1.2525701999999999E-7</v>
      </c>
      <c r="CI1255" s="136">
        <v>0</v>
      </c>
      <c r="CJ1255" s="188"/>
      <c r="CK1255" s="138"/>
      <c r="CL1255" s="233" t="s">
        <v>4679</v>
      </c>
      <c r="CP1255" s="305"/>
      <c r="CQ1255" s="74"/>
      <c r="CR1255" s="74"/>
      <c r="CS1255" s="74"/>
      <c r="CT1255" s="74"/>
      <c r="CU1255" s="74"/>
      <c r="CV1255" s="74"/>
      <c r="CW1255" s="74"/>
      <c r="CX1255" s="74"/>
      <c r="CY1255" s="74"/>
      <c r="CZ1255" s="74"/>
      <c r="DA1255" s="74"/>
      <c r="DB1255" s="74"/>
    </row>
    <row r="1256" spans="1:106" ht="14.5" customHeight="1">
      <c r="A1256" s="74" t="s">
        <v>4797</v>
      </c>
      <c r="B1256" s="129" t="s">
        <v>4675</v>
      </c>
      <c r="C1256" s="130" t="str">
        <f t="shared" si="749"/>
        <v>B.042.02.109</v>
      </c>
      <c r="D1256" s="131" t="s">
        <v>4774</v>
      </c>
      <c r="E1256" s="129" t="s">
        <v>2549</v>
      </c>
      <c r="F1256" s="132" t="s">
        <v>4799</v>
      </c>
      <c r="G1256" s="132">
        <f t="shared" si="750"/>
        <v>3.4818012549999999E-2</v>
      </c>
      <c r="H1256" s="348">
        <f t="shared" si="751"/>
        <v>3.4818012549999999E-2</v>
      </c>
      <c r="I1256" s="74"/>
      <c r="J1256" s="132">
        <f t="shared" si="752"/>
        <v>2.8583004500000002E-3</v>
      </c>
      <c r="K1256" s="132">
        <f t="shared" si="753"/>
        <v>6.9941789000000001E-3</v>
      </c>
      <c r="L1256" s="300">
        <f t="shared" si="754"/>
        <v>1.063382E-4</v>
      </c>
      <c r="M1256" s="132">
        <v>2.4859195000000001E-2</v>
      </c>
      <c r="N1256" s="132">
        <v>5.8127099E-3</v>
      </c>
      <c r="O1256" s="132">
        <v>1.1814690000000001E-3</v>
      </c>
      <c r="P1256" s="132">
        <v>9.9259665000000011E-4</v>
      </c>
      <c r="Q1256" s="132">
        <v>1.8657038000000001E-3</v>
      </c>
      <c r="R1256" s="132">
        <v>0</v>
      </c>
      <c r="S1256" s="132">
        <v>0</v>
      </c>
      <c r="T1256" s="132">
        <v>0</v>
      </c>
      <c r="U1256" s="132">
        <v>1.063382E-4</v>
      </c>
      <c r="V1256" s="132">
        <v>0</v>
      </c>
      <c r="W1256" s="132">
        <v>0</v>
      </c>
      <c r="X1256" s="132">
        <v>0</v>
      </c>
      <c r="Y1256" s="132">
        <v>0</v>
      </c>
      <c r="Z1256" s="132">
        <v>0</v>
      </c>
      <c r="AA1256" s="74"/>
      <c r="AB1256" s="301">
        <f t="shared" si="755"/>
        <v>0.18691124060150374</v>
      </c>
      <c r="AC1256" s="338">
        <f t="shared" si="756"/>
        <v>0.18691124060150374</v>
      </c>
      <c r="AD1256" s="74"/>
      <c r="AE1256" s="136">
        <v>2.1056596999999999</v>
      </c>
      <c r="AF1256" s="136">
        <v>1.6467641</v>
      </c>
      <c r="AG1256" s="136">
        <v>0</v>
      </c>
      <c r="AH1256" s="136">
        <v>0</v>
      </c>
      <c r="AI1256" s="136">
        <v>0.28701026000000002</v>
      </c>
      <c r="AJ1256" s="136">
        <v>0.15712623000000001</v>
      </c>
      <c r="AK1256" s="136">
        <v>1.4759141E-2</v>
      </c>
      <c r="AL1256" s="74"/>
      <c r="AM1256" s="133">
        <v>5.6216742999999998E-3</v>
      </c>
      <c r="AN1256" s="340">
        <f t="shared" si="757"/>
        <v>5.6216742999999998E-3</v>
      </c>
      <c r="AP1256" s="133">
        <v>5.3318302000000001E-3</v>
      </c>
      <c r="AQ1256" s="133">
        <v>1.8377148000000001E-4</v>
      </c>
      <c r="AR1256" s="133">
        <v>1.0607270000000001E-4</v>
      </c>
      <c r="AS1256" s="134">
        <f t="shared" si="758"/>
        <v>3.1965409198999998E-7</v>
      </c>
      <c r="AT1256" s="135">
        <f t="shared" si="759"/>
        <v>6.7962824870999996E-10</v>
      </c>
      <c r="AU1256" s="135">
        <f t="shared" si="760"/>
        <v>1.48561202755E-2</v>
      </c>
      <c r="AV1256" s="302">
        <v>1.7345362999999999E-7</v>
      </c>
      <c r="AW1256" s="302">
        <v>5.2335146999999999E-10</v>
      </c>
      <c r="AX1256" s="302">
        <v>1.4298710000000002E-14</v>
      </c>
      <c r="AY1256" s="303">
        <v>0</v>
      </c>
      <c r="AZ1256" s="303">
        <v>0</v>
      </c>
      <c r="BA1256" s="302">
        <v>1.4759199E-10</v>
      </c>
      <c r="BB1256" s="302">
        <v>1.4605287E-7</v>
      </c>
      <c r="BC1256" s="302">
        <v>2.0922380000000001E-11</v>
      </c>
      <c r="BD1256" s="302">
        <v>1.353401E-10</v>
      </c>
      <c r="BE1256" s="303">
        <v>0</v>
      </c>
      <c r="BF1256" s="303">
        <v>0</v>
      </c>
      <c r="BG1256" s="303">
        <v>0</v>
      </c>
      <c r="BH1256" s="303">
        <v>0</v>
      </c>
      <c r="BI1256" s="303">
        <v>0</v>
      </c>
      <c r="BJ1256" s="303">
        <v>0</v>
      </c>
      <c r="BK1256" s="303">
        <v>0</v>
      </c>
      <c r="BL1256" s="303">
        <v>0</v>
      </c>
      <c r="BM1256" s="302">
        <v>2.1462755000000002E-6</v>
      </c>
      <c r="BN1256" s="303">
        <v>1.4853974000000001E-2</v>
      </c>
      <c r="BO1256" s="303">
        <v>0</v>
      </c>
      <c r="BP1256" s="303">
        <v>0</v>
      </c>
      <c r="BQ1256" s="303">
        <v>0</v>
      </c>
      <c r="BR1256" s="74"/>
      <c r="BS1256" s="144">
        <v>1.1122769999999999E-5</v>
      </c>
      <c r="BT1256" s="144">
        <v>9.8166683000000002E-7</v>
      </c>
      <c r="BU1256" s="144">
        <v>5.2115812999999997E-6</v>
      </c>
      <c r="BV1256" s="136">
        <v>0</v>
      </c>
      <c r="BW1256" s="144">
        <v>2.4073361999999998E-6</v>
      </c>
      <c r="BX1256" s="144">
        <v>9.5548304999999998E-8</v>
      </c>
      <c r="BY1256" s="136">
        <v>0</v>
      </c>
      <c r="BZ1256" s="144">
        <v>1.4502175999999999E-7</v>
      </c>
      <c r="CA1256" s="136">
        <v>0</v>
      </c>
      <c r="CB1256" s="136">
        <v>0</v>
      </c>
      <c r="CC1256" s="136">
        <v>0</v>
      </c>
      <c r="CD1256" s="136">
        <v>0</v>
      </c>
      <c r="CE1256" s="136">
        <v>0</v>
      </c>
      <c r="CF1256" s="144">
        <v>2.4477091000000001E-7</v>
      </c>
      <c r="CG1256" s="144">
        <v>1.9855581000000001E-6</v>
      </c>
      <c r="CH1256" s="144">
        <v>5.1286369999999999E-8</v>
      </c>
      <c r="CI1256" s="136">
        <v>0</v>
      </c>
      <c r="CJ1256" s="188"/>
      <c r="CK1256" s="138"/>
      <c r="CL1256" s="233" t="s">
        <v>4679</v>
      </c>
      <c r="CP1256" s="305"/>
      <c r="CQ1256" s="74"/>
      <c r="CR1256" s="74"/>
      <c r="CS1256" s="74"/>
      <c r="CT1256" s="74"/>
      <c r="CU1256" s="74"/>
      <c r="CV1256" s="74"/>
      <c r="CW1256" s="74"/>
      <c r="CX1256" s="74"/>
      <c r="CY1256" s="74"/>
      <c r="CZ1256" s="74"/>
      <c r="DA1256" s="74"/>
      <c r="DB1256" s="74"/>
    </row>
    <row r="1257" spans="1:106" ht="14.5" customHeight="1">
      <c r="A1257" s="74" t="s">
        <v>4800</v>
      </c>
      <c r="B1257" s="129" t="s">
        <v>4675</v>
      </c>
      <c r="C1257" s="130" t="str">
        <f t="shared" si="749"/>
        <v>B.042.02.110</v>
      </c>
      <c r="D1257" s="131" t="s">
        <v>4774</v>
      </c>
      <c r="E1257" s="129" t="s">
        <v>2549</v>
      </c>
      <c r="F1257" s="132" t="s">
        <v>4802</v>
      </c>
      <c r="G1257" s="132">
        <f t="shared" si="750"/>
        <v>1.4344280195E-2</v>
      </c>
      <c r="H1257" s="348">
        <f t="shared" si="751"/>
        <v>1.4344280195E-2</v>
      </c>
      <c r="I1257" s="74"/>
      <c r="J1257" s="132">
        <f t="shared" si="752"/>
        <v>4.9219737500000001E-4</v>
      </c>
      <c r="K1257" s="132">
        <f t="shared" si="753"/>
        <v>1.3637036800000001E-3</v>
      </c>
      <c r="L1257" s="300">
        <f t="shared" si="754"/>
        <v>8.2613385400000013E-3</v>
      </c>
      <c r="M1257" s="132">
        <v>4.2270405999999998E-3</v>
      </c>
      <c r="N1257" s="132">
        <v>8.4958945000000003E-4</v>
      </c>
      <c r="O1257" s="132">
        <v>5.1411423000000003E-4</v>
      </c>
      <c r="P1257" s="132">
        <v>4.3192676000000001E-4</v>
      </c>
      <c r="Q1257" s="304">
        <v>6.0270615E-5</v>
      </c>
      <c r="R1257" s="132">
        <v>0</v>
      </c>
      <c r="S1257" s="132">
        <v>0</v>
      </c>
      <c r="T1257" s="132">
        <v>0</v>
      </c>
      <c r="U1257" s="132">
        <v>1.0284414E-4</v>
      </c>
      <c r="V1257" s="132">
        <v>0</v>
      </c>
      <c r="W1257" s="132">
        <v>8.1584944000000006E-3</v>
      </c>
      <c r="X1257" s="132">
        <v>0</v>
      </c>
      <c r="Y1257" s="132">
        <v>0</v>
      </c>
      <c r="Z1257" s="132">
        <v>0</v>
      </c>
      <c r="AA1257" s="74"/>
      <c r="AB1257" s="301">
        <f t="shared" si="755"/>
        <v>3.1782260150375934E-2</v>
      </c>
      <c r="AC1257" s="338">
        <f t="shared" si="756"/>
        <v>3.1782260150375934E-2</v>
      </c>
      <c r="AD1257" s="74"/>
      <c r="AE1257" s="136">
        <v>2.0945559999999999</v>
      </c>
      <c r="AF1257" s="136">
        <v>0.43463629999999998</v>
      </c>
      <c r="AG1257" s="136">
        <v>1.1059456000000001</v>
      </c>
      <c r="AH1257" s="136">
        <v>0</v>
      </c>
      <c r="AI1257" s="136">
        <v>0.18309338999999999</v>
      </c>
      <c r="AJ1257" s="136">
        <v>0.18775586999999999</v>
      </c>
      <c r="AK1257" s="136">
        <v>0.18312489000000001</v>
      </c>
      <c r="AL1257" s="74"/>
      <c r="AM1257" s="133">
        <v>8.9739618999999996E-4</v>
      </c>
      <c r="AN1257" s="340">
        <f t="shared" si="757"/>
        <v>8.9739618999999996E-4</v>
      </c>
      <c r="AP1257" s="133">
        <v>8.4762399999999995E-4</v>
      </c>
      <c r="AQ1257" s="145">
        <v>3.2841357000000003E-5</v>
      </c>
      <c r="AR1257" s="145">
        <v>1.6930830999999999E-5</v>
      </c>
      <c r="AS1257" s="134">
        <f t="shared" si="758"/>
        <v>5.0816787403000005E-8</v>
      </c>
      <c r="AT1257" s="135">
        <f t="shared" si="759"/>
        <v>1.2145472284289999E-10</v>
      </c>
      <c r="AU1257" s="135">
        <f t="shared" si="760"/>
        <v>2.3712647532999997E-3</v>
      </c>
      <c r="AV1257" s="302">
        <v>2.9493937999999999E-8</v>
      </c>
      <c r="AW1257" s="302">
        <v>8.8990328999999997E-11</v>
      </c>
      <c r="AX1257" s="302">
        <v>2.4313429000000001E-15</v>
      </c>
      <c r="AY1257" s="303">
        <v>0</v>
      </c>
      <c r="AZ1257" s="303">
        <v>0</v>
      </c>
      <c r="BA1257" s="302">
        <v>6.4224403000000001E-11</v>
      </c>
      <c r="BB1257" s="302">
        <v>2.1258625000000002E-8</v>
      </c>
      <c r="BC1257" s="302">
        <v>9.1043384999999999E-12</v>
      </c>
      <c r="BD1257" s="302">
        <v>2.3357623999999999E-11</v>
      </c>
      <c r="BE1257" s="303">
        <v>0</v>
      </c>
      <c r="BF1257" s="303">
        <v>0</v>
      </c>
      <c r="BG1257" s="303">
        <v>0</v>
      </c>
      <c r="BH1257" s="303">
        <v>0</v>
      </c>
      <c r="BI1257" s="303">
        <v>0</v>
      </c>
      <c r="BJ1257" s="303">
        <v>0</v>
      </c>
      <c r="BK1257" s="303">
        <v>0</v>
      </c>
      <c r="BL1257" s="303">
        <v>0</v>
      </c>
      <c r="BM1257" s="302">
        <v>2.0757533000000001E-6</v>
      </c>
      <c r="BN1257" s="303">
        <v>2.3691889999999998E-3</v>
      </c>
      <c r="BO1257" s="303">
        <v>0</v>
      </c>
      <c r="BP1257" s="303">
        <v>0</v>
      </c>
      <c r="BQ1257" s="303">
        <v>0</v>
      </c>
      <c r="BR1257" s="74"/>
      <c r="BS1257" s="144">
        <v>3.422842E-6</v>
      </c>
      <c r="BT1257" s="144">
        <v>1.8217895000000001E-7</v>
      </c>
      <c r="BU1257" s="144">
        <v>8.8617375000000005E-7</v>
      </c>
      <c r="BV1257" s="136">
        <v>0</v>
      </c>
      <c r="BW1257" s="144">
        <v>1.7300932000000001E-7</v>
      </c>
      <c r="BX1257" s="144">
        <v>4.1577682999999998E-8</v>
      </c>
      <c r="BY1257" s="136">
        <v>0</v>
      </c>
      <c r="BZ1257" s="144">
        <v>6.3105976000000002E-8</v>
      </c>
      <c r="CA1257" s="136">
        <v>0</v>
      </c>
      <c r="CB1257" s="136">
        <v>0</v>
      </c>
      <c r="CC1257" s="136">
        <v>0</v>
      </c>
      <c r="CD1257" s="136">
        <v>0</v>
      </c>
      <c r="CE1257" s="136">
        <v>0</v>
      </c>
      <c r="CF1257" s="144">
        <v>9.0608464000000002E-8</v>
      </c>
      <c r="CG1257" s="144">
        <v>1.9365865999999999E-6</v>
      </c>
      <c r="CH1257" s="144">
        <v>4.9601204999999998E-8</v>
      </c>
      <c r="CI1257" s="136">
        <v>0</v>
      </c>
      <c r="CJ1257" s="188"/>
      <c r="CK1257" s="138"/>
      <c r="CL1257" s="233" t="s">
        <v>4679</v>
      </c>
      <c r="CP1257" s="305"/>
      <c r="CQ1257" s="74"/>
      <c r="CR1257" s="74"/>
      <c r="CS1257" s="74"/>
      <c r="CT1257" s="74"/>
      <c r="CU1257" s="74"/>
      <c r="CV1257" s="74"/>
      <c r="CW1257" s="74"/>
      <c r="CX1257" s="74"/>
      <c r="CY1257" s="74"/>
      <c r="CZ1257" s="74"/>
      <c r="DA1257" s="74"/>
      <c r="DB1257" s="74"/>
    </row>
    <row r="1258" spans="1:106" ht="14.5" customHeight="1">
      <c r="A1258" s="74" t="s">
        <v>4803</v>
      </c>
      <c r="B1258" s="129" t="s">
        <v>4675</v>
      </c>
      <c r="C1258" s="130" t="str">
        <f t="shared" si="749"/>
        <v>B.042.02.111</v>
      </c>
      <c r="D1258" s="131" t="s">
        <v>4774</v>
      </c>
      <c r="E1258" s="129" t="s">
        <v>2549</v>
      </c>
      <c r="F1258" s="132" t="s">
        <v>4805</v>
      </c>
      <c r="G1258" s="132">
        <f t="shared" si="750"/>
        <v>2.0095006028999999E-2</v>
      </c>
      <c r="H1258" s="348">
        <f t="shared" si="751"/>
        <v>2.0095006028999999E-2</v>
      </c>
      <c r="I1258" s="74"/>
      <c r="J1258" s="132">
        <f t="shared" si="752"/>
        <v>2.5817772900000002E-4</v>
      </c>
      <c r="K1258" s="132">
        <f t="shared" si="753"/>
        <v>7.9712420000000003E-4</v>
      </c>
      <c r="L1258" s="300">
        <f t="shared" si="754"/>
        <v>1.5145775199999999E-2</v>
      </c>
      <c r="M1258" s="132">
        <v>3.8939288999999999E-3</v>
      </c>
      <c r="N1258" s="132">
        <v>5.1822368000000005E-4</v>
      </c>
      <c r="O1258" s="132">
        <v>2.7890051999999999E-4</v>
      </c>
      <c r="P1258" s="132">
        <v>2.3431484000000001E-4</v>
      </c>
      <c r="Q1258" s="304">
        <v>2.3862889000000001E-5</v>
      </c>
      <c r="R1258" s="132">
        <v>0</v>
      </c>
      <c r="S1258" s="132">
        <v>0</v>
      </c>
      <c r="T1258" s="132">
        <v>0</v>
      </c>
      <c r="U1258" s="132">
        <v>1.031362E-4</v>
      </c>
      <c r="V1258" s="132">
        <v>0</v>
      </c>
      <c r="W1258" s="132">
        <v>1.5042639E-2</v>
      </c>
      <c r="X1258" s="132">
        <v>0</v>
      </c>
      <c r="Y1258" s="132">
        <v>0</v>
      </c>
      <c r="Z1258" s="132">
        <v>0</v>
      </c>
      <c r="AA1258" s="74"/>
      <c r="AB1258" s="301">
        <f t="shared" si="755"/>
        <v>2.9277660902255639E-2</v>
      </c>
      <c r="AC1258" s="338">
        <f t="shared" si="756"/>
        <v>2.9277660902255639E-2</v>
      </c>
      <c r="AD1258" s="74"/>
      <c r="AE1258" s="136">
        <v>2.6384512</v>
      </c>
      <c r="AF1258" s="136">
        <v>0.33630244999999998</v>
      </c>
      <c r="AG1258" s="136">
        <v>2.0391433999999999</v>
      </c>
      <c r="AH1258" s="136">
        <v>0</v>
      </c>
      <c r="AI1258" s="136">
        <v>2.4792913E-2</v>
      </c>
      <c r="AJ1258" s="136">
        <v>0.13466787999999999</v>
      </c>
      <c r="AK1258" s="136">
        <v>0.10354461</v>
      </c>
      <c r="AL1258" s="74"/>
      <c r="AM1258" s="133">
        <v>7.0455178000000001E-4</v>
      </c>
      <c r="AN1258" s="340">
        <f t="shared" si="757"/>
        <v>7.0455178000000001E-4</v>
      </c>
      <c r="AP1258" s="133">
        <v>6.6119015000000003E-4</v>
      </c>
      <c r="AQ1258" s="145">
        <v>2.7257057999999999E-5</v>
      </c>
      <c r="AR1258" s="145">
        <v>1.6104570999999999E-5</v>
      </c>
      <c r="AS1258" s="134">
        <f t="shared" si="758"/>
        <v>3.9639696933000001E-8</v>
      </c>
      <c r="AT1258" s="135">
        <f t="shared" si="759"/>
        <v>1.0080272904110002E-10</v>
      </c>
      <c r="AU1258" s="135">
        <f t="shared" si="760"/>
        <v>2.2555422480999999E-3</v>
      </c>
      <c r="AV1258" s="302">
        <v>2.7169669000000001E-8</v>
      </c>
      <c r="AW1258" s="302">
        <v>8.1977449999999999E-11</v>
      </c>
      <c r="AX1258" s="302">
        <v>2.2397411000000002E-15</v>
      </c>
      <c r="AY1258" s="303">
        <v>0</v>
      </c>
      <c r="AZ1258" s="303">
        <v>0</v>
      </c>
      <c r="BA1258" s="302">
        <v>3.4840933000000002E-11</v>
      </c>
      <c r="BB1258" s="302">
        <v>1.2435187E-8</v>
      </c>
      <c r="BC1258" s="302">
        <v>4.9389893000000001E-12</v>
      </c>
      <c r="BD1258" s="302">
        <v>1.388405E-11</v>
      </c>
      <c r="BE1258" s="303">
        <v>0</v>
      </c>
      <c r="BF1258" s="303">
        <v>0</v>
      </c>
      <c r="BG1258" s="303">
        <v>0</v>
      </c>
      <c r="BH1258" s="303">
        <v>0</v>
      </c>
      <c r="BI1258" s="303">
        <v>0</v>
      </c>
      <c r="BJ1258" s="303">
        <v>0</v>
      </c>
      <c r="BK1258" s="303">
        <v>0</v>
      </c>
      <c r="BL1258" s="303">
        <v>0</v>
      </c>
      <c r="BM1258" s="302">
        <v>2.0816481000000001E-6</v>
      </c>
      <c r="BN1258" s="303">
        <v>2.2534605999999999E-3</v>
      </c>
      <c r="BO1258" s="303">
        <v>0</v>
      </c>
      <c r="BP1258" s="303">
        <v>0</v>
      </c>
      <c r="BQ1258" s="303">
        <v>0</v>
      </c>
      <c r="BR1258" s="74"/>
      <c r="BS1258" s="144">
        <v>4.1726060000000002E-6</v>
      </c>
      <c r="BT1258" s="144">
        <v>1.0719142999999999E-7</v>
      </c>
      <c r="BU1258" s="144">
        <v>8.1633886999999999E-7</v>
      </c>
      <c r="BV1258" s="136">
        <v>0</v>
      </c>
      <c r="BW1258" s="144">
        <v>9.2836757000000005E-8</v>
      </c>
      <c r="BX1258" s="144">
        <v>2.2555371000000002E-8</v>
      </c>
      <c r="BY1258" s="136">
        <v>0</v>
      </c>
      <c r="BZ1258" s="144">
        <v>3.4234199999999998E-8</v>
      </c>
      <c r="CA1258" s="136">
        <v>0</v>
      </c>
      <c r="CB1258" s="136">
        <v>0</v>
      </c>
      <c r="CC1258" s="136">
        <v>0</v>
      </c>
      <c r="CD1258" s="136">
        <v>0</v>
      </c>
      <c r="CE1258" s="136">
        <v>0</v>
      </c>
      <c r="CF1258" s="144">
        <v>4.9696734E-8</v>
      </c>
      <c r="CG1258" s="144">
        <v>3.0000105E-6</v>
      </c>
      <c r="CH1258" s="144">
        <v>4.9742062000000003E-8</v>
      </c>
      <c r="CI1258" s="136">
        <v>0</v>
      </c>
      <c r="CJ1258" s="188"/>
      <c r="CK1258" s="138"/>
      <c r="CL1258" s="233" t="s">
        <v>4679</v>
      </c>
      <c r="CP1258" s="305"/>
      <c r="CQ1258" s="74"/>
      <c r="CR1258" s="74"/>
      <c r="CS1258" s="74"/>
      <c r="CT1258" s="74"/>
      <c r="CU1258" s="74"/>
      <c r="CV1258" s="74"/>
      <c r="CW1258" s="74"/>
      <c r="CX1258" s="74"/>
      <c r="CY1258" s="74"/>
      <c r="CZ1258" s="74"/>
      <c r="DA1258" s="74"/>
      <c r="DB1258" s="74"/>
    </row>
    <row r="1259" spans="1:106" ht="14.5" customHeight="1">
      <c r="A1259" s="74" t="s">
        <v>4806</v>
      </c>
      <c r="B1259" s="129" t="s">
        <v>4675</v>
      </c>
      <c r="C1259" s="130" t="str">
        <f t="shared" si="749"/>
        <v>B.042.02.112</v>
      </c>
      <c r="D1259" s="131" t="s">
        <v>4774</v>
      </c>
      <c r="E1259" s="129" t="s">
        <v>2549</v>
      </c>
      <c r="F1259" s="132" t="s">
        <v>4808</v>
      </c>
      <c r="G1259" s="132">
        <f t="shared" si="750"/>
        <v>2.0214933189000001E-2</v>
      </c>
      <c r="H1259" s="348">
        <f t="shared" si="751"/>
        <v>2.0214933189000001E-2</v>
      </c>
      <c r="I1259" s="74"/>
      <c r="J1259" s="132">
        <f t="shared" si="752"/>
        <v>6.2957409899999997E-4</v>
      </c>
      <c r="K1259" s="132">
        <f t="shared" si="753"/>
        <v>1.3277356899999999E-3</v>
      </c>
      <c r="L1259" s="300">
        <f t="shared" si="754"/>
        <v>1.6978134E-3</v>
      </c>
      <c r="M1259" s="132">
        <v>1.6559810000000001E-2</v>
      </c>
      <c r="N1259" s="132">
        <v>6.6728499999999999E-4</v>
      </c>
      <c r="O1259" s="132">
        <v>6.6045068999999999E-4</v>
      </c>
      <c r="P1259" s="132">
        <v>5.5486952999999999E-4</v>
      </c>
      <c r="Q1259" s="304">
        <v>7.4704568999999998E-5</v>
      </c>
      <c r="R1259" s="132">
        <v>0</v>
      </c>
      <c r="S1259" s="132">
        <v>0</v>
      </c>
      <c r="T1259" s="132">
        <v>0</v>
      </c>
      <c r="U1259" s="132">
        <v>2.0786160000000001E-4</v>
      </c>
      <c r="V1259" s="132">
        <v>0</v>
      </c>
      <c r="W1259" s="132">
        <v>1.4899518E-3</v>
      </c>
      <c r="X1259" s="132">
        <v>0</v>
      </c>
      <c r="Y1259" s="132">
        <v>0</v>
      </c>
      <c r="Z1259" s="132">
        <v>0</v>
      </c>
      <c r="AA1259" s="74"/>
      <c r="AB1259" s="301">
        <f t="shared" si="755"/>
        <v>0.12450984962406016</v>
      </c>
      <c r="AC1259" s="338">
        <f t="shared" si="756"/>
        <v>0.12450984962406016</v>
      </c>
      <c r="AD1259" s="74"/>
      <c r="AE1259" s="136">
        <v>2.1209036000000001</v>
      </c>
      <c r="AF1259" s="136">
        <v>1.4672928000000001</v>
      </c>
      <c r="AG1259" s="136">
        <v>0.20197423</v>
      </c>
      <c r="AH1259" s="136">
        <v>0</v>
      </c>
      <c r="AI1259" s="136">
        <v>8.5507784000000003E-2</v>
      </c>
      <c r="AJ1259" s="136">
        <v>0.33458307999999998</v>
      </c>
      <c r="AK1259" s="136">
        <v>3.1545683999999997E-2</v>
      </c>
      <c r="AL1259" s="74"/>
      <c r="AM1259" s="133">
        <v>2.3962428000000001E-3</v>
      </c>
      <c r="AN1259" s="340">
        <f t="shared" si="757"/>
        <v>2.3962428000000001E-3</v>
      </c>
      <c r="AP1259" s="133">
        <v>2.2550024E-3</v>
      </c>
      <c r="AQ1259" s="133">
        <v>1.0312156E-4</v>
      </c>
      <c r="AR1259" s="145">
        <v>3.8118825E-5</v>
      </c>
      <c r="AS1259" s="134">
        <f t="shared" si="758"/>
        <v>1.3519199210999999E-7</v>
      </c>
      <c r="AT1259" s="135">
        <f t="shared" si="759"/>
        <v>3.813667030033E-10</v>
      </c>
      <c r="AU1259" s="135">
        <f t="shared" si="760"/>
        <v>5.3387709716999996E-3</v>
      </c>
      <c r="AV1259" s="302">
        <v>1.1554514E-7</v>
      </c>
      <c r="AW1259" s="302">
        <v>3.4862757E-10</v>
      </c>
      <c r="AX1259" s="302">
        <v>9.5250033000000002E-15</v>
      </c>
      <c r="AY1259" s="303">
        <v>0</v>
      </c>
      <c r="AZ1259" s="303">
        <v>0</v>
      </c>
      <c r="BA1259" s="302">
        <v>8.2505110000000002E-11</v>
      </c>
      <c r="BB1259" s="302">
        <v>1.9564347E-8</v>
      </c>
      <c r="BC1259" s="302">
        <v>1.1695779E-11</v>
      </c>
      <c r="BD1259" s="302">
        <v>2.1033829000000001E-11</v>
      </c>
      <c r="BE1259" s="303">
        <v>0</v>
      </c>
      <c r="BF1259" s="303">
        <v>0</v>
      </c>
      <c r="BG1259" s="303">
        <v>0</v>
      </c>
      <c r="BH1259" s="303">
        <v>0</v>
      </c>
      <c r="BI1259" s="303">
        <v>0</v>
      </c>
      <c r="BJ1259" s="303">
        <v>0</v>
      </c>
      <c r="BK1259" s="303">
        <v>0</v>
      </c>
      <c r="BL1259" s="303">
        <v>0</v>
      </c>
      <c r="BM1259" s="302">
        <v>4.1953716999999999E-6</v>
      </c>
      <c r="BN1259" s="303">
        <v>5.3345755999999996E-3</v>
      </c>
      <c r="BO1259" s="303">
        <v>0</v>
      </c>
      <c r="BP1259" s="303">
        <v>0</v>
      </c>
      <c r="BQ1259" s="303">
        <v>0</v>
      </c>
      <c r="BR1259" s="74"/>
      <c r="BS1259" s="144">
        <v>6.1787775000000002E-6</v>
      </c>
      <c r="BT1259" s="144">
        <v>1.7217650999999999E-7</v>
      </c>
      <c r="BU1259" s="144">
        <v>3.4716648999999999E-6</v>
      </c>
      <c r="BV1259" s="136">
        <v>0</v>
      </c>
      <c r="BW1259" s="144">
        <v>1.6886436999999999E-7</v>
      </c>
      <c r="BX1259" s="144">
        <v>5.3412273E-8</v>
      </c>
      <c r="BY1259" s="136">
        <v>0</v>
      </c>
      <c r="BZ1259" s="144">
        <v>8.1068335999999996E-8</v>
      </c>
      <c r="CA1259" s="136">
        <v>0</v>
      </c>
      <c r="CB1259" s="136">
        <v>0</v>
      </c>
      <c r="CC1259" s="136">
        <v>0</v>
      </c>
      <c r="CD1259" s="136">
        <v>0</v>
      </c>
      <c r="CE1259" s="136">
        <v>0</v>
      </c>
      <c r="CF1259" s="144">
        <v>1.1238371E-7</v>
      </c>
      <c r="CG1259" s="144">
        <v>2.0189568000000001E-6</v>
      </c>
      <c r="CH1259" s="144">
        <v>1.0025059E-7</v>
      </c>
      <c r="CI1259" s="136">
        <v>0</v>
      </c>
      <c r="CJ1259" s="188"/>
      <c r="CK1259" s="138"/>
      <c r="CL1259" s="233" t="s">
        <v>4679</v>
      </c>
      <c r="CP1259" s="305"/>
      <c r="CQ1259" s="74"/>
      <c r="CR1259" s="74"/>
      <c r="CS1259" s="74"/>
      <c r="CT1259" s="74"/>
      <c r="CU1259" s="74"/>
      <c r="CV1259" s="74"/>
      <c r="CW1259" s="74"/>
      <c r="CX1259" s="74"/>
      <c r="CY1259" s="74"/>
      <c r="CZ1259" s="74"/>
      <c r="DA1259" s="74"/>
      <c r="DB1259" s="74"/>
    </row>
    <row r="1260" spans="1:106" ht="14.5" customHeight="1">
      <c r="A1260" s="74" t="s">
        <v>4809</v>
      </c>
      <c r="B1260" s="129" t="s">
        <v>4675</v>
      </c>
      <c r="C1260" s="130" t="str">
        <f t="shared" si="749"/>
        <v>B.042.02.113</v>
      </c>
      <c r="D1260" s="131" t="s">
        <v>4774</v>
      </c>
      <c r="E1260" s="129" t="s">
        <v>2549</v>
      </c>
      <c r="F1260" s="132" t="s">
        <v>4811</v>
      </c>
      <c r="G1260" s="132">
        <f t="shared" si="750"/>
        <v>2.6897134029999999E-2</v>
      </c>
      <c r="H1260" s="348">
        <f t="shared" si="751"/>
        <v>2.6897134029999999E-2</v>
      </c>
      <c r="I1260" s="74"/>
      <c r="J1260" s="132">
        <f t="shared" si="752"/>
        <v>2.7579919300000002E-3</v>
      </c>
      <c r="K1260" s="132">
        <f t="shared" si="753"/>
        <v>5.0198312999999994E-3</v>
      </c>
      <c r="L1260" s="300">
        <f t="shared" si="754"/>
        <v>2.493878E-4</v>
      </c>
      <c r="M1260" s="132">
        <v>1.8869923E-2</v>
      </c>
      <c r="N1260" s="132">
        <v>2.4977881E-3</v>
      </c>
      <c r="O1260" s="132">
        <v>2.5220431999999999E-3</v>
      </c>
      <c r="P1260" s="132">
        <v>2.1188636000000001E-3</v>
      </c>
      <c r="Q1260" s="132">
        <v>6.3912832999999997E-4</v>
      </c>
      <c r="R1260" s="132">
        <v>0</v>
      </c>
      <c r="S1260" s="132">
        <v>0</v>
      </c>
      <c r="T1260" s="132">
        <v>0</v>
      </c>
      <c r="U1260" s="132">
        <v>2.493878E-4</v>
      </c>
      <c r="V1260" s="132">
        <v>0</v>
      </c>
      <c r="W1260" s="132">
        <v>0</v>
      </c>
      <c r="X1260" s="132">
        <v>0</v>
      </c>
      <c r="Y1260" s="132">
        <v>0</v>
      </c>
      <c r="Z1260" s="132">
        <v>0</v>
      </c>
      <c r="AA1260" s="74"/>
      <c r="AB1260" s="301">
        <f t="shared" si="755"/>
        <v>0.14187912030075187</v>
      </c>
      <c r="AC1260" s="338">
        <f t="shared" si="756"/>
        <v>0.14187912030075187</v>
      </c>
      <c r="AD1260" s="74"/>
      <c r="AE1260" s="136">
        <v>1.8997375999999999</v>
      </c>
      <c r="AF1260" s="136">
        <v>1.4459436000000001</v>
      </c>
      <c r="AG1260" s="136">
        <v>0</v>
      </c>
      <c r="AH1260" s="136">
        <v>0</v>
      </c>
      <c r="AI1260" s="136">
        <v>1.5797024E-2</v>
      </c>
      <c r="AJ1260" s="136">
        <v>0.34241670000000002</v>
      </c>
      <c r="AK1260" s="136">
        <v>9.5580207E-2</v>
      </c>
      <c r="AL1260" s="74"/>
      <c r="AM1260" s="133">
        <v>3.7302120000000001E-3</v>
      </c>
      <c r="AN1260" s="340">
        <f t="shared" si="757"/>
        <v>3.7302120000000001E-3</v>
      </c>
      <c r="AP1260" s="133">
        <v>3.5248963000000001E-3</v>
      </c>
      <c r="AQ1260" s="133">
        <v>1.4092997999999999E-4</v>
      </c>
      <c r="AR1260" s="145">
        <v>6.4385692000000001E-5</v>
      </c>
      <c r="AS1260" s="134">
        <f t="shared" si="758"/>
        <v>2.1132471679000002E-7</v>
      </c>
      <c r="AT1260" s="135">
        <f t="shared" si="759"/>
        <v>5.211907597520001E-10</v>
      </c>
      <c r="AU1260" s="135">
        <f t="shared" si="760"/>
        <v>9.0176039152999998E-3</v>
      </c>
      <c r="AV1260" s="302">
        <v>1.3166381999999999E-7</v>
      </c>
      <c r="AW1260" s="302">
        <v>3.9726153000000002E-10</v>
      </c>
      <c r="AX1260" s="302">
        <v>1.0853752000000001E-14</v>
      </c>
      <c r="AY1260" s="303">
        <v>0</v>
      </c>
      <c r="AZ1260" s="303">
        <v>0</v>
      </c>
      <c r="BA1260" s="302">
        <v>3.1505978999999999E-10</v>
      </c>
      <c r="BB1260" s="302">
        <v>7.9345837000000006E-8</v>
      </c>
      <c r="BC1260" s="302">
        <v>4.4662322E-11</v>
      </c>
      <c r="BD1260" s="302">
        <v>7.9256054000000003E-11</v>
      </c>
      <c r="BE1260" s="303">
        <v>0</v>
      </c>
      <c r="BF1260" s="303">
        <v>0</v>
      </c>
      <c r="BG1260" s="303">
        <v>0</v>
      </c>
      <c r="BH1260" s="303">
        <v>0</v>
      </c>
      <c r="BI1260" s="303">
        <v>0</v>
      </c>
      <c r="BJ1260" s="303">
        <v>0</v>
      </c>
      <c r="BK1260" s="303">
        <v>0</v>
      </c>
      <c r="BL1260" s="303">
        <v>0</v>
      </c>
      <c r="BM1260" s="302">
        <v>5.0335153000000002E-6</v>
      </c>
      <c r="BN1260" s="303">
        <v>9.0125703999999994E-3</v>
      </c>
      <c r="BO1260" s="303">
        <v>0</v>
      </c>
      <c r="BP1260" s="303">
        <v>0</v>
      </c>
      <c r="BQ1260" s="303">
        <v>0</v>
      </c>
      <c r="BR1260" s="74"/>
      <c r="BS1260" s="144">
        <v>8.3282080999999995E-6</v>
      </c>
      <c r="BT1260" s="144">
        <v>6.5014148999999998E-7</v>
      </c>
      <c r="BU1260" s="144">
        <v>3.9559662000000001E-6</v>
      </c>
      <c r="BV1260" s="136">
        <v>0</v>
      </c>
      <c r="BW1260" s="144">
        <v>9.5551766999999993E-7</v>
      </c>
      <c r="BX1260" s="144">
        <v>2.0396383999999999E-7</v>
      </c>
      <c r="BY1260" s="136">
        <v>0</v>
      </c>
      <c r="BZ1260" s="144">
        <v>3.0957322000000002E-7</v>
      </c>
      <c r="CA1260" s="136">
        <v>0</v>
      </c>
      <c r="CB1260" s="136">
        <v>0</v>
      </c>
      <c r="CC1260" s="136">
        <v>0</v>
      </c>
      <c r="CD1260" s="136">
        <v>0</v>
      </c>
      <c r="CE1260" s="136">
        <v>0</v>
      </c>
      <c r="CF1260" s="144">
        <v>4.2867959999999998E-7</v>
      </c>
      <c r="CG1260" s="144">
        <v>1.7040876E-6</v>
      </c>
      <c r="CH1260" s="144">
        <v>1.2027845999999999E-7</v>
      </c>
      <c r="CI1260" s="136">
        <v>0</v>
      </c>
      <c r="CJ1260" s="188"/>
      <c r="CK1260" s="138"/>
      <c r="CL1260" s="233" t="s">
        <v>4679</v>
      </c>
      <c r="CP1260" s="305"/>
      <c r="CQ1260" s="74"/>
      <c r="CR1260" s="74"/>
      <c r="CS1260" s="74"/>
      <c r="CT1260" s="74"/>
      <c r="CU1260" s="74"/>
      <c r="CV1260" s="74"/>
      <c r="CW1260" s="74"/>
      <c r="CX1260" s="74"/>
      <c r="CY1260" s="74"/>
      <c r="CZ1260" s="74"/>
      <c r="DA1260" s="74"/>
      <c r="DB1260" s="74"/>
    </row>
    <row r="1261" spans="1:106" ht="14.5" customHeight="1">
      <c r="A1261" s="74" t="s">
        <v>4812</v>
      </c>
      <c r="B1261" s="129" t="s">
        <v>4675</v>
      </c>
      <c r="C1261" s="130" t="str">
        <f t="shared" si="749"/>
        <v>B.042.02.114</v>
      </c>
      <c r="D1261" s="131" t="s">
        <v>4774</v>
      </c>
      <c r="E1261" s="129" t="s">
        <v>2549</v>
      </c>
      <c r="F1261" s="132" t="s">
        <v>4814</v>
      </c>
      <c r="G1261" s="132">
        <f t="shared" si="750"/>
        <v>2.3493639619999999E-2</v>
      </c>
      <c r="H1261" s="348">
        <f t="shared" si="751"/>
        <v>2.3493639619999999E-2</v>
      </c>
      <c r="I1261" s="74"/>
      <c r="J1261" s="132">
        <f t="shared" si="752"/>
        <v>6.3114146E-4</v>
      </c>
      <c r="K1261" s="132">
        <f t="shared" si="753"/>
        <v>2.00944681E-3</v>
      </c>
      <c r="L1261" s="300">
        <f t="shared" si="754"/>
        <v>1.076928435E-2</v>
      </c>
      <c r="M1261" s="132">
        <v>1.0083767E-2</v>
      </c>
      <c r="N1261" s="132">
        <v>1.3435392E-3</v>
      </c>
      <c r="O1261" s="132">
        <v>6.6590761000000004E-4</v>
      </c>
      <c r="P1261" s="132">
        <v>5.5945409999999995E-4</v>
      </c>
      <c r="Q1261" s="304">
        <v>7.1687360000000005E-5</v>
      </c>
      <c r="R1261" s="132">
        <v>0</v>
      </c>
      <c r="S1261" s="132">
        <v>0</v>
      </c>
      <c r="T1261" s="132">
        <v>0</v>
      </c>
      <c r="U1261" s="132">
        <v>1.6580035E-4</v>
      </c>
      <c r="V1261" s="132">
        <v>0</v>
      </c>
      <c r="W1261" s="132">
        <v>1.0603484E-2</v>
      </c>
      <c r="X1261" s="132">
        <v>0</v>
      </c>
      <c r="Y1261" s="132">
        <v>0</v>
      </c>
      <c r="Z1261" s="132">
        <v>0</v>
      </c>
      <c r="AA1261" s="74"/>
      <c r="AB1261" s="301">
        <f t="shared" si="755"/>
        <v>7.5817796992481201E-2</v>
      </c>
      <c r="AC1261" s="338">
        <f t="shared" si="756"/>
        <v>7.5817796992481201E-2</v>
      </c>
      <c r="AD1261" s="74"/>
      <c r="AE1261" s="136">
        <v>2.6360779000000001</v>
      </c>
      <c r="AF1261" s="136">
        <v>0.91811246999999996</v>
      </c>
      <c r="AG1261" s="136">
        <v>1.4373823999999999</v>
      </c>
      <c r="AH1261" s="136">
        <v>0</v>
      </c>
      <c r="AI1261" s="136">
        <v>7.2958334E-2</v>
      </c>
      <c r="AJ1261" s="136">
        <v>0.17435581999999999</v>
      </c>
      <c r="AK1261" s="136">
        <v>3.3268910999999998E-2</v>
      </c>
      <c r="AL1261" s="74"/>
      <c r="AM1261" s="133">
        <v>1.8107571999999999E-3</v>
      </c>
      <c r="AN1261" s="340">
        <f t="shared" si="757"/>
        <v>1.8107571999999999E-3</v>
      </c>
      <c r="AP1261" s="133">
        <v>1.706237E-3</v>
      </c>
      <c r="AQ1261" s="145">
        <v>7.0164709999999997E-5</v>
      </c>
      <c r="AR1261" s="145">
        <v>3.4355517E-5</v>
      </c>
      <c r="AS1261" s="134">
        <f t="shared" si="758"/>
        <v>1.0229238580200001E-7</v>
      </c>
      <c r="AT1261" s="135">
        <f t="shared" si="759"/>
        <v>2.5948487206170001E-10</v>
      </c>
      <c r="AU1261" s="135">
        <f t="shared" si="760"/>
        <v>4.8116970289999996E-3</v>
      </c>
      <c r="AV1261" s="302">
        <v>7.0358918999999999E-8</v>
      </c>
      <c r="AW1261" s="302">
        <v>2.1228984000000001E-10</v>
      </c>
      <c r="AX1261" s="302">
        <v>5.8000617000000003E-15</v>
      </c>
      <c r="AY1261" s="303">
        <v>0</v>
      </c>
      <c r="AZ1261" s="303">
        <v>0</v>
      </c>
      <c r="BA1261" s="302">
        <v>8.3186802000000001E-11</v>
      </c>
      <c r="BB1261" s="302">
        <v>3.1850280000000001E-8</v>
      </c>
      <c r="BC1261" s="302">
        <v>1.1792415E-11</v>
      </c>
      <c r="BD1261" s="302">
        <v>3.5396817E-11</v>
      </c>
      <c r="BE1261" s="303">
        <v>0</v>
      </c>
      <c r="BF1261" s="303">
        <v>0</v>
      </c>
      <c r="BG1261" s="303">
        <v>0</v>
      </c>
      <c r="BH1261" s="303">
        <v>0</v>
      </c>
      <c r="BI1261" s="303">
        <v>0</v>
      </c>
      <c r="BJ1261" s="303">
        <v>0</v>
      </c>
      <c r="BK1261" s="303">
        <v>0</v>
      </c>
      <c r="BL1261" s="303">
        <v>0</v>
      </c>
      <c r="BM1261" s="302">
        <v>3.346429E-6</v>
      </c>
      <c r="BN1261" s="303">
        <v>4.8083505999999996E-3</v>
      </c>
      <c r="BO1261" s="303">
        <v>0</v>
      </c>
      <c r="BP1261" s="303">
        <v>0</v>
      </c>
      <c r="BQ1261" s="303">
        <v>0</v>
      </c>
      <c r="BR1261" s="74"/>
      <c r="BS1261" s="144">
        <v>5.8897589000000003E-6</v>
      </c>
      <c r="BT1261" s="144">
        <v>2.7142373000000001E-7</v>
      </c>
      <c r="BU1261" s="144">
        <v>2.1140014E-6</v>
      </c>
      <c r="BV1261" s="136">
        <v>0</v>
      </c>
      <c r="BW1261" s="144">
        <v>2.4758797999999999E-7</v>
      </c>
      <c r="BX1261" s="144">
        <v>5.3853588000000001E-8</v>
      </c>
      <c r="BY1261" s="136">
        <v>0</v>
      </c>
      <c r="BZ1261" s="144">
        <v>8.1738155999999997E-8</v>
      </c>
      <c r="CA1261" s="136">
        <v>0</v>
      </c>
      <c r="CB1261" s="136">
        <v>0</v>
      </c>
      <c r="CC1261" s="136">
        <v>0</v>
      </c>
      <c r="CD1261" s="136">
        <v>0</v>
      </c>
      <c r="CE1261" s="136">
        <v>0</v>
      </c>
      <c r="CF1261" s="144">
        <v>1.1966238000000001E-7</v>
      </c>
      <c r="CG1261" s="144">
        <v>2.9215269000000001E-6</v>
      </c>
      <c r="CH1261" s="144">
        <v>7.9964661000000003E-8</v>
      </c>
      <c r="CI1261" s="136">
        <v>0</v>
      </c>
      <c r="CJ1261" s="188"/>
      <c r="CK1261" s="138"/>
      <c r="CL1261" s="233" t="s">
        <v>4679</v>
      </c>
      <c r="CP1261" s="305"/>
      <c r="CQ1261" s="74"/>
      <c r="CR1261" s="74"/>
      <c r="CS1261" s="74"/>
      <c r="CT1261" s="74"/>
      <c r="CU1261" s="74"/>
      <c r="CV1261" s="74"/>
      <c r="CW1261" s="74"/>
      <c r="CX1261" s="74"/>
      <c r="CY1261" s="74"/>
      <c r="CZ1261" s="74"/>
      <c r="DA1261" s="74"/>
      <c r="DB1261" s="74"/>
    </row>
    <row r="1262" spans="1:106" ht="14.5" customHeight="1">
      <c r="A1262" s="74" t="s">
        <v>4815</v>
      </c>
      <c r="B1262" s="129" t="s">
        <v>4675</v>
      </c>
      <c r="C1262" s="130" t="str">
        <f t="shared" si="749"/>
        <v>B.042.02.115</v>
      </c>
      <c r="D1262" s="131" t="s">
        <v>4774</v>
      </c>
      <c r="E1262" s="129" t="s">
        <v>2549</v>
      </c>
      <c r="F1262" s="132" t="s">
        <v>4817</v>
      </c>
      <c r="G1262" s="132">
        <f t="shared" si="750"/>
        <v>1.733239047E-2</v>
      </c>
      <c r="H1262" s="348">
        <f t="shared" si="751"/>
        <v>1.733239047E-2</v>
      </c>
      <c r="I1262" s="74"/>
      <c r="J1262" s="132">
        <f t="shared" si="752"/>
        <v>6.7378046000000002E-4</v>
      </c>
      <c r="K1262" s="132">
        <f t="shared" si="753"/>
        <v>1.1978036499999999E-3</v>
      </c>
      <c r="L1262" s="300">
        <f t="shared" si="754"/>
        <v>1.2098336E-4</v>
      </c>
      <c r="M1262" s="132">
        <v>1.5339823000000001E-2</v>
      </c>
      <c r="N1262" s="132">
        <v>5.4526971999999997E-4</v>
      </c>
      <c r="O1262" s="132">
        <v>6.5253393000000003E-4</v>
      </c>
      <c r="P1262" s="132">
        <v>5.4821836000000003E-4</v>
      </c>
      <c r="Q1262" s="132">
        <v>1.255621E-4</v>
      </c>
      <c r="R1262" s="132">
        <v>0</v>
      </c>
      <c r="S1262" s="132">
        <v>0</v>
      </c>
      <c r="T1262" s="132">
        <v>0</v>
      </c>
      <c r="U1262" s="132">
        <v>1.2098336E-4</v>
      </c>
      <c r="V1262" s="132">
        <v>0</v>
      </c>
      <c r="W1262" s="132">
        <v>0</v>
      </c>
      <c r="X1262" s="132">
        <v>0</v>
      </c>
      <c r="Y1262" s="132">
        <v>0</v>
      </c>
      <c r="Z1262" s="132">
        <v>0</v>
      </c>
      <c r="AA1262" s="74"/>
      <c r="AB1262" s="301">
        <f t="shared" si="755"/>
        <v>0.11533701503759398</v>
      </c>
      <c r="AC1262" s="338">
        <f t="shared" si="756"/>
        <v>0.11533701503759398</v>
      </c>
      <c r="AD1262" s="74"/>
      <c r="AE1262" s="136">
        <v>1.9348342999999999</v>
      </c>
      <c r="AF1262" s="136">
        <v>1.5281663999999999</v>
      </c>
      <c r="AG1262" s="136">
        <v>0</v>
      </c>
      <c r="AH1262" s="136">
        <v>0</v>
      </c>
      <c r="AI1262" s="136">
        <v>3.1411399999999999E-2</v>
      </c>
      <c r="AJ1262" s="136">
        <v>0.35276120999999999</v>
      </c>
      <c r="AK1262" s="136">
        <v>2.2495306999999999E-2</v>
      </c>
      <c r="AL1262" s="74"/>
      <c r="AM1262" s="133">
        <v>2.2543589E-3</v>
      </c>
      <c r="AN1262" s="340">
        <f t="shared" si="757"/>
        <v>2.2543589E-3</v>
      </c>
      <c r="AP1262" s="133">
        <v>2.0880896000000002E-3</v>
      </c>
      <c r="AQ1262" s="145">
        <v>9.5418149999999997E-5</v>
      </c>
      <c r="AR1262" s="145">
        <v>7.0851075999999998E-5</v>
      </c>
      <c r="AS1262" s="134">
        <f t="shared" si="758"/>
        <v>1.2518523312899998E-7</v>
      </c>
      <c r="AT1262" s="135">
        <f t="shared" si="759"/>
        <v>3.528777682814E-10</v>
      </c>
      <c r="AU1262" s="135">
        <f t="shared" si="760"/>
        <v>9.9231199659999998E-3</v>
      </c>
      <c r="AV1262" s="302">
        <v>1.0703275E-7</v>
      </c>
      <c r="AW1262" s="302">
        <v>3.2294363000000001E-10</v>
      </c>
      <c r="AX1262" s="302">
        <v>8.8232813999999998E-15</v>
      </c>
      <c r="AY1262" s="303">
        <v>0</v>
      </c>
      <c r="AZ1262" s="303">
        <v>0</v>
      </c>
      <c r="BA1262" s="302">
        <v>8.1516129000000001E-11</v>
      </c>
      <c r="BB1262" s="302">
        <v>1.8070967E-8</v>
      </c>
      <c r="BC1262" s="302">
        <v>1.1555583E-11</v>
      </c>
      <c r="BD1262" s="302">
        <v>1.8369732000000001E-11</v>
      </c>
      <c r="BE1262" s="303">
        <v>0</v>
      </c>
      <c r="BF1262" s="303">
        <v>0</v>
      </c>
      <c r="BG1262" s="303">
        <v>0</v>
      </c>
      <c r="BH1262" s="303">
        <v>0</v>
      </c>
      <c r="BI1262" s="303">
        <v>0</v>
      </c>
      <c r="BJ1262" s="303">
        <v>0</v>
      </c>
      <c r="BK1262" s="303">
        <v>0</v>
      </c>
      <c r="BL1262" s="303">
        <v>0</v>
      </c>
      <c r="BM1262" s="302">
        <v>2.4418660000000002E-6</v>
      </c>
      <c r="BN1262" s="303">
        <v>9.9206781000000001E-3</v>
      </c>
      <c r="BO1262" s="303">
        <v>0</v>
      </c>
      <c r="BP1262" s="303">
        <v>0</v>
      </c>
      <c r="BQ1262" s="303">
        <v>0</v>
      </c>
      <c r="BR1262" s="74"/>
      <c r="BS1262" s="144">
        <v>5.6556812000000003E-6</v>
      </c>
      <c r="BT1262" s="144">
        <v>1.5348382000000001E-7</v>
      </c>
      <c r="BU1262" s="144">
        <v>3.2159019000000001E-6</v>
      </c>
      <c r="BV1262" s="136">
        <v>0</v>
      </c>
      <c r="BW1262" s="144">
        <v>1.9946556000000001E-7</v>
      </c>
      <c r="BX1262" s="144">
        <v>5.2772025000000002E-8</v>
      </c>
      <c r="BY1262" s="136">
        <v>0</v>
      </c>
      <c r="BZ1262" s="144">
        <v>8.0096577000000007E-8</v>
      </c>
      <c r="CA1262" s="136">
        <v>0</v>
      </c>
      <c r="CB1262" s="136">
        <v>0</v>
      </c>
      <c r="CC1262" s="136">
        <v>0</v>
      </c>
      <c r="CD1262" s="136">
        <v>0</v>
      </c>
      <c r="CE1262" s="136">
        <v>0</v>
      </c>
      <c r="CF1262" s="144">
        <v>1.0995715E-7</v>
      </c>
      <c r="CG1262" s="144">
        <v>1.7856545E-6</v>
      </c>
      <c r="CH1262" s="144">
        <v>5.8349657000000003E-8</v>
      </c>
      <c r="CI1262" s="136">
        <v>0</v>
      </c>
      <c r="CJ1262" s="188"/>
      <c r="CK1262" s="138"/>
      <c r="CL1262" s="233" t="s">
        <v>4679</v>
      </c>
      <c r="CP1262" s="305"/>
      <c r="CQ1262" s="74"/>
      <c r="CR1262" s="74"/>
      <c r="CS1262" s="74"/>
      <c r="CT1262" s="74"/>
      <c r="CU1262" s="74"/>
      <c r="CV1262" s="74"/>
      <c r="CW1262" s="74"/>
      <c r="CX1262" s="74"/>
      <c r="CY1262" s="74"/>
      <c r="CZ1262" s="74"/>
      <c r="DA1262" s="74"/>
      <c r="DB1262" s="74"/>
    </row>
    <row r="1263" spans="1:106" ht="14.5" customHeight="1">
      <c r="A1263" s="74" t="s">
        <v>4818</v>
      </c>
      <c r="B1263" s="129" t="s">
        <v>4675</v>
      </c>
      <c r="C1263" s="130" t="str">
        <f t="shared" si="749"/>
        <v>B.042.02.116</v>
      </c>
      <c r="D1263" s="131" t="s">
        <v>4774</v>
      </c>
      <c r="E1263" s="129" t="s">
        <v>2549</v>
      </c>
      <c r="F1263" s="132" t="s">
        <v>4820</v>
      </c>
      <c r="G1263" s="132">
        <f t="shared" si="750"/>
        <v>1.5228532950999999E-2</v>
      </c>
      <c r="H1263" s="348">
        <f t="shared" si="751"/>
        <v>1.5228532950999999E-2</v>
      </c>
      <c r="I1263" s="74"/>
      <c r="J1263" s="132">
        <f t="shared" si="752"/>
        <v>5.4507831100000001E-4</v>
      </c>
      <c r="K1263" s="132">
        <f t="shared" si="753"/>
        <v>1.02651276E-3</v>
      </c>
      <c r="L1263" s="300">
        <f t="shared" si="754"/>
        <v>1.7332687999999999E-4</v>
      </c>
      <c r="M1263" s="132">
        <v>1.3483614999999999E-2</v>
      </c>
      <c r="N1263" s="132">
        <v>4.6990033999999998E-4</v>
      </c>
      <c r="O1263" s="132">
        <v>5.5661242000000001E-4</v>
      </c>
      <c r="P1263" s="132">
        <v>4.6763109E-4</v>
      </c>
      <c r="Q1263" s="304">
        <v>7.7447221000000004E-5</v>
      </c>
      <c r="R1263" s="132">
        <v>0</v>
      </c>
      <c r="S1263" s="132">
        <v>0</v>
      </c>
      <c r="T1263" s="132">
        <v>0</v>
      </c>
      <c r="U1263" s="132">
        <v>1.7332687999999999E-4</v>
      </c>
      <c r="V1263" s="132">
        <v>0</v>
      </c>
      <c r="W1263" s="132">
        <v>0</v>
      </c>
      <c r="X1263" s="132">
        <v>0</v>
      </c>
      <c r="Y1263" s="132">
        <v>0</v>
      </c>
      <c r="Z1263" s="132">
        <v>0</v>
      </c>
      <c r="AA1263" s="74"/>
      <c r="AB1263" s="301">
        <f t="shared" si="755"/>
        <v>0.10138056390977443</v>
      </c>
      <c r="AC1263" s="338">
        <f t="shared" si="756"/>
        <v>0.10138056390977443</v>
      </c>
      <c r="AD1263" s="74"/>
      <c r="AE1263" s="136">
        <v>2.0124273000000001</v>
      </c>
      <c r="AF1263" s="136">
        <v>1.6502006</v>
      </c>
      <c r="AG1263" s="136">
        <v>0</v>
      </c>
      <c r="AH1263" s="136">
        <v>0</v>
      </c>
      <c r="AI1263" s="136">
        <v>6.9380217999999994E-2</v>
      </c>
      <c r="AJ1263" s="136">
        <v>0.17982992</v>
      </c>
      <c r="AK1263" s="136">
        <v>0.11301654</v>
      </c>
      <c r="AL1263" s="74"/>
      <c r="AM1263" s="133">
        <v>1.9788199E-3</v>
      </c>
      <c r="AN1263" s="340">
        <f t="shared" si="757"/>
        <v>1.9788199E-3</v>
      </c>
      <c r="AP1263" s="133">
        <v>1.8212383000000001E-3</v>
      </c>
      <c r="AQ1263" s="145">
        <v>8.3689037000000006E-5</v>
      </c>
      <c r="AR1263" s="145">
        <v>7.3892570000000003E-5</v>
      </c>
      <c r="AS1263" s="134">
        <f t="shared" si="758"/>
        <v>1.0918694538100001E-7</v>
      </c>
      <c r="AT1263" s="135">
        <f t="shared" si="759"/>
        <v>3.095008774129E-10</v>
      </c>
      <c r="AU1263" s="135">
        <f t="shared" si="760"/>
        <v>1.03490993408E-2</v>
      </c>
      <c r="AV1263" s="302">
        <v>9.4081160000000005E-8</v>
      </c>
      <c r="AW1263" s="302">
        <v>2.8386556999999999E-10</v>
      </c>
      <c r="AX1263" s="302">
        <v>7.7556128999999993E-15</v>
      </c>
      <c r="AY1263" s="303">
        <v>0</v>
      </c>
      <c r="AZ1263" s="303">
        <v>0</v>
      </c>
      <c r="BA1263" s="302">
        <v>6.9533380999999998E-11</v>
      </c>
      <c r="BB1263" s="302">
        <v>1.5036252000000001E-8</v>
      </c>
      <c r="BC1263" s="302">
        <v>9.8569298000000004E-12</v>
      </c>
      <c r="BD1263" s="302">
        <v>1.5770622000000001E-11</v>
      </c>
      <c r="BE1263" s="303">
        <v>0</v>
      </c>
      <c r="BF1263" s="303">
        <v>0</v>
      </c>
      <c r="BG1263" s="303">
        <v>0</v>
      </c>
      <c r="BH1263" s="303">
        <v>0</v>
      </c>
      <c r="BI1263" s="303">
        <v>0</v>
      </c>
      <c r="BJ1263" s="303">
        <v>0</v>
      </c>
      <c r="BK1263" s="303">
        <v>0</v>
      </c>
      <c r="BL1263" s="303">
        <v>0</v>
      </c>
      <c r="BM1263" s="302">
        <v>3.4983407999999998E-6</v>
      </c>
      <c r="BN1263" s="303">
        <v>1.0345600999999999E-2</v>
      </c>
      <c r="BO1263" s="303">
        <v>0</v>
      </c>
      <c r="BP1263" s="303">
        <v>0</v>
      </c>
      <c r="BQ1263" s="303">
        <v>0</v>
      </c>
      <c r="BR1263" s="74"/>
      <c r="BS1263" s="144">
        <v>5.2491147999999998E-6</v>
      </c>
      <c r="BT1263" s="144">
        <v>1.3161972E-7</v>
      </c>
      <c r="BU1263" s="144">
        <v>2.8267590000000001E-6</v>
      </c>
      <c r="BV1263" s="136">
        <v>0</v>
      </c>
      <c r="BW1263" s="144">
        <v>1.4417343E-7</v>
      </c>
      <c r="BX1263" s="144">
        <v>4.5014616999999997E-8</v>
      </c>
      <c r="BY1263" s="136">
        <v>0</v>
      </c>
      <c r="BZ1263" s="144">
        <v>6.8322500999999999E-8</v>
      </c>
      <c r="CA1263" s="136">
        <v>0</v>
      </c>
      <c r="CB1263" s="136">
        <v>0</v>
      </c>
      <c r="CC1263" s="136">
        <v>0</v>
      </c>
      <c r="CD1263" s="136">
        <v>0</v>
      </c>
      <c r="CE1263" s="136">
        <v>0</v>
      </c>
      <c r="CF1263" s="144">
        <v>9.3838908999999998E-8</v>
      </c>
      <c r="CG1263" s="144">
        <v>1.8557918999999999E-6</v>
      </c>
      <c r="CH1263" s="144">
        <v>8.3594670999999999E-8</v>
      </c>
      <c r="CI1263" s="136">
        <v>0</v>
      </c>
      <c r="CJ1263" s="188"/>
      <c r="CK1263" s="138"/>
      <c r="CL1263" s="233" t="s">
        <v>4679</v>
      </c>
      <c r="CP1263" s="305"/>
      <c r="CQ1263" s="74"/>
      <c r="CR1263" s="74"/>
      <c r="CS1263" s="74"/>
      <c r="CT1263" s="74"/>
      <c r="CU1263" s="74"/>
      <c r="CV1263" s="74"/>
      <c r="CW1263" s="74"/>
      <c r="CX1263" s="74"/>
      <c r="CY1263" s="74"/>
      <c r="CZ1263" s="74"/>
      <c r="DA1263" s="74"/>
      <c r="DB1263" s="74"/>
    </row>
    <row r="1264" spans="1:106" ht="14.5" customHeight="1">
      <c r="A1264" s="74" t="s">
        <v>4821</v>
      </c>
      <c r="B1264" s="129" t="s">
        <v>4675</v>
      </c>
      <c r="C1264" s="130" t="str">
        <f t="shared" si="749"/>
        <v>B.042.02.117</v>
      </c>
      <c r="D1264" s="131" t="s">
        <v>4774</v>
      </c>
      <c r="E1264" s="129" t="s">
        <v>2549</v>
      </c>
      <c r="F1264" s="132" t="s">
        <v>4823</v>
      </c>
      <c r="G1264" s="132">
        <f t="shared" si="750"/>
        <v>8.940786039999999E-3</v>
      </c>
      <c r="H1264" s="348">
        <f t="shared" si="751"/>
        <v>8.940786039999999E-3</v>
      </c>
      <c r="I1264" s="74"/>
      <c r="J1264" s="132">
        <f t="shared" si="752"/>
        <v>1.0539115699999999E-3</v>
      </c>
      <c r="K1264" s="132">
        <f t="shared" si="753"/>
        <v>1.69118233E-3</v>
      </c>
      <c r="L1264" s="300">
        <f t="shared" si="754"/>
        <v>1.3571874E-4</v>
      </c>
      <c r="M1264" s="132">
        <v>6.0599733999999999E-3</v>
      </c>
      <c r="N1264" s="132">
        <v>8.4229613E-4</v>
      </c>
      <c r="O1264" s="132">
        <v>8.4888620000000004E-4</v>
      </c>
      <c r="P1264" s="132">
        <v>7.1318130999999997E-4</v>
      </c>
      <c r="Q1264" s="132">
        <v>3.4073026000000002E-4</v>
      </c>
      <c r="R1264" s="132">
        <v>0</v>
      </c>
      <c r="S1264" s="132">
        <v>0</v>
      </c>
      <c r="T1264" s="132">
        <v>0</v>
      </c>
      <c r="U1264" s="132">
        <v>1.3571874E-4</v>
      </c>
      <c r="V1264" s="132">
        <v>0</v>
      </c>
      <c r="W1264" s="132">
        <v>0</v>
      </c>
      <c r="X1264" s="132">
        <v>0</v>
      </c>
      <c r="Y1264" s="132">
        <v>0</v>
      </c>
      <c r="Z1264" s="132">
        <v>0</v>
      </c>
      <c r="AA1264" s="74"/>
      <c r="AB1264" s="301">
        <f t="shared" si="755"/>
        <v>4.5563709774436086E-2</v>
      </c>
      <c r="AC1264" s="338">
        <f t="shared" si="756"/>
        <v>4.5563709774436086E-2</v>
      </c>
      <c r="AD1264" s="74"/>
      <c r="AE1264" s="136">
        <v>1.4170543</v>
      </c>
      <c r="AF1264" s="136">
        <v>0.70551602000000002</v>
      </c>
      <c r="AG1264" s="136">
        <v>0</v>
      </c>
      <c r="AH1264" s="136">
        <v>0</v>
      </c>
      <c r="AI1264" s="136">
        <v>0.1338985</v>
      </c>
      <c r="AJ1264" s="136">
        <v>6.9451827999999993E-2</v>
      </c>
      <c r="AK1264" s="136">
        <v>0.50818797000000004</v>
      </c>
      <c r="AL1264" s="74"/>
      <c r="AM1264" s="133">
        <v>1.2646286000000001E-3</v>
      </c>
      <c r="AN1264" s="340">
        <f t="shared" si="757"/>
        <v>1.2646286000000001E-3</v>
      </c>
      <c r="AP1264" s="133">
        <v>1.1858607E-3</v>
      </c>
      <c r="AQ1264" s="145">
        <v>4.5785329999999999E-5</v>
      </c>
      <c r="AR1264" s="145">
        <v>3.2982516000000002E-5</v>
      </c>
      <c r="AS1264" s="134">
        <f t="shared" si="758"/>
        <v>7.1094766929999997E-8</v>
      </c>
      <c r="AT1264" s="135">
        <f t="shared" si="759"/>
        <v>1.6932444662380002E-10</v>
      </c>
      <c r="AU1264" s="135">
        <f t="shared" si="760"/>
        <v>4.6194000774000005E-3</v>
      </c>
      <c r="AV1264" s="302">
        <v>4.2283122999999998E-8</v>
      </c>
      <c r="AW1264" s="302">
        <v>1.2757839E-10</v>
      </c>
      <c r="AX1264" s="302">
        <v>3.4856238000000001E-15</v>
      </c>
      <c r="AY1264" s="303">
        <v>0</v>
      </c>
      <c r="AZ1264" s="303">
        <v>0</v>
      </c>
      <c r="BA1264" s="302">
        <v>1.0604493000000001E-10</v>
      </c>
      <c r="BB1264" s="302">
        <v>2.8705599E-8</v>
      </c>
      <c r="BC1264" s="302">
        <v>1.5032742999999999E-11</v>
      </c>
      <c r="BD1264" s="302">
        <v>2.6709828000000002E-11</v>
      </c>
      <c r="BE1264" s="303">
        <v>0</v>
      </c>
      <c r="BF1264" s="303">
        <v>0</v>
      </c>
      <c r="BG1264" s="303">
        <v>0</v>
      </c>
      <c r="BH1264" s="303">
        <v>0</v>
      </c>
      <c r="BI1264" s="303">
        <v>0</v>
      </c>
      <c r="BJ1264" s="303">
        <v>0</v>
      </c>
      <c r="BK1264" s="303">
        <v>0</v>
      </c>
      <c r="BL1264" s="303">
        <v>0</v>
      </c>
      <c r="BM1264" s="302">
        <v>2.7392773999999999E-6</v>
      </c>
      <c r="BN1264" s="303">
        <v>4.6166608000000001E-3</v>
      </c>
      <c r="BO1264" s="303">
        <v>0</v>
      </c>
      <c r="BP1264" s="303">
        <v>0</v>
      </c>
      <c r="BQ1264" s="303">
        <v>0</v>
      </c>
      <c r="BR1264" s="74"/>
      <c r="BS1264" s="144">
        <v>3.1251458000000001E-6</v>
      </c>
      <c r="BT1264" s="144">
        <v>2.1905852000000001E-7</v>
      </c>
      <c r="BU1264" s="144">
        <v>1.2704371000000001E-6</v>
      </c>
      <c r="BV1264" s="136">
        <v>0</v>
      </c>
      <c r="BW1264" s="144">
        <v>4.3423300000000002E-7</v>
      </c>
      <c r="BX1264" s="144">
        <v>6.8651517000000006E-8</v>
      </c>
      <c r="BY1264" s="136">
        <v>0</v>
      </c>
      <c r="BZ1264" s="144">
        <v>1.0419823E-7</v>
      </c>
      <c r="CA1264" s="136">
        <v>0</v>
      </c>
      <c r="CB1264" s="136">
        <v>0</v>
      </c>
      <c r="CC1264" s="136">
        <v>0</v>
      </c>
      <c r="CD1264" s="136">
        <v>0</v>
      </c>
      <c r="CE1264" s="136">
        <v>0</v>
      </c>
      <c r="CF1264" s="144">
        <v>1.4430275000000001E-7</v>
      </c>
      <c r="CG1264" s="144">
        <v>8.1880821000000003E-7</v>
      </c>
      <c r="CH1264" s="144">
        <v>6.5456457000000004E-8</v>
      </c>
      <c r="CI1264" s="136">
        <v>0</v>
      </c>
      <c r="CJ1264" s="188"/>
      <c r="CK1264" s="138"/>
      <c r="CL1264" s="233" t="s">
        <v>4679</v>
      </c>
      <c r="CP1264" s="305"/>
      <c r="CQ1264" s="74"/>
      <c r="CR1264" s="74"/>
      <c r="CS1264" s="74"/>
      <c r="CT1264" s="74"/>
      <c r="CU1264" s="74"/>
      <c r="CV1264" s="74"/>
      <c r="CW1264" s="74"/>
      <c r="CX1264" s="74"/>
      <c r="CY1264" s="74"/>
      <c r="CZ1264" s="74"/>
      <c r="DA1264" s="74"/>
      <c r="DB1264" s="74"/>
    </row>
    <row r="1265" spans="1:106" ht="14.5" customHeight="1">
      <c r="A1265" s="74" t="s">
        <v>4824</v>
      </c>
      <c r="B1265" s="129" t="s">
        <v>4675</v>
      </c>
      <c r="C1265" s="130" t="str">
        <f t="shared" si="749"/>
        <v>B.042.02.118</v>
      </c>
      <c r="D1265" s="131" t="s">
        <v>4774</v>
      </c>
      <c r="E1265" s="129" t="s">
        <v>2549</v>
      </c>
      <c r="F1265" s="132" t="s">
        <v>4826</v>
      </c>
      <c r="G1265" s="132">
        <f t="shared" si="750"/>
        <v>1.2457393129999999E-2</v>
      </c>
      <c r="H1265" s="348">
        <f t="shared" si="751"/>
        <v>1.2457393129999999E-2</v>
      </c>
      <c r="I1265" s="74"/>
      <c r="J1265" s="132">
        <f t="shared" si="752"/>
        <v>8.1957258999999999E-4</v>
      </c>
      <c r="K1265" s="132">
        <f t="shared" si="753"/>
        <v>1.8684381800000002E-3</v>
      </c>
      <c r="L1265" s="300">
        <f t="shared" si="754"/>
        <v>2.8319256000000002E-4</v>
      </c>
      <c r="M1265" s="132">
        <v>9.4861897999999993E-3</v>
      </c>
      <c r="N1265" s="132">
        <v>1.2198693E-3</v>
      </c>
      <c r="O1265" s="132">
        <v>6.4856888000000004E-4</v>
      </c>
      <c r="P1265" s="132">
        <v>5.4488718000000002E-4</v>
      </c>
      <c r="Q1265" s="132">
        <v>2.7468540999999998E-4</v>
      </c>
      <c r="R1265" s="132">
        <v>0</v>
      </c>
      <c r="S1265" s="132">
        <v>0</v>
      </c>
      <c r="T1265" s="132">
        <v>0</v>
      </c>
      <c r="U1265" s="132">
        <v>2.8319256000000002E-4</v>
      </c>
      <c r="V1265" s="132">
        <v>0</v>
      </c>
      <c r="W1265" s="132">
        <v>0</v>
      </c>
      <c r="X1265" s="132">
        <v>0</v>
      </c>
      <c r="Y1265" s="132">
        <v>0</v>
      </c>
      <c r="Z1265" s="132">
        <v>0</v>
      </c>
      <c r="AA1265" s="74"/>
      <c r="AB1265" s="301">
        <f t="shared" si="755"/>
        <v>7.1324735338345852E-2</v>
      </c>
      <c r="AC1265" s="338">
        <f t="shared" si="756"/>
        <v>7.1324735338345852E-2</v>
      </c>
      <c r="AD1265" s="74"/>
      <c r="AE1265" s="136">
        <v>1.4563368000000001</v>
      </c>
      <c r="AF1265" s="136">
        <v>0.79260132000000005</v>
      </c>
      <c r="AG1265" s="136">
        <v>0</v>
      </c>
      <c r="AH1265" s="136">
        <v>0</v>
      </c>
      <c r="AI1265" s="136">
        <v>0.13823389</v>
      </c>
      <c r="AJ1265" s="136">
        <v>0.41533263999999998</v>
      </c>
      <c r="AK1265" s="136">
        <v>0.11016895</v>
      </c>
      <c r="AL1265" s="74"/>
      <c r="AM1265" s="133">
        <v>1.7526142000000001E-3</v>
      </c>
      <c r="AN1265" s="340">
        <f t="shared" si="757"/>
        <v>1.7526142000000001E-3</v>
      </c>
      <c r="AP1265" s="133">
        <v>1.6495546999999999E-3</v>
      </c>
      <c r="AQ1265" s="145">
        <v>6.5923280000000005E-5</v>
      </c>
      <c r="AR1265" s="145">
        <v>3.7136282000000003E-5</v>
      </c>
      <c r="AS1265" s="134">
        <f t="shared" si="758"/>
        <v>9.8894163805999992E-8</v>
      </c>
      <c r="AT1265" s="135">
        <f t="shared" si="759"/>
        <v>2.4379911334219999E-10</v>
      </c>
      <c r="AU1265" s="135">
        <f t="shared" si="760"/>
        <v>5.2011599131000005E-3</v>
      </c>
      <c r="AV1265" s="302">
        <v>6.6189353999999998E-8</v>
      </c>
      <c r="AW1265" s="302">
        <v>1.9970925999999999E-10</v>
      </c>
      <c r="AX1265" s="302">
        <v>5.4563422000000002E-15</v>
      </c>
      <c r="AY1265" s="303">
        <v>0</v>
      </c>
      <c r="AZ1265" s="303">
        <v>0</v>
      </c>
      <c r="BA1265" s="302">
        <v>8.1020805999999995E-11</v>
      </c>
      <c r="BB1265" s="302">
        <v>3.2623788999999997E-8</v>
      </c>
      <c r="BC1265" s="302">
        <v>1.1485367E-11</v>
      </c>
      <c r="BD1265" s="302">
        <v>3.2599029999999998E-11</v>
      </c>
      <c r="BE1265" s="303">
        <v>0</v>
      </c>
      <c r="BF1265" s="303">
        <v>0</v>
      </c>
      <c r="BG1265" s="303">
        <v>0</v>
      </c>
      <c r="BH1265" s="303">
        <v>0</v>
      </c>
      <c r="BI1265" s="303">
        <v>0</v>
      </c>
      <c r="BJ1265" s="303">
        <v>0</v>
      </c>
      <c r="BK1265" s="303">
        <v>0</v>
      </c>
      <c r="BL1265" s="303">
        <v>0</v>
      </c>
      <c r="BM1265" s="302">
        <v>5.7158131000000001E-6</v>
      </c>
      <c r="BN1265" s="303">
        <v>5.1954441000000001E-3</v>
      </c>
      <c r="BO1265" s="303">
        <v>0</v>
      </c>
      <c r="BP1265" s="303">
        <v>0</v>
      </c>
      <c r="BQ1265" s="303">
        <v>0</v>
      </c>
      <c r="BR1265" s="74"/>
      <c r="BS1265" s="144">
        <v>3.9765973000000001E-6</v>
      </c>
      <c r="BT1265" s="144">
        <v>2.5142182999999998E-7</v>
      </c>
      <c r="BU1265" s="144">
        <v>1.9887229000000002E-6</v>
      </c>
      <c r="BV1265" s="136">
        <v>0</v>
      </c>
      <c r="BW1265" s="144">
        <v>4.1385690000000001E-7</v>
      </c>
      <c r="BX1265" s="144">
        <v>5.2451362000000001E-8</v>
      </c>
      <c r="BY1265" s="136">
        <v>0</v>
      </c>
      <c r="BZ1265" s="144">
        <v>7.9609879999999998E-8</v>
      </c>
      <c r="CA1265" s="136">
        <v>0</v>
      </c>
      <c r="CB1265" s="136">
        <v>0</v>
      </c>
      <c r="CC1265" s="136">
        <v>0</v>
      </c>
      <c r="CD1265" s="136">
        <v>0</v>
      </c>
      <c r="CE1265" s="136">
        <v>0</v>
      </c>
      <c r="CF1265" s="144">
        <v>1.1570701E-7</v>
      </c>
      <c r="CG1265" s="144">
        <v>9.3824511000000002E-7</v>
      </c>
      <c r="CH1265" s="144">
        <v>1.3658231999999999E-7</v>
      </c>
      <c r="CI1265" s="136">
        <v>0</v>
      </c>
      <c r="CJ1265" s="188"/>
      <c r="CK1265" s="138"/>
      <c r="CL1265" s="233" t="s">
        <v>4679</v>
      </c>
      <c r="CP1265" s="305"/>
      <c r="CQ1265" s="74"/>
      <c r="CR1265" s="74"/>
      <c r="CS1265" s="74"/>
      <c r="CT1265" s="74"/>
      <c r="CU1265" s="74"/>
      <c r="CV1265" s="74"/>
      <c r="CW1265" s="74"/>
      <c r="CX1265" s="74"/>
      <c r="CY1265" s="74"/>
      <c r="CZ1265" s="74"/>
      <c r="DA1265" s="74"/>
      <c r="DB1265" s="74"/>
    </row>
    <row r="1266" spans="1:106" ht="14.5" customHeight="1">
      <c r="A1266" s="74" t="s">
        <v>4827</v>
      </c>
      <c r="B1266" s="129" t="s">
        <v>4675</v>
      </c>
      <c r="C1266" s="130" t="str">
        <f t="shared" si="749"/>
        <v>B.042.02.119</v>
      </c>
      <c r="D1266" s="131" t="s">
        <v>4774</v>
      </c>
      <c r="E1266" s="129" t="s">
        <v>2549</v>
      </c>
      <c r="F1266" s="132" t="s">
        <v>4829</v>
      </c>
      <c r="G1266" s="132">
        <f t="shared" si="750"/>
        <v>1.175343123E-2</v>
      </c>
      <c r="H1266" s="348">
        <f t="shared" si="751"/>
        <v>1.175343123E-2</v>
      </c>
      <c r="I1266" s="74"/>
      <c r="J1266" s="132">
        <f t="shared" si="752"/>
        <v>5.9999374999999998E-4</v>
      </c>
      <c r="K1266" s="132">
        <f t="shared" si="753"/>
        <v>1.63982503E-3</v>
      </c>
      <c r="L1266" s="300">
        <f t="shared" si="754"/>
        <v>3.5340475000000002E-4</v>
      </c>
      <c r="M1266" s="132">
        <v>9.1602077000000007E-3</v>
      </c>
      <c r="N1266" s="132">
        <v>1.1144186E-3</v>
      </c>
      <c r="O1266" s="132">
        <v>5.2540642999999998E-4</v>
      </c>
      <c r="P1266" s="132">
        <v>4.4141375000000002E-4</v>
      </c>
      <c r="Q1266" s="132">
        <v>1.5857999999999999E-4</v>
      </c>
      <c r="R1266" s="132">
        <v>0</v>
      </c>
      <c r="S1266" s="132">
        <v>0</v>
      </c>
      <c r="T1266" s="132">
        <v>0</v>
      </c>
      <c r="U1266" s="132">
        <v>3.5340475000000002E-4</v>
      </c>
      <c r="V1266" s="132">
        <v>0</v>
      </c>
      <c r="W1266" s="132">
        <v>0</v>
      </c>
      <c r="X1266" s="132">
        <v>0</v>
      </c>
      <c r="Y1266" s="132">
        <v>0</v>
      </c>
      <c r="Z1266" s="132">
        <v>0</v>
      </c>
      <c r="AA1266" s="74"/>
      <c r="AB1266" s="301">
        <f t="shared" si="755"/>
        <v>6.8873742105263161E-2</v>
      </c>
      <c r="AC1266" s="338">
        <f t="shared" si="756"/>
        <v>6.8873742105263161E-2</v>
      </c>
      <c r="AD1266" s="74"/>
      <c r="AE1266" s="136">
        <v>1.4121579</v>
      </c>
      <c r="AF1266" s="136">
        <v>0.86463480999999998</v>
      </c>
      <c r="AG1266" s="136">
        <v>0</v>
      </c>
      <c r="AH1266" s="136">
        <v>0</v>
      </c>
      <c r="AI1266" s="136">
        <v>0.15338871000000001</v>
      </c>
      <c r="AJ1266" s="136">
        <v>0.30252785999999998</v>
      </c>
      <c r="AK1266" s="136">
        <v>9.1606528000000007E-2</v>
      </c>
      <c r="AL1266" s="74"/>
      <c r="AM1266" s="133">
        <v>1.6223715E-3</v>
      </c>
      <c r="AN1266" s="340">
        <f t="shared" si="757"/>
        <v>1.6223715E-3</v>
      </c>
      <c r="AP1266" s="133">
        <v>1.5295222E-3</v>
      </c>
      <c r="AQ1266" s="145">
        <v>6.2525753000000002E-5</v>
      </c>
      <c r="AR1266" s="145">
        <v>3.0323509999999999E-5</v>
      </c>
      <c r="AS1266" s="134">
        <f t="shared" si="758"/>
        <v>9.1697974052000004E-8</v>
      </c>
      <c r="AT1266" s="135">
        <f t="shared" si="759"/>
        <v>2.312342933413E-10</v>
      </c>
      <c r="AU1266" s="135">
        <f t="shared" si="760"/>
        <v>4.2469902399E-3</v>
      </c>
      <c r="AV1266" s="302">
        <v>6.3914833000000003E-8</v>
      </c>
      <c r="AW1266" s="302">
        <v>1.9284648E-10</v>
      </c>
      <c r="AX1266" s="302">
        <v>5.2688412999999996E-15</v>
      </c>
      <c r="AY1266" s="303">
        <v>0</v>
      </c>
      <c r="AZ1266" s="303">
        <v>0</v>
      </c>
      <c r="BA1266" s="302">
        <v>6.5635052000000006E-11</v>
      </c>
      <c r="BB1266" s="302">
        <v>2.7717505999999998E-8</v>
      </c>
      <c r="BC1266" s="302">
        <v>9.3043094999999993E-12</v>
      </c>
      <c r="BD1266" s="302">
        <v>2.9078235E-11</v>
      </c>
      <c r="BE1266" s="303">
        <v>0</v>
      </c>
      <c r="BF1266" s="303">
        <v>0</v>
      </c>
      <c r="BG1266" s="303">
        <v>0</v>
      </c>
      <c r="BH1266" s="303">
        <v>0</v>
      </c>
      <c r="BI1266" s="303">
        <v>0</v>
      </c>
      <c r="BJ1266" s="303">
        <v>0</v>
      </c>
      <c r="BK1266" s="303">
        <v>0</v>
      </c>
      <c r="BL1266" s="303">
        <v>0</v>
      </c>
      <c r="BM1266" s="302">
        <v>7.1329399000000002E-6</v>
      </c>
      <c r="BN1266" s="303">
        <v>4.2398573000000002E-3</v>
      </c>
      <c r="BO1266" s="303">
        <v>0</v>
      </c>
      <c r="BP1266" s="303">
        <v>0</v>
      </c>
      <c r="BQ1266" s="303">
        <v>0</v>
      </c>
      <c r="BR1266" s="74"/>
      <c r="BS1266" s="144">
        <v>3.8351360000000001E-6</v>
      </c>
      <c r="BT1266" s="144">
        <v>2.2208299000000001E-7</v>
      </c>
      <c r="BU1266" s="144">
        <v>1.9203827000000002E-6</v>
      </c>
      <c r="BV1266" s="136">
        <v>0</v>
      </c>
      <c r="BW1266" s="144">
        <v>2.9319343E-7</v>
      </c>
      <c r="BX1266" s="144">
        <v>4.2490911000000001E-8</v>
      </c>
      <c r="BY1266" s="136">
        <v>0</v>
      </c>
      <c r="BZ1266" s="144">
        <v>6.4492058999999995E-8</v>
      </c>
      <c r="CA1266" s="136">
        <v>0</v>
      </c>
      <c r="CB1266" s="136">
        <v>0</v>
      </c>
      <c r="CC1266" s="136">
        <v>0</v>
      </c>
      <c r="CD1266" s="136">
        <v>0</v>
      </c>
      <c r="CE1266" s="136">
        <v>0</v>
      </c>
      <c r="CF1266" s="144">
        <v>9.4929172999999995E-8</v>
      </c>
      <c r="CG1266" s="144">
        <v>1.0271193999999999E-6</v>
      </c>
      <c r="CH1266" s="144">
        <v>1.7044531E-7</v>
      </c>
      <c r="CI1266" s="136">
        <v>0</v>
      </c>
      <c r="CJ1266" s="188"/>
      <c r="CK1266" s="138"/>
      <c r="CL1266" s="233" t="s">
        <v>4679</v>
      </c>
      <c r="CP1266" s="305"/>
      <c r="CQ1266" s="74"/>
      <c r="CR1266" s="74"/>
      <c r="CS1266" s="74"/>
      <c r="CT1266" s="74"/>
      <c r="CU1266" s="74"/>
      <c r="CV1266" s="74"/>
      <c r="CW1266" s="74"/>
      <c r="CX1266" s="74"/>
      <c r="CY1266" s="74"/>
      <c r="CZ1266" s="74"/>
      <c r="DA1266" s="74"/>
      <c r="DB1266" s="74"/>
    </row>
    <row r="1267" spans="1:106" ht="14.5" customHeight="1">
      <c r="A1267" s="74" t="s">
        <v>4830</v>
      </c>
      <c r="B1267" s="129" t="s">
        <v>4675</v>
      </c>
      <c r="C1267" s="130" t="str">
        <f t="shared" si="749"/>
        <v>B.042.02.120</v>
      </c>
      <c r="D1267" s="131" t="s">
        <v>4774</v>
      </c>
      <c r="E1267" s="129" t="s">
        <v>2549</v>
      </c>
      <c r="F1267" s="132" t="s">
        <v>4832</v>
      </c>
      <c r="G1267" s="132">
        <f t="shared" si="750"/>
        <v>2.0770342060000002E-2</v>
      </c>
      <c r="H1267" s="348">
        <f t="shared" si="751"/>
        <v>2.0770342060000002E-2</v>
      </c>
      <c r="I1267" s="74"/>
      <c r="J1267" s="132">
        <f t="shared" si="752"/>
        <v>1.6323210600000001E-3</v>
      </c>
      <c r="K1267" s="132">
        <f t="shared" si="753"/>
        <v>3.2269600000000001E-3</v>
      </c>
      <c r="L1267" s="300">
        <f t="shared" si="754"/>
        <v>0</v>
      </c>
      <c r="M1267" s="132">
        <v>1.5911061000000001E-2</v>
      </c>
      <c r="N1267" s="132">
        <v>1.7184403E-3</v>
      </c>
      <c r="O1267" s="132">
        <v>1.5085197000000001E-3</v>
      </c>
      <c r="P1267" s="132">
        <v>1.2673643000000001E-3</v>
      </c>
      <c r="Q1267" s="132">
        <v>3.6495675999999999E-4</v>
      </c>
      <c r="R1267" s="132">
        <v>0</v>
      </c>
      <c r="S1267" s="132">
        <v>0</v>
      </c>
      <c r="T1267" s="132">
        <v>0</v>
      </c>
      <c r="U1267" s="132">
        <v>0</v>
      </c>
      <c r="V1267" s="132">
        <v>0</v>
      </c>
      <c r="W1267" s="132">
        <v>0</v>
      </c>
      <c r="X1267" s="132">
        <v>0</v>
      </c>
      <c r="Y1267" s="132">
        <v>0</v>
      </c>
      <c r="Z1267" s="132">
        <v>0</v>
      </c>
      <c r="AA1267" s="74"/>
      <c r="AB1267" s="301">
        <f t="shared" si="755"/>
        <v>0.11963203759398496</v>
      </c>
      <c r="AC1267" s="338">
        <f t="shared" si="756"/>
        <v>0.11963203759398496</v>
      </c>
      <c r="AD1267" s="74"/>
      <c r="AE1267" s="136">
        <v>1.5463382000000001</v>
      </c>
      <c r="AF1267" s="136">
        <v>1.1614249000000001</v>
      </c>
      <c r="AG1267" s="136">
        <v>0</v>
      </c>
      <c r="AH1267" s="136">
        <v>0</v>
      </c>
      <c r="AI1267" s="136">
        <v>8.0495262999999997E-2</v>
      </c>
      <c r="AJ1267" s="136">
        <v>0.21124688999999999</v>
      </c>
      <c r="AK1267" s="136">
        <v>9.3171205000000007E-2</v>
      </c>
      <c r="AL1267" s="74"/>
      <c r="AM1267" s="133">
        <v>2.8636514000000002E-3</v>
      </c>
      <c r="AN1267" s="340">
        <f t="shared" si="757"/>
        <v>2.8636514000000002E-3</v>
      </c>
      <c r="AP1267" s="133">
        <v>2.7100072E-3</v>
      </c>
      <c r="AQ1267" s="133">
        <v>1.1190403999999999E-4</v>
      </c>
      <c r="AR1267" s="145">
        <v>4.1740153000000002E-5</v>
      </c>
      <c r="AS1267" s="134">
        <f t="shared" si="758"/>
        <v>1.6247045394999999E-7</v>
      </c>
      <c r="AT1267" s="135">
        <f t="shared" si="759"/>
        <v>4.1384631285079999E-10</v>
      </c>
      <c r="AU1267" s="135">
        <f t="shared" si="760"/>
        <v>5.8459597999999998E-3</v>
      </c>
      <c r="AV1267" s="302">
        <v>1.1101853E-7</v>
      </c>
      <c r="AW1267" s="302">
        <v>3.3496969999999999E-10</v>
      </c>
      <c r="AX1267" s="302">
        <v>9.1518508000000004E-15</v>
      </c>
      <c r="AY1267" s="303">
        <v>0</v>
      </c>
      <c r="AZ1267" s="303">
        <v>0</v>
      </c>
      <c r="BA1267" s="302">
        <v>1.8844795E-10</v>
      </c>
      <c r="BB1267" s="302">
        <v>5.1263476E-8</v>
      </c>
      <c r="BC1267" s="302">
        <v>2.6714049999999999E-11</v>
      </c>
      <c r="BD1267" s="302">
        <v>5.2153411E-11</v>
      </c>
      <c r="BE1267" s="303">
        <v>0</v>
      </c>
      <c r="BF1267" s="303">
        <v>0</v>
      </c>
      <c r="BG1267" s="303">
        <v>0</v>
      </c>
      <c r="BH1267" s="303">
        <v>0</v>
      </c>
      <c r="BI1267" s="303">
        <v>0</v>
      </c>
      <c r="BJ1267" s="303">
        <v>0</v>
      </c>
      <c r="BK1267" s="303">
        <v>0</v>
      </c>
      <c r="BL1267" s="303">
        <v>0</v>
      </c>
      <c r="BM1267" s="303">
        <v>0</v>
      </c>
      <c r="BN1267" s="303">
        <v>5.8459597999999998E-3</v>
      </c>
      <c r="BO1267" s="303">
        <v>0</v>
      </c>
      <c r="BP1267" s="303">
        <v>0</v>
      </c>
      <c r="BQ1267" s="303">
        <v>0</v>
      </c>
      <c r="BR1267" s="74"/>
      <c r="BS1267" s="144">
        <v>6.2786254000000001E-6</v>
      </c>
      <c r="BT1267" s="144">
        <v>4.216036E-7</v>
      </c>
      <c r="BU1267" s="144">
        <v>3.3356585999999998E-6</v>
      </c>
      <c r="BV1267" s="136">
        <v>0</v>
      </c>
      <c r="BW1267" s="144">
        <v>5.8298035999999998E-7</v>
      </c>
      <c r="BX1267" s="144">
        <v>1.219977E-7</v>
      </c>
      <c r="BY1267" s="136">
        <v>0</v>
      </c>
      <c r="BZ1267" s="144">
        <v>1.8516625000000001E-7</v>
      </c>
      <c r="CA1267" s="136">
        <v>0</v>
      </c>
      <c r="CB1267" s="136">
        <v>0</v>
      </c>
      <c r="CC1267" s="136">
        <v>0</v>
      </c>
      <c r="CD1267" s="136">
        <v>0</v>
      </c>
      <c r="CE1267" s="136">
        <v>0</v>
      </c>
      <c r="CF1267" s="144">
        <v>2.5853255000000001E-7</v>
      </c>
      <c r="CG1267" s="144">
        <v>1.3726863000000001E-6</v>
      </c>
      <c r="CH1267" s="136">
        <v>0</v>
      </c>
      <c r="CI1267" s="136">
        <v>0</v>
      </c>
      <c r="CK1267" s="138"/>
      <c r="CL1267" s="233" t="s">
        <v>4679</v>
      </c>
      <c r="CP1267" s="305"/>
      <c r="CQ1267" s="74"/>
      <c r="CR1267" s="74"/>
      <c r="CS1267" s="74"/>
      <c r="CT1267" s="74"/>
      <c r="CU1267" s="74"/>
      <c r="CV1267" s="74"/>
      <c r="CW1267" s="74"/>
      <c r="CX1267" s="74"/>
      <c r="CY1267" s="74"/>
      <c r="CZ1267" s="74"/>
      <c r="DA1267" s="74"/>
      <c r="DB1267" s="74"/>
    </row>
    <row r="1268" spans="1:106" ht="14.5" customHeight="1">
      <c r="A1268" s="74" t="s">
        <v>4833</v>
      </c>
      <c r="B1268" s="129" t="s">
        <v>4675</v>
      </c>
      <c r="C1268" s="130" t="str">
        <f t="shared" si="749"/>
        <v>B.042.02.121</v>
      </c>
      <c r="D1268" s="131" t="s">
        <v>4774</v>
      </c>
      <c r="E1268" s="129" t="s">
        <v>2549</v>
      </c>
      <c r="F1268" s="132" t="s">
        <v>4835</v>
      </c>
      <c r="G1268" s="132">
        <f t="shared" si="750"/>
        <v>1.8268139609999998E-2</v>
      </c>
      <c r="H1268" s="348">
        <f t="shared" si="751"/>
        <v>1.8268139609999998E-2</v>
      </c>
      <c r="I1268" s="74"/>
      <c r="J1268" s="132">
        <f t="shared" si="752"/>
        <v>6.8422502000000003E-4</v>
      </c>
      <c r="K1268" s="132">
        <f t="shared" si="753"/>
        <v>1.3684753799999999E-3</v>
      </c>
      <c r="L1268" s="300">
        <f t="shared" si="754"/>
        <v>1.0501812100000001E-3</v>
      </c>
      <c r="M1268" s="132">
        <v>1.5165257999999999E-2</v>
      </c>
      <c r="N1268" s="132">
        <v>7.2035218999999995E-4</v>
      </c>
      <c r="O1268" s="132">
        <v>6.4812319000000001E-4</v>
      </c>
      <c r="P1268" s="132">
        <v>5.4451274E-4</v>
      </c>
      <c r="Q1268" s="132">
        <v>1.3971228E-4</v>
      </c>
      <c r="R1268" s="132">
        <v>0</v>
      </c>
      <c r="S1268" s="132">
        <v>0</v>
      </c>
      <c r="T1268" s="132">
        <v>0</v>
      </c>
      <c r="U1268" s="132">
        <v>2.3641016000000001E-4</v>
      </c>
      <c r="V1268" s="132">
        <v>0</v>
      </c>
      <c r="W1268" s="132">
        <v>8.1377105000000004E-4</v>
      </c>
      <c r="X1268" s="132">
        <v>0</v>
      </c>
      <c r="Y1268" s="132">
        <v>0</v>
      </c>
      <c r="Z1268" s="132">
        <v>0</v>
      </c>
      <c r="AA1268" s="74"/>
      <c r="AB1268" s="301">
        <f t="shared" si="755"/>
        <v>0.11402449624060149</v>
      </c>
      <c r="AC1268" s="338">
        <f t="shared" si="756"/>
        <v>0.11402449624060149</v>
      </c>
      <c r="AD1268" s="74"/>
      <c r="AE1268" s="136">
        <v>1.894997</v>
      </c>
      <c r="AF1268" s="136">
        <v>1.3632544</v>
      </c>
      <c r="AG1268" s="136">
        <v>0.11031282000000001</v>
      </c>
      <c r="AH1268" s="136">
        <v>0</v>
      </c>
      <c r="AI1268" s="136">
        <v>8.5421471999999998E-2</v>
      </c>
      <c r="AJ1268" s="136">
        <v>0.31187221999999998</v>
      </c>
      <c r="AK1268" s="136">
        <v>2.4136068E-2</v>
      </c>
      <c r="AL1268" s="74"/>
      <c r="AM1268" s="133">
        <v>2.2745263999999999E-3</v>
      </c>
      <c r="AN1268" s="340">
        <f t="shared" si="757"/>
        <v>2.2745263999999999E-3</v>
      </c>
      <c r="AP1268" s="133">
        <v>2.1238041E-3</v>
      </c>
      <c r="AQ1268" s="145">
        <v>9.5392278999999994E-5</v>
      </c>
      <c r="AR1268" s="145">
        <v>5.5330003999999998E-5</v>
      </c>
      <c r="AS1268" s="134">
        <f t="shared" si="758"/>
        <v>1.2732638413E-7</v>
      </c>
      <c r="AT1268" s="135">
        <f t="shared" si="759"/>
        <v>3.5278209487380002E-10</v>
      </c>
      <c r="AU1268" s="135">
        <f t="shared" si="760"/>
        <v>7.7493002813000004E-3</v>
      </c>
      <c r="AV1268" s="302">
        <v>1.0581473E-7</v>
      </c>
      <c r="AW1268" s="302">
        <v>3.1926858000000001E-10</v>
      </c>
      <c r="AX1268" s="302">
        <v>8.7228737999999998E-15</v>
      </c>
      <c r="AY1268" s="303">
        <v>0</v>
      </c>
      <c r="AZ1268" s="303">
        <v>0</v>
      </c>
      <c r="BA1268" s="302">
        <v>8.0965129999999999E-11</v>
      </c>
      <c r="BB1268" s="302">
        <v>2.1430688999999999E-8</v>
      </c>
      <c r="BC1268" s="302">
        <v>1.1477473999999999E-11</v>
      </c>
      <c r="BD1268" s="302">
        <v>2.2027318E-11</v>
      </c>
      <c r="BE1268" s="303">
        <v>0</v>
      </c>
      <c r="BF1268" s="303">
        <v>0</v>
      </c>
      <c r="BG1268" s="303">
        <v>0</v>
      </c>
      <c r="BH1268" s="303">
        <v>0</v>
      </c>
      <c r="BI1268" s="303">
        <v>0</v>
      </c>
      <c r="BJ1268" s="303">
        <v>0</v>
      </c>
      <c r="BK1268" s="303">
        <v>0</v>
      </c>
      <c r="BL1268" s="303">
        <v>0</v>
      </c>
      <c r="BM1268" s="302">
        <v>4.7715812999999997E-6</v>
      </c>
      <c r="BN1268" s="303">
        <v>7.7445287000000003E-3</v>
      </c>
      <c r="BO1268" s="303">
        <v>0</v>
      </c>
      <c r="BP1268" s="303">
        <v>0</v>
      </c>
      <c r="BQ1268" s="303">
        <v>0</v>
      </c>
      <c r="BR1268" s="74"/>
      <c r="BS1268" s="144">
        <v>5.694941E-6</v>
      </c>
      <c r="BT1268" s="144">
        <v>1.7851892000000001E-7</v>
      </c>
      <c r="BU1268" s="144">
        <v>3.1793053999999999E-6</v>
      </c>
      <c r="BV1268" s="136">
        <v>0</v>
      </c>
      <c r="BW1268" s="144">
        <v>2.3301938000000001E-7</v>
      </c>
      <c r="BX1268" s="144">
        <v>5.2415317999999999E-8</v>
      </c>
      <c r="BY1268" s="136">
        <v>0</v>
      </c>
      <c r="BZ1268" s="144">
        <v>7.9555173000000006E-8</v>
      </c>
      <c r="CA1268" s="136">
        <v>0</v>
      </c>
      <c r="CB1268" s="136">
        <v>0</v>
      </c>
      <c r="CC1268" s="136">
        <v>0</v>
      </c>
      <c r="CD1268" s="136">
        <v>0</v>
      </c>
      <c r="CE1268" s="136">
        <v>0</v>
      </c>
      <c r="CF1268" s="144">
        <v>1.1090636E-7</v>
      </c>
      <c r="CG1268" s="144">
        <v>1.747201E-6</v>
      </c>
      <c r="CH1268" s="144">
        <v>1.1401941E-7</v>
      </c>
      <c r="CI1268" s="136">
        <v>0</v>
      </c>
      <c r="CJ1268" s="238"/>
      <c r="CK1268" s="138"/>
      <c r="CL1268" s="233" t="s">
        <v>4679</v>
      </c>
      <c r="CP1268" s="305"/>
      <c r="CQ1268" s="74"/>
      <c r="CR1268" s="74"/>
      <c r="CS1268" s="74"/>
      <c r="CT1268" s="140"/>
      <c r="CU1268" s="140"/>
      <c r="CV1268" s="140"/>
      <c r="CW1268" s="74"/>
      <c r="CX1268" s="74"/>
      <c r="CY1268" s="74"/>
      <c r="CZ1268" s="74"/>
      <c r="DA1268" s="74"/>
      <c r="DB1268" s="74"/>
    </row>
    <row r="1269" spans="1:106" ht="14.5" customHeight="1">
      <c r="A1269" s="74" t="s">
        <v>4836</v>
      </c>
      <c r="B1269" s="129" t="s">
        <v>4675</v>
      </c>
      <c r="C1269" s="130" t="str">
        <f t="shared" si="749"/>
        <v>B.042.02.122</v>
      </c>
      <c r="D1269" s="131" t="s">
        <v>4774</v>
      </c>
      <c r="E1269" s="129" t="s">
        <v>2549</v>
      </c>
      <c r="F1269" s="132" t="s">
        <v>4838</v>
      </c>
      <c r="G1269" s="132">
        <f t="shared" si="750"/>
        <v>8.5534040690000003E-4</v>
      </c>
      <c r="H1269" s="348">
        <f t="shared" si="751"/>
        <v>8.5534040690000003E-4</v>
      </c>
      <c r="I1269" s="74"/>
      <c r="J1269" s="132">
        <f t="shared" si="752"/>
        <v>4.3086243899999996E-5</v>
      </c>
      <c r="K1269" s="132">
        <f t="shared" si="753"/>
        <v>6.0104212999999995E-5</v>
      </c>
      <c r="L1269" s="300">
        <f t="shared" si="754"/>
        <v>2.3098441000000001E-4</v>
      </c>
      <c r="M1269" s="132">
        <v>5.2116553999999999E-4</v>
      </c>
      <c r="N1269" s="304">
        <v>1.7616412999999998E-5</v>
      </c>
      <c r="O1269" s="304">
        <v>4.2487799999999997E-5</v>
      </c>
      <c r="P1269" s="304">
        <v>3.5695602999999999E-5</v>
      </c>
      <c r="Q1269" s="304">
        <v>7.3906408999999997E-6</v>
      </c>
      <c r="R1269" s="132">
        <v>0</v>
      </c>
      <c r="S1269" s="132">
        <v>0</v>
      </c>
      <c r="T1269" s="132">
        <v>0</v>
      </c>
      <c r="U1269" s="132">
        <v>2.3098441000000001E-4</v>
      </c>
      <c r="V1269" s="132">
        <v>0</v>
      </c>
      <c r="W1269" s="132">
        <v>0</v>
      </c>
      <c r="X1269" s="132">
        <v>0</v>
      </c>
      <c r="Y1269" s="132">
        <v>0</v>
      </c>
      <c r="Z1269" s="132">
        <v>0</v>
      </c>
      <c r="AA1269" s="74"/>
      <c r="AB1269" s="301">
        <f t="shared" si="755"/>
        <v>3.9185378947368416E-3</v>
      </c>
      <c r="AC1269" s="338">
        <f t="shared" si="756"/>
        <v>3.9185378947368416E-3</v>
      </c>
      <c r="AD1269" s="74"/>
      <c r="AE1269" s="136">
        <v>1.0705910000000001</v>
      </c>
      <c r="AF1269" s="136">
        <v>2.9197173999999999E-2</v>
      </c>
      <c r="AG1269" s="136">
        <v>0</v>
      </c>
      <c r="AH1269" s="136">
        <v>0</v>
      </c>
      <c r="AI1269" s="136">
        <v>1.5167602999999999E-3</v>
      </c>
      <c r="AJ1269" s="136">
        <v>0.11072351</v>
      </c>
      <c r="AK1269" s="136">
        <v>0.92915353000000001</v>
      </c>
      <c r="AL1269" s="74"/>
      <c r="AM1269" s="145">
        <v>7.9807805999999995E-5</v>
      </c>
      <c r="AN1269" s="340">
        <f t="shared" si="757"/>
        <v>7.9807805999999995E-5</v>
      </c>
      <c r="AP1269" s="145">
        <v>7.4746192999999993E-5</v>
      </c>
      <c r="AQ1269" s="145">
        <v>3.3914402E-6</v>
      </c>
      <c r="AR1269" s="145">
        <v>1.670172E-6</v>
      </c>
      <c r="AS1269" s="134">
        <f t="shared" si="758"/>
        <v>4.4811866096000006E-9</v>
      </c>
      <c r="AT1269" s="135">
        <f t="shared" si="759"/>
        <v>1.2542308328150001E-11</v>
      </c>
      <c r="AU1269" s="135">
        <f t="shared" si="760"/>
        <v>2.339176506E-4</v>
      </c>
      <c r="AV1269" s="302">
        <v>3.6364031000000001E-9</v>
      </c>
      <c r="AW1269" s="302">
        <v>1.0971906E-11</v>
      </c>
      <c r="AX1269" s="302">
        <v>2.9976814999999998E-16</v>
      </c>
      <c r="AY1269" s="303">
        <v>0</v>
      </c>
      <c r="AZ1269" s="303">
        <v>0</v>
      </c>
      <c r="BA1269" s="302">
        <v>5.3076795999999996E-12</v>
      </c>
      <c r="BB1269" s="302">
        <v>8.3947583000000002E-10</v>
      </c>
      <c r="BC1269" s="302">
        <v>7.5240732000000005E-13</v>
      </c>
      <c r="BD1269" s="302">
        <v>8.1769524000000004E-13</v>
      </c>
      <c r="BE1269" s="303">
        <v>0</v>
      </c>
      <c r="BF1269" s="303">
        <v>0</v>
      </c>
      <c r="BG1269" s="303">
        <v>0</v>
      </c>
      <c r="BH1269" s="303">
        <v>0</v>
      </c>
      <c r="BI1269" s="303">
        <v>0</v>
      </c>
      <c r="BJ1269" s="303">
        <v>0</v>
      </c>
      <c r="BK1269" s="303">
        <v>0</v>
      </c>
      <c r="BL1269" s="303">
        <v>0</v>
      </c>
      <c r="BM1269" s="302">
        <v>4.6620705999999999E-6</v>
      </c>
      <c r="BN1269" s="303">
        <v>2.2925558E-4</v>
      </c>
      <c r="BO1269" s="303">
        <v>0</v>
      </c>
      <c r="BP1269" s="303">
        <v>0</v>
      </c>
      <c r="BQ1269" s="303">
        <v>0</v>
      </c>
      <c r="BR1269" s="74"/>
      <c r="BS1269" s="144">
        <v>2.8698231999999999E-7</v>
      </c>
      <c r="BT1269" s="144">
        <v>7.3848714E-9</v>
      </c>
      <c r="BU1269" s="144">
        <v>1.0925923E-7</v>
      </c>
      <c r="BV1269" s="136">
        <v>0</v>
      </c>
      <c r="BW1269" s="144">
        <v>1.0136068999999999E-8</v>
      </c>
      <c r="BX1269" s="144">
        <v>3.436093E-9</v>
      </c>
      <c r="BY1269" s="136">
        <v>0</v>
      </c>
      <c r="BZ1269" s="144">
        <v>5.2152497000000001E-9</v>
      </c>
      <c r="CA1269" s="136">
        <v>0</v>
      </c>
      <c r="CB1269" s="136">
        <v>0</v>
      </c>
      <c r="CC1269" s="136">
        <v>0</v>
      </c>
      <c r="CD1269" s="136">
        <v>0</v>
      </c>
      <c r="CE1269" s="136">
        <v>0</v>
      </c>
      <c r="CF1269" s="144">
        <v>6.9901882999999997E-9</v>
      </c>
      <c r="CG1269" s="144">
        <v>3.3158012999999999E-8</v>
      </c>
      <c r="CH1269" s="144">
        <v>1.114026E-7</v>
      </c>
      <c r="CI1269" s="136">
        <v>0</v>
      </c>
      <c r="CJ1269" s="238"/>
      <c r="CK1269" s="138"/>
      <c r="CL1269" s="233" t="s">
        <v>4679</v>
      </c>
      <c r="CP1269" s="305"/>
      <c r="CQ1269" s="74"/>
      <c r="CR1269" s="74"/>
      <c r="CS1269" s="140"/>
      <c r="CT1269" s="140"/>
      <c r="CU1269" s="140"/>
      <c r="CV1269" s="140"/>
      <c r="CW1269" s="74"/>
      <c r="CX1269" s="74"/>
      <c r="CY1269" s="74"/>
      <c r="CZ1269" s="74"/>
      <c r="DA1269" s="74"/>
      <c r="DB1269" s="74"/>
    </row>
    <row r="1270" spans="1:106" ht="14.5" customHeight="1">
      <c r="A1270" s="74" t="s">
        <v>4839</v>
      </c>
      <c r="B1270" s="129" t="s">
        <v>4675</v>
      </c>
      <c r="C1270" s="130" t="str">
        <f t="shared" si="749"/>
        <v>B.042.02.123</v>
      </c>
      <c r="D1270" s="131" t="s">
        <v>4774</v>
      </c>
      <c r="E1270" s="129" t="s">
        <v>2549</v>
      </c>
      <c r="F1270" s="132" t="s">
        <v>4841</v>
      </c>
      <c r="G1270" s="132">
        <f t="shared" si="750"/>
        <v>3.5099838403000003E-2</v>
      </c>
      <c r="H1270" s="348">
        <f t="shared" si="751"/>
        <v>3.5099838403000003E-2</v>
      </c>
      <c r="I1270" s="74"/>
      <c r="J1270" s="132">
        <f t="shared" si="752"/>
        <v>1.8556502100000002E-3</v>
      </c>
      <c r="K1270" s="132">
        <f t="shared" si="753"/>
        <v>4.6960483000000001E-3</v>
      </c>
      <c r="L1270" s="300">
        <f t="shared" si="754"/>
        <v>9.7263893000000003E-5</v>
      </c>
      <c r="M1270" s="132">
        <v>2.8450876E-2</v>
      </c>
      <c r="N1270" s="132">
        <v>3.0113636000000002E-3</v>
      </c>
      <c r="O1270" s="132">
        <v>1.6846846999999999E-3</v>
      </c>
      <c r="P1270" s="132">
        <v>1.4153671000000001E-3</v>
      </c>
      <c r="Q1270" s="132">
        <v>4.4028311000000002E-4</v>
      </c>
      <c r="R1270" s="132">
        <v>0</v>
      </c>
      <c r="S1270" s="132">
        <v>0</v>
      </c>
      <c r="T1270" s="132">
        <v>0</v>
      </c>
      <c r="U1270" s="304">
        <v>9.7263893000000003E-5</v>
      </c>
      <c r="V1270" s="132">
        <v>0</v>
      </c>
      <c r="W1270" s="132">
        <v>0</v>
      </c>
      <c r="X1270" s="132">
        <v>0</v>
      </c>
      <c r="Y1270" s="132">
        <v>0</v>
      </c>
      <c r="Z1270" s="132">
        <v>0</v>
      </c>
      <c r="AA1270" s="74"/>
      <c r="AB1270" s="301">
        <f t="shared" si="755"/>
        <v>0.21391636090225563</v>
      </c>
      <c r="AC1270" s="338">
        <f t="shared" si="756"/>
        <v>0.21391636090225563</v>
      </c>
      <c r="AD1270" s="74"/>
      <c r="AE1270" s="136">
        <v>2.6555564</v>
      </c>
      <c r="AF1270" s="136">
        <v>2.4340518000000002</v>
      </c>
      <c r="AG1270" s="136">
        <v>0</v>
      </c>
      <c r="AH1270" s="136">
        <v>0</v>
      </c>
      <c r="AI1270" s="136">
        <v>4.5557284000000003E-2</v>
      </c>
      <c r="AJ1270" s="136">
        <v>0.16385358</v>
      </c>
      <c r="AK1270" s="136">
        <v>1.2093815000000001E-2</v>
      </c>
      <c r="AL1270" s="74"/>
      <c r="AM1270" s="133">
        <v>4.8416943999999998E-3</v>
      </c>
      <c r="AN1270" s="340">
        <f t="shared" si="757"/>
        <v>4.8416943999999998E-3</v>
      </c>
      <c r="AP1270" s="133">
        <v>4.6090857000000004E-3</v>
      </c>
      <c r="AQ1270" s="133">
        <v>1.9202879999999999E-4</v>
      </c>
      <c r="AR1270" s="145">
        <v>4.0579966999999997E-5</v>
      </c>
      <c r="AS1270" s="134">
        <f t="shared" si="758"/>
        <v>2.7632408191999997E-7</v>
      </c>
      <c r="AT1270" s="135">
        <f t="shared" si="759"/>
        <v>7.1016566360099994E-10</v>
      </c>
      <c r="AU1270" s="135">
        <f t="shared" si="760"/>
        <v>5.6834688245000001E-3</v>
      </c>
      <c r="AV1270" s="302">
        <v>1.9851438E-7</v>
      </c>
      <c r="AW1270" s="302">
        <v>5.9896579999999995E-10</v>
      </c>
      <c r="AX1270" s="302">
        <v>1.6364601000000001E-14</v>
      </c>
      <c r="AY1270" s="303">
        <v>0</v>
      </c>
      <c r="AZ1270" s="303">
        <v>0</v>
      </c>
      <c r="BA1270" s="302">
        <v>2.1045492E-10</v>
      </c>
      <c r="BB1270" s="302">
        <v>7.7599247000000002E-8</v>
      </c>
      <c r="BC1270" s="302">
        <v>2.9833718999999997E-11</v>
      </c>
      <c r="BD1270" s="302">
        <v>8.1349779999999998E-11</v>
      </c>
      <c r="BE1270" s="303">
        <v>0</v>
      </c>
      <c r="BF1270" s="303">
        <v>0</v>
      </c>
      <c r="BG1270" s="303">
        <v>0</v>
      </c>
      <c r="BH1270" s="303">
        <v>0</v>
      </c>
      <c r="BI1270" s="303">
        <v>0</v>
      </c>
      <c r="BJ1270" s="303">
        <v>0</v>
      </c>
      <c r="BK1270" s="303">
        <v>0</v>
      </c>
      <c r="BL1270" s="303">
        <v>0</v>
      </c>
      <c r="BM1270" s="302">
        <v>1.9631244999999998E-6</v>
      </c>
      <c r="BN1270" s="303">
        <v>5.6815056999999997E-3</v>
      </c>
      <c r="BO1270" s="303">
        <v>0</v>
      </c>
      <c r="BP1270" s="303">
        <v>0</v>
      </c>
      <c r="BQ1270" s="303">
        <v>0</v>
      </c>
      <c r="BR1270" s="74"/>
      <c r="BS1270" s="144">
        <v>1.1050494000000001E-5</v>
      </c>
      <c r="BT1270" s="144">
        <v>6.3013748000000002E-7</v>
      </c>
      <c r="BU1270" s="144">
        <v>5.9645557000000003E-6</v>
      </c>
      <c r="BV1270" s="136">
        <v>0</v>
      </c>
      <c r="BW1270" s="144">
        <v>8.1155600000000004E-7</v>
      </c>
      <c r="BX1270" s="144">
        <v>1.3624459999999999E-7</v>
      </c>
      <c r="BY1270" s="136">
        <v>0</v>
      </c>
      <c r="BZ1270" s="144">
        <v>2.0678997999999999E-7</v>
      </c>
      <c r="CA1270" s="136">
        <v>0</v>
      </c>
      <c r="CB1270" s="136">
        <v>0</v>
      </c>
      <c r="CC1270" s="136">
        <v>0</v>
      </c>
      <c r="CD1270" s="136">
        <v>0</v>
      </c>
      <c r="CE1270" s="136">
        <v>0</v>
      </c>
      <c r="CF1270" s="144">
        <v>2.9906459999999999E-7</v>
      </c>
      <c r="CG1270" s="144">
        <v>2.9552356000000001E-6</v>
      </c>
      <c r="CH1270" s="144">
        <v>4.6909878999999999E-8</v>
      </c>
      <c r="CI1270" s="136">
        <v>0</v>
      </c>
      <c r="CJ1270" s="238"/>
      <c r="CK1270" s="138"/>
      <c r="CL1270" s="233" t="s">
        <v>4679</v>
      </c>
      <c r="CP1270" s="305"/>
      <c r="CQ1270" s="74"/>
      <c r="CR1270" s="74"/>
      <c r="CS1270" s="140"/>
      <c r="CT1270" s="140"/>
      <c r="CU1270" s="140"/>
      <c r="CV1270" s="140"/>
      <c r="CW1270" s="74"/>
      <c r="CX1270" s="74"/>
      <c r="CY1270" s="74"/>
      <c r="CZ1270" s="74"/>
      <c r="DA1270" s="74"/>
      <c r="DB1270" s="74"/>
    </row>
    <row r="1271" spans="1:106" ht="14.5" customHeight="1">
      <c r="A1271" s="74" t="s">
        <v>4842</v>
      </c>
      <c r="B1271" s="129" t="s">
        <v>4675</v>
      </c>
      <c r="C1271" s="130" t="str">
        <f t="shared" si="749"/>
        <v>B.042.02.124</v>
      </c>
      <c r="D1271" s="131" t="s">
        <v>4774</v>
      </c>
      <c r="E1271" s="129" t="s">
        <v>2549</v>
      </c>
      <c r="F1271" s="132" t="s">
        <v>4844</v>
      </c>
      <c r="G1271" s="132">
        <f t="shared" si="750"/>
        <v>1.1967376589E-2</v>
      </c>
      <c r="H1271" s="348">
        <f t="shared" si="751"/>
        <v>1.1967376589E-2</v>
      </c>
      <c r="I1271" s="74"/>
      <c r="J1271" s="132">
        <f t="shared" si="752"/>
        <v>8.3137321900000004E-4</v>
      </c>
      <c r="K1271" s="132">
        <f t="shared" si="753"/>
        <v>1.60579374E-3</v>
      </c>
      <c r="L1271" s="300">
        <f t="shared" si="754"/>
        <v>2.1390873E-4</v>
      </c>
      <c r="M1271" s="132">
        <v>9.3163008999999995E-3</v>
      </c>
      <c r="N1271" s="132">
        <v>6.9769470000000003E-4</v>
      </c>
      <c r="O1271" s="132">
        <v>9.0809904000000005E-4</v>
      </c>
      <c r="P1271" s="132">
        <v>7.6292826E-4</v>
      </c>
      <c r="Q1271" s="304">
        <v>6.8444959000000001E-5</v>
      </c>
      <c r="R1271" s="132">
        <v>0</v>
      </c>
      <c r="S1271" s="132">
        <v>0</v>
      </c>
      <c r="T1271" s="132">
        <v>0</v>
      </c>
      <c r="U1271" s="132">
        <v>2.1390873E-4</v>
      </c>
      <c r="V1271" s="132">
        <v>0</v>
      </c>
      <c r="W1271" s="132">
        <v>0</v>
      </c>
      <c r="X1271" s="132">
        <v>0</v>
      </c>
      <c r="Y1271" s="132">
        <v>0</v>
      </c>
      <c r="Z1271" s="132">
        <v>0</v>
      </c>
      <c r="AA1271" s="74"/>
      <c r="AB1271" s="301">
        <f t="shared" si="755"/>
        <v>7.0047375187969912E-2</v>
      </c>
      <c r="AC1271" s="338">
        <f t="shared" si="756"/>
        <v>7.0047375187969912E-2</v>
      </c>
      <c r="AD1271" s="74"/>
      <c r="AE1271" s="136">
        <v>1.6009962</v>
      </c>
      <c r="AF1271" s="136">
        <v>0.97537982000000001</v>
      </c>
      <c r="AG1271" s="136">
        <v>0</v>
      </c>
      <c r="AH1271" s="136">
        <v>0</v>
      </c>
      <c r="AI1271" s="136">
        <v>8.9213662999999999E-2</v>
      </c>
      <c r="AJ1271" s="136">
        <v>0.36626918000000003</v>
      </c>
      <c r="AK1271" s="136">
        <v>0.17013359</v>
      </c>
      <c r="AL1271" s="74"/>
      <c r="AM1271" s="133">
        <v>1.5734925000000001E-3</v>
      </c>
      <c r="AN1271" s="340">
        <f t="shared" si="757"/>
        <v>1.5734925000000001E-3</v>
      </c>
      <c r="AP1271" s="133">
        <v>1.4593064E-3</v>
      </c>
      <c r="AQ1271" s="145">
        <v>6.3947006000000006E-5</v>
      </c>
      <c r="AR1271" s="145">
        <v>5.0239084999999997E-5</v>
      </c>
      <c r="AS1271" s="134">
        <f t="shared" si="758"/>
        <v>8.7488394950000002E-8</v>
      </c>
      <c r="AT1271" s="135">
        <f t="shared" si="759"/>
        <v>2.3649040562420003E-10</v>
      </c>
      <c r="AU1271" s="135">
        <f t="shared" si="760"/>
        <v>7.0362864239000003E-3</v>
      </c>
      <c r="AV1271" s="302">
        <v>6.5003964000000006E-8</v>
      </c>
      <c r="AW1271" s="302">
        <v>1.9613264999999999E-10</v>
      </c>
      <c r="AX1271" s="302">
        <v>5.3586242000000003E-15</v>
      </c>
      <c r="AY1271" s="303">
        <v>0</v>
      </c>
      <c r="AZ1271" s="303">
        <v>0</v>
      </c>
      <c r="BA1271" s="302">
        <v>1.1344195E-10</v>
      </c>
      <c r="BB1271" s="302">
        <v>2.2370988999999999E-8</v>
      </c>
      <c r="BC1271" s="302">
        <v>1.6081331E-11</v>
      </c>
      <c r="BD1271" s="302">
        <v>2.4271065999999999E-11</v>
      </c>
      <c r="BE1271" s="303">
        <v>0</v>
      </c>
      <c r="BF1271" s="303">
        <v>0</v>
      </c>
      <c r="BG1271" s="303">
        <v>0</v>
      </c>
      <c r="BH1271" s="303">
        <v>0</v>
      </c>
      <c r="BI1271" s="303">
        <v>0</v>
      </c>
      <c r="BJ1271" s="303">
        <v>0</v>
      </c>
      <c r="BK1271" s="303">
        <v>0</v>
      </c>
      <c r="BL1271" s="303">
        <v>0</v>
      </c>
      <c r="BM1271" s="302">
        <v>4.3174239000000002E-6</v>
      </c>
      <c r="BN1271" s="303">
        <v>7.0319689999999999E-3</v>
      </c>
      <c r="BO1271" s="303">
        <v>0</v>
      </c>
      <c r="BP1271" s="303">
        <v>0</v>
      </c>
      <c r="BQ1271" s="303">
        <v>0</v>
      </c>
      <c r="BR1271" s="74"/>
      <c r="BS1271" s="144">
        <v>3.8899949999999997E-6</v>
      </c>
      <c r="BT1271" s="144">
        <v>2.0468025000000001E-7</v>
      </c>
      <c r="BU1271" s="144">
        <v>1.9531067000000001E-6</v>
      </c>
      <c r="BV1271" s="136">
        <v>0</v>
      </c>
      <c r="BW1271" s="144">
        <v>1.7510098999999999E-7</v>
      </c>
      <c r="BX1271" s="144">
        <v>7.3440205000000004E-8</v>
      </c>
      <c r="BY1271" s="136">
        <v>0</v>
      </c>
      <c r="BZ1271" s="144">
        <v>1.1146643E-7</v>
      </c>
      <c r="CA1271" s="136">
        <v>0</v>
      </c>
      <c r="CB1271" s="136">
        <v>0</v>
      </c>
      <c r="CC1271" s="136">
        <v>0</v>
      </c>
      <c r="CD1271" s="136">
        <v>0</v>
      </c>
      <c r="CE1271" s="136">
        <v>0</v>
      </c>
      <c r="CF1271" s="144">
        <v>1.5244316000000001E-7</v>
      </c>
      <c r="CG1271" s="144">
        <v>1.1165900999999999E-6</v>
      </c>
      <c r="CH1271" s="144">
        <v>1.0316709E-7</v>
      </c>
      <c r="CI1271" s="136">
        <v>0</v>
      </c>
      <c r="CJ1271" s="238"/>
      <c r="CK1271" s="138"/>
      <c r="CL1271" s="233" t="s">
        <v>4679</v>
      </c>
      <c r="CP1271" s="305"/>
      <c r="CQ1271" s="74"/>
      <c r="CR1271" s="74"/>
      <c r="CS1271" s="140"/>
      <c r="CT1271" s="140"/>
      <c r="CU1271" s="140"/>
      <c r="CV1271" s="140"/>
      <c r="CW1271" s="74"/>
      <c r="CX1271" s="74"/>
      <c r="CY1271" s="74"/>
      <c r="CZ1271" s="74"/>
      <c r="DA1271" s="74"/>
      <c r="DB1271" s="74"/>
    </row>
    <row r="1272" spans="1:106" ht="14.5" customHeight="1">
      <c r="A1272" s="74" t="s">
        <v>4845</v>
      </c>
      <c r="B1272" s="129" t="s">
        <v>4675</v>
      </c>
      <c r="C1272" s="130" t="str">
        <f t="shared" si="749"/>
        <v>B.042.02.125</v>
      </c>
      <c r="D1272" s="131" t="s">
        <v>4774</v>
      </c>
      <c r="E1272" s="129" t="s">
        <v>2549</v>
      </c>
      <c r="F1272" s="132" t="s">
        <v>4847</v>
      </c>
      <c r="G1272" s="132">
        <f t="shared" si="750"/>
        <v>2.04033359E-2</v>
      </c>
      <c r="H1272" s="348">
        <f t="shared" si="751"/>
        <v>2.04033359E-2</v>
      </c>
      <c r="I1272" s="74"/>
      <c r="J1272" s="132">
        <f t="shared" si="752"/>
        <v>1.1757337E-3</v>
      </c>
      <c r="K1272" s="132">
        <f t="shared" si="753"/>
        <v>2.8442415000000001E-3</v>
      </c>
      <c r="L1272" s="300">
        <f t="shared" si="754"/>
        <v>4.8992847000000001E-3</v>
      </c>
      <c r="M1272" s="132">
        <v>1.1484075999999999E-2</v>
      </c>
      <c r="N1272" s="132">
        <v>1.8365452E-3</v>
      </c>
      <c r="O1272" s="132">
        <v>1.0076963000000001E-3</v>
      </c>
      <c r="P1272" s="132">
        <v>8.4660366999999995E-4</v>
      </c>
      <c r="Q1272" s="132">
        <v>3.2913003E-4</v>
      </c>
      <c r="R1272" s="132">
        <v>0</v>
      </c>
      <c r="S1272" s="132">
        <v>0</v>
      </c>
      <c r="T1272" s="132">
        <v>0</v>
      </c>
      <c r="U1272" s="132">
        <v>1.3834160000000001E-4</v>
      </c>
      <c r="V1272" s="132">
        <v>0</v>
      </c>
      <c r="W1272" s="132">
        <v>4.7609430999999997E-3</v>
      </c>
      <c r="X1272" s="132">
        <v>0</v>
      </c>
      <c r="Y1272" s="132">
        <v>0</v>
      </c>
      <c r="Z1272" s="132">
        <v>0</v>
      </c>
      <c r="AA1272" s="74"/>
      <c r="AB1272" s="301">
        <f t="shared" si="755"/>
        <v>8.6346436090225548E-2</v>
      </c>
      <c r="AC1272" s="338">
        <f t="shared" si="756"/>
        <v>8.6346436090225548E-2</v>
      </c>
      <c r="AD1272" s="74"/>
      <c r="AE1272" s="136">
        <v>2.1306185000000002</v>
      </c>
      <c r="AF1272" s="136">
        <v>1.0445735</v>
      </c>
      <c r="AG1272" s="136">
        <v>0.64538181999999999</v>
      </c>
      <c r="AH1272" s="136">
        <v>0</v>
      </c>
      <c r="AI1272" s="136">
        <v>2.6361493999999999E-2</v>
      </c>
      <c r="AJ1272" s="136">
        <v>0.17861788000000001</v>
      </c>
      <c r="AK1272" s="136">
        <v>0.23568388000000001</v>
      </c>
      <c r="AL1272" s="74"/>
      <c r="AM1272" s="133">
        <v>2.2560343000000002E-3</v>
      </c>
      <c r="AN1272" s="340">
        <f t="shared" si="757"/>
        <v>2.2560343000000002E-3</v>
      </c>
      <c r="AP1272" s="133">
        <v>2.1407805999999999E-3</v>
      </c>
      <c r="AQ1272" s="145">
        <v>8.3561118999999994E-5</v>
      </c>
      <c r="AR1272" s="145">
        <v>3.1692632999999999E-5</v>
      </c>
      <c r="AS1272" s="134">
        <f t="shared" si="758"/>
        <v>1.2834415887999999E-7</v>
      </c>
      <c r="AT1272" s="135">
        <f t="shared" si="759"/>
        <v>3.0902780950230004E-10</v>
      </c>
      <c r="AU1272" s="135">
        <f t="shared" si="760"/>
        <v>4.4387441158000003E-3</v>
      </c>
      <c r="AV1272" s="302">
        <v>8.0129492E-8</v>
      </c>
      <c r="AW1272" s="302">
        <v>2.4177002000000002E-10</v>
      </c>
      <c r="AX1272" s="302">
        <v>6.6055023000000001E-15</v>
      </c>
      <c r="AY1272" s="303">
        <v>0</v>
      </c>
      <c r="AZ1272" s="303">
        <v>0</v>
      </c>
      <c r="BA1272" s="302">
        <v>1.2588388E-10</v>
      </c>
      <c r="BB1272" s="302">
        <v>4.8088783000000002E-8</v>
      </c>
      <c r="BC1272" s="302">
        <v>1.7845077E-11</v>
      </c>
      <c r="BD1272" s="302">
        <v>4.9406107000000002E-11</v>
      </c>
      <c r="BE1272" s="303">
        <v>0</v>
      </c>
      <c r="BF1272" s="303">
        <v>0</v>
      </c>
      <c r="BG1272" s="303">
        <v>0</v>
      </c>
      <c r="BH1272" s="303">
        <v>0</v>
      </c>
      <c r="BI1272" s="303">
        <v>0</v>
      </c>
      <c r="BJ1272" s="303">
        <v>0</v>
      </c>
      <c r="BK1272" s="303">
        <v>0</v>
      </c>
      <c r="BL1272" s="303">
        <v>0</v>
      </c>
      <c r="BM1272" s="302">
        <v>2.7922157999999999E-6</v>
      </c>
      <c r="BN1272" s="303">
        <v>4.4359519000000004E-3</v>
      </c>
      <c r="BO1272" s="303">
        <v>0</v>
      </c>
      <c r="BP1272" s="303">
        <v>0</v>
      </c>
      <c r="BQ1272" s="303">
        <v>0</v>
      </c>
      <c r="BR1272" s="74"/>
      <c r="BS1272" s="144">
        <v>5.8602746999999997E-6</v>
      </c>
      <c r="BT1272" s="144">
        <v>3.8206503999999999E-7</v>
      </c>
      <c r="BU1272" s="144">
        <v>2.4075677000000002E-6</v>
      </c>
      <c r="BV1272" s="136">
        <v>0</v>
      </c>
      <c r="BW1272" s="144">
        <v>5.4854653999999997E-7</v>
      </c>
      <c r="BX1272" s="144">
        <v>8.1494880999999995E-8</v>
      </c>
      <c r="BY1272" s="136">
        <v>0</v>
      </c>
      <c r="BZ1272" s="144">
        <v>1.2369169000000001E-7</v>
      </c>
      <c r="CA1272" s="136">
        <v>0</v>
      </c>
      <c r="CB1272" s="136">
        <v>0</v>
      </c>
      <c r="CC1272" s="136">
        <v>0</v>
      </c>
      <c r="CD1272" s="136">
        <v>0</v>
      </c>
      <c r="CE1272" s="136">
        <v>0</v>
      </c>
      <c r="CF1272" s="144">
        <v>1.7922001E-7</v>
      </c>
      <c r="CG1272" s="144">
        <v>2.0709673000000001E-6</v>
      </c>
      <c r="CH1272" s="144">
        <v>6.6721449000000007E-8</v>
      </c>
      <c r="CI1272" s="136">
        <v>0</v>
      </c>
      <c r="CJ1272" s="238"/>
      <c r="CK1272" s="138"/>
      <c r="CL1272" s="233" t="s">
        <v>4679</v>
      </c>
      <c r="CP1272" s="74"/>
      <c r="CQ1272" s="74"/>
      <c r="CR1272" s="74"/>
      <c r="CS1272" s="140"/>
      <c r="CT1272" s="140"/>
      <c r="CU1272" s="140"/>
      <c r="CV1272" s="140"/>
      <c r="CW1272" s="74"/>
      <c r="CX1272" s="74"/>
      <c r="CY1272" s="74"/>
      <c r="CZ1272" s="74"/>
      <c r="DA1272" s="74"/>
      <c r="DB1272" s="74"/>
    </row>
    <row r="1273" spans="1:106" ht="14.5" customHeight="1">
      <c r="A1273" s="74" t="s">
        <v>4848</v>
      </c>
      <c r="B1273" s="129" t="s">
        <v>4675</v>
      </c>
      <c r="C1273" s="130" t="str">
        <f t="shared" si="749"/>
        <v>B.042.02.126</v>
      </c>
      <c r="D1273" s="131" t="s">
        <v>4774</v>
      </c>
      <c r="E1273" s="129" t="s">
        <v>2549</v>
      </c>
      <c r="F1273" s="132" t="s">
        <v>4850</v>
      </c>
      <c r="G1273" s="132">
        <f t="shared" si="750"/>
        <v>2.2034293561999999E-2</v>
      </c>
      <c r="H1273" s="348">
        <f t="shared" si="751"/>
        <v>2.2034293561999999E-2</v>
      </c>
      <c r="I1273" s="74"/>
      <c r="J1273" s="132">
        <f t="shared" si="752"/>
        <v>7.0166505999999995E-4</v>
      </c>
      <c r="K1273" s="132">
        <f t="shared" si="753"/>
        <v>1.50065952E-3</v>
      </c>
      <c r="L1273" s="300">
        <f t="shared" si="754"/>
        <v>1.4197536481999999E-2</v>
      </c>
      <c r="M1273" s="132">
        <v>5.6344324999999997E-3</v>
      </c>
      <c r="N1273" s="132">
        <v>9.5774689000000001E-4</v>
      </c>
      <c r="O1273" s="132">
        <v>5.4291262999999997E-4</v>
      </c>
      <c r="P1273" s="132">
        <v>4.5612137999999998E-4</v>
      </c>
      <c r="Q1273" s="132">
        <v>2.4554368000000002E-4</v>
      </c>
      <c r="R1273" s="132">
        <v>0</v>
      </c>
      <c r="S1273" s="132">
        <v>0</v>
      </c>
      <c r="T1273" s="132">
        <v>0</v>
      </c>
      <c r="U1273" s="304">
        <v>6.2710481999999999E-5</v>
      </c>
      <c r="V1273" s="132">
        <v>0</v>
      </c>
      <c r="W1273" s="132">
        <v>1.4134826E-2</v>
      </c>
      <c r="X1273" s="132">
        <v>0</v>
      </c>
      <c r="Y1273" s="132">
        <v>0</v>
      </c>
      <c r="Z1273" s="132">
        <v>0</v>
      </c>
      <c r="AA1273" s="74"/>
      <c r="AB1273" s="301">
        <f t="shared" si="755"/>
        <v>4.2364154135338339E-2</v>
      </c>
      <c r="AC1273" s="338">
        <f t="shared" si="756"/>
        <v>4.2364154135338339E-2</v>
      </c>
      <c r="AD1273" s="74"/>
      <c r="AE1273" s="136">
        <v>2.6682456999999999</v>
      </c>
      <c r="AF1273" s="136">
        <v>0.50841857000000001</v>
      </c>
      <c r="AG1273" s="136">
        <v>1.9160824999999999</v>
      </c>
      <c r="AH1273" s="136">
        <v>0</v>
      </c>
      <c r="AI1273" s="136">
        <v>6.7923464000000003E-2</v>
      </c>
      <c r="AJ1273" s="136">
        <v>3.2783113000000003E-2</v>
      </c>
      <c r="AK1273" s="136">
        <v>0.14303808000000001</v>
      </c>
      <c r="AL1273" s="74"/>
      <c r="AM1273" s="133">
        <v>1.1593383000000001E-3</v>
      </c>
      <c r="AN1273" s="340">
        <f t="shared" si="757"/>
        <v>1.1593383000000001E-3</v>
      </c>
      <c r="AP1273" s="133">
        <v>1.0972829999999999E-3</v>
      </c>
      <c r="AQ1273" s="145">
        <v>4.1691484000000002E-5</v>
      </c>
      <c r="AR1273" s="145">
        <v>2.0363853000000001E-5</v>
      </c>
      <c r="AS1273" s="134">
        <f t="shared" si="758"/>
        <v>6.5784350970000003E-8</v>
      </c>
      <c r="AT1273" s="135">
        <f t="shared" si="759"/>
        <v>1.5418447905780001E-10</v>
      </c>
      <c r="AU1273" s="135">
        <f t="shared" si="760"/>
        <v>2.8520803160999998E-3</v>
      </c>
      <c r="AV1273" s="302">
        <v>3.9313935E-8</v>
      </c>
      <c r="AW1273" s="302">
        <v>1.1861963000000001E-10</v>
      </c>
      <c r="AX1273" s="302">
        <v>3.2408578E-15</v>
      </c>
      <c r="AY1273" s="303">
        <v>0</v>
      </c>
      <c r="AZ1273" s="303">
        <v>0</v>
      </c>
      <c r="BA1273" s="302">
        <v>6.7821970000000004E-11</v>
      </c>
      <c r="BB1273" s="302">
        <v>2.6402594000000001E-8</v>
      </c>
      <c r="BC1273" s="302">
        <v>9.6143231999999992E-12</v>
      </c>
      <c r="BD1273" s="302">
        <v>2.5947285000000001E-11</v>
      </c>
      <c r="BE1273" s="303">
        <v>0</v>
      </c>
      <c r="BF1273" s="303">
        <v>0</v>
      </c>
      <c r="BG1273" s="303">
        <v>0</v>
      </c>
      <c r="BH1273" s="303">
        <v>0</v>
      </c>
      <c r="BI1273" s="303">
        <v>0</v>
      </c>
      <c r="BJ1273" s="303">
        <v>0</v>
      </c>
      <c r="BK1273" s="303">
        <v>0</v>
      </c>
      <c r="BL1273" s="303">
        <v>0</v>
      </c>
      <c r="BM1273" s="302">
        <v>1.2657161E-6</v>
      </c>
      <c r="BN1273" s="303">
        <v>2.8508145999999999E-3</v>
      </c>
      <c r="BO1273" s="303">
        <v>0</v>
      </c>
      <c r="BP1273" s="303">
        <v>0</v>
      </c>
      <c r="BQ1273" s="303">
        <v>0</v>
      </c>
      <c r="BR1273" s="74"/>
      <c r="BS1273" s="144">
        <v>5.0299909999999997E-6</v>
      </c>
      <c r="BT1273" s="144">
        <v>2.0121726999999999E-7</v>
      </c>
      <c r="BU1273" s="144">
        <v>1.1812250000000001E-6</v>
      </c>
      <c r="BV1273" s="136">
        <v>0</v>
      </c>
      <c r="BW1273" s="144">
        <v>3.5278932999999998E-7</v>
      </c>
      <c r="BX1273" s="144">
        <v>4.3906680999999998E-8</v>
      </c>
      <c r="BY1273" s="136">
        <v>0</v>
      </c>
      <c r="BZ1273" s="144">
        <v>6.6640893000000003E-8</v>
      </c>
      <c r="CA1273" s="136">
        <v>0</v>
      </c>
      <c r="CB1273" s="136">
        <v>0</v>
      </c>
      <c r="CC1273" s="136">
        <v>0</v>
      </c>
      <c r="CD1273" s="136">
        <v>0</v>
      </c>
      <c r="CE1273" s="136">
        <v>0</v>
      </c>
      <c r="CF1273" s="144">
        <v>9.6257356999999998E-8</v>
      </c>
      <c r="CG1273" s="144">
        <v>3.0577095000000001E-6</v>
      </c>
      <c r="CH1273" s="144">
        <v>3.0244945000000003E-8</v>
      </c>
      <c r="CI1273" s="136">
        <v>0</v>
      </c>
      <c r="CJ1273" s="238"/>
      <c r="CK1273" s="138"/>
      <c r="CL1273" s="233" t="s">
        <v>4679</v>
      </c>
      <c r="CP1273" s="305"/>
      <c r="CQ1273" s="74"/>
      <c r="CR1273" s="140"/>
      <c r="CS1273" s="140"/>
      <c r="CT1273" s="74"/>
      <c r="CU1273" s="74"/>
      <c r="CV1273" s="74"/>
      <c r="CW1273" s="74"/>
      <c r="CX1273" s="74"/>
      <c r="CY1273" s="74"/>
      <c r="CZ1273" s="74"/>
      <c r="DA1273" s="74"/>
      <c r="DB1273" s="74"/>
    </row>
    <row r="1274" spans="1:106" ht="14.5" customHeight="1">
      <c r="A1274" s="74" t="s">
        <v>4851</v>
      </c>
      <c r="B1274" s="129" t="s">
        <v>4675</v>
      </c>
      <c r="C1274" s="130" t="str">
        <f t="shared" si="749"/>
        <v>B.042.02.127</v>
      </c>
      <c r="D1274" s="131" t="s">
        <v>4774</v>
      </c>
      <c r="E1274" s="129" t="s">
        <v>2549</v>
      </c>
      <c r="F1274" s="132" t="s">
        <v>4853</v>
      </c>
      <c r="G1274" s="132">
        <f t="shared" si="750"/>
        <v>2.1384980588000001E-2</v>
      </c>
      <c r="H1274" s="348">
        <f t="shared" si="751"/>
        <v>2.1384980588000001E-2</v>
      </c>
      <c r="I1274" s="74"/>
      <c r="J1274" s="132">
        <f t="shared" si="752"/>
        <v>5.8892533699999997E-4</v>
      </c>
      <c r="K1274" s="132">
        <f t="shared" si="753"/>
        <v>1.3102515099999998E-3</v>
      </c>
      <c r="L1274" s="300">
        <f t="shared" si="754"/>
        <v>1.0104984040999999E-2</v>
      </c>
      <c r="M1274" s="132">
        <v>9.3808196999999992E-3</v>
      </c>
      <c r="N1274" s="132">
        <v>6.8245885999999997E-4</v>
      </c>
      <c r="O1274" s="132">
        <v>6.2779264999999996E-4</v>
      </c>
      <c r="P1274" s="132">
        <v>5.2743227999999995E-4</v>
      </c>
      <c r="Q1274" s="304">
        <v>6.1493057000000005E-5</v>
      </c>
      <c r="R1274" s="132">
        <v>0</v>
      </c>
      <c r="S1274" s="132">
        <v>0</v>
      </c>
      <c r="T1274" s="132">
        <v>0</v>
      </c>
      <c r="U1274" s="304">
        <v>9.5006041000000004E-5</v>
      </c>
      <c r="V1274" s="132">
        <v>0</v>
      </c>
      <c r="W1274" s="132">
        <v>1.0009977999999999E-2</v>
      </c>
      <c r="X1274" s="132">
        <v>0</v>
      </c>
      <c r="Y1274" s="132">
        <v>0</v>
      </c>
      <c r="Z1274" s="132">
        <v>0</v>
      </c>
      <c r="AA1274" s="74"/>
      <c r="AB1274" s="301">
        <f t="shared" si="755"/>
        <v>7.0532478947368416E-2</v>
      </c>
      <c r="AC1274" s="338">
        <f t="shared" si="756"/>
        <v>7.0532478947368416E-2</v>
      </c>
      <c r="AD1274" s="74"/>
      <c r="AE1274" s="136">
        <v>2.5491242000000001</v>
      </c>
      <c r="AF1274" s="136">
        <v>0.87327107999999998</v>
      </c>
      <c r="AG1274" s="136">
        <v>1.3569282</v>
      </c>
      <c r="AH1274" s="136">
        <v>0</v>
      </c>
      <c r="AI1274" s="136">
        <v>2.7092494000000002E-2</v>
      </c>
      <c r="AJ1274" s="136">
        <v>4.8051476000000003E-2</v>
      </c>
      <c r="AK1274" s="136">
        <v>0.24378092000000001</v>
      </c>
      <c r="AL1274" s="74"/>
      <c r="AM1274" s="133">
        <v>1.4932111E-3</v>
      </c>
      <c r="AN1274" s="340">
        <f t="shared" si="757"/>
        <v>1.4932111E-3</v>
      </c>
      <c r="AP1274" s="133">
        <v>1.4153816E-3</v>
      </c>
      <c r="AQ1274" s="145">
        <v>6.2091015000000007E-5</v>
      </c>
      <c r="AR1274" s="145">
        <v>1.5738448E-5</v>
      </c>
      <c r="AS1274" s="134">
        <f t="shared" si="758"/>
        <v>8.4855013388000007E-8</v>
      </c>
      <c r="AT1274" s="135">
        <f t="shared" si="759"/>
        <v>2.2962653573460001E-10</v>
      </c>
      <c r="AU1274" s="135">
        <f t="shared" si="760"/>
        <v>2.2042644530999998E-3</v>
      </c>
      <c r="AV1274" s="302">
        <v>6.5454140000000003E-8</v>
      </c>
      <c r="AW1274" s="302">
        <v>1.9749094000000001E-10</v>
      </c>
      <c r="AX1274" s="302">
        <v>5.3957345999999998E-15</v>
      </c>
      <c r="AY1274" s="303">
        <v>0</v>
      </c>
      <c r="AZ1274" s="303">
        <v>0</v>
      </c>
      <c r="BA1274" s="302">
        <v>7.8425387999999995E-11</v>
      </c>
      <c r="BB1274" s="302">
        <v>1.9322448E-8</v>
      </c>
      <c r="BC1274" s="302">
        <v>1.1117445E-11</v>
      </c>
      <c r="BD1274" s="302">
        <v>2.1012755000000001E-11</v>
      </c>
      <c r="BE1274" s="303">
        <v>0</v>
      </c>
      <c r="BF1274" s="303">
        <v>0</v>
      </c>
      <c r="BG1274" s="303">
        <v>0</v>
      </c>
      <c r="BH1274" s="303">
        <v>0</v>
      </c>
      <c r="BI1274" s="303">
        <v>0</v>
      </c>
      <c r="BJ1274" s="303">
        <v>0</v>
      </c>
      <c r="BK1274" s="303">
        <v>0</v>
      </c>
      <c r="BL1274" s="303">
        <v>0</v>
      </c>
      <c r="BM1274" s="302">
        <v>1.9175531000000002E-6</v>
      </c>
      <c r="BN1274" s="303">
        <v>2.2023468999999999E-3</v>
      </c>
      <c r="BO1274" s="303">
        <v>0</v>
      </c>
      <c r="BP1274" s="303">
        <v>0</v>
      </c>
      <c r="BQ1274" s="303">
        <v>0</v>
      </c>
      <c r="BR1274" s="74"/>
      <c r="BS1274" s="144">
        <v>5.3700665999999996E-6</v>
      </c>
      <c r="BT1274" s="144">
        <v>1.7068806999999999E-7</v>
      </c>
      <c r="BU1274" s="144">
        <v>1.9666327E-6</v>
      </c>
      <c r="BV1274" s="136">
        <v>0</v>
      </c>
      <c r="BW1274" s="144">
        <v>1.5778244000000001E-7</v>
      </c>
      <c r="BX1274" s="144">
        <v>5.0771136999999999E-8</v>
      </c>
      <c r="BY1274" s="136">
        <v>0</v>
      </c>
      <c r="BZ1274" s="144">
        <v>7.7059658999999997E-8</v>
      </c>
      <c r="CA1274" s="136">
        <v>0</v>
      </c>
      <c r="CB1274" s="136">
        <v>0</v>
      </c>
      <c r="CC1274" s="136">
        <v>0</v>
      </c>
      <c r="CD1274" s="136">
        <v>0</v>
      </c>
      <c r="CE1274" s="136">
        <v>0</v>
      </c>
      <c r="CF1274" s="144">
        <v>1.0728259E-7</v>
      </c>
      <c r="CG1274" s="144">
        <v>2.7940291E-6</v>
      </c>
      <c r="CH1274" s="144">
        <v>4.5820928000000001E-8</v>
      </c>
      <c r="CI1274" s="136">
        <v>0</v>
      </c>
      <c r="CJ1274" s="238"/>
      <c r="CK1274" s="138"/>
      <c r="CL1274" s="233" t="s">
        <v>4679</v>
      </c>
      <c r="CP1274" s="305"/>
      <c r="CQ1274" s="140"/>
      <c r="CR1274" s="140"/>
      <c r="CS1274" s="74"/>
      <c r="CT1274" s="74"/>
      <c r="CU1274" s="74"/>
      <c r="CV1274" s="74"/>
      <c r="CW1274" s="74"/>
      <c r="CX1274" s="74"/>
      <c r="CY1274" s="74"/>
      <c r="CZ1274" s="74"/>
      <c r="DA1274" s="74"/>
      <c r="DB1274" s="74"/>
    </row>
    <row r="1275" spans="1:106" ht="14.5" customHeight="1">
      <c r="A1275" s="74" t="s">
        <v>4854</v>
      </c>
      <c r="B1275" s="129" t="s">
        <v>4675</v>
      </c>
      <c r="C1275" s="130" t="str">
        <f t="shared" si="749"/>
        <v>B.042.02.128</v>
      </c>
      <c r="D1275" s="131" t="s">
        <v>4774</v>
      </c>
      <c r="E1275" s="129" t="s">
        <v>2549</v>
      </c>
      <c r="F1275" s="132" t="s">
        <v>4856</v>
      </c>
      <c r="G1275" s="132">
        <f t="shared" si="750"/>
        <v>1.9032009169999999E-2</v>
      </c>
      <c r="H1275" s="348">
        <f t="shared" si="751"/>
        <v>1.9032009169999999E-2</v>
      </c>
      <c r="I1275" s="74"/>
      <c r="J1275" s="132">
        <f t="shared" si="752"/>
        <v>1.01608247E-3</v>
      </c>
      <c r="K1275" s="132">
        <f t="shared" si="753"/>
        <v>2.2457889000000002E-3</v>
      </c>
      <c r="L1275" s="300">
        <f t="shared" si="754"/>
        <v>5.1083518E-3</v>
      </c>
      <c r="M1275" s="132">
        <v>1.0661785999999999E-2</v>
      </c>
      <c r="N1275" s="132">
        <v>1.2006268E-3</v>
      </c>
      <c r="O1275" s="132">
        <v>1.0451620999999999E-3</v>
      </c>
      <c r="P1275" s="132">
        <v>8.7808011000000004E-4</v>
      </c>
      <c r="Q1275" s="132">
        <v>1.3800236E-4</v>
      </c>
      <c r="R1275" s="132">
        <v>0</v>
      </c>
      <c r="S1275" s="132">
        <v>0</v>
      </c>
      <c r="T1275" s="132">
        <v>0</v>
      </c>
      <c r="U1275" s="132">
        <v>2.333705E-4</v>
      </c>
      <c r="V1275" s="132">
        <v>0</v>
      </c>
      <c r="W1275" s="132">
        <v>4.8749813000000001E-3</v>
      </c>
      <c r="X1275" s="132">
        <v>0</v>
      </c>
      <c r="Y1275" s="132">
        <v>0</v>
      </c>
      <c r="Z1275" s="132">
        <v>0</v>
      </c>
      <c r="AA1275" s="74"/>
      <c r="AB1275" s="301">
        <f t="shared" si="755"/>
        <v>8.0163804511278192E-2</v>
      </c>
      <c r="AC1275" s="338">
        <f t="shared" si="756"/>
        <v>8.0163804511278192E-2</v>
      </c>
      <c r="AD1275" s="74"/>
      <c r="AE1275" s="136">
        <v>2.0386012</v>
      </c>
      <c r="AF1275" s="136">
        <v>0.93521591000000004</v>
      </c>
      <c r="AG1275" s="136">
        <v>0.66084056000000002</v>
      </c>
      <c r="AH1275" s="136">
        <v>0</v>
      </c>
      <c r="AI1275" s="136">
        <v>3.2217635000000001E-2</v>
      </c>
      <c r="AJ1275" s="136">
        <v>0.33708685999999999</v>
      </c>
      <c r="AK1275" s="136">
        <v>7.3240190999999996E-2</v>
      </c>
      <c r="AL1275" s="74"/>
      <c r="AM1275" s="133">
        <v>1.9282081000000001E-3</v>
      </c>
      <c r="AN1275" s="340">
        <f t="shared" si="757"/>
        <v>1.9282081000000001E-3</v>
      </c>
      <c r="AP1275" s="133">
        <v>1.8084522E-3</v>
      </c>
      <c r="AQ1275" s="145">
        <v>7.5527944000000006E-5</v>
      </c>
      <c r="AR1275" s="145">
        <v>4.4228009000000002E-5</v>
      </c>
      <c r="AS1275" s="134">
        <f t="shared" si="758"/>
        <v>1.084203942E-7</v>
      </c>
      <c r="AT1275" s="135">
        <f t="shared" si="759"/>
        <v>2.7931931953089997E-10</v>
      </c>
      <c r="AU1275" s="135">
        <f t="shared" si="760"/>
        <v>6.1943989303000005E-3</v>
      </c>
      <c r="AV1275" s="302">
        <v>7.4392009000000002E-8</v>
      </c>
      <c r="AW1275" s="302">
        <v>2.2445865E-10</v>
      </c>
      <c r="AX1275" s="302">
        <v>6.1325309000000001E-15</v>
      </c>
      <c r="AY1275" s="303">
        <v>0</v>
      </c>
      <c r="AZ1275" s="303">
        <v>0</v>
      </c>
      <c r="BA1275" s="302">
        <v>1.3056420000000001E-10</v>
      </c>
      <c r="BB1275" s="302">
        <v>3.3897821000000003E-8</v>
      </c>
      <c r="BC1275" s="302">
        <v>1.8508551E-11</v>
      </c>
      <c r="BD1275" s="302">
        <v>3.6345985999999999E-11</v>
      </c>
      <c r="BE1275" s="303">
        <v>0</v>
      </c>
      <c r="BF1275" s="303">
        <v>0</v>
      </c>
      <c r="BG1275" s="303">
        <v>0</v>
      </c>
      <c r="BH1275" s="303">
        <v>0</v>
      </c>
      <c r="BI1275" s="303">
        <v>0</v>
      </c>
      <c r="BJ1275" s="303">
        <v>0</v>
      </c>
      <c r="BK1275" s="303">
        <v>0</v>
      </c>
      <c r="BL1275" s="303">
        <v>0</v>
      </c>
      <c r="BM1275" s="302">
        <v>4.7102302999999996E-6</v>
      </c>
      <c r="BN1275" s="303">
        <v>6.1896887000000003E-3</v>
      </c>
      <c r="BO1275" s="303">
        <v>0</v>
      </c>
      <c r="BP1275" s="303">
        <v>0</v>
      </c>
      <c r="BQ1275" s="303">
        <v>0</v>
      </c>
      <c r="BR1275" s="74"/>
      <c r="BS1275" s="144">
        <v>5.2749065000000004E-6</v>
      </c>
      <c r="BT1275" s="144">
        <v>2.9356552E-7</v>
      </c>
      <c r="BU1275" s="144">
        <v>2.2351795E-6</v>
      </c>
      <c r="BV1275" s="136">
        <v>0</v>
      </c>
      <c r="BW1275" s="144">
        <v>3.0231241000000002E-7</v>
      </c>
      <c r="BX1275" s="144">
        <v>8.4524833000000001E-8</v>
      </c>
      <c r="BY1275" s="136">
        <v>0</v>
      </c>
      <c r="BZ1275" s="144">
        <v>1.2829050999999999E-7</v>
      </c>
      <c r="CA1275" s="136">
        <v>0</v>
      </c>
      <c r="CB1275" s="136">
        <v>0</v>
      </c>
      <c r="CC1275" s="136">
        <v>0</v>
      </c>
      <c r="CD1275" s="136">
        <v>0</v>
      </c>
      <c r="CE1275" s="136">
        <v>0</v>
      </c>
      <c r="CF1275" s="144">
        <v>1.7921648E-7</v>
      </c>
      <c r="CG1275" s="144">
        <v>1.9392639000000001E-6</v>
      </c>
      <c r="CH1275" s="144">
        <v>1.125534E-7</v>
      </c>
      <c r="CI1275" s="136">
        <v>0</v>
      </c>
      <c r="CJ1275" s="238"/>
      <c r="CK1275" s="138"/>
      <c r="CL1275" s="233" t="s">
        <v>4679</v>
      </c>
      <c r="CP1275" s="305"/>
      <c r="CQ1275" s="140"/>
      <c r="CR1275" s="140"/>
      <c r="CS1275" s="74"/>
      <c r="CT1275" s="74"/>
      <c r="CU1275" s="74"/>
      <c r="CV1275" s="74"/>
      <c r="CW1275" s="74"/>
      <c r="CX1275" s="74"/>
      <c r="CY1275" s="74"/>
      <c r="CZ1275" s="74"/>
      <c r="DA1275" s="74"/>
      <c r="DB1275" s="74"/>
    </row>
    <row r="1276" spans="1:106" ht="14.5" customHeight="1">
      <c r="A1276" s="74" t="s">
        <v>4857</v>
      </c>
      <c r="B1276" s="129" t="s">
        <v>4675</v>
      </c>
      <c r="C1276" s="130" t="str">
        <f t="shared" si="749"/>
        <v>B.042.02.129</v>
      </c>
      <c r="D1276" s="131" t="s">
        <v>4774</v>
      </c>
      <c r="E1276" s="129" t="s">
        <v>2549</v>
      </c>
      <c r="F1276" s="132" t="s">
        <v>4859</v>
      </c>
      <c r="G1276" s="132">
        <f t="shared" si="750"/>
        <v>8.1375411026999994E-3</v>
      </c>
      <c r="H1276" s="348">
        <f t="shared" si="751"/>
        <v>8.1375411026999994E-3</v>
      </c>
      <c r="I1276" s="74"/>
      <c r="J1276" s="132">
        <f t="shared" si="752"/>
        <v>5.1822969699999998E-5</v>
      </c>
      <c r="K1276" s="132">
        <f t="shared" si="753"/>
        <v>2.2143174299999997E-4</v>
      </c>
      <c r="L1276" s="300">
        <f t="shared" si="754"/>
        <v>7.2609761899999998E-3</v>
      </c>
      <c r="M1276" s="132">
        <v>6.0331019999999998E-4</v>
      </c>
      <c r="N1276" s="132">
        <v>1.6704970999999999E-4</v>
      </c>
      <c r="O1276" s="304">
        <v>5.4382032999999999E-5</v>
      </c>
      <c r="P1276" s="304">
        <v>4.5688397E-5</v>
      </c>
      <c r="Q1276" s="304">
        <v>6.1345727000000002E-6</v>
      </c>
      <c r="R1276" s="132">
        <v>0</v>
      </c>
      <c r="S1276" s="132">
        <v>0</v>
      </c>
      <c r="T1276" s="132">
        <v>0</v>
      </c>
      <c r="U1276" s="132">
        <v>1.7153209E-4</v>
      </c>
      <c r="V1276" s="132">
        <v>0</v>
      </c>
      <c r="W1276" s="132">
        <v>7.0894440999999999E-3</v>
      </c>
      <c r="X1276" s="132">
        <v>0</v>
      </c>
      <c r="Y1276" s="132">
        <v>0</v>
      </c>
      <c r="Z1276" s="132">
        <v>0</v>
      </c>
      <c r="AA1276" s="74"/>
      <c r="AB1276" s="301">
        <f t="shared" si="755"/>
        <v>4.536166917293233E-3</v>
      </c>
      <c r="AC1276" s="338">
        <f t="shared" si="756"/>
        <v>4.536166917293233E-3</v>
      </c>
      <c r="AD1276" s="74"/>
      <c r="AE1276" s="136">
        <v>1.7348081</v>
      </c>
      <c r="AF1276" s="136">
        <v>5.3958816E-2</v>
      </c>
      <c r="AG1276" s="136">
        <v>0.96102774000000002</v>
      </c>
      <c r="AH1276" s="136">
        <v>0</v>
      </c>
      <c r="AI1276" s="136">
        <v>7.7622996E-2</v>
      </c>
      <c r="AJ1276" s="136">
        <v>0.21815375000000001</v>
      </c>
      <c r="AK1276" s="136">
        <v>0.4240448</v>
      </c>
      <c r="AL1276" s="74"/>
      <c r="AM1276" s="133">
        <v>1.3953189E-4</v>
      </c>
      <c r="AN1276" s="340">
        <f t="shared" si="757"/>
        <v>1.3953189E-4</v>
      </c>
      <c r="AP1276" s="133">
        <v>1.3115436E-4</v>
      </c>
      <c r="AQ1276" s="145">
        <v>4.8045002000000002E-6</v>
      </c>
      <c r="AR1276" s="145">
        <v>3.5730237999999999E-6</v>
      </c>
      <c r="AS1276" s="134">
        <f t="shared" si="758"/>
        <v>7.8629714362000009E-9</v>
      </c>
      <c r="AT1276" s="135">
        <f t="shared" si="759"/>
        <v>1.7768121666769998E-11</v>
      </c>
      <c r="AU1276" s="135">
        <f t="shared" si="760"/>
        <v>5.0042349549999992E-4</v>
      </c>
      <c r="AV1276" s="302">
        <v>4.2095628999999998E-9</v>
      </c>
      <c r="AW1276" s="302">
        <v>1.2701267E-11</v>
      </c>
      <c r="AX1276" s="302">
        <v>3.4701677000000001E-16</v>
      </c>
      <c r="AY1276" s="303">
        <v>0</v>
      </c>
      <c r="AZ1276" s="303">
        <v>0</v>
      </c>
      <c r="BA1276" s="302">
        <v>6.7935362E-12</v>
      </c>
      <c r="BB1276" s="302">
        <v>3.646615E-9</v>
      </c>
      <c r="BC1276" s="302">
        <v>9.6303974999999996E-13</v>
      </c>
      <c r="BD1276" s="302">
        <v>4.1034679000000001E-12</v>
      </c>
      <c r="BE1276" s="303">
        <v>0</v>
      </c>
      <c r="BF1276" s="303">
        <v>0</v>
      </c>
      <c r="BG1276" s="303">
        <v>0</v>
      </c>
      <c r="BH1276" s="303">
        <v>0</v>
      </c>
      <c r="BI1276" s="303">
        <v>0</v>
      </c>
      <c r="BJ1276" s="303">
        <v>0</v>
      </c>
      <c r="BK1276" s="303">
        <v>0</v>
      </c>
      <c r="BL1276" s="303">
        <v>0</v>
      </c>
      <c r="BM1276" s="302">
        <v>3.4621155000000002E-6</v>
      </c>
      <c r="BN1276" s="303">
        <v>4.9696137999999997E-4</v>
      </c>
      <c r="BO1276" s="303">
        <v>0</v>
      </c>
      <c r="BP1276" s="303">
        <v>0</v>
      </c>
      <c r="BQ1276" s="303">
        <v>0</v>
      </c>
      <c r="BR1276" s="74"/>
      <c r="BS1276" s="144">
        <v>1.5834584E-6</v>
      </c>
      <c r="BT1276" s="144">
        <v>3.0527165999999999E-8</v>
      </c>
      <c r="BU1276" s="144">
        <v>1.2648037E-7</v>
      </c>
      <c r="BV1276" s="136">
        <v>0</v>
      </c>
      <c r="BW1276" s="144">
        <v>2.7357582999999999E-8</v>
      </c>
      <c r="BX1276" s="144">
        <v>4.3980089000000003E-9</v>
      </c>
      <c r="BY1276" s="136">
        <v>0</v>
      </c>
      <c r="BZ1276" s="144">
        <v>6.6752311000000003E-9</v>
      </c>
      <c r="CA1276" s="136">
        <v>0</v>
      </c>
      <c r="CB1276" s="136">
        <v>0</v>
      </c>
      <c r="CC1276" s="136">
        <v>0</v>
      </c>
      <c r="CD1276" s="136">
        <v>0</v>
      </c>
      <c r="CE1276" s="136">
        <v>0</v>
      </c>
      <c r="CF1276" s="144">
        <v>1.0315095000000001E-8</v>
      </c>
      <c r="CG1276" s="144">
        <v>1.2949758999999999E-6</v>
      </c>
      <c r="CH1276" s="144">
        <v>8.2729049000000005E-8</v>
      </c>
      <c r="CI1276" s="136">
        <v>0</v>
      </c>
      <c r="CJ1276" s="238"/>
      <c r="CK1276" s="138"/>
      <c r="CL1276" s="233" t="s">
        <v>4679</v>
      </c>
      <c r="CP1276" s="305"/>
      <c r="CQ1276" s="140"/>
      <c r="CR1276" s="140"/>
      <c r="CS1276" s="74"/>
      <c r="CT1276" s="74"/>
      <c r="CU1276" s="74"/>
      <c r="CV1276" s="74"/>
      <c r="CW1276" s="74"/>
      <c r="CX1276" s="74"/>
      <c r="CY1276" s="74"/>
      <c r="CZ1276" s="74"/>
      <c r="DA1276" s="74"/>
      <c r="DB1276" s="74"/>
    </row>
    <row r="1277" spans="1:106" ht="14.5" customHeight="1">
      <c r="A1277" s="74" t="s">
        <v>4860</v>
      </c>
      <c r="B1277" s="129" t="s">
        <v>4675</v>
      </c>
      <c r="C1277" s="130" t="str">
        <f t="shared" si="749"/>
        <v>B.042.02.130</v>
      </c>
      <c r="D1277" s="131" t="s">
        <v>4774</v>
      </c>
      <c r="E1277" s="129" t="s">
        <v>2549</v>
      </c>
      <c r="F1277" s="132" t="s">
        <v>4862</v>
      </c>
      <c r="G1277" s="132">
        <f t="shared" si="750"/>
        <v>1.7229069829999999E-2</v>
      </c>
      <c r="H1277" s="348">
        <f t="shared" si="751"/>
        <v>1.7229069829999999E-2</v>
      </c>
      <c r="I1277" s="74"/>
      <c r="J1277" s="132">
        <f t="shared" si="752"/>
        <v>7.5228952000000004E-4</v>
      </c>
      <c r="K1277" s="132">
        <f t="shared" si="753"/>
        <v>1.28946046E-3</v>
      </c>
      <c r="L1277" s="300">
        <f t="shared" si="754"/>
        <v>3.6638178500000003E-3</v>
      </c>
      <c r="M1277" s="132">
        <v>1.1523502E-2</v>
      </c>
      <c r="N1277" s="132">
        <v>6.1244686000000003E-4</v>
      </c>
      <c r="O1277" s="132">
        <v>6.7701359999999995E-4</v>
      </c>
      <c r="P1277" s="132">
        <v>5.6878465999999999E-4</v>
      </c>
      <c r="Q1277" s="132">
        <v>1.8350486E-4</v>
      </c>
      <c r="R1277" s="132">
        <v>0</v>
      </c>
      <c r="S1277" s="132">
        <v>0</v>
      </c>
      <c r="T1277" s="132">
        <v>0</v>
      </c>
      <c r="U1277" s="132">
        <v>1.4138765000000001E-4</v>
      </c>
      <c r="V1277" s="132">
        <v>0</v>
      </c>
      <c r="W1277" s="132">
        <v>3.5224302000000001E-3</v>
      </c>
      <c r="X1277" s="132">
        <v>0</v>
      </c>
      <c r="Y1277" s="132">
        <v>0</v>
      </c>
      <c r="Z1277" s="132">
        <v>0</v>
      </c>
      <c r="AA1277" s="74"/>
      <c r="AB1277" s="301">
        <f t="shared" si="755"/>
        <v>8.6642872180451122E-2</v>
      </c>
      <c r="AC1277" s="338">
        <f t="shared" si="756"/>
        <v>8.6642872180451122E-2</v>
      </c>
      <c r="AD1277" s="74"/>
      <c r="AE1277" s="136">
        <v>1.9706771999999999</v>
      </c>
      <c r="AF1277" s="136">
        <v>1.0568917</v>
      </c>
      <c r="AG1277" s="136">
        <v>0.47749204000000001</v>
      </c>
      <c r="AH1277" s="136">
        <v>0</v>
      </c>
      <c r="AI1277" s="136">
        <v>0.11359311</v>
      </c>
      <c r="AJ1277" s="136">
        <v>0.30420013000000001</v>
      </c>
      <c r="AK1277" s="136">
        <v>1.8500187000000001E-2</v>
      </c>
      <c r="AL1277" s="74"/>
      <c r="AM1277" s="133">
        <v>1.8106692000000001E-3</v>
      </c>
      <c r="AN1277" s="340">
        <f t="shared" si="757"/>
        <v>1.8106692000000001E-3</v>
      </c>
      <c r="AP1277" s="133">
        <v>1.6833715000000001E-3</v>
      </c>
      <c r="AQ1277" s="145">
        <v>7.4263468000000004E-5</v>
      </c>
      <c r="AR1277" s="145">
        <v>5.3034254000000002E-5</v>
      </c>
      <c r="AS1277" s="134">
        <f t="shared" si="758"/>
        <v>1.00921554189E-7</v>
      </c>
      <c r="AT1277" s="135">
        <f t="shared" si="759"/>
        <v>2.7464300417990004E-10</v>
      </c>
      <c r="AU1277" s="135">
        <f t="shared" si="760"/>
        <v>7.4277666956999999E-3</v>
      </c>
      <c r="AV1277" s="302">
        <v>8.0404586999999995E-8</v>
      </c>
      <c r="AW1277" s="302">
        <v>2.4260004999999998E-10</v>
      </c>
      <c r="AX1277" s="302">
        <v>6.6281799000000004E-15</v>
      </c>
      <c r="AY1277" s="303">
        <v>0</v>
      </c>
      <c r="AZ1277" s="303">
        <v>0</v>
      </c>
      <c r="BA1277" s="302">
        <v>8.4574189000000006E-11</v>
      </c>
      <c r="BB1277" s="302">
        <v>2.0432393E-8</v>
      </c>
      <c r="BC1277" s="302">
        <v>1.1989088000000001E-11</v>
      </c>
      <c r="BD1277" s="302">
        <v>2.0047238E-11</v>
      </c>
      <c r="BE1277" s="303">
        <v>0</v>
      </c>
      <c r="BF1277" s="303">
        <v>0</v>
      </c>
      <c r="BG1277" s="303">
        <v>0</v>
      </c>
      <c r="BH1277" s="303">
        <v>0</v>
      </c>
      <c r="BI1277" s="303">
        <v>0</v>
      </c>
      <c r="BJ1277" s="303">
        <v>0</v>
      </c>
      <c r="BK1277" s="303">
        <v>0</v>
      </c>
      <c r="BL1277" s="303">
        <v>0</v>
      </c>
      <c r="BM1277" s="302">
        <v>2.8536957E-6</v>
      </c>
      <c r="BN1277" s="303">
        <v>7.424913E-3</v>
      </c>
      <c r="BO1277" s="303">
        <v>0</v>
      </c>
      <c r="BP1277" s="303">
        <v>0</v>
      </c>
      <c r="BQ1277" s="303">
        <v>0</v>
      </c>
      <c r="BR1277" s="74"/>
      <c r="BS1277" s="144">
        <v>5.0006638000000002E-6</v>
      </c>
      <c r="BT1277" s="144">
        <v>1.6605586000000001E-7</v>
      </c>
      <c r="BU1277" s="144">
        <v>2.4158332E-6</v>
      </c>
      <c r="BV1277" s="136">
        <v>0</v>
      </c>
      <c r="BW1277" s="144">
        <v>2.6020868999999998E-7</v>
      </c>
      <c r="BX1277" s="144">
        <v>5.4751756000000001E-8</v>
      </c>
      <c r="BY1277" s="136">
        <v>0</v>
      </c>
      <c r="BZ1277" s="144">
        <v>8.3101382999999997E-8</v>
      </c>
      <c r="CA1277" s="136">
        <v>0</v>
      </c>
      <c r="CB1277" s="136">
        <v>0</v>
      </c>
      <c r="CC1277" s="136">
        <v>0</v>
      </c>
      <c r="CD1277" s="136">
        <v>0</v>
      </c>
      <c r="CE1277" s="136">
        <v>0</v>
      </c>
      <c r="CF1277" s="144">
        <v>1.1452449E-7</v>
      </c>
      <c r="CG1277" s="144">
        <v>1.8379978000000001E-6</v>
      </c>
      <c r="CH1277" s="144">
        <v>6.8190543000000002E-8</v>
      </c>
      <c r="CI1277" s="136">
        <v>0</v>
      </c>
      <c r="CK1277" s="138"/>
      <c r="CL1277" s="233" t="s">
        <v>4679</v>
      </c>
      <c r="CP1277" s="305"/>
      <c r="CQ1277" s="140"/>
      <c r="CR1277" s="74"/>
      <c r="CS1277" s="74"/>
      <c r="CT1277" s="74"/>
      <c r="CU1277" s="74"/>
      <c r="CV1277" s="74"/>
      <c r="CW1277" s="74"/>
      <c r="CX1277" s="74"/>
      <c r="CY1277" s="74"/>
      <c r="CZ1277" s="74"/>
      <c r="DA1277" s="74"/>
      <c r="DB1277" s="74"/>
    </row>
    <row r="1278" spans="1:106" ht="14.5" customHeight="1">
      <c r="A1278" s="74" t="s">
        <v>4863</v>
      </c>
      <c r="B1278" s="129" t="s">
        <v>4675</v>
      </c>
      <c r="C1278" s="130" t="str">
        <f t="shared" si="749"/>
        <v>B.042.02.131</v>
      </c>
      <c r="D1278" s="131" t="s">
        <v>4774</v>
      </c>
      <c r="E1278" s="129" t="s">
        <v>2549</v>
      </c>
      <c r="F1278" s="132" t="s">
        <v>4865</v>
      </c>
      <c r="G1278" s="132">
        <f t="shared" si="750"/>
        <v>1.3847287669000001E-2</v>
      </c>
      <c r="H1278" s="348">
        <f t="shared" si="751"/>
        <v>1.3847287669000001E-2</v>
      </c>
      <c r="I1278" s="74"/>
      <c r="J1278" s="132">
        <f t="shared" si="752"/>
        <v>2.2049333899999999E-4</v>
      </c>
      <c r="K1278" s="132">
        <f t="shared" si="753"/>
        <v>6.7973390000000005E-4</v>
      </c>
      <c r="L1278" s="300">
        <f t="shared" si="754"/>
        <v>8.9592019300000006E-3</v>
      </c>
      <c r="M1278" s="132">
        <v>3.9878585000000001E-3</v>
      </c>
      <c r="N1278" s="132">
        <v>4.7583979000000002E-4</v>
      </c>
      <c r="O1278" s="132">
        <v>2.0389411E-4</v>
      </c>
      <c r="P1278" s="132">
        <v>1.7129913E-4</v>
      </c>
      <c r="Q1278" s="304">
        <v>4.9194209000000002E-5</v>
      </c>
      <c r="R1278" s="132">
        <v>0</v>
      </c>
      <c r="S1278" s="132">
        <v>0</v>
      </c>
      <c r="T1278" s="132">
        <v>0</v>
      </c>
      <c r="U1278" s="132">
        <v>1.7566253000000001E-4</v>
      </c>
      <c r="V1278" s="132">
        <v>0</v>
      </c>
      <c r="W1278" s="132">
        <v>8.7835394000000001E-3</v>
      </c>
      <c r="X1278" s="132">
        <v>0</v>
      </c>
      <c r="Y1278" s="132">
        <v>0</v>
      </c>
      <c r="Z1278" s="132">
        <v>0</v>
      </c>
      <c r="AA1278" s="74"/>
      <c r="AB1278" s="301">
        <f t="shared" si="755"/>
        <v>2.9983898496240599E-2</v>
      </c>
      <c r="AC1278" s="338">
        <f t="shared" si="756"/>
        <v>2.9983898496240599E-2</v>
      </c>
      <c r="AD1278" s="74"/>
      <c r="AE1278" s="136">
        <v>2.1591743999999999</v>
      </c>
      <c r="AF1278" s="136">
        <v>0.38152750000000002</v>
      </c>
      <c r="AG1278" s="136">
        <v>1.1906752</v>
      </c>
      <c r="AH1278" s="136">
        <v>0</v>
      </c>
      <c r="AI1278" s="136">
        <v>2.0054282E-2</v>
      </c>
      <c r="AJ1278" s="136">
        <v>0.10599193</v>
      </c>
      <c r="AK1278" s="136">
        <v>0.46092549999999999</v>
      </c>
      <c r="AL1278" s="74"/>
      <c r="AM1278" s="133">
        <v>6.9528061999999996E-4</v>
      </c>
      <c r="AN1278" s="340">
        <f t="shared" si="757"/>
        <v>6.9528061999999996E-4</v>
      </c>
      <c r="AP1278" s="133">
        <v>6.5386925000000004E-4</v>
      </c>
      <c r="AQ1278" s="145">
        <v>2.6977735E-5</v>
      </c>
      <c r="AR1278" s="145">
        <v>1.4433631999999999E-5</v>
      </c>
      <c r="AS1278" s="134">
        <f t="shared" si="758"/>
        <v>3.9200794950000001E-8</v>
      </c>
      <c r="AT1278" s="135">
        <f t="shared" si="759"/>
        <v>9.9769727768199997E-11</v>
      </c>
      <c r="AU1278" s="135">
        <f t="shared" si="760"/>
        <v>2.0215170823000002E-3</v>
      </c>
      <c r="AV1278" s="302">
        <v>2.7825058000000001E-8</v>
      </c>
      <c r="AW1278" s="302">
        <v>8.3954915000000005E-11</v>
      </c>
      <c r="AX1278" s="302">
        <v>2.2937682000000001E-15</v>
      </c>
      <c r="AY1278" s="303">
        <v>0</v>
      </c>
      <c r="AZ1278" s="303">
        <v>0</v>
      </c>
      <c r="BA1278" s="302">
        <v>2.5470949999999999E-11</v>
      </c>
      <c r="BB1278" s="302">
        <v>1.1350265999999999E-8</v>
      </c>
      <c r="BC1278" s="302">
        <v>3.6107170000000001E-12</v>
      </c>
      <c r="BD1278" s="302">
        <v>1.2201802E-11</v>
      </c>
      <c r="BE1278" s="303">
        <v>0</v>
      </c>
      <c r="BF1278" s="303">
        <v>0</v>
      </c>
      <c r="BG1278" s="303">
        <v>0</v>
      </c>
      <c r="BH1278" s="303">
        <v>0</v>
      </c>
      <c r="BI1278" s="303">
        <v>0</v>
      </c>
      <c r="BJ1278" s="303">
        <v>0</v>
      </c>
      <c r="BK1278" s="303">
        <v>0</v>
      </c>
      <c r="BL1278" s="303">
        <v>0</v>
      </c>
      <c r="BM1278" s="302">
        <v>3.5454822999999999E-6</v>
      </c>
      <c r="BN1278" s="303">
        <v>2.0179716000000001E-3</v>
      </c>
      <c r="BO1278" s="303">
        <v>0</v>
      </c>
      <c r="BP1278" s="303">
        <v>0</v>
      </c>
      <c r="BQ1278" s="303">
        <v>0</v>
      </c>
      <c r="BR1278" s="74"/>
      <c r="BS1278" s="144">
        <v>3.1809074000000001E-6</v>
      </c>
      <c r="BT1278" s="144">
        <v>9.2508645999999998E-8</v>
      </c>
      <c r="BU1278" s="144">
        <v>8.3603063999999999E-7</v>
      </c>
      <c r="BV1278" s="136">
        <v>0</v>
      </c>
      <c r="BW1278" s="144">
        <v>1.0793903E-7</v>
      </c>
      <c r="BX1278" s="144">
        <v>1.6489419000000001E-8</v>
      </c>
      <c r="BY1278" s="136">
        <v>0</v>
      </c>
      <c r="BZ1278" s="144">
        <v>2.5027389000000001E-8</v>
      </c>
      <c r="CA1278" s="136">
        <v>0</v>
      </c>
      <c r="CB1278" s="136">
        <v>0</v>
      </c>
      <c r="CC1278" s="136">
        <v>0</v>
      </c>
      <c r="CD1278" s="136">
        <v>0</v>
      </c>
      <c r="CE1278" s="136">
        <v>0</v>
      </c>
      <c r="CF1278" s="144">
        <v>3.7249678000000003E-8</v>
      </c>
      <c r="CG1278" s="144">
        <v>1.9809414000000002E-6</v>
      </c>
      <c r="CH1278" s="144">
        <v>8.4721141000000003E-8</v>
      </c>
      <c r="CI1278" s="136">
        <v>0</v>
      </c>
      <c r="CK1278" s="138"/>
      <c r="CL1278" s="233" t="s">
        <v>4679</v>
      </c>
      <c r="CP1278" s="305"/>
      <c r="CQ1278" s="74"/>
      <c r="CR1278" s="74"/>
      <c r="CS1278" s="74"/>
      <c r="CT1278" s="74"/>
      <c r="CU1278" s="74"/>
      <c r="CV1278" s="74"/>
      <c r="CW1278" s="74"/>
      <c r="CX1278" s="74"/>
      <c r="CY1278" s="74"/>
      <c r="CZ1278" s="74"/>
      <c r="DA1278" s="74"/>
      <c r="DB1278" s="74"/>
    </row>
    <row r="1279" spans="1:106" ht="14.5" customHeight="1">
      <c r="B1279" s="129" t="s">
        <v>4675</v>
      </c>
      <c r="C1279" s="127" t="s">
        <v>4866</v>
      </c>
      <c r="D1279" s="131"/>
      <c r="G1279" s="74"/>
      <c r="H1279" s="74"/>
      <c r="I1279" s="74"/>
      <c r="J1279" s="74"/>
      <c r="K1279" s="74"/>
      <c r="L1279" s="74"/>
      <c r="M1279" s="74"/>
      <c r="N1279" s="74"/>
      <c r="O1279" s="74"/>
      <c r="P1279" s="74"/>
      <c r="Q1279" s="74"/>
      <c r="R1279" s="74"/>
      <c r="S1279" s="74"/>
      <c r="T1279" s="74"/>
      <c r="U1279" s="74"/>
      <c r="V1279" s="74"/>
      <c r="W1279" s="74"/>
      <c r="X1279" s="74"/>
      <c r="Y1279" s="74"/>
      <c r="Z1279" s="74"/>
      <c r="AA1279" s="74"/>
      <c r="AB1279" s="74"/>
      <c r="AC1279" s="74"/>
      <c r="AD1279" s="74"/>
      <c r="AE1279" s="74"/>
      <c r="AF1279" s="74"/>
      <c r="AG1279" s="74"/>
      <c r="AH1279" s="74"/>
      <c r="AI1279" s="74"/>
      <c r="AJ1279" s="74"/>
      <c r="AK1279" s="74"/>
      <c r="AL1279" s="74"/>
      <c r="AM1279" s="74"/>
      <c r="AN1279" s="74"/>
      <c r="AP1279" s="74"/>
      <c r="AQ1279" s="74"/>
      <c r="AR1279" s="74"/>
      <c r="AS1279" s="74"/>
      <c r="AT1279" s="74"/>
      <c r="AU1279" s="74"/>
      <c r="AV1279" s="74"/>
      <c r="AW1279" s="74"/>
      <c r="AX1279" s="74"/>
      <c r="AY1279" s="74"/>
      <c r="AZ1279" s="74"/>
      <c r="BA1279" s="74"/>
      <c r="BB1279" s="74"/>
      <c r="BC1279" s="74"/>
      <c r="BD1279" s="74"/>
      <c r="BE1279" s="74"/>
      <c r="BF1279" s="74"/>
      <c r="BG1279" s="74"/>
      <c r="BH1279" s="74"/>
      <c r="BI1279" s="74"/>
      <c r="BJ1279" s="74"/>
      <c r="BK1279" s="74"/>
      <c r="BL1279" s="74"/>
      <c r="BM1279" s="74"/>
      <c r="BN1279" s="74"/>
      <c r="BO1279" s="74"/>
      <c r="BP1279" s="74"/>
      <c r="BQ1279" s="74"/>
      <c r="BR1279" s="74"/>
      <c r="BS1279" s="74"/>
      <c r="BT1279" s="74"/>
      <c r="BU1279" s="74"/>
      <c r="BV1279" s="74"/>
      <c r="BW1279" s="74"/>
      <c r="BX1279" s="74"/>
      <c r="BY1279" s="74"/>
      <c r="BZ1279" s="74"/>
      <c r="CA1279" s="74"/>
      <c r="CB1279" s="74"/>
      <c r="CC1279" s="74"/>
      <c r="CD1279" s="74"/>
      <c r="CE1279" s="74"/>
      <c r="CF1279" s="74"/>
      <c r="CG1279" s="74"/>
      <c r="CH1279" s="74"/>
      <c r="CI1279" s="74"/>
      <c r="CJ1279" s="240"/>
      <c r="CK1279" s="143"/>
      <c r="CL1279" s="233"/>
      <c r="CP1279" s="305"/>
      <c r="CQ1279" s="74"/>
      <c r="CR1279" s="74"/>
      <c r="CS1279" s="74"/>
      <c r="CT1279" s="74"/>
      <c r="CU1279" s="74"/>
      <c r="CV1279" s="74"/>
      <c r="CW1279" s="74"/>
      <c r="CX1279" s="74"/>
      <c r="CY1279" s="74"/>
      <c r="CZ1279" s="74"/>
      <c r="DA1279" s="74"/>
    </row>
    <row r="1280" spans="1:106" ht="14.5" customHeight="1">
      <c r="B1280" s="129" t="s">
        <v>4675</v>
      </c>
      <c r="C1280" s="127" t="s">
        <v>4867</v>
      </c>
      <c r="D1280" s="127" t="s">
        <v>4868</v>
      </c>
      <c r="G1280" s="74"/>
      <c r="H1280" s="74"/>
      <c r="I1280" s="74"/>
      <c r="J1280" s="74"/>
      <c r="K1280" s="74"/>
      <c r="L1280" s="74"/>
      <c r="M1280" s="74"/>
      <c r="N1280" s="74"/>
      <c r="O1280" s="74"/>
      <c r="P1280" s="74"/>
      <c r="Q1280" s="74"/>
      <c r="R1280" s="74"/>
      <c r="S1280" s="74"/>
      <c r="T1280" s="74"/>
      <c r="U1280" s="74"/>
      <c r="V1280" s="74"/>
      <c r="W1280" s="74"/>
      <c r="X1280" s="74"/>
      <c r="Y1280" s="74"/>
      <c r="Z1280" s="74"/>
      <c r="AA1280" s="74"/>
      <c r="AB1280" s="74"/>
      <c r="AC1280" s="74"/>
      <c r="AD1280" s="74"/>
      <c r="AE1280" s="74"/>
      <c r="AF1280" s="74"/>
      <c r="AG1280" s="74"/>
      <c r="AH1280" s="74"/>
      <c r="AI1280" s="74"/>
      <c r="AJ1280" s="74"/>
      <c r="AK1280" s="74"/>
      <c r="AL1280" s="74"/>
      <c r="AM1280" s="74"/>
      <c r="AN1280" s="74"/>
      <c r="AP1280" s="74"/>
      <c r="AQ1280" s="74"/>
      <c r="AR1280" s="74"/>
      <c r="AS1280" s="74"/>
      <c r="AT1280" s="74"/>
      <c r="AU1280" s="74"/>
      <c r="AV1280" s="74"/>
      <c r="AW1280" s="74"/>
      <c r="AX1280" s="74"/>
      <c r="AY1280" s="74"/>
      <c r="AZ1280" s="74"/>
      <c r="BA1280" s="74"/>
      <c r="BB1280" s="74"/>
      <c r="BC1280" s="74"/>
      <c r="BD1280" s="74"/>
      <c r="BE1280" s="74"/>
      <c r="BF1280" s="74"/>
      <c r="BG1280" s="74"/>
      <c r="BH1280" s="74"/>
      <c r="BI1280" s="74"/>
      <c r="BJ1280" s="74"/>
      <c r="BK1280" s="74"/>
      <c r="BL1280" s="74"/>
      <c r="BM1280" s="74"/>
      <c r="BN1280" s="74"/>
      <c r="BO1280" s="74"/>
      <c r="BP1280" s="74"/>
      <c r="BQ1280" s="74"/>
      <c r="BR1280" s="74"/>
      <c r="BS1280" s="74"/>
      <c r="BT1280" s="74"/>
      <c r="BU1280" s="74"/>
      <c r="BV1280" s="74"/>
      <c r="BW1280" s="74"/>
      <c r="BX1280" s="74"/>
      <c r="BY1280" s="74"/>
      <c r="BZ1280" s="74"/>
      <c r="CA1280" s="74"/>
      <c r="CB1280" s="74"/>
      <c r="CC1280" s="74"/>
      <c r="CD1280" s="74"/>
      <c r="CE1280" s="74"/>
      <c r="CF1280" s="74"/>
      <c r="CG1280" s="74"/>
      <c r="CH1280" s="74"/>
      <c r="CI1280" s="74"/>
      <c r="CJ1280" s="124"/>
      <c r="CK1280" s="152"/>
      <c r="CL1280" s="89"/>
      <c r="CQ1280" s="74"/>
      <c r="CR1280" s="74"/>
      <c r="CS1280" s="74"/>
      <c r="CT1280" s="74"/>
      <c r="CU1280" s="74"/>
      <c r="CV1280" s="74"/>
      <c r="CW1280" s="74"/>
      <c r="CX1280" s="74"/>
    </row>
    <row r="1281" spans="1:102" ht="14.5" customHeight="1">
      <c r="A1281" s="74" t="s">
        <v>4869</v>
      </c>
      <c r="B1281" s="129" t="s">
        <v>4870</v>
      </c>
      <c r="C1281" s="130" t="str">
        <f t="shared" ref="C1281:C1344" si="761">MID(A1281,1,12)</f>
        <v>B.044.01.101</v>
      </c>
      <c r="D1281" s="131" t="s">
        <v>4868</v>
      </c>
      <c r="E1281" s="129" t="s">
        <v>2549</v>
      </c>
      <c r="F1281" s="132" t="s">
        <v>4872</v>
      </c>
      <c r="G1281" s="132">
        <f t="shared" ref="G1281:G1344" si="762">J1281+K1281+L1281+M1281</f>
        <v>3.0341439333E-2</v>
      </c>
      <c r="H1281" s="348">
        <f t="shared" ref="H1281:H1344" si="763">G1281</f>
        <v>3.0341439333E-2</v>
      </c>
      <c r="I1281" s="74"/>
      <c r="J1281" s="132">
        <f t="shared" ref="J1281:J1344" si="764">P1281+Q1281+R1281+S1281</f>
        <v>2.8517808999999998E-3</v>
      </c>
      <c r="K1281" s="132">
        <f t="shared" ref="K1281:K1344" si="765">N1281+O1281+T1281</f>
        <v>4.5520383000000001E-3</v>
      </c>
      <c r="L1281" s="300">
        <f t="shared" ref="L1281:L1344" si="766">U1281+IF(V1281="x",0,V1281)+IF(W1281="x",0,W1281)+IF(X1281="x",0,X1281)+Y1281+Z1281</f>
        <v>3.3724913300000003E-4</v>
      </c>
      <c r="M1281" s="132">
        <v>2.2600371000000001E-2</v>
      </c>
      <c r="N1281" s="132">
        <v>2.3978443999999998E-3</v>
      </c>
      <c r="O1281" s="132">
        <v>2.1541938999999999E-3</v>
      </c>
      <c r="P1281" s="132">
        <v>1.8098195E-3</v>
      </c>
      <c r="Q1281" s="132">
        <v>1.0419614E-3</v>
      </c>
      <c r="R1281" s="132">
        <v>0</v>
      </c>
      <c r="S1281" s="132">
        <v>0</v>
      </c>
      <c r="T1281" s="132">
        <v>0</v>
      </c>
      <c r="U1281" s="304">
        <v>6.8507753E-5</v>
      </c>
      <c r="V1281" s="132">
        <v>0</v>
      </c>
      <c r="W1281" s="132">
        <v>2.6874138000000002E-4</v>
      </c>
      <c r="X1281" s="132">
        <v>0</v>
      </c>
      <c r="Y1281" s="132">
        <v>0</v>
      </c>
      <c r="Z1281" s="132">
        <v>0</v>
      </c>
      <c r="AA1281" s="74"/>
      <c r="AB1281" s="301">
        <f t="shared" ref="AB1281:AB1344" si="767">M1281/0.133</f>
        <v>0.16992760150375941</v>
      </c>
      <c r="AC1281" s="338">
        <f t="shared" ref="AC1281:AC1344" si="768">AB1281</f>
        <v>0.16992760150375941</v>
      </c>
      <c r="AD1281" s="74"/>
      <c r="AE1281" s="136">
        <v>2.3028308000000002</v>
      </c>
      <c r="AF1281" s="136">
        <v>2.0319981</v>
      </c>
      <c r="AG1281" s="136">
        <v>3.6429926000000001E-2</v>
      </c>
      <c r="AH1281" s="136">
        <v>0</v>
      </c>
      <c r="AI1281" s="136">
        <v>0</v>
      </c>
      <c r="AJ1281" s="136">
        <v>4.9611335999999999E-2</v>
      </c>
      <c r="AK1281" s="136">
        <v>0.18479139</v>
      </c>
      <c r="AL1281" s="74"/>
      <c r="AM1281" s="133">
        <v>4.2086911999999997E-3</v>
      </c>
      <c r="AN1281" s="340">
        <f t="shared" ref="AN1281:AN1344" si="769">AM1281</f>
        <v>4.2086911999999997E-3</v>
      </c>
      <c r="AP1281" s="133">
        <v>3.9751279E-3</v>
      </c>
      <c r="AQ1281" s="133">
        <v>1.5879167000000001E-4</v>
      </c>
      <c r="AR1281" s="145">
        <v>7.4771652999999999E-5</v>
      </c>
      <c r="AS1281" s="134">
        <f t="shared" ref="AS1281:AS1344" si="770">AV1281+AY1281+AZ1281+BA1281+BB1281+BJ1281+BK1281+BO1281</f>
        <v>2.3831702414999999E-7</v>
      </c>
      <c r="AT1281" s="135">
        <f t="shared" ref="AT1281:AT1344" si="771">AW1281+AX1281+BC1281+BD1281+BE1281+BF1281+BG1281+BH1281+BI1281+BL1281+BP1281+BQ1281</f>
        <v>5.8724728846199986E-10</v>
      </c>
      <c r="AU1281" s="135">
        <f t="shared" ref="AU1281:AU1344" si="772">BM1281+BN1281</f>
        <v>1.04722207253E-2</v>
      </c>
      <c r="AV1281" s="302">
        <v>1.5769281999999999E-7</v>
      </c>
      <c r="AW1281" s="302">
        <v>4.7579728999999997E-10</v>
      </c>
      <c r="AX1281" s="302">
        <v>1.2999462E-14</v>
      </c>
      <c r="AY1281" s="303">
        <v>0</v>
      </c>
      <c r="AZ1281" s="303">
        <v>0</v>
      </c>
      <c r="BA1281" s="302">
        <v>2.6910714999999999E-10</v>
      </c>
      <c r="BB1281" s="302">
        <v>8.0355097000000002E-8</v>
      </c>
      <c r="BC1281" s="302">
        <v>3.8148157000000001E-11</v>
      </c>
      <c r="BD1281" s="302">
        <v>7.3288842000000003E-11</v>
      </c>
      <c r="BE1281" s="303">
        <v>0</v>
      </c>
      <c r="BF1281" s="303">
        <v>0</v>
      </c>
      <c r="BG1281" s="303">
        <v>0</v>
      </c>
      <c r="BH1281" s="303">
        <v>0</v>
      </c>
      <c r="BI1281" s="303">
        <v>0</v>
      </c>
      <c r="BJ1281" s="303">
        <v>0</v>
      </c>
      <c r="BK1281" s="303">
        <v>0</v>
      </c>
      <c r="BL1281" s="303">
        <v>0</v>
      </c>
      <c r="BM1281" s="302">
        <v>1.3827253E-6</v>
      </c>
      <c r="BN1281" s="303">
        <v>1.0470838E-2</v>
      </c>
      <c r="BO1281" s="303">
        <v>0</v>
      </c>
      <c r="BP1281" s="303">
        <v>0</v>
      </c>
      <c r="BQ1281" s="303">
        <v>0</v>
      </c>
      <c r="BR1281" s="74"/>
      <c r="BS1281" s="144">
        <v>9.9222612999999997E-6</v>
      </c>
      <c r="BT1281" s="144">
        <v>5.9387285999999996E-7</v>
      </c>
      <c r="BU1281" s="144">
        <v>4.7380324999999999E-6</v>
      </c>
      <c r="BV1281" s="136">
        <v>0</v>
      </c>
      <c r="BW1281" s="144">
        <v>1.2919190999999999E-6</v>
      </c>
      <c r="BX1281" s="144">
        <v>1.7421495999999999E-7</v>
      </c>
      <c r="BY1281" s="136">
        <v>0</v>
      </c>
      <c r="BZ1281" s="144">
        <v>2.6442081999999999E-7</v>
      </c>
      <c r="CA1281" s="136">
        <v>0</v>
      </c>
      <c r="CB1281" s="136">
        <v>0</v>
      </c>
      <c r="CC1281" s="136">
        <v>0</v>
      </c>
      <c r="CD1281" s="136">
        <v>0</v>
      </c>
      <c r="CE1281" s="136">
        <v>0</v>
      </c>
      <c r="CF1281" s="144">
        <v>3.6865795E-7</v>
      </c>
      <c r="CG1281" s="144">
        <v>2.4581022000000002E-6</v>
      </c>
      <c r="CH1281" s="144">
        <v>3.3040939000000002E-8</v>
      </c>
      <c r="CI1281" s="136">
        <v>0</v>
      </c>
      <c r="CJ1281" s="241"/>
      <c r="CK1281" s="138"/>
      <c r="CL1281" s="233" t="s">
        <v>4679</v>
      </c>
      <c r="CP1281" s="305"/>
      <c r="CQ1281" s="74"/>
      <c r="CR1281" s="74"/>
      <c r="CS1281" s="74"/>
      <c r="CT1281" s="74"/>
      <c r="CU1281" s="74"/>
      <c r="CV1281" s="74"/>
      <c r="CW1281" s="74"/>
      <c r="CX1281" s="74"/>
    </row>
    <row r="1282" spans="1:102" ht="14.5" customHeight="1">
      <c r="A1282" s="74" t="s">
        <v>4873</v>
      </c>
      <c r="B1282" s="129" t="s">
        <v>4870</v>
      </c>
      <c r="C1282" s="130" t="str">
        <f t="shared" si="761"/>
        <v>B.044.01.102</v>
      </c>
      <c r="D1282" s="131" t="s">
        <v>4868</v>
      </c>
      <c r="E1282" s="129" t="s">
        <v>2549</v>
      </c>
      <c r="F1282" s="132" t="s">
        <v>4875</v>
      </c>
      <c r="G1282" s="132">
        <f t="shared" si="762"/>
        <v>3.1768857979999995E-2</v>
      </c>
      <c r="H1282" s="348">
        <f t="shared" si="763"/>
        <v>3.1768857979999995E-2</v>
      </c>
      <c r="I1282" s="74"/>
      <c r="J1282" s="132">
        <f t="shared" si="764"/>
        <v>2.5500272699999996E-3</v>
      </c>
      <c r="K1282" s="132">
        <f t="shared" si="765"/>
        <v>3.7733167999999999E-3</v>
      </c>
      <c r="L1282" s="300">
        <f t="shared" si="766"/>
        <v>1.3123439099999999E-3</v>
      </c>
      <c r="M1282" s="132">
        <v>2.4133169999999999E-2</v>
      </c>
      <c r="N1282" s="132">
        <v>1.9230642E-3</v>
      </c>
      <c r="O1282" s="132">
        <v>1.8502525999999999E-3</v>
      </c>
      <c r="P1282" s="132">
        <v>1.5544669999999999E-3</v>
      </c>
      <c r="Q1282" s="132">
        <v>9.9556026999999994E-4</v>
      </c>
      <c r="R1282" s="132">
        <v>0</v>
      </c>
      <c r="S1282" s="132">
        <v>0</v>
      </c>
      <c r="T1282" s="132">
        <v>0</v>
      </c>
      <c r="U1282" s="132">
        <v>1.0744041E-4</v>
      </c>
      <c r="V1282" s="132">
        <v>0</v>
      </c>
      <c r="W1282" s="132">
        <v>1.2049035E-3</v>
      </c>
      <c r="X1282" s="132">
        <v>0</v>
      </c>
      <c r="Y1282" s="132">
        <v>0</v>
      </c>
      <c r="Z1282" s="132">
        <v>0</v>
      </c>
      <c r="AA1282" s="74"/>
      <c r="AB1282" s="301">
        <f t="shared" si="767"/>
        <v>0.18145240601503757</v>
      </c>
      <c r="AC1282" s="338">
        <f t="shared" si="768"/>
        <v>0.18145240601503757</v>
      </c>
      <c r="AD1282" s="74"/>
      <c r="AE1282" s="136">
        <v>2.4505069000000002</v>
      </c>
      <c r="AF1282" s="136">
        <v>2.0298802999999999</v>
      </c>
      <c r="AG1282" s="136">
        <v>0.16333378000000001</v>
      </c>
      <c r="AH1282" s="136">
        <v>0</v>
      </c>
      <c r="AI1282" s="136">
        <v>0</v>
      </c>
      <c r="AJ1282" s="136">
        <v>0.11897272</v>
      </c>
      <c r="AK1282" s="136">
        <v>0.13832013000000001</v>
      </c>
      <c r="AL1282" s="74"/>
      <c r="AM1282" s="133">
        <v>4.1467433999999997E-3</v>
      </c>
      <c r="AN1282" s="340">
        <f t="shared" si="769"/>
        <v>4.1467433999999997E-3</v>
      </c>
      <c r="AP1282" s="133">
        <v>3.9487639999999996E-3</v>
      </c>
      <c r="AQ1282" s="133">
        <v>1.6248548999999999E-4</v>
      </c>
      <c r="AR1282" s="145">
        <v>3.5493982E-5</v>
      </c>
      <c r="AS1282" s="134">
        <f t="shared" si="770"/>
        <v>2.3673644606999998E-7</v>
      </c>
      <c r="AT1282" s="135">
        <f t="shared" si="771"/>
        <v>6.0090788110900013E-10</v>
      </c>
      <c r="AU1282" s="135">
        <f t="shared" si="772"/>
        <v>4.9711459220000004E-3</v>
      </c>
      <c r="AV1282" s="302">
        <v>1.6838783E-7</v>
      </c>
      <c r="AW1282" s="302">
        <v>5.0806674000000004E-10</v>
      </c>
      <c r="AX1282" s="302">
        <v>1.3881109000000001E-14</v>
      </c>
      <c r="AY1282" s="303">
        <v>0</v>
      </c>
      <c r="AZ1282" s="303">
        <v>0</v>
      </c>
      <c r="BA1282" s="302">
        <v>2.3113807E-10</v>
      </c>
      <c r="BB1282" s="302">
        <v>6.8117478000000001E-8</v>
      </c>
      <c r="BC1282" s="302">
        <v>3.2765727000000002E-11</v>
      </c>
      <c r="BD1282" s="302">
        <v>6.0061532999999997E-11</v>
      </c>
      <c r="BE1282" s="303">
        <v>0</v>
      </c>
      <c r="BF1282" s="303">
        <v>0</v>
      </c>
      <c r="BG1282" s="303">
        <v>0</v>
      </c>
      <c r="BH1282" s="303">
        <v>0</v>
      </c>
      <c r="BI1282" s="303">
        <v>0</v>
      </c>
      <c r="BJ1282" s="303">
        <v>0</v>
      </c>
      <c r="BK1282" s="303">
        <v>0</v>
      </c>
      <c r="BL1282" s="303">
        <v>0</v>
      </c>
      <c r="BM1282" s="302">
        <v>2.1685219999999998E-6</v>
      </c>
      <c r="BN1282" s="303">
        <v>4.9689774000000004E-3</v>
      </c>
      <c r="BO1282" s="303">
        <v>0</v>
      </c>
      <c r="BP1282" s="303">
        <v>0</v>
      </c>
      <c r="BQ1282" s="303">
        <v>0</v>
      </c>
      <c r="BR1282" s="74"/>
      <c r="BS1282" s="144">
        <v>1.0144233E-5</v>
      </c>
      <c r="BT1282" s="144">
        <v>4.9017934E-7</v>
      </c>
      <c r="BU1282" s="144">
        <v>5.0593746000000004E-6</v>
      </c>
      <c r="BV1282" s="136">
        <v>0</v>
      </c>
      <c r="BW1282" s="144">
        <v>1.1833003E-6</v>
      </c>
      <c r="BX1282" s="144">
        <v>1.4963449000000001E-7</v>
      </c>
      <c r="BY1282" s="136">
        <v>0</v>
      </c>
      <c r="BZ1282" s="144">
        <v>2.2711295000000001E-7</v>
      </c>
      <c r="CA1282" s="136">
        <v>0</v>
      </c>
      <c r="CB1282" s="136">
        <v>0</v>
      </c>
      <c r="CC1282" s="136">
        <v>0</v>
      </c>
      <c r="CD1282" s="136">
        <v>0</v>
      </c>
      <c r="CE1282" s="136">
        <v>0</v>
      </c>
      <c r="CF1282" s="144">
        <v>3.1535103999999999E-7</v>
      </c>
      <c r="CG1282" s="144">
        <v>2.6674623999999998E-6</v>
      </c>
      <c r="CH1282" s="144">
        <v>5.1817960000000002E-8</v>
      </c>
      <c r="CI1282" s="136">
        <v>0</v>
      </c>
      <c r="CJ1282" s="241"/>
      <c r="CK1282" s="138"/>
      <c r="CL1282" s="233" t="s">
        <v>4679</v>
      </c>
      <c r="CP1282" s="305"/>
      <c r="CQ1282" s="74"/>
      <c r="CR1282" s="74"/>
      <c r="CS1282" s="74"/>
      <c r="CT1282" s="74"/>
      <c r="CU1282" s="74"/>
      <c r="CV1282" s="74"/>
      <c r="CW1282" s="74"/>
      <c r="CX1282" s="74"/>
    </row>
    <row r="1283" spans="1:102" ht="14.5" customHeight="1">
      <c r="A1283" s="74" t="s">
        <v>4876</v>
      </c>
      <c r="B1283" s="129" t="s">
        <v>4870</v>
      </c>
      <c r="C1283" s="130" t="str">
        <f t="shared" si="761"/>
        <v>B.044.01.103</v>
      </c>
      <c r="D1283" s="131" t="s">
        <v>4868</v>
      </c>
      <c r="E1283" s="129" t="s">
        <v>2549</v>
      </c>
      <c r="F1283" s="132" t="s">
        <v>4878</v>
      </c>
      <c r="G1283" s="132">
        <f t="shared" si="762"/>
        <v>5.6456957140000002E-4</v>
      </c>
      <c r="H1283" s="348">
        <f t="shared" si="763"/>
        <v>5.6456957140000002E-4</v>
      </c>
      <c r="I1283" s="74"/>
      <c r="J1283" s="132">
        <f t="shared" si="764"/>
        <v>2.7398824399999998E-5</v>
      </c>
      <c r="K1283" s="132">
        <f t="shared" si="765"/>
        <v>6.3603687E-5</v>
      </c>
      <c r="L1283" s="300">
        <f t="shared" si="766"/>
        <v>1.7622908999999999E-4</v>
      </c>
      <c r="M1283" s="132">
        <v>2.9733796999999998E-4</v>
      </c>
      <c r="N1283" s="304">
        <v>3.5344798999999998E-5</v>
      </c>
      <c r="O1283" s="304">
        <v>2.8258887999999999E-5</v>
      </c>
      <c r="P1283" s="304">
        <v>2.3741356999999998E-5</v>
      </c>
      <c r="Q1283" s="304">
        <v>3.6574674E-6</v>
      </c>
      <c r="R1283" s="132">
        <v>0</v>
      </c>
      <c r="S1283" s="132">
        <v>0</v>
      </c>
      <c r="T1283" s="132">
        <v>0</v>
      </c>
      <c r="U1283" s="132">
        <v>1.7622908999999999E-4</v>
      </c>
      <c r="V1283" s="132">
        <v>0</v>
      </c>
      <c r="W1283" s="132">
        <v>0</v>
      </c>
      <c r="X1283" s="132">
        <v>0</v>
      </c>
      <c r="Y1283" s="132">
        <v>0</v>
      </c>
      <c r="Z1283" s="132">
        <v>0</v>
      </c>
      <c r="AA1283" s="74"/>
      <c r="AB1283" s="301">
        <f t="shared" si="767"/>
        <v>2.2356238345864659E-3</v>
      </c>
      <c r="AC1283" s="338">
        <f t="shared" si="768"/>
        <v>2.2356238345864659E-3</v>
      </c>
      <c r="AD1283" s="74"/>
      <c r="AE1283" s="136">
        <v>0.63740160000000001</v>
      </c>
      <c r="AF1283" s="136">
        <v>0</v>
      </c>
      <c r="AG1283" s="136">
        <v>0</v>
      </c>
      <c r="AH1283" s="136">
        <v>0</v>
      </c>
      <c r="AI1283" s="136">
        <v>0</v>
      </c>
      <c r="AJ1283" s="136">
        <v>0.11025272</v>
      </c>
      <c r="AK1283" s="136">
        <v>0.52714888000000004</v>
      </c>
      <c r="AL1283" s="74"/>
      <c r="AM1283" s="145">
        <v>5.2941264999999998E-5</v>
      </c>
      <c r="AN1283" s="340">
        <f t="shared" si="769"/>
        <v>5.2941264999999998E-5</v>
      </c>
      <c r="AP1283" s="145">
        <v>5.0805656E-5</v>
      </c>
      <c r="AQ1283" s="145">
        <v>2.1102128999999999E-6</v>
      </c>
      <c r="AR1283" s="145">
        <v>2.5396391E-8</v>
      </c>
      <c r="AS1283" s="134">
        <f t="shared" si="770"/>
        <v>3.0459025990999998E-9</v>
      </c>
      <c r="AT1283" s="135">
        <f t="shared" si="771"/>
        <v>7.8040415952200012E-12</v>
      </c>
      <c r="AU1283" s="135">
        <f t="shared" si="772"/>
        <v>3.5569175000000002E-6</v>
      </c>
      <c r="AV1283" s="302">
        <v>2.0746589E-9</v>
      </c>
      <c r="AW1283" s="302">
        <v>6.2597467000000004E-12</v>
      </c>
      <c r="AX1283" s="302">
        <v>1.7102521999999999E-16</v>
      </c>
      <c r="AY1283" s="303">
        <v>0</v>
      </c>
      <c r="AZ1283" s="303">
        <v>0</v>
      </c>
      <c r="BA1283" s="302">
        <v>3.5301691E-12</v>
      </c>
      <c r="BB1283" s="302">
        <v>9.6771352999999997E-10</v>
      </c>
      <c r="BC1283" s="302">
        <v>5.0043057000000001E-13</v>
      </c>
      <c r="BD1283" s="302">
        <v>1.0436933000000001E-12</v>
      </c>
      <c r="BE1283" s="303">
        <v>0</v>
      </c>
      <c r="BF1283" s="303">
        <v>0</v>
      </c>
      <c r="BG1283" s="303">
        <v>0</v>
      </c>
      <c r="BH1283" s="303">
        <v>0</v>
      </c>
      <c r="BI1283" s="303">
        <v>0</v>
      </c>
      <c r="BJ1283" s="303">
        <v>0</v>
      </c>
      <c r="BK1283" s="303">
        <v>0</v>
      </c>
      <c r="BL1283" s="303">
        <v>0</v>
      </c>
      <c r="BM1283" s="302">
        <v>3.5569175000000002E-6</v>
      </c>
      <c r="BN1283" s="303">
        <v>0</v>
      </c>
      <c r="BO1283" s="303">
        <v>0</v>
      </c>
      <c r="BP1283" s="303">
        <v>0</v>
      </c>
      <c r="BQ1283" s="303">
        <v>0</v>
      </c>
      <c r="BR1283" s="74"/>
      <c r="BS1283" s="144">
        <v>1.7476834000000001E-7</v>
      </c>
      <c r="BT1283" s="144">
        <v>8.3577651000000007E-9</v>
      </c>
      <c r="BU1283" s="144">
        <v>6.2335124999999999E-8</v>
      </c>
      <c r="BV1283" s="136">
        <v>0</v>
      </c>
      <c r="BW1283" s="144">
        <v>8.4540911000000001E-9</v>
      </c>
      <c r="BX1283" s="144">
        <v>2.2853657999999998E-9</v>
      </c>
      <c r="BY1283" s="136">
        <v>0</v>
      </c>
      <c r="BZ1283" s="144">
        <v>3.4686934999999998E-9</v>
      </c>
      <c r="CA1283" s="136">
        <v>0</v>
      </c>
      <c r="CB1283" s="136">
        <v>0</v>
      </c>
      <c r="CC1283" s="136">
        <v>0</v>
      </c>
      <c r="CD1283" s="136">
        <v>0</v>
      </c>
      <c r="CE1283" s="136">
        <v>0</v>
      </c>
      <c r="CF1283" s="144">
        <v>4.8729092E-9</v>
      </c>
      <c r="CG1283" s="136">
        <v>0</v>
      </c>
      <c r="CH1283" s="144">
        <v>8.4994392000000006E-8</v>
      </c>
      <c r="CI1283" s="136">
        <v>0</v>
      </c>
      <c r="CJ1283" s="241"/>
      <c r="CK1283" s="138"/>
      <c r="CL1283" s="233" t="s">
        <v>4679</v>
      </c>
      <c r="CP1283" s="305"/>
      <c r="CQ1283" s="74"/>
      <c r="CR1283" s="74"/>
      <c r="CS1283" s="74"/>
      <c r="CT1283" s="74"/>
      <c r="CU1283" s="74"/>
      <c r="CV1283" s="74"/>
    </row>
    <row r="1284" spans="1:102" ht="14.5" customHeight="1">
      <c r="A1284" s="74" t="s">
        <v>4879</v>
      </c>
      <c r="B1284" s="129" t="s">
        <v>4870</v>
      </c>
      <c r="C1284" s="130" t="str">
        <f t="shared" si="761"/>
        <v>B.044.01.104</v>
      </c>
      <c r="D1284" s="131" t="s">
        <v>4868</v>
      </c>
      <c r="E1284" s="129" t="s">
        <v>2549</v>
      </c>
      <c r="F1284" s="132" t="s">
        <v>4881</v>
      </c>
      <c r="G1284" s="132">
        <f t="shared" si="762"/>
        <v>2.9463278204E-2</v>
      </c>
      <c r="H1284" s="348">
        <f t="shared" si="763"/>
        <v>2.9463278204E-2</v>
      </c>
      <c r="I1284" s="74"/>
      <c r="J1284" s="132">
        <f t="shared" si="764"/>
        <v>2.6312086500000003E-3</v>
      </c>
      <c r="K1284" s="132">
        <f t="shared" si="765"/>
        <v>3.9750423999999999E-3</v>
      </c>
      <c r="L1284" s="300">
        <f t="shared" si="766"/>
        <v>3.6969171540000003E-3</v>
      </c>
      <c r="M1284" s="132">
        <v>1.9160110000000001E-2</v>
      </c>
      <c r="N1284" s="132">
        <v>1.9345705E-3</v>
      </c>
      <c r="O1284" s="132">
        <v>2.0404719000000002E-3</v>
      </c>
      <c r="P1284" s="132">
        <v>1.7142774000000001E-3</v>
      </c>
      <c r="Q1284" s="132">
        <v>9.1693125000000004E-4</v>
      </c>
      <c r="R1284" s="132">
        <v>0</v>
      </c>
      <c r="S1284" s="132">
        <v>0</v>
      </c>
      <c r="T1284" s="132">
        <v>0</v>
      </c>
      <c r="U1284" s="304">
        <v>3.8924853999999998E-5</v>
      </c>
      <c r="V1284" s="132">
        <v>0</v>
      </c>
      <c r="W1284" s="132">
        <v>3.6579923000000002E-3</v>
      </c>
      <c r="X1284" s="132">
        <v>0</v>
      </c>
      <c r="Y1284" s="132">
        <v>0</v>
      </c>
      <c r="Z1284" s="132">
        <v>0</v>
      </c>
      <c r="AA1284" s="74"/>
      <c r="AB1284" s="301">
        <f t="shared" si="767"/>
        <v>0.14406097744360902</v>
      </c>
      <c r="AC1284" s="338">
        <f t="shared" si="768"/>
        <v>0.14406097744360902</v>
      </c>
      <c r="AD1284" s="74"/>
      <c r="AE1284" s="136">
        <v>2.3956569999999999</v>
      </c>
      <c r="AF1284" s="136">
        <v>1.717678</v>
      </c>
      <c r="AG1284" s="136">
        <v>0.49586850999999998</v>
      </c>
      <c r="AH1284" s="136">
        <v>0</v>
      </c>
      <c r="AI1284" s="136">
        <v>0</v>
      </c>
      <c r="AJ1284" s="136">
        <v>8.4125212000000001E-3</v>
      </c>
      <c r="AK1284" s="136">
        <v>0.17369797000000001</v>
      </c>
      <c r="AL1284" s="74"/>
      <c r="AM1284" s="133">
        <v>3.5841801000000002E-3</v>
      </c>
      <c r="AN1284" s="340">
        <f t="shared" si="769"/>
        <v>3.5841801000000002E-3</v>
      </c>
      <c r="AP1284" s="133">
        <v>3.3834309000000001E-3</v>
      </c>
      <c r="AQ1284" s="133">
        <v>1.3569033999999999E-4</v>
      </c>
      <c r="AR1284" s="145">
        <v>6.5058841999999996E-5</v>
      </c>
      <c r="AS1284" s="134">
        <f t="shared" si="770"/>
        <v>2.0284357272000002E-7</v>
      </c>
      <c r="AT1284" s="135">
        <f t="shared" si="771"/>
        <v>5.0181337966500003E-10</v>
      </c>
      <c r="AU1284" s="135">
        <f t="shared" si="772"/>
        <v>9.1118826392500001E-3</v>
      </c>
      <c r="AV1284" s="302">
        <v>1.3368858000000001E-7</v>
      </c>
      <c r="AW1284" s="302">
        <v>4.0337073000000002E-10</v>
      </c>
      <c r="AX1284" s="302">
        <v>1.1020665E-14</v>
      </c>
      <c r="AY1284" s="303">
        <v>0</v>
      </c>
      <c r="AZ1284" s="303">
        <v>0</v>
      </c>
      <c r="BA1284" s="302">
        <v>2.5490072000000002E-10</v>
      </c>
      <c r="BB1284" s="302">
        <v>6.8900092000000004E-8</v>
      </c>
      <c r="BC1284" s="302">
        <v>3.6134278000000003E-11</v>
      </c>
      <c r="BD1284" s="302">
        <v>6.2297350999999997E-11</v>
      </c>
      <c r="BE1284" s="303">
        <v>0</v>
      </c>
      <c r="BF1284" s="303">
        <v>0</v>
      </c>
      <c r="BG1284" s="303">
        <v>0</v>
      </c>
      <c r="BH1284" s="303">
        <v>0</v>
      </c>
      <c r="BI1284" s="303">
        <v>0</v>
      </c>
      <c r="BJ1284" s="303">
        <v>0</v>
      </c>
      <c r="BK1284" s="303">
        <v>0</v>
      </c>
      <c r="BL1284" s="303">
        <v>0</v>
      </c>
      <c r="BM1284" s="302">
        <v>7.8563925000000002E-7</v>
      </c>
      <c r="BN1284" s="303">
        <v>9.1110970000000003E-3</v>
      </c>
      <c r="BO1284" s="303">
        <v>0</v>
      </c>
      <c r="BP1284" s="303">
        <v>0</v>
      </c>
      <c r="BQ1284" s="303">
        <v>0</v>
      </c>
      <c r="BR1284" s="74"/>
      <c r="BS1284" s="144">
        <v>9.0857226999999999E-6</v>
      </c>
      <c r="BT1284" s="144">
        <v>5.1341705000000005E-7</v>
      </c>
      <c r="BU1284" s="144">
        <v>4.0168021999999997E-6</v>
      </c>
      <c r="BV1284" s="136">
        <v>0</v>
      </c>
      <c r="BW1284" s="144">
        <v>1.1205911E-6</v>
      </c>
      <c r="BX1284" s="144">
        <v>1.6501798000000001E-7</v>
      </c>
      <c r="BY1284" s="136">
        <v>0</v>
      </c>
      <c r="BZ1284" s="144">
        <v>2.5046179000000002E-7</v>
      </c>
      <c r="CA1284" s="136">
        <v>0</v>
      </c>
      <c r="CB1284" s="136">
        <v>0</v>
      </c>
      <c r="CC1284" s="136">
        <v>0</v>
      </c>
      <c r="CD1284" s="136">
        <v>0</v>
      </c>
      <c r="CE1284" s="136">
        <v>0</v>
      </c>
      <c r="CF1284" s="144">
        <v>3.4600858999999998E-7</v>
      </c>
      <c r="CG1284" s="144">
        <v>2.6546507000000001E-6</v>
      </c>
      <c r="CH1284" s="144">
        <v>1.8773258000000002E-8</v>
      </c>
      <c r="CI1284" s="136">
        <v>0</v>
      </c>
      <c r="CJ1284" s="137"/>
      <c r="CK1284" s="138"/>
      <c r="CL1284" s="233" t="s">
        <v>4679</v>
      </c>
      <c r="CP1284" s="74"/>
      <c r="CQ1284" s="74"/>
      <c r="CR1284" s="74"/>
      <c r="CS1284" s="74"/>
      <c r="CT1284" s="74"/>
      <c r="CU1284" s="74"/>
      <c r="CV1284" s="74"/>
    </row>
    <row r="1285" spans="1:102" ht="14.5" customHeight="1">
      <c r="A1285" s="74" t="s">
        <v>4882</v>
      </c>
      <c r="B1285" s="129" t="s">
        <v>4870</v>
      </c>
      <c r="C1285" s="130" t="str">
        <f t="shared" si="761"/>
        <v>B.044.01.105</v>
      </c>
      <c r="D1285" s="131" t="s">
        <v>4868</v>
      </c>
      <c r="E1285" s="129" t="s">
        <v>2549</v>
      </c>
      <c r="F1285" s="132" t="s">
        <v>4884</v>
      </c>
      <c r="G1285" s="132">
        <f t="shared" si="762"/>
        <v>5.4975624889999999E-4</v>
      </c>
      <c r="H1285" s="348">
        <f t="shared" si="763"/>
        <v>5.4975624889999999E-4</v>
      </c>
      <c r="I1285" s="74"/>
      <c r="J1285" s="132">
        <f t="shared" si="764"/>
        <v>5.1601233899999998E-5</v>
      </c>
      <c r="K1285" s="132">
        <f t="shared" si="765"/>
        <v>6.3192454999999999E-5</v>
      </c>
      <c r="L1285" s="300">
        <f t="shared" si="766"/>
        <v>2.0320164000000001E-4</v>
      </c>
      <c r="M1285" s="132">
        <v>2.3176092E-4</v>
      </c>
      <c r="N1285" s="304">
        <v>9.5227570000000004E-6</v>
      </c>
      <c r="O1285" s="304">
        <v>5.3669698E-5</v>
      </c>
      <c r="P1285" s="304">
        <v>4.5089938000000001E-5</v>
      </c>
      <c r="Q1285" s="304">
        <v>6.5112958999999998E-6</v>
      </c>
      <c r="R1285" s="132">
        <v>0</v>
      </c>
      <c r="S1285" s="132">
        <v>0</v>
      </c>
      <c r="T1285" s="132">
        <v>0</v>
      </c>
      <c r="U1285" s="132">
        <v>2.0320164000000001E-4</v>
      </c>
      <c r="V1285" s="132">
        <v>0</v>
      </c>
      <c r="W1285" s="132">
        <v>0</v>
      </c>
      <c r="X1285" s="132">
        <v>0</v>
      </c>
      <c r="Y1285" s="132">
        <v>0</v>
      </c>
      <c r="Z1285" s="132">
        <v>0</v>
      </c>
      <c r="AA1285" s="74"/>
      <c r="AB1285" s="301">
        <f t="shared" si="767"/>
        <v>1.7425633082706767E-3</v>
      </c>
      <c r="AC1285" s="338">
        <f t="shared" si="768"/>
        <v>1.7425633082706767E-3</v>
      </c>
      <c r="AD1285" s="74"/>
      <c r="AE1285" s="136">
        <v>1.0526316</v>
      </c>
      <c r="AF1285" s="136">
        <v>0</v>
      </c>
      <c r="AG1285" s="136">
        <v>0</v>
      </c>
      <c r="AH1285" s="136">
        <v>0</v>
      </c>
      <c r="AI1285" s="136">
        <v>0</v>
      </c>
      <c r="AJ1285" s="136">
        <v>0</v>
      </c>
      <c r="AK1285" s="136">
        <v>1.0526316</v>
      </c>
      <c r="AL1285" s="74"/>
      <c r="AM1285" s="145">
        <v>4.1989585999999997E-5</v>
      </c>
      <c r="AN1285" s="340">
        <f t="shared" si="769"/>
        <v>4.1989585999999997E-5</v>
      </c>
      <c r="AP1285" s="145">
        <v>4.0177464999999997E-5</v>
      </c>
      <c r="AQ1285" s="145">
        <v>1.7828380000000001E-6</v>
      </c>
      <c r="AR1285" s="145">
        <v>2.9283407999999999E-8</v>
      </c>
      <c r="AS1285" s="134">
        <f t="shared" si="770"/>
        <v>2.4087208595999999E-9</v>
      </c>
      <c r="AT1285" s="135">
        <f t="shared" si="771"/>
        <v>6.593335696090001E-12</v>
      </c>
      <c r="AU1285" s="135">
        <f t="shared" si="772"/>
        <v>4.1013176000000003E-6</v>
      </c>
      <c r="AV1285" s="302">
        <v>1.6170986999999999E-9</v>
      </c>
      <c r="AW1285" s="302">
        <v>4.8791772000000002E-12</v>
      </c>
      <c r="AX1285" s="302">
        <v>1.3330609E-16</v>
      </c>
      <c r="AY1285" s="303">
        <v>0</v>
      </c>
      <c r="AZ1285" s="303">
        <v>0</v>
      </c>
      <c r="BA1285" s="302">
        <v>6.7045496000000003E-12</v>
      </c>
      <c r="BB1285" s="302">
        <v>7.8491761000000002E-10</v>
      </c>
      <c r="BC1285" s="302">
        <v>9.5042515999999993E-13</v>
      </c>
      <c r="BD1285" s="302">
        <v>7.6360002999999995E-13</v>
      </c>
      <c r="BE1285" s="303">
        <v>0</v>
      </c>
      <c r="BF1285" s="303">
        <v>0</v>
      </c>
      <c r="BG1285" s="303">
        <v>0</v>
      </c>
      <c r="BH1285" s="303">
        <v>0</v>
      </c>
      <c r="BI1285" s="303">
        <v>0</v>
      </c>
      <c r="BJ1285" s="303">
        <v>0</v>
      </c>
      <c r="BK1285" s="303">
        <v>0</v>
      </c>
      <c r="BL1285" s="303">
        <v>0</v>
      </c>
      <c r="BM1285" s="302">
        <v>4.1013176000000003E-6</v>
      </c>
      <c r="BN1285" s="303">
        <v>0</v>
      </c>
      <c r="BO1285" s="303">
        <v>0</v>
      </c>
      <c r="BP1285" s="303">
        <v>0</v>
      </c>
      <c r="BQ1285" s="303">
        <v>0</v>
      </c>
      <c r="BR1285" s="74"/>
      <c r="BS1285" s="144">
        <v>1.8244599999999999E-7</v>
      </c>
      <c r="BT1285" s="144">
        <v>7.4718104999999998E-9</v>
      </c>
      <c r="BU1285" s="144">
        <v>4.8587288000000003E-8</v>
      </c>
      <c r="BV1285" s="136">
        <v>0</v>
      </c>
      <c r="BW1285" s="144">
        <v>8.7462506999999999E-9</v>
      </c>
      <c r="BX1285" s="144">
        <v>4.3404005999999998E-9</v>
      </c>
      <c r="BY1285" s="136">
        <v>0</v>
      </c>
      <c r="BZ1285" s="144">
        <v>6.5877940999999997E-9</v>
      </c>
      <c r="CA1285" s="136">
        <v>0</v>
      </c>
      <c r="CB1285" s="136">
        <v>0</v>
      </c>
      <c r="CC1285" s="136">
        <v>0</v>
      </c>
      <c r="CD1285" s="136">
        <v>0</v>
      </c>
      <c r="CE1285" s="136">
        <v>0</v>
      </c>
      <c r="CF1285" s="144">
        <v>8.7093412E-9</v>
      </c>
      <c r="CG1285" s="136">
        <v>0</v>
      </c>
      <c r="CH1285" s="144">
        <v>9.8003115000000001E-8</v>
      </c>
      <c r="CI1285" s="136">
        <v>0</v>
      </c>
      <c r="CJ1285" s="137"/>
      <c r="CK1285" s="138"/>
      <c r="CL1285" s="233" t="s">
        <v>4679</v>
      </c>
      <c r="CP1285" s="308"/>
      <c r="CQ1285" s="74"/>
      <c r="CR1285" s="74"/>
      <c r="CS1285" s="74"/>
      <c r="CT1285" s="74"/>
      <c r="CU1285" s="74"/>
      <c r="CV1285" s="74"/>
    </row>
    <row r="1286" spans="1:102" ht="14.5" customHeight="1">
      <c r="A1286" s="74" t="s">
        <v>4885</v>
      </c>
      <c r="B1286" s="129" t="s">
        <v>4870</v>
      </c>
      <c r="C1286" s="130" t="str">
        <f t="shared" si="761"/>
        <v>B.044.01.106</v>
      </c>
      <c r="D1286" s="131" t="s">
        <v>4868</v>
      </c>
      <c r="E1286" s="129" t="s">
        <v>2549</v>
      </c>
      <c r="F1286" s="132" t="s">
        <v>4887</v>
      </c>
      <c r="G1286" s="132">
        <f t="shared" si="762"/>
        <v>3.5221062334999997E-2</v>
      </c>
      <c r="H1286" s="348">
        <f t="shared" si="763"/>
        <v>3.5221062334999997E-2</v>
      </c>
      <c r="I1286" s="74"/>
      <c r="J1286" s="132">
        <f t="shared" si="764"/>
        <v>3.5359919000000004E-3</v>
      </c>
      <c r="K1286" s="132">
        <f t="shared" si="765"/>
        <v>6.2370563E-3</v>
      </c>
      <c r="L1286" s="300">
        <f t="shared" si="766"/>
        <v>4.8745413500000001E-4</v>
      </c>
      <c r="M1286" s="132">
        <v>2.496056E-2</v>
      </c>
      <c r="N1286" s="132">
        <v>3.5192832999999999E-3</v>
      </c>
      <c r="O1286" s="132">
        <v>2.7177730000000002E-3</v>
      </c>
      <c r="P1286" s="132">
        <v>2.2833036000000002E-3</v>
      </c>
      <c r="Q1286" s="132">
        <v>1.2526883E-3</v>
      </c>
      <c r="R1286" s="132">
        <v>0</v>
      </c>
      <c r="S1286" s="132">
        <v>0</v>
      </c>
      <c r="T1286" s="132">
        <v>0</v>
      </c>
      <c r="U1286" s="304">
        <v>2.3364125000000001E-5</v>
      </c>
      <c r="V1286" s="132">
        <v>0</v>
      </c>
      <c r="W1286" s="132">
        <v>4.6409001000000002E-4</v>
      </c>
      <c r="X1286" s="132">
        <v>0</v>
      </c>
      <c r="Y1286" s="132">
        <v>0</v>
      </c>
      <c r="Z1286" s="132">
        <v>0</v>
      </c>
      <c r="AA1286" s="74"/>
      <c r="AB1286" s="301">
        <f t="shared" si="767"/>
        <v>0.18767338345864659</v>
      </c>
      <c r="AC1286" s="338">
        <f t="shared" si="768"/>
        <v>0.18767338345864659</v>
      </c>
      <c r="AD1286" s="74"/>
      <c r="AE1286" s="136">
        <v>2.4936777999999999</v>
      </c>
      <c r="AF1286" s="136">
        <v>2.4006430000000001</v>
      </c>
      <c r="AG1286" s="136">
        <v>6.2910909000000001E-2</v>
      </c>
      <c r="AH1286" s="136">
        <v>0</v>
      </c>
      <c r="AI1286" s="136">
        <v>0</v>
      </c>
      <c r="AJ1286" s="136">
        <v>2.0572244999999999E-2</v>
      </c>
      <c r="AK1286" s="136">
        <v>9.5516989000000007E-3</v>
      </c>
      <c r="AL1286" s="74"/>
      <c r="AM1286" s="133">
        <v>5.0491182000000001E-3</v>
      </c>
      <c r="AN1286" s="340">
        <f t="shared" si="769"/>
        <v>5.0491182000000001E-3</v>
      </c>
      <c r="AP1286" s="133">
        <v>4.7351366999999998E-3</v>
      </c>
      <c r="AQ1286" s="133">
        <v>1.8293741999999999E-4</v>
      </c>
      <c r="AR1286" s="133">
        <v>1.3104406999999999E-4</v>
      </c>
      <c r="AS1286" s="134">
        <f t="shared" si="770"/>
        <v>2.8388110083000001E-7</v>
      </c>
      <c r="AT1286" s="135">
        <f t="shared" si="771"/>
        <v>6.7654371501399996E-10</v>
      </c>
      <c r="AU1286" s="135">
        <f t="shared" si="772"/>
        <v>1.835351156949E-2</v>
      </c>
      <c r="AV1286" s="302">
        <v>1.741609E-7</v>
      </c>
      <c r="AW1286" s="302">
        <v>5.2548548000000004E-10</v>
      </c>
      <c r="AX1286" s="302">
        <v>1.4357013999999999E-14</v>
      </c>
      <c r="AY1286" s="303">
        <v>0</v>
      </c>
      <c r="AZ1286" s="303">
        <v>0</v>
      </c>
      <c r="BA1286" s="302">
        <v>3.3951082999999997E-10</v>
      </c>
      <c r="BB1286" s="302">
        <v>1.0938069000000001E-7</v>
      </c>
      <c r="BC1286" s="302">
        <v>4.8128458000000001E-11</v>
      </c>
      <c r="BD1286" s="302">
        <v>1.0291542E-10</v>
      </c>
      <c r="BE1286" s="303">
        <v>0</v>
      </c>
      <c r="BF1286" s="303">
        <v>0</v>
      </c>
      <c r="BG1286" s="303">
        <v>0</v>
      </c>
      <c r="BH1286" s="303">
        <v>0</v>
      </c>
      <c r="BI1286" s="303">
        <v>0</v>
      </c>
      <c r="BJ1286" s="303">
        <v>0</v>
      </c>
      <c r="BK1286" s="303">
        <v>0</v>
      </c>
      <c r="BL1286" s="303">
        <v>0</v>
      </c>
      <c r="BM1286" s="302">
        <v>4.7156948999999998E-7</v>
      </c>
      <c r="BN1286" s="303">
        <v>1.8353040000000001E-2</v>
      </c>
      <c r="BO1286" s="303">
        <v>0</v>
      </c>
      <c r="BP1286" s="303">
        <v>0</v>
      </c>
      <c r="BQ1286" s="303">
        <v>0</v>
      </c>
      <c r="BR1286" s="74"/>
      <c r="BS1286" s="144">
        <v>1.1610662E-5</v>
      </c>
      <c r="BT1286" s="144">
        <v>8.2130623999999995E-7</v>
      </c>
      <c r="BU1286" s="144">
        <v>5.2328319000000002E-6</v>
      </c>
      <c r="BV1286" s="136">
        <v>0</v>
      </c>
      <c r="BW1286" s="144">
        <v>1.6338933999999999E-6</v>
      </c>
      <c r="BX1286" s="144">
        <v>2.1979299E-7</v>
      </c>
      <c r="BY1286" s="136">
        <v>0</v>
      </c>
      <c r="BZ1286" s="144">
        <v>3.3359845999999999E-7</v>
      </c>
      <c r="CA1286" s="136">
        <v>0</v>
      </c>
      <c r="CB1286" s="136">
        <v>0</v>
      </c>
      <c r="CC1286" s="136">
        <v>0</v>
      </c>
      <c r="CD1286" s="136">
        <v>0</v>
      </c>
      <c r="CE1286" s="136">
        <v>0</v>
      </c>
      <c r="CF1286" s="144">
        <v>4.6978398999999998E-7</v>
      </c>
      <c r="CG1286" s="144">
        <v>2.888187E-6</v>
      </c>
      <c r="CH1286" s="144">
        <v>1.1268398E-8</v>
      </c>
      <c r="CI1286" s="136">
        <v>0</v>
      </c>
      <c r="CJ1286" s="137"/>
      <c r="CK1286" s="138"/>
      <c r="CL1286" s="233" t="s">
        <v>4679</v>
      </c>
      <c r="CP1286" s="308"/>
      <c r="CQ1286" s="74"/>
      <c r="CR1286" s="74"/>
      <c r="CS1286" s="74"/>
      <c r="CT1286" s="74"/>
      <c r="CU1286" s="74"/>
      <c r="CV1286" s="74"/>
    </row>
    <row r="1287" spans="1:102" ht="14.5" customHeight="1">
      <c r="A1287" s="74" t="s">
        <v>4888</v>
      </c>
      <c r="B1287" s="129" t="s">
        <v>4870</v>
      </c>
      <c r="C1287" s="130" t="str">
        <f t="shared" si="761"/>
        <v>B.044.01.107</v>
      </c>
      <c r="D1287" s="131" t="s">
        <v>4868</v>
      </c>
      <c r="E1287" s="129" t="s">
        <v>2549</v>
      </c>
      <c r="F1287" s="132" t="s">
        <v>4890</v>
      </c>
      <c r="G1287" s="132">
        <f t="shared" si="762"/>
        <v>2.5691852049999998E-2</v>
      </c>
      <c r="H1287" s="348">
        <f t="shared" si="763"/>
        <v>2.5691852049999998E-2</v>
      </c>
      <c r="I1287" s="74"/>
      <c r="J1287" s="132">
        <f t="shared" si="764"/>
        <v>2.1680731299999999E-3</v>
      </c>
      <c r="K1287" s="132">
        <f t="shared" si="765"/>
        <v>3.3342746999999997E-3</v>
      </c>
      <c r="L1287" s="300">
        <f t="shared" si="766"/>
        <v>3.9347382200000001E-3</v>
      </c>
      <c r="M1287" s="132">
        <v>1.6254766E-2</v>
      </c>
      <c r="N1287" s="132">
        <v>1.6600915E-3</v>
      </c>
      <c r="O1287" s="132">
        <v>1.6741831999999999E-3</v>
      </c>
      <c r="P1287" s="132">
        <v>1.4065443999999999E-3</v>
      </c>
      <c r="Q1287" s="132">
        <v>7.6152873000000004E-4</v>
      </c>
      <c r="R1287" s="132">
        <v>0</v>
      </c>
      <c r="S1287" s="132">
        <v>0</v>
      </c>
      <c r="T1287" s="132">
        <v>0</v>
      </c>
      <c r="U1287" s="132">
        <v>1.0246982E-4</v>
      </c>
      <c r="V1287" s="132">
        <v>0</v>
      </c>
      <c r="W1287" s="132">
        <v>3.8322683999999999E-3</v>
      </c>
      <c r="X1287" s="132">
        <v>0</v>
      </c>
      <c r="Y1287" s="132">
        <v>0</v>
      </c>
      <c r="Z1287" s="132">
        <v>0</v>
      </c>
      <c r="AA1287" s="74"/>
      <c r="AB1287" s="301">
        <f t="shared" si="767"/>
        <v>0.12221628571428571</v>
      </c>
      <c r="AC1287" s="338">
        <f t="shared" si="768"/>
        <v>0.12221628571428571</v>
      </c>
      <c r="AD1287" s="74"/>
      <c r="AE1287" s="136">
        <v>2.2238201000000002</v>
      </c>
      <c r="AF1287" s="136">
        <v>1.4378564</v>
      </c>
      <c r="AG1287" s="136">
        <v>0.51949296</v>
      </c>
      <c r="AH1287" s="136">
        <v>0</v>
      </c>
      <c r="AI1287" s="136">
        <v>0</v>
      </c>
      <c r="AJ1287" s="136">
        <v>0.13678271</v>
      </c>
      <c r="AK1287" s="136">
        <v>0.12968806999999999</v>
      </c>
      <c r="AL1287" s="74"/>
      <c r="AM1287" s="133">
        <v>3.0301664000000001E-3</v>
      </c>
      <c r="AN1287" s="340">
        <f t="shared" si="769"/>
        <v>3.0301664000000001E-3</v>
      </c>
      <c r="AP1287" s="133">
        <v>2.8626873000000001E-3</v>
      </c>
      <c r="AQ1287" s="133">
        <v>1.1478939E-4</v>
      </c>
      <c r="AR1287" s="145">
        <v>5.2689699999999998E-5</v>
      </c>
      <c r="AS1287" s="134">
        <f t="shared" si="770"/>
        <v>1.7162393803999998E-7</v>
      </c>
      <c r="AT1287" s="135">
        <f t="shared" si="771"/>
        <v>4.2451697354580001E-10</v>
      </c>
      <c r="AU1287" s="135">
        <f t="shared" si="772"/>
        <v>7.3795096981999998E-3</v>
      </c>
      <c r="AV1287" s="302">
        <v>1.1341671E-7</v>
      </c>
      <c r="AW1287" s="302">
        <v>3.4220559999999999E-10</v>
      </c>
      <c r="AX1287" s="302">
        <v>9.3495458000000006E-15</v>
      </c>
      <c r="AY1287" s="303">
        <v>0</v>
      </c>
      <c r="AZ1287" s="303">
        <v>0</v>
      </c>
      <c r="BA1287" s="302">
        <v>2.0914304000000001E-10</v>
      </c>
      <c r="BB1287" s="302">
        <v>5.7998084999999998E-8</v>
      </c>
      <c r="BC1287" s="302">
        <v>2.9647750000000002E-11</v>
      </c>
      <c r="BD1287" s="302">
        <v>5.2654273999999999E-11</v>
      </c>
      <c r="BE1287" s="303">
        <v>0</v>
      </c>
      <c r="BF1287" s="303">
        <v>0</v>
      </c>
      <c r="BG1287" s="303">
        <v>0</v>
      </c>
      <c r="BH1287" s="303">
        <v>0</v>
      </c>
      <c r="BI1287" s="303">
        <v>0</v>
      </c>
      <c r="BJ1287" s="303">
        <v>0</v>
      </c>
      <c r="BK1287" s="303">
        <v>0</v>
      </c>
      <c r="BL1287" s="303">
        <v>0</v>
      </c>
      <c r="BM1287" s="302">
        <v>2.0681982000000002E-6</v>
      </c>
      <c r="BN1287" s="303">
        <v>7.3774414999999999E-3</v>
      </c>
      <c r="BO1287" s="303">
        <v>0</v>
      </c>
      <c r="BP1287" s="303">
        <v>0</v>
      </c>
      <c r="BQ1287" s="303">
        <v>0</v>
      </c>
      <c r="BR1287" s="74"/>
      <c r="BS1287" s="144">
        <v>7.8110532000000001E-6</v>
      </c>
      <c r="BT1287" s="144">
        <v>4.3187009000000002E-7</v>
      </c>
      <c r="BU1287" s="144">
        <v>3.4077143000000002E-6</v>
      </c>
      <c r="BV1287" s="136">
        <v>0</v>
      </c>
      <c r="BW1287" s="144">
        <v>9.3641022999999999E-7</v>
      </c>
      <c r="BX1287" s="144">
        <v>1.3539530999999999E-7</v>
      </c>
      <c r="BY1287" s="136">
        <v>0</v>
      </c>
      <c r="BZ1287" s="144">
        <v>2.0550095000000001E-7</v>
      </c>
      <c r="CA1287" s="136">
        <v>0</v>
      </c>
      <c r="CB1287" s="136">
        <v>0</v>
      </c>
      <c r="CC1287" s="136">
        <v>0</v>
      </c>
      <c r="CD1287" s="136">
        <v>0</v>
      </c>
      <c r="CE1287" s="136">
        <v>0</v>
      </c>
      <c r="CF1287" s="144">
        <v>2.8458519E-7</v>
      </c>
      <c r="CG1287" s="144">
        <v>2.3601564000000001E-6</v>
      </c>
      <c r="CH1287" s="144">
        <v>4.9420671000000001E-8</v>
      </c>
      <c r="CI1287" s="136">
        <v>0</v>
      </c>
      <c r="CJ1287" s="137"/>
      <c r="CK1287" s="138"/>
      <c r="CL1287" s="233" t="s">
        <v>4679</v>
      </c>
      <c r="CP1287" s="308"/>
      <c r="CQ1287" s="74"/>
      <c r="CR1287" s="74"/>
      <c r="CS1287" s="74"/>
      <c r="CT1287" s="74"/>
      <c r="CU1287" s="74"/>
      <c r="CV1287" s="74"/>
    </row>
    <row r="1288" spans="1:102" ht="14.5" customHeight="1">
      <c r="A1288" s="74" t="s">
        <v>4891</v>
      </c>
      <c r="B1288" s="129" t="s">
        <v>4870</v>
      </c>
      <c r="C1288" s="130" t="str">
        <f t="shared" si="761"/>
        <v>B.044.01.108</v>
      </c>
      <c r="D1288" s="131" t="s">
        <v>4868</v>
      </c>
      <c r="E1288" s="129" t="s">
        <v>2549</v>
      </c>
      <c r="F1288" s="132" t="s">
        <v>4893</v>
      </c>
      <c r="G1288" s="132">
        <f t="shared" si="762"/>
        <v>9.6105592000000004E-3</v>
      </c>
      <c r="H1288" s="348">
        <f t="shared" si="763"/>
        <v>9.6105592000000004E-3</v>
      </c>
      <c r="I1288" s="74"/>
      <c r="J1288" s="132">
        <f t="shared" si="764"/>
        <v>8.9922140999999995E-4</v>
      </c>
      <c r="K1288" s="132">
        <f t="shared" si="765"/>
        <v>1.5064151100000001E-3</v>
      </c>
      <c r="L1288" s="300">
        <f t="shared" si="766"/>
        <v>6.0718138000000004E-4</v>
      </c>
      <c r="M1288" s="132">
        <v>6.5977413000000004E-3</v>
      </c>
      <c r="N1288" s="132">
        <v>8.0758136E-4</v>
      </c>
      <c r="O1288" s="132">
        <v>6.9883374999999998E-4</v>
      </c>
      <c r="P1288" s="132">
        <v>5.8711658999999997E-4</v>
      </c>
      <c r="Q1288" s="132">
        <v>3.1210481999999998E-4</v>
      </c>
      <c r="R1288" s="132">
        <v>0</v>
      </c>
      <c r="S1288" s="132">
        <v>0</v>
      </c>
      <c r="T1288" s="132">
        <v>0</v>
      </c>
      <c r="U1288" s="132">
        <v>1.9089924999999999E-4</v>
      </c>
      <c r="V1288" s="132">
        <v>0</v>
      </c>
      <c r="W1288" s="132">
        <v>4.1628212999999999E-4</v>
      </c>
      <c r="X1288" s="132">
        <v>0</v>
      </c>
      <c r="Y1288" s="132">
        <v>0</v>
      </c>
      <c r="Z1288" s="132">
        <v>0</v>
      </c>
      <c r="AA1288" s="74"/>
      <c r="AB1288" s="301">
        <f t="shared" si="767"/>
        <v>4.9607077443609024E-2</v>
      </c>
      <c r="AC1288" s="338">
        <f t="shared" si="768"/>
        <v>4.9607077443609024E-2</v>
      </c>
      <c r="AD1288" s="74"/>
      <c r="AE1288" s="136">
        <v>1.3778686</v>
      </c>
      <c r="AF1288" s="136">
        <v>0.58864881000000002</v>
      </c>
      <c r="AG1288" s="136">
        <v>5.6430189999999998E-2</v>
      </c>
      <c r="AH1288" s="136">
        <v>0</v>
      </c>
      <c r="AI1288" s="136">
        <v>0</v>
      </c>
      <c r="AJ1288" s="136">
        <v>0.13597565</v>
      </c>
      <c r="AK1288" s="136">
        <v>0.59681397000000003</v>
      </c>
      <c r="AL1288" s="74"/>
      <c r="AM1288" s="133">
        <v>1.2814069E-3</v>
      </c>
      <c r="AN1288" s="340">
        <f t="shared" si="769"/>
        <v>1.2814069E-3</v>
      </c>
      <c r="AP1288" s="133">
        <v>1.2063537000000001E-3</v>
      </c>
      <c r="AQ1288" s="145">
        <v>4.7504649E-5</v>
      </c>
      <c r="AR1288" s="145">
        <v>2.7548532E-5</v>
      </c>
      <c r="AS1288" s="134">
        <f t="shared" si="770"/>
        <v>7.2323364016000004E-8</v>
      </c>
      <c r="AT1288" s="135">
        <f t="shared" si="771"/>
        <v>1.756828769414E-10</v>
      </c>
      <c r="AU1288" s="135">
        <f t="shared" si="772"/>
        <v>3.8583378122999997E-3</v>
      </c>
      <c r="AV1288" s="302">
        <v>4.6035368E-8</v>
      </c>
      <c r="AW1288" s="302">
        <v>1.3889982000000001E-10</v>
      </c>
      <c r="AX1288" s="302">
        <v>3.7949413999999998E-15</v>
      </c>
      <c r="AY1288" s="303">
        <v>0</v>
      </c>
      <c r="AZ1288" s="303">
        <v>0</v>
      </c>
      <c r="BA1288" s="302">
        <v>8.7300015999999995E-11</v>
      </c>
      <c r="BB1288" s="302">
        <v>2.6200696E-8</v>
      </c>
      <c r="BC1288" s="302">
        <v>1.2375497E-11</v>
      </c>
      <c r="BD1288" s="302">
        <v>2.4403765E-11</v>
      </c>
      <c r="BE1288" s="303">
        <v>0</v>
      </c>
      <c r="BF1288" s="303">
        <v>0</v>
      </c>
      <c r="BG1288" s="303">
        <v>0</v>
      </c>
      <c r="BH1288" s="303">
        <v>0</v>
      </c>
      <c r="BI1288" s="303">
        <v>0</v>
      </c>
      <c r="BJ1288" s="303">
        <v>0</v>
      </c>
      <c r="BK1288" s="303">
        <v>0</v>
      </c>
      <c r="BL1288" s="303">
        <v>0</v>
      </c>
      <c r="BM1288" s="302">
        <v>3.8530123000000004E-6</v>
      </c>
      <c r="BN1288" s="303">
        <v>3.8544847999999999E-3</v>
      </c>
      <c r="BO1288" s="303">
        <v>0</v>
      </c>
      <c r="BP1288" s="303">
        <v>0</v>
      </c>
      <c r="BQ1288" s="303">
        <v>0</v>
      </c>
      <c r="BR1288" s="74"/>
      <c r="BS1288" s="144">
        <v>3.0974530000000002E-6</v>
      </c>
      <c r="BT1288" s="144">
        <v>1.9698848000000001E-7</v>
      </c>
      <c r="BU1288" s="144">
        <v>1.3831769999999999E-6</v>
      </c>
      <c r="BV1288" s="136">
        <v>0</v>
      </c>
      <c r="BW1288" s="144">
        <v>3.9948033000000001E-7</v>
      </c>
      <c r="BX1288" s="144">
        <v>5.6516405999999998E-8</v>
      </c>
      <c r="BY1288" s="136">
        <v>0</v>
      </c>
      <c r="BZ1288" s="144">
        <v>8.5779741000000005E-8</v>
      </c>
      <c r="CA1288" s="136">
        <v>0</v>
      </c>
      <c r="CB1288" s="136">
        <v>0</v>
      </c>
      <c r="CC1288" s="136">
        <v>0</v>
      </c>
      <c r="CD1288" s="136">
        <v>0</v>
      </c>
      <c r="CE1288" s="136">
        <v>0</v>
      </c>
      <c r="CF1288" s="144">
        <v>1.1987614000000001E-7</v>
      </c>
      <c r="CG1288" s="144">
        <v>7.6356525000000003E-7</v>
      </c>
      <c r="CH1288" s="144">
        <v>9.2069731999999997E-8</v>
      </c>
      <c r="CI1288" s="136">
        <v>0</v>
      </c>
      <c r="CJ1288" s="137"/>
      <c r="CK1288" s="138"/>
      <c r="CL1288" s="233" t="s">
        <v>4679</v>
      </c>
      <c r="CP1288" s="308"/>
      <c r="CQ1288" s="74"/>
      <c r="CR1288" s="74"/>
      <c r="CS1288" s="74"/>
      <c r="CT1288" s="74"/>
      <c r="CU1288" s="74"/>
      <c r="CV1288" s="74"/>
    </row>
    <row r="1289" spans="1:102" ht="14.5" customHeight="1">
      <c r="A1289" s="74" t="s">
        <v>4894</v>
      </c>
      <c r="B1289" s="129" t="s">
        <v>4870</v>
      </c>
      <c r="C1289" s="130" t="str">
        <f t="shared" si="761"/>
        <v>B.044.01.109</v>
      </c>
      <c r="D1289" s="131" t="s">
        <v>4868</v>
      </c>
      <c r="E1289" s="129" t="s">
        <v>2549</v>
      </c>
      <c r="F1289" s="132" t="s">
        <v>4896</v>
      </c>
      <c r="G1289" s="132">
        <f t="shared" si="762"/>
        <v>2.3162866209999999E-4</v>
      </c>
      <c r="H1289" s="348">
        <f t="shared" si="763"/>
        <v>2.3162866209999999E-4</v>
      </c>
      <c r="I1289" s="74"/>
      <c r="J1289" s="132">
        <f t="shared" si="764"/>
        <v>1.46935161E-5</v>
      </c>
      <c r="K1289" s="132">
        <f t="shared" si="765"/>
        <v>2.6414938000000001E-5</v>
      </c>
      <c r="L1289" s="300">
        <f t="shared" si="766"/>
        <v>7.5557697999999998E-5</v>
      </c>
      <c r="M1289" s="132">
        <v>1.1496251E-4</v>
      </c>
      <c r="N1289" s="304">
        <v>1.1198452E-5</v>
      </c>
      <c r="O1289" s="304">
        <v>1.5216486000000001E-5</v>
      </c>
      <c r="P1289" s="304">
        <v>1.2783944E-5</v>
      </c>
      <c r="Q1289" s="304">
        <v>1.9095720999999999E-6</v>
      </c>
      <c r="R1289" s="132">
        <v>0</v>
      </c>
      <c r="S1289" s="132">
        <v>0</v>
      </c>
      <c r="T1289" s="132">
        <v>0</v>
      </c>
      <c r="U1289" s="304">
        <v>7.5557697999999998E-5</v>
      </c>
      <c r="V1289" s="132">
        <v>0</v>
      </c>
      <c r="W1289" s="132">
        <v>0</v>
      </c>
      <c r="X1289" s="132">
        <v>0</v>
      </c>
      <c r="Y1289" s="132">
        <v>0</v>
      </c>
      <c r="Z1289" s="132">
        <v>0</v>
      </c>
      <c r="AA1289" s="74"/>
      <c r="AB1289" s="301">
        <f t="shared" si="767"/>
        <v>8.6437977443609021E-4</v>
      </c>
      <c r="AC1289" s="338">
        <f t="shared" si="768"/>
        <v>8.6437977443609021E-4</v>
      </c>
      <c r="AD1289" s="74"/>
      <c r="AE1289" s="136">
        <v>0.31673824</v>
      </c>
      <c r="AF1289" s="136">
        <v>0</v>
      </c>
      <c r="AG1289" s="136">
        <v>0</v>
      </c>
      <c r="AH1289" s="136">
        <v>0</v>
      </c>
      <c r="AI1289" s="136">
        <v>0</v>
      </c>
      <c r="AJ1289" s="136">
        <v>2.1385429000000001E-2</v>
      </c>
      <c r="AK1289" s="136">
        <v>0.29535281000000002</v>
      </c>
      <c r="AL1289" s="74"/>
      <c r="AM1289" s="145">
        <v>2.0559847000000001E-5</v>
      </c>
      <c r="AN1289" s="340">
        <f t="shared" si="769"/>
        <v>2.0559847000000001E-5</v>
      </c>
      <c r="AP1289" s="145">
        <v>1.9714483999999999E-5</v>
      </c>
      <c r="AQ1289" s="145">
        <v>8.3447450000000005E-7</v>
      </c>
      <c r="AR1289" s="145">
        <v>1.0888626999999999E-8</v>
      </c>
      <c r="AS1289" s="134">
        <f t="shared" si="770"/>
        <v>1.1819234805000001E-9</v>
      </c>
      <c r="AT1289" s="135">
        <f t="shared" si="771"/>
        <v>3.0860743650530002E-12</v>
      </c>
      <c r="AU1289" s="135">
        <f t="shared" si="772"/>
        <v>1.5250178E-6</v>
      </c>
      <c r="AV1289" s="302">
        <v>8.0214442999999997E-10</v>
      </c>
      <c r="AW1289" s="302">
        <v>2.4202634E-12</v>
      </c>
      <c r="AX1289" s="302">
        <v>6.6125053000000002E-17</v>
      </c>
      <c r="AY1289" s="303">
        <v>0</v>
      </c>
      <c r="AZ1289" s="303">
        <v>0</v>
      </c>
      <c r="BA1289" s="302">
        <v>1.9008805000000002E-12</v>
      </c>
      <c r="BB1289" s="302">
        <v>3.7787817000000001E-10</v>
      </c>
      <c r="BC1289" s="302">
        <v>2.6946548000000002E-13</v>
      </c>
      <c r="BD1289" s="302">
        <v>3.9627936000000002E-13</v>
      </c>
      <c r="BE1289" s="303">
        <v>0</v>
      </c>
      <c r="BF1289" s="303">
        <v>0</v>
      </c>
      <c r="BG1289" s="303">
        <v>0</v>
      </c>
      <c r="BH1289" s="303">
        <v>0</v>
      </c>
      <c r="BI1289" s="303">
        <v>0</v>
      </c>
      <c r="BJ1289" s="303">
        <v>0</v>
      </c>
      <c r="BK1289" s="303">
        <v>0</v>
      </c>
      <c r="BL1289" s="303">
        <v>0</v>
      </c>
      <c r="BM1289" s="302">
        <v>1.5250178E-6</v>
      </c>
      <c r="BN1289" s="303">
        <v>0</v>
      </c>
      <c r="BO1289" s="303">
        <v>0</v>
      </c>
      <c r="BP1289" s="303">
        <v>0</v>
      </c>
      <c r="BQ1289" s="303">
        <v>0</v>
      </c>
      <c r="BR1289" s="74"/>
      <c r="BS1289" s="144">
        <v>7.3105864000000003E-8</v>
      </c>
      <c r="BT1289" s="144">
        <v>3.3578914999999999E-9</v>
      </c>
      <c r="BU1289" s="144">
        <v>2.4101202E-8</v>
      </c>
      <c r="BV1289" s="136">
        <v>0</v>
      </c>
      <c r="BW1289" s="144">
        <v>3.5575674000000002E-9</v>
      </c>
      <c r="BX1289" s="144">
        <v>1.2305947E-9</v>
      </c>
      <c r="BY1289" s="136">
        <v>0</v>
      </c>
      <c r="BZ1289" s="144">
        <v>1.8677779000000001E-9</v>
      </c>
      <c r="CA1289" s="136">
        <v>0</v>
      </c>
      <c r="CB1289" s="136">
        <v>0</v>
      </c>
      <c r="CC1289" s="136">
        <v>0</v>
      </c>
      <c r="CD1289" s="136">
        <v>0</v>
      </c>
      <c r="CE1289" s="136">
        <v>0</v>
      </c>
      <c r="CF1289" s="144">
        <v>2.5497393000000001E-9</v>
      </c>
      <c r="CG1289" s="136">
        <v>0</v>
      </c>
      <c r="CH1289" s="144">
        <v>3.6441091999999998E-8</v>
      </c>
      <c r="CI1289" s="136">
        <v>0</v>
      </c>
      <c r="CJ1289" s="137"/>
      <c r="CK1289" s="138"/>
      <c r="CL1289" s="233" t="s">
        <v>4679</v>
      </c>
      <c r="CP1289" s="74"/>
      <c r="CQ1289" s="74"/>
      <c r="CR1289" s="74"/>
      <c r="CS1289" s="74"/>
      <c r="CT1289" s="74"/>
      <c r="CU1289" s="74"/>
      <c r="CV1289" s="74"/>
    </row>
    <row r="1290" spans="1:102" ht="14.5" customHeight="1">
      <c r="A1290" s="74" t="s">
        <v>4897</v>
      </c>
      <c r="B1290" s="129" t="s">
        <v>4870</v>
      </c>
      <c r="C1290" s="130" t="str">
        <f t="shared" si="761"/>
        <v>B.044.01.110</v>
      </c>
      <c r="D1290" s="131" t="s">
        <v>4868</v>
      </c>
      <c r="E1290" s="129" t="s">
        <v>2549</v>
      </c>
      <c r="F1290" s="132" t="s">
        <v>4899</v>
      </c>
      <c r="G1290" s="132">
        <f t="shared" si="762"/>
        <v>2.837767452E-2</v>
      </c>
      <c r="H1290" s="348">
        <f t="shared" si="763"/>
        <v>2.837767452E-2</v>
      </c>
      <c r="I1290" s="74"/>
      <c r="J1290" s="132">
        <f t="shared" si="764"/>
        <v>2.3328998699999998E-3</v>
      </c>
      <c r="K1290" s="132">
        <f t="shared" si="765"/>
        <v>3.5999356000000001E-3</v>
      </c>
      <c r="L1290" s="300">
        <f t="shared" si="766"/>
        <v>2.2818440499999997E-3</v>
      </c>
      <c r="M1290" s="132">
        <v>2.0162995E-2</v>
      </c>
      <c r="N1290" s="132">
        <v>1.8654154E-3</v>
      </c>
      <c r="O1290" s="132">
        <v>1.7345202000000001E-3</v>
      </c>
      <c r="P1290" s="132">
        <v>1.4572359E-3</v>
      </c>
      <c r="Q1290" s="132">
        <v>8.7566396999999997E-4</v>
      </c>
      <c r="R1290" s="132">
        <v>0</v>
      </c>
      <c r="S1290" s="132">
        <v>0</v>
      </c>
      <c r="T1290" s="132">
        <v>0</v>
      </c>
      <c r="U1290" s="132">
        <v>1.0856865E-4</v>
      </c>
      <c r="V1290" s="132">
        <v>0</v>
      </c>
      <c r="W1290" s="132">
        <v>2.1732753999999998E-3</v>
      </c>
      <c r="X1290" s="132">
        <v>0</v>
      </c>
      <c r="Y1290" s="132">
        <v>0</v>
      </c>
      <c r="Z1290" s="132">
        <v>0</v>
      </c>
      <c r="AA1290" s="74"/>
      <c r="AB1290" s="301">
        <f t="shared" si="767"/>
        <v>0.15160146616541353</v>
      </c>
      <c r="AC1290" s="338">
        <f t="shared" si="768"/>
        <v>0.15160146616541353</v>
      </c>
      <c r="AD1290" s="74"/>
      <c r="AE1290" s="136">
        <v>2.3575491</v>
      </c>
      <c r="AF1290" s="136">
        <v>1.7517864000000001</v>
      </c>
      <c r="AG1290" s="136">
        <v>0.29460391000000002</v>
      </c>
      <c r="AH1290" s="136">
        <v>0</v>
      </c>
      <c r="AI1290" s="136">
        <v>2.5001318000000002E-2</v>
      </c>
      <c r="AJ1290" s="136">
        <v>0.12650650999999999</v>
      </c>
      <c r="AK1290" s="136">
        <v>0.15965095000000001</v>
      </c>
      <c r="AL1290" s="74"/>
      <c r="AM1290" s="133">
        <v>3.6043278999999999E-3</v>
      </c>
      <c r="AN1290" s="340">
        <f t="shared" si="769"/>
        <v>3.6043278999999999E-3</v>
      </c>
      <c r="AP1290" s="133">
        <v>3.4192879999999999E-3</v>
      </c>
      <c r="AQ1290" s="133">
        <v>1.3867240999999999E-4</v>
      </c>
      <c r="AR1290" s="145">
        <v>4.6367479000000002E-5</v>
      </c>
      <c r="AS1290" s="134">
        <f t="shared" si="770"/>
        <v>2.0499328249999998E-7</v>
      </c>
      <c r="AT1290" s="135">
        <f t="shared" si="771"/>
        <v>5.1284174251200003E-10</v>
      </c>
      <c r="AU1290" s="135">
        <f t="shared" si="772"/>
        <v>6.4940445938000005E-3</v>
      </c>
      <c r="AV1290" s="302">
        <v>1.4068615999999999E-7</v>
      </c>
      <c r="AW1290" s="302">
        <v>4.2448411000000002E-10</v>
      </c>
      <c r="AX1290" s="302">
        <v>1.1597512000000001E-14</v>
      </c>
      <c r="AY1290" s="303">
        <v>0</v>
      </c>
      <c r="AZ1290" s="303">
        <v>0</v>
      </c>
      <c r="BA1290" s="302">
        <v>2.166805E-10</v>
      </c>
      <c r="BB1290" s="302">
        <v>6.4090442000000002E-8</v>
      </c>
      <c r="BC1290" s="302">
        <v>3.0716246000000003E-11</v>
      </c>
      <c r="BD1290" s="302">
        <v>5.7629789E-11</v>
      </c>
      <c r="BE1290" s="303">
        <v>0</v>
      </c>
      <c r="BF1290" s="303">
        <v>0</v>
      </c>
      <c r="BG1290" s="303">
        <v>0</v>
      </c>
      <c r="BH1290" s="303">
        <v>0</v>
      </c>
      <c r="BI1290" s="303">
        <v>0</v>
      </c>
      <c r="BJ1290" s="303">
        <v>0</v>
      </c>
      <c r="BK1290" s="303">
        <v>0</v>
      </c>
      <c r="BL1290" s="303">
        <v>0</v>
      </c>
      <c r="BM1290" s="302">
        <v>2.1912938E-6</v>
      </c>
      <c r="BN1290" s="303">
        <v>6.4918533000000002E-3</v>
      </c>
      <c r="BO1290" s="303">
        <v>0</v>
      </c>
      <c r="BP1290" s="303">
        <v>0</v>
      </c>
      <c r="BQ1290" s="303">
        <v>0</v>
      </c>
      <c r="BR1290" s="74"/>
      <c r="BS1290" s="144">
        <v>8.9268955000000002E-6</v>
      </c>
      <c r="BT1290" s="144">
        <v>4.6865432999999999E-7</v>
      </c>
      <c r="BU1290" s="144">
        <v>4.2270511999999997E-6</v>
      </c>
      <c r="BV1290" s="136">
        <v>0</v>
      </c>
      <c r="BW1290" s="144">
        <v>1.0652321E-6</v>
      </c>
      <c r="BX1290" s="144">
        <v>1.4027492E-7</v>
      </c>
      <c r="BY1290" s="136">
        <v>0</v>
      </c>
      <c r="BZ1290" s="144">
        <v>2.1290713999999999E-7</v>
      </c>
      <c r="CA1290" s="136">
        <v>0</v>
      </c>
      <c r="CB1290" s="136">
        <v>0</v>
      </c>
      <c r="CC1290" s="136">
        <v>0</v>
      </c>
      <c r="CD1290" s="136">
        <v>0</v>
      </c>
      <c r="CE1290" s="136">
        <v>0</v>
      </c>
      <c r="CF1290" s="144">
        <v>2.9621900000000001E-7</v>
      </c>
      <c r="CG1290" s="144">
        <v>2.4641946999999999E-6</v>
      </c>
      <c r="CH1290" s="144">
        <v>5.2362104000000003E-8</v>
      </c>
      <c r="CI1290" s="136">
        <v>0</v>
      </c>
      <c r="CJ1290" s="137"/>
      <c r="CK1290" s="138"/>
      <c r="CL1290" s="233" t="s">
        <v>4679</v>
      </c>
      <c r="CP1290" s="74"/>
      <c r="CQ1290" s="74"/>
      <c r="CR1290" s="74"/>
      <c r="CS1290" s="74"/>
      <c r="CT1290" s="74"/>
      <c r="CU1290" s="74"/>
      <c r="CV1290" s="74"/>
    </row>
    <row r="1291" spans="1:102" ht="14.5" customHeight="1">
      <c r="A1291" s="74" t="s">
        <v>4900</v>
      </c>
      <c r="B1291" s="129" t="s">
        <v>4870</v>
      </c>
      <c r="C1291" s="130" t="str">
        <f t="shared" si="761"/>
        <v>B.044.01.111</v>
      </c>
      <c r="D1291" s="131" t="s">
        <v>4868</v>
      </c>
      <c r="E1291" s="129" t="s">
        <v>2549</v>
      </c>
      <c r="F1291" s="132" t="s">
        <v>4902</v>
      </c>
      <c r="G1291" s="132">
        <f t="shared" si="762"/>
        <v>7.3312793399999999E-3</v>
      </c>
      <c r="H1291" s="348">
        <f t="shared" si="763"/>
        <v>7.3312793399999999E-3</v>
      </c>
      <c r="I1291" s="74"/>
      <c r="J1291" s="132">
        <f t="shared" si="764"/>
        <v>4.8771748000000007E-4</v>
      </c>
      <c r="K1291" s="132">
        <f t="shared" si="765"/>
        <v>1.46232782E-3</v>
      </c>
      <c r="L1291" s="300">
        <f t="shared" si="766"/>
        <v>2.6750424000000002E-4</v>
      </c>
      <c r="M1291" s="132">
        <v>5.1137298000000003E-3</v>
      </c>
      <c r="N1291" s="132">
        <v>1.1329769E-3</v>
      </c>
      <c r="O1291" s="132">
        <v>3.2935092000000002E-4</v>
      </c>
      <c r="P1291" s="132">
        <v>2.7670013000000003E-4</v>
      </c>
      <c r="Q1291" s="132">
        <v>2.1101735000000001E-4</v>
      </c>
      <c r="R1291" s="132">
        <v>0</v>
      </c>
      <c r="S1291" s="132">
        <v>0</v>
      </c>
      <c r="T1291" s="132">
        <v>0</v>
      </c>
      <c r="U1291" s="132">
        <v>2.6750424000000002E-4</v>
      </c>
      <c r="V1291" s="132">
        <v>0</v>
      </c>
      <c r="W1291" s="132">
        <v>0</v>
      </c>
      <c r="X1291" s="132">
        <v>0</v>
      </c>
      <c r="Y1291" s="132">
        <v>0</v>
      </c>
      <c r="Z1291" s="132">
        <v>0</v>
      </c>
      <c r="AA1291" s="74"/>
      <c r="AB1291" s="301">
        <f t="shared" si="767"/>
        <v>3.8449096240601506E-2</v>
      </c>
      <c r="AC1291" s="338">
        <f t="shared" si="768"/>
        <v>3.8449096240601506E-2</v>
      </c>
      <c r="AD1291" s="74"/>
      <c r="AE1291" s="136">
        <v>1.3732122</v>
      </c>
      <c r="AF1291" s="136">
        <v>0.48545059000000002</v>
      </c>
      <c r="AG1291" s="136">
        <v>0</v>
      </c>
      <c r="AH1291" s="136">
        <v>0</v>
      </c>
      <c r="AI1291" s="136">
        <v>0</v>
      </c>
      <c r="AJ1291" s="136">
        <v>0.10145847</v>
      </c>
      <c r="AK1291" s="136">
        <v>0.78630316</v>
      </c>
      <c r="AL1291" s="74"/>
      <c r="AM1291" s="133">
        <v>1.1171868999999999E-3</v>
      </c>
      <c r="AN1291" s="340">
        <f t="shared" si="769"/>
        <v>1.1171868999999999E-3</v>
      </c>
      <c r="AP1291" s="133">
        <v>1.0464452000000001E-3</v>
      </c>
      <c r="AQ1291" s="145">
        <v>3.8102092E-5</v>
      </c>
      <c r="AR1291" s="145">
        <v>3.2639670999999999E-5</v>
      </c>
      <c r="AS1291" s="134">
        <f t="shared" si="770"/>
        <v>6.2736520320000002E-8</v>
      </c>
      <c r="AT1291" s="135">
        <f t="shared" si="771"/>
        <v>1.4091010605590002E-10</v>
      </c>
      <c r="AU1291" s="135">
        <f t="shared" si="772"/>
        <v>4.5713824681999993E-3</v>
      </c>
      <c r="AV1291" s="302">
        <v>3.5680761E-8</v>
      </c>
      <c r="AW1291" s="302">
        <v>1.0765747000000001E-10</v>
      </c>
      <c r="AX1291" s="302">
        <v>2.9413559000000001E-15</v>
      </c>
      <c r="AY1291" s="303">
        <v>0</v>
      </c>
      <c r="AZ1291" s="303">
        <v>0</v>
      </c>
      <c r="BA1291" s="302">
        <v>4.1143319999999997E-11</v>
      </c>
      <c r="BB1291" s="302">
        <v>2.7014616000000001E-8</v>
      </c>
      <c r="BC1291" s="302">
        <v>5.8324047000000004E-12</v>
      </c>
      <c r="BD1291" s="302">
        <v>2.741729E-11</v>
      </c>
      <c r="BE1291" s="303">
        <v>0</v>
      </c>
      <c r="BF1291" s="303">
        <v>0</v>
      </c>
      <c r="BG1291" s="303">
        <v>0</v>
      </c>
      <c r="BH1291" s="303">
        <v>0</v>
      </c>
      <c r="BI1291" s="303">
        <v>0</v>
      </c>
      <c r="BJ1291" s="303">
        <v>0</v>
      </c>
      <c r="BK1291" s="303">
        <v>0</v>
      </c>
      <c r="BL1291" s="303">
        <v>0</v>
      </c>
      <c r="BM1291" s="302">
        <v>5.3991681999999997E-6</v>
      </c>
      <c r="BN1291" s="303">
        <v>4.5659832999999997E-3</v>
      </c>
      <c r="BO1291" s="303">
        <v>0</v>
      </c>
      <c r="BP1291" s="303">
        <v>0</v>
      </c>
      <c r="BQ1291" s="303">
        <v>0</v>
      </c>
      <c r="BR1291" s="74"/>
      <c r="BS1291" s="144">
        <v>2.4563726E-6</v>
      </c>
      <c r="BT1291" s="144">
        <v>2.0256858999999999E-7</v>
      </c>
      <c r="BU1291" s="144">
        <v>1.0720628E-6</v>
      </c>
      <c r="BV1291" s="136">
        <v>0</v>
      </c>
      <c r="BW1291" s="144">
        <v>3.3587791999999999E-7</v>
      </c>
      <c r="BX1291" s="144">
        <v>2.6635420000000001E-8</v>
      </c>
      <c r="BY1291" s="136">
        <v>0</v>
      </c>
      <c r="BZ1291" s="144">
        <v>4.0426834999999999E-8</v>
      </c>
      <c r="CA1291" s="136">
        <v>0</v>
      </c>
      <c r="CB1291" s="136">
        <v>0</v>
      </c>
      <c r="CC1291" s="136">
        <v>0</v>
      </c>
      <c r="CD1291" s="136">
        <v>0</v>
      </c>
      <c r="CE1291" s="136">
        <v>0</v>
      </c>
      <c r="CF1291" s="144">
        <v>6.3618966000000004E-8</v>
      </c>
      <c r="CG1291" s="144">
        <v>5.8616607000000005E-7</v>
      </c>
      <c r="CH1291" s="144">
        <v>1.2901593000000001E-7</v>
      </c>
      <c r="CI1291" s="136">
        <v>0</v>
      </c>
      <c r="CJ1291" s="137"/>
      <c r="CK1291" s="138"/>
      <c r="CL1291" s="233" t="s">
        <v>4679</v>
      </c>
      <c r="CP1291" s="74"/>
      <c r="CQ1291" s="74"/>
      <c r="CR1291" s="74"/>
      <c r="CS1291" s="74"/>
      <c r="CT1291" s="74"/>
      <c r="CU1291" s="74"/>
      <c r="CV1291" s="74"/>
    </row>
    <row r="1292" spans="1:102" ht="14.5" customHeight="1">
      <c r="A1292" s="74" t="s">
        <v>4903</v>
      </c>
      <c r="B1292" s="129" t="s">
        <v>4870</v>
      </c>
      <c r="C1292" s="130" t="str">
        <f t="shared" si="761"/>
        <v>B.044.01.112</v>
      </c>
      <c r="D1292" s="131" t="s">
        <v>4868</v>
      </c>
      <c r="E1292" s="129" t="s">
        <v>2549</v>
      </c>
      <c r="F1292" s="132" t="s">
        <v>4905</v>
      </c>
      <c r="G1292" s="132">
        <f t="shared" si="762"/>
        <v>5.8688723450000006E-4</v>
      </c>
      <c r="H1292" s="348">
        <f t="shared" si="763"/>
        <v>5.8688723450000006E-4</v>
      </c>
      <c r="I1292" s="74"/>
      <c r="J1292" s="132">
        <f t="shared" si="764"/>
        <v>5.1232972500000004E-5</v>
      </c>
      <c r="K1292" s="132">
        <f t="shared" si="765"/>
        <v>6.7402072E-5</v>
      </c>
      <c r="L1292" s="300">
        <f t="shared" si="766"/>
        <v>2.109934E-4</v>
      </c>
      <c r="M1292" s="132">
        <v>2.5725879E-4</v>
      </c>
      <c r="N1292" s="304">
        <v>1.4151662999999999E-5</v>
      </c>
      <c r="O1292" s="304">
        <v>5.3250408999999999E-5</v>
      </c>
      <c r="P1292" s="304">
        <v>4.4737677000000001E-5</v>
      </c>
      <c r="Q1292" s="304">
        <v>6.4952954999999997E-6</v>
      </c>
      <c r="R1292" s="132">
        <v>0</v>
      </c>
      <c r="S1292" s="132">
        <v>0</v>
      </c>
      <c r="T1292" s="132">
        <v>0</v>
      </c>
      <c r="U1292" s="132">
        <v>2.109934E-4</v>
      </c>
      <c r="V1292" s="132">
        <v>0</v>
      </c>
      <c r="W1292" s="132">
        <v>0</v>
      </c>
      <c r="X1292" s="132">
        <v>0</v>
      </c>
      <c r="Y1292" s="132">
        <v>0</v>
      </c>
      <c r="Z1292" s="132">
        <v>0</v>
      </c>
      <c r="AA1292" s="74"/>
      <c r="AB1292" s="301">
        <f t="shared" si="767"/>
        <v>1.9342766165413533E-3</v>
      </c>
      <c r="AC1292" s="338">
        <f t="shared" si="768"/>
        <v>1.9342766165413533E-3</v>
      </c>
      <c r="AD1292" s="74"/>
      <c r="AE1292" s="136">
        <v>1.0526317000000001</v>
      </c>
      <c r="AF1292" s="136">
        <v>0</v>
      </c>
      <c r="AG1292" s="136">
        <v>0</v>
      </c>
      <c r="AH1292" s="136">
        <v>0</v>
      </c>
      <c r="AI1292" s="136">
        <v>0</v>
      </c>
      <c r="AJ1292" s="136">
        <v>8.2236841999999994E-3</v>
      </c>
      <c r="AK1292" s="136">
        <v>1.044408</v>
      </c>
      <c r="AL1292" s="74"/>
      <c r="AM1292" s="145">
        <v>4.6457396000000003E-5</v>
      </c>
      <c r="AN1292" s="340">
        <f t="shared" si="769"/>
        <v>4.6457396000000003E-5</v>
      </c>
      <c r="AP1292" s="145">
        <v>4.4475714999999999E-5</v>
      </c>
      <c r="AQ1292" s="145">
        <v>1.9512747999999999E-6</v>
      </c>
      <c r="AR1292" s="145">
        <v>3.0406277999999997E-8</v>
      </c>
      <c r="AS1292" s="134">
        <f t="shared" si="770"/>
        <v>2.6664097708999999E-9</v>
      </c>
      <c r="AT1292" s="135">
        <f t="shared" si="771"/>
        <v>7.2162531721600013E-12</v>
      </c>
      <c r="AU1292" s="135">
        <f t="shared" si="772"/>
        <v>4.2585822999999999E-6</v>
      </c>
      <c r="AV1292" s="302">
        <v>1.7950087E-9</v>
      </c>
      <c r="AW1292" s="302">
        <v>5.4159746000000002E-12</v>
      </c>
      <c r="AX1292" s="302">
        <v>1.4797216E-16</v>
      </c>
      <c r="AY1292" s="303">
        <v>0</v>
      </c>
      <c r="AZ1292" s="303">
        <v>0</v>
      </c>
      <c r="BA1292" s="302">
        <v>6.6521708999999996E-12</v>
      </c>
      <c r="BB1292" s="302">
        <v>8.647489E-10</v>
      </c>
      <c r="BC1292" s="302">
        <v>9.4300004999999995E-13</v>
      </c>
      <c r="BD1292" s="302">
        <v>8.5713055000000002E-13</v>
      </c>
      <c r="BE1292" s="303">
        <v>0</v>
      </c>
      <c r="BF1292" s="303">
        <v>0</v>
      </c>
      <c r="BG1292" s="303">
        <v>0</v>
      </c>
      <c r="BH1292" s="303">
        <v>0</v>
      </c>
      <c r="BI1292" s="303">
        <v>0</v>
      </c>
      <c r="BJ1292" s="303">
        <v>0</v>
      </c>
      <c r="BK1292" s="303">
        <v>0</v>
      </c>
      <c r="BL1292" s="303">
        <v>0</v>
      </c>
      <c r="BM1292" s="302">
        <v>4.2585822999999999E-6</v>
      </c>
      <c r="BN1292" s="303">
        <v>0</v>
      </c>
      <c r="BO1292" s="303">
        <v>0</v>
      </c>
      <c r="BP1292" s="303">
        <v>0</v>
      </c>
      <c r="BQ1292" s="303">
        <v>0</v>
      </c>
      <c r="BR1292" s="74"/>
      <c r="BS1292" s="144">
        <v>1.9259602000000001E-7</v>
      </c>
      <c r="BT1292" s="144">
        <v>8.0993937E-9</v>
      </c>
      <c r="BU1292" s="144">
        <v>5.3932764999999998E-8</v>
      </c>
      <c r="BV1292" s="136">
        <v>0</v>
      </c>
      <c r="BW1292" s="144">
        <v>9.2741770999999994E-9</v>
      </c>
      <c r="BX1292" s="144">
        <v>4.3064917000000002E-9</v>
      </c>
      <c r="BY1292" s="136">
        <v>0</v>
      </c>
      <c r="BZ1292" s="144">
        <v>6.5363276E-9</v>
      </c>
      <c r="CA1292" s="136">
        <v>0</v>
      </c>
      <c r="CB1292" s="136">
        <v>0</v>
      </c>
      <c r="CC1292" s="136">
        <v>0</v>
      </c>
      <c r="CD1292" s="136">
        <v>0</v>
      </c>
      <c r="CE1292" s="136">
        <v>0</v>
      </c>
      <c r="CF1292" s="144">
        <v>8.6858279000000006E-9</v>
      </c>
      <c r="CG1292" s="136">
        <v>0</v>
      </c>
      <c r="CH1292" s="144">
        <v>1.0176104000000001E-7</v>
      </c>
      <c r="CI1292" s="136">
        <v>0</v>
      </c>
      <c r="CJ1292" s="137"/>
      <c r="CK1292" s="138"/>
      <c r="CL1292" s="233" t="s">
        <v>4679</v>
      </c>
      <c r="CP1292" s="141"/>
      <c r="CQ1292" s="74"/>
      <c r="CR1292" s="74"/>
      <c r="CS1292" s="74"/>
      <c r="CT1292" s="74"/>
      <c r="CU1292" s="74"/>
      <c r="CV1292" s="74"/>
    </row>
    <row r="1293" spans="1:102" ht="14.5" customHeight="1">
      <c r="A1293" s="74" t="s">
        <v>4906</v>
      </c>
      <c r="B1293" s="129" t="s">
        <v>4870</v>
      </c>
      <c r="C1293" s="130" t="str">
        <f t="shared" si="761"/>
        <v>B.044.01.113</v>
      </c>
      <c r="D1293" s="131" t="s">
        <v>4868</v>
      </c>
      <c r="E1293" s="129" t="s">
        <v>2549</v>
      </c>
      <c r="F1293" s="132" t="s">
        <v>4908</v>
      </c>
      <c r="G1293" s="132">
        <f t="shared" si="762"/>
        <v>3.4898942954999998E-2</v>
      </c>
      <c r="H1293" s="348">
        <f t="shared" si="763"/>
        <v>3.4898942954999998E-2</v>
      </c>
      <c r="I1293" s="74"/>
      <c r="J1293" s="132">
        <f t="shared" si="764"/>
        <v>3.8487008000000003E-3</v>
      </c>
      <c r="K1293" s="132">
        <f t="shared" si="765"/>
        <v>6.0308330999999998E-3</v>
      </c>
      <c r="L1293" s="300">
        <f t="shared" si="766"/>
        <v>1.2819054999999999E-5</v>
      </c>
      <c r="M1293" s="132">
        <v>2.5006589999999999E-2</v>
      </c>
      <c r="N1293" s="132">
        <v>2.9949038E-3</v>
      </c>
      <c r="O1293" s="132">
        <v>3.0359292999999998E-3</v>
      </c>
      <c r="P1293" s="132">
        <v>2.5505987000000001E-3</v>
      </c>
      <c r="Q1293" s="132">
        <v>1.2981021E-3</v>
      </c>
      <c r="R1293" s="132">
        <v>0</v>
      </c>
      <c r="S1293" s="132">
        <v>0</v>
      </c>
      <c r="T1293" s="132">
        <v>0</v>
      </c>
      <c r="U1293" s="304">
        <v>1.2819054999999999E-5</v>
      </c>
      <c r="V1293" s="132">
        <v>0</v>
      </c>
      <c r="W1293" s="132">
        <v>0</v>
      </c>
      <c r="X1293" s="132">
        <v>0</v>
      </c>
      <c r="Y1293" s="132">
        <v>0</v>
      </c>
      <c r="Z1293" s="132">
        <v>0</v>
      </c>
      <c r="AA1293" s="74"/>
      <c r="AB1293" s="301">
        <f t="shared" si="767"/>
        <v>0.18801947368421051</v>
      </c>
      <c r="AC1293" s="338">
        <f t="shared" si="768"/>
        <v>0.18801947368421051</v>
      </c>
      <c r="AD1293" s="74"/>
      <c r="AE1293" s="136">
        <v>2.3731119000000001</v>
      </c>
      <c r="AF1293" s="136">
        <v>2.3607567</v>
      </c>
      <c r="AG1293" s="136">
        <v>0</v>
      </c>
      <c r="AH1293" s="136">
        <v>0</v>
      </c>
      <c r="AI1293" s="136">
        <v>0</v>
      </c>
      <c r="AJ1293" s="136">
        <v>1.1133212E-2</v>
      </c>
      <c r="AK1293" s="136">
        <v>1.2219379000000001E-3</v>
      </c>
      <c r="AL1293" s="74"/>
      <c r="AM1293" s="133">
        <v>4.9501898000000001E-3</v>
      </c>
      <c r="AN1293" s="340">
        <f t="shared" si="769"/>
        <v>4.9501898000000001E-3</v>
      </c>
      <c r="AP1293" s="133">
        <v>4.6446042000000002E-3</v>
      </c>
      <c r="AQ1293" s="133">
        <v>1.8262448E-4</v>
      </c>
      <c r="AR1293" s="133">
        <v>1.2296114999999999E-4</v>
      </c>
      <c r="AS1293" s="134">
        <f t="shared" si="770"/>
        <v>2.7845348568000001E-7</v>
      </c>
      <c r="AT1293" s="135">
        <f t="shared" si="771"/>
        <v>6.753864084899999E-10</v>
      </c>
      <c r="AU1293" s="135">
        <f t="shared" si="772"/>
        <v>1.7221449733220002E-2</v>
      </c>
      <c r="AV1293" s="302">
        <v>1.7448207E-7</v>
      </c>
      <c r="AW1293" s="302">
        <v>5.2645452999999999E-10</v>
      </c>
      <c r="AX1293" s="302">
        <v>1.4383490000000001E-14</v>
      </c>
      <c r="AY1293" s="303">
        <v>0</v>
      </c>
      <c r="AZ1293" s="303">
        <v>0</v>
      </c>
      <c r="BA1293" s="302">
        <v>3.7925567999999998E-10</v>
      </c>
      <c r="BB1293" s="302">
        <v>1.0359216E-7</v>
      </c>
      <c r="BC1293" s="302">
        <v>5.3762618999999997E-11</v>
      </c>
      <c r="BD1293" s="302">
        <v>9.5154875999999999E-11</v>
      </c>
      <c r="BE1293" s="303">
        <v>0</v>
      </c>
      <c r="BF1293" s="303">
        <v>0</v>
      </c>
      <c r="BG1293" s="303">
        <v>0</v>
      </c>
      <c r="BH1293" s="303">
        <v>0</v>
      </c>
      <c r="BI1293" s="303">
        <v>0</v>
      </c>
      <c r="BJ1293" s="303">
        <v>0</v>
      </c>
      <c r="BK1293" s="303">
        <v>0</v>
      </c>
      <c r="BL1293" s="303">
        <v>0</v>
      </c>
      <c r="BM1293" s="302">
        <v>2.5873322000000002E-7</v>
      </c>
      <c r="BN1293" s="303">
        <v>1.7221191E-2</v>
      </c>
      <c r="BO1293" s="303">
        <v>0</v>
      </c>
      <c r="BP1293" s="303">
        <v>0</v>
      </c>
      <c r="BQ1293" s="303">
        <v>0</v>
      </c>
      <c r="BR1293" s="74"/>
      <c r="BS1293" s="144">
        <v>1.1519188E-5</v>
      </c>
      <c r="BT1293" s="144">
        <v>7.8088781999999998E-7</v>
      </c>
      <c r="BU1293" s="144">
        <v>5.2424818000000003E-6</v>
      </c>
      <c r="BV1293" s="136">
        <v>0</v>
      </c>
      <c r="BW1293" s="144">
        <v>1.6220612E-6</v>
      </c>
      <c r="BX1293" s="144">
        <v>2.4552307000000001E-7</v>
      </c>
      <c r="BY1293" s="136">
        <v>0</v>
      </c>
      <c r="BZ1293" s="144">
        <v>3.7265119000000002E-7</v>
      </c>
      <c r="CA1293" s="136">
        <v>0</v>
      </c>
      <c r="CB1293" s="136">
        <v>0</v>
      </c>
      <c r="CC1293" s="136">
        <v>0</v>
      </c>
      <c r="CD1293" s="136">
        <v>0</v>
      </c>
      <c r="CE1293" s="136">
        <v>0</v>
      </c>
      <c r="CF1293" s="144">
        <v>5.1591443999999998E-7</v>
      </c>
      <c r="CG1293" s="144">
        <v>2.7334857999999999E-6</v>
      </c>
      <c r="CH1293" s="144">
        <v>6.1825647000000001E-9</v>
      </c>
      <c r="CI1293" s="136">
        <v>0</v>
      </c>
      <c r="CJ1293" s="137"/>
      <c r="CK1293" s="138"/>
      <c r="CL1293" s="233" t="s">
        <v>4679</v>
      </c>
      <c r="CP1293" s="141"/>
      <c r="CQ1293" s="74"/>
      <c r="CR1293" s="74"/>
      <c r="CS1293" s="74"/>
      <c r="CT1293" s="74"/>
      <c r="CU1293" s="74"/>
      <c r="CV1293" s="74"/>
    </row>
    <row r="1294" spans="1:102" ht="14.5" customHeight="1">
      <c r="A1294" s="74" t="s">
        <v>4909</v>
      </c>
      <c r="B1294" s="129" t="s">
        <v>4870</v>
      </c>
      <c r="C1294" s="130" t="str">
        <f t="shared" si="761"/>
        <v>B.044.01.114</v>
      </c>
      <c r="D1294" s="131" t="s">
        <v>4868</v>
      </c>
      <c r="E1294" s="129" t="s">
        <v>2549</v>
      </c>
      <c r="F1294" s="132" t="s">
        <v>4911</v>
      </c>
      <c r="G1294" s="132">
        <f t="shared" si="762"/>
        <v>4.0922396399999998E-2</v>
      </c>
      <c r="H1294" s="348">
        <f t="shared" si="763"/>
        <v>4.0922396399999998E-2</v>
      </c>
      <c r="I1294" s="74"/>
      <c r="J1294" s="132">
        <f t="shared" si="764"/>
        <v>2.8650435999999996E-3</v>
      </c>
      <c r="K1294" s="132">
        <f t="shared" si="765"/>
        <v>8.6645457999999995E-3</v>
      </c>
      <c r="L1294" s="300">
        <f t="shared" si="766"/>
        <v>0</v>
      </c>
      <c r="M1294" s="132">
        <v>2.9392807E-2</v>
      </c>
      <c r="N1294" s="132">
        <v>6.8177300999999997E-3</v>
      </c>
      <c r="O1294" s="132">
        <v>1.8468156999999999E-3</v>
      </c>
      <c r="P1294" s="132">
        <v>1.5515794999999999E-3</v>
      </c>
      <c r="Q1294" s="132">
        <v>1.3134640999999999E-3</v>
      </c>
      <c r="R1294" s="132">
        <v>0</v>
      </c>
      <c r="S1294" s="132">
        <v>0</v>
      </c>
      <c r="T1294" s="132">
        <v>0</v>
      </c>
      <c r="U1294" s="132">
        <v>0</v>
      </c>
      <c r="V1294" s="132">
        <v>0</v>
      </c>
      <c r="W1294" s="132">
        <v>0</v>
      </c>
      <c r="X1294" s="132">
        <v>0</v>
      </c>
      <c r="Y1294" s="132">
        <v>0</v>
      </c>
      <c r="Z1294" s="132">
        <v>0</v>
      </c>
      <c r="AA1294" s="74"/>
      <c r="AB1294" s="301">
        <f t="shared" si="767"/>
        <v>0.22099854887218043</v>
      </c>
      <c r="AC1294" s="338">
        <f t="shared" si="768"/>
        <v>0.22099854887218043</v>
      </c>
      <c r="AD1294" s="74"/>
      <c r="AE1294" s="136">
        <v>3.0994152000000001</v>
      </c>
      <c r="AF1294" s="136">
        <v>3.0994152000000001</v>
      </c>
      <c r="AG1294" s="136">
        <v>0</v>
      </c>
      <c r="AH1294" s="136">
        <v>0</v>
      </c>
      <c r="AI1294" s="136">
        <v>0</v>
      </c>
      <c r="AJ1294" s="136">
        <v>0</v>
      </c>
      <c r="AK1294" s="136">
        <v>0</v>
      </c>
      <c r="AL1294" s="74"/>
      <c r="AM1294" s="133">
        <v>6.5547851999999997E-3</v>
      </c>
      <c r="AN1294" s="340">
        <f t="shared" si="769"/>
        <v>6.5547851999999997E-3</v>
      </c>
      <c r="AP1294" s="133">
        <v>6.1262399000000002E-3</v>
      </c>
      <c r="AQ1294" s="133">
        <v>2.2039967000000001E-4</v>
      </c>
      <c r="AR1294" s="133">
        <v>2.0814561E-4</v>
      </c>
      <c r="AS1294" s="134">
        <f t="shared" si="770"/>
        <v>3.6728056872000001E-7</v>
      </c>
      <c r="AT1294" s="135">
        <f t="shared" si="771"/>
        <v>8.1508754938899991E-10</v>
      </c>
      <c r="AU1294" s="135">
        <f t="shared" si="772"/>
        <v>2.9152047E-2</v>
      </c>
      <c r="AV1294" s="302">
        <v>2.0508666E-7</v>
      </c>
      <c r="AW1294" s="302">
        <v>6.1879595000000003E-10</v>
      </c>
      <c r="AX1294" s="302">
        <v>1.6906389000000001E-14</v>
      </c>
      <c r="AY1294" s="303">
        <v>0</v>
      </c>
      <c r="AZ1294" s="303">
        <v>0</v>
      </c>
      <c r="BA1294" s="302">
        <v>2.3070872000000001E-10</v>
      </c>
      <c r="BB1294" s="302">
        <v>1.6196319999999999E-7</v>
      </c>
      <c r="BC1294" s="302">
        <v>3.2704862999999997E-11</v>
      </c>
      <c r="BD1294" s="302">
        <v>1.6356983E-10</v>
      </c>
      <c r="BE1294" s="303">
        <v>0</v>
      </c>
      <c r="BF1294" s="303">
        <v>0</v>
      </c>
      <c r="BG1294" s="303">
        <v>0</v>
      </c>
      <c r="BH1294" s="303">
        <v>0</v>
      </c>
      <c r="BI1294" s="303">
        <v>0</v>
      </c>
      <c r="BJ1294" s="303">
        <v>0</v>
      </c>
      <c r="BK1294" s="303">
        <v>0</v>
      </c>
      <c r="BL1294" s="303">
        <v>0</v>
      </c>
      <c r="BM1294" s="303">
        <v>0</v>
      </c>
      <c r="BN1294" s="303">
        <v>2.9152047E-2</v>
      </c>
      <c r="BO1294" s="303">
        <v>0</v>
      </c>
      <c r="BP1294" s="303">
        <v>0</v>
      </c>
      <c r="BQ1294" s="303">
        <v>0</v>
      </c>
      <c r="BR1294" s="74"/>
      <c r="BS1294" s="144">
        <v>1.3901083999999999E-5</v>
      </c>
      <c r="BT1294" s="144">
        <v>1.2036554999999999E-6</v>
      </c>
      <c r="BU1294" s="144">
        <v>6.1620259999999999E-6</v>
      </c>
      <c r="BV1294" s="136">
        <v>0</v>
      </c>
      <c r="BW1294" s="144">
        <v>2.0557718000000001E-6</v>
      </c>
      <c r="BX1294" s="144">
        <v>1.4935652999999999E-7</v>
      </c>
      <c r="BY1294" s="136">
        <v>0</v>
      </c>
      <c r="BZ1294" s="144">
        <v>2.2669108E-7</v>
      </c>
      <c r="CA1294" s="136">
        <v>0</v>
      </c>
      <c r="CB1294" s="136">
        <v>0</v>
      </c>
      <c r="CC1294" s="136">
        <v>0</v>
      </c>
      <c r="CD1294" s="136">
        <v>0</v>
      </c>
      <c r="CE1294" s="136">
        <v>0</v>
      </c>
      <c r="CF1294" s="144">
        <v>3.6113836E-7</v>
      </c>
      <c r="CG1294" s="144">
        <v>3.7424447999999998E-6</v>
      </c>
      <c r="CH1294" s="136">
        <v>0</v>
      </c>
      <c r="CI1294" s="136">
        <v>0</v>
      </c>
      <c r="CJ1294" s="137"/>
      <c r="CK1294" s="138"/>
      <c r="CL1294" s="233" t="s">
        <v>4679</v>
      </c>
      <c r="CP1294" s="141"/>
      <c r="CQ1294" s="74"/>
      <c r="CR1294" s="74"/>
      <c r="CS1294" s="74"/>
      <c r="CT1294" s="74"/>
      <c r="CU1294" s="74"/>
      <c r="CV1294" s="74"/>
    </row>
    <row r="1295" spans="1:102" ht="14.5" customHeight="1">
      <c r="A1295" s="74" t="s">
        <v>4912</v>
      </c>
      <c r="B1295" s="129" t="s">
        <v>4870</v>
      </c>
      <c r="C1295" s="130" t="str">
        <f t="shared" si="761"/>
        <v>B.044.01.115</v>
      </c>
      <c r="D1295" s="131" t="s">
        <v>4868</v>
      </c>
      <c r="E1295" s="129" t="s">
        <v>2549</v>
      </c>
      <c r="F1295" s="132" t="s">
        <v>4914</v>
      </c>
      <c r="G1295" s="132">
        <f t="shared" si="762"/>
        <v>1.1528138659999999E-2</v>
      </c>
      <c r="H1295" s="348">
        <f t="shared" si="763"/>
        <v>1.1528138659999999E-2</v>
      </c>
      <c r="I1295" s="74"/>
      <c r="J1295" s="132">
        <f t="shared" si="764"/>
        <v>1.00303201E-3</v>
      </c>
      <c r="K1295" s="132">
        <f t="shared" si="765"/>
        <v>2.2232769700000002E-3</v>
      </c>
      <c r="L1295" s="300">
        <f t="shared" si="766"/>
        <v>1.4369017999999999E-4</v>
      </c>
      <c r="M1295" s="132">
        <v>8.1581394999999998E-3</v>
      </c>
      <c r="N1295" s="132">
        <v>1.488706E-3</v>
      </c>
      <c r="O1295" s="132">
        <v>7.3457096999999996E-4</v>
      </c>
      <c r="P1295" s="132">
        <v>6.1714077999999999E-4</v>
      </c>
      <c r="Q1295" s="132">
        <v>3.8589123000000003E-4</v>
      </c>
      <c r="R1295" s="132">
        <v>0</v>
      </c>
      <c r="S1295" s="132">
        <v>0</v>
      </c>
      <c r="T1295" s="132">
        <v>0</v>
      </c>
      <c r="U1295" s="132">
        <v>1.4369017999999999E-4</v>
      </c>
      <c r="V1295" s="132">
        <v>0</v>
      </c>
      <c r="W1295" s="132">
        <v>0</v>
      </c>
      <c r="X1295" s="132">
        <v>0</v>
      </c>
      <c r="Y1295" s="132">
        <v>0</v>
      </c>
      <c r="Z1295" s="132">
        <v>0</v>
      </c>
      <c r="AA1295" s="74"/>
      <c r="AB1295" s="301">
        <f t="shared" si="767"/>
        <v>6.13393947368421E-2</v>
      </c>
      <c r="AC1295" s="338">
        <f t="shared" si="768"/>
        <v>6.13393947368421E-2</v>
      </c>
      <c r="AD1295" s="74"/>
      <c r="AE1295" s="136">
        <v>1.5535680000000001</v>
      </c>
      <c r="AF1295" s="136">
        <v>0.80653914000000004</v>
      </c>
      <c r="AG1295" s="136">
        <v>0</v>
      </c>
      <c r="AH1295" s="136">
        <v>0</v>
      </c>
      <c r="AI1295" s="136">
        <v>8.9694716000000008E-3</v>
      </c>
      <c r="AJ1295" s="136">
        <v>1.2813531000000001E-3</v>
      </c>
      <c r="AK1295" s="136">
        <v>0.73677800000000004</v>
      </c>
      <c r="AL1295" s="74"/>
      <c r="AM1295" s="133">
        <v>1.7293453000000001E-3</v>
      </c>
      <c r="AN1295" s="340">
        <f t="shared" si="769"/>
        <v>1.7293453000000001E-3</v>
      </c>
      <c r="AP1295" s="133">
        <v>1.6193307E-3</v>
      </c>
      <c r="AQ1295" s="145">
        <v>6.0556163E-5</v>
      </c>
      <c r="AR1295" s="145">
        <v>4.9458437000000002E-5</v>
      </c>
      <c r="AS1295" s="134">
        <f t="shared" si="770"/>
        <v>9.7082178396000005E-8</v>
      </c>
      <c r="AT1295" s="135">
        <f t="shared" si="771"/>
        <v>2.2395030046370001E-10</v>
      </c>
      <c r="AU1295" s="135">
        <f t="shared" si="772"/>
        <v>6.9269518688000005E-3</v>
      </c>
      <c r="AV1295" s="302">
        <v>5.6922957999999999E-8</v>
      </c>
      <c r="AW1295" s="302">
        <v>1.7175029999999999E-10</v>
      </c>
      <c r="AX1295" s="302">
        <v>4.6924636999999999E-15</v>
      </c>
      <c r="AY1295" s="303">
        <v>0</v>
      </c>
      <c r="AZ1295" s="303">
        <v>0</v>
      </c>
      <c r="BA1295" s="302">
        <v>9.1764396000000006E-11</v>
      </c>
      <c r="BB1295" s="302">
        <v>4.0067455999999997E-8</v>
      </c>
      <c r="BC1295" s="302">
        <v>1.3008359E-11</v>
      </c>
      <c r="BD1295" s="302">
        <v>3.9186948999999999E-11</v>
      </c>
      <c r="BE1295" s="303">
        <v>0</v>
      </c>
      <c r="BF1295" s="303">
        <v>0</v>
      </c>
      <c r="BG1295" s="303">
        <v>0</v>
      </c>
      <c r="BH1295" s="303">
        <v>0</v>
      </c>
      <c r="BI1295" s="303">
        <v>0</v>
      </c>
      <c r="BJ1295" s="303">
        <v>0</v>
      </c>
      <c r="BK1295" s="303">
        <v>0</v>
      </c>
      <c r="BL1295" s="303">
        <v>0</v>
      </c>
      <c r="BM1295" s="302">
        <v>2.9001688000000001E-6</v>
      </c>
      <c r="BN1295" s="303">
        <v>6.9240517000000003E-3</v>
      </c>
      <c r="BO1295" s="303">
        <v>0</v>
      </c>
      <c r="BP1295" s="303">
        <v>0</v>
      </c>
      <c r="BQ1295" s="303">
        <v>0</v>
      </c>
      <c r="BR1295" s="74"/>
      <c r="BS1295" s="144">
        <v>3.8684771999999998E-6</v>
      </c>
      <c r="BT1295" s="144">
        <v>3.0037802000000001E-7</v>
      </c>
      <c r="BU1295" s="144">
        <v>1.7103051E-6</v>
      </c>
      <c r="BV1295" s="136">
        <v>0</v>
      </c>
      <c r="BW1295" s="144">
        <v>5.4853538000000004E-7</v>
      </c>
      <c r="BX1295" s="144">
        <v>5.9406563E-8</v>
      </c>
      <c r="BY1295" s="136">
        <v>0</v>
      </c>
      <c r="BZ1295" s="144">
        <v>9.0166377000000006E-8</v>
      </c>
      <c r="CA1295" s="136">
        <v>0</v>
      </c>
      <c r="CB1295" s="136">
        <v>0</v>
      </c>
      <c r="CC1295" s="136">
        <v>0</v>
      </c>
      <c r="CD1295" s="136">
        <v>0</v>
      </c>
      <c r="CE1295" s="136">
        <v>0</v>
      </c>
      <c r="CF1295" s="144">
        <v>1.3206384000000001E-7</v>
      </c>
      <c r="CG1295" s="144">
        <v>9.5832093999999994E-7</v>
      </c>
      <c r="CH1295" s="144">
        <v>6.9301040000000006E-8</v>
      </c>
      <c r="CI1295" s="136">
        <v>0</v>
      </c>
      <c r="CJ1295" s="242"/>
      <c r="CK1295" s="138"/>
      <c r="CL1295" s="233" t="s">
        <v>4679</v>
      </c>
      <c r="CP1295" s="141"/>
      <c r="CQ1295" s="74"/>
      <c r="CR1295" s="74"/>
      <c r="CS1295" s="74"/>
      <c r="CT1295" s="74"/>
      <c r="CU1295" s="74"/>
      <c r="CV1295" s="74"/>
    </row>
    <row r="1296" spans="1:102" ht="14.5" customHeight="1">
      <c r="A1296" s="74" t="s">
        <v>4915</v>
      </c>
      <c r="B1296" s="129" t="s">
        <v>4870</v>
      </c>
      <c r="C1296" s="130" t="str">
        <f t="shared" si="761"/>
        <v>B.044.01.116</v>
      </c>
      <c r="D1296" s="131" t="s">
        <v>4868</v>
      </c>
      <c r="E1296" s="129" t="s">
        <v>2549</v>
      </c>
      <c r="F1296" s="132" t="s">
        <v>4917</v>
      </c>
      <c r="G1296" s="132">
        <f t="shared" si="762"/>
        <v>3.8886973092000003E-2</v>
      </c>
      <c r="H1296" s="348">
        <f t="shared" si="763"/>
        <v>3.8886973092000003E-2</v>
      </c>
      <c r="I1296" s="74"/>
      <c r="J1296" s="132">
        <f t="shared" si="764"/>
        <v>2.7015818E-3</v>
      </c>
      <c r="K1296" s="132">
        <f t="shared" si="765"/>
        <v>8.2038297999999996E-3</v>
      </c>
      <c r="L1296" s="300">
        <f t="shared" si="766"/>
        <v>6.8602492000000004E-5</v>
      </c>
      <c r="M1296" s="132">
        <v>2.7912959000000001E-2</v>
      </c>
      <c r="N1296" s="132">
        <v>6.4625465000000002E-3</v>
      </c>
      <c r="O1296" s="132">
        <v>1.7412833E-3</v>
      </c>
      <c r="P1296" s="132">
        <v>1.4629178E-3</v>
      </c>
      <c r="Q1296" s="132">
        <v>1.238664E-3</v>
      </c>
      <c r="R1296" s="132">
        <v>0</v>
      </c>
      <c r="S1296" s="132">
        <v>0</v>
      </c>
      <c r="T1296" s="132">
        <v>0</v>
      </c>
      <c r="U1296" s="304">
        <v>6.8602492000000004E-5</v>
      </c>
      <c r="V1296" s="132">
        <v>0</v>
      </c>
      <c r="W1296" s="132">
        <v>0</v>
      </c>
      <c r="X1296" s="132">
        <v>0</v>
      </c>
      <c r="Y1296" s="132">
        <v>0</v>
      </c>
      <c r="Z1296" s="132">
        <v>0</v>
      </c>
      <c r="AA1296" s="74"/>
      <c r="AB1296" s="301">
        <f t="shared" si="767"/>
        <v>0.20987187218045111</v>
      </c>
      <c r="AC1296" s="338">
        <f t="shared" si="768"/>
        <v>0.20987187218045111</v>
      </c>
      <c r="AD1296" s="74"/>
      <c r="AE1296" s="136">
        <v>2.982456</v>
      </c>
      <c r="AF1296" s="136">
        <v>2.9223056000000001</v>
      </c>
      <c r="AG1296" s="136">
        <v>0</v>
      </c>
      <c r="AH1296" s="136">
        <v>0</v>
      </c>
      <c r="AI1296" s="136">
        <v>0</v>
      </c>
      <c r="AJ1296" s="136">
        <v>6.0150378999999997E-2</v>
      </c>
      <c r="AK1296" s="136">
        <v>0</v>
      </c>
      <c r="AL1296" s="74"/>
      <c r="AM1296" s="133">
        <v>6.2153039E-3</v>
      </c>
      <c r="AN1296" s="340">
        <f t="shared" si="769"/>
        <v>6.2153039E-3</v>
      </c>
      <c r="AP1296" s="133">
        <v>5.8099032E-3</v>
      </c>
      <c r="AQ1296" s="133">
        <v>2.0913927000000001E-4</v>
      </c>
      <c r="AR1296" s="133">
        <v>1.9626145999999999E-4</v>
      </c>
      <c r="AS1296" s="134">
        <f t="shared" si="770"/>
        <v>3.4831554535999999E-7</v>
      </c>
      <c r="AT1296" s="135">
        <f t="shared" si="771"/>
        <v>7.7344403719799999E-10</v>
      </c>
      <c r="AU1296" s="135">
        <f t="shared" si="772"/>
        <v>2.7487598637499999E-2</v>
      </c>
      <c r="AV1296" s="302">
        <v>1.947611E-7</v>
      </c>
      <c r="AW1296" s="302">
        <v>5.8764125000000004E-10</v>
      </c>
      <c r="AX1296" s="302">
        <v>1.6055198E-14</v>
      </c>
      <c r="AY1296" s="303">
        <v>0</v>
      </c>
      <c r="AZ1296" s="303">
        <v>0</v>
      </c>
      <c r="BA1296" s="302">
        <v>2.1752536000000001E-10</v>
      </c>
      <c r="BB1296" s="302">
        <v>1.5333691999999999E-7</v>
      </c>
      <c r="BC1296" s="302">
        <v>3.0836011999999999E-11</v>
      </c>
      <c r="BD1296" s="302">
        <v>1.5495071999999999E-10</v>
      </c>
      <c r="BE1296" s="303">
        <v>0</v>
      </c>
      <c r="BF1296" s="303">
        <v>0</v>
      </c>
      <c r="BG1296" s="303">
        <v>0</v>
      </c>
      <c r="BH1296" s="303">
        <v>0</v>
      </c>
      <c r="BI1296" s="303">
        <v>0</v>
      </c>
      <c r="BJ1296" s="303">
        <v>0</v>
      </c>
      <c r="BK1296" s="303">
        <v>0</v>
      </c>
      <c r="BL1296" s="303">
        <v>0</v>
      </c>
      <c r="BM1296" s="302">
        <v>1.3846374999999999E-6</v>
      </c>
      <c r="BN1296" s="303">
        <v>2.7486213999999998E-2</v>
      </c>
      <c r="BO1296" s="303">
        <v>0</v>
      </c>
      <c r="BP1296" s="303">
        <v>0</v>
      </c>
      <c r="BQ1296" s="303">
        <v>0</v>
      </c>
      <c r="BR1296" s="74"/>
      <c r="BS1296" s="144">
        <v>1.3191401E-5</v>
      </c>
      <c r="BT1296" s="144">
        <v>1.1398924E-6</v>
      </c>
      <c r="BU1296" s="144">
        <v>5.8517846999999996E-6</v>
      </c>
      <c r="BV1296" s="136">
        <v>0</v>
      </c>
      <c r="BW1296" s="144">
        <v>1.9426602000000001E-6</v>
      </c>
      <c r="BX1296" s="144">
        <v>1.4082186999999999E-7</v>
      </c>
      <c r="BY1296" s="136">
        <v>0</v>
      </c>
      <c r="BZ1296" s="144">
        <v>2.1373729E-7</v>
      </c>
      <c r="CA1296" s="136">
        <v>0</v>
      </c>
      <c r="CB1296" s="136">
        <v>0</v>
      </c>
      <c r="CC1296" s="136">
        <v>0</v>
      </c>
      <c r="CD1296" s="136">
        <v>0</v>
      </c>
      <c r="CE1296" s="136">
        <v>0</v>
      </c>
      <c r="CF1296" s="144">
        <v>3.4082755000000002E-7</v>
      </c>
      <c r="CG1296" s="144">
        <v>3.5285907000000001E-6</v>
      </c>
      <c r="CH1296" s="144">
        <v>3.3086631999999999E-8</v>
      </c>
      <c r="CI1296" s="136">
        <v>0</v>
      </c>
      <c r="CJ1296" s="137"/>
      <c r="CK1296" s="138"/>
      <c r="CL1296" s="233" t="s">
        <v>4679</v>
      </c>
      <c r="CP1296" s="141"/>
      <c r="CQ1296" s="74"/>
      <c r="CR1296" s="74"/>
      <c r="CS1296" s="74"/>
      <c r="CT1296" s="74"/>
      <c r="CU1296" s="74"/>
      <c r="CV1296" s="74"/>
    </row>
    <row r="1297" spans="1:100" ht="14.5" customHeight="1">
      <c r="A1297" s="74" t="s">
        <v>4918</v>
      </c>
      <c r="B1297" s="129" t="s">
        <v>4870</v>
      </c>
      <c r="C1297" s="130" t="str">
        <f t="shared" si="761"/>
        <v>B.044.01.117</v>
      </c>
      <c r="D1297" s="131" t="s">
        <v>4868</v>
      </c>
      <c r="E1297" s="129" t="s">
        <v>2549</v>
      </c>
      <c r="F1297" s="132" t="s">
        <v>4920</v>
      </c>
      <c r="G1297" s="132">
        <f t="shared" si="762"/>
        <v>2.4190573912999998E-2</v>
      </c>
      <c r="H1297" s="348">
        <f t="shared" si="763"/>
        <v>2.4190573912999998E-2</v>
      </c>
      <c r="I1297" s="74"/>
      <c r="J1297" s="132">
        <f t="shared" si="764"/>
        <v>2.4698446600000001E-3</v>
      </c>
      <c r="K1297" s="132">
        <f t="shared" si="765"/>
        <v>3.9399470999999997E-3</v>
      </c>
      <c r="L1297" s="300">
        <f t="shared" si="766"/>
        <v>1.3269391529999999E-3</v>
      </c>
      <c r="M1297" s="132">
        <v>1.6453842999999999E-2</v>
      </c>
      <c r="N1297" s="132">
        <v>1.9975258999999999E-3</v>
      </c>
      <c r="O1297" s="132">
        <v>1.9424212E-3</v>
      </c>
      <c r="P1297" s="132">
        <v>1.6319012999999999E-3</v>
      </c>
      <c r="Q1297" s="132">
        <v>8.3794336000000004E-4</v>
      </c>
      <c r="R1297" s="132">
        <v>0</v>
      </c>
      <c r="S1297" s="132">
        <v>0</v>
      </c>
      <c r="T1297" s="132">
        <v>0</v>
      </c>
      <c r="U1297" s="304">
        <v>9.1874253E-5</v>
      </c>
      <c r="V1297" s="132">
        <v>0</v>
      </c>
      <c r="W1297" s="132">
        <v>1.2350649E-3</v>
      </c>
      <c r="X1297" s="132">
        <v>0</v>
      </c>
      <c r="Y1297" s="132">
        <v>0</v>
      </c>
      <c r="Z1297" s="132">
        <v>0</v>
      </c>
      <c r="AA1297" s="74"/>
      <c r="AB1297" s="301">
        <f t="shared" si="767"/>
        <v>0.12371310526315789</v>
      </c>
      <c r="AC1297" s="338">
        <f t="shared" si="768"/>
        <v>0.12371310526315789</v>
      </c>
      <c r="AD1297" s="74"/>
      <c r="AE1297" s="136">
        <v>2.0349493999999999</v>
      </c>
      <c r="AF1297" s="136">
        <v>1.5367249999999999</v>
      </c>
      <c r="AG1297" s="136">
        <v>0.16742238000000001</v>
      </c>
      <c r="AH1297" s="136">
        <v>0</v>
      </c>
      <c r="AI1297" s="136">
        <v>1.5166336000000001E-2</v>
      </c>
      <c r="AJ1297" s="136">
        <v>0.12404157</v>
      </c>
      <c r="AK1297" s="136">
        <v>0.19159403</v>
      </c>
      <c r="AL1297" s="74"/>
      <c r="AM1297" s="133">
        <v>3.2492742E-3</v>
      </c>
      <c r="AN1297" s="340">
        <f t="shared" si="769"/>
        <v>3.2492742E-3</v>
      </c>
      <c r="AP1297" s="133">
        <v>3.0511291000000001E-3</v>
      </c>
      <c r="AQ1297" s="133">
        <v>1.1989704E-4</v>
      </c>
      <c r="AR1297" s="145">
        <v>7.8248029000000006E-5</v>
      </c>
      <c r="AS1297" s="134">
        <f t="shared" si="770"/>
        <v>1.8292140600000002E-7</v>
      </c>
      <c r="AT1297" s="135">
        <f t="shared" si="771"/>
        <v>4.4340622005270003E-10</v>
      </c>
      <c r="AU1297" s="135">
        <f t="shared" si="772"/>
        <v>1.09591073427E-2</v>
      </c>
      <c r="AV1297" s="302">
        <v>1.1480576000000001E-7</v>
      </c>
      <c r="AW1297" s="302">
        <v>3.463967E-10</v>
      </c>
      <c r="AX1297" s="302">
        <v>9.4640527000000007E-15</v>
      </c>
      <c r="AY1297" s="303">
        <v>0</v>
      </c>
      <c r="AZ1297" s="303">
        <v>0</v>
      </c>
      <c r="BA1297" s="302">
        <v>2.42652E-10</v>
      </c>
      <c r="BB1297" s="302">
        <v>6.7872994000000006E-8</v>
      </c>
      <c r="BC1297" s="302">
        <v>3.4397921000000001E-11</v>
      </c>
      <c r="BD1297" s="302">
        <v>6.2602134999999994E-11</v>
      </c>
      <c r="BE1297" s="303">
        <v>0</v>
      </c>
      <c r="BF1297" s="303">
        <v>0</v>
      </c>
      <c r="BG1297" s="303">
        <v>0</v>
      </c>
      <c r="BH1297" s="303">
        <v>0</v>
      </c>
      <c r="BI1297" s="303">
        <v>0</v>
      </c>
      <c r="BJ1297" s="303">
        <v>0</v>
      </c>
      <c r="BK1297" s="303">
        <v>0</v>
      </c>
      <c r="BL1297" s="303">
        <v>0</v>
      </c>
      <c r="BM1297" s="302">
        <v>1.8543427000000001E-6</v>
      </c>
      <c r="BN1297" s="303">
        <v>1.0957253E-2</v>
      </c>
      <c r="BO1297" s="303">
        <v>0</v>
      </c>
      <c r="BP1297" s="303">
        <v>0</v>
      </c>
      <c r="BQ1297" s="303">
        <v>0</v>
      </c>
      <c r="BR1297" s="74"/>
      <c r="BS1297" s="144">
        <v>7.7849066E-6</v>
      </c>
      <c r="BT1297" s="144">
        <v>5.1148571000000004E-7</v>
      </c>
      <c r="BU1297" s="144">
        <v>3.4494496999999998E-6</v>
      </c>
      <c r="BV1297" s="136">
        <v>0</v>
      </c>
      <c r="BW1297" s="144">
        <v>1.0542129E-6</v>
      </c>
      <c r="BX1297" s="144">
        <v>1.5708839E-7</v>
      </c>
      <c r="BY1297" s="136">
        <v>0</v>
      </c>
      <c r="BZ1297" s="144">
        <v>2.3842637000000001E-7</v>
      </c>
      <c r="CA1297" s="136">
        <v>0</v>
      </c>
      <c r="CB1297" s="136">
        <v>0</v>
      </c>
      <c r="CC1297" s="136">
        <v>0</v>
      </c>
      <c r="CD1297" s="136">
        <v>0</v>
      </c>
      <c r="CE1297" s="136">
        <v>0</v>
      </c>
      <c r="CF1297" s="144">
        <v>3.3085798000000002E-7</v>
      </c>
      <c r="CG1297" s="144">
        <v>1.9990750999999999E-6</v>
      </c>
      <c r="CH1297" s="144">
        <v>4.4310483000000003E-8</v>
      </c>
      <c r="CI1297" s="136">
        <v>0</v>
      </c>
      <c r="CJ1297" s="137"/>
      <c r="CK1297" s="138"/>
      <c r="CL1297" s="233" t="s">
        <v>4679</v>
      </c>
      <c r="CP1297" s="141"/>
      <c r="CQ1297" s="74"/>
      <c r="CR1297" s="74"/>
      <c r="CS1297" s="74"/>
      <c r="CT1297" s="74"/>
      <c r="CU1297" s="74"/>
      <c r="CV1297" s="74"/>
    </row>
    <row r="1298" spans="1:100" ht="14.5" customHeight="1">
      <c r="A1298" s="74" t="s">
        <v>4921</v>
      </c>
      <c r="B1298" s="129" t="s">
        <v>4870</v>
      </c>
      <c r="C1298" s="130" t="str">
        <f t="shared" si="761"/>
        <v>B.044.01.118</v>
      </c>
      <c r="D1298" s="131" t="s">
        <v>4868</v>
      </c>
      <c r="E1298" s="129" t="s">
        <v>2549</v>
      </c>
      <c r="F1298" s="132" t="s">
        <v>4923</v>
      </c>
      <c r="G1298" s="132">
        <f t="shared" si="762"/>
        <v>2.1615225562E-2</v>
      </c>
      <c r="H1298" s="348">
        <f t="shared" si="763"/>
        <v>2.1615225562E-2</v>
      </c>
      <c r="I1298" s="74"/>
      <c r="J1298" s="132">
        <f t="shared" si="764"/>
        <v>1.7622449500000002E-3</v>
      </c>
      <c r="K1298" s="132">
        <f t="shared" si="765"/>
        <v>2.7344638000000002E-3</v>
      </c>
      <c r="L1298" s="300">
        <f t="shared" si="766"/>
        <v>6.0792138120000002E-3</v>
      </c>
      <c r="M1298" s="132">
        <v>1.1039303E-2</v>
      </c>
      <c r="N1298" s="132">
        <v>1.3190058000000001E-3</v>
      </c>
      <c r="O1298" s="132">
        <v>1.4154580000000001E-3</v>
      </c>
      <c r="P1298" s="132">
        <v>1.1891796E-3</v>
      </c>
      <c r="Q1298" s="132">
        <v>5.7306535E-4</v>
      </c>
      <c r="R1298" s="132">
        <v>0</v>
      </c>
      <c r="S1298" s="132">
        <v>0</v>
      </c>
      <c r="T1298" s="132">
        <v>0</v>
      </c>
      <c r="U1298" s="304">
        <v>7.5832312000000002E-5</v>
      </c>
      <c r="V1298" s="132">
        <v>0</v>
      </c>
      <c r="W1298" s="132">
        <v>6.0033815000000001E-3</v>
      </c>
      <c r="X1298" s="132">
        <v>0</v>
      </c>
      <c r="Y1298" s="132">
        <v>0</v>
      </c>
      <c r="Z1298" s="132">
        <v>0</v>
      </c>
      <c r="AA1298" s="74"/>
      <c r="AB1298" s="301">
        <f t="shared" si="767"/>
        <v>8.3002278195488721E-2</v>
      </c>
      <c r="AC1298" s="338">
        <f t="shared" si="768"/>
        <v>8.3002278195488721E-2</v>
      </c>
      <c r="AD1298" s="74"/>
      <c r="AE1298" s="136">
        <v>2.1582960999999998</v>
      </c>
      <c r="AF1298" s="136">
        <v>1.0151855000000001</v>
      </c>
      <c r="AG1298" s="136">
        <v>0.81380375000000005</v>
      </c>
      <c r="AH1298" s="136">
        <v>0</v>
      </c>
      <c r="AI1298" s="136">
        <v>0</v>
      </c>
      <c r="AJ1298" s="136">
        <v>1.2942192E-2</v>
      </c>
      <c r="AK1298" s="136">
        <v>0.31636467000000001</v>
      </c>
      <c r="AL1298" s="74"/>
      <c r="AM1298" s="133">
        <v>2.1941037E-3</v>
      </c>
      <c r="AN1298" s="340">
        <f t="shared" si="769"/>
        <v>2.1941037E-3</v>
      </c>
      <c r="AP1298" s="133">
        <v>2.0615246000000001E-3</v>
      </c>
      <c r="AQ1298" s="145">
        <v>8.1176134000000003E-5</v>
      </c>
      <c r="AR1298" s="145">
        <v>5.1402910999999999E-5</v>
      </c>
      <c r="AS1298" s="134">
        <f t="shared" si="770"/>
        <v>1.2359260445999999E-7</v>
      </c>
      <c r="AT1298" s="135">
        <f t="shared" si="771"/>
        <v>3.0020759767460003E-10</v>
      </c>
      <c r="AU1298" s="135">
        <f t="shared" si="772"/>
        <v>7.1992872604000006E-3</v>
      </c>
      <c r="AV1298" s="302">
        <v>7.7026117999999996E-8</v>
      </c>
      <c r="AW1298" s="302">
        <v>2.3240639E-10</v>
      </c>
      <c r="AX1298" s="302">
        <v>6.3496745999999997E-15</v>
      </c>
      <c r="AY1298" s="303">
        <v>0</v>
      </c>
      <c r="AZ1298" s="303">
        <v>0</v>
      </c>
      <c r="BA1298" s="302">
        <v>1.7682245999999999E-10</v>
      </c>
      <c r="BB1298" s="302">
        <v>4.6389663999999999E-8</v>
      </c>
      <c r="BC1298" s="302">
        <v>2.5066042E-11</v>
      </c>
      <c r="BD1298" s="302">
        <v>4.2728815999999999E-11</v>
      </c>
      <c r="BE1298" s="303">
        <v>0</v>
      </c>
      <c r="BF1298" s="303">
        <v>0</v>
      </c>
      <c r="BG1298" s="303">
        <v>0</v>
      </c>
      <c r="BH1298" s="303">
        <v>0</v>
      </c>
      <c r="BI1298" s="303">
        <v>0</v>
      </c>
      <c r="BJ1298" s="303">
        <v>0</v>
      </c>
      <c r="BK1298" s="303">
        <v>0</v>
      </c>
      <c r="BL1298" s="303">
        <v>0</v>
      </c>
      <c r="BM1298" s="302">
        <v>1.5305603999999999E-6</v>
      </c>
      <c r="BN1298" s="303">
        <v>7.1977567000000003E-3</v>
      </c>
      <c r="BO1298" s="303">
        <v>0</v>
      </c>
      <c r="BP1298" s="303">
        <v>0</v>
      </c>
      <c r="BQ1298" s="303">
        <v>0</v>
      </c>
      <c r="BR1298" s="74"/>
      <c r="BS1298" s="144">
        <v>6.1620969E-6</v>
      </c>
      <c r="BT1298" s="144">
        <v>3.5280015999999998E-7</v>
      </c>
      <c r="BU1298" s="144">
        <v>2.3143238999999999E-6</v>
      </c>
      <c r="BV1298" s="136">
        <v>0</v>
      </c>
      <c r="BW1298" s="144">
        <v>7.1819076E-7</v>
      </c>
      <c r="BX1298" s="144">
        <v>1.1447157E-7</v>
      </c>
      <c r="BY1298" s="136">
        <v>0</v>
      </c>
      <c r="BZ1298" s="144">
        <v>1.7374320999999999E-7</v>
      </c>
      <c r="CA1298" s="136">
        <v>0</v>
      </c>
      <c r="CB1298" s="136">
        <v>0</v>
      </c>
      <c r="CC1298" s="136">
        <v>0</v>
      </c>
      <c r="CD1298" s="136">
        <v>0</v>
      </c>
      <c r="CE1298" s="136">
        <v>0</v>
      </c>
      <c r="CF1298" s="144">
        <v>2.3980557E-7</v>
      </c>
      <c r="CG1298" s="144">
        <v>2.2121882000000002E-6</v>
      </c>
      <c r="CH1298" s="144">
        <v>3.6573537000000002E-8</v>
      </c>
      <c r="CI1298" s="136">
        <v>0</v>
      </c>
      <c r="CJ1298" s="137"/>
      <c r="CK1298" s="138"/>
      <c r="CL1298" s="233" t="s">
        <v>4679</v>
      </c>
      <c r="CP1298" s="141"/>
      <c r="CQ1298" s="74"/>
      <c r="CR1298" s="74"/>
      <c r="CS1298" s="74"/>
      <c r="CT1298" s="74"/>
      <c r="CU1298" s="74"/>
      <c r="CV1298" s="74"/>
    </row>
    <row r="1299" spans="1:100" ht="14.5" customHeight="1">
      <c r="A1299" s="74" t="s">
        <v>4924</v>
      </c>
      <c r="B1299" s="129" t="s">
        <v>4870</v>
      </c>
      <c r="C1299" s="130" t="str">
        <f t="shared" si="761"/>
        <v>B.044.01.119</v>
      </c>
      <c r="D1299" s="131" t="s">
        <v>4868</v>
      </c>
      <c r="E1299" s="129" t="s">
        <v>2549</v>
      </c>
      <c r="F1299" s="132" t="s">
        <v>4926</v>
      </c>
      <c r="G1299" s="132">
        <f t="shared" si="762"/>
        <v>3.4484050602999999E-2</v>
      </c>
      <c r="H1299" s="348">
        <f t="shared" si="763"/>
        <v>3.4484050602999999E-2</v>
      </c>
      <c r="I1299" s="74"/>
      <c r="J1299" s="132">
        <f t="shared" si="764"/>
        <v>2.4064986000000002E-3</v>
      </c>
      <c r="K1299" s="132">
        <f t="shared" si="765"/>
        <v>7.2831346000000003E-3</v>
      </c>
      <c r="L1299" s="300">
        <f t="shared" si="766"/>
        <v>6.0070403000000002E-5</v>
      </c>
      <c r="M1299" s="132">
        <v>2.4734347E-2</v>
      </c>
      <c r="N1299" s="132">
        <v>5.7305938000000002E-3</v>
      </c>
      <c r="O1299" s="132">
        <v>1.5525408000000001E-3</v>
      </c>
      <c r="P1299" s="132">
        <v>1.3043480999999999E-3</v>
      </c>
      <c r="Q1299" s="132">
        <v>1.1021505E-3</v>
      </c>
      <c r="R1299" s="132">
        <v>0</v>
      </c>
      <c r="S1299" s="132">
        <v>0</v>
      </c>
      <c r="T1299" s="132">
        <v>0</v>
      </c>
      <c r="U1299" s="304">
        <v>6.0070403000000002E-5</v>
      </c>
      <c r="V1299" s="132">
        <v>0</v>
      </c>
      <c r="W1299" s="132">
        <v>0</v>
      </c>
      <c r="X1299" s="132">
        <v>0</v>
      </c>
      <c r="Y1299" s="132">
        <v>0</v>
      </c>
      <c r="Z1299" s="132">
        <v>0</v>
      </c>
      <c r="AA1299" s="74"/>
      <c r="AB1299" s="301">
        <f t="shared" si="767"/>
        <v>0.18597253383458645</v>
      </c>
      <c r="AC1299" s="338">
        <f t="shared" si="768"/>
        <v>0.18597253383458645</v>
      </c>
      <c r="AD1299" s="74"/>
      <c r="AE1299" s="136">
        <v>2.7692887000000002</v>
      </c>
      <c r="AF1299" s="136">
        <v>2.5995094000000001</v>
      </c>
      <c r="AG1299" s="136">
        <v>0</v>
      </c>
      <c r="AH1299" s="136">
        <v>0</v>
      </c>
      <c r="AI1299" s="136">
        <v>0</v>
      </c>
      <c r="AJ1299" s="136">
        <v>0.16977928</v>
      </c>
      <c r="AK1299" s="136">
        <v>0</v>
      </c>
      <c r="AL1299" s="74"/>
      <c r="AM1299" s="133">
        <v>5.5122215999999996E-3</v>
      </c>
      <c r="AN1299" s="340">
        <f t="shared" si="769"/>
        <v>5.5122215999999996E-3</v>
      </c>
      <c r="AP1299" s="133">
        <v>5.1522204E-3</v>
      </c>
      <c r="AQ1299" s="133">
        <v>1.8541885000000001E-4</v>
      </c>
      <c r="AR1299" s="133">
        <v>1.7458238999999999E-4</v>
      </c>
      <c r="AS1299" s="134">
        <f t="shared" si="770"/>
        <v>3.0888611718000001E-7</v>
      </c>
      <c r="AT1299" s="135">
        <f t="shared" si="771"/>
        <v>6.8572059789899999E-10</v>
      </c>
      <c r="AU1299" s="135">
        <f t="shared" si="772"/>
        <v>2.4451315430200002E-2</v>
      </c>
      <c r="AV1299" s="302">
        <v>1.7258251E-7</v>
      </c>
      <c r="AW1299" s="302">
        <v>5.2072309000000005E-10</v>
      </c>
      <c r="AX1299" s="302">
        <v>1.4226898999999999E-14</v>
      </c>
      <c r="AY1299" s="303">
        <v>0</v>
      </c>
      <c r="AZ1299" s="303">
        <v>0</v>
      </c>
      <c r="BA1299" s="302">
        <v>1.9394717999999999E-10</v>
      </c>
      <c r="BB1299" s="302">
        <v>1.3610966E-7</v>
      </c>
      <c r="BC1299" s="302">
        <v>2.7493611000000001E-11</v>
      </c>
      <c r="BD1299" s="302">
        <v>1.3748967000000001E-10</v>
      </c>
      <c r="BE1299" s="303">
        <v>0</v>
      </c>
      <c r="BF1299" s="303">
        <v>0</v>
      </c>
      <c r="BG1299" s="303">
        <v>0</v>
      </c>
      <c r="BH1299" s="303">
        <v>0</v>
      </c>
      <c r="BI1299" s="303">
        <v>0</v>
      </c>
      <c r="BJ1299" s="303">
        <v>0</v>
      </c>
      <c r="BK1299" s="303">
        <v>0</v>
      </c>
      <c r="BL1299" s="303">
        <v>0</v>
      </c>
      <c r="BM1299" s="302">
        <v>1.2124302000000001E-6</v>
      </c>
      <c r="BN1299" s="303">
        <v>2.4450103000000001E-2</v>
      </c>
      <c r="BO1299" s="303">
        <v>0</v>
      </c>
      <c r="BP1299" s="303">
        <v>0</v>
      </c>
      <c r="BQ1299" s="303">
        <v>0</v>
      </c>
      <c r="BR1299" s="74"/>
      <c r="BS1299" s="144">
        <v>1.1710961E-5</v>
      </c>
      <c r="BT1299" s="144">
        <v>1.0117481E-6</v>
      </c>
      <c r="BU1299" s="144">
        <v>5.1854076999999999E-6</v>
      </c>
      <c r="BV1299" s="136">
        <v>0</v>
      </c>
      <c r="BW1299" s="144">
        <v>1.7262953E-6</v>
      </c>
      <c r="BX1299" s="144">
        <v>1.2555779E-7</v>
      </c>
      <c r="BY1299" s="136">
        <v>0</v>
      </c>
      <c r="BZ1299" s="144">
        <v>1.9056971E-7</v>
      </c>
      <c r="CA1299" s="136">
        <v>0</v>
      </c>
      <c r="CB1299" s="136">
        <v>0</v>
      </c>
      <c r="CC1299" s="136">
        <v>0</v>
      </c>
      <c r="CD1299" s="136">
        <v>0</v>
      </c>
      <c r="CE1299" s="136">
        <v>0</v>
      </c>
      <c r="CF1299" s="144">
        <v>3.0358646999999999E-7</v>
      </c>
      <c r="CG1299" s="144">
        <v>3.1388244999999999E-6</v>
      </c>
      <c r="CH1299" s="144">
        <v>2.8971649E-8</v>
      </c>
      <c r="CI1299" s="136">
        <v>0</v>
      </c>
      <c r="CJ1299" s="137"/>
      <c r="CK1299" s="138"/>
      <c r="CL1299" s="233" t="s">
        <v>4679</v>
      </c>
      <c r="CP1299" s="141"/>
      <c r="CQ1299" s="74"/>
      <c r="CR1299" s="74"/>
      <c r="CS1299" s="74"/>
      <c r="CT1299" s="74"/>
      <c r="CU1299" s="74"/>
      <c r="CV1299" s="74"/>
    </row>
    <row r="1300" spans="1:100" ht="14.5" customHeight="1">
      <c r="A1300" s="74" t="s">
        <v>4927</v>
      </c>
      <c r="B1300" s="129" t="s">
        <v>4870</v>
      </c>
      <c r="C1300" s="130" t="str">
        <f t="shared" si="761"/>
        <v>B.044.01.120</v>
      </c>
      <c r="D1300" s="131" t="s">
        <v>4868</v>
      </c>
      <c r="E1300" s="129" t="s">
        <v>2549</v>
      </c>
      <c r="F1300" s="132" t="s">
        <v>4929</v>
      </c>
      <c r="G1300" s="132">
        <f t="shared" si="762"/>
        <v>2.7295942010000001E-2</v>
      </c>
      <c r="H1300" s="348">
        <f t="shared" si="763"/>
        <v>2.7295942010000001E-2</v>
      </c>
      <c r="I1300" s="74"/>
      <c r="J1300" s="132">
        <f t="shared" si="764"/>
        <v>1.6823468899999998E-3</v>
      </c>
      <c r="K1300" s="132">
        <f t="shared" si="765"/>
        <v>2.4151125400000001E-3</v>
      </c>
      <c r="L1300" s="300">
        <f t="shared" si="766"/>
        <v>2.0864858000000001E-4</v>
      </c>
      <c r="M1300" s="132">
        <v>2.2989834000000001E-2</v>
      </c>
      <c r="N1300" s="132">
        <v>7.5756803999999997E-4</v>
      </c>
      <c r="O1300" s="132">
        <v>1.6575444999999999E-3</v>
      </c>
      <c r="P1300" s="132">
        <v>1.3925655999999999E-3</v>
      </c>
      <c r="Q1300" s="132">
        <v>2.8978129E-4</v>
      </c>
      <c r="R1300" s="132">
        <v>0</v>
      </c>
      <c r="S1300" s="132">
        <v>0</v>
      </c>
      <c r="T1300" s="132">
        <v>0</v>
      </c>
      <c r="U1300" s="132">
        <v>2.0864858000000001E-4</v>
      </c>
      <c r="V1300" s="132">
        <v>0</v>
      </c>
      <c r="W1300" s="132">
        <v>0</v>
      </c>
      <c r="X1300" s="132">
        <v>0</v>
      </c>
      <c r="Y1300" s="132">
        <v>0</v>
      </c>
      <c r="Z1300" s="132">
        <v>0</v>
      </c>
      <c r="AA1300" s="74"/>
      <c r="AB1300" s="301">
        <f t="shared" si="767"/>
        <v>0.1728558947368421</v>
      </c>
      <c r="AC1300" s="338">
        <f t="shared" si="768"/>
        <v>0.1728558947368421</v>
      </c>
      <c r="AD1300" s="74"/>
      <c r="AE1300" s="136">
        <v>2.3230474999999999</v>
      </c>
      <c r="AF1300" s="136">
        <v>1.9830167000000001</v>
      </c>
      <c r="AG1300" s="136">
        <v>0</v>
      </c>
      <c r="AH1300" s="136">
        <v>0</v>
      </c>
      <c r="AI1300" s="136">
        <v>1.2756383E-2</v>
      </c>
      <c r="AJ1300" s="136">
        <v>0.26207048999999999</v>
      </c>
      <c r="AK1300" s="136">
        <v>6.5203937000000003E-2</v>
      </c>
      <c r="AL1300" s="74"/>
      <c r="AM1300" s="133">
        <v>3.4388015000000002E-3</v>
      </c>
      <c r="AN1300" s="340">
        <f t="shared" si="769"/>
        <v>3.4388015000000002E-3</v>
      </c>
      <c r="AP1300" s="133">
        <v>3.2470445999999999E-3</v>
      </c>
      <c r="AQ1300" s="133">
        <v>1.478413E-4</v>
      </c>
      <c r="AR1300" s="145">
        <v>4.3915634999999999E-5</v>
      </c>
      <c r="AS1300" s="134">
        <f t="shared" si="770"/>
        <v>1.9466694349999999E-7</v>
      </c>
      <c r="AT1300" s="135">
        <f t="shared" si="771"/>
        <v>5.4675037047600004E-10</v>
      </c>
      <c r="AU1300" s="135">
        <f t="shared" si="772"/>
        <v>6.1506491557999999E-3</v>
      </c>
      <c r="AV1300" s="302">
        <v>1.6041026999999999E-7</v>
      </c>
      <c r="AW1300" s="302">
        <v>4.839965E-10</v>
      </c>
      <c r="AX1300" s="302">
        <v>1.3223476E-14</v>
      </c>
      <c r="AY1300" s="303">
        <v>0</v>
      </c>
      <c r="AZ1300" s="303">
        <v>0</v>
      </c>
      <c r="BA1300" s="302">
        <v>2.0706449999999999E-10</v>
      </c>
      <c r="BB1300" s="302">
        <v>3.4049609000000002E-8</v>
      </c>
      <c r="BC1300" s="302">
        <v>2.9353099E-11</v>
      </c>
      <c r="BD1300" s="302">
        <v>3.3387548E-11</v>
      </c>
      <c r="BE1300" s="303">
        <v>0</v>
      </c>
      <c r="BF1300" s="303">
        <v>0</v>
      </c>
      <c r="BG1300" s="303">
        <v>0</v>
      </c>
      <c r="BH1300" s="303">
        <v>0</v>
      </c>
      <c r="BI1300" s="303">
        <v>0</v>
      </c>
      <c r="BJ1300" s="303">
        <v>0</v>
      </c>
      <c r="BK1300" s="303">
        <v>0</v>
      </c>
      <c r="BL1300" s="303">
        <v>0</v>
      </c>
      <c r="BM1300" s="302">
        <v>4.2112558000000004E-6</v>
      </c>
      <c r="BN1300" s="303">
        <v>6.1464379000000001E-3</v>
      </c>
      <c r="BO1300" s="303">
        <v>0</v>
      </c>
      <c r="BP1300" s="303">
        <v>0</v>
      </c>
      <c r="BQ1300" s="303">
        <v>0</v>
      </c>
      <c r="BR1300" s="74"/>
      <c r="BS1300" s="144">
        <v>8.6225074999999997E-6</v>
      </c>
      <c r="BT1300" s="144">
        <v>2.9835515000000002E-7</v>
      </c>
      <c r="BU1300" s="144">
        <v>4.8196809000000004E-6</v>
      </c>
      <c r="BV1300" s="136">
        <v>0</v>
      </c>
      <c r="BW1300" s="144">
        <v>4.0518103999999999E-7</v>
      </c>
      <c r="BX1300" s="144">
        <v>1.3404970000000001E-7</v>
      </c>
      <c r="BY1300" s="136">
        <v>0</v>
      </c>
      <c r="BZ1300" s="144">
        <v>2.034586E-7</v>
      </c>
      <c r="CA1300" s="136">
        <v>0</v>
      </c>
      <c r="CB1300" s="136">
        <v>0</v>
      </c>
      <c r="CC1300" s="136">
        <v>0</v>
      </c>
      <c r="CD1300" s="136">
        <v>0</v>
      </c>
      <c r="CE1300" s="136">
        <v>0</v>
      </c>
      <c r="CF1300" s="144">
        <v>2.7336861000000001E-7</v>
      </c>
      <c r="CG1300" s="144">
        <v>2.3877832999999998E-6</v>
      </c>
      <c r="CH1300" s="144">
        <v>1.0063015E-7</v>
      </c>
      <c r="CI1300" s="136">
        <v>0</v>
      </c>
      <c r="CJ1300" s="137"/>
      <c r="CK1300" s="138"/>
      <c r="CL1300" s="233" t="s">
        <v>4679</v>
      </c>
      <c r="CP1300" s="110"/>
      <c r="CQ1300" s="74"/>
      <c r="CR1300" s="74"/>
      <c r="CS1300" s="74"/>
      <c r="CT1300" s="74"/>
      <c r="CU1300" s="74"/>
      <c r="CV1300" s="74"/>
    </row>
    <row r="1301" spans="1:100" ht="14.5" customHeight="1">
      <c r="A1301" s="74" t="s">
        <v>4930</v>
      </c>
      <c r="B1301" s="129" t="s">
        <v>4870</v>
      </c>
      <c r="C1301" s="130" t="str">
        <f t="shared" si="761"/>
        <v>B.044.01.121</v>
      </c>
      <c r="D1301" s="131" t="s">
        <v>4868</v>
      </c>
      <c r="E1301" s="129" t="s">
        <v>2549</v>
      </c>
      <c r="F1301" s="132" t="s">
        <v>4932</v>
      </c>
      <c r="G1301" s="132">
        <f t="shared" si="762"/>
        <v>3.4968237124999996E-2</v>
      </c>
      <c r="H1301" s="348">
        <f t="shared" si="763"/>
        <v>3.4968237124999996E-2</v>
      </c>
      <c r="I1301" s="74"/>
      <c r="J1301" s="132">
        <f t="shared" si="764"/>
        <v>3.4002654000000001E-3</v>
      </c>
      <c r="K1301" s="132">
        <f t="shared" si="765"/>
        <v>6.4858436E-3</v>
      </c>
      <c r="L1301" s="300">
        <f t="shared" si="766"/>
        <v>1.3242125E-5</v>
      </c>
      <c r="M1301" s="132">
        <v>2.5068885999999999E-2</v>
      </c>
      <c r="N1301" s="132">
        <v>3.9179410999999999E-3</v>
      </c>
      <c r="O1301" s="132">
        <v>2.5679025000000001E-3</v>
      </c>
      <c r="P1301" s="132">
        <v>2.1573917000000001E-3</v>
      </c>
      <c r="Q1301" s="132">
        <v>1.2428737E-3</v>
      </c>
      <c r="R1301" s="132">
        <v>0</v>
      </c>
      <c r="S1301" s="132">
        <v>0</v>
      </c>
      <c r="T1301" s="132">
        <v>0</v>
      </c>
      <c r="U1301" s="304">
        <v>1.3242125E-5</v>
      </c>
      <c r="V1301" s="132">
        <v>0</v>
      </c>
      <c r="W1301" s="132">
        <v>0</v>
      </c>
      <c r="X1301" s="132">
        <v>0</v>
      </c>
      <c r="Y1301" s="132">
        <v>0</v>
      </c>
      <c r="Z1301" s="132">
        <v>0</v>
      </c>
      <c r="AA1301" s="74"/>
      <c r="AB1301" s="301">
        <f t="shared" si="767"/>
        <v>0.18848786466165413</v>
      </c>
      <c r="AC1301" s="338">
        <f t="shared" si="768"/>
        <v>0.18848786466165413</v>
      </c>
      <c r="AD1301" s="74"/>
      <c r="AE1301" s="136">
        <v>2.5143396</v>
      </c>
      <c r="AF1301" s="136">
        <v>2.4574975000000001</v>
      </c>
      <c r="AG1301" s="136">
        <v>0</v>
      </c>
      <c r="AH1301" s="136">
        <v>0</v>
      </c>
      <c r="AI1301" s="136">
        <v>0</v>
      </c>
      <c r="AJ1301" s="136">
        <v>5.5789474E-3</v>
      </c>
      <c r="AK1301" s="136">
        <v>5.1263158000000003E-2</v>
      </c>
      <c r="AL1301" s="74"/>
      <c r="AM1301" s="133">
        <v>5.167568E-3</v>
      </c>
      <c r="AN1301" s="340">
        <f t="shared" si="769"/>
        <v>5.167568E-3</v>
      </c>
      <c r="AP1301" s="133">
        <v>4.8418797999999997E-3</v>
      </c>
      <c r="AQ1301" s="133">
        <v>1.8469237000000001E-4</v>
      </c>
      <c r="AR1301" s="133">
        <v>1.4099581999999999E-4</v>
      </c>
      <c r="AS1301" s="134">
        <f t="shared" si="770"/>
        <v>2.9028055863999998E-7</v>
      </c>
      <c r="AT1301" s="135">
        <f t="shared" si="771"/>
        <v>6.8303392232199995E-10</v>
      </c>
      <c r="AU1301" s="135">
        <f t="shared" si="772"/>
        <v>1.9747313272249999E-2</v>
      </c>
      <c r="AV1301" s="302">
        <v>1.7491673999999999E-7</v>
      </c>
      <c r="AW1301" s="302">
        <v>5.2776601999999998E-10</v>
      </c>
      <c r="AX1301" s="302">
        <v>1.4419321999999999E-14</v>
      </c>
      <c r="AY1301" s="303">
        <v>0</v>
      </c>
      <c r="AZ1301" s="303">
        <v>0</v>
      </c>
      <c r="BA1301" s="302">
        <v>3.2078863999999998E-10</v>
      </c>
      <c r="BB1301" s="302">
        <v>1.1504303E-7</v>
      </c>
      <c r="BC1301" s="302">
        <v>4.5474432999999999E-11</v>
      </c>
      <c r="BD1301" s="302">
        <v>1.0977905E-10</v>
      </c>
      <c r="BE1301" s="303">
        <v>0</v>
      </c>
      <c r="BF1301" s="303">
        <v>0</v>
      </c>
      <c r="BG1301" s="303">
        <v>0</v>
      </c>
      <c r="BH1301" s="303">
        <v>0</v>
      </c>
      <c r="BI1301" s="303">
        <v>0</v>
      </c>
      <c r="BJ1301" s="303">
        <v>0</v>
      </c>
      <c r="BK1301" s="303">
        <v>0</v>
      </c>
      <c r="BL1301" s="303">
        <v>0</v>
      </c>
      <c r="BM1301" s="302">
        <v>2.6727224999999999E-7</v>
      </c>
      <c r="BN1301" s="303">
        <v>1.9747046000000001E-2</v>
      </c>
      <c r="BO1301" s="303">
        <v>0</v>
      </c>
      <c r="BP1301" s="303">
        <v>0</v>
      </c>
      <c r="BQ1301" s="303">
        <v>0</v>
      </c>
      <c r="BR1301" s="74"/>
      <c r="BS1301" s="144">
        <v>1.1653058E-5</v>
      </c>
      <c r="BT1301" s="144">
        <v>8.6246232000000001E-7</v>
      </c>
      <c r="BU1301" s="144">
        <v>5.2555417999999999E-6</v>
      </c>
      <c r="BV1301" s="136">
        <v>0</v>
      </c>
      <c r="BW1301" s="144">
        <v>1.6680484999999999E-6</v>
      </c>
      <c r="BX1301" s="144">
        <v>2.0767259E-7</v>
      </c>
      <c r="BY1301" s="136">
        <v>0</v>
      </c>
      <c r="BZ1301" s="144">
        <v>3.152023E-7</v>
      </c>
      <c r="CA1301" s="136">
        <v>0</v>
      </c>
      <c r="CB1301" s="136">
        <v>0</v>
      </c>
      <c r="CC1301" s="136">
        <v>0</v>
      </c>
      <c r="CD1301" s="136">
        <v>0</v>
      </c>
      <c r="CE1301" s="136">
        <v>0</v>
      </c>
      <c r="CF1301" s="144">
        <v>4.4948947000000002E-7</v>
      </c>
      <c r="CG1301" s="144">
        <v>2.8882541999999998E-6</v>
      </c>
      <c r="CH1301" s="144">
        <v>6.3866093999999999E-9</v>
      </c>
      <c r="CI1301" s="136">
        <v>0</v>
      </c>
      <c r="CJ1301" s="137"/>
      <c r="CK1301" s="138"/>
      <c r="CL1301" s="233" t="s">
        <v>4679</v>
      </c>
      <c r="CP1301" s="141"/>
      <c r="CQ1301" s="74"/>
      <c r="CR1301" s="74"/>
      <c r="CS1301" s="74"/>
      <c r="CT1301" s="74"/>
      <c r="CU1301" s="74"/>
      <c r="CV1301" s="74"/>
    </row>
    <row r="1302" spans="1:100" ht="14.5" customHeight="1">
      <c r="A1302" s="74" t="s">
        <v>4933</v>
      </c>
      <c r="B1302" s="129" t="s">
        <v>4870</v>
      </c>
      <c r="C1302" s="130" t="str">
        <f t="shared" si="761"/>
        <v>B.044.01.122</v>
      </c>
      <c r="D1302" s="131" t="s">
        <v>4868</v>
      </c>
      <c r="E1302" s="129" t="s">
        <v>2549</v>
      </c>
      <c r="F1302" s="132" t="s">
        <v>4935</v>
      </c>
      <c r="G1302" s="132">
        <f t="shared" si="762"/>
        <v>4.0922396399999998E-2</v>
      </c>
      <c r="H1302" s="348">
        <f t="shared" si="763"/>
        <v>4.0922396399999998E-2</v>
      </c>
      <c r="I1302" s="74"/>
      <c r="J1302" s="132">
        <f t="shared" si="764"/>
        <v>2.8650435999999996E-3</v>
      </c>
      <c r="K1302" s="132">
        <f t="shared" si="765"/>
        <v>8.6645457999999995E-3</v>
      </c>
      <c r="L1302" s="300">
        <f t="shared" si="766"/>
        <v>0</v>
      </c>
      <c r="M1302" s="132">
        <v>2.9392807E-2</v>
      </c>
      <c r="N1302" s="132">
        <v>6.8177300999999997E-3</v>
      </c>
      <c r="O1302" s="132">
        <v>1.8468156999999999E-3</v>
      </c>
      <c r="P1302" s="132">
        <v>1.5515794999999999E-3</v>
      </c>
      <c r="Q1302" s="132">
        <v>1.3134640999999999E-3</v>
      </c>
      <c r="R1302" s="132">
        <v>0</v>
      </c>
      <c r="S1302" s="132">
        <v>0</v>
      </c>
      <c r="T1302" s="132">
        <v>0</v>
      </c>
      <c r="U1302" s="132">
        <v>0</v>
      </c>
      <c r="V1302" s="132">
        <v>0</v>
      </c>
      <c r="W1302" s="132">
        <v>0</v>
      </c>
      <c r="X1302" s="132">
        <v>0</v>
      </c>
      <c r="Y1302" s="132">
        <v>0</v>
      </c>
      <c r="Z1302" s="132">
        <v>0</v>
      </c>
      <c r="AA1302" s="74"/>
      <c r="AB1302" s="301">
        <f t="shared" si="767"/>
        <v>0.22099854887218043</v>
      </c>
      <c r="AC1302" s="338">
        <f t="shared" si="768"/>
        <v>0.22099854887218043</v>
      </c>
      <c r="AD1302" s="74"/>
      <c r="AE1302" s="136">
        <v>3.0994152000000001</v>
      </c>
      <c r="AF1302" s="136">
        <v>3.0994152000000001</v>
      </c>
      <c r="AG1302" s="136">
        <v>0</v>
      </c>
      <c r="AH1302" s="136">
        <v>0</v>
      </c>
      <c r="AI1302" s="136">
        <v>0</v>
      </c>
      <c r="AJ1302" s="136">
        <v>0</v>
      </c>
      <c r="AK1302" s="136">
        <v>0</v>
      </c>
      <c r="AL1302" s="74"/>
      <c r="AM1302" s="133">
        <v>6.5547851999999997E-3</v>
      </c>
      <c r="AN1302" s="340">
        <f t="shared" si="769"/>
        <v>6.5547851999999997E-3</v>
      </c>
      <c r="AP1302" s="133">
        <v>6.1262399000000002E-3</v>
      </c>
      <c r="AQ1302" s="133">
        <v>2.2039967000000001E-4</v>
      </c>
      <c r="AR1302" s="133">
        <v>2.0814561E-4</v>
      </c>
      <c r="AS1302" s="134">
        <f t="shared" si="770"/>
        <v>3.6728056872000001E-7</v>
      </c>
      <c r="AT1302" s="135">
        <f t="shared" si="771"/>
        <v>8.1508754938899991E-10</v>
      </c>
      <c r="AU1302" s="135">
        <f t="shared" si="772"/>
        <v>2.9152047E-2</v>
      </c>
      <c r="AV1302" s="302">
        <v>2.0508666E-7</v>
      </c>
      <c r="AW1302" s="302">
        <v>6.1879595000000003E-10</v>
      </c>
      <c r="AX1302" s="302">
        <v>1.6906389000000001E-14</v>
      </c>
      <c r="AY1302" s="303">
        <v>0</v>
      </c>
      <c r="AZ1302" s="303">
        <v>0</v>
      </c>
      <c r="BA1302" s="302">
        <v>2.3070872000000001E-10</v>
      </c>
      <c r="BB1302" s="302">
        <v>1.6196319999999999E-7</v>
      </c>
      <c r="BC1302" s="302">
        <v>3.2704862999999997E-11</v>
      </c>
      <c r="BD1302" s="302">
        <v>1.6356983E-10</v>
      </c>
      <c r="BE1302" s="303">
        <v>0</v>
      </c>
      <c r="BF1302" s="303">
        <v>0</v>
      </c>
      <c r="BG1302" s="303">
        <v>0</v>
      </c>
      <c r="BH1302" s="303">
        <v>0</v>
      </c>
      <c r="BI1302" s="303">
        <v>0</v>
      </c>
      <c r="BJ1302" s="303">
        <v>0</v>
      </c>
      <c r="BK1302" s="303">
        <v>0</v>
      </c>
      <c r="BL1302" s="303">
        <v>0</v>
      </c>
      <c r="BM1302" s="303">
        <v>0</v>
      </c>
      <c r="BN1302" s="303">
        <v>2.9152047E-2</v>
      </c>
      <c r="BO1302" s="303">
        <v>0</v>
      </c>
      <c r="BP1302" s="303">
        <v>0</v>
      </c>
      <c r="BQ1302" s="303">
        <v>0</v>
      </c>
      <c r="BR1302" s="74"/>
      <c r="BS1302" s="144">
        <v>1.3901083999999999E-5</v>
      </c>
      <c r="BT1302" s="144">
        <v>1.2036554999999999E-6</v>
      </c>
      <c r="BU1302" s="144">
        <v>6.1620259999999999E-6</v>
      </c>
      <c r="BV1302" s="136">
        <v>0</v>
      </c>
      <c r="BW1302" s="144">
        <v>2.0557718000000001E-6</v>
      </c>
      <c r="BX1302" s="144">
        <v>1.4935652999999999E-7</v>
      </c>
      <c r="BY1302" s="136">
        <v>0</v>
      </c>
      <c r="BZ1302" s="144">
        <v>2.2669108E-7</v>
      </c>
      <c r="CA1302" s="136">
        <v>0</v>
      </c>
      <c r="CB1302" s="136">
        <v>0</v>
      </c>
      <c r="CC1302" s="136">
        <v>0</v>
      </c>
      <c r="CD1302" s="136">
        <v>0</v>
      </c>
      <c r="CE1302" s="136">
        <v>0</v>
      </c>
      <c r="CF1302" s="144">
        <v>3.6113836E-7</v>
      </c>
      <c r="CG1302" s="144">
        <v>3.7424447999999998E-6</v>
      </c>
      <c r="CH1302" s="136">
        <v>0</v>
      </c>
      <c r="CI1302" s="136">
        <v>0</v>
      </c>
      <c r="CJ1302" s="137"/>
      <c r="CK1302" s="138"/>
      <c r="CL1302" s="233" t="s">
        <v>4679</v>
      </c>
      <c r="CP1302" s="141"/>
      <c r="CQ1302" s="74"/>
      <c r="CR1302" s="74"/>
      <c r="CS1302" s="74"/>
      <c r="CT1302" s="74"/>
      <c r="CU1302" s="74"/>
      <c r="CV1302" s="74"/>
    </row>
    <row r="1303" spans="1:100" ht="14.5" customHeight="1">
      <c r="A1303" s="74" t="s">
        <v>4936</v>
      </c>
      <c r="B1303" s="129" t="s">
        <v>4870</v>
      </c>
      <c r="C1303" s="130" t="str">
        <f t="shared" si="761"/>
        <v>B.044.01.123</v>
      </c>
      <c r="D1303" s="131" t="s">
        <v>4868</v>
      </c>
      <c r="E1303" s="129" t="s">
        <v>2549</v>
      </c>
      <c r="F1303" s="132" t="s">
        <v>4938</v>
      </c>
      <c r="G1303" s="132">
        <f t="shared" si="762"/>
        <v>3.4833119385889996E-2</v>
      </c>
      <c r="H1303" s="348">
        <f t="shared" si="763"/>
        <v>3.4833119385889996E-2</v>
      </c>
      <c r="I1303" s="74"/>
      <c r="J1303" s="132">
        <f t="shared" si="764"/>
        <v>3.9683002000000002E-3</v>
      </c>
      <c r="K1303" s="132">
        <f t="shared" si="765"/>
        <v>5.9065592999999993E-3</v>
      </c>
      <c r="L1303" s="300">
        <f t="shared" si="766"/>
        <v>3.7788589000000002E-7</v>
      </c>
      <c r="M1303" s="132">
        <v>2.4957882000000001E-2</v>
      </c>
      <c r="N1303" s="132">
        <v>2.7460677999999999E-3</v>
      </c>
      <c r="O1303" s="132">
        <v>3.1604914999999998E-3</v>
      </c>
      <c r="P1303" s="132">
        <v>2.6552480999999998E-3</v>
      </c>
      <c r="Q1303" s="132">
        <v>1.3130520999999999E-3</v>
      </c>
      <c r="R1303" s="132">
        <v>0</v>
      </c>
      <c r="S1303" s="132">
        <v>0</v>
      </c>
      <c r="T1303" s="132">
        <v>0</v>
      </c>
      <c r="U1303" s="304">
        <v>3.7788589000000002E-7</v>
      </c>
      <c r="V1303" s="132">
        <v>0</v>
      </c>
      <c r="W1303" s="132">
        <v>0</v>
      </c>
      <c r="X1303" s="132">
        <v>0</v>
      </c>
      <c r="Y1303" s="132">
        <v>0</v>
      </c>
      <c r="Z1303" s="132">
        <v>0</v>
      </c>
      <c r="AA1303" s="74"/>
      <c r="AB1303" s="301">
        <f t="shared" si="767"/>
        <v>0.18765324812030074</v>
      </c>
      <c r="AC1303" s="338">
        <f t="shared" si="768"/>
        <v>0.18765324812030074</v>
      </c>
      <c r="AD1303" s="74"/>
      <c r="AE1303" s="136">
        <v>2.3364378000000001</v>
      </c>
      <c r="AF1303" s="136">
        <v>2.3361065000000001</v>
      </c>
      <c r="AG1303" s="136">
        <v>0</v>
      </c>
      <c r="AH1303" s="136">
        <v>0</v>
      </c>
      <c r="AI1303" s="136">
        <v>0</v>
      </c>
      <c r="AJ1303" s="136">
        <v>3.3132877E-4</v>
      </c>
      <c r="AK1303" s="136">
        <v>0</v>
      </c>
      <c r="AL1303" s="74"/>
      <c r="AM1303" s="133">
        <v>4.8875995999999996E-3</v>
      </c>
      <c r="AN1303" s="340">
        <f t="shared" si="769"/>
        <v>4.8875995999999996E-3</v>
      </c>
      <c r="AP1303" s="133">
        <v>4.5874651999999998E-3</v>
      </c>
      <c r="AQ1303" s="133">
        <v>1.8187307E-4</v>
      </c>
      <c r="AR1303" s="133">
        <v>1.1826133999999999E-4</v>
      </c>
      <c r="AS1303" s="134">
        <f t="shared" si="770"/>
        <v>2.7502789631000002E-7</v>
      </c>
      <c r="AT1303" s="135">
        <f t="shared" si="771"/>
        <v>6.7260749147399998E-10</v>
      </c>
      <c r="AU1303" s="135">
        <f t="shared" si="772"/>
        <v>1.65632126270546E-2</v>
      </c>
      <c r="AV1303" s="302">
        <v>1.7414222E-7</v>
      </c>
      <c r="AW1303" s="302">
        <v>5.2542910000000004E-10</v>
      </c>
      <c r="AX1303" s="302">
        <v>1.4355473999999999E-14</v>
      </c>
      <c r="AY1303" s="303">
        <v>0</v>
      </c>
      <c r="AZ1303" s="303">
        <v>0</v>
      </c>
      <c r="BA1303" s="302">
        <v>3.9481630999999999E-10</v>
      </c>
      <c r="BB1303" s="302">
        <v>1.0049086E-7</v>
      </c>
      <c r="BC1303" s="302">
        <v>5.5968466000000001E-11</v>
      </c>
      <c r="BD1303" s="302">
        <v>9.1195569999999994E-11</v>
      </c>
      <c r="BE1303" s="303">
        <v>0</v>
      </c>
      <c r="BF1303" s="303">
        <v>0</v>
      </c>
      <c r="BG1303" s="303">
        <v>0</v>
      </c>
      <c r="BH1303" s="303">
        <v>0</v>
      </c>
      <c r="BI1303" s="303">
        <v>0</v>
      </c>
      <c r="BJ1303" s="303">
        <v>0</v>
      </c>
      <c r="BK1303" s="303">
        <v>0</v>
      </c>
      <c r="BL1303" s="303">
        <v>0</v>
      </c>
      <c r="BM1303" s="302">
        <v>7.6270546000000003E-9</v>
      </c>
      <c r="BN1303" s="303">
        <v>1.6563205000000001E-2</v>
      </c>
      <c r="BO1303" s="303">
        <v>0</v>
      </c>
      <c r="BP1303" s="303">
        <v>0</v>
      </c>
      <c r="BQ1303" s="303">
        <v>0</v>
      </c>
      <c r="BR1303" s="74"/>
      <c r="BS1303" s="144">
        <v>1.1471645E-5</v>
      </c>
      <c r="BT1303" s="144">
        <v>7.5871413999999998E-7</v>
      </c>
      <c r="BU1303" s="144">
        <v>5.2322705E-6</v>
      </c>
      <c r="BV1303" s="136">
        <v>0</v>
      </c>
      <c r="BW1303" s="144">
        <v>1.6096654000000001E-6</v>
      </c>
      <c r="BX1303" s="144">
        <v>2.5559672999999998E-7</v>
      </c>
      <c r="BY1303" s="136">
        <v>0</v>
      </c>
      <c r="BZ1303" s="144">
        <v>3.8794083000000001E-7</v>
      </c>
      <c r="CA1303" s="136">
        <v>0</v>
      </c>
      <c r="CB1303" s="136">
        <v>0</v>
      </c>
      <c r="CC1303" s="136">
        <v>0</v>
      </c>
      <c r="CD1303" s="136">
        <v>0</v>
      </c>
      <c r="CE1303" s="136">
        <v>0</v>
      </c>
      <c r="CF1303" s="144">
        <v>5.3356295000000003E-7</v>
      </c>
      <c r="CG1303" s="144">
        <v>2.6937120000000001E-6</v>
      </c>
      <c r="CH1303" s="144">
        <v>1.8225243000000001E-10</v>
      </c>
      <c r="CI1303" s="136">
        <v>0</v>
      </c>
      <c r="CJ1303" s="137"/>
      <c r="CK1303" s="138"/>
      <c r="CL1303" s="233" t="s">
        <v>4679</v>
      </c>
      <c r="CP1303" s="141"/>
      <c r="CQ1303" s="74"/>
      <c r="CR1303" s="74"/>
      <c r="CS1303" s="74"/>
      <c r="CT1303" s="74"/>
      <c r="CU1303" s="74"/>
      <c r="CV1303" s="74"/>
    </row>
    <row r="1304" spans="1:100" ht="14.5" customHeight="1">
      <c r="A1304" s="74" t="s">
        <v>4939</v>
      </c>
      <c r="B1304" s="129" t="s">
        <v>4870</v>
      </c>
      <c r="C1304" s="130" t="str">
        <f t="shared" si="761"/>
        <v>B.044.01.124</v>
      </c>
      <c r="D1304" s="131" t="s">
        <v>4868</v>
      </c>
      <c r="E1304" s="129" t="s">
        <v>2549</v>
      </c>
      <c r="F1304" s="132" t="s">
        <v>4941</v>
      </c>
      <c r="G1304" s="132">
        <f t="shared" si="762"/>
        <v>3.7351320041000002E-2</v>
      </c>
      <c r="H1304" s="348">
        <f t="shared" si="763"/>
        <v>3.7351320041000002E-2</v>
      </c>
      <c r="I1304" s="74"/>
      <c r="J1304" s="132">
        <f t="shared" si="764"/>
        <v>3.6087109000000001E-3</v>
      </c>
      <c r="K1304" s="132">
        <f t="shared" si="765"/>
        <v>6.3661519000000003E-3</v>
      </c>
      <c r="L1304" s="300">
        <f t="shared" si="766"/>
        <v>1.1505241E-5</v>
      </c>
      <c r="M1304" s="132">
        <v>2.7364952000000001E-2</v>
      </c>
      <c r="N1304" s="132">
        <v>3.6389602000000002E-3</v>
      </c>
      <c r="O1304" s="132">
        <v>2.7271917000000001E-3</v>
      </c>
      <c r="P1304" s="132">
        <v>2.2912166000000002E-3</v>
      </c>
      <c r="Q1304" s="132">
        <v>1.3174943000000001E-3</v>
      </c>
      <c r="R1304" s="132">
        <v>0</v>
      </c>
      <c r="S1304" s="132">
        <v>0</v>
      </c>
      <c r="T1304" s="132">
        <v>0</v>
      </c>
      <c r="U1304" s="304">
        <v>1.1505241E-5</v>
      </c>
      <c r="V1304" s="132">
        <v>0</v>
      </c>
      <c r="W1304" s="132">
        <v>0</v>
      </c>
      <c r="X1304" s="132">
        <v>0</v>
      </c>
      <c r="Y1304" s="132">
        <v>0</v>
      </c>
      <c r="Z1304" s="132">
        <v>0</v>
      </c>
      <c r="AA1304" s="74"/>
      <c r="AB1304" s="301">
        <f t="shared" si="767"/>
        <v>0.20575151879699249</v>
      </c>
      <c r="AC1304" s="338">
        <f t="shared" si="768"/>
        <v>0.20575151879699249</v>
      </c>
      <c r="AD1304" s="74"/>
      <c r="AE1304" s="136">
        <v>2.6062438999999999</v>
      </c>
      <c r="AF1304" s="136">
        <v>2.5857421</v>
      </c>
      <c r="AG1304" s="136">
        <v>0</v>
      </c>
      <c r="AH1304" s="136">
        <v>0</v>
      </c>
      <c r="AI1304" s="136">
        <v>3.7051442000000001E-4</v>
      </c>
      <c r="AJ1304" s="136">
        <v>8.1513174000000001E-3</v>
      </c>
      <c r="AK1304" s="136">
        <v>1.1979966999999999E-2</v>
      </c>
      <c r="AL1304" s="74"/>
      <c r="AM1304" s="133">
        <v>5.3924769999999997E-3</v>
      </c>
      <c r="AN1304" s="340">
        <f t="shared" si="769"/>
        <v>5.3924769999999997E-3</v>
      </c>
      <c r="AP1304" s="133">
        <v>5.0696899000000004E-3</v>
      </c>
      <c r="AQ1304" s="133">
        <v>1.9738146E-4</v>
      </c>
      <c r="AR1304" s="133">
        <v>1.2540568E-4</v>
      </c>
      <c r="AS1304" s="134">
        <f t="shared" si="770"/>
        <v>3.0393823743999996E-7</v>
      </c>
      <c r="AT1304" s="135">
        <f t="shared" si="771"/>
        <v>7.2996102299100002E-10</v>
      </c>
      <c r="AU1304" s="135">
        <f t="shared" si="772"/>
        <v>1.7563820215880002E-2</v>
      </c>
      <c r="AV1304" s="302">
        <v>1.9093740999999999E-7</v>
      </c>
      <c r="AW1304" s="302">
        <v>5.7610425000000002E-10</v>
      </c>
      <c r="AX1304" s="302">
        <v>1.5739990999999999E-14</v>
      </c>
      <c r="AY1304" s="303">
        <v>0</v>
      </c>
      <c r="AZ1304" s="303">
        <v>0</v>
      </c>
      <c r="BA1304" s="302">
        <v>3.4068744000000001E-10</v>
      </c>
      <c r="BB1304" s="302">
        <v>1.1266014E-7</v>
      </c>
      <c r="BC1304" s="302">
        <v>4.8295252999999997E-11</v>
      </c>
      <c r="BD1304" s="302">
        <v>1.0554577999999999E-10</v>
      </c>
      <c r="BE1304" s="303">
        <v>0</v>
      </c>
      <c r="BF1304" s="303">
        <v>0</v>
      </c>
      <c r="BG1304" s="303">
        <v>0</v>
      </c>
      <c r="BH1304" s="303">
        <v>0</v>
      </c>
      <c r="BI1304" s="303">
        <v>0</v>
      </c>
      <c r="BJ1304" s="303">
        <v>0</v>
      </c>
      <c r="BK1304" s="303">
        <v>0</v>
      </c>
      <c r="BL1304" s="303">
        <v>0</v>
      </c>
      <c r="BM1304" s="302">
        <v>2.3221588000000001E-7</v>
      </c>
      <c r="BN1304" s="303">
        <v>1.7563588000000002E-2</v>
      </c>
      <c r="BO1304" s="303">
        <v>0</v>
      </c>
      <c r="BP1304" s="303">
        <v>0</v>
      </c>
      <c r="BQ1304" s="303">
        <v>0</v>
      </c>
      <c r="BR1304" s="74"/>
      <c r="BS1304" s="144">
        <v>1.2367051999999999E-5</v>
      </c>
      <c r="BT1304" s="144">
        <v>8.3982812999999996E-7</v>
      </c>
      <c r="BU1304" s="144">
        <v>5.7368983000000003E-6</v>
      </c>
      <c r="BV1304" s="136">
        <v>0</v>
      </c>
      <c r="BW1304" s="144">
        <v>1.7065890999999999E-6</v>
      </c>
      <c r="BX1304" s="144">
        <v>2.2055471000000001E-7</v>
      </c>
      <c r="BY1304" s="136">
        <v>0</v>
      </c>
      <c r="BZ1304" s="144">
        <v>3.3475457999999999E-7</v>
      </c>
      <c r="CA1304" s="136">
        <v>0</v>
      </c>
      <c r="CB1304" s="136">
        <v>0</v>
      </c>
      <c r="CC1304" s="136">
        <v>0</v>
      </c>
      <c r="CD1304" s="136">
        <v>0</v>
      </c>
      <c r="CE1304" s="136">
        <v>0</v>
      </c>
      <c r="CF1304" s="144">
        <v>4.7242962999999998E-7</v>
      </c>
      <c r="CG1304" s="144">
        <v>3.0504489999999999E-6</v>
      </c>
      <c r="CH1304" s="144">
        <v>5.5489190000000004E-9</v>
      </c>
      <c r="CI1304" s="136">
        <v>0</v>
      </c>
      <c r="CJ1304" s="137"/>
      <c r="CK1304" s="138"/>
      <c r="CL1304" s="233" t="s">
        <v>4679</v>
      </c>
      <c r="CP1304" s="141"/>
      <c r="CQ1304" s="74"/>
      <c r="CR1304" s="74"/>
      <c r="CS1304" s="74"/>
      <c r="CT1304" s="74"/>
      <c r="CU1304" s="74"/>
      <c r="CV1304" s="74"/>
    </row>
    <row r="1305" spans="1:100" ht="14.5" customHeight="1">
      <c r="A1305" s="74" t="s">
        <v>4942</v>
      </c>
      <c r="B1305" s="129" t="s">
        <v>4870</v>
      </c>
      <c r="C1305" s="130" t="str">
        <f t="shared" si="761"/>
        <v>B.044.01.125</v>
      </c>
      <c r="D1305" s="131" t="s">
        <v>4868</v>
      </c>
      <c r="E1305" s="129" t="s">
        <v>2549</v>
      </c>
      <c r="F1305" s="132" t="s">
        <v>4944</v>
      </c>
      <c r="G1305" s="132">
        <f t="shared" si="762"/>
        <v>3.8259226559999998E-2</v>
      </c>
      <c r="H1305" s="348">
        <f t="shared" si="763"/>
        <v>3.8259226559999998E-2</v>
      </c>
      <c r="I1305" s="74"/>
      <c r="J1305" s="132">
        <f t="shared" si="764"/>
        <v>2.6511683000000003E-3</v>
      </c>
      <c r="K1305" s="132">
        <f t="shared" si="765"/>
        <v>8.0617399999999995E-3</v>
      </c>
      <c r="L1305" s="300">
        <f t="shared" si="766"/>
        <v>8.9760259999999999E-5</v>
      </c>
      <c r="M1305" s="132">
        <v>2.7456557999999999E-2</v>
      </c>
      <c r="N1305" s="132">
        <v>6.3530039999999998E-3</v>
      </c>
      <c r="O1305" s="132">
        <v>1.708736E-3</v>
      </c>
      <c r="P1305" s="132">
        <v>1.4355735000000001E-3</v>
      </c>
      <c r="Q1305" s="132">
        <v>1.2155948E-3</v>
      </c>
      <c r="R1305" s="132">
        <v>0</v>
      </c>
      <c r="S1305" s="132">
        <v>0</v>
      </c>
      <c r="T1305" s="132">
        <v>0</v>
      </c>
      <c r="U1305" s="304">
        <v>8.9760259999999999E-5</v>
      </c>
      <c r="V1305" s="132">
        <v>0</v>
      </c>
      <c r="W1305" s="132">
        <v>0</v>
      </c>
      <c r="X1305" s="132">
        <v>0</v>
      </c>
      <c r="Y1305" s="132">
        <v>0</v>
      </c>
      <c r="Z1305" s="132">
        <v>0</v>
      </c>
      <c r="AA1305" s="74"/>
      <c r="AB1305" s="301">
        <f t="shared" si="767"/>
        <v>0.20644028571428569</v>
      </c>
      <c r="AC1305" s="338">
        <f t="shared" si="768"/>
        <v>0.20644028571428569</v>
      </c>
      <c r="AD1305" s="74"/>
      <c r="AE1305" s="136">
        <v>2.9463845000000002</v>
      </c>
      <c r="AF1305" s="136">
        <v>2.8676830999999998</v>
      </c>
      <c r="AG1305" s="136">
        <v>0</v>
      </c>
      <c r="AH1305" s="136">
        <v>0</v>
      </c>
      <c r="AI1305" s="136">
        <v>0</v>
      </c>
      <c r="AJ1305" s="136">
        <v>7.8701420999999994E-2</v>
      </c>
      <c r="AK1305" s="136">
        <v>0</v>
      </c>
      <c r="AL1305" s="74"/>
      <c r="AM1305" s="133">
        <v>6.1106041999999996E-3</v>
      </c>
      <c r="AN1305" s="340">
        <f t="shared" si="769"/>
        <v>6.1106041999999996E-3</v>
      </c>
      <c r="AP1305" s="133">
        <v>5.7123414999999999E-3</v>
      </c>
      <c r="AQ1305" s="133">
        <v>2.0566643000000001E-4</v>
      </c>
      <c r="AR1305" s="133">
        <v>1.9259624999999999E-4</v>
      </c>
      <c r="AS1305" s="134">
        <f t="shared" si="770"/>
        <v>3.4246650946000005E-7</v>
      </c>
      <c r="AT1305" s="135">
        <f t="shared" si="771"/>
        <v>7.6060072068200002E-10</v>
      </c>
      <c r="AU1305" s="135">
        <f t="shared" si="772"/>
        <v>2.6974264675000002E-2</v>
      </c>
      <c r="AV1305" s="302">
        <v>1.9157658000000001E-7</v>
      </c>
      <c r="AW1305" s="302">
        <v>5.7803279999999998E-10</v>
      </c>
      <c r="AX1305" s="302">
        <v>1.5792682000000001E-14</v>
      </c>
      <c r="AY1305" s="303">
        <v>0</v>
      </c>
      <c r="AZ1305" s="303">
        <v>0</v>
      </c>
      <c r="BA1305" s="302">
        <v>2.1345946E-10</v>
      </c>
      <c r="BB1305" s="302">
        <v>1.5067647E-7</v>
      </c>
      <c r="BC1305" s="302">
        <v>3.0259637999999999E-11</v>
      </c>
      <c r="BD1305" s="302">
        <v>1.5229249E-10</v>
      </c>
      <c r="BE1305" s="303">
        <v>0</v>
      </c>
      <c r="BF1305" s="303">
        <v>0</v>
      </c>
      <c r="BG1305" s="303">
        <v>0</v>
      </c>
      <c r="BH1305" s="303">
        <v>0</v>
      </c>
      <c r="BI1305" s="303">
        <v>0</v>
      </c>
      <c r="BJ1305" s="303">
        <v>0</v>
      </c>
      <c r="BK1305" s="303">
        <v>0</v>
      </c>
      <c r="BL1305" s="303">
        <v>0</v>
      </c>
      <c r="BM1305" s="302">
        <v>1.8116749999999999E-6</v>
      </c>
      <c r="BN1305" s="303">
        <v>2.6972453E-2</v>
      </c>
      <c r="BO1305" s="303">
        <v>0</v>
      </c>
      <c r="BP1305" s="303">
        <v>0</v>
      </c>
      <c r="BQ1305" s="303">
        <v>0</v>
      </c>
      <c r="BR1305" s="74"/>
      <c r="BS1305" s="144">
        <v>1.2972527E-5</v>
      </c>
      <c r="BT1305" s="144">
        <v>1.1202270999999999E-6</v>
      </c>
      <c r="BU1305" s="144">
        <v>5.7561028999999998E-6</v>
      </c>
      <c r="BV1305" s="136">
        <v>0</v>
      </c>
      <c r="BW1305" s="144">
        <v>1.9077753999999999E-6</v>
      </c>
      <c r="BX1305" s="144">
        <v>1.3818968E-7</v>
      </c>
      <c r="BY1305" s="136">
        <v>0</v>
      </c>
      <c r="BZ1305" s="144">
        <v>2.0974220000000001E-7</v>
      </c>
      <c r="CA1305" s="136">
        <v>0</v>
      </c>
      <c r="CB1305" s="136">
        <v>0</v>
      </c>
      <c r="CC1305" s="136">
        <v>0</v>
      </c>
      <c r="CD1305" s="136">
        <v>0</v>
      </c>
      <c r="CE1305" s="136">
        <v>0</v>
      </c>
      <c r="CF1305" s="144">
        <v>3.3456346999999999E-7</v>
      </c>
      <c r="CG1305" s="144">
        <v>3.4626357E-6</v>
      </c>
      <c r="CH1305" s="144">
        <v>4.3290915000000003E-8</v>
      </c>
      <c r="CI1305" s="136">
        <v>0</v>
      </c>
      <c r="CJ1305" s="137"/>
      <c r="CK1305" s="138"/>
      <c r="CL1305" s="233" t="s">
        <v>4679</v>
      </c>
      <c r="CP1305" s="141"/>
      <c r="CQ1305" s="74"/>
      <c r="CR1305" s="74"/>
      <c r="CS1305" s="74"/>
      <c r="CT1305" s="74"/>
      <c r="CU1305" s="74"/>
      <c r="CV1305" s="74"/>
    </row>
    <row r="1306" spans="1:100" ht="14.5" customHeight="1">
      <c r="A1306" s="74" t="s">
        <v>4945</v>
      </c>
      <c r="B1306" s="129" t="s">
        <v>4870</v>
      </c>
      <c r="C1306" s="130" t="str">
        <f t="shared" si="761"/>
        <v>B.044.01.126</v>
      </c>
      <c r="D1306" s="131" t="s">
        <v>4868</v>
      </c>
      <c r="E1306" s="129" t="s">
        <v>2549</v>
      </c>
      <c r="F1306" s="132" t="s">
        <v>4947</v>
      </c>
      <c r="G1306" s="132">
        <f t="shared" si="762"/>
        <v>3.2506999553000002E-2</v>
      </c>
      <c r="H1306" s="348">
        <f t="shared" si="763"/>
        <v>3.2506999553000002E-2</v>
      </c>
      <c r="I1306" s="74"/>
      <c r="J1306" s="132">
        <f t="shared" si="764"/>
        <v>3.3410214000000001E-3</v>
      </c>
      <c r="K1306" s="132">
        <f t="shared" si="765"/>
        <v>5.0316765999999999E-3</v>
      </c>
      <c r="L1306" s="300">
        <f t="shared" si="766"/>
        <v>3.138844553E-3</v>
      </c>
      <c r="M1306" s="132">
        <v>2.0995456999999999E-2</v>
      </c>
      <c r="N1306" s="132">
        <v>2.3663691000000001E-3</v>
      </c>
      <c r="O1306" s="132">
        <v>2.6653075000000002E-3</v>
      </c>
      <c r="P1306" s="132">
        <v>2.2392254000000002E-3</v>
      </c>
      <c r="Q1306" s="132">
        <v>1.1017959999999999E-3</v>
      </c>
      <c r="R1306" s="132">
        <v>0</v>
      </c>
      <c r="S1306" s="132">
        <v>0</v>
      </c>
      <c r="T1306" s="132">
        <v>0</v>
      </c>
      <c r="U1306" s="304">
        <v>8.0778530000000008E-6</v>
      </c>
      <c r="V1306" s="132">
        <v>0</v>
      </c>
      <c r="W1306" s="132">
        <v>3.1307666999999999E-3</v>
      </c>
      <c r="X1306" s="132">
        <v>0</v>
      </c>
      <c r="Y1306" s="132">
        <v>0</v>
      </c>
      <c r="Z1306" s="132">
        <v>0</v>
      </c>
      <c r="AA1306" s="74"/>
      <c r="AB1306" s="301">
        <f t="shared" si="767"/>
        <v>0.15786057894736841</v>
      </c>
      <c r="AC1306" s="338">
        <f t="shared" si="768"/>
        <v>0.15786057894736841</v>
      </c>
      <c r="AD1306" s="74"/>
      <c r="AE1306" s="136">
        <v>2.4152328000000001</v>
      </c>
      <c r="AF1306" s="136">
        <v>1.9596758000000001</v>
      </c>
      <c r="AG1306" s="136">
        <v>0.42439908999999998</v>
      </c>
      <c r="AH1306" s="136">
        <v>0</v>
      </c>
      <c r="AI1306" s="136">
        <v>1.2947368000000001E-2</v>
      </c>
      <c r="AJ1306" s="136">
        <v>8.8421052999999999E-3</v>
      </c>
      <c r="AK1306" s="136">
        <v>9.3684210999999996E-3</v>
      </c>
      <c r="AL1306" s="74"/>
      <c r="AM1306" s="133">
        <v>4.1290915999999999E-3</v>
      </c>
      <c r="AN1306" s="340">
        <f t="shared" si="769"/>
        <v>4.1290915999999999E-3</v>
      </c>
      <c r="AP1306" s="133">
        <v>3.8765151000000001E-3</v>
      </c>
      <c r="AQ1306" s="133">
        <v>1.5337023000000001E-4</v>
      </c>
      <c r="AR1306" s="145">
        <v>9.9206308000000001E-5</v>
      </c>
      <c r="AS1306" s="134">
        <f t="shared" si="770"/>
        <v>2.3240497870999998E-7</v>
      </c>
      <c r="AT1306" s="135">
        <f t="shared" si="771"/>
        <v>5.6719760233499999E-10</v>
      </c>
      <c r="AU1306" s="135">
        <f t="shared" si="772"/>
        <v>1.389444103923E-2</v>
      </c>
      <c r="AV1306" s="302">
        <v>1.4649461999999999E-7</v>
      </c>
      <c r="AW1306" s="302">
        <v>4.4200963000000001E-10</v>
      </c>
      <c r="AX1306" s="302">
        <v>1.2076334999999999E-14</v>
      </c>
      <c r="AY1306" s="303">
        <v>0</v>
      </c>
      <c r="AZ1306" s="303">
        <v>0</v>
      </c>
      <c r="BA1306" s="302">
        <v>3.3295670999999998E-10</v>
      </c>
      <c r="BB1306" s="302">
        <v>8.5577402000000002E-8</v>
      </c>
      <c r="BC1306" s="302">
        <v>4.7199358E-11</v>
      </c>
      <c r="BD1306" s="302">
        <v>7.7976538000000003E-11</v>
      </c>
      <c r="BE1306" s="303">
        <v>0</v>
      </c>
      <c r="BF1306" s="303">
        <v>0</v>
      </c>
      <c r="BG1306" s="303">
        <v>0</v>
      </c>
      <c r="BH1306" s="303">
        <v>0</v>
      </c>
      <c r="BI1306" s="303">
        <v>0</v>
      </c>
      <c r="BJ1306" s="303">
        <v>0</v>
      </c>
      <c r="BK1306" s="303">
        <v>0</v>
      </c>
      <c r="BL1306" s="303">
        <v>0</v>
      </c>
      <c r="BM1306" s="302">
        <v>1.6303923E-7</v>
      </c>
      <c r="BN1306" s="303">
        <v>1.3894277999999999E-2</v>
      </c>
      <c r="BO1306" s="303">
        <v>0</v>
      </c>
      <c r="BP1306" s="303">
        <v>0</v>
      </c>
      <c r="BQ1306" s="303">
        <v>0</v>
      </c>
      <c r="BR1306" s="74"/>
      <c r="BS1306" s="144">
        <v>1.0207275E-5</v>
      </c>
      <c r="BT1306" s="144">
        <v>6.4721226999999996E-7</v>
      </c>
      <c r="BU1306" s="144">
        <v>4.4015718999999996E-6</v>
      </c>
      <c r="BV1306" s="136">
        <v>0</v>
      </c>
      <c r="BW1306" s="144">
        <v>1.3585896E-6</v>
      </c>
      <c r="BX1306" s="144">
        <v>2.1554998E-7</v>
      </c>
      <c r="BY1306" s="136">
        <v>0</v>
      </c>
      <c r="BZ1306" s="144">
        <v>3.2715848000000002E-7</v>
      </c>
      <c r="CA1306" s="136">
        <v>0</v>
      </c>
      <c r="CB1306" s="136">
        <v>0</v>
      </c>
      <c r="CC1306" s="136">
        <v>0</v>
      </c>
      <c r="CD1306" s="136">
        <v>0</v>
      </c>
      <c r="CE1306" s="136">
        <v>0</v>
      </c>
      <c r="CF1306" s="144">
        <v>4.5044321999999998E-7</v>
      </c>
      <c r="CG1306" s="144">
        <v>2.8028535000000002E-6</v>
      </c>
      <c r="CH1306" s="144">
        <v>3.8959072E-9</v>
      </c>
      <c r="CI1306" s="136">
        <v>0</v>
      </c>
      <c r="CJ1306" s="137"/>
      <c r="CK1306" s="138"/>
      <c r="CL1306" s="233" t="s">
        <v>4679</v>
      </c>
      <c r="CP1306" s="141"/>
      <c r="CQ1306" s="74"/>
      <c r="CR1306" s="74"/>
      <c r="CS1306" s="74"/>
      <c r="CT1306" s="74"/>
      <c r="CU1306" s="74"/>
      <c r="CV1306" s="74"/>
    </row>
    <row r="1307" spans="1:100" ht="14.5" customHeight="1">
      <c r="A1307" s="74" t="s">
        <v>4948</v>
      </c>
      <c r="B1307" s="129" t="s">
        <v>4870</v>
      </c>
      <c r="C1307" s="130" t="str">
        <f t="shared" si="761"/>
        <v>B.044.01.127</v>
      </c>
      <c r="D1307" s="131" t="s">
        <v>4868</v>
      </c>
      <c r="E1307" s="129" t="s">
        <v>2549</v>
      </c>
      <c r="F1307" s="132" t="s">
        <v>4950</v>
      </c>
      <c r="G1307" s="132">
        <f t="shared" si="762"/>
        <v>2.5728069579E-2</v>
      </c>
      <c r="H1307" s="348">
        <f t="shared" si="763"/>
        <v>2.5728069579E-2</v>
      </c>
      <c r="I1307" s="74"/>
      <c r="J1307" s="132">
        <f t="shared" si="764"/>
        <v>1.79717218E-3</v>
      </c>
      <c r="K1307" s="132">
        <f t="shared" si="765"/>
        <v>5.4326467E-3</v>
      </c>
      <c r="L1307" s="300">
        <f t="shared" si="766"/>
        <v>4.4158698999999998E-5</v>
      </c>
      <c r="M1307" s="132">
        <v>1.8454091999999998E-2</v>
      </c>
      <c r="N1307" s="132">
        <v>4.2716782000000002E-3</v>
      </c>
      <c r="O1307" s="132">
        <v>1.1609685E-3</v>
      </c>
      <c r="P1307" s="132">
        <v>9.7537345000000002E-4</v>
      </c>
      <c r="Q1307" s="132">
        <v>8.2179873000000001E-4</v>
      </c>
      <c r="R1307" s="132">
        <v>0</v>
      </c>
      <c r="S1307" s="132">
        <v>0</v>
      </c>
      <c r="T1307" s="132">
        <v>0</v>
      </c>
      <c r="U1307" s="304">
        <v>4.4158698999999998E-5</v>
      </c>
      <c r="V1307" s="132">
        <v>0</v>
      </c>
      <c r="W1307" s="132">
        <v>0</v>
      </c>
      <c r="X1307" s="132">
        <v>0</v>
      </c>
      <c r="Y1307" s="132">
        <v>0</v>
      </c>
      <c r="Z1307" s="132">
        <v>0</v>
      </c>
      <c r="AA1307" s="74"/>
      <c r="AB1307" s="301">
        <f t="shared" si="767"/>
        <v>0.13875257142857142</v>
      </c>
      <c r="AC1307" s="338">
        <f t="shared" si="768"/>
        <v>0.13875257142857142</v>
      </c>
      <c r="AD1307" s="74"/>
      <c r="AE1307" s="136">
        <v>2.3318713999999998</v>
      </c>
      <c r="AF1307" s="136">
        <v>1.9371345</v>
      </c>
      <c r="AG1307" s="136">
        <v>0</v>
      </c>
      <c r="AH1307" s="136">
        <v>0</v>
      </c>
      <c r="AI1307" s="136">
        <v>0.24671055</v>
      </c>
      <c r="AJ1307" s="136">
        <v>1.6447368E-2</v>
      </c>
      <c r="AK1307" s="136">
        <v>0.13157895</v>
      </c>
      <c r="AL1307" s="74"/>
      <c r="AM1307" s="133">
        <v>4.1115811E-3</v>
      </c>
      <c r="AN1307" s="340">
        <f t="shared" si="769"/>
        <v>4.1115811E-3</v>
      </c>
      <c r="AP1307" s="133">
        <v>3.8431464000000001E-3</v>
      </c>
      <c r="AQ1307" s="133">
        <v>1.3833738000000001E-4</v>
      </c>
      <c r="AR1307" s="133">
        <v>1.3009737000000001E-4</v>
      </c>
      <c r="AS1307" s="134">
        <f t="shared" si="770"/>
        <v>2.3040445101999998E-7</v>
      </c>
      <c r="AT1307" s="135">
        <f t="shared" si="771"/>
        <v>5.1160273657199994E-10</v>
      </c>
      <c r="AU1307" s="135">
        <f t="shared" si="772"/>
        <v>1.822092027648E-2</v>
      </c>
      <c r="AV1307" s="302">
        <v>1.2876238E-7</v>
      </c>
      <c r="AW1307" s="302">
        <v>3.8850718999999998E-10</v>
      </c>
      <c r="AX1307" s="302">
        <v>1.0614572E-14</v>
      </c>
      <c r="AY1307" s="303">
        <v>0</v>
      </c>
      <c r="AZ1307" s="303">
        <v>0</v>
      </c>
      <c r="BA1307" s="302">
        <v>1.4503102000000001E-10</v>
      </c>
      <c r="BB1307" s="302">
        <v>1.0149704E-7</v>
      </c>
      <c r="BC1307" s="302">
        <v>2.0559341999999999E-11</v>
      </c>
      <c r="BD1307" s="302">
        <v>1.0252558999999999E-10</v>
      </c>
      <c r="BE1307" s="303">
        <v>0</v>
      </c>
      <c r="BF1307" s="303">
        <v>0</v>
      </c>
      <c r="BG1307" s="303">
        <v>0</v>
      </c>
      <c r="BH1307" s="303">
        <v>0</v>
      </c>
      <c r="BI1307" s="303">
        <v>0</v>
      </c>
      <c r="BJ1307" s="303">
        <v>0</v>
      </c>
      <c r="BK1307" s="303">
        <v>0</v>
      </c>
      <c r="BL1307" s="303">
        <v>0</v>
      </c>
      <c r="BM1307" s="302">
        <v>8.9127647999999996E-7</v>
      </c>
      <c r="BN1307" s="303">
        <v>1.8220028999999999E-2</v>
      </c>
      <c r="BO1307" s="303">
        <v>0</v>
      </c>
      <c r="BP1307" s="303">
        <v>0</v>
      </c>
      <c r="BQ1307" s="303">
        <v>0</v>
      </c>
      <c r="BR1307" s="74"/>
      <c r="BS1307" s="144">
        <v>8.7341339999999996E-6</v>
      </c>
      <c r="BT1307" s="144">
        <v>7.5459054999999997E-7</v>
      </c>
      <c r="BU1307" s="144">
        <v>3.8687898000000004E-6</v>
      </c>
      <c r="BV1307" s="136">
        <v>0</v>
      </c>
      <c r="BW1307" s="144">
        <v>1.2871431999999999E-6</v>
      </c>
      <c r="BX1307" s="144">
        <v>9.3890383000000002E-8</v>
      </c>
      <c r="BY1307" s="136">
        <v>0</v>
      </c>
      <c r="BZ1307" s="144">
        <v>1.4250540000000001E-7</v>
      </c>
      <c r="CA1307" s="136">
        <v>0</v>
      </c>
      <c r="CB1307" s="136">
        <v>0</v>
      </c>
      <c r="CC1307" s="136">
        <v>0</v>
      </c>
      <c r="CD1307" s="136">
        <v>0</v>
      </c>
      <c r="CE1307" s="136">
        <v>0</v>
      </c>
      <c r="CF1307" s="144">
        <v>2.268892E-7</v>
      </c>
      <c r="CG1307" s="144">
        <v>2.3390279999999999E-6</v>
      </c>
      <c r="CH1307" s="144">
        <v>2.1297515000000001E-8</v>
      </c>
      <c r="CI1307" s="136">
        <v>0</v>
      </c>
      <c r="CJ1307" s="137"/>
      <c r="CK1307" s="138"/>
      <c r="CL1307" s="233" t="s">
        <v>4679</v>
      </c>
      <c r="CP1307" s="141"/>
      <c r="CQ1307" s="74"/>
      <c r="CR1307" s="74"/>
      <c r="CS1307" s="74"/>
      <c r="CT1307" s="74"/>
      <c r="CU1307" s="74"/>
      <c r="CV1307" s="74"/>
    </row>
    <row r="1308" spans="1:100" ht="14.5" customHeight="1">
      <c r="A1308" s="74" t="s">
        <v>4951</v>
      </c>
      <c r="B1308" s="129" t="s">
        <v>4870</v>
      </c>
      <c r="C1308" s="130" t="str">
        <f t="shared" si="761"/>
        <v>B.044.01.128</v>
      </c>
      <c r="D1308" s="131" t="s">
        <v>4868</v>
      </c>
      <c r="E1308" s="129" t="s">
        <v>2549</v>
      </c>
      <c r="F1308" s="132" t="s">
        <v>4953</v>
      </c>
      <c r="G1308" s="132">
        <f t="shared" si="762"/>
        <v>3.9438236151999997E-2</v>
      </c>
      <c r="H1308" s="348">
        <f t="shared" si="763"/>
        <v>3.9438236151999997E-2</v>
      </c>
      <c r="I1308" s="74"/>
      <c r="J1308" s="132">
        <f t="shared" si="764"/>
        <v>2.7458528999999999E-3</v>
      </c>
      <c r="K1308" s="132">
        <f t="shared" si="765"/>
        <v>8.3286075999999994E-3</v>
      </c>
      <c r="L1308" s="300">
        <f t="shared" si="766"/>
        <v>5.0022652E-5</v>
      </c>
      <c r="M1308" s="132">
        <v>2.8313753000000001E-2</v>
      </c>
      <c r="N1308" s="132">
        <v>6.5587425E-3</v>
      </c>
      <c r="O1308" s="132">
        <v>1.7698651000000001E-3</v>
      </c>
      <c r="P1308" s="132">
        <v>1.4869303999999999E-3</v>
      </c>
      <c r="Q1308" s="132">
        <v>1.2589224999999999E-3</v>
      </c>
      <c r="R1308" s="132">
        <v>0</v>
      </c>
      <c r="S1308" s="132">
        <v>0</v>
      </c>
      <c r="T1308" s="132">
        <v>0</v>
      </c>
      <c r="U1308" s="304">
        <v>5.0022652E-5</v>
      </c>
      <c r="V1308" s="132">
        <v>0</v>
      </c>
      <c r="W1308" s="132">
        <v>0</v>
      </c>
      <c r="X1308" s="132">
        <v>0</v>
      </c>
      <c r="Y1308" s="132">
        <v>0</v>
      </c>
      <c r="Z1308" s="132">
        <v>0</v>
      </c>
      <c r="AA1308" s="74"/>
      <c r="AB1308" s="301">
        <f t="shared" si="767"/>
        <v>0.21288536090225563</v>
      </c>
      <c r="AC1308" s="338">
        <f t="shared" si="768"/>
        <v>0.21288536090225563</v>
      </c>
      <c r="AD1308" s="74"/>
      <c r="AE1308" s="136">
        <v>3.0141325999999999</v>
      </c>
      <c r="AF1308" s="136">
        <v>2.9702730000000002</v>
      </c>
      <c r="AG1308" s="136">
        <v>0</v>
      </c>
      <c r="AH1308" s="136">
        <v>0</v>
      </c>
      <c r="AI1308" s="136">
        <v>0</v>
      </c>
      <c r="AJ1308" s="136">
        <v>4.3859652999999998E-2</v>
      </c>
      <c r="AK1308" s="136">
        <v>0</v>
      </c>
      <c r="AL1308" s="74"/>
      <c r="AM1308" s="133">
        <v>6.3072472000000003E-3</v>
      </c>
      <c r="AN1308" s="340">
        <f t="shared" si="769"/>
        <v>6.3072472000000003E-3</v>
      </c>
      <c r="AP1308" s="133">
        <v>5.8955780999999999E-3</v>
      </c>
      <c r="AQ1308" s="133">
        <v>2.1218897000000001E-4</v>
      </c>
      <c r="AR1308" s="133">
        <v>1.9948009E-4</v>
      </c>
      <c r="AS1308" s="134">
        <f t="shared" si="770"/>
        <v>3.5345192585999999E-7</v>
      </c>
      <c r="AT1308" s="135">
        <f t="shared" si="771"/>
        <v>7.8472252673E-10</v>
      </c>
      <c r="AU1308" s="135">
        <f t="shared" si="772"/>
        <v>2.79383886315E-2</v>
      </c>
      <c r="AV1308" s="302">
        <v>1.9755762E-7</v>
      </c>
      <c r="AW1308" s="302">
        <v>5.9607901000000001E-10</v>
      </c>
      <c r="AX1308" s="302">
        <v>1.6285730000000001E-14</v>
      </c>
      <c r="AY1308" s="303">
        <v>0</v>
      </c>
      <c r="AZ1308" s="303">
        <v>0</v>
      </c>
      <c r="BA1308" s="302">
        <v>2.2109586000000001E-10</v>
      </c>
      <c r="BB1308" s="302">
        <v>1.5567320999999999E-7</v>
      </c>
      <c r="BC1308" s="302">
        <v>3.1342160999999999E-11</v>
      </c>
      <c r="BD1308" s="302">
        <v>1.5728506999999999E-10</v>
      </c>
      <c r="BE1308" s="303">
        <v>0</v>
      </c>
      <c r="BF1308" s="303">
        <v>0</v>
      </c>
      <c r="BG1308" s="303">
        <v>0</v>
      </c>
      <c r="BH1308" s="303">
        <v>0</v>
      </c>
      <c r="BI1308" s="303">
        <v>0</v>
      </c>
      <c r="BJ1308" s="303">
        <v>0</v>
      </c>
      <c r="BK1308" s="303">
        <v>0</v>
      </c>
      <c r="BL1308" s="303">
        <v>0</v>
      </c>
      <c r="BM1308" s="302">
        <v>1.0096315E-6</v>
      </c>
      <c r="BN1308" s="303">
        <v>2.7937378999999998E-2</v>
      </c>
      <c r="BO1308" s="303">
        <v>0</v>
      </c>
      <c r="BP1308" s="303">
        <v>0</v>
      </c>
      <c r="BQ1308" s="303">
        <v>0</v>
      </c>
      <c r="BR1308" s="74"/>
      <c r="BS1308" s="144">
        <v>1.3383608E-5</v>
      </c>
      <c r="BT1308" s="144">
        <v>1.1571615999999999E-6</v>
      </c>
      <c r="BU1308" s="144">
        <v>5.9358087999999997E-6</v>
      </c>
      <c r="BV1308" s="136">
        <v>0</v>
      </c>
      <c r="BW1308" s="144">
        <v>1.9732948E-6</v>
      </c>
      <c r="BX1308" s="144">
        <v>1.4313334999999999E-7</v>
      </c>
      <c r="BY1308" s="136">
        <v>0</v>
      </c>
      <c r="BZ1308" s="144">
        <v>2.1724562000000001E-7</v>
      </c>
      <c r="CA1308" s="136">
        <v>0</v>
      </c>
      <c r="CB1308" s="136">
        <v>0</v>
      </c>
      <c r="CC1308" s="136">
        <v>0</v>
      </c>
      <c r="CD1308" s="136">
        <v>0</v>
      </c>
      <c r="CE1308" s="136">
        <v>0</v>
      </c>
      <c r="CF1308" s="144">
        <v>3.4632841999999999E-7</v>
      </c>
      <c r="CG1308" s="144">
        <v>3.5865096999999999E-6</v>
      </c>
      <c r="CH1308" s="144">
        <v>2.4125670000000001E-8</v>
      </c>
      <c r="CI1308" s="136">
        <v>0</v>
      </c>
      <c r="CJ1308" s="137"/>
      <c r="CK1308" s="138"/>
      <c r="CL1308" s="233" t="s">
        <v>4679</v>
      </c>
      <c r="CP1308" s="141"/>
      <c r="CQ1308" s="74"/>
      <c r="CR1308" s="74"/>
      <c r="CS1308" s="74"/>
      <c r="CT1308" s="74"/>
      <c r="CU1308" s="74"/>
      <c r="CV1308" s="74"/>
    </row>
    <row r="1309" spans="1:100" ht="14.5" customHeight="1">
      <c r="A1309" s="74" t="s">
        <v>4954</v>
      </c>
      <c r="B1309" s="129" t="s">
        <v>4870</v>
      </c>
      <c r="C1309" s="130" t="str">
        <f t="shared" si="761"/>
        <v>B.044.01.129</v>
      </c>
      <c r="D1309" s="131" t="s">
        <v>4868</v>
      </c>
      <c r="E1309" s="129" t="s">
        <v>2549</v>
      </c>
      <c r="F1309" s="132" t="s">
        <v>4956</v>
      </c>
      <c r="G1309" s="132">
        <f t="shared" si="762"/>
        <v>0</v>
      </c>
      <c r="H1309" s="348">
        <f t="shared" si="763"/>
        <v>0</v>
      </c>
      <c r="I1309" s="74"/>
      <c r="J1309" s="132">
        <f t="shared" si="764"/>
        <v>0</v>
      </c>
      <c r="K1309" s="132">
        <f t="shared" si="765"/>
        <v>0</v>
      </c>
      <c r="L1309" s="300">
        <f t="shared" si="766"/>
        <v>0</v>
      </c>
      <c r="M1309" s="132">
        <v>0</v>
      </c>
      <c r="N1309" s="132">
        <v>0</v>
      </c>
      <c r="O1309" s="132">
        <v>0</v>
      </c>
      <c r="P1309" s="132">
        <v>0</v>
      </c>
      <c r="Q1309" s="132">
        <v>0</v>
      </c>
      <c r="R1309" s="132">
        <v>0</v>
      </c>
      <c r="S1309" s="132">
        <v>0</v>
      </c>
      <c r="T1309" s="132">
        <v>0</v>
      </c>
      <c r="U1309" s="132">
        <v>0</v>
      </c>
      <c r="V1309" s="132">
        <v>0</v>
      </c>
      <c r="W1309" s="132">
        <v>0</v>
      </c>
      <c r="X1309" s="132">
        <v>0</v>
      </c>
      <c r="Y1309" s="132">
        <v>0</v>
      </c>
      <c r="Z1309" s="132">
        <v>0</v>
      </c>
      <c r="AA1309" s="74"/>
      <c r="AB1309" s="301">
        <f t="shared" si="767"/>
        <v>0</v>
      </c>
      <c r="AC1309" s="338"/>
      <c r="AD1309" s="74"/>
      <c r="AE1309" s="136">
        <v>0</v>
      </c>
      <c r="AF1309" s="136">
        <v>0</v>
      </c>
      <c r="AG1309" s="136">
        <v>0</v>
      </c>
      <c r="AH1309" s="136">
        <v>0</v>
      </c>
      <c r="AI1309" s="136">
        <v>0</v>
      </c>
      <c r="AJ1309" s="136">
        <v>0</v>
      </c>
      <c r="AK1309" s="136">
        <v>0</v>
      </c>
      <c r="AL1309" s="74"/>
      <c r="AM1309" s="133">
        <v>0</v>
      </c>
      <c r="AN1309" s="340"/>
      <c r="AP1309" s="133">
        <v>0</v>
      </c>
      <c r="AQ1309" s="133">
        <v>0</v>
      </c>
      <c r="AR1309" s="133">
        <v>0</v>
      </c>
      <c r="AS1309" s="134">
        <f t="shared" si="770"/>
        <v>0</v>
      </c>
      <c r="AT1309" s="135">
        <f t="shared" si="771"/>
        <v>0</v>
      </c>
      <c r="AU1309" s="135">
        <f t="shared" si="772"/>
        <v>0</v>
      </c>
      <c r="AV1309" s="303">
        <v>0</v>
      </c>
      <c r="AW1309" s="303">
        <v>0</v>
      </c>
      <c r="AX1309" s="303">
        <v>0</v>
      </c>
      <c r="AY1309" s="303">
        <v>0</v>
      </c>
      <c r="AZ1309" s="303">
        <v>0</v>
      </c>
      <c r="BA1309" s="303">
        <v>0</v>
      </c>
      <c r="BB1309" s="303">
        <v>0</v>
      </c>
      <c r="BC1309" s="303">
        <v>0</v>
      </c>
      <c r="BD1309" s="303">
        <v>0</v>
      </c>
      <c r="BE1309" s="303">
        <v>0</v>
      </c>
      <c r="BF1309" s="303">
        <v>0</v>
      </c>
      <c r="BG1309" s="303">
        <v>0</v>
      </c>
      <c r="BH1309" s="303">
        <v>0</v>
      </c>
      <c r="BI1309" s="303">
        <v>0</v>
      </c>
      <c r="BJ1309" s="303">
        <v>0</v>
      </c>
      <c r="BK1309" s="303">
        <v>0</v>
      </c>
      <c r="BL1309" s="303">
        <v>0</v>
      </c>
      <c r="BM1309" s="303">
        <v>0</v>
      </c>
      <c r="BN1309" s="303">
        <v>0</v>
      </c>
      <c r="BO1309" s="303">
        <v>0</v>
      </c>
      <c r="BP1309" s="303">
        <v>0</v>
      </c>
      <c r="BQ1309" s="303">
        <v>0</v>
      </c>
      <c r="BR1309" s="74"/>
      <c r="BS1309" s="136">
        <v>0</v>
      </c>
      <c r="BT1309" s="136">
        <v>0</v>
      </c>
      <c r="BU1309" s="136">
        <v>0</v>
      </c>
      <c r="BV1309" s="136">
        <v>0</v>
      </c>
      <c r="BW1309" s="136">
        <v>0</v>
      </c>
      <c r="BX1309" s="136">
        <v>0</v>
      </c>
      <c r="BY1309" s="136">
        <v>0</v>
      </c>
      <c r="BZ1309" s="136">
        <v>0</v>
      </c>
      <c r="CA1309" s="136">
        <v>0</v>
      </c>
      <c r="CB1309" s="136">
        <v>0</v>
      </c>
      <c r="CC1309" s="136">
        <v>0</v>
      </c>
      <c r="CD1309" s="136">
        <v>0</v>
      </c>
      <c r="CE1309" s="136">
        <v>0</v>
      </c>
      <c r="CF1309" s="136">
        <v>0</v>
      </c>
      <c r="CG1309" s="136">
        <v>0</v>
      </c>
      <c r="CH1309" s="136">
        <v>0</v>
      </c>
      <c r="CI1309" s="136">
        <v>0</v>
      </c>
      <c r="CK1309" s="138"/>
      <c r="CL1309" s="233" t="s">
        <v>4679</v>
      </c>
      <c r="CP1309" s="141"/>
      <c r="CQ1309" s="74"/>
      <c r="CR1309" s="74"/>
      <c r="CS1309" s="74"/>
      <c r="CT1309" s="74"/>
      <c r="CU1309" s="74"/>
      <c r="CV1309" s="74"/>
    </row>
    <row r="1310" spans="1:100" ht="14.5" customHeight="1">
      <c r="A1310" s="74" t="s">
        <v>4957</v>
      </c>
      <c r="B1310" s="129" t="s">
        <v>4870</v>
      </c>
      <c r="C1310" s="130" t="str">
        <f t="shared" si="761"/>
        <v>B.044.01.130</v>
      </c>
      <c r="D1310" s="131" t="s">
        <v>4868</v>
      </c>
      <c r="E1310" s="129" t="s">
        <v>2549</v>
      </c>
      <c r="F1310" s="132" t="s">
        <v>4959</v>
      </c>
      <c r="G1310" s="132">
        <f t="shared" si="762"/>
        <v>5.4975624889999999E-4</v>
      </c>
      <c r="H1310" s="348">
        <f t="shared" si="763"/>
        <v>5.4975624889999999E-4</v>
      </c>
      <c r="I1310" s="74"/>
      <c r="J1310" s="132">
        <f t="shared" si="764"/>
        <v>5.1601233899999998E-5</v>
      </c>
      <c r="K1310" s="132">
        <f t="shared" si="765"/>
        <v>6.3192454999999999E-5</v>
      </c>
      <c r="L1310" s="300">
        <f t="shared" si="766"/>
        <v>2.0320164000000001E-4</v>
      </c>
      <c r="M1310" s="132">
        <v>2.3176092E-4</v>
      </c>
      <c r="N1310" s="304">
        <v>9.5227570000000004E-6</v>
      </c>
      <c r="O1310" s="304">
        <v>5.3669698E-5</v>
      </c>
      <c r="P1310" s="304">
        <v>4.5089938000000001E-5</v>
      </c>
      <c r="Q1310" s="304">
        <v>6.5112958999999998E-6</v>
      </c>
      <c r="R1310" s="132">
        <v>0</v>
      </c>
      <c r="S1310" s="132">
        <v>0</v>
      </c>
      <c r="T1310" s="132">
        <v>0</v>
      </c>
      <c r="U1310" s="132">
        <v>2.0320164000000001E-4</v>
      </c>
      <c r="V1310" s="132">
        <v>0</v>
      </c>
      <c r="W1310" s="132">
        <v>0</v>
      </c>
      <c r="X1310" s="132">
        <v>0</v>
      </c>
      <c r="Y1310" s="132">
        <v>0</v>
      </c>
      <c r="Z1310" s="132">
        <v>0</v>
      </c>
      <c r="AA1310" s="74"/>
      <c r="AB1310" s="301">
        <f t="shared" si="767"/>
        <v>1.7425633082706767E-3</v>
      </c>
      <c r="AC1310" s="338">
        <f t="shared" si="768"/>
        <v>1.7425633082706767E-3</v>
      </c>
      <c r="AD1310" s="74"/>
      <c r="AE1310" s="136">
        <v>1.0526316</v>
      </c>
      <c r="AF1310" s="136">
        <v>0</v>
      </c>
      <c r="AG1310" s="136">
        <v>0</v>
      </c>
      <c r="AH1310" s="136">
        <v>0</v>
      </c>
      <c r="AI1310" s="136">
        <v>0</v>
      </c>
      <c r="AJ1310" s="136">
        <v>0</v>
      </c>
      <c r="AK1310" s="136">
        <v>1.0526316</v>
      </c>
      <c r="AL1310" s="74"/>
      <c r="AM1310" s="145">
        <v>4.1989585999999997E-5</v>
      </c>
      <c r="AN1310" s="340">
        <f t="shared" si="769"/>
        <v>4.1989585999999997E-5</v>
      </c>
      <c r="AP1310" s="145">
        <v>4.0177464999999997E-5</v>
      </c>
      <c r="AQ1310" s="145">
        <v>1.7828380000000001E-6</v>
      </c>
      <c r="AR1310" s="145">
        <v>2.9283407999999999E-8</v>
      </c>
      <c r="AS1310" s="134">
        <f t="shared" si="770"/>
        <v>2.4087208595999999E-9</v>
      </c>
      <c r="AT1310" s="135">
        <f t="shared" si="771"/>
        <v>6.593335696090001E-12</v>
      </c>
      <c r="AU1310" s="135">
        <f t="shared" si="772"/>
        <v>4.1013176000000003E-6</v>
      </c>
      <c r="AV1310" s="302">
        <v>1.6170986999999999E-9</v>
      </c>
      <c r="AW1310" s="302">
        <v>4.8791772000000002E-12</v>
      </c>
      <c r="AX1310" s="302">
        <v>1.3330609E-16</v>
      </c>
      <c r="AY1310" s="303">
        <v>0</v>
      </c>
      <c r="AZ1310" s="303">
        <v>0</v>
      </c>
      <c r="BA1310" s="302">
        <v>6.7045496000000003E-12</v>
      </c>
      <c r="BB1310" s="302">
        <v>7.8491761000000002E-10</v>
      </c>
      <c r="BC1310" s="302">
        <v>9.5042515999999993E-13</v>
      </c>
      <c r="BD1310" s="302">
        <v>7.6360002999999995E-13</v>
      </c>
      <c r="BE1310" s="303">
        <v>0</v>
      </c>
      <c r="BF1310" s="303">
        <v>0</v>
      </c>
      <c r="BG1310" s="303">
        <v>0</v>
      </c>
      <c r="BH1310" s="303">
        <v>0</v>
      </c>
      <c r="BI1310" s="303">
        <v>0</v>
      </c>
      <c r="BJ1310" s="303">
        <v>0</v>
      </c>
      <c r="BK1310" s="303">
        <v>0</v>
      </c>
      <c r="BL1310" s="303">
        <v>0</v>
      </c>
      <c r="BM1310" s="302">
        <v>4.1013176000000003E-6</v>
      </c>
      <c r="BN1310" s="303">
        <v>0</v>
      </c>
      <c r="BO1310" s="303">
        <v>0</v>
      </c>
      <c r="BP1310" s="303">
        <v>0</v>
      </c>
      <c r="BQ1310" s="303">
        <v>0</v>
      </c>
      <c r="BR1310" s="74"/>
      <c r="BS1310" s="144">
        <v>1.8244599999999999E-7</v>
      </c>
      <c r="BT1310" s="144">
        <v>7.4718104999999998E-9</v>
      </c>
      <c r="BU1310" s="144">
        <v>4.8587288000000003E-8</v>
      </c>
      <c r="BV1310" s="136">
        <v>0</v>
      </c>
      <c r="BW1310" s="144">
        <v>8.7462506999999999E-9</v>
      </c>
      <c r="BX1310" s="144">
        <v>4.3404005999999998E-9</v>
      </c>
      <c r="BY1310" s="136">
        <v>0</v>
      </c>
      <c r="BZ1310" s="144">
        <v>6.5877940999999997E-9</v>
      </c>
      <c r="CA1310" s="136">
        <v>0</v>
      </c>
      <c r="CB1310" s="136">
        <v>0</v>
      </c>
      <c r="CC1310" s="136">
        <v>0</v>
      </c>
      <c r="CD1310" s="136">
        <v>0</v>
      </c>
      <c r="CE1310" s="136">
        <v>0</v>
      </c>
      <c r="CF1310" s="144">
        <v>8.7093412E-9</v>
      </c>
      <c r="CG1310" s="136">
        <v>0</v>
      </c>
      <c r="CH1310" s="144">
        <v>9.8003115000000001E-8</v>
      </c>
      <c r="CI1310" s="136">
        <v>0</v>
      </c>
      <c r="CJ1310" s="137"/>
      <c r="CK1310" s="138"/>
      <c r="CL1310" s="233" t="s">
        <v>4679</v>
      </c>
      <c r="CP1310" s="141"/>
      <c r="CQ1310" s="74"/>
      <c r="CR1310" s="74"/>
      <c r="CS1310" s="74"/>
      <c r="CT1310" s="74"/>
      <c r="CU1310" s="74"/>
      <c r="CV1310" s="74"/>
    </row>
    <row r="1311" spans="1:100" ht="14.5" customHeight="1">
      <c r="A1311" s="74" t="s">
        <v>4960</v>
      </c>
      <c r="B1311" s="129" t="s">
        <v>4870</v>
      </c>
      <c r="C1311" s="130" t="str">
        <f t="shared" si="761"/>
        <v>B.044.01.131</v>
      </c>
      <c r="D1311" s="131" t="s">
        <v>4868</v>
      </c>
      <c r="E1311" s="129" t="s">
        <v>2549</v>
      </c>
      <c r="F1311" s="132" t="s">
        <v>4962</v>
      </c>
      <c r="G1311" s="132">
        <f t="shared" si="762"/>
        <v>2.1714582990000002E-2</v>
      </c>
      <c r="H1311" s="348">
        <f t="shared" si="763"/>
        <v>2.1714582990000002E-2</v>
      </c>
      <c r="I1311" s="74"/>
      <c r="J1311" s="132">
        <f t="shared" si="764"/>
        <v>2.3931949899999999E-3</v>
      </c>
      <c r="K1311" s="132">
        <f t="shared" si="765"/>
        <v>3.7066920000000001E-3</v>
      </c>
      <c r="L1311" s="300">
        <f t="shared" si="766"/>
        <v>1.1746799999999999E-4</v>
      </c>
      <c r="M1311" s="132">
        <v>1.5497228E-2</v>
      </c>
      <c r="N1311" s="132">
        <v>1.8093482E-3</v>
      </c>
      <c r="O1311" s="132">
        <v>1.8973438E-3</v>
      </c>
      <c r="P1311" s="132">
        <v>1.5940301E-3</v>
      </c>
      <c r="Q1311" s="132">
        <v>7.9916489000000002E-4</v>
      </c>
      <c r="R1311" s="132">
        <v>0</v>
      </c>
      <c r="S1311" s="132">
        <v>0</v>
      </c>
      <c r="T1311" s="132">
        <v>0</v>
      </c>
      <c r="U1311" s="132">
        <v>1.1746799999999999E-4</v>
      </c>
      <c r="V1311" s="132">
        <v>0</v>
      </c>
      <c r="W1311" s="132">
        <v>0</v>
      </c>
      <c r="X1311" s="132">
        <v>0</v>
      </c>
      <c r="Y1311" s="132">
        <v>0</v>
      </c>
      <c r="Z1311" s="132">
        <v>0</v>
      </c>
      <c r="AA1311" s="74"/>
      <c r="AB1311" s="301">
        <f t="shared" si="767"/>
        <v>0.11652051127819549</v>
      </c>
      <c r="AC1311" s="338">
        <f t="shared" si="768"/>
        <v>0.11652051127819549</v>
      </c>
      <c r="AD1311" s="74"/>
      <c r="AE1311" s="136">
        <v>1.8530218000000001</v>
      </c>
      <c r="AF1311" s="136">
        <v>1.4392544</v>
      </c>
      <c r="AG1311" s="136">
        <v>0</v>
      </c>
      <c r="AH1311" s="136">
        <v>0</v>
      </c>
      <c r="AI1311" s="136">
        <v>5.4172695E-2</v>
      </c>
      <c r="AJ1311" s="136">
        <v>9.0599164999999995E-2</v>
      </c>
      <c r="AK1311" s="136">
        <v>0.26899547000000001</v>
      </c>
      <c r="AL1311" s="74"/>
      <c r="AM1311" s="133">
        <v>3.0527258999999999E-3</v>
      </c>
      <c r="AN1311" s="340">
        <f t="shared" si="769"/>
        <v>3.0527258999999999E-3</v>
      </c>
      <c r="AP1311" s="133">
        <v>2.8654084E-3</v>
      </c>
      <c r="AQ1311" s="133">
        <v>1.130313E-4</v>
      </c>
      <c r="AR1311" s="145">
        <v>7.4286183999999997E-5</v>
      </c>
      <c r="AS1311" s="134">
        <f t="shared" si="770"/>
        <v>1.7178706980999999E-7</v>
      </c>
      <c r="AT1311" s="135">
        <f t="shared" si="771"/>
        <v>4.1801516981900002E-10</v>
      </c>
      <c r="AU1311" s="135">
        <f t="shared" si="772"/>
        <v>1.04042279137E-2</v>
      </c>
      <c r="AV1311" s="302">
        <v>1.0813102999999999E-7</v>
      </c>
      <c r="AW1311" s="302">
        <v>3.2625743E-10</v>
      </c>
      <c r="AX1311" s="302">
        <v>8.9138190000000003E-15</v>
      </c>
      <c r="AY1311" s="303">
        <v>0</v>
      </c>
      <c r="AZ1311" s="303">
        <v>0</v>
      </c>
      <c r="BA1311" s="302">
        <v>2.3702081000000001E-10</v>
      </c>
      <c r="BB1311" s="302">
        <v>6.3419018999999996E-8</v>
      </c>
      <c r="BC1311" s="302">
        <v>3.3599654E-11</v>
      </c>
      <c r="BD1311" s="302">
        <v>5.8149172000000001E-11</v>
      </c>
      <c r="BE1311" s="303">
        <v>0</v>
      </c>
      <c r="BF1311" s="303">
        <v>0</v>
      </c>
      <c r="BG1311" s="303">
        <v>0</v>
      </c>
      <c r="BH1311" s="303">
        <v>0</v>
      </c>
      <c r="BI1311" s="303">
        <v>0</v>
      </c>
      <c r="BJ1311" s="303">
        <v>0</v>
      </c>
      <c r="BK1311" s="303">
        <v>0</v>
      </c>
      <c r="BL1311" s="303">
        <v>0</v>
      </c>
      <c r="BM1311" s="302">
        <v>2.3709137000000002E-6</v>
      </c>
      <c r="BN1311" s="303">
        <v>1.0401857E-2</v>
      </c>
      <c r="BO1311" s="303">
        <v>0</v>
      </c>
      <c r="BP1311" s="303">
        <v>0</v>
      </c>
      <c r="BQ1311" s="303">
        <v>0</v>
      </c>
      <c r="BR1311" s="74"/>
      <c r="BS1311" s="144">
        <v>7.1522749000000001E-6</v>
      </c>
      <c r="BT1311" s="144">
        <v>4.7893169999999999E-7</v>
      </c>
      <c r="BU1311" s="144">
        <v>3.2489010000000002E-6</v>
      </c>
      <c r="BV1311" s="136">
        <v>0</v>
      </c>
      <c r="BW1311" s="144">
        <v>9.9540568999999992E-7</v>
      </c>
      <c r="BX1311" s="144">
        <v>1.5344286E-7</v>
      </c>
      <c r="BY1311" s="136">
        <v>0</v>
      </c>
      <c r="BZ1311" s="144">
        <v>2.3289323999999999E-7</v>
      </c>
      <c r="CA1311" s="136">
        <v>0</v>
      </c>
      <c r="CB1311" s="136">
        <v>0</v>
      </c>
      <c r="CC1311" s="136">
        <v>0</v>
      </c>
      <c r="CD1311" s="136">
        <v>0</v>
      </c>
      <c r="CE1311" s="136">
        <v>0</v>
      </c>
      <c r="CF1311" s="144">
        <v>3.2183715000000001E-7</v>
      </c>
      <c r="CG1311" s="144">
        <v>1.6642091000000001E-6</v>
      </c>
      <c r="CH1311" s="144">
        <v>5.6654216000000002E-8</v>
      </c>
      <c r="CI1311" s="136">
        <v>0</v>
      </c>
      <c r="CJ1311" s="137"/>
      <c r="CK1311" s="138"/>
      <c r="CL1311" s="233" t="s">
        <v>4679</v>
      </c>
      <c r="CP1311" s="141"/>
      <c r="CQ1311" s="74"/>
      <c r="CR1311" s="74"/>
      <c r="CS1311" s="74"/>
      <c r="CT1311" s="74"/>
      <c r="CU1311" s="74"/>
      <c r="CV1311" s="74"/>
    </row>
    <row r="1312" spans="1:100" ht="14.5" customHeight="1">
      <c r="A1312" s="74" t="s">
        <v>4963</v>
      </c>
      <c r="B1312" s="129" t="s">
        <v>4870</v>
      </c>
      <c r="C1312" s="130" t="str">
        <f t="shared" si="761"/>
        <v>B.044.01.132</v>
      </c>
      <c r="D1312" s="131" t="s">
        <v>4868</v>
      </c>
      <c r="E1312" s="129" t="s">
        <v>2549</v>
      </c>
      <c r="F1312" s="132" t="s">
        <v>4965</v>
      </c>
      <c r="G1312" s="132">
        <f t="shared" si="762"/>
        <v>2.9371385410999998E-2</v>
      </c>
      <c r="H1312" s="348">
        <f t="shared" si="763"/>
        <v>2.9371385410999998E-2</v>
      </c>
      <c r="I1312" s="74"/>
      <c r="J1312" s="132">
        <f t="shared" si="764"/>
        <v>2.35780461E-3</v>
      </c>
      <c r="K1312" s="132">
        <f t="shared" si="765"/>
        <v>3.4079728999999999E-3</v>
      </c>
      <c r="L1312" s="300">
        <f t="shared" si="766"/>
        <v>8.7656900999999994E-5</v>
      </c>
      <c r="M1312" s="132">
        <v>2.3517950999999999E-2</v>
      </c>
      <c r="N1312" s="132">
        <v>1.7265933999999999E-3</v>
      </c>
      <c r="O1312" s="132">
        <v>1.6813794999999999E-3</v>
      </c>
      <c r="P1312" s="132">
        <v>1.4125903999999999E-3</v>
      </c>
      <c r="Q1312" s="132">
        <v>9.4521421000000002E-4</v>
      </c>
      <c r="R1312" s="132">
        <v>0</v>
      </c>
      <c r="S1312" s="132">
        <v>0</v>
      </c>
      <c r="T1312" s="132">
        <v>0</v>
      </c>
      <c r="U1312" s="304">
        <v>8.7656900999999994E-5</v>
      </c>
      <c r="V1312" s="132">
        <v>0</v>
      </c>
      <c r="W1312" s="132">
        <v>0</v>
      </c>
      <c r="X1312" s="132">
        <v>0</v>
      </c>
      <c r="Y1312" s="132">
        <v>0</v>
      </c>
      <c r="Z1312" s="132">
        <v>0</v>
      </c>
      <c r="AA1312" s="74"/>
      <c r="AB1312" s="301">
        <f t="shared" si="767"/>
        <v>0.17682669924812028</v>
      </c>
      <c r="AC1312" s="338">
        <f t="shared" si="768"/>
        <v>0.17682669924812028</v>
      </c>
      <c r="AD1312" s="74"/>
      <c r="AE1312" s="136">
        <v>2.3602829999999999</v>
      </c>
      <c r="AF1312" s="136">
        <v>1.9616571</v>
      </c>
      <c r="AG1312" s="136">
        <v>0</v>
      </c>
      <c r="AH1312" s="136">
        <v>0</v>
      </c>
      <c r="AI1312" s="136">
        <v>6.4817216000000004E-4</v>
      </c>
      <c r="AJ1312" s="136">
        <v>3.5649470000000003E-2</v>
      </c>
      <c r="AK1312" s="136">
        <v>0.36232826000000001</v>
      </c>
      <c r="AL1312" s="74"/>
      <c r="AM1312" s="133">
        <v>3.9588755000000003E-3</v>
      </c>
      <c r="AN1312" s="340">
        <f t="shared" si="769"/>
        <v>3.9588755000000003E-3</v>
      </c>
      <c r="AP1312" s="133">
        <v>3.7773638E-3</v>
      </c>
      <c r="AQ1312" s="133">
        <v>1.5657240000000001E-4</v>
      </c>
      <c r="AR1312" s="145">
        <v>2.4939302999999998E-5</v>
      </c>
      <c r="AS1312" s="134">
        <f t="shared" si="770"/>
        <v>2.2646065902999999E-7</v>
      </c>
      <c r="AT1312" s="135">
        <f t="shared" si="771"/>
        <v>5.7903994324299999E-10</v>
      </c>
      <c r="AU1312" s="135">
        <f t="shared" si="772"/>
        <v>3.4928996219000001E-3</v>
      </c>
      <c r="AV1312" s="302">
        <v>1.6409518000000001E-7</v>
      </c>
      <c r="AW1312" s="302">
        <v>4.9511475999999997E-10</v>
      </c>
      <c r="AX1312" s="302">
        <v>1.3527243E-14</v>
      </c>
      <c r="AY1312" s="303">
        <v>0</v>
      </c>
      <c r="AZ1312" s="303">
        <v>0</v>
      </c>
      <c r="BA1312" s="302">
        <v>2.1004203E-10</v>
      </c>
      <c r="BB1312" s="302">
        <v>6.2155437E-8</v>
      </c>
      <c r="BC1312" s="302">
        <v>2.9775189000000001E-11</v>
      </c>
      <c r="BD1312" s="302">
        <v>5.4136467000000003E-11</v>
      </c>
      <c r="BE1312" s="303">
        <v>0</v>
      </c>
      <c r="BF1312" s="303">
        <v>0</v>
      </c>
      <c r="BG1312" s="303">
        <v>0</v>
      </c>
      <c r="BH1312" s="303">
        <v>0</v>
      </c>
      <c r="BI1312" s="303">
        <v>0</v>
      </c>
      <c r="BJ1312" s="303">
        <v>0</v>
      </c>
      <c r="BK1312" s="303">
        <v>0</v>
      </c>
      <c r="BL1312" s="303">
        <v>0</v>
      </c>
      <c r="BM1312" s="302">
        <v>1.7692219E-6</v>
      </c>
      <c r="BN1312" s="303">
        <v>3.4911304E-3</v>
      </c>
      <c r="BO1312" s="303">
        <v>0</v>
      </c>
      <c r="BP1312" s="303">
        <v>0</v>
      </c>
      <c r="BQ1312" s="303">
        <v>0</v>
      </c>
      <c r="BR1312" s="74"/>
      <c r="BS1312" s="144">
        <v>9.5438189000000004E-6</v>
      </c>
      <c r="BT1312" s="144">
        <v>4.4238474000000001E-7</v>
      </c>
      <c r="BU1312" s="144">
        <v>4.9303976E-6</v>
      </c>
      <c r="BV1312" s="136">
        <v>0</v>
      </c>
      <c r="BW1312" s="144">
        <v>1.1090507999999999E-6</v>
      </c>
      <c r="BX1312" s="144">
        <v>1.359773E-7</v>
      </c>
      <c r="BY1312" s="136">
        <v>0</v>
      </c>
      <c r="BZ1312" s="144">
        <v>2.0638427999999999E-7</v>
      </c>
      <c r="CA1312" s="136">
        <v>0</v>
      </c>
      <c r="CB1312" s="136">
        <v>0</v>
      </c>
      <c r="CC1312" s="136">
        <v>0</v>
      </c>
      <c r="CD1312" s="136">
        <v>0</v>
      </c>
      <c r="CE1312" s="136">
        <v>0</v>
      </c>
      <c r="CF1312" s="144">
        <v>2.863705E-7</v>
      </c>
      <c r="CG1312" s="144">
        <v>2.3909771999999999E-6</v>
      </c>
      <c r="CH1312" s="144">
        <v>4.2276476E-8</v>
      </c>
      <c r="CI1312" s="136">
        <v>0</v>
      </c>
      <c r="CJ1312" s="137"/>
      <c r="CK1312" s="138"/>
      <c r="CL1312" s="233" t="s">
        <v>4679</v>
      </c>
      <c r="CP1312" s="141"/>
      <c r="CQ1312" s="74"/>
      <c r="CR1312" s="74"/>
      <c r="CS1312" s="74"/>
      <c r="CT1312" s="74"/>
      <c r="CU1312" s="74"/>
      <c r="CV1312" s="74"/>
    </row>
    <row r="1313" spans="1:106" ht="14.5" customHeight="1">
      <c r="A1313" s="74" t="s">
        <v>4966</v>
      </c>
      <c r="B1313" s="129" t="s">
        <v>4870</v>
      </c>
      <c r="C1313" s="130" t="str">
        <f t="shared" si="761"/>
        <v>B.044.01.133</v>
      </c>
      <c r="D1313" s="131" t="s">
        <v>4868</v>
      </c>
      <c r="E1313" s="129" t="s">
        <v>2549</v>
      </c>
      <c r="F1313" s="132" t="s">
        <v>4968</v>
      </c>
      <c r="G1313" s="132">
        <f t="shared" si="762"/>
        <v>4.5671125334000001E-2</v>
      </c>
      <c r="H1313" s="348">
        <f t="shared" si="763"/>
        <v>4.5671125334000001E-2</v>
      </c>
      <c r="I1313" s="74"/>
      <c r="J1313" s="132">
        <f t="shared" si="764"/>
        <v>3.5951765999999996E-3</v>
      </c>
      <c r="K1313" s="132">
        <f t="shared" si="765"/>
        <v>5.9655578000000001E-3</v>
      </c>
      <c r="L1313" s="300">
        <f t="shared" si="766"/>
        <v>5.4819339999999996E-6</v>
      </c>
      <c r="M1313" s="132">
        <v>3.6104908999999998E-2</v>
      </c>
      <c r="N1313" s="132">
        <v>3.4430887000000002E-3</v>
      </c>
      <c r="O1313" s="132">
        <v>2.5224690999999999E-3</v>
      </c>
      <c r="P1313" s="132">
        <v>2.1192213999999998E-3</v>
      </c>
      <c r="Q1313" s="132">
        <v>1.4759552E-3</v>
      </c>
      <c r="R1313" s="132">
        <v>0</v>
      </c>
      <c r="S1313" s="132">
        <v>0</v>
      </c>
      <c r="T1313" s="132">
        <v>0</v>
      </c>
      <c r="U1313" s="304">
        <v>5.4819339999999996E-6</v>
      </c>
      <c r="V1313" s="132">
        <v>0</v>
      </c>
      <c r="W1313" s="132">
        <v>0</v>
      </c>
      <c r="X1313" s="132">
        <v>0</v>
      </c>
      <c r="Y1313" s="132">
        <v>0</v>
      </c>
      <c r="Z1313" s="132">
        <v>0</v>
      </c>
      <c r="AA1313" s="74"/>
      <c r="AB1313" s="301">
        <f t="shared" si="767"/>
        <v>0.27146548120300751</v>
      </c>
      <c r="AC1313" s="338">
        <f t="shared" si="768"/>
        <v>0.27146548120300751</v>
      </c>
      <c r="AD1313" s="74"/>
      <c r="AE1313" s="136">
        <v>3.1378675</v>
      </c>
      <c r="AF1313" s="136">
        <v>3.1330608999999998</v>
      </c>
      <c r="AG1313" s="136">
        <v>0</v>
      </c>
      <c r="AH1313" s="136">
        <v>0</v>
      </c>
      <c r="AI1313" s="136">
        <v>0</v>
      </c>
      <c r="AJ1313" s="136">
        <v>4.8065368000000004E-3</v>
      </c>
      <c r="AK1313" s="136">
        <v>0</v>
      </c>
      <c r="AL1313" s="74"/>
      <c r="AM1313" s="133">
        <v>6.3490793000000002E-3</v>
      </c>
      <c r="AN1313" s="340">
        <f t="shared" si="769"/>
        <v>6.3490793000000002E-3</v>
      </c>
      <c r="AP1313" s="133">
        <v>6.0361384999999997E-3</v>
      </c>
      <c r="AQ1313" s="133">
        <v>2.4445563000000001E-4</v>
      </c>
      <c r="AR1313" s="145">
        <v>6.8485089000000003E-5</v>
      </c>
      <c r="AS1313" s="134">
        <f t="shared" si="770"/>
        <v>3.6187881298999997E-7</v>
      </c>
      <c r="AT1313" s="135">
        <f t="shared" si="771"/>
        <v>9.04051865109E-10</v>
      </c>
      <c r="AU1313" s="135">
        <f t="shared" si="772"/>
        <v>9.5917492445400012E-3</v>
      </c>
      <c r="AV1313" s="302">
        <v>2.5191996999999999E-7</v>
      </c>
      <c r="AW1313" s="302">
        <v>7.6010333999999998E-10</v>
      </c>
      <c r="AX1313" s="302">
        <v>2.0767108999999999E-14</v>
      </c>
      <c r="AY1313" s="303">
        <v>0</v>
      </c>
      <c r="AZ1313" s="303">
        <v>0</v>
      </c>
      <c r="BA1313" s="302">
        <v>3.1511298999999999E-10</v>
      </c>
      <c r="BB1313" s="302">
        <v>1.0964373E-7</v>
      </c>
      <c r="BC1313" s="302">
        <v>4.4669863999999998E-11</v>
      </c>
      <c r="BD1313" s="302">
        <v>9.9257894000000001E-11</v>
      </c>
      <c r="BE1313" s="303">
        <v>0</v>
      </c>
      <c r="BF1313" s="303">
        <v>0</v>
      </c>
      <c r="BG1313" s="303">
        <v>0</v>
      </c>
      <c r="BH1313" s="303">
        <v>0</v>
      </c>
      <c r="BI1313" s="303">
        <v>0</v>
      </c>
      <c r="BJ1313" s="303">
        <v>0</v>
      </c>
      <c r="BK1313" s="303">
        <v>0</v>
      </c>
      <c r="BL1313" s="303">
        <v>0</v>
      </c>
      <c r="BM1313" s="302">
        <v>1.1064453999999999E-7</v>
      </c>
      <c r="BN1313" s="303">
        <v>9.5916386000000006E-3</v>
      </c>
      <c r="BO1313" s="303">
        <v>0</v>
      </c>
      <c r="BP1313" s="303">
        <v>0</v>
      </c>
      <c r="BQ1313" s="303">
        <v>0</v>
      </c>
      <c r="BR1313" s="74"/>
      <c r="BS1313" s="144">
        <v>1.4942079E-5</v>
      </c>
      <c r="BT1313" s="144">
        <v>7.8805773E-7</v>
      </c>
      <c r="BU1313" s="144">
        <v>7.5691779000000002E-6</v>
      </c>
      <c r="BV1313" s="136">
        <v>0</v>
      </c>
      <c r="BW1313" s="144">
        <v>1.8181255E-6</v>
      </c>
      <c r="BX1313" s="144">
        <v>2.0399828999999999E-7</v>
      </c>
      <c r="BY1313" s="136">
        <v>0</v>
      </c>
      <c r="BZ1313" s="144">
        <v>3.0962549999999998E-7</v>
      </c>
      <c r="CA1313" s="136">
        <v>0</v>
      </c>
      <c r="CB1313" s="136">
        <v>0</v>
      </c>
      <c r="CC1313" s="136">
        <v>0</v>
      </c>
      <c r="CD1313" s="136">
        <v>0</v>
      </c>
      <c r="CE1313" s="136">
        <v>0</v>
      </c>
      <c r="CF1313" s="144">
        <v>4.3769743999999999E-7</v>
      </c>
      <c r="CG1313" s="144">
        <v>3.8127529E-6</v>
      </c>
      <c r="CH1313" s="144">
        <v>2.6439087999999998E-9</v>
      </c>
      <c r="CI1313" s="136">
        <v>0</v>
      </c>
      <c r="CJ1313" s="137"/>
      <c r="CK1313" s="138"/>
      <c r="CL1313" s="233" t="s">
        <v>4679</v>
      </c>
      <c r="CP1313" s="141"/>
      <c r="CQ1313" s="74"/>
      <c r="CR1313" s="74"/>
      <c r="CS1313" s="74"/>
    </row>
    <row r="1314" spans="1:106" ht="14.5" customHeight="1">
      <c r="A1314" s="74" t="s">
        <v>4969</v>
      </c>
      <c r="B1314" s="129" t="s">
        <v>4870</v>
      </c>
      <c r="C1314" s="130" t="str">
        <f t="shared" si="761"/>
        <v>B.044.01.134</v>
      </c>
      <c r="D1314" s="131" t="s">
        <v>4868</v>
      </c>
      <c r="E1314" s="129" t="s">
        <v>2549</v>
      </c>
      <c r="F1314" s="132" t="s">
        <v>4971</v>
      </c>
      <c r="G1314" s="132">
        <f t="shared" si="762"/>
        <v>5.3339003100000004E-3</v>
      </c>
      <c r="H1314" s="348">
        <f t="shared" si="763"/>
        <v>5.3339003100000004E-3</v>
      </c>
      <c r="I1314" s="74"/>
      <c r="J1314" s="132">
        <f t="shared" si="764"/>
        <v>4.5038633999999999E-4</v>
      </c>
      <c r="K1314" s="132">
        <f t="shared" si="765"/>
        <v>7.5642409999999993E-4</v>
      </c>
      <c r="L1314" s="300">
        <f t="shared" si="766"/>
        <v>7.1850807000000002E-4</v>
      </c>
      <c r="M1314" s="132">
        <v>3.4085818000000002E-3</v>
      </c>
      <c r="N1314" s="132">
        <v>4.0234040999999999E-4</v>
      </c>
      <c r="O1314" s="132">
        <v>3.5408369E-4</v>
      </c>
      <c r="P1314" s="132">
        <v>2.9747905999999999E-4</v>
      </c>
      <c r="Q1314" s="132">
        <v>1.5290728E-4</v>
      </c>
      <c r="R1314" s="132">
        <v>0</v>
      </c>
      <c r="S1314" s="132">
        <v>0</v>
      </c>
      <c r="T1314" s="132">
        <v>0</v>
      </c>
      <c r="U1314" s="132">
        <v>2.112498E-4</v>
      </c>
      <c r="V1314" s="132">
        <v>0</v>
      </c>
      <c r="W1314" s="132">
        <v>5.0725827000000002E-4</v>
      </c>
      <c r="X1314" s="132">
        <v>0</v>
      </c>
      <c r="Y1314" s="132">
        <v>0</v>
      </c>
      <c r="Z1314" s="132">
        <v>0</v>
      </c>
      <c r="AA1314" s="74"/>
      <c r="AB1314" s="301">
        <f t="shared" si="767"/>
        <v>2.5628434586466166E-2</v>
      </c>
      <c r="AC1314" s="338">
        <f t="shared" si="768"/>
        <v>2.5628434586466166E-2</v>
      </c>
      <c r="AD1314" s="74"/>
      <c r="AE1314" s="136">
        <v>1.2691189</v>
      </c>
      <c r="AF1314" s="136">
        <v>0.2851938</v>
      </c>
      <c r="AG1314" s="136">
        <v>6.8762693E-2</v>
      </c>
      <c r="AH1314" s="136">
        <v>0</v>
      </c>
      <c r="AI1314" s="136">
        <v>8.8770567999999994E-2</v>
      </c>
      <c r="AJ1314" s="136">
        <v>0.16461667999999999</v>
      </c>
      <c r="AK1314" s="136">
        <v>0.66177516000000003</v>
      </c>
      <c r="AL1314" s="74"/>
      <c r="AM1314" s="133">
        <v>6.5225557999999998E-4</v>
      </c>
      <c r="AN1314" s="340">
        <f t="shared" si="769"/>
        <v>6.5225557999999998E-4</v>
      </c>
      <c r="AP1314" s="133">
        <v>6.1543242999999997E-4</v>
      </c>
      <c r="AQ1314" s="145">
        <v>2.4404154999999999E-5</v>
      </c>
      <c r="AR1314" s="145">
        <v>1.2418995000000001E-5</v>
      </c>
      <c r="AS1314" s="134">
        <f t="shared" si="770"/>
        <v>3.6896428997999999E-8</v>
      </c>
      <c r="AT1314" s="135">
        <f t="shared" si="771"/>
        <v>9.0252052575200002E-11</v>
      </c>
      <c r="AU1314" s="135">
        <f t="shared" si="772"/>
        <v>1.7393550574999999E-3</v>
      </c>
      <c r="AV1314" s="302">
        <v>2.3783186999999999E-8</v>
      </c>
      <c r="AW1314" s="302">
        <v>7.1759616000000004E-11</v>
      </c>
      <c r="AX1314" s="302">
        <v>1.9605752000000001E-15</v>
      </c>
      <c r="AY1314" s="303">
        <v>0</v>
      </c>
      <c r="AZ1314" s="303">
        <v>0</v>
      </c>
      <c r="BA1314" s="302">
        <v>4.4232997999999997E-11</v>
      </c>
      <c r="BB1314" s="302">
        <v>1.3069009000000001E-8</v>
      </c>
      <c r="BC1314" s="302">
        <v>6.2703919999999998E-12</v>
      </c>
      <c r="BD1314" s="302">
        <v>1.2220083999999999E-11</v>
      </c>
      <c r="BE1314" s="303">
        <v>0</v>
      </c>
      <c r="BF1314" s="303">
        <v>0</v>
      </c>
      <c r="BG1314" s="303">
        <v>0</v>
      </c>
      <c r="BH1314" s="303">
        <v>0</v>
      </c>
      <c r="BI1314" s="303">
        <v>0</v>
      </c>
      <c r="BJ1314" s="303">
        <v>0</v>
      </c>
      <c r="BK1314" s="303">
        <v>0</v>
      </c>
      <c r="BL1314" s="303">
        <v>0</v>
      </c>
      <c r="BM1314" s="302">
        <v>4.2637575000000001E-6</v>
      </c>
      <c r="BN1314" s="303">
        <v>1.7350912999999999E-3</v>
      </c>
      <c r="BO1314" s="303">
        <v>0</v>
      </c>
      <c r="BP1314" s="303">
        <v>0</v>
      </c>
      <c r="BQ1314" s="303">
        <v>0</v>
      </c>
      <c r="BR1314" s="74"/>
      <c r="BS1314" s="144">
        <v>1.6690471999999999E-6</v>
      </c>
      <c r="BT1314" s="144">
        <v>9.8811665000000001E-8</v>
      </c>
      <c r="BU1314" s="144">
        <v>7.1458874999999996E-7</v>
      </c>
      <c r="BV1314" s="136">
        <v>0</v>
      </c>
      <c r="BW1314" s="144">
        <v>1.9690505E-7</v>
      </c>
      <c r="BX1314" s="144">
        <v>2.8635619E-8</v>
      </c>
      <c r="BY1314" s="136">
        <v>0</v>
      </c>
      <c r="BZ1314" s="144">
        <v>4.3462708000000003E-8</v>
      </c>
      <c r="CA1314" s="136">
        <v>0</v>
      </c>
      <c r="CB1314" s="136">
        <v>0</v>
      </c>
      <c r="CC1314" s="136">
        <v>0</v>
      </c>
      <c r="CD1314" s="136">
        <v>0</v>
      </c>
      <c r="CE1314" s="136">
        <v>0</v>
      </c>
      <c r="CF1314" s="144">
        <v>6.0673814999999995E-8</v>
      </c>
      <c r="CG1314" s="144">
        <v>4.2408486000000002E-7</v>
      </c>
      <c r="CH1314" s="144">
        <v>1.018847E-7</v>
      </c>
      <c r="CI1314" s="136">
        <v>0</v>
      </c>
      <c r="CJ1314" s="137"/>
      <c r="CK1314" s="138"/>
      <c r="CL1314" s="233" t="s">
        <v>4679</v>
      </c>
      <c r="CP1314" s="74"/>
      <c r="CQ1314" s="74"/>
      <c r="CR1314" s="74"/>
    </row>
    <row r="1315" spans="1:106" ht="14.5" customHeight="1">
      <c r="A1315" s="74" t="s">
        <v>4972</v>
      </c>
      <c r="B1315" s="129" t="s">
        <v>4870</v>
      </c>
      <c r="C1315" s="130" t="str">
        <f t="shared" si="761"/>
        <v>B.044.01.135</v>
      </c>
      <c r="D1315" s="131" t="s">
        <v>4868</v>
      </c>
      <c r="E1315" s="129" t="s">
        <v>2549</v>
      </c>
      <c r="F1315" s="132" t="s">
        <v>4974</v>
      </c>
      <c r="G1315" s="132">
        <f t="shared" si="762"/>
        <v>4.0990940500000003E-2</v>
      </c>
      <c r="H1315" s="348">
        <f t="shared" si="763"/>
        <v>4.0990940500000003E-2</v>
      </c>
      <c r="I1315" s="74"/>
      <c r="J1315" s="132">
        <f t="shared" si="764"/>
        <v>3.8423574000000004E-3</v>
      </c>
      <c r="K1315" s="132">
        <f t="shared" si="765"/>
        <v>5.7369220999999998E-3</v>
      </c>
      <c r="L1315" s="300">
        <f t="shared" si="766"/>
        <v>0</v>
      </c>
      <c r="M1315" s="132">
        <v>3.1411661E-2</v>
      </c>
      <c r="N1315" s="132">
        <v>2.8481879000000002E-3</v>
      </c>
      <c r="O1315" s="132">
        <v>2.8887342000000001E-3</v>
      </c>
      <c r="P1315" s="132">
        <v>2.4269346000000002E-3</v>
      </c>
      <c r="Q1315" s="132">
        <v>1.4154228E-3</v>
      </c>
      <c r="R1315" s="132">
        <v>0</v>
      </c>
      <c r="S1315" s="132">
        <v>0</v>
      </c>
      <c r="T1315" s="132">
        <v>0</v>
      </c>
      <c r="U1315" s="132">
        <v>0</v>
      </c>
      <c r="V1315" s="132">
        <v>0</v>
      </c>
      <c r="W1315" s="132">
        <v>0</v>
      </c>
      <c r="X1315" s="132">
        <v>0</v>
      </c>
      <c r="Y1315" s="132">
        <v>0</v>
      </c>
      <c r="Z1315" s="132">
        <v>0</v>
      </c>
      <c r="AA1315" s="74"/>
      <c r="AB1315" s="301">
        <f t="shared" si="767"/>
        <v>0.23617790225563909</v>
      </c>
      <c r="AC1315" s="338">
        <f t="shared" si="768"/>
        <v>0.23617790225563909</v>
      </c>
      <c r="AD1315" s="74"/>
      <c r="AE1315" s="136">
        <v>2.7641290999999999</v>
      </c>
      <c r="AF1315" s="136">
        <v>2.7641290999999999</v>
      </c>
      <c r="AG1315" s="136">
        <v>0</v>
      </c>
      <c r="AH1315" s="136">
        <v>0</v>
      </c>
      <c r="AI1315" s="136">
        <v>0</v>
      </c>
      <c r="AJ1315" s="136">
        <v>0</v>
      </c>
      <c r="AK1315" s="136">
        <v>0</v>
      </c>
      <c r="AL1315" s="74"/>
      <c r="AM1315" s="133">
        <v>5.6510826000000002E-3</v>
      </c>
      <c r="AN1315" s="340">
        <f t="shared" si="769"/>
        <v>5.6510826000000002E-3</v>
      </c>
      <c r="AP1315" s="133">
        <v>5.3526720000000002E-3</v>
      </c>
      <c r="AQ1315" s="133">
        <v>2.1712622000000001E-4</v>
      </c>
      <c r="AR1315" s="145">
        <v>8.1284335000000006E-5</v>
      </c>
      <c r="AS1315" s="134">
        <f t="shared" si="770"/>
        <v>3.2090359772999999E-7</v>
      </c>
      <c r="AT1315" s="135">
        <f t="shared" si="771"/>
        <v>8.0298158360999999E-10</v>
      </c>
      <c r="AU1315" s="135">
        <f t="shared" si="772"/>
        <v>1.1384361000000001E-2</v>
      </c>
      <c r="AV1315" s="302">
        <v>2.1917309000000001E-7</v>
      </c>
      <c r="AW1315" s="302">
        <v>6.6129813000000003E-10</v>
      </c>
      <c r="AX1315" s="302">
        <v>1.806761E-14</v>
      </c>
      <c r="AY1315" s="303">
        <v>0</v>
      </c>
      <c r="AZ1315" s="303">
        <v>0</v>
      </c>
      <c r="BA1315" s="302">
        <v>3.6086772999999999E-10</v>
      </c>
      <c r="BB1315" s="302">
        <v>1.0136964E-7</v>
      </c>
      <c r="BC1315" s="302">
        <v>5.1155973999999997E-11</v>
      </c>
      <c r="BD1315" s="302">
        <v>9.0509412000000003E-11</v>
      </c>
      <c r="BE1315" s="303">
        <v>0</v>
      </c>
      <c r="BF1315" s="303">
        <v>0</v>
      </c>
      <c r="BG1315" s="303">
        <v>0</v>
      </c>
      <c r="BH1315" s="303">
        <v>0</v>
      </c>
      <c r="BI1315" s="303">
        <v>0</v>
      </c>
      <c r="BJ1315" s="303">
        <v>0</v>
      </c>
      <c r="BK1315" s="303">
        <v>0</v>
      </c>
      <c r="BL1315" s="303">
        <v>0</v>
      </c>
      <c r="BM1315" s="303">
        <v>0</v>
      </c>
      <c r="BN1315" s="303">
        <v>1.1384361000000001E-2</v>
      </c>
      <c r="BO1315" s="303">
        <v>0</v>
      </c>
      <c r="BP1315" s="303">
        <v>0</v>
      </c>
      <c r="BQ1315" s="303">
        <v>0</v>
      </c>
      <c r="BR1315" s="74"/>
      <c r="BS1315" s="144">
        <v>1.3406599E-5</v>
      </c>
      <c r="BT1315" s="144">
        <v>7.4280677E-7</v>
      </c>
      <c r="BU1315" s="144">
        <v>6.5852666000000003E-6</v>
      </c>
      <c r="BV1315" s="136">
        <v>0</v>
      </c>
      <c r="BW1315" s="144">
        <v>1.7045808999999999E-6</v>
      </c>
      <c r="BX1315" s="144">
        <v>2.3361904999999999E-7</v>
      </c>
      <c r="BY1315" s="136">
        <v>0</v>
      </c>
      <c r="BZ1315" s="144">
        <v>3.5458343999999997E-7</v>
      </c>
      <c r="CA1315" s="136">
        <v>0</v>
      </c>
      <c r="CB1315" s="136">
        <v>0</v>
      </c>
      <c r="CC1315" s="136">
        <v>0</v>
      </c>
      <c r="CD1315" s="136">
        <v>0</v>
      </c>
      <c r="CE1315" s="136">
        <v>0</v>
      </c>
      <c r="CF1315" s="144">
        <v>4.9088637999999997E-7</v>
      </c>
      <c r="CG1315" s="144">
        <v>3.2948561E-6</v>
      </c>
      <c r="CH1315" s="136">
        <v>0</v>
      </c>
      <c r="CI1315" s="136">
        <v>0</v>
      </c>
      <c r="CJ1315" s="137"/>
      <c r="CK1315" s="138"/>
      <c r="CL1315" s="233" t="s">
        <v>4679</v>
      </c>
      <c r="CP1315" s="305"/>
      <c r="CQ1315" s="74"/>
      <c r="CR1315" s="74"/>
    </row>
    <row r="1316" spans="1:106" ht="14.5" customHeight="1">
      <c r="A1316" s="74" t="s">
        <v>4975</v>
      </c>
      <c r="B1316" s="129" t="s">
        <v>4870</v>
      </c>
      <c r="C1316" s="130" t="str">
        <f t="shared" si="761"/>
        <v>B.044.01.136</v>
      </c>
      <c r="D1316" s="131" t="s">
        <v>4868</v>
      </c>
      <c r="E1316" s="129" t="s">
        <v>2549</v>
      </c>
      <c r="F1316" s="132" t="s">
        <v>4977</v>
      </c>
      <c r="G1316" s="132">
        <f t="shared" si="762"/>
        <v>3.5942180461999998E-2</v>
      </c>
      <c r="H1316" s="348">
        <f t="shared" si="763"/>
        <v>3.5942180461999998E-2</v>
      </c>
      <c r="I1316" s="74"/>
      <c r="J1316" s="132">
        <f t="shared" si="764"/>
        <v>2.4920444999999999E-3</v>
      </c>
      <c r="K1316" s="132">
        <f t="shared" si="765"/>
        <v>7.5710303E-3</v>
      </c>
      <c r="L1316" s="300">
        <f t="shared" si="766"/>
        <v>9.5095661999999994E-5</v>
      </c>
      <c r="M1316" s="132">
        <v>2.578401E-2</v>
      </c>
      <c r="N1316" s="132">
        <v>5.9635655000000003E-3</v>
      </c>
      <c r="O1316" s="132">
        <v>1.6074647999999999E-3</v>
      </c>
      <c r="P1316" s="132">
        <v>1.3504917999999999E-3</v>
      </c>
      <c r="Q1316" s="132">
        <v>1.1415526999999999E-3</v>
      </c>
      <c r="R1316" s="132">
        <v>0</v>
      </c>
      <c r="S1316" s="132">
        <v>0</v>
      </c>
      <c r="T1316" s="132">
        <v>0</v>
      </c>
      <c r="U1316" s="304">
        <v>9.5095661999999994E-5</v>
      </c>
      <c r="V1316" s="132">
        <v>0</v>
      </c>
      <c r="W1316" s="132">
        <v>0</v>
      </c>
      <c r="X1316" s="132">
        <v>0</v>
      </c>
      <c r="Y1316" s="132">
        <v>0</v>
      </c>
      <c r="Z1316" s="132">
        <v>0</v>
      </c>
      <c r="AA1316" s="74"/>
      <c r="AB1316" s="301">
        <f t="shared" si="767"/>
        <v>0.19386473684210526</v>
      </c>
      <c r="AC1316" s="338">
        <f t="shared" si="768"/>
        <v>0.19386473684210526</v>
      </c>
      <c r="AD1316" s="74"/>
      <c r="AE1316" s="136">
        <v>2.8304092999999999</v>
      </c>
      <c r="AF1316" s="136">
        <v>2.6920633999999999</v>
      </c>
      <c r="AG1316" s="136">
        <v>0</v>
      </c>
      <c r="AH1316" s="136">
        <v>0</v>
      </c>
      <c r="AI1316" s="136">
        <v>0</v>
      </c>
      <c r="AJ1316" s="136">
        <v>7.2180453000000006E-2</v>
      </c>
      <c r="AK1316" s="136">
        <v>6.6165410999999993E-2</v>
      </c>
      <c r="AL1316" s="74"/>
      <c r="AM1316" s="133">
        <v>5.7380321000000001E-3</v>
      </c>
      <c r="AN1316" s="340">
        <f t="shared" si="769"/>
        <v>5.7380321000000001E-3</v>
      </c>
      <c r="AP1316" s="133">
        <v>5.3640835000000001E-3</v>
      </c>
      <c r="AQ1316" s="133">
        <v>1.9314555999999999E-4</v>
      </c>
      <c r="AR1316" s="133">
        <v>1.8080303000000001E-4</v>
      </c>
      <c r="AS1316" s="134">
        <f t="shared" si="770"/>
        <v>3.2158774842999997E-7</v>
      </c>
      <c r="AT1316" s="135">
        <f t="shared" si="771"/>
        <v>7.1429571965200001E-10</v>
      </c>
      <c r="AU1316" s="135">
        <f t="shared" si="772"/>
        <v>2.5322553362000001E-2</v>
      </c>
      <c r="AV1316" s="302">
        <v>1.7990647999999999E-7</v>
      </c>
      <c r="AW1316" s="302">
        <v>5.4282126999999996E-10</v>
      </c>
      <c r="AX1316" s="302">
        <v>1.4830652000000001E-14</v>
      </c>
      <c r="AY1316" s="303">
        <v>0</v>
      </c>
      <c r="AZ1316" s="303">
        <v>0</v>
      </c>
      <c r="BA1316" s="302">
        <v>2.0080842999999999E-10</v>
      </c>
      <c r="BB1316" s="302">
        <v>1.4148045999999999E-7</v>
      </c>
      <c r="BC1316" s="302">
        <v>2.8466248999999999E-11</v>
      </c>
      <c r="BD1316" s="302">
        <v>1.4299337000000001E-10</v>
      </c>
      <c r="BE1316" s="303">
        <v>0</v>
      </c>
      <c r="BF1316" s="303">
        <v>0</v>
      </c>
      <c r="BG1316" s="303">
        <v>0</v>
      </c>
      <c r="BH1316" s="303">
        <v>0</v>
      </c>
      <c r="BI1316" s="303">
        <v>0</v>
      </c>
      <c r="BJ1316" s="303">
        <v>0</v>
      </c>
      <c r="BK1316" s="303">
        <v>0</v>
      </c>
      <c r="BL1316" s="303">
        <v>0</v>
      </c>
      <c r="BM1316" s="302">
        <v>1.919362E-6</v>
      </c>
      <c r="BN1316" s="303">
        <v>2.5320634000000002E-2</v>
      </c>
      <c r="BO1316" s="303">
        <v>0</v>
      </c>
      <c r="BP1316" s="303">
        <v>0</v>
      </c>
      <c r="BQ1316" s="303">
        <v>0</v>
      </c>
      <c r="BR1316" s="74"/>
      <c r="BS1316" s="144">
        <v>1.2187151E-5</v>
      </c>
      <c r="BT1316" s="144">
        <v>1.0519510999999999E-6</v>
      </c>
      <c r="BU1316" s="144">
        <v>5.4054632999999996E-6</v>
      </c>
      <c r="BV1316" s="136">
        <v>0</v>
      </c>
      <c r="BW1316" s="144">
        <v>1.7913678E-6</v>
      </c>
      <c r="BX1316" s="144">
        <v>1.2999963999999999E-7</v>
      </c>
      <c r="BY1316" s="136">
        <v>0</v>
      </c>
      <c r="BZ1316" s="144">
        <v>1.9731147E-7</v>
      </c>
      <c r="CA1316" s="136">
        <v>0</v>
      </c>
      <c r="CB1316" s="136">
        <v>0</v>
      </c>
      <c r="CC1316" s="136">
        <v>0</v>
      </c>
      <c r="CD1316" s="136">
        <v>0</v>
      </c>
      <c r="CE1316" s="136">
        <v>0</v>
      </c>
      <c r="CF1316" s="144">
        <v>3.1461272E-7</v>
      </c>
      <c r="CG1316" s="144">
        <v>3.2505804999999998E-6</v>
      </c>
      <c r="CH1316" s="144">
        <v>4.5864152000000002E-8</v>
      </c>
      <c r="CI1316" s="136">
        <v>0</v>
      </c>
      <c r="CJ1316" s="137"/>
      <c r="CK1316" s="138"/>
      <c r="CL1316" s="233" t="s">
        <v>4679</v>
      </c>
      <c r="CP1316" s="305"/>
      <c r="CQ1316" s="74"/>
      <c r="CR1316" s="74"/>
    </row>
    <row r="1317" spans="1:106" ht="14.5" customHeight="1">
      <c r="A1317" s="74" t="s">
        <v>4978</v>
      </c>
      <c r="B1317" s="129" t="s">
        <v>4870</v>
      </c>
      <c r="C1317" s="130" t="str">
        <f t="shared" si="761"/>
        <v>B.044.01.137</v>
      </c>
      <c r="D1317" s="131" t="s">
        <v>4868</v>
      </c>
      <c r="E1317" s="129" t="s">
        <v>2549</v>
      </c>
      <c r="F1317" s="132" t="s">
        <v>4980</v>
      </c>
      <c r="G1317" s="132">
        <f t="shared" si="762"/>
        <v>1.3002590000000001E-2</v>
      </c>
      <c r="H1317" s="348">
        <f t="shared" si="763"/>
        <v>1.3002590000000001E-2</v>
      </c>
      <c r="I1317" s="74"/>
      <c r="J1317" s="132">
        <f t="shared" si="764"/>
        <v>9.0852137000000006E-4</v>
      </c>
      <c r="K1317" s="132">
        <f t="shared" si="765"/>
        <v>2.7045957300000003E-3</v>
      </c>
      <c r="L1317" s="300">
        <f t="shared" si="766"/>
        <v>1.6317170000000001E-4</v>
      </c>
      <c r="M1317" s="132">
        <v>9.2263012000000002E-3</v>
      </c>
      <c r="N1317" s="132">
        <v>2.106002E-3</v>
      </c>
      <c r="O1317" s="132">
        <v>5.9859373000000003E-4</v>
      </c>
      <c r="P1317" s="132">
        <v>5.0290117000000001E-4</v>
      </c>
      <c r="Q1317" s="132">
        <v>4.056202E-4</v>
      </c>
      <c r="R1317" s="132">
        <v>0</v>
      </c>
      <c r="S1317" s="132">
        <v>0</v>
      </c>
      <c r="T1317" s="132">
        <v>0</v>
      </c>
      <c r="U1317" s="132">
        <v>1.6317170000000001E-4</v>
      </c>
      <c r="V1317" s="132">
        <v>0</v>
      </c>
      <c r="W1317" s="132">
        <v>0</v>
      </c>
      <c r="X1317" s="132">
        <v>0</v>
      </c>
      <c r="Y1317" s="132">
        <v>0</v>
      </c>
      <c r="Z1317" s="132">
        <v>0</v>
      </c>
      <c r="AA1317" s="74"/>
      <c r="AB1317" s="301">
        <f t="shared" si="767"/>
        <v>6.9370685714285715E-2</v>
      </c>
      <c r="AC1317" s="338">
        <f t="shared" si="768"/>
        <v>6.9370685714285715E-2</v>
      </c>
      <c r="AD1317" s="74"/>
      <c r="AE1317" s="136">
        <v>1.6780375999999999</v>
      </c>
      <c r="AF1317" s="136">
        <v>0.94704345999999995</v>
      </c>
      <c r="AG1317" s="136">
        <v>0</v>
      </c>
      <c r="AH1317" s="136">
        <v>0</v>
      </c>
      <c r="AI1317" s="136">
        <v>2.9239765000000001E-2</v>
      </c>
      <c r="AJ1317" s="136">
        <v>2.9239765000000001E-2</v>
      </c>
      <c r="AK1317" s="136">
        <v>0.67251457999999997</v>
      </c>
      <c r="AL1317" s="74"/>
      <c r="AM1317" s="133">
        <v>2.0467293999999999E-3</v>
      </c>
      <c r="AN1317" s="340">
        <f t="shared" si="769"/>
        <v>2.0467293999999999E-3</v>
      </c>
      <c r="AP1317" s="133">
        <v>1.9139741E-3</v>
      </c>
      <c r="AQ1317" s="145">
        <v>6.9131783000000001E-5</v>
      </c>
      <c r="AR1317" s="145">
        <v>6.3623558000000004E-5</v>
      </c>
      <c r="AS1317" s="134">
        <f t="shared" si="770"/>
        <v>1.14746648788E-7</v>
      </c>
      <c r="AT1317" s="135">
        <f t="shared" si="771"/>
        <v>2.556648808574E-10</v>
      </c>
      <c r="AU1317" s="135">
        <f t="shared" si="772"/>
        <v>8.9108624736999997E-3</v>
      </c>
      <c r="AV1317" s="302">
        <v>6.4375996000000006E-8</v>
      </c>
      <c r="AW1317" s="302">
        <v>1.9423792000000001E-10</v>
      </c>
      <c r="AX1317" s="302">
        <v>5.3068574000000001E-15</v>
      </c>
      <c r="AY1317" s="303">
        <v>0</v>
      </c>
      <c r="AZ1317" s="303">
        <v>0</v>
      </c>
      <c r="BA1317" s="302">
        <v>7.4777788000000002E-11</v>
      </c>
      <c r="BB1317" s="302">
        <v>5.0295874999999999E-8</v>
      </c>
      <c r="BC1317" s="302">
        <v>1.0600368E-11</v>
      </c>
      <c r="BD1317" s="302">
        <v>5.0821285999999998E-11</v>
      </c>
      <c r="BE1317" s="303">
        <v>0</v>
      </c>
      <c r="BF1317" s="303">
        <v>0</v>
      </c>
      <c r="BG1317" s="303">
        <v>0</v>
      </c>
      <c r="BH1317" s="303">
        <v>0</v>
      </c>
      <c r="BI1317" s="303">
        <v>0</v>
      </c>
      <c r="BJ1317" s="303">
        <v>0</v>
      </c>
      <c r="BK1317" s="303">
        <v>0</v>
      </c>
      <c r="BL1317" s="303">
        <v>0</v>
      </c>
      <c r="BM1317" s="302">
        <v>3.2933737E-6</v>
      </c>
      <c r="BN1317" s="303">
        <v>8.9075691000000002E-3</v>
      </c>
      <c r="BO1317" s="303">
        <v>0</v>
      </c>
      <c r="BP1317" s="303">
        <v>0</v>
      </c>
      <c r="BQ1317" s="303">
        <v>0</v>
      </c>
      <c r="BR1317" s="74"/>
      <c r="BS1317" s="144">
        <v>4.4052726999999996E-6</v>
      </c>
      <c r="BT1317" s="144">
        <v>3.7499619000000001E-7</v>
      </c>
      <c r="BU1317" s="144">
        <v>1.9342388000000002E-6</v>
      </c>
      <c r="BV1317" s="136">
        <v>0</v>
      </c>
      <c r="BW1317" s="144">
        <v>6.3586034999999998E-7</v>
      </c>
      <c r="BX1317" s="144">
        <v>4.8409748E-8</v>
      </c>
      <c r="BY1317" s="136">
        <v>0</v>
      </c>
      <c r="BZ1317" s="144">
        <v>7.3475580000000001E-8</v>
      </c>
      <c r="CA1317" s="136">
        <v>0</v>
      </c>
      <c r="CB1317" s="136">
        <v>0</v>
      </c>
      <c r="CC1317" s="136">
        <v>0</v>
      </c>
      <c r="CD1317" s="136">
        <v>0</v>
      </c>
      <c r="CE1317" s="136">
        <v>0</v>
      </c>
      <c r="CF1317" s="144">
        <v>1.1607044E-7</v>
      </c>
      <c r="CG1317" s="144">
        <v>1.1435247E-6</v>
      </c>
      <c r="CH1317" s="144">
        <v>7.8696875000000003E-8</v>
      </c>
      <c r="CI1317" s="136">
        <v>0</v>
      </c>
      <c r="CJ1317" s="137"/>
      <c r="CK1317" s="138"/>
      <c r="CL1317" s="233" t="s">
        <v>4679</v>
      </c>
      <c r="CP1317" s="305"/>
      <c r="CQ1317" s="74"/>
    </row>
    <row r="1318" spans="1:106" ht="14.5" customHeight="1">
      <c r="A1318" s="74" t="s">
        <v>4981</v>
      </c>
      <c r="B1318" s="129" t="s">
        <v>4870</v>
      </c>
      <c r="C1318" s="130" t="str">
        <f t="shared" si="761"/>
        <v>B.044.01.138</v>
      </c>
      <c r="D1318" s="131" t="s">
        <v>4868</v>
      </c>
      <c r="E1318" s="129" t="s">
        <v>2549</v>
      </c>
      <c r="F1318" s="132" t="s">
        <v>4983</v>
      </c>
      <c r="G1318" s="132">
        <f t="shared" si="762"/>
        <v>2.2283806810000001E-2</v>
      </c>
      <c r="H1318" s="348">
        <f t="shared" si="763"/>
        <v>2.2283806810000001E-2</v>
      </c>
      <c r="I1318" s="74"/>
      <c r="J1318" s="132">
        <f t="shared" si="764"/>
        <v>1.7574460999999998E-3</v>
      </c>
      <c r="K1318" s="132">
        <f t="shared" si="765"/>
        <v>2.7534508E-3</v>
      </c>
      <c r="L1318" s="300">
        <f t="shared" si="766"/>
        <v>1.4464991E-4</v>
      </c>
      <c r="M1318" s="132">
        <v>1.762826E-2</v>
      </c>
      <c r="N1318" s="132">
        <v>1.5051022E-3</v>
      </c>
      <c r="O1318" s="132">
        <v>1.2483486E-3</v>
      </c>
      <c r="P1318" s="132">
        <v>1.0487846999999999E-3</v>
      </c>
      <c r="Q1318" s="132">
        <v>7.086614E-4</v>
      </c>
      <c r="R1318" s="132">
        <v>0</v>
      </c>
      <c r="S1318" s="132">
        <v>0</v>
      </c>
      <c r="T1318" s="132">
        <v>0</v>
      </c>
      <c r="U1318" s="132">
        <v>1.4464991E-4</v>
      </c>
      <c r="V1318" s="132">
        <v>0</v>
      </c>
      <c r="W1318" s="132">
        <v>0</v>
      </c>
      <c r="X1318" s="132">
        <v>0</v>
      </c>
      <c r="Y1318" s="132">
        <v>0</v>
      </c>
      <c r="Z1318" s="132">
        <v>0</v>
      </c>
      <c r="AA1318" s="74"/>
      <c r="AB1318" s="301">
        <f t="shared" si="767"/>
        <v>0.13254330827067667</v>
      </c>
      <c r="AC1318" s="338">
        <f t="shared" si="768"/>
        <v>0.13254330827067667</v>
      </c>
      <c r="AD1318" s="74"/>
      <c r="AE1318" s="136">
        <v>2.0407270999999998</v>
      </c>
      <c r="AF1318" s="136">
        <v>1.4835228</v>
      </c>
      <c r="AG1318" s="136">
        <v>0</v>
      </c>
      <c r="AH1318" s="136">
        <v>0</v>
      </c>
      <c r="AI1318" s="136">
        <v>2.7860215000000001E-2</v>
      </c>
      <c r="AJ1318" s="136">
        <v>4.4818607000000003E-2</v>
      </c>
      <c r="AK1318" s="136">
        <v>0.48452549</v>
      </c>
      <c r="AL1318" s="74"/>
      <c r="AM1318" s="133">
        <v>3.0379907999999998E-3</v>
      </c>
      <c r="AN1318" s="340">
        <f t="shared" si="769"/>
        <v>3.0379907999999998E-3</v>
      </c>
      <c r="AP1318" s="133">
        <v>2.8933953000000001E-3</v>
      </c>
      <c r="AQ1318" s="133">
        <v>1.1847668E-4</v>
      </c>
      <c r="AR1318" s="145">
        <v>2.6118792999999999E-5</v>
      </c>
      <c r="AS1318" s="134">
        <f t="shared" si="770"/>
        <v>1.7346494775000002E-7</v>
      </c>
      <c r="AT1318" s="135">
        <f t="shared" si="771"/>
        <v>4.3815339356299998E-10</v>
      </c>
      <c r="AU1318" s="135">
        <f t="shared" si="772"/>
        <v>3.6580942394999999E-3</v>
      </c>
      <c r="AV1318" s="302">
        <v>1.2300019E-7</v>
      </c>
      <c r="AW1318" s="302">
        <v>3.7112126999999998E-10</v>
      </c>
      <c r="AX1318" s="302">
        <v>1.0139563E-14</v>
      </c>
      <c r="AY1318" s="303">
        <v>0</v>
      </c>
      <c r="AZ1318" s="303">
        <v>0</v>
      </c>
      <c r="BA1318" s="302">
        <v>1.5594675000000001E-10</v>
      </c>
      <c r="BB1318" s="302">
        <v>5.0308811E-8</v>
      </c>
      <c r="BC1318" s="302">
        <v>2.2106736999999999E-11</v>
      </c>
      <c r="BD1318" s="302">
        <v>4.4915247000000001E-11</v>
      </c>
      <c r="BE1318" s="303">
        <v>0</v>
      </c>
      <c r="BF1318" s="303">
        <v>0</v>
      </c>
      <c r="BG1318" s="303">
        <v>0</v>
      </c>
      <c r="BH1318" s="303">
        <v>0</v>
      </c>
      <c r="BI1318" s="303">
        <v>0</v>
      </c>
      <c r="BJ1318" s="303">
        <v>0</v>
      </c>
      <c r="BK1318" s="303">
        <v>0</v>
      </c>
      <c r="BL1318" s="303">
        <v>0</v>
      </c>
      <c r="BM1318" s="302">
        <v>2.9195394999999999E-6</v>
      </c>
      <c r="BN1318" s="303">
        <v>3.6551747E-3</v>
      </c>
      <c r="BO1318" s="303">
        <v>0</v>
      </c>
      <c r="BP1318" s="303">
        <v>0</v>
      </c>
      <c r="BQ1318" s="303">
        <v>0</v>
      </c>
      <c r="BR1318" s="74"/>
      <c r="BS1318" s="144">
        <v>7.2584207999999999E-6</v>
      </c>
      <c r="BT1318" s="144">
        <v>3.6100122E-7</v>
      </c>
      <c r="BU1318" s="144">
        <v>3.6956591999999998E-6</v>
      </c>
      <c r="BV1318" s="136">
        <v>0</v>
      </c>
      <c r="BW1318" s="144">
        <v>8.5639348999999996E-7</v>
      </c>
      <c r="BX1318" s="144">
        <v>1.0095702E-7</v>
      </c>
      <c r="BY1318" s="136">
        <v>0</v>
      </c>
      <c r="BZ1318" s="144">
        <v>1.5323103000000001E-7</v>
      </c>
      <c r="CA1318" s="136">
        <v>0</v>
      </c>
      <c r="CB1318" s="136">
        <v>0</v>
      </c>
      <c r="CC1318" s="136">
        <v>0</v>
      </c>
      <c r="CD1318" s="136">
        <v>0</v>
      </c>
      <c r="CE1318" s="136">
        <v>0</v>
      </c>
      <c r="CF1318" s="144">
        <v>2.1473015000000001E-7</v>
      </c>
      <c r="CG1318" s="144">
        <v>1.8066847999999999E-6</v>
      </c>
      <c r="CH1318" s="144">
        <v>6.9763914999999998E-8</v>
      </c>
      <c r="CI1318" s="136">
        <v>0</v>
      </c>
      <c r="CJ1318" s="137"/>
      <c r="CK1318" s="138"/>
      <c r="CL1318" s="233" t="s">
        <v>4679</v>
      </c>
      <c r="CP1318" s="305"/>
      <c r="DB1318" s="74"/>
    </row>
    <row r="1319" spans="1:106" ht="14.5" customHeight="1">
      <c r="A1319" s="74" t="s">
        <v>4984</v>
      </c>
      <c r="B1319" s="129" t="s">
        <v>4870</v>
      </c>
      <c r="C1319" s="130" t="str">
        <f t="shared" si="761"/>
        <v>B.044.01.139</v>
      </c>
      <c r="D1319" s="131" t="s">
        <v>4868</v>
      </c>
      <c r="E1319" s="129" t="s">
        <v>2549</v>
      </c>
      <c r="F1319" s="132" t="s">
        <v>4986</v>
      </c>
      <c r="G1319" s="132">
        <f t="shared" si="762"/>
        <v>1.5757725769999998E-2</v>
      </c>
      <c r="H1319" s="348">
        <f t="shared" si="763"/>
        <v>1.5757725769999998E-2</v>
      </c>
      <c r="I1319" s="74"/>
      <c r="J1319" s="132">
        <f t="shared" si="764"/>
        <v>1.1104568199999999E-3</v>
      </c>
      <c r="K1319" s="132">
        <f t="shared" si="765"/>
        <v>3.3020590299999999E-3</v>
      </c>
      <c r="L1319" s="300">
        <f t="shared" si="766"/>
        <v>1.2919491999999999E-4</v>
      </c>
      <c r="M1319" s="132">
        <v>1.1216014999999999E-2</v>
      </c>
      <c r="N1319" s="132">
        <v>2.573587E-3</v>
      </c>
      <c r="O1319" s="132">
        <v>7.2847202999999996E-4</v>
      </c>
      <c r="P1319" s="132">
        <v>6.1201682999999999E-4</v>
      </c>
      <c r="Q1319" s="132">
        <v>4.9843998999999999E-4</v>
      </c>
      <c r="R1319" s="132">
        <v>0</v>
      </c>
      <c r="S1319" s="132">
        <v>0</v>
      </c>
      <c r="T1319" s="132">
        <v>0</v>
      </c>
      <c r="U1319" s="132">
        <v>1.2919491999999999E-4</v>
      </c>
      <c r="V1319" s="132">
        <v>0</v>
      </c>
      <c r="W1319" s="132">
        <v>0</v>
      </c>
      <c r="X1319" s="132">
        <v>0</v>
      </c>
      <c r="Y1319" s="132">
        <v>0</v>
      </c>
      <c r="Z1319" s="132">
        <v>0</v>
      </c>
      <c r="AA1319" s="74"/>
      <c r="AB1319" s="301">
        <f t="shared" si="767"/>
        <v>8.4330939849624045E-2</v>
      </c>
      <c r="AC1319" s="338">
        <f t="shared" si="768"/>
        <v>8.4330939849624045E-2</v>
      </c>
      <c r="AD1319" s="74"/>
      <c r="AE1319" s="136">
        <v>1.8230358</v>
      </c>
      <c r="AF1319" s="136">
        <v>1.1666121</v>
      </c>
      <c r="AG1319" s="136">
        <v>0</v>
      </c>
      <c r="AH1319" s="136">
        <v>0</v>
      </c>
      <c r="AI1319" s="136">
        <v>0</v>
      </c>
      <c r="AJ1319" s="136">
        <v>2.6152337E-3</v>
      </c>
      <c r="AK1319" s="136">
        <v>0.65380841999999995</v>
      </c>
      <c r="AL1319" s="74"/>
      <c r="AM1319" s="133">
        <v>2.4948103999999998E-3</v>
      </c>
      <c r="AN1319" s="340">
        <f t="shared" si="769"/>
        <v>2.4948103999999998E-3</v>
      </c>
      <c r="AP1319" s="133">
        <v>2.3323229999999999E-3</v>
      </c>
      <c r="AQ1319" s="145">
        <v>8.4123232999999998E-5</v>
      </c>
      <c r="AR1319" s="145">
        <v>7.8364107000000003E-5</v>
      </c>
      <c r="AS1319" s="134">
        <f t="shared" si="770"/>
        <v>1.3982751950299998E-7</v>
      </c>
      <c r="AT1319" s="135">
        <f t="shared" si="771"/>
        <v>3.1110662831659998E-10</v>
      </c>
      <c r="AU1319" s="135">
        <f t="shared" si="772"/>
        <v>1.09753656038E-2</v>
      </c>
      <c r="AV1319" s="302">
        <v>7.8259108999999998E-8</v>
      </c>
      <c r="AW1319" s="302">
        <v>2.3612661999999998E-10</v>
      </c>
      <c r="AX1319" s="302">
        <v>6.4513165999999999E-15</v>
      </c>
      <c r="AY1319" s="303">
        <v>0</v>
      </c>
      <c r="AZ1319" s="303">
        <v>0</v>
      </c>
      <c r="BA1319" s="302">
        <v>9.1002503E-11</v>
      </c>
      <c r="BB1319" s="302">
        <v>6.1477408E-8</v>
      </c>
      <c r="BC1319" s="302">
        <v>1.2900355E-11</v>
      </c>
      <c r="BD1319" s="302">
        <v>6.2073201999999999E-11</v>
      </c>
      <c r="BE1319" s="303">
        <v>0</v>
      </c>
      <c r="BF1319" s="303">
        <v>0</v>
      </c>
      <c r="BG1319" s="303">
        <v>0</v>
      </c>
      <c r="BH1319" s="303">
        <v>0</v>
      </c>
      <c r="BI1319" s="303">
        <v>0</v>
      </c>
      <c r="BJ1319" s="303">
        <v>0</v>
      </c>
      <c r="BK1319" s="303">
        <v>0</v>
      </c>
      <c r="BL1319" s="303">
        <v>0</v>
      </c>
      <c r="BM1319" s="302">
        <v>2.6076038E-6</v>
      </c>
      <c r="BN1319" s="303">
        <v>1.0972758000000001E-2</v>
      </c>
      <c r="BO1319" s="303">
        <v>0</v>
      </c>
      <c r="BP1319" s="303">
        <v>0</v>
      </c>
      <c r="BQ1319" s="303">
        <v>0</v>
      </c>
      <c r="BR1319" s="74"/>
      <c r="BS1319" s="144">
        <v>5.3493348999999997E-6</v>
      </c>
      <c r="BT1319" s="144">
        <v>4.5791193000000002E-7</v>
      </c>
      <c r="BU1319" s="144">
        <v>2.3513702999999999E-6</v>
      </c>
      <c r="BV1319" s="136">
        <v>0</v>
      </c>
      <c r="BW1319" s="144">
        <v>7.7940944999999998E-7</v>
      </c>
      <c r="BX1319" s="144">
        <v>5.8913327000000001E-8</v>
      </c>
      <c r="BY1319" s="136">
        <v>0</v>
      </c>
      <c r="BZ1319" s="144">
        <v>8.9417752000000001E-8</v>
      </c>
      <c r="CA1319" s="136">
        <v>0</v>
      </c>
      <c r="CB1319" s="136">
        <v>0</v>
      </c>
      <c r="CC1319" s="136">
        <v>0</v>
      </c>
      <c r="CD1319" s="136">
        <v>0</v>
      </c>
      <c r="CE1319" s="136">
        <v>0</v>
      </c>
      <c r="CF1319" s="144">
        <v>1.4135526E-7</v>
      </c>
      <c r="CG1319" s="144">
        <v>1.4086469E-6</v>
      </c>
      <c r="CH1319" s="144">
        <v>6.2310047999999996E-8</v>
      </c>
      <c r="CI1319" s="136">
        <v>0</v>
      </c>
      <c r="CJ1319" s="137"/>
      <c r="CK1319" s="138"/>
      <c r="CL1319" s="233" t="s">
        <v>4679</v>
      </c>
      <c r="CP1319" s="305"/>
      <c r="CY1319" s="74"/>
      <c r="CZ1319" s="74"/>
      <c r="DA1319" s="74"/>
      <c r="DB1319" s="74"/>
    </row>
    <row r="1320" spans="1:106" ht="14.5" customHeight="1">
      <c r="A1320" s="74" t="s">
        <v>4987</v>
      </c>
      <c r="B1320" s="129" t="s">
        <v>4870</v>
      </c>
      <c r="C1320" s="130" t="str">
        <f t="shared" si="761"/>
        <v>B.044.01.140</v>
      </c>
      <c r="D1320" s="131" t="s">
        <v>4868</v>
      </c>
      <c r="E1320" s="129" t="s">
        <v>2549</v>
      </c>
      <c r="F1320" s="132" t="s">
        <v>4989</v>
      </c>
      <c r="G1320" s="132">
        <f t="shared" si="762"/>
        <v>1.046405785E-2</v>
      </c>
      <c r="H1320" s="348">
        <f t="shared" si="763"/>
        <v>1.046405785E-2</v>
      </c>
      <c r="I1320" s="74"/>
      <c r="J1320" s="132">
        <f t="shared" si="764"/>
        <v>7.1617179000000003E-4</v>
      </c>
      <c r="K1320" s="132">
        <f t="shared" si="765"/>
        <v>1.1273561800000001E-3</v>
      </c>
      <c r="L1320" s="300">
        <f t="shared" si="766"/>
        <v>3.2155194800000003E-3</v>
      </c>
      <c r="M1320" s="132">
        <v>5.4050104000000002E-3</v>
      </c>
      <c r="N1320" s="132">
        <v>5.6740885E-4</v>
      </c>
      <c r="O1320" s="132">
        <v>5.5994732999999997E-4</v>
      </c>
      <c r="P1320" s="132">
        <v>4.7043287E-4</v>
      </c>
      <c r="Q1320" s="132">
        <v>2.4573892000000002E-4</v>
      </c>
      <c r="R1320" s="132">
        <v>0</v>
      </c>
      <c r="S1320" s="132">
        <v>0</v>
      </c>
      <c r="T1320" s="132">
        <v>0</v>
      </c>
      <c r="U1320" s="132">
        <v>1.5409808000000001E-4</v>
      </c>
      <c r="V1320" s="132">
        <v>0</v>
      </c>
      <c r="W1320" s="132">
        <v>3.0614214000000001E-3</v>
      </c>
      <c r="X1320" s="132">
        <v>0</v>
      </c>
      <c r="Y1320" s="132">
        <v>0</v>
      </c>
      <c r="Z1320" s="132">
        <v>0</v>
      </c>
      <c r="AA1320" s="74"/>
      <c r="AB1320" s="301">
        <f t="shared" si="767"/>
        <v>4.0639175939849621E-2</v>
      </c>
      <c r="AC1320" s="338">
        <f t="shared" si="768"/>
        <v>4.0639175939849621E-2</v>
      </c>
      <c r="AD1320" s="74"/>
      <c r="AE1320" s="136">
        <v>1.6110443000000001</v>
      </c>
      <c r="AF1320" s="136">
        <v>0.46189749000000002</v>
      </c>
      <c r="AG1320" s="136">
        <v>0.41499881</v>
      </c>
      <c r="AH1320" s="136">
        <v>0</v>
      </c>
      <c r="AI1320" s="136">
        <v>1.4938197E-2</v>
      </c>
      <c r="AJ1320" s="136">
        <v>7.2036395000000003E-2</v>
      </c>
      <c r="AK1320" s="136">
        <v>0.64717338999999996</v>
      </c>
      <c r="AL1320" s="74"/>
      <c r="AM1320" s="133">
        <v>1.0093083000000001E-3</v>
      </c>
      <c r="AN1320" s="340">
        <f t="shared" si="769"/>
        <v>1.0093083000000001E-3</v>
      </c>
      <c r="AP1320" s="133">
        <v>9.5512470000000003E-4</v>
      </c>
      <c r="AQ1320" s="145">
        <v>3.8282443999999998E-5</v>
      </c>
      <c r="AR1320" s="145">
        <v>1.5901177E-5</v>
      </c>
      <c r="AS1320" s="134">
        <f t="shared" si="770"/>
        <v>5.7261672986E-8</v>
      </c>
      <c r="AT1320" s="135">
        <f t="shared" si="771"/>
        <v>1.415770839969E-10</v>
      </c>
      <c r="AU1320" s="135">
        <f t="shared" si="772"/>
        <v>2.2270556364999998E-3</v>
      </c>
      <c r="AV1320" s="302">
        <v>3.7713155000000001E-8</v>
      </c>
      <c r="AW1320" s="302">
        <v>1.1378969E-10</v>
      </c>
      <c r="AX1320" s="302">
        <v>3.1088968999999999E-15</v>
      </c>
      <c r="AY1320" s="303">
        <v>0</v>
      </c>
      <c r="AZ1320" s="303">
        <v>0</v>
      </c>
      <c r="BA1320" s="302">
        <v>6.9949986000000006E-11</v>
      </c>
      <c r="BB1320" s="302">
        <v>1.9478568E-8</v>
      </c>
      <c r="BC1320" s="302">
        <v>9.9159871E-12</v>
      </c>
      <c r="BD1320" s="302">
        <v>1.7868297999999999E-11</v>
      </c>
      <c r="BE1320" s="303">
        <v>0</v>
      </c>
      <c r="BF1320" s="303">
        <v>0</v>
      </c>
      <c r="BG1320" s="303">
        <v>0</v>
      </c>
      <c r="BH1320" s="303">
        <v>0</v>
      </c>
      <c r="BI1320" s="303">
        <v>0</v>
      </c>
      <c r="BJ1320" s="303">
        <v>0</v>
      </c>
      <c r="BK1320" s="303">
        <v>0</v>
      </c>
      <c r="BL1320" s="303">
        <v>0</v>
      </c>
      <c r="BM1320" s="302">
        <v>3.1102365000000002E-6</v>
      </c>
      <c r="BN1320" s="303">
        <v>2.2239453999999999E-3</v>
      </c>
      <c r="BO1320" s="303">
        <v>0</v>
      </c>
      <c r="BP1320" s="303">
        <v>0</v>
      </c>
      <c r="BQ1320" s="303">
        <v>0</v>
      </c>
      <c r="BR1320" s="74"/>
      <c r="BS1320" s="144">
        <v>2.9474648999999999E-6</v>
      </c>
      <c r="BT1320" s="144">
        <v>1.4621888999999999E-7</v>
      </c>
      <c r="BU1320" s="144">
        <v>1.1331281000000001E-6</v>
      </c>
      <c r="BV1320" s="136">
        <v>0</v>
      </c>
      <c r="BW1320" s="144">
        <v>3.0663272000000001E-7</v>
      </c>
      <c r="BX1320" s="144">
        <v>4.5284319000000003E-8</v>
      </c>
      <c r="BY1320" s="136">
        <v>0</v>
      </c>
      <c r="BZ1320" s="144">
        <v>6.8731850999999998E-8</v>
      </c>
      <c r="CA1320" s="136">
        <v>0</v>
      </c>
      <c r="CB1320" s="136">
        <v>0</v>
      </c>
      <c r="CC1320" s="136">
        <v>0</v>
      </c>
      <c r="CD1320" s="136">
        <v>0</v>
      </c>
      <c r="CE1320" s="136">
        <v>0</v>
      </c>
      <c r="CF1320" s="144">
        <v>9.5297629000000002E-8</v>
      </c>
      <c r="CG1320" s="144">
        <v>1.0778507E-6</v>
      </c>
      <c r="CH1320" s="144">
        <v>7.4320718000000004E-8</v>
      </c>
      <c r="CI1320" s="136">
        <v>0</v>
      </c>
      <c r="CJ1320" s="137"/>
      <c r="CK1320" s="138"/>
      <c r="CL1320" s="233" t="s">
        <v>4679</v>
      </c>
      <c r="CP1320" s="305"/>
      <c r="CY1320" s="74"/>
      <c r="CZ1320" s="74"/>
      <c r="DA1320" s="74"/>
      <c r="DB1320" s="74"/>
    </row>
    <row r="1321" spans="1:106" ht="14.5" customHeight="1">
      <c r="A1321" s="74" t="s">
        <v>4990</v>
      </c>
      <c r="B1321" s="129" t="s">
        <v>4870</v>
      </c>
      <c r="C1321" s="130" t="str">
        <f t="shared" si="761"/>
        <v>B.044.01.141</v>
      </c>
      <c r="D1321" s="131" t="s">
        <v>4868</v>
      </c>
      <c r="E1321" s="129" t="s">
        <v>2549</v>
      </c>
      <c r="F1321" s="132" t="s">
        <v>4992</v>
      </c>
      <c r="G1321" s="132">
        <f t="shared" si="762"/>
        <v>3.4767548915000002E-2</v>
      </c>
      <c r="H1321" s="348">
        <f t="shared" si="763"/>
        <v>3.4767548915000002E-2</v>
      </c>
      <c r="I1321" s="74"/>
      <c r="J1321" s="132">
        <f t="shared" si="764"/>
        <v>2.4225790999999998E-3</v>
      </c>
      <c r="K1321" s="132">
        <f t="shared" si="765"/>
        <v>7.3386295999999995E-3</v>
      </c>
      <c r="L1321" s="300">
        <f t="shared" si="766"/>
        <v>6.8450215000000005E-5</v>
      </c>
      <c r="M1321" s="132">
        <v>2.4937890000000001E-2</v>
      </c>
      <c r="N1321" s="132">
        <v>5.7759088999999996E-3</v>
      </c>
      <c r="O1321" s="132">
        <v>1.5627207000000001E-3</v>
      </c>
      <c r="P1321" s="132">
        <v>1.3129006000000001E-3</v>
      </c>
      <c r="Q1321" s="132">
        <v>1.1096785E-3</v>
      </c>
      <c r="R1321" s="132">
        <v>0</v>
      </c>
      <c r="S1321" s="132">
        <v>0</v>
      </c>
      <c r="T1321" s="132">
        <v>0</v>
      </c>
      <c r="U1321" s="304">
        <v>6.8450215000000005E-5</v>
      </c>
      <c r="V1321" s="132">
        <v>0</v>
      </c>
      <c r="W1321" s="132">
        <v>0</v>
      </c>
      <c r="X1321" s="132">
        <v>0</v>
      </c>
      <c r="Y1321" s="132">
        <v>0</v>
      </c>
      <c r="Z1321" s="132">
        <v>0</v>
      </c>
      <c r="AA1321" s="74"/>
      <c r="AB1321" s="301">
        <f t="shared" si="767"/>
        <v>0.18750293233082707</v>
      </c>
      <c r="AC1321" s="338">
        <f t="shared" si="768"/>
        <v>0.18750293233082707</v>
      </c>
      <c r="AD1321" s="74"/>
      <c r="AE1321" s="136">
        <v>2.7810267999999998</v>
      </c>
      <c r="AF1321" s="136">
        <v>2.6172841</v>
      </c>
      <c r="AG1321" s="136">
        <v>0</v>
      </c>
      <c r="AH1321" s="136">
        <v>0</v>
      </c>
      <c r="AI1321" s="136">
        <v>0</v>
      </c>
      <c r="AJ1321" s="136">
        <v>0.16374269999999999</v>
      </c>
      <c r="AK1321" s="136">
        <v>0</v>
      </c>
      <c r="AL1321" s="74"/>
      <c r="AM1321" s="133">
        <v>5.5559321E-3</v>
      </c>
      <c r="AN1321" s="340">
        <f t="shared" si="769"/>
        <v>5.5559321E-3</v>
      </c>
      <c r="AP1321" s="133">
        <v>5.1932404999999997E-3</v>
      </c>
      <c r="AQ1321" s="133">
        <v>1.8691437000000001E-4</v>
      </c>
      <c r="AR1321" s="133">
        <v>1.7577728E-4</v>
      </c>
      <c r="AS1321" s="134">
        <f t="shared" si="770"/>
        <v>3.1134534888E-7</v>
      </c>
      <c r="AT1321" s="135">
        <f t="shared" si="771"/>
        <v>6.9125135997400009E-10</v>
      </c>
      <c r="AU1321" s="135">
        <f t="shared" si="772"/>
        <v>2.4618667564E-2</v>
      </c>
      <c r="AV1321" s="302">
        <v>1.7400271999999999E-7</v>
      </c>
      <c r="AW1321" s="302">
        <v>5.2500821000000002E-10</v>
      </c>
      <c r="AX1321" s="302">
        <v>1.4343974E-14</v>
      </c>
      <c r="AY1321" s="303">
        <v>0</v>
      </c>
      <c r="AZ1321" s="303">
        <v>0</v>
      </c>
      <c r="BA1321" s="302">
        <v>1.9521888E-10</v>
      </c>
      <c r="BB1321" s="302">
        <v>1.3714741000000001E-7</v>
      </c>
      <c r="BC1321" s="302">
        <v>2.7673886000000001E-11</v>
      </c>
      <c r="BD1321" s="302">
        <v>1.3855492E-10</v>
      </c>
      <c r="BE1321" s="303">
        <v>0</v>
      </c>
      <c r="BF1321" s="303">
        <v>0</v>
      </c>
      <c r="BG1321" s="303">
        <v>0</v>
      </c>
      <c r="BH1321" s="303">
        <v>0</v>
      </c>
      <c r="BI1321" s="303">
        <v>0</v>
      </c>
      <c r="BJ1321" s="303">
        <v>0</v>
      </c>
      <c r="BK1321" s="303">
        <v>0</v>
      </c>
      <c r="BL1321" s="303">
        <v>0</v>
      </c>
      <c r="BM1321" s="302">
        <v>1.3815640000000001E-6</v>
      </c>
      <c r="BN1321" s="303">
        <v>2.4617285999999999E-2</v>
      </c>
      <c r="BO1321" s="303">
        <v>0</v>
      </c>
      <c r="BP1321" s="303">
        <v>0</v>
      </c>
      <c r="BQ1321" s="303">
        <v>0</v>
      </c>
      <c r="BR1321" s="74"/>
      <c r="BS1321" s="144">
        <v>1.1803555E-5</v>
      </c>
      <c r="BT1321" s="144">
        <v>1.0195109000000001E-6</v>
      </c>
      <c r="BU1321" s="144">
        <v>5.2280792999999998E-6</v>
      </c>
      <c r="BV1321" s="136">
        <v>0</v>
      </c>
      <c r="BW1321" s="144">
        <v>1.7388141000000001E-6</v>
      </c>
      <c r="BX1321" s="144">
        <v>1.2638106999999999E-7</v>
      </c>
      <c r="BY1321" s="136">
        <v>0</v>
      </c>
      <c r="BZ1321" s="144">
        <v>1.9181927000000001E-7</v>
      </c>
      <c r="CA1321" s="136">
        <v>0</v>
      </c>
      <c r="CB1321" s="136">
        <v>0</v>
      </c>
      <c r="CC1321" s="136">
        <v>0</v>
      </c>
      <c r="CD1321" s="136">
        <v>0</v>
      </c>
      <c r="CE1321" s="136">
        <v>0</v>
      </c>
      <c r="CF1321" s="144">
        <v>3.0565034999999999E-7</v>
      </c>
      <c r="CG1321" s="144">
        <v>3.1602869E-6</v>
      </c>
      <c r="CH1321" s="144">
        <v>3.3013189000000003E-8</v>
      </c>
      <c r="CI1321" s="136">
        <v>0</v>
      </c>
      <c r="CJ1321" s="137"/>
      <c r="CK1321" s="138"/>
      <c r="CL1321" s="233" t="s">
        <v>4679</v>
      </c>
      <c r="CP1321" s="305"/>
      <c r="CY1321" s="74"/>
      <c r="CZ1321" s="74"/>
      <c r="DA1321" s="74"/>
      <c r="DB1321" s="74"/>
    </row>
    <row r="1322" spans="1:106" ht="14.5" customHeight="1">
      <c r="A1322" s="74" t="s">
        <v>4993</v>
      </c>
      <c r="B1322" s="129" t="s">
        <v>4870</v>
      </c>
      <c r="C1322" s="130" t="str">
        <f t="shared" si="761"/>
        <v>B.044.01.142</v>
      </c>
      <c r="D1322" s="131" t="s">
        <v>4868</v>
      </c>
      <c r="E1322" s="129" t="s">
        <v>2549</v>
      </c>
      <c r="F1322" s="132" t="s">
        <v>4995</v>
      </c>
      <c r="G1322" s="132">
        <f t="shared" si="762"/>
        <v>3.9946508504E-2</v>
      </c>
      <c r="H1322" s="348">
        <f t="shared" si="763"/>
        <v>3.9946508504E-2</v>
      </c>
      <c r="I1322" s="74"/>
      <c r="J1322" s="132">
        <f t="shared" si="764"/>
        <v>2.7866714000000002E-3</v>
      </c>
      <c r="K1322" s="132">
        <f t="shared" si="765"/>
        <v>8.4436544999999998E-3</v>
      </c>
      <c r="L1322" s="300">
        <f t="shared" si="766"/>
        <v>3.2891604E-5</v>
      </c>
      <c r="M1322" s="132">
        <v>2.8683291E-2</v>
      </c>
      <c r="N1322" s="132">
        <v>6.6474365000000002E-3</v>
      </c>
      <c r="O1322" s="132">
        <v>1.796218E-3</v>
      </c>
      <c r="P1322" s="132">
        <v>1.5090704000000001E-3</v>
      </c>
      <c r="Q1322" s="132">
        <v>1.277601E-3</v>
      </c>
      <c r="R1322" s="132">
        <v>0</v>
      </c>
      <c r="S1322" s="132">
        <v>0</v>
      </c>
      <c r="T1322" s="132">
        <v>0</v>
      </c>
      <c r="U1322" s="304">
        <v>3.2891604E-5</v>
      </c>
      <c r="V1322" s="132">
        <v>0</v>
      </c>
      <c r="W1322" s="132">
        <v>0</v>
      </c>
      <c r="X1322" s="132">
        <v>0</v>
      </c>
      <c r="Y1322" s="132">
        <v>0</v>
      </c>
      <c r="Z1322" s="132">
        <v>0</v>
      </c>
      <c r="AA1322" s="74"/>
      <c r="AB1322" s="301">
        <f t="shared" si="767"/>
        <v>0.21566384210526315</v>
      </c>
      <c r="AC1322" s="338">
        <f t="shared" si="768"/>
        <v>0.21566384210526315</v>
      </c>
      <c r="AD1322" s="74"/>
      <c r="AE1322" s="136">
        <v>3.0433387999999999</v>
      </c>
      <c r="AF1322" s="136">
        <v>3.0144996000000002</v>
      </c>
      <c r="AG1322" s="136">
        <v>0</v>
      </c>
      <c r="AH1322" s="136">
        <v>0</v>
      </c>
      <c r="AI1322" s="136">
        <v>0</v>
      </c>
      <c r="AJ1322" s="136">
        <v>2.8839221000000002E-2</v>
      </c>
      <c r="AK1322" s="136">
        <v>0</v>
      </c>
      <c r="AL1322" s="74"/>
      <c r="AM1322" s="133">
        <v>6.3920200999999996E-3</v>
      </c>
      <c r="AN1322" s="340">
        <f t="shared" si="769"/>
        <v>6.3920200999999996E-3</v>
      </c>
      <c r="AP1322" s="133">
        <v>5.9745715000000003E-3</v>
      </c>
      <c r="AQ1322" s="133">
        <v>2.1500084E-4</v>
      </c>
      <c r="AR1322" s="133">
        <v>2.0244773000000001E-4</v>
      </c>
      <c r="AS1322" s="134">
        <f t="shared" si="770"/>
        <v>3.5818773792999999E-7</v>
      </c>
      <c r="AT1322" s="135">
        <f t="shared" si="771"/>
        <v>7.9512146628400005E-10</v>
      </c>
      <c r="AU1322" s="135">
        <f t="shared" si="772"/>
        <v>2.8354022867230003E-2</v>
      </c>
      <c r="AV1322" s="302">
        <v>2.0013604E-7</v>
      </c>
      <c r="AW1322" s="302">
        <v>6.0385875000000004E-10</v>
      </c>
      <c r="AX1322" s="302">
        <v>1.6498283999999999E-14</v>
      </c>
      <c r="AY1322" s="303">
        <v>0</v>
      </c>
      <c r="AZ1322" s="303">
        <v>0</v>
      </c>
      <c r="BA1322" s="302">
        <v>2.2438792999999999E-10</v>
      </c>
      <c r="BB1322" s="302">
        <v>1.5782730999999999E-7</v>
      </c>
      <c r="BC1322" s="302">
        <v>3.1808837999999999E-11</v>
      </c>
      <c r="BD1322" s="302">
        <v>1.5943738000000001E-10</v>
      </c>
      <c r="BE1322" s="303">
        <v>0</v>
      </c>
      <c r="BF1322" s="303">
        <v>0</v>
      </c>
      <c r="BG1322" s="303">
        <v>0</v>
      </c>
      <c r="BH1322" s="303">
        <v>0</v>
      </c>
      <c r="BI1322" s="303">
        <v>0</v>
      </c>
      <c r="BJ1322" s="303">
        <v>0</v>
      </c>
      <c r="BK1322" s="303">
        <v>0</v>
      </c>
      <c r="BL1322" s="303">
        <v>0</v>
      </c>
      <c r="BM1322" s="302">
        <v>6.6386723000000004E-7</v>
      </c>
      <c r="BN1322" s="303">
        <v>2.8353359000000002E-2</v>
      </c>
      <c r="BO1322" s="303">
        <v>0</v>
      </c>
      <c r="BP1322" s="303">
        <v>0</v>
      </c>
      <c r="BQ1322" s="303">
        <v>0</v>
      </c>
      <c r="BR1322" s="74"/>
      <c r="BS1322" s="144">
        <v>1.3560825000000001E-5</v>
      </c>
      <c r="BT1322" s="144">
        <v>1.1730841E-6</v>
      </c>
      <c r="BU1322" s="144">
        <v>6.0132800999999999E-6</v>
      </c>
      <c r="BV1322" s="136">
        <v>0</v>
      </c>
      <c r="BW1322" s="144">
        <v>2.0015401999999999E-6</v>
      </c>
      <c r="BX1322" s="144">
        <v>1.4526457E-7</v>
      </c>
      <c r="BY1322" s="136">
        <v>0</v>
      </c>
      <c r="BZ1322" s="144">
        <v>2.2048035E-7</v>
      </c>
      <c r="CA1322" s="136">
        <v>0</v>
      </c>
      <c r="CB1322" s="136">
        <v>0</v>
      </c>
      <c r="CC1322" s="136">
        <v>0</v>
      </c>
      <c r="CD1322" s="136">
        <v>0</v>
      </c>
      <c r="CE1322" s="136">
        <v>0</v>
      </c>
      <c r="CF1322" s="144">
        <v>3.5140028999999998E-7</v>
      </c>
      <c r="CG1322" s="144">
        <v>3.6399119000000001E-6</v>
      </c>
      <c r="CH1322" s="144">
        <v>1.5863453E-8</v>
      </c>
      <c r="CI1322" s="136">
        <v>0</v>
      </c>
      <c r="CJ1322" s="137"/>
      <c r="CK1322" s="138"/>
      <c r="CL1322" s="233" t="s">
        <v>4679</v>
      </c>
      <c r="CP1322" s="305"/>
      <c r="CW1322" s="74"/>
      <c r="CX1322" s="74"/>
      <c r="CY1322" s="74"/>
      <c r="CZ1322" s="74"/>
      <c r="DA1322" s="74"/>
      <c r="DB1322" s="74"/>
    </row>
    <row r="1323" spans="1:106" ht="14.5" customHeight="1">
      <c r="A1323" s="74" t="s">
        <v>4996</v>
      </c>
      <c r="B1323" s="129" t="s">
        <v>4870</v>
      </c>
      <c r="C1323" s="130" t="str">
        <f t="shared" si="761"/>
        <v>B.044.01.143</v>
      </c>
      <c r="D1323" s="131" t="s">
        <v>4868</v>
      </c>
      <c r="E1323" s="129" t="s">
        <v>2549</v>
      </c>
      <c r="F1323" s="132" t="s">
        <v>4998</v>
      </c>
      <c r="G1323" s="132">
        <f t="shared" si="762"/>
        <v>5.4975624889999999E-4</v>
      </c>
      <c r="H1323" s="348">
        <f t="shared" si="763"/>
        <v>5.4975624889999999E-4</v>
      </c>
      <c r="I1323" s="74"/>
      <c r="J1323" s="132">
        <f t="shared" si="764"/>
        <v>5.1601233899999998E-5</v>
      </c>
      <c r="K1323" s="132">
        <f t="shared" si="765"/>
        <v>6.3192454999999999E-5</v>
      </c>
      <c r="L1323" s="300">
        <f t="shared" si="766"/>
        <v>2.0320164000000001E-4</v>
      </c>
      <c r="M1323" s="132">
        <v>2.3176092E-4</v>
      </c>
      <c r="N1323" s="304">
        <v>9.5227570000000004E-6</v>
      </c>
      <c r="O1323" s="304">
        <v>5.3669698E-5</v>
      </c>
      <c r="P1323" s="304">
        <v>4.5089938000000001E-5</v>
      </c>
      <c r="Q1323" s="304">
        <v>6.5112958999999998E-6</v>
      </c>
      <c r="R1323" s="132">
        <v>0</v>
      </c>
      <c r="S1323" s="132">
        <v>0</v>
      </c>
      <c r="T1323" s="132">
        <v>0</v>
      </c>
      <c r="U1323" s="132">
        <v>2.0320164000000001E-4</v>
      </c>
      <c r="V1323" s="132">
        <v>0</v>
      </c>
      <c r="W1323" s="132">
        <v>0</v>
      </c>
      <c r="X1323" s="132">
        <v>0</v>
      </c>
      <c r="Y1323" s="132">
        <v>0</v>
      </c>
      <c r="Z1323" s="132">
        <v>0</v>
      </c>
      <c r="AA1323" s="74"/>
      <c r="AB1323" s="301">
        <f t="shared" si="767"/>
        <v>1.7425633082706767E-3</v>
      </c>
      <c r="AC1323" s="338">
        <f t="shared" si="768"/>
        <v>1.7425633082706767E-3</v>
      </c>
      <c r="AD1323" s="74"/>
      <c r="AE1323" s="136">
        <v>1.0526316</v>
      </c>
      <c r="AF1323" s="136">
        <v>0</v>
      </c>
      <c r="AG1323" s="136">
        <v>0</v>
      </c>
      <c r="AH1323" s="136">
        <v>0</v>
      </c>
      <c r="AI1323" s="136">
        <v>0</v>
      </c>
      <c r="AJ1323" s="136">
        <v>0</v>
      </c>
      <c r="AK1323" s="136">
        <v>1.0526316</v>
      </c>
      <c r="AL1323" s="74"/>
      <c r="AM1323" s="145">
        <v>4.1989585999999997E-5</v>
      </c>
      <c r="AN1323" s="340">
        <f t="shared" si="769"/>
        <v>4.1989585999999997E-5</v>
      </c>
      <c r="AP1323" s="145">
        <v>4.0177464999999997E-5</v>
      </c>
      <c r="AQ1323" s="145">
        <v>1.7828380000000001E-6</v>
      </c>
      <c r="AR1323" s="145">
        <v>2.9283407999999999E-8</v>
      </c>
      <c r="AS1323" s="134">
        <f t="shared" si="770"/>
        <v>2.4087208595999999E-9</v>
      </c>
      <c r="AT1323" s="135">
        <f t="shared" si="771"/>
        <v>6.593335696090001E-12</v>
      </c>
      <c r="AU1323" s="135">
        <f t="shared" si="772"/>
        <v>4.1013176000000003E-6</v>
      </c>
      <c r="AV1323" s="302">
        <v>1.6170986999999999E-9</v>
      </c>
      <c r="AW1323" s="302">
        <v>4.8791772000000002E-12</v>
      </c>
      <c r="AX1323" s="302">
        <v>1.3330609E-16</v>
      </c>
      <c r="AY1323" s="303">
        <v>0</v>
      </c>
      <c r="AZ1323" s="303">
        <v>0</v>
      </c>
      <c r="BA1323" s="302">
        <v>6.7045496000000003E-12</v>
      </c>
      <c r="BB1323" s="302">
        <v>7.8491761000000002E-10</v>
      </c>
      <c r="BC1323" s="302">
        <v>9.5042515999999993E-13</v>
      </c>
      <c r="BD1323" s="302">
        <v>7.6360002999999995E-13</v>
      </c>
      <c r="BE1323" s="303">
        <v>0</v>
      </c>
      <c r="BF1323" s="303">
        <v>0</v>
      </c>
      <c r="BG1323" s="303">
        <v>0</v>
      </c>
      <c r="BH1323" s="303">
        <v>0</v>
      </c>
      <c r="BI1323" s="303">
        <v>0</v>
      </c>
      <c r="BJ1323" s="303">
        <v>0</v>
      </c>
      <c r="BK1323" s="303">
        <v>0</v>
      </c>
      <c r="BL1323" s="303">
        <v>0</v>
      </c>
      <c r="BM1323" s="302">
        <v>4.1013176000000003E-6</v>
      </c>
      <c r="BN1323" s="303">
        <v>0</v>
      </c>
      <c r="BO1323" s="303">
        <v>0</v>
      </c>
      <c r="BP1323" s="303">
        <v>0</v>
      </c>
      <c r="BQ1323" s="303">
        <v>0</v>
      </c>
      <c r="BR1323" s="74"/>
      <c r="BS1323" s="144">
        <v>1.8244599999999999E-7</v>
      </c>
      <c r="BT1323" s="144">
        <v>7.4718104999999998E-9</v>
      </c>
      <c r="BU1323" s="144">
        <v>4.8587288000000003E-8</v>
      </c>
      <c r="BV1323" s="136">
        <v>0</v>
      </c>
      <c r="BW1323" s="144">
        <v>8.7462506999999999E-9</v>
      </c>
      <c r="BX1323" s="144">
        <v>4.3404005999999998E-9</v>
      </c>
      <c r="BY1323" s="136">
        <v>0</v>
      </c>
      <c r="BZ1323" s="144">
        <v>6.5877940999999997E-9</v>
      </c>
      <c r="CA1323" s="136">
        <v>0</v>
      </c>
      <c r="CB1323" s="136">
        <v>0</v>
      </c>
      <c r="CC1323" s="136">
        <v>0</v>
      </c>
      <c r="CD1323" s="136">
        <v>0</v>
      </c>
      <c r="CE1323" s="136">
        <v>0</v>
      </c>
      <c r="CF1323" s="144">
        <v>8.7093412E-9</v>
      </c>
      <c r="CG1323" s="136">
        <v>0</v>
      </c>
      <c r="CH1323" s="144">
        <v>9.8003115000000001E-8</v>
      </c>
      <c r="CI1323" s="136">
        <v>0</v>
      </c>
      <c r="CJ1323" s="137"/>
      <c r="CK1323" s="138"/>
      <c r="CL1323" s="233" t="s">
        <v>4679</v>
      </c>
      <c r="CP1323" s="305"/>
      <c r="CW1323" s="74"/>
      <c r="CX1323" s="74"/>
      <c r="CY1323" s="74"/>
      <c r="CZ1323" s="74"/>
      <c r="DA1323" s="74"/>
      <c r="DB1323" s="74"/>
    </row>
    <row r="1324" spans="1:106" ht="14.5" customHeight="1">
      <c r="A1324" s="74" t="s">
        <v>4999</v>
      </c>
      <c r="B1324" s="129" t="s">
        <v>4870</v>
      </c>
      <c r="C1324" s="130" t="str">
        <f t="shared" si="761"/>
        <v>B.044.01.144</v>
      </c>
      <c r="D1324" s="131" t="s">
        <v>4868</v>
      </c>
      <c r="E1324" s="129" t="s">
        <v>2549</v>
      </c>
      <c r="F1324" s="132" t="s">
        <v>5001</v>
      </c>
      <c r="G1324" s="132">
        <f t="shared" si="762"/>
        <v>3.96248274E-2</v>
      </c>
      <c r="H1324" s="348">
        <f t="shared" si="763"/>
        <v>3.96248274E-2</v>
      </c>
      <c r="I1324" s="74"/>
      <c r="J1324" s="132">
        <f t="shared" si="764"/>
        <v>2.7733753999999999E-3</v>
      </c>
      <c r="K1324" s="132">
        <f t="shared" si="765"/>
        <v>8.3871069999999995E-3</v>
      </c>
      <c r="L1324" s="300">
        <f t="shared" si="766"/>
        <v>1.0105999999999999E-5</v>
      </c>
      <c r="M1324" s="132">
        <v>2.8454238999999999E-2</v>
      </c>
      <c r="N1324" s="132">
        <v>6.5990946999999996E-3</v>
      </c>
      <c r="O1324" s="132">
        <v>1.7880123E-3</v>
      </c>
      <c r="P1324" s="132">
        <v>1.5021765E-3</v>
      </c>
      <c r="Q1324" s="132">
        <v>1.2711988999999999E-3</v>
      </c>
      <c r="R1324" s="132">
        <v>0</v>
      </c>
      <c r="S1324" s="132">
        <v>0</v>
      </c>
      <c r="T1324" s="132">
        <v>0</v>
      </c>
      <c r="U1324" s="304">
        <v>1.0105999999999999E-5</v>
      </c>
      <c r="V1324" s="132">
        <v>0</v>
      </c>
      <c r="W1324" s="132">
        <v>0</v>
      </c>
      <c r="X1324" s="132">
        <v>0</v>
      </c>
      <c r="Y1324" s="132">
        <v>0</v>
      </c>
      <c r="Z1324" s="132">
        <v>0</v>
      </c>
      <c r="AA1324" s="74"/>
      <c r="AB1324" s="301">
        <f t="shared" si="767"/>
        <v>0.21394164661654133</v>
      </c>
      <c r="AC1324" s="338">
        <f t="shared" si="768"/>
        <v>0.21394164661654133</v>
      </c>
      <c r="AD1324" s="74"/>
      <c r="AE1324" s="136">
        <v>3.0333901000000001</v>
      </c>
      <c r="AF1324" s="136">
        <v>2.9994342999999999</v>
      </c>
      <c r="AG1324" s="136">
        <v>0</v>
      </c>
      <c r="AH1324" s="136">
        <v>0</v>
      </c>
      <c r="AI1324" s="136">
        <v>0</v>
      </c>
      <c r="AJ1324" s="136">
        <v>3.3955857999999998E-2</v>
      </c>
      <c r="AK1324" s="136">
        <v>0</v>
      </c>
      <c r="AL1324" s="74"/>
      <c r="AM1324" s="133">
        <v>6.3450679000000001E-3</v>
      </c>
      <c r="AN1324" s="340">
        <f t="shared" si="769"/>
        <v>6.3450679000000001E-3</v>
      </c>
      <c r="AP1324" s="133">
        <v>5.9302774000000004E-3</v>
      </c>
      <c r="AQ1324" s="133">
        <v>2.1335785E-4</v>
      </c>
      <c r="AR1324" s="133">
        <v>2.0143270999999999E-4</v>
      </c>
      <c r="AS1324" s="134">
        <f t="shared" si="770"/>
        <v>3.5553221284999998E-7</v>
      </c>
      <c r="AT1324" s="135">
        <f t="shared" si="771"/>
        <v>7.8904529153599994E-10</v>
      </c>
      <c r="AU1324" s="135">
        <f t="shared" si="772"/>
        <v>2.8211863974310001E-2</v>
      </c>
      <c r="AV1324" s="302">
        <v>1.9853785000000001E-7</v>
      </c>
      <c r="AW1324" s="302">
        <v>5.9903661999999997E-10</v>
      </c>
      <c r="AX1324" s="302">
        <v>1.6366535999999999E-14</v>
      </c>
      <c r="AY1324" s="303">
        <v>0</v>
      </c>
      <c r="AZ1324" s="303">
        <v>0</v>
      </c>
      <c r="BA1324" s="302">
        <v>2.2336285E-10</v>
      </c>
      <c r="BB1324" s="302">
        <v>1.5677099999999999E-7</v>
      </c>
      <c r="BC1324" s="302">
        <v>3.1663525000000003E-11</v>
      </c>
      <c r="BD1324" s="302">
        <v>1.5832878E-10</v>
      </c>
      <c r="BE1324" s="303">
        <v>0</v>
      </c>
      <c r="BF1324" s="303">
        <v>0</v>
      </c>
      <c r="BG1324" s="303">
        <v>0</v>
      </c>
      <c r="BH1324" s="303">
        <v>0</v>
      </c>
      <c r="BI1324" s="303">
        <v>0</v>
      </c>
      <c r="BJ1324" s="303">
        <v>0</v>
      </c>
      <c r="BK1324" s="303">
        <v>0</v>
      </c>
      <c r="BL1324" s="303">
        <v>0</v>
      </c>
      <c r="BM1324" s="302">
        <v>2.0397431000000001E-7</v>
      </c>
      <c r="BN1324" s="303">
        <v>2.821166E-2</v>
      </c>
      <c r="BO1324" s="303">
        <v>0</v>
      </c>
      <c r="BP1324" s="303">
        <v>0</v>
      </c>
      <c r="BQ1324" s="303">
        <v>0</v>
      </c>
      <c r="BR1324" s="74"/>
      <c r="BS1324" s="144">
        <v>1.3460389000000001E-5</v>
      </c>
      <c r="BT1324" s="144">
        <v>1.1651036E-6</v>
      </c>
      <c r="BU1324" s="144">
        <v>5.9652608000000004E-6</v>
      </c>
      <c r="BV1324" s="136">
        <v>0</v>
      </c>
      <c r="BW1324" s="144">
        <v>1.9897308000000001E-6</v>
      </c>
      <c r="BX1324" s="144">
        <v>1.4460094999999999E-7</v>
      </c>
      <c r="BY1324" s="136">
        <v>0</v>
      </c>
      <c r="BZ1324" s="144">
        <v>2.1947312999999999E-7</v>
      </c>
      <c r="CA1324" s="136">
        <v>0</v>
      </c>
      <c r="CB1324" s="136">
        <v>0</v>
      </c>
      <c r="CC1324" s="136">
        <v>0</v>
      </c>
      <c r="CD1324" s="136">
        <v>0</v>
      </c>
      <c r="CE1324" s="136">
        <v>0</v>
      </c>
      <c r="CF1324" s="144">
        <v>3.4962481999999999E-7</v>
      </c>
      <c r="CG1324" s="144">
        <v>3.6217209999999999E-6</v>
      </c>
      <c r="CH1324" s="144">
        <v>4.8740722000000002E-9</v>
      </c>
      <c r="CI1324" s="136">
        <v>0</v>
      </c>
      <c r="CJ1324" s="137"/>
      <c r="CK1324" s="138"/>
      <c r="CL1324" s="233" t="s">
        <v>4679</v>
      </c>
      <c r="CP1324" s="305"/>
      <c r="CW1324" s="74"/>
      <c r="CX1324" s="74"/>
      <c r="CY1324" s="74"/>
      <c r="CZ1324" s="74"/>
      <c r="DA1324" s="74"/>
      <c r="DB1324" s="74"/>
    </row>
    <row r="1325" spans="1:106" ht="14.5" customHeight="1">
      <c r="A1325" s="74" t="s">
        <v>5002</v>
      </c>
      <c r="B1325" s="129" t="s">
        <v>4870</v>
      </c>
      <c r="C1325" s="130" t="str">
        <f t="shared" si="761"/>
        <v>B.044.01.145</v>
      </c>
      <c r="D1325" s="131" t="s">
        <v>4868</v>
      </c>
      <c r="E1325" s="129" t="s">
        <v>2549</v>
      </c>
      <c r="F1325" s="132" t="s">
        <v>5004</v>
      </c>
      <c r="G1325" s="132">
        <f t="shared" si="762"/>
        <v>1.7933749339999999E-2</v>
      </c>
      <c r="H1325" s="348">
        <f t="shared" si="763"/>
        <v>1.7933749339999999E-2</v>
      </c>
      <c r="I1325" s="74"/>
      <c r="J1325" s="132">
        <f t="shared" si="764"/>
        <v>7.9758600999999994E-4</v>
      </c>
      <c r="K1325" s="132">
        <f t="shared" si="765"/>
        <v>1.91009031E-3</v>
      </c>
      <c r="L1325" s="300">
        <f t="shared" si="766"/>
        <v>2.9216502000000002E-4</v>
      </c>
      <c r="M1325" s="132">
        <v>1.4933907999999999E-2</v>
      </c>
      <c r="N1325" s="132">
        <v>1.0958729E-3</v>
      </c>
      <c r="O1325" s="132">
        <v>8.1421740999999999E-4</v>
      </c>
      <c r="P1325" s="132">
        <v>6.8405474999999995E-4</v>
      </c>
      <c r="Q1325" s="132">
        <v>1.1353126E-4</v>
      </c>
      <c r="R1325" s="132">
        <v>0</v>
      </c>
      <c r="S1325" s="132">
        <v>0</v>
      </c>
      <c r="T1325" s="132">
        <v>0</v>
      </c>
      <c r="U1325" s="132">
        <v>2.9216502000000002E-4</v>
      </c>
      <c r="V1325" s="132">
        <v>0</v>
      </c>
      <c r="W1325" s="132">
        <v>0</v>
      </c>
      <c r="X1325" s="132">
        <v>0</v>
      </c>
      <c r="Y1325" s="132">
        <v>0</v>
      </c>
      <c r="Z1325" s="132">
        <v>0</v>
      </c>
      <c r="AA1325" s="74"/>
      <c r="AB1325" s="301">
        <f t="shared" si="767"/>
        <v>0.11228502255639096</v>
      </c>
      <c r="AC1325" s="338">
        <f t="shared" si="768"/>
        <v>0.11228502255639096</v>
      </c>
      <c r="AD1325" s="74"/>
      <c r="AE1325" s="136">
        <v>1.8945304999999999</v>
      </c>
      <c r="AF1325" s="136">
        <v>1.3429172</v>
      </c>
      <c r="AG1325" s="136">
        <v>0</v>
      </c>
      <c r="AH1325" s="136">
        <v>0</v>
      </c>
      <c r="AI1325" s="136">
        <v>0</v>
      </c>
      <c r="AJ1325" s="136">
        <v>0.29522256000000002</v>
      </c>
      <c r="AK1325" s="136">
        <v>0.25639079999999997</v>
      </c>
      <c r="AL1325" s="74"/>
      <c r="AM1325" s="133">
        <v>2.3696708999999998E-3</v>
      </c>
      <c r="AN1325" s="340">
        <f t="shared" si="769"/>
        <v>2.3696708999999998E-3</v>
      </c>
      <c r="AP1325" s="133">
        <v>2.2304475000000002E-3</v>
      </c>
      <c r="AQ1325" s="145">
        <v>9.7489054000000002E-5</v>
      </c>
      <c r="AR1325" s="145">
        <v>4.1734372000000002E-5</v>
      </c>
      <c r="AS1325" s="134">
        <f t="shared" si="770"/>
        <v>1.3371987401999998E-7</v>
      </c>
      <c r="AT1325" s="135">
        <f t="shared" si="771"/>
        <v>3.6053644280410003E-10</v>
      </c>
      <c r="AU1325" s="135">
        <f t="shared" si="772"/>
        <v>5.8451501086999999E-3</v>
      </c>
      <c r="AV1325" s="302">
        <v>1.0420049999999999E-7</v>
      </c>
      <c r="AW1325" s="302">
        <v>3.1439806000000001E-10</v>
      </c>
      <c r="AX1325" s="302">
        <v>8.5898041000000001E-15</v>
      </c>
      <c r="AY1325" s="303">
        <v>0</v>
      </c>
      <c r="AZ1325" s="303">
        <v>0</v>
      </c>
      <c r="BA1325" s="302">
        <v>1.0171402E-10</v>
      </c>
      <c r="BB1325" s="302">
        <v>2.941766E-8</v>
      </c>
      <c r="BC1325" s="302">
        <v>1.4418801E-11</v>
      </c>
      <c r="BD1325" s="302">
        <v>3.1710991999999997E-11</v>
      </c>
      <c r="BE1325" s="303">
        <v>0</v>
      </c>
      <c r="BF1325" s="303">
        <v>0</v>
      </c>
      <c r="BG1325" s="303">
        <v>0</v>
      </c>
      <c r="BH1325" s="303">
        <v>0</v>
      </c>
      <c r="BI1325" s="303">
        <v>0</v>
      </c>
      <c r="BJ1325" s="303">
        <v>0</v>
      </c>
      <c r="BK1325" s="303">
        <v>0</v>
      </c>
      <c r="BL1325" s="303">
        <v>0</v>
      </c>
      <c r="BM1325" s="302">
        <v>5.8969087E-6</v>
      </c>
      <c r="BN1325" s="303">
        <v>5.8392532E-3</v>
      </c>
      <c r="BO1325" s="303">
        <v>0</v>
      </c>
      <c r="BP1325" s="303">
        <v>0</v>
      </c>
      <c r="BQ1325" s="303">
        <v>0</v>
      </c>
      <c r="BR1325" s="74"/>
      <c r="BS1325" s="144">
        <v>5.6760727000000002E-6</v>
      </c>
      <c r="BT1325" s="144">
        <v>2.5211219999999999E-7</v>
      </c>
      <c r="BU1325" s="144">
        <v>3.1308043000000001E-6</v>
      </c>
      <c r="BV1325" s="136">
        <v>0</v>
      </c>
      <c r="BW1325" s="144">
        <v>2.6018990999999999E-7</v>
      </c>
      <c r="BX1325" s="144">
        <v>6.5847766000000007E-8</v>
      </c>
      <c r="BY1325" s="136">
        <v>0</v>
      </c>
      <c r="BZ1325" s="144">
        <v>9.9942738E-8</v>
      </c>
      <c r="CA1325" s="136">
        <v>0</v>
      </c>
      <c r="CB1325" s="136">
        <v>0</v>
      </c>
      <c r="CC1325" s="136">
        <v>0</v>
      </c>
      <c r="CD1325" s="136">
        <v>0</v>
      </c>
      <c r="CE1325" s="136">
        <v>0</v>
      </c>
      <c r="CF1325" s="144">
        <v>1.4113574000000001E-7</v>
      </c>
      <c r="CG1325" s="144">
        <v>1.5851304E-6</v>
      </c>
      <c r="CH1325" s="144">
        <v>1.4090970000000001E-7</v>
      </c>
      <c r="CI1325" s="136">
        <v>0</v>
      </c>
      <c r="CJ1325" s="137"/>
      <c r="CK1325" s="138"/>
      <c r="CL1325" s="233" t="s">
        <v>4679</v>
      </c>
      <c r="CP1325" s="305"/>
      <c r="CW1325" s="74"/>
      <c r="CX1325" s="74"/>
      <c r="CY1325" s="74"/>
      <c r="CZ1325" s="74"/>
      <c r="DA1325" s="74"/>
      <c r="DB1325" s="74"/>
    </row>
    <row r="1326" spans="1:106" ht="14.5" customHeight="1">
      <c r="A1326" s="74" t="s">
        <v>5005</v>
      </c>
      <c r="B1326" s="129" t="s">
        <v>4870</v>
      </c>
      <c r="C1326" s="130" t="str">
        <f t="shared" si="761"/>
        <v>B.044.01.146</v>
      </c>
      <c r="D1326" s="131" t="s">
        <v>4868</v>
      </c>
      <c r="E1326" s="129" t="s">
        <v>2549</v>
      </c>
      <c r="F1326" s="132" t="s">
        <v>5007</v>
      </c>
      <c r="G1326" s="132">
        <f t="shared" si="762"/>
        <v>2.4982169576999998E-2</v>
      </c>
      <c r="H1326" s="348">
        <f t="shared" si="763"/>
        <v>2.4982169576999998E-2</v>
      </c>
      <c r="I1326" s="74"/>
      <c r="J1326" s="132">
        <f t="shared" si="764"/>
        <v>1.43575177E-4</v>
      </c>
      <c r="K1326" s="132">
        <f t="shared" si="765"/>
        <v>2.9851556E-4</v>
      </c>
      <c r="L1326" s="300">
        <f t="shared" si="766"/>
        <v>1.2380918400000001E-3</v>
      </c>
      <c r="M1326" s="132">
        <v>2.3301987E-2</v>
      </c>
      <c r="N1326" s="132">
        <v>1.6348364000000001E-4</v>
      </c>
      <c r="O1326" s="132">
        <v>1.3503192000000001E-4</v>
      </c>
      <c r="P1326" s="132">
        <v>1.1344541E-4</v>
      </c>
      <c r="Q1326" s="304">
        <v>3.0129767E-5</v>
      </c>
      <c r="R1326" s="132">
        <v>0</v>
      </c>
      <c r="S1326" s="132">
        <v>0</v>
      </c>
      <c r="T1326" s="132">
        <v>0</v>
      </c>
      <c r="U1326" s="132">
        <v>1.1576984E-4</v>
      </c>
      <c r="V1326" s="132">
        <v>0</v>
      </c>
      <c r="W1326" s="132">
        <v>1.122322E-3</v>
      </c>
      <c r="X1326" s="132">
        <v>0</v>
      </c>
      <c r="Y1326" s="132">
        <v>0</v>
      </c>
      <c r="Z1326" s="132">
        <v>0</v>
      </c>
      <c r="AA1326" s="74"/>
      <c r="AB1326" s="301">
        <f t="shared" si="767"/>
        <v>0.17520290977443609</v>
      </c>
      <c r="AC1326" s="338">
        <f t="shared" si="768"/>
        <v>0.17520290977443609</v>
      </c>
      <c r="AD1326" s="74"/>
      <c r="AE1326" s="136">
        <v>2.4893165000000002</v>
      </c>
      <c r="AF1326" s="136">
        <v>2.0143043999999999</v>
      </c>
      <c r="AG1326" s="136">
        <v>0.15213922999999999</v>
      </c>
      <c r="AH1326" s="136">
        <v>0</v>
      </c>
      <c r="AI1326" s="136">
        <v>2.0498564E-2</v>
      </c>
      <c r="AJ1326" s="136">
        <v>0.14539057999999999</v>
      </c>
      <c r="AK1326" s="136">
        <v>0.15698377999999999</v>
      </c>
      <c r="AL1326" s="74"/>
      <c r="AM1326" s="133">
        <v>2.9532625000000001E-3</v>
      </c>
      <c r="AN1326" s="340">
        <f t="shared" si="769"/>
        <v>2.9532625000000001E-3</v>
      </c>
      <c r="AP1326" s="133">
        <v>2.7910567999999999E-3</v>
      </c>
      <c r="AQ1326" s="133">
        <v>1.3461745000000001E-4</v>
      </c>
      <c r="AR1326" s="145">
        <v>2.7588213E-5</v>
      </c>
      <c r="AS1326" s="134">
        <f t="shared" si="770"/>
        <v>1.6732954521699999E-7</v>
      </c>
      <c r="AT1326" s="135">
        <f t="shared" si="771"/>
        <v>4.9784558222299997E-10</v>
      </c>
      <c r="AU1326" s="135">
        <f t="shared" si="772"/>
        <v>3.8638953389000001E-3</v>
      </c>
      <c r="AV1326" s="302">
        <v>1.625883E-7</v>
      </c>
      <c r="AW1326" s="302">
        <v>4.9056815000000002E-10</v>
      </c>
      <c r="AX1326" s="302">
        <v>1.3403023E-14</v>
      </c>
      <c r="AY1326" s="303">
        <v>0</v>
      </c>
      <c r="AZ1326" s="303">
        <v>0</v>
      </c>
      <c r="BA1326" s="302">
        <v>1.6868516999999999E-11</v>
      </c>
      <c r="BB1326" s="302">
        <v>4.7243767E-9</v>
      </c>
      <c r="BC1326" s="302">
        <v>2.3912512999999999E-12</v>
      </c>
      <c r="BD1326" s="302">
        <v>4.8727779000000002E-12</v>
      </c>
      <c r="BE1326" s="303">
        <v>0</v>
      </c>
      <c r="BF1326" s="303">
        <v>0</v>
      </c>
      <c r="BG1326" s="303">
        <v>0</v>
      </c>
      <c r="BH1326" s="303">
        <v>0</v>
      </c>
      <c r="BI1326" s="303">
        <v>0</v>
      </c>
      <c r="BJ1326" s="303">
        <v>0</v>
      </c>
      <c r="BK1326" s="303">
        <v>0</v>
      </c>
      <c r="BL1326" s="303">
        <v>0</v>
      </c>
      <c r="BM1326" s="302">
        <v>2.3366388999999999E-6</v>
      </c>
      <c r="BN1326" s="303">
        <v>3.8615587E-3</v>
      </c>
      <c r="BO1326" s="303">
        <v>0</v>
      </c>
      <c r="BP1326" s="303">
        <v>0</v>
      </c>
      <c r="BQ1326" s="303">
        <v>0</v>
      </c>
      <c r="BR1326" s="74"/>
      <c r="BS1326" s="144">
        <v>7.7271366000000007E-6</v>
      </c>
      <c r="BT1326" s="144">
        <v>3.9147980000000001E-8</v>
      </c>
      <c r="BU1326" s="144">
        <v>4.8851220000000002E-6</v>
      </c>
      <c r="BV1326" s="136">
        <v>0</v>
      </c>
      <c r="BW1326" s="144">
        <v>5.1072698999999997E-8</v>
      </c>
      <c r="BX1326" s="144">
        <v>1.0920364E-8</v>
      </c>
      <c r="BY1326" s="136">
        <v>0</v>
      </c>
      <c r="BZ1326" s="144">
        <v>1.6574762999999998E-8</v>
      </c>
      <c r="CA1326" s="136">
        <v>0</v>
      </c>
      <c r="CB1326" s="136">
        <v>0</v>
      </c>
      <c r="CC1326" s="136">
        <v>0</v>
      </c>
      <c r="CD1326" s="136">
        <v>0</v>
      </c>
      <c r="CE1326" s="136">
        <v>0</v>
      </c>
      <c r="CF1326" s="144">
        <v>2.3233455E-8</v>
      </c>
      <c r="CG1326" s="144">
        <v>2.6452301E-6</v>
      </c>
      <c r="CH1326" s="144">
        <v>5.5835202000000002E-8</v>
      </c>
      <c r="CI1326" s="136">
        <v>0</v>
      </c>
      <c r="CJ1326" s="137"/>
      <c r="CK1326" s="138"/>
      <c r="CL1326" s="233" t="s">
        <v>4679</v>
      </c>
      <c r="CP1326" s="305"/>
      <c r="CW1326" s="74"/>
      <c r="CX1326" s="74"/>
      <c r="CY1326" s="74"/>
      <c r="CZ1326" s="74"/>
      <c r="DA1326" s="74"/>
      <c r="DB1326" s="74"/>
    </row>
    <row r="1327" spans="1:106" ht="14.5" customHeight="1">
      <c r="A1327" s="74" t="s">
        <v>5008</v>
      </c>
      <c r="B1327" s="129" t="s">
        <v>4870</v>
      </c>
      <c r="C1327" s="130" t="str">
        <f t="shared" si="761"/>
        <v>B.044.01.147</v>
      </c>
      <c r="D1327" s="131" t="s">
        <v>4868</v>
      </c>
      <c r="E1327" s="129" t="s">
        <v>2549</v>
      </c>
      <c r="F1327" s="132" t="s">
        <v>5010</v>
      </c>
      <c r="G1327" s="132">
        <f t="shared" si="762"/>
        <v>9.90002083E-3</v>
      </c>
      <c r="H1327" s="348">
        <f t="shared" si="763"/>
        <v>9.90002083E-3</v>
      </c>
      <c r="I1327" s="74"/>
      <c r="J1327" s="132">
        <f t="shared" si="764"/>
        <v>9.4521644999999996E-4</v>
      </c>
      <c r="K1327" s="132">
        <f t="shared" si="765"/>
        <v>1.6097183599999999E-3</v>
      </c>
      <c r="L1327" s="300">
        <f t="shared" si="766"/>
        <v>1.5630302E-4</v>
      </c>
      <c r="M1327" s="132">
        <v>7.1887829999999998E-3</v>
      </c>
      <c r="N1327" s="132">
        <v>8.8610000000000002E-4</v>
      </c>
      <c r="O1327" s="132">
        <v>7.2361835999999995E-4</v>
      </c>
      <c r="P1327" s="132">
        <v>6.0793907999999995E-4</v>
      </c>
      <c r="Q1327" s="132">
        <v>3.3727737000000002E-4</v>
      </c>
      <c r="R1327" s="132">
        <v>0</v>
      </c>
      <c r="S1327" s="132">
        <v>0</v>
      </c>
      <c r="T1327" s="132">
        <v>0</v>
      </c>
      <c r="U1327" s="132">
        <v>1.5630302E-4</v>
      </c>
      <c r="V1327" s="132">
        <v>0</v>
      </c>
      <c r="W1327" s="132">
        <v>0</v>
      </c>
      <c r="X1327" s="132">
        <v>0</v>
      </c>
      <c r="Y1327" s="132">
        <v>0</v>
      </c>
      <c r="Z1327" s="132">
        <v>0</v>
      </c>
      <c r="AA1327" s="74"/>
      <c r="AB1327" s="301">
        <f t="shared" si="767"/>
        <v>5.4050999999999995E-2</v>
      </c>
      <c r="AC1327" s="338">
        <f t="shared" si="768"/>
        <v>5.4050999999999995E-2</v>
      </c>
      <c r="AD1327" s="74"/>
      <c r="AE1327" s="136">
        <v>1.4478218</v>
      </c>
      <c r="AF1327" s="136">
        <v>0.65311732</v>
      </c>
      <c r="AG1327" s="136">
        <v>0</v>
      </c>
      <c r="AH1327" s="136">
        <v>0</v>
      </c>
      <c r="AI1327" s="136">
        <v>1.5443247E-2</v>
      </c>
      <c r="AJ1327" s="136">
        <v>6.9743695E-3</v>
      </c>
      <c r="AK1327" s="136">
        <v>0.77228691000000005</v>
      </c>
      <c r="AL1327" s="74"/>
      <c r="AM1327" s="133">
        <v>1.3903851999999999E-3</v>
      </c>
      <c r="AN1327" s="340">
        <f t="shared" si="769"/>
        <v>1.3903851999999999E-3</v>
      </c>
      <c r="AP1327" s="133">
        <v>1.3094916000000001E-3</v>
      </c>
      <c r="AQ1327" s="145">
        <v>5.1507339999999997E-5</v>
      </c>
      <c r="AR1327" s="145">
        <v>2.9386266000000001E-5</v>
      </c>
      <c r="AS1327" s="134">
        <f t="shared" si="770"/>
        <v>7.8506688169999998E-8</v>
      </c>
      <c r="AT1327" s="135">
        <f t="shared" si="771"/>
        <v>1.9048572590150001E-10</v>
      </c>
      <c r="AU1327" s="135">
        <f t="shared" si="772"/>
        <v>4.1157235398999997E-3</v>
      </c>
      <c r="AV1327" s="302">
        <v>5.0159327999999998E-8</v>
      </c>
      <c r="AW1327" s="302">
        <v>1.513428E-10</v>
      </c>
      <c r="AX1327" s="302">
        <v>4.1349014999999999E-15</v>
      </c>
      <c r="AY1327" s="303">
        <v>0</v>
      </c>
      <c r="AZ1327" s="303">
        <v>0</v>
      </c>
      <c r="BA1327" s="302">
        <v>9.0396170000000005E-11</v>
      </c>
      <c r="BB1327" s="302">
        <v>2.8256964000000001E-8</v>
      </c>
      <c r="BC1327" s="302">
        <v>1.2814402E-11</v>
      </c>
      <c r="BD1327" s="302">
        <v>2.6324389E-11</v>
      </c>
      <c r="BE1327" s="303">
        <v>0</v>
      </c>
      <c r="BF1327" s="303">
        <v>0</v>
      </c>
      <c r="BG1327" s="303">
        <v>0</v>
      </c>
      <c r="BH1327" s="303">
        <v>0</v>
      </c>
      <c r="BI1327" s="303">
        <v>0</v>
      </c>
      <c r="BJ1327" s="303">
        <v>0</v>
      </c>
      <c r="BK1327" s="303">
        <v>0</v>
      </c>
      <c r="BL1327" s="303">
        <v>0</v>
      </c>
      <c r="BM1327" s="302">
        <v>3.1547398999999999E-6</v>
      </c>
      <c r="BN1327" s="303">
        <v>4.1125687999999999E-3</v>
      </c>
      <c r="BO1327" s="303">
        <v>0</v>
      </c>
      <c r="BP1327" s="303">
        <v>0</v>
      </c>
      <c r="BQ1327" s="303">
        <v>0</v>
      </c>
      <c r="BR1327" s="74"/>
      <c r="BS1327" s="144">
        <v>3.2701908000000001E-6</v>
      </c>
      <c r="BT1327" s="144">
        <v>2.1124918999999999E-7</v>
      </c>
      <c r="BU1327" s="144">
        <v>1.5070853E-6</v>
      </c>
      <c r="BV1327" s="136">
        <v>0</v>
      </c>
      <c r="BW1327" s="144">
        <v>4.3226411000000001E-7</v>
      </c>
      <c r="BX1327" s="144">
        <v>5.8520798E-8</v>
      </c>
      <c r="BY1327" s="136">
        <v>0</v>
      </c>
      <c r="BZ1327" s="144">
        <v>8.8821977999999999E-8</v>
      </c>
      <c r="CA1327" s="136">
        <v>0</v>
      </c>
      <c r="CB1327" s="136">
        <v>0</v>
      </c>
      <c r="CC1327" s="136">
        <v>0</v>
      </c>
      <c r="CD1327" s="136">
        <v>0</v>
      </c>
      <c r="CE1327" s="136">
        <v>0</v>
      </c>
      <c r="CF1327" s="144">
        <v>1.2459983000000001E-7</v>
      </c>
      <c r="CG1327" s="144">
        <v>7.7226545000000003E-7</v>
      </c>
      <c r="CH1327" s="144">
        <v>7.5384148000000003E-8</v>
      </c>
      <c r="CI1327" s="136">
        <v>0</v>
      </c>
      <c r="CJ1327" s="137"/>
      <c r="CK1327" s="138"/>
      <c r="CL1327" s="233" t="s">
        <v>4679</v>
      </c>
      <c r="CP1327" s="305"/>
      <c r="CW1327" s="74"/>
      <c r="CX1327" s="74"/>
      <c r="CY1327" s="74"/>
      <c r="CZ1327" s="74"/>
      <c r="DA1327" s="74"/>
      <c r="DB1327" s="74"/>
    </row>
    <row r="1328" spans="1:106" ht="14.5" customHeight="1">
      <c r="A1328" s="74" t="s">
        <v>5011</v>
      </c>
      <c r="B1328" s="129" t="s">
        <v>4870</v>
      </c>
      <c r="C1328" s="130" t="str">
        <f t="shared" si="761"/>
        <v>B.044.01.148</v>
      </c>
      <c r="D1328" s="131" t="s">
        <v>4868</v>
      </c>
      <c r="E1328" s="129" t="s">
        <v>2549</v>
      </c>
      <c r="F1328" s="132" t="s">
        <v>5013</v>
      </c>
      <c r="G1328" s="132">
        <f t="shared" si="762"/>
        <v>4.0922396399999998E-2</v>
      </c>
      <c r="H1328" s="348">
        <f t="shared" si="763"/>
        <v>4.0922396399999998E-2</v>
      </c>
      <c r="I1328" s="74"/>
      <c r="J1328" s="132">
        <f t="shared" si="764"/>
        <v>2.8650435999999996E-3</v>
      </c>
      <c r="K1328" s="132">
        <f t="shared" si="765"/>
        <v>8.6645457999999995E-3</v>
      </c>
      <c r="L1328" s="300">
        <f t="shared" si="766"/>
        <v>0</v>
      </c>
      <c r="M1328" s="132">
        <v>2.9392807E-2</v>
      </c>
      <c r="N1328" s="132">
        <v>6.8177300999999997E-3</v>
      </c>
      <c r="O1328" s="132">
        <v>1.8468156999999999E-3</v>
      </c>
      <c r="P1328" s="132">
        <v>1.5515794999999999E-3</v>
      </c>
      <c r="Q1328" s="132">
        <v>1.3134640999999999E-3</v>
      </c>
      <c r="R1328" s="132">
        <v>0</v>
      </c>
      <c r="S1328" s="132">
        <v>0</v>
      </c>
      <c r="T1328" s="132">
        <v>0</v>
      </c>
      <c r="U1328" s="132">
        <v>0</v>
      </c>
      <c r="V1328" s="132">
        <v>0</v>
      </c>
      <c r="W1328" s="132">
        <v>0</v>
      </c>
      <c r="X1328" s="132">
        <v>0</v>
      </c>
      <c r="Y1328" s="132">
        <v>0</v>
      </c>
      <c r="Z1328" s="132">
        <v>0</v>
      </c>
      <c r="AA1328" s="74"/>
      <c r="AB1328" s="301">
        <f t="shared" si="767"/>
        <v>0.22099854887218043</v>
      </c>
      <c r="AC1328" s="338">
        <f t="shared" si="768"/>
        <v>0.22099854887218043</v>
      </c>
      <c r="AD1328" s="74"/>
      <c r="AE1328" s="136">
        <v>3.0994152000000001</v>
      </c>
      <c r="AF1328" s="136">
        <v>3.0994152000000001</v>
      </c>
      <c r="AG1328" s="136">
        <v>0</v>
      </c>
      <c r="AH1328" s="136">
        <v>0</v>
      </c>
      <c r="AI1328" s="136">
        <v>0</v>
      </c>
      <c r="AJ1328" s="136">
        <v>0</v>
      </c>
      <c r="AK1328" s="136">
        <v>0</v>
      </c>
      <c r="AL1328" s="74"/>
      <c r="AM1328" s="133">
        <v>6.5547851999999997E-3</v>
      </c>
      <c r="AN1328" s="340">
        <f t="shared" si="769"/>
        <v>6.5547851999999997E-3</v>
      </c>
      <c r="AP1328" s="133">
        <v>6.1262399000000002E-3</v>
      </c>
      <c r="AQ1328" s="133">
        <v>2.2039967000000001E-4</v>
      </c>
      <c r="AR1328" s="133">
        <v>2.0814561E-4</v>
      </c>
      <c r="AS1328" s="134">
        <f t="shared" si="770"/>
        <v>3.6728056872000001E-7</v>
      </c>
      <c r="AT1328" s="135">
        <f t="shared" si="771"/>
        <v>8.1508754938899991E-10</v>
      </c>
      <c r="AU1328" s="135">
        <f t="shared" si="772"/>
        <v>2.9152047E-2</v>
      </c>
      <c r="AV1328" s="302">
        <v>2.0508666E-7</v>
      </c>
      <c r="AW1328" s="302">
        <v>6.1879595000000003E-10</v>
      </c>
      <c r="AX1328" s="302">
        <v>1.6906389000000001E-14</v>
      </c>
      <c r="AY1328" s="303">
        <v>0</v>
      </c>
      <c r="AZ1328" s="303">
        <v>0</v>
      </c>
      <c r="BA1328" s="302">
        <v>2.3070872000000001E-10</v>
      </c>
      <c r="BB1328" s="302">
        <v>1.6196319999999999E-7</v>
      </c>
      <c r="BC1328" s="302">
        <v>3.2704862999999997E-11</v>
      </c>
      <c r="BD1328" s="302">
        <v>1.6356983E-10</v>
      </c>
      <c r="BE1328" s="303">
        <v>0</v>
      </c>
      <c r="BF1328" s="303">
        <v>0</v>
      </c>
      <c r="BG1328" s="303">
        <v>0</v>
      </c>
      <c r="BH1328" s="303">
        <v>0</v>
      </c>
      <c r="BI1328" s="303">
        <v>0</v>
      </c>
      <c r="BJ1328" s="303">
        <v>0</v>
      </c>
      <c r="BK1328" s="303">
        <v>0</v>
      </c>
      <c r="BL1328" s="303">
        <v>0</v>
      </c>
      <c r="BM1328" s="303">
        <v>0</v>
      </c>
      <c r="BN1328" s="303">
        <v>2.9152047E-2</v>
      </c>
      <c r="BO1328" s="303">
        <v>0</v>
      </c>
      <c r="BP1328" s="303">
        <v>0</v>
      </c>
      <c r="BQ1328" s="303">
        <v>0</v>
      </c>
      <c r="BR1328" s="74"/>
      <c r="BS1328" s="144">
        <v>1.3901083999999999E-5</v>
      </c>
      <c r="BT1328" s="144">
        <v>1.2036554999999999E-6</v>
      </c>
      <c r="BU1328" s="144">
        <v>6.1620259999999999E-6</v>
      </c>
      <c r="BV1328" s="136">
        <v>0</v>
      </c>
      <c r="BW1328" s="144">
        <v>2.0557718000000001E-6</v>
      </c>
      <c r="BX1328" s="144">
        <v>1.4935652999999999E-7</v>
      </c>
      <c r="BY1328" s="136">
        <v>0</v>
      </c>
      <c r="BZ1328" s="144">
        <v>2.2669108E-7</v>
      </c>
      <c r="CA1328" s="136">
        <v>0</v>
      </c>
      <c r="CB1328" s="136">
        <v>0</v>
      </c>
      <c r="CC1328" s="136">
        <v>0</v>
      </c>
      <c r="CD1328" s="136">
        <v>0</v>
      </c>
      <c r="CE1328" s="136">
        <v>0</v>
      </c>
      <c r="CF1328" s="144">
        <v>3.6113836E-7</v>
      </c>
      <c r="CG1328" s="144">
        <v>3.7424447999999998E-6</v>
      </c>
      <c r="CH1328" s="136">
        <v>0</v>
      </c>
      <c r="CI1328" s="136">
        <v>0</v>
      </c>
      <c r="CJ1328" s="137"/>
      <c r="CK1328" s="138"/>
      <c r="CL1328" s="233" t="s">
        <v>4679</v>
      </c>
      <c r="CP1328" s="305"/>
      <c r="CW1328" s="74"/>
      <c r="CX1328" s="74"/>
      <c r="CY1328" s="74"/>
      <c r="CZ1328" s="74"/>
      <c r="DA1328" s="74"/>
      <c r="DB1328" s="74"/>
    </row>
    <row r="1329" spans="1:106" ht="14.5" customHeight="1">
      <c r="A1329" s="74" t="s">
        <v>5014</v>
      </c>
      <c r="B1329" s="129" t="s">
        <v>4870</v>
      </c>
      <c r="C1329" s="130" t="str">
        <f t="shared" si="761"/>
        <v>B.044.01.149</v>
      </c>
      <c r="D1329" s="131" t="s">
        <v>4868</v>
      </c>
      <c r="E1329" s="129" t="s">
        <v>2549</v>
      </c>
      <c r="F1329" s="132" t="s">
        <v>5016</v>
      </c>
      <c r="G1329" s="132">
        <f t="shared" si="762"/>
        <v>2.7128897906E-2</v>
      </c>
      <c r="H1329" s="348">
        <f t="shared" si="763"/>
        <v>2.7128897906E-2</v>
      </c>
      <c r="I1329" s="74"/>
      <c r="J1329" s="132">
        <f t="shared" si="764"/>
        <v>2.9452281999999999E-3</v>
      </c>
      <c r="K1329" s="132">
        <f t="shared" si="765"/>
        <v>4.7308647999999998E-3</v>
      </c>
      <c r="L1329" s="300">
        <f t="shared" si="766"/>
        <v>4.5492906000000003E-5</v>
      </c>
      <c r="M1329" s="132">
        <v>1.9407311999999999E-2</v>
      </c>
      <c r="N1329" s="132">
        <v>2.4169948999999999E-3</v>
      </c>
      <c r="O1329" s="132">
        <v>2.3138699E-3</v>
      </c>
      <c r="P1329" s="132">
        <v>1.9439694E-3</v>
      </c>
      <c r="Q1329" s="132">
        <v>1.0012587999999999E-3</v>
      </c>
      <c r="R1329" s="132">
        <v>0</v>
      </c>
      <c r="S1329" s="132">
        <v>0</v>
      </c>
      <c r="T1329" s="132">
        <v>0</v>
      </c>
      <c r="U1329" s="304">
        <v>4.5492906000000003E-5</v>
      </c>
      <c r="V1329" s="132">
        <v>0</v>
      </c>
      <c r="W1329" s="132">
        <v>0</v>
      </c>
      <c r="X1329" s="132">
        <v>0</v>
      </c>
      <c r="Y1329" s="132">
        <v>0</v>
      </c>
      <c r="Z1329" s="132">
        <v>0</v>
      </c>
      <c r="AA1329" s="74"/>
      <c r="AB1329" s="301">
        <f t="shared" si="767"/>
        <v>0.14591963909774436</v>
      </c>
      <c r="AC1329" s="338">
        <f t="shared" si="768"/>
        <v>0.14591963909774436</v>
      </c>
      <c r="AD1329" s="74"/>
      <c r="AE1329" s="136">
        <v>2.0908671999999999</v>
      </c>
      <c r="AF1329" s="136">
        <v>1.8394925</v>
      </c>
      <c r="AG1329" s="136">
        <v>0</v>
      </c>
      <c r="AH1329" s="136">
        <v>0</v>
      </c>
      <c r="AI1329" s="136">
        <v>1.571092E-2</v>
      </c>
      <c r="AJ1329" s="136">
        <v>0</v>
      </c>
      <c r="AK1329" s="136">
        <v>0.23566379000000001</v>
      </c>
      <c r="AL1329" s="74"/>
      <c r="AM1329" s="133">
        <v>3.8634406999999999E-3</v>
      </c>
      <c r="AN1329" s="340">
        <f t="shared" si="769"/>
        <v>3.8634406999999999E-3</v>
      </c>
      <c r="AP1329" s="133">
        <v>3.6242933999999999E-3</v>
      </c>
      <c r="AQ1329" s="133">
        <v>1.4194064999999999E-4</v>
      </c>
      <c r="AR1329" s="145">
        <v>9.7206689999999998E-5</v>
      </c>
      <c r="AS1329" s="134">
        <f t="shared" si="770"/>
        <v>2.1728377827E-7</v>
      </c>
      <c r="AT1329" s="135">
        <f t="shared" si="771"/>
        <v>5.2492842885199997E-10</v>
      </c>
      <c r="AU1329" s="135">
        <f t="shared" si="772"/>
        <v>1.361438220544E-2</v>
      </c>
      <c r="AV1329" s="302">
        <v>1.3541342999999999E-7</v>
      </c>
      <c r="AW1329" s="302">
        <v>4.0857499000000002E-10</v>
      </c>
      <c r="AX1329" s="302">
        <v>1.1162852000000001E-14</v>
      </c>
      <c r="AY1329" s="303">
        <v>0</v>
      </c>
      <c r="AZ1329" s="303">
        <v>0</v>
      </c>
      <c r="BA1329" s="302">
        <v>2.8905427E-10</v>
      </c>
      <c r="BB1329" s="302">
        <v>8.1581294000000002E-8</v>
      </c>
      <c r="BC1329" s="302">
        <v>4.0975824999999997E-11</v>
      </c>
      <c r="BD1329" s="302">
        <v>7.5366450999999994E-11</v>
      </c>
      <c r="BE1329" s="303">
        <v>0</v>
      </c>
      <c r="BF1329" s="303">
        <v>0</v>
      </c>
      <c r="BG1329" s="303">
        <v>0</v>
      </c>
      <c r="BH1329" s="303">
        <v>0</v>
      </c>
      <c r="BI1329" s="303">
        <v>0</v>
      </c>
      <c r="BJ1329" s="303">
        <v>0</v>
      </c>
      <c r="BK1329" s="303">
        <v>0</v>
      </c>
      <c r="BL1329" s="303">
        <v>0</v>
      </c>
      <c r="BM1329" s="302">
        <v>9.1820543999999999E-7</v>
      </c>
      <c r="BN1329" s="303">
        <v>1.3613464E-2</v>
      </c>
      <c r="BO1329" s="303">
        <v>0</v>
      </c>
      <c r="BP1329" s="303">
        <v>0</v>
      </c>
      <c r="BQ1329" s="303">
        <v>0</v>
      </c>
      <c r="BR1329" s="74"/>
      <c r="BS1329" s="144">
        <v>8.9685257000000002E-6</v>
      </c>
      <c r="BT1329" s="144">
        <v>6.1476366000000002E-7</v>
      </c>
      <c r="BU1329" s="144">
        <v>4.0686268000000001E-6</v>
      </c>
      <c r="BV1329" s="136">
        <v>0</v>
      </c>
      <c r="BW1329" s="144">
        <v>1.2630658000000001E-6</v>
      </c>
      <c r="BX1329" s="144">
        <v>1.8712835999999999E-7</v>
      </c>
      <c r="BY1329" s="136">
        <v>0</v>
      </c>
      <c r="BZ1329" s="144">
        <v>2.8402056999999997E-7</v>
      </c>
      <c r="CA1329" s="136">
        <v>0</v>
      </c>
      <c r="CB1329" s="136">
        <v>0</v>
      </c>
      <c r="CC1329" s="136">
        <v>0</v>
      </c>
      <c r="CD1329" s="136">
        <v>0</v>
      </c>
      <c r="CE1329" s="136">
        <v>0</v>
      </c>
      <c r="CF1329" s="144">
        <v>3.9448271999999999E-7</v>
      </c>
      <c r="CG1329" s="144">
        <v>2.1344967999999999E-6</v>
      </c>
      <c r="CH1329" s="144">
        <v>2.1940996E-8</v>
      </c>
      <c r="CI1329" s="136">
        <v>0</v>
      </c>
      <c r="CJ1329" s="137"/>
      <c r="CK1329" s="138"/>
      <c r="CL1329" s="233" t="s">
        <v>4679</v>
      </c>
      <c r="CP1329" s="305"/>
      <c r="CW1329" s="74"/>
      <c r="CX1329" s="74"/>
      <c r="CY1329" s="74"/>
      <c r="CZ1329" s="74"/>
      <c r="DA1329" s="74"/>
      <c r="DB1329" s="74"/>
    </row>
    <row r="1330" spans="1:106" ht="14.5" customHeight="1">
      <c r="A1330" s="74" t="s">
        <v>5017</v>
      </c>
      <c r="B1330" s="129" t="s">
        <v>4870</v>
      </c>
      <c r="C1330" s="130" t="str">
        <f t="shared" si="761"/>
        <v>B.044.01.150</v>
      </c>
      <c r="D1330" s="131" t="s">
        <v>4868</v>
      </c>
      <c r="E1330" s="129" t="s">
        <v>2549</v>
      </c>
      <c r="F1330" s="132" t="s">
        <v>5019</v>
      </c>
      <c r="G1330" s="132">
        <f t="shared" si="762"/>
        <v>2.667444439E-2</v>
      </c>
      <c r="H1330" s="348">
        <f t="shared" si="763"/>
        <v>2.667444439E-2</v>
      </c>
      <c r="I1330" s="74"/>
      <c r="J1330" s="132">
        <f t="shared" si="764"/>
        <v>1.7208114699999999E-3</v>
      </c>
      <c r="K1330" s="132">
        <f t="shared" si="765"/>
        <v>5.4395364999999998E-3</v>
      </c>
      <c r="L1330" s="300">
        <f t="shared" si="766"/>
        <v>4.8021742000000002E-4</v>
      </c>
      <c r="M1330" s="132">
        <v>1.9033879E-2</v>
      </c>
      <c r="N1330" s="132">
        <v>4.3314471E-3</v>
      </c>
      <c r="O1330" s="132">
        <v>1.1080894E-3</v>
      </c>
      <c r="P1330" s="132">
        <v>9.3094772000000005E-4</v>
      </c>
      <c r="Q1330" s="132">
        <v>7.8986374999999995E-4</v>
      </c>
      <c r="R1330" s="132">
        <v>0</v>
      </c>
      <c r="S1330" s="132">
        <v>0</v>
      </c>
      <c r="T1330" s="132">
        <v>0</v>
      </c>
      <c r="U1330" s="132">
        <v>4.8021742000000002E-4</v>
      </c>
      <c r="V1330" s="132">
        <v>0</v>
      </c>
      <c r="W1330" s="132">
        <v>0</v>
      </c>
      <c r="X1330" s="132">
        <v>0</v>
      </c>
      <c r="Y1330" s="132">
        <v>0</v>
      </c>
      <c r="Z1330" s="132">
        <v>0</v>
      </c>
      <c r="AA1330" s="74"/>
      <c r="AB1330" s="301">
        <f t="shared" si="767"/>
        <v>0.14311187218045113</v>
      </c>
      <c r="AC1330" s="338">
        <f t="shared" si="768"/>
        <v>0.14311187218045113</v>
      </c>
      <c r="AD1330" s="74"/>
      <c r="AE1330" s="136">
        <v>2.2807018000000001</v>
      </c>
      <c r="AF1330" s="136">
        <v>1.8596490999999999</v>
      </c>
      <c r="AG1330" s="136">
        <v>0</v>
      </c>
      <c r="AH1330" s="136">
        <v>0</v>
      </c>
      <c r="AI1330" s="136">
        <v>0</v>
      </c>
      <c r="AJ1330" s="136">
        <v>0.42105262999999998</v>
      </c>
      <c r="AK1330" s="136">
        <v>0</v>
      </c>
      <c r="AL1330" s="74"/>
      <c r="AM1330" s="133">
        <v>4.1784185999999999E-3</v>
      </c>
      <c r="AN1330" s="340">
        <f t="shared" si="769"/>
        <v>4.1784185999999999E-3</v>
      </c>
      <c r="AP1330" s="133">
        <v>3.9118851E-3</v>
      </c>
      <c r="AQ1330" s="133">
        <v>1.4157690000000001E-4</v>
      </c>
      <c r="AR1330" s="133">
        <v>1.2495656999999999E-4</v>
      </c>
      <c r="AS1330" s="134">
        <f t="shared" si="770"/>
        <v>2.3452549522999998E-7</v>
      </c>
      <c r="AT1330" s="135">
        <f t="shared" si="771"/>
        <v>5.2358320605800006E-10</v>
      </c>
      <c r="AU1330" s="135">
        <f t="shared" si="772"/>
        <v>1.7500920461700001E-2</v>
      </c>
      <c r="AV1330" s="302">
        <v>1.3280781999999999E-7</v>
      </c>
      <c r="AW1330" s="302">
        <v>4.0071324000000001E-10</v>
      </c>
      <c r="AX1330" s="302">
        <v>1.0948057999999999E-14</v>
      </c>
      <c r="AY1330" s="303">
        <v>0</v>
      </c>
      <c r="AZ1330" s="303">
        <v>0</v>
      </c>
      <c r="BA1330" s="302">
        <v>1.3842523000000001E-10</v>
      </c>
      <c r="BB1330" s="302">
        <v>1.0157925000000001E-7</v>
      </c>
      <c r="BC1330" s="302">
        <v>1.9622918E-11</v>
      </c>
      <c r="BD1330" s="302">
        <v>1.0323609999999999E-10</v>
      </c>
      <c r="BE1330" s="303">
        <v>0</v>
      </c>
      <c r="BF1330" s="303">
        <v>0</v>
      </c>
      <c r="BG1330" s="303">
        <v>0</v>
      </c>
      <c r="BH1330" s="303">
        <v>0</v>
      </c>
      <c r="BI1330" s="303">
        <v>0</v>
      </c>
      <c r="BJ1330" s="303">
        <v>0</v>
      </c>
      <c r="BK1330" s="303">
        <v>0</v>
      </c>
      <c r="BL1330" s="303">
        <v>0</v>
      </c>
      <c r="BM1330" s="302">
        <v>9.6924617000000004E-6</v>
      </c>
      <c r="BN1330" s="303">
        <v>1.7491228000000001E-2</v>
      </c>
      <c r="BO1330" s="303">
        <v>0</v>
      </c>
      <c r="BP1330" s="303">
        <v>0</v>
      </c>
      <c r="BQ1330" s="303">
        <v>0</v>
      </c>
      <c r="BR1330" s="74"/>
      <c r="BS1330" s="144">
        <v>8.9333089999999993E-6</v>
      </c>
      <c r="BT1330" s="144">
        <v>7.5731421999999995E-7</v>
      </c>
      <c r="BU1330" s="144">
        <v>3.9903386999999999E-6</v>
      </c>
      <c r="BV1330" s="136">
        <v>0</v>
      </c>
      <c r="BW1330" s="144">
        <v>1.2639914E-6</v>
      </c>
      <c r="BX1330" s="144">
        <v>8.9613919999999999E-8</v>
      </c>
      <c r="BY1330" s="136">
        <v>0</v>
      </c>
      <c r="BZ1330" s="144">
        <v>1.3601464999999999E-7</v>
      </c>
      <c r="CA1330" s="136">
        <v>0</v>
      </c>
      <c r="CB1330" s="136">
        <v>0</v>
      </c>
      <c r="CC1330" s="136">
        <v>0</v>
      </c>
      <c r="CD1330" s="136">
        <v>0</v>
      </c>
      <c r="CE1330" s="136">
        <v>0</v>
      </c>
      <c r="CF1330" s="144">
        <v>2.1896282999999999E-7</v>
      </c>
      <c r="CG1330" s="144">
        <v>2.2454669000000001E-6</v>
      </c>
      <c r="CH1330" s="144">
        <v>2.3160640999999999E-7</v>
      </c>
      <c r="CI1330" s="136">
        <v>0</v>
      </c>
      <c r="CJ1330" s="137"/>
      <c r="CK1330" s="138"/>
      <c r="CL1330" s="233" t="s">
        <v>4679</v>
      </c>
      <c r="CP1330" s="305"/>
      <c r="CW1330" s="74"/>
      <c r="CX1330" s="74"/>
      <c r="CY1330" s="74"/>
      <c r="CZ1330" s="74"/>
      <c r="DA1330" s="74"/>
      <c r="DB1330" s="74"/>
    </row>
    <row r="1331" spans="1:106" ht="14.5" customHeight="1">
      <c r="A1331" s="74" t="s">
        <v>5020</v>
      </c>
      <c r="B1331" s="129" t="s">
        <v>4870</v>
      </c>
      <c r="C1331" s="130" t="str">
        <f t="shared" si="761"/>
        <v>B.044.01.151</v>
      </c>
      <c r="D1331" s="131" t="s">
        <v>4868</v>
      </c>
      <c r="E1331" s="129" t="s">
        <v>2549</v>
      </c>
      <c r="F1331" s="132" t="s">
        <v>5022</v>
      </c>
      <c r="G1331" s="132">
        <f t="shared" si="762"/>
        <v>1.3151473780000002E-3</v>
      </c>
      <c r="H1331" s="348">
        <f t="shared" si="763"/>
        <v>1.3151473780000002E-3</v>
      </c>
      <c r="I1331" s="74"/>
      <c r="J1331" s="132">
        <f t="shared" si="764"/>
        <v>9.7239717999999999E-5</v>
      </c>
      <c r="K1331" s="132">
        <f t="shared" si="765"/>
        <v>2.2778194000000002E-4</v>
      </c>
      <c r="L1331" s="300">
        <f t="shared" si="766"/>
        <v>1.8906388000000001E-4</v>
      </c>
      <c r="M1331" s="132">
        <v>8.0106184000000005E-4</v>
      </c>
      <c r="N1331" s="132">
        <v>1.4913244000000001E-4</v>
      </c>
      <c r="O1331" s="304">
        <v>7.8649500000000007E-5</v>
      </c>
      <c r="P1331" s="304">
        <v>6.6076411000000007E-5</v>
      </c>
      <c r="Q1331" s="304">
        <v>3.1163306999999999E-5</v>
      </c>
      <c r="R1331" s="132">
        <v>0</v>
      </c>
      <c r="S1331" s="132">
        <v>0</v>
      </c>
      <c r="T1331" s="132">
        <v>0</v>
      </c>
      <c r="U1331" s="132">
        <v>1.8906388000000001E-4</v>
      </c>
      <c r="V1331" s="132">
        <v>0</v>
      </c>
      <c r="W1331" s="132">
        <v>0</v>
      </c>
      <c r="X1331" s="132">
        <v>0</v>
      </c>
      <c r="Y1331" s="132">
        <v>0</v>
      </c>
      <c r="Z1331" s="132">
        <v>0</v>
      </c>
      <c r="AA1331" s="74"/>
      <c r="AB1331" s="301">
        <f t="shared" si="767"/>
        <v>6.0230213533834587E-3</v>
      </c>
      <c r="AC1331" s="338">
        <f t="shared" si="768"/>
        <v>6.0230213533834587E-3</v>
      </c>
      <c r="AD1331" s="74"/>
      <c r="AE1331" s="136">
        <v>1.3551230999999999</v>
      </c>
      <c r="AF1331" s="136">
        <v>0.46001122</v>
      </c>
      <c r="AG1331" s="136">
        <v>0</v>
      </c>
      <c r="AH1331" s="136">
        <v>0</v>
      </c>
      <c r="AI1331" s="136">
        <v>1.6668748999999999E-3</v>
      </c>
      <c r="AJ1331" s="136">
        <v>0.11834813</v>
      </c>
      <c r="AK1331" s="136">
        <v>0.77509684000000001</v>
      </c>
      <c r="AL1331" s="74"/>
      <c r="AM1331" s="133">
        <v>1.6934618999999999E-4</v>
      </c>
      <c r="AN1331" s="340">
        <f t="shared" si="769"/>
        <v>1.6934618999999999E-4</v>
      </c>
      <c r="AP1331" s="133">
        <v>1.5918616999999999E-4</v>
      </c>
      <c r="AQ1331" s="145">
        <v>6.0127030999999999E-6</v>
      </c>
      <c r="AR1331" s="145">
        <v>4.1473096000000002E-6</v>
      </c>
      <c r="AS1331" s="134">
        <f t="shared" si="770"/>
        <v>9.5435355873000001E-9</v>
      </c>
      <c r="AT1331" s="135">
        <f t="shared" si="771"/>
        <v>2.223632836113E-11</v>
      </c>
      <c r="AU1331" s="135">
        <f t="shared" si="772"/>
        <v>5.8085568820000005E-4</v>
      </c>
      <c r="AV1331" s="302">
        <v>5.5893637999999998E-9</v>
      </c>
      <c r="AW1331" s="302">
        <v>1.686446E-11</v>
      </c>
      <c r="AX1331" s="302">
        <v>4.6076113000000001E-16</v>
      </c>
      <c r="AY1331" s="303">
        <v>0</v>
      </c>
      <c r="AZ1331" s="303">
        <v>0</v>
      </c>
      <c r="BA1331" s="302">
        <v>9.8250872999999993E-12</v>
      </c>
      <c r="BB1331" s="302">
        <v>3.9443467000000001E-9</v>
      </c>
      <c r="BC1331" s="302">
        <v>1.3927870999999999E-12</v>
      </c>
      <c r="BD1331" s="302">
        <v>3.9786204999999997E-12</v>
      </c>
      <c r="BE1331" s="303">
        <v>0</v>
      </c>
      <c r="BF1331" s="303">
        <v>0</v>
      </c>
      <c r="BG1331" s="303">
        <v>0</v>
      </c>
      <c r="BH1331" s="303">
        <v>0</v>
      </c>
      <c r="BI1331" s="303">
        <v>0</v>
      </c>
      <c r="BJ1331" s="303">
        <v>0</v>
      </c>
      <c r="BK1331" s="303">
        <v>0</v>
      </c>
      <c r="BL1331" s="303">
        <v>0</v>
      </c>
      <c r="BM1331" s="302">
        <v>3.8159682000000002E-6</v>
      </c>
      <c r="BN1331" s="303">
        <v>5.7703972000000005E-4</v>
      </c>
      <c r="BO1331" s="303">
        <v>0</v>
      </c>
      <c r="BP1331" s="303">
        <v>0</v>
      </c>
      <c r="BQ1331" s="303">
        <v>0</v>
      </c>
      <c r="BR1331" s="74"/>
      <c r="BS1331" s="144">
        <v>4.4233258000000001E-7</v>
      </c>
      <c r="BT1331" s="144">
        <v>3.0664500000000003E-8</v>
      </c>
      <c r="BU1331" s="144">
        <v>1.6793781999999999E-7</v>
      </c>
      <c r="BV1331" s="136">
        <v>0</v>
      </c>
      <c r="BW1331" s="144">
        <v>4.8409931000000003E-8</v>
      </c>
      <c r="BX1331" s="144">
        <v>6.3605787000000004E-9</v>
      </c>
      <c r="BY1331" s="136">
        <v>0</v>
      </c>
      <c r="BZ1331" s="144">
        <v>9.6539895999999999E-9</v>
      </c>
      <c r="CA1331" s="136">
        <v>0</v>
      </c>
      <c r="CB1331" s="136">
        <v>0</v>
      </c>
      <c r="CC1331" s="136">
        <v>0</v>
      </c>
      <c r="CD1331" s="136">
        <v>0</v>
      </c>
      <c r="CE1331" s="136">
        <v>0</v>
      </c>
      <c r="CF1331" s="144">
        <v>1.4042746999999999E-8</v>
      </c>
      <c r="CG1331" s="144">
        <v>7.4078480000000004E-8</v>
      </c>
      <c r="CH1331" s="144">
        <v>9.1184541999999999E-8</v>
      </c>
      <c r="CI1331" s="136">
        <v>0</v>
      </c>
      <c r="CJ1331" s="137"/>
      <c r="CK1331" s="138"/>
      <c r="CL1331" s="233" t="s">
        <v>4679</v>
      </c>
      <c r="CP1331" s="305"/>
      <c r="CW1331" s="74"/>
      <c r="CX1331" s="74"/>
      <c r="CY1331" s="74"/>
      <c r="CZ1331" s="74"/>
      <c r="DA1331" s="74"/>
      <c r="DB1331" s="74"/>
    </row>
    <row r="1332" spans="1:106" ht="14.5" customHeight="1">
      <c r="A1332" s="74" t="s">
        <v>5023</v>
      </c>
      <c r="B1332" s="129" t="s">
        <v>4870</v>
      </c>
      <c r="C1332" s="130" t="str">
        <f t="shared" si="761"/>
        <v>B.044.01.152</v>
      </c>
      <c r="D1332" s="131" t="s">
        <v>4868</v>
      </c>
      <c r="E1332" s="129" t="s">
        <v>2549</v>
      </c>
      <c r="F1332" s="132" t="s">
        <v>5025</v>
      </c>
      <c r="G1332" s="132">
        <f t="shared" si="762"/>
        <v>2.6269846575999997E-2</v>
      </c>
      <c r="H1332" s="348">
        <f t="shared" si="763"/>
        <v>2.6269846575999997E-2</v>
      </c>
      <c r="I1332" s="74"/>
      <c r="J1332" s="132">
        <f t="shared" si="764"/>
        <v>2.4685282500000001E-3</v>
      </c>
      <c r="K1332" s="132">
        <f t="shared" si="765"/>
        <v>4.9449693999999997E-3</v>
      </c>
      <c r="L1332" s="300">
        <f t="shared" si="766"/>
        <v>6.2164925999999996E-5</v>
      </c>
      <c r="M1332" s="132">
        <v>1.8794183999999999E-2</v>
      </c>
      <c r="N1332" s="132">
        <v>3.1011569999999998E-3</v>
      </c>
      <c r="O1332" s="132">
        <v>1.8438123999999999E-3</v>
      </c>
      <c r="P1332" s="132">
        <v>1.5490562999999999E-3</v>
      </c>
      <c r="Q1332" s="132">
        <v>9.1947195000000005E-4</v>
      </c>
      <c r="R1332" s="132">
        <v>0</v>
      </c>
      <c r="S1332" s="132">
        <v>0</v>
      </c>
      <c r="T1332" s="132">
        <v>0</v>
      </c>
      <c r="U1332" s="304">
        <v>6.2164925999999996E-5</v>
      </c>
      <c r="V1332" s="132">
        <v>0</v>
      </c>
      <c r="W1332" s="132">
        <v>0</v>
      </c>
      <c r="X1332" s="132">
        <v>0</v>
      </c>
      <c r="Y1332" s="132">
        <v>0</v>
      </c>
      <c r="Z1332" s="132">
        <v>0</v>
      </c>
      <c r="AA1332" s="74"/>
      <c r="AB1332" s="301">
        <f t="shared" si="767"/>
        <v>0.14130965413533833</v>
      </c>
      <c r="AC1332" s="338">
        <f t="shared" si="768"/>
        <v>0.14130965413533833</v>
      </c>
      <c r="AD1332" s="74"/>
      <c r="AE1332" s="136">
        <v>2.1705622</v>
      </c>
      <c r="AF1332" s="136">
        <v>1.8532388</v>
      </c>
      <c r="AG1332" s="136">
        <v>0</v>
      </c>
      <c r="AH1332" s="136">
        <v>0</v>
      </c>
      <c r="AI1332" s="136">
        <v>0</v>
      </c>
      <c r="AJ1332" s="136">
        <v>9.5868083999999995E-4</v>
      </c>
      <c r="AK1332" s="136">
        <v>0.31636469</v>
      </c>
      <c r="AL1332" s="74"/>
      <c r="AM1332" s="133">
        <v>3.9107730000000002E-3</v>
      </c>
      <c r="AN1332" s="340">
        <f t="shared" si="769"/>
        <v>3.9107730000000002E-3</v>
      </c>
      <c r="AP1332" s="133">
        <v>3.6633245000000001E-3</v>
      </c>
      <c r="AQ1332" s="133">
        <v>1.387816E-4</v>
      </c>
      <c r="AR1332" s="133">
        <v>1.0866683E-4</v>
      </c>
      <c r="AS1332" s="134">
        <f t="shared" si="770"/>
        <v>2.1962377654000001E-7</v>
      </c>
      <c r="AT1332" s="135">
        <f t="shared" si="771"/>
        <v>5.1324557018799993E-10</v>
      </c>
      <c r="AU1332" s="135">
        <f t="shared" si="772"/>
        <v>1.52194447049E-2</v>
      </c>
      <c r="AV1332" s="302">
        <v>1.3113536E-7</v>
      </c>
      <c r="AW1332" s="302">
        <v>3.9566702E-10</v>
      </c>
      <c r="AX1332" s="302">
        <v>1.0810187999999999E-14</v>
      </c>
      <c r="AY1332" s="303">
        <v>0</v>
      </c>
      <c r="AZ1332" s="303">
        <v>0</v>
      </c>
      <c r="BA1332" s="302">
        <v>2.3033354E-10</v>
      </c>
      <c r="BB1332" s="302">
        <v>8.8258083000000005E-8</v>
      </c>
      <c r="BC1332" s="302">
        <v>3.2651676999999997E-11</v>
      </c>
      <c r="BD1332" s="302">
        <v>8.4916062999999998E-11</v>
      </c>
      <c r="BE1332" s="303">
        <v>0</v>
      </c>
      <c r="BF1332" s="303">
        <v>0</v>
      </c>
      <c r="BG1332" s="303">
        <v>0</v>
      </c>
      <c r="BH1332" s="303">
        <v>0</v>
      </c>
      <c r="BI1332" s="303">
        <v>0</v>
      </c>
      <c r="BJ1332" s="303">
        <v>0</v>
      </c>
      <c r="BK1332" s="303">
        <v>0</v>
      </c>
      <c r="BL1332" s="303">
        <v>0</v>
      </c>
      <c r="BM1332" s="302">
        <v>1.2547049E-6</v>
      </c>
      <c r="BN1332" s="303">
        <v>1.5218189999999999E-2</v>
      </c>
      <c r="BO1332" s="303">
        <v>0</v>
      </c>
      <c r="BP1332" s="303">
        <v>0</v>
      </c>
      <c r="BQ1332" s="303">
        <v>0</v>
      </c>
      <c r="BR1332" s="74"/>
      <c r="BS1332" s="144">
        <v>8.7745125999999996E-6</v>
      </c>
      <c r="BT1332" s="144">
        <v>6.6126909999999996E-7</v>
      </c>
      <c r="BU1332" s="144">
        <v>3.9400880000000003E-6</v>
      </c>
      <c r="BV1332" s="136">
        <v>0</v>
      </c>
      <c r="BW1332" s="144">
        <v>1.2565160999999999E-6</v>
      </c>
      <c r="BX1332" s="144">
        <v>1.4911365E-7</v>
      </c>
      <c r="BY1332" s="136">
        <v>0</v>
      </c>
      <c r="BZ1332" s="144">
        <v>2.2632241999999999E-7</v>
      </c>
      <c r="CA1332" s="136">
        <v>0</v>
      </c>
      <c r="CB1332" s="136">
        <v>0</v>
      </c>
      <c r="CC1332" s="136">
        <v>0</v>
      </c>
      <c r="CD1332" s="136">
        <v>0</v>
      </c>
      <c r="CE1332" s="136">
        <v>0</v>
      </c>
      <c r="CF1332" s="144">
        <v>3.2547010999999999E-7</v>
      </c>
      <c r="CG1332" s="144">
        <v>2.1857514000000002E-6</v>
      </c>
      <c r="CH1332" s="144">
        <v>2.9981826000000001E-8</v>
      </c>
      <c r="CI1332" s="136">
        <v>0</v>
      </c>
      <c r="CJ1332" s="137"/>
      <c r="CK1332" s="138"/>
      <c r="CL1332" s="233" t="s">
        <v>4679</v>
      </c>
      <c r="CP1332" s="305"/>
      <c r="CW1332" s="74"/>
      <c r="CX1332" s="74"/>
      <c r="CY1332" s="74"/>
      <c r="CZ1332" s="74"/>
      <c r="DA1332" s="74"/>
      <c r="DB1332" s="74"/>
    </row>
    <row r="1333" spans="1:106" ht="14.5" customHeight="1">
      <c r="A1333" s="74" t="s">
        <v>5026</v>
      </c>
      <c r="B1333" s="129" t="s">
        <v>4870</v>
      </c>
      <c r="C1333" s="130" t="str">
        <f t="shared" si="761"/>
        <v>B.044.01.153</v>
      </c>
      <c r="D1333" s="131" t="s">
        <v>4868</v>
      </c>
      <c r="E1333" s="129" t="s">
        <v>2549</v>
      </c>
      <c r="F1333" s="132" t="s">
        <v>5028</v>
      </c>
      <c r="G1333" s="132">
        <f t="shared" si="762"/>
        <v>3.3744131131999998E-2</v>
      </c>
      <c r="H1333" s="348">
        <f t="shared" si="763"/>
        <v>3.3744131131999998E-2</v>
      </c>
      <c r="I1333" s="74"/>
      <c r="J1333" s="132">
        <f t="shared" si="764"/>
        <v>2.4723664999999999E-3</v>
      </c>
      <c r="K1333" s="132">
        <f t="shared" si="765"/>
        <v>7.0273660000000002E-3</v>
      </c>
      <c r="L1333" s="300">
        <f t="shared" si="766"/>
        <v>1.7253632000000001E-5</v>
      </c>
      <c r="M1333" s="132">
        <v>2.4227144999999999E-2</v>
      </c>
      <c r="N1333" s="132">
        <v>5.3884216999999998E-3</v>
      </c>
      <c r="O1333" s="132">
        <v>1.6389442999999999E-3</v>
      </c>
      <c r="P1333" s="132">
        <v>1.3769389E-3</v>
      </c>
      <c r="Q1333" s="132">
        <v>1.0954275999999999E-3</v>
      </c>
      <c r="R1333" s="132">
        <v>0</v>
      </c>
      <c r="S1333" s="132">
        <v>0</v>
      </c>
      <c r="T1333" s="132">
        <v>0</v>
      </c>
      <c r="U1333" s="304">
        <v>1.7253632000000001E-5</v>
      </c>
      <c r="V1333" s="132">
        <v>0</v>
      </c>
      <c r="W1333" s="132">
        <v>0</v>
      </c>
      <c r="X1333" s="132">
        <v>0</v>
      </c>
      <c r="Y1333" s="132">
        <v>0</v>
      </c>
      <c r="Z1333" s="132">
        <v>0</v>
      </c>
      <c r="AA1333" s="74"/>
      <c r="AB1333" s="301">
        <f t="shared" si="767"/>
        <v>0.18215898496240598</v>
      </c>
      <c r="AC1333" s="338">
        <f t="shared" si="768"/>
        <v>0.18215898496240598</v>
      </c>
      <c r="AD1333" s="74"/>
      <c r="AE1333" s="136">
        <v>2.7023489999999999</v>
      </c>
      <c r="AF1333" s="136">
        <v>2.5275322</v>
      </c>
      <c r="AG1333" s="136">
        <v>0</v>
      </c>
      <c r="AH1333" s="136">
        <v>0</v>
      </c>
      <c r="AI1333" s="136">
        <v>0.15403064999999999</v>
      </c>
      <c r="AJ1333" s="136">
        <v>1.4923384E-2</v>
      </c>
      <c r="AK1333" s="136">
        <v>5.8627579000000004E-3</v>
      </c>
      <c r="AL1333" s="74"/>
      <c r="AM1333" s="133">
        <v>5.3497299E-3</v>
      </c>
      <c r="AN1333" s="340">
        <f t="shared" si="769"/>
        <v>5.3497299E-3</v>
      </c>
      <c r="AP1333" s="133">
        <v>5.0016499999999998E-3</v>
      </c>
      <c r="AQ1333" s="133">
        <v>1.8123263000000001E-4</v>
      </c>
      <c r="AR1333" s="133">
        <v>1.6684727999999999E-4</v>
      </c>
      <c r="AS1333" s="134">
        <f t="shared" si="770"/>
        <v>2.9985911091999995E-7</v>
      </c>
      <c r="AT1333" s="135">
        <f t="shared" si="771"/>
        <v>6.7023900816299997E-10</v>
      </c>
      <c r="AU1333" s="135">
        <f t="shared" si="772"/>
        <v>2.3367966238440001E-2</v>
      </c>
      <c r="AV1333" s="302">
        <v>1.6904353999999999E-7</v>
      </c>
      <c r="AW1333" s="302">
        <v>5.1004515999999996E-10</v>
      </c>
      <c r="AX1333" s="302">
        <v>1.3935163E-14</v>
      </c>
      <c r="AY1333" s="303">
        <v>0</v>
      </c>
      <c r="AZ1333" s="303">
        <v>0</v>
      </c>
      <c r="BA1333" s="302">
        <v>2.0474092E-10</v>
      </c>
      <c r="BB1333" s="302">
        <v>1.3061083E-7</v>
      </c>
      <c r="BC1333" s="302">
        <v>2.9023713000000001E-11</v>
      </c>
      <c r="BD1333" s="302">
        <v>1.3115619999999999E-10</v>
      </c>
      <c r="BE1333" s="303">
        <v>0</v>
      </c>
      <c r="BF1333" s="303">
        <v>0</v>
      </c>
      <c r="BG1333" s="303">
        <v>0</v>
      </c>
      <c r="BH1333" s="303">
        <v>0</v>
      </c>
      <c r="BI1333" s="303">
        <v>0</v>
      </c>
      <c r="BJ1333" s="303">
        <v>0</v>
      </c>
      <c r="BK1333" s="303">
        <v>0</v>
      </c>
      <c r="BL1333" s="303">
        <v>0</v>
      </c>
      <c r="BM1333" s="302">
        <v>3.4823844000000001E-7</v>
      </c>
      <c r="BN1333" s="303">
        <v>2.3367618E-2</v>
      </c>
      <c r="BO1333" s="303">
        <v>0</v>
      </c>
      <c r="BP1333" s="303">
        <v>0</v>
      </c>
      <c r="BQ1333" s="303">
        <v>0</v>
      </c>
      <c r="BR1333" s="74"/>
      <c r="BS1333" s="144">
        <v>1.1431394000000001E-5</v>
      </c>
      <c r="BT1333" s="144">
        <v>9.7163678999999999E-7</v>
      </c>
      <c r="BU1333" s="144">
        <v>5.0790758999999996E-6</v>
      </c>
      <c r="BV1333" s="136">
        <v>0</v>
      </c>
      <c r="BW1333" s="144">
        <v>1.6820261E-6</v>
      </c>
      <c r="BX1333" s="144">
        <v>1.3254546E-7</v>
      </c>
      <c r="BY1333" s="136">
        <v>0</v>
      </c>
      <c r="BZ1333" s="144">
        <v>2.0117549E-7</v>
      </c>
      <c r="CA1333" s="136">
        <v>0</v>
      </c>
      <c r="CB1333" s="136">
        <v>0</v>
      </c>
      <c r="CC1333" s="136">
        <v>0</v>
      </c>
      <c r="CD1333" s="136">
        <v>0</v>
      </c>
      <c r="CE1333" s="136">
        <v>0</v>
      </c>
      <c r="CF1333" s="144">
        <v>3.1422315999999999E-7</v>
      </c>
      <c r="CG1333" s="144">
        <v>3.0423897000000002E-6</v>
      </c>
      <c r="CH1333" s="144">
        <v>8.3213383999999992E-9</v>
      </c>
      <c r="CI1333" s="136">
        <v>0</v>
      </c>
      <c r="CK1333" s="138"/>
      <c r="CL1333" s="233" t="s">
        <v>4679</v>
      </c>
      <c r="CP1333" s="305"/>
      <c r="CW1333" s="74"/>
      <c r="CX1333" s="74"/>
      <c r="CY1333" s="74"/>
      <c r="CZ1333" s="74"/>
      <c r="DA1333" s="74"/>
      <c r="DB1333" s="74"/>
    </row>
    <row r="1334" spans="1:106" ht="14.5" customHeight="1">
      <c r="A1334" s="74" t="s">
        <v>5029</v>
      </c>
      <c r="B1334" s="129" t="s">
        <v>4870</v>
      </c>
      <c r="C1334" s="130" t="str">
        <f t="shared" si="761"/>
        <v>B.044.01.154</v>
      </c>
      <c r="D1334" s="131" t="s">
        <v>4868</v>
      </c>
      <c r="E1334" s="129" t="s">
        <v>2549</v>
      </c>
      <c r="F1334" s="132" t="s">
        <v>5031</v>
      </c>
      <c r="G1334" s="132">
        <f t="shared" si="762"/>
        <v>6.6376953800000005E-4</v>
      </c>
      <c r="H1334" s="348">
        <f t="shared" si="763"/>
        <v>6.6376953800000005E-4</v>
      </c>
      <c r="I1334" s="74"/>
      <c r="J1334" s="132">
        <f t="shared" si="764"/>
        <v>5.9203760000000001E-5</v>
      </c>
      <c r="K1334" s="132">
        <f t="shared" si="765"/>
        <v>8.7053768000000002E-5</v>
      </c>
      <c r="L1334" s="300">
        <f t="shared" si="766"/>
        <v>2.0355285000000001E-4</v>
      </c>
      <c r="M1334" s="132">
        <v>3.1395916E-4</v>
      </c>
      <c r="N1334" s="304">
        <v>2.8560005000000001E-5</v>
      </c>
      <c r="O1334" s="304">
        <v>5.8493762999999998E-5</v>
      </c>
      <c r="P1334" s="304">
        <v>4.9142817E-5</v>
      </c>
      <c r="Q1334" s="304">
        <v>1.0060943E-5</v>
      </c>
      <c r="R1334" s="132">
        <v>0</v>
      </c>
      <c r="S1334" s="132">
        <v>0</v>
      </c>
      <c r="T1334" s="132">
        <v>0</v>
      </c>
      <c r="U1334" s="132">
        <v>2.0355285000000001E-4</v>
      </c>
      <c r="V1334" s="132">
        <v>0</v>
      </c>
      <c r="W1334" s="132">
        <v>0</v>
      </c>
      <c r="X1334" s="132">
        <v>0</v>
      </c>
      <c r="Y1334" s="132">
        <v>0</v>
      </c>
      <c r="Z1334" s="132">
        <v>0</v>
      </c>
      <c r="AA1334" s="74"/>
      <c r="AB1334" s="301">
        <f t="shared" si="767"/>
        <v>2.3605951879699248E-3</v>
      </c>
      <c r="AC1334" s="338">
        <f t="shared" si="768"/>
        <v>2.3605951879699248E-3</v>
      </c>
      <c r="AD1334" s="74"/>
      <c r="AE1334" s="136">
        <v>1.0581935</v>
      </c>
      <c r="AF1334" s="136">
        <v>8.4223239000000005E-3</v>
      </c>
      <c r="AG1334" s="136">
        <v>0</v>
      </c>
      <c r="AH1334" s="136">
        <v>0</v>
      </c>
      <c r="AI1334" s="136">
        <v>0</v>
      </c>
      <c r="AJ1334" s="136">
        <v>9.5347062999999997E-4</v>
      </c>
      <c r="AK1334" s="136">
        <v>1.0488177000000001</v>
      </c>
      <c r="AL1334" s="74"/>
      <c r="AM1334" s="145">
        <v>6.0205406000000001E-5</v>
      </c>
      <c r="AN1334" s="340">
        <f t="shared" si="769"/>
        <v>6.0205406000000001E-5</v>
      </c>
      <c r="AP1334" s="145">
        <v>5.7214025E-5</v>
      </c>
      <c r="AQ1334" s="145">
        <v>2.3964343E-6</v>
      </c>
      <c r="AR1334" s="145">
        <v>5.9494709999999998E-7</v>
      </c>
      <c r="AS1334" s="134">
        <f t="shared" si="770"/>
        <v>3.4300973834999996E-9</v>
      </c>
      <c r="AT1334" s="135">
        <f t="shared" si="771"/>
        <v>8.8625530855300013E-12</v>
      </c>
      <c r="AU1334" s="135">
        <f t="shared" si="772"/>
        <v>8.3325924199999997E-5</v>
      </c>
      <c r="AV1334" s="302">
        <v>2.1906322999999998E-9</v>
      </c>
      <c r="AW1334" s="302">
        <v>6.6096666000000001E-12</v>
      </c>
      <c r="AX1334" s="302">
        <v>1.8058553000000001E-16</v>
      </c>
      <c r="AY1334" s="303">
        <v>0</v>
      </c>
      <c r="AZ1334" s="303">
        <v>0</v>
      </c>
      <c r="BA1334" s="302">
        <v>7.3071834999999996E-12</v>
      </c>
      <c r="BB1334" s="302">
        <v>1.2321579E-9</v>
      </c>
      <c r="BC1334" s="302">
        <v>1.0358535000000001E-12</v>
      </c>
      <c r="BD1334" s="302">
        <v>1.2168524E-12</v>
      </c>
      <c r="BE1334" s="303">
        <v>0</v>
      </c>
      <c r="BF1334" s="303">
        <v>0</v>
      </c>
      <c r="BG1334" s="303">
        <v>0</v>
      </c>
      <c r="BH1334" s="303">
        <v>0</v>
      </c>
      <c r="BI1334" s="303">
        <v>0</v>
      </c>
      <c r="BJ1334" s="303">
        <v>0</v>
      </c>
      <c r="BK1334" s="303">
        <v>0</v>
      </c>
      <c r="BL1334" s="303">
        <v>0</v>
      </c>
      <c r="BM1334" s="302">
        <v>4.1084062E-6</v>
      </c>
      <c r="BN1334" s="302">
        <v>7.9217518000000001E-5</v>
      </c>
      <c r="BO1334" s="303">
        <v>0</v>
      </c>
      <c r="BP1334" s="303">
        <v>0</v>
      </c>
      <c r="BQ1334" s="303">
        <v>0</v>
      </c>
      <c r="BR1334" s="74"/>
      <c r="BS1334" s="144">
        <v>2.2090171999999999E-7</v>
      </c>
      <c r="BT1334" s="144">
        <v>1.0795073E-8</v>
      </c>
      <c r="BU1334" s="144">
        <v>6.5819658000000007E-8</v>
      </c>
      <c r="BV1334" s="136">
        <v>0</v>
      </c>
      <c r="BW1334" s="144">
        <v>1.4370029E-8</v>
      </c>
      <c r="BX1334" s="144">
        <v>4.7305346E-9</v>
      </c>
      <c r="BY1334" s="136">
        <v>0</v>
      </c>
      <c r="BZ1334" s="144">
        <v>7.1799334999999999E-9</v>
      </c>
      <c r="CA1334" s="136">
        <v>0</v>
      </c>
      <c r="CB1334" s="136">
        <v>0</v>
      </c>
      <c r="CC1334" s="136">
        <v>0</v>
      </c>
      <c r="CD1334" s="136">
        <v>0</v>
      </c>
      <c r="CE1334" s="136">
        <v>0</v>
      </c>
      <c r="CF1334" s="144">
        <v>9.6643024000000002E-9</v>
      </c>
      <c r="CG1334" s="144">
        <v>1.0169687000000001E-8</v>
      </c>
      <c r="CH1334" s="144">
        <v>9.8172501000000005E-8</v>
      </c>
      <c r="CI1334" s="136">
        <v>0</v>
      </c>
      <c r="CJ1334" s="137"/>
      <c r="CK1334" s="138"/>
      <c r="CL1334" s="233" t="s">
        <v>4679</v>
      </c>
      <c r="CP1334" s="305"/>
      <c r="CW1334" s="74"/>
      <c r="CX1334" s="74"/>
      <c r="CY1334" s="74"/>
      <c r="CZ1334" s="74"/>
      <c r="DA1334" s="74"/>
      <c r="DB1334" s="74"/>
    </row>
    <row r="1335" spans="1:106" ht="14.5" customHeight="1">
      <c r="A1335" s="74" t="s">
        <v>5032</v>
      </c>
      <c r="B1335" s="129" t="s">
        <v>4870</v>
      </c>
      <c r="C1335" s="130" t="str">
        <f t="shared" si="761"/>
        <v>B.044.01.155</v>
      </c>
      <c r="D1335" s="131" t="s">
        <v>4868</v>
      </c>
      <c r="E1335" s="129" t="s">
        <v>2549</v>
      </c>
      <c r="F1335" s="132" t="s">
        <v>5034</v>
      </c>
      <c r="G1335" s="132">
        <f t="shared" si="762"/>
        <v>4.0922396399999998E-2</v>
      </c>
      <c r="H1335" s="348">
        <f t="shared" si="763"/>
        <v>4.0922396399999998E-2</v>
      </c>
      <c r="I1335" s="74"/>
      <c r="J1335" s="132">
        <f t="shared" si="764"/>
        <v>2.8650435999999996E-3</v>
      </c>
      <c r="K1335" s="132">
        <f t="shared" si="765"/>
        <v>8.6645457999999995E-3</v>
      </c>
      <c r="L1335" s="300">
        <f t="shared" si="766"/>
        <v>0</v>
      </c>
      <c r="M1335" s="132">
        <v>2.9392807E-2</v>
      </c>
      <c r="N1335" s="132">
        <v>6.8177300999999997E-3</v>
      </c>
      <c r="O1335" s="132">
        <v>1.8468156999999999E-3</v>
      </c>
      <c r="P1335" s="132">
        <v>1.5515794999999999E-3</v>
      </c>
      <c r="Q1335" s="132">
        <v>1.3134640999999999E-3</v>
      </c>
      <c r="R1335" s="132">
        <v>0</v>
      </c>
      <c r="S1335" s="132">
        <v>0</v>
      </c>
      <c r="T1335" s="132">
        <v>0</v>
      </c>
      <c r="U1335" s="132">
        <v>0</v>
      </c>
      <c r="V1335" s="132">
        <v>0</v>
      </c>
      <c r="W1335" s="132">
        <v>0</v>
      </c>
      <c r="X1335" s="132">
        <v>0</v>
      </c>
      <c r="Y1335" s="132">
        <v>0</v>
      </c>
      <c r="Z1335" s="132">
        <v>0</v>
      </c>
      <c r="AA1335" s="74"/>
      <c r="AB1335" s="301">
        <f t="shared" si="767"/>
        <v>0.22099854887218043</v>
      </c>
      <c r="AC1335" s="338">
        <f t="shared" si="768"/>
        <v>0.22099854887218043</v>
      </c>
      <c r="AD1335" s="74"/>
      <c r="AE1335" s="136">
        <v>3.0994152000000001</v>
      </c>
      <c r="AF1335" s="136">
        <v>3.0994152000000001</v>
      </c>
      <c r="AG1335" s="136">
        <v>0</v>
      </c>
      <c r="AH1335" s="136">
        <v>0</v>
      </c>
      <c r="AI1335" s="136">
        <v>0</v>
      </c>
      <c r="AJ1335" s="136">
        <v>0</v>
      </c>
      <c r="AK1335" s="136">
        <v>0</v>
      </c>
      <c r="AL1335" s="74"/>
      <c r="AM1335" s="133">
        <v>6.5547851999999997E-3</v>
      </c>
      <c r="AN1335" s="340">
        <f t="shared" si="769"/>
        <v>6.5547851999999997E-3</v>
      </c>
      <c r="AP1335" s="133">
        <v>6.1262399000000002E-3</v>
      </c>
      <c r="AQ1335" s="133">
        <v>2.2039967000000001E-4</v>
      </c>
      <c r="AR1335" s="133">
        <v>2.0814561E-4</v>
      </c>
      <c r="AS1335" s="134">
        <f t="shared" si="770"/>
        <v>3.6728056872000001E-7</v>
      </c>
      <c r="AT1335" s="135">
        <f t="shared" si="771"/>
        <v>8.1508754938899991E-10</v>
      </c>
      <c r="AU1335" s="135">
        <f t="shared" si="772"/>
        <v>2.9152047E-2</v>
      </c>
      <c r="AV1335" s="302">
        <v>2.0508666E-7</v>
      </c>
      <c r="AW1335" s="302">
        <v>6.1879595000000003E-10</v>
      </c>
      <c r="AX1335" s="302">
        <v>1.6906389000000001E-14</v>
      </c>
      <c r="AY1335" s="303">
        <v>0</v>
      </c>
      <c r="AZ1335" s="303">
        <v>0</v>
      </c>
      <c r="BA1335" s="302">
        <v>2.3070872000000001E-10</v>
      </c>
      <c r="BB1335" s="302">
        <v>1.6196319999999999E-7</v>
      </c>
      <c r="BC1335" s="302">
        <v>3.2704862999999997E-11</v>
      </c>
      <c r="BD1335" s="302">
        <v>1.6356983E-10</v>
      </c>
      <c r="BE1335" s="303">
        <v>0</v>
      </c>
      <c r="BF1335" s="303">
        <v>0</v>
      </c>
      <c r="BG1335" s="303">
        <v>0</v>
      </c>
      <c r="BH1335" s="303">
        <v>0</v>
      </c>
      <c r="BI1335" s="303">
        <v>0</v>
      </c>
      <c r="BJ1335" s="303">
        <v>0</v>
      </c>
      <c r="BK1335" s="303">
        <v>0</v>
      </c>
      <c r="BL1335" s="303">
        <v>0</v>
      </c>
      <c r="BM1335" s="303">
        <v>0</v>
      </c>
      <c r="BN1335" s="303">
        <v>2.9152047E-2</v>
      </c>
      <c r="BO1335" s="303">
        <v>0</v>
      </c>
      <c r="BP1335" s="303">
        <v>0</v>
      </c>
      <c r="BQ1335" s="303">
        <v>0</v>
      </c>
      <c r="BR1335" s="74"/>
      <c r="BS1335" s="144">
        <v>1.3901083999999999E-5</v>
      </c>
      <c r="BT1335" s="144">
        <v>1.2036554999999999E-6</v>
      </c>
      <c r="BU1335" s="144">
        <v>6.1620259999999999E-6</v>
      </c>
      <c r="BV1335" s="136">
        <v>0</v>
      </c>
      <c r="BW1335" s="144">
        <v>2.0557718000000001E-6</v>
      </c>
      <c r="BX1335" s="144">
        <v>1.4935652999999999E-7</v>
      </c>
      <c r="BY1335" s="136">
        <v>0</v>
      </c>
      <c r="BZ1335" s="144">
        <v>2.2669108E-7</v>
      </c>
      <c r="CA1335" s="136">
        <v>0</v>
      </c>
      <c r="CB1335" s="136">
        <v>0</v>
      </c>
      <c r="CC1335" s="136">
        <v>0</v>
      </c>
      <c r="CD1335" s="136">
        <v>0</v>
      </c>
      <c r="CE1335" s="136">
        <v>0</v>
      </c>
      <c r="CF1335" s="144">
        <v>3.6113836E-7</v>
      </c>
      <c r="CG1335" s="144">
        <v>3.7424447999999998E-6</v>
      </c>
      <c r="CH1335" s="136">
        <v>0</v>
      </c>
      <c r="CI1335" s="136">
        <v>0</v>
      </c>
      <c r="CJ1335" s="137"/>
      <c r="CK1335" s="138"/>
      <c r="CL1335" s="233" t="s">
        <v>4679</v>
      </c>
      <c r="CP1335" s="305"/>
      <c r="CW1335" s="74"/>
      <c r="CX1335" s="74"/>
      <c r="CY1335" s="74"/>
      <c r="CZ1335" s="74"/>
      <c r="DA1335" s="74"/>
      <c r="DB1335" s="74"/>
    </row>
    <row r="1336" spans="1:106" ht="14.5" customHeight="1">
      <c r="A1336" s="74" t="s">
        <v>5035</v>
      </c>
      <c r="B1336" s="129" t="s">
        <v>4870</v>
      </c>
      <c r="C1336" s="130" t="str">
        <f t="shared" si="761"/>
        <v>B.044.01.156</v>
      </c>
      <c r="D1336" s="131" t="s">
        <v>4868</v>
      </c>
      <c r="E1336" s="129" t="s">
        <v>2549</v>
      </c>
      <c r="F1336" s="132" t="s">
        <v>5037</v>
      </c>
      <c r="G1336" s="132">
        <f t="shared" si="762"/>
        <v>3.142295245E-2</v>
      </c>
      <c r="H1336" s="348">
        <f t="shared" si="763"/>
        <v>3.142295245E-2</v>
      </c>
      <c r="I1336" s="74"/>
      <c r="J1336" s="132">
        <f t="shared" si="764"/>
        <v>2.2030571999999997E-3</v>
      </c>
      <c r="K1336" s="132">
        <f t="shared" si="765"/>
        <v>6.6406981E-3</v>
      </c>
      <c r="L1336" s="300">
        <f t="shared" si="766"/>
        <v>4.7812149999999999E-5</v>
      </c>
      <c r="M1336" s="132">
        <v>2.2531385000000001E-2</v>
      </c>
      <c r="N1336" s="132">
        <v>5.2157990999999997E-3</v>
      </c>
      <c r="O1336" s="132">
        <v>1.4248990000000001E-3</v>
      </c>
      <c r="P1336" s="132">
        <v>1.1971114E-3</v>
      </c>
      <c r="Q1336" s="132">
        <v>1.0059457999999999E-3</v>
      </c>
      <c r="R1336" s="132">
        <v>0</v>
      </c>
      <c r="S1336" s="132">
        <v>0</v>
      </c>
      <c r="T1336" s="132">
        <v>0</v>
      </c>
      <c r="U1336" s="304">
        <v>4.7812149999999999E-5</v>
      </c>
      <c r="V1336" s="132">
        <v>0</v>
      </c>
      <c r="W1336" s="132">
        <v>0</v>
      </c>
      <c r="X1336" s="132">
        <v>0</v>
      </c>
      <c r="Y1336" s="132">
        <v>0</v>
      </c>
      <c r="Z1336" s="132">
        <v>0</v>
      </c>
      <c r="AA1336" s="74"/>
      <c r="AB1336" s="301">
        <f t="shared" si="767"/>
        <v>0.16940890977443609</v>
      </c>
      <c r="AC1336" s="338">
        <f t="shared" si="768"/>
        <v>0.16940890977443609</v>
      </c>
      <c r="AD1336" s="74"/>
      <c r="AE1336" s="136">
        <v>2.6178191000000002</v>
      </c>
      <c r="AF1336" s="136">
        <v>2.3701411000000001</v>
      </c>
      <c r="AG1336" s="136">
        <v>0</v>
      </c>
      <c r="AH1336" s="136">
        <v>0</v>
      </c>
      <c r="AI1336" s="136">
        <v>0</v>
      </c>
      <c r="AJ1336" s="136">
        <v>0</v>
      </c>
      <c r="AK1336" s="136">
        <v>0.24767801</v>
      </c>
      <c r="AL1336" s="74"/>
      <c r="AM1336" s="133">
        <v>5.0223628000000001E-3</v>
      </c>
      <c r="AN1336" s="340">
        <f t="shared" si="769"/>
        <v>5.0223628000000001E-3</v>
      </c>
      <c r="AP1336" s="133">
        <v>4.6942253000000003E-3</v>
      </c>
      <c r="AQ1336" s="133">
        <v>1.6896042000000001E-4</v>
      </c>
      <c r="AR1336" s="133">
        <v>1.5917707E-4</v>
      </c>
      <c r="AS1336" s="134">
        <f t="shared" si="770"/>
        <v>2.8142837186000004E-7</v>
      </c>
      <c r="AT1336" s="135">
        <f t="shared" si="771"/>
        <v>6.2485363078199991E-10</v>
      </c>
      <c r="AU1336" s="135">
        <f t="shared" si="772"/>
        <v>2.2293707015869999E-2</v>
      </c>
      <c r="AV1336" s="302">
        <v>1.5721147E-7</v>
      </c>
      <c r="AW1336" s="302">
        <v>4.7434494999999996E-10</v>
      </c>
      <c r="AX1336" s="302">
        <v>1.2959782000000001E-14</v>
      </c>
      <c r="AY1336" s="303">
        <v>0</v>
      </c>
      <c r="AZ1336" s="303">
        <v>0</v>
      </c>
      <c r="BA1336" s="302">
        <v>1.7800185999999999E-10</v>
      </c>
      <c r="BB1336" s="302">
        <v>1.240389E-7</v>
      </c>
      <c r="BC1336" s="302">
        <v>2.5233231E-11</v>
      </c>
      <c r="BD1336" s="302">
        <v>1.2526248999999999E-10</v>
      </c>
      <c r="BE1336" s="303">
        <v>0</v>
      </c>
      <c r="BF1336" s="303">
        <v>0</v>
      </c>
      <c r="BG1336" s="303">
        <v>0</v>
      </c>
      <c r="BH1336" s="303">
        <v>0</v>
      </c>
      <c r="BI1336" s="303">
        <v>0</v>
      </c>
      <c r="BJ1336" s="303">
        <v>0</v>
      </c>
      <c r="BK1336" s="303">
        <v>0</v>
      </c>
      <c r="BL1336" s="303">
        <v>0</v>
      </c>
      <c r="BM1336" s="302">
        <v>9.6501587000000005E-7</v>
      </c>
      <c r="BN1336" s="303">
        <v>2.2292742000000001E-2</v>
      </c>
      <c r="BO1336" s="303">
        <v>0</v>
      </c>
      <c r="BP1336" s="303">
        <v>0</v>
      </c>
      <c r="BQ1336" s="303">
        <v>0</v>
      </c>
      <c r="BR1336" s="74"/>
      <c r="BS1336" s="144">
        <v>1.0673169E-5</v>
      </c>
      <c r="BT1336" s="144">
        <v>9.2220050999999998E-7</v>
      </c>
      <c r="BU1336" s="144">
        <v>4.7235700000000004E-6</v>
      </c>
      <c r="BV1336" s="136">
        <v>0</v>
      </c>
      <c r="BW1336" s="144">
        <v>1.5741187999999999E-6</v>
      </c>
      <c r="BX1336" s="144">
        <v>1.1523508999999999E-7</v>
      </c>
      <c r="BY1336" s="136">
        <v>0</v>
      </c>
      <c r="BZ1336" s="144">
        <v>1.7490207E-7</v>
      </c>
      <c r="CA1336" s="136">
        <v>0</v>
      </c>
      <c r="CB1336" s="136">
        <v>0</v>
      </c>
      <c r="CC1336" s="136">
        <v>0</v>
      </c>
      <c r="CD1336" s="136">
        <v>0</v>
      </c>
      <c r="CE1336" s="136">
        <v>0</v>
      </c>
      <c r="CF1336" s="144">
        <v>2.7821388999999998E-7</v>
      </c>
      <c r="CG1336" s="144">
        <v>2.8618695999999999E-6</v>
      </c>
      <c r="CH1336" s="144">
        <v>2.3059556E-8</v>
      </c>
      <c r="CI1336" s="136">
        <v>0</v>
      </c>
      <c r="CJ1336" s="137"/>
      <c r="CK1336" s="138"/>
      <c r="CL1336" s="233" t="s">
        <v>4679</v>
      </c>
      <c r="CP1336" s="305"/>
      <c r="CW1336" s="74"/>
      <c r="CX1336" s="74"/>
      <c r="CY1336" s="74"/>
      <c r="CZ1336" s="74"/>
      <c r="DA1336" s="74"/>
      <c r="DB1336" s="74"/>
    </row>
    <row r="1337" spans="1:106" ht="14.5" customHeight="1">
      <c r="A1337" s="74" t="s">
        <v>5038</v>
      </c>
      <c r="B1337" s="129" t="s">
        <v>4870</v>
      </c>
      <c r="C1337" s="130" t="str">
        <f t="shared" si="761"/>
        <v>B.044.01.157</v>
      </c>
      <c r="D1337" s="131" t="s">
        <v>4868</v>
      </c>
      <c r="E1337" s="129" t="s">
        <v>2549</v>
      </c>
      <c r="F1337" s="132" t="s">
        <v>5040</v>
      </c>
      <c r="G1337" s="132">
        <f t="shared" si="762"/>
        <v>3.3685294785999999E-2</v>
      </c>
      <c r="H1337" s="348">
        <f t="shared" si="763"/>
        <v>3.3685294785999999E-2</v>
      </c>
      <c r="I1337" s="74"/>
      <c r="J1337" s="132">
        <f t="shared" si="764"/>
        <v>2.881836E-3</v>
      </c>
      <c r="K1337" s="132">
        <f t="shared" si="765"/>
        <v>5.7852279000000003E-3</v>
      </c>
      <c r="L1337" s="300">
        <f t="shared" si="766"/>
        <v>7.0700885999999994E-5</v>
      </c>
      <c r="M1337" s="132">
        <v>2.4947529999999999E-2</v>
      </c>
      <c r="N1337" s="132">
        <v>3.7032625999999999E-3</v>
      </c>
      <c r="O1337" s="132">
        <v>2.0819653E-3</v>
      </c>
      <c r="P1337" s="132">
        <v>1.7491375E-3</v>
      </c>
      <c r="Q1337" s="132">
        <v>1.1326985000000001E-3</v>
      </c>
      <c r="R1337" s="132">
        <v>0</v>
      </c>
      <c r="S1337" s="132">
        <v>0</v>
      </c>
      <c r="T1337" s="132">
        <v>0</v>
      </c>
      <c r="U1337" s="304">
        <v>7.0700885999999994E-5</v>
      </c>
      <c r="V1337" s="132">
        <v>0</v>
      </c>
      <c r="W1337" s="132">
        <v>0</v>
      </c>
      <c r="X1337" s="132">
        <v>0</v>
      </c>
      <c r="Y1337" s="132">
        <v>0</v>
      </c>
      <c r="Z1337" s="132">
        <v>0</v>
      </c>
      <c r="AA1337" s="74"/>
      <c r="AB1337" s="301">
        <f t="shared" si="767"/>
        <v>0.18757541353383456</v>
      </c>
      <c r="AC1337" s="338">
        <f t="shared" si="768"/>
        <v>0.18757541353383456</v>
      </c>
      <c r="AD1337" s="74"/>
      <c r="AE1337" s="136">
        <v>2.5457991999999998</v>
      </c>
      <c r="AF1337" s="136">
        <v>2.3674681999999998</v>
      </c>
      <c r="AG1337" s="136">
        <v>0</v>
      </c>
      <c r="AH1337" s="136">
        <v>0</v>
      </c>
      <c r="AI1337" s="136">
        <v>9.5748178999999992E-3</v>
      </c>
      <c r="AJ1337" s="136">
        <v>0.10891355</v>
      </c>
      <c r="AK1337" s="136">
        <v>5.9842610999999997E-2</v>
      </c>
      <c r="AL1337" s="74"/>
      <c r="AM1337" s="133">
        <v>4.9483393000000001E-3</v>
      </c>
      <c r="AN1337" s="340">
        <f t="shared" si="769"/>
        <v>4.9483393000000001E-3</v>
      </c>
      <c r="AP1337" s="133">
        <v>4.6558874999999998E-3</v>
      </c>
      <c r="AQ1337" s="133">
        <v>1.7907034E-4</v>
      </c>
      <c r="AR1337" s="133">
        <v>1.1338148E-4</v>
      </c>
      <c r="AS1337" s="134">
        <f t="shared" si="770"/>
        <v>2.7912994418E-7</v>
      </c>
      <c r="AT1337" s="135">
        <f t="shared" si="771"/>
        <v>6.6224236451900003E-10</v>
      </c>
      <c r="AU1337" s="135">
        <f t="shared" si="772"/>
        <v>1.5879759990400002E-2</v>
      </c>
      <c r="AV1337" s="302">
        <v>1.7406998E-7</v>
      </c>
      <c r="AW1337" s="302">
        <v>5.2521115000000004E-10</v>
      </c>
      <c r="AX1337" s="302">
        <v>1.4349519000000001E-14</v>
      </c>
      <c r="AY1337" s="303">
        <v>0</v>
      </c>
      <c r="AZ1337" s="303">
        <v>0</v>
      </c>
      <c r="BA1337" s="302">
        <v>2.6008418E-10</v>
      </c>
      <c r="BB1337" s="302">
        <v>1.0479988E-7</v>
      </c>
      <c r="BC1337" s="302">
        <v>3.6869075E-11</v>
      </c>
      <c r="BD1337" s="302">
        <v>1.0014779E-10</v>
      </c>
      <c r="BE1337" s="303">
        <v>0</v>
      </c>
      <c r="BF1337" s="303">
        <v>0</v>
      </c>
      <c r="BG1337" s="303">
        <v>0</v>
      </c>
      <c r="BH1337" s="303">
        <v>0</v>
      </c>
      <c r="BI1337" s="303">
        <v>0</v>
      </c>
      <c r="BJ1337" s="303">
        <v>0</v>
      </c>
      <c r="BK1337" s="303">
        <v>0</v>
      </c>
      <c r="BL1337" s="303">
        <v>0</v>
      </c>
      <c r="BM1337" s="302">
        <v>1.4269904E-6</v>
      </c>
      <c r="BN1337" s="303">
        <v>1.5878333000000001E-2</v>
      </c>
      <c r="BO1337" s="303">
        <v>0</v>
      </c>
      <c r="BP1337" s="303">
        <v>0</v>
      </c>
      <c r="BQ1337" s="303">
        <v>0</v>
      </c>
      <c r="BR1337" s="74"/>
      <c r="BS1337" s="144">
        <v>1.1190649E-5</v>
      </c>
      <c r="BT1337" s="144">
        <v>7.7607597000000004E-7</v>
      </c>
      <c r="BU1337" s="144">
        <v>5.2301002E-6</v>
      </c>
      <c r="BV1337" s="136">
        <v>0</v>
      </c>
      <c r="BW1337" s="144">
        <v>1.527579E-6</v>
      </c>
      <c r="BX1337" s="144">
        <v>1.6837366000000001E-7</v>
      </c>
      <c r="BY1337" s="136">
        <v>0</v>
      </c>
      <c r="BZ1337" s="144">
        <v>2.5555497000000001E-7</v>
      </c>
      <c r="CA1337" s="136">
        <v>0</v>
      </c>
      <c r="CB1337" s="136">
        <v>0</v>
      </c>
      <c r="CC1337" s="136">
        <v>0</v>
      </c>
      <c r="CD1337" s="136">
        <v>0</v>
      </c>
      <c r="CE1337" s="136">
        <v>0</v>
      </c>
      <c r="CF1337" s="144">
        <v>3.6941703999999999E-7</v>
      </c>
      <c r="CG1337" s="144">
        <v>2.8294500000000001E-6</v>
      </c>
      <c r="CH1337" s="144">
        <v>3.4098676000000002E-8</v>
      </c>
      <c r="CI1337" s="136">
        <v>0</v>
      </c>
      <c r="CJ1337" s="137"/>
      <c r="CK1337" s="138"/>
      <c r="CL1337" s="233" t="s">
        <v>4679</v>
      </c>
      <c r="CP1337" s="305"/>
      <c r="CW1337" s="74"/>
      <c r="CX1337" s="74"/>
      <c r="CY1337" s="74"/>
      <c r="CZ1337" s="74"/>
      <c r="DA1337" s="74"/>
      <c r="DB1337" s="74"/>
    </row>
    <row r="1338" spans="1:106" ht="14.5" customHeight="1">
      <c r="A1338" s="74" t="s">
        <v>5041</v>
      </c>
      <c r="B1338" s="129" t="s">
        <v>4870</v>
      </c>
      <c r="C1338" s="130" t="str">
        <f t="shared" si="761"/>
        <v>B.044.01.158</v>
      </c>
      <c r="D1338" s="131" t="s">
        <v>4868</v>
      </c>
      <c r="E1338" s="129" t="s">
        <v>2549</v>
      </c>
      <c r="F1338" s="132" t="s">
        <v>5043</v>
      </c>
      <c r="G1338" s="132">
        <f t="shared" si="762"/>
        <v>4.5992929509999997E-4</v>
      </c>
      <c r="H1338" s="348">
        <f t="shared" si="763"/>
        <v>4.5992929509999997E-4</v>
      </c>
      <c r="I1338" s="74"/>
      <c r="J1338" s="132">
        <f t="shared" si="764"/>
        <v>3.4042523099999999E-5</v>
      </c>
      <c r="K1338" s="132">
        <f t="shared" si="765"/>
        <v>5.2379622000000003E-5</v>
      </c>
      <c r="L1338" s="300">
        <f t="shared" si="766"/>
        <v>1.5863505999999999E-4</v>
      </c>
      <c r="M1338" s="132">
        <v>2.1487209E-4</v>
      </c>
      <c r="N1338" s="304">
        <v>1.7057370000000002E-5</v>
      </c>
      <c r="O1338" s="304">
        <v>3.5322252000000001E-5</v>
      </c>
      <c r="P1338" s="304">
        <v>2.9675556000000001E-5</v>
      </c>
      <c r="Q1338" s="304">
        <v>4.3669671000000004E-6</v>
      </c>
      <c r="R1338" s="132">
        <v>0</v>
      </c>
      <c r="S1338" s="132">
        <v>0</v>
      </c>
      <c r="T1338" s="132">
        <v>0</v>
      </c>
      <c r="U1338" s="132">
        <v>1.5863505999999999E-4</v>
      </c>
      <c r="V1338" s="132">
        <v>0</v>
      </c>
      <c r="W1338" s="132">
        <v>0</v>
      </c>
      <c r="X1338" s="132">
        <v>0</v>
      </c>
      <c r="Y1338" s="132">
        <v>0</v>
      </c>
      <c r="Z1338" s="132">
        <v>0</v>
      </c>
      <c r="AA1338" s="74"/>
      <c r="AB1338" s="301">
        <f t="shared" si="767"/>
        <v>1.6155796240601504E-3</v>
      </c>
      <c r="AC1338" s="338">
        <f t="shared" si="768"/>
        <v>1.6155796240601504E-3</v>
      </c>
      <c r="AD1338" s="74"/>
      <c r="AE1338" s="136">
        <v>0.72328864000000004</v>
      </c>
      <c r="AF1338" s="136">
        <v>0</v>
      </c>
      <c r="AG1338" s="136">
        <v>0</v>
      </c>
      <c r="AH1338" s="136">
        <v>0</v>
      </c>
      <c r="AI1338" s="136">
        <v>0</v>
      </c>
      <c r="AJ1338" s="136">
        <v>4.0980531000000001E-2</v>
      </c>
      <c r="AK1338" s="136">
        <v>0.68230811000000002</v>
      </c>
      <c r="AL1338" s="74"/>
      <c r="AM1338" s="145">
        <v>3.8600650000000001E-5</v>
      </c>
      <c r="AN1338" s="340">
        <f t="shared" si="769"/>
        <v>3.8600650000000001E-5</v>
      </c>
      <c r="AP1338" s="145">
        <v>3.6987816999999998E-5</v>
      </c>
      <c r="AQ1338" s="145">
        <v>1.5899725E-6</v>
      </c>
      <c r="AR1338" s="145">
        <v>2.2860913000000001E-8</v>
      </c>
      <c r="AS1338" s="134">
        <f t="shared" si="770"/>
        <v>2.2174950118000002E-9</v>
      </c>
      <c r="AT1338" s="135">
        <f t="shared" si="771"/>
        <v>5.8800758718399998E-12</v>
      </c>
      <c r="AU1338" s="135">
        <f t="shared" si="772"/>
        <v>3.2018084999999999E-6</v>
      </c>
      <c r="AV1338" s="302">
        <v>1.4992579E-9</v>
      </c>
      <c r="AW1338" s="302">
        <v>4.5236230000000002E-12</v>
      </c>
      <c r="AX1338" s="302">
        <v>1.2359183999999999E-16</v>
      </c>
      <c r="AY1338" s="303">
        <v>0</v>
      </c>
      <c r="AZ1338" s="303">
        <v>0</v>
      </c>
      <c r="BA1338" s="302">
        <v>4.4125418000000003E-12</v>
      </c>
      <c r="BB1338" s="302">
        <v>7.1382457000000001E-10</v>
      </c>
      <c r="BC1338" s="302">
        <v>6.2551416999999997E-13</v>
      </c>
      <c r="BD1338" s="302">
        <v>7.3081510999999999E-13</v>
      </c>
      <c r="BE1338" s="303">
        <v>0</v>
      </c>
      <c r="BF1338" s="303">
        <v>0</v>
      </c>
      <c r="BG1338" s="303">
        <v>0</v>
      </c>
      <c r="BH1338" s="303">
        <v>0</v>
      </c>
      <c r="BI1338" s="303">
        <v>0</v>
      </c>
      <c r="BJ1338" s="303">
        <v>0</v>
      </c>
      <c r="BK1338" s="303">
        <v>0</v>
      </c>
      <c r="BL1338" s="303">
        <v>0</v>
      </c>
      <c r="BM1338" s="302">
        <v>3.2018084999999999E-6</v>
      </c>
      <c r="BN1338" s="303">
        <v>0</v>
      </c>
      <c r="BO1338" s="303">
        <v>0</v>
      </c>
      <c r="BP1338" s="303">
        <v>0</v>
      </c>
      <c r="BQ1338" s="303">
        <v>0</v>
      </c>
      <c r="BR1338" s="74"/>
      <c r="BS1338" s="144">
        <v>1.4819875999999999E-7</v>
      </c>
      <c r="BT1338" s="144">
        <v>6.4911897000000001E-9</v>
      </c>
      <c r="BU1338" s="144">
        <v>4.5046647000000003E-8</v>
      </c>
      <c r="BV1338" s="136">
        <v>0</v>
      </c>
      <c r="BW1338" s="144">
        <v>7.1256162999999997E-9</v>
      </c>
      <c r="BX1338" s="144">
        <v>2.8565974999999999E-9</v>
      </c>
      <c r="BY1338" s="136">
        <v>0</v>
      </c>
      <c r="BZ1338" s="144">
        <v>4.3357002000000003E-9</v>
      </c>
      <c r="CA1338" s="136">
        <v>0</v>
      </c>
      <c r="CB1338" s="136">
        <v>0</v>
      </c>
      <c r="CC1338" s="136">
        <v>0</v>
      </c>
      <c r="CD1338" s="136">
        <v>0</v>
      </c>
      <c r="CE1338" s="136">
        <v>0</v>
      </c>
      <c r="CF1338" s="144">
        <v>5.8341308999999999E-9</v>
      </c>
      <c r="CG1338" s="136">
        <v>0</v>
      </c>
      <c r="CH1338" s="144">
        <v>7.6508878999999998E-8</v>
      </c>
      <c r="CI1338" s="136">
        <v>0</v>
      </c>
      <c r="CJ1338" s="137"/>
      <c r="CK1338" s="138"/>
      <c r="CL1338" s="233" t="s">
        <v>4679</v>
      </c>
      <c r="CP1338" s="74"/>
      <c r="CW1338" s="74"/>
      <c r="CX1338" s="74"/>
      <c r="CY1338" s="74"/>
      <c r="CZ1338" s="74"/>
      <c r="DA1338" s="74"/>
      <c r="DB1338" s="74"/>
    </row>
    <row r="1339" spans="1:106" ht="14.5" customHeight="1">
      <c r="A1339" s="74" t="s">
        <v>5044</v>
      </c>
      <c r="B1339" s="129" t="s">
        <v>4870</v>
      </c>
      <c r="C1339" s="130" t="str">
        <f t="shared" si="761"/>
        <v>B.044.01.159</v>
      </c>
      <c r="D1339" s="131" t="s">
        <v>4868</v>
      </c>
      <c r="E1339" s="129" t="s">
        <v>2549</v>
      </c>
      <c r="F1339" s="132" t="s">
        <v>5046</v>
      </c>
      <c r="G1339" s="132">
        <f t="shared" si="762"/>
        <v>1.03101739E-2</v>
      </c>
      <c r="H1339" s="348">
        <f t="shared" si="763"/>
        <v>1.03101739E-2</v>
      </c>
      <c r="I1339" s="74"/>
      <c r="J1339" s="132">
        <f t="shared" si="764"/>
        <v>7.4125785999999997E-4</v>
      </c>
      <c r="K1339" s="132">
        <f t="shared" si="765"/>
        <v>2.1328777399999997E-3</v>
      </c>
      <c r="L1339" s="300">
        <f t="shared" si="766"/>
        <v>1.5313030000000001E-4</v>
      </c>
      <c r="M1339" s="132">
        <v>7.2829080000000003E-3</v>
      </c>
      <c r="N1339" s="132">
        <v>1.6358684999999999E-3</v>
      </c>
      <c r="O1339" s="132">
        <v>4.9700923999999999E-4</v>
      </c>
      <c r="P1339" s="132">
        <v>4.1755621E-4</v>
      </c>
      <c r="Q1339" s="132">
        <v>3.2370164999999997E-4</v>
      </c>
      <c r="R1339" s="132">
        <v>0</v>
      </c>
      <c r="S1339" s="132">
        <v>0</v>
      </c>
      <c r="T1339" s="132">
        <v>0</v>
      </c>
      <c r="U1339" s="132">
        <v>1.5313030000000001E-4</v>
      </c>
      <c r="V1339" s="132">
        <v>0</v>
      </c>
      <c r="W1339" s="132">
        <v>0</v>
      </c>
      <c r="X1339" s="132">
        <v>0</v>
      </c>
      <c r="Y1339" s="132">
        <v>0</v>
      </c>
      <c r="Z1339" s="132">
        <v>0</v>
      </c>
      <c r="AA1339" s="74"/>
      <c r="AB1339" s="301">
        <f t="shared" si="767"/>
        <v>5.4758706766917291E-2</v>
      </c>
      <c r="AC1339" s="338">
        <f t="shared" si="768"/>
        <v>5.4758706766917291E-2</v>
      </c>
      <c r="AD1339" s="74"/>
      <c r="AE1339" s="136">
        <v>1.5444304</v>
      </c>
      <c r="AF1339" s="136">
        <v>0.74732893</v>
      </c>
      <c r="AG1339" s="136">
        <v>0</v>
      </c>
      <c r="AH1339" s="136">
        <v>0</v>
      </c>
      <c r="AI1339" s="136">
        <v>1.1123823999999999E-2</v>
      </c>
      <c r="AJ1339" s="136">
        <v>3.1782354999999999E-3</v>
      </c>
      <c r="AK1339" s="136">
        <v>0.78279940999999997</v>
      </c>
      <c r="AL1339" s="74"/>
      <c r="AM1339" s="133">
        <v>1.6121969000000001E-3</v>
      </c>
      <c r="AN1339" s="340">
        <f t="shared" si="769"/>
        <v>1.6121969000000001E-3</v>
      </c>
      <c r="AP1339" s="133">
        <v>1.5076384999999999E-3</v>
      </c>
      <c r="AQ1339" s="145">
        <v>5.4605067E-5</v>
      </c>
      <c r="AR1339" s="145">
        <v>4.9953363000000001E-5</v>
      </c>
      <c r="AS1339" s="134">
        <f t="shared" si="770"/>
        <v>9.0386001606999999E-8</v>
      </c>
      <c r="AT1339" s="135">
        <f t="shared" si="771"/>
        <v>2.0194181494109998E-10</v>
      </c>
      <c r="AU1339" s="135">
        <f t="shared" si="772"/>
        <v>6.9962693033E-3</v>
      </c>
      <c r="AV1339" s="302">
        <v>5.0816080000000002E-8</v>
      </c>
      <c r="AW1339" s="302">
        <v>1.5332437999999999E-10</v>
      </c>
      <c r="AX1339" s="302">
        <v>4.1890410999999997E-15</v>
      </c>
      <c r="AY1339" s="303">
        <v>0</v>
      </c>
      <c r="AZ1339" s="303">
        <v>0</v>
      </c>
      <c r="BA1339" s="302">
        <v>6.2087606999999997E-11</v>
      </c>
      <c r="BB1339" s="302">
        <v>3.9507833999999999E-8</v>
      </c>
      <c r="BC1339" s="302">
        <v>8.8014298999999995E-12</v>
      </c>
      <c r="BD1339" s="302">
        <v>3.9811815999999998E-11</v>
      </c>
      <c r="BE1339" s="303">
        <v>0</v>
      </c>
      <c r="BF1339" s="303">
        <v>0</v>
      </c>
      <c r="BG1339" s="303">
        <v>0</v>
      </c>
      <c r="BH1339" s="303">
        <v>0</v>
      </c>
      <c r="BI1339" s="303">
        <v>0</v>
      </c>
      <c r="BJ1339" s="303">
        <v>0</v>
      </c>
      <c r="BK1339" s="303">
        <v>0</v>
      </c>
      <c r="BL1339" s="303">
        <v>0</v>
      </c>
      <c r="BM1339" s="302">
        <v>3.0907033E-6</v>
      </c>
      <c r="BN1339" s="303">
        <v>6.9931786000000003E-3</v>
      </c>
      <c r="BO1339" s="303">
        <v>0</v>
      </c>
      <c r="BP1339" s="303">
        <v>0</v>
      </c>
      <c r="BQ1339" s="303">
        <v>0</v>
      </c>
      <c r="BR1339" s="74"/>
      <c r="BS1339" s="144">
        <v>3.4963230999999998E-6</v>
      </c>
      <c r="BT1339" s="144">
        <v>2.9491563000000003E-7</v>
      </c>
      <c r="BU1339" s="144">
        <v>1.526818E-6</v>
      </c>
      <c r="BV1339" s="136">
        <v>0</v>
      </c>
      <c r="BW1339" s="144">
        <v>5.0269783999999997E-7</v>
      </c>
      <c r="BX1339" s="144">
        <v>4.0194361000000002E-8</v>
      </c>
      <c r="BY1339" s="136">
        <v>0</v>
      </c>
      <c r="BZ1339" s="144">
        <v>6.1006389999999996E-8</v>
      </c>
      <c r="CA1339" s="136">
        <v>0</v>
      </c>
      <c r="CB1339" s="136">
        <v>0</v>
      </c>
      <c r="CC1339" s="136">
        <v>0</v>
      </c>
      <c r="CD1339" s="136">
        <v>0</v>
      </c>
      <c r="CE1339" s="136">
        <v>0</v>
      </c>
      <c r="CF1339" s="144">
        <v>9.5305397000000003E-8</v>
      </c>
      <c r="CG1339" s="144">
        <v>9.0153151999999996E-7</v>
      </c>
      <c r="CH1339" s="144">
        <v>7.3853960999999998E-8</v>
      </c>
      <c r="CI1339" s="136">
        <v>0</v>
      </c>
      <c r="CJ1339" s="137"/>
      <c r="CK1339" s="138"/>
      <c r="CL1339" s="233" t="s">
        <v>4679</v>
      </c>
      <c r="CP1339" s="141"/>
      <c r="CW1339" s="74"/>
      <c r="CX1339" s="74"/>
      <c r="CY1339" s="74"/>
      <c r="CZ1339" s="74"/>
      <c r="DA1339" s="74"/>
      <c r="DB1339" s="74"/>
    </row>
    <row r="1340" spans="1:106" ht="14.5" customHeight="1">
      <c r="A1340" s="74" t="s">
        <v>5047</v>
      </c>
      <c r="B1340" s="129" t="s">
        <v>4870</v>
      </c>
      <c r="C1340" s="130" t="str">
        <f t="shared" si="761"/>
        <v>B.044.01.160</v>
      </c>
      <c r="D1340" s="131" t="s">
        <v>4868</v>
      </c>
      <c r="E1340" s="129" t="s">
        <v>2549</v>
      </c>
      <c r="F1340" s="132" t="s">
        <v>5049</v>
      </c>
      <c r="G1340" s="132">
        <f t="shared" si="762"/>
        <v>3.2481614480000004E-2</v>
      </c>
      <c r="H1340" s="348">
        <f t="shared" si="763"/>
        <v>3.2481614480000004E-2</v>
      </c>
      <c r="I1340" s="74"/>
      <c r="J1340" s="132">
        <f t="shared" si="764"/>
        <v>3.2795210000000001E-3</v>
      </c>
      <c r="K1340" s="132">
        <f t="shared" si="765"/>
        <v>5.8860084E-3</v>
      </c>
      <c r="L1340" s="300">
        <f t="shared" si="766"/>
        <v>4.9243080000000002E-5</v>
      </c>
      <c r="M1340" s="132">
        <v>2.3266841999999999E-2</v>
      </c>
      <c r="N1340" s="132">
        <v>3.3711496000000001E-3</v>
      </c>
      <c r="O1340" s="132">
        <v>2.5148587999999999E-3</v>
      </c>
      <c r="P1340" s="132">
        <v>2.1128277000000001E-3</v>
      </c>
      <c r="Q1340" s="132">
        <v>1.1666933E-3</v>
      </c>
      <c r="R1340" s="132">
        <v>0</v>
      </c>
      <c r="S1340" s="132">
        <v>0</v>
      </c>
      <c r="T1340" s="132">
        <v>0</v>
      </c>
      <c r="U1340" s="304">
        <v>4.9243080000000002E-5</v>
      </c>
      <c r="V1340" s="132">
        <v>0</v>
      </c>
      <c r="W1340" s="132">
        <v>0</v>
      </c>
      <c r="X1340" s="132">
        <v>0</v>
      </c>
      <c r="Y1340" s="132">
        <v>0</v>
      </c>
      <c r="Z1340" s="132">
        <v>0</v>
      </c>
      <c r="AA1340" s="74"/>
      <c r="AB1340" s="301">
        <f t="shared" si="767"/>
        <v>0.17493866165413532</v>
      </c>
      <c r="AC1340" s="338">
        <f t="shared" si="768"/>
        <v>0.17493866165413532</v>
      </c>
      <c r="AD1340" s="74"/>
      <c r="AE1340" s="136">
        <v>2.3644273999999998</v>
      </c>
      <c r="AF1340" s="136">
        <v>2.2463104999999999</v>
      </c>
      <c r="AG1340" s="136">
        <v>0</v>
      </c>
      <c r="AH1340" s="136">
        <v>0</v>
      </c>
      <c r="AI1340" s="136">
        <v>0</v>
      </c>
      <c r="AJ1340" s="136">
        <v>4.6943252999999997E-2</v>
      </c>
      <c r="AK1340" s="136">
        <v>7.1173658000000001E-2</v>
      </c>
      <c r="AL1340" s="74"/>
      <c r="AM1340" s="133">
        <v>4.7342286999999999E-3</v>
      </c>
      <c r="AN1340" s="340">
        <f t="shared" si="769"/>
        <v>4.7342286999999999E-3</v>
      </c>
      <c r="AP1340" s="133">
        <v>4.4380673000000001E-3</v>
      </c>
      <c r="AQ1340" s="133">
        <v>1.7090175000000001E-4</v>
      </c>
      <c r="AR1340" s="133">
        <v>1.2525966000000001E-4</v>
      </c>
      <c r="AS1340" s="134">
        <f t="shared" si="770"/>
        <v>2.6607118228999999E-7</v>
      </c>
      <c r="AT1340" s="135">
        <f t="shared" si="771"/>
        <v>6.320330818079999E-10</v>
      </c>
      <c r="AU1340" s="135">
        <f t="shared" si="772"/>
        <v>1.754336989702E-2</v>
      </c>
      <c r="AV1340" s="302">
        <v>1.6234308000000001E-7</v>
      </c>
      <c r="AW1340" s="302">
        <v>4.8982825999999996E-10</v>
      </c>
      <c r="AX1340" s="302">
        <v>1.3382808E-14</v>
      </c>
      <c r="AY1340" s="303">
        <v>0</v>
      </c>
      <c r="AZ1340" s="303">
        <v>0</v>
      </c>
      <c r="BA1340" s="302">
        <v>3.1416228999999999E-10</v>
      </c>
      <c r="BB1340" s="302">
        <v>1.0341394E-7</v>
      </c>
      <c r="BC1340" s="302">
        <v>4.4535094000000001E-11</v>
      </c>
      <c r="BD1340" s="302">
        <v>9.7656345000000005E-11</v>
      </c>
      <c r="BE1340" s="303">
        <v>0</v>
      </c>
      <c r="BF1340" s="303">
        <v>0</v>
      </c>
      <c r="BG1340" s="303">
        <v>0</v>
      </c>
      <c r="BH1340" s="303">
        <v>0</v>
      </c>
      <c r="BI1340" s="303">
        <v>0</v>
      </c>
      <c r="BJ1340" s="303">
        <v>0</v>
      </c>
      <c r="BK1340" s="303">
        <v>0</v>
      </c>
      <c r="BL1340" s="303">
        <v>0</v>
      </c>
      <c r="BM1340" s="302">
        <v>9.9389701999999991E-7</v>
      </c>
      <c r="BN1340" s="303">
        <v>1.7542375999999998E-2</v>
      </c>
      <c r="BO1340" s="303">
        <v>0</v>
      </c>
      <c r="BP1340" s="303">
        <v>0</v>
      </c>
      <c r="BQ1340" s="303">
        <v>0</v>
      </c>
      <c r="BR1340" s="74"/>
      <c r="BS1340" s="144">
        <v>1.0786616999999999E-5</v>
      </c>
      <c r="BT1340" s="144">
        <v>7.7670316999999997E-7</v>
      </c>
      <c r="BU1340" s="144">
        <v>4.8777541000000001E-6</v>
      </c>
      <c r="BV1340" s="136">
        <v>0</v>
      </c>
      <c r="BW1340" s="144">
        <v>1.5324170999999999E-6</v>
      </c>
      <c r="BX1340" s="144">
        <v>2.0338282E-7</v>
      </c>
      <c r="BY1340" s="136">
        <v>0</v>
      </c>
      <c r="BZ1340" s="144">
        <v>3.0869135000000002E-7</v>
      </c>
      <c r="CA1340" s="136">
        <v>0</v>
      </c>
      <c r="CB1340" s="136">
        <v>0</v>
      </c>
      <c r="CC1340" s="136">
        <v>0</v>
      </c>
      <c r="CD1340" s="136">
        <v>0</v>
      </c>
      <c r="CE1340" s="136">
        <v>0</v>
      </c>
      <c r="CF1340" s="144">
        <v>4.3579417999999998E-7</v>
      </c>
      <c r="CG1340" s="144">
        <v>2.6281246000000002E-6</v>
      </c>
      <c r="CH1340" s="144">
        <v>2.3749686E-8</v>
      </c>
      <c r="CI1340" s="136">
        <v>0</v>
      </c>
      <c r="CJ1340" s="137"/>
      <c r="CK1340" s="138"/>
      <c r="CL1340" s="233" t="s">
        <v>4679</v>
      </c>
      <c r="CP1340" s="141"/>
      <c r="CW1340" s="74"/>
      <c r="CX1340" s="74"/>
      <c r="CY1340" s="74"/>
      <c r="CZ1340" s="74"/>
      <c r="DA1340" s="74"/>
      <c r="DB1340" s="74"/>
    </row>
    <row r="1341" spans="1:106" ht="14.5" customHeight="1">
      <c r="A1341" s="74" t="s">
        <v>5050</v>
      </c>
      <c r="B1341" s="129" t="s">
        <v>4870</v>
      </c>
      <c r="C1341" s="130" t="str">
        <f t="shared" si="761"/>
        <v>B.044.01.161</v>
      </c>
      <c r="D1341" s="131" t="s">
        <v>4868</v>
      </c>
      <c r="E1341" s="129" t="s">
        <v>2549</v>
      </c>
      <c r="F1341" s="132" t="s">
        <v>5052</v>
      </c>
      <c r="G1341" s="132">
        <f t="shared" si="762"/>
        <v>1.1066948390000001E-2</v>
      </c>
      <c r="H1341" s="348">
        <f t="shared" si="763"/>
        <v>1.1066948390000001E-2</v>
      </c>
      <c r="I1341" s="74"/>
      <c r="J1341" s="132">
        <f t="shared" si="764"/>
        <v>9.3479121000000006E-4</v>
      </c>
      <c r="K1341" s="132">
        <f t="shared" si="765"/>
        <v>2.0505121E-3</v>
      </c>
      <c r="L1341" s="300">
        <f t="shared" si="766"/>
        <v>2.3839628000000001E-4</v>
      </c>
      <c r="M1341" s="132">
        <v>7.8432488000000009E-3</v>
      </c>
      <c r="N1341" s="132">
        <v>1.3596217999999999E-3</v>
      </c>
      <c r="O1341" s="132">
        <v>6.9089029999999999E-4</v>
      </c>
      <c r="P1341" s="132">
        <v>5.8044300000000004E-4</v>
      </c>
      <c r="Q1341" s="132">
        <v>3.5434821000000002E-4</v>
      </c>
      <c r="R1341" s="132">
        <v>0</v>
      </c>
      <c r="S1341" s="132">
        <v>0</v>
      </c>
      <c r="T1341" s="132">
        <v>0</v>
      </c>
      <c r="U1341" s="132">
        <v>2.3839628000000001E-4</v>
      </c>
      <c r="V1341" s="132">
        <v>0</v>
      </c>
      <c r="W1341" s="132">
        <v>0</v>
      </c>
      <c r="X1341" s="132">
        <v>0</v>
      </c>
      <c r="Y1341" s="132">
        <v>0</v>
      </c>
      <c r="Z1341" s="132">
        <v>0</v>
      </c>
      <c r="AA1341" s="74"/>
      <c r="AB1341" s="301">
        <f t="shared" si="767"/>
        <v>5.8971795488721807E-2</v>
      </c>
      <c r="AC1341" s="338">
        <f t="shared" si="768"/>
        <v>5.8971795488721807E-2</v>
      </c>
      <c r="AD1341" s="74"/>
      <c r="AE1341" s="136">
        <v>1.9201425000000001</v>
      </c>
      <c r="AF1341" s="136">
        <v>1.3703426999999999</v>
      </c>
      <c r="AG1341" s="136">
        <v>0</v>
      </c>
      <c r="AH1341" s="136">
        <v>0</v>
      </c>
      <c r="AI1341" s="136">
        <v>6.2163283999999999E-2</v>
      </c>
      <c r="AJ1341" s="136">
        <v>0.15471751</v>
      </c>
      <c r="AK1341" s="136">
        <v>0.33291893</v>
      </c>
      <c r="AL1341" s="74"/>
      <c r="AM1341" s="133">
        <v>1.6295026000000001E-3</v>
      </c>
      <c r="AN1341" s="340">
        <f t="shared" si="769"/>
        <v>1.6295026000000001E-3</v>
      </c>
      <c r="AP1341" s="133">
        <v>1.5283145E-3</v>
      </c>
      <c r="AQ1341" s="145">
        <v>5.7692295000000003E-5</v>
      </c>
      <c r="AR1341" s="145">
        <v>4.3495784000000001E-5</v>
      </c>
      <c r="AS1341" s="134">
        <f t="shared" si="770"/>
        <v>9.1625571701000002E-8</v>
      </c>
      <c r="AT1341" s="135">
        <f t="shared" si="771"/>
        <v>2.133590813424E-10</v>
      </c>
      <c r="AU1341" s="135">
        <f t="shared" si="772"/>
        <v>6.0918465680000001E-3</v>
      </c>
      <c r="AV1341" s="302">
        <v>5.4725826000000001E-8</v>
      </c>
      <c r="AW1341" s="302">
        <v>1.6512103000000001E-10</v>
      </c>
      <c r="AX1341" s="302">
        <v>4.5113424E-15</v>
      </c>
      <c r="AY1341" s="303">
        <v>0</v>
      </c>
      <c r="AZ1341" s="303">
        <v>0</v>
      </c>
      <c r="BA1341" s="302">
        <v>8.6307700999999995E-11</v>
      </c>
      <c r="BB1341" s="302">
        <v>3.6813438000000001E-8</v>
      </c>
      <c r="BC1341" s="302">
        <v>1.2234828E-11</v>
      </c>
      <c r="BD1341" s="302">
        <v>3.5998711999999998E-11</v>
      </c>
      <c r="BE1341" s="303">
        <v>0</v>
      </c>
      <c r="BF1341" s="303">
        <v>0</v>
      </c>
      <c r="BG1341" s="303">
        <v>0</v>
      </c>
      <c r="BH1341" s="303">
        <v>0</v>
      </c>
      <c r="BI1341" s="303">
        <v>0</v>
      </c>
      <c r="BJ1341" s="303">
        <v>0</v>
      </c>
      <c r="BK1341" s="303">
        <v>0</v>
      </c>
      <c r="BL1341" s="303">
        <v>0</v>
      </c>
      <c r="BM1341" s="302">
        <v>4.811668E-6</v>
      </c>
      <c r="BN1341" s="303">
        <v>6.0870348999999997E-3</v>
      </c>
      <c r="BO1341" s="303">
        <v>0</v>
      </c>
      <c r="BP1341" s="303">
        <v>0</v>
      </c>
      <c r="BQ1341" s="303">
        <v>0</v>
      </c>
      <c r="BR1341" s="74"/>
      <c r="BS1341" s="144">
        <v>3.6626198000000001E-6</v>
      </c>
      <c r="BT1341" s="144">
        <v>2.7660086000000002E-7</v>
      </c>
      <c r="BU1341" s="144">
        <v>1.6442901E-6</v>
      </c>
      <c r="BV1341" s="136">
        <v>0</v>
      </c>
      <c r="BW1341" s="144">
        <v>5.0335003999999995E-7</v>
      </c>
      <c r="BX1341" s="144">
        <v>5.5874000000000001E-8</v>
      </c>
      <c r="BY1341" s="136">
        <v>0</v>
      </c>
      <c r="BZ1341" s="144">
        <v>8.4804707000000007E-8</v>
      </c>
      <c r="CA1341" s="136">
        <v>0</v>
      </c>
      <c r="CB1341" s="136">
        <v>0</v>
      </c>
      <c r="CC1341" s="136">
        <v>0</v>
      </c>
      <c r="CD1341" s="136">
        <v>0</v>
      </c>
      <c r="CE1341" s="136">
        <v>0</v>
      </c>
      <c r="CF1341" s="144">
        <v>1.2382678000000001E-7</v>
      </c>
      <c r="CG1341" s="144">
        <v>8.5889600999999997E-7</v>
      </c>
      <c r="CH1341" s="144">
        <v>1.1497731E-7</v>
      </c>
      <c r="CI1341" s="136">
        <v>0</v>
      </c>
      <c r="CJ1341" s="137"/>
      <c r="CK1341" s="138"/>
      <c r="CL1341" s="233" t="s">
        <v>4679</v>
      </c>
      <c r="CP1341" s="141"/>
      <c r="CW1341" s="74"/>
      <c r="CX1341" s="74"/>
      <c r="CY1341" s="74"/>
      <c r="CZ1341" s="74"/>
      <c r="DA1341" s="74"/>
      <c r="DB1341" s="74"/>
    </row>
    <row r="1342" spans="1:106" ht="14.5" customHeight="1">
      <c r="A1342" s="74" t="s">
        <v>5053</v>
      </c>
      <c r="B1342" s="129" t="s">
        <v>4870</v>
      </c>
      <c r="C1342" s="130" t="str">
        <f t="shared" si="761"/>
        <v>B.044.01.162</v>
      </c>
      <c r="D1342" s="131" t="s">
        <v>4868</v>
      </c>
      <c r="E1342" s="129" t="s">
        <v>2549</v>
      </c>
      <c r="F1342" s="132" t="s">
        <v>5055</v>
      </c>
      <c r="G1342" s="132">
        <f t="shared" si="762"/>
        <v>2.8412564320999999E-2</v>
      </c>
      <c r="H1342" s="348">
        <f t="shared" si="763"/>
        <v>2.8412564320999999E-2</v>
      </c>
      <c r="I1342" s="74"/>
      <c r="J1342" s="132">
        <f t="shared" si="764"/>
        <v>1.99327273E-3</v>
      </c>
      <c r="K1342" s="132">
        <f t="shared" si="765"/>
        <v>5.9993376999999994E-3</v>
      </c>
      <c r="L1342" s="300">
        <f t="shared" si="766"/>
        <v>6.2963891000000004E-5</v>
      </c>
      <c r="M1342" s="132">
        <v>2.0356989999999998E-2</v>
      </c>
      <c r="N1342" s="132">
        <v>4.7081446999999998E-3</v>
      </c>
      <c r="O1342" s="132">
        <v>1.2911929999999999E-3</v>
      </c>
      <c r="P1342" s="132">
        <v>1.0847799E-3</v>
      </c>
      <c r="Q1342" s="132">
        <v>9.0849283000000005E-4</v>
      </c>
      <c r="R1342" s="132">
        <v>0</v>
      </c>
      <c r="S1342" s="132">
        <v>0</v>
      </c>
      <c r="T1342" s="132">
        <v>0</v>
      </c>
      <c r="U1342" s="304">
        <v>6.2963891000000004E-5</v>
      </c>
      <c r="V1342" s="132">
        <v>0</v>
      </c>
      <c r="W1342" s="132">
        <v>0</v>
      </c>
      <c r="X1342" s="132">
        <v>0</v>
      </c>
      <c r="Y1342" s="132">
        <v>0</v>
      </c>
      <c r="Z1342" s="132">
        <v>0</v>
      </c>
      <c r="AA1342" s="74"/>
      <c r="AB1342" s="301">
        <f t="shared" si="767"/>
        <v>0.15306007518796991</v>
      </c>
      <c r="AC1342" s="338">
        <f t="shared" si="768"/>
        <v>0.15306007518796991</v>
      </c>
      <c r="AD1342" s="74"/>
      <c r="AE1342" s="136">
        <v>2.4652004999999999</v>
      </c>
      <c r="AF1342" s="136">
        <v>2.139033</v>
      </c>
      <c r="AG1342" s="136">
        <v>0</v>
      </c>
      <c r="AH1342" s="136">
        <v>0</v>
      </c>
      <c r="AI1342" s="136">
        <v>0</v>
      </c>
      <c r="AJ1342" s="136">
        <v>0</v>
      </c>
      <c r="AK1342" s="136">
        <v>0.32616753999999998</v>
      </c>
      <c r="AL1342" s="74"/>
      <c r="AM1342" s="133">
        <v>4.5367358000000003E-3</v>
      </c>
      <c r="AN1342" s="340">
        <f t="shared" si="769"/>
        <v>4.5367358000000003E-3</v>
      </c>
      <c r="AP1342" s="133">
        <v>4.2404176999999996E-3</v>
      </c>
      <c r="AQ1342" s="133">
        <v>1.5265923999999999E-4</v>
      </c>
      <c r="AR1342" s="133">
        <v>1.4365885999999999E-4</v>
      </c>
      <c r="AS1342" s="134">
        <f t="shared" si="770"/>
        <v>2.5422167897999998E-7</v>
      </c>
      <c r="AT1342" s="135">
        <f t="shared" si="771"/>
        <v>5.6456820809599994E-10</v>
      </c>
      <c r="AU1342" s="135">
        <f t="shared" si="772"/>
        <v>2.0120288830799998E-2</v>
      </c>
      <c r="AV1342" s="302">
        <v>1.4203975000000001E-7</v>
      </c>
      <c r="AW1342" s="302">
        <v>4.2856820999999999E-10</v>
      </c>
      <c r="AX1342" s="302">
        <v>1.1709096E-14</v>
      </c>
      <c r="AY1342" s="303">
        <v>0</v>
      </c>
      <c r="AZ1342" s="303">
        <v>0</v>
      </c>
      <c r="BA1342" s="302">
        <v>1.6129898000000001E-10</v>
      </c>
      <c r="BB1342" s="302">
        <v>1.1202063E-7</v>
      </c>
      <c r="BC1342" s="302">
        <v>2.2865459E-11</v>
      </c>
      <c r="BD1342" s="302">
        <v>1.1312283E-10</v>
      </c>
      <c r="BE1342" s="303">
        <v>0</v>
      </c>
      <c r="BF1342" s="303">
        <v>0</v>
      </c>
      <c r="BG1342" s="303">
        <v>0</v>
      </c>
      <c r="BH1342" s="303">
        <v>0</v>
      </c>
      <c r="BI1342" s="303">
        <v>0</v>
      </c>
      <c r="BJ1342" s="303">
        <v>0</v>
      </c>
      <c r="BK1342" s="303">
        <v>0</v>
      </c>
      <c r="BL1342" s="303">
        <v>0</v>
      </c>
      <c r="BM1342" s="302">
        <v>1.2708308000000001E-6</v>
      </c>
      <c r="BN1342" s="303">
        <v>2.0119017999999999E-2</v>
      </c>
      <c r="BO1342" s="303">
        <v>0</v>
      </c>
      <c r="BP1342" s="303">
        <v>0</v>
      </c>
      <c r="BQ1342" s="303">
        <v>0</v>
      </c>
      <c r="BR1342" s="74"/>
      <c r="BS1342" s="144">
        <v>9.6502383999999999E-6</v>
      </c>
      <c r="BT1342" s="144">
        <v>8.3300699999999999E-7</v>
      </c>
      <c r="BU1342" s="144">
        <v>4.2677209999999998E-6</v>
      </c>
      <c r="BV1342" s="136">
        <v>0</v>
      </c>
      <c r="BW1342" s="144">
        <v>1.4214822000000001E-6</v>
      </c>
      <c r="BX1342" s="144">
        <v>1.0442195999999999E-7</v>
      </c>
      <c r="BY1342" s="136">
        <v>0</v>
      </c>
      <c r="BZ1342" s="144">
        <v>1.5849005999999999E-7</v>
      </c>
      <c r="CA1342" s="136">
        <v>0</v>
      </c>
      <c r="CB1342" s="136">
        <v>0</v>
      </c>
      <c r="CC1342" s="136">
        <v>0</v>
      </c>
      <c r="CD1342" s="136">
        <v>0</v>
      </c>
      <c r="CE1342" s="136">
        <v>0</v>
      </c>
      <c r="CF1342" s="144">
        <v>2.5193499999999999E-7</v>
      </c>
      <c r="CG1342" s="144">
        <v>2.582814E-6</v>
      </c>
      <c r="CH1342" s="144">
        <v>3.0367162999999999E-8</v>
      </c>
      <c r="CI1342" s="136">
        <v>0</v>
      </c>
      <c r="CJ1342" s="137"/>
      <c r="CK1342" s="138"/>
      <c r="CL1342" s="233" t="s">
        <v>4679</v>
      </c>
      <c r="CP1342" s="141"/>
      <c r="CW1342" s="74"/>
      <c r="CX1342" s="74"/>
      <c r="CY1342" s="74"/>
      <c r="CZ1342" s="74"/>
      <c r="DA1342" s="74"/>
      <c r="DB1342" s="74"/>
    </row>
    <row r="1343" spans="1:106" ht="14.5" customHeight="1">
      <c r="A1343" s="74" t="s">
        <v>5056</v>
      </c>
      <c r="B1343" s="129" t="s">
        <v>4870</v>
      </c>
      <c r="C1343" s="130" t="str">
        <f t="shared" si="761"/>
        <v>B.044.01.163</v>
      </c>
      <c r="D1343" s="131" t="s">
        <v>4868</v>
      </c>
      <c r="E1343" s="129" t="s">
        <v>2549</v>
      </c>
      <c r="F1343" s="132" t="s">
        <v>5058</v>
      </c>
      <c r="G1343" s="132">
        <f t="shared" si="762"/>
        <v>4.0130844847000004E-2</v>
      </c>
      <c r="H1343" s="348">
        <f t="shared" si="763"/>
        <v>4.0130844847000004E-2</v>
      </c>
      <c r="I1343" s="74"/>
      <c r="J1343" s="132">
        <f t="shared" si="764"/>
        <v>2.8014753E-3</v>
      </c>
      <c r="K1343" s="132">
        <f t="shared" si="765"/>
        <v>8.4853788000000003E-3</v>
      </c>
      <c r="L1343" s="300">
        <f t="shared" si="766"/>
        <v>2.6678747000000001E-5</v>
      </c>
      <c r="M1343" s="132">
        <v>2.8817312000000001E-2</v>
      </c>
      <c r="N1343" s="132">
        <v>6.6796034000000002E-3</v>
      </c>
      <c r="O1343" s="132">
        <v>1.8057754000000001E-3</v>
      </c>
      <c r="P1343" s="132">
        <v>1.5171E-3</v>
      </c>
      <c r="Q1343" s="132">
        <v>1.2843753E-3</v>
      </c>
      <c r="R1343" s="132">
        <v>0</v>
      </c>
      <c r="S1343" s="132">
        <v>0</v>
      </c>
      <c r="T1343" s="132">
        <v>0</v>
      </c>
      <c r="U1343" s="304">
        <v>2.6678747000000001E-5</v>
      </c>
      <c r="V1343" s="132">
        <v>0</v>
      </c>
      <c r="W1343" s="132">
        <v>0</v>
      </c>
      <c r="X1343" s="132">
        <v>0</v>
      </c>
      <c r="Y1343" s="132">
        <v>0</v>
      </c>
      <c r="Z1343" s="132">
        <v>0</v>
      </c>
      <c r="AA1343" s="74"/>
      <c r="AB1343" s="301">
        <f t="shared" si="767"/>
        <v>0.21667151879699248</v>
      </c>
      <c r="AC1343" s="338">
        <f t="shared" si="768"/>
        <v>0.21667151879699248</v>
      </c>
      <c r="AD1343" s="74"/>
      <c r="AE1343" s="136">
        <v>3.0539312000000001</v>
      </c>
      <c r="AF1343" s="136">
        <v>3.0305393999999999</v>
      </c>
      <c r="AG1343" s="136">
        <v>0</v>
      </c>
      <c r="AH1343" s="136">
        <v>0</v>
      </c>
      <c r="AI1343" s="136">
        <v>0</v>
      </c>
      <c r="AJ1343" s="136">
        <v>2.3391814E-2</v>
      </c>
      <c r="AK1343" s="136">
        <v>0</v>
      </c>
      <c r="AL1343" s="74"/>
      <c r="AM1343" s="133">
        <v>6.4227649E-3</v>
      </c>
      <c r="AN1343" s="340">
        <f t="shared" si="769"/>
        <v>6.4227649E-3</v>
      </c>
      <c r="AP1343" s="133">
        <v>6.0032202999999998E-3</v>
      </c>
      <c r="AQ1343" s="133">
        <v>2.1602063000000001E-4</v>
      </c>
      <c r="AR1343" s="133">
        <v>2.0352401E-4</v>
      </c>
      <c r="AS1343" s="134">
        <f t="shared" si="770"/>
        <v>3.5990529187E-7</v>
      </c>
      <c r="AT1343" s="135">
        <f t="shared" si="771"/>
        <v>7.9889287437099998E-10</v>
      </c>
      <c r="AU1343" s="135">
        <f t="shared" si="772"/>
        <v>2.8504762470110002E-2</v>
      </c>
      <c r="AV1343" s="302">
        <v>2.0107117E-7</v>
      </c>
      <c r="AW1343" s="302">
        <v>6.0668024999999999E-10</v>
      </c>
      <c r="AX1343" s="302">
        <v>1.6575371000000001E-14</v>
      </c>
      <c r="AY1343" s="303">
        <v>0</v>
      </c>
      <c r="AZ1343" s="303">
        <v>0</v>
      </c>
      <c r="BA1343" s="302">
        <v>2.2558186999999999E-10</v>
      </c>
      <c r="BB1343" s="302">
        <v>1.5860854000000001E-7</v>
      </c>
      <c r="BC1343" s="302">
        <v>3.1978088999999998E-11</v>
      </c>
      <c r="BD1343" s="302">
        <v>1.6021796E-10</v>
      </c>
      <c r="BE1343" s="303">
        <v>0</v>
      </c>
      <c r="BF1343" s="303">
        <v>0</v>
      </c>
      <c r="BG1343" s="303">
        <v>0</v>
      </c>
      <c r="BH1343" s="303">
        <v>0</v>
      </c>
      <c r="BI1343" s="303">
        <v>0</v>
      </c>
      <c r="BJ1343" s="303">
        <v>0</v>
      </c>
      <c r="BK1343" s="303">
        <v>0</v>
      </c>
      <c r="BL1343" s="303">
        <v>0</v>
      </c>
      <c r="BM1343" s="302">
        <v>5.3847011000000001E-7</v>
      </c>
      <c r="BN1343" s="303">
        <v>2.8504224000000002E-2</v>
      </c>
      <c r="BO1343" s="303">
        <v>0</v>
      </c>
      <c r="BP1343" s="303">
        <v>0</v>
      </c>
      <c r="BQ1343" s="303">
        <v>0</v>
      </c>
      <c r="BR1343" s="74"/>
      <c r="BS1343" s="144">
        <v>1.3625096999999999E-5</v>
      </c>
      <c r="BT1343" s="144">
        <v>1.1788588000000001E-6</v>
      </c>
      <c r="BU1343" s="144">
        <v>6.0413768999999999E-6</v>
      </c>
      <c r="BV1343" s="136">
        <v>0</v>
      </c>
      <c r="BW1343" s="144">
        <v>2.0117840999999999E-6</v>
      </c>
      <c r="BX1343" s="144">
        <v>1.4603750000000001E-7</v>
      </c>
      <c r="BY1343" s="136">
        <v>0</v>
      </c>
      <c r="BZ1343" s="144">
        <v>2.2165349999999999E-7</v>
      </c>
      <c r="CA1343" s="136">
        <v>0</v>
      </c>
      <c r="CB1343" s="136">
        <v>0</v>
      </c>
      <c r="CC1343" s="136">
        <v>0</v>
      </c>
      <c r="CD1343" s="136">
        <v>0</v>
      </c>
      <c r="CE1343" s="136">
        <v>0</v>
      </c>
      <c r="CF1343" s="144">
        <v>3.5323972E-7</v>
      </c>
      <c r="CG1343" s="144">
        <v>3.6592794000000001E-6</v>
      </c>
      <c r="CH1343" s="144">
        <v>1.2867022999999999E-8</v>
      </c>
      <c r="CI1343" s="136">
        <v>0</v>
      </c>
      <c r="CJ1343" s="137"/>
      <c r="CK1343" s="138"/>
      <c r="CL1343" s="233" t="s">
        <v>4679</v>
      </c>
      <c r="CP1343" s="141"/>
      <c r="CW1343" s="74"/>
      <c r="CX1343" s="74"/>
      <c r="CY1343" s="74"/>
      <c r="CZ1343" s="74"/>
      <c r="DA1343" s="74"/>
      <c r="DB1343" s="74"/>
    </row>
    <row r="1344" spans="1:106" ht="14.5" customHeight="1">
      <c r="A1344" s="74" t="s">
        <v>5059</v>
      </c>
      <c r="B1344" s="129" t="s">
        <v>4870</v>
      </c>
      <c r="C1344" s="130" t="str">
        <f t="shared" si="761"/>
        <v>B.044.01.164</v>
      </c>
      <c r="D1344" s="131" t="s">
        <v>4868</v>
      </c>
      <c r="E1344" s="129" t="s">
        <v>2549</v>
      </c>
      <c r="F1344" s="132" t="s">
        <v>5061</v>
      </c>
      <c r="G1344" s="132">
        <f t="shared" si="762"/>
        <v>2.3977499090000001E-3</v>
      </c>
      <c r="H1344" s="348">
        <f t="shared" si="763"/>
        <v>2.3977499090000001E-3</v>
      </c>
      <c r="I1344" s="74"/>
      <c r="J1344" s="132">
        <f t="shared" si="764"/>
        <v>1.7230007699999998E-4</v>
      </c>
      <c r="K1344" s="132">
        <f t="shared" si="765"/>
        <v>4.8970262999999993E-4</v>
      </c>
      <c r="L1344" s="300">
        <f t="shared" si="766"/>
        <v>6.8649202000000006E-5</v>
      </c>
      <c r="M1344" s="132">
        <v>1.6670980000000001E-3</v>
      </c>
      <c r="N1344" s="132">
        <v>3.7174309999999999E-4</v>
      </c>
      <c r="O1344" s="132">
        <v>1.1795953E-4</v>
      </c>
      <c r="P1344" s="304">
        <v>9.9102251999999997E-5</v>
      </c>
      <c r="Q1344" s="304">
        <v>7.3197824999999994E-5</v>
      </c>
      <c r="R1344" s="132">
        <v>0</v>
      </c>
      <c r="S1344" s="132">
        <v>0</v>
      </c>
      <c r="T1344" s="132">
        <v>0</v>
      </c>
      <c r="U1344" s="304">
        <v>6.8649202000000006E-5</v>
      </c>
      <c r="V1344" s="132">
        <v>0</v>
      </c>
      <c r="W1344" s="132">
        <v>0</v>
      </c>
      <c r="X1344" s="132">
        <v>0</v>
      </c>
      <c r="Y1344" s="132">
        <v>0</v>
      </c>
      <c r="Z1344" s="132">
        <v>0</v>
      </c>
      <c r="AA1344" s="74"/>
      <c r="AB1344" s="301">
        <f t="shared" si="767"/>
        <v>1.2534571428571428E-2</v>
      </c>
      <c r="AC1344" s="338">
        <f t="shared" si="768"/>
        <v>1.2534571428571428E-2</v>
      </c>
      <c r="AD1344" s="74"/>
      <c r="AE1344" s="136">
        <v>1.1632685</v>
      </c>
      <c r="AF1344" s="136">
        <v>0.16753596000000001</v>
      </c>
      <c r="AG1344" s="136">
        <v>0</v>
      </c>
      <c r="AH1344" s="136">
        <v>0</v>
      </c>
      <c r="AI1344" s="136">
        <v>0.64011379000000002</v>
      </c>
      <c r="AJ1344" s="136">
        <v>0</v>
      </c>
      <c r="AK1344" s="136">
        <v>0.35561876999999997</v>
      </c>
      <c r="AL1344" s="74"/>
      <c r="AM1344" s="133">
        <v>3.6849838999999999E-4</v>
      </c>
      <c r="AN1344" s="340">
        <f t="shared" si="769"/>
        <v>3.6849838999999999E-4</v>
      </c>
      <c r="AP1344" s="133">
        <v>3.4472156999999998E-4</v>
      </c>
      <c r="AQ1344" s="145">
        <v>1.2515805999999999E-5</v>
      </c>
      <c r="AR1344" s="145">
        <v>1.1261008E-5</v>
      </c>
      <c r="AS1344" s="134">
        <f t="shared" si="770"/>
        <v>2.0666761492E-8</v>
      </c>
      <c r="AT1344" s="135">
        <f t="shared" si="771"/>
        <v>4.6286265494739999E-11</v>
      </c>
      <c r="AU1344" s="135">
        <f t="shared" si="772"/>
        <v>1.5771718802E-3</v>
      </c>
      <c r="AV1344" s="302">
        <v>1.1632083E-8</v>
      </c>
      <c r="AW1344" s="302">
        <v>3.5096801000000002E-11</v>
      </c>
      <c r="AX1344" s="302">
        <v>9.5889474000000002E-16</v>
      </c>
      <c r="AY1344" s="303">
        <v>0</v>
      </c>
      <c r="AZ1344" s="303">
        <v>0</v>
      </c>
      <c r="BA1344" s="302">
        <v>1.4735792E-11</v>
      </c>
      <c r="BB1344" s="302">
        <v>9.0199427000000006E-9</v>
      </c>
      <c r="BC1344" s="302">
        <v>2.0889199999999999E-12</v>
      </c>
      <c r="BD1344" s="302">
        <v>9.0995855999999995E-12</v>
      </c>
      <c r="BE1344" s="303">
        <v>0</v>
      </c>
      <c r="BF1344" s="303">
        <v>0</v>
      </c>
      <c r="BG1344" s="303">
        <v>0</v>
      </c>
      <c r="BH1344" s="303">
        <v>0</v>
      </c>
      <c r="BI1344" s="303">
        <v>0</v>
      </c>
      <c r="BJ1344" s="303">
        <v>0</v>
      </c>
      <c r="BK1344" s="303">
        <v>0</v>
      </c>
      <c r="BL1344" s="303">
        <v>0</v>
      </c>
      <c r="BM1344" s="302">
        <v>1.3855802000000001E-6</v>
      </c>
      <c r="BN1344" s="303">
        <v>1.5757862999999999E-3</v>
      </c>
      <c r="BO1344" s="303">
        <v>0</v>
      </c>
      <c r="BP1344" s="303">
        <v>0</v>
      </c>
      <c r="BQ1344" s="303">
        <v>0</v>
      </c>
      <c r="BR1344" s="74"/>
      <c r="BS1344" s="144">
        <v>8.1304712999999996E-7</v>
      </c>
      <c r="BT1344" s="144">
        <v>6.7586718999999995E-8</v>
      </c>
      <c r="BU1344" s="144">
        <v>3.4949711999999998E-7</v>
      </c>
      <c r="BV1344" s="136">
        <v>0</v>
      </c>
      <c r="BW1344" s="144">
        <v>1.1407762E-7</v>
      </c>
      <c r="BX1344" s="144">
        <v>9.5396777999999996E-9</v>
      </c>
      <c r="BY1344" s="136">
        <v>0</v>
      </c>
      <c r="BZ1344" s="144">
        <v>1.4479178000000001E-8</v>
      </c>
      <c r="CA1344" s="136">
        <v>0</v>
      </c>
      <c r="CB1344" s="136">
        <v>0</v>
      </c>
      <c r="CC1344" s="136">
        <v>0</v>
      </c>
      <c r="CD1344" s="136">
        <v>0</v>
      </c>
      <c r="CE1344" s="136">
        <v>0</v>
      </c>
      <c r="CF1344" s="144">
        <v>2.2463337999999999E-8</v>
      </c>
      <c r="CG1344" s="144">
        <v>2.0229431999999999E-7</v>
      </c>
      <c r="CH1344" s="144">
        <v>3.310916E-8</v>
      </c>
      <c r="CI1344" s="136">
        <v>0</v>
      </c>
      <c r="CJ1344" s="137"/>
      <c r="CK1344" s="138"/>
      <c r="CL1344" s="233" t="s">
        <v>4679</v>
      </c>
      <c r="CP1344" s="141"/>
      <c r="CW1344" s="74"/>
      <c r="CX1344" s="74"/>
      <c r="CY1344" s="74"/>
      <c r="CZ1344" s="74"/>
      <c r="DA1344" s="74"/>
      <c r="DB1344" s="74"/>
    </row>
    <row r="1345" spans="1:106" ht="14.5" customHeight="1">
      <c r="A1345" s="74" t="s">
        <v>5062</v>
      </c>
      <c r="B1345" s="129" t="s">
        <v>4870</v>
      </c>
      <c r="C1345" s="130" t="str">
        <f t="shared" ref="C1345:C1408" si="773">MID(A1345,1,12)</f>
        <v>B.044.01.165</v>
      </c>
      <c r="D1345" s="131" t="s">
        <v>4868</v>
      </c>
      <c r="E1345" s="129" t="s">
        <v>2549</v>
      </c>
      <c r="F1345" s="132" t="s">
        <v>5064</v>
      </c>
      <c r="G1345" s="132">
        <f t="shared" ref="G1345:G1408" si="774">J1345+K1345+L1345+M1345</f>
        <v>5.9520011379999996E-4</v>
      </c>
      <c r="H1345" s="348">
        <f t="shared" ref="H1345:H1408" si="775">G1345</f>
        <v>5.9520011379999996E-4</v>
      </c>
      <c r="I1345" s="74"/>
      <c r="J1345" s="132">
        <f t="shared" ref="J1345:J1408" si="776">P1345+Q1345+R1345+S1345</f>
        <v>5.2108405800000004E-5</v>
      </c>
      <c r="K1345" s="132">
        <f t="shared" ref="K1345:K1408" si="777">N1345+O1345+T1345</f>
        <v>7.0416277999999998E-5</v>
      </c>
      <c r="L1345" s="300">
        <f t="shared" ref="L1345:L1408" si="778">U1345+IF(V1345="x",0,V1345)+IF(W1345="x",0,W1345)+IF(X1345="x",0,X1345)+Y1345+Z1345</f>
        <v>2.0993528000000001E-4</v>
      </c>
      <c r="M1345" s="132">
        <v>2.6274015000000002E-4</v>
      </c>
      <c r="N1345" s="304">
        <v>1.701763E-5</v>
      </c>
      <c r="O1345" s="304">
        <v>5.3398647999999999E-5</v>
      </c>
      <c r="P1345" s="304">
        <v>4.4862218000000001E-5</v>
      </c>
      <c r="Q1345" s="304">
        <v>7.2461878E-6</v>
      </c>
      <c r="R1345" s="132">
        <v>0</v>
      </c>
      <c r="S1345" s="132">
        <v>0</v>
      </c>
      <c r="T1345" s="132">
        <v>0</v>
      </c>
      <c r="U1345" s="132">
        <v>2.0993528000000001E-4</v>
      </c>
      <c r="V1345" s="132">
        <v>0</v>
      </c>
      <c r="W1345" s="132">
        <v>0</v>
      </c>
      <c r="X1345" s="132">
        <v>0</v>
      </c>
      <c r="Y1345" s="132">
        <v>0</v>
      </c>
      <c r="Z1345" s="132">
        <v>0</v>
      </c>
      <c r="AA1345" s="74"/>
      <c r="AB1345" s="301">
        <f t="shared" ref="AB1345:AB1408" si="779">M1345/0.133</f>
        <v>1.9754898496240603E-3</v>
      </c>
      <c r="AC1345" s="338">
        <f t="shared" ref="AC1345:AC1408" si="780">AB1345</f>
        <v>1.9754898496240603E-3</v>
      </c>
      <c r="AD1345" s="74"/>
      <c r="AE1345" s="136">
        <v>1.0540248999999999</v>
      </c>
      <c r="AF1345" s="136">
        <v>2.1098810000000001E-3</v>
      </c>
      <c r="AG1345" s="136">
        <v>0</v>
      </c>
      <c r="AH1345" s="136">
        <v>0</v>
      </c>
      <c r="AI1345" s="136">
        <v>2.1496901000000001E-3</v>
      </c>
      <c r="AJ1345" s="136">
        <v>4.6576621999999998E-2</v>
      </c>
      <c r="AK1345" s="136">
        <v>1.0031886999999999</v>
      </c>
      <c r="AL1345" s="74"/>
      <c r="AM1345" s="145">
        <v>4.8374037000000003E-5</v>
      </c>
      <c r="AN1345" s="340">
        <f t="shared" ref="AN1345:AN1408" si="781">AM1345</f>
        <v>4.8374037000000003E-5</v>
      </c>
      <c r="AP1345" s="145">
        <v>4.6202088999999999E-5</v>
      </c>
      <c r="AQ1345" s="145">
        <v>2.0000026E-6</v>
      </c>
      <c r="AR1345" s="145">
        <v>1.7194584E-7</v>
      </c>
      <c r="AS1345" s="134">
        <f t="shared" ref="AS1345:AS1408" si="782">AV1345+AY1345+AZ1345+BA1345+BB1345+BJ1345+BK1345+BO1345</f>
        <v>2.7699094292999998E-9</v>
      </c>
      <c r="AT1345" s="135">
        <f t="shared" ref="AT1345:AT1408" si="783">AW1345+AX1345+BC1345+BD1345+BE1345+BF1345+BG1345+BH1345+BI1345+BL1345+BP1345+BQ1345</f>
        <v>7.39645919497E-12</v>
      </c>
      <c r="AU1345" s="135">
        <f t="shared" ref="AU1345:AU1408" si="784">BM1345+BN1345</f>
        <v>2.4082049899999999E-5</v>
      </c>
      <c r="AV1345" s="302">
        <v>1.8332546000000001E-9</v>
      </c>
      <c r="AW1345" s="302">
        <v>5.5313715000000001E-12</v>
      </c>
      <c r="AX1345" s="302">
        <v>1.5112497E-16</v>
      </c>
      <c r="AY1345" s="303">
        <v>0</v>
      </c>
      <c r="AZ1345" s="303">
        <v>0</v>
      </c>
      <c r="BA1345" s="302">
        <v>6.6706893000000001E-12</v>
      </c>
      <c r="BB1345" s="302">
        <v>9.2998413999999996E-10</v>
      </c>
      <c r="BC1345" s="302">
        <v>9.4562517999999996E-13</v>
      </c>
      <c r="BD1345" s="302">
        <v>9.1931138999999996E-13</v>
      </c>
      <c r="BE1345" s="303">
        <v>0</v>
      </c>
      <c r="BF1345" s="303">
        <v>0</v>
      </c>
      <c r="BG1345" s="303">
        <v>0</v>
      </c>
      <c r="BH1345" s="303">
        <v>0</v>
      </c>
      <c r="BI1345" s="303">
        <v>0</v>
      </c>
      <c r="BJ1345" s="303">
        <v>0</v>
      </c>
      <c r="BK1345" s="303">
        <v>0</v>
      </c>
      <c r="BL1345" s="303">
        <v>0</v>
      </c>
      <c r="BM1345" s="302">
        <v>4.2372259000000002E-6</v>
      </c>
      <c r="BN1345" s="302">
        <v>1.9844823999999999E-5</v>
      </c>
      <c r="BO1345" s="303">
        <v>0</v>
      </c>
      <c r="BP1345" s="303">
        <v>0</v>
      </c>
      <c r="BQ1345" s="303">
        <v>0</v>
      </c>
      <c r="BR1345" s="74"/>
      <c r="BS1345" s="144">
        <v>1.9731968E-7</v>
      </c>
      <c r="BT1345" s="144">
        <v>8.5341838999999996E-9</v>
      </c>
      <c r="BU1345" s="144">
        <v>5.5081897999999997E-8</v>
      </c>
      <c r="BV1345" s="136">
        <v>0</v>
      </c>
      <c r="BW1345" s="144">
        <v>1.0295498E-8</v>
      </c>
      <c r="BX1345" s="144">
        <v>4.3184801000000002E-9</v>
      </c>
      <c r="BY1345" s="136">
        <v>0</v>
      </c>
      <c r="BZ1345" s="144">
        <v>6.5545234000000001E-9</v>
      </c>
      <c r="CA1345" s="136">
        <v>0</v>
      </c>
      <c r="CB1345" s="136">
        <v>0</v>
      </c>
      <c r="CC1345" s="136">
        <v>0</v>
      </c>
      <c r="CD1345" s="136">
        <v>0</v>
      </c>
      <c r="CE1345" s="136">
        <v>0</v>
      </c>
      <c r="CF1345" s="144">
        <v>8.7367675999999995E-9</v>
      </c>
      <c r="CG1345" s="144">
        <v>2.5476139000000001E-9</v>
      </c>
      <c r="CH1345" s="144">
        <v>1.0125071E-7</v>
      </c>
      <c r="CI1345" s="136">
        <v>0</v>
      </c>
      <c r="CJ1345" s="137"/>
      <c r="CK1345" s="138"/>
      <c r="CL1345" s="233" t="s">
        <v>4679</v>
      </c>
      <c r="CP1345" s="141"/>
      <c r="CW1345" s="74"/>
      <c r="CX1345" s="74"/>
      <c r="CY1345" s="74"/>
      <c r="CZ1345" s="74"/>
      <c r="DA1345" s="74"/>
      <c r="DB1345" s="74"/>
    </row>
    <row r="1346" spans="1:106" ht="14.5" customHeight="1">
      <c r="A1346" s="74" t="s">
        <v>5065</v>
      </c>
      <c r="B1346" s="129" t="s">
        <v>4870</v>
      </c>
      <c r="C1346" s="130" t="str">
        <f t="shared" si="773"/>
        <v>B.044.01.166</v>
      </c>
      <c r="D1346" s="131" t="s">
        <v>4868</v>
      </c>
      <c r="E1346" s="129" t="s">
        <v>2549</v>
      </c>
      <c r="F1346" s="132" t="s">
        <v>5067</v>
      </c>
      <c r="G1346" s="132">
        <f t="shared" si="774"/>
        <v>2.0810032129999999E-2</v>
      </c>
      <c r="H1346" s="348">
        <f t="shared" si="775"/>
        <v>2.0810032129999999E-2</v>
      </c>
      <c r="I1346" s="74"/>
      <c r="J1346" s="132">
        <f t="shared" si="776"/>
        <v>1.4441826699999999E-3</v>
      </c>
      <c r="K1346" s="132">
        <f t="shared" si="777"/>
        <v>4.3642354600000001E-3</v>
      </c>
      <c r="L1346" s="300">
        <f t="shared" si="778"/>
        <v>1.5664300000000001E-4</v>
      </c>
      <c r="M1346" s="132">
        <v>1.4844971E-2</v>
      </c>
      <c r="N1346" s="132">
        <v>3.4288750000000001E-3</v>
      </c>
      <c r="O1346" s="132">
        <v>9.3536045999999999E-4</v>
      </c>
      <c r="P1346" s="132">
        <v>7.8583159999999995E-4</v>
      </c>
      <c r="Q1346" s="132">
        <v>6.5835106999999999E-4</v>
      </c>
      <c r="R1346" s="132">
        <v>0</v>
      </c>
      <c r="S1346" s="132">
        <v>0</v>
      </c>
      <c r="T1346" s="132">
        <v>0</v>
      </c>
      <c r="U1346" s="132">
        <v>1.5664300000000001E-4</v>
      </c>
      <c r="V1346" s="132">
        <v>0</v>
      </c>
      <c r="W1346" s="132">
        <v>0</v>
      </c>
      <c r="X1346" s="132">
        <v>0</v>
      </c>
      <c r="Y1346" s="132">
        <v>0</v>
      </c>
      <c r="Z1346" s="132">
        <v>0</v>
      </c>
      <c r="AA1346" s="74"/>
      <c r="AB1346" s="301">
        <f t="shared" si="779"/>
        <v>0.11161632330827068</v>
      </c>
      <c r="AC1346" s="338">
        <f t="shared" si="780"/>
        <v>0.11161632330827068</v>
      </c>
      <c r="AD1346" s="74"/>
      <c r="AE1346" s="136">
        <v>2.0760234</v>
      </c>
      <c r="AF1346" s="136">
        <v>1.5497076000000001</v>
      </c>
      <c r="AG1346" s="136">
        <v>0</v>
      </c>
      <c r="AH1346" s="136">
        <v>0</v>
      </c>
      <c r="AI1346" s="136">
        <v>0</v>
      </c>
      <c r="AJ1346" s="136">
        <v>0.52631578999999995</v>
      </c>
      <c r="AK1346" s="136">
        <v>0</v>
      </c>
      <c r="AL1346" s="74"/>
      <c r="AM1346" s="133">
        <v>3.3041613E-3</v>
      </c>
      <c r="AN1346" s="340">
        <f t="shared" si="781"/>
        <v>3.3041613E-3</v>
      </c>
      <c r="AP1346" s="133">
        <v>3.0888146999999999E-3</v>
      </c>
      <c r="AQ1346" s="133">
        <v>1.1125115000000001E-4</v>
      </c>
      <c r="AR1346" s="133">
        <v>1.0409538E-4</v>
      </c>
      <c r="AS1346" s="134">
        <f t="shared" si="782"/>
        <v>1.8518073951E-7</v>
      </c>
      <c r="AT1346" s="135">
        <f t="shared" si="783"/>
        <v>4.1143175864890002E-10</v>
      </c>
      <c r="AU1346" s="135">
        <f t="shared" si="784"/>
        <v>1.4579184601800001E-2</v>
      </c>
      <c r="AV1346" s="302">
        <v>1.0357995E-7</v>
      </c>
      <c r="AW1346" s="302">
        <v>3.1252571000000002E-10</v>
      </c>
      <c r="AX1346" s="302">
        <v>8.5386488999999994E-15</v>
      </c>
      <c r="AY1346" s="303">
        <v>0</v>
      </c>
      <c r="AZ1346" s="303">
        <v>0</v>
      </c>
      <c r="BA1346" s="302">
        <v>1.1684751000000001E-10</v>
      </c>
      <c r="BB1346" s="302">
        <v>8.1483942000000005E-8</v>
      </c>
      <c r="BC1346" s="302">
        <v>1.6564097999999999E-11</v>
      </c>
      <c r="BD1346" s="302">
        <v>8.2333411999999994E-11</v>
      </c>
      <c r="BE1346" s="303">
        <v>0</v>
      </c>
      <c r="BF1346" s="303">
        <v>0</v>
      </c>
      <c r="BG1346" s="303">
        <v>0</v>
      </c>
      <c r="BH1346" s="303">
        <v>0</v>
      </c>
      <c r="BI1346" s="303">
        <v>0</v>
      </c>
      <c r="BJ1346" s="303">
        <v>0</v>
      </c>
      <c r="BK1346" s="303">
        <v>0</v>
      </c>
      <c r="BL1346" s="303">
        <v>0</v>
      </c>
      <c r="BM1346" s="302">
        <v>3.1616018000000001E-6</v>
      </c>
      <c r="BN1346" s="303">
        <v>1.4576023E-2</v>
      </c>
      <c r="BO1346" s="303">
        <v>0</v>
      </c>
      <c r="BP1346" s="303">
        <v>0</v>
      </c>
      <c r="BQ1346" s="303">
        <v>0</v>
      </c>
      <c r="BR1346" s="74"/>
      <c r="BS1346" s="144">
        <v>7.0703004999999996E-6</v>
      </c>
      <c r="BT1346" s="144">
        <v>6.0610082000000002E-7</v>
      </c>
      <c r="BU1346" s="144">
        <v>3.1121593000000002E-6</v>
      </c>
      <c r="BV1346" s="136">
        <v>0</v>
      </c>
      <c r="BW1346" s="144">
        <v>1.0321341000000001E-6</v>
      </c>
      <c r="BX1346" s="144">
        <v>7.5644903000000006E-8</v>
      </c>
      <c r="BY1346" s="136">
        <v>0</v>
      </c>
      <c r="BZ1346" s="144">
        <v>1.1481268E-7</v>
      </c>
      <c r="CA1346" s="136">
        <v>0</v>
      </c>
      <c r="CB1346" s="136">
        <v>0</v>
      </c>
      <c r="CC1346" s="136">
        <v>0</v>
      </c>
      <c r="CD1346" s="136">
        <v>0</v>
      </c>
      <c r="CE1346" s="136">
        <v>0</v>
      </c>
      <c r="CF1346" s="144">
        <v>1.8267817E-7</v>
      </c>
      <c r="CG1346" s="144">
        <v>1.8712223999999999E-6</v>
      </c>
      <c r="CH1346" s="144">
        <v>7.5548119000000004E-8</v>
      </c>
      <c r="CI1346" s="136">
        <v>0</v>
      </c>
      <c r="CJ1346" s="137"/>
      <c r="CK1346" s="138"/>
      <c r="CL1346" s="233" t="s">
        <v>4679</v>
      </c>
      <c r="CP1346" s="141"/>
      <c r="CW1346" s="74"/>
      <c r="CX1346" s="74"/>
      <c r="CY1346" s="74"/>
      <c r="CZ1346" s="74"/>
      <c r="DA1346" s="74"/>
      <c r="DB1346" s="74"/>
    </row>
    <row r="1347" spans="1:106" ht="14.5" customHeight="1">
      <c r="A1347" s="74" t="s">
        <v>5068</v>
      </c>
      <c r="B1347" s="129" t="s">
        <v>4870</v>
      </c>
      <c r="C1347" s="130" t="str">
        <f t="shared" si="773"/>
        <v>B.044.01.167</v>
      </c>
      <c r="D1347" s="131" t="s">
        <v>4868</v>
      </c>
      <c r="E1347" s="129" t="s">
        <v>2549</v>
      </c>
      <c r="F1347" s="132" t="s">
        <v>5070</v>
      </c>
      <c r="G1347" s="132">
        <f t="shared" si="774"/>
        <v>2.5559951892000003E-2</v>
      </c>
      <c r="H1347" s="348">
        <f t="shared" si="775"/>
        <v>2.5559951892000003E-2</v>
      </c>
      <c r="I1347" s="74"/>
      <c r="J1347" s="132">
        <f t="shared" si="776"/>
        <v>1.7898894599999999E-3</v>
      </c>
      <c r="K1347" s="132">
        <f t="shared" si="777"/>
        <v>5.3879270000000007E-3</v>
      </c>
      <c r="L1347" s="300">
        <f t="shared" si="778"/>
        <v>9.0515432000000005E-5</v>
      </c>
      <c r="M1347" s="132">
        <v>1.8291620000000001E-2</v>
      </c>
      <c r="N1347" s="132">
        <v>4.2277579000000003E-3</v>
      </c>
      <c r="O1347" s="132">
        <v>1.1601691E-3</v>
      </c>
      <c r="P1347" s="132">
        <v>9.7470179999999997E-4</v>
      </c>
      <c r="Q1347" s="132">
        <v>8.1518765999999995E-4</v>
      </c>
      <c r="R1347" s="132">
        <v>0</v>
      </c>
      <c r="S1347" s="132">
        <v>0</v>
      </c>
      <c r="T1347" s="132">
        <v>0</v>
      </c>
      <c r="U1347" s="304">
        <v>9.0515432000000005E-5</v>
      </c>
      <c r="V1347" s="132">
        <v>0</v>
      </c>
      <c r="W1347" s="132">
        <v>0</v>
      </c>
      <c r="X1347" s="132">
        <v>0</v>
      </c>
      <c r="Y1347" s="132">
        <v>0</v>
      </c>
      <c r="Z1347" s="132">
        <v>0</v>
      </c>
      <c r="AA1347" s="74"/>
      <c r="AB1347" s="301">
        <f t="shared" si="779"/>
        <v>0.13753097744360904</v>
      </c>
      <c r="AC1347" s="338">
        <f t="shared" si="780"/>
        <v>0.13753097744360904</v>
      </c>
      <c r="AD1347" s="74"/>
      <c r="AE1347" s="136">
        <v>2.3196881</v>
      </c>
      <c r="AF1347" s="136">
        <v>1.9186856000000001</v>
      </c>
      <c r="AG1347" s="136">
        <v>0</v>
      </c>
      <c r="AH1347" s="136">
        <v>0</v>
      </c>
      <c r="AI1347" s="136">
        <v>0</v>
      </c>
      <c r="AJ1347" s="136">
        <v>0.12531328</v>
      </c>
      <c r="AK1347" s="136">
        <v>0.27568923000000001</v>
      </c>
      <c r="AL1347" s="74"/>
      <c r="AM1347" s="133">
        <v>4.0750949000000003E-3</v>
      </c>
      <c r="AN1347" s="340">
        <f t="shared" si="781"/>
        <v>4.0750949000000003E-3</v>
      </c>
      <c r="AP1347" s="133">
        <v>3.8090747000000002E-3</v>
      </c>
      <c r="AQ1347" s="133">
        <v>1.3715514000000001E-4</v>
      </c>
      <c r="AR1347" s="133">
        <v>1.2886509E-4</v>
      </c>
      <c r="AS1347" s="134">
        <f t="shared" si="782"/>
        <v>2.2836179115000001E-7</v>
      </c>
      <c r="AT1347" s="135">
        <f t="shared" si="783"/>
        <v>5.0723054612000003E-10</v>
      </c>
      <c r="AU1347" s="135">
        <f t="shared" si="784"/>
        <v>1.8048331917000001E-2</v>
      </c>
      <c r="AV1347" s="302">
        <v>1.2762875E-7</v>
      </c>
      <c r="AW1347" s="302">
        <v>3.8508674000000002E-10</v>
      </c>
      <c r="AX1347" s="302">
        <v>1.0521119999999999E-14</v>
      </c>
      <c r="AY1347" s="303">
        <v>0</v>
      </c>
      <c r="AZ1347" s="303">
        <v>0</v>
      </c>
      <c r="BA1347" s="302">
        <v>1.4493114999999999E-10</v>
      </c>
      <c r="BB1347" s="302">
        <v>1.0058811E-7</v>
      </c>
      <c r="BC1347" s="302">
        <v>2.0545184999999999E-11</v>
      </c>
      <c r="BD1347" s="302">
        <v>1.015881E-10</v>
      </c>
      <c r="BE1347" s="303">
        <v>0</v>
      </c>
      <c r="BF1347" s="303">
        <v>0</v>
      </c>
      <c r="BG1347" s="303">
        <v>0</v>
      </c>
      <c r="BH1347" s="303">
        <v>0</v>
      </c>
      <c r="BI1347" s="303">
        <v>0</v>
      </c>
      <c r="BJ1347" s="303">
        <v>0</v>
      </c>
      <c r="BK1347" s="303">
        <v>0</v>
      </c>
      <c r="BL1347" s="303">
        <v>0</v>
      </c>
      <c r="BM1347" s="302">
        <v>1.8269170000000001E-6</v>
      </c>
      <c r="BN1347" s="303">
        <v>1.8046505000000001E-2</v>
      </c>
      <c r="BO1347" s="303">
        <v>0</v>
      </c>
      <c r="BP1347" s="303">
        <v>0</v>
      </c>
      <c r="BQ1347" s="303">
        <v>0</v>
      </c>
      <c r="BR1347" s="74"/>
      <c r="BS1347" s="144">
        <v>8.6817304000000004E-6</v>
      </c>
      <c r="BT1347" s="144">
        <v>7.4809435000000003E-7</v>
      </c>
      <c r="BU1347" s="144">
        <v>3.8347286000000003E-6</v>
      </c>
      <c r="BV1347" s="136">
        <v>0</v>
      </c>
      <c r="BW1347" s="144">
        <v>1.2759228000000001E-6</v>
      </c>
      <c r="BX1347" s="144">
        <v>9.3825729999999996E-8</v>
      </c>
      <c r="BY1347" s="136">
        <v>0</v>
      </c>
      <c r="BZ1347" s="144">
        <v>1.4240727000000001E-7</v>
      </c>
      <c r="CA1347" s="136">
        <v>0</v>
      </c>
      <c r="CB1347" s="136">
        <v>0</v>
      </c>
      <c r="CC1347" s="136">
        <v>0</v>
      </c>
      <c r="CD1347" s="136">
        <v>0</v>
      </c>
      <c r="CE1347" s="136">
        <v>0</v>
      </c>
      <c r="CF1347" s="144">
        <v>2.2634500000000001E-7</v>
      </c>
      <c r="CG1347" s="144">
        <v>2.3167514999999998E-6</v>
      </c>
      <c r="CH1347" s="144">
        <v>4.3655131000000002E-8</v>
      </c>
      <c r="CI1347" s="136">
        <v>0</v>
      </c>
      <c r="CJ1347" s="137"/>
      <c r="CK1347" s="138"/>
      <c r="CL1347" s="233" t="s">
        <v>4679</v>
      </c>
      <c r="CP1347" s="141"/>
      <c r="CW1347" s="74"/>
      <c r="CX1347" s="74"/>
      <c r="CY1347" s="74"/>
      <c r="CZ1347" s="74"/>
      <c r="DA1347" s="74"/>
      <c r="DB1347" s="74"/>
    </row>
    <row r="1348" spans="1:106" ht="14.5" customHeight="1">
      <c r="A1348" s="74" t="s">
        <v>5071</v>
      </c>
      <c r="B1348" s="129" t="s">
        <v>4870</v>
      </c>
      <c r="C1348" s="130" t="str">
        <f t="shared" si="773"/>
        <v>B.044.01.168</v>
      </c>
      <c r="D1348" s="131" t="s">
        <v>4868</v>
      </c>
      <c r="E1348" s="129" t="s">
        <v>2549</v>
      </c>
      <c r="F1348" s="132" t="s">
        <v>5073</v>
      </c>
      <c r="G1348" s="132">
        <f t="shared" si="774"/>
        <v>1.5039095510000001E-2</v>
      </c>
      <c r="H1348" s="348">
        <f t="shared" si="775"/>
        <v>1.5039095510000001E-2</v>
      </c>
      <c r="I1348" s="74"/>
      <c r="J1348" s="132">
        <f t="shared" si="776"/>
        <v>1.0562502E-3</v>
      </c>
      <c r="K1348" s="132">
        <f t="shared" si="777"/>
        <v>3.1530734000000003E-3</v>
      </c>
      <c r="L1348" s="300">
        <f t="shared" si="778"/>
        <v>1.1213191E-4</v>
      </c>
      <c r="M1348" s="132">
        <v>1.071764E-2</v>
      </c>
      <c r="N1348" s="132">
        <v>2.4620329000000002E-3</v>
      </c>
      <c r="O1348" s="132">
        <v>6.9104050000000003E-4</v>
      </c>
      <c r="P1348" s="132">
        <v>5.8056918E-4</v>
      </c>
      <c r="Q1348" s="132">
        <v>4.7568102000000002E-4</v>
      </c>
      <c r="R1348" s="132">
        <v>0</v>
      </c>
      <c r="S1348" s="132">
        <v>0</v>
      </c>
      <c r="T1348" s="132">
        <v>0</v>
      </c>
      <c r="U1348" s="132">
        <v>1.1213191E-4</v>
      </c>
      <c r="V1348" s="132">
        <v>0</v>
      </c>
      <c r="W1348" s="132">
        <v>0</v>
      </c>
      <c r="X1348" s="132">
        <v>0</v>
      </c>
      <c r="Y1348" s="132">
        <v>0</v>
      </c>
      <c r="Z1348" s="132">
        <v>0</v>
      </c>
      <c r="AA1348" s="74"/>
      <c r="AB1348" s="301">
        <f t="shared" si="779"/>
        <v>8.0583759398496241E-2</v>
      </c>
      <c r="AC1348" s="338">
        <f t="shared" si="780"/>
        <v>8.0583759398496241E-2</v>
      </c>
      <c r="AD1348" s="74"/>
      <c r="AE1348" s="136">
        <v>1.7887554999999999</v>
      </c>
      <c r="AF1348" s="136">
        <v>1.1147020000000001</v>
      </c>
      <c r="AG1348" s="136">
        <v>0</v>
      </c>
      <c r="AH1348" s="136">
        <v>0</v>
      </c>
      <c r="AI1348" s="136">
        <v>0.13850417000000001</v>
      </c>
      <c r="AJ1348" s="136">
        <v>9.2336104999999995E-3</v>
      </c>
      <c r="AK1348" s="136">
        <v>0.52631578999999995</v>
      </c>
      <c r="AL1348" s="74"/>
      <c r="AM1348" s="133">
        <v>2.3838023000000001E-3</v>
      </c>
      <c r="AN1348" s="340">
        <f t="shared" si="781"/>
        <v>2.3838023000000001E-3</v>
      </c>
      <c r="AP1348" s="133">
        <v>2.2285640000000002E-3</v>
      </c>
      <c r="AQ1348" s="145">
        <v>8.0362728000000006E-5</v>
      </c>
      <c r="AR1348" s="145">
        <v>7.4875546000000004E-5</v>
      </c>
      <c r="AS1348" s="134">
        <f t="shared" si="782"/>
        <v>1.33606956464E-7</v>
      </c>
      <c r="AT1348" s="135">
        <f t="shared" si="783"/>
        <v>2.9719944365759999E-10</v>
      </c>
      <c r="AU1348" s="135">
        <f t="shared" si="784"/>
        <v>1.04867712128E-2</v>
      </c>
      <c r="AV1348" s="302">
        <v>7.4781727999999994E-8</v>
      </c>
      <c r="AW1348" s="302">
        <v>2.2563452999999999E-10</v>
      </c>
      <c r="AX1348" s="302">
        <v>6.1646575999999999E-15</v>
      </c>
      <c r="AY1348" s="303">
        <v>0</v>
      </c>
      <c r="AZ1348" s="303">
        <v>0</v>
      </c>
      <c r="BA1348" s="302">
        <v>8.6326464000000002E-11</v>
      </c>
      <c r="BB1348" s="302">
        <v>5.8738902000000003E-8</v>
      </c>
      <c r="BC1348" s="302">
        <v>1.2237488E-11</v>
      </c>
      <c r="BD1348" s="302">
        <v>5.9321261000000006E-11</v>
      </c>
      <c r="BE1348" s="303">
        <v>0</v>
      </c>
      <c r="BF1348" s="303">
        <v>0</v>
      </c>
      <c r="BG1348" s="303">
        <v>0</v>
      </c>
      <c r="BH1348" s="303">
        <v>0</v>
      </c>
      <c r="BI1348" s="303">
        <v>0</v>
      </c>
      <c r="BJ1348" s="303">
        <v>0</v>
      </c>
      <c r="BK1348" s="303">
        <v>0</v>
      </c>
      <c r="BL1348" s="303">
        <v>0</v>
      </c>
      <c r="BM1348" s="302">
        <v>2.2632128E-6</v>
      </c>
      <c r="BN1348" s="303">
        <v>1.0484508E-2</v>
      </c>
      <c r="BO1348" s="303">
        <v>0</v>
      </c>
      <c r="BP1348" s="303">
        <v>0</v>
      </c>
      <c r="BQ1348" s="303">
        <v>0</v>
      </c>
      <c r="BR1348" s="74"/>
      <c r="BS1348" s="144">
        <v>5.1037325999999996E-6</v>
      </c>
      <c r="BT1348" s="144">
        <v>4.3739973000000001E-7</v>
      </c>
      <c r="BU1348" s="144">
        <v>2.2468889999999999E-6</v>
      </c>
      <c r="BV1348" s="136">
        <v>0</v>
      </c>
      <c r="BW1348" s="144">
        <v>7.4439913000000004E-7</v>
      </c>
      <c r="BX1348" s="144">
        <v>5.5886146000000002E-8</v>
      </c>
      <c r="BY1348" s="136">
        <v>0</v>
      </c>
      <c r="BZ1348" s="144">
        <v>8.4823142999999994E-8</v>
      </c>
      <c r="CA1348" s="136">
        <v>0</v>
      </c>
      <c r="CB1348" s="136">
        <v>0</v>
      </c>
      <c r="CC1348" s="136">
        <v>0</v>
      </c>
      <c r="CD1348" s="136">
        <v>0</v>
      </c>
      <c r="CE1348" s="136">
        <v>0</v>
      </c>
      <c r="CF1348" s="144">
        <v>1.3428775999999999E-7</v>
      </c>
      <c r="CG1348" s="144">
        <v>1.3459670000000001E-6</v>
      </c>
      <c r="CH1348" s="144">
        <v>5.4080645999999999E-8</v>
      </c>
      <c r="CI1348" s="136">
        <v>0</v>
      </c>
      <c r="CJ1348" s="137"/>
      <c r="CK1348" s="138"/>
      <c r="CL1348" s="233" t="s">
        <v>4679</v>
      </c>
      <c r="CP1348" s="141"/>
      <c r="CW1348" s="74"/>
      <c r="CX1348" s="74"/>
      <c r="CY1348" s="74"/>
      <c r="CZ1348" s="74"/>
      <c r="DA1348" s="74"/>
      <c r="DB1348" s="74"/>
    </row>
    <row r="1349" spans="1:106" ht="14.5" customHeight="1">
      <c r="A1349" s="74" t="s">
        <v>5074</v>
      </c>
      <c r="B1349" s="129" t="s">
        <v>4870</v>
      </c>
      <c r="C1349" s="130" t="str">
        <f t="shared" si="773"/>
        <v>B.044.01.169</v>
      </c>
      <c r="D1349" s="131" t="s">
        <v>4868</v>
      </c>
      <c r="E1349" s="129" t="s">
        <v>2549</v>
      </c>
      <c r="F1349" s="132" t="s">
        <v>5076</v>
      </c>
      <c r="G1349" s="132">
        <f t="shared" si="774"/>
        <v>1.7131684166000003E-2</v>
      </c>
      <c r="H1349" s="348">
        <f t="shared" si="775"/>
        <v>1.7131684166000003E-2</v>
      </c>
      <c r="I1349" s="74"/>
      <c r="J1349" s="132">
        <f t="shared" si="776"/>
        <v>6.1577029999999996E-4</v>
      </c>
      <c r="K1349" s="132">
        <f t="shared" si="777"/>
        <v>1.12230384E-3</v>
      </c>
      <c r="L1349" s="300">
        <f t="shared" si="778"/>
        <v>1.1656759026000002E-2</v>
      </c>
      <c r="M1349" s="132">
        <v>3.7368509999999998E-3</v>
      </c>
      <c r="N1349" s="132">
        <v>6.1177487999999999E-4</v>
      </c>
      <c r="O1349" s="132">
        <v>5.1052895999999996E-4</v>
      </c>
      <c r="P1349" s="132">
        <v>4.2891463E-4</v>
      </c>
      <c r="Q1349" s="132">
        <v>1.8685566999999999E-4</v>
      </c>
      <c r="R1349" s="132">
        <v>0</v>
      </c>
      <c r="S1349" s="132">
        <v>0</v>
      </c>
      <c r="T1349" s="132">
        <v>0</v>
      </c>
      <c r="U1349" s="304">
        <v>7.8883026000000001E-5</v>
      </c>
      <c r="V1349" s="132">
        <v>0</v>
      </c>
      <c r="W1349" s="132">
        <v>1.1577876000000001E-2</v>
      </c>
      <c r="X1349" s="132">
        <v>0</v>
      </c>
      <c r="Y1349" s="132">
        <v>0</v>
      </c>
      <c r="Z1349" s="132">
        <v>0</v>
      </c>
      <c r="AA1349" s="74"/>
      <c r="AB1349" s="301">
        <f t="shared" si="779"/>
        <v>2.8096624060150371E-2</v>
      </c>
      <c r="AC1349" s="338">
        <f t="shared" si="780"/>
        <v>2.8096624060150371E-2</v>
      </c>
      <c r="AD1349" s="74"/>
      <c r="AE1349" s="136">
        <v>2.3144347999999999</v>
      </c>
      <c r="AF1349" s="136">
        <v>0.35097537000000001</v>
      </c>
      <c r="AG1349" s="136">
        <v>1.5694686</v>
      </c>
      <c r="AH1349" s="136">
        <v>0</v>
      </c>
      <c r="AI1349" s="136">
        <v>9.9304874000000001E-3</v>
      </c>
      <c r="AJ1349" s="136">
        <v>4.5356817000000001E-2</v>
      </c>
      <c r="AK1349" s="136">
        <v>0.33870349999999999</v>
      </c>
      <c r="AL1349" s="74"/>
      <c r="AM1349" s="133">
        <v>7.9630238000000003E-4</v>
      </c>
      <c r="AN1349" s="340">
        <f t="shared" si="781"/>
        <v>7.9630238000000003E-4</v>
      </c>
      <c r="AP1349" s="133">
        <v>7.5107799000000001E-4</v>
      </c>
      <c r="AQ1349" s="145">
        <v>2.8663146999999999E-5</v>
      </c>
      <c r="AR1349" s="145">
        <v>1.6561245999999999E-5</v>
      </c>
      <c r="AS1349" s="134">
        <f t="shared" si="782"/>
        <v>4.5028655522E-8</v>
      </c>
      <c r="AT1349" s="135">
        <f t="shared" si="783"/>
        <v>1.060027640918E-10</v>
      </c>
      <c r="AU1349" s="135">
        <f t="shared" si="784"/>
        <v>2.3195022344999999E-3</v>
      </c>
      <c r="AV1349" s="302">
        <v>2.6073666999999999E-8</v>
      </c>
      <c r="AW1349" s="302">
        <v>7.8670548000000004E-11</v>
      </c>
      <c r="AX1349" s="302">
        <v>2.1493918000000001E-15</v>
      </c>
      <c r="AY1349" s="303">
        <v>0</v>
      </c>
      <c r="AZ1349" s="303">
        <v>0</v>
      </c>
      <c r="BA1349" s="302">
        <v>6.3776521999999994E-11</v>
      </c>
      <c r="BB1349" s="302">
        <v>1.8891212000000002E-8</v>
      </c>
      <c r="BC1349" s="302">
        <v>9.0408477000000001E-12</v>
      </c>
      <c r="BD1349" s="302">
        <v>1.8289219000000001E-11</v>
      </c>
      <c r="BE1349" s="303">
        <v>0</v>
      </c>
      <c r="BF1349" s="303">
        <v>0</v>
      </c>
      <c r="BG1349" s="303">
        <v>0</v>
      </c>
      <c r="BH1349" s="303">
        <v>0</v>
      </c>
      <c r="BI1349" s="303">
        <v>0</v>
      </c>
      <c r="BJ1349" s="303">
        <v>0</v>
      </c>
      <c r="BK1349" s="303">
        <v>0</v>
      </c>
      <c r="BL1349" s="303">
        <v>0</v>
      </c>
      <c r="BM1349" s="302">
        <v>1.5921345E-6</v>
      </c>
      <c r="BN1349" s="303">
        <v>2.3179100999999999E-3</v>
      </c>
      <c r="BO1349" s="303">
        <v>0</v>
      </c>
      <c r="BP1349" s="303">
        <v>0</v>
      </c>
      <c r="BQ1349" s="303">
        <v>0</v>
      </c>
      <c r="BR1349" s="74"/>
      <c r="BS1349" s="144">
        <v>3.8036557999999999E-6</v>
      </c>
      <c r="BT1349" s="144">
        <v>1.4708838E-7</v>
      </c>
      <c r="BU1349" s="144">
        <v>7.8340844E-7</v>
      </c>
      <c r="BV1349" s="136">
        <v>0</v>
      </c>
      <c r="BW1349" s="144">
        <v>2.5762399000000002E-7</v>
      </c>
      <c r="BX1349" s="144">
        <v>4.1287734E-8</v>
      </c>
      <c r="BY1349" s="136">
        <v>0</v>
      </c>
      <c r="BZ1349" s="144">
        <v>6.2665893999999999E-8</v>
      </c>
      <c r="CA1349" s="136">
        <v>0</v>
      </c>
      <c r="CB1349" s="136">
        <v>0</v>
      </c>
      <c r="CC1349" s="136">
        <v>0</v>
      </c>
      <c r="CD1349" s="136">
        <v>0</v>
      </c>
      <c r="CE1349" s="136">
        <v>0</v>
      </c>
      <c r="CF1349" s="144">
        <v>8.7781217999999994E-8</v>
      </c>
      <c r="CG1349" s="144">
        <v>2.3857551999999998E-6</v>
      </c>
      <c r="CH1349" s="144">
        <v>3.8044880000000002E-8</v>
      </c>
      <c r="CI1349" s="136">
        <v>0</v>
      </c>
      <c r="CJ1349" s="137"/>
      <c r="CK1349" s="138"/>
      <c r="CL1349" s="233" t="s">
        <v>4679</v>
      </c>
      <c r="CP1349" s="141"/>
      <c r="CW1349" s="74"/>
      <c r="CX1349" s="74"/>
      <c r="CY1349" s="74"/>
      <c r="CZ1349" s="74"/>
      <c r="DA1349" s="74"/>
      <c r="DB1349" s="74"/>
    </row>
    <row r="1350" spans="1:106" ht="14.5" customHeight="1">
      <c r="A1350" s="74" t="s">
        <v>5077</v>
      </c>
      <c r="B1350" s="129" t="s">
        <v>4870</v>
      </c>
      <c r="C1350" s="130" t="str">
        <f t="shared" si="773"/>
        <v>B.044.01.170</v>
      </c>
      <c r="D1350" s="131" t="s">
        <v>4868</v>
      </c>
      <c r="E1350" s="129" t="s">
        <v>2549</v>
      </c>
      <c r="F1350" s="132" t="s">
        <v>5079</v>
      </c>
      <c r="G1350" s="132">
        <f t="shared" si="774"/>
        <v>2.7996584880000001E-2</v>
      </c>
      <c r="H1350" s="348">
        <f t="shared" si="775"/>
        <v>2.7996584880000001E-2</v>
      </c>
      <c r="I1350" s="74"/>
      <c r="J1350" s="132">
        <f t="shared" si="776"/>
        <v>1.93725992E-3</v>
      </c>
      <c r="K1350" s="132">
        <f t="shared" si="777"/>
        <v>5.8768750000000002E-3</v>
      </c>
      <c r="L1350" s="300">
        <f t="shared" si="778"/>
        <v>1.3800495999999999E-4</v>
      </c>
      <c r="M1350" s="132">
        <v>2.0044445000000001E-2</v>
      </c>
      <c r="N1350" s="132">
        <v>4.6230693000000002E-3</v>
      </c>
      <c r="O1350" s="132">
        <v>1.2538057E-3</v>
      </c>
      <c r="P1350" s="132">
        <v>1.0533694000000001E-3</v>
      </c>
      <c r="Q1350" s="132">
        <v>8.8389052000000001E-4</v>
      </c>
      <c r="R1350" s="132">
        <v>0</v>
      </c>
      <c r="S1350" s="132">
        <v>0</v>
      </c>
      <c r="T1350" s="132">
        <v>0</v>
      </c>
      <c r="U1350" s="132">
        <v>1.3800495999999999E-4</v>
      </c>
      <c r="V1350" s="132">
        <v>0</v>
      </c>
      <c r="W1350" s="132">
        <v>0</v>
      </c>
      <c r="X1350" s="132">
        <v>0</v>
      </c>
      <c r="Y1350" s="132">
        <v>0</v>
      </c>
      <c r="Z1350" s="132">
        <v>0</v>
      </c>
      <c r="AA1350" s="74"/>
      <c r="AB1350" s="301">
        <f t="shared" si="779"/>
        <v>0.1507101127819549</v>
      </c>
      <c r="AC1350" s="338">
        <f t="shared" si="780"/>
        <v>0.1507101127819549</v>
      </c>
      <c r="AD1350" s="74"/>
      <c r="AE1350" s="136">
        <v>2.4269007</v>
      </c>
      <c r="AF1350" s="136">
        <v>2.0810360000000001</v>
      </c>
      <c r="AG1350" s="136">
        <v>0</v>
      </c>
      <c r="AH1350" s="136">
        <v>0</v>
      </c>
      <c r="AI1350" s="136">
        <v>0</v>
      </c>
      <c r="AJ1350" s="136">
        <v>7.5187967999999994E-2</v>
      </c>
      <c r="AK1350" s="136">
        <v>0.27067670999999999</v>
      </c>
      <c r="AL1350" s="74"/>
      <c r="AM1350" s="133">
        <v>4.4557153000000004E-3</v>
      </c>
      <c r="AN1350" s="340">
        <f t="shared" si="781"/>
        <v>4.4557153000000004E-3</v>
      </c>
      <c r="AP1350" s="133">
        <v>4.1658321E-3</v>
      </c>
      <c r="AQ1350" s="133">
        <v>1.5010843E-4</v>
      </c>
      <c r="AR1350" s="133">
        <v>1.3977481E-4</v>
      </c>
      <c r="AS1350" s="134">
        <f t="shared" si="782"/>
        <v>2.4975011846000001E-7</v>
      </c>
      <c r="AT1350" s="135">
        <f t="shared" si="783"/>
        <v>5.5513471432400002E-10</v>
      </c>
      <c r="AU1350" s="135">
        <f t="shared" si="784"/>
        <v>1.9576303421300002E-2</v>
      </c>
      <c r="AV1350" s="302">
        <v>1.3985897999999999E-7</v>
      </c>
      <c r="AW1350" s="302">
        <v>4.2198830999999998E-10</v>
      </c>
      <c r="AX1350" s="302">
        <v>1.1529323999999999E-14</v>
      </c>
      <c r="AY1350" s="303">
        <v>0</v>
      </c>
      <c r="AZ1350" s="303">
        <v>0</v>
      </c>
      <c r="BA1350" s="302">
        <v>1.5662846E-10</v>
      </c>
      <c r="BB1350" s="302">
        <v>1.0973451000000001E-7</v>
      </c>
      <c r="BC1350" s="302">
        <v>2.2203375000000001E-11</v>
      </c>
      <c r="BD1350" s="302">
        <v>1.109315E-10</v>
      </c>
      <c r="BE1350" s="303">
        <v>0</v>
      </c>
      <c r="BF1350" s="303">
        <v>0</v>
      </c>
      <c r="BG1350" s="303">
        <v>0</v>
      </c>
      <c r="BH1350" s="303">
        <v>0</v>
      </c>
      <c r="BI1350" s="303">
        <v>0</v>
      </c>
      <c r="BJ1350" s="303">
        <v>0</v>
      </c>
      <c r="BK1350" s="303">
        <v>0</v>
      </c>
      <c r="BL1350" s="303">
        <v>0</v>
      </c>
      <c r="BM1350" s="302">
        <v>2.7854212999999998E-6</v>
      </c>
      <c r="BN1350" s="303">
        <v>1.9573518000000002E-2</v>
      </c>
      <c r="BO1350" s="303">
        <v>0</v>
      </c>
      <c r="BP1350" s="303">
        <v>0</v>
      </c>
      <c r="BQ1350" s="303">
        <v>0</v>
      </c>
      <c r="BR1350" s="74"/>
      <c r="BS1350" s="144">
        <v>9.4863320000000002E-6</v>
      </c>
      <c r="BT1350" s="144">
        <v>8.1636162000000004E-7</v>
      </c>
      <c r="BU1350" s="144">
        <v>4.2021977999999998E-6</v>
      </c>
      <c r="BV1350" s="136">
        <v>0</v>
      </c>
      <c r="BW1350" s="144">
        <v>1.3880044999999999E-6</v>
      </c>
      <c r="BX1350" s="144">
        <v>1.0139835E-7</v>
      </c>
      <c r="BY1350" s="136">
        <v>0</v>
      </c>
      <c r="BZ1350" s="144">
        <v>1.5390088000000001E-7</v>
      </c>
      <c r="CA1350" s="136">
        <v>0</v>
      </c>
      <c r="CB1350" s="136">
        <v>0</v>
      </c>
      <c r="CC1350" s="136">
        <v>0</v>
      </c>
      <c r="CD1350" s="136">
        <v>0</v>
      </c>
      <c r="CE1350" s="136">
        <v>0</v>
      </c>
      <c r="CF1350" s="144">
        <v>2.4512528E-7</v>
      </c>
      <c r="CG1350" s="144">
        <v>2.5127845E-6</v>
      </c>
      <c r="CH1350" s="144">
        <v>6.6559088999999999E-8</v>
      </c>
      <c r="CI1350" s="136">
        <v>0</v>
      </c>
      <c r="CJ1350" s="137"/>
      <c r="CK1350" s="138"/>
      <c r="CL1350" s="233" t="s">
        <v>4679</v>
      </c>
      <c r="CP1350" s="141"/>
      <c r="CW1350" s="74"/>
      <c r="CX1350" s="74"/>
      <c r="CY1350" s="74"/>
      <c r="CZ1350" s="74"/>
      <c r="DA1350" s="74"/>
      <c r="DB1350" s="74"/>
    </row>
    <row r="1351" spans="1:106" ht="14.5" customHeight="1">
      <c r="A1351" s="74" t="s">
        <v>5080</v>
      </c>
      <c r="B1351" s="129" t="s">
        <v>4870</v>
      </c>
      <c r="C1351" s="130" t="str">
        <f t="shared" si="773"/>
        <v>B.044.01.171</v>
      </c>
      <c r="D1351" s="131" t="s">
        <v>4868</v>
      </c>
      <c r="E1351" s="129" t="s">
        <v>2549</v>
      </c>
      <c r="F1351" s="132" t="s">
        <v>5082</v>
      </c>
      <c r="G1351" s="132">
        <f t="shared" si="774"/>
        <v>2.2935021707999999E-2</v>
      </c>
      <c r="H1351" s="348">
        <f t="shared" si="775"/>
        <v>2.2935021707999999E-2</v>
      </c>
      <c r="I1351" s="74"/>
      <c r="J1351" s="132">
        <f t="shared" si="776"/>
        <v>1.61144397E-3</v>
      </c>
      <c r="K1351" s="132">
        <f t="shared" si="777"/>
        <v>4.8328234000000001E-3</v>
      </c>
      <c r="L1351" s="300">
        <f t="shared" si="778"/>
        <v>8.8734337999999999E-5</v>
      </c>
      <c r="M1351" s="132">
        <v>1.640202E-2</v>
      </c>
      <c r="N1351" s="132">
        <v>3.7851703000000001E-3</v>
      </c>
      <c r="O1351" s="132">
        <v>1.0476531E-3</v>
      </c>
      <c r="P1351" s="132">
        <v>8.8017290000000001E-4</v>
      </c>
      <c r="Q1351" s="132">
        <v>7.3127106999999996E-4</v>
      </c>
      <c r="R1351" s="132">
        <v>0</v>
      </c>
      <c r="S1351" s="132">
        <v>0</v>
      </c>
      <c r="T1351" s="132">
        <v>0</v>
      </c>
      <c r="U1351" s="304">
        <v>8.8734337999999999E-5</v>
      </c>
      <c r="V1351" s="132">
        <v>0</v>
      </c>
      <c r="W1351" s="132">
        <v>0</v>
      </c>
      <c r="X1351" s="132">
        <v>0</v>
      </c>
      <c r="Y1351" s="132">
        <v>0</v>
      </c>
      <c r="Z1351" s="132">
        <v>0</v>
      </c>
      <c r="AA1351" s="74"/>
      <c r="AB1351" s="301">
        <f t="shared" si="779"/>
        <v>0.12332345864661654</v>
      </c>
      <c r="AC1351" s="338">
        <f t="shared" si="780"/>
        <v>0.12332345864661654</v>
      </c>
      <c r="AD1351" s="74"/>
      <c r="AE1351" s="136">
        <v>2.1877474000000001</v>
      </c>
      <c r="AF1351" s="136">
        <v>1.7188896</v>
      </c>
      <c r="AG1351" s="136">
        <v>0</v>
      </c>
      <c r="AH1351" s="136">
        <v>0</v>
      </c>
      <c r="AI1351" s="136">
        <v>9.1932895000000001E-3</v>
      </c>
      <c r="AJ1351" s="136">
        <v>0</v>
      </c>
      <c r="AK1351" s="136">
        <v>0.45966442000000002</v>
      </c>
      <c r="AL1351" s="74"/>
      <c r="AM1351" s="133">
        <v>3.6535226E-3</v>
      </c>
      <c r="AN1351" s="340">
        <f t="shared" si="781"/>
        <v>3.6535226E-3</v>
      </c>
      <c r="AP1351" s="133">
        <v>3.4150664000000002E-3</v>
      </c>
      <c r="AQ1351" s="133">
        <v>1.2300892000000001E-4</v>
      </c>
      <c r="AR1351" s="133">
        <v>1.1544725E-4</v>
      </c>
      <c r="AS1351" s="134">
        <f t="shared" si="782"/>
        <v>2.0474019137999999E-7</v>
      </c>
      <c r="AT1351" s="135">
        <f t="shared" si="783"/>
        <v>4.5491463724469997E-10</v>
      </c>
      <c r="AU1351" s="135">
        <f t="shared" si="784"/>
        <v>1.61690829683E-2</v>
      </c>
      <c r="AV1351" s="302">
        <v>1.1444417E-7</v>
      </c>
      <c r="AW1351" s="302">
        <v>3.4530569E-10</v>
      </c>
      <c r="AX1351" s="302">
        <v>9.4342447E-15</v>
      </c>
      <c r="AY1351" s="303">
        <v>0</v>
      </c>
      <c r="AZ1351" s="303">
        <v>0</v>
      </c>
      <c r="BA1351" s="302">
        <v>1.3087537999999999E-10</v>
      </c>
      <c r="BB1351" s="302">
        <v>9.0165146000000001E-8</v>
      </c>
      <c r="BC1351" s="302">
        <v>1.8552664E-11</v>
      </c>
      <c r="BD1351" s="302">
        <v>9.1046848999999995E-11</v>
      </c>
      <c r="BE1351" s="303">
        <v>0</v>
      </c>
      <c r="BF1351" s="303">
        <v>0</v>
      </c>
      <c r="BG1351" s="303">
        <v>0</v>
      </c>
      <c r="BH1351" s="303">
        <v>0</v>
      </c>
      <c r="BI1351" s="303">
        <v>0</v>
      </c>
      <c r="BJ1351" s="303">
        <v>0</v>
      </c>
      <c r="BK1351" s="303">
        <v>0</v>
      </c>
      <c r="BL1351" s="303">
        <v>0</v>
      </c>
      <c r="BM1351" s="302">
        <v>1.7909683000000001E-6</v>
      </c>
      <c r="BN1351" s="303">
        <v>1.6167292E-2</v>
      </c>
      <c r="BO1351" s="303">
        <v>0</v>
      </c>
      <c r="BP1351" s="303">
        <v>0</v>
      </c>
      <c r="BQ1351" s="303">
        <v>0</v>
      </c>
      <c r="BR1351" s="74"/>
      <c r="BS1351" s="144">
        <v>7.7890054999999995E-6</v>
      </c>
      <c r="BT1351" s="144">
        <v>6.7079224000000001E-7</v>
      </c>
      <c r="BU1351" s="144">
        <v>3.4385853E-6</v>
      </c>
      <c r="BV1351" s="136">
        <v>0</v>
      </c>
      <c r="BW1351" s="144">
        <v>1.1439198999999999E-6</v>
      </c>
      <c r="BX1351" s="144">
        <v>8.4726286999999996E-8</v>
      </c>
      <c r="BY1351" s="136">
        <v>0</v>
      </c>
      <c r="BZ1351" s="144">
        <v>1.2859627E-7</v>
      </c>
      <c r="CA1351" s="136">
        <v>0</v>
      </c>
      <c r="CB1351" s="136">
        <v>0</v>
      </c>
      <c r="CC1351" s="136">
        <v>0</v>
      </c>
      <c r="CD1351" s="136">
        <v>0</v>
      </c>
      <c r="CE1351" s="136">
        <v>0</v>
      </c>
      <c r="CF1351" s="144">
        <v>2.0408518000000001E-7</v>
      </c>
      <c r="CG1351" s="144">
        <v>2.0755042999999998E-6</v>
      </c>
      <c r="CH1351" s="144">
        <v>4.2796117999999999E-8</v>
      </c>
      <c r="CI1351" s="136">
        <v>0</v>
      </c>
      <c r="CJ1351" s="137"/>
      <c r="CK1351" s="138"/>
      <c r="CL1351" s="233" t="s">
        <v>4679</v>
      </c>
      <c r="CP1351" s="141"/>
      <c r="CW1351" s="74"/>
      <c r="CX1351" s="74"/>
      <c r="CY1351" s="74"/>
      <c r="CZ1351" s="74"/>
      <c r="DA1351" s="74"/>
      <c r="DB1351" s="74"/>
    </row>
    <row r="1352" spans="1:106" ht="14.5" customHeight="1">
      <c r="A1352" s="74" t="s">
        <v>5083</v>
      </c>
      <c r="B1352" s="129" t="s">
        <v>4870</v>
      </c>
      <c r="C1352" s="130" t="str">
        <f t="shared" si="773"/>
        <v>B.044.01.172</v>
      </c>
      <c r="D1352" s="131" t="s">
        <v>4868</v>
      </c>
      <c r="E1352" s="129" t="s">
        <v>2549</v>
      </c>
      <c r="F1352" s="132" t="s">
        <v>5085</v>
      </c>
      <c r="G1352" s="132">
        <f t="shared" si="774"/>
        <v>4.0922396399999998E-2</v>
      </c>
      <c r="H1352" s="348">
        <f t="shared" si="775"/>
        <v>4.0922396399999998E-2</v>
      </c>
      <c r="I1352" s="74"/>
      <c r="J1352" s="132">
        <f t="shared" si="776"/>
        <v>2.8650435999999996E-3</v>
      </c>
      <c r="K1352" s="132">
        <f t="shared" si="777"/>
        <v>8.6645457999999995E-3</v>
      </c>
      <c r="L1352" s="300">
        <f t="shared" si="778"/>
        <v>0</v>
      </c>
      <c r="M1352" s="132">
        <v>2.9392807E-2</v>
      </c>
      <c r="N1352" s="132">
        <v>6.8177300999999997E-3</v>
      </c>
      <c r="O1352" s="132">
        <v>1.8468156999999999E-3</v>
      </c>
      <c r="P1352" s="132">
        <v>1.5515794999999999E-3</v>
      </c>
      <c r="Q1352" s="132">
        <v>1.3134640999999999E-3</v>
      </c>
      <c r="R1352" s="132">
        <v>0</v>
      </c>
      <c r="S1352" s="132">
        <v>0</v>
      </c>
      <c r="T1352" s="132">
        <v>0</v>
      </c>
      <c r="U1352" s="132">
        <v>0</v>
      </c>
      <c r="V1352" s="132">
        <v>0</v>
      </c>
      <c r="W1352" s="132">
        <v>0</v>
      </c>
      <c r="X1352" s="132">
        <v>0</v>
      </c>
      <c r="Y1352" s="132">
        <v>0</v>
      </c>
      <c r="Z1352" s="132">
        <v>0</v>
      </c>
      <c r="AA1352" s="74"/>
      <c r="AB1352" s="301">
        <f t="shared" si="779"/>
        <v>0.22099854887218043</v>
      </c>
      <c r="AC1352" s="338">
        <f t="shared" si="780"/>
        <v>0.22099854887218043</v>
      </c>
      <c r="AD1352" s="74"/>
      <c r="AE1352" s="136">
        <v>3.0994152000000001</v>
      </c>
      <c r="AF1352" s="136">
        <v>3.0994152000000001</v>
      </c>
      <c r="AG1352" s="136">
        <v>0</v>
      </c>
      <c r="AH1352" s="136">
        <v>0</v>
      </c>
      <c r="AI1352" s="136">
        <v>0</v>
      </c>
      <c r="AJ1352" s="136">
        <v>0</v>
      </c>
      <c r="AK1352" s="136">
        <v>0</v>
      </c>
      <c r="AL1352" s="74"/>
      <c r="AM1352" s="133">
        <v>6.5547851999999997E-3</v>
      </c>
      <c r="AN1352" s="340">
        <f t="shared" si="781"/>
        <v>6.5547851999999997E-3</v>
      </c>
      <c r="AP1352" s="133">
        <v>6.1262399000000002E-3</v>
      </c>
      <c r="AQ1352" s="133">
        <v>2.2039967000000001E-4</v>
      </c>
      <c r="AR1352" s="133">
        <v>2.0814561E-4</v>
      </c>
      <c r="AS1352" s="134">
        <f t="shared" si="782"/>
        <v>3.6728056872000001E-7</v>
      </c>
      <c r="AT1352" s="135">
        <f t="shared" si="783"/>
        <v>8.1508754938899991E-10</v>
      </c>
      <c r="AU1352" s="135">
        <f t="shared" si="784"/>
        <v>2.9152047E-2</v>
      </c>
      <c r="AV1352" s="302">
        <v>2.0508666E-7</v>
      </c>
      <c r="AW1352" s="302">
        <v>6.1879595000000003E-10</v>
      </c>
      <c r="AX1352" s="302">
        <v>1.6906389000000001E-14</v>
      </c>
      <c r="AY1352" s="303">
        <v>0</v>
      </c>
      <c r="AZ1352" s="303">
        <v>0</v>
      </c>
      <c r="BA1352" s="302">
        <v>2.3070872000000001E-10</v>
      </c>
      <c r="BB1352" s="302">
        <v>1.6196319999999999E-7</v>
      </c>
      <c r="BC1352" s="302">
        <v>3.2704862999999997E-11</v>
      </c>
      <c r="BD1352" s="302">
        <v>1.6356983E-10</v>
      </c>
      <c r="BE1352" s="303">
        <v>0</v>
      </c>
      <c r="BF1352" s="303">
        <v>0</v>
      </c>
      <c r="BG1352" s="303">
        <v>0</v>
      </c>
      <c r="BH1352" s="303">
        <v>0</v>
      </c>
      <c r="BI1352" s="303">
        <v>0</v>
      </c>
      <c r="BJ1352" s="303">
        <v>0</v>
      </c>
      <c r="BK1352" s="303">
        <v>0</v>
      </c>
      <c r="BL1352" s="303">
        <v>0</v>
      </c>
      <c r="BM1352" s="303">
        <v>0</v>
      </c>
      <c r="BN1352" s="303">
        <v>2.9152047E-2</v>
      </c>
      <c r="BO1352" s="303">
        <v>0</v>
      </c>
      <c r="BP1352" s="303">
        <v>0</v>
      </c>
      <c r="BQ1352" s="303">
        <v>0</v>
      </c>
      <c r="BR1352" s="74"/>
      <c r="BS1352" s="144">
        <v>1.3901083999999999E-5</v>
      </c>
      <c r="BT1352" s="144">
        <v>1.2036554999999999E-6</v>
      </c>
      <c r="BU1352" s="144">
        <v>6.1620259999999999E-6</v>
      </c>
      <c r="BV1352" s="136">
        <v>0</v>
      </c>
      <c r="BW1352" s="144">
        <v>2.0557718000000001E-6</v>
      </c>
      <c r="BX1352" s="144">
        <v>1.4935652999999999E-7</v>
      </c>
      <c r="BY1352" s="136">
        <v>0</v>
      </c>
      <c r="BZ1352" s="144">
        <v>2.2669108E-7</v>
      </c>
      <c r="CA1352" s="136">
        <v>0</v>
      </c>
      <c r="CB1352" s="136">
        <v>0</v>
      </c>
      <c r="CC1352" s="136">
        <v>0</v>
      </c>
      <c r="CD1352" s="136">
        <v>0</v>
      </c>
      <c r="CE1352" s="136">
        <v>0</v>
      </c>
      <c r="CF1352" s="144">
        <v>3.6113836E-7</v>
      </c>
      <c r="CG1352" s="144">
        <v>3.7424447999999998E-6</v>
      </c>
      <c r="CH1352" s="136">
        <v>0</v>
      </c>
      <c r="CI1352" s="136">
        <v>0</v>
      </c>
      <c r="CJ1352" s="137"/>
      <c r="CK1352" s="138"/>
      <c r="CL1352" s="233" t="s">
        <v>4679</v>
      </c>
      <c r="CP1352" s="141"/>
      <c r="CT1352" s="74"/>
      <c r="CU1352" s="74"/>
      <c r="CV1352" s="74"/>
      <c r="CW1352" s="74"/>
      <c r="CX1352" s="74"/>
      <c r="CY1352" s="74"/>
      <c r="CZ1352" s="74"/>
      <c r="DA1352" s="74"/>
      <c r="DB1352" s="74"/>
    </row>
    <row r="1353" spans="1:106" ht="14.5" customHeight="1">
      <c r="A1353" s="74" t="s">
        <v>5086</v>
      </c>
      <c r="B1353" s="129" t="s">
        <v>4870</v>
      </c>
      <c r="C1353" s="130" t="str">
        <f t="shared" si="773"/>
        <v>B.044.01.173</v>
      </c>
      <c r="D1353" s="131" t="s">
        <v>4868</v>
      </c>
      <c r="E1353" s="129" t="s">
        <v>2549</v>
      </c>
      <c r="F1353" s="132" t="s">
        <v>5088</v>
      </c>
      <c r="G1353" s="132">
        <f t="shared" si="774"/>
        <v>8.7143606700000008E-3</v>
      </c>
      <c r="H1353" s="348">
        <f t="shared" si="775"/>
        <v>8.7143606700000008E-3</v>
      </c>
      <c r="I1353" s="74"/>
      <c r="J1353" s="132">
        <f t="shared" si="776"/>
        <v>9.8415597000000004E-4</v>
      </c>
      <c r="K1353" s="132">
        <f t="shared" si="777"/>
        <v>1.4546767399999999E-3</v>
      </c>
      <c r="L1353" s="300">
        <f t="shared" si="778"/>
        <v>1.5544556E-4</v>
      </c>
      <c r="M1353" s="132">
        <v>6.1200823999999999E-3</v>
      </c>
      <c r="N1353" s="132">
        <v>6.613217E-4</v>
      </c>
      <c r="O1353" s="132">
        <v>7.9335503999999999E-4</v>
      </c>
      <c r="P1353" s="132">
        <v>6.6652750000000005E-4</v>
      </c>
      <c r="Q1353" s="132">
        <v>3.1762846999999999E-4</v>
      </c>
      <c r="R1353" s="132">
        <v>0</v>
      </c>
      <c r="S1353" s="132">
        <v>0</v>
      </c>
      <c r="T1353" s="132">
        <v>0</v>
      </c>
      <c r="U1353" s="132">
        <v>1.5544556E-4</v>
      </c>
      <c r="V1353" s="132">
        <v>0</v>
      </c>
      <c r="W1353" s="132">
        <v>0</v>
      </c>
      <c r="X1353" s="132">
        <v>0</v>
      </c>
      <c r="Y1353" s="132">
        <v>0</v>
      </c>
      <c r="Z1353" s="132">
        <v>0</v>
      </c>
      <c r="AA1353" s="74"/>
      <c r="AB1353" s="301">
        <f t="shared" si="779"/>
        <v>4.6015657142857137E-2</v>
      </c>
      <c r="AC1353" s="338">
        <f t="shared" si="780"/>
        <v>4.6015657142857137E-2</v>
      </c>
      <c r="AD1353" s="74"/>
      <c r="AE1353" s="136">
        <v>1.3583532</v>
      </c>
      <c r="AF1353" s="136">
        <v>0.55631286000000002</v>
      </c>
      <c r="AG1353" s="136">
        <v>0</v>
      </c>
      <c r="AH1353" s="136">
        <v>0</v>
      </c>
      <c r="AI1353" s="136">
        <v>0</v>
      </c>
      <c r="AJ1353" s="136">
        <v>5.9136604000000004E-3</v>
      </c>
      <c r="AK1353" s="136">
        <v>0.79612662999999995</v>
      </c>
      <c r="AL1353" s="74"/>
      <c r="AM1353" s="133">
        <v>1.1959295E-3</v>
      </c>
      <c r="AN1353" s="340">
        <f t="shared" si="781"/>
        <v>1.1959295E-3</v>
      </c>
      <c r="AP1353" s="133">
        <v>1.1230757000000001E-3</v>
      </c>
      <c r="AQ1353" s="145">
        <v>4.4669124999999997E-5</v>
      </c>
      <c r="AR1353" s="145">
        <v>2.8184763E-5</v>
      </c>
      <c r="AS1353" s="134">
        <f t="shared" si="782"/>
        <v>6.7330675845999999E-8</v>
      </c>
      <c r="AT1353" s="135">
        <f t="shared" si="783"/>
        <v>1.6519646719770001E-10</v>
      </c>
      <c r="AU1353" s="135">
        <f t="shared" si="784"/>
        <v>3.9474457334000004E-3</v>
      </c>
      <c r="AV1353" s="302">
        <v>4.2702529999999998E-8</v>
      </c>
      <c r="AW1353" s="302">
        <v>1.2884384000000001E-10</v>
      </c>
      <c r="AX1353" s="302">
        <v>3.5201976999999999E-15</v>
      </c>
      <c r="AY1353" s="303">
        <v>0</v>
      </c>
      <c r="AZ1353" s="303">
        <v>0</v>
      </c>
      <c r="BA1353" s="302">
        <v>9.9107846000000005E-11</v>
      </c>
      <c r="BB1353" s="302">
        <v>2.4529038E-8</v>
      </c>
      <c r="BC1353" s="302">
        <v>1.4049354E-11</v>
      </c>
      <c r="BD1353" s="302">
        <v>2.2299752999999999E-11</v>
      </c>
      <c r="BE1353" s="303">
        <v>0</v>
      </c>
      <c r="BF1353" s="303">
        <v>0</v>
      </c>
      <c r="BG1353" s="303">
        <v>0</v>
      </c>
      <c r="BH1353" s="303">
        <v>0</v>
      </c>
      <c r="BI1353" s="303">
        <v>0</v>
      </c>
      <c r="BJ1353" s="303">
        <v>0</v>
      </c>
      <c r="BK1353" s="303">
        <v>0</v>
      </c>
      <c r="BL1353" s="303">
        <v>0</v>
      </c>
      <c r="BM1353" s="302">
        <v>3.1374333999999998E-6</v>
      </c>
      <c r="BN1353" s="303">
        <v>3.9443083000000002E-3</v>
      </c>
      <c r="BO1353" s="303">
        <v>0</v>
      </c>
      <c r="BP1353" s="303">
        <v>0</v>
      </c>
      <c r="BQ1353" s="303">
        <v>0</v>
      </c>
      <c r="BR1353" s="74"/>
      <c r="BS1353" s="144">
        <v>2.8710427E-6</v>
      </c>
      <c r="BT1353" s="144">
        <v>1.8637025E-7</v>
      </c>
      <c r="BU1353" s="144">
        <v>1.2830386000000001E-6</v>
      </c>
      <c r="BV1353" s="136">
        <v>0</v>
      </c>
      <c r="BW1353" s="144">
        <v>3.8997752000000001E-7</v>
      </c>
      <c r="BX1353" s="144">
        <v>6.4160574999999995E-8</v>
      </c>
      <c r="BY1353" s="136">
        <v>0</v>
      </c>
      <c r="BZ1353" s="144">
        <v>9.7381945999999994E-8</v>
      </c>
      <c r="CA1353" s="136">
        <v>0</v>
      </c>
      <c r="CB1353" s="136">
        <v>0</v>
      </c>
      <c r="CC1353" s="136">
        <v>0</v>
      </c>
      <c r="CD1353" s="136">
        <v>0</v>
      </c>
      <c r="CE1353" s="136">
        <v>0</v>
      </c>
      <c r="CF1353" s="144">
        <v>1.3367127999999999E-7</v>
      </c>
      <c r="CG1353" s="144">
        <v>6.4147189000000001E-7</v>
      </c>
      <c r="CH1353" s="144">
        <v>7.4970600999999999E-8</v>
      </c>
      <c r="CI1353" s="136">
        <v>0</v>
      </c>
      <c r="CJ1353" s="137"/>
      <c r="CK1353" s="138"/>
      <c r="CL1353" s="233" t="s">
        <v>4679</v>
      </c>
      <c r="CP1353" s="141"/>
      <c r="CS1353" s="74"/>
      <c r="CT1353" s="74"/>
      <c r="CU1353" s="74"/>
      <c r="CV1353" s="74"/>
      <c r="CW1353" s="74"/>
      <c r="CX1353" s="74"/>
      <c r="CY1353" s="74"/>
      <c r="CZ1353" s="74"/>
      <c r="DA1353" s="74"/>
      <c r="DB1353" s="74"/>
    </row>
    <row r="1354" spans="1:106" ht="14.5" customHeight="1">
      <c r="A1354" s="74" t="s">
        <v>5089</v>
      </c>
      <c r="B1354" s="129" t="s">
        <v>4870</v>
      </c>
      <c r="C1354" s="130" t="str">
        <f t="shared" si="773"/>
        <v>B.044.01.174</v>
      </c>
      <c r="D1354" s="131" t="s">
        <v>4868</v>
      </c>
      <c r="E1354" s="129" t="s">
        <v>2549</v>
      </c>
      <c r="F1354" s="132" t="s">
        <v>5091</v>
      </c>
      <c r="G1354" s="132">
        <f t="shared" si="774"/>
        <v>2.3864844374000001E-2</v>
      </c>
      <c r="H1354" s="348">
        <f t="shared" si="775"/>
        <v>2.3864844374000001E-2</v>
      </c>
      <c r="I1354" s="74"/>
      <c r="J1354" s="132">
        <f t="shared" si="776"/>
        <v>2.42657485E-3</v>
      </c>
      <c r="K1354" s="132">
        <f t="shared" si="777"/>
        <v>4.3108937000000003E-3</v>
      </c>
      <c r="L1354" s="300">
        <f t="shared" si="778"/>
        <v>7.3440824000000002E-5</v>
      </c>
      <c r="M1354" s="132">
        <v>1.7053934999999999E-2</v>
      </c>
      <c r="N1354" s="132">
        <v>2.4433819E-3</v>
      </c>
      <c r="O1354" s="132">
        <v>1.8675117999999999E-3</v>
      </c>
      <c r="P1354" s="132">
        <v>1.5689670999999999E-3</v>
      </c>
      <c r="Q1354" s="132">
        <v>8.5760774999999996E-4</v>
      </c>
      <c r="R1354" s="132">
        <v>0</v>
      </c>
      <c r="S1354" s="132">
        <v>0</v>
      </c>
      <c r="T1354" s="132">
        <v>0</v>
      </c>
      <c r="U1354" s="304">
        <v>7.3440824000000002E-5</v>
      </c>
      <c r="V1354" s="132">
        <v>0</v>
      </c>
      <c r="W1354" s="132">
        <v>0</v>
      </c>
      <c r="X1354" s="132">
        <v>0</v>
      </c>
      <c r="Y1354" s="132">
        <v>0</v>
      </c>
      <c r="Z1354" s="132">
        <v>0</v>
      </c>
      <c r="AA1354" s="74"/>
      <c r="AB1354" s="301">
        <f t="shared" si="779"/>
        <v>0.12822507518796991</v>
      </c>
      <c r="AC1354" s="338">
        <f t="shared" si="780"/>
        <v>0.12822507518796991</v>
      </c>
      <c r="AD1354" s="74"/>
      <c r="AE1354" s="136">
        <v>2.0106240999999998</v>
      </c>
      <c r="AF1354" s="136">
        <v>1.6434854999999999</v>
      </c>
      <c r="AG1354" s="136">
        <v>0</v>
      </c>
      <c r="AH1354" s="136">
        <v>0</v>
      </c>
      <c r="AI1354" s="136">
        <v>1.5087887000000001E-3</v>
      </c>
      <c r="AJ1354" s="136">
        <v>3.0175774000000002E-3</v>
      </c>
      <c r="AK1354" s="136">
        <v>0.36261220999999999</v>
      </c>
      <c r="AL1354" s="74"/>
      <c r="AM1354" s="133">
        <v>3.4658292999999998E-3</v>
      </c>
      <c r="AN1354" s="340">
        <f t="shared" si="781"/>
        <v>3.4658292999999998E-3</v>
      </c>
      <c r="AP1354" s="133">
        <v>3.2491500000000001E-3</v>
      </c>
      <c r="AQ1354" s="133">
        <v>1.2529275E-4</v>
      </c>
      <c r="AR1354" s="145">
        <v>9.1386510000000004E-5</v>
      </c>
      <c r="AS1354" s="134">
        <f t="shared" si="782"/>
        <v>1.9479317012999999E-7</v>
      </c>
      <c r="AT1354" s="135">
        <f t="shared" si="783"/>
        <v>4.6336075521800003E-10</v>
      </c>
      <c r="AU1354" s="135">
        <f t="shared" si="784"/>
        <v>1.27992312919E-2</v>
      </c>
      <c r="AV1354" s="302">
        <v>1.1899287E-7</v>
      </c>
      <c r="AW1354" s="302">
        <v>3.5903020000000001E-10</v>
      </c>
      <c r="AX1354" s="302">
        <v>9.809218E-15</v>
      </c>
      <c r="AY1354" s="303">
        <v>0</v>
      </c>
      <c r="AZ1354" s="303">
        <v>0</v>
      </c>
      <c r="BA1354" s="302">
        <v>2.3329413000000002E-10</v>
      </c>
      <c r="BB1354" s="302">
        <v>7.5567006E-8</v>
      </c>
      <c r="BC1354" s="302">
        <v>3.3071365000000001E-11</v>
      </c>
      <c r="BD1354" s="302">
        <v>7.1249380999999998E-11</v>
      </c>
      <c r="BE1354" s="303">
        <v>0</v>
      </c>
      <c r="BF1354" s="303">
        <v>0</v>
      </c>
      <c r="BG1354" s="303">
        <v>0</v>
      </c>
      <c r="BH1354" s="303">
        <v>0</v>
      </c>
      <c r="BI1354" s="303">
        <v>0</v>
      </c>
      <c r="BJ1354" s="303">
        <v>0</v>
      </c>
      <c r="BK1354" s="303">
        <v>0</v>
      </c>
      <c r="BL1354" s="303">
        <v>0</v>
      </c>
      <c r="BM1354" s="302">
        <v>1.4822919E-6</v>
      </c>
      <c r="BN1354" s="303">
        <v>1.2797749000000001E-2</v>
      </c>
      <c r="BO1354" s="303">
        <v>0</v>
      </c>
      <c r="BP1354" s="303">
        <v>0</v>
      </c>
      <c r="BQ1354" s="303">
        <v>0</v>
      </c>
      <c r="BR1354" s="74"/>
      <c r="BS1354" s="144">
        <v>7.9268777000000003E-6</v>
      </c>
      <c r="BT1354" s="144">
        <v>5.6802157E-7</v>
      </c>
      <c r="BU1354" s="144">
        <v>3.5752552E-6</v>
      </c>
      <c r="BV1354" s="136">
        <v>0</v>
      </c>
      <c r="BW1354" s="144">
        <v>1.1229022E-6</v>
      </c>
      <c r="BX1354" s="144">
        <v>1.5103028000000001E-7</v>
      </c>
      <c r="BY1354" s="136">
        <v>0</v>
      </c>
      <c r="BZ1354" s="144">
        <v>2.2923146E-7</v>
      </c>
      <c r="CA1354" s="136">
        <v>0</v>
      </c>
      <c r="CB1354" s="136">
        <v>0</v>
      </c>
      <c r="CC1354" s="136">
        <v>0</v>
      </c>
      <c r="CD1354" s="136">
        <v>0</v>
      </c>
      <c r="CE1354" s="136">
        <v>0</v>
      </c>
      <c r="CF1354" s="144">
        <v>3.2304881E-7</v>
      </c>
      <c r="CG1354" s="144">
        <v>1.9219679999999999E-6</v>
      </c>
      <c r="CH1354" s="144">
        <v>3.5420133999999999E-8</v>
      </c>
      <c r="CI1354" s="136">
        <v>0</v>
      </c>
      <c r="CJ1354" s="137"/>
      <c r="CK1354" s="138"/>
      <c r="CL1354" s="233" t="s">
        <v>4679</v>
      </c>
      <c r="CP1354" s="141"/>
      <c r="CS1354" s="74"/>
      <c r="CT1354" s="74"/>
      <c r="CU1354" s="74"/>
      <c r="CV1354" s="74"/>
      <c r="CW1354" s="74"/>
      <c r="CX1354" s="74"/>
      <c r="CY1354" s="74"/>
      <c r="CZ1354" s="74"/>
      <c r="DA1354" s="74"/>
      <c r="DB1354" s="74"/>
    </row>
    <row r="1355" spans="1:106" ht="14.5" customHeight="1">
      <c r="A1355" s="74" t="s">
        <v>5092</v>
      </c>
      <c r="B1355" s="129" t="s">
        <v>4870</v>
      </c>
      <c r="C1355" s="130" t="str">
        <f t="shared" si="773"/>
        <v>B.044.01.175</v>
      </c>
      <c r="D1355" s="131" t="s">
        <v>4868</v>
      </c>
      <c r="E1355" s="129" t="s">
        <v>2549</v>
      </c>
      <c r="F1355" s="132" t="s">
        <v>5094</v>
      </c>
      <c r="G1355" s="132">
        <f t="shared" si="774"/>
        <v>7.2785293400000001E-3</v>
      </c>
      <c r="H1355" s="348">
        <f t="shared" si="775"/>
        <v>7.2785293400000001E-3</v>
      </c>
      <c r="I1355" s="74"/>
      <c r="J1355" s="132">
        <f t="shared" si="776"/>
        <v>5.2050828999999996E-4</v>
      </c>
      <c r="K1355" s="132">
        <f t="shared" si="777"/>
        <v>1.49675125E-3</v>
      </c>
      <c r="L1355" s="300">
        <f t="shared" si="778"/>
        <v>1.6933470000000001E-4</v>
      </c>
      <c r="M1355" s="132">
        <v>5.0919351000000002E-3</v>
      </c>
      <c r="N1355" s="132">
        <v>1.1442239000000001E-3</v>
      </c>
      <c r="O1355" s="132">
        <v>3.5252735000000001E-4</v>
      </c>
      <c r="P1355" s="132">
        <v>2.9617153000000002E-4</v>
      </c>
      <c r="Q1355" s="132">
        <v>2.2433676E-4</v>
      </c>
      <c r="R1355" s="132">
        <v>0</v>
      </c>
      <c r="S1355" s="132">
        <v>0</v>
      </c>
      <c r="T1355" s="132">
        <v>0</v>
      </c>
      <c r="U1355" s="132">
        <v>1.6933470000000001E-4</v>
      </c>
      <c r="V1355" s="132">
        <v>0</v>
      </c>
      <c r="W1355" s="132">
        <v>0</v>
      </c>
      <c r="X1355" s="132">
        <v>0</v>
      </c>
      <c r="Y1355" s="132">
        <v>0</v>
      </c>
      <c r="Z1355" s="132">
        <v>0</v>
      </c>
      <c r="AA1355" s="74"/>
      <c r="AB1355" s="301">
        <f t="shared" si="779"/>
        <v>3.828522631578947E-2</v>
      </c>
      <c r="AC1355" s="338">
        <f t="shared" si="780"/>
        <v>3.828522631578947E-2</v>
      </c>
      <c r="AD1355" s="74"/>
      <c r="AE1355" s="136">
        <v>1.3937621</v>
      </c>
      <c r="AF1355" s="136">
        <v>0.51656917999999996</v>
      </c>
      <c r="AG1355" s="136">
        <v>0</v>
      </c>
      <c r="AH1355" s="136">
        <v>0</v>
      </c>
      <c r="AI1355" s="136">
        <v>0</v>
      </c>
      <c r="AJ1355" s="136">
        <v>0</v>
      </c>
      <c r="AK1355" s="136">
        <v>0.87719294999999997</v>
      </c>
      <c r="AL1355" s="74"/>
      <c r="AM1355" s="133">
        <v>1.1274555E-3</v>
      </c>
      <c r="AN1355" s="340">
        <f t="shared" si="781"/>
        <v>1.1274555E-3</v>
      </c>
      <c r="AP1355" s="133">
        <v>1.0545212E-3</v>
      </c>
      <c r="AQ1355" s="145">
        <v>3.8218976000000002E-5</v>
      </c>
      <c r="AR1355" s="145">
        <v>3.4715336999999997E-5</v>
      </c>
      <c r="AS1355" s="134">
        <f t="shared" si="782"/>
        <v>6.3220692576999997E-8</v>
      </c>
      <c r="AT1355" s="135">
        <f t="shared" si="783"/>
        <v>1.413423610198E-10</v>
      </c>
      <c r="AU1355" s="135">
        <f t="shared" si="784"/>
        <v>4.8620920645000001E-3</v>
      </c>
      <c r="AV1355" s="302">
        <v>3.552869E-8</v>
      </c>
      <c r="AW1355" s="302">
        <v>1.0719863E-10</v>
      </c>
      <c r="AX1355" s="302">
        <v>2.9288198000000002E-15</v>
      </c>
      <c r="AY1355" s="303">
        <v>0</v>
      </c>
      <c r="AZ1355" s="303">
        <v>0</v>
      </c>
      <c r="BA1355" s="302">
        <v>4.4038577000000003E-11</v>
      </c>
      <c r="BB1355" s="302">
        <v>2.7647963999999999E-8</v>
      </c>
      <c r="BC1355" s="302">
        <v>6.2428312000000003E-12</v>
      </c>
      <c r="BD1355" s="302">
        <v>2.7897971E-11</v>
      </c>
      <c r="BE1355" s="303">
        <v>0</v>
      </c>
      <c r="BF1355" s="303">
        <v>0</v>
      </c>
      <c r="BG1355" s="303">
        <v>0</v>
      </c>
      <c r="BH1355" s="303">
        <v>0</v>
      </c>
      <c r="BI1355" s="303">
        <v>0</v>
      </c>
      <c r="BJ1355" s="303">
        <v>0</v>
      </c>
      <c r="BK1355" s="303">
        <v>0</v>
      </c>
      <c r="BL1355" s="303">
        <v>0</v>
      </c>
      <c r="BM1355" s="302">
        <v>3.4177645000000001E-6</v>
      </c>
      <c r="BN1355" s="303">
        <v>4.8586743E-3</v>
      </c>
      <c r="BO1355" s="303">
        <v>0</v>
      </c>
      <c r="BP1355" s="303">
        <v>0</v>
      </c>
      <c r="BQ1355" s="303">
        <v>0</v>
      </c>
      <c r="BR1355" s="74"/>
      <c r="BS1355" s="144">
        <v>2.4688856000000001E-6</v>
      </c>
      <c r="BT1355" s="144">
        <v>2.0683574E-7</v>
      </c>
      <c r="BU1355" s="144">
        <v>1.0674937E-6</v>
      </c>
      <c r="BV1355" s="136">
        <v>0</v>
      </c>
      <c r="BW1355" s="144">
        <v>3.4991717E-7</v>
      </c>
      <c r="BX1355" s="144">
        <v>2.8509755E-8</v>
      </c>
      <c r="BY1355" s="136">
        <v>0</v>
      </c>
      <c r="BZ1355" s="144">
        <v>4.3271672999999997E-8</v>
      </c>
      <c r="CA1355" s="136">
        <v>0</v>
      </c>
      <c r="CB1355" s="136">
        <v>0</v>
      </c>
      <c r="CC1355" s="136">
        <v>0</v>
      </c>
      <c r="CD1355" s="136">
        <v>0</v>
      </c>
      <c r="CE1355" s="136">
        <v>0</v>
      </c>
      <c r="CF1355" s="144">
        <v>6.7447507999999998E-8</v>
      </c>
      <c r="CG1355" s="144">
        <v>6.2374077999999997E-7</v>
      </c>
      <c r="CH1355" s="144">
        <v>8.1669259000000001E-8</v>
      </c>
      <c r="CI1355" s="136">
        <v>0</v>
      </c>
      <c r="CK1355" s="138"/>
      <c r="CL1355" s="233" t="s">
        <v>4679</v>
      </c>
      <c r="CP1355" s="141"/>
      <c r="CS1355" s="74"/>
      <c r="CT1355" s="74"/>
      <c r="CU1355" s="74"/>
      <c r="CV1355" s="74"/>
      <c r="CW1355" s="74"/>
      <c r="CX1355" s="74"/>
      <c r="CY1355" s="74"/>
      <c r="CZ1355" s="74"/>
      <c r="DA1355" s="74"/>
      <c r="DB1355" s="74"/>
    </row>
    <row r="1356" spans="1:106" ht="14.5" customHeight="1">
      <c r="A1356" s="74" t="s">
        <v>5095</v>
      </c>
      <c r="B1356" s="129" t="s">
        <v>4870</v>
      </c>
      <c r="C1356" s="130" t="str">
        <f t="shared" si="773"/>
        <v>B.044.01.176</v>
      </c>
      <c r="D1356" s="131" t="s">
        <v>4868</v>
      </c>
      <c r="E1356" s="129" t="s">
        <v>2549</v>
      </c>
      <c r="F1356" s="132" t="s">
        <v>5097</v>
      </c>
      <c r="G1356" s="132">
        <f t="shared" si="774"/>
        <v>4.0922396399999998E-2</v>
      </c>
      <c r="H1356" s="348">
        <f t="shared" si="775"/>
        <v>4.0922396399999998E-2</v>
      </c>
      <c r="I1356" s="74"/>
      <c r="J1356" s="132">
        <f t="shared" si="776"/>
        <v>2.8650435999999996E-3</v>
      </c>
      <c r="K1356" s="132">
        <f t="shared" si="777"/>
        <v>8.6645457999999995E-3</v>
      </c>
      <c r="L1356" s="300">
        <f t="shared" si="778"/>
        <v>0</v>
      </c>
      <c r="M1356" s="132">
        <v>2.9392807E-2</v>
      </c>
      <c r="N1356" s="132">
        <v>6.8177300999999997E-3</v>
      </c>
      <c r="O1356" s="132">
        <v>1.8468156999999999E-3</v>
      </c>
      <c r="P1356" s="132">
        <v>1.5515794999999999E-3</v>
      </c>
      <c r="Q1356" s="132">
        <v>1.3134640999999999E-3</v>
      </c>
      <c r="R1356" s="132">
        <v>0</v>
      </c>
      <c r="S1356" s="132">
        <v>0</v>
      </c>
      <c r="T1356" s="132">
        <v>0</v>
      </c>
      <c r="U1356" s="132">
        <v>0</v>
      </c>
      <c r="V1356" s="132">
        <v>0</v>
      </c>
      <c r="W1356" s="132">
        <v>0</v>
      </c>
      <c r="X1356" s="132">
        <v>0</v>
      </c>
      <c r="Y1356" s="132">
        <v>0</v>
      </c>
      <c r="Z1356" s="132">
        <v>0</v>
      </c>
      <c r="AA1356" s="74"/>
      <c r="AB1356" s="301">
        <f t="shared" si="779"/>
        <v>0.22099854887218043</v>
      </c>
      <c r="AC1356" s="338">
        <f t="shared" si="780"/>
        <v>0.22099854887218043</v>
      </c>
      <c r="AD1356" s="74"/>
      <c r="AE1356" s="136">
        <v>3.0994152000000001</v>
      </c>
      <c r="AF1356" s="136">
        <v>3.0994152000000001</v>
      </c>
      <c r="AG1356" s="136">
        <v>0</v>
      </c>
      <c r="AH1356" s="136">
        <v>0</v>
      </c>
      <c r="AI1356" s="136">
        <v>0</v>
      </c>
      <c r="AJ1356" s="136">
        <v>0</v>
      </c>
      <c r="AK1356" s="136">
        <v>0</v>
      </c>
      <c r="AL1356" s="74"/>
      <c r="AM1356" s="133">
        <v>6.5547851999999997E-3</v>
      </c>
      <c r="AN1356" s="340">
        <f t="shared" si="781"/>
        <v>6.5547851999999997E-3</v>
      </c>
      <c r="AP1356" s="133">
        <v>6.1262399000000002E-3</v>
      </c>
      <c r="AQ1356" s="133">
        <v>2.2039967000000001E-4</v>
      </c>
      <c r="AR1356" s="133">
        <v>2.0814561E-4</v>
      </c>
      <c r="AS1356" s="134">
        <f t="shared" si="782"/>
        <v>3.6728056872000001E-7</v>
      </c>
      <c r="AT1356" s="135">
        <f t="shared" si="783"/>
        <v>8.1508754938899991E-10</v>
      </c>
      <c r="AU1356" s="135">
        <f t="shared" si="784"/>
        <v>2.9152047E-2</v>
      </c>
      <c r="AV1356" s="302">
        <v>2.0508666E-7</v>
      </c>
      <c r="AW1356" s="302">
        <v>6.1879595000000003E-10</v>
      </c>
      <c r="AX1356" s="302">
        <v>1.6906389000000001E-14</v>
      </c>
      <c r="AY1356" s="303">
        <v>0</v>
      </c>
      <c r="AZ1356" s="303">
        <v>0</v>
      </c>
      <c r="BA1356" s="302">
        <v>2.3070872000000001E-10</v>
      </c>
      <c r="BB1356" s="302">
        <v>1.6196319999999999E-7</v>
      </c>
      <c r="BC1356" s="302">
        <v>3.2704862999999997E-11</v>
      </c>
      <c r="BD1356" s="302">
        <v>1.6356983E-10</v>
      </c>
      <c r="BE1356" s="303">
        <v>0</v>
      </c>
      <c r="BF1356" s="303">
        <v>0</v>
      </c>
      <c r="BG1356" s="303">
        <v>0</v>
      </c>
      <c r="BH1356" s="303">
        <v>0</v>
      </c>
      <c r="BI1356" s="303">
        <v>0</v>
      </c>
      <c r="BJ1356" s="303">
        <v>0</v>
      </c>
      <c r="BK1356" s="303">
        <v>0</v>
      </c>
      <c r="BL1356" s="303">
        <v>0</v>
      </c>
      <c r="BM1356" s="303">
        <v>0</v>
      </c>
      <c r="BN1356" s="303">
        <v>2.9152047E-2</v>
      </c>
      <c r="BO1356" s="303">
        <v>0</v>
      </c>
      <c r="BP1356" s="303">
        <v>0</v>
      </c>
      <c r="BQ1356" s="303">
        <v>0</v>
      </c>
      <c r="BR1356" s="74"/>
      <c r="BS1356" s="144">
        <v>1.3901083999999999E-5</v>
      </c>
      <c r="BT1356" s="144">
        <v>1.2036554999999999E-6</v>
      </c>
      <c r="BU1356" s="144">
        <v>6.1620259999999999E-6</v>
      </c>
      <c r="BV1356" s="136">
        <v>0</v>
      </c>
      <c r="BW1356" s="144">
        <v>2.0557718000000001E-6</v>
      </c>
      <c r="BX1356" s="144">
        <v>1.4935652999999999E-7</v>
      </c>
      <c r="BY1356" s="136">
        <v>0</v>
      </c>
      <c r="BZ1356" s="144">
        <v>2.2669108E-7</v>
      </c>
      <c r="CA1356" s="136">
        <v>0</v>
      </c>
      <c r="CB1356" s="136">
        <v>0</v>
      </c>
      <c r="CC1356" s="136">
        <v>0</v>
      </c>
      <c r="CD1356" s="136">
        <v>0</v>
      </c>
      <c r="CE1356" s="136">
        <v>0</v>
      </c>
      <c r="CF1356" s="144">
        <v>3.6113836E-7</v>
      </c>
      <c r="CG1356" s="144">
        <v>3.7424447999999998E-6</v>
      </c>
      <c r="CH1356" s="136">
        <v>0</v>
      </c>
      <c r="CI1356" s="136">
        <v>0</v>
      </c>
      <c r="CK1356" s="138"/>
      <c r="CL1356" s="233" t="s">
        <v>4679</v>
      </c>
      <c r="CP1356" s="141"/>
      <c r="CR1356" s="74"/>
      <c r="CS1356" s="74"/>
      <c r="CT1356" s="74"/>
      <c r="CU1356" s="74"/>
      <c r="CV1356" s="74"/>
      <c r="CW1356" s="74"/>
      <c r="CX1356" s="74"/>
      <c r="CY1356" s="74"/>
      <c r="CZ1356" s="74"/>
      <c r="DA1356" s="74"/>
      <c r="DB1356" s="74"/>
    </row>
    <row r="1357" spans="1:106" ht="14.5" customHeight="1">
      <c r="A1357" s="74" t="s">
        <v>5098</v>
      </c>
      <c r="B1357" s="129" t="s">
        <v>4870</v>
      </c>
      <c r="C1357" s="130" t="str">
        <f t="shared" si="773"/>
        <v>B.044.01.177</v>
      </c>
      <c r="D1357" s="131" t="s">
        <v>4868</v>
      </c>
      <c r="E1357" s="129" t="s">
        <v>2549</v>
      </c>
      <c r="F1357" s="132" t="s">
        <v>5100</v>
      </c>
      <c r="G1357" s="132">
        <f t="shared" si="774"/>
        <v>3.1727689694E-2</v>
      </c>
      <c r="H1357" s="348">
        <f t="shared" si="775"/>
        <v>3.1727689694E-2</v>
      </c>
      <c r="I1357" s="74"/>
      <c r="J1357" s="132">
        <f t="shared" si="776"/>
        <v>3.556558E-3</v>
      </c>
      <c r="K1357" s="132">
        <f t="shared" si="777"/>
        <v>5.4300410999999996E-3</v>
      </c>
      <c r="L1357" s="300">
        <f t="shared" si="778"/>
        <v>1.6874594E-5</v>
      </c>
      <c r="M1357" s="132">
        <v>2.2724215999999998E-2</v>
      </c>
      <c r="N1357" s="132">
        <v>2.6105260000000002E-3</v>
      </c>
      <c r="O1357" s="132">
        <v>2.8195150999999999E-3</v>
      </c>
      <c r="P1357" s="132">
        <v>2.3687809999999999E-3</v>
      </c>
      <c r="Q1357" s="132">
        <v>1.1877770000000001E-3</v>
      </c>
      <c r="R1357" s="132">
        <v>0</v>
      </c>
      <c r="S1357" s="132">
        <v>0</v>
      </c>
      <c r="T1357" s="132">
        <v>0</v>
      </c>
      <c r="U1357" s="304">
        <v>1.6874594E-5</v>
      </c>
      <c r="V1357" s="132">
        <v>0</v>
      </c>
      <c r="W1357" s="132">
        <v>0</v>
      </c>
      <c r="X1357" s="132">
        <v>0</v>
      </c>
      <c r="Y1357" s="132">
        <v>0</v>
      </c>
      <c r="Z1357" s="132">
        <v>0</v>
      </c>
      <c r="AA1357" s="74"/>
      <c r="AB1357" s="301">
        <f t="shared" si="779"/>
        <v>0.17085876691729321</v>
      </c>
      <c r="AC1357" s="338">
        <f t="shared" si="780"/>
        <v>0.17085876691729321</v>
      </c>
      <c r="AD1357" s="74"/>
      <c r="AE1357" s="136">
        <v>2.321825</v>
      </c>
      <c r="AF1357" s="136">
        <v>2.2651268999999998</v>
      </c>
      <c r="AG1357" s="136">
        <v>0</v>
      </c>
      <c r="AH1357" s="136">
        <v>0</v>
      </c>
      <c r="AI1357" s="136">
        <v>0</v>
      </c>
      <c r="AJ1357" s="136">
        <v>5.6698129999999999E-2</v>
      </c>
      <c r="AK1357" s="136">
        <v>0</v>
      </c>
      <c r="AL1357" s="74"/>
      <c r="AM1357" s="133">
        <v>4.4744312000000001E-3</v>
      </c>
      <c r="AN1357" s="340">
        <f t="shared" si="781"/>
        <v>4.4744312000000001E-3</v>
      </c>
      <c r="AP1357" s="133">
        <v>4.1989276000000001E-3</v>
      </c>
      <c r="AQ1357" s="133">
        <v>1.6578346999999999E-4</v>
      </c>
      <c r="AR1357" s="133">
        <v>1.0972015E-4</v>
      </c>
      <c r="AS1357" s="134">
        <f t="shared" si="782"/>
        <v>2.517342657E-7</v>
      </c>
      <c r="AT1357" s="135">
        <f t="shared" si="783"/>
        <v>6.1310456869499992E-10</v>
      </c>
      <c r="AU1357" s="135">
        <f t="shared" si="784"/>
        <v>1.536696858813E-2</v>
      </c>
      <c r="AV1357" s="302">
        <v>1.5855692999999999E-7</v>
      </c>
      <c r="AW1357" s="302">
        <v>4.7840453999999998E-10</v>
      </c>
      <c r="AX1357" s="302">
        <v>1.3070694999999999E-14</v>
      </c>
      <c r="AY1357" s="303">
        <v>0</v>
      </c>
      <c r="AZ1357" s="303">
        <v>0</v>
      </c>
      <c r="BA1357" s="302">
        <v>3.5222070000000002E-10</v>
      </c>
      <c r="BB1357" s="302">
        <v>9.2825115000000006E-8</v>
      </c>
      <c r="BC1357" s="302">
        <v>4.9930187E-11</v>
      </c>
      <c r="BD1357" s="302">
        <v>8.4756771000000004E-11</v>
      </c>
      <c r="BE1357" s="303">
        <v>0</v>
      </c>
      <c r="BF1357" s="303">
        <v>0</v>
      </c>
      <c r="BG1357" s="303">
        <v>0</v>
      </c>
      <c r="BH1357" s="303">
        <v>0</v>
      </c>
      <c r="BI1357" s="303">
        <v>0</v>
      </c>
      <c r="BJ1357" s="303">
        <v>0</v>
      </c>
      <c r="BK1357" s="303">
        <v>0</v>
      </c>
      <c r="BL1357" s="303">
        <v>0</v>
      </c>
      <c r="BM1357" s="302">
        <v>3.4058813E-7</v>
      </c>
      <c r="BN1357" s="303">
        <v>1.5366628E-2</v>
      </c>
      <c r="BO1357" s="303">
        <v>0</v>
      </c>
      <c r="BP1357" s="303">
        <v>0</v>
      </c>
      <c r="BQ1357" s="303">
        <v>0</v>
      </c>
      <c r="BR1357" s="74"/>
      <c r="BS1357" s="144">
        <v>1.0462530000000001E-5</v>
      </c>
      <c r="BT1357" s="144">
        <v>7.0029948000000001E-7</v>
      </c>
      <c r="BU1357" s="144">
        <v>4.7639956999999997E-6</v>
      </c>
      <c r="BV1357" s="136">
        <v>0</v>
      </c>
      <c r="BW1357" s="144">
        <v>1.4699793999999999E-6</v>
      </c>
      <c r="BX1357" s="144">
        <v>2.2802113E-7</v>
      </c>
      <c r="BY1357" s="136">
        <v>0</v>
      </c>
      <c r="BZ1357" s="144">
        <v>3.4608700000000002E-7</v>
      </c>
      <c r="CA1357" s="136">
        <v>0</v>
      </c>
      <c r="CB1357" s="136">
        <v>0</v>
      </c>
      <c r="CC1357" s="136">
        <v>0</v>
      </c>
      <c r="CD1357" s="136">
        <v>0</v>
      </c>
      <c r="CE1357" s="136">
        <v>0</v>
      </c>
      <c r="CF1357" s="144">
        <v>4.7751998000000004E-7</v>
      </c>
      <c r="CG1357" s="144">
        <v>2.4684885E-6</v>
      </c>
      <c r="CH1357" s="144">
        <v>8.1385304000000001E-9</v>
      </c>
      <c r="CI1357" s="136">
        <v>0</v>
      </c>
      <c r="CJ1357" s="137"/>
      <c r="CK1357" s="138"/>
      <c r="CL1357" s="233" t="s">
        <v>4679</v>
      </c>
      <c r="CP1357" s="141"/>
      <c r="CQ1357" s="74"/>
      <c r="CR1357" s="74"/>
      <c r="CS1357" s="74"/>
      <c r="CT1357" s="74"/>
      <c r="CU1357" s="74"/>
      <c r="CV1357" s="74"/>
      <c r="CW1357" s="74"/>
      <c r="CX1357" s="74"/>
      <c r="CY1357" s="74"/>
      <c r="CZ1357" s="74"/>
      <c r="DA1357" s="74"/>
      <c r="DB1357" s="74"/>
    </row>
    <row r="1358" spans="1:106" ht="14.5" customHeight="1">
      <c r="A1358" s="74" t="s">
        <v>5101</v>
      </c>
      <c r="B1358" s="129" t="s">
        <v>4870</v>
      </c>
      <c r="C1358" s="130" t="str">
        <f t="shared" si="773"/>
        <v>B.044.01.178</v>
      </c>
      <c r="D1358" s="131" t="s">
        <v>4868</v>
      </c>
      <c r="E1358" s="129" t="s">
        <v>2549</v>
      </c>
      <c r="F1358" s="132" t="s">
        <v>5103</v>
      </c>
      <c r="G1358" s="132">
        <f t="shared" si="774"/>
        <v>3.9356685640999998E-2</v>
      </c>
      <c r="H1358" s="348">
        <f t="shared" si="775"/>
        <v>3.9356685640999998E-2</v>
      </c>
      <c r="I1358" s="74"/>
      <c r="J1358" s="132">
        <f t="shared" si="776"/>
        <v>2.7393038000000001E-3</v>
      </c>
      <c r="K1358" s="132">
        <f t="shared" si="777"/>
        <v>8.3101486999999988E-3</v>
      </c>
      <c r="L1358" s="300">
        <f t="shared" si="778"/>
        <v>5.2771140999999999E-5</v>
      </c>
      <c r="M1358" s="132">
        <v>2.8254462000000001E-2</v>
      </c>
      <c r="N1358" s="132">
        <v>6.5445117999999997E-3</v>
      </c>
      <c r="O1358" s="132">
        <v>1.7656369E-3</v>
      </c>
      <c r="P1358" s="132">
        <v>1.4833782000000001E-3</v>
      </c>
      <c r="Q1358" s="132">
        <v>1.2559256E-3</v>
      </c>
      <c r="R1358" s="132">
        <v>0</v>
      </c>
      <c r="S1358" s="132">
        <v>0</v>
      </c>
      <c r="T1358" s="132">
        <v>0</v>
      </c>
      <c r="U1358" s="304">
        <v>5.2771140999999999E-5</v>
      </c>
      <c r="V1358" s="132">
        <v>0</v>
      </c>
      <c r="W1358" s="132">
        <v>0</v>
      </c>
      <c r="X1358" s="132">
        <v>0</v>
      </c>
      <c r="Y1358" s="132">
        <v>0</v>
      </c>
      <c r="Z1358" s="132">
        <v>0</v>
      </c>
      <c r="AA1358" s="74"/>
      <c r="AB1358" s="301">
        <f t="shared" si="779"/>
        <v>0.21243956390977442</v>
      </c>
      <c r="AC1358" s="338">
        <f t="shared" si="780"/>
        <v>0.21243956390977442</v>
      </c>
      <c r="AD1358" s="74"/>
      <c r="AE1358" s="136">
        <v>3.0094465000000001</v>
      </c>
      <c r="AF1358" s="136">
        <v>2.9631769999999999</v>
      </c>
      <c r="AG1358" s="136">
        <v>0</v>
      </c>
      <c r="AH1358" s="136">
        <v>0</v>
      </c>
      <c r="AI1358" s="136">
        <v>0</v>
      </c>
      <c r="AJ1358" s="136">
        <v>4.6269515999999997E-2</v>
      </c>
      <c r="AK1358" s="136">
        <v>0</v>
      </c>
      <c r="AL1358" s="74"/>
      <c r="AM1358" s="133">
        <v>6.2936455999999998E-3</v>
      </c>
      <c r="AN1358" s="340">
        <f t="shared" si="781"/>
        <v>6.2936455999999998E-3</v>
      </c>
      <c r="AP1358" s="133">
        <v>5.8829038000000004E-3</v>
      </c>
      <c r="AQ1358" s="133">
        <v>2.1173782000000001E-4</v>
      </c>
      <c r="AR1358" s="133">
        <v>1.9900395E-4</v>
      </c>
      <c r="AS1358" s="134">
        <f t="shared" si="782"/>
        <v>3.5269207766999997E-7</v>
      </c>
      <c r="AT1358" s="135">
        <f t="shared" si="783"/>
        <v>7.8305405662700002E-10</v>
      </c>
      <c r="AU1358" s="135">
        <f t="shared" si="784"/>
        <v>2.7871702105599999E-2</v>
      </c>
      <c r="AV1358" s="302">
        <v>1.9714392000000001E-7</v>
      </c>
      <c r="AW1358" s="302">
        <v>5.9483077999999996E-10</v>
      </c>
      <c r="AX1358" s="302">
        <v>1.6251627000000001E-14</v>
      </c>
      <c r="AY1358" s="303">
        <v>0</v>
      </c>
      <c r="AZ1358" s="303">
        <v>0</v>
      </c>
      <c r="BA1358" s="302">
        <v>2.2056767000000001E-10</v>
      </c>
      <c r="BB1358" s="302">
        <v>1.5532758999999999E-7</v>
      </c>
      <c r="BC1358" s="302">
        <v>3.1267285000000002E-11</v>
      </c>
      <c r="BD1358" s="302">
        <v>1.5693974000000001E-10</v>
      </c>
      <c r="BE1358" s="303">
        <v>0</v>
      </c>
      <c r="BF1358" s="303">
        <v>0</v>
      </c>
      <c r="BG1358" s="303">
        <v>0</v>
      </c>
      <c r="BH1358" s="303">
        <v>0</v>
      </c>
      <c r="BI1358" s="303">
        <v>0</v>
      </c>
      <c r="BJ1358" s="303">
        <v>0</v>
      </c>
      <c r="BK1358" s="303">
        <v>0</v>
      </c>
      <c r="BL1358" s="303">
        <v>0</v>
      </c>
      <c r="BM1358" s="302">
        <v>1.0651056E-6</v>
      </c>
      <c r="BN1358" s="303">
        <v>2.7870637E-2</v>
      </c>
      <c r="BO1358" s="303">
        <v>0</v>
      </c>
      <c r="BP1358" s="303">
        <v>0</v>
      </c>
      <c r="BQ1358" s="303">
        <v>0</v>
      </c>
      <c r="BR1358" s="74"/>
      <c r="BS1358" s="144">
        <v>1.3355173999999999E-5</v>
      </c>
      <c r="BT1358" s="144">
        <v>1.1546069E-6</v>
      </c>
      <c r="BU1358" s="144">
        <v>5.9233787000000001E-6</v>
      </c>
      <c r="BV1358" s="136">
        <v>0</v>
      </c>
      <c r="BW1358" s="144">
        <v>1.9687629000000002E-6</v>
      </c>
      <c r="BX1358" s="144">
        <v>1.4279139999999999E-7</v>
      </c>
      <c r="BY1358" s="136">
        <v>0</v>
      </c>
      <c r="BZ1358" s="144">
        <v>2.1672662E-7</v>
      </c>
      <c r="CA1358" s="136">
        <v>0</v>
      </c>
      <c r="CB1358" s="136">
        <v>0</v>
      </c>
      <c r="CC1358" s="136">
        <v>0</v>
      </c>
      <c r="CD1358" s="136">
        <v>0</v>
      </c>
      <c r="CE1358" s="136">
        <v>0</v>
      </c>
      <c r="CF1358" s="144">
        <v>3.4551465000000001E-7</v>
      </c>
      <c r="CG1358" s="144">
        <v>3.5779414999999999E-6</v>
      </c>
      <c r="CH1358" s="144">
        <v>2.5451252000000002E-8</v>
      </c>
      <c r="CI1358" s="136">
        <v>0</v>
      </c>
      <c r="CJ1358" s="137"/>
      <c r="CK1358" s="138"/>
      <c r="CL1358" s="233" t="s">
        <v>4679</v>
      </c>
      <c r="CP1358" s="141"/>
      <c r="CQ1358" s="74"/>
      <c r="CR1358" s="74"/>
      <c r="CS1358" s="74"/>
      <c r="CT1358" s="74"/>
      <c r="CU1358" s="74"/>
      <c r="CV1358" s="74"/>
      <c r="CW1358" s="74"/>
      <c r="CX1358" s="74"/>
      <c r="CY1358" s="74"/>
      <c r="CZ1358" s="74"/>
      <c r="DA1358" s="74"/>
      <c r="DB1358" s="74"/>
    </row>
    <row r="1359" spans="1:106" ht="14.5" customHeight="1">
      <c r="A1359" s="74" t="s">
        <v>5104</v>
      </c>
      <c r="B1359" s="129" t="s">
        <v>4870</v>
      </c>
      <c r="C1359" s="130" t="str">
        <f t="shared" si="773"/>
        <v>B.044.01.179</v>
      </c>
      <c r="D1359" s="131" t="s">
        <v>4868</v>
      </c>
      <c r="E1359" s="129" t="s">
        <v>2549</v>
      </c>
      <c r="F1359" s="132" t="s">
        <v>5106</v>
      </c>
      <c r="G1359" s="132">
        <f t="shared" si="774"/>
        <v>1.5699298219999998E-2</v>
      </c>
      <c r="H1359" s="348">
        <f t="shared" si="775"/>
        <v>1.5699298219999998E-2</v>
      </c>
      <c r="I1359" s="74"/>
      <c r="J1359" s="132">
        <f t="shared" si="776"/>
        <v>1.2006219499999999E-3</v>
      </c>
      <c r="K1359" s="132">
        <f t="shared" si="777"/>
        <v>2.3416573699999998E-3</v>
      </c>
      <c r="L1359" s="300">
        <f t="shared" si="778"/>
        <v>1.093719E-4</v>
      </c>
      <c r="M1359" s="132">
        <v>1.2047647E-2</v>
      </c>
      <c r="N1359" s="132">
        <v>1.5065819E-3</v>
      </c>
      <c r="O1359" s="132">
        <v>8.3507546999999998E-4</v>
      </c>
      <c r="P1359" s="132">
        <v>7.0157840000000004E-4</v>
      </c>
      <c r="Q1359" s="132">
        <v>4.9904354999999998E-4</v>
      </c>
      <c r="R1359" s="132">
        <v>0</v>
      </c>
      <c r="S1359" s="132">
        <v>0</v>
      </c>
      <c r="T1359" s="132">
        <v>0</v>
      </c>
      <c r="U1359" s="132">
        <v>1.093719E-4</v>
      </c>
      <c r="V1359" s="132">
        <v>0</v>
      </c>
      <c r="W1359" s="132">
        <v>0</v>
      </c>
      <c r="X1359" s="132">
        <v>0</v>
      </c>
      <c r="Y1359" s="132">
        <v>0</v>
      </c>
      <c r="Z1359" s="132">
        <v>0</v>
      </c>
      <c r="AA1359" s="74"/>
      <c r="AB1359" s="301">
        <f t="shared" si="779"/>
        <v>9.0583812030075178E-2</v>
      </c>
      <c r="AC1359" s="338">
        <f t="shared" si="780"/>
        <v>9.0583812030075178E-2</v>
      </c>
      <c r="AD1359" s="74"/>
      <c r="AE1359" s="136">
        <v>1.8141007</v>
      </c>
      <c r="AF1359" s="136">
        <v>1.1470939</v>
      </c>
      <c r="AG1359" s="136">
        <v>0</v>
      </c>
      <c r="AH1359" s="136">
        <v>0</v>
      </c>
      <c r="AI1359" s="136">
        <v>0.19536376</v>
      </c>
      <c r="AJ1359" s="136">
        <v>4.0093311E-2</v>
      </c>
      <c r="AK1359" s="136">
        <v>0.43154978999999999</v>
      </c>
      <c r="AL1359" s="74"/>
      <c r="AM1359" s="133">
        <v>2.2429171000000001E-3</v>
      </c>
      <c r="AN1359" s="340">
        <f t="shared" si="781"/>
        <v>2.2429171000000001E-3</v>
      </c>
      <c r="AP1359" s="133">
        <v>2.1231610000000001E-3</v>
      </c>
      <c r="AQ1359" s="145">
        <v>8.3566469000000002E-5</v>
      </c>
      <c r="AR1359" s="145">
        <v>3.6189636999999998E-5</v>
      </c>
      <c r="AS1359" s="134">
        <f t="shared" si="782"/>
        <v>1.2728783265999999E-7</v>
      </c>
      <c r="AT1359" s="135">
        <f t="shared" si="783"/>
        <v>3.0904759666169999E-10</v>
      </c>
      <c r="AU1359" s="135">
        <f t="shared" si="784"/>
        <v>5.0685767063000002E-3</v>
      </c>
      <c r="AV1359" s="302">
        <v>8.4061778999999994E-8</v>
      </c>
      <c r="AW1359" s="302">
        <v>2.5363467999999999E-10</v>
      </c>
      <c r="AX1359" s="302">
        <v>6.9296617000000004E-15</v>
      </c>
      <c r="AY1359" s="303">
        <v>0</v>
      </c>
      <c r="AZ1359" s="303">
        <v>0</v>
      </c>
      <c r="BA1359" s="302">
        <v>1.0431966000000001E-10</v>
      </c>
      <c r="BB1359" s="302">
        <v>4.3121734000000002E-8</v>
      </c>
      <c r="BC1359" s="302">
        <v>1.4788172E-11</v>
      </c>
      <c r="BD1359" s="302">
        <v>4.0617815000000003E-11</v>
      </c>
      <c r="BE1359" s="303">
        <v>0</v>
      </c>
      <c r="BF1359" s="303">
        <v>0</v>
      </c>
      <c r="BG1359" s="303">
        <v>0</v>
      </c>
      <c r="BH1359" s="303">
        <v>0</v>
      </c>
      <c r="BI1359" s="303">
        <v>0</v>
      </c>
      <c r="BJ1359" s="303">
        <v>0</v>
      </c>
      <c r="BK1359" s="303">
        <v>0</v>
      </c>
      <c r="BL1359" s="303">
        <v>0</v>
      </c>
      <c r="BM1359" s="302">
        <v>2.2075063E-6</v>
      </c>
      <c r="BN1359" s="303">
        <v>5.0663692000000003E-3</v>
      </c>
      <c r="BO1359" s="303">
        <v>0</v>
      </c>
      <c r="BP1359" s="303">
        <v>0</v>
      </c>
      <c r="BQ1359" s="303">
        <v>0</v>
      </c>
      <c r="BR1359" s="74"/>
      <c r="BS1359" s="144">
        <v>5.1796537999999998E-6</v>
      </c>
      <c r="BT1359" s="144">
        <v>3.1437637999999998E-7</v>
      </c>
      <c r="BU1359" s="144">
        <v>2.5257171E-6</v>
      </c>
      <c r="BV1359" s="136">
        <v>0</v>
      </c>
      <c r="BW1359" s="144">
        <v>6.5528556999999996E-7</v>
      </c>
      <c r="BX1359" s="144">
        <v>6.7534609E-8</v>
      </c>
      <c r="BY1359" s="136">
        <v>0</v>
      </c>
      <c r="BZ1359" s="144">
        <v>1.02503E-7</v>
      </c>
      <c r="CA1359" s="136">
        <v>0</v>
      </c>
      <c r="CB1359" s="136">
        <v>0</v>
      </c>
      <c r="CC1359" s="136">
        <v>0</v>
      </c>
      <c r="CD1359" s="136">
        <v>0</v>
      </c>
      <c r="CE1359" s="136">
        <v>0</v>
      </c>
      <c r="CF1359" s="144">
        <v>1.4837378E-7</v>
      </c>
      <c r="CG1359" s="144">
        <v>1.3131139E-6</v>
      </c>
      <c r="CH1359" s="144">
        <v>5.2749510999999999E-8</v>
      </c>
      <c r="CI1359" s="136">
        <v>0</v>
      </c>
      <c r="CJ1359" s="137"/>
      <c r="CK1359" s="138"/>
      <c r="CL1359" s="233" t="s">
        <v>4679</v>
      </c>
      <c r="CP1359" s="141"/>
      <c r="CQ1359" s="74"/>
      <c r="CR1359" s="74"/>
      <c r="CS1359" s="74"/>
      <c r="CT1359" s="74"/>
      <c r="CU1359" s="74"/>
      <c r="CV1359" s="74"/>
      <c r="CW1359" s="74"/>
      <c r="CX1359" s="74"/>
      <c r="CY1359" s="74"/>
      <c r="CZ1359" s="74"/>
      <c r="DA1359" s="74"/>
      <c r="DB1359" s="74"/>
    </row>
    <row r="1360" spans="1:106" ht="14.5" customHeight="1">
      <c r="A1360" s="74" t="s">
        <v>5107</v>
      </c>
      <c r="B1360" s="129" t="s">
        <v>4870</v>
      </c>
      <c r="C1360" s="130" t="str">
        <f t="shared" si="773"/>
        <v>B.044.01.180</v>
      </c>
      <c r="D1360" s="131" t="s">
        <v>4868</v>
      </c>
      <c r="E1360" s="129" t="s">
        <v>2549</v>
      </c>
      <c r="F1360" s="132" t="s">
        <v>5109</v>
      </c>
      <c r="G1360" s="132">
        <f t="shared" si="774"/>
        <v>1.162107332E-2</v>
      </c>
      <c r="H1360" s="348">
        <f t="shared" si="775"/>
        <v>1.162107332E-2</v>
      </c>
      <c r="I1360" s="74"/>
      <c r="J1360" s="132">
        <f t="shared" si="776"/>
        <v>8.2040463000000003E-4</v>
      </c>
      <c r="K1360" s="132">
        <f t="shared" si="777"/>
        <v>2.4185179599999999E-3</v>
      </c>
      <c r="L1360" s="300">
        <f t="shared" si="778"/>
        <v>1.5482523000000001E-4</v>
      </c>
      <c r="M1360" s="132">
        <v>8.2273255000000003E-3</v>
      </c>
      <c r="N1360" s="132">
        <v>1.8750218E-3</v>
      </c>
      <c r="O1360" s="132">
        <v>5.4349615999999999E-4</v>
      </c>
      <c r="P1360" s="132">
        <v>4.5661162000000001E-4</v>
      </c>
      <c r="Q1360" s="132">
        <v>3.6379301000000002E-4</v>
      </c>
      <c r="R1360" s="132">
        <v>0</v>
      </c>
      <c r="S1360" s="132">
        <v>0</v>
      </c>
      <c r="T1360" s="132">
        <v>0</v>
      </c>
      <c r="U1360" s="132">
        <v>1.5482523000000001E-4</v>
      </c>
      <c r="V1360" s="132">
        <v>0</v>
      </c>
      <c r="W1360" s="132">
        <v>0</v>
      </c>
      <c r="X1360" s="132">
        <v>0</v>
      </c>
      <c r="Y1360" s="132">
        <v>0</v>
      </c>
      <c r="Z1360" s="132">
        <v>0</v>
      </c>
      <c r="AA1360" s="74"/>
      <c r="AB1360" s="301">
        <f t="shared" si="779"/>
        <v>6.1859590225563907E-2</v>
      </c>
      <c r="AC1360" s="338">
        <f t="shared" si="780"/>
        <v>6.1859590225563907E-2</v>
      </c>
      <c r="AD1360" s="74"/>
      <c r="AE1360" s="136">
        <v>1.6121839</v>
      </c>
      <c r="AF1360" s="136">
        <v>0.84732213000000001</v>
      </c>
      <c r="AG1360" s="136">
        <v>0</v>
      </c>
      <c r="AH1360" s="136">
        <v>0</v>
      </c>
      <c r="AI1360" s="136">
        <v>0</v>
      </c>
      <c r="AJ1360" s="136">
        <v>7.5728894999999999E-3</v>
      </c>
      <c r="AK1360" s="136">
        <v>0.75728888000000005</v>
      </c>
      <c r="AL1360" s="74"/>
      <c r="AM1360" s="133">
        <v>1.8265803000000001E-3</v>
      </c>
      <c r="AN1360" s="340">
        <f t="shared" si="781"/>
        <v>1.8265803000000001E-3</v>
      </c>
      <c r="AP1360" s="133">
        <v>1.7079511999999999E-3</v>
      </c>
      <c r="AQ1360" s="145">
        <v>6.1703696999999995E-5</v>
      </c>
      <c r="AR1360" s="145">
        <v>5.6925427999999999E-5</v>
      </c>
      <c r="AS1360" s="134">
        <f t="shared" si="782"/>
        <v>1.0239515386500001E-7</v>
      </c>
      <c r="AT1360" s="135">
        <f t="shared" si="783"/>
        <v>2.281941449586E-10</v>
      </c>
      <c r="AU1360" s="135">
        <f t="shared" si="784"/>
        <v>7.9727491130000012E-3</v>
      </c>
      <c r="AV1360" s="302">
        <v>5.7405700000000002E-8</v>
      </c>
      <c r="AW1360" s="302">
        <v>1.7320684999999999E-10</v>
      </c>
      <c r="AX1360" s="302">
        <v>4.7322586000000004E-15</v>
      </c>
      <c r="AY1360" s="303">
        <v>0</v>
      </c>
      <c r="AZ1360" s="303">
        <v>0</v>
      </c>
      <c r="BA1360" s="302">
        <v>6.7894864999999995E-11</v>
      </c>
      <c r="BB1360" s="302">
        <v>4.4921558999999999E-8</v>
      </c>
      <c r="BC1360" s="302">
        <v>9.6246566999999996E-12</v>
      </c>
      <c r="BD1360" s="302">
        <v>4.5357905999999999E-11</v>
      </c>
      <c r="BE1360" s="303">
        <v>0</v>
      </c>
      <c r="BF1360" s="303">
        <v>0</v>
      </c>
      <c r="BG1360" s="303">
        <v>0</v>
      </c>
      <c r="BH1360" s="303">
        <v>0</v>
      </c>
      <c r="BI1360" s="303">
        <v>0</v>
      </c>
      <c r="BJ1360" s="303">
        <v>0</v>
      </c>
      <c r="BK1360" s="303">
        <v>0</v>
      </c>
      <c r="BL1360" s="303">
        <v>0</v>
      </c>
      <c r="BM1360" s="302">
        <v>3.1249130000000001E-6</v>
      </c>
      <c r="BN1360" s="303">
        <v>7.9696242000000007E-3</v>
      </c>
      <c r="BO1360" s="303">
        <v>0</v>
      </c>
      <c r="BP1360" s="303">
        <v>0</v>
      </c>
      <c r="BQ1360" s="303">
        <v>0</v>
      </c>
      <c r="BR1360" s="74"/>
      <c r="BS1360" s="144">
        <v>3.9422116999999998E-6</v>
      </c>
      <c r="BT1360" s="144">
        <v>3.3506396E-7</v>
      </c>
      <c r="BU1360" s="144">
        <v>1.7248094999999999E-6</v>
      </c>
      <c r="BV1360" s="136">
        <v>0</v>
      </c>
      <c r="BW1360" s="144">
        <v>5.6885089000000001E-7</v>
      </c>
      <c r="BX1360" s="144">
        <v>4.3953872000000003E-8</v>
      </c>
      <c r="BY1360" s="136">
        <v>0</v>
      </c>
      <c r="BZ1360" s="144">
        <v>6.6712518999999999E-8</v>
      </c>
      <c r="CA1360" s="136">
        <v>0</v>
      </c>
      <c r="CB1360" s="136">
        <v>0</v>
      </c>
      <c r="CC1360" s="136">
        <v>0</v>
      </c>
      <c r="CD1360" s="136">
        <v>0</v>
      </c>
      <c r="CE1360" s="136">
        <v>0</v>
      </c>
      <c r="CF1360" s="144">
        <v>1.0503519E-7</v>
      </c>
      <c r="CG1360" s="144">
        <v>1.0231143999999999E-6</v>
      </c>
      <c r="CH1360" s="144">
        <v>7.4671419000000005E-8</v>
      </c>
      <c r="CI1360" s="136">
        <v>0</v>
      </c>
      <c r="CJ1360" s="137"/>
      <c r="CK1360" s="138"/>
      <c r="CL1360" s="233" t="s">
        <v>4679</v>
      </c>
      <c r="CQ1360" s="74"/>
      <c r="CR1360" s="74"/>
      <c r="CS1360" s="74"/>
      <c r="CT1360" s="74"/>
      <c r="CU1360" s="74"/>
      <c r="CV1360" s="74"/>
      <c r="CW1360" s="74"/>
      <c r="CX1360" s="74"/>
      <c r="CY1360" s="74"/>
      <c r="CZ1360" s="74"/>
      <c r="DA1360" s="74"/>
      <c r="DB1360" s="74"/>
    </row>
    <row r="1361" spans="1:106" ht="14.5" customHeight="1">
      <c r="A1361" s="74" t="s">
        <v>5110</v>
      </c>
      <c r="B1361" s="129" t="s">
        <v>4870</v>
      </c>
      <c r="C1361" s="130" t="str">
        <f t="shared" si="773"/>
        <v>B.044.01.181</v>
      </c>
      <c r="D1361" s="131" t="s">
        <v>4868</v>
      </c>
      <c r="E1361" s="129" t="s">
        <v>2549</v>
      </c>
      <c r="F1361" s="132" t="s">
        <v>5112</v>
      </c>
      <c r="G1361" s="132">
        <f t="shared" si="774"/>
        <v>4.0922396399999998E-2</v>
      </c>
      <c r="H1361" s="348">
        <f t="shared" si="775"/>
        <v>4.0922396399999998E-2</v>
      </c>
      <c r="I1361" s="74"/>
      <c r="J1361" s="132">
        <f t="shared" si="776"/>
        <v>2.8650435999999996E-3</v>
      </c>
      <c r="K1361" s="132">
        <f t="shared" si="777"/>
        <v>8.6645457999999995E-3</v>
      </c>
      <c r="L1361" s="300">
        <f t="shared" si="778"/>
        <v>0</v>
      </c>
      <c r="M1361" s="132">
        <v>2.9392807E-2</v>
      </c>
      <c r="N1361" s="132">
        <v>6.8177300999999997E-3</v>
      </c>
      <c r="O1361" s="132">
        <v>1.8468156999999999E-3</v>
      </c>
      <c r="P1361" s="132">
        <v>1.5515794999999999E-3</v>
      </c>
      <c r="Q1361" s="132">
        <v>1.3134640999999999E-3</v>
      </c>
      <c r="R1361" s="132">
        <v>0</v>
      </c>
      <c r="S1361" s="132">
        <v>0</v>
      </c>
      <c r="T1361" s="132">
        <v>0</v>
      </c>
      <c r="U1361" s="132">
        <v>0</v>
      </c>
      <c r="V1361" s="132">
        <v>0</v>
      </c>
      <c r="W1361" s="132">
        <v>0</v>
      </c>
      <c r="X1361" s="132">
        <v>0</v>
      </c>
      <c r="Y1361" s="132">
        <v>0</v>
      </c>
      <c r="Z1361" s="132">
        <v>0</v>
      </c>
      <c r="AA1361" s="74"/>
      <c r="AB1361" s="301">
        <f t="shared" si="779"/>
        <v>0.22099854887218043</v>
      </c>
      <c r="AC1361" s="338">
        <f t="shared" si="780"/>
        <v>0.22099854887218043</v>
      </c>
      <c r="AD1361" s="74"/>
      <c r="AE1361" s="136">
        <v>3.0994152000000001</v>
      </c>
      <c r="AF1361" s="136">
        <v>3.0994152000000001</v>
      </c>
      <c r="AG1361" s="136">
        <v>0</v>
      </c>
      <c r="AH1361" s="136">
        <v>0</v>
      </c>
      <c r="AI1361" s="136">
        <v>0</v>
      </c>
      <c r="AJ1361" s="136">
        <v>0</v>
      </c>
      <c r="AK1361" s="136">
        <v>0</v>
      </c>
      <c r="AL1361" s="74"/>
      <c r="AM1361" s="133">
        <v>6.5547851999999997E-3</v>
      </c>
      <c r="AN1361" s="340">
        <f t="shared" si="781"/>
        <v>6.5547851999999997E-3</v>
      </c>
      <c r="AP1361" s="133">
        <v>6.1262399000000002E-3</v>
      </c>
      <c r="AQ1361" s="133">
        <v>2.2039967000000001E-4</v>
      </c>
      <c r="AR1361" s="133">
        <v>2.0814561E-4</v>
      </c>
      <c r="AS1361" s="134">
        <f t="shared" si="782"/>
        <v>3.6728056872000001E-7</v>
      </c>
      <c r="AT1361" s="135">
        <f t="shared" si="783"/>
        <v>8.1508754938899991E-10</v>
      </c>
      <c r="AU1361" s="135">
        <f t="shared" si="784"/>
        <v>2.9152047E-2</v>
      </c>
      <c r="AV1361" s="302">
        <v>2.0508666E-7</v>
      </c>
      <c r="AW1361" s="302">
        <v>6.1879595000000003E-10</v>
      </c>
      <c r="AX1361" s="302">
        <v>1.6906389000000001E-14</v>
      </c>
      <c r="AY1361" s="303">
        <v>0</v>
      </c>
      <c r="AZ1361" s="303">
        <v>0</v>
      </c>
      <c r="BA1361" s="302">
        <v>2.3070872000000001E-10</v>
      </c>
      <c r="BB1361" s="302">
        <v>1.6196319999999999E-7</v>
      </c>
      <c r="BC1361" s="302">
        <v>3.2704862999999997E-11</v>
      </c>
      <c r="BD1361" s="302">
        <v>1.6356983E-10</v>
      </c>
      <c r="BE1361" s="303">
        <v>0</v>
      </c>
      <c r="BF1361" s="303">
        <v>0</v>
      </c>
      <c r="BG1361" s="303">
        <v>0</v>
      </c>
      <c r="BH1361" s="303">
        <v>0</v>
      </c>
      <c r="BI1361" s="303">
        <v>0</v>
      </c>
      <c r="BJ1361" s="303">
        <v>0</v>
      </c>
      <c r="BK1361" s="303">
        <v>0</v>
      </c>
      <c r="BL1361" s="303">
        <v>0</v>
      </c>
      <c r="BM1361" s="303">
        <v>0</v>
      </c>
      <c r="BN1361" s="303">
        <v>2.9152047E-2</v>
      </c>
      <c r="BO1361" s="303">
        <v>0</v>
      </c>
      <c r="BP1361" s="303">
        <v>0</v>
      </c>
      <c r="BQ1361" s="303">
        <v>0</v>
      </c>
      <c r="BR1361" s="74"/>
      <c r="BS1361" s="144">
        <v>1.3901083999999999E-5</v>
      </c>
      <c r="BT1361" s="144">
        <v>1.2036554999999999E-6</v>
      </c>
      <c r="BU1361" s="144">
        <v>6.1620259999999999E-6</v>
      </c>
      <c r="BV1361" s="136">
        <v>0</v>
      </c>
      <c r="BW1361" s="144">
        <v>2.0557718000000001E-6</v>
      </c>
      <c r="BX1361" s="144">
        <v>1.4935652999999999E-7</v>
      </c>
      <c r="BY1361" s="136">
        <v>0</v>
      </c>
      <c r="BZ1361" s="144">
        <v>2.2669108E-7</v>
      </c>
      <c r="CA1361" s="136">
        <v>0</v>
      </c>
      <c r="CB1361" s="136">
        <v>0</v>
      </c>
      <c r="CC1361" s="136">
        <v>0</v>
      </c>
      <c r="CD1361" s="136">
        <v>0</v>
      </c>
      <c r="CE1361" s="136">
        <v>0</v>
      </c>
      <c r="CF1361" s="144">
        <v>3.6113836E-7</v>
      </c>
      <c r="CG1361" s="144">
        <v>3.7424447999999998E-6</v>
      </c>
      <c r="CH1361" s="136">
        <v>0</v>
      </c>
      <c r="CI1361" s="136">
        <v>0</v>
      </c>
      <c r="CJ1361" s="137"/>
      <c r="CK1361" s="138"/>
      <c r="CL1361" s="233" t="s">
        <v>4679</v>
      </c>
      <c r="CP1361" s="74"/>
      <c r="CQ1361" s="74"/>
      <c r="CR1361" s="74"/>
      <c r="CS1361" s="74"/>
      <c r="CT1361" s="74"/>
      <c r="CU1361" s="74"/>
      <c r="CV1361" s="74"/>
      <c r="CW1361" s="74"/>
      <c r="CX1361" s="74"/>
      <c r="CY1361" s="74"/>
      <c r="CZ1361" s="74"/>
      <c r="DA1361" s="74"/>
      <c r="DB1361" s="74"/>
    </row>
    <row r="1362" spans="1:106" ht="14.5" customHeight="1">
      <c r="A1362" s="74" t="s">
        <v>5113</v>
      </c>
      <c r="B1362" s="129" t="s">
        <v>4870</v>
      </c>
      <c r="C1362" s="130" t="str">
        <f t="shared" si="773"/>
        <v>B.044.01.182</v>
      </c>
      <c r="D1362" s="131" t="s">
        <v>4868</v>
      </c>
      <c r="E1362" s="129" t="s">
        <v>2549</v>
      </c>
      <c r="F1362" s="132" t="s">
        <v>5115</v>
      </c>
      <c r="G1362" s="132">
        <f t="shared" si="774"/>
        <v>3.6307670116299998E-2</v>
      </c>
      <c r="H1362" s="348">
        <f t="shared" si="775"/>
        <v>3.6307670116299998E-2</v>
      </c>
      <c r="I1362" s="74"/>
      <c r="J1362" s="132">
        <f t="shared" si="776"/>
        <v>2.5389773000000001E-3</v>
      </c>
      <c r="K1362" s="132">
        <f t="shared" si="777"/>
        <v>7.6832313000000001E-3</v>
      </c>
      <c r="L1362" s="300">
        <f t="shared" si="778"/>
        <v>9.7605162999999994E-6</v>
      </c>
      <c r="M1362" s="132">
        <v>2.6075701E-2</v>
      </c>
      <c r="N1362" s="132">
        <v>6.0466223999999999E-3</v>
      </c>
      <c r="O1362" s="132">
        <v>1.6366089E-3</v>
      </c>
      <c r="P1362" s="132">
        <v>1.3749769000000001E-3</v>
      </c>
      <c r="Q1362" s="132">
        <v>1.1640004E-3</v>
      </c>
      <c r="R1362" s="132">
        <v>0</v>
      </c>
      <c r="S1362" s="132">
        <v>0</v>
      </c>
      <c r="T1362" s="132">
        <v>0</v>
      </c>
      <c r="U1362" s="304">
        <v>9.7605162999999994E-6</v>
      </c>
      <c r="V1362" s="132">
        <v>0</v>
      </c>
      <c r="W1362" s="132">
        <v>0</v>
      </c>
      <c r="X1362" s="132">
        <v>0</v>
      </c>
      <c r="Y1362" s="132">
        <v>0</v>
      </c>
      <c r="Z1362" s="132">
        <v>0</v>
      </c>
      <c r="AA1362" s="74"/>
      <c r="AB1362" s="301">
        <f t="shared" si="779"/>
        <v>0.19605790225563907</v>
      </c>
      <c r="AC1362" s="338">
        <f t="shared" si="780"/>
        <v>0.19605790225563907</v>
      </c>
      <c r="AD1362" s="74"/>
      <c r="AE1362" s="136">
        <v>2.8664478</v>
      </c>
      <c r="AF1362" s="136">
        <v>2.7466360000000001</v>
      </c>
      <c r="AG1362" s="136">
        <v>0</v>
      </c>
      <c r="AH1362" s="136">
        <v>0</v>
      </c>
      <c r="AI1362" s="136">
        <v>0.11125374</v>
      </c>
      <c r="AJ1362" s="136">
        <v>8.5579799999999998E-3</v>
      </c>
      <c r="AK1362" s="136">
        <v>0</v>
      </c>
      <c r="AL1362" s="74"/>
      <c r="AM1362" s="133">
        <v>5.8137025000000002E-3</v>
      </c>
      <c r="AN1362" s="340">
        <f t="shared" si="781"/>
        <v>5.8137025000000002E-3</v>
      </c>
      <c r="AP1362" s="133">
        <v>5.4337435000000002E-3</v>
      </c>
      <c r="AQ1362" s="133">
        <v>1.955033E-4</v>
      </c>
      <c r="AR1362" s="133">
        <v>1.8445564E-4</v>
      </c>
      <c r="AS1362" s="134">
        <f t="shared" si="782"/>
        <v>3.2576399917999998E-7</v>
      </c>
      <c r="AT1362" s="135">
        <f t="shared" si="783"/>
        <v>7.2301515442999995E-10</v>
      </c>
      <c r="AU1362" s="135">
        <f t="shared" si="784"/>
        <v>2.5834123001250001E-2</v>
      </c>
      <c r="AV1362" s="302">
        <v>1.8194174000000001E-7</v>
      </c>
      <c r="AW1362" s="302">
        <v>5.4896213999999995E-10</v>
      </c>
      <c r="AX1362" s="302">
        <v>1.4998430000000001E-14</v>
      </c>
      <c r="AY1362" s="303">
        <v>0</v>
      </c>
      <c r="AZ1362" s="303">
        <v>0</v>
      </c>
      <c r="BA1362" s="302">
        <v>2.0444917999999999E-10</v>
      </c>
      <c r="BB1362" s="302">
        <v>1.4361781000000001E-7</v>
      </c>
      <c r="BC1362" s="302">
        <v>2.8982355999999999E-11</v>
      </c>
      <c r="BD1362" s="302">
        <v>1.4505565999999999E-10</v>
      </c>
      <c r="BE1362" s="303">
        <v>0</v>
      </c>
      <c r="BF1362" s="303">
        <v>0</v>
      </c>
      <c r="BG1362" s="303">
        <v>0</v>
      </c>
      <c r="BH1362" s="303">
        <v>0</v>
      </c>
      <c r="BI1362" s="303">
        <v>0</v>
      </c>
      <c r="BJ1362" s="303">
        <v>0</v>
      </c>
      <c r="BK1362" s="303">
        <v>0</v>
      </c>
      <c r="BL1362" s="303">
        <v>0</v>
      </c>
      <c r="BM1362" s="302">
        <v>1.9700125000000001E-7</v>
      </c>
      <c r="BN1362" s="303">
        <v>2.5833926E-2</v>
      </c>
      <c r="BO1362" s="303">
        <v>0</v>
      </c>
      <c r="BP1362" s="303">
        <v>0</v>
      </c>
      <c r="BQ1362" s="303">
        <v>0</v>
      </c>
      <c r="BR1362" s="74"/>
      <c r="BS1362" s="144">
        <v>1.2330892000000001E-5</v>
      </c>
      <c r="BT1362" s="144">
        <v>1.0673678E-6</v>
      </c>
      <c r="BU1362" s="144">
        <v>5.4666145999999999E-6</v>
      </c>
      <c r="BV1362" s="136">
        <v>0</v>
      </c>
      <c r="BW1362" s="144">
        <v>1.8224019E-6</v>
      </c>
      <c r="BX1362" s="144">
        <v>1.3235658999999999E-7</v>
      </c>
      <c r="BY1362" s="136">
        <v>0</v>
      </c>
      <c r="BZ1362" s="144">
        <v>2.0088883000000001E-7</v>
      </c>
      <c r="CA1362" s="136">
        <v>0</v>
      </c>
      <c r="CB1362" s="136">
        <v>0</v>
      </c>
      <c r="CC1362" s="136">
        <v>0</v>
      </c>
      <c r="CD1362" s="136">
        <v>0</v>
      </c>
      <c r="CE1362" s="136">
        <v>0</v>
      </c>
      <c r="CF1362" s="144">
        <v>3.2007948999999999E-7</v>
      </c>
      <c r="CG1362" s="144">
        <v>3.3164752000000002E-6</v>
      </c>
      <c r="CH1362" s="144">
        <v>4.7074471999999998E-9</v>
      </c>
      <c r="CI1362" s="136">
        <v>0</v>
      </c>
      <c r="CJ1362" s="137"/>
      <c r="CK1362" s="138"/>
      <c r="CL1362" s="233" t="s">
        <v>4679</v>
      </c>
      <c r="CP1362" s="141"/>
      <c r="CQ1362" s="74"/>
      <c r="CR1362" s="74"/>
      <c r="CS1362" s="74"/>
      <c r="CT1362" s="74"/>
      <c r="CU1362" s="74"/>
      <c r="CV1362" s="74"/>
      <c r="CW1362" s="74"/>
      <c r="CX1362" s="74"/>
      <c r="CY1362" s="74"/>
      <c r="CZ1362" s="74"/>
      <c r="DA1362" s="74"/>
      <c r="DB1362" s="74"/>
    </row>
    <row r="1363" spans="1:106" ht="14.5" customHeight="1">
      <c r="A1363" s="74" t="s">
        <v>5116</v>
      </c>
      <c r="B1363" s="129" t="s">
        <v>4870</v>
      </c>
      <c r="C1363" s="130" t="str">
        <f t="shared" si="773"/>
        <v>B.044.01.183</v>
      </c>
      <c r="D1363" s="131" t="s">
        <v>4868</v>
      </c>
      <c r="E1363" s="129" t="s">
        <v>2549</v>
      </c>
      <c r="F1363" s="132" t="s">
        <v>5118</v>
      </c>
      <c r="G1363" s="132">
        <f t="shared" si="774"/>
        <v>3.5620936244E-2</v>
      </c>
      <c r="H1363" s="348">
        <f t="shared" si="775"/>
        <v>3.5620936244E-2</v>
      </c>
      <c r="I1363" s="74"/>
      <c r="J1363" s="132">
        <f t="shared" si="776"/>
        <v>2.4956015999999998E-3</v>
      </c>
      <c r="K1363" s="132">
        <f t="shared" si="777"/>
        <v>7.5350746000000003E-3</v>
      </c>
      <c r="L1363" s="300">
        <f t="shared" si="778"/>
        <v>2.6683043999999999E-5</v>
      </c>
      <c r="M1363" s="132">
        <v>2.5563577000000001E-2</v>
      </c>
      <c r="N1363" s="132">
        <v>5.9237226000000004E-3</v>
      </c>
      <c r="O1363" s="132">
        <v>1.6113519999999999E-3</v>
      </c>
      <c r="P1363" s="132">
        <v>1.3537575999999999E-3</v>
      </c>
      <c r="Q1363" s="132">
        <v>1.1418439999999999E-3</v>
      </c>
      <c r="R1363" s="132">
        <v>0</v>
      </c>
      <c r="S1363" s="132">
        <v>0</v>
      </c>
      <c r="T1363" s="132">
        <v>0</v>
      </c>
      <c r="U1363" s="304">
        <v>2.6683043999999999E-5</v>
      </c>
      <c r="V1363" s="132">
        <v>0</v>
      </c>
      <c r="W1363" s="132">
        <v>0</v>
      </c>
      <c r="X1363" s="132">
        <v>0</v>
      </c>
      <c r="Y1363" s="132">
        <v>0</v>
      </c>
      <c r="Z1363" s="132">
        <v>0</v>
      </c>
      <c r="AA1363" s="74"/>
      <c r="AB1363" s="301">
        <f t="shared" si="779"/>
        <v>0.19220734586466165</v>
      </c>
      <c r="AC1363" s="338">
        <f t="shared" si="780"/>
        <v>0.19220734586466165</v>
      </c>
      <c r="AD1363" s="74"/>
      <c r="AE1363" s="136">
        <v>2.8306453999999999</v>
      </c>
      <c r="AF1363" s="136">
        <v>2.6924210999999998</v>
      </c>
      <c r="AG1363" s="136">
        <v>0</v>
      </c>
      <c r="AH1363" s="136">
        <v>0</v>
      </c>
      <c r="AI1363" s="136">
        <v>0</v>
      </c>
      <c r="AJ1363" s="136">
        <v>0</v>
      </c>
      <c r="AK1363" s="136">
        <v>0.13822435</v>
      </c>
      <c r="AL1363" s="74"/>
      <c r="AM1363" s="133">
        <v>5.6995691000000003E-3</v>
      </c>
      <c r="AN1363" s="340">
        <f t="shared" si="781"/>
        <v>5.6995691000000003E-3</v>
      </c>
      <c r="AP1363" s="133">
        <v>5.3270595E-3</v>
      </c>
      <c r="AQ1363" s="133">
        <v>1.9169240000000001E-4</v>
      </c>
      <c r="AR1363" s="133">
        <v>1.8081719E-4</v>
      </c>
      <c r="AS1363" s="134">
        <f t="shared" si="782"/>
        <v>3.1936808402E-7</v>
      </c>
      <c r="AT1363" s="135">
        <f t="shared" si="783"/>
        <v>7.0892157986199988E-10</v>
      </c>
      <c r="AU1363" s="135">
        <f t="shared" si="784"/>
        <v>2.5324536556850002E-2</v>
      </c>
      <c r="AV1363" s="302">
        <v>1.7836841999999999E-7</v>
      </c>
      <c r="AW1363" s="302">
        <v>5.3818056999999995E-10</v>
      </c>
      <c r="AX1363" s="302">
        <v>1.4703861999999999E-14</v>
      </c>
      <c r="AY1363" s="303">
        <v>0</v>
      </c>
      <c r="AZ1363" s="303">
        <v>0</v>
      </c>
      <c r="BA1363" s="302">
        <v>2.0129402E-10</v>
      </c>
      <c r="BB1363" s="302">
        <v>1.4079837000000001E-7</v>
      </c>
      <c r="BC1363" s="302">
        <v>2.8535085999999999E-11</v>
      </c>
      <c r="BD1363" s="302">
        <v>1.4219122000000001E-10</v>
      </c>
      <c r="BE1363" s="303">
        <v>0</v>
      </c>
      <c r="BF1363" s="303">
        <v>0</v>
      </c>
      <c r="BG1363" s="303">
        <v>0</v>
      </c>
      <c r="BH1363" s="303">
        <v>0</v>
      </c>
      <c r="BI1363" s="303">
        <v>0</v>
      </c>
      <c r="BJ1363" s="303">
        <v>0</v>
      </c>
      <c r="BK1363" s="303">
        <v>0</v>
      </c>
      <c r="BL1363" s="303">
        <v>0</v>
      </c>
      <c r="BM1363" s="302">
        <v>5.3855684999999998E-7</v>
      </c>
      <c r="BN1363" s="303">
        <v>2.5323998E-2</v>
      </c>
      <c r="BO1363" s="303">
        <v>0</v>
      </c>
      <c r="BP1363" s="303">
        <v>0</v>
      </c>
      <c r="BQ1363" s="303">
        <v>0</v>
      </c>
      <c r="BR1363" s="74"/>
      <c r="BS1363" s="144">
        <v>1.2099645999999999E-5</v>
      </c>
      <c r="BT1363" s="144">
        <v>1.0465808000000001E-6</v>
      </c>
      <c r="BU1363" s="144">
        <v>5.3592507999999999E-6</v>
      </c>
      <c r="BV1363" s="136">
        <v>0</v>
      </c>
      <c r="BW1363" s="144">
        <v>1.7869703E-6</v>
      </c>
      <c r="BX1363" s="144">
        <v>1.3031400000000001E-7</v>
      </c>
      <c r="BY1363" s="136">
        <v>0</v>
      </c>
      <c r="BZ1363" s="144">
        <v>1.9778861000000001E-7</v>
      </c>
      <c r="CA1363" s="136">
        <v>0</v>
      </c>
      <c r="CB1363" s="136">
        <v>0</v>
      </c>
      <c r="CC1363" s="136">
        <v>0</v>
      </c>
      <c r="CD1363" s="136">
        <v>0</v>
      </c>
      <c r="CE1363" s="136">
        <v>0</v>
      </c>
      <c r="CF1363" s="144">
        <v>3.1485977000000001E-7</v>
      </c>
      <c r="CG1363" s="144">
        <v>3.2510124E-6</v>
      </c>
      <c r="CH1363" s="144">
        <v>1.2869096E-8</v>
      </c>
      <c r="CI1363" s="136">
        <v>0</v>
      </c>
      <c r="CJ1363" s="137"/>
      <c r="CK1363" s="138"/>
      <c r="CL1363" s="233" t="s">
        <v>4679</v>
      </c>
      <c r="CP1363" s="141"/>
      <c r="CQ1363" s="74"/>
      <c r="CR1363" s="74"/>
      <c r="CS1363" s="74"/>
      <c r="CT1363" s="74"/>
      <c r="CU1363" s="74"/>
      <c r="CV1363" s="74"/>
      <c r="CW1363" s="74"/>
      <c r="CX1363" s="74"/>
      <c r="CY1363" s="74"/>
      <c r="CZ1363" s="74"/>
      <c r="DA1363" s="74"/>
      <c r="DB1363" s="74"/>
    </row>
    <row r="1364" spans="1:106" ht="14.5" customHeight="1">
      <c r="A1364" s="74" t="s">
        <v>5119</v>
      </c>
      <c r="B1364" s="129" t="s">
        <v>4870</v>
      </c>
      <c r="C1364" s="130" t="str">
        <f t="shared" si="773"/>
        <v>B.044.01.184</v>
      </c>
      <c r="D1364" s="131" t="s">
        <v>4868</v>
      </c>
      <c r="E1364" s="129" t="s">
        <v>2549</v>
      </c>
      <c r="F1364" s="132" t="s">
        <v>5121</v>
      </c>
      <c r="G1364" s="132">
        <f t="shared" si="774"/>
        <v>2.0666522579999999E-2</v>
      </c>
      <c r="H1364" s="348">
        <f t="shared" si="775"/>
        <v>2.0666522579999999E-2</v>
      </c>
      <c r="I1364" s="74"/>
      <c r="J1364" s="132">
        <f t="shared" si="776"/>
        <v>1.43096923E-3</v>
      </c>
      <c r="K1364" s="132">
        <f t="shared" si="777"/>
        <v>4.09813439E-3</v>
      </c>
      <c r="L1364" s="300">
        <f t="shared" si="778"/>
        <v>1.9515196E-4</v>
      </c>
      <c r="M1364" s="132">
        <v>1.4942267E-2</v>
      </c>
      <c r="N1364" s="132">
        <v>3.159523E-3</v>
      </c>
      <c r="O1364" s="132">
        <v>9.3861138999999996E-4</v>
      </c>
      <c r="P1364" s="132">
        <v>7.8856282999999997E-4</v>
      </c>
      <c r="Q1364" s="132">
        <v>6.4240640000000002E-4</v>
      </c>
      <c r="R1364" s="132">
        <v>0</v>
      </c>
      <c r="S1364" s="132">
        <v>0</v>
      </c>
      <c r="T1364" s="132">
        <v>0</v>
      </c>
      <c r="U1364" s="132">
        <v>1.9515196E-4</v>
      </c>
      <c r="V1364" s="132">
        <v>0</v>
      </c>
      <c r="W1364" s="132">
        <v>0</v>
      </c>
      <c r="X1364" s="132">
        <v>0</v>
      </c>
      <c r="Y1364" s="132">
        <v>0</v>
      </c>
      <c r="Z1364" s="132">
        <v>0</v>
      </c>
      <c r="AA1364" s="74"/>
      <c r="AB1364" s="301">
        <f t="shared" si="779"/>
        <v>0.11234787218045113</v>
      </c>
      <c r="AC1364" s="338">
        <f t="shared" si="780"/>
        <v>0.11234787218045113</v>
      </c>
      <c r="AD1364" s="74"/>
      <c r="AE1364" s="136">
        <v>2.0907287999999999</v>
      </c>
      <c r="AF1364" s="136">
        <v>1.5710084</v>
      </c>
      <c r="AG1364" s="136">
        <v>0</v>
      </c>
      <c r="AH1364" s="136">
        <v>0</v>
      </c>
      <c r="AI1364" s="136">
        <v>9.9371241999999999E-2</v>
      </c>
      <c r="AJ1364" s="136">
        <v>0.18291341999999999</v>
      </c>
      <c r="AK1364" s="136">
        <v>0.23743568000000001</v>
      </c>
      <c r="AL1364" s="74"/>
      <c r="AM1364" s="133">
        <v>3.2175428000000002E-3</v>
      </c>
      <c r="AN1364" s="340">
        <f t="shared" si="781"/>
        <v>3.2175428000000002E-3</v>
      </c>
      <c r="AP1364" s="133">
        <v>3.0148952000000001E-3</v>
      </c>
      <c r="AQ1364" s="133">
        <v>1.1028907000000001E-4</v>
      </c>
      <c r="AR1364" s="145">
        <v>9.2358541000000006E-5</v>
      </c>
      <c r="AS1364" s="134">
        <f t="shared" si="782"/>
        <v>1.8074911261999999E-7</v>
      </c>
      <c r="AT1364" s="135">
        <f t="shared" si="783"/>
        <v>4.0787376261239996E-10</v>
      </c>
      <c r="AU1364" s="135">
        <f t="shared" si="784"/>
        <v>1.29353698469E-2</v>
      </c>
      <c r="AV1364" s="302">
        <v>1.0425883E-7</v>
      </c>
      <c r="AW1364" s="302">
        <v>3.1457404999999998E-10</v>
      </c>
      <c r="AX1364" s="302">
        <v>8.5946124000000006E-15</v>
      </c>
      <c r="AY1364" s="303">
        <v>0</v>
      </c>
      <c r="AZ1364" s="303">
        <v>0</v>
      </c>
      <c r="BA1364" s="302">
        <v>1.1725362E-10</v>
      </c>
      <c r="BB1364" s="302">
        <v>7.6373029000000004E-8</v>
      </c>
      <c r="BC1364" s="302">
        <v>1.6621668E-11</v>
      </c>
      <c r="BD1364" s="302">
        <v>7.6669449999999998E-11</v>
      </c>
      <c r="BE1364" s="303">
        <v>0</v>
      </c>
      <c r="BF1364" s="303">
        <v>0</v>
      </c>
      <c r="BG1364" s="303">
        <v>0</v>
      </c>
      <c r="BH1364" s="303">
        <v>0</v>
      </c>
      <c r="BI1364" s="303">
        <v>0</v>
      </c>
      <c r="BJ1364" s="303">
        <v>0</v>
      </c>
      <c r="BK1364" s="303">
        <v>0</v>
      </c>
      <c r="BL1364" s="303">
        <v>0</v>
      </c>
      <c r="BM1364" s="302">
        <v>3.9388468999999998E-6</v>
      </c>
      <c r="BN1364" s="303">
        <v>1.2931431E-2</v>
      </c>
      <c r="BO1364" s="303">
        <v>0</v>
      </c>
      <c r="BP1364" s="303">
        <v>0</v>
      </c>
      <c r="BQ1364" s="303">
        <v>0</v>
      </c>
      <c r="BR1364" s="74"/>
      <c r="BS1364" s="144">
        <v>6.9538161999999997E-6</v>
      </c>
      <c r="BT1364" s="144">
        <v>5.6718545E-7</v>
      </c>
      <c r="BU1364" s="144">
        <v>3.1325568999999998E-6</v>
      </c>
      <c r="BV1364" s="136">
        <v>0</v>
      </c>
      <c r="BW1364" s="144">
        <v>9.8561037000000007E-7</v>
      </c>
      <c r="BX1364" s="144">
        <v>7.5907813999999994E-8</v>
      </c>
      <c r="BY1364" s="136">
        <v>0</v>
      </c>
      <c r="BZ1364" s="144">
        <v>1.1521173E-7</v>
      </c>
      <c r="CA1364" s="136">
        <v>0</v>
      </c>
      <c r="CB1364" s="136">
        <v>0</v>
      </c>
      <c r="CC1364" s="136">
        <v>0</v>
      </c>
      <c r="CD1364" s="136">
        <v>0</v>
      </c>
      <c r="CE1364" s="136">
        <v>0</v>
      </c>
      <c r="CF1364" s="144">
        <v>1.8065022E-7</v>
      </c>
      <c r="CG1364" s="144">
        <v>1.802573E-6</v>
      </c>
      <c r="CH1364" s="144">
        <v>9.4120793000000003E-8</v>
      </c>
      <c r="CI1364" s="136">
        <v>0</v>
      </c>
      <c r="CK1364" s="138"/>
      <c r="CL1364" s="233" t="s">
        <v>4679</v>
      </c>
      <c r="CP1364" s="141"/>
      <c r="CQ1364" s="74"/>
      <c r="CR1364" s="74"/>
      <c r="CS1364" s="74"/>
      <c r="CT1364" s="74"/>
      <c r="CU1364" s="74"/>
      <c r="CV1364" s="74"/>
      <c r="CW1364" s="74"/>
      <c r="CX1364" s="74"/>
      <c r="CY1364" s="74"/>
      <c r="CZ1364" s="74"/>
      <c r="DA1364" s="74"/>
      <c r="DB1364" s="74"/>
    </row>
    <row r="1365" spans="1:106" ht="14.5" customHeight="1">
      <c r="A1365" s="74" t="s">
        <v>5122</v>
      </c>
      <c r="B1365" s="129" t="s">
        <v>4870</v>
      </c>
      <c r="C1365" s="130" t="str">
        <f t="shared" si="773"/>
        <v>B.044.01.185</v>
      </c>
      <c r="D1365" s="131" t="s">
        <v>4868</v>
      </c>
      <c r="E1365" s="129" t="s">
        <v>2549</v>
      </c>
      <c r="F1365" s="132" t="s">
        <v>5124</v>
      </c>
      <c r="G1365" s="132">
        <f t="shared" si="774"/>
        <v>4.1877050363999996E-2</v>
      </c>
      <c r="H1365" s="348">
        <f t="shared" si="775"/>
        <v>4.1877050363999996E-2</v>
      </c>
      <c r="I1365" s="74"/>
      <c r="J1365" s="132">
        <f t="shared" si="776"/>
        <v>3.7674252000000001E-3</v>
      </c>
      <c r="K1365" s="132">
        <f t="shared" si="777"/>
        <v>5.8248293000000007E-3</v>
      </c>
      <c r="L1365" s="300">
        <f t="shared" si="778"/>
        <v>7.7042864000000002E-5</v>
      </c>
      <c r="M1365" s="132">
        <v>3.2207752999999999E-2</v>
      </c>
      <c r="N1365" s="132">
        <v>3.0320497E-3</v>
      </c>
      <c r="O1365" s="132">
        <v>2.7927796000000002E-3</v>
      </c>
      <c r="P1365" s="132">
        <v>2.3463194000000001E-3</v>
      </c>
      <c r="Q1365" s="132">
        <v>1.4211058E-3</v>
      </c>
      <c r="R1365" s="132">
        <v>0</v>
      </c>
      <c r="S1365" s="132">
        <v>0</v>
      </c>
      <c r="T1365" s="132">
        <v>0</v>
      </c>
      <c r="U1365" s="304">
        <v>7.7042864000000002E-5</v>
      </c>
      <c r="V1365" s="132">
        <v>0</v>
      </c>
      <c r="W1365" s="132">
        <v>0</v>
      </c>
      <c r="X1365" s="132">
        <v>0</v>
      </c>
      <c r="Y1365" s="132">
        <v>0</v>
      </c>
      <c r="Z1365" s="132">
        <v>0</v>
      </c>
      <c r="AA1365" s="74"/>
      <c r="AB1365" s="301">
        <f t="shared" si="779"/>
        <v>0.24216355639097742</v>
      </c>
      <c r="AC1365" s="338">
        <f t="shared" si="780"/>
        <v>0.24216355639097742</v>
      </c>
      <c r="AD1365" s="74"/>
      <c r="AE1365" s="136">
        <v>2.8340277999999999</v>
      </c>
      <c r="AF1365" s="136">
        <v>2.8286593999999998</v>
      </c>
      <c r="AG1365" s="136">
        <v>0</v>
      </c>
      <c r="AH1365" s="136">
        <v>0</v>
      </c>
      <c r="AI1365" s="136">
        <v>4.7368421000000003E-3</v>
      </c>
      <c r="AJ1365" s="136">
        <v>6.3157895000000004E-4</v>
      </c>
      <c r="AK1365" s="136">
        <v>0</v>
      </c>
      <c r="AL1365" s="74"/>
      <c r="AM1365" s="133">
        <v>5.7901734999999998E-3</v>
      </c>
      <c r="AN1365" s="340">
        <f t="shared" si="781"/>
        <v>5.7901734999999998E-3</v>
      </c>
      <c r="AP1365" s="133">
        <v>5.4871032000000002E-3</v>
      </c>
      <c r="AQ1365" s="133">
        <v>2.2197868999999999E-4</v>
      </c>
      <c r="AR1365" s="145">
        <v>8.1091647999999999E-5</v>
      </c>
      <c r="AS1365" s="134">
        <f t="shared" si="782"/>
        <v>3.2896302083000001E-7</v>
      </c>
      <c r="AT1365" s="135">
        <f t="shared" si="783"/>
        <v>8.20927094512E-10</v>
      </c>
      <c r="AU1365" s="135">
        <f t="shared" si="784"/>
        <v>1.13573739936E-2</v>
      </c>
      <c r="AV1365" s="302">
        <v>2.2472778E-7</v>
      </c>
      <c r="AW1365" s="302">
        <v>6.7805796999999999E-10</v>
      </c>
      <c r="AX1365" s="302">
        <v>1.8525512000000001E-14</v>
      </c>
      <c r="AY1365" s="303">
        <v>0</v>
      </c>
      <c r="AZ1365" s="303">
        <v>0</v>
      </c>
      <c r="BA1365" s="302">
        <v>3.4888083000000002E-10</v>
      </c>
      <c r="BB1365" s="302">
        <v>1.0388636E-7</v>
      </c>
      <c r="BC1365" s="302">
        <v>4.9456732999999998E-11</v>
      </c>
      <c r="BD1365" s="302">
        <v>9.3393865999999996E-11</v>
      </c>
      <c r="BE1365" s="303">
        <v>0</v>
      </c>
      <c r="BF1365" s="303">
        <v>0</v>
      </c>
      <c r="BG1365" s="303">
        <v>0</v>
      </c>
      <c r="BH1365" s="303">
        <v>0</v>
      </c>
      <c r="BI1365" s="303">
        <v>0</v>
      </c>
      <c r="BJ1365" s="303">
        <v>0</v>
      </c>
      <c r="BK1365" s="303">
        <v>0</v>
      </c>
      <c r="BL1365" s="303">
        <v>0</v>
      </c>
      <c r="BM1365" s="302">
        <v>1.5549936E-6</v>
      </c>
      <c r="BN1365" s="303">
        <v>1.1355819E-2</v>
      </c>
      <c r="BO1365" s="303">
        <v>0</v>
      </c>
      <c r="BP1365" s="303">
        <v>0</v>
      </c>
      <c r="BQ1365" s="303">
        <v>0</v>
      </c>
      <c r="BR1365" s="74"/>
      <c r="BS1365" s="144">
        <v>1.3710046E-5</v>
      </c>
      <c r="BT1365" s="144">
        <v>7.5874664999999996E-7</v>
      </c>
      <c r="BU1365" s="144">
        <v>6.7521626000000002E-6</v>
      </c>
      <c r="BV1365" s="136">
        <v>0</v>
      </c>
      <c r="BW1365" s="144">
        <v>1.7285847E-6</v>
      </c>
      <c r="BX1365" s="144">
        <v>2.2585896E-7</v>
      </c>
      <c r="BY1365" s="136">
        <v>0</v>
      </c>
      <c r="BZ1365" s="144">
        <v>3.4280529E-7</v>
      </c>
      <c r="CA1365" s="136">
        <v>0</v>
      </c>
      <c r="CB1365" s="136">
        <v>0</v>
      </c>
      <c r="CC1365" s="136">
        <v>0</v>
      </c>
      <c r="CD1365" s="136">
        <v>0</v>
      </c>
      <c r="CE1365" s="136">
        <v>0</v>
      </c>
      <c r="CF1365" s="144">
        <v>4.7721703000000001E-7</v>
      </c>
      <c r="CG1365" s="144">
        <v>3.3875135E-6</v>
      </c>
      <c r="CH1365" s="144">
        <v>3.7157380000000002E-8</v>
      </c>
      <c r="CI1365" s="136">
        <v>0</v>
      </c>
      <c r="CJ1365" s="137"/>
      <c r="CK1365" s="138"/>
      <c r="CL1365" s="233" t="s">
        <v>4679</v>
      </c>
      <c r="CP1365" s="141"/>
      <c r="CQ1365" s="74"/>
      <c r="CR1365" s="74"/>
      <c r="CS1365" s="74"/>
      <c r="CT1365" s="74"/>
      <c r="CU1365" s="74"/>
      <c r="CV1365" s="74"/>
      <c r="CW1365" s="74"/>
      <c r="CX1365" s="74"/>
      <c r="CY1365" s="74"/>
      <c r="CZ1365" s="74"/>
      <c r="DA1365" s="74"/>
      <c r="DB1365" s="74"/>
    </row>
    <row r="1366" spans="1:106" ht="14.5" customHeight="1">
      <c r="A1366" s="74" t="s">
        <v>5125</v>
      </c>
      <c r="B1366" s="129" t="s">
        <v>4870</v>
      </c>
      <c r="C1366" s="130" t="str">
        <f t="shared" si="773"/>
        <v>B.044.01.186</v>
      </c>
      <c r="D1366" s="131" t="s">
        <v>4868</v>
      </c>
      <c r="E1366" s="129" t="s">
        <v>2549</v>
      </c>
      <c r="F1366" s="132" t="s">
        <v>5127</v>
      </c>
      <c r="G1366" s="132">
        <f t="shared" si="774"/>
        <v>3.8770708669999998E-4</v>
      </c>
      <c r="H1366" s="348">
        <f t="shared" si="775"/>
        <v>3.8770708669999998E-4</v>
      </c>
      <c r="I1366" s="74"/>
      <c r="J1366" s="132">
        <f t="shared" si="776"/>
        <v>3.6369890099999996E-5</v>
      </c>
      <c r="K1366" s="132">
        <f t="shared" si="777"/>
        <v>4.4557366599999998E-5</v>
      </c>
      <c r="L1366" s="300">
        <f t="shared" si="778"/>
        <v>1.4333252000000001E-4</v>
      </c>
      <c r="M1366" s="132">
        <v>1.6344731E-4</v>
      </c>
      <c r="N1366" s="304">
        <v>6.7297446000000001E-6</v>
      </c>
      <c r="O1366" s="304">
        <v>3.7827621999999997E-5</v>
      </c>
      <c r="P1366" s="304">
        <v>3.1780411999999998E-5</v>
      </c>
      <c r="Q1366" s="304">
        <v>4.5894780999999996E-6</v>
      </c>
      <c r="R1366" s="132">
        <v>0</v>
      </c>
      <c r="S1366" s="132">
        <v>0</v>
      </c>
      <c r="T1366" s="132">
        <v>0</v>
      </c>
      <c r="U1366" s="132">
        <v>1.4333252000000001E-4</v>
      </c>
      <c r="V1366" s="132">
        <v>0</v>
      </c>
      <c r="W1366" s="132">
        <v>0</v>
      </c>
      <c r="X1366" s="132">
        <v>0</v>
      </c>
      <c r="Y1366" s="132">
        <v>0</v>
      </c>
      <c r="Z1366" s="132">
        <v>0</v>
      </c>
      <c r="AA1366" s="74"/>
      <c r="AB1366" s="301">
        <f t="shared" si="779"/>
        <v>1.2289271428571429E-3</v>
      </c>
      <c r="AC1366" s="338">
        <f t="shared" si="780"/>
        <v>1.2289271428571429E-3</v>
      </c>
      <c r="AD1366" s="74"/>
      <c r="AE1366" s="136">
        <v>1.6476052999999999</v>
      </c>
      <c r="AF1366" s="136">
        <v>0.90539473999999998</v>
      </c>
      <c r="AG1366" s="136">
        <v>0</v>
      </c>
      <c r="AH1366" s="136">
        <v>0</v>
      </c>
      <c r="AI1366" s="136">
        <v>0</v>
      </c>
      <c r="AJ1366" s="136">
        <v>5.2631578999999995E-4</v>
      </c>
      <c r="AK1366" s="136">
        <v>0.74168420999999995</v>
      </c>
      <c r="AL1366" s="74"/>
      <c r="AM1366" s="145">
        <v>2.9612631E-5</v>
      </c>
      <c r="AN1366" s="340">
        <f t="shared" si="781"/>
        <v>2.9612631E-5</v>
      </c>
      <c r="AP1366" s="145">
        <v>2.8334736E-5</v>
      </c>
      <c r="AQ1366" s="145">
        <v>1.2572389000000001E-6</v>
      </c>
      <c r="AR1366" s="145">
        <v>2.0655663000000002E-8</v>
      </c>
      <c r="AS1366" s="134">
        <f t="shared" si="782"/>
        <v>1.6987252087999999E-9</v>
      </c>
      <c r="AT1366" s="135">
        <f t="shared" si="783"/>
        <v>4.6495523129259999E-12</v>
      </c>
      <c r="AU1366" s="135">
        <f t="shared" si="784"/>
        <v>2.89295E-6</v>
      </c>
      <c r="AV1366" s="302">
        <v>1.1404444E-9</v>
      </c>
      <c r="AW1366" s="302">
        <v>3.4409960000000001E-12</v>
      </c>
      <c r="AX1366" s="302">
        <v>9.4012925999999996E-17</v>
      </c>
      <c r="AY1366" s="303">
        <v>0</v>
      </c>
      <c r="AZ1366" s="303">
        <v>0</v>
      </c>
      <c r="BA1366" s="302">
        <v>4.7255188E-12</v>
      </c>
      <c r="BB1366" s="302">
        <v>5.5355529000000001E-10</v>
      </c>
      <c r="BC1366" s="302">
        <v>6.6988123000000001E-13</v>
      </c>
      <c r="BD1366" s="302">
        <v>5.3858106999999998E-13</v>
      </c>
      <c r="BE1366" s="303">
        <v>0</v>
      </c>
      <c r="BF1366" s="303">
        <v>0</v>
      </c>
      <c r="BG1366" s="303">
        <v>0</v>
      </c>
      <c r="BH1366" s="303">
        <v>0</v>
      </c>
      <c r="BI1366" s="303">
        <v>0</v>
      </c>
      <c r="BJ1366" s="303">
        <v>0</v>
      </c>
      <c r="BK1366" s="303">
        <v>0</v>
      </c>
      <c r="BL1366" s="303">
        <v>0</v>
      </c>
      <c r="BM1366" s="302">
        <v>2.89295E-6</v>
      </c>
      <c r="BN1366" s="303">
        <v>0</v>
      </c>
      <c r="BO1366" s="303">
        <v>0</v>
      </c>
      <c r="BP1366" s="303">
        <v>0</v>
      </c>
      <c r="BQ1366" s="303">
        <v>0</v>
      </c>
      <c r="BR1366" s="74"/>
      <c r="BS1366" s="144">
        <v>1.2867121E-7</v>
      </c>
      <c r="BT1366" s="144">
        <v>5.2689107000000004E-9</v>
      </c>
      <c r="BU1366" s="144">
        <v>3.4265749999999997E-8</v>
      </c>
      <c r="BV1366" s="136">
        <v>0</v>
      </c>
      <c r="BW1366" s="144">
        <v>6.1668564999999997E-9</v>
      </c>
      <c r="BX1366" s="144">
        <v>3.0592128999999999E-9</v>
      </c>
      <c r="BY1366" s="136">
        <v>0</v>
      </c>
      <c r="BZ1366" s="144">
        <v>4.6432268000000001E-9</v>
      </c>
      <c r="CA1366" s="136">
        <v>0</v>
      </c>
      <c r="CB1366" s="136">
        <v>0</v>
      </c>
      <c r="CC1366" s="136">
        <v>0</v>
      </c>
      <c r="CD1366" s="136">
        <v>0</v>
      </c>
      <c r="CE1366" s="136">
        <v>0</v>
      </c>
      <c r="CF1366" s="144">
        <v>6.1387108E-9</v>
      </c>
      <c r="CG1366" s="136">
        <v>0</v>
      </c>
      <c r="CH1366" s="144">
        <v>6.9128543000000006E-8</v>
      </c>
      <c r="CI1366" s="136">
        <v>0</v>
      </c>
      <c r="CJ1366" s="137"/>
      <c r="CK1366" s="138"/>
      <c r="CL1366" s="233" t="s">
        <v>4679</v>
      </c>
      <c r="CP1366" s="141"/>
      <c r="CQ1366" s="74"/>
      <c r="CR1366" s="74"/>
      <c r="CS1366" s="74"/>
      <c r="CT1366" s="74"/>
      <c r="CU1366" s="74"/>
      <c r="CV1366" s="74"/>
      <c r="CW1366" s="74"/>
      <c r="CX1366" s="74"/>
      <c r="CY1366" s="74"/>
      <c r="CZ1366" s="74"/>
      <c r="DA1366" s="74"/>
      <c r="DB1366" s="74"/>
    </row>
    <row r="1367" spans="1:106" ht="14.5" customHeight="1">
      <c r="A1367" s="74" t="s">
        <v>5128</v>
      </c>
      <c r="B1367" s="129" t="s">
        <v>4870</v>
      </c>
      <c r="C1367" s="130" t="str">
        <f t="shared" si="773"/>
        <v>B.044.01.187</v>
      </c>
      <c r="D1367" s="131" t="s">
        <v>4868</v>
      </c>
      <c r="E1367" s="129" t="s">
        <v>2549</v>
      </c>
      <c r="F1367" s="132" t="s">
        <v>5130</v>
      </c>
      <c r="G1367" s="132">
        <f t="shared" si="774"/>
        <v>3.4261802086999998E-2</v>
      </c>
      <c r="H1367" s="348">
        <f t="shared" si="775"/>
        <v>3.4261802086999998E-2</v>
      </c>
      <c r="I1367" s="74"/>
      <c r="J1367" s="132">
        <f t="shared" si="776"/>
        <v>1.21484873E-3</v>
      </c>
      <c r="K1367" s="132">
        <f t="shared" si="777"/>
        <v>1.8946252500000001E-3</v>
      </c>
      <c r="L1367" s="300">
        <f t="shared" si="778"/>
        <v>6.91668107E-4</v>
      </c>
      <c r="M1367" s="132">
        <v>3.0460660000000001E-2</v>
      </c>
      <c r="N1367" s="132">
        <v>6.2695125000000003E-4</v>
      </c>
      <c r="O1367" s="132">
        <v>1.2676740000000001E-3</v>
      </c>
      <c r="P1367" s="132">
        <v>1.0650207000000001E-3</v>
      </c>
      <c r="Q1367" s="132">
        <v>1.4982803E-4</v>
      </c>
      <c r="R1367" s="132">
        <v>0</v>
      </c>
      <c r="S1367" s="132">
        <v>0</v>
      </c>
      <c r="T1367" s="132">
        <v>0</v>
      </c>
      <c r="U1367" s="304">
        <v>9.3409756999999997E-5</v>
      </c>
      <c r="V1367" s="132">
        <v>0</v>
      </c>
      <c r="W1367" s="132">
        <v>5.9825834999999996E-4</v>
      </c>
      <c r="X1367" s="132">
        <v>0</v>
      </c>
      <c r="Y1367" s="132">
        <v>0</v>
      </c>
      <c r="Z1367" s="132">
        <v>0</v>
      </c>
      <c r="AA1367" s="74"/>
      <c r="AB1367" s="301">
        <f t="shared" si="779"/>
        <v>0.22902751879699249</v>
      </c>
      <c r="AC1367" s="338">
        <f t="shared" si="780"/>
        <v>0.22902751879699249</v>
      </c>
      <c r="AD1367" s="74"/>
      <c r="AE1367" s="136">
        <v>2.706051</v>
      </c>
      <c r="AF1367" s="136">
        <v>2.4094207000000001</v>
      </c>
      <c r="AG1367" s="136">
        <v>8.1098442000000007E-2</v>
      </c>
      <c r="AH1367" s="136">
        <v>0</v>
      </c>
      <c r="AI1367" s="136">
        <v>2.0904298000000002E-2</v>
      </c>
      <c r="AJ1367" s="136">
        <v>9.4624884000000006E-2</v>
      </c>
      <c r="AK1367" s="136">
        <v>0.10000272</v>
      </c>
      <c r="AL1367" s="74"/>
      <c r="AM1367" s="133">
        <v>4.1964061999999998E-3</v>
      </c>
      <c r="AN1367" s="340">
        <f t="shared" si="781"/>
        <v>4.1964061999999998E-3</v>
      </c>
      <c r="AP1367" s="133">
        <v>3.9777546000000002E-3</v>
      </c>
      <c r="AQ1367" s="133">
        <v>1.8665289000000001E-4</v>
      </c>
      <c r="AR1367" s="145">
        <v>3.1998697999999997E-5</v>
      </c>
      <c r="AS1367" s="134">
        <f t="shared" si="782"/>
        <v>2.3847449493000002E-7</v>
      </c>
      <c r="AT1367" s="135">
        <f t="shared" si="783"/>
        <v>6.9028435260500005E-10</v>
      </c>
      <c r="AU1367" s="135">
        <f t="shared" si="784"/>
        <v>4.4816103345000002E-3</v>
      </c>
      <c r="AV1367" s="302">
        <v>2.1253753999999999E-7</v>
      </c>
      <c r="AW1367" s="302">
        <v>6.4127706000000002E-10</v>
      </c>
      <c r="AX1367" s="302">
        <v>1.7520604999999999E-14</v>
      </c>
      <c r="AY1367" s="303">
        <v>0</v>
      </c>
      <c r="AZ1367" s="303">
        <v>0</v>
      </c>
      <c r="BA1367" s="302">
        <v>1.5836092999999999E-10</v>
      </c>
      <c r="BB1367" s="302">
        <v>2.5778593999999998E-8</v>
      </c>
      <c r="BC1367" s="302">
        <v>2.2448966000000002E-11</v>
      </c>
      <c r="BD1367" s="302">
        <v>2.6540806E-11</v>
      </c>
      <c r="BE1367" s="303">
        <v>0</v>
      </c>
      <c r="BF1367" s="303">
        <v>0</v>
      </c>
      <c r="BG1367" s="303">
        <v>0</v>
      </c>
      <c r="BH1367" s="303">
        <v>0</v>
      </c>
      <c r="BI1367" s="303">
        <v>0</v>
      </c>
      <c r="BJ1367" s="303">
        <v>0</v>
      </c>
      <c r="BK1367" s="303">
        <v>0</v>
      </c>
      <c r="BL1367" s="303">
        <v>0</v>
      </c>
      <c r="BM1367" s="302">
        <v>1.8853345E-6</v>
      </c>
      <c r="BN1367" s="303">
        <v>4.4797250000000004E-3</v>
      </c>
      <c r="BO1367" s="303">
        <v>0</v>
      </c>
      <c r="BP1367" s="303">
        <v>0</v>
      </c>
      <c r="BQ1367" s="303">
        <v>0</v>
      </c>
      <c r="BR1367" s="74"/>
      <c r="BS1367" s="144">
        <v>1.0421620999999999E-5</v>
      </c>
      <c r="BT1367" s="144">
        <v>2.3511708E-7</v>
      </c>
      <c r="BU1367" s="144">
        <v>6.3858949999999998E-6</v>
      </c>
      <c r="BV1367" s="136">
        <v>0</v>
      </c>
      <c r="BW1367" s="144">
        <v>2.5133227999999997E-7</v>
      </c>
      <c r="BX1367" s="144">
        <v>1.0251992E-7</v>
      </c>
      <c r="BY1367" s="136">
        <v>0</v>
      </c>
      <c r="BZ1367" s="144">
        <v>1.5560317E-7</v>
      </c>
      <c r="CA1367" s="136">
        <v>0</v>
      </c>
      <c r="CB1367" s="136">
        <v>0</v>
      </c>
      <c r="CC1367" s="136">
        <v>0</v>
      </c>
      <c r="CD1367" s="136">
        <v>0</v>
      </c>
      <c r="CE1367" s="136">
        <v>0</v>
      </c>
      <c r="CF1367" s="144">
        <v>2.0952002999999999E-7</v>
      </c>
      <c r="CG1367" s="144">
        <v>3.0365829000000001E-6</v>
      </c>
      <c r="CH1367" s="144">
        <v>4.5051049000000003E-8</v>
      </c>
      <c r="CI1367" s="136">
        <v>0</v>
      </c>
      <c r="CJ1367" s="137"/>
      <c r="CK1367" s="138"/>
      <c r="CL1367" s="233" t="s">
        <v>4679</v>
      </c>
      <c r="CP1367" s="141"/>
      <c r="CQ1367" s="74"/>
      <c r="CR1367" s="74"/>
      <c r="CS1367" s="74"/>
      <c r="CT1367" s="74"/>
      <c r="CU1367" s="74"/>
      <c r="CV1367" s="74"/>
      <c r="CW1367" s="74"/>
      <c r="CX1367" s="74"/>
      <c r="CY1367" s="74"/>
      <c r="CZ1367" s="74"/>
      <c r="DA1367" s="74"/>
      <c r="DB1367" s="74"/>
    </row>
    <row r="1368" spans="1:106" ht="14.5" customHeight="1">
      <c r="A1368" s="74" t="s">
        <v>5131</v>
      </c>
      <c r="B1368" s="129" t="s">
        <v>4870</v>
      </c>
      <c r="C1368" s="130" t="str">
        <f t="shared" si="773"/>
        <v>B.044.01.188</v>
      </c>
      <c r="D1368" s="131" t="s">
        <v>4868</v>
      </c>
      <c r="E1368" s="129" t="s">
        <v>2549</v>
      </c>
      <c r="F1368" s="132" t="s">
        <v>5133</v>
      </c>
      <c r="G1368" s="132">
        <f t="shared" si="774"/>
        <v>3.4251349797000001E-2</v>
      </c>
      <c r="H1368" s="348">
        <f t="shared" si="775"/>
        <v>3.4251349797000001E-2</v>
      </c>
      <c r="I1368" s="74"/>
      <c r="J1368" s="132">
        <f t="shared" si="776"/>
        <v>1.5101198200000001E-3</v>
      </c>
      <c r="K1368" s="132">
        <f t="shared" si="777"/>
        <v>3.2356692000000001E-3</v>
      </c>
      <c r="L1368" s="300">
        <f t="shared" si="778"/>
        <v>1.8553776999999999E-5</v>
      </c>
      <c r="M1368" s="132">
        <v>2.9487006999999999E-2</v>
      </c>
      <c r="N1368" s="132">
        <v>1.8370109999999999E-3</v>
      </c>
      <c r="O1368" s="132">
        <v>1.3986582E-3</v>
      </c>
      <c r="P1368" s="132">
        <v>1.1750655E-3</v>
      </c>
      <c r="Q1368" s="132">
        <v>3.3505432000000002E-4</v>
      </c>
      <c r="R1368" s="132">
        <v>0</v>
      </c>
      <c r="S1368" s="132">
        <v>0</v>
      </c>
      <c r="T1368" s="132">
        <v>0</v>
      </c>
      <c r="U1368" s="304">
        <v>1.8553776999999999E-5</v>
      </c>
      <c r="V1368" s="132">
        <v>0</v>
      </c>
      <c r="W1368" s="132">
        <v>0</v>
      </c>
      <c r="X1368" s="132">
        <v>0</v>
      </c>
      <c r="Y1368" s="132">
        <v>0</v>
      </c>
      <c r="Z1368" s="132">
        <v>0</v>
      </c>
      <c r="AA1368" s="74"/>
      <c r="AB1368" s="301">
        <f t="shared" si="779"/>
        <v>0.22170681954887217</v>
      </c>
      <c r="AC1368" s="338">
        <f t="shared" si="780"/>
        <v>0.22170681954887217</v>
      </c>
      <c r="AD1368" s="74"/>
      <c r="AE1368" s="136">
        <v>2.7051976</v>
      </c>
      <c r="AF1368" s="136">
        <v>2.5513772000000001</v>
      </c>
      <c r="AG1368" s="136">
        <v>0</v>
      </c>
      <c r="AH1368" s="136">
        <v>0</v>
      </c>
      <c r="AI1368" s="136">
        <v>6.5138560999999998E-2</v>
      </c>
      <c r="AJ1368" s="136">
        <v>2.5247503000000002E-3</v>
      </c>
      <c r="AK1368" s="136">
        <v>8.6157104999999998E-2</v>
      </c>
      <c r="AL1368" s="74"/>
      <c r="AM1368" s="133">
        <v>4.5370916000000002E-3</v>
      </c>
      <c r="AN1368" s="340">
        <f t="shared" si="781"/>
        <v>4.5370916000000002E-3</v>
      </c>
      <c r="AP1368" s="133">
        <v>4.3004844000000004E-3</v>
      </c>
      <c r="AQ1368" s="133">
        <v>1.8903004E-4</v>
      </c>
      <c r="AR1368" s="145">
        <v>4.7577178999999998E-5</v>
      </c>
      <c r="AS1368" s="134">
        <f t="shared" si="782"/>
        <v>2.5782280479999998E-7</v>
      </c>
      <c r="AT1368" s="135">
        <f t="shared" si="783"/>
        <v>6.9907559857200003E-10</v>
      </c>
      <c r="AU1368" s="135">
        <f t="shared" si="784"/>
        <v>6.6634704799000003E-3</v>
      </c>
      <c r="AV1368" s="302">
        <v>2.0574393E-7</v>
      </c>
      <c r="AW1368" s="302">
        <v>6.2077910000000002E-10</v>
      </c>
      <c r="AX1368" s="302">
        <v>1.6960571999999999E-14</v>
      </c>
      <c r="AY1368" s="303">
        <v>0</v>
      </c>
      <c r="AZ1368" s="303">
        <v>0</v>
      </c>
      <c r="BA1368" s="302">
        <v>1.7472379999999999E-10</v>
      </c>
      <c r="BB1368" s="302">
        <v>5.1904150999999998E-8</v>
      </c>
      <c r="BC1368" s="302">
        <v>2.4768538000000001E-11</v>
      </c>
      <c r="BD1368" s="302">
        <v>5.3511E-11</v>
      </c>
      <c r="BE1368" s="303">
        <v>0</v>
      </c>
      <c r="BF1368" s="303">
        <v>0</v>
      </c>
      <c r="BG1368" s="303">
        <v>0</v>
      </c>
      <c r="BH1368" s="303">
        <v>0</v>
      </c>
      <c r="BI1368" s="303">
        <v>0</v>
      </c>
      <c r="BJ1368" s="303">
        <v>0</v>
      </c>
      <c r="BK1368" s="303">
        <v>0</v>
      </c>
      <c r="BL1368" s="303">
        <v>0</v>
      </c>
      <c r="BM1368" s="302">
        <v>3.7447990000000001E-7</v>
      </c>
      <c r="BN1368" s="303">
        <v>6.6630960000000003E-3</v>
      </c>
      <c r="BO1368" s="303">
        <v>0</v>
      </c>
      <c r="BP1368" s="303">
        <v>0</v>
      </c>
      <c r="BQ1368" s="303">
        <v>0</v>
      </c>
      <c r="BR1368" s="74"/>
      <c r="BS1368" s="144">
        <v>1.060675E-5</v>
      </c>
      <c r="BT1368" s="144">
        <v>4.2644486E-7</v>
      </c>
      <c r="BU1368" s="144">
        <v>6.1817744000000001E-6</v>
      </c>
      <c r="BV1368" s="136">
        <v>0</v>
      </c>
      <c r="BW1368" s="144">
        <v>5.6682863000000001E-7</v>
      </c>
      <c r="BX1368" s="144">
        <v>1.1311293E-7</v>
      </c>
      <c r="BY1368" s="136">
        <v>0</v>
      </c>
      <c r="BZ1368" s="144">
        <v>1.7168109E-7</v>
      </c>
      <c r="CA1368" s="136">
        <v>0</v>
      </c>
      <c r="CB1368" s="136">
        <v>0</v>
      </c>
      <c r="CC1368" s="136">
        <v>0</v>
      </c>
      <c r="CD1368" s="136">
        <v>0</v>
      </c>
      <c r="CE1368" s="136">
        <v>0</v>
      </c>
      <c r="CF1368" s="144">
        <v>2.4201169000000002E-7</v>
      </c>
      <c r="CG1368" s="144">
        <v>2.8959481000000001E-6</v>
      </c>
      <c r="CH1368" s="144">
        <v>8.9483917999999993E-9</v>
      </c>
      <c r="CI1368" s="136">
        <v>0</v>
      </c>
      <c r="CJ1368" s="137"/>
      <c r="CK1368" s="138"/>
      <c r="CL1368" s="233" t="s">
        <v>4679</v>
      </c>
      <c r="CP1368" s="141"/>
      <c r="CQ1368" s="74"/>
      <c r="CR1368" s="74"/>
      <c r="CS1368" s="74"/>
      <c r="CT1368" s="74"/>
      <c r="CU1368" s="74"/>
      <c r="CV1368" s="74"/>
      <c r="CW1368" s="74"/>
      <c r="CX1368" s="74"/>
      <c r="CY1368" s="74"/>
      <c r="CZ1368" s="74"/>
      <c r="DA1368" s="74"/>
      <c r="DB1368" s="74"/>
    </row>
    <row r="1369" spans="1:106" ht="14.5" customHeight="1">
      <c r="A1369" s="74" t="s">
        <v>5134</v>
      </c>
      <c r="B1369" s="129" t="s">
        <v>4870</v>
      </c>
      <c r="C1369" s="130" t="str">
        <f t="shared" si="773"/>
        <v>B.044.01.189</v>
      </c>
      <c r="D1369" s="131" t="s">
        <v>4868</v>
      </c>
      <c r="E1369" s="129" t="s">
        <v>2549</v>
      </c>
      <c r="F1369" s="132" t="s">
        <v>5136</v>
      </c>
      <c r="G1369" s="132">
        <f t="shared" si="774"/>
        <v>3.3963463400000005E-2</v>
      </c>
      <c r="H1369" s="348">
        <f t="shared" si="775"/>
        <v>3.3963463400000005E-2</v>
      </c>
      <c r="I1369" s="74"/>
      <c r="J1369" s="132">
        <f t="shared" si="776"/>
        <v>3.5758322999999998E-3</v>
      </c>
      <c r="K1369" s="132">
        <f t="shared" si="777"/>
        <v>5.9703817000000001E-3</v>
      </c>
      <c r="L1369" s="300">
        <f t="shared" si="778"/>
        <v>2.389914E-4</v>
      </c>
      <c r="M1369" s="132">
        <v>2.4178258000000001E-2</v>
      </c>
      <c r="N1369" s="132">
        <v>3.1858084000000002E-3</v>
      </c>
      <c r="O1369" s="132">
        <v>2.7845732999999999E-3</v>
      </c>
      <c r="P1369" s="132">
        <v>2.339425E-3</v>
      </c>
      <c r="Q1369" s="132">
        <v>1.2364073E-3</v>
      </c>
      <c r="R1369" s="132">
        <v>0</v>
      </c>
      <c r="S1369" s="132">
        <v>0</v>
      </c>
      <c r="T1369" s="132">
        <v>0</v>
      </c>
      <c r="U1369" s="304">
        <v>1.222061E-5</v>
      </c>
      <c r="V1369" s="132">
        <v>0</v>
      </c>
      <c r="W1369" s="132">
        <v>2.2677079000000001E-4</v>
      </c>
      <c r="X1369" s="132">
        <v>0</v>
      </c>
      <c r="Y1369" s="132">
        <v>0</v>
      </c>
      <c r="Z1369" s="132">
        <v>0</v>
      </c>
      <c r="AA1369" s="74"/>
      <c r="AB1369" s="301">
        <f t="shared" si="779"/>
        <v>0.18179141353383457</v>
      </c>
      <c r="AC1369" s="338">
        <f t="shared" si="780"/>
        <v>0.18179141353383457</v>
      </c>
      <c r="AD1369" s="74"/>
      <c r="AE1369" s="136">
        <v>2.3945625000000001</v>
      </c>
      <c r="AF1369" s="136">
        <v>2.3115608000000001</v>
      </c>
      <c r="AG1369" s="136">
        <v>3.0740495E-2</v>
      </c>
      <c r="AH1369" s="136">
        <v>0</v>
      </c>
      <c r="AI1369" s="144">
        <v>2.8387357000000001E-5</v>
      </c>
      <c r="AJ1369" s="136">
        <v>5.1097241999999996E-3</v>
      </c>
      <c r="AK1369" s="136">
        <v>4.7123010999999999E-2</v>
      </c>
      <c r="AL1369" s="74"/>
      <c r="AM1369" s="133">
        <v>4.8509241E-3</v>
      </c>
      <c r="AN1369" s="340">
        <f t="shared" si="781"/>
        <v>4.8509241E-3</v>
      </c>
      <c r="AP1369" s="133">
        <v>4.5495359000000003E-3</v>
      </c>
      <c r="AQ1369" s="133">
        <v>1.7708547E-4</v>
      </c>
      <c r="AR1369" s="133">
        <v>1.2430267E-4</v>
      </c>
      <c r="AS1369" s="134">
        <f t="shared" si="782"/>
        <v>2.7275395568000001E-7</v>
      </c>
      <c r="AT1369" s="135">
        <f t="shared" si="783"/>
        <v>6.5490188704300005E-10</v>
      </c>
      <c r="AU1369" s="135">
        <f t="shared" si="784"/>
        <v>1.7409337654520001E-2</v>
      </c>
      <c r="AV1369" s="302">
        <v>1.6870244000000001E-7</v>
      </c>
      <c r="AW1369" s="302">
        <v>5.0901597E-10</v>
      </c>
      <c r="AX1369" s="302">
        <v>1.3907043E-14</v>
      </c>
      <c r="AY1369" s="303">
        <v>0</v>
      </c>
      <c r="AZ1369" s="303">
        <v>0</v>
      </c>
      <c r="BA1369" s="302">
        <v>3.4785568000000001E-10</v>
      </c>
      <c r="BB1369" s="302">
        <v>1.0370366E-7</v>
      </c>
      <c r="BC1369" s="302">
        <v>4.9311410000000002E-11</v>
      </c>
      <c r="BD1369" s="302">
        <v>9.6560599999999998E-11</v>
      </c>
      <c r="BE1369" s="303">
        <v>0</v>
      </c>
      <c r="BF1369" s="303">
        <v>0</v>
      </c>
      <c r="BG1369" s="303">
        <v>0</v>
      </c>
      <c r="BH1369" s="303">
        <v>0</v>
      </c>
      <c r="BI1369" s="303">
        <v>0</v>
      </c>
      <c r="BJ1369" s="303">
        <v>0</v>
      </c>
      <c r="BK1369" s="303">
        <v>0</v>
      </c>
      <c r="BL1369" s="303">
        <v>0</v>
      </c>
      <c r="BM1369" s="302">
        <v>2.4665451999999999E-7</v>
      </c>
      <c r="BN1369" s="303">
        <v>1.7409091000000002E-2</v>
      </c>
      <c r="BO1369" s="303">
        <v>0</v>
      </c>
      <c r="BP1369" s="303">
        <v>0</v>
      </c>
      <c r="BQ1369" s="303">
        <v>0</v>
      </c>
      <c r="BR1369" s="74"/>
      <c r="BS1369" s="144">
        <v>1.1210568999999999E-5</v>
      </c>
      <c r="BT1369" s="144">
        <v>7.8024156000000005E-7</v>
      </c>
      <c r="BU1369" s="144">
        <v>5.0688271000000001E-6</v>
      </c>
      <c r="BV1369" s="136">
        <v>0</v>
      </c>
      <c r="BW1369" s="144">
        <v>1.5814656999999999E-6</v>
      </c>
      <c r="BX1369" s="144">
        <v>2.2519528999999999E-7</v>
      </c>
      <c r="BY1369" s="136">
        <v>0</v>
      </c>
      <c r="BZ1369" s="144">
        <v>3.4179799000000002E-7</v>
      </c>
      <c r="CA1369" s="136">
        <v>0</v>
      </c>
      <c r="CB1369" s="136">
        <v>0</v>
      </c>
      <c r="CC1369" s="136">
        <v>0</v>
      </c>
      <c r="CD1369" s="136">
        <v>0</v>
      </c>
      <c r="CE1369" s="136">
        <v>0</v>
      </c>
      <c r="CF1369" s="144">
        <v>4.7735480000000002E-7</v>
      </c>
      <c r="CG1369" s="144">
        <v>2.7297924000000001E-6</v>
      </c>
      <c r="CH1369" s="144">
        <v>5.8939378999999998E-9</v>
      </c>
      <c r="CI1369" s="136">
        <v>0</v>
      </c>
      <c r="CJ1369" s="137"/>
      <c r="CK1369" s="138"/>
      <c r="CL1369" s="233" t="s">
        <v>4679</v>
      </c>
      <c r="CP1369" s="74"/>
      <c r="CQ1369" s="74"/>
      <c r="CR1369" s="74"/>
      <c r="CS1369" s="74"/>
      <c r="CT1369" s="74"/>
      <c r="CU1369" s="74"/>
      <c r="CV1369" s="74"/>
      <c r="CW1369" s="74"/>
      <c r="CX1369" s="74"/>
      <c r="CY1369" s="74"/>
      <c r="CZ1369" s="74"/>
      <c r="DA1369" s="74"/>
      <c r="DB1369" s="74"/>
    </row>
    <row r="1370" spans="1:106" ht="14.5" customHeight="1">
      <c r="A1370" s="74" t="s">
        <v>5137</v>
      </c>
      <c r="B1370" s="129" t="s">
        <v>4870</v>
      </c>
      <c r="C1370" s="130" t="str">
        <f t="shared" si="773"/>
        <v>B.044.01.190</v>
      </c>
      <c r="D1370" s="131" t="s">
        <v>4868</v>
      </c>
      <c r="E1370" s="129" t="s">
        <v>2549</v>
      </c>
      <c r="F1370" s="132" t="s">
        <v>5139</v>
      </c>
      <c r="G1370" s="132">
        <f t="shared" si="774"/>
        <v>3.3984524471999997E-2</v>
      </c>
      <c r="H1370" s="348">
        <f t="shared" si="775"/>
        <v>3.3984524471999997E-2</v>
      </c>
      <c r="I1370" s="74"/>
      <c r="J1370" s="132">
        <f t="shared" si="776"/>
        <v>3.5776948E-3</v>
      </c>
      <c r="K1370" s="132">
        <f t="shared" si="777"/>
        <v>6.0396557000000003E-3</v>
      </c>
      <c r="L1370" s="300">
        <f t="shared" si="778"/>
        <v>1.4927972E-5</v>
      </c>
      <c r="M1370" s="132">
        <v>2.4352246000000001E-2</v>
      </c>
      <c r="N1370" s="132">
        <v>3.2601233999999999E-3</v>
      </c>
      <c r="O1370" s="132">
        <v>2.7795323E-3</v>
      </c>
      <c r="P1370" s="132">
        <v>2.3351899E-3</v>
      </c>
      <c r="Q1370" s="132">
        <v>1.2425049000000001E-3</v>
      </c>
      <c r="R1370" s="132">
        <v>0</v>
      </c>
      <c r="S1370" s="132">
        <v>0</v>
      </c>
      <c r="T1370" s="132">
        <v>0</v>
      </c>
      <c r="U1370" s="304">
        <v>1.4927972E-5</v>
      </c>
      <c r="V1370" s="132">
        <v>0</v>
      </c>
      <c r="W1370" s="132">
        <v>0</v>
      </c>
      <c r="X1370" s="132">
        <v>0</v>
      </c>
      <c r="Y1370" s="132">
        <v>0</v>
      </c>
      <c r="Z1370" s="132">
        <v>0</v>
      </c>
      <c r="AA1370" s="74"/>
      <c r="AB1370" s="301">
        <f t="shared" si="779"/>
        <v>0.18309959398496239</v>
      </c>
      <c r="AC1370" s="338">
        <f t="shared" si="780"/>
        <v>0.18309959398496239</v>
      </c>
      <c r="AD1370" s="74"/>
      <c r="AE1370" s="136">
        <v>2.3906926999999998</v>
      </c>
      <c r="AF1370" s="136">
        <v>2.333548</v>
      </c>
      <c r="AG1370" s="136">
        <v>0</v>
      </c>
      <c r="AH1370" s="136">
        <v>0</v>
      </c>
      <c r="AI1370" s="136">
        <v>0</v>
      </c>
      <c r="AJ1370" s="136">
        <v>4.1126875999999996E-3</v>
      </c>
      <c r="AK1370" s="136">
        <v>5.3032020999999999E-2</v>
      </c>
      <c r="AL1370" s="74"/>
      <c r="AM1370" s="133">
        <v>4.8979831000000003E-3</v>
      </c>
      <c r="AN1370" s="340">
        <f t="shared" si="781"/>
        <v>4.8979831000000003E-3</v>
      </c>
      <c r="AP1370" s="133">
        <v>4.5930831E-3</v>
      </c>
      <c r="AQ1370" s="133">
        <v>1.7846261999999999E-4</v>
      </c>
      <c r="AR1370" s="133">
        <v>1.2643735999999999E-4</v>
      </c>
      <c r="AS1370" s="134">
        <f t="shared" si="782"/>
        <v>2.7536469595000006E-7</v>
      </c>
      <c r="AT1370" s="135">
        <f t="shared" si="783"/>
        <v>6.5999489511899996E-10</v>
      </c>
      <c r="AU1370" s="135">
        <f t="shared" si="784"/>
        <v>1.7708313298509998E-2</v>
      </c>
      <c r="AV1370" s="302">
        <v>1.6991642000000001E-7</v>
      </c>
      <c r="AW1370" s="302">
        <v>5.1267884999999998E-10</v>
      </c>
      <c r="AX1370" s="302">
        <v>1.4007119E-14</v>
      </c>
      <c r="AY1370" s="303">
        <v>0</v>
      </c>
      <c r="AZ1370" s="303">
        <v>0</v>
      </c>
      <c r="BA1370" s="302">
        <v>3.4722595E-10</v>
      </c>
      <c r="BB1370" s="302">
        <v>1.0510105000000001E-7</v>
      </c>
      <c r="BC1370" s="302">
        <v>4.922214E-11</v>
      </c>
      <c r="BD1370" s="302">
        <v>9.8079898000000005E-11</v>
      </c>
      <c r="BE1370" s="303">
        <v>0</v>
      </c>
      <c r="BF1370" s="303">
        <v>0</v>
      </c>
      <c r="BG1370" s="303">
        <v>0</v>
      </c>
      <c r="BH1370" s="303">
        <v>0</v>
      </c>
      <c r="BI1370" s="303">
        <v>0</v>
      </c>
      <c r="BJ1370" s="303">
        <v>0</v>
      </c>
      <c r="BK1370" s="303">
        <v>0</v>
      </c>
      <c r="BL1370" s="303">
        <v>0</v>
      </c>
      <c r="BM1370" s="302">
        <v>3.0129851000000003E-7</v>
      </c>
      <c r="BN1370" s="303">
        <v>1.7708011999999999E-2</v>
      </c>
      <c r="BO1370" s="303">
        <v>0</v>
      </c>
      <c r="BP1370" s="303">
        <v>0</v>
      </c>
      <c r="BQ1370" s="303">
        <v>0</v>
      </c>
      <c r="BR1370" s="74"/>
      <c r="BS1370" s="144">
        <v>1.125999E-5</v>
      </c>
      <c r="BT1370" s="144">
        <v>7.9050874000000004E-7</v>
      </c>
      <c r="BU1370" s="144">
        <v>5.1053024000000003E-6</v>
      </c>
      <c r="BV1370" s="136">
        <v>0</v>
      </c>
      <c r="BW1370" s="144">
        <v>1.595685E-6</v>
      </c>
      <c r="BX1370" s="144">
        <v>2.2478762000000001E-7</v>
      </c>
      <c r="BY1370" s="136">
        <v>0</v>
      </c>
      <c r="BZ1370" s="144">
        <v>3.4117923E-7</v>
      </c>
      <c r="CA1370" s="136">
        <v>0</v>
      </c>
      <c r="CB1370" s="136">
        <v>0</v>
      </c>
      <c r="CC1370" s="136">
        <v>0</v>
      </c>
      <c r="CD1370" s="136">
        <v>0</v>
      </c>
      <c r="CE1370" s="136">
        <v>0</v>
      </c>
      <c r="CF1370" s="144">
        <v>4.7724879999999995E-7</v>
      </c>
      <c r="CG1370" s="144">
        <v>2.7180783999999999E-6</v>
      </c>
      <c r="CH1370" s="144">
        <v>7.1996845000000003E-9</v>
      </c>
      <c r="CI1370" s="136">
        <v>0</v>
      </c>
      <c r="CJ1370" s="137"/>
      <c r="CK1370" s="138"/>
      <c r="CL1370" s="233" t="s">
        <v>4679</v>
      </c>
      <c r="CP1370" s="141"/>
      <c r="CQ1370" s="74"/>
      <c r="CR1370" s="74"/>
      <c r="CS1370" s="74"/>
      <c r="CT1370" s="74"/>
      <c r="CU1370" s="74"/>
      <c r="CV1370" s="74"/>
      <c r="CW1370" s="74"/>
      <c r="CX1370" s="74"/>
      <c r="CY1370" s="74"/>
      <c r="CZ1370" s="74"/>
      <c r="DA1370" s="74"/>
      <c r="DB1370" s="74"/>
    </row>
    <row r="1371" spans="1:106" ht="14.5" customHeight="1">
      <c r="A1371" s="74" t="s">
        <v>5140</v>
      </c>
      <c r="B1371" s="129" t="s">
        <v>4870</v>
      </c>
      <c r="C1371" s="130" t="str">
        <f t="shared" si="773"/>
        <v>B.044.01.191</v>
      </c>
      <c r="D1371" s="131" t="s">
        <v>4868</v>
      </c>
      <c r="E1371" s="129" t="s">
        <v>2549</v>
      </c>
      <c r="F1371" s="132" t="s">
        <v>5142</v>
      </c>
      <c r="G1371" s="132">
        <f t="shared" si="774"/>
        <v>3.6045064503000004E-2</v>
      </c>
      <c r="H1371" s="348">
        <f t="shared" si="775"/>
        <v>3.6045064503000004E-2</v>
      </c>
      <c r="I1371" s="74"/>
      <c r="J1371" s="132">
        <f t="shared" si="776"/>
        <v>3.6489659E-3</v>
      </c>
      <c r="K1371" s="132">
        <f t="shared" si="777"/>
        <v>5.4129004999999997E-3</v>
      </c>
      <c r="L1371" s="300">
        <f t="shared" si="778"/>
        <v>7.7095103000000001E-5</v>
      </c>
      <c r="M1371" s="132">
        <v>2.6906103000000001E-2</v>
      </c>
      <c r="N1371" s="132">
        <v>2.592881E-3</v>
      </c>
      <c r="O1371" s="132">
        <v>2.8200195000000002E-3</v>
      </c>
      <c r="P1371" s="132">
        <v>2.3692047E-3</v>
      </c>
      <c r="Q1371" s="132">
        <v>1.2797612E-3</v>
      </c>
      <c r="R1371" s="132">
        <v>0</v>
      </c>
      <c r="S1371" s="132">
        <v>0</v>
      </c>
      <c r="T1371" s="132">
        <v>0</v>
      </c>
      <c r="U1371" s="304">
        <v>7.7095103000000001E-5</v>
      </c>
      <c r="V1371" s="132">
        <v>0</v>
      </c>
      <c r="W1371" s="132">
        <v>0</v>
      </c>
      <c r="X1371" s="132">
        <v>0</v>
      </c>
      <c r="Y1371" s="132">
        <v>0</v>
      </c>
      <c r="Z1371" s="132">
        <v>0</v>
      </c>
      <c r="AA1371" s="74"/>
      <c r="AB1371" s="301">
        <f t="shared" si="779"/>
        <v>0.20230152631578946</v>
      </c>
      <c r="AC1371" s="338">
        <f t="shared" si="780"/>
        <v>0.20230152631578946</v>
      </c>
      <c r="AD1371" s="74"/>
      <c r="AE1371" s="136">
        <v>2.4688273000000001</v>
      </c>
      <c r="AF1371" s="136">
        <v>2.3975282999999998</v>
      </c>
      <c r="AG1371" s="136">
        <v>0</v>
      </c>
      <c r="AH1371" s="136">
        <v>0</v>
      </c>
      <c r="AI1371" s="136">
        <v>1.4403825E-3</v>
      </c>
      <c r="AJ1371" s="136">
        <v>6.9570473999999993E-2</v>
      </c>
      <c r="AK1371" s="136">
        <v>2.8807650999999998E-4</v>
      </c>
      <c r="AL1371" s="74"/>
      <c r="AM1371" s="133">
        <v>4.9829252999999997E-3</v>
      </c>
      <c r="AN1371" s="340">
        <f t="shared" si="781"/>
        <v>4.9829252999999997E-3</v>
      </c>
      <c r="AP1371" s="133">
        <v>4.7044338999999999E-3</v>
      </c>
      <c r="AQ1371" s="133">
        <v>1.8949298E-4</v>
      </c>
      <c r="AR1371" s="145">
        <v>8.8998454000000006E-5</v>
      </c>
      <c r="AS1371" s="134">
        <f t="shared" si="782"/>
        <v>2.8204040270999999E-7</v>
      </c>
      <c r="AT1371" s="135">
        <f t="shared" si="783"/>
        <v>7.0078765706699998E-10</v>
      </c>
      <c r="AU1371" s="135">
        <f t="shared" si="784"/>
        <v>1.2464769048E-2</v>
      </c>
      <c r="AV1371" s="302">
        <v>1.8773581999999999E-7</v>
      </c>
      <c r="AW1371" s="302">
        <v>5.6644428E-10</v>
      </c>
      <c r="AX1371" s="302">
        <v>1.5476066999999999E-14</v>
      </c>
      <c r="AY1371" s="303">
        <v>0</v>
      </c>
      <c r="AZ1371" s="303">
        <v>0</v>
      </c>
      <c r="BA1371" s="302">
        <v>3.5228370999999998E-10</v>
      </c>
      <c r="BB1371" s="302">
        <v>9.3952299000000006E-8</v>
      </c>
      <c r="BC1371" s="302">
        <v>4.9939119E-11</v>
      </c>
      <c r="BD1371" s="302">
        <v>8.4388782E-11</v>
      </c>
      <c r="BE1371" s="303">
        <v>0</v>
      </c>
      <c r="BF1371" s="303">
        <v>0</v>
      </c>
      <c r="BG1371" s="303">
        <v>0</v>
      </c>
      <c r="BH1371" s="303">
        <v>0</v>
      </c>
      <c r="BI1371" s="303">
        <v>0</v>
      </c>
      <c r="BJ1371" s="303">
        <v>0</v>
      </c>
      <c r="BK1371" s="303">
        <v>0</v>
      </c>
      <c r="BL1371" s="303">
        <v>0</v>
      </c>
      <c r="BM1371" s="302">
        <v>1.5560480000000001E-6</v>
      </c>
      <c r="BN1371" s="303">
        <v>1.2463213000000001E-2</v>
      </c>
      <c r="BO1371" s="303">
        <v>0</v>
      </c>
      <c r="BP1371" s="303">
        <v>0</v>
      </c>
      <c r="BQ1371" s="303">
        <v>0</v>
      </c>
      <c r="BR1371" s="74"/>
      <c r="BS1371" s="144">
        <v>1.1797552000000001E-5</v>
      </c>
      <c r="BT1371" s="144">
        <v>6.9778319999999995E-7</v>
      </c>
      <c r="BU1371" s="144">
        <v>5.6407033999999997E-6</v>
      </c>
      <c r="BV1371" s="136">
        <v>0</v>
      </c>
      <c r="BW1371" s="144">
        <v>1.5502094E-6</v>
      </c>
      <c r="BX1371" s="144">
        <v>2.2806192E-7</v>
      </c>
      <c r="BY1371" s="136">
        <v>0</v>
      </c>
      <c r="BZ1371" s="144">
        <v>3.4614890999999998E-7</v>
      </c>
      <c r="CA1371" s="136">
        <v>0</v>
      </c>
      <c r="CB1371" s="136">
        <v>0</v>
      </c>
      <c r="CC1371" s="136">
        <v>0</v>
      </c>
      <c r="CD1371" s="136">
        <v>0</v>
      </c>
      <c r="CE1371" s="136">
        <v>0</v>
      </c>
      <c r="CF1371" s="144">
        <v>4.7743393999999995E-7</v>
      </c>
      <c r="CG1371" s="144">
        <v>2.8200282999999998E-6</v>
      </c>
      <c r="CH1371" s="144">
        <v>3.7182575000000003E-8</v>
      </c>
      <c r="CI1371" s="136">
        <v>0</v>
      </c>
      <c r="CJ1371" s="137"/>
      <c r="CK1371" s="138"/>
      <c r="CL1371" s="233" t="s">
        <v>4679</v>
      </c>
      <c r="CP1371" s="141"/>
      <c r="CQ1371" s="74"/>
      <c r="CR1371" s="74"/>
      <c r="CS1371" s="74"/>
      <c r="CT1371" s="74"/>
      <c r="CU1371" s="74"/>
      <c r="CV1371" s="74"/>
      <c r="CW1371" s="74"/>
      <c r="CX1371" s="74"/>
      <c r="CY1371" s="74"/>
      <c r="CZ1371" s="74"/>
      <c r="DA1371" s="74"/>
      <c r="DB1371" s="74"/>
    </row>
    <row r="1372" spans="1:106" ht="14.5" customHeight="1">
      <c r="A1372" s="74" t="s">
        <v>5143</v>
      </c>
      <c r="B1372" s="129" t="s">
        <v>4870</v>
      </c>
      <c r="C1372" s="130" t="str">
        <f t="shared" si="773"/>
        <v>B.044.01.192</v>
      </c>
      <c r="D1372" s="131" t="s">
        <v>4868</v>
      </c>
      <c r="E1372" s="129" t="s">
        <v>2549</v>
      </c>
      <c r="F1372" s="132" t="s">
        <v>5145</v>
      </c>
      <c r="G1372" s="132">
        <f t="shared" si="774"/>
        <v>3.2363500409999996E-2</v>
      </c>
      <c r="H1372" s="348">
        <f t="shared" si="775"/>
        <v>3.2363500409999996E-2</v>
      </c>
      <c r="I1372" s="74"/>
      <c r="J1372" s="132">
        <f t="shared" si="776"/>
        <v>2.8111407E-3</v>
      </c>
      <c r="K1372" s="132">
        <f t="shared" si="777"/>
        <v>6.2899719E-3</v>
      </c>
      <c r="L1372" s="300">
        <f t="shared" si="778"/>
        <v>6.9543809999999997E-5</v>
      </c>
      <c r="M1372" s="132">
        <v>2.3192844000000001E-2</v>
      </c>
      <c r="N1372" s="132">
        <v>4.2564341000000004E-3</v>
      </c>
      <c r="O1372" s="132">
        <v>2.0335378E-3</v>
      </c>
      <c r="P1372" s="132">
        <v>1.7084518E-3</v>
      </c>
      <c r="Q1372" s="132">
        <v>1.1026889E-3</v>
      </c>
      <c r="R1372" s="132">
        <v>0</v>
      </c>
      <c r="S1372" s="132">
        <v>0</v>
      </c>
      <c r="T1372" s="132">
        <v>0</v>
      </c>
      <c r="U1372" s="304">
        <v>6.9543809999999997E-5</v>
      </c>
      <c r="V1372" s="132">
        <v>0</v>
      </c>
      <c r="W1372" s="132">
        <v>0</v>
      </c>
      <c r="X1372" s="132">
        <v>0</v>
      </c>
      <c r="Y1372" s="132">
        <v>0</v>
      </c>
      <c r="Z1372" s="132">
        <v>0</v>
      </c>
      <c r="AA1372" s="74"/>
      <c r="AB1372" s="301">
        <f t="shared" si="779"/>
        <v>0.17438228571428571</v>
      </c>
      <c r="AC1372" s="338">
        <f t="shared" si="780"/>
        <v>0.17438228571428571</v>
      </c>
      <c r="AD1372" s="74"/>
      <c r="AE1372" s="136">
        <v>2.4913140999999999</v>
      </c>
      <c r="AF1372" s="136">
        <v>2.3219251000000001</v>
      </c>
      <c r="AG1372" s="136">
        <v>0</v>
      </c>
      <c r="AH1372" s="136">
        <v>0</v>
      </c>
      <c r="AI1372" s="136">
        <v>2.6618269E-2</v>
      </c>
      <c r="AJ1372" s="136">
        <v>0.10889293</v>
      </c>
      <c r="AK1372" s="136">
        <v>3.38778E-2</v>
      </c>
      <c r="AL1372" s="74"/>
      <c r="AM1372" s="133">
        <v>4.9173105E-3</v>
      </c>
      <c r="AN1372" s="340">
        <f t="shared" si="781"/>
        <v>4.9173105E-3</v>
      </c>
      <c r="AP1372" s="133">
        <v>4.6036137999999997E-3</v>
      </c>
      <c r="AQ1372" s="133">
        <v>1.7187648000000001E-4</v>
      </c>
      <c r="AR1372" s="133">
        <v>1.4182027999999999E-4</v>
      </c>
      <c r="AS1372" s="134">
        <f t="shared" si="782"/>
        <v>2.7599602450999998E-7</v>
      </c>
      <c r="AT1372" s="135">
        <f t="shared" si="783"/>
        <v>6.3563785524499999E-10</v>
      </c>
      <c r="AU1372" s="135">
        <f t="shared" si="784"/>
        <v>1.98627846365E-2</v>
      </c>
      <c r="AV1372" s="302">
        <v>1.6182675999999999E-7</v>
      </c>
      <c r="AW1372" s="302">
        <v>4.8827040000000003E-10</v>
      </c>
      <c r="AX1372" s="302">
        <v>1.3340245E-14</v>
      </c>
      <c r="AY1372" s="303">
        <v>0</v>
      </c>
      <c r="AZ1372" s="303">
        <v>0</v>
      </c>
      <c r="BA1372" s="302">
        <v>2.5403450999999998E-10</v>
      </c>
      <c r="BB1372" s="302">
        <v>1.1391523E-7</v>
      </c>
      <c r="BC1372" s="302">
        <v>3.6011484999999998E-11</v>
      </c>
      <c r="BD1372" s="302">
        <v>1.1134263000000001E-10</v>
      </c>
      <c r="BE1372" s="303">
        <v>0</v>
      </c>
      <c r="BF1372" s="303">
        <v>0</v>
      </c>
      <c r="BG1372" s="303">
        <v>0</v>
      </c>
      <c r="BH1372" s="303">
        <v>0</v>
      </c>
      <c r="BI1372" s="303">
        <v>0</v>
      </c>
      <c r="BJ1372" s="303">
        <v>0</v>
      </c>
      <c r="BK1372" s="303">
        <v>0</v>
      </c>
      <c r="BL1372" s="303">
        <v>0</v>
      </c>
      <c r="BM1372" s="302">
        <v>1.4036365E-6</v>
      </c>
      <c r="BN1372" s="303">
        <v>1.9861381000000001E-2</v>
      </c>
      <c r="BO1372" s="303">
        <v>0</v>
      </c>
      <c r="BP1372" s="303">
        <v>0</v>
      </c>
      <c r="BQ1372" s="303">
        <v>0</v>
      </c>
      <c r="BR1372" s="74"/>
      <c r="BS1372" s="144">
        <v>1.0850758E-5</v>
      </c>
      <c r="BT1372" s="144">
        <v>8.5126481999999998E-7</v>
      </c>
      <c r="BU1372" s="144">
        <v>4.8622409000000004E-6</v>
      </c>
      <c r="BV1372" s="136">
        <v>0</v>
      </c>
      <c r="BW1372" s="144">
        <v>1.5655741E-6</v>
      </c>
      <c r="BX1372" s="144">
        <v>1.6445721E-7</v>
      </c>
      <c r="BY1372" s="136">
        <v>0</v>
      </c>
      <c r="BZ1372" s="144">
        <v>2.4961065E-7</v>
      </c>
      <c r="CA1372" s="136">
        <v>0</v>
      </c>
      <c r="CB1372" s="136">
        <v>0</v>
      </c>
      <c r="CC1372" s="136">
        <v>0</v>
      </c>
      <c r="CD1372" s="136">
        <v>0</v>
      </c>
      <c r="CE1372" s="136">
        <v>0</v>
      </c>
      <c r="CF1372" s="144">
        <v>3.6687679000000002E-7</v>
      </c>
      <c r="CG1372" s="144">
        <v>2.7571924999999999E-6</v>
      </c>
      <c r="CH1372" s="144">
        <v>3.3540624999999999E-8</v>
      </c>
      <c r="CI1372" s="136">
        <v>0</v>
      </c>
      <c r="CJ1372" s="137"/>
      <c r="CK1372" s="138"/>
      <c r="CL1372" s="233" t="s">
        <v>4679</v>
      </c>
      <c r="CP1372" s="141"/>
      <c r="CQ1372" s="74"/>
      <c r="CR1372" s="74"/>
      <c r="CS1372" s="74"/>
      <c r="CT1372" s="74"/>
      <c r="CU1372" s="74"/>
      <c r="CV1372" s="74"/>
      <c r="CW1372" s="74"/>
      <c r="CX1372" s="74"/>
      <c r="CY1372" s="74"/>
      <c r="CZ1372" s="74"/>
      <c r="DA1372" s="74"/>
      <c r="DB1372" s="74"/>
    </row>
    <row r="1373" spans="1:106" ht="14.5" customHeight="1">
      <c r="A1373" s="74" t="s">
        <v>5146</v>
      </c>
      <c r="B1373" s="129" t="s">
        <v>4870</v>
      </c>
      <c r="C1373" s="130" t="str">
        <f t="shared" si="773"/>
        <v>B.044.01.193</v>
      </c>
      <c r="D1373" s="131" t="s">
        <v>4868</v>
      </c>
      <c r="E1373" s="129" t="s">
        <v>2549</v>
      </c>
      <c r="F1373" s="132" t="s">
        <v>5148</v>
      </c>
      <c r="G1373" s="132">
        <f t="shared" si="774"/>
        <v>2.483025422E-2</v>
      </c>
      <c r="H1373" s="348">
        <f t="shared" si="775"/>
        <v>2.483025422E-2</v>
      </c>
      <c r="I1373" s="74"/>
      <c r="J1373" s="132">
        <f t="shared" si="776"/>
        <v>1.03159895E-3</v>
      </c>
      <c r="K1373" s="132">
        <f t="shared" si="777"/>
        <v>1.99439823E-3</v>
      </c>
      <c r="L1373" s="300">
        <f t="shared" si="778"/>
        <v>1.41358804E-3</v>
      </c>
      <c r="M1373" s="132">
        <v>2.0390669E-2</v>
      </c>
      <c r="N1373" s="132">
        <v>9.5753422999999996E-4</v>
      </c>
      <c r="O1373" s="132">
        <v>1.036864E-3</v>
      </c>
      <c r="P1373" s="132">
        <v>8.7110854999999997E-4</v>
      </c>
      <c r="Q1373" s="132">
        <v>1.604904E-4</v>
      </c>
      <c r="R1373" s="132">
        <v>0</v>
      </c>
      <c r="S1373" s="132">
        <v>0</v>
      </c>
      <c r="T1373" s="132">
        <v>0</v>
      </c>
      <c r="U1373" s="132">
        <v>1.4102143999999999E-4</v>
      </c>
      <c r="V1373" s="132">
        <v>0</v>
      </c>
      <c r="W1373" s="132">
        <v>1.2725665999999999E-3</v>
      </c>
      <c r="X1373" s="132">
        <v>0</v>
      </c>
      <c r="Y1373" s="132">
        <v>0</v>
      </c>
      <c r="Z1373" s="132">
        <v>0</v>
      </c>
      <c r="AA1373" s="74"/>
      <c r="AB1373" s="301">
        <f t="shared" si="779"/>
        <v>0.15331330075187968</v>
      </c>
      <c r="AC1373" s="338">
        <f t="shared" si="780"/>
        <v>0.15331330075187968</v>
      </c>
      <c r="AD1373" s="74"/>
      <c r="AE1373" s="136">
        <v>2.3871818999999999</v>
      </c>
      <c r="AF1373" s="136">
        <v>1.9692229999999999</v>
      </c>
      <c r="AG1373" s="136">
        <v>0.17250602000000001</v>
      </c>
      <c r="AH1373" s="136">
        <v>0</v>
      </c>
      <c r="AI1373" s="136">
        <v>4.7757800000000003E-2</v>
      </c>
      <c r="AJ1373" s="136">
        <v>0.11742366</v>
      </c>
      <c r="AK1373" s="136">
        <v>8.0271435000000002E-2</v>
      </c>
      <c r="AL1373" s="74"/>
      <c r="AM1373" s="133">
        <v>3.0623544999999999E-3</v>
      </c>
      <c r="AN1373" s="340">
        <f t="shared" si="781"/>
        <v>3.0623544999999999E-3</v>
      </c>
      <c r="AP1373" s="133">
        <v>2.8716491E-3</v>
      </c>
      <c r="AQ1373" s="133">
        <v>1.2945864000000001E-4</v>
      </c>
      <c r="AR1373" s="145">
        <v>6.1246790000000004E-5</v>
      </c>
      <c r="AS1373" s="134">
        <f t="shared" si="782"/>
        <v>1.7216122057999999E-7</v>
      </c>
      <c r="AT1373" s="135">
        <f t="shared" si="783"/>
        <v>4.7876714446800002E-10</v>
      </c>
      <c r="AU1373" s="135">
        <f t="shared" si="784"/>
        <v>8.5779817042999987E-3</v>
      </c>
      <c r="AV1373" s="302">
        <v>1.4227474999999999E-7</v>
      </c>
      <c r="AW1373" s="302">
        <v>4.2927724999999999E-10</v>
      </c>
      <c r="AX1373" s="302">
        <v>1.1728468000000001E-14</v>
      </c>
      <c r="AY1373" s="303">
        <v>0</v>
      </c>
      <c r="AZ1373" s="303">
        <v>0</v>
      </c>
      <c r="BA1373" s="302">
        <v>1.2952757999999999E-10</v>
      </c>
      <c r="BB1373" s="302">
        <v>2.9756943000000001E-8</v>
      </c>
      <c r="BC1373" s="302">
        <v>1.8361601999999999E-11</v>
      </c>
      <c r="BD1373" s="302">
        <v>3.1116563999999999E-11</v>
      </c>
      <c r="BE1373" s="303">
        <v>0</v>
      </c>
      <c r="BF1373" s="303">
        <v>0</v>
      </c>
      <c r="BG1373" s="303">
        <v>0</v>
      </c>
      <c r="BH1373" s="303">
        <v>0</v>
      </c>
      <c r="BI1373" s="303">
        <v>0</v>
      </c>
      <c r="BJ1373" s="303">
        <v>0</v>
      </c>
      <c r="BK1373" s="303">
        <v>0</v>
      </c>
      <c r="BL1373" s="303">
        <v>0</v>
      </c>
      <c r="BM1373" s="302">
        <v>2.8463043000000001E-6</v>
      </c>
      <c r="BN1373" s="303">
        <v>8.5751353999999995E-3</v>
      </c>
      <c r="BO1373" s="303">
        <v>0</v>
      </c>
      <c r="BP1373" s="303">
        <v>0</v>
      </c>
      <c r="BQ1373" s="303">
        <v>0</v>
      </c>
      <c r="BR1373" s="74"/>
      <c r="BS1373" s="144">
        <v>7.8351077999999992E-6</v>
      </c>
      <c r="BT1373" s="144">
        <v>2.5717102000000001E-7</v>
      </c>
      <c r="BU1373" s="144">
        <v>4.2747817000000002E-6</v>
      </c>
      <c r="BV1373" s="136">
        <v>0</v>
      </c>
      <c r="BW1373" s="144">
        <v>2.9296203999999999E-7</v>
      </c>
      <c r="BX1373" s="144">
        <v>8.3853744000000002E-8</v>
      </c>
      <c r="BY1373" s="136">
        <v>0</v>
      </c>
      <c r="BZ1373" s="144">
        <v>1.2727194E-7</v>
      </c>
      <c r="CA1373" s="136">
        <v>0</v>
      </c>
      <c r="CB1373" s="136">
        <v>0</v>
      </c>
      <c r="CC1373" s="136">
        <v>0</v>
      </c>
      <c r="CD1373" s="136">
        <v>0</v>
      </c>
      <c r="CE1373" s="136">
        <v>0</v>
      </c>
      <c r="CF1373" s="144">
        <v>1.7558239E-7</v>
      </c>
      <c r="CG1373" s="144">
        <v>2.5554711000000001E-6</v>
      </c>
      <c r="CH1373" s="144">
        <v>6.8013920000000004E-8</v>
      </c>
      <c r="CI1373" s="136">
        <v>0</v>
      </c>
      <c r="CK1373" s="138"/>
      <c r="CL1373" s="233" t="s">
        <v>4679</v>
      </c>
      <c r="CP1373" s="141"/>
      <c r="CQ1373" s="74"/>
      <c r="CR1373" s="74"/>
      <c r="CS1373" s="74"/>
      <c r="CT1373" s="74"/>
      <c r="CU1373" s="74"/>
      <c r="CV1373" s="74"/>
      <c r="CW1373" s="74"/>
      <c r="CX1373" s="74"/>
      <c r="CY1373" s="74"/>
      <c r="CZ1373" s="74"/>
      <c r="DA1373" s="74"/>
      <c r="DB1373" s="74"/>
    </row>
    <row r="1374" spans="1:106" ht="14.5" customHeight="1">
      <c r="A1374" s="74" t="s">
        <v>5149</v>
      </c>
      <c r="B1374" s="129" t="s">
        <v>4870</v>
      </c>
      <c r="C1374" s="130" t="str">
        <f t="shared" si="773"/>
        <v>B.044.01.194</v>
      </c>
      <c r="D1374" s="131" t="s">
        <v>4868</v>
      </c>
      <c r="E1374" s="129" t="s">
        <v>2549</v>
      </c>
      <c r="F1374" s="132" t="s">
        <v>5151</v>
      </c>
      <c r="G1374" s="132">
        <f t="shared" si="774"/>
        <v>2.800422508E-2</v>
      </c>
      <c r="H1374" s="348">
        <f t="shared" si="775"/>
        <v>2.800422508E-2</v>
      </c>
      <c r="I1374" s="74"/>
      <c r="J1374" s="132">
        <f t="shared" si="776"/>
        <v>2.95335E-3</v>
      </c>
      <c r="K1374" s="132">
        <f t="shared" si="777"/>
        <v>4.8289053999999998E-3</v>
      </c>
      <c r="L1374" s="300">
        <f t="shared" si="778"/>
        <v>2.1470868E-4</v>
      </c>
      <c r="M1374" s="132">
        <v>2.0007260999999998E-2</v>
      </c>
      <c r="N1374" s="132">
        <v>2.5101310000000001E-3</v>
      </c>
      <c r="O1374" s="132">
        <v>2.3187744000000001E-3</v>
      </c>
      <c r="P1374" s="132">
        <v>1.9480897999999999E-3</v>
      </c>
      <c r="Q1374" s="132">
        <v>1.0052602000000001E-3</v>
      </c>
      <c r="R1374" s="132">
        <v>0</v>
      </c>
      <c r="S1374" s="132">
        <v>0</v>
      </c>
      <c r="T1374" s="132">
        <v>0</v>
      </c>
      <c r="U1374" s="132">
        <v>2.1470868E-4</v>
      </c>
      <c r="V1374" s="132">
        <v>0</v>
      </c>
      <c r="W1374" s="132">
        <v>0</v>
      </c>
      <c r="X1374" s="132">
        <v>0</v>
      </c>
      <c r="Y1374" s="132">
        <v>0</v>
      </c>
      <c r="Z1374" s="132">
        <v>0</v>
      </c>
      <c r="AA1374" s="74"/>
      <c r="AB1374" s="301">
        <f t="shared" si="779"/>
        <v>0.15043053383458643</v>
      </c>
      <c r="AC1374" s="338">
        <f t="shared" si="780"/>
        <v>0.15043053383458643</v>
      </c>
      <c r="AD1374" s="74"/>
      <c r="AE1374" s="136">
        <v>2.0927753</v>
      </c>
      <c r="AF1374" s="136">
        <v>1.8450123</v>
      </c>
      <c r="AG1374" s="136">
        <v>0</v>
      </c>
      <c r="AH1374" s="136">
        <v>0</v>
      </c>
      <c r="AI1374" s="136">
        <v>2.8865585000000002E-3</v>
      </c>
      <c r="AJ1374" s="136">
        <v>0.24391419</v>
      </c>
      <c r="AK1374" s="136">
        <v>9.6218610999999996E-4</v>
      </c>
      <c r="AL1374" s="74"/>
      <c r="AM1374" s="133">
        <v>3.9674339000000001E-3</v>
      </c>
      <c r="AN1374" s="340">
        <f t="shared" si="781"/>
        <v>3.9674339000000001E-3</v>
      </c>
      <c r="AP1374" s="133">
        <v>3.7241650999999998E-3</v>
      </c>
      <c r="AQ1374" s="133">
        <v>1.4592616000000001E-4</v>
      </c>
      <c r="AR1374" s="145">
        <v>9.7342605999999995E-5</v>
      </c>
      <c r="AS1374" s="134">
        <f t="shared" si="782"/>
        <v>2.2327128595000001E-7</v>
      </c>
      <c r="AT1374" s="135">
        <f t="shared" si="783"/>
        <v>5.3966774593599999E-10</v>
      </c>
      <c r="AU1374" s="135">
        <f t="shared" si="784"/>
        <v>1.36334185696E-2</v>
      </c>
      <c r="AV1374" s="302">
        <v>1.3959953E-7</v>
      </c>
      <c r="AW1374" s="302">
        <v>4.2120549000000001E-10</v>
      </c>
      <c r="AX1374" s="302">
        <v>1.1507936000000001E-14</v>
      </c>
      <c r="AY1374" s="303">
        <v>0</v>
      </c>
      <c r="AZ1374" s="303">
        <v>0</v>
      </c>
      <c r="BA1374" s="302">
        <v>2.8966695E-10</v>
      </c>
      <c r="BB1374" s="302">
        <v>8.3382089000000004E-8</v>
      </c>
      <c r="BC1374" s="302">
        <v>4.1062678E-11</v>
      </c>
      <c r="BD1374" s="302">
        <v>7.7388070000000001E-11</v>
      </c>
      <c r="BE1374" s="303">
        <v>0</v>
      </c>
      <c r="BF1374" s="303">
        <v>0</v>
      </c>
      <c r="BG1374" s="303">
        <v>0</v>
      </c>
      <c r="BH1374" s="303">
        <v>0</v>
      </c>
      <c r="BI1374" s="303">
        <v>0</v>
      </c>
      <c r="BJ1374" s="303">
        <v>0</v>
      </c>
      <c r="BK1374" s="303">
        <v>0</v>
      </c>
      <c r="BL1374" s="303">
        <v>0</v>
      </c>
      <c r="BM1374" s="302">
        <v>4.3335696000000002E-6</v>
      </c>
      <c r="BN1374" s="303">
        <v>1.3629085000000001E-2</v>
      </c>
      <c r="BO1374" s="303">
        <v>0</v>
      </c>
      <c r="BP1374" s="303">
        <v>0</v>
      </c>
      <c r="BQ1374" s="303">
        <v>0</v>
      </c>
      <c r="BR1374" s="74"/>
      <c r="BS1374" s="144">
        <v>9.2134658999999995E-6</v>
      </c>
      <c r="BT1374" s="144">
        <v>6.2890301999999997E-7</v>
      </c>
      <c r="BU1374" s="144">
        <v>4.1944024000000003E-6</v>
      </c>
      <c r="BV1374" s="136">
        <v>0</v>
      </c>
      <c r="BW1374" s="144">
        <v>1.2779987E-6</v>
      </c>
      <c r="BX1374" s="144">
        <v>1.8752499E-7</v>
      </c>
      <c r="BY1374" s="136">
        <v>0</v>
      </c>
      <c r="BZ1374" s="144">
        <v>2.8462258000000001E-7</v>
      </c>
      <c r="CA1374" s="136">
        <v>0</v>
      </c>
      <c r="CB1374" s="136">
        <v>0</v>
      </c>
      <c r="CC1374" s="136">
        <v>0</v>
      </c>
      <c r="CD1374" s="136">
        <v>0</v>
      </c>
      <c r="CE1374" s="136">
        <v>0</v>
      </c>
      <c r="CF1374" s="144">
        <v>3.9615210999999999E-7</v>
      </c>
      <c r="CG1374" s="144">
        <v>2.1403092E-6</v>
      </c>
      <c r="CH1374" s="144">
        <v>1.035529E-7</v>
      </c>
      <c r="CI1374" s="136">
        <v>0</v>
      </c>
      <c r="CJ1374" s="137"/>
      <c r="CK1374" s="138"/>
      <c r="CL1374" s="233" t="s">
        <v>4679</v>
      </c>
      <c r="CP1374" s="141"/>
      <c r="CQ1374" s="74"/>
      <c r="CR1374" s="74"/>
      <c r="CS1374" s="74"/>
      <c r="CT1374" s="74"/>
      <c r="CU1374" s="74"/>
      <c r="CV1374" s="74"/>
      <c r="CW1374" s="74"/>
      <c r="CX1374" s="74"/>
      <c r="CY1374" s="74"/>
      <c r="CZ1374" s="74"/>
      <c r="DA1374" s="74"/>
      <c r="DB1374" s="74"/>
    </row>
    <row r="1375" spans="1:106" ht="14.5" customHeight="1">
      <c r="A1375" s="74" t="s">
        <v>5152</v>
      </c>
      <c r="B1375" s="129" t="s">
        <v>4870</v>
      </c>
      <c r="C1375" s="130" t="str">
        <f t="shared" si="773"/>
        <v>B.044.01.195</v>
      </c>
      <c r="D1375" s="131" t="s">
        <v>4868</v>
      </c>
      <c r="E1375" s="129" t="s">
        <v>2549</v>
      </c>
      <c r="F1375" s="132" t="s">
        <v>5154</v>
      </c>
      <c r="G1375" s="132">
        <f t="shared" si="774"/>
        <v>3.8280632805999998E-2</v>
      </c>
      <c r="H1375" s="348">
        <f t="shared" si="775"/>
        <v>3.8280632805999998E-2</v>
      </c>
      <c r="I1375" s="74"/>
      <c r="J1375" s="132">
        <f t="shared" si="776"/>
        <v>3.4059377999999998E-3</v>
      </c>
      <c r="K1375" s="132">
        <f t="shared" si="777"/>
        <v>4.9535860999999999E-3</v>
      </c>
      <c r="L1375" s="300">
        <f t="shared" si="778"/>
        <v>3.7738906000000002E-5</v>
      </c>
      <c r="M1375" s="132">
        <v>2.9883369999999999E-2</v>
      </c>
      <c r="N1375" s="132">
        <v>2.4337605999999999E-3</v>
      </c>
      <c r="O1375" s="132">
        <v>2.5198255E-3</v>
      </c>
      <c r="P1375" s="132">
        <v>2.1170004000000001E-3</v>
      </c>
      <c r="Q1375" s="132">
        <v>1.2889373999999999E-3</v>
      </c>
      <c r="R1375" s="132">
        <v>0</v>
      </c>
      <c r="S1375" s="132">
        <v>0</v>
      </c>
      <c r="T1375" s="132">
        <v>0</v>
      </c>
      <c r="U1375" s="304">
        <v>3.7738906000000002E-5</v>
      </c>
      <c r="V1375" s="132">
        <v>0</v>
      </c>
      <c r="W1375" s="132">
        <v>0</v>
      </c>
      <c r="X1375" s="132">
        <v>0</v>
      </c>
      <c r="Y1375" s="132">
        <v>0</v>
      </c>
      <c r="Z1375" s="132">
        <v>0</v>
      </c>
      <c r="AA1375" s="74"/>
      <c r="AB1375" s="301">
        <f t="shared" si="779"/>
        <v>0.224686992481203</v>
      </c>
      <c r="AC1375" s="338">
        <f t="shared" si="780"/>
        <v>0.224686992481203</v>
      </c>
      <c r="AD1375" s="74"/>
      <c r="AE1375" s="136">
        <v>2.6848957000000002</v>
      </c>
      <c r="AF1375" s="136">
        <v>2.5655201999999999</v>
      </c>
      <c r="AG1375" s="136">
        <v>0</v>
      </c>
      <c r="AH1375" s="136">
        <v>0</v>
      </c>
      <c r="AI1375" s="136">
        <v>0</v>
      </c>
      <c r="AJ1375" s="136">
        <v>3.4440597000000003E-2</v>
      </c>
      <c r="AK1375" s="136">
        <v>8.4934820999999994E-2</v>
      </c>
      <c r="AL1375" s="74"/>
      <c r="AM1375" s="133">
        <v>5.2171902000000001E-3</v>
      </c>
      <c r="AN1375" s="340">
        <f t="shared" si="781"/>
        <v>5.2171902000000001E-3</v>
      </c>
      <c r="AP1375" s="133">
        <v>4.9569465999999996E-3</v>
      </c>
      <c r="AQ1375" s="133">
        <v>2.0324405000000001E-4</v>
      </c>
      <c r="AR1375" s="145">
        <v>5.6999543E-5</v>
      </c>
      <c r="AS1375" s="134">
        <f t="shared" si="782"/>
        <v>2.9717904874999998E-7</v>
      </c>
      <c r="AT1375" s="135">
        <f t="shared" si="783"/>
        <v>7.5164218155499997E-10</v>
      </c>
      <c r="AU1375" s="135">
        <f t="shared" si="784"/>
        <v>7.9831293026900001E-3</v>
      </c>
      <c r="AV1375" s="302">
        <v>2.0850952999999999E-7</v>
      </c>
      <c r="AW1375" s="302">
        <v>6.2912358999999996E-10</v>
      </c>
      <c r="AX1375" s="302">
        <v>1.7188554999999999E-14</v>
      </c>
      <c r="AY1375" s="303">
        <v>0</v>
      </c>
      <c r="AZ1375" s="303">
        <v>0</v>
      </c>
      <c r="BA1375" s="302">
        <v>3.1478275000000002E-10</v>
      </c>
      <c r="BB1375" s="302">
        <v>8.8354735999999995E-8</v>
      </c>
      <c r="BC1375" s="302">
        <v>4.4623047999999999E-11</v>
      </c>
      <c r="BD1375" s="302">
        <v>7.7878354999999994E-11</v>
      </c>
      <c r="BE1375" s="303">
        <v>0</v>
      </c>
      <c r="BF1375" s="303">
        <v>0</v>
      </c>
      <c r="BG1375" s="303">
        <v>0</v>
      </c>
      <c r="BH1375" s="303">
        <v>0</v>
      </c>
      <c r="BI1375" s="303">
        <v>0</v>
      </c>
      <c r="BJ1375" s="303">
        <v>0</v>
      </c>
      <c r="BK1375" s="303">
        <v>0</v>
      </c>
      <c r="BL1375" s="303">
        <v>0</v>
      </c>
      <c r="BM1375" s="302">
        <v>7.6170268999999996E-7</v>
      </c>
      <c r="BN1375" s="303">
        <v>7.9823676E-3</v>
      </c>
      <c r="BO1375" s="303">
        <v>0</v>
      </c>
      <c r="BP1375" s="303">
        <v>0</v>
      </c>
      <c r="BQ1375" s="303">
        <v>0</v>
      </c>
      <c r="BR1375" s="74"/>
      <c r="BS1375" s="144">
        <v>1.2477146E-5</v>
      </c>
      <c r="BT1375" s="144">
        <v>6.40552E-7</v>
      </c>
      <c r="BU1375" s="144">
        <v>6.2648695999999998E-6</v>
      </c>
      <c r="BV1375" s="136">
        <v>0</v>
      </c>
      <c r="BW1375" s="144">
        <v>1.5293835E-6</v>
      </c>
      <c r="BX1375" s="144">
        <v>2.0378449E-7</v>
      </c>
      <c r="BY1375" s="136">
        <v>0</v>
      </c>
      <c r="BZ1375" s="144">
        <v>3.0930100000000002E-7</v>
      </c>
      <c r="CA1375" s="136">
        <v>0</v>
      </c>
      <c r="CB1375" s="136">
        <v>0</v>
      </c>
      <c r="CC1375" s="136">
        <v>0</v>
      </c>
      <c r="CD1375" s="136">
        <v>0</v>
      </c>
      <c r="CE1375" s="136">
        <v>0</v>
      </c>
      <c r="CF1375" s="144">
        <v>4.2771727000000002E-7</v>
      </c>
      <c r="CG1375" s="144">
        <v>3.0833373E-6</v>
      </c>
      <c r="CH1375" s="144">
        <v>1.8201281999999999E-8</v>
      </c>
      <c r="CI1375" s="136">
        <v>0</v>
      </c>
      <c r="CJ1375" s="137"/>
      <c r="CK1375" s="138"/>
      <c r="CL1375" s="233" t="s">
        <v>4679</v>
      </c>
      <c r="CP1375" s="141"/>
      <c r="CQ1375" s="74"/>
      <c r="CR1375" s="74"/>
      <c r="CS1375" s="74"/>
      <c r="CT1375" s="74"/>
      <c r="CU1375" s="74"/>
      <c r="CV1375" s="74"/>
      <c r="CW1375" s="74"/>
      <c r="CX1375" s="74"/>
      <c r="CY1375" s="74"/>
      <c r="CZ1375" s="74"/>
      <c r="DA1375" s="74"/>
      <c r="DB1375" s="74"/>
    </row>
    <row r="1376" spans="1:106" ht="14.5" customHeight="1">
      <c r="A1376" s="74" t="s">
        <v>5155</v>
      </c>
      <c r="B1376" s="129" t="s">
        <v>4870</v>
      </c>
      <c r="C1376" s="130" t="str">
        <f t="shared" si="773"/>
        <v>B.044.01.196</v>
      </c>
      <c r="D1376" s="131" t="s">
        <v>4868</v>
      </c>
      <c r="E1376" s="129" t="s">
        <v>2549</v>
      </c>
      <c r="F1376" s="132" t="s">
        <v>5157</v>
      </c>
      <c r="G1376" s="132">
        <f t="shared" si="774"/>
        <v>4.55484524E-3</v>
      </c>
      <c r="H1376" s="348">
        <f t="shared" si="775"/>
        <v>4.55484524E-3</v>
      </c>
      <c r="I1376" s="74"/>
      <c r="J1376" s="132">
        <f t="shared" si="776"/>
        <v>3.1004237999999996E-4</v>
      </c>
      <c r="K1376" s="132">
        <f t="shared" si="777"/>
        <v>9.2590359999999994E-4</v>
      </c>
      <c r="L1376" s="300">
        <f t="shared" si="778"/>
        <v>1.2694056000000001E-4</v>
      </c>
      <c r="M1376" s="132">
        <v>3.1919587000000002E-3</v>
      </c>
      <c r="N1376" s="132">
        <v>7.1938248999999996E-4</v>
      </c>
      <c r="O1376" s="132">
        <v>2.0652111E-4</v>
      </c>
      <c r="P1376" s="132">
        <v>1.7350617999999999E-4</v>
      </c>
      <c r="Q1376" s="132">
        <v>1.365362E-4</v>
      </c>
      <c r="R1376" s="132">
        <v>0</v>
      </c>
      <c r="S1376" s="132">
        <v>0</v>
      </c>
      <c r="T1376" s="132">
        <v>0</v>
      </c>
      <c r="U1376" s="132">
        <v>1.2694056000000001E-4</v>
      </c>
      <c r="V1376" s="132">
        <v>0</v>
      </c>
      <c r="W1376" s="132">
        <v>0</v>
      </c>
      <c r="X1376" s="132">
        <v>0</v>
      </c>
      <c r="Y1376" s="132">
        <v>0</v>
      </c>
      <c r="Z1376" s="132">
        <v>0</v>
      </c>
      <c r="AA1376" s="74"/>
      <c r="AB1376" s="301">
        <f t="shared" si="779"/>
        <v>2.3999689473684211E-2</v>
      </c>
      <c r="AC1376" s="338">
        <f t="shared" si="780"/>
        <v>2.3999689473684211E-2</v>
      </c>
      <c r="AD1376" s="74"/>
      <c r="AE1376" s="136">
        <v>2.1764774</v>
      </c>
      <c r="AF1376" s="136">
        <v>1.7086410999999999</v>
      </c>
      <c r="AG1376" s="136">
        <v>0</v>
      </c>
      <c r="AH1376" s="136">
        <v>0</v>
      </c>
      <c r="AI1376" s="136">
        <v>1.3659454E-2</v>
      </c>
      <c r="AJ1376" s="136">
        <v>0.16903573</v>
      </c>
      <c r="AK1376" s="136">
        <v>0.28514107</v>
      </c>
      <c r="AL1376" s="74"/>
      <c r="AM1376" s="133">
        <v>7.0343697000000002E-4</v>
      </c>
      <c r="AN1376" s="340">
        <f t="shared" si="781"/>
        <v>7.0343697000000002E-4</v>
      </c>
      <c r="AP1376" s="133">
        <v>6.5828835000000005E-4</v>
      </c>
      <c r="AQ1376" s="145">
        <v>2.3859975E-5</v>
      </c>
      <c r="AR1376" s="145">
        <v>2.1288647999999999E-5</v>
      </c>
      <c r="AS1376" s="134">
        <f t="shared" si="782"/>
        <v>3.9465728121000003E-8</v>
      </c>
      <c r="AT1376" s="135">
        <f t="shared" si="783"/>
        <v>8.8239551976299993E-11</v>
      </c>
      <c r="AU1376" s="135">
        <f t="shared" si="784"/>
        <v>2.9816033029999999E-3</v>
      </c>
      <c r="AV1376" s="302">
        <v>2.2271712E-8</v>
      </c>
      <c r="AW1376" s="302">
        <v>6.7199130999999994E-11</v>
      </c>
      <c r="AX1376" s="302">
        <v>1.8359763000000002E-15</v>
      </c>
      <c r="AY1376" s="303">
        <v>0</v>
      </c>
      <c r="AZ1376" s="303">
        <v>0</v>
      </c>
      <c r="BA1376" s="302">
        <v>2.5799121000000001E-11</v>
      </c>
      <c r="BB1376" s="302">
        <v>1.7168217000000002E-8</v>
      </c>
      <c r="BC1376" s="302">
        <v>3.6572380000000003E-12</v>
      </c>
      <c r="BD1376" s="302">
        <v>1.7381347000000001E-11</v>
      </c>
      <c r="BE1376" s="303">
        <v>0</v>
      </c>
      <c r="BF1376" s="303">
        <v>0</v>
      </c>
      <c r="BG1376" s="303">
        <v>0</v>
      </c>
      <c r="BH1376" s="303">
        <v>0</v>
      </c>
      <c r="BI1376" s="303">
        <v>0</v>
      </c>
      <c r="BJ1376" s="303">
        <v>0</v>
      </c>
      <c r="BK1376" s="303">
        <v>0</v>
      </c>
      <c r="BL1376" s="303">
        <v>0</v>
      </c>
      <c r="BM1376" s="302">
        <v>2.5621029999999999E-6</v>
      </c>
      <c r="BN1376" s="303">
        <v>2.9790412E-3</v>
      </c>
      <c r="BO1376" s="303">
        <v>0</v>
      </c>
      <c r="BP1376" s="303">
        <v>0</v>
      </c>
      <c r="BQ1376" s="303">
        <v>0</v>
      </c>
      <c r="BR1376" s="74"/>
      <c r="BS1376" s="144">
        <v>1.5386550999999999E-6</v>
      </c>
      <c r="BT1376" s="144">
        <v>1.2832603000000001E-7</v>
      </c>
      <c r="BU1376" s="144">
        <v>6.6917503000000004E-7</v>
      </c>
      <c r="BV1376" s="136">
        <v>0</v>
      </c>
      <c r="BW1376" s="144">
        <v>2.154627E-7</v>
      </c>
      <c r="BX1376" s="144">
        <v>1.6701871000000001E-8</v>
      </c>
      <c r="BY1376" s="136">
        <v>0</v>
      </c>
      <c r="BZ1376" s="144">
        <v>2.5349845999999999E-8</v>
      </c>
      <c r="CA1376" s="136">
        <v>0</v>
      </c>
      <c r="CB1376" s="136">
        <v>0</v>
      </c>
      <c r="CC1376" s="136">
        <v>0</v>
      </c>
      <c r="CD1376" s="136">
        <v>0</v>
      </c>
      <c r="CE1376" s="136">
        <v>0</v>
      </c>
      <c r="CF1376" s="144">
        <v>3.9977257999999997E-8</v>
      </c>
      <c r="CG1376" s="144">
        <v>3.8243960999999999E-7</v>
      </c>
      <c r="CH1376" s="144">
        <v>6.1222781999999995E-8</v>
      </c>
      <c r="CI1376" s="136">
        <v>0</v>
      </c>
      <c r="CJ1376" s="137"/>
      <c r="CK1376" s="138"/>
      <c r="CL1376" s="233" t="s">
        <v>4679</v>
      </c>
      <c r="CP1376" s="141"/>
      <c r="CQ1376" s="74"/>
      <c r="CR1376" s="74"/>
      <c r="CS1376" s="74"/>
      <c r="CT1376" s="74"/>
      <c r="CU1376" s="74"/>
      <c r="CV1376" s="74"/>
      <c r="CW1376" s="74"/>
      <c r="CX1376" s="74"/>
      <c r="CY1376" s="74"/>
      <c r="CZ1376" s="74"/>
      <c r="DA1376" s="74"/>
      <c r="DB1376" s="74"/>
    </row>
    <row r="1377" spans="1:106" ht="14.5" customHeight="1">
      <c r="A1377" s="74" t="s">
        <v>5158</v>
      </c>
      <c r="B1377" s="129" t="s">
        <v>4870</v>
      </c>
      <c r="C1377" s="130" t="str">
        <f t="shared" si="773"/>
        <v>B.044.01.197</v>
      </c>
      <c r="D1377" s="131" t="s">
        <v>4868</v>
      </c>
      <c r="E1377" s="129" t="s">
        <v>2549</v>
      </c>
      <c r="F1377" s="132" t="s">
        <v>5160</v>
      </c>
      <c r="G1377" s="132">
        <f t="shared" si="774"/>
        <v>4.0922396399999998E-2</v>
      </c>
      <c r="H1377" s="348">
        <f t="shared" si="775"/>
        <v>4.0922396399999998E-2</v>
      </c>
      <c r="I1377" s="74"/>
      <c r="J1377" s="132">
        <f t="shared" si="776"/>
        <v>2.8650435999999996E-3</v>
      </c>
      <c r="K1377" s="132">
        <f t="shared" si="777"/>
        <v>8.6645457999999995E-3</v>
      </c>
      <c r="L1377" s="300">
        <f t="shared" si="778"/>
        <v>0</v>
      </c>
      <c r="M1377" s="132">
        <v>2.9392807E-2</v>
      </c>
      <c r="N1377" s="132">
        <v>6.8177300999999997E-3</v>
      </c>
      <c r="O1377" s="132">
        <v>1.8468156999999999E-3</v>
      </c>
      <c r="P1377" s="132">
        <v>1.5515794999999999E-3</v>
      </c>
      <c r="Q1377" s="132">
        <v>1.3134640999999999E-3</v>
      </c>
      <c r="R1377" s="132">
        <v>0</v>
      </c>
      <c r="S1377" s="132">
        <v>0</v>
      </c>
      <c r="T1377" s="132">
        <v>0</v>
      </c>
      <c r="U1377" s="132">
        <v>0</v>
      </c>
      <c r="V1377" s="132">
        <v>0</v>
      </c>
      <c r="W1377" s="132">
        <v>0</v>
      </c>
      <c r="X1377" s="132">
        <v>0</v>
      </c>
      <c r="Y1377" s="132">
        <v>0</v>
      </c>
      <c r="Z1377" s="132">
        <v>0</v>
      </c>
      <c r="AA1377" s="74"/>
      <c r="AB1377" s="301">
        <f t="shared" si="779"/>
        <v>0.22099854887218043</v>
      </c>
      <c r="AC1377" s="338">
        <f t="shared" si="780"/>
        <v>0.22099854887218043</v>
      </c>
      <c r="AD1377" s="74"/>
      <c r="AE1377" s="136">
        <v>3.0994152000000001</v>
      </c>
      <c r="AF1377" s="136">
        <v>3.0994152000000001</v>
      </c>
      <c r="AG1377" s="136">
        <v>0</v>
      </c>
      <c r="AH1377" s="136">
        <v>0</v>
      </c>
      <c r="AI1377" s="136">
        <v>0</v>
      </c>
      <c r="AJ1377" s="136">
        <v>0</v>
      </c>
      <c r="AK1377" s="136">
        <v>0</v>
      </c>
      <c r="AL1377" s="74"/>
      <c r="AM1377" s="133">
        <v>6.5547851999999997E-3</v>
      </c>
      <c r="AN1377" s="340">
        <f t="shared" si="781"/>
        <v>6.5547851999999997E-3</v>
      </c>
      <c r="AP1377" s="133">
        <v>6.1262399000000002E-3</v>
      </c>
      <c r="AQ1377" s="133">
        <v>2.2039967000000001E-4</v>
      </c>
      <c r="AR1377" s="133">
        <v>2.0814561E-4</v>
      </c>
      <c r="AS1377" s="134">
        <f t="shared" si="782"/>
        <v>3.6728056872000001E-7</v>
      </c>
      <c r="AT1377" s="135">
        <f t="shared" si="783"/>
        <v>8.1508754938899991E-10</v>
      </c>
      <c r="AU1377" s="135">
        <f t="shared" si="784"/>
        <v>2.9152047E-2</v>
      </c>
      <c r="AV1377" s="302">
        <v>2.0508666E-7</v>
      </c>
      <c r="AW1377" s="302">
        <v>6.1879595000000003E-10</v>
      </c>
      <c r="AX1377" s="302">
        <v>1.6906389000000001E-14</v>
      </c>
      <c r="AY1377" s="303">
        <v>0</v>
      </c>
      <c r="AZ1377" s="303">
        <v>0</v>
      </c>
      <c r="BA1377" s="302">
        <v>2.3070872000000001E-10</v>
      </c>
      <c r="BB1377" s="302">
        <v>1.6196319999999999E-7</v>
      </c>
      <c r="BC1377" s="302">
        <v>3.2704862999999997E-11</v>
      </c>
      <c r="BD1377" s="302">
        <v>1.6356983E-10</v>
      </c>
      <c r="BE1377" s="303">
        <v>0</v>
      </c>
      <c r="BF1377" s="303">
        <v>0</v>
      </c>
      <c r="BG1377" s="303">
        <v>0</v>
      </c>
      <c r="BH1377" s="303">
        <v>0</v>
      </c>
      <c r="BI1377" s="303">
        <v>0</v>
      </c>
      <c r="BJ1377" s="303">
        <v>0</v>
      </c>
      <c r="BK1377" s="303">
        <v>0</v>
      </c>
      <c r="BL1377" s="303">
        <v>0</v>
      </c>
      <c r="BM1377" s="303">
        <v>0</v>
      </c>
      <c r="BN1377" s="303">
        <v>2.9152047E-2</v>
      </c>
      <c r="BO1377" s="303">
        <v>0</v>
      </c>
      <c r="BP1377" s="303">
        <v>0</v>
      </c>
      <c r="BQ1377" s="303">
        <v>0</v>
      </c>
      <c r="BR1377" s="74"/>
      <c r="BS1377" s="144">
        <v>1.3901083999999999E-5</v>
      </c>
      <c r="BT1377" s="144">
        <v>1.2036554999999999E-6</v>
      </c>
      <c r="BU1377" s="144">
        <v>6.1620259999999999E-6</v>
      </c>
      <c r="BV1377" s="136">
        <v>0</v>
      </c>
      <c r="BW1377" s="144">
        <v>2.0557718000000001E-6</v>
      </c>
      <c r="BX1377" s="144">
        <v>1.4935652999999999E-7</v>
      </c>
      <c r="BY1377" s="136">
        <v>0</v>
      </c>
      <c r="BZ1377" s="144">
        <v>2.2669108E-7</v>
      </c>
      <c r="CA1377" s="136">
        <v>0</v>
      </c>
      <c r="CB1377" s="136">
        <v>0</v>
      </c>
      <c r="CC1377" s="136">
        <v>0</v>
      </c>
      <c r="CD1377" s="136">
        <v>0</v>
      </c>
      <c r="CE1377" s="136">
        <v>0</v>
      </c>
      <c r="CF1377" s="144">
        <v>3.6113836E-7</v>
      </c>
      <c r="CG1377" s="144">
        <v>3.7424447999999998E-6</v>
      </c>
      <c r="CH1377" s="136">
        <v>0</v>
      </c>
      <c r="CI1377" s="136">
        <v>0</v>
      </c>
      <c r="CJ1377" s="137"/>
      <c r="CK1377" s="138"/>
      <c r="CL1377" s="233" t="s">
        <v>4679</v>
      </c>
      <c r="CP1377" s="141"/>
      <c r="CQ1377" s="74"/>
      <c r="CR1377" s="74"/>
      <c r="CS1377" s="74"/>
      <c r="CT1377" s="74"/>
      <c r="CU1377" s="74"/>
      <c r="CV1377" s="74"/>
      <c r="CW1377" s="74"/>
      <c r="CX1377" s="74"/>
      <c r="CY1377" s="74"/>
      <c r="CZ1377" s="74"/>
      <c r="DA1377" s="74"/>
      <c r="DB1377" s="74"/>
    </row>
    <row r="1378" spans="1:106" ht="14.5" customHeight="1">
      <c r="A1378" s="74" t="s">
        <v>5161</v>
      </c>
      <c r="B1378" s="129" t="s">
        <v>4870</v>
      </c>
      <c r="C1378" s="130" t="str">
        <f t="shared" si="773"/>
        <v>B.044.01.198</v>
      </c>
      <c r="D1378" s="131" t="s">
        <v>4868</v>
      </c>
      <c r="E1378" s="129" t="s">
        <v>2549</v>
      </c>
      <c r="F1378" s="132" t="s">
        <v>5163</v>
      </c>
      <c r="G1378" s="132">
        <f t="shared" si="774"/>
        <v>4.4015995274999997E-2</v>
      </c>
      <c r="H1378" s="348">
        <f t="shared" si="775"/>
        <v>4.4015995274999997E-2</v>
      </c>
      <c r="I1378" s="74"/>
      <c r="J1378" s="132">
        <f t="shared" si="776"/>
        <v>3.5374802E-3</v>
      </c>
      <c r="K1378" s="132">
        <f t="shared" si="777"/>
        <v>5.0783390999999999E-3</v>
      </c>
      <c r="L1378" s="300">
        <f t="shared" si="778"/>
        <v>1.8089975E-5</v>
      </c>
      <c r="M1378" s="132">
        <v>3.5382086E-2</v>
      </c>
      <c r="N1378" s="132">
        <v>2.5625984999999999E-3</v>
      </c>
      <c r="O1378" s="132">
        <v>2.5157406E-3</v>
      </c>
      <c r="P1378" s="132">
        <v>2.1135685999999999E-3</v>
      </c>
      <c r="Q1378" s="132">
        <v>1.4239115999999999E-3</v>
      </c>
      <c r="R1378" s="132">
        <v>0</v>
      </c>
      <c r="S1378" s="132">
        <v>0</v>
      </c>
      <c r="T1378" s="132">
        <v>0</v>
      </c>
      <c r="U1378" s="304">
        <v>1.8089975E-5</v>
      </c>
      <c r="V1378" s="132">
        <v>0</v>
      </c>
      <c r="W1378" s="132">
        <v>0</v>
      </c>
      <c r="X1378" s="132">
        <v>0</v>
      </c>
      <c r="Y1378" s="132">
        <v>0</v>
      </c>
      <c r="Z1378" s="132">
        <v>0</v>
      </c>
      <c r="AA1378" s="74"/>
      <c r="AB1378" s="301">
        <f t="shared" si="779"/>
        <v>0.26603072180451126</v>
      </c>
      <c r="AC1378" s="338">
        <f t="shared" si="780"/>
        <v>0.26603072180451126</v>
      </c>
      <c r="AD1378" s="74"/>
      <c r="AE1378" s="136">
        <v>3.0253553000000002</v>
      </c>
      <c r="AF1378" s="136">
        <v>2.9591398</v>
      </c>
      <c r="AG1378" s="136">
        <v>0</v>
      </c>
      <c r="AH1378" s="136">
        <v>0</v>
      </c>
      <c r="AI1378" s="136">
        <v>0</v>
      </c>
      <c r="AJ1378" s="136">
        <v>3.5055259999999998E-2</v>
      </c>
      <c r="AK1378" s="136">
        <v>3.1160232E-2</v>
      </c>
      <c r="AL1378" s="74"/>
      <c r="AM1378" s="133">
        <v>5.9421841000000001E-3</v>
      </c>
      <c r="AN1378" s="340">
        <f t="shared" si="781"/>
        <v>5.9421841000000001E-3</v>
      </c>
      <c r="AP1378" s="133">
        <v>5.6705946000000004E-3</v>
      </c>
      <c r="AQ1378" s="133">
        <v>2.3525291E-4</v>
      </c>
      <c r="AR1378" s="145">
        <v>3.6336556E-5</v>
      </c>
      <c r="AS1378" s="134">
        <f t="shared" si="782"/>
        <v>3.3996370945000001E-7</v>
      </c>
      <c r="AT1378" s="135">
        <f t="shared" si="783"/>
        <v>8.7001814434999999E-10</v>
      </c>
      <c r="AU1378" s="135">
        <f t="shared" si="784"/>
        <v>5.08915351877E-3</v>
      </c>
      <c r="AV1378" s="302">
        <v>2.4687650999999999E-7</v>
      </c>
      <c r="AW1378" s="302">
        <v>7.4488601000000001E-10</v>
      </c>
      <c r="AX1378" s="302">
        <v>2.035135E-14</v>
      </c>
      <c r="AY1378" s="303">
        <v>0</v>
      </c>
      <c r="AZ1378" s="303">
        <v>0</v>
      </c>
      <c r="BA1378" s="302">
        <v>3.1427245E-10</v>
      </c>
      <c r="BB1378" s="302">
        <v>9.2772927000000006E-8</v>
      </c>
      <c r="BC1378" s="302">
        <v>4.455071E-11</v>
      </c>
      <c r="BD1378" s="302">
        <v>8.0561072999999997E-11</v>
      </c>
      <c r="BE1378" s="303">
        <v>0</v>
      </c>
      <c r="BF1378" s="303">
        <v>0</v>
      </c>
      <c r="BG1378" s="303">
        <v>0</v>
      </c>
      <c r="BH1378" s="303">
        <v>0</v>
      </c>
      <c r="BI1378" s="303">
        <v>0</v>
      </c>
      <c r="BJ1378" s="303">
        <v>0</v>
      </c>
      <c r="BK1378" s="303">
        <v>0</v>
      </c>
      <c r="BL1378" s="303">
        <v>0</v>
      </c>
      <c r="BM1378" s="302">
        <v>3.6511877000000001E-7</v>
      </c>
      <c r="BN1378" s="303">
        <v>5.0887883999999996E-3</v>
      </c>
      <c r="BO1378" s="303">
        <v>0</v>
      </c>
      <c r="BP1378" s="303">
        <v>0</v>
      </c>
      <c r="BQ1378" s="303">
        <v>0</v>
      </c>
      <c r="BR1378" s="74"/>
      <c r="BS1378" s="144">
        <v>1.4298350999999999E-5</v>
      </c>
      <c r="BT1378" s="144">
        <v>6.5887947000000002E-7</v>
      </c>
      <c r="BU1378" s="144">
        <v>7.4176422999999996E-6</v>
      </c>
      <c r="BV1378" s="136">
        <v>0</v>
      </c>
      <c r="BW1378" s="144">
        <v>1.6655394999999999E-6</v>
      </c>
      <c r="BX1378" s="144">
        <v>2.0345413999999999E-7</v>
      </c>
      <c r="BY1378" s="136">
        <v>0</v>
      </c>
      <c r="BZ1378" s="144">
        <v>3.0879959000000001E-7</v>
      </c>
      <c r="CA1378" s="136">
        <v>0</v>
      </c>
      <c r="CB1378" s="136">
        <v>0</v>
      </c>
      <c r="CC1378" s="136">
        <v>0</v>
      </c>
      <c r="CD1378" s="136">
        <v>0</v>
      </c>
      <c r="CE1378" s="136">
        <v>0</v>
      </c>
      <c r="CF1378" s="144">
        <v>4.28281E-7</v>
      </c>
      <c r="CG1378" s="144">
        <v>3.6070299999999999E-6</v>
      </c>
      <c r="CH1378" s="144">
        <v>8.7247026999999999E-9</v>
      </c>
      <c r="CI1378" s="136">
        <v>0</v>
      </c>
      <c r="CJ1378" s="137"/>
      <c r="CK1378" s="138"/>
      <c r="CL1378" s="233" t="s">
        <v>4679</v>
      </c>
      <c r="CP1378" s="74"/>
      <c r="CQ1378" s="74"/>
      <c r="CR1378" s="74"/>
      <c r="CS1378" s="74"/>
      <c r="CT1378" s="74"/>
      <c r="CU1378" s="74"/>
      <c r="CV1378" s="74"/>
      <c r="CW1378" s="74"/>
      <c r="CX1378" s="74"/>
      <c r="CY1378" s="74"/>
      <c r="CZ1378" s="74"/>
      <c r="DA1378" s="74"/>
      <c r="DB1378" s="74"/>
    </row>
    <row r="1379" spans="1:106" ht="14.5" customHeight="1">
      <c r="A1379" s="74" t="s">
        <v>5164</v>
      </c>
      <c r="B1379" s="129" t="s">
        <v>4870</v>
      </c>
      <c r="C1379" s="130" t="str">
        <f t="shared" si="773"/>
        <v>B.044.01.199</v>
      </c>
      <c r="D1379" s="131" t="s">
        <v>4868</v>
      </c>
      <c r="E1379" s="129" t="s">
        <v>2549</v>
      </c>
      <c r="F1379" s="132" t="s">
        <v>5166</v>
      </c>
      <c r="G1379" s="132">
        <f t="shared" si="774"/>
        <v>3.481974060207E-2</v>
      </c>
      <c r="H1379" s="348">
        <f t="shared" si="775"/>
        <v>3.481974060207E-2</v>
      </c>
      <c r="I1379" s="74"/>
      <c r="J1379" s="132">
        <f t="shared" si="776"/>
        <v>3.9667725999999997E-3</v>
      </c>
      <c r="K1379" s="132">
        <f t="shared" si="777"/>
        <v>5.9042778999999993E-3</v>
      </c>
      <c r="L1379" s="300">
        <f t="shared" si="778"/>
        <v>4.6910206999999998E-7</v>
      </c>
      <c r="M1379" s="132">
        <v>2.4948221E-2</v>
      </c>
      <c r="N1379" s="132">
        <v>2.7450005999999998E-3</v>
      </c>
      <c r="O1379" s="132">
        <v>3.1592772999999999E-3</v>
      </c>
      <c r="P1379" s="132">
        <v>2.6542279999999998E-3</v>
      </c>
      <c r="Q1379" s="132">
        <v>1.3125445999999999E-3</v>
      </c>
      <c r="R1379" s="132">
        <v>0</v>
      </c>
      <c r="S1379" s="132">
        <v>0</v>
      </c>
      <c r="T1379" s="132">
        <v>0</v>
      </c>
      <c r="U1379" s="304">
        <v>4.6910206999999998E-7</v>
      </c>
      <c r="V1379" s="132">
        <v>0</v>
      </c>
      <c r="W1379" s="132">
        <v>0</v>
      </c>
      <c r="X1379" s="132">
        <v>0</v>
      </c>
      <c r="Y1379" s="132">
        <v>0</v>
      </c>
      <c r="Z1379" s="132">
        <v>0</v>
      </c>
      <c r="AA1379" s="74"/>
      <c r="AB1379" s="301">
        <f t="shared" si="779"/>
        <v>0.18758060902255638</v>
      </c>
      <c r="AC1379" s="338">
        <f t="shared" si="780"/>
        <v>0.18758060902255638</v>
      </c>
      <c r="AD1379" s="74"/>
      <c r="AE1379" s="136">
        <v>2.3359405</v>
      </c>
      <c r="AF1379" s="136">
        <v>2.3352015000000002</v>
      </c>
      <c r="AG1379" s="136">
        <v>0</v>
      </c>
      <c r="AH1379" s="136">
        <v>0</v>
      </c>
      <c r="AI1379" s="136">
        <v>0</v>
      </c>
      <c r="AJ1379" s="136">
        <v>7.3899994999999995E-4</v>
      </c>
      <c r="AK1379" s="136">
        <v>0</v>
      </c>
      <c r="AL1379" s="74"/>
      <c r="AM1379" s="133">
        <v>4.8857079999999999E-3</v>
      </c>
      <c r="AN1379" s="340">
        <f t="shared" si="781"/>
        <v>4.8857079999999999E-3</v>
      </c>
      <c r="AP1379" s="133">
        <v>4.5856897999999998E-3</v>
      </c>
      <c r="AQ1379" s="133">
        <v>1.8180270999999999E-4</v>
      </c>
      <c r="AR1379" s="133">
        <v>1.1821554E-4</v>
      </c>
      <c r="AS1379" s="134">
        <f t="shared" si="782"/>
        <v>2.7492144461999998E-7</v>
      </c>
      <c r="AT1379" s="135">
        <f t="shared" si="783"/>
        <v>6.7234728691700003E-10</v>
      </c>
      <c r="AU1379" s="135">
        <f t="shared" si="784"/>
        <v>1.65567984681152E-2</v>
      </c>
      <c r="AV1379" s="302">
        <v>1.7407479999999999E-7</v>
      </c>
      <c r="AW1379" s="302">
        <v>5.2522570000000003E-10</v>
      </c>
      <c r="AX1379" s="302">
        <v>1.4349916999999999E-14</v>
      </c>
      <c r="AY1379" s="303">
        <v>0</v>
      </c>
      <c r="AZ1379" s="303">
        <v>0</v>
      </c>
      <c r="BA1379" s="302">
        <v>3.9466462000000001E-10</v>
      </c>
      <c r="BB1379" s="302">
        <v>1.0045198E-7</v>
      </c>
      <c r="BC1379" s="302">
        <v>5.5946963000000003E-11</v>
      </c>
      <c r="BD1379" s="302">
        <v>9.1160274000000002E-11</v>
      </c>
      <c r="BE1379" s="303">
        <v>0</v>
      </c>
      <c r="BF1379" s="303">
        <v>0</v>
      </c>
      <c r="BG1379" s="303">
        <v>0</v>
      </c>
      <c r="BH1379" s="303">
        <v>0</v>
      </c>
      <c r="BI1379" s="303">
        <v>0</v>
      </c>
      <c r="BJ1379" s="303">
        <v>0</v>
      </c>
      <c r="BK1379" s="303">
        <v>0</v>
      </c>
      <c r="BL1379" s="303">
        <v>0</v>
      </c>
      <c r="BM1379" s="302">
        <v>9.4681151999999995E-9</v>
      </c>
      <c r="BN1379" s="303">
        <v>1.6556788999999999E-2</v>
      </c>
      <c r="BO1379" s="303">
        <v>0</v>
      </c>
      <c r="BP1379" s="303">
        <v>0</v>
      </c>
      <c r="BQ1379" s="303">
        <v>0</v>
      </c>
      <c r="BR1379" s="74"/>
      <c r="BS1379" s="144">
        <v>1.1467252E-5</v>
      </c>
      <c r="BT1379" s="144">
        <v>7.5842085999999998E-7</v>
      </c>
      <c r="BU1379" s="144">
        <v>5.2302451E-6</v>
      </c>
      <c r="BV1379" s="136">
        <v>0</v>
      </c>
      <c r="BW1379" s="144">
        <v>1.6090428999999999E-6</v>
      </c>
      <c r="BX1379" s="144">
        <v>2.5549852999999999E-7</v>
      </c>
      <c r="BY1379" s="136">
        <v>0</v>
      </c>
      <c r="BZ1379" s="144">
        <v>3.8779178999999999E-7</v>
      </c>
      <c r="CA1379" s="136">
        <v>0</v>
      </c>
      <c r="CB1379" s="136">
        <v>0</v>
      </c>
      <c r="CC1379" s="136">
        <v>0</v>
      </c>
      <c r="CD1379" s="136">
        <v>0</v>
      </c>
      <c r="CE1379" s="136">
        <v>0</v>
      </c>
      <c r="CF1379" s="144">
        <v>5.3335784000000001E-7</v>
      </c>
      <c r="CG1379" s="144">
        <v>2.6926685000000002E-6</v>
      </c>
      <c r="CH1379" s="144">
        <v>2.2624553000000001E-10</v>
      </c>
      <c r="CI1379" s="136">
        <v>0</v>
      </c>
      <c r="CJ1379" s="137"/>
      <c r="CK1379" s="138"/>
      <c r="CL1379" s="233" t="s">
        <v>4679</v>
      </c>
      <c r="CP1379" s="141"/>
      <c r="CQ1379" s="74"/>
      <c r="CR1379" s="74"/>
      <c r="CS1379" s="74"/>
      <c r="CT1379" s="74"/>
      <c r="CU1379" s="74"/>
      <c r="CV1379" s="74"/>
      <c r="CW1379" s="74"/>
      <c r="CX1379" s="74"/>
      <c r="CY1379" s="74"/>
      <c r="CZ1379" s="74"/>
      <c r="DA1379" s="74"/>
      <c r="DB1379" s="74"/>
    </row>
    <row r="1380" spans="1:106" ht="14.5" customHeight="1">
      <c r="A1380" s="74" t="s">
        <v>5167</v>
      </c>
      <c r="B1380" s="129" t="s">
        <v>4870</v>
      </c>
      <c r="C1380" s="130" t="str">
        <f t="shared" si="773"/>
        <v>B.044.01.200</v>
      </c>
      <c r="D1380" s="131" t="s">
        <v>4868</v>
      </c>
      <c r="E1380" s="129" t="s">
        <v>2549</v>
      </c>
      <c r="F1380" s="132" t="s">
        <v>5169</v>
      </c>
      <c r="G1380" s="132">
        <f t="shared" si="774"/>
        <v>5.2328155400000005E-3</v>
      </c>
      <c r="H1380" s="348">
        <f t="shared" si="775"/>
        <v>5.2328155400000005E-3</v>
      </c>
      <c r="I1380" s="74"/>
      <c r="J1380" s="132">
        <f t="shared" si="776"/>
        <v>4.2747699000000004E-4</v>
      </c>
      <c r="K1380" s="132">
        <f t="shared" si="777"/>
        <v>6.0279491000000008E-4</v>
      </c>
      <c r="L1380" s="300">
        <f t="shared" si="778"/>
        <v>1.8268474000000001E-4</v>
      </c>
      <c r="M1380" s="132">
        <v>4.0198589000000002E-3</v>
      </c>
      <c r="N1380" s="132">
        <v>2.8356869E-4</v>
      </c>
      <c r="O1380" s="132">
        <v>3.1922622000000002E-4</v>
      </c>
      <c r="P1380" s="132">
        <v>2.6819399000000001E-4</v>
      </c>
      <c r="Q1380" s="132">
        <v>1.59283E-4</v>
      </c>
      <c r="R1380" s="132">
        <v>0</v>
      </c>
      <c r="S1380" s="132">
        <v>0</v>
      </c>
      <c r="T1380" s="132">
        <v>0</v>
      </c>
      <c r="U1380" s="132">
        <v>1.8268474000000001E-4</v>
      </c>
      <c r="V1380" s="132">
        <v>0</v>
      </c>
      <c r="W1380" s="132">
        <v>0</v>
      </c>
      <c r="X1380" s="132">
        <v>0</v>
      </c>
      <c r="Y1380" s="132">
        <v>0</v>
      </c>
      <c r="Z1380" s="132">
        <v>0</v>
      </c>
      <c r="AA1380" s="74"/>
      <c r="AB1380" s="301">
        <f t="shared" si="779"/>
        <v>3.0224503007518798E-2</v>
      </c>
      <c r="AC1380" s="338">
        <f t="shared" si="780"/>
        <v>3.0224503007518798E-2</v>
      </c>
      <c r="AD1380" s="74"/>
      <c r="AE1380" s="136">
        <v>1.2651962000000001</v>
      </c>
      <c r="AF1380" s="136">
        <v>0.31884691999999998</v>
      </c>
      <c r="AG1380" s="136">
        <v>0</v>
      </c>
      <c r="AH1380" s="136">
        <v>0</v>
      </c>
      <c r="AI1380" s="136">
        <v>0</v>
      </c>
      <c r="AJ1380" s="136">
        <v>0</v>
      </c>
      <c r="AK1380" s="136">
        <v>0.94634925999999997</v>
      </c>
      <c r="AL1380" s="74"/>
      <c r="AM1380" s="133">
        <v>6.7751482000000002E-4</v>
      </c>
      <c r="AN1380" s="340">
        <f t="shared" si="781"/>
        <v>6.7751482000000002E-4</v>
      </c>
      <c r="AP1380" s="133">
        <v>6.4666848999999998E-4</v>
      </c>
      <c r="AQ1380" s="145">
        <v>2.6938991999999999E-5</v>
      </c>
      <c r="AR1380" s="145">
        <v>3.9073314000000002E-6</v>
      </c>
      <c r="AS1380" s="134">
        <f t="shared" si="782"/>
        <v>3.8769094516999998E-8</v>
      </c>
      <c r="AT1380" s="135">
        <f t="shared" si="783"/>
        <v>9.96264487745E-11</v>
      </c>
      <c r="AU1380" s="135">
        <f t="shared" si="784"/>
        <v>5.4724529489999995E-4</v>
      </c>
      <c r="AV1380" s="302">
        <v>2.8048339E-8</v>
      </c>
      <c r="AW1380" s="302">
        <v>8.4628609000000001E-11</v>
      </c>
      <c r="AX1380" s="302">
        <v>2.3121744999999998E-15</v>
      </c>
      <c r="AY1380" s="303">
        <v>0</v>
      </c>
      <c r="AZ1380" s="303">
        <v>0</v>
      </c>
      <c r="BA1380" s="302">
        <v>3.9878516999999999E-11</v>
      </c>
      <c r="BB1380" s="302">
        <v>1.0680877E-8</v>
      </c>
      <c r="BC1380" s="302">
        <v>5.6531084999999999E-12</v>
      </c>
      <c r="BD1380" s="302">
        <v>9.3424191000000008E-12</v>
      </c>
      <c r="BE1380" s="303">
        <v>0</v>
      </c>
      <c r="BF1380" s="303">
        <v>0</v>
      </c>
      <c r="BG1380" s="303">
        <v>0</v>
      </c>
      <c r="BH1380" s="303">
        <v>0</v>
      </c>
      <c r="BI1380" s="303">
        <v>0</v>
      </c>
      <c r="BJ1380" s="303">
        <v>0</v>
      </c>
      <c r="BK1380" s="303">
        <v>0</v>
      </c>
      <c r="BL1380" s="303">
        <v>0</v>
      </c>
      <c r="BM1380" s="302">
        <v>3.6872148999999999E-6</v>
      </c>
      <c r="BN1380" s="303">
        <v>5.4355807999999998E-4</v>
      </c>
      <c r="BO1380" s="303">
        <v>0</v>
      </c>
      <c r="BP1380" s="303">
        <v>0</v>
      </c>
      <c r="BQ1380" s="303">
        <v>0</v>
      </c>
      <c r="BR1380" s="74"/>
      <c r="BS1380" s="144">
        <v>1.7031925999999999E-6</v>
      </c>
      <c r="BT1380" s="144">
        <v>7.7538559000000005E-8</v>
      </c>
      <c r="BU1380" s="144">
        <v>8.4273933999999998E-7</v>
      </c>
      <c r="BV1380" s="136">
        <v>0</v>
      </c>
      <c r="BW1380" s="144">
        <v>1.8719058999999999E-7</v>
      </c>
      <c r="BX1380" s="144">
        <v>2.581661E-8</v>
      </c>
      <c r="BY1380" s="136">
        <v>0</v>
      </c>
      <c r="BZ1380" s="144">
        <v>3.9184058000000001E-8</v>
      </c>
      <c r="CA1380" s="136">
        <v>0</v>
      </c>
      <c r="CB1380" s="136">
        <v>0</v>
      </c>
      <c r="CC1380" s="136">
        <v>0</v>
      </c>
      <c r="CD1380" s="136">
        <v>0</v>
      </c>
      <c r="CE1380" s="136">
        <v>0</v>
      </c>
      <c r="CF1380" s="144">
        <v>5.3951366999999999E-8</v>
      </c>
      <c r="CG1380" s="144">
        <v>3.8866409999999998E-7</v>
      </c>
      <c r="CH1380" s="144">
        <v>8.8107917000000001E-8</v>
      </c>
      <c r="CI1380" s="136">
        <v>0</v>
      </c>
      <c r="CJ1380" s="137"/>
      <c r="CK1380" s="138"/>
      <c r="CL1380" s="233" t="s">
        <v>4679</v>
      </c>
      <c r="CP1380" s="141"/>
      <c r="CQ1380" s="74"/>
      <c r="CR1380" s="74"/>
      <c r="CS1380" s="74"/>
      <c r="CT1380" s="74"/>
      <c r="CU1380" s="74"/>
      <c r="CV1380" s="74"/>
      <c r="CW1380" s="74"/>
      <c r="CX1380" s="74"/>
      <c r="CY1380" s="74"/>
      <c r="CZ1380" s="74"/>
      <c r="DA1380" s="74"/>
      <c r="DB1380" s="74"/>
    </row>
    <row r="1381" spans="1:106" ht="14.5" customHeight="1">
      <c r="A1381" s="74" t="s">
        <v>5170</v>
      </c>
      <c r="B1381" s="129" t="s">
        <v>4870</v>
      </c>
      <c r="C1381" s="130" t="str">
        <f t="shared" si="773"/>
        <v>B.044.01.201</v>
      </c>
      <c r="D1381" s="131" t="s">
        <v>4868</v>
      </c>
      <c r="E1381" s="129" t="s">
        <v>2549</v>
      </c>
      <c r="F1381" s="132" t="s">
        <v>5172</v>
      </c>
      <c r="G1381" s="132">
        <f t="shared" si="774"/>
        <v>1.3090138639999999E-2</v>
      </c>
      <c r="H1381" s="348">
        <f t="shared" si="775"/>
        <v>1.3090138639999999E-2</v>
      </c>
      <c r="I1381" s="74"/>
      <c r="J1381" s="132">
        <f t="shared" si="776"/>
        <v>1.0575851999999998E-3</v>
      </c>
      <c r="K1381" s="132">
        <f t="shared" si="777"/>
        <v>1.50814333E-3</v>
      </c>
      <c r="L1381" s="300">
        <f t="shared" si="778"/>
        <v>1.4614211000000001E-4</v>
      </c>
      <c r="M1381" s="132">
        <v>1.0378268E-2</v>
      </c>
      <c r="N1381" s="132">
        <v>7.4402824E-4</v>
      </c>
      <c r="O1381" s="132">
        <v>7.6411508999999996E-4</v>
      </c>
      <c r="P1381" s="132">
        <v>6.4196190999999997E-4</v>
      </c>
      <c r="Q1381" s="132">
        <v>4.1562328999999998E-4</v>
      </c>
      <c r="R1381" s="132">
        <v>0</v>
      </c>
      <c r="S1381" s="132">
        <v>0</v>
      </c>
      <c r="T1381" s="132">
        <v>0</v>
      </c>
      <c r="U1381" s="132">
        <v>1.4614211000000001E-4</v>
      </c>
      <c r="V1381" s="132">
        <v>0</v>
      </c>
      <c r="W1381" s="132">
        <v>0</v>
      </c>
      <c r="X1381" s="132">
        <v>0</v>
      </c>
      <c r="Y1381" s="132">
        <v>0</v>
      </c>
      <c r="Z1381" s="132">
        <v>0</v>
      </c>
      <c r="AA1381" s="74"/>
      <c r="AB1381" s="301">
        <f t="shared" si="779"/>
        <v>7.8032090225563899E-2</v>
      </c>
      <c r="AC1381" s="338">
        <f t="shared" si="780"/>
        <v>7.8032090225563899E-2</v>
      </c>
      <c r="AD1381" s="74"/>
      <c r="AE1381" s="136">
        <v>1.6220057999999999</v>
      </c>
      <c r="AF1381" s="136">
        <v>0.85406154000000001</v>
      </c>
      <c r="AG1381" s="136">
        <v>0</v>
      </c>
      <c r="AH1381" s="136">
        <v>0</v>
      </c>
      <c r="AI1381" s="136">
        <v>1.6064678999999998E-2</v>
      </c>
      <c r="AJ1381" s="136">
        <v>1.0534215999999999E-3</v>
      </c>
      <c r="AK1381" s="136">
        <v>0.75082621000000005</v>
      </c>
      <c r="AL1381" s="74"/>
      <c r="AM1381" s="133">
        <v>1.7442352999999999E-3</v>
      </c>
      <c r="AN1381" s="340">
        <f t="shared" si="781"/>
        <v>1.7442352999999999E-3</v>
      </c>
      <c r="AP1381" s="133">
        <v>1.6646583E-3</v>
      </c>
      <c r="AQ1381" s="145">
        <v>6.9160335999999994E-5</v>
      </c>
      <c r="AR1381" s="145">
        <v>1.0416697999999999E-5</v>
      </c>
      <c r="AS1381" s="134">
        <f t="shared" si="782"/>
        <v>9.9799659119999992E-8</v>
      </c>
      <c r="AT1381" s="135">
        <f t="shared" si="783"/>
        <v>2.5577047245479998E-10</v>
      </c>
      <c r="AU1381" s="135">
        <f t="shared" si="784"/>
        <v>1.4589212572E-3</v>
      </c>
      <c r="AV1381" s="302">
        <v>7.2413778999999995E-8</v>
      </c>
      <c r="AW1381" s="302">
        <v>2.1848984999999999E-10</v>
      </c>
      <c r="AX1381" s="302">
        <v>5.9694547999999999E-15</v>
      </c>
      <c r="AY1381" s="303">
        <v>0</v>
      </c>
      <c r="AZ1381" s="303">
        <v>0</v>
      </c>
      <c r="BA1381" s="302">
        <v>9.545512E-11</v>
      </c>
      <c r="BB1381" s="302">
        <v>2.7290425000000001E-8</v>
      </c>
      <c r="BC1381" s="302">
        <v>1.353155E-11</v>
      </c>
      <c r="BD1381" s="302">
        <v>2.3743103000000001E-11</v>
      </c>
      <c r="BE1381" s="303">
        <v>0</v>
      </c>
      <c r="BF1381" s="303">
        <v>0</v>
      </c>
      <c r="BG1381" s="303">
        <v>0</v>
      </c>
      <c r="BH1381" s="303">
        <v>0</v>
      </c>
      <c r="BI1381" s="303">
        <v>0</v>
      </c>
      <c r="BJ1381" s="303">
        <v>0</v>
      </c>
      <c r="BK1381" s="303">
        <v>0</v>
      </c>
      <c r="BL1381" s="303">
        <v>0</v>
      </c>
      <c r="BM1381" s="302">
        <v>2.9496572000000001E-6</v>
      </c>
      <c r="BN1381" s="303">
        <v>1.4559715999999999E-3</v>
      </c>
      <c r="BO1381" s="303">
        <v>0</v>
      </c>
      <c r="BP1381" s="303">
        <v>0</v>
      </c>
      <c r="BQ1381" s="303">
        <v>0</v>
      </c>
      <c r="BR1381" s="74"/>
      <c r="BS1381" s="144">
        <v>4.2544249000000004E-6</v>
      </c>
      <c r="BT1381" s="144">
        <v>1.9511856999999999E-7</v>
      </c>
      <c r="BU1381" s="144">
        <v>2.1757416999999998E-6</v>
      </c>
      <c r="BV1381" s="136">
        <v>0</v>
      </c>
      <c r="BW1381" s="144">
        <v>4.8666039999999996E-7</v>
      </c>
      <c r="BX1381" s="144">
        <v>6.1795868999999994E-8</v>
      </c>
      <c r="BY1381" s="136">
        <v>0</v>
      </c>
      <c r="BZ1381" s="144">
        <v>9.3792830000000004E-8</v>
      </c>
      <c r="CA1381" s="136">
        <v>0</v>
      </c>
      <c r="CB1381" s="136">
        <v>0</v>
      </c>
      <c r="CC1381" s="136">
        <v>0</v>
      </c>
      <c r="CD1381" s="136">
        <v>0</v>
      </c>
      <c r="CE1381" s="136">
        <v>0</v>
      </c>
      <c r="CF1381" s="144">
        <v>1.2975844E-7</v>
      </c>
      <c r="CG1381" s="144">
        <v>1.0410735000000001E-6</v>
      </c>
      <c r="CH1381" s="144">
        <v>7.0483593000000004E-8</v>
      </c>
      <c r="CI1381" s="136">
        <v>0</v>
      </c>
      <c r="CJ1381" s="137"/>
      <c r="CK1381" s="138"/>
      <c r="CL1381" s="233" t="s">
        <v>4679</v>
      </c>
      <c r="CP1381" s="141"/>
      <c r="CQ1381" s="74"/>
      <c r="CR1381" s="74"/>
      <c r="CS1381" s="74"/>
      <c r="CT1381" s="74"/>
      <c r="CU1381" s="74"/>
      <c r="CV1381" s="74"/>
      <c r="CW1381" s="74"/>
      <c r="CX1381" s="74"/>
      <c r="CY1381" s="74"/>
      <c r="CZ1381" s="74"/>
      <c r="DA1381" s="74"/>
      <c r="DB1381" s="74"/>
    </row>
    <row r="1382" spans="1:106" ht="14.5" customHeight="1">
      <c r="A1382" s="74" t="s">
        <v>5173</v>
      </c>
      <c r="B1382" s="129" t="s">
        <v>4870</v>
      </c>
      <c r="C1382" s="130" t="str">
        <f t="shared" si="773"/>
        <v>B.044.01.202</v>
      </c>
      <c r="D1382" s="131" t="s">
        <v>4868</v>
      </c>
      <c r="E1382" s="129" t="s">
        <v>2549</v>
      </c>
      <c r="F1382" s="132" t="s">
        <v>5175</v>
      </c>
      <c r="G1382" s="132">
        <f t="shared" si="774"/>
        <v>3.6744359413999998E-2</v>
      </c>
      <c r="H1382" s="348">
        <f t="shared" si="775"/>
        <v>3.6744359413999998E-2</v>
      </c>
      <c r="I1382" s="74"/>
      <c r="J1382" s="132">
        <f t="shared" si="776"/>
        <v>3.0713915999999999E-3</v>
      </c>
      <c r="K1382" s="132">
        <f t="shared" si="777"/>
        <v>7.2939547999999995E-3</v>
      </c>
      <c r="L1382" s="300">
        <f t="shared" si="778"/>
        <v>1.6730013999999999E-5</v>
      </c>
      <c r="M1382" s="132">
        <v>2.6362283E-2</v>
      </c>
      <c r="N1382" s="132">
        <v>5.1160829999999996E-3</v>
      </c>
      <c r="O1382" s="132">
        <v>2.1778717999999999E-3</v>
      </c>
      <c r="P1382" s="132">
        <v>1.8297121999999999E-3</v>
      </c>
      <c r="Q1382" s="132">
        <v>1.2416794E-3</v>
      </c>
      <c r="R1382" s="132">
        <v>0</v>
      </c>
      <c r="S1382" s="132">
        <v>0</v>
      </c>
      <c r="T1382" s="132">
        <v>0</v>
      </c>
      <c r="U1382" s="304">
        <v>1.6730013999999999E-5</v>
      </c>
      <c r="V1382" s="132">
        <v>0</v>
      </c>
      <c r="W1382" s="132">
        <v>0</v>
      </c>
      <c r="X1382" s="132">
        <v>0</v>
      </c>
      <c r="Y1382" s="132">
        <v>0</v>
      </c>
      <c r="Z1382" s="132">
        <v>0</v>
      </c>
      <c r="AA1382" s="74"/>
      <c r="AB1382" s="301">
        <f t="shared" si="779"/>
        <v>0.19821265413533834</v>
      </c>
      <c r="AC1382" s="338">
        <f t="shared" si="780"/>
        <v>0.19821265413533834</v>
      </c>
      <c r="AD1382" s="74"/>
      <c r="AE1382" s="136">
        <v>2.7376570999999998</v>
      </c>
      <c r="AF1382" s="136">
        <v>2.6798595000000001</v>
      </c>
      <c r="AG1382" s="136">
        <v>0</v>
      </c>
      <c r="AH1382" s="136">
        <v>0</v>
      </c>
      <c r="AI1382" s="136">
        <v>1.5344483E-3</v>
      </c>
      <c r="AJ1382" s="136">
        <v>6.6492760999999996E-3</v>
      </c>
      <c r="AK1382" s="136">
        <v>4.9613831999999997E-2</v>
      </c>
      <c r="AL1382" s="74"/>
      <c r="AM1382" s="133">
        <v>5.6557046000000003E-3</v>
      </c>
      <c r="AN1382" s="340">
        <f t="shared" si="781"/>
        <v>5.6557046000000003E-3</v>
      </c>
      <c r="AP1382" s="133">
        <v>5.2924301000000003E-3</v>
      </c>
      <c r="AQ1382" s="133">
        <v>1.9593669E-4</v>
      </c>
      <c r="AR1382" s="133">
        <v>1.6733775E-4</v>
      </c>
      <c r="AS1382" s="134">
        <f t="shared" si="782"/>
        <v>3.1729197505000001E-7</v>
      </c>
      <c r="AT1382" s="135">
        <f t="shared" si="783"/>
        <v>7.2461793626799987E-10</v>
      </c>
      <c r="AU1382" s="135">
        <f t="shared" si="784"/>
        <v>2.3436659669999999E-2</v>
      </c>
      <c r="AV1382" s="302">
        <v>1.8394134000000001E-7</v>
      </c>
      <c r="AW1382" s="302">
        <v>5.5499542999999996E-10</v>
      </c>
      <c r="AX1382" s="302">
        <v>1.5163268E-14</v>
      </c>
      <c r="AY1382" s="303">
        <v>0</v>
      </c>
      <c r="AZ1382" s="303">
        <v>0</v>
      </c>
      <c r="BA1382" s="302">
        <v>2.7206505E-10</v>
      </c>
      <c r="BB1382" s="302">
        <v>1.3307857E-7</v>
      </c>
      <c r="BC1382" s="302">
        <v>3.8567462999999998E-11</v>
      </c>
      <c r="BD1382" s="302">
        <v>1.3103988E-10</v>
      </c>
      <c r="BE1382" s="303">
        <v>0</v>
      </c>
      <c r="BF1382" s="303">
        <v>0</v>
      </c>
      <c r="BG1382" s="303">
        <v>0</v>
      </c>
      <c r="BH1382" s="303">
        <v>0</v>
      </c>
      <c r="BI1382" s="303">
        <v>0</v>
      </c>
      <c r="BJ1382" s="303">
        <v>0</v>
      </c>
      <c r="BK1382" s="303">
        <v>0</v>
      </c>
      <c r="BL1382" s="303">
        <v>0</v>
      </c>
      <c r="BM1382" s="302">
        <v>3.3766999999999998E-7</v>
      </c>
      <c r="BN1382" s="303">
        <v>2.3436321999999999E-2</v>
      </c>
      <c r="BO1382" s="303">
        <v>0</v>
      </c>
      <c r="BP1382" s="303">
        <v>0</v>
      </c>
      <c r="BQ1382" s="303">
        <v>0</v>
      </c>
      <c r="BR1382" s="74"/>
      <c r="BS1382" s="144">
        <v>1.2361725000000001E-5</v>
      </c>
      <c r="BT1382" s="144">
        <v>9.9299976000000004E-7</v>
      </c>
      <c r="BU1382" s="144">
        <v>5.5266946999999998E-6</v>
      </c>
      <c r="BV1382" s="136">
        <v>0</v>
      </c>
      <c r="BW1382" s="144">
        <v>1.7980293E-6</v>
      </c>
      <c r="BX1382" s="144">
        <v>1.7612984999999999E-7</v>
      </c>
      <c r="BY1382" s="136">
        <v>0</v>
      </c>
      <c r="BZ1382" s="144">
        <v>2.6732720999999999E-7</v>
      </c>
      <c r="CA1382" s="136">
        <v>0</v>
      </c>
      <c r="CB1382" s="136">
        <v>0</v>
      </c>
      <c r="CC1382" s="136">
        <v>0</v>
      </c>
      <c r="CD1382" s="136">
        <v>0</v>
      </c>
      <c r="CE1382" s="136">
        <v>0</v>
      </c>
      <c r="CF1382" s="144">
        <v>3.9819492E-7</v>
      </c>
      <c r="CG1382" s="144">
        <v>3.1942803000000002E-6</v>
      </c>
      <c r="CH1382" s="144">
        <v>8.0688001000000001E-9</v>
      </c>
      <c r="CI1382" s="136">
        <v>0</v>
      </c>
      <c r="CJ1382" s="137"/>
      <c r="CK1382" s="138"/>
      <c r="CL1382" s="233" t="s">
        <v>4679</v>
      </c>
      <c r="CP1382" s="141"/>
      <c r="CQ1382" s="74"/>
      <c r="CR1382" s="74"/>
      <c r="CS1382" s="74"/>
      <c r="CT1382" s="74"/>
      <c r="CU1382" s="74"/>
      <c r="CV1382" s="74"/>
      <c r="CW1382" s="74"/>
      <c r="CX1382" s="74"/>
      <c r="CY1382" s="74"/>
      <c r="CZ1382" s="74"/>
      <c r="DA1382" s="74"/>
      <c r="DB1382" s="74"/>
    </row>
    <row r="1383" spans="1:106" ht="14.5" customHeight="1">
      <c r="A1383" s="74" t="s">
        <v>5176</v>
      </c>
      <c r="B1383" s="129" t="s">
        <v>4870</v>
      </c>
      <c r="C1383" s="130" t="str">
        <f t="shared" si="773"/>
        <v>B.044.01.203</v>
      </c>
      <c r="D1383" s="131" t="s">
        <v>4868</v>
      </c>
      <c r="E1383" s="129" t="s">
        <v>2549</v>
      </c>
      <c r="F1383" s="132" t="s">
        <v>5178</v>
      </c>
      <c r="G1383" s="132">
        <f t="shared" si="774"/>
        <v>5.4975624889999999E-4</v>
      </c>
      <c r="H1383" s="348">
        <f t="shared" si="775"/>
        <v>5.4975624889999999E-4</v>
      </c>
      <c r="I1383" s="74"/>
      <c r="J1383" s="132">
        <f t="shared" si="776"/>
        <v>5.1601233899999998E-5</v>
      </c>
      <c r="K1383" s="132">
        <f t="shared" si="777"/>
        <v>6.3192454999999999E-5</v>
      </c>
      <c r="L1383" s="300">
        <f t="shared" si="778"/>
        <v>2.0320164000000001E-4</v>
      </c>
      <c r="M1383" s="132">
        <v>2.3176092E-4</v>
      </c>
      <c r="N1383" s="304">
        <v>9.5227570000000004E-6</v>
      </c>
      <c r="O1383" s="304">
        <v>5.3669698E-5</v>
      </c>
      <c r="P1383" s="304">
        <v>4.5089938000000001E-5</v>
      </c>
      <c r="Q1383" s="304">
        <v>6.5112958999999998E-6</v>
      </c>
      <c r="R1383" s="132">
        <v>0</v>
      </c>
      <c r="S1383" s="132">
        <v>0</v>
      </c>
      <c r="T1383" s="132">
        <v>0</v>
      </c>
      <c r="U1383" s="132">
        <v>2.0320164000000001E-4</v>
      </c>
      <c r="V1383" s="132">
        <v>0</v>
      </c>
      <c r="W1383" s="132">
        <v>0</v>
      </c>
      <c r="X1383" s="132">
        <v>0</v>
      </c>
      <c r="Y1383" s="132">
        <v>0</v>
      </c>
      <c r="Z1383" s="132">
        <v>0</v>
      </c>
      <c r="AA1383" s="74"/>
      <c r="AB1383" s="301">
        <f t="shared" si="779"/>
        <v>1.7425633082706767E-3</v>
      </c>
      <c r="AC1383" s="338">
        <f t="shared" si="780"/>
        <v>1.7425633082706767E-3</v>
      </c>
      <c r="AD1383" s="74"/>
      <c r="AE1383" s="136">
        <v>1.0526316</v>
      </c>
      <c r="AF1383" s="136">
        <v>0</v>
      </c>
      <c r="AG1383" s="136">
        <v>0</v>
      </c>
      <c r="AH1383" s="136">
        <v>0</v>
      </c>
      <c r="AI1383" s="136">
        <v>0</v>
      </c>
      <c r="AJ1383" s="136">
        <v>0</v>
      </c>
      <c r="AK1383" s="136">
        <v>1.0526316</v>
      </c>
      <c r="AL1383" s="74"/>
      <c r="AM1383" s="145">
        <v>4.1989585999999997E-5</v>
      </c>
      <c r="AN1383" s="340">
        <f t="shared" si="781"/>
        <v>4.1989585999999997E-5</v>
      </c>
      <c r="AP1383" s="145">
        <v>4.0177464999999997E-5</v>
      </c>
      <c r="AQ1383" s="145">
        <v>1.7828380000000001E-6</v>
      </c>
      <c r="AR1383" s="145">
        <v>2.9283407999999999E-8</v>
      </c>
      <c r="AS1383" s="134">
        <f t="shared" si="782"/>
        <v>2.4087208595999999E-9</v>
      </c>
      <c r="AT1383" s="135">
        <f t="shared" si="783"/>
        <v>6.593335696090001E-12</v>
      </c>
      <c r="AU1383" s="135">
        <f t="shared" si="784"/>
        <v>4.1013176000000003E-6</v>
      </c>
      <c r="AV1383" s="302">
        <v>1.6170986999999999E-9</v>
      </c>
      <c r="AW1383" s="302">
        <v>4.8791772000000002E-12</v>
      </c>
      <c r="AX1383" s="302">
        <v>1.3330609E-16</v>
      </c>
      <c r="AY1383" s="303">
        <v>0</v>
      </c>
      <c r="AZ1383" s="303">
        <v>0</v>
      </c>
      <c r="BA1383" s="302">
        <v>6.7045496000000003E-12</v>
      </c>
      <c r="BB1383" s="302">
        <v>7.8491761000000002E-10</v>
      </c>
      <c r="BC1383" s="302">
        <v>9.5042515999999993E-13</v>
      </c>
      <c r="BD1383" s="302">
        <v>7.6360002999999995E-13</v>
      </c>
      <c r="BE1383" s="303">
        <v>0</v>
      </c>
      <c r="BF1383" s="303">
        <v>0</v>
      </c>
      <c r="BG1383" s="303">
        <v>0</v>
      </c>
      <c r="BH1383" s="303">
        <v>0</v>
      </c>
      <c r="BI1383" s="303">
        <v>0</v>
      </c>
      <c r="BJ1383" s="303">
        <v>0</v>
      </c>
      <c r="BK1383" s="303">
        <v>0</v>
      </c>
      <c r="BL1383" s="303">
        <v>0</v>
      </c>
      <c r="BM1383" s="302">
        <v>4.1013176000000003E-6</v>
      </c>
      <c r="BN1383" s="303">
        <v>0</v>
      </c>
      <c r="BO1383" s="303">
        <v>0</v>
      </c>
      <c r="BP1383" s="303">
        <v>0</v>
      </c>
      <c r="BQ1383" s="303">
        <v>0</v>
      </c>
      <c r="BR1383" s="74"/>
      <c r="BS1383" s="144">
        <v>1.8244599999999999E-7</v>
      </c>
      <c r="BT1383" s="144">
        <v>7.4718104999999998E-9</v>
      </c>
      <c r="BU1383" s="144">
        <v>4.8587288000000003E-8</v>
      </c>
      <c r="BV1383" s="136">
        <v>0</v>
      </c>
      <c r="BW1383" s="144">
        <v>8.7462506999999999E-9</v>
      </c>
      <c r="BX1383" s="144">
        <v>4.3404005999999998E-9</v>
      </c>
      <c r="BY1383" s="136">
        <v>0</v>
      </c>
      <c r="BZ1383" s="144">
        <v>6.5877940999999997E-9</v>
      </c>
      <c r="CA1383" s="136">
        <v>0</v>
      </c>
      <c r="CB1383" s="136">
        <v>0</v>
      </c>
      <c r="CC1383" s="136">
        <v>0</v>
      </c>
      <c r="CD1383" s="136">
        <v>0</v>
      </c>
      <c r="CE1383" s="136">
        <v>0</v>
      </c>
      <c r="CF1383" s="144">
        <v>8.7093412E-9</v>
      </c>
      <c r="CG1383" s="136">
        <v>0</v>
      </c>
      <c r="CH1383" s="144">
        <v>9.8003115000000001E-8</v>
      </c>
      <c r="CI1383" s="136">
        <v>0</v>
      </c>
      <c r="CJ1383" s="137"/>
      <c r="CK1383" s="138"/>
      <c r="CL1383" s="233" t="s">
        <v>4679</v>
      </c>
      <c r="CP1383" s="141"/>
      <c r="CQ1383" s="74"/>
      <c r="CR1383" s="74"/>
      <c r="CS1383" s="74"/>
      <c r="CT1383" s="74"/>
      <c r="CU1383" s="74"/>
      <c r="CV1383" s="74"/>
      <c r="CW1383" s="74"/>
      <c r="CX1383" s="74"/>
      <c r="CY1383" s="74"/>
      <c r="CZ1383" s="74"/>
      <c r="DA1383" s="74"/>
      <c r="DB1383" s="74"/>
    </row>
    <row r="1384" spans="1:106" ht="14.5" customHeight="1">
      <c r="A1384" s="74" t="s">
        <v>5179</v>
      </c>
      <c r="B1384" s="129" t="s">
        <v>4870</v>
      </c>
      <c r="C1384" s="130" t="str">
        <f t="shared" si="773"/>
        <v>B.044.01.204</v>
      </c>
      <c r="D1384" s="131" t="s">
        <v>4868</v>
      </c>
      <c r="E1384" s="129" t="s">
        <v>2549</v>
      </c>
      <c r="F1384" s="132" t="s">
        <v>5181</v>
      </c>
      <c r="G1384" s="132">
        <f t="shared" si="774"/>
        <v>1.7664245259999999E-2</v>
      </c>
      <c r="H1384" s="348">
        <f t="shared" si="775"/>
        <v>1.7664245259999999E-2</v>
      </c>
      <c r="I1384" s="74"/>
      <c r="J1384" s="132">
        <f t="shared" si="776"/>
        <v>1.24425617E-3</v>
      </c>
      <c r="K1384" s="132">
        <f t="shared" si="777"/>
        <v>3.7094182800000001E-3</v>
      </c>
      <c r="L1384" s="300">
        <f t="shared" si="778"/>
        <v>1.1706181E-4</v>
      </c>
      <c r="M1384" s="132">
        <v>1.2593508999999999E-2</v>
      </c>
      <c r="N1384" s="132">
        <v>2.8956106000000001E-3</v>
      </c>
      <c r="O1384" s="132">
        <v>8.1380768000000004E-4</v>
      </c>
      <c r="P1384" s="132">
        <v>6.8371052000000001E-4</v>
      </c>
      <c r="Q1384" s="132">
        <v>5.6054564999999997E-4</v>
      </c>
      <c r="R1384" s="132">
        <v>0</v>
      </c>
      <c r="S1384" s="132">
        <v>0</v>
      </c>
      <c r="T1384" s="132">
        <v>0</v>
      </c>
      <c r="U1384" s="132">
        <v>1.1706181E-4</v>
      </c>
      <c r="V1384" s="132">
        <v>0</v>
      </c>
      <c r="W1384" s="132">
        <v>0</v>
      </c>
      <c r="X1384" s="132">
        <v>0</v>
      </c>
      <c r="Y1384" s="132">
        <v>0</v>
      </c>
      <c r="Z1384" s="132">
        <v>0</v>
      </c>
      <c r="AA1384" s="74"/>
      <c r="AB1384" s="301">
        <f t="shared" si="779"/>
        <v>9.4688037593984947E-2</v>
      </c>
      <c r="AC1384" s="338">
        <f t="shared" si="780"/>
        <v>9.4688037593984947E-2</v>
      </c>
      <c r="AD1384" s="74"/>
      <c r="AE1384" s="136">
        <v>1.9202897999999999</v>
      </c>
      <c r="AF1384" s="136">
        <v>1.3138825000000001</v>
      </c>
      <c r="AG1384" s="136">
        <v>0</v>
      </c>
      <c r="AH1384" s="136">
        <v>0</v>
      </c>
      <c r="AI1384" s="136">
        <v>0</v>
      </c>
      <c r="AJ1384" s="136">
        <v>0</v>
      </c>
      <c r="AK1384" s="136">
        <v>0.60640727999999999</v>
      </c>
      <c r="AL1384" s="74"/>
      <c r="AM1384" s="133">
        <v>2.8028485999999999E-3</v>
      </c>
      <c r="AN1384" s="340">
        <f t="shared" si="781"/>
        <v>2.8028485999999999E-3</v>
      </c>
      <c r="AP1384" s="133">
        <v>2.6201387E-3</v>
      </c>
      <c r="AQ1384" s="145">
        <v>9.4457364999999999E-5</v>
      </c>
      <c r="AR1384" s="145">
        <v>8.8252510000000003E-5</v>
      </c>
      <c r="AS1384" s="134">
        <f t="shared" si="782"/>
        <v>1.5708265384E-7</v>
      </c>
      <c r="AT1384" s="135">
        <f t="shared" si="783"/>
        <v>3.4932457263480003E-10</v>
      </c>
      <c r="AU1384" s="135">
        <f t="shared" si="784"/>
        <v>1.23602957154E-2</v>
      </c>
      <c r="AV1384" s="302">
        <v>8.7870496999999995E-8</v>
      </c>
      <c r="AW1384" s="302">
        <v>2.6512650000000001E-10</v>
      </c>
      <c r="AX1384" s="302">
        <v>7.2436347999999997E-15</v>
      </c>
      <c r="AY1384" s="303">
        <v>0</v>
      </c>
      <c r="AZ1384" s="303">
        <v>0</v>
      </c>
      <c r="BA1384" s="302">
        <v>1.0166284E-10</v>
      </c>
      <c r="BB1384" s="302">
        <v>6.9110493999999993E-8</v>
      </c>
      <c r="BC1384" s="302">
        <v>1.4411545E-11</v>
      </c>
      <c r="BD1384" s="302">
        <v>6.9779284000000004E-11</v>
      </c>
      <c r="BE1384" s="303">
        <v>0</v>
      </c>
      <c r="BF1384" s="303">
        <v>0</v>
      </c>
      <c r="BG1384" s="303">
        <v>0</v>
      </c>
      <c r="BH1384" s="303">
        <v>0</v>
      </c>
      <c r="BI1384" s="303">
        <v>0</v>
      </c>
      <c r="BJ1384" s="303">
        <v>0</v>
      </c>
      <c r="BK1384" s="303">
        <v>0</v>
      </c>
      <c r="BL1384" s="303">
        <v>0</v>
      </c>
      <c r="BM1384" s="302">
        <v>2.3627153999999998E-6</v>
      </c>
      <c r="BN1384" s="303">
        <v>1.2357933E-2</v>
      </c>
      <c r="BO1384" s="303">
        <v>0</v>
      </c>
      <c r="BP1384" s="303">
        <v>0</v>
      </c>
      <c r="BQ1384" s="303">
        <v>0</v>
      </c>
      <c r="BR1384" s="74"/>
      <c r="BS1384" s="144">
        <v>5.9979555999999999E-6</v>
      </c>
      <c r="BT1384" s="144">
        <v>5.1454966000000005E-7</v>
      </c>
      <c r="BU1384" s="144">
        <v>2.6401536999999999E-6</v>
      </c>
      <c r="BV1384" s="136">
        <v>0</v>
      </c>
      <c r="BW1384" s="144">
        <v>8.7650708999999998E-7</v>
      </c>
      <c r="BX1384" s="144">
        <v>6.5814630000000005E-8</v>
      </c>
      <c r="BY1384" s="136">
        <v>0</v>
      </c>
      <c r="BZ1384" s="144">
        <v>9.9892445000000005E-8</v>
      </c>
      <c r="CA1384" s="136">
        <v>0</v>
      </c>
      <c r="CB1384" s="136">
        <v>0</v>
      </c>
      <c r="CC1384" s="136">
        <v>0</v>
      </c>
      <c r="CD1384" s="136">
        <v>0</v>
      </c>
      <c r="CE1384" s="136">
        <v>0</v>
      </c>
      <c r="CF1384" s="144">
        <v>1.5810860000000001E-7</v>
      </c>
      <c r="CG1384" s="144">
        <v>1.5864711999999999E-6</v>
      </c>
      <c r="CH1384" s="144">
        <v>5.6458312999999999E-8</v>
      </c>
      <c r="CI1384" s="136">
        <v>0</v>
      </c>
      <c r="CJ1384" s="137"/>
      <c r="CK1384" s="138"/>
      <c r="CL1384" s="233" t="s">
        <v>4679</v>
      </c>
      <c r="CP1384" s="141"/>
      <c r="CQ1384" s="74"/>
      <c r="CR1384" s="74"/>
      <c r="CS1384" s="74"/>
      <c r="CT1384" s="74"/>
      <c r="CU1384" s="74"/>
      <c r="CV1384" s="74"/>
      <c r="CW1384" s="74"/>
      <c r="CX1384" s="74"/>
      <c r="CY1384" s="74"/>
      <c r="CZ1384" s="74"/>
      <c r="DA1384" s="74"/>
      <c r="DB1384" s="74"/>
    </row>
    <row r="1385" spans="1:106" ht="14.5" customHeight="1">
      <c r="A1385" s="74" t="s">
        <v>5182</v>
      </c>
      <c r="B1385" s="129" t="s">
        <v>4870</v>
      </c>
      <c r="C1385" s="130" t="str">
        <f t="shared" si="773"/>
        <v>B.044.01.205</v>
      </c>
      <c r="D1385" s="131" t="s">
        <v>4868</v>
      </c>
      <c r="E1385" s="129" t="s">
        <v>2549</v>
      </c>
      <c r="F1385" s="132" t="s">
        <v>5184</v>
      </c>
      <c r="G1385" s="132">
        <f t="shared" si="774"/>
        <v>3.6590945518490001E-2</v>
      </c>
      <c r="H1385" s="348">
        <f t="shared" si="775"/>
        <v>3.6590945518490001E-2</v>
      </c>
      <c r="I1385" s="74"/>
      <c r="J1385" s="132">
        <f t="shared" si="776"/>
        <v>3.6489940999999996E-3</v>
      </c>
      <c r="K1385" s="132">
        <f t="shared" si="777"/>
        <v>6.7034356E-3</v>
      </c>
      <c r="L1385" s="300">
        <f t="shared" si="778"/>
        <v>3.7481848999999999E-7</v>
      </c>
      <c r="M1385" s="132">
        <v>2.6238141E-2</v>
      </c>
      <c r="N1385" s="132">
        <v>3.9230122000000001E-3</v>
      </c>
      <c r="O1385" s="132">
        <v>2.7804233999999999E-3</v>
      </c>
      <c r="P1385" s="132">
        <v>2.3359384999999998E-3</v>
      </c>
      <c r="Q1385" s="132">
        <v>1.3130556E-3</v>
      </c>
      <c r="R1385" s="132">
        <v>0</v>
      </c>
      <c r="S1385" s="132">
        <v>0</v>
      </c>
      <c r="T1385" s="132">
        <v>0</v>
      </c>
      <c r="U1385" s="304">
        <v>3.7481848999999999E-7</v>
      </c>
      <c r="V1385" s="132">
        <v>0</v>
      </c>
      <c r="W1385" s="132">
        <v>0</v>
      </c>
      <c r="X1385" s="132">
        <v>0</v>
      </c>
      <c r="Y1385" s="132">
        <v>0</v>
      </c>
      <c r="Z1385" s="132">
        <v>0</v>
      </c>
      <c r="AA1385" s="74"/>
      <c r="AB1385" s="301">
        <f t="shared" si="779"/>
        <v>0.19727925563909773</v>
      </c>
      <c r="AC1385" s="338">
        <f t="shared" si="780"/>
        <v>0.19727925563909773</v>
      </c>
      <c r="AD1385" s="74"/>
      <c r="AE1385" s="136">
        <v>2.5569042999999998</v>
      </c>
      <c r="AF1385" s="136">
        <v>2.5565755999999999</v>
      </c>
      <c r="AG1385" s="136">
        <v>0</v>
      </c>
      <c r="AH1385" s="136">
        <v>0</v>
      </c>
      <c r="AI1385" s="136">
        <v>0</v>
      </c>
      <c r="AJ1385" s="136">
        <v>3.2863928E-4</v>
      </c>
      <c r="AK1385" s="136">
        <v>0</v>
      </c>
      <c r="AL1385" s="74"/>
      <c r="AM1385" s="133">
        <v>5.3692119999999999E-3</v>
      </c>
      <c r="AN1385" s="340">
        <f t="shared" si="781"/>
        <v>5.3692119999999999E-3</v>
      </c>
      <c r="AP1385" s="133">
        <v>5.0319780000000003E-3</v>
      </c>
      <c r="AQ1385" s="133">
        <v>1.9299726E-4</v>
      </c>
      <c r="AR1385" s="133">
        <v>1.4423681E-4</v>
      </c>
      <c r="AS1385" s="134">
        <f t="shared" si="782"/>
        <v>3.0167733727000002E-7</v>
      </c>
      <c r="AT1385" s="135">
        <f t="shared" si="783"/>
        <v>7.1374725186299995E-10</v>
      </c>
      <c r="AU1385" s="135">
        <f t="shared" si="784"/>
        <v>2.0201233565143698E-2</v>
      </c>
      <c r="AV1385" s="302">
        <v>1.8307515E-7</v>
      </c>
      <c r="AW1385" s="302">
        <v>5.5238191000000004E-10</v>
      </c>
      <c r="AX1385" s="302">
        <v>1.5091863000000001E-14</v>
      </c>
      <c r="AY1385" s="303">
        <v>0</v>
      </c>
      <c r="AZ1385" s="303">
        <v>0</v>
      </c>
      <c r="BA1385" s="302">
        <v>3.4733727E-10</v>
      </c>
      <c r="BB1385" s="302">
        <v>1.1825484999999999E-7</v>
      </c>
      <c r="BC1385" s="302">
        <v>4.9237919999999997E-11</v>
      </c>
      <c r="BD1385" s="302">
        <v>1.1211233E-10</v>
      </c>
      <c r="BE1385" s="303">
        <v>0</v>
      </c>
      <c r="BF1385" s="303">
        <v>0</v>
      </c>
      <c r="BG1385" s="303">
        <v>0</v>
      </c>
      <c r="BH1385" s="303">
        <v>0</v>
      </c>
      <c r="BI1385" s="303">
        <v>0</v>
      </c>
      <c r="BJ1385" s="303">
        <v>0</v>
      </c>
      <c r="BK1385" s="303">
        <v>0</v>
      </c>
      <c r="BL1385" s="303">
        <v>0</v>
      </c>
      <c r="BM1385" s="302">
        <v>7.5651436999999997E-9</v>
      </c>
      <c r="BN1385" s="303">
        <v>2.0201225999999999E-2</v>
      </c>
      <c r="BO1385" s="303">
        <v>0</v>
      </c>
      <c r="BP1385" s="303">
        <v>0</v>
      </c>
      <c r="BQ1385" s="303">
        <v>0</v>
      </c>
      <c r="BR1385" s="74"/>
      <c r="BS1385" s="144">
        <v>1.2173123E-5</v>
      </c>
      <c r="BT1385" s="144">
        <v>8.8728917999999999E-7</v>
      </c>
      <c r="BU1385" s="144">
        <v>5.5006690999999998E-6</v>
      </c>
      <c r="BV1385" s="136">
        <v>0</v>
      </c>
      <c r="BW1385" s="144">
        <v>1.7385010999999999E-6</v>
      </c>
      <c r="BX1385" s="144">
        <v>2.2485967999999999E-7</v>
      </c>
      <c r="BY1385" s="136">
        <v>0</v>
      </c>
      <c r="BZ1385" s="144">
        <v>3.4128860999999999E-7</v>
      </c>
      <c r="CA1385" s="136">
        <v>0</v>
      </c>
      <c r="CB1385" s="136">
        <v>0</v>
      </c>
      <c r="CC1385" s="136">
        <v>0</v>
      </c>
      <c r="CD1385" s="136">
        <v>0</v>
      </c>
      <c r="CE1385" s="136">
        <v>0</v>
      </c>
      <c r="CF1385" s="144">
        <v>4.8366766999999995E-7</v>
      </c>
      <c r="CG1385" s="144">
        <v>2.9966667999999999E-6</v>
      </c>
      <c r="CH1385" s="144">
        <v>1.8077304000000001E-10</v>
      </c>
      <c r="CI1385" s="136">
        <v>0</v>
      </c>
      <c r="CJ1385" s="137"/>
      <c r="CK1385" s="138"/>
      <c r="CL1385" s="233" t="s">
        <v>4679</v>
      </c>
      <c r="CP1385" s="141"/>
      <c r="CQ1385" s="74"/>
      <c r="CR1385" s="74"/>
      <c r="CS1385" s="74"/>
      <c r="CT1385" s="74"/>
      <c r="CU1385" s="74"/>
      <c r="CV1385" s="74"/>
      <c r="CW1385" s="74"/>
      <c r="CX1385" s="74"/>
      <c r="CY1385" s="74"/>
      <c r="CZ1385" s="74"/>
      <c r="DA1385" s="74"/>
      <c r="DB1385" s="74"/>
    </row>
    <row r="1386" spans="1:106" ht="14.5" customHeight="1">
      <c r="A1386" s="74" t="s">
        <v>5185</v>
      </c>
      <c r="B1386" s="129" t="s">
        <v>4870</v>
      </c>
      <c r="C1386" s="130" t="str">
        <f t="shared" si="773"/>
        <v>B.044.01.206</v>
      </c>
      <c r="D1386" s="131" t="s">
        <v>4868</v>
      </c>
      <c r="E1386" s="129" t="s">
        <v>2549</v>
      </c>
      <c r="F1386" s="132" t="s">
        <v>5187</v>
      </c>
      <c r="G1386" s="132">
        <f t="shared" si="774"/>
        <v>3.4842419200000002E-2</v>
      </c>
      <c r="H1386" s="348">
        <f t="shared" si="775"/>
        <v>3.4842419200000002E-2</v>
      </c>
      <c r="I1386" s="74"/>
      <c r="J1386" s="132">
        <f t="shared" si="776"/>
        <v>3.9695484E-3</v>
      </c>
      <c r="K1386" s="132">
        <f t="shared" si="777"/>
        <v>5.9082297999999995E-3</v>
      </c>
      <c r="L1386" s="300">
        <f t="shared" si="778"/>
        <v>0</v>
      </c>
      <c r="M1386" s="132">
        <v>2.4964640999999999E-2</v>
      </c>
      <c r="N1386" s="132">
        <v>2.7467429999999998E-3</v>
      </c>
      <c r="O1386" s="132">
        <v>3.1614868000000001E-3</v>
      </c>
      <c r="P1386" s="132">
        <v>2.6560843000000001E-3</v>
      </c>
      <c r="Q1386" s="132">
        <v>1.3134640999999999E-3</v>
      </c>
      <c r="R1386" s="132">
        <v>0</v>
      </c>
      <c r="S1386" s="132">
        <v>0</v>
      </c>
      <c r="T1386" s="132">
        <v>0</v>
      </c>
      <c r="U1386" s="132">
        <v>0</v>
      </c>
      <c r="V1386" s="132">
        <v>0</v>
      </c>
      <c r="W1386" s="132">
        <v>0</v>
      </c>
      <c r="X1386" s="132">
        <v>0</v>
      </c>
      <c r="Y1386" s="132">
        <v>0</v>
      </c>
      <c r="Z1386" s="132">
        <v>0</v>
      </c>
      <c r="AA1386" s="74"/>
      <c r="AB1386" s="301">
        <f t="shared" si="779"/>
        <v>0.18770406766917291</v>
      </c>
      <c r="AC1386" s="338">
        <f t="shared" si="780"/>
        <v>0.18770406766917291</v>
      </c>
      <c r="AD1386" s="74"/>
      <c r="AE1386" s="136">
        <v>2.3368421000000001</v>
      </c>
      <c r="AF1386" s="136">
        <v>2.3368421000000001</v>
      </c>
      <c r="AG1386" s="136">
        <v>0</v>
      </c>
      <c r="AH1386" s="136">
        <v>0</v>
      </c>
      <c r="AI1386" s="136">
        <v>0</v>
      </c>
      <c r="AJ1386" s="136">
        <v>0</v>
      </c>
      <c r="AK1386" s="136">
        <v>0</v>
      </c>
      <c r="AL1386" s="74"/>
      <c r="AM1386" s="133">
        <v>4.8889453999999997E-3</v>
      </c>
      <c r="AN1386" s="340">
        <f t="shared" si="781"/>
        <v>4.8889453999999997E-3</v>
      </c>
      <c r="AP1386" s="133">
        <v>4.5887239000000002E-3</v>
      </c>
      <c r="AQ1386" s="133">
        <v>1.8192299E-4</v>
      </c>
      <c r="AR1386" s="133">
        <v>1.1829852999999999E-4</v>
      </c>
      <c r="AS1386" s="134">
        <f t="shared" si="782"/>
        <v>2.7510335063999999E-7</v>
      </c>
      <c r="AT1386" s="135">
        <f t="shared" si="783"/>
        <v>6.7279211636099999E-10</v>
      </c>
      <c r="AU1386" s="135">
        <f t="shared" si="784"/>
        <v>1.6568421E-2</v>
      </c>
      <c r="AV1386" s="302">
        <v>1.7418936999999999E-7</v>
      </c>
      <c r="AW1386" s="302">
        <v>5.2557138999999996E-10</v>
      </c>
      <c r="AX1386" s="302">
        <v>1.4359361E-14</v>
      </c>
      <c r="AY1386" s="303">
        <v>0</v>
      </c>
      <c r="AZ1386" s="303">
        <v>0</v>
      </c>
      <c r="BA1386" s="302">
        <v>3.9494063999999999E-10</v>
      </c>
      <c r="BB1386" s="302">
        <v>1.0051904E-7</v>
      </c>
      <c r="BC1386" s="302">
        <v>5.5986089999999997E-11</v>
      </c>
      <c r="BD1386" s="302">
        <v>9.1220276999999995E-11</v>
      </c>
      <c r="BE1386" s="303">
        <v>0</v>
      </c>
      <c r="BF1386" s="303">
        <v>0</v>
      </c>
      <c r="BG1386" s="303">
        <v>0</v>
      </c>
      <c r="BH1386" s="303">
        <v>0</v>
      </c>
      <c r="BI1386" s="303">
        <v>0</v>
      </c>
      <c r="BJ1386" s="303">
        <v>0</v>
      </c>
      <c r="BK1386" s="303">
        <v>0</v>
      </c>
      <c r="BL1386" s="303">
        <v>0</v>
      </c>
      <c r="BM1386" s="303">
        <v>0</v>
      </c>
      <c r="BN1386" s="303">
        <v>1.6568421E-2</v>
      </c>
      <c r="BO1386" s="303">
        <v>0</v>
      </c>
      <c r="BP1386" s="303">
        <v>0</v>
      </c>
      <c r="BQ1386" s="303">
        <v>0</v>
      </c>
      <c r="BR1386" s="74"/>
      <c r="BS1386" s="144">
        <v>1.1474790999999999E-5</v>
      </c>
      <c r="BT1386" s="144">
        <v>7.5892542000000004E-7</v>
      </c>
      <c r="BU1386" s="144">
        <v>5.2336873999999996E-6</v>
      </c>
      <c r="BV1386" s="136">
        <v>0</v>
      </c>
      <c r="BW1386" s="144">
        <v>1.6101482999999999E-6</v>
      </c>
      <c r="BX1386" s="144">
        <v>2.5567722E-7</v>
      </c>
      <c r="BY1386" s="136">
        <v>0</v>
      </c>
      <c r="BZ1386" s="144">
        <v>3.8806298999999999E-7</v>
      </c>
      <c r="CA1386" s="136">
        <v>0</v>
      </c>
      <c r="CB1386" s="136">
        <v>0</v>
      </c>
      <c r="CC1386" s="136">
        <v>0</v>
      </c>
      <c r="CD1386" s="136">
        <v>0</v>
      </c>
      <c r="CE1386" s="136">
        <v>0</v>
      </c>
      <c r="CF1386" s="144">
        <v>5.3372918000000005E-7</v>
      </c>
      <c r="CG1386" s="144">
        <v>2.6945603E-6</v>
      </c>
      <c r="CH1386" s="136">
        <v>0</v>
      </c>
      <c r="CI1386" s="136">
        <v>0</v>
      </c>
      <c r="CJ1386" s="137"/>
      <c r="CK1386" s="138"/>
      <c r="CL1386" s="233" t="s">
        <v>4679</v>
      </c>
      <c r="CP1386" s="141"/>
      <c r="CQ1386" s="74"/>
      <c r="CR1386" s="74"/>
      <c r="CS1386" s="74"/>
      <c r="CT1386" s="74"/>
      <c r="CU1386" s="74"/>
      <c r="CV1386" s="74"/>
      <c r="CW1386" s="74"/>
      <c r="CX1386" s="74"/>
      <c r="CY1386" s="74"/>
      <c r="CZ1386" s="74"/>
      <c r="DA1386" s="74"/>
      <c r="DB1386" s="74"/>
    </row>
    <row r="1387" spans="1:106" ht="14.5" customHeight="1">
      <c r="A1387" s="74" t="s">
        <v>5188</v>
      </c>
      <c r="B1387" s="129" t="s">
        <v>4870</v>
      </c>
      <c r="C1387" s="130" t="str">
        <f t="shared" si="773"/>
        <v>B.044.01.207</v>
      </c>
      <c r="D1387" s="131" t="s">
        <v>4868</v>
      </c>
      <c r="E1387" s="129" t="s">
        <v>2549</v>
      </c>
      <c r="F1387" s="132" t="s">
        <v>5190</v>
      </c>
      <c r="G1387" s="132">
        <f t="shared" si="774"/>
        <v>2.7807118857000001E-2</v>
      </c>
      <c r="H1387" s="348">
        <f t="shared" si="775"/>
        <v>2.7807118857000001E-2</v>
      </c>
      <c r="I1387" s="74"/>
      <c r="J1387" s="132">
        <f t="shared" si="776"/>
        <v>2.0084837299999998E-3</v>
      </c>
      <c r="K1387" s="132">
        <f t="shared" si="777"/>
        <v>5.3013707000000004E-3</v>
      </c>
      <c r="L1387" s="300">
        <f t="shared" si="778"/>
        <v>7.9546427000000002E-5</v>
      </c>
      <c r="M1387" s="132">
        <v>2.0417718000000001E-2</v>
      </c>
      <c r="N1387" s="132">
        <v>3.9686842000000002E-3</v>
      </c>
      <c r="O1387" s="132">
        <v>1.3326865E-3</v>
      </c>
      <c r="P1387" s="132">
        <v>1.1196401999999999E-3</v>
      </c>
      <c r="Q1387" s="132">
        <v>8.8884353E-4</v>
      </c>
      <c r="R1387" s="132">
        <v>0</v>
      </c>
      <c r="S1387" s="132">
        <v>0</v>
      </c>
      <c r="T1387" s="132">
        <v>0</v>
      </c>
      <c r="U1387" s="304">
        <v>7.9546427000000002E-5</v>
      </c>
      <c r="V1387" s="132">
        <v>0</v>
      </c>
      <c r="W1387" s="132">
        <v>0</v>
      </c>
      <c r="X1387" s="132">
        <v>0</v>
      </c>
      <c r="Y1387" s="132">
        <v>0</v>
      </c>
      <c r="Z1387" s="132">
        <v>0</v>
      </c>
      <c r="AA1387" s="74"/>
      <c r="AB1387" s="301">
        <f t="shared" si="779"/>
        <v>0.15351667669172933</v>
      </c>
      <c r="AC1387" s="338">
        <f t="shared" si="780"/>
        <v>0.15351667669172933</v>
      </c>
      <c r="AD1387" s="74"/>
      <c r="AE1387" s="136">
        <v>2.4015781999999999</v>
      </c>
      <c r="AF1387" s="136">
        <v>2.0389491</v>
      </c>
      <c r="AG1387" s="136">
        <v>0</v>
      </c>
      <c r="AH1387" s="136">
        <v>0</v>
      </c>
      <c r="AI1387" s="136">
        <v>0</v>
      </c>
      <c r="AJ1387" s="136">
        <v>1.007303E-2</v>
      </c>
      <c r="AK1387" s="136">
        <v>0.35255605000000001</v>
      </c>
      <c r="AL1387" s="74"/>
      <c r="AM1387" s="133">
        <v>4.2894355E-3</v>
      </c>
      <c r="AN1387" s="340">
        <f t="shared" si="781"/>
        <v>4.2894355E-3</v>
      </c>
      <c r="AP1387" s="133">
        <v>4.0250047999999998E-3</v>
      </c>
      <c r="AQ1387" s="133">
        <v>1.4909130999999999E-4</v>
      </c>
      <c r="AR1387" s="133">
        <v>1.1533945000000001E-4</v>
      </c>
      <c r="AS1387" s="134">
        <f t="shared" si="782"/>
        <v>2.4130723644000001E-7</v>
      </c>
      <c r="AT1387" s="135">
        <f t="shared" si="783"/>
        <v>5.5137320602600003E-10</v>
      </c>
      <c r="AU1387" s="135">
        <f t="shared" si="784"/>
        <v>1.6153984524200003E-2</v>
      </c>
      <c r="AV1387" s="302">
        <v>1.4246347000000001E-7</v>
      </c>
      <c r="AW1387" s="302">
        <v>4.2984669000000001E-10</v>
      </c>
      <c r="AX1387" s="302">
        <v>1.1744026E-14</v>
      </c>
      <c r="AY1387" s="303">
        <v>0</v>
      </c>
      <c r="AZ1387" s="303">
        <v>0</v>
      </c>
      <c r="BA1387" s="302">
        <v>1.6648243999999999E-10</v>
      </c>
      <c r="BB1387" s="302">
        <v>9.8677284000000002E-8</v>
      </c>
      <c r="BC1387" s="302">
        <v>2.3600258000000002E-11</v>
      </c>
      <c r="BD1387" s="302">
        <v>9.7914513999999996E-11</v>
      </c>
      <c r="BE1387" s="303">
        <v>0</v>
      </c>
      <c r="BF1387" s="303">
        <v>0</v>
      </c>
      <c r="BG1387" s="303">
        <v>0</v>
      </c>
      <c r="BH1387" s="303">
        <v>0</v>
      </c>
      <c r="BI1387" s="303">
        <v>0</v>
      </c>
      <c r="BJ1387" s="303">
        <v>0</v>
      </c>
      <c r="BK1387" s="303">
        <v>0</v>
      </c>
      <c r="BL1387" s="303">
        <v>0</v>
      </c>
      <c r="BM1387" s="302">
        <v>1.6055242E-6</v>
      </c>
      <c r="BN1387" s="303">
        <v>1.6152379000000001E-2</v>
      </c>
      <c r="BO1387" s="303">
        <v>0</v>
      </c>
      <c r="BP1387" s="303">
        <v>0</v>
      </c>
      <c r="BQ1387" s="303">
        <v>0</v>
      </c>
      <c r="BR1387" s="74"/>
      <c r="BS1387" s="144">
        <v>9.3545510999999994E-6</v>
      </c>
      <c r="BT1387" s="144">
        <v>7.2986282000000001E-7</v>
      </c>
      <c r="BU1387" s="144">
        <v>4.2804522000000002E-6</v>
      </c>
      <c r="BV1387" s="136">
        <v>0</v>
      </c>
      <c r="BW1387" s="144">
        <v>1.3164286999999999E-6</v>
      </c>
      <c r="BX1387" s="144">
        <v>1.0777763E-7</v>
      </c>
      <c r="BY1387" s="136">
        <v>0</v>
      </c>
      <c r="BZ1387" s="144">
        <v>1.6358325E-7</v>
      </c>
      <c r="CA1387" s="136">
        <v>0</v>
      </c>
      <c r="CB1387" s="136">
        <v>0</v>
      </c>
      <c r="CC1387" s="136">
        <v>0</v>
      </c>
      <c r="CD1387" s="136">
        <v>0</v>
      </c>
      <c r="CE1387" s="136">
        <v>0</v>
      </c>
      <c r="CF1387" s="144">
        <v>2.5159802000000002E-7</v>
      </c>
      <c r="CG1387" s="144">
        <v>2.4664834999999999E-6</v>
      </c>
      <c r="CH1387" s="144">
        <v>3.8364834999999997E-8</v>
      </c>
      <c r="CI1387" s="136">
        <v>0</v>
      </c>
      <c r="CK1387" s="138"/>
      <c r="CL1387" s="233" t="s">
        <v>4679</v>
      </c>
      <c r="CP1387" s="141"/>
      <c r="CQ1387" s="74"/>
      <c r="CR1387" s="74"/>
      <c r="CS1387" s="74"/>
      <c r="CT1387" s="74"/>
      <c r="CU1387" s="74"/>
      <c r="CV1387" s="74"/>
      <c r="CW1387" s="74"/>
      <c r="CX1387" s="74"/>
      <c r="CY1387" s="74"/>
      <c r="CZ1387" s="74"/>
      <c r="DA1387" s="74"/>
      <c r="DB1387" s="74"/>
    </row>
    <row r="1388" spans="1:106" ht="14.5" customHeight="1">
      <c r="A1388" s="74" t="s">
        <v>5191</v>
      </c>
      <c r="B1388" s="129" t="s">
        <v>4870</v>
      </c>
      <c r="C1388" s="130" t="str">
        <f t="shared" si="773"/>
        <v>B.044.01.208</v>
      </c>
      <c r="D1388" s="131" t="s">
        <v>4868</v>
      </c>
      <c r="E1388" s="129" t="s">
        <v>2549</v>
      </c>
      <c r="F1388" s="132" t="s">
        <v>5193</v>
      </c>
      <c r="G1388" s="132">
        <f t="shared" si="774"/>
        <v>7.3620501900000003E-3</v>
      </c>
      <c r="H1388" s="348">
        <f t="shared" si="775"/>
        <v>7.3620501900000003E-3</v>
      </c>
      <c r="I1388" s="74"/>
      <c r="J1388" s="132">
        <f t="shared" si="776"/>
        <v>4.8075324000000001E-4</v>
      </c>
      <c r="K1388" s="132">
        <f t="shared" si="777"/>
        <v>1.4589692499999999E-3</v>
      </c>
      <c r="L1388" s="300">
        <f t="shared" si="778"/>
        <v>2.8682680000000001E-4</v>
      </c>
      <c r="M1388" s="132">
        <v>5.1355009000000002E-3</v>
      </c>
      <c r="N1388" s="132">
        <v>1.1350473E-3</v>
      </c>
      <c r="O1388" s="132">
        <v>3.2392195000000002E-4</v>
      </c>
      <c r="P1388" s="132">
        <v>2.7213904999999998E-4</v>
      </c>
      <c r="Q1388" s="132">
        <v>2.0861419000000001E-4</v>
      </c>
      <c r="R1388" s="132">
        <v>0</v>
      </c>
      <c r="S1388" s="132">
        <v>0</v>
      </c>
      <c r="T1388" s="132">
        <v>0</v>
      </c>
      <c r="U1388" s="132">
        <v>2.8682680000000001E-4</v>
      </c>
      <c r="V1388" s="132">
        <v>0</v>
      </c>
      <c r="W1388" s="132">
        <v>0</v>
      </c>
      <c r="X1388" s="132">
        <v>0</v>
      </c>
      <c r="Y1388" s="132">
        <v>0</v>
      </c>
      <c r="Z1388" s="132">
        <v>0</v>
      </c>
      <c r="AA1388" s="74"/>
      <c r="AB1388" s="301">
        <f t="shared" si="779"/>
        <v>3.8612788721804507E-2</v>
      </c>
      <c r="AC1388" s="338">
        <f t="shared" si="780"/>
        <v>3.8612788721804507E-2</v>
      </c>
      <c r="AD1388" s="74"/>
      <c r="AE1388" s="136">
        <v>1.369739</v>
      </c>
      <c r="AF1388" s="136">
        <v>0.48019109999999998</v>
      </c>
      <c r="AG1388" s="136">
        <v>0</v>
      </c>
      <c r="AH1388" s="136">
        <v>0</v>
      </c>
      <c r="AI1388" s="136">
        <v>2.2238695999999999E-2</v>
      </c>
      <c r="AJ1388" s="136">
        <v>0.12601926999999999</v>
      </c>
      <c r="AK1388" s="136">
        <v>0.74128989000000001</v>
      </c>
      <c r="AL1388" s="74"/>
      <c r="AM1388" s="133">
        <v>1.1185915999999999E-3</v>
      </c>
      <c r="AN1388" s="340">
        <f t="shared" si="781"/>
        <v>1.1185915999999999E-3</v>
      </c>
      <c r="AP1388" s="133">
        <v>1.0481058E-3</v>
      </c>
      <c r="AQ1388" s="145">
        <v>3.8196501000000002E-5</v>
      </c>
      <c r="AR1388" s="145">
        <v>3.2289246999999998E-5</v>
      </c>
      <c r="AS1388" s="134">
        <f t="shared" si="782"/>
        <v>6.2836081120000002E-8</v>
      </c>
      <c r="AT1388" s="135">
        <f t="shared" si="783"/>
        <v>1.4125925207829998E-10</v>
      </c>
      <c r="AU1388" s="135">
        <f t="shared" si="784"/>
        <v>4.5223035649000001E-3</v>
      </c>
      <c r="AV1388" s="302">
        <v>3.5832668000000001E-8</v>
      </c>
      <c r="AW1388" s="302">
        <v>1.0811581E-10</v>
      </c>
      <c r="AX1388" s="302">
        <v>2.9538783000000001E-15</v>
      </c>
      <c r="AY1388" s="303">
        <v>0</v>
      </c>
      <c r="AZ1388" s="303">
        <v>0</v>
      </c>
      <c r="BA1388" s="302">
        <v>4.0465119999999998E-11</v>
      </c>
      <c r="BB1388" s="302">
        <v>2.6962948000000001E-8</v>
      </c>
      <c r="BC1388" s="302">
        <v>5.7362641999999996E-12</v>
      </c>
      <c r="BD1388" s="302">
        <v>2.7404223999999999E-11</v>
      </c>
      <c r="BE1388" s="303">
        <v>0</v>
      </c>
      <c r="BF1388" s="303">
        <v>0</v>
      </c>
      <c r="BG1388" s="303">
        <v>0</v>
      </c>
      <c r="BH1388" s="303">
        <v>0</v>
      </c>
      <c r="BI1388" s="303">
        <v>0</v>
      </c>
      <c r="BJ1388" s="303">
        <v>0</v>
      </c>
      <c r="BK1388" s="303">
        <v>0</v>
      </c>
      <c r="BL1388" s="303">
        <v>0</v>
      </c>
      <c r="BM1388" s="302">
        <v>5.7891648999999997E-6</v>
      </c>
      <c r="BN1388" s="303">
        <v>4.5165144000000003E-3</v>
      </c>
      <c r="BO1388" s="303">
        <v>0</v>
      </c>
      <c r="BP1388" s="303">
        <v>0</v>
      </c>
      <c r="BQ1388" s="303">
        <v>0</v>
      </c>
      <c r="BR1388" s="74"/>
      <c r="BS1388" s="144">
        <v>2.4595523999999998E-6</v>
      </c>
      <c r="BT1388" s="144">
        <v>2.0225522000000001E-7</v>
      </c>
      <c r="BU1388" s="144">
        <v>1.0766270000000001E-6</v>
      </c>
      <c r="BV1388" s="136">
        <v>0</v>
      </c>
      <c r="BW1388" s="144">
        <v>3.3379618E-7</v>
      </c>
      <c r="BX1388" s="144">
        <v>2.6196364999999999E-8</v>
      </c>
      <c r="BY1388" s="136">
        <v>0</v>
      </c>
      <c r="BZ1388" s="144">
        <v>3.9760445E-8</v>
      </c>
      <c r="CA1388" s="136">
        <v>0</v>
      </c>
      <c r="CB1388" s="136">
        <v>0</v>
      </c>
      <c r="CC1388" s="136">
        <v>0</v>
      </c>
      <c r="CD1388" s="136">
        <v>0</v>
      </c>
      <c r="CE1388" s="136">
        <v>0</v>
      </c>
      <c r="CF1388" s="144">
        <v>6.2766691E-8</v>
      </c>
      <c r="CG1388" s="144">
        <v>5.798154E-7</v>
      </c>
      <c r="CH1388" s="144">
        <v>1.3833509999999999E-7</v>
      </c>
      <c r="CI1388" s="136">
        <v>0</v>
      </c>
      <c r="CJ1388" s="137"/>
      <c r="CK1388" s="138"/>
      <c r="CL1388" s="233" t="s">
        <v>4679</v>
      </c>
      <c r="CP1388" s="141"/>
      <c r="CQ1388" s="74"/>
      <c r="CR1388" s="74"/>
      <c r="CS1388" s="74"/>
      <c r="CT1388" s="74"/>
      <c r="CU1388" s="74"/>
      <c r="CV1388" s="74"/>
      <c r="CW1388" s="74"/>
      <c r="CX1388" s="74"/>
      <c r="CY1388" s="74"/>
      <c r="CZ1388" s="74"/>
      <c r="DA1388" s="74"/>
      <c r="DB1388" s="74"/>
    </row>
    <row r="1389" spans="1:106" ht="14.5" customHeight="1">
      <c r="A1389" s="74" t="s">
        <v>5194</v>
      </c>
      <c r="B1389" s="129" t="s">
        <v>4870</v>
      </c>
      <c r="C1389" s="130" t="str">
        <f t="shared" si="773"/>
        <v>B.044.01.209</v>
      </c>
      <c r="D1389" s="131" t="s">
        <v>4868</v>
      </c>
      <c r="E1389" s="129" t="s">
        <v>2549</v>
      </c>
      <c r="F1389" s="132" t="s">
        <v>5196</v>
      </c>
      <c r="G1389" s="132">
        <f t="shared" si="774"/>
        <v>3.3481145259999998E-2</v>
      </c>
      <c r="H1389" s="348">
        <f t="shared" si="775"/>
        <v>3.3481145259999998E-2</v>
      </c>
      <c r="I1389" s="74"/>
      <c r="J1389" s="132">
        <f t="shared" si="776"/>
        <v>3.1289399000000002E-3</v>
      </c>
      <c r="K1389" s="132">
        <f t="shared" si="777"/>
        <v>4.6212974E-3</v>
      </c>
      <c r="L1389" s="300">
        <f t="shared" si="778"/>
        <v>4.7949959999999997E-5</v>
      </c>
      <c r="M1389" s="132">
        <v>2.5682957999999999E-2</v>
      </c>
      <c r="N1389" s="132">
        <v>2.2666444000000001E-3</v>
      </c>
      <c r="O1389" s="132">
        <v>2.354653E-3</v>
      </c>
      <c r="P1389" s="132">
        <v>1.9782328000000002E-3</v>
      </c>
      <c r="Q1389" s="132">
        <v>1.1507071E-3</v>
      </c>
      <c r="R1389" s="132">
        <v>0</v>
      </c>
      <c r="S1389" s="132">
        <v>0</v>
      </c>
      <c r="T1389" s="132">
        <v>0</v>
      </c>
      <c r="U1389" s="304">
        <v>4.7949959999999997E-5</v>
      </c>
      <c r="V1389" s="132">
        <v>0</v>
      </c>
      <c r="W1389" s="132">
        <v>0</v>
      </c>
      <c r="X1389" s="132">
        <v>0</v>
      </c>
      <c r="Y1389" s="132">
        <v>0</v>
      </c>
      <c r="Z1389" s="132">
        <v>0</v>
      </c>
      <c r="AA1389" s="74"/>
      <c r="AB1389" s="301">
        <f t="shared" si="779"/>
        <v>0.19310494736842104</v>
      </c>
      <c r="AC1389" s="338">
        <f t="shared" si="780"/>
        <v>0.19310494736842104</v>
      </c>
      <c r="AD1389" s="74"/>
      <c r="AE1389" s="136">
        <v>2.4438787</v>
      </c>
      <c r="AF1389" s="136">
        <v>2.2434523999999998</v>
      </c>
      <c r="AG1389" s="136">
        <v>0</v>
      </c>
      <c r="AH1389" s="136">
        <v>0</v>
      </c>
      <c r="AI1389" s="136">
        <v>9.5635474000000005E-3</v>
      </c>
      <c r="AJ1389" s="136">
        <v>1.1721176999999999E-2</v>
      </c>
      <c r="AK1389" s="136">
        <v>0.17914156000000001</v>
      </c>
      <c r="AL1389" s="74"/>
      <c r="AM1389" s="133">
        <v>4.5952648999999998E-3</v>
      </c>
      <c r="AN1389" s="340">
        <f t="shared" si="781"/>
        <v>4.5952648999999998E-3</v>
      </c>
      <c r="AP1389" s="133">
        <v>4.3547804000000001E-3</v>
      </c>
      <c r="AQ1389" s="133">
        <v>1.7711733E-4</v>
      </c>
      <c r="AR1389" s="145">
        <v>6.3367195999999994E-5</v>
      </c>
      <c r="AS1389" s="134">
        <f t="shared" si="782"/>
        <v>2.6107796200000002E-7</v>
      </c>
      <c r="AT1389" s="135">
        <f t="shared" si="783"/>
        <v>6.5501969952799997E-10</v>
      </c>
      <c r="AU1389" s="135">
        <f t="shared" si="784"/>
        <v>8.8749573973600001E-3</v>
      </c>
      <c r="AV1389" s="302">
        <v>1.7920139E-7</v>
      </c>
      <c r="AW1389" s="302">
        <v>5.4069385000000001E-10</v>
      </c>
      <c r="AX1389" s="302">
        <v>1.4772527999999999E-14</v>
      </c>
      <c r="AY1389" s="303">
        <v>0</v>
      </c>
      <c r="AZ1389" s="303">
        <v>0</v>
      </c>
      <c r="BA1389" s="302">
        <v>2.94149E-10</v>
      </c>
      <c r="BB1389" s="302">
        <v>8.1582422999999995E-8</v>
      </c>
      <c r="BC1389" s="302">
        <v>4.1698044999999998E-11</v>
      </c>
      <c r="BD1389" s="302">
        <v>7.2613032000000001E-11</v>
      </c>
      <c r="BE1389" s="303">
        <v>0</v>
      </c>
      <c r="BF1389" s="303">
        <v>0</v>
      </c>
      <c r="BG1389" s="303">
        <v>0</v>
      </c>
      <c r="BH1389" s="303">
        <v>0</v>
      </c>
      <c r="BI1389" s="303">
        <v>0</v>
      </c>
      <c r="BJ1389" s="303">
        <v>0</v>
      </c>
      <c r="BK1389" s="303">
        <v>0</v>
      </c>
      <c r="BL1389" s="303">
        <v>0</v>
      </c>
      <c r="BM1389" s="302">
        <v>9.6779736000000003E-7</v>
      </c>
      <c r="BN1389" s="303">
        <v>8.8739895999999999E-3</v>
      </c>
      <c r="BO1389" s="303">
        <v>0</v>
      </c>
      <c r="BP1389" s="303">
        <v>0</v>
      </c>
      <c r="BQ1389" s="303">
        <v>0</v>
      </c>
      <c r="BR1389" s="74"/>
      <c r="BS1389" s="144">
        <v>1.0939743000000001E-5</v>
      </c>
      <c r="BT1389" s="144">
        <v>5.9745807999999997E-7</v>
      </c>
      <c r="BU1389" s="144">
        <v>5.3842782999999999E-6</v>
      </c>
      <c r="BV1389" s="136">
        <v>0</v>
      </c>
      <c r="BW1389" s="144">
        <v>1.3801194E-6</v>
      </c>
      <c r="BX1389" s="144">
        <v>1.9042659000000001E-7</v>
      </c>
      <c r="BY1389" s="136">
        <v>0</v>
      </c>
      <c r="BZ1389" s="144">
        <v>2.8902658000000002E-7</v>
      </c>
      <c r="CA1389" s="136">
        <v>0</v>
      </c>
      <c r="CB1389" s="136">
        <v>0</v>
      </c>
      <c r="CC1389" s="136">
        <v>0</v>
      </c>
      <c r="CD1389" s="136">
        <v>0</v>
      </c>
      <c r="CE1389" s="136">
        <v>0</v>
      </c>
      <c r="CF1389" s="144">
        <v>3.9960895000000002E-7</v>
      </c>
      <c r="CG1389" s="144">
        <v>2.6756995999999999E-6</v>
      </c>
      <c r="CH1389" s="144">
        <v>2.3126021000000001E-8</v>
      </c>
      <c r="CI1389" s="136">
        <v>0</v>
      </c>
      <c r="CJ1389" s="137"/>
      <c r="CK1389" s="138"/>
      <c r="CL1389" s="233" t="s">
        <v>4679</v>
      </c>
      <c r="CP1389" s="141"/>
      <c r="CQ1389" s="74"/>
      <c r="CR1389" s="74"/>
      <c r="CS1389" s="74"/>
      <c r="CT1389" s="74"/>
      <c r="CU1389" s="74"/>
      <c r="CV1389" s="74"/>
      <c r="CW1389" s="74"/>
      <c r="CX1389" s="74"/>
      <c r="CY1389" s="74"/>
      <c r="CZ1389" s="74"/>
      <c r="DA1389" s="74"/>
      <c r="DB1389" s="74"/>
    </row>
    <row r="1390" spans="1:106" ht="14.5" customHeight="1">
      <c r="A1390" s="74" t="s">
        <v>5197</v>
      </c>
      <c r="B1390" s="129" t="s">
        <v>4870</v>
      </c>
      <c r="C1390" s="130" t="str">
        <f t="shared" si="773"/>
        <v>B.044.01.210</v>
      </c>
      <c r="D1390" s="131" t="s">
        <v>4868</v>
      </c>
      <c r="E1390" s="129" t="s">
        <v>2549</v>
      </c>
      <c r="F1390" s="132" t="s">
        <v>5199</v>
      </c>
      <c r="G1390" s="132">
        <f t="shared" si="774"/>
        <v>3.8223919667999998E-2</v>
      </c>
      <c r="H1390" s="348">
        <f t="shared" si="775"/>
        <v>3.8223919667999998E-2</v>
      </c>
      <c r="I1390" s="74"/>
      <c r="J1390" s="132">
        <f t="shared" si="776"/>
        <v>2.6483330000000001E-3</v>
      </c>
      <c r="K1390" s="132">
        <f t="shared" si="777"/>
        <v>8.0537483999999996E-3</v>
      </c>
      <c r="L1390" s="300">
        <f t="shared" si="778"/>
        <v>9.0950268000000001E-5</v>
      </c>
      <c r="M1390" s="132">
        <v>2.7430888E-2</v>
      </c>
      <c r="N1390" s="132">
        <v>6.3468429999999996E-3</v>
      </c>
      <c r="O1390" s="132">
        <v>1.7069054E-3</v>
      </c>
      <c r="P1390" s="132">
        <v>1.4340355999999999E-3</v>
      </c>
      <c r="Q1390" s="132">
        <v>1.2142974E-3</v>
      </c>
      <c r="R1390" s="132">
        <v>0</v>
      </c>
      <c r="S1390" s="132">
        <v>0</v>
      </c>
      <c r="T1390" s="132">
        <v>0</v>
      </c>
      <c r="U1390" s="304">
        <v>9.0950268000000001E-5</v>
      </c>
      <c r="V1390" s="132">
        <v>0</v>
      </c>
      <c r="W1390" s="132">
        <v>0</v>
      </c>
      <c r="X1390" s="132">
        <v>0</v>
      </c>
      <c r="Y1390" s="132">
        <v>0</v>
      </c>
      <c r="Z1390" s="132">
        <v>0</v>
      </c>
      <c r="AA1390" s="74"/>
      <c r="AB1390" s="301">
        <f t="shared" si="779"/>
        <v>0.20624727819548871</v>
      </c>
      <c r="AC1390" s="338">
        <f t="shared" si="780"/>
        <v>0.20624727819548871</v>
      </c>
      <c r="AD1390" s="74"/>
      <c r="AE1390" s="136">
        <v>2.9443557999999999</v>
      </c>
      <c r="AF1390" s="136">
        <v>2.8646109000000002</v>
      </c>
      <c r="AG1390" s="136">
        <v>0</v>
      </c>
      <c r="AH1390" s="136">
        <v>0</v>
      </c>
      <c r="AI1390" s="136">
        <v>0</v>
      </c>
      <c r="AJ1390" s="136">
        <v>7.9744815999999996E-2</v>
      </c>
      <c r="AK1390" s="136">
        <v>0</v>
      </c>
      <c r="AL1390" s="74"/>
      <c r="AM1390" s="133">
        <v>6.1047156000000003E-3</v>
      </c>
      <c r="AN1390" s="340">
        <f t="shared" si="781"/>
        <v>6.1047156000000003E-3</v>
      </c>
      <c r="AP1390" s="133">
        <v>5.7068544000000001E-3</v>
      </c>
      <c r="AQ1390" s="133">
        <v>2.0547111000000001E-4</v>
      </c>
      <c r="AR1390" s="133">
        <v>1.9239010999999999E-4</v>
      </c>
      <c r="AS1390" s="134">
        <f t="shared" si="782"/>
        <v>3.4213755078E-7</v>
      </c>
      <c r="AT1390" s="135">
        <f t="shared" si="783"/>
        <v>7.5987836891699997E-10</v>
      </c>
      <c r="AU1390" s="135">
        <f t="shared" si="784"/>
        <v>2.6945393693499999E-2</v>
      </c>
      <c r="AV1390" s="302">
        <v>1.9139748E-7</v>
      </c>
      <c r="AW1390" s="302">
        <v>5.7749239000000004E-10</v>
      </c>
      <c r="AX1390" s="302">
        <v>1.5777917E-14</v>
      </c>
      <c r="AY1390" s="303">
        <v>0</v>
      </c>
      <c r="AZ1390" s="303">
        <v>0</v>
      </c>
      <c r="BA1390" s="302">
        <v>2.1323078000000001E-10</v>
      </c>
      <c r="BB1390" s="302">
        <v>1.5052684000000001E-7</v>
      </c>
      <c r="BC1390" s="302">
        <v>3.0227221E-11</v>
      </c>
      <c r="BD1390" s="302">
        <v>1.5214297999999999E-10</v>
      </c>
      <c r="BE1390" s="303">
        <v>0</v>
      </c>
      <c r="BF1390" s="303">
        <v>0</v>
      </c>
      <c r="BG1390" s="303">
        <v>0</v>
      </c>
      <c r="BH1390" s="303">
        <v>0</v>
      </c>
      <c r="BI1390" s="303">
        <v>0</v>
      </c>
      <c r="BJ1390" s="303">
        <v>0</v>
      </c>
      <c r="BK1390" s="303">
        <v>0</v>
      </c>
      <c r="BL1390" s="303">
        <v>0</v>
      </c>
      <c r="BM1390" s="302">
        <v>1.8356935E-6</v>
      </c>
      <c r="BN1390" s="303">
        <v>2.6943557999999999E-2</v>
      </c>
      <c r="BO1390" s="303">
        <v>0</v>
      </c>
      <c r="BP1390" s="303">
        <v>0</v>
      </c>
      <c r="BQ1390" s="303">
        <v>0</v>
      </c>
      <c r="BR1390" s="74"/>
      <c r="BS1390" s="144">
        <v>1.2960217E-5</v>
      </c>
      <c r="BT1390" s="144">
        <v>1.1191211000000001E-6</v>
      </c>
      <c r="BU1390" s="144">
        <v>5.7507215000000003E-6</v>
      </c>
      <c r="BV1390" s="136">
        <v>0</v>
      </c>
      <c r="BW1390" s="144">
        <v>1.9058133999999999E-6</v>
      </c>
      <c r="BX1390" s="144">
        <v>1.3804164E-7</v>
      </c>
      <c r="BY1390" s="136">
        <v>0</v>
      </c>
      <c r="BZ1390" s="144">
        <v>2.095175E-7</v>
      </c>
      <c r="CA1390" s="136">
        <v>0</v>
      </c>
      <c r="CB1390" s="136">
        <v>0</v>
      </c>
      <c r="CC1390" s="136">
        <v>0</v>
      </c>
      <c r="CD1390" s="136">
        <v>0</v>
      </c>
      <c r="CE1390" s="136">
        <v>0</v>
      </c>
      <c r="CF1390" s="144">
        <v>3.3421116E-7</v>
      </c>
      <c r="CG1390" s="144">
        <v>3.4589262000000002E-6</v>
      </c>
      <c r="CH1390" s="144">
        <v>4.3864850000000001E-8</v>
      </c>
      <c r="CI1390" s="136">
        <v>0</v>
      </c>
      <c r="CJ1390" s="137"/>
      <c r="CK1390" s="138"/>
      <c r="CL1390" s="233" t="s">
        <v>4679</v>
      </c>
      <c r="CP1390" s="141"/>
      <c r="CQ1390" s="74"/>
      <c r="CR1390" s="74"/>
      <c r="CS1390" s="74"/>
      <c r="CT1390" s="74"/>
      <c r="CU1390" s="74"/>
      <c r="CV1390" s="74"/>
      <c r="CW1390" s="74"/>
      <c r="CX1390" s="74"/>
      <c r="CY1390" s="74"/>
      <c r="CZ1390" s="74"/>
      <c r="DA1390" s="74"/>
      <c r="DB1390" s="74"/>
    </row>
    <row r="1391" spans="1:106" ht="14.5" customHeight="1">
      <c r="A1391" s="74" t="s">
        <v>5200</v>
      </c>
      <c r="B1391" s="129" t="s">
        <v>4870</v>
      </c>
      <c r="C1391" s="130" t="str">
        <f t="shared" si="773"/>
        <v>B.044.01.211</v>
      </c>
      <c r="D1391" s="131" t="s">
        <v>4868</v>
      </c>
      <c r="E1391" s="129" t="s">
        <v>2549</v>
      </c>
      <c r="F1391" s="132" t="s">
        <v>5202</v>
      </c>
      <c r="G1391" s="132">
        <f t="shared" si="774"/>
        <v>2.6404255564000001E-2</v>
      </c>
      <c r="H1391" s="348">
        <f t="shared" si="775"/>
        <v>2.6404255564000001E-2</v>
      </c>
      <c r="I1391" s="74"/>
      <c r="J1391" s="132">
        <f t="shared" si="776"/>
        <v>1.8492269999999999E-3</v>
      </c>
      <c r="K1391" s="132">
        <f t="shared" si="777"/>
        <v>5.5702997999999993E-3</v>
      </c>
      <c r="L1391" s="300">
        <f t="shared" si="778"/>
        <v>7.0565763999999996E-5</v>
      </c>
      <c r="M1391" s="132">
        <v>1.8914163000000001E-2</v>
      </c>
      <c r="N1391" s="132">
        <v>4.3722880999999998E-3</v>
      </c>
      <c r="O1391" s="132">
        <v>1.1980116999999999E-3</v>
      </c>
      <c r="P1391" s="132">
        <v>1.0064948E-3</v>
      </c>
      <c r="Q1391" s="132">
        <v>8.4273219999999997E-4</v>
      </c>
      <c r="R1391" s="132">
        <v>0</v>
      </c>
      <c r="S1391" s="132">
        <v>0</v>
      </c>
      <c r="T1391" s="132">
        <v>0</v>
      </c>
      <c r="U1391" s="304">
        <v>7.0565763999999996E-5</v>
      </c>
      <c r="V1391" s="132">
        <v>0</v>
      </c>
      <c r="W1391" s="132">
        <v>0</v>
      </c>
      <c r="X1391" s="132">
        <v>0</v>
      </c>
      <c r="Y1391" s="132">
        <v>0</v>
      </c>
      <c r="Z1391" s="132">
        <v>0</v>
      </c>
      <c r="AA1391" s="74"/>
      <c r="AB1391" s="301">
        <f t="shared" si="779"/>
        <v>0.14221175187969926</v>
      </c>
      <c r="AC1391" s="338">
        <f t="shared" si="780"/>
        <v>0.14221175187969926</v>
      </c>
      <c r="AD1391" s="74"/>
      <c r="AE1391" s="136">
        <v>2.3628144999999998</v>
      </c>
      <c r="AF1391" s="136">
        <v>1.9839913</v>
      </c>
      <c r="AG1391" s="136">
        <v>0</v>
      </c>
      <c r="AH1391" s="136">
        <v>0</v>
      </c>
      <c r="AI1391" s="136">
        <v>5.8997048000000003E-2</v>
      </c>
      <c r="AJ1391" s="136">
        <v>9.3153231999999996E-3</v>
      </c>
      <c r="AK1391" s="136">
        <v>0.31051077999999999</v>
      </c>
      <c r="AL1391" s="74"/>
      <c r="AM1391" s="133">
        <v>4.2136544E-3</v>
      </c>
      <c r="AN1391" s="340">
        <f t="shared" si="781"/>
        <v>4.2136544E-3</v>
      </c>
      <c r="AP1391" s="133">
        <v>3.9385922000000004E-3</v>
      </c>
      <c r="AQ1391" s="133">
        <v>1.4181427000000001E-4</v>
      </c>
      <c r="AR1391" s="133">
        <v>1.3324790999999999E-4</v>
      </c>
      <c r="AS1391" s="134">
        <f t="shared" si="782"/>
        <v>2.3612663854000001E-7</v>
      </c>
      <c r="AT1391" s="135">
        <f t="shared" si="783"/>
        <v>5.2446106019899994E-10</v>
      </c>
      <c r="AU1391" s="135">
        <f t="shared" si="784"/>
        <v>1.8662172263100001E-2</v>
      </c>
      <c r="AV1391" s="302">
        <v>1.3197251000000001E-7</v>
      </c>
      <c r="AW1391" s="302">
        <v>3.9819290999999998E-10</v>
      </c>
      <c r="AX1391" s="302">
        <v>1.0879199000000001E-14</v>
      </c>
      <c r="AY1391" s="303">
        <v>0</v>
      </c>
      <c r="AZ1391" s="303">
        <v>0</v>
      </c>
      <c r="BA1391" s="302">
        <v>1.4965853999999999E-10</v>
      </c>
      <c r="BB1391" s="302">
        <v>1.0400446999999999E-7</v>
      </c>
      <c r="BC1391" s="302">
        <v>2.1215330999999998E-11</v>
      </c>
      <c r="BD1391" s="302">
        <v>1.0504194E-10</v>
      </c>
      <c r="BE1391" s="303">
        <v>0</v>
      </c>
      <c r="BF1391" s="303">
        <v>0</v>
      </c>
      <c r="BG1391" s="303">
        <v>0</v>
      </c>
      <c r="BH1391" s="303">
        <v>0</v>
      </c>
      <c r="BI1391" s="303">
        <v>0</v>
      </c>
      <c r="BJ1391" s="303">
        <v>0</v>
      </c>
      <c r="BK1391" s="303">
        <v>0</v>
      </c>
      <c r="BL1391" s="303">
        <v>0</v>
      </c>
      <c r="BM1391" s="302">
        <v>1.4242631E-6</v>
      </c>
      <c r="BN1391" s="303">
        <v>1.8660748000000001E-2</v>
      </c>
      <c r="BO1391" s="303">
        <v>0</v>
      </c>
      <c r="BP1391" s="303">
        <v>0</v>
      </c>
      <c r="BQ1391" s="303">
        <v>0</v>
      </c>
      <c r="BR1391" s="74"/>
      <c r="BS1391" s="144">
        <v>8.9652642000000001E-6</v>
      </c>
      <c r="BT1391" s="144">
        <v>7.7346254999999998E-7</v>
      </c>
      <c r="BU1391" s="144">
        <v>3.9652410000000002E-6</v>
      </c>
      <c r="BV1391" s="136">
        <v>0</v>
      </c>
      <c r="BW1391" s="144">
        <v>1.3191919000000001E-6</v>
      </c>
      <c r="BX1391" s="144">
        <v>9.6886151999999994E-8</v>
      </c>
      <c r="BY1391" s="136">
        <v>0</v>
      </c>
      <c r="BZ1391" s="144">
        <v>1.4705232999999999E-7</v>
      </c>
      <c r="CA1391" s="136">
        <v>0</v>
      </c>
      <c r="CB1391" s="136">
        <v>0</v>
      </c>
      <c r="CC1391" s="136">
        <v>0</v>
      </c>
      <c r="CD1391" s="136">
        <v>0</v>
      </c>
      <c r="CE1391" s="136">
        <v>0</v>
      </c>
      <c r="CF1391" s="144">
        <v>2.3379071000000001E-7</v>
      </c>
      <c r="CG1391" s="144">
        <v>2.3956061000000001E-6</v>
      </c>
      <c r="CH1391" s="144">
        <v>3.4033508000000001E-8</v>
      </c>
      <c r="CI1391" s="136">
        <v>0</v>
      </c>
      <c r="CJ1391" s="137"/>
      <c r="CK1391" s="138"/>
      <c r="CL1391" s="233" t="s">
        <v>4679</v>
      </c>
      <c r="CP1391" s="141"/>
      <c r="CQ1391" s="74"/>
      <c r="CR1391" s="74"/>
      <c r="CS1391" s="74"/>
      <c r="CT1391" s="74"/>
      <c r="CU1391" s="74"/>
      <c r="CV1391" s="74"/>
      <c r="CW1391" s="74"/>
      <c r="CX1391" s="74"/>
      <c r="CY1391" s="74"/>
      <c r="CZ1391" s="74"/>
      <c r="DA1391" s="74"/>
      <c r="DB1391" s="74"/>
    </row>
    <row r="1392" spans="1:106" ht="14.5" customHeight="1">
      <c r="A1392" s="74" t="s">
        <v>5203</v>
      </c>
      <c r="B1392" s="129" t="s">
        <v>4870</v>
      </c>
      <c r="C1392" s="130" t="str">
        <f t="shared" si="773"/>
        <v>B.044.01.212</v>
      </c>
      <c r="D1392" s="131" t="s">
        <v>4868</v>
      </c>
      <c r="E1392" s="129" t="s">
        <v>2549</v>
      </c>
      <c r="F1392" s="132" t="s">
        <v>5205</v>
      </c>
      <c r="G1392" s="132">
        <f t="shared" si="774"/>
        <v>0</v>
      </c>
      <c r="H1392" s="348">
        <f t="shared" si="775"/>
        <v>0</v>
      </c>
      <c r="I1392" s="74"/>
      <c r="J1392" s="132">
        <f t="shared" si="776"/>
        <v>0</v>
      </c>
      <c r="K1392" s="132">
        <f t="shared" si="777"/>
        <v>0</v>
      </c>
      <c r="L1392" s="300">
        <f t="shared" si="778"/>
        <v>0</v>
      </c>
      <c r="M1392" s="132">
        <v>0</v>
      </c>
      <c r="N1392" s="132">
        <v>0</v>
      </c>
      <c r="O1392" s="132">
        <v>0</v>
      </c>
      <c r="P1392" s="132">
        <v>0</v>
      </c>
      <c r="Q1392" s="132">
        <v>0</v>
      </c>
      <c r="R1392" s="132">
        <v>0</v>
      </c>
      <c r="S1392" s="132">
        <v>0</v>
      </c>
      <c r="T1392" s="132">
        <v>0</v>
      </c>
      <c r="U1392" s="132">
        <v>0</v>
      </c>
      <c r="V1392" s="132">
        <v>0</v>
      </c>
      <c r="W1392" s="132">
        <v>0</v>
      </c>
      <c r="X1392" s="132">
        <v>0</v>
      </c>
      <c r="Y1392" s="132">
        <v>0</v>
      </c>
      <c r="Z1392" s="132">
        <v>0</v>
      </c>
      <c r="AA1392" s="74"/>
      <c r="AB1392" s="301">
        <f t="shared" si="779"/>
        <v>0</v>
      </c>
      <c r="AC1392" s="338">
        <f t="shared" si="780"/>
        <v>0</v>
      </c>
      <c r="AD1392" s="74"/>
      <c r="AE1392" s="136">
        <v>0</v>
      </c>
      <c r="AF1392" s="136">
        <v>0</v>
      </c>
      <c r="AG1392" s="136">
        <v>0</v>
      </c>
      <c r="AH1392" s="136">
        <v>0</v>
      </c>
      <c r="AI1392" s="136">
        <v>0</v>
      </c>
      <c r="AJ1392" s="136">
        <v>0</v>
      </c>
      <c r="AK1392" s="136">
        <v>0</v>
      </c>
      <c r="AL1392" s="74"/>
      <c r="AM1392" s="133">
        <v>0</v>
      </c>
      <c r="AN1392" s="340">
        <f t="shared" si="781"/>
        <v>0</v>
      </c>
      <c r="AP1392" s="133">
        <v>0</v>
      </c>
      <c r="AQ1392" s="133">
        <v>0</v>
      </c>
      <c r="AR1392" s="133">
        <v>0</v>
      </c>
      <c r="AS1392" s="134">
        <f t="shared" si="782"/>
        <v>0</v>
      </c>
      <c r="AT1392" s="135">
        <f t="shared" si="783"/>
        <v>0</v>
      </c>
      <c r="AU1392" s="135">
        <f t="shared" si="784"/>
        <v>0</v>
      </c>
      <c r="AV1392" s="303">
        <v>0</v>
      </c>
      <c r="AW1392" s="303">
        <v>0</v>
      </c>
      <c r="AX1392" s="303">
        <v>0</v>
      </c>
      <c r="AY1392" s="303">
        <v>0</v>
      </c>
      <c r="AZ1392" s="303">
        <v>0</v>
      </c>
      <c r="BA1392" s="303">
        <v>0</v>
      </c>
      <c r="BB1392" s="303">
        <v>0</v>
      </c>
      <c r="BC1392" s="303">
        <v>0</v>
      </c>
      <c r="BD1392" s="303">
        <v>0</v>
      </c>
      <c r="BE1392" s="303">
        <v>0</v>
      </c>
      <c r="BF1392" s="303">
        <v>0</v>
      </c>
      <c r="BG1392" s="303">
        <v>0</v>
      </c>
      <c r="BH1392" s="303">
        <v>0</v>
      </c>
      <c r="BI1392" s="303">
        <v>0</v>
      </c>
      <c r="BJ1392" s="303">
        <v>0</v>
      </c>
      <c r="BK1392" s="303">
        <v>0</v>
      </c>
      <c r="BL1392" s="303">
        <v>0</v>
      </c>
      <c r="BM1392" s="303">
        <v>0</v>
      </c>
      <c r="BN1392" s="303">
        <v>0</v>
      </c>
      <c r="BO1392" s="303">
        <v>0</v>
      </c>
      <c r="BP1392" s="303">
        <v>0</v>
      </c>
      <c r="BQ1392" s="303">
        <v>0</v>
      </c>
      <c r="BR1392" s="74"/>
      <c r="BS1392" s="136">
        <v>0</v>
      </c>
      <c r="BT1392" s="136">
        <v>0</v>
      </c>
      <c r="BU1392" s="136">
        <v>0</v>
      </c>
      <c r="BV1392" s="136">
        <v>0</v>
      </c>
      <c r="BW1392" s="136">
        <v>0</v>
      </c>
      <c r="BX1392" s="136">
        <v>0</v>
      </c>
      <c r="BY1392" s="136">
        <v>0</v>
      </c>
      <c r="BZ1392" s="136">
        <v>0</v>
      </c>
      <c r="CA1392" s="136">
        <v>0</v>
      </c>
      <c r="CB1392" s="136">
        <v>0</v>
      </c>
      <c r="CC1392" s="136">
        <v>0</v>
      </c>
      <c r="CD1392" s="136">
        <v>0</v>
      </c>
      <c r="CE1392" s="136">
        <v>0</v>
      </c>
      <c r="CF1392" s="136">
        <v>0</v>
      </c>
      <c r="CG1392" s="136">
        <v>0</v>
      </c>
      <c r="CH1392" s="136">
        <v>0</v>
      </c>
      <c r="CI1392" s="136">
        <v>0</v>
      </c>
      <c r="CJ1392" s="137"/>
      <c r="CK1392" s="138"/>
      <c r="CL1392" s="233" t="s">
        <v>4679</v>
      </c>
      <c r="CP1392" s="74"/>
      <c r="CQ1392" s="74"/>
      <c r="CR1392" s="74"/>
      <c r="CS1392" s="74"/>
      <c r="CT1392" s="74"/>
      <c r="CU1392" s="74"/>
      <c r="CV1392" s="74"/>
      <c r="CW1392" s="74"/>
      <c r="CX1392" s="74"/>
      <c r="CY1392" s="74"/>
      <c r="CZ1392" s="74"/>
      <c r="DA1392" s="74"/>
      <c r="DB1392" s="74"/>
    </row>
    <row r="1393" spans="1:106" ht="14.5" customHeight="1">
      <c r="A1393" s="74" t="s">
        <v>5206</v>
      </c>
      <c r="B1393" s="129" t="s">
        <v>4870</v>
      </c>
      <c r="C1393" s="130" t="str">
        <f t="shared" si="773"/>
        <v>B.044.01.213</v>
      </c>
      <c r="D1393" s="131" t="s">
        <v>4868</v>
      </c>
      <c r="E1393" s="129" t="s">
        <v>2549</v>
      </c>
      <c r="F1393" s="132" t="s">
        <v>5208</v>
      </c>
      <c r="G1393" s="132">
        <f t="shared" si="774"/>
        <v>3.413418017E-2</v>
      </c>
      <c r="H1393" s="348">
        <f t="shared" si="775"/>
        <v>3.413418017E-2</v>
      </c>
      <c r="I1393" s="74"/>
      <c r="J1393" s="132">
        <f t="shared" si="776"/>
        <v>2.4850503E-3</v>
      </c>
      <c r="K1393" s="132">
        <f t="shared" si="777"/>
        <v>6.1264848E-3</v>
      </c>
      <c r="L1393" s="300">
        <f t="shared" si="778"/>
        <v>7.592807E-5</v>
      </c>
      <c r="M1393" s="132">
        <v>2.5446717000000001E-2</v>
      </c>
      <c r="N1393" s="132">
        <v>4.4647786000000002E-3</v>
      </c>
      <c r="O1393" s="132">
        <v>1.6617062000000001E-3</v>
      </c>
      <c r="P1393" s="132">
        <v>1.3960621E-3</v>
      </c>
      <c r="Q1393" s="132">
        <v>1.0889882E-3</v>
      </c>
      <c r="R1393" s="132">
        <v>0</v>
      </c>
      <c r="S1393" s="132">
        <v>0</v>
      </c>
      <c r="T1393" s="132">
        <v>0</v>
      </c>
      <c r="U1393" s="304">
        <v>7.592807E-5</v>
      </c>
      <c r="V1393" s="132">
        <v>0</v>
      </c>
      <c r="W1393" s="132">
        <v>0</v>
      </c>
      <c r="X1393" s="132">
        <v>0</v>
      </c>
      <c r="Y1393" s="132">
        <v>0</v>
      </c>
      <c r="Z1393" s="132">
        <v>0</v>
      </c>
      <c r="AA1393" s="74"/>
      <c r="AB1393" s="301">
        <f t="shared" si="779"/>
        <v>0.19132869924812029</v>
      </c>
      <c r="AC1393" s="338">
        <f t="shared" si="780"/>
        <v>0.19132869924812029</v>
      </c>
      <c r="AD1393" s="74"/>
      <c r="AE1393" s="136">
        <v>2.6868094999999999</v>
      </c>
      <c r="AF1393" s="136">
        <v>2.4675113</v>
      </c>
      <c r="AG1393" s="136">
        <v>0</v>
      </c>
      <c r="AH1393" s="136">
        <v>0</v>
      </c>
      <c r="AI1393" s="136">
        <v>0.11695906</v>
      </c>
      <c r="AJ1393" s="136">
        <v>6.5789471000000002E-2</v>
      </c>
      <c r="AK1393" s="136">
        <v>3.6549705000000002E-2</v>
      </c>
      <c r="AL1393" s="74"/>
      <c r="AM1393" s="133">
        <v>5.1735517E-3</v>
      </c>
      <c r="AN1393" s="340">
        <f t="shared" si="781"/>
        <v>5.1735517E-3</v>
      </c>
      <c r="AP1393" s="133">
        <v>4.8657633E-3</v>
      </c>
      <c r="AQ1393" s="133">
        <v>1.8306544E-4</v>
      </c>
      <c r="AR1393" s="133">
        <v>1.2472300000000001E-4</v>
      </c>
      <c r="AS1393" s="134">
        <f t="shared" si="782"/>
        <v>2.9171242439000003E-7</v>
      </c>
      <c r="AT1393" s="135">
        <f t="shared" si="783"/>
        <v>6.7701717564500001E-10</v>
      </c>
      <c r="AU1393" s="135">
        <f t="shared" si="784"/>
        <v>1.7468207493200001E-2</v>
      </c>
      <c r="AV1393" s="302">
        <v>1.7755303E-7</v>
      </c>
      <c r="AW1393" s="302">
        <v>5.3572034999999999E-10</v>
      </c>
      <c r="AX1393" s="302">
        <v>1.4636644999999999E-14</v>
      </c>
      <c r="AY1393" s="303">
        <v>0</v>
      </c>
      <c r="AZ1393" s="303">
        <v>0</v>
      </c>
      <c r="BA1393" s="302">
        <v>2.0758439000000001E-10</v>
      </c>
      <c r="BB1393" s="302">
        <v>1.1395181E-7</v>
      </c>
      <c r="BC1393" s="302">
        <v>2.9426799000000002E-11</v>
      </c>
      <c r="BD1393" s="302">
        <v>1.1185539E-10</v>
      </c>
      <c r="BE1393" s="303">
        <v>0</v>
      </c>
      <c r="BF1393" s="303">
        <v>0</v>
      </c>
      <c r="BG1393" s="303">
        <v>0</v>
      </c>
      <c r="BH1393" s="303">
        <v>0</v>
      </c>
      <c r="BI1393" s="303">
        <v>0</v>
      </c>
      <c r="BJ1393" s="303">
        <v>0</v>
      </c>
      <c r="BK1393" s="303">
        <v>0</v>
      </c>
      <c r="BL1393" s="303">
        <v>0</v>
      </c>
      <c r="BM1393" s="302">
        <v>1.5324932E-6</v>
      </c>
      <c r="BN1393" s="303">
        <v>1.7466675000000001E-2</v>
      </c>
      <c r="BO1393" s="303">
        <v>0</v>
      </c>
      <c r="BP1393" s="303">
        <v>0</v>
      </c>
      <c r="BQ1393" s="303">
        <v>0</v>
      </c>
      <c r="BR1393" s="74"/>
      <c r="BS1393" s="144">
        <v>1.1412434000000001E-5</v>
      </c>
      <c r="BT1393" s="144">
        <v>8.3950732000000005E-7</v>
      </c>
      <c r="BU1393" s="144">
        <v>5.3347516999999999E-6</v>
      </c>
      <c r="BV1393" s="136">
        <v>0</v>
      </c>
      <c r="BW1393" s="144">
        <v>1.56605E-6</v>
      </c>
      <c r="BX1393" s="144">
        <v>1.3438627E-7</v>
      </c>
      <c r="BY1393" s="136">
        <v>0</v>
      </c>
      <c r="BZ1393" s="144">
        <v>2.0396944E-7</v>
      </c>
      <c r="CA1393" s="136">
        <v>0</v>
      </c>
      <c r="CB1393" s="136">
        <v>0</v>
      </c>
      <c r="CC1393" s="136">
        <v>0</v>
      </c>
      <c r="CD1393" s="136">
        <v>0</v>
      </c>
      <c r="CE1393" s="136">
        <v>0</v>
      </c>
      <c r="CF1393" s="144">
        <v>3.0913424999999997E-7</v>
      </c>
      <c r="CG1393" s="144">
        <v>2.9880153E-6</v>
      </c>
      <c r="CH1393" s="144">
        <v>3.6619721E-8</v>
      </c>
      <c r="CI1393" s="136">
        <v>0</v>
      </c>
      <c r="CJ1393" s="137"/>
      <c r="CK1393" s="138"/>
      <c r="CL1393" s="233" t="s">
        <v>4679</v>
      </c>
      <c r="CP1393" s="321"/>
      <c r="CQ1393" s="74"/>
      <c r="CR1393" s="74"/>
      <c r="CS1393" s="74"/>
      <c r="CT1393" s="74"/>
      <c r="CU1393" s="74"/>
      <c r="CV1393" s="74"/>
      <c r="CW1393" s="74"/>
      <c r="CX1393" s="74"/>
      <c r="CY1393" s="74"/>
      <c r="CZ1393" s="74"/>
      <c r="DA1393" s="74"/>
      <c r="DB1393" s="74"/>
    </row>
    <row r="1394" spans="1:106" ht="14.5" customHeight="1">
      <c r="A1394" s="74" t="s">
        <v>5209</v>
      </c>
      <c r="B1394" s="129" t="s">
        <v>4870</v>
      </c>
      <c r="C1394" s="130" t="str">
        <f t="shared" si="773"/>
        <v>B.044.01.214</v>
      </c>
      <c r="D1394" s="131" t="s">
        <v>4868</v>
      </c>
      <c r="E1394" s="129" t="s">
        <v>2549</v>
      </c>
      <c r="F1394" s="132" t="s">
        <v>5211</v>
      </c>
      <c r="G1394" s="132">
        <f t="shared" si="774"/>
        <v>2.8394426298E-2</v>
      </c>
      <c r="H1394" s="348">
        <f t="shared" si="775"/>
        <v>2.8394426298E-2</v>
      </c>
      <c r="I1394" s="74"/>
      <c r="J1394" s="132">
        <f t="shared" si="776"/>
        <v>2.7896051000000002E-3</v>
      </c>
      <c r="K1394" s="132">
        <f t="shared" si="777"/>
        <v>4.7704147000000004E-3</v>
      </c>
      <c r="L1394" s="300">
        <f t="shared" si="778"/>
        <v>7.8877449799999997E-4</v>
      </c>
      <c r="M1394" s="132">
        <v>2.0045632000000001E-2</v>
      </c>
      <c r="N1394" s="132">
        <v>2.6243744000000002E-3</v>
      </c>
      <c r="O1394" s="132">
        <v>2.1460403000000002E-3</v>
      </c>
      <c r="P1394" s="132">
        <v>1.8029694000000001E-3</v>
      </c>
      <c r="Q1394" s="132">
        <v>9.8663570000000005E-4</v>
      </c>
      <c r="R1394" s="132">
        <v>0</v>
      </c>
      <c r="S1394" s="132">
        <v>0</v>
      </c>
      <c r="T1394" s="132">
        <v>0</v>
      </c>
      <c r="U1394" s="304">
        <v>8.4652567999999996E-5</v>
      </c>
      <c r="V1394" s="132">
        <v>0</v>
      </c>
      <c r="W1394" s="132">
        <v>7.0412193000000001E-4</v>
      </c>
      <c r="X1394" s="132">
        <v>0</v>
      </c>
      <c r="Y1394" s="132">
        <v>0</v>
      </c>
      <c r="Z1394" s="132">
        <v>0</v>
      </c>
      <c r="AA1394" s="74"/>
      <c r="AB1394" s="301">
        <f t="shared" si="779"/>
        <v>0.15071903759398497</v>
      </c>
      <c r="AC1394" s="338">
        <f t="shared" si="780"/>
        <v>0.15071903759398497</v>
      </c>
      <c r="AD1394" s="74"/>
      <c r="AE1394" s="136">
        <v>2.2464840000000001</v>
      </c>
      <c r="AF1394" s="136">
        <v>1.9230400999999999</v>
      </c>
      <c r="AG1394" s="136">
        <v>9.5449049999999994E-2</v>
      </c>
      <c r="AH1394" s="136">
        <v>0</v>
      </c>
      <c r="AI1394" s="136">
        <v>2.0420147999999999E-2</v>
      </c>
      <c r="AJ1394" s="136">
        <v>0.10125744</v>
      </c>
      <c r="AK1394" s="136">
        <v>0.10631728999999999</v>
      </c>
      <c r="AL1394" s="74"/>
      <c r="AM1394" s="133">
        <v>3.9711611000000004E-3</v>
      </c>
      <c r="AN1394" s="340">
        <f t="shared" si="781"/>
        <v>3.9711611000000004E-3</v>
      </c>
      <c r="AP1394" s="133">
        <v>3.7306349999999999E-3</v>
      </c>
      <c r="AQ1394" s="133">
        <v>1.4548174000000001E-4</v>
      </c>
      <c r="AR1394" s="145">
        <v>9.5044398999999998E-5</v>
      </c>
      <c r="AS1394" s="134">
        <f t="shared" si="782"/>
        <v>2.2365917458999998E-7</v>
      </c>
      <c r="AT1394" s="135">
        <f t="shared" si="783"/>
        <v>5.3802417900699995E-10</v>
      </c>
      <c r="AU1394" s="135">
        <f t="shared" si="784"/>
        <v>1.3311540583900001E-2</v>
      </c>
      <c r="AV1394" s="302">
        <v>1.3986726999999999E-7</v>
      </c>
      <c r="AW1394" s="302">
        <v>4.2201330999999998E-10</v>
      </c>
      <c r="AX1394" s="302">
        <v>1.1530007E-14</v>
      </c>
      <c r="AY1394" s="303">
        <v>0</v>
      </c>
      <c r="AZ1394" s="303">
        <v>0</v>
      </c>
      <c r="BA1394" s="302">
        <v>2.6808858999999998E-10</v>
      </c>
      <c r="BB1394" s="302">
        <v>8.3523815999999995E-8</v>
      </c>
      <c r="BC1394" s="302">
        <v>3.8003767000000001E-11</v>
      </c>
      <c r="BD1394" s="302">
        <v>7.7995572000000005E-11</v>
      </c>
      <c r="BE1394" s="303">
        <v>0</v>
      </c>
      <c r="BF1394" s="303">
        <v>0</v>
      </c>
      <c r="BG1394" s="303">
        <v>0</v>
      </c>
      <c r="BH1394" s="303">
        <v>0</v>
      </c>
      <c r="BI1394" s="303">
        <v>0</v>
      </c>
      <c r="BJ1394" s="303">
        <v>0</v>
      </c>
      <c r="BK1394" s="303">
        <v>0</v>
      </c>
      <c r="BL1394" s="303">
        <v>0</v>
      </c>
      <c r="BM1394" s="302">
        <v>1.7085839000000001E-6</v>
      </c>
      <c r="BN1394" s="303">
        <v>1.3309832000000001E-2</v>
      </c>
      <c r="BO1394" s="303">
        <v>0</v>
      </c>
      <c r="BP1394" s="303">
        <v>0</v>
      </c>
      <c r="BQ1394" s="303">
        <v>0</v>
      </c>
      <c r="BR1394" s="74"/>
      <c r="BS1394" s="144">
        <v>9.2746204000000004E-6</v>
      </c>
      <c r="BT1394" s="144">
        <v>6.2598713999999996E-7</v>
      </c>
      <c r="BU1394" s="144">
        <v>4.2024467000000002E-6</v>
      </c>
      <c r="BV1394" s="136">
        <v>0</v>
      </c>
      <c r="BW1394" s="144">
        <v>1.2693434999999999E-6</v>
      </c>
      <c r="BX1394" s="144">
        <v>1.7355555999999999E-7</v>
      </c>
      <c r="BY1394" s="136">
        <v>0</v>
      </c>
      <c r="BZ1394" s="144">
        <v>2.6341998999999998E-7</v>
      </c>
      <c r="CA1394" s="136">
        <v>0</v>
      </c>
      <c r="CB1394" s="136">
        <v>0</v>
      </c>
      <c r="CC1394" s="136">
        <v>0</v>
      </c>
      <c r="CD1394" s="136">
        <v>0</v>
      </c>
      <c r="CE1394" s="136">
        <v>0</v>
      </c>
      <c r="CF1394" s="144">
        <v>3.6949312999999998E-7</v>
      </c>
      <c r="CG1394" s="144">
        <v>2.3295467999999998E-6</v>
      </c>
      <c r="CH1394" s="144">
        <v>4.0827501000000003E-8</v>
      </c>
      <c r="CI1394" s="136">
        <v>0</v>
      </c>
      <c r="CJ1394" s="137"/>
      <c r="CK1394" s="138"/>
      <c r="CL1394" s="233" t="s">
        <v>4679</v>
      </c>
      <c r="CP1394" s="321"/>
      <c r="CQ1394" s="74"/>
      <c r="CR1394" s="74"/>
      <c r="CS1394" s="74"/>
      <c r="CT1394" s="74"/>
      <c r="CU1394" s="74"/>
      <c r="CV1394" s="74"/>
      <c r="CW1394" s="74"/>
      <c r="CX1394" s="74"/>
      <c r="CY1394" s="74"/>
      <c r="CZ1394" s="74"/>
      <c r="DA1394" s="74"/>
      <c r="DB1394" s="74"/>
    </row>
    <row r="1395" spans="1:106" ht="14.5" customHeight="1">
      <c r="A1395" s="74" t="s">
        <v>5212</v>
      </c>
      <c r="B1395" s="129" t="s">
        <v>4870</v>
      </c>
      <c r="C1395" s="130" t="str">
        <f t="shared" si="773"/>
        <v>B.044.01.215</v>
      </c>
      <c r="D1395" s="131" t="s">
        <v>4868</v>
      </c>
      <c r="E1395" s="129" t="s">
        <v>2549</v>
      </c>
      <c r="F1395" s="132" t="s">
        <v>5214</v>
      </c>
      <c r="G1395" s="132">
        <f t="shared" si="774"/>
        <v>4.0583220073999997E-2</v>
      </c>
      <c r="H1395" s="348">
        <f t="shared" si="775"/>
        <v>4.0583220073999997E-2</v>
      </c>
      <c r="I1395" s="74"/>
      <c r="J1395" s="132">
        <f t="shared" si="776"/>
        <v>3.5688555999999999E-3</v>
      </c>
      <c r="K1395" s="132">
        <f t="shared" si="777"/>
        <v>5.1720645999999999E-3</v>
      </c>
      <c r="L1395" s="300">
        <f t="shared" si="778"/>
        <v>1.7087873999999998E-5</v>
      </c>
      <c r="M1395" s="132">
        <v>3.1825211999999999E-2</v>
      </c>
      <c r="N1395" s="132">
        <v>2.544616E-3</v>
      </c>
      <c r="O1395" s="132">
        <v>2.6274485999999999E-3</v>
      </c>
      <c r="P1395" s="132">
        <v>2.2074186999999999E-3</v>
      </c>
      <c r="Q1395" s="132">
        <v>1.3614369E-3</v>
      </c>
      <c r="R1395" s="132">
        <v>0</v>
      </c>
      <c r="S1395" s="132">
        <v>0</v>
      </c>
      <c r="T1395" s="132">
        <v>0</v>
      </c>
      <c r="U1395" s="304">
        <v>1.7087873999999998E-5</v>
      </c>
      <c r="V1395" s="132">
        <v>0</v>
      </c>
      <c r="W1395" s="132">
        <v>0</v>
      </c>
      <c r="X1395" s="132">
        <v>0</v>
      </c>
      <c r="Y1395" s="132">
        <v>0</v>
      </c>
      <c r="Z1395" s="132">
        <v>0</v>
      </c>
      <c r="AA1395" s="74"/>
      <c r="AB1395" s="301">
        <f t="shared" si="779"/>
        <v>0.23928730827067668</v>
      </c>
      <c r="AC1395" s="338">
        <f t="shared" si="780"/>
        <v>0.23928730827067668</v>
      </c>
      <c r="AD1395" s="74"/>
      <c r="AE1395" s="136">
        <v>2.7979261000000002</v>
      </c>
      <c r="AF1395" s="136">
        <v>2.7255332000000001</v>
      </c>
      <c r="AG1395" s="136">
        <v>0</v>
      </c>
      <c r="AH1395" s="136">
        <v>0</v>
      </c>
      <c r="AI1395" s="136">
        <v>1.9565642000000001E-3</v>
      </c>
      <c r="AJ1395" s="136">
        <v>1.7609078E-2</v>
      </c>
      <c r="AK1395" s="136">
        <v>5.2827237999999999E-2</v>
      </c>
      <c r="AL1395" s="74"/>
      <c r="AM1395" s="133">
        <v>5.5252521000000001E-3</v>
      </c>
      <c r="AN1395" s="340">
        <f t="shared" si="781"/>
        <v>5.5252521000000001E-3</v>
      </c>
      <c r="AP1395" s="133">
        <v>5.2527724000000003E-3</v>
      </c>
      <c r="AQ1395" s="133">
        <v>2.1575281000000001E-4</v>
      </c>
      <c r="AR1395" s="145">
        <v>5.6726876000000002E-5</v>
      </c>
      <c r="AS1395" s="134">
        <f t="shared" si="782"/>
        <v>3.1491440929E-7</v>
      </c>
      <c r="AT1395" s="135">
        <f t="shared" si="783"/>
        <v>7.9790240847899992E-10</v>
      </c>
      <c r="AU1395" s="135">
        <f t="shared" si="784"/>
        <v>7.94494059286E-3</v>
      </c>
      <c r="AV1395" s="302">
        <v>2.2205861999999999E-7</v>
      </c>
      <c r="AW1395" s="302">
        <v>6.7000445999999998E-10</v>
      </c>
      <c r="AX1395" s="302">
        <v>1.8305479E-14</v>
      </c>
      <c r="AY1395" s="303">
        <v>0</v>
      </c>
      <c r="AZ1395" s="303">
        <v>0</v>
      </c>
      <c r="BA1395" s="302">
        <v>3.2822728999999999E-10</v>
      </c>
      <c r="BB1395" s="302">
        <v>9.2527562000000006E-8</v>
      </c>
      <c r="BC1395" s="302">
        <v>4.6528923999999999E-11</v>
      </c>
      <c r="BD1395" s="302">
        <v>8.1350719000000004E-11</v>
      </c>
      <c r="BE1395" s="303">
        <v>0</v>
      </c>
      <c r="BF1395" s="303">
        <v>0</v>
      </c>
      <c r="BG1395" s="303">
        <v>0</v>
      </c>
      <c r="BH1395" s="303">
        <v>0</v>
      </c>
      <c r="BI1395" s="303">
        <v>0</v>
      </c>
      <c r="BJ1395" s="303">
        <v>0</v>
      </c>
      <c r="BK1395" s="303">
        <v>0</v>
      </c>
      <c r="BL1395" s="303">
        <v>0</v>
      </c>
      <c r="BM1395" s="302">
        <v>3.4489286000000001E-7</v>
      </c>
      <c r="BN1395" s="303">
        <v>7.9445956999999994E-3</v>
      </c>
      <c r="BO1395" s="303">
        <v>0</v>
      </c>
      <c r="BP1395" s="303">
        <v>0</v>
      </c>
      <c r="BQ1395" s="303">
        <v>0</v>
      </c>
      <c r="BR1395" s="74"/>
      <c r="BS1395" s="144">
        <v>1.3223309000000001E-5</v>
      </c>
      <c r="BT1395" s="144">
        <v>6.6891785000000002E-7</v>
      </c>
      <c r="BU1395" s="144">
        <v>6.6719650999999998E-6</v>
      </c>
      <c r="BV1395" s="136">
        <v>0</v>
      </c>
      <c r="BW1395" s="144">
        <v>1.6111518E-6</v>
      </c>
      <c r="BX1395" s="144">
        <v>2.1248823999999999E-7</v>
      </c>
      <c r="BY1395" s="136">
        <v>0</v>
      </c>
      <c r="BZ1395" s="144">
        <v>3.2251142000000001E-7</v>
      </c>
      <c r="CA1395" s="136">
        <v>0</v>
      </c>
      <c r="CB1395" s="136">
        <v>0</v>
      </c>
      <c r="CC1395" s="136">
        <v>0</v>
      </c>
      <c r="CD1395" s="136">
        <v>0</v>
      </c>
      <c r="CE1395" s="136">
        <v>0</v>
      </c>
      <c r="CF1395" s="144">
        <v>4.4605072000000002E-7</v>
      </c>
      <c r="CG1395" s="144">
        <v>3.2819829999999998E-6</v>
      </c>
      <c r="CH1395" s="144">
        <v>8.2413942000000007E-9</v>
      </c>
      <c r="CI1395" s="136">
        <v>0</v>
      </c>
      <c r="CJ1395" s="137"/>
      <c r="CK1395" s="138"/>
      <c r="CL1395" s="233" t="s">
        <v>4679</v>
      </c>
      <c r="CP1395" s="321"/>
      <c r="CQ1395" s="74"/>
      <c r="CR1395" s="74"/>
      <c r="CS1395" s="74"/>
      <c r="CT1395" s="74"/>
      <c r="CU1395" s="74"/>
      <c r="CV1395" s="74"/>
      <c r="CW1395" s="74"/>
      <c r="CX1395" s="74"/>
      <c r="CY1395" s="74"/>
      <c r="CZ1395" s="74"/>
      <c r="DA1395" s="74"/>
      <c r="DB1395" s="74"/>
    </row>
    <row r="1396" spans="1:106" ht="14.5" customHeight="1">
      <c r="A1396" s="74" t="s">
        <v>5215</v>
      </c>
      <c r="B1396" s="129" t="s">
        <v>4870</v>
      </c>
      <c r="C1396" s="130" t="str">
        <f t="shared" si="773"/>
        <v>B.044.01.216</v>
      </c>
      <c r="D1396" s="131" t="s">
        <v>4868</v>
      </c>
      <c r="E1396" s="129" t="s">
        <v>2549</v>
      </c>
      <c r="F1396" s="132" t="s">
        <v>5217</v>
      </c>
      <c r="G1396" s="132">
        <f t="shared" si="774"/>
        <v>4.2948252441999998E-2</v>
      </c>
      <c r="H1396" s="348">
        <f t="shared" si="775"/>
        <v>4.2948252441999998E-2</v>
      </c>
      <c r="I1396" s="74"/>
      <c r="J1396" s="132">
        <f t="shared" si="776"/>
        <v>3.4440525000000001E-3</v>
      </c>
      <c r="K1396" s="132">
        <f t="shared" si="777"/>
        <v>4.9474197000000004E-3</v>
      </c>
      <c r="L1396" s="300">
        <f t="shared" si="778"/>
        <v>4.3454242000000003E-5</v>
      </c>
      <c r="M1396" s="132">
        <v>3.4513325999999997E-2</v>
      </c>
      <c r="N1396" s="132">
        <v>2.4979378999999999E-3</v>
      </c>
      <c r="O1396" s="132">
        <v>2.4494818000000002E-3</v>
      </c>
      <c r="P1396" s="132">
        <v>2.0579019999999999E-3</v>
      </c>
      <c r="Q1396" s="132">
        <v>1.3861505E-3</v>
      </c>
      <c r="R1396" s="132">
        <v>0</v>
      </c>
      <c r="S1396" s="132">
        <v>0</v>
      </c>
      <c r="T1396" s="132">
        <v>0</v>
      </c>
      <c r="U1396" s="304">
        <v>4.3454242000000003E-5</v>
      </c>
      <c r="V1396" s="132">
        <v>0</v>
      </c>
      <c r="W1396" s="132">
        <v>0</v>
      </c>
      <c r="X1396" s="132">
        <v>0</v>
      </c>
      <c r="Y1396" s="132">
        <v>0</v>
      </c>
      <c r="Z1396" s="132">
        <v>0</v>
      </c>
      <c r="AA1396" s="74"/>
      <c r="AB1396" s="301">
        <f t="shared" si="779"/>
        <v>0.25949869172932327</v>
      </c>
      <c r="AC1396" s="338">
        <f t="shared" si="780"/>
        <v>0.25949869172932327</v>
      </c>
      <c r="AD1396" s="74"/>
      <c r="AE1396" s="136">
        <v>2.9725621000000002</v>
      </c>
      <c r="AF1396" s="136">
        <v>2.8798957999999999</v>
      </c>
      <c r="AG1396" s="136">
        <v>0</v>
      </c>
      <c r="AH1396" s="136">
        <v>0</v>
      </c>
      <c r="AI1396" s="136">
        <v>0</v>
      </c>
      <c r="AJ1396" s="136">
        <v>8.1083036999999997E-2</v>
      </c>
      <c r="AK1396" s="136">
        <v>1.1583291000000001E-2</v>
      </c>
      <c r="AL1396" s="74"/>
      <c r="AM1396" s="133">
        <v>5.7938738E-3</v>
      </c>
      <c r="AN1396" s="340">
        <f t="shared" si="781"/>
        <v>5.7938738E-3</v>
      </c>
      <c r="AP1396" s="133">
        <v>5.5293809999999999E-3</v>
      </c>
      <c r="AQ1396" s="133">
        <v>2.2943243E-4</v>
      </c>
      <c r="AR1396" s="145">
        <v>3.5060354000000001E-5</v>
      </c>
      <c r="AS1396" s="134">
        <f t="shared" si="782"/>
        <v>3.3149766924000005E-7</v>
      </c>
      <c r="AT1396" s="135">
        <f t="shared" si="783"/>
        <v>8.4849273464999994E-10</v>
      </c>
      <c r="AU1396" s="135">
        <f t="shared" si="784"/>
        <v>4.9104136581100003E-3</v>
      </c>
      <c r="AV1396" s="302">
        <v>2.4081479000000001E-7</v>
      </c>
      <c r="AW1396" s="302">
        <v>7.2659633999999998E-10</v>
      </c>
      <c r="AX1396" s="302">
        <v>1.9851650000000001E-14</v>
      </c>
      <c r="AY1396" s="303">
        <v>0</v>
      </c>
      <c r="AZ1396" s="303">
        <v>0</v>
      </c>
      <c r="BA1396" s="302">
        <v>3.0599524000000002E-10</v>
      </c>
      <c r="BB1396" s="302">
        <v>9.0376884000000005E-8</v>
      </c>
      <c r="BC1396" s="302">
        <v>4.3377347000000003E-11</v>
      </c>
      <c r="BD1396" s="302">
        <v>7.8499196000000002E-11</v>
      </c>
      <c r="BE1396" s="303">
        <v>0</v>
      </c>
      <c r="BF1396" s="303">
        <v>0</v>
      </c>
      <c r="BG1396" s="303">
        <v>0</v>
      </c>
      <c r="BH1396" s="303">
        <v>0</v>
      </c>
      <c r="BI1396" s="303">
        <v>0</v>
      </c>
      <c r="BJ1396" s="303">
        <v>0</v>
      </c>
      <c r="BK1396" s="303">
        <v>0</v>
      </c>
      <c r="BL1396" s="303">
        <v>0</v>
      </c>
      <c r="BM1396" s="302">
        <v>8.7705811000000002E-7</v>
      </c>
      <c r="BN1396" s="303">
        <v>4.9095366000000001E-3</v>
      </c>
      <c r="BO1396" s="303">
        <v>0</v>
      </c>
      <c r="BP1396" s="303">
        <v>0</v>
      </c>
      <c r="BQ1396" s="303">
        <v>0</v>
      </c>
      <c r="BR1396" s="74"/>
      <c r="BS1396" s="144">
        <v>1.3946481000000001E-5</v>
      </c>
      <c r="BT1396" s="144">
        <v>6.4193917999999998E-7</v>
      </c>
      <c r="BU1396" s="144">
        <v>7.2355120999999999E-6</v>
      </c>
      <c r="BV1396" s="136">
        <v>0</v>
      </c>
      <c r="BW1396" s="144">
        <v>1.6217819000000001E-6</v>
      </c>
      <c r="BX1396" s="144">
        <v>1.9809562E-7</v>
      </c>
      <c r="BY1396" s="136">
        <v>0</v>
      </c>
      <c r="BZ1396" s="144">
        <v>3.0066651999999998E-7</v>
      </c>
      <c r="CA1396" s="136">
        <v>0</v>
      </c>
      <c r="CB1396" s="136">
        <v>0</v>
      </c>
      <c r="CC1396" s="136">
        <v>0</v>
      </c>
      <c r="CD1396" s="136">
        <v>0</v>
      </c>
      <c r="CE1396" s="136">
        <v>0</v>
      </c>
      <c r="CF1396" s="144">
        <v>4.1702788000000001E-7</v>
      </c>
      <c r="CG1396" s="144">
        <v>3.5105001E-6</v>
      </c>
      <c r="CH1396" s="144">
        <v>2.0957759000000001E-8</v>
      </c>
      <c r="CI1396" s="136">
        <v>0</v>
      </c>
      <c r="CJ1396" s="137"/>
      <c r="CK1396" s="138"/>
      <c r="CL1396" s="233" t="s">
        <v>4679</v>
      </c>
      <c r="CP1396" s="321"/>
      <c r="CQ1396" s="74"/>
      <c r="CR1396" s="74"/>
      <c r="CS1396" s="74"/>
      <c r="CT1396" s="74"/>
      <c r="CU1396" s="74"/>
      <c r="CV1396" s="74"/>
      <c r="CW1396" s="74"/>
      <c r="CX1396" s="74"/>
      <c r="CY1396" s="74"/>
      <c r="CZ1396" s="74"/>
      <c r="DA1396" s="74"/>
      <c r="DB1396" s="74"/>
    </row>
    <row r="1397" spans="1:106" ht="14.5" customHeight="1">
      <c r="A1397" s="74" t="s">
        <v>5218</v>
      </c>
      <c r="B1397" s="129" t="s">
        <v>4870</v>
      </c>
      <c r="C1397" s="130" t="str">
        <f t="shared" si="773"/>
        <v>B.044.01.217</v>
      </c>
      <c r="D1397" s="131" t="s">
        <v>4868</v>
      </c>
      <c r="E1397" s="129" t="s">
        <v>2549</v>
      </c>
      <c r="F1397" s="132" t="s">
        <v>5220</v>
      </c>
      <c r="G1397" s="132">
        <f t="shared" si="774"/>
        <v>2.2678204980000002E-2</v>
      </c>
      <c r="H1397" s="348">
        <f t="shared" si="775"/>
        <v>2.2678204980000002E-2</v>
      </c>
      <c r="I1397" s="74"/>
      <c r="J1397" s="132">
        <f t="shared" si="776"/>
        <v>1.8237160599999999E-3</v>
      </c>
      <c r="K1397" s="132">
        <f t="shared" si="777"/>
        <v>2.6113126E-3</v>
      </c>
      <c r="L1397" s="300">
        <f t="shared" si="778"/>
        <v>1.1722532E-4</v>
      </c>
      <c r="M1397" s="132">
        <v>1.8125951000000001E-2</v>
      </c>
      <c r="N1397" s="132">
        <v>1.3066117999999999E-3</v>
      </c>
      <c r="O1397" s="132">
        <v>1.3047008000000001E-3</v>
      </c>
      <c r="P1397" s="132">
        <v>1.0961284E-3</v>
      </c>
      <c r="Q1397" s="132">
        <v>7.2758765999999999E-4</v>
      </c>
      <c r="R1397" s="132">
        <v>0</v>
      </c>
      <c r="S1397" s="132">
        <v>0</v>
      </c>
      <c r="T1397" s="132">
        <v>0</v>
      </c>
      <c r="U1397" s="132">
        <v>1.1722532E-4</v>
      </c>
      <c r="V1397" s="132">
        <v>0</v>
      </c>
      <c r="W1397" s="132">
        <v>0</v>
      </c>
      <c r="X1397" s="132">
        <v>0</v>
      </c>
      <c r="Y1397" s="132">
        <v>0</v>
      </c>
      <c r="Z1397" s="132">
        <v>0</v>
      </c>
      <c r="AA1397" s="74"/>
      <c r="AB1397" s="301">
        <f t="shared" si="779"/>
        <v>0.13628534586466165</v>
      </c>
      <c r="AC1397" s="338">
        <f t="shared" si="780"/>
        <v>0.13628534586466165</v>
      </c>
      <c r="AD1397" s="74"/>
      <c r="AE1397" s="136">
        <v>2.0563793000000001</v>
      </c>
      <c r="AF1397" s="136">
        <v>1.5056216</v>
      </c>
      <c r="AG1397" s="136">
        <v>0</v>
      </c>
      <c r="AH1397" s="136">
        <v>0</v>
      </c>
      <c r="AI1397" s="136">
        <v>0</v>
      </c>
      <c r="AJ1397" s="136">
        <v>0.10428548</v>
      </c>
      <c r="AK1397" s="136">
        <v>0.44647220999999998</v>
      </c>
      <c r="AL1397" s="74"/>
      <c r="AM1397" s="133">
        <v>3.0441365E-3</v>
      </c>
      <c r="AN1397" s="340">
        <f t="shared" si="781"/>
        <v>3.0441365E-3</v>
      </c>
      <c r="AP1397" s="133">
        <v>2.9051891999999999E-3</v>
      </c>
      <c r="AQ1397" s="133">
        <v>1.2060396E-4</v>
      </c>
      <c r="AR1397" s="145">
        <v>1.8343319E-5</v>
      </c>
      <c r="AS1397" s="134">
        <f t="shared" si="782"/>
        <v>1.7417201741000001E-7</v>
      </c>
      <c r="AT1397" s="135">
        <f t="shared" si="783"/>
        <v>4.4602057682900005E-10</v>
      </c>
      <c r="AU1397" s="135">
        <f t="shared" si="784"/>
        <v>2.5690923155000001E-3</v>
      </c>
      <c r="AV1397" s="302">
        <v>1.2647280000000001E-7</v>
      </c>
      <c r="AW1397" s="302">
        <v>3.8159896000000003E-10</v>
      </c>
      <c r="AX1397" s="302">
        <v>1.0425828999999999E-14</v>
      </c>
      <c r="AY1397" s="303">
        <v>0</v>
      </c>
      <c r="AZ1397" s="303">
        <v>0</v>
      </c>
      <c r="BA1397" s="302">
        <v>1.6298641000000001E-10</v>
      </c>
      <c r="BB1397" s="302">
        <v>4.7536231E-8</v>
      </c>
      <c r="BC1397" s="302">
        <v>2.3104665999999998E-11</v>
      </c>
      <c r="BD1397" s="302">
        <v>4.1306525000000001E-11</v>
      </c>
      <c r="BE1397" s="303">
        <v>0</v>
      </c>
      <c r="BF1397" s="303">
        <v>0</v>
      </c>
      <c r="BG1397" s="303">
        <v>0</v>
      </c>
      <c r="BH1397" s="303">
        <v>0</v>
      </c>
      <c r="BI1397" s="303">
        <v>0</v>
      </c>
      <c r="BJ1397" s="303">
        <v>0</v>
      </c>
      <c r="BK1397" s="303">
        <v>0</v>
      </c>
      <c r="BL1397" s="303">
        <v>0</v>
      </c>
      <c r="BM1397" s="302">
        <v>2.3660155000000002E-6</v>
      </c>
      <c r="BN1397" s="303">
        <v>2.5667263000000002E-3</v>
      </c>
      <c r="BO1397" s="303">
        <v>0</v>
      </c>
      <c r="BP1397" s="303">
        <v>0</v>
      </c>
      <c r="BQ1397" s="303">
        <v>0</v>
      </c>
      <c r="BR1397" s="74"/>
      <c r="BS1397" s="144">
        <v>7.3691914999999998E-6</v>
      </c>
      <c r="BT1397" s="144">
        <v>3.3843924999999998E-7</v>
      </c>
      <c r="BU1397" s="144">
        <v>3.7999970000000002E-6</v>
      </c>
      <c r="BV1397" s="136">
        <v>0</v>
      </c>
      <c r="BW1397" s="144">
        <v>8.5135048999999999E-7</v>
      </c>
      <c r="BX1397" s="144">
        <v>1.0551437000000001E-7</v>
      </c>
      <c r="BY1397" s="136">
        <v>0</v>
      </c>
      <c r="BZ1397" s="144">
        <v>1.601481E-7</v>
      </c>
      <c r="CA1397" s="136">
        <v>0</v>
      </c>
      <c r="CB1397" s="136">
        <v>0</v>
      </c>
      <c r="CC1397" s="136">
        <v>0</v>
      </c>
      <c r="CD1397" s="136">
        <v>0</v>
      </c>
      <c r="CE1397" s="136">
        <v>0</v>
      </c>
      <c r="CF1397" s="144">
        <v>2.2190098E-7</v>
      </c>
      <c r="CG1397" s="144">
        <v>1.8353041000000001E-6</v>
      </c>
      <c r="CH1397" s="144">
        <v>5.6537170999999997E-8</v>
      </c>
      <c r="CI1397" s="136">
        <v>0</v>
      </c>
      <c r="CJ1397" s="137"/>
      <c r="CK1397" s="138"/>
      <c r="CL1397" s="233" t="s">
        <v>4679</v>
      </c>
      <c r="CP1397" s="321"/>
      <c r="CQ1397" s="74"/>
      <c r="CR1397" s="74"/>
      <c r="CS1397" s="74"/>
      <c r="CT1397" s="74"/>
      <c r="CU1397" s="74"/>
      <c r="CV1397" s="74"/>
      <c r="CW1397" s="74"/>
      <c r="CX1397" s="74"/>
      <c r="CY1397" s="74"/>
      <c r="CZ1397" s="74"/>
      <c r="DA1397" s="74"/>
      <c r="DB1397" s="74"/>
    </row>
    <row r="1398" spans="1:106" ht="14.5" customHeight="1">
      <c r="A1398" s="74" t="s">
        <v>5221</v>
      </c>
      <c r="B1398" s="129" t="s">
        <v>4870</v>
      </c>
      <c r="C1398" s="130" t="str">
        <f t="shared" si="773"/>
        <v>B.044.01.218</v>
      </c>
      <c r="D1398" s="131" t="s">
        <v>4868</v>
      </c>
      <c r="E1398" s="129" t="s">
        <v>2549</v>
      </c>
      <c r="F1398" s="132" t="s">
        <v>5223</v>
      </c>
      <c r="G1398" s="132">
        <f t="shared" si="774"/>
        <v>4.0922396399999998E-2</v>
      </c>
      <c r="H1398" s="348">
        <f t="shared" si="775"/>
        <v>4.0922396399999998E-2</v>
      </c>
      <c r="I1398" s="74"/>
      <c r="J1398" s="132">
        <f t="shared" si="776"/>
        <v>2.8650435999999996E-3</v>
      </c>
      <c r="K1398" s="132">
        <f t="shared" si="777"/>
        <v>8.6645457999999995E-3</v>
      </c>
      <c r="L1398" s="300">
        <f t="shared" si="778"/>
        <v>0</v>
      </c>
      <c r="M1398" s="132">
        <v>2.9392807E-2</v>
      </c>
      <c r="N1398" s="132">
        <v>6.8177300999999997E-3</v>
      </c>
      <c r="O1398" s="132">
        <v>1.8468156999999999E-3</v>
      </c>
      <c r="P1398" s="132">
        <v>1.5515794999999999E-3</v>
      </c>
      <c r="Q1398" s="132">
        <v>1.3134640999999999E-3</v>
      </c>
      <c r="R1398" s="132">
        <v>0</v>
      </c>
      <c r="S1398" s="132">
        <v>0</v>
      </c>
      <c r="T1398" s="132">
        <v>0</v>
      </c>
      <c r="U1398" s="132">
        <v>0</v>
      </c>
      <c r="V1398" s="132">
        <v>0</v>
      </c>
      <c r="W1398" s="132">
        <v>0</v>
      </c>
      <c r="X1398" s="132">
        <v>0</v>
      </c>
      <c r="Y1398" s="132">
        <v>0</v>
      </c>
      <c r="Z1398" s="132">
        <v>0</v>
      </c>
      <c r="AA1398" s="74"/>
      <c r="AB1398" s="301">
        <f t="shared" si="779"/>
        <v>0.22099854887218043</v>
      </c>
      <c r="AC1398" s="338">
        <f t="shared" si="780"/>
        <v>0.22099854887218043</v>
      </c>
      <c r="AD1398" s="74"/>
      <c r="AE1398" s="136">
        <v>3.0994152000000001</v>
      </c>
      <c r="AF1398" s="136">
        <v>3.0994152000000001</v>
      </c>
      <c r="AG1398" s="136">
        <v>0</v>
      </c>
      <c r="AH1398" s="136">
        <v>0</v>
      </c>
      <c r="AI1398" s="136">
        <v>0</v>
      </c>
      <c r="AJ1398" s="136">
        <v>0</v>
      </c>
      <c r="AK1398" s="136">
        <v>0</v>
      </c>
      <c r="AL1398" s="74"/>
      <c r="AM1398" s="133">
        <v>6.5547851999999997E-3</v>
      </c>
      <c r="AN1398" s="340">
        <f t="shared" si="781"/>
        <v>6.5547851999999997E-3</v>
      </c>
      <c r="AP1398" s="133">
        <v>6.1262399000000002E-3</v>
      </c>
      <c r="AQ1398" s="133">
        <v>2.2039967000000001E-4</v>
      </c>
      <c r="AR1398" s="133">
        <v>2.0814561E-4</v>
      </c>
      <c r="AS1398" s="134">
        <f t="shared" si="782"/>
        <v>3.6728056872000001E-7</v>
      </c>
      <c r="AT1398" s="135">
        <f t="shared" si="783"/>
        <v>8.1508754938899991E-10</v>
      </c>
      <c r="AU1398" s="135">
        <f t="shared" si="784"/>
        <v>2.9152047E-2</v>
      </c>
      <c r="AV1398" s="302">
        <v>2.0508666E-7</v>
      </c>
      <c r="AW1398" s="302">
        <v>6.1879595000000003E-10</v>
      </c>
      <c r="AX1398" s="302">
        <v>1.6906389000000001E-14</v>
      </c>
      <c r="AY1398" s="303">
        <v>0</v>
      </c>
      <c r="AZ1398" s="303">
        <v>0</v>
      </c>
      <c r="BA1398" s="302">
        <v>2.3070872000000001E-10</v>
      </c>
      <c r="BB1398" s="302">
        <v>1.6196319999999999E-7</v>
      </c>
      <c r="BC1398" s="302">
        <v>3.2704862999999997E-11</v>
      </c>
      <c r="BD1398" s="302">
        <v>1.6356983E-10</v>
      </c>
      <c r="BE1398" s="303">
        <v>0</v>
      </c>
      <c r="BF1398" s="303">
        <v>0</v>
      </c>
      <c r="BG1398" s="303">
        <v>0</v>
      </c>
      <c r="BH1398" s="303">
        <v>0</v>
      </c>
      <c r="BI1398" s="303">
        <v>0</v>
      </c>
      <c r="BJ1398" s="303">
        <v>0</v>
      </c>
      <c r="BK1398" s="303">
        <v>0</v>
      </c>
      <c r="BL1398" s="303">
        <v>0</v>
      </c>
      <c r="BM1398" s="303">
        <v>0</v>
      </c>
      <c r="BN1398" s="303">
        <v>2.9152047E-2</v>
      </c>
      <c r="BO1398" s="303">
        <v>0</v>
      </c>
      <c r="BP1398" s="303">
        <v>0</v>
      </c>
      <c r="BQ1398" s="303">
        <v>0</v>
      </c>
      <c r="BR1398" s="74"/>
      <c r="BS1398" s="144">
        <v>1.3901083999999999E-5</v>
      </c>
      <c r="BT1398" s="144">
        <v>1.2036554999999999E-6</v>
      </c>
      <c r="BU1398" s="144">
        <v>6.1620259999999999E-6</v>
      </c>
      <c r="BV1398" s="136">
        <v>0</v>
      </c>
      <c r="BW1398" s="144">
        <v>2.0557718000000001E-6</v>
      </c>
      <c r="BX1398" s="144">
        <v>1.4935652999999999E-7</v>
      </c>
      <c r="BY1398" s="136">
        <v>0</v>
      </c>
      <c r="BZ1398" s="144">
        <v>2.2669108E-7</v>
      </c>
      <c r="CA1398" s="136">
        <v>0</v>
      </c>
      <c r="CB1398" s="136">
        <v>0</v>
      </c>
      <c r="CC1398" s="136">
        <v>0</v>
      </c>
      <c r="CD1398" s="136">
        <v>0</v>
      </c>
      <c r="CE1398" s="136">
        <v>0</v>
      </c>
      <c r="CF1398" s="144">
        <v>3.6113836E-7</v>
      </c>
      <c r="CG1398" s="144">
        <v>3.7424447999999998E-6</v>
      </c>
      <c r="CH1398" s="136">
        <v>0</v>
      </c>
      <c r="CI1398" s="136">
        <v>0</v>
      </c>
      <c r="CJ1398" s="137"/>
      <c r="CK1398" s="138"/>
      <c r="CL1398" s="233" t="s">
        <v>4679</v>
      </c>
      <c r="CP1398" s="321"/>
      <c r="CQ1398" s="74"/>
      <c r="CR1398" s="74"/>
      <c r="CS1398" s="74"/>
      <c r="CT1398" s="74"/>
      <c r="CU1398" s="74"/>
      <c r="CV1398" s="74"/>
      <c r="CW1398" s="74"/>
      <c r="CX1398" s="74"/>
      <c r="CY1398" s="74"/>
      <c r="CZ1398" s="74"/>
      <c r="DA1398" s="74"/>
      <c r="DB1398" s="74"/>
    </row>
    <row r="1399" spans="1:106" ht="14.5" customHeight="1">
      <c r="A1399" s="74" t="s">
        <v>5224</v>
      </c>
      <c r="B1399" s="129" t="s">
        <v>4870</v>
      </c>
      <c r="C1399" s="130" t="str">
        <f t="shared" si="773"/>
        <v>B.044.01.219</v>
      </c>
      <c r="D1399" s="131" t="s">
        <v>4868</v>
      </c>
      <c r="E1399" s="129" t="s">
        <v>2549</v>
      </c>
      <c r="F1399" s="132" t="s">
        <v>5226</v>
      </c>
      <c r="G1399" s="132">
        <f t="shared" si="774"/>
        <v>3.5909266186000002E-2</v>
      </c>
      <c r="H1399" s="348">
        <f t="shared" si="775"/>
        <v>3.5909266186000002E-2</v>
      </c>
      <c r="I1399" s="74"/>
      <c r="J1399" s="132">
        <f t="shared" si="776"/>
        <v>2.9584353999999998E-3</v>
      </c>
      <c r="K1399" s="132">
        <f t="shared" si="777"/>
        <v>4.7757596000000003E-3</v>
      </c>
      <c r="L1399" s="300">
        <f t="shared" si="778"/>
        <v>9.7621185999999995E-5</v>
      </c>
      <c r="M1399" s="132">
        <v>2.807745E-2</v>
      </c>
      <c r="N1399" s="132">
        <v>2.6509239999999998E-3</v>
      </c>
      <c r="O1399" s="132">
        <v>2.1248356E-3</v>
      </c>
      <c r="P1399" s="132">
        <v>1.7851544999999999E-3</v>
      </c>
      <c r="Q1399" s="132">
        <v>1.1732808999999999E-3</v>
      </c>
      <c r="R1399" s="132">
        <v>0</v>
      </c>
      <c r="S1399" s="132">
        <v>0</v>
      </c>
      <c r="T1399" s="132">
        <v>0</v>
      </c>
      <c r="U1399" s="304">
        <v>9.7621185999999995E-5</v>
      </c>
      <c r="V1399" s="132">
        <v>0</v>
      </c>
      <c r="W1399" s="132">
        <v>0</v>
      </c>
      <c r="X1399" s="132">
        <v>0</v>
      </c>
      <c r="Y1399" s="132">
        <v>0</v>
      </c>
      <c r="Z1399" s="132">
        <v>0</v>
      </c>
      <c r="AA1399" s="74"/>
      <c r="AB1399" s="301">
        <f t="shared" si="779"/>
        <v>0.21110864661654136</v>
      </c>
      <c r="AC1399" s="338">
        <f t="shared" si="780"/>
        <v>0.21110864661654136</v>
      </c>
      <c r="AD1399" s="74"/>
      <c r="AE1399" s="136">
        <v>2.6377310999999999</v>
      </c>
      <c r="AF1399" s="136">
        <v>2.4292438000000001</v>
      </c>
      <c r="AG1399" s="136">
        <v>0</v>
      </c>
      <c r="AH1399" s="136">
        <v>0</v>
      </c>
      <c r="AI1399" s="136">
        <v>1.0194978999999999E-3</v>
      </c>
      <c r="AJ1399" s="136">
        <v>0.17662802</v>
      </c>
      <c r="AK1399" s="136">
        <v>3.0839813000000001E-2</v>
      </c>
      <c r="AL1399" s="74"/>
      <c r="AM1399" s="133">
        <v>4.9682666999999996E-3</v>
      </c>
      <c r="AN1399" s="340">
        <f t="shared" si="781"/>
        <v>4.9682666999999996E-3</v>
      </c>
      <c r="AP1399" s="133">
        <v>4.7188802E-3</v>
      </c>
      <c r="AQ1399" s="133">
        <v>1.9119543999999999E-4</v>
      </c>
      <c r="AR1399" s="145">
        <v>5.8191033000000003E-5</v>
      </c>
      <c r="AS1399" s="134">
        <f t="shared" si="782"/>
        <v>2.8290649064E-7</v>
      </c>
      <c r="AT1399" s="135">
        <f t="shared" si="783"/>
        <v>7.0708372781200003E-10</v>
      </c>
      <c r="AU1399" s="135">
        <f t="shared" si="784"/>
        <v>8.1500047358999995E-3</v>
      </c>
      <c r="AV1399" s="302">
        <v>1.9590883E-7</v>
      </c>
      <c r="AW1399" s="302">
        <v>5.9110420999999999E-10</v>
      </c>
      <c r="AX1399" s="302">
        <v>1.6149811999999998E-14</v>
      </c>
      <c r="AY1399" s="303">
        <v>0</v>
      </c>
      <c r="AZ1399" s="303">
        <v>0</v>
      </c>
      <c r="BA1399" s="302">
        <v>2.6543964000000001E-10</v>
      </c>
      <c r="BB1399" s="302">
        <v>8.6732221000000006E-8</v>
      </c>
      <c r="BC1399" s="302">
        <v>3.7628256999999999E-11</v>
      </c>
      <c r="BD1399" s="302">
        <v>7.8335111E-11</v>
      </c>
      <c r="BE1399" s="303">
        <v>0</v>
      </c>
      <c r="BF1399" s="303">
        <v>0</v>
      </c>
      <c r="BG1399" s="303">
        <v>0</v>
      </c>
      <c r="BH1399" s="303">
        <v>0</v>
      </c>
      <c r="BI1399" s="303">
        <v>0</v>
      </c>
      <c r="BJ1399" s="303">
        <v>0</v>
      </c>
      <c r="BK1399" s="303">
        <v>0</v>
      </c>
      <c r="BL1399" s="303">
        <v>0</v>
      </c>
      <c r="BM1399" s="302">
        <v>1.9703358999999998E-6</v>
      </c>
      <c r="BN1399" s="303">
        <v>8.1480344000000003E-3</v>
      </c>
      <c r="BO1399" s="303">
        <v>0</v>
      </c>
      <c r="BP1399" s="303">
        <v>0</v>
      </c>
      <c r="BQ1399" s="303">
        <v>0</v>
      </c>
      <c r="BR1399" s="74"/>
      <c r="BS1399" s="144">
        <v>1.1737911999999999E-5</v>
      </c>
      <c r="BT1399" s="144">
        <v>6.2745592E-7</v>
      </c>
      <c r="BU1399" s="144">
        <v>5.8862692999999999E-6</v>
      </c>
      <c r="BV1399" s="136">
        <v>0</v>
      </c>
      <c r="BW1399" s="144">
        <v>1.4388946999999999E-6</v>
      </c>
      <c r="BX1399" s="144">
        <v>1.7184067999999999E-7</v>
      </c>
      <c r="BY1399" s="136">
        <v>0</v>
      </c>
      <c r="BZ1399" s="144">
        <v>2.6081718000000002E-7</v>
      </c>
      <c r="CA1399" s="136">
        <v>0</v>
      </c>
      <c r="CB1399" s="136">
        <v>0</v>
      </c>
      <c r="CC1399" s="136">
        <v>0</v>
      </c>
      <c r="CD1399" s="136">
        <v>0</v>
      </c>
      <c r="CE1399" s="136">
        <v>0</v>
      </c>
      <c r="CF1399" s="144">
        <v>3.6633907E-7</v>
      </c>
      <c r="CG1399" s="144">
        <v>2.9392134000000001E-6</v>
      </c>
      <c r="CH1399" s="144">
        <v>4.7082198999999998E-8</v>
      </c>
      <c r="CI1399" s="136">
        <v>0</v>
      </c>
      <c r="CJ1399" s="137"/>
      <c r="CK1399" s="138"/>
      <c r="CL1399" s="233" t="s">
        <v>4679</v>
      </c>
      <c r="CP1399" s="321"/>
      <c r="CQ1399" s="74"/>
      <c r="CR1399" s="74"/>
      <c r="CS1399" s="74"/>
      <c r="CT1399" s="74"/>
      <c r="CU1399" s="74"/>
      <c r="CV1399" s="74"/>
      <c r="CW1399" s="74"/>
      <c r="CX1399" s="74"/>
      <c r="CY1399" s="74"/>
      <c r="CZ1399" s="74"/>
      <c r="DA1399" s="74"/>
      <c r="DB1399" s="74"/>
    </row>
    <row r="1400" spans="1:106" ht="14.5" customHeight="1">
      <c r="A1400" s="74" t="s">
        <v>5227</v>
      </c>
      <c r="B1400" s="129" t="s">
        <v>4870</v>
      </c>
      <c r="C1400" s="130" t="str">
        <f t="shared" si="773"/>
        <v>B.044.01.220</v>
      </c>
      <c r="D1400" s="131" t="s">
        <v>4868</v>
      </c>
      <c r="E1400" s="129" t="s">
        <v>2549</v>
      </c>
      <c r="F1400" s="132" t="s">
        <v>5229</v>
      </c>
      <c r="G1400" s="132">
        <f t="shared" si="774"/>
        <v>7.3696983700000003E-3</v>
      </c>
      <c r="H1400" s="348">
        <f t="shared" si="775"/>
        <v>7.3696983700000003E-3</v>
      </c>
      <c r="I1400" s="74"/>
      <c r="J1400" s="132">
        <f t="shared" si="776"/>
        <v>7.01302E-4</v>
      </c>
      <c r="K1400" s="132">
        <f t="shared" si="777"/>
        <v>1.3467375499999999E-3</v>
      </c>
      <c r="L1400" s="300">
        <f t="shared" si="778"/>
        <v>1.6760122000000001E-4</v>
      </c>
      <c r="M1400" s="132">
        <v>5.1540576000000003E-3</v>
      </c>
      <c r="N1400" s="132">
        <v>8.0892195999999995E-4</v>
      </c>
      <c r="O1400" s="132">
        <v>5.3781559E-4</v>
      </c>
      <c r="P1400" s="132">
        <v>4.5183916000000001E-4</v>
      </c>
      <c r="Q1400" s="132">
        <v>2.4946284E-4</v>
      </c>
      <c r="R1400" s="132">
        <v>0</v>
      </c>
      <c r="S1400" s="132">
        <v>0</v>
      </c>
      <c r="T1400" s="132">
        <v>0</v>
      </c>
      <c r="U1400" s="132">
        <v>1.6760122000000001E-4</v>
      </c>
      <c r="V1400" s="132">
        <v>0</v>
      </c>
      <c r="W1400" s="132">
        <v>0</v>
      </c>
      <c r="X1400" s="132">
        <v>0</v>
      </c>
      <c r="Y1400" s="132">
        <v>0</v>
      </c>
      <c r="Z1400" s="132">
        <v>0</v>
      </c>
      <c r="AA1400" s="74"/>
      <c r="AB1400" s="301">
        <f t="shared" si="779"/>
        <v>3.8752312781954887E-2</v>
      </c>
      <c r="AC1400" s="338">
        <f t="shared" si="780"/>
        <v>3.8752312781954887E-2</v>
      </c>
      <c r="AD1400" s="74"/>
      <c r="AE1400" s="136">
        <v>1.3454360000000001</v>
      </c>
      <c r="AF1400" s="136">
        <v>0.4885198</v>
      </c>
      <c r="AG1400" s="136">
        <v>0</v>
      </c>
      <c r="AH1400" s="136">
        <v>0</v>
      </c>
      <c r="AI1400" s="136">
        <v>6.8764884000000002E-3</v>
      </c>
      <c r="AJ1400" s="136">
        <v>3.7027242000000002E-3</v>
      </c>
      <c r="AK1400" s="136">
        <v>0.84633694999999998</v>
      </c>
      <c r="AL1400" s="74"/>
      <c r="AM1400" s="133">
        <v>1.0629515999999999E-3</v>
      </c>
      <c r="AN1400" s="340">
        <f t="shared" si="781"/>
        <v>1.0629515999999999E-3</v>
      </c>
      <c r="AP1400" s="133">
        <v>9.9649952999999992E-4</v>
      </c>
      <c r="AQ1400" s="145">
        <v>3.8066662999999998E-5</v>
      </c>
      <c r="AR1400" s="145">
        <v>2.8385407E-5</v>
      </c>
      <c r="AS1400" s="134">
        <f t="shared" si="782"/>
        <v>5.9742178234999991E-8</v>
      </c>
      <c r="AT1400" s="135">
        <f t="shared" si="783"/>
        <v>1.4077908335199999E-10</v>
      </c>
      <c r="AU1400" s="135">
        <f t="shared" si="784"/>
        <v>3.975547177E-3</v>
      </c>
      <c r="AV1400" s="302">
        <v>3.5962146999999999E-8</v>
      </c>
      <c r="AW1400" s="302">
        <v>1.0850648000000001E-10</v>
      </c>
      <c r="AX1400" s="302">
        <v>2.9645520000000001E-15</v>
      </c>
      <c r="AY1400" s="303">
        <v>0</v>
      </c>
      <c r="AZ1400" s="303">
        <v>0</v>
      </c>
      <c r="BA1400" s="302">
        <v>6.7185234999999999E-11</v>
      </c>
      <c r="BB1400" s="302">
        <v>2.3712845999999999E-8</v>
      </c>
      <c r="BC1400" s="302">
        <v>9.5240607999999998E-12</v>
      </c>
      <c r="BD1400" s="302">
        <v>2.2745577999999999E-11</v>
      </c>
      <c r="BE1400" s="303">
        <v>0</v>
      </c>
      <c r="BF1400" s="303">
        <v>0</v>
      </c>
      <c r="BG1400" s="303">
        <v>0</v>
      </c>
      <c r="BH1400" s="303">
        <v>0</v>
      </c>
      <c r="BI1400" s="303">
        <v>0</v>
      </c>
      <c r="BJ1400" s="303">
        <v>0</v>
      </c>
      <c r="BK1400" s="303">
        <v>0</v>
      </c>
      <c r="BL1400" s="303">
        <v>0</v>
      </c>
      <c r="BM1400" s="302">
        <v>3.382777E-6</v>
      </c>
      <c r="BN1400" s="303">
        <v>3.9721644000000004E-3</v>
      </c>
      <c r="BO1400" s="303">
        <v>0</v>
      </c>
      <c r="BP1400" s="303">
        <v>0</v>
      </c>
      <c r="BQ1400" s="303">
        <v>0</v>
      </c>
      <c r="BR1400" s="74"/>
      <c r="BS1400" s="144">
        <v>2.4573191999999999E-6</v>
      </c>
      <c r="BT1400" s="144">
        <v>1.789341E-7</v>
      </c>
      <c r="BU1400" s="144">
        <v>1.0805172999999999E-6</v>
      </c>
      <c r="BV1400" s="136">
        <v>0</v>
      </c>
      <c r="BW1400" s="144">
        <v>3.3824927E-7</v>
      </c>
      <c r="BX1400" s="144">
        <v>4.3494471E-8</v>
      </c>
      <c r="BY1400" s="136">
        <v>0</v>
      </c>
      <c r="BZ1400" s="144">
        <v>6.6015246999999995E-8</v>
      </c>
      <c r="CA1400" s="136">
        <v>0</v>
      </c>
      <c r="CB1400" s="136">
        <v>0</v>
      </c>
      <c r="CC1400" s="136">
        <v>0</v>
      </c>
      <c r="CD1400" s="136">
        <v>0</v>
      </c>
      <c r="CE1400" s="136">
        <v>0</v>
      </c>
      <c r="CF1400" s="144">
        <v>9.4029817E-8</v>
      </c>
      <c r="CG1400" s="144">
        <v>5.7524574999999995E-7</v>
      </c>
      <c r="CH1400" s="144">
        <v>8.0833214000000002E-8</v>
      </c>
      <c r="CI1400" s="136">
        <v>0</v>
      </c>
      <c r="CJ1400" s="137"/>
      <c r="CK1400" s="138"/>
      <c r="CL1400" s="233" t="s">
        <v>4679</v>
      </c>
      <c r="CP1400" s="321"/>
      <c r="CQ1400" s="74"/>
      <c r="CR1400" s="74"/>
      <c r="CS1400" s="74"/>
      <c r="CT1400" s="74"/>
      <c r="CU1400" s="74"/>
      <c r="CV1400" s="74"/>
      <c r="CW1400" s="74"/>
      <c r="CX1400" s="74"/>
      <c r="CY1400" s="74"/>
      <c r="CZ1400" s="74"/>
      <c r="DA1400" s="74"/>
      <c r="DB1400" s="74"/>
    </row>
    <row r="1401" spans="1:106" ht="14.5" customHeight="1">
      <c r="A1401" s="74" t="s">
        <v>5230</v>
      </c>
      <c r="B1401" s="129" t="s">
        <v>4870</v>
      </c>
      <c r="C1401" s="130" t="str">
        <f t="shared" si="773"/>
        <v>B.044.01.221</v>
      </c>
      <c r="D1401" s="131" t="s">
        <v>4868</v>
      </c>
      <c r="E1401" s="129" t="s">
        <v>2549</v>
      </c>
      <c r="F1401" s="132" t="s">
        <v>5232</v>
      </c>
      <c r="G1401" s="132">
        <f t="shared" si="774"/>
        <v>2.1950954175000002E-2</v>
      </c>
      <c r="H1401" s="348">
        <f t="shared" si="775"/>
        <v>2.1950954175000002E-2</v>
      </c>
      <c r="I1401" s="74"/>
      <c r="J1401" s="132">
        <f t="shared" si="776"/>
        <v>2.1416779499999999E-3</v>
      </c>
      <c r="K1401" s="132">
        <f t="shared" si="777"/>
        <v>3.9015044999999998E-3</v>
      </c>
      <c r="L1401" s="300">
        <f t="shared" si="778"/>
        <v>8.7158724999999998E-5</v>
      </c>
      <c r="M1401" s="132">
        <v>1.5820613000000001E-2</v>
      </c>
      <c r="N1401" s="132">
        <v>2.2738745000000001E-3</v>
      </c>
      <c r="O1401" s="132">
        <v>1.6276299999999999E-3</v>
      </c>
      <c r="P1401" s="132">
        <v>1.3674334000000001E-3</v>
      </c>
      <c r="Q1401" s="132">
        <v>7.7424454999999997E-4</v>
      </c>
      <c r="R1401" s="132">
        <v>0</v>
      </c>
      <c r="S1401" s="132">
        <v>0</v>
      </c>
      <c r="T1401" s="132">
        <v>0</v>
      </c>
      <c r="U1401" s="304">
        <v>8.7158724999999998E-5</v>
      </c>
      <c r="V1401" s="132">
        <v>0</v>
      </c>
      <c r="W1401" s="132">
        <v>0</v>
      </c>
      <c r="X1401" s="132">
        <v>0</v>
      </c>
      <c r="Y1401" s="132">
        <v>0</v>
      </c>
      <c r="Z1401" s="132">
        <v>0</v>
      </c>
      <c r="AA1401" s="74"/>
      <c r="AB1401" s="301">
        <f t="shared" si="779"/>
        <v>0.11895197744360902</v>
      </c>
      <c r="AC1401" s="338">
        <f t="shared" si="780"/>
        <v>0.11895197744360902</v>
      </c>
      <c r="AD1401" s="74"/>
      <c r="AE1401" s="136">
        <v>1.9547197000000001</v>
      </c>
      <c r="AF1401" s="136">
        <v>1.514554</v>
      </c>
      <c r="AG1401" s="136">
        <v>0</v>
      </c>
      <c r="AH1401" s="136">
        <v>0</v>
      </c>
      <c r="AI1401" s="136">
        <v>1.1769137000000001E-2</v>
      </c>
      <c r="AJ1401" s="136">
        <v>4.7076545000000001E-3</v>
      </c>
      <c r="AK1401" s="136">
        <v>0.42368890999999997</v>
      </c>
      <c r="AL1401" s="74"/>
      <c r="AM1401" s="133">
        <v>3.1901899999999999E-3</v>
      </c>
      <c r="AN1401" s="340">
        <f t="shared" si="781"/>
        <v>3.1901899999999999E-3</v>
      </c>
      <c r="AP1401" s="133">
        <v>2.9939425E-3</v>
      </c>
      <c r="AQ1401" s="133">
        <v>1.1547403E-4</v>
      </c>
      <c r="AR1401" s="145">
        <v>8.0773409999999995E-5</v>
      </c>
      <c r="AS1401" s="134">
        <f t="shared" si="782"/>
        <v>1.7949296050999999E-7</v>
      </c>
      <c r="AT1401" s="135">
        <f t="shared" si="783"/>
        <v>4.2704893982640004E-10</v>
      </c>
      <c r="AU1401" s="135">
        <f t="shared" si="784"/>
        <v>1.1312802166899999E-2</v>
      </c>
      <c r="AV1401" s="302">
        <v>1.1038744E-7</v>
      </c>
      <c r="AW1401" s="302">
        <v>3.3306554E-10</v>
      </c>
      <c r="AX1401" s="302">
        <v>9.0998264000000001E-15</v>
      </c>
      <c r="AY1401" s="303">
        <v>0</v>
      </c>
      <c r="AZ1401" s="303">
        <v>0</v>
      </c>
      <c r="BA1401" s="302">
        <v>2.0332751000000001E-10</v>
      </c>
      <c r="BB1401" s="302">
        <v>6.8902193000000002E-8</v>
      </c>
      <c r="BC1401" s="302">
        <v>2.8823350999999999E-11</v>
      </c>
      <c r="BD1401" s="302">
        <v>6.5150949000000001E-11</v>
      </c>
      <c r="BE1401" s="303">
        <v>0</v>
      </c>
      <c r="BF1401" s="303">
        <v>0</v>
      </c>
      <c r="BG1401" s="303">
        <v>0</v>
      </c>
      <c r="BH1401" s="303">
        <v>0</v>
      </c>
      <c r="BI1401" s="303">
        <v>0</v>
      </c>
      <c r="BJ1401" s="303">
        <v>0</v>
      </c>
      <c r="BK1401" s="303">
        <v>0</v>
      </c>
      <c r="BL1401" s="303">
        <v>0</v>
      </c>
      <c r="BM1401" s="302">
        <v>1.7591669E-6</v>
      </c>
      <c r="BN1401" s="303">
        <v>1.1311043E-2</v>
      </c>
      <c r="BO1401" s="303">
        <v>0</v>
      </c>
      <c r="BP1401" s="303">
        <v>0</v>
      </c>
      <c r="BQ1401" s="303">
        <v>0</v>
      </c>
      <c r="BR1401" s="74"/>
      <c r="BS1401" s="144">
        <v>7.2907603000000001E-6</v>
      </c>
      <c r="BT1401" s="144">
        <v>5.1611130999999997E-7</v>
      </c>
      <c r="BU1401" s="144">
        <v>3.3166968000000002E-6</v>
      </c>
      <c r="BV1401" s="136">
        <v>0</v>
      </c>
      <c r="BW1401" s="144">
        <v>1.0199918000000001E-6</v>
      </c>
      <c r="BX1401" s="144">
        <v>1.3163045000000001E-7</v>
      </c>
      <c r="BY1401" s="136">
        <v>0</v>
      </c>
      <c r="BZ1401" s="144">
        <v>1.9978669E-7</v>
      </c>
      <c r="CA1401" s="136">
        <v>0</v>
      </c>
      <c r="CB1401" s="136">
        <v>0</v>
      </c>
      <c r="CC1401" s="136">
        <v>0</v>
      </c>
      <c r="CD1401" s="136">
        <v>0</v>
      </c>
      <c r="CE1401" s="136">
        <v>0</v>
      </c>
      <c r="CF1401" s="144">
        <v>2.8291977000000001E-7</v>
      </c>
      <c r="CG1401" s="144">
        <v>1.7815872999999999E-6</v>
      </c>
      <c r="CH1401" s="144">
        <v>4.2036208E-8</v>
      </c>
      <c r="CI1401" s="136">
        <v>0</v>
      </c>
      <c r="CJ1401" s="137"/>
      <c r="CK1401" s="138"/>
      <c r="CL1401" s="233" t="s">
        <v>4679</v>
      </c>
      <c r="CP1401" s="321"/>
      <c r="CQ1401" s="74"/>
      <c r="CR1401" s="74"/>
      <c r="CS1401" s="74"/>
      <c r="CT1401" s="74"/>
      <c r="CU1401" s="74"/>
      <c r="CV1401" s="74"/>
      <c r="CW1401" s="74"/>
      <c r="CX1401" s="74"/>
      <c r="CY1401" s="74"/>
      <c r="CZ1401" s="74"/>
      <c r="DA1401" s="74"/>
      <c r="DB1401" s="74"/>
    </row>
    <row r="1402" spans="1:106" ht="14.5" customHeight="1">
      <c r="A1402" s="74" t="s">
        <v>5233</v>
      </c>
      <c r="B1402" s="129" t="s">
        <v>4870</v>
      </c>
      <c r="C1402" s="130" t="str">
        <f t="shared" si="773"/>
        <v>B.044.01.222</v>
      </c>
      <c r="D1402" s="131" t="s">
        <v>4868</v>
      </c>
      <c r="E1402" s="129" t="s">
        <v>2549</v>
      </c>
      <c r="F1402" s="132" t="s">
        <v>5235</v>
      </c>
      <c r="G1402" s="132">
        <f t="shared" si="774"/>
        <v>3.6934096689999999E-3</v>
      </c>
      <c r="H1402" s="348">
        <f t="shared" si="775"/>
        <v>3.6934096689999999E-3</v>
      </c>
      <c r="I1402" s="74"/>
      <c r="J1402" s="132">
        <f t="shared" si="776"/>
        <v>1.94229589E-4</v>
      </c>
      <c r="K1402" s="132">
        <f t="shared" si="777"/>
        <v>4.7339069000000003E-4</v>
      </c>
      <c r="L1402" s="300">
        <f t="shared" si="778"/>
        <v>4.3693889000000002E-4</v>
      </c>
      <c r="M1402" s="132">
        <v>2.5888504999999999E-3</v>
      </c>
      <c r="N1402" s="132">
        <v>3.2648648E-4</v>
      </c>
      <c r="O1402" s="132">
        <v>1.4690421E-4</v>
      </c>
      <c r="P1402" s="132">
        <v>1.2341977000000001E-4</v>
      </c>
      <c r="Q1402" s="304">
        <v>7.0809819E-5</v>
      </c>
      <c r="R1402" s="132">
        <v>0</v>
      </c>
      <c r="S1402" s="132">
        <v>0</v>
      </c>
      <c r="T1402" s="132">
        <v>0</v>
      </c>
      <c r="U1402" s="132">
        <v>4.3693889000000002E-4</v>
      </c>
      <c r="V1402" s="132">
        <v>0</v>
      </c>
      <c r="W1402" s="132">
        <v>0</v>
      </c>
      <c r="X1402" s="132">
        <v>0</v>
      </c>
      <c r="Y1402" s="132">
        <v>0</v>
      </c>
      <c r="Z1402" s="132">
        <v>0</v>
      </c>
      <c r="AA1402" s="74"/>
      <c r="AB1402" s="301">
        <f t="shared" si="779"/>
        <v>1.9465041353383457E-2</v>
      </c>
      <c r="AC1402" s="338">
        <f t="shared" si="780"/>
        <v>1.9465041353383457E-2</v>
      </c>
      <c r="AD1402" s="74"/>
      <c r="AE1402" s="136">
        <v>1.1457518</v>
      </c>
      <c r="AF1402" s="136">
        <v>0.14005289000000001</v>
      </c>
      <c r="AG1402" s="136">
        <v>0</v>
      </c>
      <c r="AH1402" s="136">
        <v>0</v>
      </c>
      <c r="AI1402" s="136">
        <v>0</v>
      </c>
      <c r="AJ1402" s="136">
        <v>0.26818638</v>
      </c>
      <c r="AK1402" s="136">
        <v>0.73751253000000005</v>
      </c>
      <c r="AL1402" s="74"/>
      <c r="AM1402" s="133">
        <v>4.6397463E-4</v>
      </c>
      <c r="AN1402" s="340">
        <f t="shared" si="781"/>
        <v>4.6397463E-4</v>
      </c>
      <c r="AP1402" s="133">
        <v>4.4231114000000001E-4</v>
      </c>
      <c r="AQ1402" s="145">
        <v>1.7724849000000001E-5</v>
      </c>
      <c r="AR1402" s="145">
        <v>3.9386404999999998E-6</v>
      </c>
      <c r="AS1402" s="134">
        <f t="shared" si="782"/>
        <v>2.6517454932000004E-8</v>
      </c>
      <c r="AT1402" s="135">
        <f t="shared" si="783"/>
        <v>6.5550477975700006E-11</v>
      </c>
      <c r="AU1402" s="135">
        <f t="shared" si="784"/>
        <v>5.5163031999999992E-4</v>
      </c>
      <c r="AV1402" s="302">
        <v>1.8063559000000001E-8</v>
      </c>
      <c r="AW1402" s="302">
        <v>5.4502115999999999E-11</v>
      </c>
      <c r="AX1402" s="302">
        <v>1.4890756999999999E-15</v>
      </c>
      <c r="AY1402" s="303">
        <v>0</v>
      </c>
      <c r="AZ1402" s="303">
        <v>0</v>
      </c>
      <c r="BA1402" s="302">
        <v>1.8351631999999999E-11</v>
      </c>
      <c r="BB1402" s="302">
        <v>8.4355443000000006E-9</v>
      </c>
      <c r="BC1402" s="302">
        <v>2.6014951000000002E-12</v>
      </c>
      <c r="BD1402" s="302">
        <v>8.4453777999999996E-12</v>
      </c>
      <c r="BE1402" s="303">
        <v>0</v>
      </c>
      <c r="BF1402" s="303">
        <v>0</v>
      </c>
      <c r="BG1402" s="303">
        <v>0</v>
      </c>
      <c r="BH1402" s="303">
        <v>0</v>
      </c>
      <c r="BI1402" s="303">
        <v>0</v>
      </c>
      <c r="BJ1402" s="303">
        <v>0</v>
      </c>
      <c r="BK1402" s="303">
        <v>0</v>
      </c>
      <c r="BL1402" s="303">
        <v>0</v>
      </c>
      <c r="BM1402" s="302">
        <v>8.8189499999999996E-6</v>
      </c>
      <c r="BN1402" s="303">
        <v>5.4281136999999996E-4</v>
      </c>
      <c r="BO1402" s="303">
        <v>0</v>
      </c>
      <c r="BP1402" s="303">
        <v>0</v>
      </c>
      <c r="BQ1402" s="303">
        <v>0</v>
      </c>
      <c r="BR1402" s="74"/>
      <c r="BS1402" s="144">
        <v>1.1520588999999999E-6</v>
      </c>
      <c r="BT1402" s="144">
        <v>6.4266846E-8</v>
      </c>
      <c r="BU1402" s="144">
        <v>5.4273701000000001E-7</v>
      </c>
      <c r="BV1402" s="136">
        <v>0</v>
      </c>
      <c r="BW1402" s="144">
        <v>1.0745990000000001E-7</v>
      </c>
      <c r="BX1402" s="144">
        <v>1.1880505E-8</v>
      </c>
      <c r="BY1402" s="136">
        <v>0</v>
      </c>
      <c r="BZ1402" s="144">
        <v>1.8032050000000002E-8</v>
      </c>
      <c r="CA1402" s="136">
        <v>0</v>
      </c>
      <c r="CB1402" s="136">
        <v>0</v>
      </c>
      <c r="CC1402" s="136">
        <v>0</v>
      </c>
      <c r="CD1402" s="136">
        <v>0</v>
      </c>
      <c r="CE1402" s="136">
        <v>0</v>
      </c>
      <c r="CF1402" s="144">
        <v>2.6683303999999999E-8</v>
      </c>
      <c r="CG1402" s="144">
        <v>1.7026590999999999E-7</v>
      </c>
      <c r="CH1402" s="144">
        <v>2.1073339E-7</v>
      </c>
      <c r="CI1402" s="136">
        <v>0</v>
      </c>
      <c r="CJ1402" s="137"/>
      <c r="CK1402" s="138"/>
      <c r="CL1402" s="233" t="s">
        <v>4679</v>
      </c>
      <c r="CP1402" s="321"/>
      <c r="CQ1402" s="74"/>
      <c r="CR1402" s="74"/>
      <c r="CS1402" s="74"/>
      <c r="CT1402" s="74"/>
      <c r="CU1402" s="74"/>
      <c r="CV1402" s="74"/>
      <c r="CW1402" s="74"/>
      <c r="CX1402" s="74"/>
      <c r="CY1402" s="74"/>
      <c r="CZ1402" s="74"/>
      <c r="DA1402" s="74"/>
      <c r="DB1402" s="74"/>
    </row>
    <row r="1403" spans="1:106" ht="14.5" customHeight="1">
      <c r="A1403" s="74" t="s">
        <v>5236</v>
      </c>
      <c r="B1403" s="129" t="s">
        <v>4870</v>
      </c>
      <c r="C1403" s="130" t="str">
        <f t="shared" si="773"/>
        <v>B.044.01.223</v>
      </c>
      <c r="D1403" s="131" t="s">
        <v>4868</v>
      </c>
      <c r="E1403" s="129" t="s">
        <v>2549</v>
      </c>
      <c r="F1403" s="132" t="s">
        <v>5238</v>
      </c>
      <c r="G1403" s="132">
        <f t="shared" si="774"/>
        <v>4.0922396399999998E-2</v>
      </c>
      <c r="H1403" s="348">
        <f t="shared" si="775"/>
        <v>4.0922396399999998E-2</v>
      </c>
      <c r="I1403" s="74"/>
      <c r="J1403" s="132">
        <f t="shared" si="776"/>
        <v>2.8650435999999996E-3</v>
      </c>
      <c r="K1403" s="132">
        <f t="shared" si="777"/>
        <v>8.6645457999999995E-3</v>
      </c>
      <c r="L1403" s="300">
        <f t="shared" si="778"/>
        <v>0</v>
      </c>
      <c r="M1403" s="132">
        <v>2.9392807E-2</v>
      </c>
      <c r="N1403" s="132">
        <v>6.8177300999999997E-3</v>
      </c>
      <c r="O1403" s="132">
        <v>1.8468156999999999E-3</v>
      </c>
      <c r="P1403" s="132">
        <v>1.5515794999999999E-3</v>
      </c>
      <c r="Q1403" s="132">
        <v>1.3134640999999999E-3</v>
      </c>
      <c r="R1403" s="132">
        <v>0</v>
      </c>
      <c r="S1403" s="132">
        <v>0</v>
      </c>
      <c r="T1403" s="132">
        <v>0</v>
      </c>
      <c r="U1403" s="132">
        <v>0</v>
      </c>
      <c r="V1403" s="132">
        <v>0</v>
      </c>
      <c r="W1403" s="132">
        <v>0</v>
      </c>
      <c r="X1403" s="132">
        <v>0</v>
      </c>
      <c r="Y1403" s="132">
        <v>0</v>
      </c>
      <c r="Z1403" s="132">
        <v>0</v>
      </c>
      <c r="AA1403" s="74"/>
      <c r="AB1403" s="301">
        <f t="shared" si="779"/>
        <v>0.22099854887218043</v>
      </c>
      <c r="AC1403" s="338">
        <f t="shared" si="780"/>
        <v>0.22099854887218043</v>
      </c>
      <c r="AD1403" s="74"/>
      <c r="AE1403" s="136">
        <v>3.0994152000000001</v>
      </c>
      <c r="AF1403" s="136">
        <v>3.0994152000000001</v>
      </c>
      <c r="AG1403" s="136">
        <v>0</v>
      </c>
      <c r="AH1403" s="136">
        <v>0</v>
      </c>
      <c r="AI1403" s="136">
        <v>0</v>
      </c>
      <c r="AJ1403" s="136">
        <v>0</v>
      </c>
      <c r="AK1403" s="136">
        <v>0</v>
      </c>
      <c r="AL1403" s="74"/>
      <c r="AM1403" s="133">
        <v>6.5547851999999997E-3</v>
      </c>
      <c r="AN1403" s="340">
        <f t="shared" si="781"/>
        <v>6.5547851999999997E-3</v>
      </c>
      <c r="AP1403" s="133">
        <v>6.1262399000000002E-3</v>
      </c>
      <c r="AQ1403" s="133">
        <v>2.2039967000000001E-4</v>
      </c>
      <c r="AR1403" s="133">
        <v>2.0814561E-4</v>
      </c>
      <c r="AS1403" s="134">
        <f t="shared" si="782"/>
        <v>3.6728056872000001E-7</v>
      </c>
      <c r="AT1403" s="135">
        <f t="shared" si="783"/>
        <v>8.1508754938899991E-10</v>
      </c>
      <c r="AU1403" s="135">
        <f t="shared" si="784"/>
        <v>2.9152047E-2</v>
      </c>
      <c r="AV1403" s="302">
        <v>2.0508666E-7</v>
      </c>
      <c r="AW1403" s="302">
        <v>6.1879595000000003E-10</v>
      </c>
      <c r="AX1403" s="302">
        <v>1.6906389000000001E-14</v>
      </c>
      <c r="AY1403" s="303">
        <v>0</v>
      </c>
      <c r="AZ1403" s="303">
        <v>0</v>
      </c>
      <c r="BA1403" s="302">
        <v>2.3070872000000001E-10</v>
      </c>
      <c r="BB1403" s="302">
        <v>1.6196319999999999E-7</v>
      </c>
      <c r="BC1403" s="302">
        <v>3.2704862999999997E-11</v>
      </c>
      <c r="BD1403" s="302">
        <v>1.6356983E-10</v>
      </c>
      <c r="BE1403" s="303">
        <v>0</v>
      </c>
      <c r="BF1403" s="303">
        <v>0</v>
      </c>
      <c r="BG1403" s="303">
        <v>0</v>
      </c>
      <c r="BH1403" s="303">
        <v>0</v>
      </c>
      <c r="BI1403" s="303">
        <v>0</v>
      </c>
      <c r="BJ1403" s="303">
        <v>0</v>
      </c>
      <c r="BK1403" s="303">
        <v>0</v>
      </c>
      <c r="BL1403" s="303">
        <v>0</v>
      </c>
      <c r="BM1403" s="303">
        <v>0</v>
      </c>
      <c r="BN1403" s="303">
        <v>2.9152047E-2</v>
      </c>
      <c r="BO1403" s="303">
        <v>0</v>
      </c>
      <c r="BP1403" s="303">
        <v>0</v>
      </c>
      <c r="BQ1403" s="303">
        <v>0</v>
      </c>
      <c r="BR1403" s="74"/>
      <c r="BS1403" s="144">
        <v>1.3901083999999999E-5</v>
      </c>
      <c r="BT1403" s="144">
        <v>1.2036554999999999E-6</v>
      </c>
      <c r="BU1403" s="144">
        <v>6.1620259999999999E-6</v>
      </c>
      <c r="BV1403" s="136">
        <v>0</v>
      </c>
      <c r="BW1403" s="144">
        <v>2.0557718000000001E-6</v>
      </c>
      <c r="BX1403" s="144">
        <v>1.4935652999999999E-7</v>
      </c>
      <c r="BY1403" s="136">
        <v>0</v>
      </c>
      <c r="BZ1403" s="144">
        <v>2.2669108E-7</v>
      </c>
      <c r="CA1403" s="136">
        <v>0</v>
      </c>
      <c r="CB1403" s="136">
        <v>0</v>
      </c>
      <c r="CC1403" s="136">
        <v>0</v>
      </c>
      <c r="CD1403" s="136">
        <v>0</v>
      </c>
      <c r="CE1403" s="136">
        <v>0</v>
      </c>
      <c r="CF1403" s="144">
        <v>3.6113836E-7</v>
      </c>
      <c r="CG1403" s="144">
        <v>3.7424447999999998E-6</v>
      </c>
      <c r="CH1403" s="136">
        <v>0</v>
      </c>
      <c r="CI1403" s="136">
        <v>0</v>
      </c>
      <c r="CJ1403" s="137"/>
      <c r="CK1403" s="138"/>
      <c r="CL1403" s="233" t="s">
        <v>4679</v>
      </c>
      <c r="CP1403" s="321"/>
      <c r="CQ1403" s="74"/>
      <c r="CR1403" s="74"/>
      <c r="CS1403" s="74"/>
      <c r="CT1403" s="74"/>
      <c r="CU1403" s="74"/>
      <c r="CV1403" s="74"/>
      <c r="CW1403" s="74"/>
      <c r="CX1403" s="74"/>
      <c r="CY1403" s="74"/>
      <c r="CZ1403" s="74"/>
      <c r="DA1403" s="74"/>
      <c r="DB1403" s="74"/>
    </row>
    <row r="1404" spans="1:106" ht="14.5" customHeight="1">
      <c r="A1404" s="74" t="s">
        <v>5239</v>
      </c>
      <c r="B1404" s="129" t="s">
        <v>4870</v>
      </c>
      <c r="C1404" s="130" t="str">
        <f t="shared" si="773"/>
        <v>B.044.01.224</v>
      </c>
      <c r="D1404" s="131" t="s">
        <v>4868</v>
      </c>
      <c r="E1404" s="129" t="s">
        <v>2549</v>
      </c>
      <c r="F1404" s="132" t="s">
        <v>5241</v>
      </c>
      <c r="G1404" s="132">
        <f t="shared" si="774"/>
        <v>6.3542333949999992E-4</v>
      </c>
      <c r="H1404" s="348">
        <f t="shared" si="775"/>
        <v>6.3542333949999992E-4</v>
      </c>
      <c r="I1404" s="74"/>
      <c r="J1404" s="132">
        <f t="shared" si="776"/>
        <v>5.0707771500000001E-5</v>
      </c>
      <c r="K1404" s="132">
        <f t="shared" si="777"/>
        <v>7.2878507999999992E-5</v>
      </c>
      <c r="L1404" s="300">
        <f t="shared" si="778"/>
        <v>2.213076E-4</v>
      </c>
      <c r="M1404" s="132">
        <v>2.9052945999999999E-4</v>
      </c>
      <c r="N1404" s="304">
        <v>2.0222096E-5</v>
      </c>
      <c r="O1404" s="304">
        <v>5.2656411999999999E-5</v>
      </c>
      <c r="P1404" s="304">
        <v>4.4238637000000001E-5</v>
      </c>
      <c r="Q1404" s="304">
        <v>6.4691344999999998E-6</v>
      </c>
      <c r="R1404" s="132">
        <v>0</v>
      </c>
      <c r="S1404" s="132">
        <v>0</v>
      </c>
      <c r="T1404" s="132">
        <v>0</v>
      </c>
      <c r="U1404" s="132">
        <v>2.213076E-4</v>
      </c>
      <c r="V1404" s="132">
        <v>0</v>
      </c>
      <c r="W1404" s="132">
        <v>0</v>
      </c>
      <c r="X1404" s="132">
        <v>0</v>
      </c>
      <c r="Y1404" s="132">
        <v>0</v>
      </c>
      <c r="Z1404" s="132">
        <v>0</v>
      </c>
      <c r="AA1404" s="74"/>
      <c r="AB1404" s="301">
        <f t="shared" si="779"/>
        <v>2.1844320300751876E-3</v>
      </c>
      <c r="AC1404" s="338">
        <f t="shared" si="780"/>
        <v>2.1844320300751876E-3</v>
      </c>
      <c r="AD1404" s="74"/>
      <c r="AE1404" s="136">
        <v>1.0526316</v>
      </c>
      <c r="AF1404" s="136">
        <v>0</v>
      </c>
      <c r="AG1404" s="136">
        <v>0</v>
      </c>
      <c r="AH1404" s="136">
        <v>0</v>
      </c>
      <c r="AI1404" s="136">
        <v>0</v>
      </c>
      <c r="AJ1404" s="136">
        <v>2.0639836000000002E-2</v>
      </c>
      <c r="AK1404" s="136">
        <v>1.0319917000000001</v>
      </c>
      <c r="AL1404" s="74"/>
      <c r="AM1404" s="145">
        <v>5.2287329000000003E-5</v>
      </c>
      <c r="AN1404" s="340">
        <f t="shared" si="781"/>
        <v>5.2287329000000003E-5</v>
      </c>
      <c r="AP1404" s="145">
        <v>5.0084562000000001E-5</v>
      </c>
      <c r="AQ1404" s="145">
        <v>2.1708750000000002E-6</v>
      </c>
      <c r="AR1404" s="145">
        <v>3.1892659E-8</v>
      </c>
      <c r="AS1404" s="134">
        <f t="shared" si="782"/>
        <v>3.0026715273000001E-9</v>
      </c>
      <c r="AT1404" s="135">
        <f t="shared" si="783"/>
        <v>8.0283838290499994E-12</v>
      </c>
      <c r="AU1404" s="135">
        <f t="shared" si="784"/>
        <v>4.4667588999999997E-6</v>
      </c>
      <c r="AV1404" s="302">
        <v>2.0271529000000001E-9</v>
      </c>
      <c r="AW1404" s="302">
        <v>6.1164097E-12</v>
      </c>
      <c r="AX1404" s="302">
        <v>1.6710904999999999E-16</v>
      </c>
      <c r="AY1404" s="303">
        <v>0</v>
      </c>
      <c r="AZ1404" s="303">
        <v>0</v>
      </c>
      <c r="BA1404" s="302">
        <v>6.5779673000000001E-12</v>
      </c>
      <c r="BB1404" s="302">
        <v>9.6894066000000001E-10</v>
      </c>
      <c r="BC1404" s="302">
        <v>9.3248107999999994E-13</v>
      </c>
      <c r="BD1404" s="302">
        <v>9.7932594000000003E-13</v>
      </c>
      <c r="BE1404" s="303">
        <v>0</v>
      </c>
      <c r="BF1404" s="303">
        <v>0</v>
      </c>
      <c r="BG1404" s="303">
        <v>0</v>
      </c>
      <c r="BH1404" s="303">
        <v>0</v>
      </c>
      <c r="BI1404" s="303">
        <v>0</v>
      </c>
      <c r="BJ1404" s="303">
        <v>0</v>
      </c>
      <c r="BK1404" s="303">
        <v>0</v>
      </c>
      <c r="BL1404" s="303">
        <v>0</v>
      </c>
      <c r="BM1404" s="302">
        <v>4.4667588999999997E-6</v>
      </c>
      <c r="BN1404" s="303">
        <v>0</v>
      </c>
      <c r="BO1404" s="303">
        <v>0</v>
      </c>
      <c r="BP1404" s="303">
        <v>0</v>
      </c>
      <c r="BQ1404" s="303">
        <v>0</v>
      </c>
      <c r="BR1404" s="74"/>
      <c r="BS1404" s="144">
        <v>2.0589089E-7</v>
      </c>
      <c r="BT1404" s="144">
        <v>8.9174157999999999E-9</v>
      </c>
      <c r="BU1404" s="144">
        <v>6.0907760999999998E-8</v>
      </c>
      <c r="BV1404" s="136">
        <v>0</v>
      </c>
      <c r="BW1404" s="144">
        <v>9.9604160999999998E-9</v>
      </c>
      <c r="BX1404" s="144">
        <v>4.2584535999999998E-9</v>
      </c>
      <c r="BY1404" s="136">
        <v>0</v>
      </c>
      <c r="BZ1404" s="144">
        <v>6.4634162E-9</v>
      </c>
      <c r="CA1404" s="136">
        <v>0</v>
      </c>
      <c r="CB1404" s="136">
        <v>0</v>
      </c>
      <c r="CC1404" s="136">
        <v>0</v>
      </c>
      <c r="CD1404" s="136">
        <v>0</v>
      </c>
      <c r="CE1404" s="136">
        <v>0</v>
      </c>
      <c r="CF1404" s="144">
        <v>8.6479044E-9</v>
      </c>
      <c r="CG1404" s="136">
        <v>0</v>
      </c>
      <c r="CH1404" s="144">
        <v>1.0673553E-7</v>
      </c>
      <c r="CI1404" s="136">
        <v>0</v>
      </c>
      <c r="CJ1404" s="137"/>
      <c r="CK1404" s="138"/>
      <c r="CL1404" s="233" t="s">
        <v>4679</v>
      </c>
      <c r="CP1404" s="321"/>
      <c r="CQ1404" s="74"/>
      <c r="CR1404" s="74"/>
      <c r="CS1404" s="74"/>
      <c r="CT1404" s="74"/>
      <c r="CU1404" s="74"/>
      <c r="CV1404" s="74"/>
      <c r="CW1404" s="74"/>
      <c r="CX1404" s="74"/>
      <c r="CY1404" s="74"/>
      <c r="CZ1404" s="74"/>
      <c r="DA1404" s="74"/>
      <c r="DB1404" s="74"/>
    </row>
    <row r="1405" spans="1:106" ht="14.5" customHeight="1">
      <c r="A1405" s="74" t="s">
        <v>5242</v>
      </c>
      <c r="B1405" s="129" t="s">
        <v>4870</v>
      </c>
      <c r="C1405" s="130" t="str">
        <f t="shared" si="773"/>
        <v>B.044.01.225</v>
      </c>
      <c r="D1405" s="131" t="s">
        <v>4868</v>
      </c>
      <c r="E1405" s="129" t="s">
        <v>2549</v>
      </c>
      <c r="F1405" s="132" t="s">
        <v>5244</v>
      </c>
      <c r="G1405" s="132">
        <f t="shared" si="774"/>
        <v>0</v>
      </c>
      <c r="H1405" s="348">
        <f t="shared" si="775"/>
        <v>0</v>
      </c>
      <c r="I1405" s="74"/>
      <c r="J1405" s="132">
        <f t="shared" si="776"/>
        <v>0</v>
      </c>
      <c r="K1405" s="132">
        <f t="shared" si="777"/>
        <v>0</v>
      </c>
      <c r="L1405" s="300">
        <f t="shared" si="778"/>
        <v>0</v>
      </c>
      <c r="M1405" s="132">
        <v>0</v>
      </c>
      <c r="N1405" s="132">
        <v>0</v>
      </c>
      <c r="O1405" s="132">
        <v>0</v>
      </c>
      <c r="P1405" s="132">
        <v>0</v>
      </c>
      <c r="Q1405" s="132">
        <v>0</v>
      </c>
      <c r="R1405" s="132">
        <v>0</v>
      </c>
      <c r="S1405" s="132">
        <v>0</v>
      </c>
      <c r="T1405" s="132">
        <v>0</v>
      </c>
      <c r="U1405" s="132">
        <v>0</v>
      </c>
      <c r="V1405" s="132">
        <v>0</v>
      </c>
      <c r="W1405" s="132">
        <v>0</v>
      </c>
      <c r="X1405" s="132">
        <v>0</v>
      </c>
      <c r="Y1405" s="132">
        <v>0</v>
      </c>
      <c r="Z1405" s="132">
        <v>0</v>
      </c>
      <c r="AA1405" s="74"/>
      <c r="AB1405" s="301">
        <f t="shared" si="779"/>
        <v>0</v>
      </c>
      <c r="AC1405" s="338">
        <f t="shared" si="780"/>
        <v>0</v>
      </c>
      <c r="AD1405" s="74"/>
      <c r="AE1405" s="136">
        <v>0</v>
      </c>
      <c r="AF1405" s="136">
        <v>0</v>
      </c>
      <c r="AG1405" s="136">
        <v>0</v>
      </c>
      <c r="AH1405" s="136">
        <v>0</v>
      </c>
      <c r="AI1405" s="136">
        <v>0</v>
      </c>
      <c r="AJ1405" s="136">
        <v>0</v>
      </c>
      <c r="AK1405" s="136">
        <v>0</v>
      </c>
      <c r="AL1405" s="74"/>
      <c r="AM1405" s="133">
        <v>0</v>
      </c>
      <c r="AN1405" s="340">
        <f t="shared" si="781"/>
        <v>0</v>
      </c>
      <c r="AP1405" s="133">
        <v>0</v>
      </c>
      <c r="AQ1405" s="133">
        <v>0</v>
      </c>
      <c r="AR1405" s="133">
        <v>0</v>
      </c>
      <c r="AS1405" s="134">
        <f t="shared" si="782"/>
        <v>0</v>
      </c>
      <c r="AT1405" s="135">
        <f t="shared" si="783"/>
        <v>0</v>
      </c>
      <c r="AU1405" s="135">
        <f t="shared" si="784"/>
        <v>0</v>
      </c>
      <c r="AV1405" s="303">
        <v>0</v>
      </c>
      <c r="AW1405" s="303">
        <v>0</v>
      </c>
      <c r="AX1405" s="303">
        <v>0</v>
      </c>
      <c r="AY1405" s="303">
        <v>0</v>
      </c>
      <c r="AZ1405" s="303">
        <v>0</v>
      </c>
      <c r="BA1405" s="303">
        <v>0</v>
      </c>
      <c r="BB1405" s="303">
        <v>0</v>
      </c>
      <c r="BC1405" s="303">
        <v>0</v>
      </c>
      <c r="BD1405" s="303">
        <v>0</v>
      </c>
      <c r="BE1405" s="303">
        <v>0</v>
      </c>
      <c r="BF1405" s="303">
        <v>0</v>
      </c>
      <c r="BG1405" s="303">
        <v>0</v>
      </c>
      <c r="BH1405" s="303">
        <v>0</v>
      </c>
      <c r="BI1405" s="303">
        <v>0</v>
      </c>
      <c r="BJ1405" s="303">
        <v>0</v>
      </c>
      <c r="BK1405" s="303">
        <v>0</v>
      </c>
      <c r="BL1405" s="303">
        <v>0</v>
      </c>
      <c r="BM1405" s="303">
        <v>0</v>
      </c>
      <c r="BN1405" s="303">
        <v>0</v>
      </c>
      <c r="BO1405" s="303">
        <v>0</v>
      </c>
      <c r="BP1405" s="303">
        <v>0</v>
      </c>
      <c r="BQ1405" s="303">
        <v>0</v>
      </c>
      <c r="BR1405" s="74"/>
      <c r="BS1405" s="136">
        <v>0</v>
      </c>
      <c r="BT1405" s="136">
        <v>0</v>
      </c>
      <c r="BU1405" s="136">
        <v>0</v>
      </c>
      <c r="BV1405" s="136">
        <v>0</v>
      </c>
      <c r="BW1405" s="136">
        <v>0</v>
      </c>
      <c r="BX1405" s="136">
        <v>0</v>
      </c>
      <c r="BY1405" s="136">
        <v>0</v>
      </c>
      <c r="BZ1405" s="136">
        <v>0</v>
      </c>
      <c r="CA1405" s="136">
        <v>0</v>
      </c>
      <c r="CB1405" s="136">
        <v>0</v>
      </c>
      <c r="CC1405" s="136">
        <v>0</v>
      </c>
      <c r="CD1405" s="136">
        <v>0</v>
      </c>
      <c r="CE1405" s="136">
        <v>0</v>
      </c>
      <c r="CF1405" s="136">
        <v>0</v>
      </c>
      <c r="CG1405" s="136">
        <v>0</v>
      </c>
      <c r="CH1405" s="136">
        <v>0</v>
      </c>
      <c r="CI1405" s="136">
        <v>0</v>
      </c>
      <c r="CJ1405" s="137"/>
      <c r="CK1405" s="138"/>
      <c r="CL1405" s="233" t="s">
        <v>4679</v>
      </c>
      <c r="CP1405" s="321"/>
      <c r="CQ1405" s="74"/>
      <c r="CR1405" s="74"/>
      <c r="CS1405" s="74"/>
      <c r="CT1405" s="74"/>
      <c r="CU1405" s="74"/>
      <c r="CV1405" s="74"/>
      <c r="CW1405" s="74"/>
      <c r="CX1405" s="74"/>
      <c r="CY1405" s="74"/>
      <c r="CZ1405" s="74"/>
      <c r="DA1405" s="74"/>
      <c r="DB1405" s="74"/>
    </row>
    <row r="1406" spans="1:106" ht="14.5" customHeight="1">
      <c r="A1406" s="74" t="s">
        <v>5245</v>
      </c>
      <c r="B1406" s="129" t="s">
        <v>4870</v>
      </c>
      <c r="C1406" s="130" t="str">
        <f t="shared" si="773"/>
        <v>B.044.01.226</v>
      </c>
      <c r="D1406" s="131" t="s">
        <v>4868</v>
      </c>
      <c r="E1406" s="129" t="s">
        <v>2549</v>
      </c>
      <c r="F1406" s="132" t="s">
        <v>5247</v>
      </c>
      <c r="G1406" s="132">
        <f t="shared" si="774"/>
        <v>0</v>
      </c>
      <c r="H1406" s="348">
        <f t="shared" si="775"/>
        <v>0</v>
      </c>
      <c r="I1406" s="74"/>
      <c r="J1406" s="132">
        <f t="shared" si="776"/>
        <v>0</v>
      </c>
      <c r="K1406" s="132">
        <f t="shared" si="777"/>
        <v>0</v>
      </c>
      <c r="L1406" s="300">
        <f t="shared" si="778"/>
        <v>0</v>
      </c>
      <c r="M1406" s="132">
        <v>0</v>
      </c>
      <c r="N1406" s="132">
        <v>0</v>
      </c>
      <c r="O1406" s="132">
        <v>0</v>
      </c>
      <c r="P1406" s="132">
        <v>0</v>
      </c>
      <c r="Q1406" s="132">
        <v>0</v>
      </c>
      <c r="R1406" s="132">
        <v>0</v>
      </c>
      <c r="S1406" s="132">
        <v>0</v>
      </c>
      <c r="T1406" s="132">
        <v>0</v>
      </c>
      <c r="U1406" s="132">
        <v>0</v>
      </c>
      <c r="V1406" s="132">
        <v>0</v>
      </c>
      <c r="W1406" s="132">
        <v>0</v>
      </c>
      <c r="X1406" s="132">
        <v>0</v>
      </c>
      <c r="Y1406" s="132">
        <v>0</v>
      </c>
      <c r="Z1406" s="132">
        <v>0</v>
      </c>
      <c r="AA1406" s="74"/>
      <c r="AB1406" s="301">
        <f t="shared" si="779"/>
        <v>0</v>
      </c>
      <c r="AC1406" s="338">
        <f t="shared" si="780"/>
        <v>0</v>
      </c>
      <c r="AD1406" s="74"/>
      <c r="AE1406" s="136">
        <v>0</v>
      </c>
      <c r="AF1406" s="136">
        <v>0</v>
      </c>
      <c r="AG1406" s="136">
        <v>0</v>
      </c>
      <c r="AH1406" s="136">
        <v>0</v>
      </c>
      <c r="AI1406" s="136">
        <v>0</v>
      </c>
      <c r="AJ1406" s="136">
        <v>0</v>
      </c>
      <c r="AK1406" s="136">
        <v>0</v>
      </c>
      <c r="AL1406" s="74"/>
      <c r="AM1406" s="133">
        <v>0</v>
      </c>
      <c r="AN1406" s="340">
        <f t="shared" si="781"/>
        <v>0</v>
      </c>
      <c r="AP1406" s="133">
        <v>0</v>
      </c>
      <c r="AQ1406" s="133">
        <v>0</v>
      </c>
      <c r="AR1406" s="133">
        <v>0</v>
      </c>
      <c r="AS1406" s="134">
        <f t="shared" si="782"/>
        <v>0</v>
      </c>
      <c r="AT1406" s="135">
        <f t="shared" si="783"/>
        <v>0</v>
      </c>
      <c r="AU1406" s="135">
        <f t="shared" si="784"/>
        <v>0</v>
      </c>
      <c r="AV1406" s="303">
        <v>0</v>
      </c>
      <c r="AW1406" s="303">
        <v>0</v>
      </c>
      <c r="AX1406" s="303">
        <v>0</v>
      </c>
      <c r="AY1406" s="303">
        <v>0</v>
      </c>
      <c r="AZ1406" s="303">
        <v>0</v>
      </c>
      <c r="BA1406" s="303">
        <v>0</v>
      </c>
      <c r="BB1406" s="303">
        <v>0</v>
      </c>
      <c r="BC1406" s="303">
        <v>0</v>
      </c>
      <c r="BD1406" s="303">
        <v>0</v>
      </c>
      <c r="BE1406" s="303">
        <v>0</v>
      </c>
      <c r="BF1406" s="303">
        <v>0</v>
      </c>
      <c r="BG1406" s="303">
        <v>0</v>
      </c>
      <c r="BH1406" s="303">
        <v>0</v>
      </c>
      <c r="BI1406" s="303">
        <v>0</v>
      </c>
      <c r="BJ1406" s="303">
        <v>0</v>
      </c>
      <c r="BK1406" s="303">
        <v>0</v>
      </c>
      <c r="BL1406" s="303">
        <v>0</v>
      </c>
      <c r="BM1406" s="303">
        <v>0</v>
      </c>
      <c r="BN1406" s="303">
        <v>0</v>
      </c>
      <c r="BO1406" s="303">
        <v>0</v>
      </c>
      <c r="BP1406" s="303">
        <v>0</v>
      </c>
      <c r="BQ1406" s="303">
        <v>0</v>
      </c>
      <c r="BR1406" s="74"/>
      <c r="BS1406" s="136">
        <v>0</v>
      </c>
      <c r="BT1406" s="136">
        <v>0</v>
      </c>
      <c r="BU1406" s="136">
        <v>0</v>
      </c>
      <c r="BV1406" s="136">
        <v>0</v>
      </c>
      <c r="BW1406" s="136">
        <v>0</v>
      </c>
      <c r="BX1406" s="136">
        <v>0</v>
      </c>
      <c r="BY1406" s="136">
        <v>0</v>
      </c>
      <c r="BZ1406" s="136">
        <v>0</v>
      </c>
      <c r="CA1406" s="136">
        <v>0</v>
      </c>
      <c r="CB1406" s="136">
        <v>0</v>
      </c>
      <c r="CC1406" s="136">
        <v>0</v>
      </c>
      <c r="CD1406" s="136">
        <v>0</v>
      </c>
      <c r="CE1406" s="136">
        <v>0</v>
      </c>
      <c r="CF1406" s="136">
        <v>0</v>
      </c>
      <c r="CG1406" s="136">
        <v>0</v>
      </c>
      <c r="CH1406" s="136">
        <v>0</v>
      </c>
      <c r="CI1406" s="136">
        <v>0</v>
      </c>
      <c r="CJ1406" s="137"/>
      <c r="CK1406" s="138"/>
      <c r="CL1406" s="233" t="s">
        <v>4679</v>
      </c>
      <c r="CP1406" s="321"/>
      <c r="CQ1406" s="74"/>
      <c r="CR1406" s="74"/>
      <c r="CS1406" s="74"/>
      <c r="CT1406" s="74"/>
      <c r="CU1406" s="74"/>
      <c r="CV1406" s="74"/>
      <c r="CW1406" s="74"/>
      <c r="CX1406" s="74"/>
      <c r="CY1406" s="74"/>
      <c r="CZ1406" s="74"/>
      <c r="DA1406" s="74"/>
      <c r="DB1406" s="74"/>
    </row>
    <row r="1407" spans="1:106" ht="14.5" customHeight="1">
      <c r="A1407" s="74" t="s">
        <v>5248</v>
      </c>
      <c r="B1407" s="129" t="s">
        <v>4870</v>
      </c>
      <c r="C1407" s="130" t="str">
        <f t="shared" si="773"/>
        <v>B.044.01.227</v>
      </c>
      <c r="D1407" s="131" t="s">
        <v>4868</v>
      </c>
      <c r="E1407" s="129" t="s">
        <v>2549</v>
      </c>
      <c r="F1407" s="132" t="s">
        <v>5250</v>
      </c>
      <c r="G1407" s="132">
        <f t="shared" si="774"/>
        <v>5.5063670199999998E-3</v>
      </c>
      <c r="H1407" s="348">
        <f t="shared" si="775"/>
        <v>5.5063670199999998E-3</v>
      </c>
      <c r="I1407" s="74"/>
      <c r="J1407" s="132">
        <f t="shared" si="776"/>
        <v>5.9301554000000002E-4</v>
      </c>
      <c r="K1407" s="132">
        <f t="shared" si="777"/>
        <v>9.2820656000000004E-4</v>
      </c>
      <c r="L1407" s="300">
        <f t="shared" si="778"/>
        <v>1.4761021999999999E-4</v>
      </c>
      <c r="M1407" s="132">
        <v>3.8375346999999999E-3</v>
      </c>
      <c r="N1407" s="132">
        <v>4.5320054000000002E-4</v>
      </c>
      <c r="O1407" s="132">
        <v>4.7500602000000001E-4</v>
      </c>
      <c r="P1407" s="132">
        <v>3.9907047999999999E-4</v>
      </c>
      <c r="Q1407" s="132">
        <v>1.9394506E-4</v>
      </c>
      <c r="R1407" s="132">
        <v>0</v>
      </c>
      <c r="S1407" s="132">
        <v>0</v>
      </c>
      <c r="T1407" s="132">
        <v>0</v>
      </c>
      <c r="U1407" s="132">
        <v>1.4761021999999999E-4</v>
      </c>
      <c r="V1407" s="132">
        <v>0</v>
      </c>
      <c r="W1407" s="132">
        <v>0</v>
      </c>
      <c r="X1407" s="132">
        <v>0</v>
      </c>
      <c r="Y1407" s="132">
        <v>0</v>
      </c>
      <c r="Z1407" s="132">
        <v>0</v>
      </c>
      <c r="AA1407" s="74"/>
      <c r="AB1407" s="301">
        <f t="shared" si="779"/>
        <v>2.8853644360902254E-2</v>
      </c>
      <c r="AC1407" s="338">
        <f t="shared" si="780"/>
        <v>2.8853644360902254E-2</v>
      </c>
      <c r="AD1407" s="74"/>
      <c r="AE1407" s="136">
        <v>1.6108671999999999</v>
      </c>
      <c r="AF1407" s="136">
        <v>0.90004247000000004</v>
      </c>
      <c r="AG1407" s="136">
        <v>0</v>
      </c>
      <c r="AH1407" s="136">
        <v>0</v>
      </c>
      <c r="AI1407" s="136">
        <v>1.0979831000000001E-2</v>
      </c>
      <c r="AJ1407" s="136">
        <v>8.1155271000000001E-2</v>
      </c>
      <c r="AK1407" s="136">
        <v>0.61868961</v>
      </c>
      <c r="AL1407" s="74"/>
      <c r="AM1407" s="133">
        <v>7.5702330999999996E-4</v>
      </c>
      <c r="AN1407" s="340">
        <f t="shared" si="781"/>
        <v>7.5702330999999996E-4</v>
      </c>
      <c r="AP1407" s="133">
        <v>7.1091196000000001E-4</v>
      </c>
      <c r="AQ1407" s="145">
        <v>2.8058535000000002E-5</v>
      </c>
      <c r="AR1407" s="145">
        <v>1.8052811000000001E-5</v>
      </c>
      <c r="AS1407" s="134">
        <f t="shared" si="782"/>
        <v>4.2620620911000002E-8</v>
      </c>
      <c r="AT1407" s="135">
        <f t="shared" si="783"/>
        <v>1.0376676990379998E-10</v>
      </c>
      <c r="AU1407" s="135">
        <f t="shared" si="784"/>
        <v>2.5284048889000002E-3</v>
      </c>
      <c r="AV1407" s="302">
        <v>2.6776181999999999E-8</v>
      </c>
      <c r="AW1407" s="302">
        <v>8.0790204999999995E-11</v>
      </c>
      <c r="AX1407" s="302">
        <v>2.2073037999999999E-15</v>
      </c>
      <c r="AY1407" s="303">
        <v>0</v>
      </c>
      <c r="AZ1407" s="303">
        <v>0</v>
      </c>
      <c r="BA1407" s="302">
        <v>5.9338910999999997E-11</v>
      </c>
      <c r="BB1407" s="302">
        <v>1.5785100000000001E-8</v>
      </c>
      <c r="BC1407" s="302">
        <v>8.4117795999999997E-12</v>
      </c>
      <c r="BD1407" s="302">
        <v>1.4562578000000001E-11</v>
      </c>
      <c r="BE1407" s="303">
        <v>0</v>
      </c>
      <c r="BF1407" s="303">
        <v>0</v>
      </c>
      <c r="BG1407" s="303">
        <v>0</v>
      </c>
      <c r="BH1407" s="303">
        <v>0</v>
      </c>
      <c r="BI1407" s="303">
        <v>0</v>
      </c>
      <c r="BJ1407" s="303">
        <v>0</v>
      </c>
      <c r="BK1407" s="303">
        <v>0</v>
      </c>
      <c r="BL1407" s="303">
        <v>0</v>
      </c>
      <c r="BM1407" s="302">
        <v>2.9792889E-6</v>
      </c>
      <c r="BN1407" s="303">
        <v>2.5254256000000002E-3</v>
      </c>
      <c r="BO1407" s="303">
        <v>0</v>
      </c>
      <c r="BP1407" s="303">
        <v>0</v>
      </c>
      <c r="BQ1407" s="303">
        <v>0</v>
      </c>
      <c r="BR1407" s="74"/>
      <c r="BS1407" s="144">
        <v>1.8183257000000001E-6</v>
      </c>
      <c r="BT1407" s="144">
        <v>1.1993480999999999E-7</v>
      </c>
      <c r="BU1407" s="144">
        <v>8.0451616999999998E-7</v>
      </c>
      <c r="BV1407" s="136">
        <v>0</v>
      </c>
      <c r="BW1407" s="144">
        <v>2.4374452000000002E-7</v>
      </c>
      <c r="BX1407" s="144">
        <v>3.8414906999999997E-8</v>
      </c>
      <c r="BY1407" s="136">
        <v>0</v>
      </c>
      <c r="BZ1407" s="144">
        <v>5.8305561000000002E-8</v>
      </c>
      <c r="CA1407" s="136">
        <v>0</v>
      </c>
      <c r="CB1407" s="136">
        <v>0</v>
      </c>
      <c r="CC1407" s="136">
        <v>0</v>
      </c>
      <c r="CD1407" s="136">
        <v>0</v>
      </c>
      <c r="CE1407" s="136">
        <v>0</v>
      </c>
      <c r="CF1407" s="144">
        <v>8.0575073999999996E-8</v>
      </c>
      <c r="CG1407" s="144">
        <v>4.0164301E-7</v>
      </c>
      <c r="CH1407" s="144">
        <v>7.1191656000000003E-8</v>
      </c>
      <c r="CI1407" s="136">
        <v>0</v>
      </c>
      <c r="CJ1407" s="137"/>
      <c r="CK1407" s="138"/>
      <c r="CL1407" s="233" t="s">
        <v>4679</v>
      </c>
      <c r="CP1407" s="321"/>
      <c r="CQ1407" s="74"/>
      <c r="CR1407" s="74"/>
      <c r="CS1407" s="74"/>
      <c r="CT1407" s="74"/>
      <c r="CU1407" s="74"/>
      <c r="CV1407" s="74"/>
      <c r="CW1407" s="74"/>
      <c r="CX1407" s="74"/>
      <c r="CY1407" s="74"/>
      <c r="CZ1407" s="74"/>
      <c r="DA1407" s="74"/>
      <c r="DB1407" s="74"/>
    </row>
    <row r="1408" spans="1:106" ht="14.5" customHeight="1">
      <c r="A1408" s="74" t="s">
        <v>5251</v>
      </c>
      <c r="B1408" s="129" t="s">
        <v>4870</v>
      </c>
      <c r="C1408" s="130" t="str">
        <f t="shared" si="773"/>
        <v>B.044.01.228</v>
      </c>
      <c r="D1408" s="131" t="s">
        <v>4868</v>
      </c>
      <c r="E1408" s="129" t="s">
        <v>2549</v>
      </c>
      <c r="F1408" s="132" t="s">
        <v>5253</v>
      </c>
      <c r="G1408" s="132">
        <f t="shared" si="774"/>
        <v>1.8757880931999999E-2</v>
      </c>
      <c r="H1408" s="348">
        <f t="shared" si="775"/>
        <v>1.8757880931999999E-2</v>
      </c>
      <c r="I1408" s="74"/>
      <c r="J1408" s="132">
        <f t="shared" si="776"/>
        <v>1.30903458E-3</v>
      </c>
      <c r="K1408" s="132">
        <f t="shared" si="777"/>
        <v>3.9503017200000004E-3</v>
      </c>
      <c r="L1408" s="300">
        <f t="shared" si="778"/>
        <v>7.5423631999999995E-5</v>
      </c>
      <c r="M1408" s="132">
        <v>1.3423121E-2</v>
      </c>
      <c r="N1408" s="132">
        <v>3.1027932E-3</v>
      </c>
      <c r="O1408" s="132">
        <v>8.4750851999999995E-4</v>
      </c>
      <c r="P1408" s="132">
        <v>7.1202386999999999E-4</v>
      </c>
      <c r="Q1408" s="132">
        <v>5.9701071000000001E-4</v>
      </c>
      <c r="R1408" s="132">
        <v>0</v>
      </c>
      <c r="S1408" s="132">
        <v>0</v>
      </c>
      <c r="T1408" s="132">
        <v>0</v>
      </c>
      <c r="U1408" s="304">
        <v>7.5423631999999995E-5</v>
      </c>
      <c r="V1408" s="132">
        <v>0</v>
      </c>
      <c r="W1408" s="132">
        <v>0</v>
      </c>
      <c r="X1408" s="132">
        <v>0</v>
      </c>
      <c r="Y1408" s="132">
        <v>0</v>
      </c>
      <c r="Z1408" s="132">
        <v>0</v>
      </c>
      <c r="AA1408" s="74"/>
      <c r="AB1408" s="301">
        <f t="shared" si="779"/>
        <v>0.10092572180451127</v>
      </c>
      <c r="AC1408" s="338">
        <f t="shared" si="780"/>
        <v>0.10092572180451127</v>
      </c>
      <c r="AD1408" s="74"/>
      <c r="AE1408" s="136">
        <v>2.3208666999999998</v>
      </c>
      <c r="AF1408" s="136">
        <v>1.9230038</v>
      </c>
      <c r="AG1408" s="136">
        <v>0</v>
      </c>
      <c r="AH1408" s="136">
        <v>0</v>
      </c>
      <c r="AI1408" s="136">
        <v>0.11822212</v>
      </c>
      <c r="AJ1408" s="136">
        <v>0.15005114999999999</v>
      </c>
      <c r="AK1408" s="136">
        <v>0.12958963000000001</v>
      </c>
      <c r="AL1408" s="74"/>
      <c r="AM1408" s="133">
        <v>2.989444E-3</v>
      </c>
      <c r="AN1408" s="340">
        <f t="shared" si="781"/>
        <v>2.989444E-3</v>
      </c>
      <c r="AP1408" s="133">
        <v>2.7944036999999998E-3</v>
      </c>
      <c r="AQ1408" s="133">
        <v>1.0062211999999999E-4</v>
      </c>
      <c r="AR1408" s="145">
        <v>9.4418153999999998E-5</v>
      </c>
      <c r="AS1408" s="134">
        <f t="shared" si="782"/>
        <v>1.6753019783000001E-7</v>
      </c>
      <c r="AT1408" s="135">
        <f t="shared" si="783"/>
        <v>3.7212320981770003E-10</v>
      </c>
      <c r="AU1408" s="135">
        <f t="shared" si="784"/>
        <v>1.3223831311799999E-2</v>
      </c>
      <c r="AV1408" s="302">
        <v>9.3659069999999994E-8</v>
      </c>
      <c r="AW1408" s="302">
        <v>2.8259202000000001E-10</v>
      </c>
      <c r="AX1408" s="302">
        <v>7.7208177000000003E-15</v>
      </c>
      <c r="AY1408" s="303">
        <v>0</v>
      </c>
      <c r="AZ1408" s="303">
        <v>0</v>
      </c>
      <c r="BA1408" s="302">
        <v>1.0587283E-10</v>
      </c>
      <c r="BB1408" s="302">
        <v>7.3765254999999998E-8</v>
      </c>
      <c r="BC1408" s="302">
        <v>1.5008346E-11</v>
      </c>
      <c r="BD1408" s="302">
        <v>7.4515123000000001E-11</v>
      </c>
      <c r="BE1408" s="303">
        <v>0</v>
      </c>
      <c r="BF1408" s="303">
        <v>0</v>
      </c>
      <c r="BG1408" s="303">
        <v>0</v>
      </c>
      <c r="BH1408" s="303">
        <v>0</v>
      </c>
      <c r="BI1408" s="303">
        <v>0</v>
      </c>
      <c r="BJ1408" s="303">
        <v>0</v>
      </c>
      <c r="BK1408" s="303">
        <v>0</v>
      </c>
      <c r="BL1408" s="303">
        <v>0</v>
      </c>
      <c r="BM1408" s="302">
        <v>1.5223118E-6</v>
      </c>
      <c r="BN1408" s="303">
        <v>1.3222309E-2</v>
      </c>
      <c r="BO1408" s="303">
        <v>0</v>
      </c>
      <c r="BP1408" s="303">
        <v>0</v>
      </c>
      <c r="BQ1408" s="303">
        <v>0</v>
      </c>
      <c r="BR1408" s="74"/>
      <c r="BS1408" s="144">
        <v>6.3696785999999996E-6</v>
      </c>
      <c r="BT1408" s="144">
        <v>5.4858599999999996E-7</v>
      </c>
      <c r="BU1408" s="144">
        <v>2.8140768999999999E-6</v>
      </c>
      <c r="BV1408" s="136">
        <v>0</v>
      </c>
      <c r="BW1408" s="144">
        <v>9.3515073999999999E-7</v>
      </c>
      <c r="BX1408" s="144">
        <v>6.8540100999999999E-8</v>
      </c>
      <c r="BY1408" s="136">
        <v>0</v>
      </c>
      <c r="BZ1408" s="144">
        <v>1.0402912E-7</v>
      </c>
      <c r="CA1408" s="136">
        <v>0</v>
      </c>
      <c r="CB1408" s="136">
        <v>0</v>
      </c>
      <c r="CC1408" s="136">
        <v>0</v>
      </c>
      <c r="CD1408" s="136">
        <v>0</v>
      </c>
      <c r="CE1408" s="136">
        <v>0</v>
      </c>
      <c r="CF1408" s="144">
        <v>1.6548231000000001E-7</v>
      </c>
      <c r="CG1408" s="144">
        <v>1.6974369000000001E-6</v>
      </c>
      <c r="CH1408" s="144">
        <v>3.6376432E-8</v>
      </c>
      <c r="CI1408" s="136">
        <v>0</v>
      </c>
      <c r="CJ1408" s="137"/>
      <c r="CK1408" s="138"/>
      <c r="CL1408" s="233" t="s">
        <v>4679</v>
      </c>
      <c r="CP1408" s="321"/>
      <c r="CQ1408" s="74"/>
      <c r="CR1408" s="74"/>
      <c r="CS1408" s="74"/>
      <c r="CT1408" s="74"/>
      <c r="CU1408" s="74"/>
      <c r="CV1408" s="74"/>
      <c r="CW1408" s="74"/>
      <c r="CX1408" s="74"/>
      <c r="CY1408" s="74"/>
      <c r="CZ1408" s="74"/>
      <c r="DA1408" s="74"/>
      <c r="DB1408" s="74"/>
    </row>
    <row r="1409" spans="1:106" ht="14.5" customHeight="1">
      <c r="A1409" s="74" t="s">
        <v>5254</v>
      </c>
      <c r="B1409" s="129" t="s">
        <v>4870</v>
      </c>
      <c r="C1409" s="130" t="str">
        <f t="shared" ref="C1409:C1472" si="785">MID(A1409,1,12)</f>
        <v>B.044.01.229</v>
      </c>
      <c r="D1409" s="131" t="s">
        <v>4868</v>
      </c>
      <c r="E1409" s="129" t="s">
        <v>2549</v>
      </c>
      <c r="F1409" s="132" t="s">
        <v>5256</v>
      </c>
      <c r="G1409" s="132">
        <f t="shared" ref="G1409:G1472" si="786">J1409+K1409+L1409+M1409</f>
        <v>3.6964633140000001E-2</v>
      </c>
      <c r="H1409" s="348">
        <f t="shared" ref="H1409:H1472" si="787">G1409</f>
        <v>3.6964633140000001E-2</v>
      </c>
      <c r="I1409" s="74"/>
      <c r="J1409" s="132">
        <f t="shared" ref="J1409:J1472" si="788">P1409+Q1409+R1409+S1409</f>
        <v>2.5472013999999999E-3</v>
      </c>
      <c r="K1409" s="132">
        <f t="shared" ref="K1409:K1472" si="789">N1409+O1409+T1409</f>
        <v>7.7687099999999999E-3</v>
      </c>
      <c r="L1409" s="300">
        <f t="shared" ref="L1409:L1472" si="790">U1409+IF(V1409="x",0,V1409)+IF(W1409="x",0,W1409)+IF(X1409="x",0,X1409)+Y1409+Z1409</f>
        <v>1.3339374000000001E-4</v>
      </c>
      <c r="M1409" s="132">
        <v>2.6515328000000001E-2</v>
      </c>
      <c r="N1409" s="132">
        <v>6.1270960000000003E-3</v>
      </c>
      <c r="O1409" s="132">
        <v>1.641614E-3</v>
      </c>
      <c r="P1409" s="132">
        <v>1.3791818E-3</v>
      </c>
      <c r="Q1409" s="132">
        <v>1.1680195999999999E-3</v>
      </c>
      <c r="R1409" s="132">
        <v>0</v>
      </c>
      <c r="S1409" s="132">
        <v>0</v>
      </c>
      <c r="T1409" s="132">
        <v>0</v>
      </c>
      <c r="U1409" s="132">
        <v>1.3339374000000001E-4</v>
      </c>
      <c r="V1409" s="132">
        <v>0</v>
      </c>
      <c r="W1409" s="132">
        <v>0</v>
      </c>
      <c r="X1409" s="132">
        <v>0</v>
      </c>
      <c r="Y1409" s="132">
        <v>0</v>
      </c>
      <c r="Z1409" s="132">
        <v>0</v>
      </c>
      <c r="AA1409" s="74"/>
      <c r="AB1409" s="301">
        <f t="shared" ref="AB1409:AB1472" si="791">M1409/0.133</f>
        <v>0.19936336842105262</v>
      </c>
      <c r="AC1409" s="338">
        <f t="shared" ref="AC1409:AC1472" si="792">AB1409</f>
        <v>0.19936336842105262</v>
      </c>
      <c r="AD1409" s="74"/>
      <c r="AE1409" s="136">
        <v>2.8719948</v>
      </c>
      <c r="AF1409" s="136">
        <v>2.7550357999999999</v>
      </c>
      <c r="AG1409" s="136">
        <v>0</v>
      </c>
      <c r="AH1409" s="136">
        <v>0</v>
      </c>
      <c r="AI1409" s="136">
        <v>0</v>
      </c>
      <c r="AJ1409" s="136">
        <v>0.11695907</v>
      </c>
      <c r="AK1409" s="136">
        <v>0</v>
      </c>
      <c r="AL1409" s="74"/>
      <c r="AM1409" s="133">
        <v>5.8946833999999997E-3</v>
      </c>
      <c r="AN1409" s="340">
        <f t="shared" ref="AN1409:AN1472" si="793">AM1409</f>
        <v>5.8946833999999997E-3</v>
      </c>
      <c r="AP1409" s="133">
        <v>5.5111413999999999E-3</v>
      </c>
      <c r="AQ1409" s="133">
        <v>1.9850445999999999E-4</v>
      </c>
      <c r="AR1409" s="133">
        <v>1.8503755000000001E-4</v>
      </c>
      <c r="AS1409" s="134">
        <f t="shared" ref="AS1409:AS1472" si="794">AV1409+AY1409+AZ1409+BA1409+BB1409+BJ1409+BK1409+BO1409</f>
        <v>3.3040415441999999E-7</v>
      </c>
      <c r="AT1409" s="135">
        <f t="shared" ref="AT1409:AT1472" si="795">AW1409+AX1409+BC1409+BD1409+BE1409+BF1409+BG1409+BH1409+BI1409+BL1409+BP1409+BQ1409</f>
        <v>7.3411412129699998E-10</v>
      </c>
      <c r="AU1409" s="135">
        <f t="shared" ref="AU1409:AU1472" si="796">BM1409+BN1409</f>
        <v>2.5915623350699999E-2</v>
      </c>
      <c r="AV1409" s="302">
        <v>1.850092E-7</v>
      </c>
      <c r="AW1409" s="302">
        <v>5.5821742000000005E-10</v>
      </c>
      <c r="AX1409" s="302">
        <v>1.5251297000000001E-14</v>
      </c>
      <c r="AY1409" s="303">
        <v>0</v>
      </c>
      <c r="AZ1409" s="303">
        <v>0</v>
      </c>
      <c r="BA1409" s="302">
        <v>2.0507441999999999E-10</v>
      </c>
      <c r="BB1409" s="302">
        <v>1.4518988000000001E-7</v>
      </c>
      <c r="BC1409" s="302">
        <v>2.9070989999999999E-11</v>
      </c>
      <c r="BD1409" s="302">
        <v>1.4681045999999999E-10</v>
      </c>
      <c r="BE1409" s="303">
        <v>0</v>
      </c>
      <c r="BF1409" s="303">
        <v>0</v>
      </c>
      <c r="BG1409" s="303">
        <v>0</v>
      </c>
      <c r="BH1409" s="303">
        <v>0</v>
      </c>
      <c r="BI1409" s="303">
        <v>0</v>
      </c>
      <c r="BJ1409" s="303">
        <v>0</v>
      </c>
      <c r="BK1409" s="303">
        <v>0</v>
      </c>
      <c r="BL1409" s="303">
        <v>0</v>
      </c>
      <c r="BM1409" s="302">
        <v>2.6923507000000001E-6</v>
      </c>
      <c r="BN1409" s="303">
        <v>2.5912931E-2</v>
      </c>
      <c r="BO1409" s="303">
        <v>0</v>
      </c>
      <c r="BP1409" s="303">
        <v>0</v>
      </c>
      <c r="BQ1409" s="303">
        <v>0</v>
      </c>
      <c r="BR1409" s="74"/>
      <c r="BS1409" s="144">
        <v>1.2521147E-5</v>
      </c>
      <c r="BT1409" s="144">
        <v>1.0796718E-6</v>
      </c>
      <c r="BU1409" s="144">
        <v>5.5587795999999997E-6</v>
      </c>
      <c r="BV1409" s="136">
        <v>0</v>
      </c>
      <c r="BW1409" s="144">
        <v>1.8358328E-6</v>
      </c>
      <c r="BX1409" s="144">
        <v>1.3276135999999999E-7</v>
      </c>
      <c r="BY1409" s="136">
        <v>0</v>
      </c>
      <c r="BZ1409" s="144">
        <v>2.0150317999999999E-7</v>
      </c>
      <c r="CA1409" s="136">
        <v>0</v>
      </c>
      <c r="CB1409" s="136">
        <v>0</v>
      </c>
      <c r="CC1409" s="136">
        <v>0</v>
      </c>
      <c r="CD1409" s="136">
        <v>0</v>
      </c>
      <c r="CE1409" s="136">
        <v>0</v>
      </c>
      <c r="CF1409" s="144">
        <v>3.2164515999999999E-7</v>
      </c>
      <c r="CG1409" s="144">
        <v>3.3266175999999999E-6</v>
      </c>
      <c r="CH1409" s="144">
        <v>6.4335118999999995E-8</v>
      </c>
      <c r="CI1409" s="136">
        <v>0</v>
      </c>
      <c r="CJ1409" s="137"/>
      <c r="CK1409" s="138"/>
      <c r="CL1409" s="233" t="s">
        <v>4679</v>
      </c>
      <c r="CP1409" s="321"/>
      <c r="CQ1409" s="74"/>
      <c r="CR1409" s="74"/>
      <c r="CS1409" s="74"/>
      <c r="CT1409" s="74"/>
      <c r="CU1409" s="74"/>
      <c r="CV1409" s="74"/>
      <c r="CW1409" s="74"/>
      <c r="CX1409" s="74"/>
      <c r="CY1409" s="74"/>
      <c r="CZ1409" s="74"/>
      <c r="DA1409" s="74"/>
      <c r="DB1409" s="74"/>
    </row>
    <row r="1410" spans="1:106" ht="14.5" customHeight="1">
      <c r="A1410" s="74" t="s">
        <v>5257</v>
      </c>
      <c r="B1410" s="129" t="s">
        <v>4870</v>
      </c>
      <c r="C1410" s="130" t="str">
        <f t="shared" si="785"/>
        <v>B.044.01.230</v>
      </c>
      <c r="D1410" s="131" t="s">
        <v>4868</v>
      </c>
      <c r="E1410" s="129" t="s">
        <v>2549</v>
      </c>
      <c r="F1410" s="132" t="s">
        <v>5259</v>
      </c>
      <c r="G1410" s="132">
        <f t="shared" si="786"/>
        <v>2.5644246784999998E-2</v>
      </c>
      <c r="H1410" s="348">
        <f t="shared" si="787"/>
        <v>2.5644246784999998E-2</v>
      </c>
      <c r="I1410" s="74"/>
      <c r="J1410" s="132">
        <f t="shared" si="788"/>
        <v>2.8858268199999999E-3</v>
      </c>
      <c r="K1410" s="132">
        <f t="shared" si="789"/>
        <v>4.2983077999999997E-3</v>
      </c>
      <c r="L1410" s="300">
        <f t="shared" si="790"/>
        <v>5.7323164999999998E-5</v>
      </c>
      <c r="M1410" s="132">
        <v>1.8402788999999999E-2</v>
      </c>
      <c r="N1410" s="132">
        <v>2.0031796000000001E-3</v>
      </c>
      <c r="O1410" s="132">
        <v>2.2951282000000001E-3</v>
      </c>
      <c r="P1410" s="132">
        <v>1.9282238E-3</v>
      </c>
      <c r="Q1410" s="132">
        <v>9.5760302000000004E-4</v>
      </c>
      <c r="R1410" s="132">
        <v>0</v>
      </c>
      <c r="S1410" s="132">
        <v>0</v>
      </c>
      <c r="T1410" s="132">
        <v>0</v>
      </c>
      <c r="U1410" s="304">
        <v>5.7323164999999998E-5</v>
      </c>
      <c r="V1410" s="132">
        <v>0</v>
      </c>
      <c r="W1410" s="132">
        <v>0</v>
      </c>
      <c r="X1410" s="132">
        <v>0</v>
      </c>
      <c r="Y1410" s="132">
        <v>0</v>
      </c>
      <c r="Z1410" s="132">
        <v>0</v>
      </c>
      <c r="AA1410" s="74"/>
      <c r="AB1410" s="301">
        <f t="shared" si="791"/>
        <v>0.13836683458646615</v>
      </c>
      <c r="AC1410" s="338">
        <f t="shared" si="792"/>
        <v>0.13836683458646615</v>
      </c>
      <c r="AD1410" s="74"/>
      <c r="AE1410" s="136">
        <v>1.9998265</v>
      </c>
      <c r="AF1410" s="136">
        <v>1.7102708</v>
      </c>
      <c r="AG1410" s="136">
        <v>0</v>
      </c>
      <c r="AH1410" s="136">
        <v>0</v>
      </c>
      <c r="AI1410" s="136">
        <v>6.5584523999999997E-4</v>
      </c>
      <c r="AJ1410" s="136">
        <v>1.6396131999999999E-3</v>
      </c>
      <c r="AK1410" s="136">
        <v>0.28726021000000002</v>
      </c>
      <c r="AL1410" s="74"/>
      <c r="AM1410" s="133">
        <v>3.585853E-3</v>
      </c>
      <c r="AN1410" s="340">
        <f t="shared" si="793"/>
        <v>3.585853E-3</v>
      </c>
      <c r="AP1410" s="133">
        <v>3.3675975000000001E-3</v>
      </c>
      <c r="AQ1410" s="133">
        <v>1.3371219E-4</v>
      </c>
      <c r="AR1410" s="145">
        <v>8.4543319000000006E-5</v>
      </c>
      <c r="AS1410" s="134">
        <f t="shared" si="794"/>
        <v>2.0189433300999998E-7</v>
      </c>
      <c r="AT1410" s="135">
        <f t="shared" si="795"/>
        <v>4.9449773006299996E-10</v>
      </c>
      <c r="AU1410" s="135">
        <f t="shared" si="796"/>
        <v>1.18408009813E-2</v>
      </c>
      <c r="AV1410" s="302">
        <v>1.2840442E-7</v>
      </c>
      <c r="AW1410" s="302">
        <v>3.8742713000000001E-10</v>
      </c>
      <c r="AX1410" s="302">
        <v>1.0585063E-14</v>
      </c>
      <c r="AY1410" s="303">
        <v>0</v>
      </c>
      <c r="AZ1410" s="303">
        <v>0</v>
      </c>
      <c r="BA1410" s="302">
        <v>2.8671301E-10</v>
      </c>
      <c r="BB1410" s="302">
        <v>7.3203199999999995E-8</v>
      </c>
      <c r="BC1410" s="302">
        <v>4.0643932999999997E-11</v>
      </c>
      <c r="BD1410" s="302">
        <v>6.6416082000000002E-11</v>
      </c>
      <c r="BE1410" s="303">
        <v>0</v>
      </c>
      <c r="BF1410" s="303">
        <v>0</v>
      </c>
      <c r="BG1410" s="303">
        <v>0</v>
      </c>
      <c r="BH1410" s="303">
        <v>0</v>
      </c>
      <c r="BI1410" s="303">
        <v>0</v>
      </c>
      <c r="BJ1410" s="303">
        <v>0</v>
      </c>
      <c r="BK1410" s="303">
        <v>0</v>
      </c>
      <c r="BL1410" s="303">
        <v>0</v>
      </c>
      <c r="BM1410" s="302">
        <v>1.1569813E-6</v>
      </c>
      <c r="BN1410" s="303">
        <v>1.1839644E-2</v>
      </c>
      <c r="BO1410" s="303">
        <v>0</v>
      </c>
      <c r="BP1410" s="303">
        <v>0</v>
      </c>
      <c r="BQ1410" s="303">
        <v>0</v>
      </c>
      <c r="BR1410" s="74"/>
      <c r="BS1410" s="144">
        <v>8.4426486000000004E-6</v>
      </c>
      <c r="BT1410" s="144">
        <v>5.5228630999999999E-7</v>
      </c>
      <c r="BU1410" s="144">
        <v>3.8580343999999996E-6</v>
      </c>
      <c r="BV1410" s="136">
        <v>0</v>
      </c>
      <c r="BW1410" s="144">
        <v>1.1736559999999999E-6</v>
      </c>
      <c r="BX1410" s="144">
        <v>1.8561267E-7</v>
      </c>
      <c r="BY1410" s="136">
        <v>0</v>
      </c>
      <c r="BZ1410" s="144">
        <v>2.8172009000000002E-7</v>
      </c>
      <c r="CA1410" s="136">
        <v>0</v>
      </c>
      <c r="CB1410" s="136">
        <v>0</v>
      </c>
      <c r="CC1410" s="136">
        <v>0</v>
      </c>
      <c r="CD1410" s="136">
        <v>0</v>
      </c>
      <c r="CE1410" s="136">
        <v>0</v>
      </c>
      <c r="CF1410" s="144">
        <v>3.8755514999999999E-7</v>
      </c>
      <c r="CG1410" s="144">
        <v>1.9761374000000002E-6</v>
      </c>
      <c r="CH1410" s="144">
        <v>2.764667E-8</v>
      </c>
      <c r="CI1410" s="136">
        <v>0</v>
      </c>
      <c r="CJ1410" s="137"/>
      <c r="CK1410" s="138"/>
      <c r="CL1410" s="233" t="s">
        <v>4679</v>
      </c>
      <c r="CP1410" s="321"/>
      <c r="CQ1410" s="74"/>
      <c r="CR1410" s="74"/>
      <c r="CS1410" s="74"/>
      <c r="CT1410" s="74"/>
      <c r="CU1410" s="74"/>
      <c r="CV1410" s="74"/>
      <c r="CW1410" s="74"/>
      <c r="CX1410" s="74"/>
      <c r="CY1410" s="74"/>
      <c r="CZ1410" s="74"/>
      <c r="DA1410" s="74"/>
      <c r="DB1410" s="74"/>
    </row>
    <row r="1411" spans="1:106" ht="14.5" customHeight="1">
      <c r="A1411" s="74" t="s">
        <v>5260</v>
      </c>
      <c r="B1411" s="129" t="s">
        <v>4870</v>
      </c>
      <c r="C1411" s="130" t="str">
        <f t="shared" si="785"/>
        <v>B.044.01.231</v>
      </c>
      <c r="D1411" s="131" t="s">
        <v>4868</v>
      </c>
      <c r="E1411" s="129" t="s">
        <v>2549</v>
      </c>
      <c r="F1411" s="132" t="s">
        <v>5262</v>
      </c>
      <c r="G1411" s="132">
        <f t="shared" si="786"/>
        <v>8.3561347700000007E-3</v>
      </c>
      <c r="H1411" s="348">
        <f t="shared" si="787"/>
        <v>8.3561347700000007E-3</v>
      </c>
      <c r="I1411" s="74"/>
      <c r="J1411" s="132">
        <f t="shared" si="788"/>
        <v>6.7757031000000001E-4</v>
      </c>
      <c r="K1411" s="132">
        <f t="shared" si="789"/>
        <v>9.6266514000000001E-4</v>
      </c>
      <c r="L1411" s="300">
        <f t="shared" si="790"/>
        <v>1.7041041999999999E-4</v>
      </c>
      <c r="M1411" s="132">
        <v>6.5454889000000002E-3</v>
      </c>
      <c r="N1411" s="132">
        <v>4.6677597999999999E-4</v>
      </c>
      <c r="O1411" s="132">
        <v>4.9588916000000002E-4</v>
      </c>
      <c r="P1411" s="132">
        <v>4.1661519000000001E-4</v>
      </c>
      <c r="Q1411" s="132">
        <v>2.6095512000000001E-4</v>
      </c>
      <c r="R1411" s="132">
        <v>0</v>
      </c>
      <c r="S1411" s="132">
        <v>0</v>
      </c>
      <c r="T1411" s="132">
        <v>0</v>
      </c>
      <c r="U1411" s="132">
        <v>1.7041041999999999E-4</v>
      </c>
      <c r="V1411" s="132">
        <v>0</v>
      </c>
      <c r="W1411" s="132">
        <v>0</v>
      </c>
      <c r="X1411" s="132">
        <v>0</v>
      </c>
      <c r="Y1411" s="132">
        <v>0</v>
      </c>
      <c r="Z1411" s="132">
        <v>0</v>
      </c>
      <c r="AA1411" s="74"/>
      <c r="AB1411" s="301">
        <f t="shared" si="791"/>
        <v>4.9214202255639099E-2</v>
      </c>
      <c r="AC1411" s="338">
        <f t="shared" si="792"/>
        <v>4.9214202255639099E-2</v>
      </c>
      <c r="AD1411" s="74"/>
      <c r="AE1411" s="136">
        <v>1.4066654000000001</v>
      </c>
      <c r="AF1411" s="136">
        <v>0.53105077999999994</v>
      </c>
      <c r="AG1411" s="136">
        <v>0</v>
      </c>
      <c r="AH1411" s="136">
        <v>0</v>
      </c>
      <c r="AI1411" s="136">
        <v>0</v>
      </c>
      <c r="AJ1411" s="136">
        <v>1.4569295E-3</v>
      </c>
      <c r="AK1411" s="136">
        <v>0.87415768000000005</v>
      </c>
      <c r="AL1411" s="74"/>
      <c r="AM1411" s="133">
        <v>1.1012708E-3</v>
      </c>
      <c r="AN1411" s="340">
        <f t="shared" si="793"/>
        <v>1.1012708E-3</v>
      </c>
      <c r="AP1411" s="133">
        <v>1.0510711E-3</v>
      </c>
      <c r="AQ1411" s="145">
        <v>4.3711139000000002E-5</v>
      </c>
      <c r="AR1411" s="145">
        <v>6.4885079000000001E-6</v>
      </c>
      <c r="AS1411" s="134">
        <f t="shared" si="794"/>
        <v>6.3013857682999996E-8</v>
      </c>
      <c r="AT1411" s="135">
        <f t="shared" si="795"/>
        <v>1.6165362548649999E-10</v>
      </c>
      <c r="AU1411" s="135">
        <f t="shared" si="796"/>
        <v>9.0875461630000008E-4</v>
      </c>
      <c r="AV1411" s="302">
        <v>4.5670780000000002E-8</v>
      </c>
      <c r="AW1411" s="302">
        <v>1.3779976999999999E-10</v>
      </c>
      <c r="AX1411" s="302">
        <v>3.7648865000000002E-15</v>
      </c>
      <c r="AY1411" s="303">
        <v>0</v>
      </c>
      <c r="AZ1411" s="303">
        <v>0</v>
      </c>
      <c r="BA1411" s="302">
        <v>6.1947683000000003E-11</v>
      </c>
      <c r="BB1411" s="302">
        <v>1.7281129999999999E-8</v>
      </c>
      <c r="BC1411" s="302">
        <v>8.7815946000000006E-12</v>
      </c>
      <c r="BD1411" s="302">
        <v>1.5068496E-11</v>
      </c>
      <c r="BE1411" s="303">
        <v>0</v>
      </c>
      <c r="BF1411" s="303">
        <v>0</v>
      </c>
      <c r="BG1411" s="303">
        <v>0</v>
      </c>
      <c r="BH1411" s="303">
        <v>0</v>
      </c>
      <c r="BI1411" s="303">
        <v>0</v>
      </c>
      <c r="BJ1411" s="303">
        <v>0</v>
      </c>
      <c r="BK1411" s="303">
        <v>0</v>
      </c>
      <c r="BL1411" s="303">
        <v>0</v>
      </c>
      <c r="BM1411" s="302">
        <v>3.4394762999999999E-6</v>
      </c>
      <c r="BN1411" s="303">
        <v>9.0531514000000005E-4</v>
      </c>
      <c r="BO1411" s="303">
        <v>0</v>
      </c>
      <c r="BP1411" s="303">
        <v>0</v>
      </c>
      <c r="BQ1411" s="303">
        <v>0</v>
      </c>
      <c r="BR1411" s="74"/>
      <c r="BS1411" s="144">
        <v>2.7171011999999999E-6</v>
      </c>
      <c r="BT1411" s="144">
        <v>1.2428163000000001E-7</v>
      </c>
      <c r="BU1411" s="144">
        <v>1.3722226E-6</v>
      </c>
      <c r="BV1411" s="136">
        <v>0</v>
      </c>
      <c r="BW1411" s="144">
        <v>3.0604512999999998E-7</v>
      </c>
      <c r="BX1411" s="144">
        <v>4.0103776999999998E-8</v>
      </c>
      <c r="BY1411" s="136">
        <v>0</v>
      </c>
      <c r="BZ1411" s="144">
        <v>6.0868903000000006E-8</v>
      </c>
      <c r="CA1411" s="136">
        <v>0</v>
      </c>
      <c r="CB1411" s="136">
        <v>0</v>
      </c>
      <c r="CC1411" s="136">
        <v>0</v>
      </c>
      <c r="CD1411" s="136">
        <v>0</v>
      </c>
      <c r="CE1411" s="136">
        <v>0</v>
      </c>
      <c r="CF1411" s="144">
        <v>8.4057364000000006E-8</v>
      </c>
      <c r="CG1411" s="144">
        <v>6.4733377000000003E-7</v>
      </c>
      <c r="CH1411" s="144">
        <v>8.2188072999999995E-8</v>
      </c>
      <c r="CI1411" s="136">
        <v>0</v>
      </c>
      <c r="CK1411" s="138"/>
      <c r="CL1411" s="233" t="s">
        <v>4679</v>
      </c>
      <c r="CP1411" s="321"/>
      <c r="CQ1411" s="74"/>
      <c r="CR1411" s="74"/>
      <c r="CS1411" s="74"/>
      <c r="CT1411" s="74"/>
      <c r="CU1411" s="74"/>
      <c r="CV1411" s="74"/>
      <c r="CW1411" s="74"/>
      <c r="CX1411" s="74"/>
      <c r="CY1411" s="74"/>
      <c r="CZ1411" s="74"/>
      <c r="DA1411" s="74"/>
      <c r="DB1411" s="74"/>
    </row>
    <row r="1412" spans="1:106" ht="14.5" customHeight="1">
      <c r="A1412" s="74" t="s">
        <v>5263</v>
      </c>
      <c r="B1412" s="129" t="s">
        <v>4870</v>
      </c>
      <c r="C1412" s="130" t="str">
        <f t="shared" si="785"/>
        <v>B.044.01.232</v>
      </c>
      <c r="D1412" s="131" t="s">
        <v>4868</v>
      </c>
      <c r="E1412" s="129" t="s">
        <v>2549</v>
      </c>
      <c r="F1412" s="132" t="s">
        <v>5265</v>
      </c>
      <c r="G1412" s="132">
        <f t="shared" si="786"/>
        <v>3.1542434997000005E-2</v>
      </c>
      <c r="H1412" s="348">
        <f t="shared" si="787"/>
        <v>3.1542434997000005E-2</v>
      </c>
      <c r="I1412" s="74"/>
      <c r="J1412" s="132">
        <f t="shared" si="788"/>
        <v>2.7863620000000001E-3</v>
      </c>
      <c r="K1412" s="132">
        <f t="shared" si="789"/>
        <v>4.1329586000000001E-3</v>
      </c>
      <c r="L1412" s="300">
        <f t="shared" si="790"/>
        <v>6.0265396999999999E-5</v>
      </c>
      <c r="M1412" s="132">
        <v>2.4562849000000001E-2</v>
      </c>
      <c r="N1412" s="132">
        <v>2.0761358000000001E-3</v>
      </c>
      <c r="O1412" s="132">
        <v>2.0568228000000001E-3</v>
      </c>
      <c r="P1412" s="132">
        <v>1.7280144000000001E-3</v>
      </c>
      <c r="Q1412" s="132">
        <v>1.0583476000000001E-3</v>
      </c>
      <c r="R1412" s="132">
        <v>0</v>
      </c>
      <c r="S1412" s="132">
        <v>0</v>
      </c>
      <c r="T1412" s="132">
        <v>0</v>
      </c>
      <c r="U1412" s="304">
        <v>6.0265396999999999E-5</v>
      </c>
      <c r="V1412" s="132">
        <v>0</v>
      </c>
      <c r="W1412" s="132">
        <v>0</v>
      </c>
      <c r="X1412" s="132">
        <v>0</v>
      </c>
      <c r="Y1412" s="132">
        <v>0</v>
      </c>
      <c r="Z1412" s="132">
        <v>0</v>
      </c>
      <c r="AA1412" s="74"/>
      <c r="AB1412" s="301">
        <f t="shared" si="791"/>
        <v>0.18468307518796992</v>
      </c>
      <c r="AC1412" s="338">
        <f t="shared" si="792"/>
        <v>0.18468307518796992</v>
      </c>
      <c r="AD1412" s="74"/>
      <c r="AE1412" s="136">
        <v>2.4024130000000001</v>
      </c>
      <c r="AF1412" s="136">
        <v>2.1162898999999999</v>
      </c>
      <c r="AG1412" s="136">
        <v>0</v>
      </c>
      <c r="AH1412" s="136">
        <v>0</v>
      </c>
      <c r="AI1412" s="136">
        <v>7.5295537000000003E-3</v>
      </c>
      <c r="AJ1412" s="136">
        <v>2.5600483E-2</v>
      </c>
      <c r="AK1412" s="136">
        <v>0.25299301000000002</v>
      </c>
      <c r="AL1412" s="74"/>
      <c r="AM1412" s="133">
        <v>4.3112182000000004E-3</v>
      </c>
      <c r="AN1412" s="340">
        <f t="shared" si="793"/>
        <v>4.3112182000000004E-3</v>
      </c>
      <c r="AP1412" s="133">
        <v>4.0947305000000002E-3</v>
      </c>
      <c r="AQ1412" s="133">
        <v>1.6738136999999999E-4</v>
      </c>
      <c r="AR1412" s="145">
        <v>4.9106247999999999E-5</v>
      </c>
      <c r="AS1412" s="134">
        <f t="shared" si="794"/>
        <v>2.4548743931999998E-7</v>
      </c>
      <c r="AT1412" s="135">
        <f t="shared" si="795"/>
        <v>6.1901393125500003E-10</v>
      </c>
      <c r="AU1412" s="135">
        <f t="shared" si="796"/>
        <v>6.8776257657999999E-3</v>
      </c>
      <c r="AV1412" s="302">
        <v>1.7138588999999999E-7</v>
      </c>
      <c r="AW1412" s="302">
        <v>5.1711261000000003E-10</v>
      </c>
      <c r="AX1412" s="302">
        <v>1.4128255000000001E-14</v>
      </c>
      <c r="AY1412" s="303">
        <v>0</v>
      </c>
      <c r="AZ1412" s="303">
        <v>0</v>
      </c>
      <c r="BA1412" s="302">
        <v>2.5694332E-10</v>
      </c>
      <c r="BB1412" s="302">
        <v>7.3844605999999997E-8</v>
      </c>
      <c r="BC1412" s="302">
        <v>3.6423832999999998E-11</v>
      </c>
      <c r="BD1412" s="302">
        <v>6.546336E-11</v>
      </c>
      <c r="BE1412" s="303">
        <v>0</v>
      </c>
      <c r="BF1412" s="303">
        <v>0</v>
      </c>
      <c r="BG1412" s="303">
        <v>0</v>
      </c>
      <c r="BH1412" s="303">
        <v>0</v>
      </c>
      <c r="BI1412" s="303">
        <v>0</v>
      </c>
      <c r="BJ1412" s="303">
        <v>0</v>
      </c>
      <c r="BK1412" s="303">
        <v>0</v>
      </c>
      <c r="BL1412" s="303">
        <v>0</v>
      </c>
      <c r="BM1412" s="302">
        <v>1.2163657999999999E-6</v>
      </c>
      <c r="BN1412" s="303">
        <v>6.8764094000000001E-3</v>
      </c>
      <c r="BO1412" s="303">
        <v>0</v>
      </c>
      <c r="BP1412" s="303">
        <v>0</v>
      </c>
      <c r="BQ1412" s="303">
        <v>0</v>
      </c>
      <c r="BR1412" s="74"/>
      <c r="BS1412" s="144">
        <v>1.0292771E-5</v>
      </c>
      <c r="BT1412" s="144">
        <v>5.3591695E-7</v>
      </c>
      <c r="BU1412" s="144">
        <v>5.1494542000000003E-6</v>
      </c>
      <c r="BV1412" s="136">
        <v>0</v>
      </c>
      <c r="BW1412" s="144">
        <v>1.264718E-6</v>
      </c>
      <c r="BX1412" s="144">
        <v>1.6634031999999999E-7</v>
      </c>
      <c r="BY1412" s="136">
        <v>0</v>
      </c>
      <c r="BZ1412" s="144">
        <v>2.5246881000000001E-7</v>
      </c>
      <c r="CA1412" s="136">
        <v>0</v>
      </c>
      <c r="CB1412" s="136">
        <v>0</v>
      </c>
      <c r="CC1412" s="136">
        <v>0</v>
      </c>
      <c r="CD1412" s="136">
        <v>0</v>
      </c>
      <c r="CE1412" s="136">
        <v>0</v>
      </c>
      <c r="CF1412" s="144">
        <v>3.4997473999999999E-7</v>
      </c>
      <c r="CG1412" s="144">
        <v>2.5448321000000002E-6</v>
      </c>
      <c r="CH1412" s="144">
        <v>2.9065692999999998E-8</v>
      </c>
      <c r="CI1412" s="136">
        <v>0</v>
      </c>
      <c r="CJ1412" s="137"/>
      <c r="CK1412" s="138"/>
      <c r="CL1412" s="233" t="s">
        <v>4679</v>
      </c>
      <c r="CP1412" s="321"/>
      <c r="CQ1412" s="74"/>
      <c r="CR1412" s="74"/>
      <c r="CS1412" s="74"/>
      <c r="CT1412" s="74"/>
      <c r="CU1412" s="74"/>
      <c r="CV1412" s="74"/>
      <c r="CW1412" s="74"/>
      <c r="CX1412" s="74"/>
      <c r="CY1412" s="74"/>
      <c r="CZ1412" s="74"/>
      <c r="DA1412" s="74"/>
      <c r="DB1412" s="74"/>
    </row>
    <row r="1413" spans="1:106" ht="14.5" customHeight="1">
      <c r="A1413" s="74" t="s">
        <v>5266</v>
      </c>
      <c r="B1413" s="129" t="s">
        <v>4870</v>
      </c>
      <c r="C1413" s="130" t="str">
        <f t="shared" si="785"/>
        <v>B.044.01.233</v>
      </c>
      <c r="D1413" s="131" t="s">
        <v>4868</v>
      </c>
      <c r="E1413" s="129" t="s">
        <v>2549</v>
      </c>
      <c r="F1413" s="132" t="s">
        <v>5268</v>
      </c>
      <c r="G1413" s="132">
        <f t="shared" si="786"/>
        <v>3.4714989642400003E-2</v>
      </c>
      <c r="H1413" s="348">
        <f t="shared" si="787"/>
        <v>3.4714989642400003E-2</v>
      </c>
      <c r="I1413" s="74"/>
      <c r="J1413" s="132">
        <f t="shared" si="788"/>
        <v>3.9524438999999998E-3</v>
      </c>
      <c r="K1413" s="132">
        <f t="shared" si="789"/>
        <v>5.8853398000000001E-3</v>
      </c>
      <c r="L1413" s="300">
        <f t="shared" si="790"/>
        <v>5.1789424000000002E-6</v>
      </c>
      <c r="M1413" s="132">
        <v>2.4872027000000001E-2</v>
      </c>
      <c r="N1413" s="132">
        <v>2.7374910999999999E-3</v>
      </c>
      <c r="O1413" s="132">
        <v>3.1478487000000002E-3</v>
      </c>
      <c r="P1413" s="132">
        <v>2.6446264999999999E-3</v>
      </c>
      <c r="Q1413" s="132">
        <v>1.3078174000000001E-3</v>
      </c>
      <c r="R1413" s="132">
        <v>0</v>
      </c>
      <c r="S1413" s="132">
        <v>0</v>
      </c>
      <c r="T1413" s="132">
        <v>0</v>
      </c>
      <c r="U1413" s="304">
        <v>5.1789424000000002E-6</v>
      </c>
      <c r="V1413" s="132">
        <v>0</v>
      </c>
      <c r="W1413" s="132">
        <v>0</v>
      </c>
      <c r="X1413" s="132">
        <v>0</v>
      </c>
      <c r="Y1413" s="132">
        <v>0</v>
      </c>
      <c r="Z1413" s="132">
        <v>0</v>
      </c>
      <c r="AA1413" s="74"/>
      <c r="AB1413" s="301">
        <f t="shared" si="791"/>
        <v>0.18700772180451128</v>
      </c>
      <c r="AC1413" s="338">
        <f t="shared" si="792"/>
        <v>0.18700772180451128</v>
      </c>
      <c r="AD1413" s="74"/>
      <c r="AE1413" s="136">
        <v>2.3313022999999999</v>
      </c>
      <c r="AF1413" s="136">
        <v>2.3267614000000001</v>
      </c>
      <c r="AG1413" s="136">
        <v>0</v>
      </c>
      <c r="AH1413" s="136">
        <v>0</v>
      </c>
      <c r="AI1413" s="136">
        <v>0</v>
      </c>
      <c r="AJ1413" s="136">
        <v>4.5408751000000002E-3</v>
      </c>
      <c r="AK1413" s="136">
        <v>0</v>
      </c>
      <c r="AL1413" s="74"/>
      <c r="AM1413" s="133">
        <v>4.8705036000000002E-3</v>
      </c>
      <c r="AN1413" s="340">
        <f t="shared" si="793"/>
        <v>4.8705036000000002E-3</v>
      </c>
      <c r="AP1413" s="133">
        <v>4.5714757999999996E-3</v>
      </c>
      <c r="AQ1413" s="133">
        <v>1.812389E-4</v>
      </c>
      <c r="AR1413" s="133">
        <v>1.1778896E-4</v>
      </c>
      <c r="AS1413" s="134">
        <f t="shared" si="794"/>
        <v>2.7406929694000001E-7</v>
      </c>
      <c r="AT1413" s="135">
        <f t="shared" si="795"/>
        <v>6.7026222309099991E-10</v>
      </c>
      <c r="AU1413" s="135">
        <f t="shared" si="796"/>
        <v>1.6497052529110001E-2</v>
      </c>
      <c r="AV1413" s="302">
        <v>1.7354316999999999E-7</v>
      </c>
      <c r="AW1413" s="302">
        <v>5.2362163000000002E-10</v>
      </c>
      <c r="AX1413" s="302">
        <v>1.4306091000000001E-14</v>
      </c>
      <c r="AY1413" s="303">
        <v>0</v>
      </c>
      <c r="AZ1413" s="303">
        <v>0</v>
      </c>
      <c r="BA1413" s="302">
        <v>3.9323694E-10</v>
      </c>
      <c r="BB1413" s="302">
        <v>1.0013289E-7</v>
      </c>
      <c r="BC1413" s="302">
        <v>5.5744576999999999E-11</v>
      </c>
      <c r="BD1413" s="302">
        <v>9.0881710000000005E-11</v>
      </c>
      <c r="BE1413" s="303">
        <v>0</v>
      </c>
      <c r="BF1413" s="303">
        <v>0</v>
      </c>
      <c r="BG1413" s="303">
        <v>0</v>
      </c>
      <c r="BH1413" s="303">
        <v>0</v>
      </c>
      <c r="BI1413" s="303">
        <v>0</v>
      </c>
      <c r="BJ1413" s="303">
        <v>0</v>
      </c>
      <c r="BK1413" s="303">
        <v>0</v>
      </c>
      <c r="BL1413" s="303">
        <v>0</v>
      </c>
      <c r="BM1413" s="302">
        <v>1.0452911E-7</v>
      </c>
      <c r="BN1413" s="303">
        <v>1.6496948000000001E-2</v>
      </c>
      <c r="BO1413" s="303">
        <v>0</v>
      </c>
      <c r="BP1413" s="303">
        <v>0</v>
      </c>
      <c r="BQ1413" s="303">
        <v>0</v>
      </c>
      <c r="BR1413" s="74"/>
      <c r="BS1413" s="144">
        <v>1.1431682E-5</v>
      </c>
      <c r="BT1413" s="144">
        <v>7.5603032999999995E-7</v>
      </c>
      <c r="BU1413" s="144">
        <v>5.2142714999999997E-6</v>
      </c>
      <c r="BV1413" s="136">
        <v>0</v>
      </c>
      <c r="BW1413" s="144">
        <v>1.6035317E-6</v>
      </c>
      <c r="BX1413" s="144">
        <v>2.5457428E-7</v>
      </c>
      <c r="BY1413" s="136">
        <v>0</v>
      </c>
      <c r="BZ1413" s="144">
        <v>3.8638896999999998E-7</v>
      </c>
      <c r="CA1413" s="136">
        <v>0</v>
      </c>
      <c r="CB1413" s="136">
        <v>0</v>
      </c>
      <c r="CC1413" s="136">
        <v>0</v>
      </c>
      <c r="CD1413" s="136">
        <v>0</v>
      </c>
      <c r="CE1413" s="136">
        <v>0</v>
      </c>
      <c r="CF1413" s="144">
        <v>5.3145135999999997E-7</v>
      </c>
      <c r="CG1413" s="144">
        <v>2.6829365E-6</v>
      </c>
      <c r="CH1413" s="144">
        <v>2.4977775000000001E-9</v>
      </c>
      <c r="CI1413" s="136">
        <v>0</v>
      </c>
      <c r="CJ1413" s="137"/>
      <c r="CK1413" s="138"/>
      <c r="CL1413" s="233" t="s">
        <v>4679</v>
      </c>
      <c r="CP1413" s="321"/>
      <c r="CQ1413" s="74"/>
      <c r="CR1413" s="74"/>
      <c r="CS1413" s="74"/>
      <c r="CT1413" s="74"/>
      <c r="CU1413" s="74"/>
      <c r="CV1413" s="74"/>
      <c r="CW1413" s="74"/>
      <c r="CX1413" s="74"/>
      <c r="CY1413" s="74"/>
      <c r="CZ1413" s="74"/>
      <c r="DA1413" s="74"/>
      <c r="DB1413" s="74"/>
    </row>
    <row r="1414" spans="1:106" ht="14.5" customHeight="1">
      <c r="A1414" s="74" t="s">
        <v>5269</v>
      </c>
      <c r="B1414" s="129" t="s">
        <v>4870</v>
      </c>
      <c r="C1414" s="130" t="str">
        <f t="shared" si="785"/>
        <v>B.044.01.234</v>
      </c>
      <c r="D1414" s="131" t="s">
        <v>4868</v>
      </c>
      <c r="E1414" s="129" t="s">
        <v>2549</v>
      </c>
      <c r="F1414" s="132" t="s">
        <v>5271</v>
      </c>
      <c r="G1414" s="132">
        <f t="shared" si="786"/>
        <v>2.5422085979999998E-2</v>
      </c>
      <c r="H1414" s="348">
        <f t="shared" si="787"/>
        <v>2.5422085979999998E-2</v>
      </c>
      <c r="I1414" s="74"/>
      <c r="J1414" s="132">
        <f t="shared" si="788"/>
        <v>2.1228390599999998E-3</v>
      </c>
      <c r="K1414" s="132">
        <f t="shared" si="789"/>
        <v>3.7253043000000001E-3</v>
      </c>
      <c r="L1414" s="300">
        <f t="shared" si="790"/>
        <v>3.5697346199999999E-3</v>
      </c>
      <c r="M1414" s="132">
        <v>1.6004207999999999E-2</v>
      </c>
      <c r="N1414" s="132">
        <v>2.1086341999999999E-3</v>
      </c>
      <c r="O1414" s="132">
        <v>1.6166701E-3</v>
      </c>
      <c r="P1414" s="132">
        <v>1.3582255E-3</v>
      </c>
      <c r="Q1414" s="132">
        <v>7.6461355999999996E-4</v>
      </c>
      <c r="R1414" s="132">
        <v>0</v>
      </c>
      <c r="S1414" s="132">
        <v>0</v>
      </c>
      <c r="T1414" s="132">
        <v>0</v>
      </c>
      <c r="U1414" s="304">
        <v>6.8384620000000004E-5</v>
      </c>
      <c r="V1414" s="132">
        <v>0</v>
      </c>
      <c r="W1414" s="132">
        <v>3.5013499999999999E-3</v>
      </c>
      <c r="X1414" s="132">
        <v>0</v>
      </c>
      <c r="Y1414" s="132">
        <v>0</v>
      </c>
      <c r="Z1414" s="132">
        <v>0</v>
      </c>
      <c r="AA1414" s="74"/>
      <c r="AB1414" s="301">
        <f t="shared" si="791"/>
        <v>0.1203323909774436</v>
      </c>
      <c r="AC1414" s="338">
        <f t="shared" si="792"/>
        <v>0.1203323909774436</v>
      </c>
      <c r="AD1414" s="74"/>
      <c r="AE1414" s="136">
        <v>2.2666179</v>
      </c>
      <c r="AF1414" s="136">
        <v>1.4900359000000001</v>
      </c>
      <c r="AG1414" s="136">
        <v>0.47463444999999999</v>
      </c>
      <c r="AH1414" s="136">
        <v>0</v>
      </c>
      <c r="AI1414" s="136">
        <v>1.1690526E-2</v>
      </c>
      <c r="AJ1414" s="136">
        <v>3.8391966E-2</v>
      </c>
      <c r="AK1414" s="136">
        <v>0.25186512999999999</v>
      </c>
      <c r="AL1414" s="74"/>
      <c r="AM1414" s="133">
        <v>3.1464236E-3</v>
      </c>
      <c r="AN1414" s="340">
        <f t="shared" si="793"/>
        <v>3.1464236E-3</v>
      </c>
      <c r="AP1414" s="133">
        <v>2.9609752999999999E-3</v>
      </c>
      <c r="AQ1414" s="133">
        <v>1.1549047E-4</v>
      </c>
      <c r="AR1414" s="145">
        <v>6.9957856999999999E-5</v>
      </c>
      <c r="AS1414" s="134">
        <f t="shared" si="794"/>
        <v>1.7751650537000002E-7</v>
      </c>
      <c r="AT1414" s="135">
        <f t="shared" si="795"/>
        <v>4.2710973242770006E-10</v>
      </c>
      <c r="AU1414" s="135">
        <f t="shared" si="796"/>
        <v>9.7980192399999989E-3</v>
      </c>
      <c r="AV1414" s="302">
        <v>1.1166846000000001E-7</v>
      </c>
      <c r="AW1414" s="302">
        <v>3.3693069000000002E-10</v>
      </c>
      <c r="AX1414" s="302">
        <v>9.2054277000000006E-15</v>
      </c>
      <c r="AY1414" s="303">
        <v>0</v>
      </c>
      <c r="AZ1414" s="303">
        <v>0</v>
      </c>
      <c r="BA1414" s="302">
        <v>2.0195837E-10</v>
      </c>
      <c r="BB1414" s="302">
        <v>6.5646087000000002E-8</v>
      </c>
      <c r="BC1414" s="302">
        <v>2.8629264000000001E-11</v>
      </c>
      <c r="BD1414" s="302">
        <v>6.1540573000000003E-11</v>
      </c>
      <c r="BE1414" s="303">
        <v>0</v>
      </c>
      <c r="BF1414" s="303">
        <v>0</v>
      </c>
      <c r="BG1414" s="303">
        <v>0</v>
      </c>
      <c r="BH1414" s="303">
        <v>0</v>
      </c>
      <c r="BI1414" s="303">
        <v>0</v>
      </c>
      <c r="BJ1414" s="303">
        <v>0</v>
      </c>
      <c r="BK1414" s="303">
        <v>0</v>
      </c>
      <c r="BL1414" s="303">
        <v>0</v>
      </c>
      <c r="BM1414" s="302">
        <v>1.38024E-6</v>
      </c>
      <c r="BN1414" s="303">
        <v>9.7966389999999993E-3</v>
      </c>
      <c r="BO1414" s="303">
        <v>0</v>
      </c>
      <c r="BP1414" s="303">
        <v>0</v>
      </c>
      <c r="BQ1414" s="303">
        <v>0</v>
      </c>
      <c r="BR1414" s="74"/>
      <c r="BS1414" s="144">
        <v>7.8441500000000001E-6</v>
      </c>
      <c r="BT1414" s="144">
        <v>4.9076953000000004E-7</v>
      </c>
      <c r="BU1414" s="144">
        <v>3.3551862999999999E-6</v>
      </c>
      <c r="BV1414" s="136">
        <v>0</v>
      </c>
      <c r="BW1414" s="144">
        <v>9.9115733999999998E-7</v>
      </c>
      <c r="BX1414" s="144">
        <v>1.3074409E-7</v>
      </c>
      <c r="BY1414" s="136">
        <v>0</v>
      </c>
      <c r="BZ1414" s="144">
        <v>1.9844139000000001E-7</v>
      </c>
      <c r="CA1414" s="136">
        <v>0</v>
      </c>
      <c r="CB1414" s="136">
        <v>0</v>
      </c>
      <c r="CC1414" s="136">
        <v>0</v>
      </c>
      <c r="CD1414" s="136">
        <v>0</v>
      </c>
      <c r="CE1414" s="136">
        <v>0</v>
      </c>
      <c r="CF1414" s="144">
        <v>2.7959526E-7</v>
      </c>
      <c r="CG1414" s="144">
        <v>2.3652744999999999E-6</v>
      </c>
      <c r="CH1414" s="144">
        <v>3.2981552999999997E-8</v>
      </c>
      <c r="CI1414" s="136">
        <v>0</v>
      </c>
      <c r="CJ1414" s="137"/>
      <c r="CK1414" s="138"/>
      <c r="CL1414" s="233" t="s">
        <v>4679</v>
      </c>
      <c r="CP1414" s="321"/>
      <c r="CQ1414" s="74"/>
      <c r="CR1414" s="74"/>
      <c r="CS1414" s="74"/>
      <c r="CT1414" s="74"/>
      <c r="CU1414" s="74"/>
      <c r="CV1414" s="74"/>
      <c r="CW1414" s="74"/>
      <c r="CX1414" s="74"/>
      <c r="CY1414" s="74"/>
      <c r="CZ1414" s="74"/>
      <c r="DA1414" s="74"/>
      <c r="DB1414" s="74"/>
    </row>
    <row r="1415" spans="1:106" ht="14.5" customHeight="1">
      <c r="A1415" s="74" t="s">
        <v>5272</v>
      </c>
      <c r="B1415" s="129" t="s">
        <v>4870</v>
      </c>
      <c r="C1415" s="130" t="str">
        <f t="shared" si="785"/>
        <v>B.044.01.235</v>
      </c>
      <c r="D1415" s="131" t="s">
        <v>4868</v>
      </c>
      <c r="E1415" s="129" t="s">
        <v>2549</v>
      </c>
      <c r="F1415" s="132" t="s">
        <v>5274</v>
      </c>
      <c r="G1415" s="132">
        <f t="shared" si="786"/>
        <v>3.0447083680000001E-2</v>
      </c>
      <c r="H1415" s="348">
        <f t="shared" si="787"/>
        <v>3.0447083680000001E-2</v>
      </c>
      <c r="I1415" s="74"/>
      <c r="J1415" s="132">
        <f t="shared" si="788"/>
        <v>2.5979278000000001E-3</v>
      </c>
      <c r="K1415" s="132">
        <f t="shared" si="789"/>
        <v>5.7959846999999995E-3</v>
      </c>
      <c r="L1415" s="300">
        <f t="shared" si="790"/>
        <v>2.7919617999999999E-4</v>
      </c>
      <c r="M1415" s="132">
        <v>2.1773975000000001E-2</v>
      </c>
      <c r="N1415" s="132">
        <v>3.9047678999999998E-3</v>
      </c>
      <c r="O1415" s="132">
        <v>1.8912168000000001E-3</v>
      </c>
      <c r="P1415" s="132">
        <v>1.5888825E-3</v>
      </c>
      <c r="Q1415" s="132">
        <v>1.0090453E-3</v>
      </c>
      <c r="R1415" s="132">
        <v>0</v>
      </c>
      <c r="S1415" s="132">
        <v>0</v>
      </c>
      <c r="T1415" s="132">
        <v>0</v>
      </c>
      <c r="U1415" s="132">
        <v>2.7919617999999999E-4</v>
      </c>
      <c r="V1415" s="132">
        <v>0</v>
      </c>
      <c r="W1415" s="132">
        <v>0</v>
      </c>
      <c r="X1415" s="132">
        <v>0</v>
      </c>
      <c r="Y1415" s="132">
        <v>0</v>
      </c>
      <c r="Z1415" s="132">
        <v>0</v>
      </c>
      <c r="AA1415" s="74"/>
      <c r="AB1415" s="301">
        <f t="shared" si="791"/>
        <v>0.16371409774436091</v>
      </c>
      <c r="AC1415" s="338">
        <f t="shared" si="792"/>
        <v>0.16371409774436091</v>
      </c>
      <c r="AD1415" s="74"/>
      <c r="AE1415" s="136">
        <v>2.348538</v>
      </c>
      <c r="AF1415" s="136">
        <v>2.1037400000000002</v>
      </c>
      <c r="AG1415" s="136">
        <v>0</v>
      </c>
      <c r="AH1415" s="136">
        <v>0</v>
      </c>
      <c r="AI1415" s="136">
        <v>0</v>
      </c>
      <c r="AJ1415" s="136">
        <v>0.24479803999999999</v>
      </c>
      <c r="AK1415" s="136">
        <v>0</v>
      </c>
      <c r="AL1415" s="74"/>
      <c r="AM1415" s="133">
        <v>4.5726995999999997E-3</v>
      </c>
      <c r="AN1415" s="340">
        <f t="shared" si="793"/>
        <v>4.5726995999999997E-3</v>
      </c>
      <c r="AP1415" s="133">
        <v>4.2846035000000003E-3</v>
      </c>
      <c r="AQ1415" s="133">
        <v>1.6070297999999999E-4</v>
      </c>
      <c r="AR1415" s="133">
        <v>1.2739315E-4</v>
      </c>
      <c r="AS1415" s="134">
        <f t="shared" si="794"/>
        <v>2.5687070541000001E-7</v>
      </c>
      <c r="AT1415" s="135">
        <f t="shared" si="795"/>
        <v>5.9431574612900004E-10</v>
      </c>
      <c r="AU1415" s="135">
        <f t="shared" si="796"/>
        <v>1.7842178152199999E-2</v>
      </c>
      <c r="AV1415" s="302">
        <v>1.5192668000000001E-7</v>
      </c>
      <c r="AW1415" s="302">
        <v>4.5839948E-10</v>
      </c>
      <c r="AX1415" s="302">
        <v>1.2524129E-14</v>
      </c>
      <c r="AY1415" s="303">
        <v>0</v>
      </c>
      <c r="AZ1415" s="303">
        <v>0</v>
      </c>
      <c r="BA1415" s="302">
        <v>2.3625540999999999E-10</v>
      </c>
      <c r="BB1415" s="302">
        <v>1.0470777E-7</v>
      </c>
      <c r="BC1415" s="302">
        <v>3.3491151999999998E-11</v>
      </c>
      <c r="BD1415" s="302">
        <v>1.0241258999999999E-10</v>
      </c>
      <c r="BE1415" s="303">
        <v>0</v>
      </c>
      <c r="BF1415" s="303">
        <v>0</v>
      </c>
      <c r="BG1415" s="303">
        <v>0</v>
      </c>
      <c r="BH1415" s="303">
        <v>0</v>
      </c>
      <c r="BI1415" s="303">
        <v>0</v>
      </c>
      <c r="BJ1415" s="303">
        <v>0</v>
      </c>
      <c r="BK1415" s="303">
        <v>0</v>
      </c>
      <c r="BL1415" s="303">
        <v>0</v>
      </c>
      <c r="BM1415" s="302">
        <v>5.6351522000000001E-6</v>
      </c>
      <c r="BN1415" s="303">
        <v>1.7836543E-2</v>
      </c>
      <c r="BO1415" s="303">
        <v>0</v>
      </c>
      <c r="BP1415" s="303">
        <v>0</v>
      </c>
      <c r="BQ1415" s="303">
        <v>0</v>
      </c>
      <c r="BR1415" s="74"/>
      <c r="BS1415" s="144">
        <v>1.0138249E-5</v>
      </c>
      <c r="BT1415" s="144">
        <v>7.8384507999999996E-7</v>
      </c>
      <c r="BU1415" s="144">
        <v>4.5647834999999998E-6</v>
      </c>
      <c r="BV1415" s="136">
        <v>0</v>
      </c>
      <c r="BW1415" s="144">
        <v>1.4348025999999999E-6</v>
      </c>
      <c r="BX1415" s="144">
        <v>1.5294736000000001E-7</v>
      </c>
      <c r="BY1415" s="136">
        <v>0</v>
      </c>
      <c r="BZ1415" s="144">
        <v>2.3214117E-7</v>
      </c>
      <c r="CA1415" s="136">
        <v>0</v>
      </c>
      <c r="CB1415" s="136">
        <v>0</v>
      </c>
      <c r="CC1415" s="136">
        <v>0</v>
      </c>
      <c r="CD1415" s="136">
        <v>0</v>
      </c>
      <c r="CE1415" s="136">
        <v>0</v>
      </c>
      <c r="CF1415" s="144">
        <v>3.4069114000000002E-7</v>
      </c>
      <c r="CG1415" s="144">
        <v>2.4943829999999999E-6</v>
      </c>
      <c r="CH1415" s="144">
        <v>1.3465489000000001E-7</v>
      </c>
      <c r="CI1415" s="136">
        <v>0</v>
      </c>
      <c r="CJ1415" s="137"/>
      <c r="CK1415" s="138"/>
      <c r="CL1415" s="233" t="s">
        <v>4679</v>
      </c>
      <c r="CP1415" s="321"/>
      <c r="CQ1415" s="74"/>
      <c r="CR1415" s="74"/>
      <c r="CS1415" s="74"/>
      <c r="CT1415" s="74"/>
      <c r="CU1415" s="74"/>
      <c r="CV1415" s="74"/>
      <c r="CW1415" s="74"/>
      <c r="CX1415" s="74"/>
      <c r="CY1415" s="74"/>
      <c r="CZ1415" s="74"/>
      <c r="DA1415" s="74"/>
      <c r="DB1415" s="74"/>
    </row>
    <row r="1416" spans="1:106" ht="14.5" customHeight="1">
      <c r="A1416" s="74" t="s">
        <v>5275</v>
      </c>
      <c r="B1416" s="129" t="s">
        <v>4870</v>
      </c>
      <c r="C1416" s="130" t="str">
        <f t="shared" si="785"/>
        <v>B.044.01.236</v>
      </c>
      <c r="D1416" s="131" t="s">
        <v>4868</v>
      </c>
      <c r="E1416" s="129" t="s">
        <v>2549</v>
      </c>
      <c r="F1416" s="132" t="s">
        <v>5277</v>
      </c>
      <c r="G1416" s="132">
        <f t="shared" si="786"/>
        <v>1.106006113E-2</v>
      </c>
      <c r="H1416" s="348">
        <f t="shared" si="787"/>
        <v>1.106006113E-2</v>
      </c>
      <c r="I1416" s="74"/>
      <c r="J1416" s="132">
        <f t="shared" si="788"/>
        <v>9.0673258999999997E-4</v>
      </c>
      <c r="K1416" s="132">
        <f t="shared" si="789"/>
        <v>1.84457597E-3</v>
      </c>
      <c r="L1416" s="300">
        <f t="shared" si="790"/>
        <v>1.9428497E-4</v>
      </c>
      <c r="M1416" s="132">
        <v>8.1144675999999995E-3</v>
      </c>
      <c r="N1416" s="132">
        <v>1.1873222000000001E-3</v>
      </c>
      <c r="O1416" s="132">
        <v>6.5725376999999996E-4</v>
      </c>
      <c r="P1416" s="132">
        <v>5.5218368000000003E-4</v>
      </c>
      <c r="Q1416" s="132">
        <v>3.5454890999999999E-4</v>
      </c>
      <c r="R1416" s="132">
        <v>0</v>
      </c>
      <c r="S1416" s="132">
        <v>0</v>
      </c>
      <c r="T1416" s="132">
        <v>0</v>
      </c>
      <c r="U1416" s="132">
        <v>1.9428497E-4</v>
      </c>
      <c r="V1416" s="132">
        <v>0</v>
      </c>
      <c r="W1416" s="132">
        <v>0</v>
      </c>
      <c r="X1416" s="132">
        <v>0</v>
      </c>
      <c r="Y1416" s="132">
        <v>0</v>
      </c>
      <c r="Z1416" s="132">
        <v>0</v>
      </c>
      <c r="AA1416" s="74"/>
      <c r="AB1416" s="301">
        <f t="shared" si="791"/>
        <v>6.1011034586466159E-2</v>
      </c>
      <c r="AC1416" s="338">
        <f t="shared" si="792"/>
        <v>6.1011034586466159E-2</v>
      </c>
      <c r="AD1416" s="74"/>
      <c r="AE1416" s="136">
        <v>1.5272094000000001</v>
      </c>
      <c r="AF1416" s="136">
        <v>0.74267441000000001</v>
      </c>
      <c r="AG1416" s="136">
        <v>0</v>
      </c>
      <c r="AH1416" s="136">
        <v>0</v>
      </c>
      <c r="AI1416" s="136">
        <v>5.6441379000000003E-3</v>
      </c>
      <c r="AJ1416" s="136">
        <v>0.10159447000000001</v>
      </c>
      <c r="AK1416" s="136">
        <v>0.67729642000000001</v>
      </c>
      <c r="AL1416" s="74"/>
      <c r="AM1416" s="133">
        <v>1.5946127E-3</v>
      </c>
      <c r="AN1416" s="340">
        <f t="shared" si="793"/>
        <v>1.5946127E-3</v>
      </c>
      <c r="AP1416" s="133">
        <v>1.5023388E-3</v>
      </c>
      <c r="AQ1416" s="145">
        <v>5.7994366999999998E-5</v>
      </c>
      <c r="AR1416" s="145">
        <v>3.4279580999999998E-5</v>
      </c>
      <c r="AS1416" s="134">
        <f t="shared" si="794"/>
        <v>9.0068272743000007E-8</v>
      </c>
      <c r="AT1416" s="135">
        <f t="shared" si="795"/>
        <v>2.144762123441E-10</v>
      </c>
      <c r="AU1416" s="135">
        <f t="shared" si="796"/>
        <v>4.8010618480999996E-3</v>
      </c>
      <c r="AV1416" s="302">
        <v>5.6618240000000002E-8</v>
      </c>
      <c r="AW1416" s="302">
        <v>1.708309E-10</v>
      </c>
      <c r="AX1416" s="302">
        <v>4.6673440999999999E-15</v>
      </c>
      <c r="AY1416" s="303">
        <v>0</v>
      </c>
      <c r="AZ1416" s="303">
        <v>0</v>
      </c>
      <c r="BA1416" s="302">
        <v>8.2105743000000006E-11</v>
      </c>
      <c r="BB1416" s="302">
        <v>3.3367926999999998E-8</v>
      </c>
      <c r="BC1416" s="302">
        <v>1.1639166E-11</v>
      </c>
      <c r="BD1416" s="302">
        <v>3.2001479E-11</v>
      </c>
      <c r="BE1416" s="303">
        <v>0</v>
      </c>
      <c r="BF1416" s="303">
        <v>0</v>
      </c>
      <c r="BG1416" s="303">
        <v>0</v>
      </c>
      <c r="BH1416" s="303">
        <v>0</v>
      </c>
      <c r="BI1416" s="303">
        <v>0</v>
      </c>
      <c r="BJ1416" s="303">
        <v>0</v>
      </c>
      <c r="BK1416" s="303">
        <v>0</v>
      </c>
      <c r="BL1416" s="303">
        <v>0</v>
      </c>
      <c r="BM1416" s="302">
        <v>3.9213480999999996E-6</v>
      </c>
      <c r="BN1416" s="303">
        <v>4.7971404999999998E-3</v>
      </c>
      <c r="BO1416" s="303">
        <v>0</v>
      </c>
      <c r="BP1416" s="303">
        <v>0</v>
      </c>
      <c r="BQ1416" s="303">
        <v>0</v>
      </c>
      <c r="BR1416" s="74"/>
      <c r="BS1416" s="144">
        <v>3.6658156E-6</v>
      </c>
      <c r="BT1416" s="144">
        <v>2.4765932E-7</v>
      </c>
      <c r="BU1416" s="144">
        <v>1.7011495000000001E-6</v>
      </c>
      <c r="BV1416" s="136">
        <v>0</v>
      </c>
      <c r="BW1416" s="144">
        <v>4.8171808000000002E-7</v>
      </c>
      <c r="BX1416" s="144">
        <v>5.3153730000000001E-8</v>
      </c>
      <c r="BY1416" s="136">
        <v>0</v>
      </c>
      <c r="BZ1416" s="144">
        <v>8.0675924000000003E-8</v>
      </c>
      <c r="CA1416" s="136">
        <v>0</v>
      </c>
      <c r="CB1416" s="136">
        <v>0</v>
      </c>
      <c r="CC1416" s="136">
        <v>0</v>
      </c>
      <c r="CD1416" s="136">
        <v>0</v>
      </c>
      <c r="CE1416" s="136">
        <v>0</v>
      </c>
      <c r="CF1416" s="144">
        <v>1.1679364999999999E-7</v>
      </c>
      <c r="CG1416" s="144">
        <v>8.9096276999999997E-7</v>
      </c>
      <c r="CH1416" s="144">
        <v>9.3702650000000003E-8</v>
      </c>
      <c r="CI1416" s="136">
        <v>0</v>
      </c>
      <c r="CJ1416" s="137"/>
      <c r="CK1416" s="138"/>
      <c r="CL1416" s="233" t="s">
        <v>4679</v>
      </c>
      <c r="CP1416" s="74"/>
      <c r="CQ1416" s="74"/>
      <c r="CR1416" s="74"/>
      <c r="CS1416" s="74"/>
      <c r="CT1416" s="74"/>
      <c r="CU1416" s="74"/>
      <c r="CV1416" s="74"/>
      <c r="CW1416" s="74"/>
      <c r="CX1416" s="74"/>
      <c r="CY1416" s="74"/>
      <c r="CZ1416" s="74"/>
      <c r="DA1416" s="74"/>
      <c r="DB1416" s="74"/>
    </row>
    <row r="1417" spans="1:106" ht="14.5" customHeight="1">
      <c r="A1417" s="74" t="s">
        <v>5278</v>
      </c>
      <c r="B1417" s="129" t="s">
        <v>4870</v>
      </c>
      <c r="C1417" s="130" t="str">
        <f t="shared" si="785"/>
        <v>B.044.01.237</v>
      </c>
      <c r="D1417" s="131" t="s">
        <v>4868</v>
      </c>
      <c r="E1417" s="129" t="s">
        <v>2549</v>
      </c>
      <c r="F1417" s="132" t="s">
        <v>5280</v>
      </c>
      <c r="G1417" s="132">
        <f t="shared" si="786"/>
        <v>3.0150774239999997E-2</v>
      </c>
      <c r="H1417" s="348">
        <f t="shared" si="787"/>
        <v>3.0150774239999997E-2</v>
      </c>
      <c r="I1417" s="74"/>
      <c r="J1417" s="132">
        <f t="shared" si="788"/>
        <v>2.1130631100000001E-3</v>
      </c>
      <c r="K1417" s="132">
        <f t="shared" si="789"/>
        <v>6.3750993000000001E-3</v>
      </c>
      <c r="L1417" s="300">
        <f t="shared" si="790"/>
        <v>3.3448829999999999E-5</v>
      </c>
      <c r="M1417" s="132">
        <v>2.1629163E-2</v>
      </c>
      <c r="N1417" s="132">
        <v>5.0096532000000003E-3</v>
      </c>
      <c r="O1417" s="132">
        <v>1.3654461E-3</v>
      </c>
      <c r="P1417" s="132">
        <v>1.1471627E-3</v>
      </c>
      <c r="Q1417" s="132">
        <v>9.6590040999999999E-4</v>
      </c>
      <c r="R1417" s="132">
        <v>0</v>
      </c>
      <c r="S1417" s="132">
        <v>0</v>
      </c>
      <c r="T1417" s="132">
        <v>0</v>
      </c>
      <c r="U1417" s="304">
        <v>3.3448829999999999E-5</v>
      </c>
      <c r="V1417" s="132">
        <v>0</v>
      </c>
      <c r="W1417" s="132">
        <v>0</v>
      </c>
      <c r="X1417" s="132">
        <v>0</v>
      </c>
      <c r="Y1417" s="132">
        <v>0</v>
      </c>
      <c r="Z1417" s="132">
        <v>0</v>
      </c>
      <c r="AA1417" s="74"/>
      <c r="AB1417" s="301">
        <f t="shared" si="791"/>
        <v>0.16262528571428569</v>
      </c>
      <c r="AC1417" s="338">
        <f t="shared" si="792"/>
        <v>0.16262528571428569</v>
      </c>
      <c r="AD1417" s="74"/>
      <c r="AE1417" s="136">
        <v>2.7221861000000001</v>
      </c>
      <c r="AF1417" s="136">
        <v>2.5294203</v>
      </c>
      <c r="AG1417" s="136">
        <v>0</v>
      </c>
      <c r="AH1417" s="136">
        <v>0</v>
      </c>
      <c r="AI1417" s="136">
        <v>1.9493177E-2</v>
      </c>
      <c r="AJ1417" s="136">
        <v>0</v>
      </c>
      <c r="AK1417" s="136">
        <v>0.17327268000000001</v>
      </c>
      <c r="AL1417" s="74"/>
      <c r="AM1417" s="133">
        <v>4.8218465999999996E-3</v>
      </c>
      <c r="AN1417" s="340">
        <f t="shared" si="793"/>
        <v>4.8218465999999996E-3</v>
      </c>
      <c r="AP1417" s="133">
        <v>4.5067527E-3</v>
      </c>
      <c r="AQ1417" s="133">
        <v>1.6219199999999999E-4</v>
      </c>
      <c r="AR1417" s="133">
        <v>1.5290190999999999E-4</v>
      </c>
      <c r="AS1417" s="134">
        <f t="shared" si="794"/>
        <v>2.7018900485E-7</v>
      </c>
      <c r="AT1417" s="135">
        <f t="shared" si="795"/>
        <v>5.9982247183399998E-10</v>
      </c>
      <c r="AU1417" s="135">
        <f t="shared" si="796"/>
        <v>2.1414833113989999E-2</v>
      </c>
      <c r="AV1417" s="302">
        <v>1.5091625999999999E-7</v>
      </c>
      <c r="AW1417" s="302">
        <v>4.5535079999999998E-10</v>
      </c>
      <c r="AX1417" s="302">
        <v>1.2440834E-14</v>
      </c>
      <c r="AY1417" s="303">
        <v>0</v>
      </c>
      <c r="AZ1417" s="303">
        <v>0</v>
      </c>
      <c r="BA1417" s="302">
        <v>1.7057485000000001E-10</v>
      </c>
      <c r="BB1417" s="302">
        <v>1.1910217E-7</v>
      </c>
      <c r="BC1417" s="302">
        <v>2.4180391E-11</v>
      </c>
      <c r="BD1417" s="302">
        <v>1.2027884E-10</v>
      </c>
      <c r="BE1417" s="303">
        <v>0</v>
      </c>
      <c r="BF1417" s="303">
        <v>0</v>
      </c>
      <c r="BG1417" s="303">
        <v>0</v>
      </c>
      <c r="BH1417" s="303">
        <v>0</v>
      </c>
      <c r="BI1417" s="303">
        <v>0</v>
      </c>
      <c r="BJ1417" s="303">
        <v>0</v>
      </c>
      <c r="BK1417" s="303">
        <v>0</v>
      </c>
      <c r="BL1417" s="303">
        <v>0</v>
      </c>
      <c r="BM1417" s="302">
        <v>6.7511399000000004E-7</v>
      </c>
      <c r="BN1417" s="303">
        <v>2.1414157999999999E-2</v>
      </c>
      <c r="BO1417" s="303">
        <v>0</v>
      </c>
      <c r="BP1417" s="303">
        <v>0</v>
      </c>
      <c r="BQ1417" s="303">
        <v>0</v>
      </c>
      <c r="BR1417" s="74"/>
      <c r="BS1417" s="144">
        <v>1.0241322E-5</v>
      </c>
      <c r="BT1417" s="144">
        <v>8.8539659000000005E-7</v>
      </c>
      <c r="BU1417" s="144">
        <v>4.5344243999999997E-6</v>
      </c>
      <c r="BV1417" s="136">
        <v>0</v>
      </c>
      <c r="BW1417" s="144">
        <v>1.5115437E-6</v>
      </c>
      <c r="BX1417" s="144">
        <v>1.1042697999999999E-7</v>
      </c>
      <c r="BY1417" s="136">
        <v>0</v>
      </c>
      <c r="BZ1417" s="144">
        <v>1.6760439999999999E-7</v>
      </c>
      <c r="CA1417" s="136">
        <v>0</v>
      </c>
      <c r="CB1417" s="136">
        <v>0</v>
      </c>
      <c r="CC1417" s="136">
        <v>0</v>
      </c>
      <c r="CD1417" s="136">
        <v>0</v>
      </c>
      <c r="CE1417" s="136">
        <v>0</v>
      </c>
      <c r="CF1417" s="144">
        <v>2.6671428E-7</v>
      </c>
      <c r="CG1417" s="144">
        <v>2.7490798000000001E-6</v>
      </c>
      <c r="CH1417" s="144">
        <v>1.6132199999999999E-8</v>
      </c>
      <c r="CI1417" s="136">
        <v>0</v>
      </c>
      <c r="CJ1417" s="137"/>
      <c r="CK1417" s="138"/>
      <c r="CL1417" s="233" t="s">
        <v>4679</v>
      </c>
      <c r="CP1417" s="141"/>
      <c r="CQ1417" s="74"/>
      <c r="CR1417" s="74"/>
      <c r="CS1417" s="74"/>
      <c r="CT1417" s="74"/>
      <c r="CU1417" s="74"/>
      <c r="CV1417" s="74"/>
      <c r="CW1417" s="74"/>
      <c r="CX1417" s="74"/>
      <c r="CY1417" s="74"/>
      <c r="CZ1417" s="74"/>
      <c r="DA1417" s="74"/>
      <c r="DB1417" s="74"/>
    </row>
    <row r="1418" spans="1:106" ht="14.5" customHeight="1">
      <c r="A1418" s="74" t="s">
        <v>5281</v>
      </c>
      <c r="B1418" s="129" t="s">
        <v>4870</v>
      </c>
      <c r="C1418" s="130" t="str">
        <f t="shared" si="785"/>
        <v>B.044.01.238</v>
      </c>
      <c r="D1418" s="131" t="s">
        <v>4868</v>
      </c>
      <c r="E1418" s="129" t="s">
        <v>2549</v>
      </c>
      <c r="F1418" s="132" t="s">
        <v>5283</v>
      </c>
      <c r="G1418" s="132">
        <f t="shared" si="786"/>
        <v>6.1954882109999999E-4</v>
      </c>
      <c r="H1418" s="348">
        <f t="shared" si="787"/>
        <v>6.1954882109999999E-4</v>
      </c>
      <c r="I1418" s="74"/>
      <c r="J1418" s="132">
        <f t="shared" si="788"/>
        <v>5.6444933100000001E-5</v>
      </c>
      <c r="K1418" s="132">
        <f t="shared" si="789"/>
        <v>7.8142558000000005E-5</v>
      </c>
      <c r="L1418" s="300">
        <f t="shared" si="790"/>
        <v>2.0254156E-4</v>
      </c>
      <c r="M1418" s="132">
        <v>2.8241977000000002E-4</v>
      </c>
      <c r="N1418" s="304">
        <v>2.1416887999999999E-5</v>
      </c>
      <c r="O1418" s="304">
        <v>5.6725670000000003E-5</v>
      </c>
      <c r="P1418" s="304">
        <v>4.7657375E-5</v>
      </c>
      <c r="Q1418" s="304">
        <v>8.7875581000000004E-6</v>
      </c>
      <c r="R1418" s="132">
        <v>0</v>
      </c>
      <c r="S1418" s="132">
        <v>0</v>
      </c>
      <c r="T1418" s="132">
        <v>0</v>
      </c>
      <c r="U1418" s="132">
        <v>2.0254156E-4</v>
      </c>
      <c r="V1418" s="132">
        <v>0</v>
      </c>
      <c r="W1418" s="132">
        <v>0</v>
      </c>
      <c r="X1418" s="132">
        <v>0</v>
      </c>
      <c r="Y1418" s="132">
        <v>0</v>
      </c>
      <c r="Z1418" s="132">
        <v>0</v>
      </c>
      <c r="AA1418" s="74"/>
      <c r="AB1418" s="301">
        <f t="shared" si="791"/>
        <v>2.1234569172932333E-3</v>
      </c>
      <c r="AC1418" s="338">
        <f t="shared" si="792"/>
        <v>2.1234569172932333E-3</v>
      </c>
      <c r="AD1418" s="74"/>
      <c r="AE1418" s="136">
        <v>1.0562115999999999</v>
      </c>
      <c r="AF1418" s="136">
        <v>5.4212658999999996E-3</v>
      </c>
      <c r="AG1418" s="136">
        <v>0</v>
      </c>
      <c r="AH1418" s="136">
        <v>0</v>
      </c>
      <c r="AI1418" s="136">
        <v>1.5781583E-3</v>
      </c>
      <c r="AJ1418" s="136">
        <v>0</v>
      </c>
      <c r="AK1418" s="136">
        <v>1.0492121999999999</v>
      </c>
      <c r="AL1418" s="74"/>
      <c r="AM1418" s="145">
        <v>5.3318327999999997E-5</v>
      </c>
      <c r="AN1418" s="340">
        <f t="shared" si="793"/>
        <v>5.3318327999999997E-5</v>
      </c>
      <c r="AP1418" s="145">
        <v>5.0762513999999999E-5</v>
      </c>
      <c r="AQ1418" s="145">
        <v>2.1625532999999998E-6</v>
      </c>
      <c r="AR1418" s="145">
        <v>3.9326106E-7</v>
      </c>
      <c r="AS1418" s="134">
        <f t="shared" si="794"/>
        <v>3.0433161089999999E-9</v>
      </c>
      <c r="AT1418" s="135">
        <f t="shared" si="795"/>
        <v>7.9976082444499999E-12</v>
      </c>
      <c r="AU1418" s="135">
        <f t="shared" si="796"/>
        <v>5.5078579899999998E-5</v>
      </c>
      <c r="AV1418" s="302">
        <v>1.9705679999999999E-9</v>
      </c>
      <c r="AW1418" s="302">
        <v>5.9456793999999998E-12</v>
      </c>
      <c r="AX1418" s="302">
        <v>1.6244445E-16</v>
      </c>
      <c r="AY1418" s="303">
        <v>0</v>
      </c>
      <c r="AZ1418" s="303">
        <v>0</v>
      </c>
      <c r="BA1418" s="302">
        <v>7.0863090000000002E-12</v>
      </c>
      <c r="BB1418" s="302">
        <v>1.0656618E-9</v>
      </c>
      <c r="BC1418" s="302">
        <v>1.0045427E-12</v>
      </c>
      <c r="BD1418" s="302">
        <v>1.0472237E-12</v>
      </c>
      <c r="BE1418" s="303">
        <v>0</v>
      </c>
      <c r="BF1418" s="303">
        <v>0</v>
      </c>
      <c r="BG1418" s="303">
        <v>0</v>
      </c>
      <c r="BH1418" s="303">
        <v>0</v>
      </c>
      <c r="BI1418" s="303">
        <v>0</v>
      </c>
      <c r="BJ1418" s="303">
        <v>0</v>
      </c>
      <c r="BK1418" s="303">
        <v>0</v>
      </c>
      <c r="BL1418" s="303">
        <v>0</v>
      </c>
      <c r="BM1418" s="302">
        <v>4.0879949000000002E-6</v>
      </c>
      <c r="BN1418" s="302">
        <v>5.0990584999999998E-5</v>
      </c>
      <c r="BO1418" s="303">
        <v>0</v>
      </c>
      <c r="BP1418" s="303">
        <v>0</v>
      </c>
      <c r="BQ1418" s="303">
        <v>0</v>
      </c>
      <c r="BR1418" s="74"/>
      <c r="BS1418" s="144">
        <v>2.0616808E-7</v>
      </c>
      <c r="BT1418" s="144">
        <v>9.5528834000000005E-9</v>
      </c>
      <c r="BU1418" s="144">
        <v>5.9207613000000002E-8</v>
      </c>
      <c r="BV1418" s="136">
        <v>0</v>
      </c>
      <c r="BW1418" s="144">
        <v>1.2313642E-8</v>
      </c>
      <c r="BX1418" s="144">
        <v>4.5875445999999999E-9</v>
      </c>
      <c r="BY1418" s="136">
        <v>0</v>
      </c>
      <c r="BZ1418" s="144">
        <v>6.9629053999999997E-9</v>
      </c>
      <c r="CA1418" s="136">
        <v>0</v>
      </c>
      <c r="CB1418" s="136">
        <v>0</v>
      </c>
      <c r="CC1418" s="136">
        <v>0</v>
      </c>
      <c r="CD1418" s="136">
        <v>0</v>
      </c>
      <c r="CE1418" s="136">
        <v>0</v>
      </c>
      <c r="CF1418" s="144">
        <v>9.3127261000000008E-9</v>
      </c>
      <c r="CG1418" s="144">
        <v>6.5460053000000004E-9</v>
      </c>
      <c r="CH1418" s="144">
        <v>9.7684762000000001E-8</v>
      </c>
      <c r="CI1418" s="136">
        <v>0</v>
      </c>
      <c r="CJ1418" s="137"/>
      <c r="CK1418" s="138"/>
      <c r="CL1418" s="233" t="s">
        <v>4679</v>
      </c>
      <c r="CP1418" s="141"/>
      <c r="CQ1418" s="74"/>
      <c r="CR1418" s="74"/>
      <c r="CS1418" s="74"/>
      <c r="CT1418" s="74"/>
      <c r="CU1418" s="74"/>
      <c r="CV1418" s="74"/>
      <c r="CW1418" s="74"/>
      <c r="CX1418" s="74"/>
      <c r="CY1418" s="74"/>
      <c r="CZ1418" s="74"/>
      <c r="DA1418" s="74"/>
      <c r="DB1418" s="74"/>
    </row>
    <row r="1419" spans="1:106" ht="14.5" customHeight="1">
      <c r="A1419" s="74" t="s">
        <v>5284</v>
      </c>
      <c r="B1419" s="129" t="s">
        <v>4870</v>
      </c>
      <c r="C1419" s="130" t="str">
        <f t="shared" si="785"/>
        <v>B.044.01.239</v>
      </c>
      <c r="D1419" s="131" t="s">
        <v>4868</v>
      </c>
      <c r="E1419" s="129" t="s">
        <v>2549</v>
      </c>
      <c r="F1419" s="132" t="s">
        <v>5286</v>
      </c>
      <c r="G1419" s="132">
        <f t="shared" si="786"/>
        <v>1.664855061E-2</v>
      </c>
      <c r="H1419" s="348">
        <f t="shared" si="787"/>
        <v>1.664855061E-2</v>
      </c>
      <c r="I1419" s="74"/>
      <c r="J1419" s="132">
        <f t="shared" si="788"/>
        <v>1.7128109300000001E-3</v>
      </c>
      <c r="K1419" s="132">
        <f t="shared" si="789"/>
        <v>2.9267757999999998E-3</v>
      </c>
      <c r="L1419" s="300">
        <f t="shared" si="790"/>
        <v>1.2725388E-4</v>
      </c>
      <c r="M1419" s="132">
        <v>1.188171E-2</v>
      </c>
      <c r="N1419" s="132">
        <v>1.596498E-3</v>
      </c>
      <c r="O1419" s="132">
        <v>1.3302778E-3</v>
      </c>
      <c r="P1419" s="132">
        <v>1.1176166000000001E-3</v>
      </c>
      <c r="Q1419" s="132">
        <v>5.9519433000000004E-4</v>
      </c>
      <c r="R1419" s="132">
        <v>0</v>
      </c>
      <c r="S1419" s="132">
        <v>0</v>
      </c>
      <c r="T1419" s="132">
        <v>0</v>
      </c>
      <c r="U1419" s="132">
        <v>1.2725388E-4</v>
      </c>
      <c r="V1419" s="132">
        <v>0</v>
      </c>
      <c r="W1419" s="132">
        <v>0</v>
      </c>
      <c r="X1419" s="132">
        <v>0</v>
      </c>
      <c r="Y1419" s="132">
        <v>0</v>
      </c>
      <c r="Z1419" s="132">
        <v>0</v>
      </c>
      <c r="AA1419" s="74"/>
      <c r="AB1419" s="301">
        <f t="shared" si="791"/>
        <v>8.9336165413533827E-2</v>
      </c>
      <c r="AC1419" s="338">
        <f t="shared" si="792"/>
        <v>8.9336165413533827E-2</v>
      </c>
      <c r="AD1419" s="74"/>
      <c r="AE1419" s="136">
        <v>1.7022090000000001</v>
      </c>
      <c r="AF1419" s="136">
        <v>1.1223622</v>
      </c>
      <c r="AG1419" s="136">
        <v>0</v>
      </c>
      <c r="AH1419" s="136">
        <v>0</v>
      </c>
      <c r="AI1419" s="136">
        <v>1.2051034E-2</v>
      </c>
      <c r="AJ1419" s="136">
        <v>4.9077397000000002E-2</v>
      </c>
      <c r="AK1419" s="136">
        <v>0.51871840000000002</v>
      </c>
      <c r="AL1419" s="74"/>
      <c r="AM1419" s="133">
        <v>2.3827665999999999E-3</v>
      </c>
      <c r="AN1419" s="340">
        <f t="shared" si="793"/>
        <v>2.3827665999999999E-3</v>
      </c>
      <c r="AP1419" s="133">
        <v>2.2357416000000001E-3</v>
      </c>
      <c r="AQ1419" s="145">
        <v>8.6909948999999993E-5</v>
      </c>
      <c r="AR1419" s="145">
        <v>6.0115046999999998E-5</v>
      </c>
      <c r="AS1419" s="134">
        <f t="shared" si="794"/>
        <v>1.3403726354999999E-7</v>
      </c>
      <c r="AT1419" s="135">
        <f t="shared" si="795"/>
        <v>3.214125382167E-10</v>
      </c>
      <c r="AU1419" s="135">
        <f t="shared" si="796"/>
        <v>8.4194744268999994E-3</v>
      </c>
      <c r="AV1419" s="302">
        <v>8.2903961999999994E-8</v>
      </c>
      <c r="AW1419" s="302">
        <v>2.5014127E-10</v>
      </c>
      <c r="AX1419" s="302">
        <v>6.8342166999999999E-15</v>
      </c>
      <c r="AY1419" s="303">
        <v>0</v>
      </c>
      <c r="AZ1419" s="303">
        <v>0</v>
      </c>
      <c r="BA1419" s="302">
        <v>1.6618154999999999E-10</v>
      </c>
      <c r="BB1419" s="302">
        <v>5.0967120000000001E-8</v>
      </c>
      <c r="BC1419" s="302">
        <v>2.3557604E-11</v>
      </c>
      <c r="BD1419" s="302">
        <v>4.7706830000000001E-11</v>
      </c>
      <c r="BE1419" s="303">
        <v>0</v>
      </c>
      <c r="BF1419" s="303">
        <v>0</v>
      </c>
      <c r="BG1419" s="303">
        <v>0</v>
      </c>
      <c r="BH1419" s="303">
        <v>0</v>
      </c>
      <c r="BI1419" s="303">
        <v>0</v>
      </c>
      <c r="BJ1419" s="303">
        <v>0</v>
      </c>
      <c r="BK1419" s="303">
        <v>0</v>
      </c>
      <c r="BL1419" s="303">
        <v>0</v>
      </c>
      <c r="BM1419" s="302">
        <v>2.5684269E-6</v>
      </c>
      <c r="BN1419" s="303">
        <v>8.416906E-3</v>
      </c>
      <c r="BO1419" s="303">
        <v>0</v>
      </c>
      <c r="BP1419" s="303">
        <v>0</v>
      </c>
      <c r="BQ1419" s="303">
        <v>0</v>
      </c>
      <c r="BR1419" s="74"/>
      <c r="BS1419" s="144">
        <v>5.5145655000000003E-6</v>
      </c>
      <c r="BT1419" s="144">
        <v>3.8361681000000001E-7</v>
      </c>
      <c r="BU1419" s="144">
        <v>2.4909294000000001E-6</v>
      </c>
      <c r="BV1419" s="136">
        <v>0</v>
      </c>
      <c r="BW1419" s="144">
        <v>7.6851968999999999E-7</v>
      </c>
      <c r="BX1419" s="144">
        <v>1.0758284000000001E-7</v>
      </c>
      <c r="BY1419" s="136">
        <v>0</v>
      </c>
      <c r="BZ1419" s="144">
        <v>1.632876E-7</v>
      </c>
      <c r="CA1419" s="136">
        <v>0</v>
      </c>
      <c r="CB1419" s="136">
        <v>0</v>
      </c>
      <c r="CC1419" s="136">
        <v>0</v>
      </c>
      <c r="CD1419" s="136">
        <v>0</v>
      </c>
      <c r="CE1419" s="136">
        <v>0</v>
      </c>
      <c r="CF1419" s="144">
        <v>2.2875300000000001E-7</v>
      </c>
      <c r="CG1419" s="144">
        <v>1.3105023000000001E-6</v>
      </c>
      <c r="CH1419" s="144">
        <v>6.1373897000000001E-8</v>
      </c>
      <c r="CI1419" s="136">
        <v>0</v>
      </c>
      <c r="CJ1419" s="137"/>
      <c r="CK1419" s="138"/>
      <c r="CL1419" s="233" t="s">
        <v>4679</v>
      </c>
      <c r="CP1419" s="141"/>
      <c r="CQ1419" s="74"/>
      <c r="CR1419" s="74"/>
      <c r="CS1419" s="74"/>
      <c r="CT1419" s="74"/>
      <c r="CU1419" s="74"/>
      <c r="CV1419" s="74"/>
      <c r="CW1419" s="74"/>
      <c r="CX1419" s="74"/>
      <c r="CY1419" s="74"/>
      <c r="CZ1419" s="74"/>
      <c r="DA1419" s="74"/>
      <c r="DB1419" s="74"/>
    </row>
    <row r="1420" spans="1:106" ht="14.5" customHeight="1">
      <c r="A1420" s="74" t="s">
        <v>5287</v>
      </c>
      <c r="B1420" s="129" t="s">
        <v>4870</v>
      </c>
      <c r="C1420" s="130" t="str">
        <f t="shared" si="785"/>
        <v>B.044.01.240</v>
      </c>
      <c r="D1420" s="131" t="s">
        <v>4868</v>
      </c>
      <c r="E1420" s="129" t="s">
        <v>2549</v>
      </c>
      <c r="F1420" s="132" t="s">
        <v>5289</v>
      </c>
      <c r="G1420" s="132">
        <f t="shared" si="786"/>
        <v>3.8202035006000001E-2</v>
      </c>
      <c r="H1420" s="348">
        <f t="shared" si="787"/>
        <v>3.8202035006000001E-2</v>
      </c>
      <c r="I1420" s="74"/>
      <c r="J1420" s="132">
        <f t="shared" si="788"/>
        <v>3.0581932400000002E-3</v>
      </c>
      <c r="K1420" s="132">
        <f t="shared" si="789"/>
        <v>7.6100835999999995E-3</v>
      </c>
      <c r="L1420" s="300">
        <f t="shared" si="790"/>
        <v>3.7721166000000001E-5</v>
      </c>
      <c r="M1420" s="132">
        <v>2.7496037000000001E-2</v>
      </c>
      <c r="N1420" s="132">
        <v>4.7016586999999999E-3</v>
      </c>
      <c r="O1420" s="132">
        <v>2.9084249E-3</v>
      </c>
      <c r="P1420" s="132">
        <v>2.4434775000000001E-3</v>
      </c>
      <c r="Q1420" s="132">
        <v>6.1471574000000002E-4</v>
      </c>
      <c r="R1420" s="132">
        <v>0</v>
      </c>
      <c r="S1420" s="132">
        <v>0</v>
      </c>
      <c r="T1420" s="132">
        <v>0</v>
      </c>
      <c r="U1420" s="304">
        <v>3.7721166000000001E-5</v>
      </c>
      <c r="V1420" s="132">
        <v>0</v>
      </c>
      <c r="W1420" s="132">
        <v>0</v>
      </c>
      <c r="X1420" s="132">
        <v>0</v>
      </c>
      <c r="Y1420" s="132">
        <v>0</v>
      </c>
      <c r="Z1420" s="132">
        <v>0</v>
      </c>
      <c r="AA1420" s="74"/>
      <c r="AB1420" s="301">
        <f t="shared" si="791"/>
        <v>0.20673712030075186</v>
      </c>
      <c r="AC1420" s="338">
        <f t="shared" si="792"/>
        <v>0.20673712030075186</v>
      </c>
      <c r="AD1420" s="74"/>
      <c r="AE1420" s="136">
        <v>2.7763217</v>
      </c>
      <c r="AF1420" s="136">
        <v>2.6475670999999998</v>
      </c>
      <c r="AG1420" s="136">
        <v>0</v>
      </c>
      <c r="AH1420" s="136">
        <v>0</v>
      </c>
      <c r="AI1420" s="136">
        <v>2.1101182999999999E-2</v>
      </c>
      <c r="AJ1420" s="136">
        <v>2.5769588E-2</v>
      </c>
      <c r="AK1420" s="136">
        <v>8.1883800000000007E-2</v>
      </c>
      <c r="AL1420" s="74"/>
      <c r="AM1420" s="133">
        <v>5.5288213999999999E-3</v>
      </c>
      <c r="AN1420" s="340">
        <f t="shared" si="793"/>
        <v>5.5288213999999999E-3</v>
      </c>
      <c r="AP1420" s="133">
        <v>5.2520841000000002E-3</v>
      </c>
      <c r="AQ1420" s="133">
        <v>2.0558765E-4</v>
      </c>
      <c r="AR1420" s="145">
        <v>7.1149642000000002E-5</v>
      </c>
      <c r="AS1420" s="134">
        <f t="shared" si="794"/>
        <v>3.1487314753E-7</v>
      </c>
      <c r="AT1420" s="135">
        <f t="shared" si="795"/>
        <v>7.6030936738999993E-10</v>
      </c>
      <c r="AU1420" s="135">
        <f t="shared" si="796"/>
        <v>9.9649357446299994E-3</v>
      </c>
      <c r="AV1420" s="302">
        <v>1.9185205000000001E-7</v>
      </c>
      <c r="AW1420" s="302">
        <v>5.7886393999999998E-10</v>
      </c>
      <c r="AX1420" s="302">
        <v>1.5815389999999999E-14</v>
      </c>
      <c r="AY1420" s="303">
        <v>0</v>
      </c>
      <c r="AZ1420" s="303">
        <v>0</v>
      </c>
      <c r="BA1420" s="302">
        <v>3.6332752999999998E-10</v>
      </c>
      <c r="BB1420" s="302">
        <v>1.2265777E-7</v>
      </c>
      <c r="BC1420" s="302">
        <v>5.1504671999999999E-11</v>
      </c>
      <c r="BD1420" s="302">
        <v>1.2992494000000001E-10</v>
      </c>
      <c r="BE1420" s="303">
        <v>0</v>
      </c>
      <c r="BF1420" s="303">
        <v>0</v>
      </c>
      <c r="BG1420" s="303">
        <v>0</v>
      </c>
      <c r="BH1420" s="303">
        <v>0</v>
      </c>
      <c r="BI1420" s="303">
        <v>0</v>
      </c>
      <c r="BJ1420" s="303">
        <v>0</v>
      </c>
      <c r="BK1420" s="303">
        <v>0</v>
      </c>
      <c r="BL1420" s="303">
        <v>0</v>
      </c>
      <c r="BM1420" s="302">
        <v>7.6134463000000003E-7</v>
      </c>
      <c r="BN1420" s="303">
        <v>9.9641743999999994E-3</v>
      </c>
      <c r="BO1420" s="303">
        <v>0</v>
      </c>
      <c r="BP1420" s="303">
        <v>0</v>
      </c>
      <c r="BQ1420" s="303">
        <v>0</v>
      </c>
      <c r="BR1420" s="74"/>
      <c r="BS1420" s="144">
        <v>1.1926748E-5</v>
      </c>
      <c r="BT1420" s="144">
        <v>1.0153590999999999E-6</v>
      </c>
      <c r="BU1420" s="144">
        <v>5.7643795E-6</v>
      </c>
      <c r="BV1420" s="136">
        <v>0</v>
      </c>
      <c r="BW1420" s="144">
        <v>1.2112072E-6</v>
      </c>
      <c r="BX1420" s="144">
        <v>2.3521148E-7</v>
      </c>
      <c r="BY1420" s="136">
        <v>0</v>
      </c>
      <c r="BZ1420" s="144">
        <v>3.5700040999999999E-7</v>
      </c>
      <c r="CA1420" s="136">
        <v>0</v>
      </c>
      <c r="CB1420" s="136">
        <v>0</v>
      </c>
      <c r="CC1420" s="136">
        <v>0</v>
      </c>
      <c r="CD1420" s="136">
        <v>0</v>
      </c>
      <c r="CE1420" s="136">
        <v>0</v>
      </c>
      <c r="CF1420" s="144">
        <v>5.11596E-7</v>
      </c>
      <c r="CG1420" s="144">
        <v>2.8138019000000002E-6</v>
      </c>
      <c r="CH1420" s="144">
        <v>1.8192726000000002E-8</v>
      </c>
      <c r="CI1420" s="136">
        <v>0</v>
      </c>
      <c r="CJ1420" s="137"/>
      <c r="CK1420" s="138"/>
      <c r="CL1420" s="233" t="s">
        <v>4679</v>
      </c>
      <c r="CP1420" s="141"/>
      <c r="CQ1420" s="74"/>
      <c r="CR1420" s="74"/>
      <c r="CS1420" s="74"/>
      <c r="CT1420" s="74"/>
      <c r="CU1420" s="74"/>
      <c r="CV1420" s="74"/>
      <c r="CW1420" s="74"/>
      <c r="CX1420" s="74"/>
      <c r="CY1420" s="74"/>
      <c r="CZ1420" s="74"/>
      <c r="DA1420" s="74"/>
      <c r="DB1420" s="74"/>
    </row>
    <row r="1421" spans="1:106" ht="14.5" customHeight="1">
      <c r="A1421" s="74" t="s">
        <v>5290</v>
      </c>
      <c r="B1421" s="129" t="s">
        <v>4870</v>
      </c>
      <c r="C1421" s="130" t="str">
        <f t="shared" si="785"/>
        <v>B.044.01.241</v>
      </c>
      <c r="D1421" s="131" t="s">
        <v>4868</v>
      </c>
      <c r="E1421" s="129" t="s">
        <v>2549</v>
      </c>
      <c r="F1421" s="132" t="s">
        <v>5292</v>
      </c>
      <c r="G1421" s="132">
        <f t="shared" si="786"/>
        <v>3.9886737849000001E-2</v>
      </c>
      <c r="H1421" s="348">
        <f t="shared" si="787"/>
        <v>3.9886737849000001E-2</v>
      </c>
      <c r="I1421" s="74"/>
      <c r="J1421" s="132">
        <f t="shared" si="788"/>
        <v>2.7869182999999999E-3</v>
      </c>
      <c r="K1421" s="132">
        <f t="shared" si="789"/>
        <v>8.4366761999999998E-3</v>
      </c>
      <c r="L1421" s="300">
        <f t="shared" si="790"/>
        <v>2.1076349000000001E-5</v>
      </c>
      <c r="M1421" s="132">
        <v>2.8642067E-2</v>
      </c>
      <c r="N1421" s="132">
        <v>6.6401291000000003E-3</v>
      </c>
      <c r="O1421" s="132">
        <v>1.7965470999999999E-3</v>
      </c>
      <c r="P1421" s="132">
        <v>1.5093469E-3</v>
      </c>
      <c r="Q1421" s="132">
        <v>1.2775714000000001E-3</v>
      </c>
      <c r="R1421" s="132">
        <v>0</v>
      </c>
      <c r="S1421" s="132">
        <v>0</v>
      </c>
      <c r="T1421" s="132">
        <v>0</v>
      </c>
      <c r="U1421" s="304">
        <v>2.1076349000000001E-5</v>
      </c>
      <c r="V1421" s="132">
        <v>0</v>
      </c>
      <c r="W1421" s="132">
        <v>0</v>
      </c>
      <c r="X1421" s="132">
        <v>0</v>
      </c>
      <c r="Y1421" s="132">
        <v>0</v>
      </c>
      <c r="Z1421" s="132">
        <v>0</v>
      </c>
      <c r="AA1421" s="74"/>
      <c r="AB1421" s="301">
        <f t="shared" si="791"/>
        <v>0.2153538872180451</v>
      </c>
      <c r="AC1421" s="338">
        <f t="shared" si="792"/>
        <v>0.2153538872180451</v>
      </c>
      <c r="AD1421" s="74"/>
      <c r="AE1421" s="136">
        <v>3.0433081</v>
      </c>
      <c r="AF1421" s="136">
        <v>3.0144530999999999</v>
      </c>
      <c r="AG1421" s="136">
        <v>0</v>
      </c>
      <c r="AH1421" s="136">
        <v>0</v>
      </c>
      <c r="AI1421" s="136">
        <v>1.1542013E-3</v>
      </c>
      <c r="AJ1421" s="136">
        <v>2.4815328000000001E-2</v>
      </c>
      <c r="AK1421" s="136">
        <v>2.8855031999999998E-3</v>
      </c>
      <c r="AL1421" s="74"/>
      <c r="AM1421" s="133">
        <v>6.3847749999999997E-3</v>
      </c>
      <c r="AN1421" s="340">
        <f t="shared" si="793"/>
        <v>6.3847749999999997E-3</v>
      </c>
      <c r="AP1421" s="133">
        <v>5.9676052999999996E-3</v>
      </c>
      <c r="AQ1421" s="133">
        <v>2.1472688E-4</v>
      </c>
      <c r="AR1421" s="133">
        <v>2.0244290000000001E-4</v>
      </c>
      <c r="AS1421" s="134">
        <f t="shared" si="794"/>
        <v>3.5777009904000001E-7</v>
      </c>
      <c r="AT1421" s="135">
        <f t="shared" si="795"/>
        <v>7.9410827057199995E-10</v>
      </c>
      <c r="AU1421" s="135">
        <f t="shared" si="796"/>
        <v>2.8353347394209999E-2</v>
      </c>
      <c r="AV1421" s="302">
        <v>1.9984841000000001E-7</v>
      </c>
      <c r="AW1421" s="302">
        <v>6.0299089000000004E-10</v>
      </c>
      <c r="AX1421" s="302">
        <v>1.6474571999999999E-14</v>
      </c>
      <c r="AY1421" s="303">
        <v>0</v>
      </c>
      <c r="AZ1421" s="303">
        <v>0</v>
      </c>
      <c r="BA1421" s="302">
        <v>2.2442904000000001E-10</v>
      </c>
      <c r="BB1421" s="302">
        <v>1.5769726E-7</v>
      </c>
      <c r="BC1421" s="302">
        <v>3.1814666000000003E-11</v>
      </c>
      <c r="BD1421" s="302">
        <v>1.5928624E-10</v>
      </c>
      <c r="BE1421" s="303">
        <v>0</v>
      </c>
      <c r="BF1421" s="303">
        <v>0</v>
      </c>
      <c r="BG1421" s="303">
        <v>0</v>
      </c>
      <c r="BH1421" s="303">
        <v>0</v>
      </c>
      <c r="BI1421" s="303">
        <v>0</v>
      </c>
      <c r="BJ1421" s="303">
        <v>0</v>
      </c>
      <c r="BK1421" s="303">
        <v>0</v>
      </c>
      <c r="BL1421" s="303">
        <v>0</v>
      </c>
      <c r="BM1421" s="302">
        <v>4.2539421E-7</v>
      </c>
      <c r="BN1421" s="303">
        <v>2.8352921999999999E-2</v>
      </c>
      <c r="BO1421" s="303">
        <v>0</v>
      </c>
      <c r="BP1421" s="303">
        <v>0</v>
      </c>
      <c r="BQ1421" s="303">
        <v>0</v>
      </c>
      <c r="BR1421" s="74"/>
      <c r="BS1421" s="144">
        <v>1.3544557E-5</v>
      </c>
      <c r="BT1421" s="144">
        <v>1.1720557E-6</v>
      </c>
      <c r="BU1421" s="144">
        <v>6.0046378E-6</v>
      </c>
      <c r="BV1421" s="136">
        <v>0</v>
      </c>
      <c r="BW1421" s="144">
        <v>2.0006466E-6</v>
      </c>
      <c r="BX1421" s="144">
        <v>1.4529117999999999E-7</v>
      </c>
      <c r="BY1421" s="136">
        <v>0</v>
      </c>
      <c r="BZ1421" s="144">
        <v>2.2052075000000001E-7</v>
      </c>
      <c r="CA1421" s="136">
        <v>0</v>
      </c>
      <c r="CB1421" s="136">
        <v>0</v>
      </c>
      <c r="CC1421" s="136">
        <v>0</v>
      </c>
      <c r="CD1421" s="136">
        <v>0</v>
      </c>
      <c r="CE1421" s="136">
        <v>0</v>
      </c>
      <c r="CF1421" s="144">
        <v>3.5138397000000002E-7</v>
      </c>
      <c r="CG1421" s="144">
        <v>3.6398557999999998E-6</v>
      </c>
      <c r="CH1421" s="144">
        <v>1.0165016000000001E-8</v>
      </c>
      <c r="CI1421" s="136">
        <v>0</v>
      </c>
      <c r="CJ1421" s="137"/>
      <c r="CK1421" s="138"/>
      <c r="CL1421" s="233" t="s">
        <v>4679</v>
      </c>
      <c r="CP1421" s="141"/>
      <c r="CQ1421" s="74"/>
      <c r="CR1421" s="74"/>
      <c r="CS1421" s="74"/>
      <c r="CT1421" s="74"/>
      <c r="CU1421" s="74"/>
      <c r="CV1421" s="74"/>
      <c r="CW1421" s="74"/>
      <c r="CX1421" s="74"/>
      <c r="CY1421" s="74"/>
      <c r="CZ1421" s="74"/>
      <c r="DA1421" s="74"/>
      <c r="DB1421" s="74"/>
    </row>
    <row r="1422" spans="1:106" ht="14.5" customHeight="1">
      <c r="A1422" s="74" t="s">
        <v>5293</v>
      </c>
      <c r="B1422" s="129" t="s">
        <v>4870</v>
      </c>
      <c r="C1422" s="130" t="str">
        <f t="shared" si="785"/>
        <v>B.044.01.242</v>
      </c>
      <c r="D1422" s="131" t="s">
        <v>4868</v>
      </c>
      <c r="E1422" s="129" t="s">
        <v>2549</v>
      </c>
      <c r="F1422" s="132" t="s">
        <v>5295</v>
      </c>
      <c r="G1422" s="132">
        <f t="shared" si="786"/>
        <v>3.4820800756329998E-2</v>
      </c>
      <c r="H1422" s="348">
        <f t="shared" si="787"/>
        <v>3.4820800756329998E-2</v>
      </c>
      <c r="I1422" s="74"/>
      <c r="J1422" s="132">
        <f t="shared" si="788"/>
        <v>3.9669548999999998E-3</v>
      </c>
      <c r="K1422" s="132">
        <f t="shared" si="789"/>
        <v>5.9044993000000002E-3</v>
      </c>
      <c r="L1422" s="300">
        <f t="shared" si="790"/>
        <v>2.6155633E-7</v>
      </c>
      <c r="M1422" s="132">
        <v>2.4949084999999999E-2</v>
      </c>
      <c r="N1422" s="132">
        <v>2.7450789000000001E-3</v>
      </c>
      <c r="O1422" s="132">
        <v>3.1594204000000002E-3</v>
      </c>
      <c r="P1422" s="132">
        <v>2.6543483000000001E-3</v>
      </c>
      <c r="Q1422" s="132">
        <v>1.3126066E-3</v>
      </c>
      <c r="R1422" s="132">
        <v>0</v>
      </c>
      <c r="S1422" s="132">
        <v>0</v>
      </c>
      <c r="T1422" s="132">
        <v>0</v>
      </c>
      <c r="U1422" s="304">
        <v>2.6155633E-7</v>
      </c>
      <c r="V1422" s="132">
        <v>0</v>
      </c>
      <c r="W1422" s="132">
        <v>0</v>
      </c>
      <c r="X1422" s="132">
        <v>0</v>
      </c>
      <c r="Y1422" s="132">
        <v>0</v>
      </c>
      <c r="Z1422" s="132">
        <v>0</v>
      </c>
      <c r="AA1422" s="74"/>
      <c r="AB1422" s="301">
        <f t="shared" si="791"/>
        <v>0.18758710526315789</v>
      </c>
      <c r="AC1422" s="338">
        <f t="shared" si="792"/>
        <v>0.18758710526315789</v>
      </c>
      <c r="AD1422" s="74"/>
      <c r="AE1422" s="136">
        <v>2.3360026999999999</v>
      </c>
      <c r="AF1422" s="136">
        <v>2.3353147000000001</v>
      </c>
      <c r="AG1422" s="136">
        <v>0</v>
      </c>
      <c r="AH1422" s="136">
        <v>0</v>
      </c>
      <c r="AI1422" s="136">
        <v>4.58663E-4</v>
      </c>
      <c r="AJ1422" s="136">
        <v>2.2933149000000001E-4</v>
      </c>
      <c r="AK1422" s="136">
        <v>0</v>
      </c>
      <c r="AL1422" s="74"/>
      <c r="AM1422" s="133">
        <v>4.8858838E-3</v>
      </c>
      <c r="AN1422" s="340">
        <f t="shared" si="793"/>
        <v>4.8858838E-3</v>
      </c>
      <c r="AP1422" s="133">
        <v>4.5858532999999996E-3</v>
      </c>
      <c r="AQ1422" s="133">
        <v>1.8180917000000001E-4</v>
      </c>
      <c r="AR1422" s="133">
        <v>1.1822124E-4</v>
      </c>
      <c r="AS1422" s="134">
        <f t="shared" si="794"/>
        <v>2.7493126250000001E-7</v>
      </c>
      <c r="AT1422" s="135">
        <f t="shared" si="795"/>
        <v>6.7237117841399999E-10</v>
      </c>
      <c r="AU1422" s="135">
        <f t="shared" si="796"/>
        <v>1.6557597279118499E-2</v>
      </c>
      <c r="AV1422" s="302">
        <v>1.7408084000000001E-7</v>
      </c>
      <c r="AW1422" s="302">
        <v>5.2524390000000004E-10</v>
      </c>
      <c r="AX1422" s="302">
        <v>1.4350414000000001E-14</v>
      </c>
      <c r="AY1422" s="303">
        <v>0</v>
      </c>
      <c r="AZ1422" s="303">
        <v>0</v>
      </c>
      <c r="BA1422" s="302">
        <v>3.946825E-10</v>
      </c>
      <c r="BB1422" s="302">
        <v>1.0045574000000001E-7</v>
      </c>
      <c r="BC1422" s="302">
        <v>5.5949497999999999E-11</v>
      </c>
      <c r="BD1422" s="302">
        <v>9.1163430000000001E-11</v>
      </c>
      <c r="BE1422" s="303">
        <v>0</v>
      </c>
      <c r="BF1422" s="303">
        <v>0</v>
      </c>
      <c r="BG1422" s="303">
        <v>0</v>
      </c>
      <c r="BH1422" s="303">
        <v>0</v>
      </c>
      <c r="BI1422" s="303">
        <v>0</v>
      </c>
      <c r="BJ1422" s="303">
        <v>0</v>
      </c>
      <c r="BK1422" s="303">
        <v>0</v>
      </c>
      <c r="BL1422" s="303">
        <v>0</v>
      </c>
      <c r="BM1422" s="302">
        <v>5.2791185000000002E-9</v>
      </c>
      <c r="BN1422" s="303">
        <v>1.6557591999999999E-2</v>
      </c>
      <c r="BO1422" s="303">
        <v>0</v>
      </c>
      <c r="BP1422" s="303">
        <v>0</v>
      </c>
      <c r="BQ1422" s="303">
        <v>0</v>
      </c>
      <c r="BR1422" s="74"/>
      <c r="BS1422" s="144">
        <v>1.1467614E-5</v>
      </c>
      <c r="BT1422" s="144">
        <v>7.5844851000000001E-7</v>
      </c>
      <c r="BU1422" s="144">
        <v>5.2304263E-6</v>
      </c>
      <c r="BV1422" s="136">
        <v>0</v>
      </c>
      <c r="BW1422" s="144">
        <v>1.6091125E-6</v>
      </c>
      <c r="BX1422" s="144">
        <v>2.5551011000000002E-7</v>
      </c>
      <c r="BY1422" s="136">
        <v>0</v>
      </c>
      <c r="BZ1422" s="144">
        <v>3.8780935999999998E-7</v>
      </c>
      <c r="CA1422" s="136">
        <v>0</v>
      </c>
      <c r="CB1422" s="136">
        <v>0</v>
      </c>
      <c r="CC1422" s="136">
        <v>0</v>
      </c>
      <c r="CD1422" s="136">
        <v>0</v>
      </c>
      <c r="CE1422" s="136">
        <v>0</v>
      </c>
      <c r="CF1422" s="144">
        <v>5.3338157000000001E-7</v>
      </c>
      <c r="CG1422" s="144">
        <v>2.6927991E-6</v>
      </c>
      <c r="CH1422" s="144">
        <v>1.2614728000000001E-10</v>
      </c>
      <c r="CI1422" s="136">
        <v>0</v>
      </c>
      <c r="CJ1422" s="137"/>
      <c r="CK1422" s="138"/>
      <c r="CL1422" s="233" t="s">
        <v>4679</v>
      </c>
      <c r="CP1422" s="141"/>
      <c r="CQ1422" s="74"/>
      <c r="CR1422" s="74"/>
      <c r="CS1422" s="74"/>
      <c r="CT1422" s="74"/>
      <c r="CU1422" s="74"/>
      <c r="CV1422" s="74"/>
      <c r="CW1422" s="74"/>
      <c r="CX1422" s="74"/>
      <c r="CY1422" s="74"/>
      <c r="CZ1422" s="74"/>
      <c r="DA1422" s="74"/>
      <c r="DB1422" s="74"/>
    </row>
    <row r="1423" spans="1:106" ht="14.5" customHeight="1">
      <c r="A1423" s="74" t="s">
        <v>5296</v>
      </c>
      <c r="B1423" s="129" t="s">
        <v>4870</v>
      </c>
      <c r="C1423" s="130" t="str">
        <f t="shared" si="785"/>
        <v>B.044.01.243</v>
      </c>
      <c r="D1423" s="131" t="s">
        <v>4868</v>
      </c>
      <c r="E1423" s="129" t="s">
        <v>2549</v>
      </c>
      <c r="F1423" s="132" t="s">
        <v>5298</v>
      </c>
      <c r="G1423" s="132">
        <f t="shared" si="786"/>
        <v>2.8655371264000001E-2</v>
      </c>
      <c r="H1423" s="348">
        <f t="shared" si="787"/>
        <v>2.8655371264000001E-2</v>
      </c>
      <c r="I1423" s="74"/>
      <c r="J1423" s="132">
        <f t="shared" si="788"/>
        <v>1.99016802E-3</v>
      </c>
      <c r="K1423" s="132">
        <f t="shared" si="789"/>
        <v>6.0343566000000005E-3</v>
      </c>
      <c r="L1423" s="300">
        <f t="shared" si="790"/>
        <v>8.7366644000000005E-5</v>
      </c>
      <c r="M1423" s="132">
        <v>2.0543479999999999E-2</v>
      </c>
      <c r="N1423" s="132">
        <v>4.7487724000000002E-3</v>
      </c>
      <c r="O1423" s="132">
        <v>1.2855842000000001E-3</v>
      </c>
      <c r="P1423" s="132">
        <v>1.0800676999999999E-3</v>
      </c>
      <c r="Q1423" s="132">
        <v>9.1010031999999997E-4</v>
      </c>
      <c r="R1423" s="132">
        <v>0</v>
      </c>
      <c r="S1423" s="132">
        <v>0</v>
      </c>
      <c r="T1423" s="132">
        <v>0</v>
      </c>
      <c r="U1423" s="304">
        <v>8.7366644000000005E-5</v>
      </c>
      <c r="V1423" s="132">
        <v>0</v>
      </c>
      <c r="W1423" s="132">
        <v>0</v>
      </c>
      <c r="X1423" s="132">
        <v>0</v>
      </c>
      <c r="Y1423" s="132">
        <v>0</v>
      </c>
      <c r="Z1423" s="132">
        <v>0</v>
      </c>
      <c r="AA1423" s="74"/>
      <c r="AB1423" s="301">
        <f t="shared" si="791"/>
        <v>0.15446225563909774</v>
      </c>
      <c r="AC1423" s="338">
        <f t="shared" si="792"/>
        <v>0.15446225563909774</v>
      </c>
      <c r="AD1423" s="74"/>
      <c r="AE1423" s="136">
        <v>2.4690908</v>
      </c>
      <c r="AF1423" s="136">
        <v>2.1449239000000002</v>
      </c>
      <c r="AG1423" s="136">
        <v>0</v>
      </c>
      <c r="AH1423" s="136">
        <v>0</v>
      </c>
      <c r="AI1423" s="136">
        <v>0.12383901</v>
      </c>
      <c r="AJ1423" s="136">
        <v>5.4634852999999997E-2</v>
      </c>
      <c r="AK1423" s="136">
        <v>0.14569294999999999</v>
      </c>
      <c r="AL1423" s="74"/>
      <c r="AM1423" s="133">
        <v>4.5719178999999999E-3</v>
      </c>
      <c r="AN1423" s="340">
        <f t="shared" si="793"/>
        <v>4.5719178999999999E-3</v>
      </c>
      <c r="AP1423" s="133">
        <v>4.2739494000000001E-3</v>
      </c>
      <c r="AQ1423" s="133">
        <v>1.5391054999999999E-4</v>
      </c>
      <c r="AR1423" s="133">
        <v>1.4405799000000001E-4</v>
      </c>
      <c r="AS1423" s="134">
        <f t="shared" si="794"/>
        <v>2.5623197831000002E-7</v>
      </c>
      <c r="AT1423" s="135">
        <f t="shared" si="795"/>
        <v>5.6919580036199994E-10</v>
      </c>
      <c r="AU1423" s="135">
        <f t="shared" si="796"/>
        <v>2.0176189363399998E-2</v>
      </c>
      <c r="AV1423" s="302">
        <v>1.4334097000000001E-7</v>
      </c>
      <c r="AW1423" s="302">
        <v>4.3249430999999999E-10</v>
      </c>
      <c r="AX1423" s="302">
        <v>1.1816362000000001E-14</v>
      </c>
      <c r="AY1423" s="303">
        <v>0</v>
      </c>
      <c r="AZ1423" s="303">
        <v>0</v>
      </c>
      <c r="BA1423" s="302">
        <v>1.6059830999999999E-10</v>
      </c>
      <c r="BB1423" s="302">
        <v>1.1273041E-7</v>
      </c>
      <c r="BC1423" s="302">
        <v>2.2766134E-11</v>
      </c>
      <c r="BD1423" s="302">
        <v>1.1392353999999999E-10</v>
      </c>
      <c r="BE1423" s="303">
        <v>0</v>
      </c>
      <c r="BF1423" s="303">
        <v>0</v>
      </c>
      <c r="BG1423" s="303">
        <v>0</v>
      </c>
      <c r="BH1423" s="303">
        <v>0</v>
      </c>
      <c r="BI1423" s="303">
        <v>0</v>
      </c>
      <c r="BJ1423" s="303">
        <v>0</v>
      </c>
      <c r="BK1423" s="303">
        <v>0</v>
      </c>
      <c r="BL1423" s="303">
        <v>0</v>
      </c>
      <c r="BM1423" s="302">
        <v>1.7633633999999999E-6</v>
      </c>
      <c r="BN1423" s="303">
        <v>2.0174425999999999E-2</v>
      </c>
      <c r="BO1423" s="303">
        <v>0</v>
      </c>
      <c r="BP1423" s="303">
        <v>0</v>
      </c>
      <c r="BQ1423" s="303">
        <v>0</v>
      </c>
      <c r="BR1423" s="74"/>
      <c r="BS1423" s="144">
        <v>9.7179831999999992E-6</v>
      </c>
      <c r="BT1423" s="144">
        <v>8.3829666999999997E-7</v>
      </c>
      <c r="BU1423" s="144">
        <v>4.3068175000000004E-6</v>
      </c>
      <c r="BV1423" s="136">
        <v>0</v>
      </c>
      <c r="BW1423" s="144">
        <v>1.4276166E-6</v>
      </c>
      <c r="BX1423" s="144">
        <v>1.0396836E-7</v>
      </c>
      <c r="BY1423" s="136">
        <v>0</v>
      </c>
      <c r="BZ1423" s="144">
        <v>1.5780158999999999E-7</v>
      </c>
      <c r="CA1423" s="136">
        <v>0</v>
      </c>
      <c r="CB1423" s="136">
        <v>0</v>
      </c>
      <c r="CC1423" s="136">
        <v>0</v>
      </c>
      <c r="CD1423" s="136">
        <v>0</v>
      </c>
      <c r="CE1423" s="136">
        <v>0</v>
      </c>
      <c r="CF1423" s="144">
        <v>2.5141886999999999E-7</v>
      </c>
      <c r="CG1423" s="144">
        <v>2.5899271E-6</v>
      </c>
      <c r="CH1423" s="144">
        <v>4.2136485999999997E-8</v>
      </c>
      <c r="CI1423" s="136">
        <v>0</v>
      </c>
      <c r="CJ1423" s="137"/>
      <c r="CK1423" s="138"/>
      <c r="CL1423" s="233" t="s">
        <v>4679</v>
      </c>
      <c r="CP1423" s="141"/>
      <c r="CQ1423" s="74"/>
      <c r="CR1423" s="74"/>
      <c r="CS1423" s="74"/>
      <c r="CT1423" s="74"/>
      <c r="CU1423" s="74"/>
      <c r="CV1423" s="74"/>
      <c r="CW1423" s="74"/>
      <c r="CX1423" s="74"/>
      <c r="CY1423" s="74"/>
      <c r="CZ1423" s="74"/>
      <c r="DA1423" s="74"/>
      <c r="DB1423" s="74"/>
    </row>
    <row r="1424" spans="1:106" ht="14.5" customHeight="1">
      <c r="A1424" s="74" t="s">
        <v>5299</v>
      </c>
      <c r="B1424" s="129" t="s">
        <v>4870</v>
      </c>
      <c r="C1424" s="130" t="str">
        <f t="shared" si="785"/>
        <v>B.044.01.244</v>
      </c>
      <c r="D1424" s="131" t="s">
        <v>4868</v>
      </c>
      <c r="E1424" s="129" t="s">
        <v>2549</v>
      </c>
      <c r="F1424" s="132" t="s">
        <v>5301</v>
      </c>
      <c r="G1424" s="132">
        <f t="shared" si="786"/>
        <v>2.8678838193E-2</v>
      </c>
      <c r="H1424" s="348">
        <f t="shared" si="787"/>
        <v>2.8678838193E-2</v>
      </c>
      <c r="I1424" s="74"/>
      <c r="J1424" s="132">
        <f t="shared" si="788"/>
        <v>2.41906189E-3</v>
      </c>
      <c r="K1424" s="132">
        <f t="shared" si="789"/>
        <v>3.6817836999999999E-3</v>
      </c>
      <c r="L1424" s="300">
        <f t="shared" si="790"/>
        <v>4.8642156029999996E-3</v>
      </c>
      <c r="M1424" s="132">
        <v>1.7713777E-2</v>
      </c>
      <c r="N1424" s="132">
        <v>1.8063421000000001E-3</v>
      </c>
      <c r="O1424" s="132">
        <v>1.8754416E-3</v>
      </c>
      <c r="P1424" s="132">
        <v>1.5756291999999999E-3</v>
      </c>
      <c r="Q1424" s="132">
        <v>8.4343269000000003E-4</v>
      </c>
      <c r="R1424" s="132">
        <v>0</v>
      </c>
      <c r="S1424" s="132">
        <v>0</v>
      </c>
      <c r="T1424" s="132">
        <v>0</v>
      </c>
      <c r="U1424" s="304">
        <v>4.0056403E-5</v>
      </c>
      <c r="V1424" s="132">
        <v>0</v>
      </c>
      <c r="W1424" s="132">
        <v>4.8241591999999998E-3</v>
      </c>
      <c r="X1424" s="132">
        <v>0</v>
      </c>
      <c r="Y1424" s="132">
        <v>0</v>
      </c>
      <c r="Z1424" s="132">
        <v>0</v>
      </c>
      <c r="AA1424" s="74"/>
      <c r="AB1424" s="301">
        <f t="shared" si="791"/>
        <v>0.1331862932330827</v>
      </c>
      <c r="AC1424" s="338">
        <f t="shared" si="792"/>
        <v>0.1331862932330827</v>
      </c>
      <c r="AD1424" s="74"/>
      <c r="AE1424" s="136">
        <v>2.4315804000000001</v>
      </c>
      <c r="AF1424" s="136">
        <v>1.584773</v>
      </c>
      <c r="AG1424" s="136">
        <v>0.65395124999999998</v>
      </c>
      <c r="AH1424" s="136">
        <v>0</v>
      </c>
      <c r="AI1424" s="136">
        <v>4.6262046999999998E-4</v>
      </c>
      <c r="AJ1424" s="136">
        <v>7.7984596E-3</v>
      </c>
      <c r="AK1424" s="136">
        <v>0.18459501</v>
      </c>
      <c r="AL1424" s="74"/>
      <c r="AM1424" s="133">
        <v>3.3151299999999999E-3</v>
      </c>
      <c r="AN1424" s="340">
        <f t="shared" si="793"/>
        <v>3.3151299999999999E-3</v>
      </c>
      <c r="AP1424" s="133">
        <v>3.1305342E-3</v>
      </c>
      <c r="AQ1424" s="133">
        <v>1.2546553999999999E-4</v>
      </c>
      <c r="AR1424" s="145">
        <v>5.9130296000000001E-5</v>
      </c>
      <c r="AS1424" s="134">
        <f t="shared" si="794"/>
        <v>1.8768190373000001E-7</v>
      </c>
      <c r="AT1424" s="135">
        <f t="shared" si="795"/>
        <v>4.6399978175199997E-10</v>
      </c>
      <c r="AU1424" s="135">
        <f t="shared" si="796"/>
        <v>8.2815540778599997E-3</v>
      </c>
      <c r="AV1424" s="302">
        <v>1.2359688000000001E-7</v>
      </c>
      <c r="AW1424" s="302">
        <v>3.7292163000000001E-10</v>
      </c>
      <c r="AX1424" s="302">
        <v>1.0188751999999999E-14</v>
      </c>
      <c r="AY1424" s="303">
        <v>0</v>
      </c>
      <c r="AZ1424" s="303">
        <v>0</v>
      </c>
      <c r="BA1424" s="302">
        <v>2.3428473000000002E-10</v>
      </c>
      <c r="BB1424" s="302">
        <v>6.3850739E-8</v>
      </c>
      <c r="BC1424" s="302">
        <v>3.3211792000000001E-11</v>
      </c>
      <c r="BD1424" s="302">
        <v>5.7856171000000001E-11</v>
      </c>
      <c r="BE1424" s="303">
        <v>0</v>
      </c>
      <c r="BF1424" s="303">
        <v>0</v>
      </c>
      <c r="BG1424" s="303">
        <v>0</v>
      </c>
      <c r="BH1424" s="303">
        <v>0</v>
      </c>
      <c r="BI1424" s="303">
        <v>0</v>
      </c>
      <c r="BJ1424" s="303">
        <v>0</v>
      </c>
      <c r="BK1424" s="303">
        <v>0</v>
      </c>
      <c r="BL1424" s="303">
        <v>0</v>
      </c>
      <c r="BM1424" s="302">
        <v>8.0847786000000002E-7</v>
      </c>
      <c r="BN1424" s="303">
        <v>8.2807456000000002E-3</v>
      </c>
      <c r="BO1424" s="303">
        <v>0</v>
      </c>
      <c r="BP1424" s="303">
        <v>0</v>
      </c>
      <c r="BQ1424" s="303">
        <v>0</v>
      </c>
      <c r="BR1424" s="74"/>
      <c r="BS1424" s="144">
        <v>8.6439275000000006E-6</v>
      </c>
      <c r="BT1424" s="144">
        <v>4.7601087000000002E-7</v>
      </c>
      <c r="BU1424" s="144">
        <v>3.7135873E-6</v>
      </c>
      <c r="BV1424" s="136">
        <v>0</v>
      </c>
      <c r="BW1424" s="144">
        <v>1.0339438E-6</v>
      </c>
      <c r="BX1424" s="144">
        <v>1.5167158E-7</v>
      </c>
      <c r="BY1424" s="136">
        <v>0</v>
      </c>
      <c r="BZ1424" s="144">
        <v>2.3020480999999999E-7</v>
      </c>
      <c r="CA1424" s="136">
        <v>0</v>
      </c>
      <c r="CB1424" s="136">
        <v>0</v>
      </c>
      <c r="CC1424" s="136">
        <v>0</v>
      </c>
      <c r="CD1424" s="136">
        <v>0</v>
      </c>
      <c r="CE1424" s="136">
        <v>0</v>
      </c>
      <c r="CF1424" s="144">
        <v>3.1829125999999999E-7</v>
      </c>
      <c r="CG1424" s="144">
        <v>2.7008988000000001E-6</v>
      </c>
      <c r="CH1424" s="144">
        <v>1.9318998999999999E-8</v>
      </c>
      <c r="CI1424" s="136">
        <v>0</v>
      </c>
      <c r="CJ1424" s="137"/>
      <c r="CK1424" s="138"/>
      <c r="CL1424" s="233" t="s">
        <v>4679</v>
      </c>
      <c r="CP1424" s="141"/>
      <c r="CQ1424" s="74"/>
      <c r="CR1424" s="74"/>
      <c r="CS1424" s="74"/>
      <c r="CT1424" s="74"/>
      <c r="CU1424" s="74"/>
      <c r="CV1424" s="74"/>
      <c r="CW1424" s="74"/>
      <c r="CX1424" s="74"/>
      <c r="CY1424" s="74"/>
      <c r="CZ1424" s="74"/>
      <c r="DA1424" s="74"/>
      <c r="DB1424" s="74"/>
    </row>
    <row r="1425" spans="1:106" ht="14.5" customHeight="1">
      <c r="A1425" s="74" t="s">
        <v>5302</v>
      </c>
      <c r="B1425" s="129" t="s">
        <v>4870</v>
      </c>
      <c r="C1425" s="130" t="str">
        <f t="shared" si="785"/>
        <v>B.044.01.245</v>
      </c>
      <c r="D1425" s="131" t="s">
        <v>4868</v>
      </c>
      <c r="E1425" s="129" t="s">
        <v>2549</v>
      </c>
      <c r="F1425" s="132" t="s">
        <v>5304</v>
      </c>
      <c r="G1425" s="132">
        <f t="shared" si="786"/>
        <v>1.7034301250000002E-2</v>
      </c>
      <c r="H1425" s="348">
        <f t="shared" si="787"/>
        <v>1.7034301250000002E-2</v>
      </c>
      <c r="I1425" s="74"/>
      <c r="J1425" s="132">
        <f t="shared" si="788"/>
        <v>1.17365082E-3</v>
      </c>
      <c r="K1425" s="132">
        <f t="shared" si="789"/>
        <v>3.5417688499999999E-3</v>
      </c>
      <c r="L1425" s="300">
        <f t="shared" si="790"/>
        <v>1.9232158E-4</v>
      </c>
      <c r="M1425" s="132">
        <v>1.212656E-2</v>
      </c>
      <c r="N1425" s="132">
        <v>2.7746291999999999E-3</v>
      </c>
      <c r="O1425" s="132">
        <v>7.6713965000000002E-4</v>
      </c>
      <c r="P1425" s="132">
        <v>6.4450295999999999E-4</v>
      </c>
      <c r="Q1425" s="132">
        <v>5.2914786000000003E-4</v>
      </c>
      <c r="R1425" s="132">
        <v>0</v>
      </c>
      <c r="S1425" s="132">
        <v>0</v>
      </c>
      <c r="T1425" s="132">
        <v>0</v>
      </c>
      <c r="U1425" s="132">
        <v>1.9232158E-4</v>
      </c>
      <c r="V1425" s="132">
        <v>0</v>
      </c>
      <c r="W1425" s="132">
        <v>0</v>
      </c>
      <c r="X1425" s="132">
        <v>0</v>
      </c>
      <c r="Y1425" s="132">
        <v>0</v>
      </c>
      <c r="Z1425" s="132">
        <v>0</v>
      </c>
      <c r="AA1425" s="74"/>
      <c r="AB1425" s="301">
        <f t="shared" si="791"/>
        <v>9.1177142857142846E-2</v>
      </c>
      <c r="AC1425" s="338">
        <f t="shared" si="792"/>
        <v>9.1177142857142846E-2</v>
      </c>
      <c r="AD1425" s="74"/>
      <c r="AE1425" s="136">
        <v>1.871345</v>
      </c>
      <c r="AF1425" s="136">
        <v>1.2397661</v>
      </c>
      <c r="AG1425" s="136">
        <v>0</v>
      </c>
      <c r="AH1425" s="136">
        <v>0</v>
      </c>
      <c r="AI1425" s="136">
        <v>0</v>
      </c>
      <c r="AJ1425" s="136">
        <v>7.4303400000000006E-2</v>
      </c>
      <c r="AK1425" s="136">
        <v>0.55727552000000002</v>
      </c>
      <c r="AL1425" s="74"/>
      <c r="AM1425" s="133">
        <v>2.6874758000000002E-3</v>
      </c>
      <c r="AN1425" s="340">
        <f t="shared" si="793"/>
        <v>2.6874758000000002E-3</v>
      </c>
      <c r="AP1425" s="133">
        <v>2.5134382999999999E-3</v>
      </c>
      <c r="AQ1425" s="145">
        <v>9.0751447000000002E-5</v>
      </c>
      <c r="AR1425" s="145">
        <v>8.3285960999999995E-5</v>
      </c>
      <c r="AS1425" s="134">
        <f t="shared" si="794"/>
        <v>1.50685751956E-7</v>
      </c>
      <c r="AT1425" s="135">
        <f t="shared" si="795"/>
        <v>3.3561925405149998E-10</v>
      </c>
      <c r="AU1425" s="135">
        <f t="shared" si="796"/>
        <v>1.1664700719999999E-2</v>
      </c>
      <c r="AV1425" s="302">
        <v>8.4612388999999998E-8</v>
      </c>
      <c r="AW1425" s="302">
        <v>2.55296E-10</v>
      </c>
      <c r="AX1425" s="302">
        <v>6.9750515000000001E-15</v>
      </c>
      <c r="AY1425" s="303">
        <v>0</v>
      </c>
      <c r="AZ1425" s="303">
        <v>0</v>
      </c>
      <c r="BA1425" s="302">
        <v>9.5832955999999994E-11</v>
      </c>
      <c r="BB1425" s="302">
        <v>6.5977529999999999E-8</v>
      </c>
      <c r="BC1425" s="302">
        <v>1.3585111E-11</v>
      </c>
      <c r="BD1425" s="302">
        <v>6.6731168000000001E-11</v>
      </c>
      <c r="BE1425" s="303">
        <v>0</v>
      </c>
      <c r="BF1425" s="303">
        <v>0</v>
      </c>
      <c r="BG1425" s="303">
        <v>0</v>
      </c>
      <c r="BH1425" s="303">
        <v>0</v>
      </c>
      <c r="BI1425" s="303">
        <v>0</v>
      </c>
      <c r="BJ1425" s="303">
        <v>0</v>
      </c>
      <c r="BK1425" s="303">
        <v>0</v>
      </c>
      <c r="BL1425" s="303">
        <v>0</v>
      </c>
      <c r="BM1425" s="302">
        <v>3.8817200000000002E-6</v>
      </c>
      <c r="BN1425" s="303">
        <v>1.1660818999999999E-2</v>
      </c>
      <c r="BO1425" s="303">
        <v>0</v>
      </c>
      <c r="BP1425" s="303">
        <v>0</v>
      </c>
      <c r="BQ1425" s="303">
        <v>0</v>
      </c>
      <c r="BR1425" s="74"/>
      <c r="BS1425" s="144">
        <v>5.7616095000000002E-6</v>
      </c>
      <c r="BT1425" s="144">
        <v>4.9161566000000004E-7</v>
      </c>
      <c r="BU1425" s="144">
        <v>2.5422606999999999E-6</v>
      </c>
      <c r="BV1425" s="136">
        <v>0</v>
      </c>
      <c r="BW1425" s="144">
        <v>8.3232644000000005E-7</v>
      </c>
      <c r="BX1425" s="144">
        <v>6.2040471999999997E-8</v>
      </c>
      <c r="BY1425" s="136">
        <v>0</v>
      </c>
      <c r="BZ1425" s="144">
        <v>9.4164086000000003E-8</v>
      </c>
      <c r="CA1425" s="136">
        <v>0</v>
      </c>
      <c r="CB1425" s="136">
        <v>0</v>
      </c>
      <c r="CC1425" s="136">
        <v>0</v>
      </c>
      <c r="CD1425" s="136">
        <v>0</v>
      </c>
      <c r="CE1425" s="136">
        <v>0</v>
      </c>
      <c r="CF1425" s="144">
        <v>1.4946849E-7</v>
      </c>
      <c r="CG1425" s="144">
        <v>1.4969778999999999E-6</v>
      </c>
      <c r="CH1425" s="144">
        <v>9.2755716000000002E-8</v>
      </c>
      <c r="CI1425" s="136">
        <v>0</v>
      </c>
      <c r="CJ1425" s="137"/>
      <c r="CK1425" s="138"/>
      <c r="CL1425" s="233" t="s">
        <v>4679</v>
      </c>
      <c r="CP1425" s="141"/>
      <c r="CQ1425" s="74"/>
      <c r="CR1425" s="74"/>
      <c r="CS1425" s="74"/>
      <c r="CT1425" s="74"/>
      <c r="CU1425" s="74"/>
      <c r="CV1425" s="74"/>
      <c r="CW1425" s="74"/>
      <c r="CX1425" s="74"/>
      <c r="CY1425" s="74"/>
      <c r="CZ1425" s="74"/>
      <c r="DA1425" s="74"/>
      <c r="DB1425" s="74"/>
    </row>
    <row r="1426" spans="1:106" ht="14.5" customHeight="1">
      <c r="A1426" s="74" t="s">
        <v>5305</v>
      </c>
      <c r="B1426" s="129" t="s">
        <v>4870</v>
      </c>
      <c r="C1426" s="130" t="str">
        <f t="shared" si="785"/>
        <v>B.044.01.246</v>
      </c>
      <c r="D1426" s="131" t="s">
        <v>4868</v>
      </c>
      <c r="E1426" s="129" t="s">
        <v>2549</v>
      </c>
      <c r="F1426" s="132" t="s">
        <v>5307</v>
      </c>
      <c r="G1426" s="132">
        <f t="shared" si="786"/>
        <v>0</v>
      </c>
      <c r="H1426" s="348">
        <f t="shared" si="787"/>
        <v>0</v>
      </c>
      <c r="I1426" s="74"/>
      <c r="J1426" s="132">
        <f t="shared" si="788"/>
        <v>0</v>
      </c>
      <c r="K1426" s="132">
        <f t="shared" si="789"/>
        <v>0</v>
      </c>
      <c r="L1426" s="300">
        <f t="shared" si="790"/>
        <v>0</v>
      </c>
      <c r="M1426" s="132">
        <v>0</v>
      </c>
      <c r="N1426" s="132">
        <v>0</v>
      </c>
      <c r="O1426" s="132">
        <v>0</v>
      </c>
      <c r="P1426" s="132">
        <v>0</v>
      </c>
      <c r="Q1426" s="132">
        <v>0</v>
      </c>
      <c r="R1426" s="132">
        <v>0</v>
      </c>
      <c r="S1426" s="132">
        <v>0</v>
      </c>
      <c r="T1426" s="132">
        <v>0</v>
      </c>
      <c r="U1426" s="132">
        <v>0</v>
      </c>
      <c r="V1426" s="132">
        <v>0</v>
      </c>
      <c r="W1426" s="132">
        <v>0</v>
      </c>
      <c r="X1426" s="132">
        <v>0</v>
      </c>
      <c r="Y1426" s="132">
        <v>0</v>
      </c>
      <c r="Z1426" s="132">
        <v>0</v>
      </c>
      <c r="AA1426" s="74"/>
      <c r="AB1426" s="301">
        <f t="shared" si="791"/>
        <v>0</v>
      </c>
      <c r="AC1426" s="338">
        <f t="shared" si="792"/>
        <v>0</v>
      </c>
      <c r="AD1426" s="74"/>
      <c r="AE1426" s="136">
        <v>0</v>
      </c>
      <c r="AF1426" s="136">
        <v>0</v>
      </c>
      <c r="AG1426" s="136">
        <v>0</v>
      </c>
      <c r="AH1426" s="136">
        <v>0</v>
      </c>
      <c r="AI1426" s="136">
        <v>0</v>
      </c>
      <c r="AJ1426" s="136">
        <v>0</v>
      </c>
      <c r="AK1426" s="136">
        <v>0</v>
      </c>
      <c r="AL1426" s="74"/>
      <c r="AM1426" s="133">
        <v>0</v>
      </c>
      <c r="AN1426" s="340">
        <f t="shared" si="793"/>
        <v>0</v>
      </c>
      <c r="AP1426" s="133">
        <v>0</v>
      </c>
      <c r="AQ1426" s="133">
        <v>0</v>
      </c>
      <c r="AR1426" s="133">
        <v>0</v>
      </c>
      <c r="AS1426" s="134">
        <f t="shared" si="794"/>
        <v>0</v>
      </c>
      <c r="AT1426" s="135">
        <f t="shared" si="795"/>
        <v>0</v>
      </c>
      <c r="AU1426" s="135">
        <f t="shared" si="796"/>
        <v>0</v>
      </c>
      <c r="AV1426" s="303">
        <v>0</v>
      </c>
      <c r="AW1426" s="303">
        <v>0</v>
      </c>
      <c r="AX1426" s="303">
        <v>0</v>
      </c>
      <c r="AY1426" s="303">
        <v>0</v>
      </c>
      <c r="AZ1426" s="303">
        <v>0</v>
      </c>
      <c r="BA1426" s="303">
        <v>0</v>
      </c>
      <c r="BB1426" s="303">
        <v>0</v>
      </c>
      <c r="BC1426" s="303">
        <v>0</v>
      </c>
      <c r="BD1426" s="303">
        <v>0</v>
      </c>
      <c r="BE1426" s="303">
        <v>0</v>
      </c>
      <c r="BF1426" s="303">
        <v>0</v>
      </c>
      <c r="BG1426" s="303">
        <v>0</v>
      </c>
      <c r="BH1426" s="303">
        <v>0</v>
      </c>
      <c r="BI1426" s="303">
        <v>0</v>
      </c>
      <c r="BJ1426" s="303">
        <v>0</v>
      </c>
      <c r="BK1426" s="303">
        <v>0</v>
      </c>
      <c r="BL1426" s="303">
        <v>0</v>
      </c>
      <c r="BM1426" s="303">
        <v>0</v>
      </c>
      <c r="BN1426" s="303">
        <v>0</v>
      </c>
      <c r="BO1426" s="303">
        <v>0</v>
      </c>
      <c r="BP1426" s="303">
        <v>0</v>
      </c>
      <c r="BQ1426" s="303">
        <v>0</v>
      </c>
      <c r="BR1426" s="74"/>
      <c r="BS1426" s="136">
        <v>0</v>
      </c>
      <c r="BT1426" s="136">
        <v>0</v>
      </c>
      <c r="BU1426" s="136">
        <v>0</v>
      </c>
      <c r="BV1426" s="136">
        <v>0</v>
      </c>
      <c r="BW1426" s="136">
        <v>0</v>
      </c>
      <c r="BX1426" s="136">
        <v>0</v>
      </c>
      <c r="BY1426" s="136">
        <v>0</v>
      </c>
      <c r="BZ1426" s="136">
        <v>0</v>
      </c>
      <c r="CA1426" s="136">
        <v>0</v>
      </c>
      <c r="CB1426" s="136">
        <v>0</v>
      </c>
      <c r="CC1426" s="136">
        <v>0</v>
      </c>
      <c r="CD1426" s="136">
        <v>0</v>
      </c>
      <c r="CE1426" s="136">
        <v>0</v>
      </c>
      <c r="CF1426" s="136">
        <v>0</v>
      </c>
      <c r="CG1426" s="136">
        <v>0</v>
      </c>
      <c r="CH1426" s="136">
        <v>0</v>
      </c>
      <c r="CI1426" s="136">
        <v>0</v>
      </c>
      <c r="CJ1426" s="137"/>
      <c r="CK1426" s="138"/>
      <c r="CL1426" s="233" t="s">
        <v>4679</v>
      </c>
      <c r="CP1426" s="141"/>
      <c r="CQ1426" s="74"/>
      <c r="CR1426" s="74"/>
      <c r="CS1426" s="74"/>
      <c r="CT1426" s="74"/>
      <c r="CU1426" s="74"/>
      <c r="CV1426" s="74"/>
      <c r="CW1426" s="74"/>
      <c r="CX1426" s="74"/>
      <c r="CY1426" s="74"/>
      <c r="CZ1426" s="74"/>
      <c r="DA1426" s="74"/>
      <c r="DB1426" s="74"/>
    </row>
    <row r="1427" spans="1:106" ht="14.5" customHeight="1">
      <c r="A1427" s="74" t="s">
        <v>5308</v>
      </c>
      <c r="B1427" s="129" t="s">
        <v>4870</v>
      </c>
      <c r="C1427" s="130" t="str">
        <f t="shared" si="785"/>
        <v>B.044.01.247</v>
      </c>
      <c r="D1427" s="131" t="s">
        <v>4868</v>
      </c>
      <c r="E1427" s="129" t="s">
        <v>2549</v>
      </c>
      <c r="F1427" s="132" t="s">
        <v>5310</v>
      </c>
      <c r="G1427" s="132">
        <f t="shared" si="786"/>
        <v>3.9093999173000001E-2</v>
      </c>
      <c r="H1427" s="348">
        <f t="shared" si="787"/>
        <v>3.9093999173000001E-2</v>
      </c>
      <c r="I1427" s="74"/>
      <c r="J1427" s="132">
        <f t="shared" si="788"/>
        <v>2.7358744999999999E-3</v>
      </c>
      <c r="K1427" s="132">
        <f t="shared" si="789"/>
        <v>8.2736084000000001E-3</v>
      </c>
      <c r="L1427" s="300">
        <f t="shared" si="790"/>
        <v>1.4240272999999999E-5</v>
      </c>
      <c r="M1427" s="132">
        <v>2.8070276000000002E-2</v>
      </c>
      <c r="N1427" s="132">
        <v>6.5096523E-3</v>
      </c>
      <c r="O1427" s="132">
        <v>1.7639560999999999E-3</v>
      </c>
      <c r="P1427" s="132">
        <v>1.4819661E-3</v>
      </c>
      <c r="Q1427" s="132">
        <v>1.2539083999999999E-3</v>
      </c>
      <c r="R1427" s="132">
        <v>0</v>
      </c>
      <c r="S1427" s="132">
        <v>0</v>
      </c>
      <c r="T1427" s="132">
        <v>0</v>
      </c>
      <c r="U1427" s="304">
        <v>1.4240272999999999E-5</v>
      </c>
      <c r="V1427" s="132">
        <v>0</v>
      </c>
      <c r="W1427" s="132">
        <v>0</v>
      </c>
      <c r="X1427" s="132">
        <v>0</v>
      </c>
      <c r="Y1427" s="132">
        <v>0</v>
      </c>
      <c r="Z1427" s="132">
        <v>0</v>
      </c>
      <c r="AA1427" s="74"/>
      <c r="AB1427" s="301">
        <f t="shared" si="791"/>
        <v>0.21105470676691729</v>
      </c>
      <c r="AC1427" s="338">
        <f t="shared" si="792"/>
        <v>0.21105470676691729</v>
      </c>
      <c r="AD1427" s="74"/>
      <c r="AE1427" s="136">
        <v>3.0063795</v>
      </c>
      <c r="AF1427" s="136">
        <v>2.9585327000000001</v>
      </c>
      <c r="AG1427" s="136">
        <v>0</v>
      </c>
      <c r="AH1427" s="136">
        <v>0</v>
      </c>
      <c r="AI1427" s="136">
        <v>0</v>
      </c>
      <c r="AJ1427" s="136">
        <v>4.7846888999999997E-2</v>
      </c>
      <c r="AK1427" s="136">
        <v>0</v>
      </c>
      <c r="AL1427" s="74"/>
      <c r="AM1427" s="133">
        <v>6.2592738000000004E-3</v>
      </c>
      <c r="AN1427" s="340">
        <f t="shared" si="793"/>
        <v>6.2592738000000004E-3</v>
      </c>
      <c r="AP1427" s="133">
        <v>5.8501101999999996E-3</v>
      </c>
      <c r="AQ1427" s="133">
        <v>2.1047707999999999E-4</v>
      </c>
      <c r="AR1427" s="133">
        <v>1.9868650000000001E-4</v>
      </c>
      <c r="AS1427" s="134">
        <f t="shared" si="794"/>
        <v>3.507260277E-7</v>
      </c>
      <c r="AT1427" s="135">
        <f t="shared" si="795"/>
        <v>7.7839155568499999E-10</v>
      </c>
      <c r="AU1427" s="135">
        <f t="shared" si="796"/>
        <v>2.7827240418340001E-2</v>
      </c>
      <c r="AV1427" s="302">
        <v>1.9585876999999999E-7</v>
      </c>
      <c r="AW1427" s="302">
        <v>5.9095318999999995E-10</v>
      </c>
      <c r="AX1427" s="302">
        <v>1.6145685E-14</v>
      </c>
      <c r="AY1427" s="303">
        <v>0</v>
      </c>
      <c r="AZ1427" s="303">
        <v>0</v>
      </c>
      <c r="BA1427" s="302">
        <v>2.2035769999999999E-10</v>
      </c>
      <c r="BB1427" s="302">
        <v>1.546469E-7</v>
      </c>
      <c r="BC1427" s="302">
        <v>3.1237520000000003E-11</v>
      </c>
      <c r="BD1427" s="302">
        <v>1.561847E-10</v>
      </c>
      <c r="BE1427" s="303">
        <v>0</v>
      </c>
      <c r="BF1427" s="303">
        <v>0</v>
      </c>
      <c r="BG1427" s="303">
        <v>0</v>
      </c>
      <c r="BH1427" s="303">
        <v>0</v>
      </c>
      <c r="BI1427" s="303">
        <v>0</v>
      </c>
      <c r="BJ1427" s="303">
        <v>0</v>
      </c>
      <c r="BK1427" s="303">
        <v>0</v>
      </c>
      <c r="BL1427" s="303">
        <v>0</v>
      </c>
      <c r="BM1427" s="302">
        <v>2.8741833999999998E-7</v>
      </c>
      <c r="BN1427" s="303">
        <v>2.7826953000000001E-2</v>
      </c>
      <c r="BO1427" s="303">
        <v>0</v>
      </c>
      <c r="BP1427" s="303">
        <v>0</v>
      </c>
      <c r="BQ1427" s="303">
        <v>0</v>
      </c>
      <c r="BR1427" s="74"/>
      <c r="BS1427" s="144">
        <v>1.3280103999999999E-5</v>
      </c>
      <c r="BT1427" s="144">
        <v>1.1493323E-6</v>
      </c>
      <c r="BU1427" s="144">
        <v>5.8847652999999999E-6</v>
      </c>
      <c r="BV1427" s="136">
        <v>0</v>
      </c>
      <c r="BW1427" s="144">
        <v>1.9627137999999999E-6</v>
      </c>
      <c r="BX1427" s="144">
        <v>1.4265546999999999E-7</v>
      </c>
      <c r="BY1427" s="136">
        <v>0</v>
      </c>
      <c r="BZ1427" s="144">
        <v>2.1652031E-7</v>
      </c>
      <c r="CA1427" s="136">
        <v>0</v>
      </c>
      <c r="CB1427" s="136">
        <v>0</v>
      </c>
      <c r="CC1427" s="136">
        <v>0</v>
      </c>
      <c r="CD1427" s="136">
        <v>0</v>
      </c>
      <c r="CE1427" s="136">
        <v>0</v>
      </c>
      <c r="CF1427" s="144">
        <v>3.4491469999999999E-7</v>
      </c>
      <c r="CG1427" s="144">
        <v>3.5723336E-6</v>
      </c>
      <c r="CH1427" s="144">
        <v>6.8680107E-9</v>
      </c>
      <c r="CI1427" s="136">
        <v>0</v>
      </c>
      <c r="CJ1427" s="137"/>
      <c r="CK1427" s="138"/>
      <c r="CL1427" s="233" t="s">
        <v>4679</v>
      </c>
      <c r="CP1427" s="141"/>
      <c r="CQ1427" s="74"/>
      <c r="CR1427" s="74"/>
      <c r="CS1427" s="74"/>
      <c r="CT1427" s="74"/>
      <c r="CU1427" s="74"/>
      <c r="CV1427" s="74"/>
      <c r="CW1427" s="74"/>
      <c r="CX1427" s="74"/>
      <c r="CY1427" s="74"/>
      <c r="CZ1427" s="74"/>
      <c r="DA1427" s="74"/>
      <c r="DB1427" s="74"/>
    </row>
    <row r="1428" spans="1:106" ht="14.5" customHeight="1">
      <c r="A1428" s="74" t="s">
        <v>5311</v>
      </c>
      <c r="B1428" s="129" t="s">
        <v>4870</v>
      </c>
      <c r="C1428" s="130" t="str">
        <f t="shared" si="785"/>
        <v>B.044.01.248</v>
      </c>
      <c r="D1428" s="131" t="s">
        <v>4868</v>
      </c>
      <c r="E1428" s="129" t="s">
        <v>2549</v>
      </c>
      <c r="F1428" s="132" t="s">
        <v>5313</v>
      </c>
      <c r="G1428" s="132">
        <f t="shared" si="786"/>
        <v>4.0922396399999998E-2</v>
      </c>
      <c r="H1428" s="348">
        <f t="shared" si="787"/>
        <v>4.0922396399999998E-2</v>
      </c>
      <c r="I1428" s="74"/>
      <c r="J1428" s="132">
        <f t="shared" si="788"/>
        <v>2.8650435999999996E-3</v>
      </c>
      <c r="K1428" s="132">
        <f t="shared" si="789"/>
        <v>8.6645457999999995E-3</v>
      </c>
      <c r="L1428" s="300">
        <f t="shared" si="790"/>
        <v>0</v>
      </c>
      <c r="M1428" s="132">
        <v>2.9392807E-2</v>
      </c>
      <c r="N1428" s="132">
        <v>6.8177300999999997E-3</v>
      </c>
      <c r="O1428" s="132">
        <v>1.8468156999999999E-3</v>
      </c>
      <c r="P1428" s="132">
        <v>1.5515794999999999E-3</v>
      </c>
      <c r="Q1428" s="132">
        <v>1.3134640999999999E-3</v>
      </c>
      <c r="R1428" s="132">
        <v>0</v>
      </c>
      <c r="S1428" s="132">
        <v>0</v>
      </c>
      <c r="T1428" s="132">
        <v>0</v>
      </c>
      <c r="U1428" s="132">
        <v>0</v>
      </c>
      <c r="V1428" s="132">
        <v>0</v>
      </c>
      <c r="W1428" s="132">
        <v>0</v>
      </c>
      <c r="X1428" s="132">
        <v>0</v>
      </c>
      <c r="Y1428" s="132">
        <v>0</v>
      </c>
      <c r="Z1428" s="132">
        <v>0</v>
      </c>
      <c r="AA1428" s="74"/>
      <c r="AB1428" s="301">
        <f t="shared" si="791"/>
        <v>0.22099854887218043</v>
      </c>
      <c r="AC1428" s="338">
        <f t="shared" si="792"/>
        <v>0.22099854887218043</v>
      </c>
      <c r="AD1428" s="74"/>
      <c r="AE1428" s="136">
        <v>3.0994152000000001</v>
      </c>
      <c r="AF1428" s="136">
        <v>3.0994152000000001</v>
      </c>
      <c r="AG1428" s="136">
        <v>0</v>
      </c>
      <c r="AH1428" s="136">
        <v>0</v>
      </c>
      <c r="AI1428" s="136">
        <v>0</v>
      </c>
      <c r="AJ1428" s="136">
        <v>0</v>
      </c>
      <c r="AK1428" s="136">
        <v>0</v>
      </c>
      <c r="AL1428" s="74"/>
      <c r="AM1428" s="133">
        <v>6.5547851999999997E-3</v>
      </c>
      <c r="AN1428" s="340">
        <f t="shared" si="793"/>
        <v>6.5547851999999997E-3</v>
      </c>
      <c r="AP1428" s="133">
        <v>6.1262399000000002E-3</v>
      </c>
      <c r="AQ1428" s="133">
        <v>2.2039967000000001E-4</v>
      </c>
      <c r="AR1428" s="133">
        <v>2.0814561E-4</v>
      </c>
      <c r="AS1428" s="134">
        <f t="shared" si="794"/>
        <v>3.6728056872000001E-7</v>
      </c>
      <c r="AT1428" s="135">
        <f t="shared" si="795"/>
        <v>8.1508754938899991E-10</v>
      </c>
      <c r="AU1428" s="135">
        <f t="shared" si="796"/>
        <v>2.9152047E-2</v>
      </c>
      <c r="AV1428" s="302">
        <v>2.0508666E-7</v>
      </c>
      <c r="AW1428" s="302">
        <v>6.1879595000000003E-10</v>
      </c>
      <c r="AX1428" s="302">
        <v>1.6906389000000001E-14</v>
      </c>
      <c r="AY1428" s="303">
        <v>0</v>
      </c>
      <c r="AZ1428" s="303">
        <v>0</v>
      </c>
      <c r="BA1428" s="302">
        <v>2.3070872000000001E-10</v>
      </c>
      <c r="BB1428" s="302">
        <v>1.6196319999999999E-7</v>
      </c>
      <c r="BC1428" s="302">
        <v>3.2704862999999997E-11</v>
      </c>
      <c r="BD1428" s="302">
        <v>1.6356983E-10</v>
      </c>
      <c r="BE1428" s="303">
        <v>0</v>
      </c>
      <c r="BF1428" s="303">
        <v>0</v>
      </c>
      <c r="BG1428" s="303">
        <v>0</v>
      </c>
      <c r="BH1428" s="303">
        <v>0</v>
      </c>
      <c r="BI1428" s="303">
        <v>0</v>
      </c>
      <c r="BJ1428" s="303">
        <v>0</v>
      </c>
      <c r="BK1428" s="303">
        <v>0</v>
      </c>
      <c r="BL1428" s="303">
        <v>0</v>
      </c>
      <c r="BM1428" s="303">
        <v>0</v>
      </c>
      <c r="BN1428" s="303">
        <v>2.9152047E-2</v>
      </c>
      <c r="BO1428" s="303">
        <v>0</v>
      </c>
      <c r="BP1428" s="303">
        <v>0</v>
      </c>
      <c r="BQ1428" s="303">
        <v>0</v>
      </c>
      <c r="BR1428" s="74"/>
      <c r="BS1428" s="144">
        <v>1.3901083999999999E-5</v>
      </c>
      <c r="BT1428" s="144">
        <v>1.2036554999999999E-6</v>
      </c>
      <c r="BU1428" s="144">
        <v>6.1620259999999999E-6</v>
      </c>
      <c r="BV1428" s="136">
        <v>0</v>
      </c>
      <c r="BW1428" s="144">
        <v>2.0557718000000001E-6</v>
      </c>
      <c r="BX1428" s="144">
        <v>1.4935652999999999E-7</v>
      </c>
      <c r="BY1428" s="136">
        <v>0</v>
      </c>
      <c r="BZ1428" s="144">
        <v>2.2669108E-7</v>
      </c>
      <c r="CA1428" s="136">
        <v>0</v>
      </c>
      <c r="CB1428" s="136">
        <v>0</v>
      </c>
      <c r="CC1428" s="136">
        <v>0</v>
      </c>
      <c r="CD1428" s="136">
        <v>0</v>
      </c>
      <c r="CE1428" s="136">
        <v>0</v>
      </c>
      <c r="CF1428" s="144">
        <v>3.6113836E-7</v>
      </c>
      <c r="CG1428" s="144">
        <v>3.7424447999999998E-6</v>
      </c>
      <c r="CH1428" s="136">
        <v>0</v>
      </c>
      <c r="CI1428" s="136">
        <v>0</v>
      </c>
      <c r="CJ1428" s="137"/>
      <c r="CK1428" s="138"/>
      <c r="CL1428" s="233" t="s">
        <v>4679</v>
      </c>
      <c r="CP1428" s="141"/>
      <c r="CQ1428" s="74"/>
      <c r="CR1428" s="74"/>
      <c r="CS1428" s="74"/>
      <c r="CT1428" s="74"/>
      <c r="CU1428" s="74"/>
      <c r="CV1428" s="74"/>
      <c r="CW1428" s="74"/>
      <c r="CX1428" s="74"/>
      <c r="CY1428" s="74"/>
      <c r="CZ1428" s="74"/>
      <c r="DA1428" s="74"/>
      <c r="DB1428" s="74"/>
    </row>
    <row r="1429" spans="1:106" ht="14.5" customHeight="1">
      <c r="A1429" s="74" t="s">
        <v>5314</v>
      </c>
      <c r="B1429" s="129" t="s">
        <v>4870</v>
      </c>
      <c r="C1429" s="130" t="str">
        <f t="shared" si="785"/>
        <v>B.044.01.249</v>
      </c>
      <c r="D1429" s="131" t="s">
        <v>4868</v>
      </c>
      <c r="E1429" s="129" t="s">
        <v>2549</v>
      </c>
      <c r="F1429" s="132" t="s">
        <v>5316</v>
      </c>
      <c r="G1429" s="132">
        <f t="shared" si="786"/>
        <v>4.0922396399999998E-2</v>
      </c>
      <c r="H1429" s="348">
        <f t="shared" si="787"/>
        <v>4.0922396399999998E-2</v>
      </c>
      <c r="I1429" s="74"/>
      <c r="J1429" s="132">
        <f t="shared" si="788"/>
        <v>2.8650435999999996E-3</v>
      </c>
      <c r="K1429" s="132">
        <f t="shared" si="789"/>
        <v>8.6645457999999995E-3</v>
      </c>
      <c r="L1429" s="300">
        <f t="shared" si="790"/>
        <v>0</v>
      </c>
      <c r="M1429" s="132">
        <v>2.9392807E-2</v>
      </c>
      <c r="N1429" s="132">
        <v>6.8177300999999997E-3</v>
      </c>
      <c r="O1429" s="132">
        <v>1.8468156999999999E-3</v>
      </c>
      <c r="P1429" s="132">
        <v>1.5515794999999999E-3</v>
      </c>
      <c r="Q1429" s="132">
        <v>1.3134640999999999E-3</v>
      </c>
      <c r="R1429" s="132">
        <v>0</v>
      </c>
      <c r="S1429" s="132">
        <v>0</v>
      </c>
      <c r="T1429" s="132">
        <v>0</v>
      </c>
      <c r="U1429" s="132">
        <v>0</v>
      </c>
      <c r="V1429" s="132">
        <v>0</v>
      </c>
      <c r="W1429" s="132">
        <v>0</v>
      </c>
      <c r="X1429" s="132">
        <v>0</v>
      </c>
      <c r="Y1429" s="132">
        <v>0</v>
      </c>
      <c r="Z1429" s="132">
        <v>0</v>
      </c>
      <c r="AA1429" s="74"/>
      <c r="AB1429" s="301">
        <f t="shared" si="791"/>
        <v>0.22099854887218043</v>
      </c>
      <c r="AC1429" s="338">
        <f t="shared" si="792"/>
        <v>0.22099854887218043</v>
      </c>
      <c r="AD1429" s="74"/>
      <c r="AE1429" s="136">
        <v>3.0994152000000001</v>
      </c>
      <c r="AF1429" s="136">
        <v>3.0994152000000001</v>
      </c>
      <c r="AG1429" s="136">
        <v>0</v>
      </c>
      <c r="AH1429" s="136">
        <v>0</v>
      </c>
      <c r="AI1429" s="136">
        <v>0</v>
      </c>
      <c r="AJ1429" s="136">
        <v>0</v>
      </c>
      <c r="AK1429" s="136">
        <v>0</v>
      </c>
      <c r="AL1429" s="74"/>
      <c r="AM1429" s="133">
        <v>6.5547851999999997E-3</v>
      </c>
      <c r="AN1429" s="340">
        <f t="shared" si="793"/>
        <v>6.5547851999999997E-3</v>
      </c>
      <c r="AP1429" s="133">
        <v>6.1262399000000002E-3</v>
      </c>
      <c r="AQ1429" s="133">
        <v>2.2039967000000001E-4</v>
      </c>
      <c r="AR1429" s="133">
        <v>2.0814561E-4</v>
      </c>
      <c r="AS1429" s="134">
        <f t="shared" si="794"/>
        <v>3.6728056872000001E-7</v>
      </c>
      <c r="AT1429" s="135">
        <f t="shared" si="795"/>
        <v>8.1508754938899991E-10</v>
      </c>
      <c r="AU1429" s="135">
        <f t="shared" si="796"/>
        <v>2.9152047E-2</v>
      </c>
      <c r="AV1429" s="302">
        <v>2.0508666E-7</v>
      </c>
      <c r="AW1429" s="302">
        <v>6.1879595000000003E-10</v>
      </c>
      <c r="AX1429" s="302">
        <v>1.6906389000000001E-14</v>
      </c>
      <c r="AY1429" s="303">
        <v>0</v>
      </c>
      <c r="AZ1429" s="303">
        <v>0</v>
      </c>
      <c r="BA1429" s="302">
        <v>2.3070872000000001E-10</v>
      </c>
      <c r="BB1429" s="302">
        <v>1.6196319999999999E-7</v>
      </c>
      <c r="BC1429" s="302">
        <v>3.2704862999999997E-11</v>
      </c>
      <c r="BD1429" s="302">
        <v>1.6356983E-10</v>
      </c>
      <c r="BE1429" s="303">
        <v>0</v>
      </c>
      <c r="BF1429" s="303">
        <v>0</v>
      </c>
      <c r="BG1429" s="303">
        <v>0</v>
      </c>
      <c r="BH1429" s="303">
        <v>0</v>
      </c>
      <c r="BI1429" s="303">
        <v>0</v>
      </c>
      <c r="BJ1429" s="303">
        <v>0</v>
      </c>
      <c r="BK1429" s="303">
        <v>0</v>
      </c>
      <c r="BL1429" s="303">
        <v>0</v>
      </c>
      <c r="BM1429" s="303">
        <v>0</v>
      </c>
      <c r="BN1429" s="303">
        <v>2.9152047E-2</v>
      </c>
      <c r="BO1429" s="303">
        <v>0</v>
      </c>
      <c r="BP1429" s="303">
        <v>0</v>
      </c>
      <c r="BQ1429" s="303">
        <v>0</v>
      </c>
      <c r="BR1429" s="74"/>
      <c r="BS1429" s="144">
        <v>1.3901083999999999E-5</v>
      </c>
      <c r="BT1429" s="144">
        <v>1.2036554999999999E-6</v>
      </c>
      <c r="BU1429" s="144">
        <v>6.1620259999999999E-6</v>
      </c>
      <c r="BV1429" s="136">
        <v>0</v>
      </c>
      <c r="BW1429" s="144">
        <v>2.0557718000000001E-6</v>
      </c>
      <c r="BX1429" s="144">
        <v>1.4935652999999999E-7</v>
      </c>
      <c r="BY1429" s="136">
        <v>0</v>
      </c>
      <c r="BZ1429" s="144">
        <v>2.2669108E-7</v>
      </c>
      <c r="CA1429" s="136">
        <v>0</v>
      </c>
      <c r="CB1429" s="136">
        <v>0</v>
      </c>
      <c r="CC1429" s="136">
        <v>0</v>
      </c>
      <c r="CD1429" s="136">
        <v>0</v>
      </c>
      <c r="CE1429" s="136">
        <v>0</v>
      </c>
      <c r="CF1429" s="144">
        <v>3.6113836E-7</v>
      </c>
      <c r="CG1429" s="144">
        <v>3.7424447999999998E-6</v>
      </c>
      <c r="CH1429" s="136">
        <v>0</v>
      </c>
      <c r="CI1429" s="136">
        <v>0</v>
      </c>
      <c r="CJ1429" s="137"/>
      <c r="CK1429" s="138"/>
      <c r="CL1429" s="233" t="s">
        <v>4679</v>
      </c>
      <c r="CP1429" s="141"/>
      <c r="CQ1429" s="74"/>
      <c r="CR1429" s="74"/>
      <c r="CS1429" s="74"/>
      <c r="CT1429" s="74"/>
      <c r="CU1429" s="74"/>
      <c r="CV1429" s="74"/>
      <c r="CW1429" s="74"/>
      <c r="CX1429" s="74"/>
      <c r="CY1429" s="74"/>
      <c r="CZ1429" s="74"/>
      <c r="DA1429" s="74"/>
      <c r="DB1429" s="74"/>
    </row>
    <row r="1430" spans="1:106" ht="14.5" customHeight="1">
      <c r="A1430" s="74" t="s">
        <v>5317</v>
      </c>
      <c r="B1430" s="129" t="s">
        <v>4870</v>
      </c>
      <c r="C1430" s="130" t="str">
        <f t="shared" si="785"/>
        <v>B.044.01.250</v>
      </c>
      <c r="D1430" s="131" t="s">
        <v>4868</v>
      </c>
      <c r="E1430" s="129" t="s">
        <v>2549</v>
      </c>
      <c r="F1430" s="132" t="s">
        <v>5319</v>
      </c>
      <c r="G1430" s="132">
        <f t="shared" si="786"/>
        <v>3.0829236941000003E-2</v>
      </c>
      <c r="H1430" s="348">
        <f t="shared" si="787"/>
        <v>3.0829236941000003E-2</v>
      </c>
      <c r="I1430" s="74"/>
      <c r="J1430" s="132">
        <f t="shared" si="788"/>
        <v>2.1616830300000001E-3</v>
      </c>
      <c r="K1430" s="132">
        <f t="shared" si="789"/>
        <v>6.5142074999999999E-3</v>
      </c>
      <c r="L1430" s="300">
        <f t="shared" si="790"/>
        <v>5.0800410999999999E-5</v>
      </c>
      <c r="M1430" s="132">
        <v>2.2102546000000001E-2</v>
      </c>
      <c r="N1430" s="132">
        <v>5.1156782999999999E-3</v>
      </c>
      <c r="O1430" s="132">
        <v>1.3985292E-3</v>
      </c>
      <c r="P1430" s="132">
        <v>1.1749570999999999E-3</v>
      </c>
      <c r="Q1430" s="132">
        <v>9.867259299999999E-4</v>
      </c>
      <c r="R1430" s="132">
        <v>0</v>
      </c>
      <c r="S1430" s="132">
        <v>0</v>
      </c>
      <c r="T1430" s="132">
        <v>0</v>
      </c>
      <c r="U1430" s="304">
        <v>5.0800410999999999E-5</v>
      </c>
      <c r="V1430" s="132">
        <v>0</v>
      </c>
      <c r="W1430" s="132">
        <v>0</v>
      </c>
      <c r="X1430" s="132">
        <v>0</v>
      </c>
      <c r="Y1430" s="132">
        <v>0</v>
      </c>
      <c r="Z1430" s="132">
        <v>0</v>
      </c>
      <c r="AA1430" s="74"/>
      <c r="AB1430" s="301">
        <f t="shared" si="791"/>
        <v>0.16618455639097743</v>
      </c>
      <c r="AC1430" s="338">
        <f t="shared" si="792"/>
        <v>0.16618455639097743</v>
      </c>
      <c r="AD1430" s="74"/>
      <c r="AE1430" s="136">
        <v>2.5877192999999998</v>
      </c>
      <c r="AF1430" s="136">
        <v>2.3245613999999999</v>
      </c>
      <c r="AG1430" s="136">
        <v>0</v>
      </c>
      <c r="AH1430" s="136">
        <v>0</v>
      </c>
      <c r="AI1430" s="136">
        <v>0</v>
      </c>
      <c r="AJ1430" s="136">
        <v>0</v>
      </c>
      <c r="AK1430" s="136">
        <v>0.26315789000000001</v>
      </c>
      <c r="AL1430" s="74"/>
      <c r="AM1430" s="133">
        <v>4.9265862999999998E-3</v>
      </c>
      <c r="AN1430" s="340">
        <f t="shared" si="793"/>
        <v>4.9265862999999998E-3</v>
      </c>
      <c r="AP1430" s="133">
        <v>4.6047242999999998E-3</v>
      </c>
      <c r="AQ1430" s="133">
        <v>1.6574546E-4</v>
      </c>
      <c r="AR1430" s="133">
        <v>1.5611653E-4</v>
      </c>
      <c r="AS1430" s="134">
        <f t="shared" si="794"/>
        <v>2.7606260768000004E-7</v>
      </c>
      <c r="AT1430" s="135">
        <f t="shared" si="795"/>
        <v>6.1296398611799993E-10</v>
      </c>
      <c r="AU1430" s="135">
        <f t="shared" si="796"/>
        <v>2.1865060329399999E-2</v>
      </c>
      <c r="AV1430" s="302">
        <v>1.5421927000000001E-7</v>
      </c>
      <c r="AW1430" s="302">
        <v>4.6531675E-10</v>
      </c>
      <c r="AX1430" s="302">
        <v>1.2713118000000001E-14</v>
      </c>
      <c r="AY1430" s="303">
        <v>0</v>
      </c>
      <c r="AZ1430" s="303">
        <v>0</v>
      </c>
      <c r="BA1430" s="302">
        <v>1.7470767999999999E-10</v>
      </c>
      <c r="BB1430" s="302">
        <v>1.2166863000000001E-7</v>
      </c>
      <c r="BC1430" s="302">
        <v>2.4766253000000001E-11</v>
      </c>
      <c r="BD1430" s="302">
        <v>1.2286827000000001E-10</v>
      </c>
      <c r="BE1430" s="303">
        <v>0</v>
      </c>
      <c r="BF1430" s="303">
        <v>0</v>
      </c>
      <c r="BG1430" s="303">
        <v>0</v>
      </c>
      <c r="BH1430" s="303">
        <v>0</v>
      </c>
      <c r="BI1430" s="303">
        <v>0</v>
      </c>
      <c r="BJ1430" s="303">
        <v>0</v>
      </c>
      <c r="BK1430" s="303">
        <v>0</v>
      </c>
      <c r="BL1430" s="303">
        <v>0</v>
      </c>
      <c r="BM1430" s="302">
        <v>1.0253294000000001E-6</v>
      </c>
      <c r="BN1430" s="303">
        <v>2.1864035E-2</v>
      </c>
      <c r="BO1430" s="303">
        <v>0</v>
      </c>
      <c r="BP1430" s="303">
        <v>0</v>
      </c>
      <c r="BQ1430" s="303">
        <v>0</v>
      </c>
      <c r="BR1430" s="74"/>
      <c r="BS1430" s="144">
        <v>1.0471424999999999E-5</v>
      </c>
      <c r="BT1430" s="144">
        <v>9.0460955000000001E-7</v>
      </c>
      <c r="BU1430" s="144">
        <v>4.6336664000000003E-6</v>
      </c>
      <c r="BV1430" s="136">
        <v>0</v>
      </c>
      <c r="BW1430" s="144">
        <v>1.5440153999999999E-6</v>
      </c>
      <c r="BX1430" s="144">
        <v>1.131025E-7</v>
      </c>
      <c r="BY1430" s="136">
        <v>0</v>
      </c>
      <c r="BZ1430" s="144">
        <v>1.7166526000000001E-7</v>
      </c>
      <c r="CA1430" s="136">
        <v>0</v>
      </c>
      <c r="CB1430" s="136">
        <v>0</v>
      </c>
      <c r="CC1430" s="136">
        <v>0</v>
      </c>
      <c r="CD1430" s="136">
        <v>0</v>
      </c>
      <c r="CE1430" s="136">
        <v>0</v>
      </c>
      <c r="CF1430" s="144">
        <v>2.7303110000000002E-7</v>
      </c>
      <c r="CG1430" s="144">
        <v>2.8068335999999999E-6</v>
      </c>
      <c r="CH1430" s="144">
        <v>2.4500779000000001E-8</v>
      </c>
      <c r="CI1430" s="136">
        <v>0</v>
      </c>
      <c r="CJ1430" s="137"/>
      <c r="CK1430" s="138"/>
      <c r="CL1430" s="233" t="s">
        <v>4679</v>
      </c>
      <c r="CP1430" s="141"/>
      <c r="CQ1430" s="74"/>
      <c r="CR1430" s="74"/>
      <c r="CS1430" s="74"/>
      <c r="CT1430" s="74"/>
      <c r="CU1430" s="74"/>
      <c r="CV1430" s="74"/>
      <c r="CW1430" s="74"/>
      <c r="CX1430" s="74"/>
      <c r="CY1430" s="74"/>
      <c r="CZ1430" s="74"/>
      <c r="DA1430" s="74"/>
      <c r="DB1430" s="74"/>
    </row>
    <row r="1431" spans="1:106" ht="14.5" customHeight="1">
      <c r="A1431" s="74" t="s">
        <v>5320</v>
      </c>
      <c r="B1431" s="129" t="s">
        <v>4870</v>
      </c>
      <c r="C1431" s="130" t="str">
        <f t="shared" si="785"/>
        <v>B.044.01.251</v>
      </c>
      <c r="D1431" s="131" t="s">
        <v>4868</v>
      </c>
      <c r="E1431" s="129" t="s">
        <v>2549</v>
      </c>
      <c r="F1431" s="132" t="s">
        <v>5322</v>
      </c>
      <c r="G1431" s="132">
        <f t="shared" si="786"/>
        <v>2.7232376450000002E-2</v>
      </c>
      <c r="H1431" s="348">
        <f t="shared" si="787"/>
        <v>2.7232376450000002E-2</v>
      </c>
      <c r="I1431" s="74"/>
      <c r="J1431" s="132">
        <f t="shared" si="788"/>
        <v>1.8665182799999999E-3</v>
      </c>
      <c r="K1431" s="132">
        <f t="shared" si="789"/>
        <v>5.6921656000000001E-3</v>
      </c>
      <c r="L1431" s="300">
        <f t="shared" si="790"/>
        <v>1.8905256999999999E-4</v>
      </c>
      <c r="M1431" s="132">
        <v>1.9484640000000001E-2</v>
      </c>
      <c r="N1431" s="132">
        <v>4.4845390999999997E-3</v>
      </c>
      <c r="O1431" s="132">
        <v>1.2076265E-3</v>
      </c>
      <c r="P1431" s="132">
        <v>1.0145726E-3</v>
      </c>
      <c r="Q1431" s="132">
        <v>8.5194568E-4</v>
      </c>
      <c r="R1431" s="132">
        <v>0</v>
      </c>
      <c r="S1431" s="132">
        <v>0</v>
      </c>
      <c r="T1431" s="132">
        <v>0</v>
      </c>
      <c r="U1431" s="132">
        <v>1.8905256999999999E-4</v>
      </c>
      <c r="V1431" s="132">
        <v>0</v>
      </c>
      <c r="W1431" s="132">
        <v>0</v>
      </c>
      <c r="X1431" s="132">
        <v>0</v>
      </c>
      <c r="Y1431" s="132">
        <v>0</v>
      </c>
      <c r="Z1431" s="132">
        <v>0</v>
      </c>
      <c r="AA1431" s="74"/>
      <c r="AB1431" s="301">
        <f t="shared" si="791"/>
        <v>0.14650105263157895</v>
      </c>
      <c r="AC1431" s="338">
        <f t="shared" si="792"/>
        <v>0.14650105263157895</v>
      </c>
      <c r="AD1431" s="74"/>
      <c r="AE1431" s="136">
        <v>2.3770209000000002</v>
      </c>
      <c r="AF1431" s="136">
        <v>2.0055038999999999</v>
      </c>
      <c r="AG1431" s="136">
        <v>0</v>
      </c>
      <c r="AH1431" s="136">
        <v>0</v>
      </c>
      <c r="AI1431" s="136">
        <v>0</v>
      </c>
      <c r="AJ1431" s="136">
        <v>0.12383901</v>
      </c>
      <c r="AK1431" s="136">
        <v>0.24767801</v>
      </c>
      <c r="AL1431" s="74"/>
      <c r="AM1431" s="133">
        <v>4.3234312E-3</v>
      </c>
      <c r="AN1431" s="340">
        <f t="shared" si="793"/>
        <v>4.3234312E-3</v>
      </c>
      <c r="AP1431" s="133">
        <v>4.0429441999999998E-3</v>
      </c>
      <c r="AQ1431" s="133">
        <v>1.4577724E-4</v>
      </c>
      <c r="AR1431" s="133">
        <v>1.347097E-4</v>
      </c>
      <c r="AS1431" s="134">
        <f t="shared" si="794"/>
        <v>2.4238274965E-7</v>
      </c>
      <c r="AT1431" s="135">
        <f t="shared" si="795"/>
        <v>5.3911701633100002E-10</v>
      </c>
      <c r="AU1431" s="135">
        <f t="shared" si="796"/>
        <v>1.88669037399E-2</v>
      </c>
      <c r="AV1431" s="302">
        <v>1.3595298000000001E-7</v>
      </c>
      <c r="AW1431" s="302">
        <v>4.1020295E-10</v>
      </c>
      <c r="AX1431" s="302">
        <v>1.1207331E-14</v>
      </c>
      <c r="AY1431" s="303">
        <v>0</v>
      </c>
      <c r="AZ1431" s="303">
        <v>0</v>
      </c>
      <c r="BA1431" s="302">
        <v>1.5085965E-10</v>
      </c>
      <c r="BB1431" s="302">
        <v>1.0627891E-7</v>
      </c>
      <c r="BC1431" s="302">
        <v>2.1385598999999999E-11</v>
      </c>
      <c r="BD1431" s="302">
        <v>1.0751726E-10</v>
      </c>
      <c r="BE1431" s="303">
        <v>0</v>
      </c>
      <c r="BF1431" s="303">
        <v>0</v>
      </c>
      <c r="BG1431" s="303">
        <v>0</v>
      </c>
      <c r="BH1431" s="303">
        <v>0</v>
      </c>
      <c r="BI1431" s="303">
        <v>0</v>
      </c>
      <c r="BJ1431" s="303">
        <v>0</v>
      </c>
      <c r="BK1431" s="303">
        <v>0</v>
      </c>
      <c r="BL1431" s="303">
        <v>0</v>
      </c>
      <c r="BM1431" s="302">
        <v>3.8157399000000001E-6</v>
      </c>
      <c r="BN1431" s="303">
        <v>1.8863088E-2</v>
      </c>
      <c r="BO1431" s="303">
        <v>0</v>
      </c>
      <c r="BP1431" s="303">
        <v>0</v>
      </c>
      <c r="BQ1431" s="303">
        <v>0</v>
      </c>
      <c r="BR1431" s="74"/>
      <c r="BS1431" s="144">
        <v>9.2120585999999992E-6</v>
      </c>
      <c r="BT1431" s="144">
        <v>7.9092362000000005E-7</v>
      </c>
      <c r="BU1431" s="144">
        <v>4.0848381E-6</v>
      </c>
      <c r="BV1431" s="136">
        <v>0</v>
      </c>
      <c r="BW1431" s="144">
        <v>1.3412421E-6</v>
      </c>
      <c r="BX1431" s="144">
        <v>9.7663729999999994E-8</v>
      </c>
      <c r="BY1431" s="136">
        <v>0</v>
      </c>
      <c r="BZ1431" s="144">
        <v>1.4823252000000001E-7</v>
      </c>
      <c r="CA1431" s="136">
        <v>0</v>
      </c>
      <c r="CB1431" s="136">
        <v>0</v>
      </c>
      <c r="CC1431" s="136">
        <v>0</v>
      </c>
      <c r="CD1431" s="136">
        <v>0</v>
      </c>
      <c r="CE1431" s="136">
        <v>0</v>
      </c>
      <c r="CF1431" s="144">
        <v>2.3639754E-7</v>
      </c>
      <c r="CG1431" s="144">
        <v>2.4215817999999999E-6</v>
      </c>
      <c r="CH1431" s="144">
        <v>9.1179089000000004E-8</v>
      </c>
      <c r="CI1431" s="136">
        <v>0</v>
      </c>
      <c r="CJ1431" s="137"/>
      <c r="CK1431" s="99"/>
      <c r="CL1431" s="233" t="s">
        <v>4679</v>
      </c>
      <c r="CP1431" s="141"/>
      <c r="CQ1431" s="74"/>
      <c r="CR1431" s="74"/>
      <c r="CS1431" s="74"/>
      <c r="CT1431" s="74"/>
      <c r="CU1431" s="74"/>
      <c r="CV1431" s="74"/>
      <c r="CW1431" s="74"/>
      <c r="CX1431" s="74"/>
      <c r="CY1431" s="74"/>
      <c r="CZ1431" s="74"/>
      <c r="DA1431" s="74"/>
      <c r="DB1431" s="74"/>
    </row>
    <row r="1432" spans="1:106" ht="14.5" customHeight="1">
      <c r="A1432" s="74" t="s">
        <v>5323</v>
      </c>
      <c r="B1432" s="129" t="s">
        <v>4870</v>
      </c>
      <c r="C1432" s="130" t="str">
        <f t="shared" si="785"/>
        <v>B.044.01.252</v>
      </c>
      <c r="D1432" s="131" t="s">
        <v>4868</v>
      </c>
      <c r="E1432" s="129" t="s">
        <v>2549</v>
      </c>
      <c r="F1432" s="132" t="s">
        <v>5325</v>
      </c>
      <c r="G1432" s="132">
        <f t="shared" si="786"/>
        <v>3.6885133064E-2</v>
      </c>
      <c r="H1432" s="348">
        <f t="shared" si="787"/>
        <v>3.6885133064E-2</v>
      </c>
      <c r="I1432" s="74"/>
      <c r="J1432" s="132">
        <f t="shared" si="788"/>
        <v>2.5836994999999998E-3</v>
      </c>
      <c r="K1432" s="132">
        <f t="shared" si="789"/>
        <v>7.8044103999999996E-3</v>
      </c>
      <c r="L1432" s="300">
        <f t="shared" si="790"/>
        <v>2.0320164000000001E-5</v>
      </c>
      <c r="M1432" s="132">
        <v>2.6476703000000001E-2</v>
      </c>
      <c r="N1432" s="132">
        <v>6.1369093E-3</v>
      </c>
      <c r="O1432" s="132">
        <v>1.6675011000000001E-3</v>
      </c>
      <c r="P1432" s="132">
        <v>1.4009306000000001E-3</v>
      </c>
      <c r="Q1432" s="132">
        <v>1.1827688999999999E-3</v>
      </c>
      <c r="R1432" s="132">
        <v>0</v>
      </c>
      <c r="S1432" s="132">
        <v>0</v>
      </c>
      <c r="T1432" s="132">
        <v>0</v>
      </c>
      <c r="U1432" s="304">
        <v>2.0320164000000001E-5</v>
      </c>
      <c r="V1432" s="132">
        <v>0</v>
      </c>
      <c r="W1432" s="132">
        <v>0</v>
      </c>
      <c r="X1432" s="132">
        <v>0</v>
      </c>
      <c r="Y1432" s="132">
        <v>0</v>
      </c>
      <c r="Z1432" s="132">
        <v>0</v>
      </c>
      <c r="AA1432" s="74"/>
      <c r="AB1432" s="301">
        <f t="shared" si="791"/>
        <v>0.19907295488721805</v>
      </c>
      <c r="AC1432" s="338">
        <f t="shared" si="792"/>
        <v>0.19907295488721805</v>
      </c>
      <c r="AD1432" s="74"/>
      <c r="AE1432" s="136">
        <v>2.8947368</v>
      </c>
      <c r="AF1432" s="136">
        <v>2.7894736999999998</v>
      </c>
      <c r="AG1432" s="136">
        <v>0</v>
      </c>
      <c r="AH1432" s="136">
        <v>0</v>
      </c>
      <c r="AI1432" s="136">
        <v>0</v>
      </c>
      <c r="AJ1432" s="136">
        <v>0</v>
      </c>
      <c r="AK1432" s="136">
        <v>0.10526315999999999</v>
      </c>
      <c r="AL1432" s="74"/>
      <c r="AM1432" s="133">
        <v>5.9035056000000001E-3</v>
      </c>
      <c r="AN1432" s="340">
        <f t="shared" si="793"/>
        <v>5.9035056000000001E-3</v>
      </c>
      <c r="AP1432" s="133">
        <v>5.5176336000000003E-3</v>
      </c>
      <c r="AQ1432" s="133">
        <v>1.9853798999999999E-4</v>
      </c>
      <c r="AR1432" s="133">
        <v>1.8733397999999999E-4</v>
      </c>
      <c r="AS1432" s="134">
        <f t="shared" si="794"/>
        <v>3.307933783E-7</v>
      </c>
      <c r="AT1432" s="135">
        <f t="shared" si="795"/>
        <v>7.342381280809999E-10</v>
      </c>
      <c r="AU1432" s="135">
        <f t="shared" si="796"/>
        <v>2.6237252131760001E-2</v>
      </c>
      <c r="AV1432" s="302">
        <v>1.847397E-7</v>
      </c>
      <c r="AW1432" s="302">
        <v>5.5740426999999995E-10</v>
      </c>
      <c r="AX1432" s="302">
        <v>1.5229081E-14</v>
      </c>
      <c r="AY1432" s="303">
        <v>0</v>
      </c>
      <c r="AZ1432" s="303">
        <v>0</v>
      </c>
      <c r="BA1432" s="302">
        <v>2.083083E-10</v>
      </c>
      <c r="BB1432" s="302">
        <v>1.4584537000000001E-7</v>
      </c>
      <c r="BC1432" s="302">
        <v>2.9529419000000001E-11</v>
      </c>
      <c r="BD1432" s="302">
        <v>1.4728921000000001E-10</v>
      </c>
      <c r="BE1432" s="303">
        <v>0</v>
      </c>
      <c r="BF1432" s="303">
        <v>0</v>
      </c>
      <c r="BG1432" s="303">
        <v>0</v>
      </c>
      <c r="BH1432" s="303">
        <v>0</v>
      </c>
      <c r="BI1432" s="303">
        <v>0</v>
      </c>
      <c r="BJ1432" s="303">
        <v>0</v>
      </c>
      <c r="BK1432" s="303">
        <v>0</v>
      </c>
      <c r="BL1432" s="303">
        <v>0</v>
      </c>
      <c r="BM1432" s="302">
        <v>4.1013176000000001E-7</v>
      </c>
      <c r="BN1432" s="303">
        <v>2.6236842E-2</v>
      </c>
      <c r="BO1432" s="303">
        <v>0</v>
      </c>
      <c r="BP1432" s="303">
        <v>0</v>
      </c>
      <c r="BQ1432" s="303">
        <v>0</v>
      </c>
      <c r="BR1432" s="74"/>
      <c r="BS1432" s="144">
        <v>1.252922E-5</v>
      </c>
      <c r="BT1432" s="144">
        <v>1.0840371E-6</v>
      </c>
      <c r="BU1432" s="144">
        <v>5.5506821999999999E-6</v>
      </c>
      <c r="BV1432" s="136">
        <v>0</v>
      </c>
      <c r="BW1432" s="144">
        <v>1.8510693E-6</v>
      </c>
      <c r="BX1432" s="144">
        <v>1.3485492E-7</v>
      </c>
      <c r="BY1432" s="136">
        <v>0</v>
      </c>
      <c r="BZ1432" s="144">
        <v>2.0468075E-7</v>
      </c>
      <c r="CA1432" s="136">
        <v>0</v>
      </c>
      <c r="CB1432" s="136">
        <v>0</v>
      </c>
      <c r="CC1432" s="136">
        <v>0</v>
      </c>
      <c r="CD1432" s="136">
        <v>0</v>
      </c>
      <c r="CE1432" s="136">
        <v>0</v>
      </c>
      <c r="CF1432" s="144">
        <v>3.2589546000000002E-7</v>
      </c>
      <c r="CG1432" s="144">
        <v>3.3682003E-6</v>
      </c>
      <c r="CH1432" s="144">
        <v>9.8003115000000001E-9</v>
      </c>
      <c r="CI1432" s="136">
        <v>0</v>
      </c>
      <c r="CJ1432" s="137"/>
      <c r="CK1432" s="138"/>
      <c r="CL1432" s="233" t="s">
        <v>4679</v>
      </c>
      <c r="CP1432" s="141"/>
      <c r="CQ1432" s="74"/>
      <c r="CR1432" s="74"/>
      <c r="CS1432" s="74"/>
      <c r="CT1432" s="74"/>
      <c r="CU1432" s="74"/>
      <c r="CV1432" s="74"/>
      <c r="CW1432" s="74"/>
      <c r="CX1432" s="74"/>
      <c r="CY1432" s="74"/>
      <c r="CZ1432" s="74"/>
      <c r="DA1432" s="74"/>
      <c r="DB1432" s="74"/>
    </row>
    <row r="1433" spans="1:106" ht="14.5" customHeight="1">
      <c r="A1433" s="74" t="s">
        <v>5326</v>
      </c>
      <c r="B1433" s="129" t="s">
        <v>4870</v>
      </c>
      <c r="C1433" s="130" t="str">
        <f t="shared" si="785"/>
        <v>B.044.01.253</v>
      </c>
      <c r="D1433" s="131" t="s">
        <v>4868</v>
      </c>
      <c r="E1433" s="129" t="s">
        <v>2549</v>
      </c>
      <c r="F1433" s="132" t="s">
        <v>5328</v>
      </c>
      <c r="G1433" s="132">
        <f t="shared" si="786"/>
        <v>3.6769893774899996E-2</v>
      </c>
      <c r="H1433" s="348">
        <f t="shared" si="787"/>
        <v>3.6769893774899996E-2</v>
      </c>
      <c r="I1433" s="74"/>
      <c r="J1433" s="132">
        <f t="shared" si="788"/>
        <v>3.5999383999999997E-3</v>
      </c>
      <c r="K1433" s="132">
        <f t="shared" si="789"/>
        <v>6.7989106000000002E-3</v>
      </c>
      <c r="L1433" s="300">
        <f t="shared" si="790"/>
        <v>2.4897748999999999E-6</v>
      </c>
      <c r="M1433" s="132">
        <v>2.6368554999999998E-2</v>
      </c>
      <c r="N1433" s="132">
        <v>4.0741162000000001E-3</v>
      </c>
      <c r="O1433" s="132">
        <v>2.7247944000000001E-3</v>
      </c>
      <c r="P1433" s="132">
        <v>2.2892024999999999E-3</v>
      </c>
      <c r="Q1433" s="132">
        <v>1.3107359E-3</v>
      </c>
      <c r="R1433" s="132">
        <v>0</v>
      </c>
      <c r="S1433" s="132">
        <v>0</v>
      </c>
      <c r="T1433" s="132">
        <v>0</v>
      </c>
      <c r="U1433" s="304">
        <v>2.4897748999999999E-6</v>
      </c>
      <c r="V1433" s="132">
        <v>0</v>
      </c>
      <c r="W1433" s="132">
        <v>0</v>
      </c>
      <c r="X1433" s="132">
        <v>0</v>
      </c>
      <c r="Y1433" s="132">
        <v>0</v>
      </c>
      <c r="Z1433" s="132">
        <v>0</v>
      </c>
      <c r="AA1433" s="74"/>
      <c r="AB1433" s="301">
        <f t="shared" si="791"/>
        <v>0.19825981203007517</v>
      </c>
      <c r="AC1433" s="338">
        <f t="shared" si="792"/>
        <v>0.19825981203007517</v>
      </c>
      <c r="AD1433" s="74"/>
      <c r="AE1433" s="136">
        <v>2.5836467000000001</v>
      </c>
      <c r="AF1433" s="136">
        <v>2.5814526</v>
      </c>
      <c r="AG1433" s="136">
        <v>0</v>
      </c>
      <c r="AH1433" s="136">
        <v>0</v>
      </c>
      <c r="AI1433" s="136">
        <v>0</v>
      </c>
      <c r="AJ1433" s="136">
        <v>2.1940243999999999E-3</v>
      </c>
      <c r="AK1433" s="136">
        <v>0</v>
      </c>
      <c r="AL1433" s="74"/>
      <c r="AM1433" s="133">
        <v>5.4250182999999999E-3</v>
      </c>
      <c r="AN1433" s="340">
        <f t="shared" si="793"/>
        <v>5.4250182999999999E-3</v>
      </c>
      <c r="AP1433" s="133">
        <v>5.0833917999999999E-3</v>
      </c>
      <c r="AQ1433" s="133">
        <v>1.9418009000000001E-4</v>
      </c>
      <c r="AR1433" s="133">
        <v>1.4744641000000001E-4</v>
      </c>
      <c r="AS1433" s="134">
        <f t="shared" si="794"/>
        <v>3.0475969795999998E-7</v>
      </c>
      <c r="AT1433" s="135">
        <f t="shared" si="795"/>
        <v>7.18121614876E-10</v>
      </c>
      <c r="AU1433" s="135">
        <f t="shared" si="796"/>
        <v>2.0650758252337999E-2</v>
      </c>
      <c r="AV1433" s="302">
        <v>1.8398510000000001E-7</v>
      </c>
      <c r="AW1433" s="302">
        <v>5.5512747000000003E-10</v>
      </c>
      <c r="AX1433" s="302">
        <v>1.5166876000000001E-14</v>
      </c>
      <c r="AY1433" s="303">
        <v>0</v>
      </c>
      <c r="AZ1433" s="303">
        <v>0</v>
      </c>
      <c r="BA1433" s="302">
        <v>3.4038796000000001E-10</v>
      </c>
      <c r="BB1433" s="302">
        <v>1.2043421E-7</v>
      </c>
      <c r="BC1433" s="302">
        <v>4.8252798000000001E-11</v>
      </c>
      <c r="BD1433" s="302">
        <v>1.1472618000000001E-10</v>
      </c>
      <c r="BE1433" s="303">
        <v>0</v>
      </c>
      <c r="BF1433" s="303">
        <v>0</v>
      </c>
      <c r="BG1433" s="303">
        <v>0</v>
      </c>
      <c r="BH1433" s="303">
        <v>0</v>
      </c>
      <c r="BI1433" s="303">
        <v>0</v>
      </c>
      <c r="BJ1433" s="303">
        <v>0</v>
      </c>
      <c r="BK1433" s="303">
        <v>0</v>
      </c>
      <c r="BL1433" s="303">
        <v>0</v>
      </c>
      <c r="BM1433" s="302">
        <v>5.0252338000000001E-8</v>
      </c>
      <c r="BN1433" s="303">
        <v>2.0650708E-2</v>
      </c>
      <c r="BO1433" s="303">
        <v>0</v>
      </c>
      <c r="BP1433" s="303">
        <v>0</v>
      </c>
      <c r="BQ1433" s="303">
        <v>0</v>
      </c>
      <c r="BR1433" s="74"/>
      <c r="BS1433" s="144">
        <v>1.2247724E-5</v>
      </c>
      <c r="BT1433" s="144">
        <v>9.0302200999999998E-7</v>
      </c>
      <c r="BU1433" s="144">
        <v>5.5280096000000004E-6</v>
      </c>
      <c r="BV1433" s="136">
        <v>0</v>
      </c>
      <c r="BW1433" s="144">
        <v>1.7527393E-6</v>
      </c>
      <c r="BX1433" s="144">
        <v>2.2036082999999999E-7</v>
      </c>
      <c r="BY1433" s="136">
        <v>0</v>
      </c>
      <c r="BZ1433" s="144">
        <v>3.3446031E-7</v>
      </c>
      <c r="CA1433" s="136">
        <v>0</v>
      </c>
      <c r="CB1433" s="136">
        <v>0</v>
      </c>
      <c r="CC1433" s="136">
        <v>0</v>
      </c>
      <c r="CD1433" s="136">
        <v>0</v>
      </c>
      <c r="CE1433" s="136">
        <v>0</v>
      </c>
      <c r="CF1433" s="144">
        <v>4.7616438E-7</v>
      </c>
      <c r="CG1433" s="144">
        <v>3.0317668000000002E-6</v>
      </c>
      <c r="CH1433" s="144">
        <v>1.2008057E-9</v>
      </c>
      <c r="CI1433" s="136">
        <v>0</v>
      </c>
      <c r="CJ1433" s="149"/>
      <c r="CK1433" s="138"/>
      <c r="CL1433" s="233" t="s">
        <v>4679</v>
      </c>
      <c r="CP1433" s="141"/>
      <c r="CQ1433" s="74"/>
      <c r="CR1433" s="74"/>
      <c r="CS1433" s="74"/>
      <c r="CT1433" s="74"/>
      <c r="CU1433" s="74"/>
      <c r="CV1433" s="74"/>
      <c r="CW1433" s="74"/>
      <c r="CX1433" s="74"/>
      <c r="CY1433" s="74"/>
      <c r="CZ1433" s="74"/>
      <c r="DA1433" s="74"/>
      <c r="DB1433" s="74"/>
    </row>
    <row r="1434" spans="1:106" ht="14.5" customHeight="1">
      <c r="A1434" s="74" t="s">
        <v>5329</v>
      </c>
      <c r="B1434" s="129" t="s">
        <v>4870</v>
      </c>
      <c r="C1434" s="130" t="str">
        <f t="shared" si="785"/>
        <v>B.044.01.254</v>
      </c>
      <c r="D1434" s="131" t="s">
        <v>4868</v>
      </c>
      <c r="E1434" s="129" t="s">
        <v>2549</v>
      </c>
      <c r="F1434" s="132" t="s">
        <v>5331</v>
      </c>
      <c r="G1434" s="132">
        <f t="shared" si="786"/>
        <v>3.2193868269999995E-2</v>
      </c>
      <c r="H1434" s="348">
        <f t="shared" si="787"/>
        <v>3.2193868269999995E-2</v>
      </c>
      <c r="I1434" s="74"/>
      <c r="J1434" s="132">
        <f t="shared" si="788"/>
        <v>2.6899747999999998E-3</v>
      </c>
      <c r="K1434" s="132">
        <f t="shared" si="789"/>
        <v>5.9204383000000006E-3</v>
      </c>
      <c r="L1434" s="300">
        <f t="shared" si="790"/>
        <v>1.2554617000000001E-4</v>
      </c>
      <c r="M1434" s="132">
        <v>2.3457908999999999E-2</v>
      </c>
      <c r="N1434" s="132">
        <v>3.9954910000000003E-3</v>
      </c>
      <c r="O1434" s="132">
        <v>1.9249473000000001E-3</v>
      </c>
      <c r="P1434" s="132">
        <v>1.6172208E-3</v>
      </c>
      <c r="Q1434" s="132">
        <v>1.072754E-3</v>
      </c>
      <c r="R1434" s="132">
        <v>0</v>
      </c>
      <c r="S1434" s="132">
        <v>0</v>
      </c>
      <c r="T1434" s="132">
        <v>0</v>
      </c>
      <c r="U1434" s="132">
        <v>1.2554617000000001E-4</v>
      </c>
      <c r="V1434" s="132">
        <v>0</v>
      </c>
      <c r="W1434" s="132">
        <v>0</v>
      </c>
      <c r="X1434" s="132">
        <v>0</v>
      </c>
      <c r="Y1434" s="132">
        <v>0</v>
      </c>
      <c r="Z1434" s="132">
        <v>0</v>
      </c>
      <c r="AA1434" s="74"/>
      <c r="AB1434" s="301">
        <f t="shared" si="791"/>
        <v>0.17637525563909773</v>
      </c>
      <c r="AC1434" s="338">
        <f t="shared" si="792"/>
        <v>0.17637525563909773</v>
      </c>
      <c r="AD1434" s="74"/>
      <c r="AE1434" s="136">
        <v>2.4882770999999999</v>
      </c>
      <c r="AF1434" s="136">
        <v>2.2785000000000002</v>
      </c>
      <c r="AG1434" s="136">
        <v>0</v>
      </c>
      <c r="AH1434" s="136">
        <v>0</v>
      </c>
      <c r="AI1434" s="136">
        <v>1.6857088999999999E-2</v>
      </c>
      <c r="AJ1434" s="136">
        <v>0.13485670999999999</v>
      </c>
      <c r="AK1434" s="136">
        <v>5.8063311999999999E-2</v>
      </c>
      <c r="AL1434" s="74"/>
      <c r="AM1434" s="133">
        <v>4.8266715999999996E-3</v>
      </c>
      <c r="AN1434" s="340">
        <f t="shared" si="793"/>
        <v>4.8266715999999996E-3</v>
      </c>
      <c r="AP1434" s="133">
        <v>4.530152E-3</v>
      </c>
      <c r="AQ1434" s="133">
        <v>1.7106525999999999E-4</v>
      </c>
      <c r="AR1434" s="133">
        <v>1.2545431E-4</v>
      </c>
      <c r="AS1434" s="134">
        <f t="shared" si="794"/>
        <v>2.7159184910999998E-7</v>
      </c>
      <c r="AT1434" s="135">
        <f t="shared" si="795"/>
        <v>6.3263779070699993E-10</v>
      </c>
      <c r="AU1434" s="135">
        <f t="shared" si="796"/>
        <v>1.75706319593E-2</v>
      </c>
      <c r="AV1434" s="302">
        <v>1.6367624000000001E-7</v>
      </c>
      <c r="AW1434" s="302">
        <v>4.9385072000000001E-10</v>
      </c>
      <c r="AX1434" s="302">
        <v>1.3492707E-14</v>
      </c>
      <c r="AY1434" s="303">
        <v>0</v>
      </c>
      <c r="AZ1434" s="303">
        <v>0</v>
      </c>
      <c r="BA1434" s="302">
        <v>2.4046911000000001E-10</v>
      </c>
      <c r="BB1434" s="302">
        <v>1.0767513999999999E-7</v>
      </c>
      <c r="BC1434" s="302">
        <v>3.4088478000000002E-11</v>
      </c>
      <c r="BD1434" s="302">
        <v>1.046851E-10</v>
      </c>
      <c r="BE1434" s="303">
        <v>0</v>
      </c>
      <c r="BF1434" s="303">
        <v>0</v>
      </c>
      <c r="BG1434" s="303">
        <v>0</v>
      </c>
      <c r="BH1434" s="303">
        <v>0</v>
      </c>
      <c r="BI1434" s="303">
        <v>0</v>
      </c>
      <c r="BJ1434" s="303">
        <v>0</v>
      </c>
      <c r="BK1434" s="303">
        <v>0</v>
      </c>
      <c r="BL1434" s="303">
        <v>0</v>
      </c>
      <c r="BM1434" s="302">
        <v>2.5339593E-6</v>
      </c>
      <c r="BN1434" s="303">
        <v>1.7568098000000001E-2</v>
      </c>
      <c r="BO1434" s="303">
        <v>0</v>
      </c>
      <c r="BP1434" s="303">
        <v>0</v>
      </c>
      <c r="BQ1434" s="303">
        <v>0</v>
      </c>
      <c r="BR1434" s="74"/>
      <c r="BS1434" s="144">
        <v>1.0741967E-5</v>
      </c>
      <c r="BT1434" s="144">
        <v>8.0089968999999997E-7</v>
      </c>
      <c r="BU1434" s="144">
        <v>4.9178102000000003E-6</v>
      </c>
      <c r="BV1434" s="136">
        <v>0</v>
      </c>
      <c r="BW1434" s="144">
        <v>1.5038413E-6</v>
      </c>
      <c r="BX1434" s="144">
        <v>1.5567522E-7</v>
      </c>
      <c r="BY1434" s="136">
        <v>0</v>
      </c>
      <c r="BZ1434" s="144">
        <v>2.3628149E-7</v>
      </c>
      <c r="CA1434" s="136">
        <v>0</v>
      </c>
      <c r="CB1434" s="136">
        <v>0</v>
      </c>
      <c r="CC1434" s="136">
        <v>0</v>
      </c>
      <c r="CD1434" s="136">
        <v>0</v>
      </c>
      <c r="CE1434" s="136">
        <v>0</v>
      </c>
      <c r="CF1434" s="144">
        <v>3.4696704999999998E-7</v>
      </c>
      <c r="CG1434" s="144">
        <v>2.7199412999999999E-6</v>
      </c>
      <c r="CH1434" s="144">
        <v>6.0550275000000001E-8</v>
      </c>
      <c r="CI1434" s="136">
        <v>0</v>
      </c>
      <c r="CJ1434" s="137"/>
      <c r="CK1434" s="138"/>
      <c r="CL1434" s="233" t="s">
        <v>4679</v>
      </c>
      <c r="CP1434" s="141"/>
      <c r="CQ1434" s="74"/>
      <c r="CR1434" s="74"/>
      <c r="CS1434" s="74"/>
      <c r="CT1434" s="74"/>
      <c r="CU1434" s="74"/>
      <c r="CV1434" s="74"/>
      <c r="CW1434" s="74"/>
      <c r="CX1434" s="74"/>
      <c r="CY1434" s="74"/>
      <c r="CZ1434" s="74"/>
      <c r="DA1434" s="74"/>
      <c r="DB1434" s="74"/>
    </row>
    <row r="1435" spans="1:106" ht="14.5" customHeight="1">
      <c r="A1435" s="74" t="s">
        <v>5332</v>
      </c>
      <c r="B1435" s="129" t="s">
        <v>4870</v>
      </c>
      <c r="C1435" s="130" t="str">
        <f t="shared" si="785"/>
        <v>B.044.01.255</v>
      </c>
      <c r="D1435" s="131" t="s">
        <v>4868</v>
      </c>
      <c r="E1435" s="129" t="s">
        <v>2549</v>
      </c>
      <c r="F1435" s="132" t="s">
        <v>5334</v>
      </c>
      <c r="G1435" s="132">
        <f t="shared" si="786"/>
        <v>3.2656163704999998E-2</v>
      </c>
      <c r="H1435" s="348">
        <f t="shared" si="787"/>
        <v>3.2656163704999998E-2</v>
      </c>
      <c r="I1435" s="74"/>
      <c r="J1435" s="132">
        <f t="shared" si="788"/>
        <v>2.6844536E-3</v>
      </c>
      <c r="K1435" s="132">
        <f t="shared" si="789"/>
        <v>3.8560642999999999E-3</v>
      </c>
      <c r="L1435" s="300">
        <f t="shared" si="790"/>
        <v>6.4174804999999994E-5</v>
      </c>
      <c r="M1435" s="132">
        <v>2.6051471E-2</v>
      </c>
      <c r="N1435" s="132">
        <v>1.9259605E-3</v>
      </c>
      <c r="O1435" s="132">
        <v>1.9301037999999999E-3</v>
      </c>
      <c r="P1435" s="132">
        <v>1.621553E-3</v>
      </c>
      <c r="Q1435" s="132">
        <v>1.0629006000000001E-3</v>
      </c>
      <c r="R1435" s="132">
        <v>0</v>
      </c>
      <c r="S1435" s="132">
        <v>0</v>
      </c>
      <c r="T1435" s="132">
        <v>0</v>
      </c>
      <c r="U1435" s="304">
        <v>6.4174804999999994E-5</v>
      </c>
      <c r="V1435" s="132">
        <v>0</v>
      </c>
      <c r="W1435" s="132">
        <v>0</v>
      </c>
      <c r="X1435" s="132">
        <v>0</v>
      </c>
      <c r="Y1435" s="132">
        <v>0</v>
      </c>
      <c r="Z1435" s="132">
        <v>0</v>
      </c>
      <c r="AA1435" s="74"/>
      <c r="AB1435" s="301">
        <f t="shared" si="791"/>
        <v>0.19587572180451127</v>
      </c>
      <c r="AC1435" s="338">
        <f t="shared" si="792"/>
        <v>0.19587572180451127</v>
      </c>
      <c r="AD1435" s="74"/>
      <c r="AE1435" s="136">
        <v>2.4961739999999999</v>
      </c>
      <c r="AF1435" s="136">
        <v>2.1857378999999999</v>
      </c>
      <c r="AG1435" s="136">
        <v>0</v>
      </c>
      <c r="AH1435" s="136">
        <v>0</v>
      </c>
      <c r="AI1435" s="136">
        <v>6.6916880000000003E-3</v>
      </c>
      <c r="AJ1435" s="136">
        <v>5.0624069000000001E-2</v>
      </c>
      <c r="AK1435" s="136">
        <v>0.25312035999999999</v>
      </c>
      <c r="AL1435" s="74"/>
      <c r="AM1435" s="133">
        <v>4.4084538E-3</v>
      </c>
      <c r="AN1435" s="340">
        <f t="shared" si="793"/>
        <v>4.4084538E-3</v>
      </c>
      <c r="AP1435" s="133">
        <v>4.2033382999999997E-3</v>
      </c>
      <c r="AQ1435" s="133">
        <v>1.7403106000000001E-4</v>
      </c>
      <c r="AR1435" s="145">
        <v>3.1084421999999997E-5</v>
      </c>
      <c r="AS1435" s="134">
        <f t="shared" si="794"/>
        <v>2.5199870026999999E-7</v>
      </c>
      <c r="AT1435" s="135">
        <f t="shared" si="795"/>
        <v>6.4360598249300004E-10</v>
      </c>
      <c r="AU1435" s="135">
        <f t="shared" si="796"/>
        <v>4.3535604713000001E-3</v>
      </c>
      <c r="AV1435" s="302">
        <v>1.8177266999999999E-7</v>
      </c>
      <c r="AW1435" s="302">
        <v>5.4845202000000001E-10</v>
      </c>
      <c r="AX1435" s="302">
        <v>1.4984492999999999E-14</v>
      </c>
      <c r="AY1435" s="303">
        <v>0</v>
      </c>
      <c r="AZ1435" s="303">
        <v>0</v>
      </c>
      <c r="BA1435" s="302">
        <v>2.4111327E-10</v>
      </c>
      <c r="BB1435" s="302">
        <v>6.9984917000000004E-8</v>
      </c>
      <c r="BC1435" s="302">
        <v>3.4179793000000002E-11</v>
      </c>
      <c r="BD1435" s="302">
        <v>6.0959185000000003E-11</v>
      </c>
      <c r="BE1435" s="303">
        <v>0</v>
      </c>
      <c r="BF1435" s="303">
        <v>0</v>
      </c>
      <c r="BG1435" s="303">
        <v>0</v>
      </c>
      <c r="BH1435" s="303">
        <v>0</v>
      </c>
      <c r="BI1435" s="303">
        <v>0</v>
      </c>
      <c r="BJ1435" s="303">
        <v>0</v>
      </c>
      <c r="BK1435" s="303">
        <v>0</v>
      </c>
      <c r="BL1435" s="303">
        <v>0</v>
      </c>
      <c r="BM1435" s="302">
        <v>1.2952713E-6</v>
      </c>
      <c r="BN1435" s="303">
        <v>4.3522652000000002E-3</v>
      </c>
      <c r="BO1435" s="303">
        <v>0</v>
      </c>
      <c r="BP1435" s="303">
        <v>0</v>
      </c>
      <c r="BQ1435" s="303">
        <v>0</v>
      </c>
      <c r="BR1435" s="74"/>
      <c r="BS1435" s="144">
        <v>1.0616593E-5</v>
      </c>
      <c r="BT1435" s="144">
        <v>4.9965212000000002E-7</v>
      </c>
      <c r="BU1435" s="144">
        <v>5.4615348000000002E-6</v>
      </c>
      <c r="BV1435" s="136">
        <v>0</v>
      </c>
      <c r="BW1435" s="144">
        <v>1.2465628E-6</v>
      </c>
      <c r="BX1435" s="144">
        <v>1.5609223999999999E-7</v>
      </c>
      <c r="BY1435" s="136">
        <v>0</v>
      </c>
      <c r="BZ1435" s="144">
        <v>2.3691443E-7</v>
      </c>
      <c r="CA1435" s="136">
        <v>0</v>
      </c>
      <c r="CB1435" s="136">
        <v>0</v>
      </c>
      <c r="CC1435" s="136">
        <v>0</v>
      </c>
      <c r="CD1435" s="136">
        <v>0</v>
      </c>
      <c r="CE1435" s="136">
        <v>0</v>
      </c>
      <c r="CF1435" s="144">
        <v>3.2820230000000002E-7</v>
      </c>
      <c r="CG1435" s="144">
        <v>2.6566835000000002E-6</v>
      </c>
      <c r="CH1435" s="144">
        <v>3.0951180999999998E-8</v>
      </c>
      <c r="CI1435" s="136">
        <v>0</v>
      </c>
      <c r="CJ1435" s="137"/>
      <c r="CK1435" s="138"/>
      <c r="CL1435" s="233" t="s">
        <v>4679</v>
      </c>
      <c r="CP1435" s="141"/>
      <c r="CQ1435" s="74"/>
      <c r="CR1435" s="74"/>
      <c r="CS1435" s="74"/>
      <c r="CT1435" s="74"/>
      <c r="CU1435" s="74"/>
      <c r="CV1435" s="74"/>
      <c r="CW1435" s="74"/>
      <c r="CX1435" s="74"/>
      <c r="CY1435" s="74"/>
      <c r="CZ1435" s="74"/>
      <c r="DA1435" s="74"/>
      <c r="DB1435" s="74"/>
    </row>
    <row r="1436" spans="1:106" ht="14.5" customHeight="1">
      <c r="A1436" s="74" t="s">
        <v>5335</v>
      </c>
      <c r="B1436" s="129" t="s">
        <v>4870</v>
      </c>
      <c r="C1436" s="130" t="str">
        <f t="shared" si="785"/>
        <v>B.044.01.256</v>
      </c>
      <c r="D1436" s="131" t="s">
        <v>4868</v>
      </c>
      <c r="E1436" s="129" t="s">
        <v>2549</v>
      </c>
      <c r="F1436" s="132" t="s">
        <v>5337</v>
      </c>
      <c r="G1436" s="132">
        <f t="shared" si="786"/>
        <v>3.6467570089999998E-2</v>
      </c>
      <c r="H1436" s="348">
        <f t="shared" si="787"/>
        <v>3.6467570089999998E-2</v>
      </c>
      <c r="I1436" s="74"/>
      <c r="J1436" s="132">
        <f t="shared" si="788"/>
        <v>2.5132625999999998E-3</v>
      </c>
      <c r="K1436" s="132">
        <f t="shared" si="789"/>
        <v>7.6639574E-3</v>
      </c>
      <c r="L1436" s="300">
        <f t="shared" si="790"/>
        <v>1.3410909000000001E-4</v>
      </c>
      <c r="M1436" s="132">
        <v>2.6156241E-2</v>
      </c>
      <c r="N1436" s="132">
        <v>6.0440742E-3</v>
      </c>
      <c r="O1436" s="132">
        <v>1.6198832E-3</v>
      </c>
      <c r="P1436" s="132">
        <v>1.360925E-3</v>
      </c>
      <c r="Q1436" s="132">
        <v>1.1523376E-3</v>
      </c>
      <c r="R1436" s="132">
        <v>0</v>
      </c>
      <c r="S1436" s="132">
        <v>0</v>
      </c>
      <c r="T1436" s="132">
        <v>0</v>
      </c>
      <c r="U1436" s="132">
        <v>1.3410909000000001E-4</v>
      </c>
      <c r="V1436" s="132">
        <v>0</v>
      </c>
      <c r="W1436" s="132">
        <v>0</v>
      </c>
      <c r="X1436" s="132">
        <v>0</v>
      </c>
      <c r="Y1436" s="132">
        <v>0</v>
      </c>
      <c r="Z1436" s="132">
        <v>0</v>
      </c>
      <c r="AA1436" s="74"/>
      <c r="AB1436" s="301">
        <f t="shared" si="791"/>
        <v>0.19666346616541353</v>
      </c>
      <c r="AC1436" s="338">
        <f t="shared" si="792"/>
        <v>0.19666346616541353</v>
      </c>
      <c r="AD1436" s="74"/>
      <c r="AE1436" s="136">
        <v>2.8475036</v>
      </c>
      <c r="AF1436" s="136">
        <v>2.7179489000000001</v>
      </c>
      <c r="AG1436" s="136">
        <v>0</v>
      </c>
      <c r="AH1436" s="136">
        <v>0</v>
      </c>
      <c r="AI1436" s="136">
        <v>0</v>
      </c>
      <c r="AJ1436" s="136">
        <v>0.12955465999999999</v>
      </c>
      <c r="AK1436" s="136">
        <v>0</v>
      </c>
      <c r="AL1436" s="74"/>
      <c r="AM1436" s="133">
        <v>5.8149754000000001E-3</v>
      </c>
      <c r="AN1436" s="340">
        <f t="shared" si="793"/>
        <v>5.8149754000000001E-3</v>
      </c>
      <c r="AP1436" s="133">
        <v>5.4366086000000001E-3</v>
      </c>
      <c r="AQ1436" s="133">
        <v>1.9581975E-4</v>
      </c>
      <c r="AR1436" s="133">
        <v>1.8254702999999999E-4</v>
      </c>
      <c r="AS1436" s="134">
        <f t="shared" si="794"/>
        <v>3.2593576975999996E-7</v>
      </c>
      <c r="AT1436" s="135">
        <f t="shared" si="795"/>
        <v>7.241854787549999E-10</v>
      </c>
      <c r="AU1436" s="135">
        <f t="shared" si="796"/>
        <v>2.5566810789E-2</v>
      </c>
      <c r="AV1436" s="302">
        <v>1.825037E-7</v>
      </c>
      <c r="AW1436" s="302">
        <v>5.5065770999999997E-10</v>
      </c>
      <c r="AX1436" s="302">
        <v>1.5044755E-14</v>
      </c>
      <c r="AY1436" s="303">
        <v>0</v>
      </c>
      <c r="AZ1436" s="303">
        <v>0</v>
      </c>
      <c r="BA1436" s="302">
        <v>2.0235976E-10</v>
      </c>
      <c r="BB1436" s="302">
        <v>1.4322971E-7</v>
      </c>
      <c r="BC1436" s="302">
        <v>2.8686163999999999E-11</v>
      </c>
      <c r="BD1436" s="302">
        <v>1.4482656000000001E-10</v>
      </c>
      <c r="BE1436" s="303">
        <v>0</v>
      </c>
      <c r="BF1436" s="303">
        <v>0</v>
      </c>
      <c r="BG1436" s="303">
        <v>0</v>
      </c>
      <c r="BH1436" s="303">
        <v>0</v>
      </c>
      <c r="BI1436" s="303">
        <v>0</v>
      </c>
      <c r="BJ1436" s="303">
        <v>0</v>
      </c>
      <c r="BK1436" s="303">
        <v>0</v>
      </c>
      <c r="BL1436" s="303">
        <v>0</v>
      </c>
      <c r="BM1436" s="302">
        <v>2.706789E-6</v>
      </c>
      <c r="BN1436" s="303">
        <v>2.5564104000000001E-2</v>
      </c>
      <c r="BO1436" s="303">
        <v>0</v>
      </c>
      <c r="BP1436" s="303">
        <v>0</v>
      </c>
      <c r="BQ1436" s="303">
        <v>0</v>
      </c>
      <c r="BR1436" s="74"/>
      <c r="BS1436" s="144">
        <v>1.2353429E-5</v>
      </c>
      <c r="BT1436" s="144">
        <v>1.0651003999999999E-6</v>
      </c>
      <c r="BU1436" s="144">
        <v>5.4834992999999997E-6</v>
      </c>
      <c r="BV1436" s="136">
        <v>0</v>
      </c>
      <c r="BW1436" s="144">
        <v>1.8111037999999999E-6</v>
      </c>
      <c r="BX1436" s="144">
        <v>1.3100393999999999E-7</v>
      </c>
      <c r="BY1436" s="136">
        <v>0</v>
      </c>
      <c r="BZ1436" s="144">
        <v>1.9883579E-7</v>
      </c>
      <c r="CA1436" s="136">
        <v>0</v>
      </c>
      <c r="CB1436" s="136">
        <v>0</v>
      </c>
      <c r="CC1436" s="136">
        <v>0</v>
      </c>
      <c r="CD1436" s="136">
        <v>0</v>
      </c>
      <c r="CE1436" s="136">
        <v>0</v>
      </c>
      <c r="CF1436" s="144">
        <v>3.1736926999999999E-7</v>
      </c>
      <c r="CG1436" s="144">
        <v>3.2818364E-6</v>
      </c>
      <c r="CH1436" s="144">
        <v>6.4680131000000006E-8</v>
      </c>
      <c r="CI1436" s="136">
        <v>0</v>
      </c>
      <c r="CJ1436" s="137"/>
      <c r="CK1436" s="138"/>
      <c r="CL1436" s="233" t="s">
        <v>4679</v>
      </c>
      <c r="CP1436" s="141"/>
      <c r="CQ1436" s="74"/>
      <c r="CR1436" s="74"/>
      <c r="CS1436" s="74"/>
      <c r="CT1436" s="74"/>
      <c r="CU1436" s="74"/>
      <c r="CV1436" s="74"/>
      <c r="CW1436" s="74"/>
      <c r="CX1436" s="74"/>
      <c r="CY1436" s="74"/>
      <c r="CZ1436" s="74"/>
      <c r="DA1436" s="74"/>
      <c r="DB1436" s="74"/>
    </row>
    <row r="1437" spans="1:106" ht="14.5" customHeight="1">
      <c r="A1437" s="74" t="s">
        <v>5338</v>
      </c>
      <c r="B1437" s="129" t="s">
        <v>4870</v>
      </c>
      <c r="C1437" s="130" t="str">
        <f t="shared" si="785"/>
        <v>B.044.01.257</v>
      </c>
      <c r="D1437" s="131" t="s">
        <v>4868</v>
      </c>
      <c r="E1437" s="129" t="s">
        <v>2549</v>
      </c>
      <c r="F1437" s="132" t="s">
        <v>5340</v>
      </c>
      <c r="G1437" s="132">
        <f t="shared" si="786"/>
        <v>4.6210913399999994E-3</v>
      </c>
      <c r="H1437" s="348">
        <f t="shared" si="787"/>
        <v>4.6210913399999994E-3</v>
      </c>
      <c r="I1437" s="74"/>
      <c r="J1437" s="132">
        <f t="shared" si="788"/>
        <v>3.1730345E-4</v>
      </c>
      <c r="K1437" s="132">
        <f t="shared" si="789"/>
        <v>9.0802750000000001E-4</v>
      </c>
      <c r="L1437" s="300">
        <f t="shared" si="790"/>
        <v>2.3134159000000001E-4</v>
      </c>
      <c r="M1437" s="132">
        <v>3.1644187999999998E-3</v>
      </c>
      <c r="N1437" s="132">
        <v>6.8613769999999999E-4</v>
      </c>
      <c r="O1437" s="132">
        <v>2.2188979999999999E-4</v>
      </c>
      <c r="P1437" s="132">
        <v>1.8641799E-4</v>
      </c>
      <c r="Q1437" s="132">
        <v>1.3088546E-4</v>
      </c>
      <c r="R1437" s="132">
        <v>0</v>
      </c>
      <c r="S1437" s="132">
        <v>0</v>
      </c>
      <c r="T1437" s="132">
        <v>0</v>
      </c>
      <c r="U1437" s="132">
        <v>2.3134159000000001E-4</v>
      </c>
      <c r="V1437" s="132">
        <v>0</v>
      </c>
      <c r="W1437" s="132">
        <v>0</v>
      </c>
      <c r="X1437" s="132">
        <v>0</v>
      </c>
      <c r="Y1437" s="132">
        <v>0</v>
      </c>
      <c r="Z1437" s="132">
        <v>0</v>
      </c>
      <c r="AA1437" s="74"/>
      <c r="AB1437" s="301">
        <f t="shared" si="791"/>
        <v>2.3792622556390974E-2</v>
      </c>
      <c r="AC1437" s="338">
        <f t="shared" si="792"/>
        <v>2.3792622556390974E-2</v>
      </c>
      <c r="AD1437" s="74"/>
      <c r="AE1437" s="136">
        <v>1.2475634</v>
      </c>
      <c r="AF1437" s="136">
        <v>0.29518238000000002</v>
      </c>
      <c r="AG1437" s="136">
        <v>0</v>
      </c>
      <c r="AH1437" s="136">
        <v>0</v>
      </c>
      <c r="AI1437" s="136">
        <v>0</v>
      </c>
      <c r="AJ1437" s="136">
        <v>5.0125312999999998E-2</v>
      </c>
      <c r="AK1437" s="136">
        <v>0.90225568</v>
      </c>
      <c r="AL1437" s="74"/>
      <c r="AM1437" s="133">
        <v>6.8948814000000002E-4</v>
      </c>
      <c r="AN1437" s="340">
        <f t="shared" si="793"/>
        <v>6.8948814000000002E-4</v>
      </c>
      <c r="AP1437" s="133">
        <v>6.4600126000000004E-4</v>
      </c>
      <c r="AQ1437" s="145">
        <v>2.3630149999999999E-5</v>
      </c>
      <c r="AR1437" s="145">
        <v>1.9856728999999998E-5</v>
      </c>
      <c r="AS1437" s="134">
        <f t="shared" si="794"/>
        <v>3.8729093014999996E-8</v>
      </c>
      <c r="AT1437" s="135">
        <f t="shared" si="795"/>
        <v>8.7389606935600003E-11</v>
      </c>
      <c r="AU1437" s="135">
        <f t="shared" si="796"/>
        <v>2.7810545796999996E-3</v>
      </c>
      <c r="AV1437" s="302">
        <v>2.2079554E-8</v>
      </c>
      <c r="AW1437" s="302">
        <v>6.6619343E-11</v>
      </c>
      <c r="AX1437" s="302">
        <v>1.8201356E-15</v>
      </c>
      <c r="AY1437" s="303">
        <v>0</v>
      </c>
      <c r="AZ1437" s="303">
        <v>0</v>
      </c>
      <c r="BA1437" s="302">
        <v>2.7719014999999999E-11</v>
      </c>
      <c r="BB1437" s="302">
        <v>1.662182E-8</v>
      </c>
      <c r="BC1437" s="302">
        <v>3.9293987999999999E-12</v>
      </c>
      <c r="BD1437" s="302">
        <v>1.6839045000000001E-11</v>
      </c>
      <c r="BE1437" s="303">
        <v>0</v>
      </c>
      <c r="BF1437" s="303">
        <v>0</v>
      </c>
      <c r="BG1437" s="303">
        <v>0</v>
      </c>
      <c r="BH1437" s="303">
        <v>0</v>
      </c>
      <c r="BI1437" s="303">
        <v>0</v>
      </c>
      <c r="BJ1437" s="303">
        <v>0</v>
      </c>
      <c r="BK1437" s="303">
        <v>0</v>
      </c>
      <c r="BL1437" s="303">
        <v>0</v>
      </c>
      <c r="BM1437" s="302">
        <v>4.6692797E-6</v>
      </c>
      <c r="BN1437" s="303">
        <v>2.7763852999999998E-3</v>
      </c>
      <c r="BO1437" s="303">
        <v>0</v>
      </c>
      <c r="BP1437" s="303">
        <v>0</v>
      </c>
      <c r="BQ1437" s="303">
        <v>0</v>
      </c>
      <c r="BR1437" s="74"/>
      <c r="BS1437" s="144">
        <v>1.5508496E-6</v>
      </c>
      <c r="BT1437" s="144">
        <v>1.2521932E-7</v>
      </c>
      <c r="BU1437" s="144">
        <v>6.6340144000000001E-7</v>
      </c>
      <c r="BV1437" s="136">
        <v>0</v>
      </c>
      <c r="BW1437" s="144">
        <v>2.0691889E-7</v>
      </c>
      <c r="BX1437" s="144">
        <v>1.7944775000000001E-8</v>
      </c>
      <c r="BY1437" s="136">
        <v>0</v>
      </c>
      <c r="BZ1437" s="144">
        <v>2.7236306000000001E-8</v>
      </c>
      <c r="CA1437" s="136">
        <v>0</v>
      </c>
      <c r="CB1437" s="136">
        <v>0</v>
      </c>
      <c r="CC1437" s="136">
        <v>0</v>
      </c>
      <c r="CD1437" s="136">
        <v>0</v>
      </c>
      <c r="CE1437" s="136">
        <v>0</v>
      </c>
      <c r="CF1437" s="144">
        <v>4.2130682999999997E-8</v>
      </c>
      <c r="CG1437" s="144">
        <v>3.5642330000000002E-7</v>
      </c>
      <c r="CH1437" s="144">
        <v>1.1157487E-7</v>
      </c>
      <c r="CI1437" s="136">
        <v>0</v>
      </c>
      <c r="CJ1437" s="137"/>
      <c r="CK1437" s="138"/>
      <c r="CL1437" s="233" t="s">
        <v>4679</v>
      </c>
      <c r="CP1437" s="141"/>
      <c r="CQ1437" s="74"/>
      <c r="CR1437" s="74"/>
      <c r="CS1437" s="74"/>
      <c r="CT1437" s="74"/>
      <c r="CU1437" s="74"/>
      <c r="CV1437" s="74"/>
      <c r="CW1437" s="74"/>
      <c r="CX1437" s="74"/>
      <c r="CY1437" s="74"/>
      <c r="CZ1437" s="74"/>
      <c r="DA1437" s="74"/>
      <c r="DB1437" s="74"/>
    </row>
    <row r="1438" spans="1:106" ht="14.5" customHeight="1">
      <c r="A1438" s="74" t="s">
        <v>5341</v>
      </c>
      <c r="B1438" s="129" t="s">
        <v>4870</v>
      </c>
      <c r="C1438" s="130" t="str">
        <f t="shared" si="785"/>
        <v>B.044.01.258</v>
      </c>
      <c r="D1438" s="131" t="s">
        <v>4868</v>
      </c>
      <c r="E1438" s="129" t="s">
        <v>2549</v>
      </c>
      <c r="F1438" s="132" t="s">
        <v>5343</v>
      </c>
      <c r="G1438" s="132">
        <f t="shared" si="786"/>
        <v>3.4324783122999997E-2</v>
      </c>
      <c r="H1438" s="348">
        <f t="shared" si="787"/>
        <v>3.4324783122999997E-2</v>
      </c>
      <c r="I1438" s="74"/>
      <c r="J1438" s="132">
        <f t="shared" si="788"/>
        <v>3.8320603000000001E-3</v>
      </c>
      <c r="K1438" s="132">
        <f t="shared" si="789"/>
        <v>5.8808558000000002E-3</v>
      </c>
      <c r="L1438" s="300">
        <f t="shared" si="790"/>
        <v>2.0597022999999999E-5</v>
      </c>
      <c r="M1438" s="132">
        <v>2.4591269999999998E-2</v>
      </c>
      <c r="N1438" s="132">
        <v>2.8454445000000001E-3</v>
      </c>
      <c r="O1438" s="132">
        <v>3.0354113000000001E-3</v>
      </c>
      <c r="P1438" s="132">
        <v>2.5501635E-3</v>
      </c>
      <c r="Q1438" s="132">
        <v>1.2818968000000001E-3</v>
      </c>
      <c r="R1438" s="132">
        <v>0</v>
      </c>
      <c r="S1438" s="132">
        <v>0</v>
      </c>
      <c r="T1438" s="132">
        <v>0</v>
      </c>
      <c r="U1438" s="304">
        <v>2.0597022999999999E-5</v>
      </c>
      <c r="V1438" s="132">
        <v>0</v>
      </c>
      <c r="W1438" s="132">
        <v>0</v>
      </c>
      <c r="X1438" s="132">
        <v>0</v>
      </c>
      <c r="Y1438" s="132">
        <v>0</v>
      </c>
      <c r="Z1438" s="132">
        <v>0</v>
      </c>
      <c r="AA1438" s="74"/>
      <c r="AB1438" s="301">
        <f t="shared" si="791"/>
        <v>0.1848967669172932</v>
      </c>
      <c r="AC1438" s="338">
        <f t="shared" si="792"/>
        <v>0.1848967669172932</v>
      </c>
      <c r="AD1438" s="74"/>
      <c r="AE1438" s="136">
        <v>2.3348526000000001</v>
      </c>
      <c r="AF1438" s="136">
        <v>2.3094926</v>
      </c>
      <c r="AG1438" s="136">
        <v>0</v>
      </c>
      <c r="AH1438" s="136">
        <v>0</v>
      </c>
      <c r="AI1438" s="136">
        <v>7.3006021000000003E-3</v>
      </c>
      <c r="AJ1438" s="136">
        <v>1.8059384000000001E-2</v>
      </c>
      <c r="AK1438" s="136">
        <v>0</v>
      </c>
      <c r="AL1438" s="74"/>
      <c r="AM1438" s="133">
        <v>4.8449334000000002E-3</v>
      </c>
      <c r="AN1438" s="340">
        <f t="shared" si="793"/>
        <v>4.8449334000000002E-3</v>
      </c>
      <c r="AP1438" s="133">
        <v>4.5466698E-3</v>
      </c>
      <c r="AQ1438" s="133">
        <v>1.7940128E-4</v>
      </c>
      <c r="AR1438" s="133">
        <v>1.1886233E-4</v>
      </c>
      <c r="AS1438" s="134">
        <f t="shared" si="794"/>
        <v>2.7258212098E-7</v>
      </c>
      <c r="AT1438" s="135">
        <f t="shared" si="795"/>
        <v>6.6346626360299999E-10</v>
      </c>
      <c r="AU1438" s="135">
        <f t="shared" si="796"/>
        <v>1.6647384719740001E-2</v>
      </c>
      <c r="AV1438" s="302">
        <v>1.7158419999999999E-7</v>
      </c>
      <c r="AW1438" s="302">
        <v>5.1771096E-10</v>
      </c>
      <c r="AX1438" s="302">
        <v>1.4144603E-14</v>
      </c>
      <c r="AY1438" s="303">
        <v>0</v>
      </c>
      <c r="AZ1438" s="303">
        <v>0</v>
      </c>
      <c r="BA1438" s="302">
        <v>3.7919097999999998E-10</v>
      </c>
      <c r="BB1438" s="302">
        <v>1.0061873E-7</v>
      </c>
      <c r="BC1438" s="302">
        <v>5.3753447000000001E-11</v>
      </c>
      <c r="BD1438" s="302">
        <v>9.1987711999999995E-11</v>
      </c>
      <c r="BE1438" s="303">
        <v>0</v>
      </c>
      <c r="BF1438" s="303">
        <v>0</v>
      </c>
      <c r="BG1438" s="303">
        <v>0</v>
      </c>
      <c r="BH1438" s="303">
        <v>0</v>
      </c>
      <c r="BI1438" s="303">
        <v>0</v>
      </c>
      <c r="BJ1438" s="303">
        <v>0</v>
      </c>
      <c r="BK1438" s="303">
        <v>0</v>
      </c>
      <c r="BL1438" s="303">
        <v>0</v>
      </c>
      <c r="BM1438" s="302">
        <v>4.1571973999999998E-7</v>
      </c>
      <c r="BN1438" s="303">
        <v>1.6646969000000001E-2</v>
      </c>
      <c r="BO1438" s="303">
        <v>0</v>
      </c>
      <c r="BP1438" s="303">
        <v>0</v>
      </c>
      <c r="BQ1438" s="303">
        <v>0</v>
      </c>
      <c r="BR1438" s="74"/>
      <c r="BS1438" s="144">
        <v>1.1315870000000001E-5</v>
      </c>
      <c r="BT1438" s="144">
        <v>7.5903113000000001E-7</v>
      </c>
      <c r="BU1438" s="144">
        <v>5.1554125999999998E-6</v>
      </c>
      <c r="BV1438" s="136">
        <v>0</v>
      </c>
      <c r="BW1438" s="144">
        <v>1.5895833E-6</v>
      </c>
      <c r="BX1438" s="144">
        <v>2.4548117999999999E-7</v>
      </c>
      <c r="BY1438" s="136">
        <v>0</v>
      </c>
      <c r="BZ1438" s="144">
        <v>3.7258760999999999E-7</v>
      </c>
      <c r="CA1438" s="136">
        <v>0</v>
      </c>
      <c r="CB1438" s="136">
        <v>0</v>
      </c>
      <c r="CC1438" s="136">
        <v>0</v>
      </c>
      <c r="CD1438" s="136">
        <v>0</v>
      </c>
      <c r="CE1438" s="136">
        <v>0</v>
      </c>
      <c r="CF1438" s="144">
        <v>5.1441627999999998E-7</v>
      </c>
      <c r="CG1438" s="144">
        <v>2.669424E-6</v>
      </c>
      <c r="CH1438" s="144">
        <v>9.9338391999999998E-9</v>
      </c>
      <c r="CI1438" s="136">
        <v>0</v>
      </c>
      <c r="CJ1438" s="137"/>
      <c r="CK1438" s="138"/>
      <c r="CL1438" s="233" t="s">
        <v>4679</v>
      </c>
      <c r="CP1438" s="74"/>
      <c r="CQ1438" s="74"/>
      <c r="CR1438" s="74"/>
      <c r="CS1438" s="74"/>
      <c r="CT1438" s="74"/>
      <c r="CU1438" s="74"/>
      <c r="CV1438" s="74"/>
      <c r="CW1438" s="74"/>
      <c r="CX1438" s="74"/>
      <c r="CY1438" s="74"/>
      <c r="CZ1438" s="74"/>
      <c r="DA1438" s="74"/>
      <c r="DB1438" s="74"/>
    </row>
    <row r="1439" spans="1:106" ht="14.5" customHeight="1">
      <c r="A1439" s="74" t="s">
        <v>5344</v>
      </c>
      <c r="B1439" s="129" t="s">
        <v>4870</v>
      </c>
      <c r="C1439" s="130" t="str">
        <f t="shared" si="785"/>
        <v>B.044.01.259</v>
      </c>
      <c r="D1439" s="131" t="s">
        <v>4868</v>
      </c>
      <c r="E1439" s="129" t="s">
        <v>2549</v>
      </c>
      <c r="F1439" s="132" t="s">
        <v>5346</v>
      </c>
      <c r="G1439" s="132">
        <f t="shared" si="786"/>
        <v>4.0922396399999998E-2</v>
      </c>
      <c r="H1439" s="348">
        <f t="shared" si="787"/>
        <v>4.0922396399999998E-2</v>
      </c>
      <c r="I1439" s="74"/>
      <c r="J1439" s="132">
        <f t="shared" si="788"/>
        <v>2.8650435999999996E-3</v>
      </c>
      <c r="K1439" s="132">
        <f t="shared" si="789"/>
        <v>8.6645457999999995E-3</v>
      </c>
      <c r="L1439" s="300">
        <f t="shared" si="790"/>
        <v>0</v>
      </c>
      <c r="M1439" s="132">
        <v>2.9392807E-2</v>
      </c>
      <c r="N1439" s="132">
        <v>6.8177300999999997E-3</v>
      </c>
      <c r="O1439" s="132">
        <v>1.8468156999999999E-3</v>
      </c>
      <c r="P1439" s="132">
        <v>1.5515794999999999E-3</v>
      </c>
      <c r="Q1439" s="132">
        <v>1.3134640999999999E-3</v>
      </c>
      <c r="R1439" s="132">
        <v>0</v>
      </c>
      <c r="S1439" s="132">
        <v>0</v>
      </c>
      <c r="T1439" s="132">
        <v>0</v>
      </c>
      <c r="U1439" s="132">
        <v>0</v>
      </c>
      <c r="V1439" s="132">
        <v>0</v>
      </c>
      <c r="W1439" s="132">
        <v>0</v>
      </c>
      <c r="X1439" s="132">
        <v>0</v>
      </c>
      <c r="Y1439" s="132">
        <v>0</v>
      </c>
      <c r="Z1439" s="132">
        <v>0</v>
      </c>
      <c r="AA1439" s="74"/>
      <c r="AB1439" s="301">
        <f t="shared" si="791"/>
        <v>0.22099854887218043</v>
      </c>
      <c r="AC1439" s="338">
        <f t="shared" si="792"/>
        <v>0.22099854887218043</v>
      </c>
      <c r="AD1439" s="74"/>
      <c r="AE1439" s="136">
        <v>3.0994152000000001</v>
      </c>
      <c r="AF1439" s="136">
        <v>3.0994152000000001</v>
      </c>
      <c r="AG1439" s="136">
        <v>0</v>
      </c>
      <c r="AH1439" s="136">
        <v>0</v>
      </c>
      <c r="AI1439" s="136">
        <v>0</v>
      </c>
      <c r="AJ1439" s="136">
        <v>0</v>
      </c>
      <c r="AK1439" s="136">
        <v>0</v>
      </c>
      <c r="AL1439" s="74"/>
      <c r="AM1439" s="133">
        <v>6.5547851999999997E-3</v>
      </c>
      <c r="AN1439" s="340">
        <f t="shared" si="793"/>
        <v>6.5547851999999997E-3</v>
      </c>
      <c r="AP1439" s="133">
        <v>6.1262399000000002E-3</v>
      </c>
      <c r="AQ1439" s="133">
        <v>2.2039967000000001E-4</v>
      </c>
      <c r="AR1439" s="133">
        <v>2.0814561E-4</v>
      </c>
      <c r="AS1439" s="134">
        <f t="shared" si="794"/>
        <v>3.6728056872000001E-7</v>
      </c>
      <c r="AT1439" s="135">
        <f t="shared" si="795"/>
        <v>8.1508754938899991E-10</v>
      </c>
      <c r="AU1439" s="135">
        <f t="shared" si="796"/>
        <v>2.9152047E-2</v>
      </c>
      <c r="AV1439" s="302">
        <v>2.0508666E-7</v>
      </c>
      <c r="AW1439" s="302">
        <v>6.1879595000000003E-10</v>
      </c>
      <c r="AX1439" s="302">
        <v>1.6906389000000001E-14</v>
      </c>
      <c r="AY1439" s="303">
        <v>0</v>
      </c>
      <c r="AZ1439" s="303">
        <v>0</v>
      </c>
      <c r="BA1439" s="302">
        <v>2.3070872000000001E-10</v>
      </c>
      <c r="BB1439" s="302">
        <v>1.6196319999999999E-7</v>
      </c>
      <c r="BC1439" s="302">
        <v>3.2704862999999997E-11</v>
      </c>
      <c r="BD1439" s="302">
        <v>1.6356983E-10</v>
      </c>
      <c r="BE1439" s="303">
        <v>0</v>
      </c>
      <c r="BF1439" s="303">
        <v>0</v>
      </c>
      <c r="BG1439" s="303">
        <v>0</v>
      </c>
      <c r="BH1439" s="303">
        <v>0</v>
      </c>
      <c r="BI1439" s="303">
        <v>0</v>
      </c>
      <c r="BJ1439" s="303">
        <v>0</v>
      </c>
      <c r="BK1439" s="303">
        <v>0</v>
      </c>
      <c r="BL1439" s="303">
        <v>0</v>
      </c>
      <c r="BM1439" s="303">
        <v>0</v>
      </c>
      <c r="BN1439" s="303">
        <v>2.9152047E-2</v>
      </c>
      <c r="BO1439" s="303">
        <v>0</v>
      </c>
      <c r="BP1439" s="303">
        <v>0</v>
      </c>
      <c r="BQ1439" s="303">
        <v>0</v>
      </c>
      <c r="BR1439" s="74"/>
      <c r="BS1439" s="144">
        <v>1.3901083999999999E-5</v>
      </c>
      <c r="BT1439" s="144">
        <v>1.2036554999999999E-6</v>
      </c>
      <c r="BU1439" s="144">
        <v>6.1620259999999999E-6</v>
      </c>
      <c r="BV1439" s="136">
        <v>0</v>
      </c>
      <c r="BW1439" s="144">
        <v>2.0557718000000001E-6</v>
      </c>
      <c r="BX1439" s="144">
        <v>1.4935652999999999E-7</v>
      </c>
      <c r="BY1439" s="136">
        <v>0</v>
      </c>
      <c r="BZ1439" s="144">
        <v>2.2669108E-7</v>
      </c>
      <c r="CA1439" s="136">
        <v>0</v>
      </c>
      <c r="CB1439" s="136">
        <v>0</v>
      </c>
      <c r="CC1439" s="136">
        <v>0</v>
      </c>
      <c r="CD1439" s="136">
        <v>0</v>
      </c>
      <c r="CE1439" s="136">
        <v>0</v>
      </c>
      <c r="CF1439" s="144">
        <v>3.6113836E-7</v>
      </c>
      <c r="CG1439" s="144">
        <v>3.7424447999999998E-6</v>
      </c>
      <c r="CH1439" s="136">
        <v>0</v>
      </c>
      <c r="CI1439" s="136">
        <v>0</v>
      </c>
      <c r="CJ1439" s="137"/>
      <c r="CK1439" s="138"/>
      <c r="CL1439" s="233" t="s">
        <v>4679</v>
      </c>
      <c r="CP1439" s="141"/>
      <c r="CQ1439" s="74"/>
      <c r="CR1439" s="74"/>
      <c r="CS1439" s="74"/>
      <c r="CT1439" s="74"/>
      <c r="CU1439" s="74"/>
      <c r="CV1439" s="74"/>
      <c r="CW1439" s="74"/>
      <c r="CX1439" s="74"/>
      <c r="CY1439" s="74"/>
      <c r="CZ1439" s="74"/>
      <c r="DA1439" s="74"/>
      <c r="DB1439" s="74"/>
    </row>
    <row r="1440" spans="1:106" ht="14.5" customHeight="1">
      <c r="A1440" s="74" t="s">
        <v>5347</v>
      </c>
      <c r="B1440" s="129" t="s">
        <v>4870</v>
      </c>
      <c r="C1440" s="130" t="str">
        <f t="shared" si="785"/>
        <v>B.044.01.260</v>
      </c>
      <c r="D1440" s="131" t="s">
        <v>4868</v>
      </c>
      <c r="E1440" s="129" t="s">
        <v>2549</v>
      </c>
      <c r="F1440" s="132" t="s">
        <v>5349</v>
      </c>
      <c r="G1440" s="132">
        <f t="shared" si="786"/>
        <v>3.7334973473999999E-2</v>
      </c>
      <c r="H1440" s="348">
        <f t="shared" si="787"/>
        <v>3.7334973473999999E-2</v>
      </c>
      <c r="I1440" s="74"/>
      <c r="J1440" s="132">
        <f t="shared" si="788"/>
        <v>2.5864227000000004E-3</v>
      </c>
      <c r="K1440" s="132">
        <f t="shared" si="789"/>
        <v>7.8648339999999994E-3</v>
      </c>
      <c r="L1440" s="300">
        <f t="shared" si="790"/>
        <v>9.5485773999999995E-5</v>
      </c>
      <c r="M1440" s="132">
        <v>2.6788230999999999E-2</v>
      </c>
      <c r="N1440" s="132">
        <v>6.1976122999999996E-3</v>
      </c>
      <c r="O1440" s="132">
        <v>1.6672217E-3</v>
      </c>
      <c r="P1440" s="132">
        <v>1.4006958E-3</v>
      </c>
      <c r="Q1440" s="132">
        <v>1.1857269000000001E-3</v>
      </c>
      <c r="R1440" s="132">
        <v>0</v>
      </c>
      <c r="S1440" s="132">
        <v>0</v>
      </c>
      <c r="T1440" s="132">
        <v>0</v>
      </c>
      <c r="U1440" s="304">
        <v>9.5485773999999995E-5</v>
      </c>
      <c r="V1440" s="132">
        <v>0</v>
      </c>
      <c r="W1440" s="132">
        <v>0</v>
      </c>
      <c r="X1440" s="132">
        <v>0</v>
      </c>
      <c r="Y1440" s="132">
        <v>0</v>
      </c>
      <c r="Z1440" s="132">
        <v>0</v>
      </c>
      <c r="AA1440" s="74"/>
      <c r="AB1440" s="301">
        <f t="shared" si="791"/>
        <v>0.20141527067669171</v>
      </c>
      <c r="AC1440" s="338">
        <f t="shared" si="792"/>
        <v>0.20141527067669171</v>
      </c>
      <c r="AD1440" s="74"/>
      <c r="AE1440" s="136">
        <v>2.8997289999999998</v>
      </c>
      <c r="AF1440" s="136">
        <v>2.7970332999999998</v>
      </c>
      <c r="AG1440" s="136">
        <v>0</v>
      </c>
      <c r="AH1440" s="136">
        <v>0</v>
      </c>
      <c r="AI1440" s="136">
        <v>0</v>
      </c>
      <c r="AJ1440" s="136">
        <v>0.10269577000000001</v>
      </c>
      <c r="AK1440" s="136">
        <v>0</v>
      </c>
      <c r="AL1440" s="74"/>
      <c r="AM1440" s="133">
        <v>5.9615170000000004E-3</v>
      </c>
      <c r="AN1440" s="340">
        <f t="shared" si="793"/>
        <v>5.9615170000000004E-3</v>
      </c>
      <c r="AP1440" s="133">
        <v>5.573008E-3</v>
      </c>
      <c r="AQ1440" s="133">
        <v>2.0065656E-4</v>
      </c>
      <c r="AR1440" s="133">
        <v>1.8785249000000001E-4</v>
      </c>
      <c r="AS1440" s="134">
        <f t="shared" si="794"/>
        <v>3.3411318338999999E-7</v>
      </c>
      <c r="AT1440" s="135">
        <f t="shared" si="795"/>
        <v>7.4207306826799994E-10</v>
      </c>
      <c r="AU1440" s="135">
        <f t="shared" si="796"/>
        <v>2.6309872235799999E-2</v>
      </c>
      <c r="AV1440" s="302">
        <v>1.8691336999999999E-7</v>
      </c>
      <c r="AW1440" s="302">
        <v>5.6396277000000002E-10</v>
      </c>
      <c r="AX1440" s="302">
        <v>1.5408268E-14</v>
      </c>
      <c r="AY1440" s="303">
        <v>0</v>
      </c>
      <c r="AZ1440" s="303">
        <v>0</v>
      </c>
      <c r="BA1440" s="302">
        <v>2.0827339E-10</v>
      </c>
      <c r="BB1440" s="302">
        <v>1.4699154E-7</v>
      </c>
      <c r="BC1440" s="302">
        <v>2.9524470000000001E-11</v>
      </c>
      <c r="BD1440" s="302">
        <v>1.4857041999999999E-10</v>
      </c>
      <c r="BE1440" s="303">
        <v>0</v>
      </c>
      <c r="BF1440" s="303">
        <v>0</v>
      </c>
      <c r="BG1440" s="303">
        <v>0</v>
      </c>
      <c r="BH1440" s="303">
        <v>0</v>
      </c>
      <c r="BI1440" s="303">
        <v>0</v>
      </c>
      <c r="BJ1440" s="303">
        <v>0</v>
      </c>
      <c r="BK1440" s="303">
        <v>0</v>
      </c>
      <c r="BL1440" s="303">
        <v>0</v>
      </c>
      <c r="BM1440" s="302">
        <v>1.9272357999999998E-6</v>
      </c>
      <c r="BN1440" s="303">
        <v>2.6307944999999999E-2</v>
      </c>
      <c r="BO1440" s="303">
        <v>0</v>
      </c>
      <c r="BP1440" s="303">
        <v>0</v>
      </c>
      <c r="BQ1440" s="303">
        <v>0</v>
      </c>
      <c r="BR1440" s="74"/>
      <c r="BS1440" s="144">
        <v>1.2659136000000001E-5</v>
      </c>
      <c r="BT1440" s="144">
        <v>1.0928587000000001E-6</v>
      </c>
      <c r="BU1440" s="144">
        <v>5.6159922999999997E-6</v>
      </c>
      <c r="BV1440" s="136">
        <v>0</v>
      </c>
      <c r="BW1440" s="144">
        <v>1.8610004E-6</v>
      </c>
      <c r="BX1440" s="144">
        <v>1.3483232E-7</v>
      </c>
      <c r="BY1440" s="136">
        <v>0</v>
      </c>
      <c r="BZ1440" s="144">
        <v>2.0464644E-7</v>
      </c>
      <c r="CA1440" s="136">
        <v>0</v>
      </c>
      <c r="CB1440" s="136">
        <v>0</v>
      </c>
      <c r="CC1440" s="136">
        <v>0</v>
      </c>
      <c r="CD1440" s="136">
        <v>0</v>
      </c>
      <c r="CE1440" s="136">
        <v>0</v>
      </c>
      <c r="CF1440" s="144">
        <v>3.2642526999999999E-7</v>
      </c>
      <c r="CG1440" s="144">
        <v>3.3773283E-6</v>
      </c>
      <c r="CH1440" s="144">
        <v>4.6052301000000001E-8</v>
      </c>
      <c r="CI1440" s="136">
        <v>0</v>
      </c>
      <c r="CJ1440" s="137"/>
      <c r="CK1440" s="138"/>
      <c r="CL1440" s="233" t="s">
        <v>4679</v>
      </c>
      <c r="CP1440" s="141"/>
      <c r="CQ1440" s="74"/>
      <c r="CR1440" s="74"/>
      <c r="CS1440" s="74"/>
      <c r="CT1440" s="74"/>
      <c r="CU1440" s="74"/>
      <c r="CV1440" s="74"/>
      <c r="CW1440" s="74"/>
      <c r="CX1440" s="74"/>
      <c r="CY1440" s="74"/>
      <c r="CZ1440" s="74"/>
      <c r="DA1440" s="74"/>
      <c r="DB1440" s="74"/>
    </row>
    <row r="1441" spans="1:106" ht="14.5" customHeight="1">
      <c r="A1441" s="74" t="s">
        <v>5350</v>
      </c>
      <c r="B1441" s="129" t="s">
        <v>4870</v>
      </c>
      <c r="C1441" s="130" t="str">
        <f t="shared" si="785"/>
        <v>B.044.01.261</v>
      </c>
      <c r="D1441" s="131" t="s">
        <v>4868</v>
      </c>
      <c r="E1441" s="129" t="s">
        <v>2549</v>
      </c>
      <c r="F1441" s="132" t="s">
        <v>5352</v>
      </c>
      <c r="G1441" s="132">
        <f t="shared" si="786"/>
        <v>4.1728535346000004E-2</v>
      </c>
      <c r="H1441" s="348">
        <f t="shared" si="787"/>
        <v>4.1728535346000004E-2</v>
      </c>
      <c r="I1441" s="74"/>
      <c r="J1441" s="132">
        <f t="shared" si="788"/>
        <v>2.2052916499999999E-3</v>
      </c>
      <c r="K1441" s="132">
        <f t="shared" si="789"/>
        <v>4.5673585999999999E-3</v>
      </c>
      <c r="L1441" s="300">
        <f t="shared" si="790"/>
        <v>1.1718480960000001E-3</v>
      </c>
      <c r="M1441" s="132">
        <v>3.3784037000000003E-2</v>
      </c>
      <c r="N1441" s="132">
        <v>2.2087643999999999E-3</v>
      </c>
      <c r="O1441" s="132">
        <v>2.3585941999999999E-3</v>
      </c>
      <c r="P1441" s="132">
        <v>1.9815439E-3</v>
      </c>
      <c r="Q1441" s="132">
        <v>2.2374775000000001E-4</v>
      </c>
      <c r="R1441" s="132">
        <v>0</v>
      </c>
      <c r="S1441" s="132">
        <v>0</v>
      </c>
      <c r="T1441" s="132">
        <v>0</v>
      </c>
      <c r="U1441" s="304">
        <v>5.1988696000000002E-5</v>
      </c>
      <c r="V1441" s="132">
        <v>0</v>
      </c>
      <c r="W1441" s="132">
        <v>1.1198594000000001E-3</v>
      </c>
      <c r="X1441" s="132">
        <v>0</v>
      </c>
      <c r="Y1441" s="132">
        <v>0</v>
      </c>
      <c r="Z1441" s="132">
        <v>0</v>
      </c>
      <c r="AA1441" s="74"/>
      <c r="AB1441" s="301">
        <f t="shared" si="791"/>
        <v>0.25401531578947367</v>
      </c>
      <c r="AC1441" s="338">
        <f t="shared" si="792"/>
        <v>0.25401531578947367</v>
      </c>
      <c r="AD1441" s="74"/>
      <c r="AE1441" s="136">
        <v>2.9698644999999999</v>
      </c>
      <c r="AF1441" s="136">
        <v>2.7228492000000002</v>
      </c>
      <c r="AG1441" s="136">
        <v>0.15180541</v>
      </c>
      <c r="AH1441" s="136">
        <v>0</v>
      </c>
      <c r="AI1441" s="136">
        <v>1.9712202000000002E-3</v>
      </c>
      <c r="AJ1441" s="136">
        <v>7.8355999999999995E-2</v>
      </c>
      <c r="AK1441" s="136">
        <v>1.4882711999999999E-2</v>
      </c>
      <c r="AL1441" s="74"/>
      <c r="AM1441" s="133">
        <v>5.2957038E-3</v>
      </c>
      <c r="AN1441" s="340">
        <f t="shared" si="793"/>
        <v>5.2957038E-3</v>
      </c>
      <c r="AP1441" s="133">
        <v>5.0381851999999998E-3</v>
      </c>
      <c r="AQ1441" s="133">
        <v>2.2293399999999999E-4</v>
      </c>
      <c r="AR1441" s="145">
        <v>3.4584593000000002E-5</v>
      </c>
      <c r="AS1441" s="134">
        <f t="shared" si="794"/>
        <v>3.0204947134E-7</v>
      </c>
      <c r="AT1441" s="135">
        <f t="shared" si="795"/>
        <v>8.2446003817199995E-10</v>
      </c>
      <c r="AU1441" s="135">
        <f t="shared" si="796"/>
        <v>4.8437806131000002E-3</v>
      </c>
      <c r="AV1441" s="302">
        <v>2.3572621E-7</v>
      </c>
      <c r="AW1441" s="302">
        <v>7.1124288000000003E-10</v>
      </c>
      <c r="AX1441" s="302">
        <v>1.9432171999999999E-14</v>
      </c>
      <c r="AY1441" s="303">
        <v>0</v>
      </c>
      <c r="AZ1441" s="303">
        <v>0</v>
      </c>
      <c r="BA1441" s="302">
        <v>2.9464134E-10</v>
      </c>
      <c r="BB1441" s="302">
        <v>6.602862E-8</v>
      </c>
      <c r="BC1441" s="302">
        <v>4.1767838000000001E-11</v>
      </c>
      <c r="BD1441" s="302">
        <v>7.1429888000000006E-11</v>
      </c>
      <c r="BE1441" s="303">
        <v>0</v>
      </c>
      <c r="BF1441" s="303">
        <v>0</v>
      </c>
      <c r="BG1441" s="303">
        <v>0</v>
      </c>
      <c r="BH1441" s="303">
        <v>0</v>
      </c>
      <c r="BI1441" s="303">
        <v>0</v>
      </c>
      <c r="BJ1441" s="303">
        <v>0</v>
      </c>
      <c r="BK1441" s="303">
        <v>0</v>
      </c>
      <c r="BL1441" s="303">
        <v>0</v>
      </c>
      <c r="BM1441" s="302">
        <v>1.0493130999999999E-6</v>
      </c>
      <c r="BN1441" s="303">
        <v>4.8427313E-3</v>
      </c>
      <c r="BO1441" s="303">
        <v>0</v>
      </c>
      <c r="BP1441" s="303">
        <v>0</v>
      </c>
      <c r="BQ1441" s="303">
        <v>0</v>
      </c>
      <c r="BR1441" s="74"/>
      <c r="BS1441" s="144">
        <v>1.2632009E-5</v>
      </c>
      <c r="BT1441" s="144">
        <v>5.8946322000000002E-7</v>
      </c>
      <c r="BU1441" s="144">
        <v>7.0826209999999997E-6</v>
      </c>
      <c r="BV1441" s="136">
        <v>0</v>
      </c>
      <c r="BW1441" s="144">
        <v>5.4359312E-7</v>
      </c>
      <c r="BX1441" s="144">
        <v>1.9074532E-7</v>
      </c>
      <c r="BY1441" s="136">
        <v>0</v>
      </c>
      <c r="BZ1441" s="144">
        <v>2.8951034000000002E-7</v>
      </c>
      <c r="CA1441" s="136">
        <v>0</v>
      </c>
      <c r="CB1441" s="136">
        <v>0</v>
      </c>
      <c r="CC1441" s="136">
        <v>0</v>
      </c>
      <c r="CD1441" s="136">
        <v>0</v>
      </c>
      <c r="CE1441" s="136">
        <v>0</v>
      </c>
      <c r="CF1441" s="144">
        <v>3.9969391999999998E-7</v>
      </c>
      <c r="CG1441" s="144">
        <v>3.5113077000000001E-6</v>
      </c>
      <c r="CH1441" s="144">
        <v>2.5073882999999999E-8</v>
      </c>
      <c r="CI1441" s="136">
        <v>0</v>
      </c>
      <c r="CJ1441" s="137"/>
      <c r="CK1441" s="138"/>
      <c r="CL1441" s="233" t="s">
        <v>4679</v>
      </c>
      <c r="CP1441" s="141"/>
      <c r="CQ1441" s="74"/>
      <c r="CR1441" s="74"/>
      <c r="CS1441" s="74"/>
      <c r="CT1441" s="74"/>
      <c r="CU1441" s="74"/>
      <c r="CV1441" s="74"/>
      <c r="CW1441" s="74"/>
      <c r="CX1441" s="74"/>
      <c r="CY1441" s="74"/>
      <c r="CZ1441" s="74"/>
      <c r="DA1441" s="74"/>
      <c r="DB1441" s="74"/>
    </row>
    <row r="1442" spans="1:106" ht="14.5" customHeight="1">
      <c r="A1442" s="74" t="s">
        <v>5353</v>
      </c>
      <c r="B1442" s="129" t="s">
        <v>4870</v>
      </c>
      <c r="C1442" s="130" t="str">
        <f t="shared" si="785"/>
        <v>B.044.01.262</v>
      </c>
      <c r="D1442" s="131" t="s">
        <v>4868</v>
      </c>
      <c r="E1442" s="129" t="s">
        <v>2549</v>
      </c>
      <c r="F1442" s="132" t="s">
        <v>5355</v>
      </c>
      <c r="G1442" s="132">
        <f t="shared" si="786"/>
        <v>2.9528911338000001E-2</v>
      </c>
      <c r="H1442" s="348">
        <f t="shared" si="787"/>
        <v>2.9528911338000001E-2</v>
      </c>
      <c r="I1442" s="74"/>
      <c r="J1442" s="132">
        <f t="shared" si="788"/>
        <v>7.8684858999999996E-4</v>
      </c>
      <c r="K1442" s="132">
        <f t="shared" si="789"/>
        <v>1.76961045E-3</v>
      </c>
      <c r="L1442" s="300">
        <f t="shared" si="790"/>
        <v>6.6629352979999997E-3</v>
      </c>
      <c r="M1442" s="132">
        <v>2.0309516999999999E-2</v>
      </c>
      <c r="N1442" s="132">
        <v>9.7149868999999995E-4</v>
      </c>
      <c r="O1442" s="132">
        <v>7.9811176E-4</v>
      </c>
      <c r="P1442" s="132">
        <v>6.7052379E-4</v>
      </c>
      <c r="Q1442" s="132">
        <v>1.1632479999999999E-4</v>
      </c>
      <c r="R1442" s="132">
        <v>0</v>
      </c>
      <c r="S1442" s="132">
        <v>0</v>
      </c>
      <c r="T1442" s="132">
        <v>0</v>
      </c>
      <c r="U1442" s="304">
        <v>6.0511698E-5</v>
      </c>
      <c r="V1442" s="132">
        <v>0</v>
      </c>
      <c r="W1442" s="132">
        <v>6.6024235999999998E-3</v>
      </c>
      <c r="X1442" s="132">
        <v>0</v>
      </c>
      <c r="Y1442" s="132">
        <v>0</v>
      </c>
      <c r="Z1442" s="132">
        <v>0</v>
      </c>
      <c r="AA1442" s="74"/>
      <c r="AB1442" s="301">
        <f t="shared" si="791"/>
        <v>0.15270313533834584</v>
      </c>
      <c r="AC1442" s="338">
        <f t="shared" si="792"/>
        <v>0.15270313533834584</v>
      </c>
      <c r="AD1442" s="74"/>
      <c r="AE1442" s="136">
        <v>2.7539387999999998</v>
      </c>
      <c r="AF1442" s="136">
        <v>1.7640129</v>
      </c>
      <c r="AG1442" s="136">
        <v>0.89500842000000003</v>
      </c>
      <c r="AH1442" s="136">
        <v>0</v>
      </c>
      <c r="AI1442" s="136">
        <v>3.2420170999999998E-2</v>
      </c>
      <c r="AJ1442" s="136">
        <v>5.6336118999999997E-2</v>
      </c>
      <c r="AK1442" s="136">
        <v>6.1612211000000002E-3</v>
      </c>
      <c r="AL1442" s="74"/>
      <c r="AM1442" s="133">
        <v>2.9921175E-3</v>
      </c>
      <c r="AN1442" s="340">
        <f t="shared" si="793"/>
        <v>2.9921175E-3</v>
      </c>
      <c r="AP1442" s="133">
        <v>2.8165503999999998E-3</v>
      </c>
      <c r="AQ1442" s="133">
        <v>1.2725707E-4</v>
      </c>
      <c r="AR1442" s="145">
        <v>4.8309999000000001E-5</v>
      </c>
      <c r="AS1442" s="134">
        <f t="shared" si="794"/>
        <v>1.6885794006700002E-7</v>
      </c>
      <c r="AT1442" s="135">
        <f t="shared" si="795"/>
        <v>4.7062527278999995E-10</v>
      </c>
      <c r="AU1442" s="135">
        <f t="shared" si="796"/>
        <v>6.7661062370000004E-3</v>
      </c>
      <c r="AV1442" s="302">
        <v>1.4170851000000001E-7</v>
      </c>
      <c r="AW1442" s="302">
        <v>4.2756878E-10</v>
      </c>
      <c r="AX1442" s="302">
        <v>1.168179E-14</v>
      </c>
      <c r="AY1442" s="303">
        <v>0</v>
      </c>
      <c r="AZ1442" s="303">
        <v>0</v>
      </c>
      <c r="BA1442" s="302">
        <v>9.9702067E-11</v>
      </c>
      <c r="BB1442" s="302">
        <v>2.7049728E-8</v>
      </c>
      <c r="BC1442" s="302">
        <v>1.413359E-11</v>
      </c>
      <c r="BD1442" s="302">
        <v>2.8911221000000001E-11</v>
      </c>
      <c r="BE1442" s="303">
        <v>0</v>
      </c>
      <c r="BF1442" s="303">
        <v>0</v>
      </c>
      <c r="BG1442" s="303">
        <v>0</v>
      </c>
      <c r="BH1442" s="303">
        <v>0</v>
      </c>
      <c r="BI1442" s="303">
        <v>0</v>
      </c>
      <c r="BJ1442" s="303">
        <v>0</v>
      </c>
      <c r="BK1442" s="303">
        <v>0</v>
      </c>
      <c r="BL1442" s="303">
        <v>0</v>
      </c>
      <c r="BM1442" s="302">
        <v>1.221337E-6</v>
      </c>
      <c r="BN1442" s="303">
        <v>6.7648849000000004E-3</v>
      </c>
      <c r="BO1442" s="303">
        <v>0</v>
      </c>
      <c r="BP1442" s="303">
        <v>0</v>
      </c>
      <c r="BQ1442" s="303">
        <v>0</v>
      </c>
      <c r="BR1442" s="74"/>
      <c r="BS1442" s="144">
        <v>8.3111267999999997E-6</v>
      </c>
      <c r="BT1442" s="144">
        <v>2.3214734000000001E-7</v>
      </c>
      <c r="BU1442" s="144">
        <v>4.2577685999999997E-6</v>
      </c>
      <c r="BV1442" s="136">
        <v>0</v>
      </c>
      <c r="BW1442" s="144">
        <v>2.4721590000000002E-7</v>
      </c>
      <c r="BX1442" s="144">
        <v>6.4545263000000001E-8</v>
      </c>
      <c r="BY1442" s="136">
        <v>0</v>
      </c>
      <c r="BZ1442" s="144">
        <v>9.7965817999999993E-8</v>
      </c>
      <c r="CA1442" s="136">
        <v>0</v>
      </c>
      <c r="CB1442" s="136">
        <v>0</v>
      </c>
      <c r="CC1442" s="136">
        <v>0</v>
      </c>
      <c r="CD1442" s="136">
        <v>0</v>
      </c>
      <c r="CE1442" s="136">
        <v>0</v>
      </c>
      <c r="CF1442" s="144">
        <v>1.3737172999999999E-7</v>
      </c>
      <c r="CG1442" s="144">
        <v>3.2449275999999998E-6</v>
      </c>
      <c r="CH1442" s="144">
        <v>2.9184483E-8</v>
      </c>
      <c r="CI1442" s="136">
        <v>0</v>
      </c>
      <c r="CJ1442" s="137"/>
      <c r="CK1442" s="138"/>
      <c r="CL1442" s="233" t="s">
        <v>4679</v>
      </c>
      <c r="CP1442" s="141"/>
      <c r="CQ1442" s="74"/>
      <c r="CR1442" s="74"/>
      <c r="CS1442" s="74"/>
      <c r="CT1442" s="74"/>
      <c r="CU1442" s="74"/>
      <c r="CV1442" s="74"/>
      <c r="CW1442" s="74"/>
      <c r="CX1442" s="74"/>
      <c r="CY1442" s="74"/>
      <c r="CZ1442" s="74"/>
      <c r="DA1442" s="74"/>
      <c r="DB1442" s="74"/>
    </row>
    <row r="1443" spans="1:106" ht="14.5" customHeight="1">
      <c r="A1443" s="74" t="s">
        <v>5356</v>
      </c>
      <c r="B1443" s="129" t="s">
        <v>4870</v>
      </c>
      <c r="C1443" s="130" t="str">
        <f t="shared" si="785"/>
        <v>B.044.01.263</v>
      </c>
      <c r="D1443" s="131" t="s">
        <v>4868</v>
      </c>
      <c r="E1443" s="129" t="s">
        <v>2549</v>
      </c>
      <c r="F1443" s="132" t="s">
        <v>5358</v>
      </c>
      <c r="G1443" s="132">
        <f t="shared" si="786"/>
        <v>4.0297484868E-2</v>
      </c>
      <c r="H1443" s="348">
        <f t="shared" si="787"/>
        <v>4.0297484868E-2</v>
      </c>
      <c r="I1443" s="74"/>
      <c r="J1443" s="132">
        <f t="shared" si="788"/>
        <v>2.8148579999999999E-3</v>
      </c>
      <c r="K1443" s="132">
        <f t="shared" si="789"/>
        <v>8.5230976999999992E-3</v>
      </c>
      <c r="L1443" s="300">
        <f t="shared" si="790"/>
        <v>2.1062167999999999E-5</v>
      </c>
      <c r="M1443" s="132">
        <v>2.8938466999999999E-2</v>
      </c>
      <c r="N1443" s="132">
        <v>6.7086823000000002E-3</v>
      </c>
      <c r="O1443" s="132">
        <v>1.8144153999999999E-3</v>
      </c>
      <c r="P1443" s="132">
        <v>1.5243588E-3</v>
      </c>
      <c r="Q1443" s="132">
        <v>1.2904991999999999E-3</v>
      </c>
      <c r="R1443" s="132">
        <v>0</v>
      </c>
      <c r="S1443" s="132">
        <v>0</v>
      </c>
      <c r="T1443" s="132">
        <v>0</v>
      </c>
      <c r="U1443" s="304">
        <v>2.1062167999999999E-5</v>
      </c>
      <c r="V1443" s="132">
        <v>0</v>
      </c>
      <c r="W1443" s="132">
        <v>0</v>
      </c>
      <c r="X1443" s="132">
        <v>0</v>
      </c>
      <c r="Y1443" s="132">
        <v>0</v>
      </c>
      <c r="Z1443" s="132">
        <v>0</v>
      </c>
      <c r="AA1443" s="74"/>
      <c r="AB1443" s="301">
        <f t="shared" si="791"/>
        <v>0.21758245864661652</v>
      </c>
      <c r="AC1443" s="338">
        <f t="shared" si="792"/>
        <v>0.21758245864661652</v>
      </c>
      <c r="AD1443" s="74"/>
      <c r="AE1443" s="136">
        <v>3.0635066000000002</v>
      </c>
      <c r="AF1443" s="136">
        <v>3.0450393999999998</v>
      </c>
      <c r="AG1443" s="136">
        <v>0</v>
      </c>
      <c r="AH1443" s="136">
        <v>0</v>
      </c>
      <c r="AI1443" s="136">
        <v>0</v>
      </c>
      <c r="AJ1443" s="136">
        <v>1.8467220999999999E-2</v>
      </c>
      <c r="AK1443" s="136">
        <v>0</v>
      </c>
      <c r="AL1443" s="74"/>
      <c r="AM1443" s="133">
        <v>6.4505583E-3</v>
      </c>
      <c r="AN1443" s="340">
        <f t="shared" si="793"/>
        <v>6.4505583E-3</v>
      </c>
      <c r="AP1443" s="133">
        <v>6.0291188000000003E-3</v>
      </c>
      <c r="AQ1443" s="133">
        <v>2.1694252000000001E-4</v>
      </c>
      <c r="AR1443" s="133">
        <v>2.0449695999999999E-4</v>
      </c>
      <c r="AS1443" s="134">
        <f t="shared" si="794"/>
        <v>3.6145796119E-7</v>
      </c>
      <c r="AT1443" s="135">
        <f t="shared" si="795"/>
        <v>8.0230223705799987E-10</v>
      </c>
      <c r="AU1443" s="135">
        <f t="shared" si="796"/>
        <v>2.8641031107979997E-2</v>
      </c>
      <c r="AV1443" s="302">
        <v>2.0191652E-7</v>
      </c>
      <c r="AW1443" s="302">
        <v>6.0923089000000001E-10</v>
      </c>
      <c r="AX1443" s="302">
        <v>1.6645058E-14</v>
      </c>
      <c r="AY1443" s="303">
        <v>0</v>
      </c>
      <c r="AZ1443" s="303">
        <v>0</v>
      </c>
      <c r="BA1443" s="302">
        <v>2.2666119E-10</v>
      </c>
      <c r="BB1443" s="302">
        <v>1.5931477999999999E-7</v>
      </c>
      <c r="BC1443" s="302">
        <v>3.2131092E-11</v>
      </c>
      <c r="BD1443" s="302">
        <v>1.6092361E-10</v>
      </c>
      <c r="BE1443" s="303">
        <v>0</v>
      </c>
      <c r="BF1443" s="303">
        <v>0</v>
      </c>
      <c r="BG1443" s="303">
        <v>0</v>
      </c>
      <c r="BH1443" s="303">
        <v>0</v>
      </c>
      <c r="BI1443" s="303">
        <v>0</v>
      </c>
      <c r="BJ1443" s="303">
        <v>0</v>
      </c>
      <c r="BK1443" s="303">
        <v>0</v>
      </c>
      <c r="BL1443" s="303">
        <v>0</v>
      </c>
      <c r="BM1443" s="302">
        <v>4.2510798E-7</v>
      </c>
      <c r="BN1443" s="303">
        <v>2.8640605999999999E-2</v>
      </c>
      <c r="BO1443" s="303">
        <v>0</v>
      </c>
      <c r="BP1443" s="303">
        <v>0</v>
      </c>
      <c r="BQ1443" s="303">
        <v>0</v>
      </c>
      <c r="BR1443" s="74"/>
      <c r="BS1443" s="144">
        <v>1.3683199E-5</v>
      </c>
      <c r="BT1443" s="144">
        <v>1.1840790000000001E-6</v>
      </c>
      <c r="BU1443" s="144">
        <v>6.0667763000000001E-6</v>
      </c>
      <c r="BV1443" s="136">
        <v>0</v>
      </c>
      <c r="BW1443" s="144">
        <v>2.0210444999999999E-6</v>
      </c>
      <c r="BX1443" s="144">
        <v>1.4673623999999999E-7</v>
      </c>
      <c r="BY1443" s="136">
        <v>0</v>
      </c>
      <c r="BZ1443" s="144">
        <v>2.2271402999999999E-7</v>
      </c>
      <c r="CA1443" s="136">
        <v>0</v>
      </c>
      <c r="CB1443" s="136">
        <v>0</v>
      </c>
      <c r="CC1443" s="136">
        <v>0</v>
      </c>
      <c r="CD1443" s="136">
        <v>0</v>
      </c>
      <c r="CE1443" s="136">
        <v>0</v>
      </c>
      <c r="CF1443" s="144">
        <v>3.5490256999999999E-7</v>
      </c>
      <c r="CG1443" s="144">
        <v>3.6767877E-6</v>
      </c>
      <c r="CH1443" s="144">
        <v>1.0158176000000001E-8</v>
      </c>
      <c r="CI1443" s="136">
        <v>0</v>
      </c>
      <c r="CJ1443" s="137"/>
      <c r="CK1443" s="138"/>
      <c r="CL1443" s="233" t="s">
        <v>4679</v>
      </c>
      <c r="CP1443" s="141"/>
      <c r="CQ1443" s="74"/>
      <c r="CR1443" s="74"/>
      <c r="CS1443" s="74"/>
      <c r="CT1443" s="74"/>
      <c r="CU1443" s="74"/>
      <c r="CV1443" s="74"/>
      <c r="CW1443" s="74"/>
      <c r="CX1443" s="74"/>
      <c r="CY1443" s="74"/>
      <c r="CZ1443" s="74"/>
      <c r="DA1443" s="74"/>
      <c r="DB1443" s="74"/>
    </row>
    <row r="1444" spans="1:106" ht="14.5" customHeight="1">
      <c r="A1444" s="74" t="s">
        <v>5359</v>
      </c>
      <c r="B1444" s="129" t="s">
        <v>4870</v>
      </c>
      <c r="C1444" s="130" t="str">
        <f t="shared" si="785"/>
        <v>B.044.01.264</v>
      </c>
      <c r="D1444" s="131" t="s">
        <v>4868</v>
      </c>
      <c r="E1444" s="129" t="s">
        <v>2549</v>
      </c>
      <c r="F1444" s="132" t="s">
        <v>5361</v>
      </c>
      <c r="G1444" s="132">
        <f t="shared" si="786"/>
        <v>2.7021575159999998E-2</v>
      </c>
      <c r="H1444" s="348">
        <f t="shared" si="787"/>
        <v>2.7021575159999998E-2</v>
      </c>
      <c r="I1444" s="74"/>
      <c r="J1444" s="132">
        <f t="shared" si="788"/>
        <v>2.1289784500000001E-3</v>
      </c>
      <c r="K1444" s="132">
        <f t="shared" si="789"/>
        <v>4.4491428999999996E-3</v>
      </c>
      <c r="L1444" s="300">
        <f t="shared" si="790"/>
        <v>1.0888181000000001E-4</v>
      </c>
      <c r="M1444" s="132">
        <v>2.0334571999999999E-2</v>
      </c>
      <c r="N1444" s="132">
        <v>2.9592278999999999E-3</v>
      </c>
      <c r="O1444" s="132">
        <v>1.4899150000000001E-3</v>
      </c>
      <c r="P1444" s="132">
        <v>1.2517337999999999E-3</v>
      </c>
      <c r="Q1444" s="132">
        <v>8.7724465000000001E-4</v>
      </c>
      <c r="R1444" s="132">
        <v>0</v>
      </c>
      <c r="S1444" s="132">
        <v>0</v>
      </c>
      <c r="T1444" s="132">
        <v>0</v>
      </c>
      <c r="U1444" s="132">
        <v>1.0888181000000001E-4</v>
      </c>
      <c r="V1444" s="132">
        <v>0</v>
      </c>
      <c r="W1444" s="132">
        <v>0</v>
      </c>
      <c r="X1444" s="132">
        <v>0</v>
      </c>
      <c r="Y1444" s="132">
        <v>0</v>
      </c>
      <c r="Z1444" s="132">
        <v>0</v>
      </c>
      <c r="AA1444" s="74"/>
      <c r="AB1444" s="301">
        <f t="shared" si="791"/>
        <v>0.15289151879699248</v>
      </c>
      <c r="AC1444" s="338">
        <f t="shared" si="792"/>
        <v>0.15289151879699248</v>
      </c>
      <c r="AD1444" s="74"/>
      <c r="AE1444" s="136">
        <v>2.2889512000000001</v>
      </c>
      <c r="AF1444" s="136">
        <v>1.8968700999999999</v>
      </c>
      <c r="AG1444" s="136">
        <v>0</v>
      </c>
      <c r="AH1444" s="136">
        <v>0</v>
      </c>
      <c r="AI1444" s="136">
        <v>1.1588605E-2</v>
      </c>
      <c r="AJ1444" s="136">
        <v>5.8586837000000003E-2</v>
      </c>
      <c r="AK1444" s="136">
        <v>0.32190568000000003</v>
      </c>
      <c r="AL1444" s="74"/>
      <c r="AM1444" s="133">
        <v>3.9572249000000004E-3</v>
      </c>
      <c r="AN1444" s="340">
        <f t="shared" si="793"/>
        <v>3.9572249000000004E-3</v>
      </c>
      <c r="AP1444" s="133">
        <v>3.7317448999999998E-3</v>
      </c>
      <c r="AQ1444" s="133">
        <v>1.4404190000000001E-4</v>
      </c>
      <c r="AR1444" s="145">
        <v>8.1438126E-5</v>
      </c>
      <c r="AS1444" s="134">
        <f t="shared" si="794"/>
        <v>2.2372571782E-7</v>
      </c>
      <c r="AT1444" s="135">
        <f t="shared" si="795"/>
        <v>5.32699326201E-10</v>
      </c>
      <c r="AU1444" s="135">
        <f t="shared" si="796"/>
        <v>1.14058996145E-2</v>
      </c>
      <c r="AV1444" s="302">
        <v>1.4188333000000001E-7</v>
      </c>
      <c r="AW1444" s="302">
        <v>4.2809624E-10</v>
      </c>
      <c r="AX1444" s="302">
        <v>1.1696200999999999E-14</v>
      </c>
      <c r="AY1444" s="303">
        <v>0</v>
      </c>
      <c r="AZ1444" s="303">
        <v>0</v>
      </c>
      <c r="BA1444" s="302">
        <v>1.8612382000000001E-10</v>
      </c>
      <c r="BB1444" s="302">
        <v>8.1656264000000005E-8</v>
      </c>
      <c r="BC1444" s="302">
        <v>2.6384585000000001E-11</v>
      </c>
      <c r="BD1444" s="302">
        <v>7.8206805000000004E-11</v>
      </c>
      <c r="BE1444" s="303">
        <v>0</v>
      </c>
      <c r="BF1444" s="303">
        <v>0</v>
      </c>
      <c r="BG1444" s="303">
        <v>0</v>
      </c>
      <c r="BH1444" s="303">
        <v>0</v>
      </c>
      <c r="BI1444" s="303">
        <v>0</v>
      </c>
      <c r="BJ1444" s="303">
        <v>0</v>
      </c>
      <c r="BK1444" s="303">
        <v>0</v>
      </c>
      <c r="BL1444" s="303">
        <v>0</v>
      </c>
      <c r="BM1444" s="302">
        <v>2.1976145E-6</v>
      </c>
      <c r="BN1444" s="303">
        <v>1.1403702E-2</v>
      </c>
      <c r="BO1444" s="303">
        <v>0</v>
      </c>
      <c r="BP1444" s="303">
        <v>0</v>
      </c>
      <c r="BQ1444" s="303">
        <v>0</v>
      </c>
      <c r="BR1444" s="74"/>
      <c r="BS1444" s="144">
        <v>8.9655739999999999E-6</v>
      </c>
      <c r="BT1444" s="144">
        <v>6.0045839999999998E-7</v>
      </c>
      <c r="BU1444" s="144">
        <v>4.2630211000000004E-6</v>
      </c>
      <c r="BV1444" s="136">
        <v>0</v>
      </c>
      <c r="BW1444" s="144">
        <v>1.1899698999999999E-6</v>
      </c>
      <c r="BX1444" s="144">
        <v>1.2049310000000001E-7</v>
      </c>
      <c r="BY1444" s="136">
        <v>0</v>
      </c>
      <c r="BZ1444" s="144">
        <v>1.8288259000000001E-7</v>
      </c>
      <c r="CA1444" s="136">
        <v>0</v>
      </c>
      <c r="CB1444" s="136">
        <v>0</v>
      </c>
      <c r="CC1444" s="136">
        <v>0</v>
      </c>
      <c r="CD1444" s="136">
        <v>0</v>
      </c>
      <c r="CE1444" s="136">
        <v>0</v>
      </c>
      <c r="CF1444" s="144">
        <v>2.6729162000000001E-7</v>
      </c>
      <c r="CG1444" s="144">
        <v>2.2889441000000001E-6</v>
      </c>
      <c r="CH1444" s="144">
        <v>5.2513140999999997E-8</v>
      </c>
      <c r="CI1444" s="136">
        <v>0</v>
      </c>
      <c r="CJ1444" s="137"/>
      <c r="CK1444" s="138"/>
      <c r="CL1444" s="233" t="s">
        <v>4679</v>
      </c>
      <c r="CP1444" s="141"/>
      <c r="CQ1444" s="74"/>
      <c r="CR1444" s="74"/>
      <c r="CS1444" s="74"/>
      <c r="CT1444" s="74"/>
      <c r="CU1444" s="74"/>
      <c r="CV1444" s="74"/>
      <c r="CW1444" s="74"/>
      <c r="CX1444" s="74"/>
      <c r="CY1444" s="74"/>
      <c r="CZ1444" s="74"/>
      <c r="DA1444" s="74"/>
      <c r="DB1444" s="74"/>
    </row>
    <row r="1445" spans="1:106" ht="14.5" customHeight="1">
      <c r="A1445" s="74" t="s">
        <v>5362</v>
      </c>
      <c r="B1445" s="129" t="s">
        <v>4870</v>
      </c>
      <c r="C1445" s="130" t="str">
        <f t="shared" si="785"/>
        <v>B.044.01.265</v>
      </c>
      <c r="D1445" s="131" t="s">
        <v>4868</v>
      </c>
      <c r="E1445" s="129" t="s">
        <v>2549</v>
      </c>
      <c r="F1445" s="132" t="s">
        <v>5364</v>
      </c>
      <c r="G1445" s="132">
        <f t="shared" si="786"/>
        <v>1.488062259E-2</v>
      </c>
      <c r="H1445" s="348">
        <f t="shared" si="787"/>
        <v>1.488062259E-2</v>
      </c>
      <c r="I1445" s="74"/>
      <c r="J1445" s="132">
        <f t="shared" si="788"/>
        <v>1.1394469300000001E-3</v>
      </c>
      <c r="K1445" s="132">
        <f t="shared" si="789"/>
        <v>3.0309012800000001E-3</v>
      </c>
      <c r="L1445" s="300">
        <f t="shared" si="790"/>
        <v>1.2465537999999999E-4</v>
      </c>
      <c r="M1445" s="132">
        <v>1.0585618999999999E-2</v>
      </c>
      <c r="N1445" s="132">
        <v>2.2485118000000002E-3</v>
      </c>
      <c r="O1445" s="132">
        <v>7.8238948000000001E-4</v>
      </c>
      <c r="P1445" s="132">
        <v>6.5731491000000004E-4</v>
      </c>
      <c r="Q1445" s="132">
        <v>4.8213202E-4</v>
      </c>
      <c r="R1445" s="132">
        <v>0</v>
      </c>
      <c r="S1445" s="132">
        <v>0</v>
      </c>
      <c r="T1445" s="132">
        <v>0</v>
      </c>
      <c r="U1445" s="132">
        <v>1.2465537999999999E-4</v>
      </c>
      <c r="V1445" s="132">
        <v>0</v>
      </c>
      <c r="W1445" s="132">
        <v>0</v>
      </c>
      <c r="X1445" s="132">
        <v>0</v>
      </c>
      <c r="Y1445" s="132">
        <v>0</v>
      </c>
      <c r="Z1445" s="132">
        <v>0</v>
      </c>
      <c r="AA1445" s="74"/>
      <c r="AB1445" s="301">
        <f t="shared" si="791"/>
        <v>7.9591120300751869E-2</v>
      </c>
      <c r="AC1445" s="338">
        <f t="shared" si="792"/>
        <v>7.9591120300751869E-2</v>
      </c>
      <c r="AD1445" s="74"/>
      <c r="AE1445" s="136">
        <v>1.7527672999999999</v>
      </c>
      <c r="AF1445" s="136">
        <v>1.0833723</v>
      </c>
      <c r="AG1445" s="136">
        <v>0</v>
      </c>
      <c r="AH1445" s="136">
        <v>0</v>
      </c>
      <c r="AI1445" s="136">
        <v>3.2993875999999998E-2</v>
      </c>
      <c r="AJ1445" s="136">
        <v>1.9034928E-3</v>
      </c>
      <c r="AK1445" s="136">
        <v>0.63449763000000003</v>
      </c>
      <c r="AL1445" s="74"/>
      <c r="AM1445" s="133">
        <v>2.3144479000000002E-3</v>
      </c>
      <c r="AN1445" s="340">
        <f t="shared" si="793"/>
        <v>2.3144479000000002E-3</v>
      </c>
      <c r="AP1445" s="133">
        <v>2.1648709E-3</v>
      </c>
      <c r="AQ1445" s="145">
        <v>7.9085926000000006E-5</v>
      </c>
      <c r="AR1445" s="145">
        <v>7.0491101999999999E-5</v>
      </c>
      <c r="AS1445" s="134">
        <f t="shared" si="794"/>
        <v>1.2978842200099999E-7</v>
      </c>
      <c r="AT1445" s="135">
        <f t="shared" si="795"/>
        <v>2.924775337209E-10</v>
      </c>
      <c r="AU1445" s="135">
        <f t="shared" si="796"/>
        <v>9.8727032800999988E-3</v>
      </c>
      <c r="AV1445" s="302">
        <v>7.3860562000000001E-8</v>
      </c>
      <c r="AW1445" s="302">
        <v>2.2285514000000001E-10</v>
      </c>
      <c r="AX1445" s="302">
        <v>6.0887208999999999E-15</v>
      </c>
      <c r="AY1445" s="303">
        <v>0</v>
      </c>
      <c r="AZ1445" s="303">
        <v>0</v>
      </c>
      <c r="BA1445" s="302">
        <v>9.7738001000000006E-11</v>
      </c>
      <c r="BB1445" s="302">
        <v>5.5830121999999997E-8</v>
      </c>
      <c r="BC1445" s="302">
        <v>1.3855167E-11</v>
      </c>
      <c r="BD1445" s="302">
        <v>5.5761138000000001E-11</v>
      </c>
      <c r="BE1445" s="303">
        <v>0</v>
      </c>
      <c r="BF1445" s="303">
        <v>0</v>
      </c>
      <c r="BG1445" s="303">
        <v>0</v>
      </c>
      <c r="BH1445" s="303">
        <v>0</v>
      </c>
      <c r="BI1445" s="303">
        <v>0</v>
      </c>
      <c r="BJ1445" s="303">
        <v>0</v>
      </c>
      <c r="BK1445" s="303">
        <v>0</v>
      </c>
      <c r="BL1445" s="303">
        <v>0</v>
      </c>
      <c r="BM1445" s="302">
        <v>2.5159800999999999E-6</v>
      </c>
      <c r="BN1445" s="303">
        <v>9.8701872999999996E-3</v>
      </c>
      <c r="BO1445" s="303">
        <v>0</v>
      </c>
      <c r="BP1445" s="303">
        <v>0</v>
      </c>
      <c r="BQ1445" s="303">
        <v>0</v>
      </c>
      <c r="BR1445" s="74"/>
      <c r="BS1445" s="144">
        <v>5.0303610000000001E-6</v>
      </c>
      <c r="BT1445" s="144">
        <v>4.1661216000000002E-7</v>
      </c>
      <c r="BU1445" s="144">
        <v>2.2192117E-6</v>
      </c>
      <c r="BV1445" s="136">
        <v>0</v>
      </c>
      <c r="BW1445" s="144">
        <v>7.2754084999999998E-7</v>
      </c>
      <c r="BX1445" s="144">
        <v>6.3273763000000002E-8</v>
      </c>
      <c r="BY1445" s="136">
        <v>0</v>
      </c>
      <c r="BZ1445" s="144">
        <v>9.6035954999999996E-8</v>
      </c>
      <c r="CA1445" s="136">
        <v>0</v>
      </c>
      <c r="CB1445" s="136">
        <v>0</v>
      </c>
      <c r="CC1445" s="136">
        <v>0</v>
      </c>
      <c r="CD1445" s="136">
        <v>0</v>
      </c>
      <c r="CE1445" s="136">
        <v>0</v>
      </c>
      <c r="CF1445" s="144">
        <v>1.4693664999999999E-7</v>
      </c>
      <c r="CG1445" s="144">
        <v>1.3006293000000001E-6</v>
      </c>
      <c r="CH1445" s="144">
        <v>6.0120651999999994E-8</v>
      </c>
      <c r="CI1445" s="136">
        <v>0</v>
      </c>
      <c r="CJ1445" s="137"/>
      <c r="CK1445" s="138"/>
      <c r="CL1445" s="233" t="s">
        <v>4679</v>
      </c>
      <c r="CP1445" s="141"/>
      <c r="CQ1445" s="74"/>
      <c r="CR1445" s="74"/>
      <c r="CS1445" s="74"/>
      <c r="CT1445" s="74"/>
      <c r="CU1445" s="74"/>
      <c r="CV1445" s="74"/>
      <c r="CW1445" s="74"/>
      <c r="CX1445" s="74"/>
      <c r="CY1445" s="74"/>
      <c r="CZ1445" s="74"/>
      <c r="DA1445" s="74"/>
      <c r="DB1445" s="74"/>
    </row>
    <row r="1446" spans="1:106" ht="14.5" customHeight="1">
      <c r="A1446" s="74" t="s">
        <v>5365</v>
      </c>
      <c r="B1446" s="129" t="s">
        <v>4870</v>
      </c>
      <c r="C1446" s="130" t="str">
        <f t="shared" si="785"/>
        <v>B.044.01.266</v>
      </c>
      <c r="D1446" s="131" t="s">
        <v>4868</v>
      </c>
      <c r="E1446" s="129" t="s">
        <v>2549</v>
      </c>
      <c r="F1446" s="132" t="s">
        <v>5367</v>
      </c>
      <c r="G1446" s="132">
        <f t="shared" si="786"/>
        <v>2.0583269290000001E-2</v>
      </c>
      <c r="H1446" s="348">
        <f t="shared" si="787"/>
        <v>2.0583269290000001E-2</v>
      </c>
      <c r="I1446" s="74"/>
      <c r="J1446" s="132">
        <f t="shared" si="788"/>
        <v>1.4439278000000001E-3</v>
      </c>
      <c r="K1446" s="132">
        <f t="shared" si="789"/>
        <v>4.3266230499999997E-3</v>
      </c>
      <c r="L1446" s="300">
        <f t="shared" si="790"/>
        <v>1.1248144E-4</v>
      </c>
      <c r="M1446" s="132">
        <v>1.4700237E-2</v>
      </c>
      <c r="N1446" s="132">
        <v>3.3857887000000001E-3</v>
      </c>
      <c r="O1446" s="132">
        <v>9.4083435E-4</v>
      </c>
      <c r="P1446" s="132">
        <v>7.9043042999999997E-4</v>
      </c>
      <c r="Q1446" s="132">
        <v>6.5349736999999999E-4</v>
      </c>
      <c r="R1446" s="132">
        <v>0</v>
      </c>
      <c r="S1446" s="132">
        <v>0</v>
      </c>
      <c r="T1446" s="132">
        <v>0</v>
      </c>
      <c r="U1446" s="132">
        <v>1.1248144E-4</v>
      </c>
      <c r="V1446" s="132">
        <v>0</v>
      </c>
      <c r="W1446" s="132">
        <v>0</v>
      </c>
      <c r="X1446" s="132">
        <v>0</v>
      </c>
      <c r="Y1446" s="132">
        <v>0</v>
      </c>
      <c r="Z1446" s="132">
        <v>0</v>
      </c>
      <c r="AA1446" s="74"/>
      <c r="AB1446" s="301">
        <f t="shared" si="791"/>
        <v>0.1105280977443609</v>
      </c>
      <c r="AC1446" s="338">
        <f t="shared" si="792"/>
        <v>0.1105280977443609</v>
      </c>
      <c r="AD1446" s="74"/>
      <c r="AE1446" s="136">
        <v>2.0658908</v>
      </c>
      <c r="AF1446" s="136">
        <v>1.5343639</v>
      </c>
      <c r="AG1446" s="136">
        <v>0</v>
      </c>
      <c r="AH1446" s="136">
        <v>0</v>
      </c>
      <c r="AI1446" s="136">
        <v>0</v>
      </c>
      <c r="AJ1446" s="136">
        <v>1.0422094999999999E-2</v>
      </c>
      <c r="AK1446" s="136">
        <v>0.52110473999999996</v>
      </c>
      <c r="AL1446" s="74"/>
      <c r="AM1446" s="133">
        <v>3.2718079000000001E-3</v>
      </c>
      <c r="AN1446" s="340">
        <f t="shared" si="793"/>
        <v>3.2718079000000001E-3</v>
      </c>
      <c r="AP1446" s="133">
        <v>3.0585269000000001E-3</v>
      </c>
      <c r="AQ1446" s="133">
        <v>1.1022245999999999E-4</v>
      </c>
      <c r="AR1446" s="133">
        <v>1.0305859E-4</v>
      </c>
      <c r="AS1446" s="134">
        <f t="shared" si="794"/>
        <v>1.8336492032E-7</v>
      </c>
      <c r="AT1446" s="135">
        <f t="shared" si="795"/>
        <v>4.0762742539919992E-10</v>
      </c>
      <c r="AU1446" s="135">
        <f t="shared" si="796"/>
        <v>1.4433976267600001E-2</v>
      </c>
      <c r="AV1446" s="302">
        <v>1.0257007E-7</v>
      </c>
      <c r="AW1446" s="302">
        <v>3.0947865999999998E-10</v>
      </c>
      <c r="AX1446" s="302">
        <v>8.4553991999999994E-15</v>
      </c>
      <c r="AY1446" s="303">
        <v>0</v>
      </c>
      <c r="AZ1446" s="303">
        <v>0</v>
      </c>
      <c r="BA1446" s="302">
        <v>1.1753131999999999E-10</v>
      </c>
      <c r="BB1446" s="302">
        <v>8.0677318999999994E-8</v>
      </c>
      <c r="BC1446" s="302">
        <v>1.6661032999999999E-11</v>
      </c>
      <c r="BD1446" s="302">
        <v>8.1479277000000002E-11</v>
      </c>
      <c r="BE1446" s="303">
        <v>0</v>
      </c>
      <c r="BF1446" s="303">
        <v>0</v>
      </c>
      <c r="BG1446" s="303">
        <v>0</v>
      </c>
      <c r="BH1446" s="303">
        <v>0</v>
      </c>
      <c r="BI1446" s="303">
        <v>0</v>
      </c>
      <c r="BJ1446" s="303">
        <v>0</v>
      </c>
      <c r="BK1446" s="303">
        <v>0</v>
      </c>
      <c r="BL1446" s="303">
        <v>0</v>
      </c>
      <c r="BM1446" s="302">
        <v>2.2702675999999999E-6</v>
      </c>
      <c r="BN1446" s="303">
        <v>1.4431706000000001E-2</v>
      </c>
      <c r="BO1446" s="303">
        <v>0</v>
      </c>
      <c r="BP1446" s="303">
        <v>0</v>
      </c>
      <c r="BQ1446" s="303">
        <v>0</v>
      </c>
      <c r="BR1446" s="74"/>
      <c r="BS1446" s="144">
        <v>6.9867143000000002E-6</v>
      </c>
      <c r="BT1446" s="144">
        <v>6.0043728000000003E-7</v>
      </c>
      <c r="BU1446" s="144">
        <v>3.0818165E-6</v>
      </c>
      <c r="BV1446" s="136">
        <v>0</v>
      </c>
      <c r="BW1446" s="144">
        <v>1.0227943E-6</v>
      </c>
      <c r="BX1446" s="144">
        <v>7.6087589999999995E-8</v>
      </c>
      <c r="BY1446" s="136">
        <v>0</v>
      </c>
      <c r="BZ1446" s="144">
        <v>1.1548459E-7</v>
      </c>
      <c r="CA1446" s="136">
        <v>0</v>
      </c>
      <c r="CB1446" s="136">
        <v>0</v>
      </c>
      <c r="CC1446" s="136">
        <v>0</v>
      </c>
      <c r="CD1446" s="136">
        <v>0</v>
      </c>
      <c r="CE1446" s="136">
        <v>0</v>
      </c>
      <c r="CF1446" s="144">
        <v>1.8314934999999999E-7</v>
      </c>
      <c r="CG1446" s="144">
        <v>1.8526953999999999E-6</v>
      </c>
      <c r="CH1446" s="144">
        <v>5.4249225000000001E-8</v>
      </c>
      <c r="CI1446" s="136">
        <v>0</v>
      </c>
      <c r="CJ1446" s="137"/>
      <c r="CK1446" s="138"/>
      <c r="CL1446" s="233" t="s">
        <v>4679</v>
      </c>
      <c r="CP1446" s="141"/>
      <c r="CQ1446" s="74"/>
      <c r="CR1446" s="74"/>
      <c r="CS1446" s="74"/>
      <c r="CT1446" s="74"/>
      <c r="CU1446" s="74"/>
      <c r="CV1446" s="74"/>
      <c r="CW1446" s="74"/>
      <c r="CX1446" s="74"/>
      <c r="CY1446" s="74"/>
      <c r="CZ1446" s="74"/>
      <c r="DA1446" s="74"/>
      <c r="DB1446" s="74"/>
    </row>
    <row r="1447" spans="1:106" ht="14.5" customHeight="1">
      <c r="A1447" s="74" t="s">
        <v>5368</v>
      </c>
      <c r="B1447" s="129" t="s">
        <v>4870</v>
      </c>
      <c r="C1447" s="130" t="str">
        <f t="shared" si="785"/>
        <v>B.044.01.267</v>
      </c>
      <c r="D1447" s="131" t="s">
        <v>4868</v>
      </c>
      <c r="E1447" s="129" t="s">
        <v>2549</v>
      </c>
      <c r="F1447" s="132" t="s">
        <v>5370</v>
      </c>
      <c r="G1447" s="132">
        <f t="shared" si="786"/>
        <v>3.5387092652199997E-2</v>
      </c>
      <c r="H1447" s="348">
        <f t="shared" si="787"/>
        <v>3.5387092652199997E-2</v>
      </c>
      <c r="I1447" s="74"/>
      <c r="J1447" s="132">
        <f t="shared" si="788"/>
        <v>3.4210997000000002E-3</v>
      </c>
      <c r="K1447" s="132">
        <f t="shared" si="789"/>
        <v>6.5630628E-3</v>
      </c>
      <c r="L1447" s="300">
        <f t="shared" si="790"/>
        <v>9.0931521999999999E-6</v>
      </c>
      <c r="M1447" s="132">
        <v>2.5393836999999999E-2</v>
      </c>
      <c r="N1447" s="132">
        <v>3.9851547000000001E-3</v>
      </c>
      <c r="O1447" s="132">
        <v>2.5779080999999999E-3</v>
      </c>
      <c r="P1447" s="132">
        <v>2.1657978E-3</v>
      </c>
      <c r="Q1447" s="132">
        <v>1.2553019E-3</v>
      </c>
      <c r="R1447" s="132">
        <v>0</v>
      </c>
      <c r="S1447" s="132">
        <v>0</v>
      </c>
      <c r="T1447" s="132">
        <v>0</v>
      </c>
      <c r="U1447" s="304">
        <v>9.0931521999999999E-6</v>
      </c>
      <c r="V1447" s="132">
        <v>0</v>
      </c>
      <c r="W1447" s="132">
        <v>0</v>
      </c>
      <c r="X1447" s="132">
        <v>0</v>
      </c>
      <c r="Y1447" s="132">
        <v>0</v>
      </c>
      <c r="Z1447" s="132">
        <v>0</v>
      </c>
      <c r="AA1447" s="74"/>
      <c r="AB1447" s="301">
        <f t="shared" si="791"/>
        <v>0.19093110526315787</v>
      </c>
      <c r="AC1447" s="338">
        <f t="shared" si="792"/>
        <v>0.19093110526315787</v>
      </c>
      <c r="AD1447" s="74"/>
      <c r="AE1447" s="136">
        <v>2.5382698000000001</v>
      </c>
      <c r="AF1447" s="136">
        <v>2.4905371000000001</v>
      </c>
      <c r="AG1447" s="136">
        <v>0</v>
      </c>
      <c r="AH1447" s="136">
        <v>0</v>
      </c>
      <c r="AI1447" s="136">
        <v>6.2806178999999995E-4</v>
      </c>
      <c r="AJ1447" s="136">
        <v>0</v>
      </c>
      <c r="AK1447" s="136">
        <v>4.7104634999999999E-2</v>
      </c>
      <c r="AL1447" s="74"/>
      <c r="AM1447" s="133">
        <v>5.2345012E-3</v>
      </c>
      <c r="AN1447" s="340">
        <f t="shared" si="793"/>
        <v>5.2345012E-3</v>
      </c>
      <c r="AP1447" s="133">
        <v>4.9049174999999997E-3</v>
      </c>
      <c r="AQ1447" s="133">
        <v>1.8700297E-4</v>
      </c>
      <c r="AR1447" s="133">
        <v>1.4258072999999999E-4</v>
      </c>
      <c r="AS1447" s="134">
        <f t="shared" si="794"/>
        <v>2.9405979857E-7</v>
      </c>
      <c r="AT1447" s="135">
        <f t="shared" si="795"/>
        <v>6.9157904722999993E-10</v>
      </c>
      <c r="AU1447" s="135">
        <f t="shared" si="796"/>
        <v>1.996928953151E-2</v>
      </c>
      <c r="AV1447" s="302">
        <v>1.7718407E-7</v>
      </c>
      <c r="AW1447" s="302">
        <v>5.3460709999999998E-10</v>
      </c>
      <c r="AX1447" s="302">
        <v>1.4606230000000001E-14</v>
      </c>
      <c r="AY1447" s="303">
        <v>0</v>
      </c>
      <c r="AZ1447" s="303">
        <v>0</v>
      </c>
      <c r="BA1447" s="302">
        <v>3.2203857E-10</v>
      </c>
      <c r="BB1447" s="302">
        <v>1.1655369E-7</v>
      </c>
      <c r="BC1447" s="302">
        <v>4.5651620999999997E-11</v>
      </c>
      <c r="BD1447" s="302">
        <v>1.1130572E-10</v>
      </c>
      <c r="BE1447" s="303">
        <v>0</v>
      </c>
      <c r="BF1447" s="303">
        <v>0</v>
      </c>
      <c r="BG1447" s="303">
        <v>0</v>
      </c>
      <c r="BH1447" s="303">
        <v>0</v>
      </c>
      <c r="BI1447" s="303">
        <v>0</v>
      </c>
      <c r="BJ1447" s="303">
        <v>0</v>
      </c>
      <c r="BK1447" s="303">
        <v>0</v>
      </c>
      <c r="BL1447" s="303">
        <v>0</v>
      </c>
      <c r="BM1447" s="302">
        <v>1.8353151E-7</v>
      </c>
      <c r="BN1447" s="303">
        <v>1.9969106E-2</v>
      </c>
      <c r="BO1447" s="303">
        <v>0</v>
      </c>
      <c r="BP1447" s="303">
        <v>0</v>
      </c>
      <c r="BQ1447" s="303">
        <v>0</v>
      </c>
      <c r="BR1447" s="74"/>
      <c r="BS1447" s="144">
        <v>1.1795001000000001E-5</v>
      </c>
      <c r="BT1447" s="144">
        <v>8.7339917999999996E-7</v>
      </c>
      <c r="BU1447" s="144">
        <v>5.3236658999999999E-6</v>
      </c>
      <c r="BV1447" s="136">
        <v>0</v>
      </c>
      <c r="BW1447" s="144">
        <v>1.6875783999999999E-6</v>
      </c>
      <c r="BX1447" s="144">
        <v>2.0848178E-7</v>
      </c>
      <c r="BY1447" s="136">
        <v>0</v>
      </c>
      <c r="BZ1447" s="144">
        <v>3.1643046999999999E-7</v>
      </c>
      <c r="CA1447" s="136">
        <v>0</v>
      </c>
      <c r="CB1447" s="136">
        <v>0</v>
      </c>
      <c r="CC1447" s="136">
        <v>0</v>
      </c>
      <c r="CD1447" s="136">
        <v>0</v>
      </c>
      <c r="CE1447" s="136">
        <v>0</v>
      </c>
      <c r="CF1447" s="144">
        <v>4.5173268000000002E-7</v>
      </c>
      <c r="CG1447" s="144">
        <v>2.9293273999999999E-6</v>
      </c>
      <c r="CH1447" s="144">
        <v>4.3855808999999999E-9</v>
      </c>
      <c r="CI1447" s="136">
        <v>0</v>
      </c>
      <c r="CJ1447" s="137"/>
      <c r="CK1447" s="138"/>
      <c r="CL1447" s="233" t="s">
        <v>4679</v>
      </c>
      <c r="CP1447" s="141"/>
      <c r="CQ1447" s="74"/>
      <c r="CR1447" s="74"/>
      <c r="CS1447" s="74"/>
      <c r="CT1447" s="74"/>
      <c r="CU1447" s="74"/>
      <c r="CV1447" s="74"/>
      <c r="CW1447" s="74"/>
      <c r="CX1447" s="74"/>
      <c r="CY1447" s="74"/>
      <c r="CZ1447" s="74"/>
      <c r="DA1447" s="74"/>
      <c r="DB1447" s="74"/>
    </row>
    <row r="1448" spans="1:106" ht="14.5" customHeight="1">
      <c r="A1448" s="74" t="s">
        <v>5371</v>
      </c>
      <c r="B1448" s="129" t="s">
        <v>4870</v>
      </c>
      <c r="C1448" s="130" t="str">
        <f t="shared" si="785"/>
        <v>B.044.01.268</v>
      </c>
      <c r="D1448" s="131" t="s">
        <v>4868</v>
      </c>
      <c r="E1448" s="129" t="s">
        <v>2549</v>
      </c>
      <c r="F1448" s="132" t="s">
        <v>5373</v>
      </c>
      <c r="G1448" s="132">
        <f t="shared" si="786"/>
        <v>3.6800038851E-2</v>
      </c>
      <c r="H1448" s="348">
        <f t="shared" si="787"/>
        <v>3.6800038851E-2</v>
      </c>
      <c r="I1448" s="74"/>
      <c r="J1448" s="132">
        <f t="shared" si="788"/>
        <v>3.2395966999999998E-3</v>
      </c>
      <c r="K1448" s="132">
        <f t="shared" si="789"/>
        <v>4.8591525999999996E-3</v>
      </c>
      <c r="L1448" s="300">
        <f t="shared" si="790"/>
        <v>2.0328385509999999E-3</v>
      </c>
      <c r="M1448" s="132">
        <v>2.6668450999999999E-2</v>
      </c>
      <c r="N1448" s="132">
        <v>2.4210555999999999E-3</v>
      </c>
      <c r="O1448" s="132">
        <v>2.4380970000000002E-3</v>
      </c>
      <c r="P1448" s="132">
        <v>2.0483372E-3</v>
      </c>
      <c r="Q1448" s="132">
        <v>1.1912595E-3</v>
      </c>
      <c r="R1448" s="132">
        <v>0</v>
      </c>
      <c r="S1448" s="132">
        <v>0</v>
      </c>
      <c r="T1448" s="132">
        <v>0</v>
      </c>
      <c r="U1448" s="304">
        <v>5.3067350999999999E-5</v>
      </c>
      <c r="V1448" s="132">
        <v>0</v>
      </c>
      <c r="W1448" s="132">
        <v>1.9797712E-3</v>
      </c>
      <c r="X1448" s="132">
        <v>0</v>
      </c>
      <c r="Y1448" s="132">
        <v>0</v>
      </c>
      <c r="Z1448" s="132">
        <v>0</v>
      </c>
      <c r="AA1448" s="74"/>
      <c r="AB1448" s="301">
        <f t="shared" si="791"/>
        <v>0.20051466917293231</v>
      </c>
      <c r="AC1448" s="338">
        <f t="shared" si="792"/>
        <v>0.20051466917293231</v>
      </c>
      <c r="AD1448" s="74"/>
      <c r="AE1448" s="136">
        <v>2.6750780999999999</v>
      </c>
      <c r="AF1448" s="136">
        <v>2.3253613999999998</v>
      </c>
      <c r="AG1448" s="136">
        <v>0.26837295</v>
      </c>
      <c r="AH1448" s="136">
        <v>0</v>
      </c>
      <c r="AI1448" s="136">
        <v>7.2371194999999999E-3</v>
      </c>
      <c r="AJ1448" s="136">
        <v>5.2506039999999997E-2</v>
      </c>
      <c r="AK1448" s="136">
        <v>2.1600584999999999E-2</v>
      </c>
      <c r="AL1448" s="74"/>
      <c r="AM1448" s="133">
        <v>4.7909980000000003E-3</v>
      </c>
      <c r="AN1448" s="340">
        <f t="shared" si="793"/>
        <v>4.7909980000000003E-3</v>
      </c>
      <c r="AP1448" s="133">
        <v>4.5402565999999997E-3</v>
      </c>
      <c r="AQ1448" s="133">
        <v>1.8424669000000001E-4</v>
      </c>
      <c r="AR1448" s="145">
        <v>6.6494635999999997E-5</v>
      </c>
      <c r="AS1448" s="134">
        <f t="shared" si="794"/>
        <v>2.7219764101999996E-7</v>
      </c>
      <c r="AT1448" s="135">
        <f t="shared" si="795"/>
        <v>6.8138567537200011E-10</v>
      </c>
      <c r="AU1448" s="135">
        <f t="shared" si="796"/>
        <v>9.3129742842000002E-3</v>
      </c>
      <c r="AV1448" s="302">
        <v>1.8607761E-7</v>
      </c>
      <c r="AW1448" s="302">
        <v>5.6144106000000005E-10</v>
      </c>
      <c r="AX1448" s="302">
        <v>1.5339372E-14</v>
      </c>
      <c r="AY1448" s="303">
        <v>0</v>
      </c>
      <c r="AZ1448" s="303">
        <v>0</v>
      </c>
      <c r="BA1448" s="302">
        <v>3.0457302000000003E-10</v>
      </c>
      <c r="BB1448" s="302">
        <v>8.5815457999999998E-8</v>
      </c>
      <c r="BC1448" s="302">
        <v>4.3175736E-11</v>
      </c>
      <c r="BD1448" s="302">
        <v>7.6753539999999995E-11</v>
      </c>
      <c r="BE1448" s="303">
        <v>0</v>
      </c>
      <c r="BF1448" s="303">
        <v>0</v>
      </c>
      <c r="BG1448" s="303">
        <v>0</v>
      </c>
      <c r="BH1448" s="303">
        <v>0</v>
      </c>
      <c r="BI1448" s="303">
        <v>0</v>
      </c>
      <c r="BJ1448" s="303">
        <v>0</v>
      </c>
      <c r="BK1448" s="303">
        <v>0</v>
      </c>
      <c r="BL1448" s="303">
        <v>0</v>
      </c>
      <c r="BM1448" s="302">
        <v>1.0710842000000001E-6</v>
      </c>
      <c r="BN1448" s="303">
        <v>9.3119032000000008E-3</v>
      </c>
      <c r="BO1448" s="303">
        <v>0</v>
      </c>
      <c r="BP1448" s="303">
        <v>0</v>
      </c>
      <c r="BQ1448" s="303">
        <v>0</v>
      </c>
      <c r="BR1448" s="74"/>
      <c r="BS1448" s="144">
        <v>1.1711062999999999E-5</v>
      </c>
      <c r="BT1448" s="144">
        <v>6.2943586999999995E-7</v>
      </c>
      <c r="BU1448" s="144">
        <v>5.5908808999999999E-6</v>
      </c>
      <c r="BV1448" s="136">
        <v>0</v>
      </c>
      <c r="BW1448" s="144">
        <v>1.4377258999999999E-6</v>
      </c>
      <c r="BX1448" s="144">
        <v>1.9717491000000001E-7</v>
      </c>
      <c r="BY1448" s="136">
        <v>0</v>
      </c>
      <c r="BZ1448" s="144">
        <v>2.9926907000000002E-7</v>
      </c>
      <c r="CA1448" s="136">
        <v>0</v>
      </c>
      <c r="CB1448" s="136">
        <v>0</v>
      </c>
      <c r="CC1448" s="136">
        <v>0</v>
      </c>
      <c r="CD1448" s="136">
        <v>0</v>
      </c>
      <c r="CE1448" s="136">
        <v>0</v>
      </c>
      <c r="CF1448" s="144">
        <v>4.1447164999999998E-7</v>
      </c>
      <c r="CG1448" s="144">
        <v>3.1165100999999999E-6</v>
      </c>
      <c r="CH1448" s="144">
        <v>2.5594113E-8</v>
      </c>
      <c r="CI1448" s="136">
        <v>0</v>
      </c>
      <c r="CJ1448" s="137"/>
      <c r="CK1448" s="138"/>
      <c r="CL1448" s="233" t="s">
        <v>4679</v>
      </c>
      <c r="CP1448" s="141"/>
      <c r="CQ1448" s="74"/>
      <c r="CR1448" s="74"/>
      <c r="CS1448" s="74"/>
      <c r="CT1448" s="74"/>
      <c r="CU1448" s="74"/>
      <c r="CV1448" s="74"/>
      <c r="CW1448" s="74"/>
      <c r="CX1448" s="74"/>
      <c r="CY1448" s="74"/>
      <c r="CZ1448" s="74"/>
      <c r="DA1448" s="74"/>
      <c r="DB1448" s="74"/>
    </row>
    <row r="1449" spans="1:106" ht="14.5" customHeight="1">
      <c r="A1449" s="74" t="s">
        <v>5374</v>
      </c>
      <c r="B1449" s="129" t="s">
        <v>4870</v>
      </c>
      <c r="C1449" s="130" t="str">
        <f t="shared" si="785"/>
        <v>B.044.01.269</v>
      </c>
      <c r="D1449" s="131" t="s">
        <v>4868</v>
      </c>
      <c r="E1449" s="129" t="s">
        <v>2549</v>
      </c>
      <c r="F1449" s="132" t="s">
        <v>5376</v>
      </c>
      <c r="G1449" s="132">
        <f t="shared" si="786"/>
        <v>4.2551600199999999E-3</v>
      </c>
      <c r="H1449" s="348">
        <f t="shared" si="787"/>
        <v>4.2551600199999999E-3</v>
      </c>
      <c r="I1449" s="74"/>
      <c r="J1449" s="132">
        <f t="shared" si="788"/>
        <v>3.8386090000000001E-4</v>
      </c>
      <c r="K1449" s="132">
        <f t="shared" si="789"/>
        <v>5.4677345000000001E-4</v>
      </c>
      <c r="L1449" s="300">
        <f t="shared" si="790"/>
        <v>1.8538417E-4</v>
      </c>
      <c r="M1449" s="132">
        <v>3.1391415E-3</v>
      </c>
      <c r="N1449" s="132">
        <v>2.4820122000000002E-4</v>
      </c>
      <c r="O1449" s="132">
        <v>2.9857222999999999E-4</v>
      </c>
      <c r="P1449" s="132">
        <v>2.5084179000000001E-4</v>
      </c>
      <c r="Q1449" s="132">
        <v>1.3301911E-4</v>
      </c>
      <c r="R1449" s="132">
        <v>0</v>
      </c>
      <c r="S1449" s="132">
        <v>0</v>
      </c>
      <c r="T1449" s="132">
        <v>0</v>
      </c>
      <c r="U1449" s="132">
        <v>1.8538417E-4</v>
      </c>
      <c r="V1449" s="132">
        <v>0</v>
      </c>
      <c r="W1449" s="132">
        <v>0</v>
      </c>
      <c r="X1449" s="132">
        <v>0</v>
      </c>
      <c r="Y1449" s="132">
        <v>0</v>
      </c>
      <c r="Z1449" s="132">
        <v>0</v>
      </c>
      <c r="AA1449" s="74"/>
      <c r="AB1449" s="301">
        <f t="shared" si="791"/>
        <v>2.360256766917293E-2</v>
      </c>
      <c r="AC1449" s="338">
        <f t="shared" si="792"/>
        <v>2.360256766917293E-2</v>
      </c>
      <c r="AD1449" s="74"/>
      <c r="AE1449" s="136">
        <v>1.2126764000000001</v>
      </c>
      <c r="AF1449" s="136">
        <v>0.25234347000000001</v>
      </c>
      <c r="AG1449" s="136">
        <v>0</v>
      </c>
      <c r="AH1449" s="136">
        <v>0</v>
      </c>
      <c r="AI1449" s="136">
        <v>0</v>
      </c>
      <c r="AJ1449" s="136">
        <v>0</v>
      </c>
      <c r="AK1449" s="136">
        <v>0.96033294999999996</v>
      </c>
      <c r="AL1449" s="74"/>
      <c r="AM1449" s="133">
        <v>5.5061699000000003E-4</v>
      </c>
      <c r="AN1449" s="340">
        <f t="shared" si="793"/>
        <v>5.5061699000000003E-4</v>
      </c>
      <c r="AP1449" s="133">
        <v>5.2326621999999998E-4</v>
      </c>
      <c r="AQ1449" s="145">
        <v>2.1565548999999999E-5</v>
      </c>
      <c r="AR1449" s="145">
        <v>5.7852218000000004E-6</v>
      </c>
      <c r="AS1449" s="134">
        <f t="shared" si="794"/>
        <v>3.1370877170999998E-8</v>
      </c>
      <c r="AT1449" s="135">
        <f t="shared" si="795"/>
        <v>7.9754247996400012E-11</v>
      </c>
      <c r="AU1449" s="135">
        <f t="shared" si="796"/>
        <v>8.102551589E-4</v>
      </c>
      <c r="AV1449" s="302">
        <v>2.1903183E-8</v>
      </c>
      <c r="AW1449" s="302">
        <v>6.6087189000000001E-11</v>
      </c>
      <c r="AX1449" s="302">
        <v>1.8055963999999999E-15</v>
      </c>
      <c r="AY1449" s="303">
        <v>0</v>
      </c>
      <c r="AZ1449" s="303">
        <v>0</v>
      </c>
      <c r="BA1449" s="302">
        <v>3.7298371E-11</v>
      </c>
      <c r="BB1449" s="302">
        <v>9.4303957999999995E-9</v>
      </c>
      <c r="BC1449" s="302">
        <v>5.2873513999999997E-12</v>
      </c>
      <c r="BD1449" s="302">
        <v>8.377902E-12</v>
      </c>
      <c r="BE1449" s="303">
        <v>0</v>
      </c>
      <c r="BF1449" s="303">
        <v>0</v>
      </c>
      <c r="BG1449" s="303">
        <v>0</v>
      </c>
      <c r="BH1449" s="303">
        <v>0</v>
      </c>
      <c r="BI1449" s="303">
        <v>0</v>
      </c>
      <c r="BJ1449" s="303">
        <v>0</v>
      </c>
      <c r="BK1449" s="303">
        <v>0</v>
      </c>
      <c r="BL1449" s="303">
        <v>0</v>
      </c>
      <c r="BM1449" s="302">
        <v>3.7416988999999999E-6</v>
      </c>
      <c r="BN1449" s="303">
        <v>8.0651346000000003E-4</v>
      </c>
      <c r="BO1449" s="303">
        <v>0</v>
      </c>
      <c r="BP1449" s="303">
        <v>0</v>
      </c>
      <c r="BQ1449" s="303">
        <v>0</v>
      </c>
      <c r="BR1449" s="74"/>
      <c r="BS1449" s="144">
        <v>1.3903909000000001E-6</v>
      </c>
      <c r="BT1449" s="144">
        <v>7.0039432000000001E-8</v>
      </c>
      <c r="BU1449" s="144">
        <v>6.5810220999999997E-7</v>
      </c>
      <c r="BV1449" s="136">
        <v>0</v>
      </c>
      <c r="BW1449" s="144">
        <v>1.5875061E-7</v>
      </c>
      <c r="BX1449" s="144">
        <v>2.4146271E-8</v>
      </c>
      <c r="BY1449" s="136">
        <v>0</v>
      </c>
      <c r="BZ1449" s="144">
        <v>3.6648842999999999E-8</v>
      </c>
      <c r="CA1449" s="136">
        <v>0</v>
      </c>
      <c r="CB1449" s="136">
        <v>0</v>
      </c>
      <c r="CC1449" s="136">
        <v>0</v>
      </c>
      <c r="CD1449" s="136">
        <v>0</v>
      </c>
      <c r="CE1449" s="136">
        <v>0</v>
      </c>
      <c r="CF1449" s="144">
        <v>5.0299566000000001E-8</v>
      </c>
      <c r="CG1449" s="144">
        <v>3.0299412999999999E-7</v>
      </c>
      <c r="CH1449" s="144">
        <v>8.9409839000000003E-8</v>
      </c>
      <c r="CI1449" s="136">
        <v>0</v>
      </c>
      <c r="CJ1449" s="137"/>
      <c r="CK1449" s="138"/>
      <c r="CL1449" s="233" t="s">
        <v>4679</v>
      </c>
      <c r="CP1449" s="141"/>
      <c r="CQ1449" s="74"/>
      <c r="CR1449" s="74"/>
      <c r="CS1449" s="74"/>
      <c r="CT1449" s="74"/>
      <c r="CU1449" s="74"/>
      <c r="CV1449" s="74"/>
      <c r="CW1449" s="74"/>
      <c r="CX1449" s="74"/>
      <c r="CY1449" s="74"/>
      <c r="CZ1449" s="74"/>
      <c r="DA1449" s="74"/>
      <c r="DB1449" s="74"/>
    </row>
    <row r="1450" spans="1:106" ht="14.5" customHeight="1">
      <c r="A1450" s="74" t="s">
        <v>5377</v>
      </c>
      <c r="B1450" s="129" t="s">
        <v>4870</v>
      </c>
      <c r="C1450" s="130" t="str">
        <f t="shared" si="785"/>
        <v>B.044.01.270</v>
      </c>
      <c r="D1450" s="131" t="s">
        <v>4868</v>
      </c>
      <c r="E1450" s="129" t="s">
        <v>2549</v>
      </c>
      <c r="F1450" s="132" t="s">
        <v>5379</v>
      </c>
      <c r="G1450" s="132">
        <f t="shared" si="786"/>
        <v>2.1705673351000002E-2</v>
      </c>
      <c r="H1450" s="348">
        <f t="shared" si="787"/>
        <v>2.1705673351000002E-2</v>
      </c>
      <c r="I1450" s="74"/>
      <c r="J1450" s="132">
        <f t="shared" si="788"/>
        <v>1.8734461800000001E-3</v>
      </c>
      <c r="K1450" s="132">
        <f t="shared" si="789"/>
        <v>4.2348163999999999E-3</v>
      </c>
      <c r="L1450" s="300">
        <f t="shared" si="790"/>
        <v>8.3329770999999997E-5</v>
      </c>
      <c r="M1450" s="132">
        <v>1.5514081000000001E-2</v>
      </c>
      <c r="N1450" s="132">
        <v>2.8812054000000001E-3</v>
      </c>
      <c r="O1450" s="132">
        <v>1.353611E-3</v>
      </c>
      <c r="P1450" s="132">
        <v>1.1372197000000001E-3</v>
      </c>
      <c r="Q1450" s="132">
        <v>7.3622648000000001E-4</v>
      </c>
      <c r="R1450" s="132">
        <v>0</v>
      </c>
      <c r="S1450" s="132">
        <v>0</v>
      </c>
      <c r="T1450" s="132">
        <v>0</v>
      </c>
      <c r="U1450" s="304">
        <v>8.3329770999999997E-5</v>
      </c>
      <c r="V1450" s="132">
        <v>0</v>
      </c>
      <c r="W1450" s="132">
        <v>0</v>
      </c>
      <c r="X1450" s="132">
        <v>0</v>
      </c>
      <c r="Y1450" s="132">
        <v>0</v>
      </c>
      <c r="Z1450" s="132">
        <v>0</v>
      </c>
      <c r="AA1450" s="74"/>
      <c r="AB1450" s="301">
        <f t="shared" si="791"/>
        <v>0.11664722556390977</v>
      </c>
      <c r="AC1450" s="338">
        <f t="shared" si="792"/>
        <v>0.11664722556390977</v>
      </c>
      <c r="AD1450" s="74"/>
      <c r="AE1450" s="136">
        <v>2.0208667</v>
      </c>
      <c r="AF1450" s="136">
        <v>1.556319</v>
      </c>
      <c r="AG1450" s="136">
        <v>0</v>
      </c>
      <c r="AH1450" s="136">
        <v>0</v>
      </c>
      <c r="AI1450" s="136">
        <v>7.0775960999999998E-2</v>
      </c>
      <c r="AJ1450" s="136">
        <v>7.7210137000000003E-3</v>
      </c>
      <c r="AK1450" s="136">
        <v>0.38605068999999997</v>
      </c>
      <c r="AL1450" s="74"/>
      <c r="AM1450" s="133">
        <v>3.2990697000000002E-3</v>
      </c>
      <c r="AN1450" s="340">
        <f t="shared" si="793"/>
        <v>3.2990697000000002E-3</v>
      </c>
      <c r="AP1450" s="133">
        <v>3.0883055000000001E-3</v>
      </c>
      <c r="AQ1450" s="133">
        <v>1.1511484E-4</v>
      </c>
      <c r="AR1450" s="145">
        <v>9.5649285000000005E-5</v>
      </c>
      <c r="AS1450" s="134">
        <f t="shared" si="794"/>
        <v>1.8515021438999998E-7</v>
      </c>
      <c r="AT1450" s="135">
        <f t="shared" si="795"/>
        <v>4.2572056351299999E-10</v>
      </c>
      <c r="AU1450" s="135">
        <f t="shared" si="796"/>
        <v>1.33962578853E-2</v>
      </c>
      <c r="AV1450" s="302">
        <v>1.0824863E-7</v>
      </c>
      <c r="AW1450" s="302">
        <v>3.2661224000000002E-10</v>
      </c>
      <c r="AX1450" s="302">
        <v>8.923513E-15</v>
      </c>
      <c r="AY1450" s="303">
        <v>0</v>
      </c>
      <c r="AZ1450" s="303">
        <v>0</v>
      </c>
      <c r="BA1450" s="302">
        <v>1.6909639000000001E-10</v>
      </c>
      <c r="BB1450" s="302">
        <v>7.6732487999999999E-8</v>
      </c>
      <c r="BC1450" s="302">
        <v>2.3970807E-11</v>
      </c>
      <c r="BD1450" s="302">
        <v>7.5128592999999999E-11</v>
      </c>
      <c r="BE1450" s="303">
        <v>0</v>
      </c>
      <c r="BF1450" s="303">
        <v>0</v>
      </c>
      <c r="BG1450" s="303">
        <v>0</v>
      </c>
      <c r="BH1450" s="303">
        <v>0</v>
      </c>
      <c r="BI1450" s="303">
        <v>0</v>
      </c>
      <c r="BJ1450" s="303">
        <v>0</v>
      </c>
      <c r="BK1450" s="303">
        <v>0</v>
      </c>
      <c r="BL1450" s="303">
        <v>0</v>
      </c>
      <c r="BM1450" s="302">
        <v>1.6818853E-6</v>
      </c>
      <c r="BN1450" s="303">
        <v>1.3394576E-2</v>
      </c>
      <c r="BO1450" s="303">
        <v>0</v>
      </c>
      <c r="BP1450" s="303">
        <v>0</v>
      </c>
      <c r="BQ1450" s="303">
        <v>0</v>
      </c>
      <c r="BR1450" s="74"/>
      <c r="BS1450" s="144">
        <v>7.2864007999999997E-6</v>
      </c>
      <c r="BT1450" s="144">
        <v>5.7363036999999995E-7</v>
      </c>
      <c r="BU1450" s="144">
        <v>3.2524342E-6</v>
      </c>
      <c r="BV1450" s="136">
        <v>0</v>
      </c>
      <c r="BW1450" s="144">
        <v>1.0498683000000001E-6</v>
      </c>
      <c r="BX1450" s="144">
        <v>1.0946985E-7</v>
      </c>
      <c r="BY1450" s="136">
        <v>0</v>
      </c>
      <c r="BZ1450" s="144">
        <v>1.6615168E-7</v>
      </c>
      <c r="CA1450" s="136">
        <v>0</v>
      </c>
      <c r="CB1450" s="136">
        <v>0</v>
      </c>
      <c r="CC1450" s="136">
        <v>0</v>
      </c>
      <c r="CD1450" s="136">
        <v>0</v>
      </c>
      <c r="CE1450" s="136">
        <v>0</v>
      </c>
      <c r="CF1450" s="144">
        <v>2.4466294999999998E-7</v>
      </c>
      <c r="CG1450" s="144">
        <v>1.8499938E-6</v>
      </c>
      <c r="CH1450" s="144">
        <v>4.0189523000000001E-8</v>
      </c>
      <c r="CI1450" s="136">
        <v>0</v>
      </c>
      <c r="CJ1450" s="137"/>
      <c r="CK1450" s="138"/>
      <c r="CL1450" s="233" t="s">
        <v>4679</v>
      </c>
      <c r="CP1450" s="141"/>
      <c r="CQ1450" s="74"/>
      <c r="CR1450" s="74"/>
      <c r="CS1450" s="74"/>
      <c r="CT1450" s="74"/>
      <c r="CU1450" s="74"/>
      <c r="CV1450" s="74"/>
      <c r="CW1450" s="74"/>
      <c r="CX1450" s="74"/>
      <c r="CY1450" s="74"/>
      <c r="CZ1450" s="74"/>
      <c r="DA1450" s="74"/>
      <c r="DB1450" s="74"/>
    </row>
    <row r="1451" spans="1:106" ht="14.5" customHeight="1">
      <c r="A1451" s="74" t="s">
        <v>5380</v>
      </c>
      <c r="B1451" s="129" t="s">
        <v>4870</v>
      </c>
      <c r="C1451" s="130" t="str">
        <f t="shared" si="785"/>
        <v>B.044.01.271</v>
      </c>
      <c r="D1451" s="131" t="s">
        <v>4868</v>
      </c>
      <c r="E1451" s="129" t="s">
        <v>2549</v>
      </c>
      <c r="F1451" s="132" t="s">
        <v>5382</v>
      </c>
      <c r="G1451" s="132">
        <f t="shared" si="786"/>
        <v>3.2153135938000003E-2</v>
      </c>
      <c r="H1451" s="348">
        <f t="shared" si="787"/>
        <v>3.2153135938000003E-2</v>
      </c>
      <c r="I1451" s="74"/>
      <c r="J1451" s="132">
        <f t="shared" si="788"/>
        <v>3.3172171000000004E-3</v>
      </c>
      <c r="K1451" s="132">
        <f t="shared" si="789"/>
        <v>4.9522582000000002E-3</v>
      </c>
      <c r="L1451" s="300">
        <f t="shared" si="790"/>
        <v>4.3661637999999999E-5</v>
      </c>
      <c r="M1451" s="132">
        <v>2.3839999000000001E-2</v>
      </c>
      <c r="N1451" s="132">
        <v>2.3778962000000001E-3</v>
      </c>
      <c r="O1451" s="132">
        <v>2.5743620000000002E-3</v>
      </c>
      <c r="P1451" s="132">
        <v>2.1628186000000002E-3</v>
      </c>
      <c r="Q1451" s="132">
        <v>1.1543985E-3</v>
      </c>
      <c r="R1451" s="132">
        <v>0</v>
      </c>
      <c r="S1451" s="132">
        <v>0</v>
      </c>
      <c r="T1451" s="132">
        <v>0</v>
      </c>
      <c r="U1451" s="304">
        <v>4.3661637999999999E-5</v>
      </c>
      <c r="V1451" s="132">
        <v>0</v>
      </c>
      <c r="W1451" s="132">
        <v>0</v>
      </c>
      <c r="X1451" s="132">
        <v>0</v>
      </c>
      <c r="Y1451" s="132">
        <v>0</v>
      </c>
      <c r="Z1451" s="132">
        <v>0</v>
      </c>
      <c r="AA1451" s="74"/>
      <c r="AB1451" s="301">
        <f t="shared" si="791"/>
        <v>0.17924811278195488</v>
      </c>
      <c r="AC1451" s="338">
        <f t="shared" si="792"/>
        <v>0.17924811278195488</v>
      </c>
      <c r="AD1451" s="74"/>
      <c r="AE1451" s="136">
        <v>2.3110187</v>
      </c>
      <c r="AF1451" s="136">
        <v>2.1504329000000002</v>
      </c>
      <c r="AG1451" s="136">
        <v>0</v>
      </c>
      <c r="AH1451" s="136">
        <v>0</v>
      </c>
      <c r="AI1451" s="136">
        <v>7.9245157999999996E-2</v>
      </c>
      <c r="AJ1451" s="136">
        <v>4.4227289000000003E-2</v>
      </c>
      <c r="AK1451" s="136">
        <v>3.7113423E-2</v>
      </c>
      <c r="AL1451" s="74"/>
      <c r="AM1451" s="133">
        <v>4.4644074999999998E-3</v>
      </c>
      <c r="AN1451" s="340">
        <f t="shared" si="793"/>
        <v>4.4644074999999998E-3</v>
      </c>
      <c r="AP1451" s="133">
        <v>4.2102279999999999E-3</v>
      </c>
      <c r="AQ1451" s="133">
        <v>1.6893647E-4</v>
      </c>
      <c r="AR1451" s="145">
        <v>8.5242972999999996E-5</v>
      </c>
      <c r="AS1451" s="134">
        <f t="shared" si="794"/>
        <v>2.5241175557E-7</v>
      </c>
      <c r="AT1451" s="135">
        <f t="shared" si="795"/>
        <v>6.24765045481E-10</v>
      </c>
      <c r="AU1451" s="135">
        <f t="shared" si="796"/>
        <v>1.193879224407E-2</v>
      </c>
      <c r="AV1451" s="302">
        <v>1.6634225E-7</v>
      </c>
      <c r="AW1451" s="302">
        <v>5.0189471E-10</v>
      </c>
      <c r="AX1451" s="302">
        <v>1.3712481000000001E-14</v>
      </c>
      <c r="AY1451" s="303">
        <v>0</v>
      </c>
      <c r="AZ1451" s="303">
        <v>0</v>
      </c>
      <c r="BA1451" s="302">
        <v>3.2159557000000002E-10</v>
      </c>
      <c r="BB1451" s="302">
        <v>8.5747909999999999E-8</v>
      </c>
      <c r="BC1451" s="302">
        <v>4.5588823E-11</v>
      </c>
      <c r="BD1451" s="302">
        <v>7.7267800000000005E-11</v>
      </c>
      <c r="BE1451" s="303">
        <v>0</v>
      </c>
      <c r="BF1451" s="303">
        <v>0</v>
      </c>
      <c r="BG1451" s="303">
        <v>0</v>
      </c>
      <c r="BH1451" s="303">
        <v>0</v>
      </c>
      <c r="BI1451" s="303">
        <v>0</v>
      </c>
      <c r="BJ1451" s="303">
        <v>0</v>
      </c>
      <c r="BK1451" s="303">
        <v>0</v>
      </c>
      <c r="BL1451" s="303">
        <v>0</v>
      </c>
      <c r="BM1451" s="302">
        <v>8.8124407000000002E-7</v>
      </c>
      <c r="BN1451" s="303">
        <v>1.1937911000000001E-2</v>
      </c>
      <c r="BO1451" s="303">
        <v>0</v>
      </c>
      <c r="BP1451" s="303">
        <v>0</v>
      </c>
      <c r="BQ1451" s="303">
        <v>0</v>
      </c>
      <c r="BR1451" s="74"/>
      <c r="BS1451" s="144">
        <v>1.0544236E-5</v>
      </c>
      <c r="BT1451" s="144">
        <v>6.3858562000000005E-7</v>
      </c>
      <c r="BU1451" s="144">
        <v>4.9979129999999998E-6</v>
      </c>
      <c r="BV1451" s="136">
        <v>0</v>
      </c>
      <c r="BW1451" s="144">
        <v>1.4040516E-6</v>
      </c>
      <c r="BX1451" s="144">
        <v>2.0819499000000001E-7</v>
      </c>
      <c r="BY1451" s="136">
        <v>0</v>
      </c>
      <c r="BZ1451" s="144">
        <v>3.1599518999999999E-7</v>
      </c>
      <c r="CA1451" s="136">
        <v>0</v>
      </c>
      <c r="CB1451" s="136">
        <v>0</v>
      </c>
      <c r="CC1451" s="136">
        <v>0</v>
      </c>
      <c r="CD1451" s="136">
        <v>0</v>
      </c>
      <c r="CE1451" s="136">
        <v>0</v>
      </c>
      <c r="CF1451" s="144">
        <v>4.3594678E-7</v>
      </c>
      <c r="CG1451" s="144">
        <v>2.5224910999999999E-6</v>
      </c>
      <c r="CH1451" s="144">
        <v>2.1057785E-8</v>
      </c>
      <c r="CI1451" s="136">
        <v>0</v>
      </c>
      <c r="CJ1451" s="137"/>
      <c r="CK1451" s="138"/>
      <c r="CL1451" s="233" t="s">
        <v>4679</v>
      </c>
      <c r="CP1451" s="141"/>
      <c r="CQ1451" s="74"/>
      <c r="CR1451" s="74"/>
      <c r="CS1451" s="74"/>
      <c r="CT1451" s="74"/>
      <c r="CU1451" s="74"/>
      <c r="CV1451" s="74"/>
      <c r="CW1451" s="74"/>
      <c r="CX1451" s="74"/>
      <c r="CY1451" s="74"/>
      <c r="CZ1451" s="74"/>
      <c r="DA1451" s="74"/>
      <c r="DB1451" s="74"/>
    </row>
    <row r="1452" spans="1:106" ht="14.5" customHeight="1">
      <c r="A1452" s="74" t="s">
        <v>5383</v>
      </c>
      <c r="B1452" s="129" t="s">
        <v>4870</v>
      </c>
      <c r="C1452" s="130" t="str">
        <f t="shared" si="785"/>
        <v>B.044.01.272</v>
      </c>
      <c r="D1452" s="131" t="s">
        <v>4868</v>
      </c>
      <c r="E1452" s="129" t="s">
        <v>2549</v>
      </c>
      <c r="F1452" s="132" t="s">
        <v>5385</v>
      </c>
      <c r="G1452" s="132">
        <f t="shared" si="786"/>
        <v>2.8827967541999996E-2</v>
      </c>
      <c r="H1452" s="348">
        <f t="shared" si="787"/>
        <v>2.8827967541999996E-2</v>
      </c>
      <c r="I1452" s="74"/>
      <c r="J1452" s="132">
        <f t="shared" si="788"/>
        <v>2.3498098999999999E-3</v>
      </c>
      <c r="K1452" s="132">
        <f t="shared" si="789"/>
        <v>5.7481368000000003E-3</v>
      </c>
      <c r="L1452" s="300">
        <f t="shared" si="790"/>
        <v>8.6493841999999997E-5</v>
      </c>
      <c r="M1452" s="132">
        <v>2.0643526999999998E-2</v>
      </c>
      <c r="N1452" s="132">
        <v>4.0947405000000001E-3</v>
      </c>
      <c r="O1452" s="132">
        <v>1.6533963E-3</v>
      </c>
      <c r="P1452" s="132">
        <v>1.3890806E-3</v>
      </c>
      <c r="Q1452" s="132">
        <v>9.607293E-4</v>
      </c>
      <c r="R1452" s="132">
        <v>0</v>
      </c>
      <c r="S1452" s="132">
        <v>0</v>
      </c>
      <c r="T1452" s="132">
        <v>0</v>
      </c>
      <c r="U1452" s="304">
        <v>8.6493841999999997E-5</v>
      </c>
      <c r="V1452" s="132">
        <v>0</v>
      </c>
      <c r="W1452" s="132">
        <v>0</v>
      </c>
      <c r="X1452" s="132">
        <v>0</v>
      </c>
      <c r="Y1452" s="132">
        <v>0</v>
      </c>
      <c r="Z1452" s="132">
        <v>0</v>
      </c>
      <c r="AA1452" s="74"/>
      <c r="AB1452" s="301">
        <f t="shared" si="791"/>
        <v>0.15521448872180449</v>
      </c>
      <c r="AC1452" s="338">
        <f t="shared" si="792"/>
        <v>0.15521448872180449</v>
      </c>
      <c r="AD1452" s="74"/>
      <c r="AE1452" s="136">
        <v>2.3776478000000001</v>
      </c>
      <c r="AF1452" s="136">
        <v>2.0936043999999998</v>
      </c>
      <c r="AG1452" s="136">
        <v>0</v>
      </c>
      <c r="AH1452" s="136">
        <v>0</v>
      </c>
      <c r="AI1452" s="136">
        <v>0</v>
      </c>
      <c r="AJ1452" s="136">
        <v>3.3416875999999998E-2</v>
      </c>
      <c r="AK1452" s="136">
        <v>0.25062658999999998</v>
      </c>
      <c r="AL1452" s="74"/>
      <c r="AM1452" s="133">
        <v>4.4453323999999999E-3</v>
      </c>
      <c r="AN1452" s="340">
        <f t="shared" si="793"/>
        <v>4.4453323999999999E-3</v>
      </c>
      <c r="AP1452" s="133">
        <v>4.1597646999999996E-3</v>
      </c>
      <c r="AQ1452" s="133">
        <v>1.5354189000000001E-4</v>
      </c>
      <c r="AR1452" s="133">
        <v>1.3202578E-4</v>
      </c>
      <c r="AS1452" s="134">
        <f t="shared" si="794"/>
        <v>2.4938636629000003E-7</v>
      </c>
      <c r="AT1452" s="135">
        <f t="shared" si="795"/>
        <v>5.6783245290800002E-10</v>
      </c>
      <c r="AU1452" s="135">
        <f t="shared" si="796"/>
        <v>1.8491005747300001E-2</v>
      </c>
      <c r="AV1452" s="302">
        <v>1.4403904E-7</v>
      </c>
      <c r="AW1452" s="302">
        <v>4.3460056999999998E-10</v>
      </c>
      <c r="AX1452" s="302">
        <v>1.1873907999999999E-14</v>
      </c>
      <c r="AY1452" s="303">
        <v>0</v>
      </c>
      <c r="AZ1452" s="303">
        <v>0</v>
      </c>
      <c r="BA1452" s="302">
        <v>2.0654628999999999E-10</v>
      </c>
      <c r="BB1452" s="302">
        <v>1.0514078E-7</v>
      </c>
      <c r="BC1452" s="302">
        <v>2.9279639E-11</v>
      </c>
      <c r="BD1452" s="302">
        <v>1.0394037E-10</v>
      </c>
      <c r="BE1452" s="303">
        <v>0</v>
      </c>
      <c r="BF1452" s="303">
        <v>0</v>
      </c>
      <c r="BG1452" s="303">
        <v>0</v>
      </c>
      <c r="BH1452" s="303">
        <v>0</v>
      </c>
      <c r="BI1452" s="303">
        <v>0</v>
      </c>
      <c r="BJ1452" s="303">
        <v>0</v>
      </c>
      <c r="BK1452" s="303">
        <v>0</v>
      </c>
      <c r="BL1452" s="303">
        <v>0</v>
      </c>
      <c r="BM1452" s="302">
        <v>1.7457472999999999E-6</v>
      </c>
      <c r="BN1452" s="303">
        <v>1.848926E-2</v>
      </c>
      <c r="BO1452" s="303">
        <v>0</v>
      </c>
      <c r="BP1452" s="303">
        <v>0</v>
      </c>
      <c r="BQ1452" s="303">
        <v>0</v>
      </c>
      <c r="BR1452" s="74"/>
      <c r="BS1452" s="144">
        <v>9.7012974999999996E-6</v>
      </c>
      <c r="BT1452" s="144">
        <v>7.8459701999999996E-7</v>
      </c>
      <c r="BU1452" s="144">
        <v>4.3277918000000002E-6</v>
      </c>
      <c r="BV1452" s="136">
        <v>0</v>
      </c>
      <c r="BW1452" s="144">
        <v>1.4065175999999999E-6</v>
      </c>
      <c r="BX1452" s="144">
        <v>1.3371422999999999E-7</v>
      </c>
      <c r="BY1452" s="136">
        <v>0</v>
      </c>
      <c r="BZ1452" s="144">
        <v>2.0294941999999999E-7</v>
      </c>
      <c r="CA1452" s="136">
        <v>0</v>
      </c>
      <c r="CB1452" s="136">
        <v>0</v>
      </c>
      <c r="CC1452" s="136">
        <v>0</v>
      </c>
      <c r="CD1452" s="136">
        <v>0</v>
      </c>
      <c r="CE1452" s="136">
        <v>0</v>
      </c>
      <c r="CF1452" s="144">
        <v>3.0429643000000001E-7</v>
      </c>
      <c r="CG1452" s="144">
        <v>2.4997154999999999E-6</v>
      </c>
      <c r="CH1452" s="144">
        <v>4.1715537999999999E-8</v>
      </c>
      <c r="CI1452" s="136">
        <v>0</v>
      </c>
      <c r="CJ1452" s="137"/>
      <c r="CK1452" s="138"/>
      <c r="CL1452" s="233" t="s">
        <v>4679</v>
      </c>
      <c r="CP1452" s="141"/>
      <c r="CQ1452" s="74"/>
      <c r="CR1452" s="74"/>
      <c r="CS1452" s="74"/>
      <c r="CT1452" s="74"/>
      <c r="CU1452" s="74"/>
      <c r="CV1452" s="74"/>
      <c r="CW1452" s="74"/>
      <c r="CX1452" s="74"/>
      <c r="CY1452" s="74"/>
      <c r="CZ1452" s="74"/>
      <c r="DA1452" s="74"/>
      <c r="DB1452" s="74"/>
    </row>
    <row r="1453" spans="1:106" ht="14.5" customHeight="1">
      <c r="A1453" s="74" t="s">
        <v>5386</v>
      </c>
      <c r="B1453" s="129" t="s">
        <v>4870</v>
      </c>
      <c r="C1453" s="130" t="str">
        <f t="shared" si="785"/>
        <v>B.044.01.273</v>
      </c>
      <c r="D1453" s="131" t="s">
        <v>4868</v>
      </c>
      <c r="E1453" s="129" t="s">
        <v>2549</v>
      </c>
      <c r="F1453" s="132" t="s">
        <v>5388</v>
      </c>
      <c r="G1453" s="132">
        <f t="shared" si="786"/>
        <v>3.6469911440000002E-2</v>
      </c>
      <c r="H1453" s="348">
        <f t="shared" si="787"/>
        <v>3.6469911440000002E-2</v>
      </c>
      <c r="I1453" s="74"/>
      <c r="J1453" s="132">
        <f t="shared" si="788"/>
        <v>2.5074710999999999E-3</v>
      </c>
      <c r="K1453" s="132">
        <f t="shared" si="789"/>
        <v>7.6567303999999997E-3</v>
      </c>
      <c r="L1453" s="300">
        <f t="shared" si="790"/>
        <v>1.5006794E-4</v>
      </c>
      <c r="M1453" s="132">
        <v>2.6155642E-2</v>
      </c>
      <c r="N1453" s="132">
        <v>6.0407665999999997E-3</v>
      </c>
      <c r="O1453" s="132">
        <v>1.6159638E-3</v>
      </c>
      <c r="P1453" s="132">
        <v>1.3576320999999999E-3</v>
      </c>
      <c r="Q1453" s="132">
        <v>1.1498389999999999E-3</v>
      </c>
      <c r="R1453" s="132">
        <v>0</v>
      </c>
      <c r="S1453" s="132">
        <v>0</v>
      </c>
      <c r="T1453" s="132">
        <v>0</v>
      </c>
      <c r="U1453" s="132">
        <v>1.5006794E-4</v>
      </c>
      <c r="V1453" s="132">
        <v>0</v>
      </c>
      <c r="W1453" s="132">
        <v>0</v>
      </c>
      <c r="X1453" s="132">
        <v>0</v>
      </c>
      <c r="Y1453" s="132">
        <v>0</v>
      </c>
      <c r="Z1453" s="132">
        <v>0</v>
      </c>
      <c r="AA1453" s="74"/>
      <c r="AB1453" s="301">
        <f t="shared" si="791"/>
        <v>0.19665896240601502</v>
      </c>
      <c r="AC1453" s="338">
        <f t="shared" si="792"/>
        <v>0.19665896240601502</v>
      </c>
      <c r="AD1453" s="74"/>
      <c r="AE1453" s="136">
        <v>2.8435673000000001</v>
      </c>
      <c r="AF1453" s="136">
        <v>2.7119882999999998</v>
      </c>
      <c r="AG1453" s="136">
        <v>0</v>
      </c>
      <c r="AH1453" s="136">
        <v>0</v>
      </c>
      <c r="AI1453" s="136">
        <v>0</v>
      </c>
      <c r="AJ1453" s="136">
        <v>0.13157895</v>
      </c>
      <c r="AK1453" s="136">
        <v>0</v>
      </c>
      <c r="AL1453" s="74"/>
      <c r="AM1453" s="133">
        <v>5.8121706000000004E-3</v>
      </c>
      <c r="AN1453" s="340">
        <f t="shared" si="793"/>
        <v>5.8121706000000004E-3</v>
      </c>
      <c r="AP1453" s="133">
        <v>5.4342540000000003E-3</v>
      </c>
      <c r="AQ1453" s="133">
        <v>1.9576756E-4</v>
      </c>
      <c r="AR1453" s="133">
        <v>1.8214904E-4</v>
      </c>
      <c r="AS1453" s="134">
        <f t="shared" si="794"/>
        <v>3.2579461013000002E-7</v>
      </c>
      <c r="AT1453" s="135">
        <f t="shared" si="795"/>
        <v>7.2399243941099996E-10</v>
      </c>
      <c r="AU1453" s="135">
        <f t="shared" si="796"/>
        <v>2.5511069894299999E-2</v>
      </c>
      <c r="AV1453" s="302">
        <v>1.8249952000000001E-7</v>
      </c>
      <c r="AW1453" s="302">
        <v>5.5064510000000005E-10</v>
      </c>
      <c r="AX1453" s="302">
        <v>1.5044410999999999E-14</v>
      </c>
      <c r="AY1453" s="303">
        <v>0</v>
      </c>
      <c r="AZ1453" s="303">
        <v>0</v>
      </c>
      <c r="BA1453" s="302">
        <v>2.0187013000000001E-10</v>
      </c>
      <c r="BB1453" s="302">
        <v>1.4309322E-7</v>
      </c>
      <c r="BC1453" s="302">
        <v>2.8616755000000001E-11</v>
      </c>
      <c r="BD1453" s="302">
        <v>1.4471554E-10</v>
      </c>
      <c r="BE1453" s="303">
        <v>0</v>
      </c>
      <c r="BF1453" s="303">
        <v>0</v>
      </c>
      <c r="BG1453" s="303">
        <v>0</v>
      </c>
      <c r="BH1453" s="303">
        <v>0</v>
      </c>
      <c r="BI1453" s="303">
        <v>0</v>
      </c>
      <c r="BJ1453" s="303">
        <v>0</v>
      </c>
      <c r="BK1453" s="303">
        <v>0</v>
      </c>
      <c r="BL1453" s="303">
        <v>0</v>
      </c>
      <c r="BM1453" s="302">
        <v>3.0288943E-6</v>
      </c>
      <c r="BN1453" s="303">
        <v>2.5508040999999999E-2</v>
      </c>
      <c r="BO1453" s="303">
        <v>0</v>
      </c>
      <c r="BP1453" s="303">
        <v>0</v>
      </c>
      <c r="BQ1453" s="303">
        <v>0</v>
      </c>
      <c r="BR1453" s="74"/>
      <c r="BS1453" s="144">
        <v>1.2348654E-5</v>
      </c>
      <c r="BT1453" s="144">
        <v>1.0641737999999999E-6</v>
      </c>
      <c r="BU1453" s="144">
        <v>5.4833736999999998E-6</v>
      </c>
      <c r="BV1453" s="136">
        <v>0</v>
      </c>
      <c r="BW1453" s="144">
        <v>1.8083403999999999E-6</v>
      </c>
      <c r="BX1453" s="144">
        <v>1.3068697000000001E-7</v>
      </c>
      <c r="BY1453" s="136">
        <v>0</v>
      </c>
      <c r="BZ1453" s="144">
        <v>1.9835468999999999E-7</v>
      </c>
      <c r="CA1453" s="136">
        <v>0</v>
      </c>
      <c r="CB1453" s="136">
        <v>0</v>
      </c>
      <c r="CC1453" s="136">
        <v>0</v>
      </c>
      <c r="CD1453" s="136">
        <v>0</v>
      </c>
      <c r="CE1453" s="136">
        <v>0</v>
      </c>
      <c r="CF1453" s="144">
        <v>3.1670849999999999E-7</v>
      </c>
      <c r="CG1453" s="144">
        <v>3.2746391999999999E-6</v>
      </c>
      <c r="CH1453" s="144">
        <v>7.2377002999999998E-8</v>
      </c>
      <c r="CI1453" s="136">
        <v>0</v>
      </c>
      <c r="CJ1453" s="137"/>
      <c r="CK1453" s="138"/>
      <c r="CL1453" s="233" t="s">
        <v>4679</v>
      </c>
      <c r="CP1453" s="141"/>
      <c r="CQ1453" s="74"/>
      <c r="CR1453" s="74"/>
      <c r="CS1453" s="74"/>
      <c r="CT1453" s="74"/>
      <c r="CU1453" s="74"/>
      <c r="CV1453" s="74"/>
      <c r="CW1453" s="74"/>
      <c r="CX1453" s="74"/>
      <c r="CY1453" s="74"/>
      <c r="CZ1453" s="74"/>
      <c r="DA1453" s="74"/>
      <c r="DB1453" s="74"/>
    </row>
    <row r="1454" spans="1:106" ht="14.5" customHeight="1">
      <c r="A1454" s="74" t="s">
        <v>5389</v>
      </c>
      <c r="B1454" s="129" t="s">
        <v>4870</v>
      </c>
      <c r="C1454" s="130" t="str">
        <f t="shared" si="785"/>
        <v>B.044.01.274</v>
      </c>
      <c r="D1454" s="131" t="s">
        <v>4868</v>
      </c>
      <c r="E1454" s="129" t="s">
        <v>2549</v>
      </c>
      <c r="F1454" s="132" t="s">
        <v>5391</v>
      </c>
      <c r="G1454" s="132">
        <f t="shared" si="786"/>
        <v>3.4871263893099996E-2</v>
      </c>
      <c r="H1454" s="348">
        <f t="shared" si="787"/>
        <v>3.4871263893099996E-2</v>
      </c>
      <c r="I1454" s="74"/>
      <c r="J1454" s="132">
        <f t="shared" si="788"/>
        <v>3.9536200999999993E-3</v>
      </c>
      <c r="K1454" s="132">
        <f t="shared" si="789"/>
        <v>5.9305676000000005E-3</v>
      </c>
      <c r="L1454" s="300">
        <f t="shared" si="790"/>
        <v>1.3751930999999999E-6</v>
      </c>
      <c r="M1454" s="132">
        <v>2.4985700999999999E-2</v>
      </c>
      <c r="N1454" s="132">
        <v>2.7862554000000002E-3</v>
      </c>
      <c r="O1454" s="132">
        <v>3.1443121999999999E-3</v>
      </c>
      <c r="P1454" s="132">
        <v>2.6416552999999998E-3</v>
      </c>
      <c r="Q1454" s="132">
        <v>1.3119647999999999E-3</v>
      </c>
      <c r="R1454" s="132">
        <v>0</v>
      </c>
      <c r="S1454" s="132">
        <v>0</v>
      </c>
      <c r="T1454" s="132">
        <v>0</v>
      </c>
      <c r="U1454" s="304">
        <v>1.3751930999999999E-6</v>
      </c>
      <c r="V1454" s="132">
        <v>0</v>
      </c>
      <c r="W1454" s="132">
        <v>0</v>
      </c>
      <c r="X1454" s="132">
        <v>0</v>
      </c>
      <c r="Y1454" s="132">
        <v>0</v>
      </c>
      <c r="Z1454" s="132">
        <v>0</v>
      </c>
      <c r="AA1454" s="74"/>
      <c r="AB1454" s="301">
        <f t="shared" si="791"/>
        <v>0.18786241353383457</v>
      </c>
      <c r="AC1454" s="338">
        <f t="shared" si="792"/>
        <v>0.18786241353383457</v>
      </c>
      <c r="AD1454" s="74"/>
      <c r="AE1454" s="136">
        <v>2.3432328</v>
      </c>
      <c r="AF1454" s="136">
        <v>2.3420269999999999</v>
      </c>
      <c r="AG1454" s="136">
        <v>0</v>
      </c>
      <c r="AH1454" s="136">
        <v>0</v>
      </c>
      <c r="AI1454" s="136">
        <v>0</v>
      </c>
      <c r="AJ1454" s="136">
        <v>1.2057636000000001E-3</v>
      </c>
      <c r="AK1454" s="136">
        <v>0</v>
      </c>
      <c r="AL1454" s="74"/>
      <c r="AM1454" s="133">
        <v>4.9012222999999999E-3</v>
      </c>
      <c r="AN1454" s="340">
        <f t="shared" si="793"/>
        <v>4.9012222999999999E-3</v>
      </c>
      <c r="AP1454" s="133">
        <v>4.5999947999999999E-3</v>
      </c>
      <c r="AQ1454" s="133">
        <v>1.8213801E-4</v>
      </c>
      <c r="AR1454" s="133">
        <v>1.1908948E-4</v>
      </c>
      <c r="AS1454" s="134">
        <f t="shared" si="794"/>
        <v>2.7577906515E-7</v>
      </c>
      <c r="AT1454" s="135">
        <f t="shared" si="795"/>
        <v>6.7358733347500007E-10</v>
      </c>
      <c r="AU1454" s="135">
        <f t="shared" si="796"/>
        <v>1.6679198756190998E-2</v>
      </c>
      <c r="AV1454" s="302">
        <v>1.7433632E-7</v>
      </c>
      <c r="AW1454" s="302">
        <v>5.2601476000000003E-10</v>
      </c>
      <c r="AX1454" s="302">
        <v>1.4371474999999999E-14</v>
      </c>
      <c r="AY1454" s="303">
        <v>0</v>
      </c>
      <c r="AZ1454" s="303">
        <v>0</v>
      </c>
      <c r="BA1454" s="302">
        <v>3.9279514999999998E-10</v>
      </c>
      <c r="BB1454" s="302">
        <v>1.0104995E-7</v>
      </c>
      <c r="BC1454" s="302">
        <v>5.5681950000000003E-11</v>
      </c>
      <c r="BD1454" s="302">
        <v>9.1876252000000005E-11</v>
      </c>
      <c r="BE1454" s="303">
        <v>0</v>
      </c>
      <c r="BF1454" s="303">
        <v>0</v>
      </c>
      <c r="BG1454" s="303">
        <v>0</v>
      </c>
      <c r="BH1454" s="303">
        <v>0</v>
      </c>
      <c r="BI1454" s="303">
        <v>0</v>
      </c>
      <c r="BJ1454" s="303">
        <v>0</v>
      </c>
      <c r="BK1454" s="303">
        <v>0</v>
      </c>
      <c r="BL1454" s="303">
        <v>0</v>
      </c>
      <c r="BM1454" s="302">
        <v>2.7756190999999999E-8</v>
      </c>
      <c r="BN1454" s="303">
        <v>1.6679171E-2</v>
      </c>
      <c r="BO1454" s="303">
        <v>0</v>
      </c>
      <c r="BP1454" s="303">
        <v>0</v>
      </c>
      <c r="BQ1454" s="303">
        <v>0</v>
      </c>
      <c r="BR1454" s="74"/>
      <c r="BS1454" s="144">
        <v>1.1488358E-5</v>
      </c>
      <c r="BT1454" s="144">
        <v>7.6274154999999997E-7</v>
      </c>
      <c r="BU1454" s="144">
        <v>5.2381026E-6</v>
      </c>
      <c r="BV1454" s="136">
        <v>0</v>
      </c>
      <c r="BW1454" s="144">
        <v>1.6129855E-6</v>
      </c>
      <c r="BX1454" s="144">
        <v>2.5428827000000001E-7</v>
      </c>
      <c r="BY1454" s="136">
        <v>0</v>
      </c>
      <c r="BZ1454" s="144">
        <v>3.8595487000000002E-7</v>
      </c>
      <c r="CA1454" s="136">
        <v>0</v>
      </c>
      <c r="CB1454" s="136">
        <v>0</v>
      </c>
      <c r="CC1454" s="136">
        <v>0</v>
      </c>
      <c r="CD1454" s="136">
        <v>0</v>
      </c>
      <c r="CE1454" s="136">
        <v>0</v>
      </c>
      <c r="CF1454" s="144">
        <v>5.3134507000000001E-7</v>
      </c>
      <c r="CG1454" s="144">
        <v>2.7022768000000001E-6</v>
      </c>
      <c r="CH1454" s="144">
        <v>6.6324860999999997E-10</v>
      </c>
      <c r="CI1454" s="136">
        <v>0</v>
      </c>
      <c r="CJ1454" s="137"/>
      <c r="CK1454" s="138"/>
      <c r="CL1454" s="233" t="s">
        <v>4679</v>
      </c>
      <c r="CP1454" s="141"/>
      <c r="CQ1454" s="74"/>
      <c r="CR1454" s="74"/>
      <c r="CS1454" s="74"/>
      <c r="CT1454" s="74"/>
      <c r="CU1454" s="74"/>
      <c r="CV1454" s="74"/>
      <c r="CW1454" s="74"/>
      <c r="CX1454" s="74"/>
      <c r="CY1454" s="74"/>
      <c r="CZ1454" s="74"/>
      <c r="DA1454" s="74"/>
      <c r="DB1454" s="74"/>
    </row>
    <row r="1455" spans="1:106" ht="14.5" customHeight="1">
      <c r="A1455" s="74" t="s">
        <v>5392</v>
      </c>
      <c r="B1455" s="129" t="s">
        <v>4870</v>
      </c>
      <c r="C1455" s="130" t="str">
        <f t="shared" si="785"/>
        <v>B.044.01.275</v>
      </c>
      <c r="D1455" s="131" t="s">
        <v>4868</v>
      </c>
      <c r="E1455" s="129" t="s">
        <v>2549</v>
      </c>
      <c r="F1455" s="132" t="s">
        <v>5394</v>
      </c>
      <c r="G1455" s="132">
        <f t="shared" si="786"/>
        <v>3.3436613000000004E-2</v>
      </c>
      <c r="H1455" s="348">
        <f t="shared" si="787"/>
        <v>3.3436613000000004E-2</v>
      </c>
      <c r="I1455" s="74"/>
      <c r="J1455" s="132">
        <f t="shared" si="788"/>
        <v>3.7960681000000001E-3</v>
      </c>
      <c r="K1455" s="132">
        <f t="shared" si="789"/>
        <v>5.6626252000000002E-3</v>
      </c>
      <c r="L1455" s="300">
        <f t="shared" si="790"/>
        <v>3.1360699999999999E-5</v>
      </c>
      <c r="M1455" s="132">
        <v>2.3946558999999999E-2</v>
      </c>
      <c r="N1455" s="132">
        <v>2.6392285000000001E-3</v>
      </c>
      <c r="O1455" s="132">
        <v>3.0233967E-3</v>
      </c>
      <c r="P1455" s="132">
        <v>2.5400696E-3</v>
      </c>
      <c r="Q1455" s="132">
        <v>1.2559985000000001E-3</v>
      </c>
      <c r="R1455" s="132">
        <v>0</v>
      </c>
      <c r="S1455" s="132">
        <v>0</v>
      </c>
      <c r="T1455" s="132">
        <v>0</v>
      </c>
      <c r="U1455" s="304">
        <v>3.1360699999999999E-5</v>
      </c>
      <c r="V1455" s="132">
        <v>0</v>
      </c>
      <c r="W1455" s="132">
        <v>0</v>
      </c>
      <c r="X1455" s="132">
        <v>0</v>
      </c>
      <c r="Y1455" s="132">
        <v>0</v>
      </c>
      <c r="Z1455" s="132">
        <v>0</v>
      </c>
      <c r="AA1455" s="74"/>
      <c r="AB1455" s="301">
        <f t="shared" si="791"/>
        <v>0.18004931578947367</v>
      </c>
      <c r="AC1455" s="338">
        <f t="shared" si="792"/>
        <v>0.18004931578947367</v>
      </c>
      <c r="AD1455" s="74"/>
      <c r="AE1455" s="136">
        <v>2.2804836000000002</v>
      </c>
      <c r="AF1455" s="136">
        <v>2.2342882999999998</v>
      </c>
      <c r="AG1455" s="136">
        <v>0</v>
      </c>
      <c r="AH1455" s="136">
        <v>0</v>
      </c>
      <c r="AI1455" s="136">
        <v>0</v>
      </c>
      <c r="AJ1455" s="136">
        <v>4.3081071999999998E-2</v>
      </c>
      <c r="AK1455" s="136">
        <v>3.1142943999999998E-3</v>
      </c>
      <c r="AL1455" s="74"/>
      <c r="AM1455" s="133">
        <v>4.6880343999999999E-3</v>
      </c>
      <c r="AN1455" s="340">
        <f t="shared" si="793"/>
        <v>4.6880343999999999E-3</v>
      </c>
      <c r="AP1455" s="133">
        <v>4.4004630999999999E-3</v>
      </c>
      <c r="AQ1455" s="133">
        <v>1.7445992E-4</v>
      </c>
      <c r="AR1455" s="133">
        <v>1.1311144E-4</v>
      </c>
      <c r="AS1455" s="134">
        <f t="shared" si="794"/>
        <v>2.6381672808999998E-7</v>
      </c>
      <c r="AT1455" s="135">
        <f t="shared" si="795"/>
        <v>6.4519200377300005E-10</v>
      </c>
      <c r="AU1455" s="135">
        <f t="shared" si="796"/>
        <v>1.5841937968269999E-2</v>
      </c>
      <c r="AV1455" s="302">
        <v>1.6708575999999999E-7</v>
      </c>
      <c r="AW1455" s="302">
        <v>5.0413808000000001E-10</v>
      </c>
      <c r="AX1455" s="302">
        <v>1.3773773E-14</v>
      </c>
      <c r="AY1455" s="303">
        <v>0</v>
      </c>
      <c r="AZ1455" s="303">
        <v>0</v>
      </c>
      <c r="BA1455" s="302">
        <v>3.7769009E-10</v>
      </c>
      <c r="BB1455" s="302">
        <v>9.6353278000000005E-8</v>
      </c>
      <c r="BC1455" s="302">
        <v>5.3540682999999997E-11</v>
      </c>
      <c r="BD1455" s="302">
        <v>8.7499467000000004E-11</v>
      </c>
      <c r="BE1455" s="303">
        <v>0</v>
      </c>
      <c r="BF1455" s="303">
        <v>0</v>
      </c>
      <c r="BG1455" s="303">
        <v>0</v>
      </c>
      <c r="BH1455" s="303">
        <v>0</v>
      </c>
      <c r="BI1455" s="303">
        <v>0</v>
      </c>
      <c r="BJ1455" s="303">
        <v>0</v>
      </c>
      <c r="BK1455" s="303">
        <v>0</v>
      </c>
      <c r="BL1455" s="303">
        <v>0</v>
      </c>
      <c r="BM1455" s="302">
        <v>6.3296827000000001E-7</v>
      </c>
      <c r="BN1455" s="303">
        <v>1.5841305E-2</v>
      </c>
      <c r="BO1455" s="303">
        <v>0</v>
      </c>
      <c r="BP1455" s="303">
        <v>0</v>
      </c>
      <c r="BQ1455" s="303">
        <v>0</v>
      </c>
      <c r="BR1455" s="74"/>
      <c r="BS1455" s="144">
        <v>1.1006667000000001E-5</v>
      </c>
      <c r="BT1455" s="144">
        <v>7.2759367999999997E-7</v>
      </c>
      <c r="BU1455" s="144">
        <v>5.0202526E-6</v>
      </c>
      <c r="BV1455" s="136">
        <v>0</v>
      </c>
      <c r="BW1455" s="144">
        <v>1.5412306999999999E-6</v>
      </c>
      <c r="BX1455" s="144">
        <v>2.4450953999999998E-7</v>
      </c>
      <c r="BY1455" s="136">
        <v>0</v>
      </c>
      <c r="BZ1455" s="144">
        <v>3.7111285999999999E-7</v>
      </c>
      <c r="CA1455" s="136">
        <v>0</v>
      </c>
      <c r="CB1455" s="136">
        <v>0</v>
      </c>
      <c r="CC1455" s="136">
        <v>0</v>
      </c>
      <c r="CD1455" s="136">
        <v>0</v>
      </c>
      <c r="CE1455" s="136">
        <v>0</v>
      </c>
      <c r="CF1455" s="144">
        <v>5.1053447000000002E-7</v>
      </c>
      <c r="CG1455" s="144">
        <v>2.5763077000000002E-6</v>
      </c>
      <c r="CH1455" s="144">
        <v>1.5125105999999999E-8</v>
      </c>
      <c r="CI1455" s="136">
        <v>0</v>
      </c>
      <c r="CJ1455" s="137"/>
      <c r="CK1455" s="138"/>
      <c r="CL1455" s="233" t="s">
        <v>4679</v>
      </c>
      <c r="CP1455" s="141"/>
      <c r="CQ1455" s="74"/>
      <c r="CR1455" s="74"/>
      <c r="CS1455" s="74"/>
      <c r="CT1455" s="74"/>
      <c r="CU1455" s="74"/>
      <c r="CV1455" s="74"/>
      <c r="CW1455" s="74"/>
      <c r="CX1455" s="74"/>
      <c r="CY1455" s="74"/>
      <c r="CZ1455" s="74"/>
      <c r="DA1455" s="74"/>
      <c r="DB1455" s="74"/>
    </row>
    <row r="1456" spans="1:106" ht="14.5" customHeight="1">
      <c r="A1456" s="74" t="s">
        <v>5395</v>
      </c>
      <c r="B1456" s="129" t="s">
        <v>4870</v>
      </c>
      <c r="C1456" s="130" t="str">
        <f t="shared" si="785"/>
        <v>B.044.01.276</v>
      </c>
      <c r="D1456" s="131" t="s">
        <v>4868</v>
      </c>
      <c r="E1456" s="129" t="s">
        <v>2549</v>
      </c>
      <c r="F1456" s="132" t="s">
        <v>5397</v>
      </c>
      <c r="G1456" s="132">
        <f t="shared" si="786"/>
        <v>2.1839180219999997E-2</v>
      </c>
      <c r="H1456" s="348">
        <f t="shared" si="787"/>
        <v>2.1839180219999997E-2</v>
      </c>
      <c r="I1456" s="74"/>
      <c r="J1456" s="132">
        <f t="shared" si="788"/>
        <v>5.9180492000000004E-4</v>
      </c>
      <c r="K1456" s="132">
        <f t="shared" si="789"/>
        <v>1.52975816E-3</v>
      </c>
      <c r="L1456" s="300">
        <f t="shared" si="790"/>
        <v>1.3388414E-4</v>
      </c>
      <c r="M1456" s="132">
        <v>1.9583732999999999E-2</v>
      </c>
      <c r="N1456" s="132">
        <v>9.8429267999999999E-4</v>
      </c>
      <c r="O1456" s="132">
        <v>5.4546548E-4</v>
      </c>
      <c r="P1456" s="132">
        <v>4.5826611999999999E-4</v>
      </c>
      <c r="Q1456" s="132">
        <v>1.335388E-4</v>
      </c>
      <c r="R1456" s="132">
        <v>0</v>
      </c>
      <c r="S1456" s="132">
        <v>0</v>
      </c>
      <c r="T1456" s="132">
        <v>0</v>
      </c>
      <c r="U1456" s="132">
        <v>1.3388414E-4</v>
      </c>
      <c r="V1456" s="132">
        <v>0</v>
      </c>
      <c r="W1456" s="132">
        <v>0</v>
      </c>
      <c r="X1456" s="132">
        <v>0</v>
      </c>
      <c r="Y1456" s="132">
        <v>0</v>
      </c>
      <c r="Z1456" s="132">
        <v>0</v>
      </c>
      <c r="AA1456" s="74"/>
      <c r="AB1456" s="301">
        <f t="shared" si="791"/>
        <v>0.14724611278195487</v>
      </c>
      <c r="AC1456" s="338">
        <f t="shared" si="792"/>
        <v>0.14724611278195487</v>
      </c>
      <c r="AD1456" s="74"/>
      <c r="AE1456" s="136">
        <v>2.1506498000000001</v>
      </c>
      <c r="AF1456" s="136">
        <v>1.7440135999999999</v>
      </c>
      <c r="AG1456" s="136">
        <v>0</v>
      </c>
      <c r="AH1456" s="136">
        <v>0</v>
      </c>
      <c r="AI1456" s="136">
        <v>2.5501517000000001E-2</v>
      </c>
      <c r="AJ1456" s="136">
        <v>0.16456547999999999</v>
      </c>
      <c r="AK1456" s="136">
        <v>0.21656919999999999</v>
      </c>
      <c r="AL1456" s="74"/>
      <c r="AM1456" s="133">
        <v>2.8633072999999999E-3</v>
      </c>
      <c r="AN1456" s="340">
        <f t="shared" si="793"/>
        <v>2.8633072999999999E-3</v>
      </c>
      <c r="AP1456" s="133">
        <v>2.6999013999999999E-3</v>
      </c>
      <c r="AQ1456" s="133">
        <v>1.2127319E-4</v>
      </c>
      <c r="AR1456" s="145">
        <v>4.2132682999999997E-5</v>
      </c>
      <c r="AS1456" s="134">
        <f t="shared" si="794"/>
        <v>1.6186459787700001E-7</v>
      </c>
      <c r="AT1456" s="135">
        <f t="shared" si="795"/>
        <v>4.4849551232800001E-10</v>
      </c>
      <c r="AU1456" s="135">
        <f t="shared" si="796"/>
        <v>5.9009359487E-3</v>
      </c>
      <c r="AV1456" s="302">
        <v>1.3664440000000001E-7</v>
      </c>
      <c r="AW1456" s="302">
        <v>4.1228912999999998E-10</v>
      </c>
      <c r="AX1456" s="302">
        <v>1.1264327999999999E-14</v>
      </c>
      <c r="AY1456" s="303">
        <v>0</v>
      </c>
      <c r="AZ1456" s="303">
        <v>0</v>
      </c>
      <c r="BA1456" s="302">
        <v>6.8140877000000005E-11</v>
      </c>
      <c r="BB1456" s="302">
        <v>2.5152057000000001E-8</v>
      </c>
      <c r="BC1456" s="302">
        <v>9.6595309999999995E-12</v>
      </c>
      <c r="BD1456" s="302">
        <v>2.6535587000000002E-11</v>
      </c>
      <c r="BE1456" s="303">
        <v>0</v>
      </c>
      <c r="BF1456" s="303">
        <v>0</v>
      </c>
      <c r="BG1456" s="303">
        <v>0</v>
      </c>
      <c r="BH1456" s="303">
        <v>0</v>
      </c>
      <c r="BI1456" s="303">
        <v>0</v>
      </c>
      <c r="BJ1456" s="303">
        <v>0</v>
      </c>
      <c r="BK1456" s="303">
        <v>0</v>
      </c>
      <c r="BL1456" s="303">
        <v>0</v>
      </c>
      <c r="BM1456" s="302">
        <v>2.7022487000000002E-6</v>
      </c>
      <c r="BN1456" s="303">
        <v>5.8982336999999999E-3</v>
      </c>
      <c r="BO1456" s="303">
        <v>0</v>
      </c>
      <c r="BP1456" s="303">
        <v>0</v>
      </c>
      <c r="BQ1456" s="303">
        <v>0</v>
      </c>
      <c r="BR1456" s="74"/>
      <c r="BS1456" s="144">
        <v>6.8041467000000002E-6</v>
      </c>
      <c r="BT1456" s="144">
        <v>2.0537820000000001E-7</v>
      </c>
      <c r="BU1456" s="144">
        <v>4.1056124000000002E-6</v>
      </c>
      <c r="BV1456" s="136">
        <v>0</v>
      </c>
      <c r="BW1456" s="144">
        <v>2.5580953E-7</v>
      </c>
      <c r="BX1456" s="144">
        <v>4.4113136000000003E-8</v>
      </c>
      <c r="BY1456" s="136">
        <v>0</v>
      </c>
      <c r="BZ1456" s="144">
        <v>6.6954247000000001E-8</v>
      </c>
      <c r="CA1456" s="136">
        <v>0</v>
      </c>
      <c r="CB1456" s="136">
        <v>0</v>
      </c>
      <c r="CC1456" s="136">
        <v>0</v>
      </c>
      <c r="CD1456" s="136">
        <v>0</v>
      </c>
      <c r="CE1456" s="136">
        <v>0</v>
      </c>
      <c r="CF1456" s="144">
        <v>9.6918652000000004E-8</v>
      </c>
      <c r="CG1456" s="144">
        <v>1.9647889000000002E-6</v>
      </c>
      <c r="CH1456" s="144">
        <v>6.4571636999999998E-8</v>
      </c>
      <c r="CI1456" s="136">
        <v>0</v>
      </c>
      <c r="CJ1456" s="137"/>
      <c r="CK1456" s="138"/>
      <c r="CL1456" s="233" t="s">
        <v>4679</v>
      </c>
      <c r="CP1456" s="141"/>
      <c r="CQ1456" s="74"/>
      <c r="CR1456" s="74"/>
      <c r="CS1456" s="74"/>
      <c r="CT1456" s="74"/>
      <c r="CU1456" s="74"/>
      <c r="CV1456" s="74"/>
      <c r="CW1456" s="74"/>
      <c r="CX1456" s="74"/>
      <c r="CY1456" s="74"/>
      <c r="CZ1456" s="74"/>
      <c r="DA1456" s="74"/>
      <c r="DB1456" s="74"/>
    </row>
    <row r="1457" spans="1:106" ht="14.5" customHeight="1">
      <c r="A1457" s="74" t="s">
        <v>5398</v>
      </c>
      <c r="B1457" s="129" t="s">
        <v>4870</v>
      </c>
      <c r="C1457" s="130" t="str">
        <f t="shared" si="785"/>
        <v>B.044.01.277</v>
      </c>
      <c r="D1457" s="131" t="s">
        <v>4868</v>
      </c>
      <c r="E1457" s="129" t="s">
        <v>2549</v>
      </c>
      <c r="F1457" s="132" t="s">
        <v>5400</v>
      </c>
      <c r="G1457" s="132">
        <f t="shared" si="786"/>
        <v>3.4842419200000002E-2</v>
      </c>
      <c r="H1457" s="348">
        <f t="shared" si="787"/>
        <v>3.4842419200000002E-2</v>
      </c>
      <c r="I1457" s="74"/>
      <c r="J1457" s="132">
        <f t="shared" si="788"/>
        <v>3.9695484E-3</v>
      </c>
      <c r="K1457" s="132">
        <f t="shared" si="789"/>
        <v>5.9082297999999995E-3</v>
      </c>
      <c r="L1457" s="300">
        <f t="shared" si="790"/>
        <v>0</v>
      </c>
      <c r="M1457" s="132">
        <v>2.4964640999999999E-2</v>
      </c>
      <c r="N1457" s="132">
        <v>2.7467429999999998E-3</v>
      </c>
      <c r="O1457" s="132">
        <v>3.1614868000000001E-3</v>
      </c>
      <c r="P1457" s="132">
        <v>2.6560843000000001E-3</v>
      </c>
      <c r="Q1457" s="132">
        <v>1.3134640999999999E-3</v>
      </c>
      <c r="R1457" s="132">
        <v>0</v>
      </c>
      <c r="S1457" s="132">
        <v>0</v>
      </c>
      <c r="T1457" s="132">
        <v>0</v>
      </c>
      <c r="U1457" s="132">
        <v>0</v>
      </c>
      <c r="V1457" s="132">
        <v>0</v>
      </c>
      <c r="W1457" s="132">
        <v>0</v>
      </c>
      <c r="X1457" s="132">
        <v>0</v>
      </c>
      <c r="Y1457" s="132">
        <v>0</v>
      </c>
      <c r="Z1457" s="132">
        <v>0</v>
      </c>
      <c r="AA1457" s="74"/>
      <c r="AB1457" s="301">
        <f t="shared" si="791"/>
        <v>0.18770406766917291</v>
      </c>
      <c r="AC1457" s="338">
        <f t="shared" si="792"/>
        <v>0.18770406766917291</v>
      </c>
      <c r="AD1457" s="74"/>
      <c r="AE1457" s="136">
        <v>2.3368421000000001</v>
      </c>
      <c r="AF1457" s="136">
        <v>2.3368421000000001</v>
      </c>
      <c r="AG1457" s="136">
        <v>0</v>
      </c>
      <c r="AH1457" s="136">
        <v>0</v>
      </c>
      <c r="AI1457" s="136">
        <v>0</v>
      </c>
      <c r="AJ1457" s="136">
        <v>0</v>
      </c>
      <c r="AK1457" s="136">
        <v>0</v>
      </c>
      <c r="AL1457" s="74"/>
      <c r="AM1457" s="133">
        <v>4.8889453999999997E-3</v>
      </c>
      <c r="AN1457" s="340">
        <f t="shared" si="793"/>
        <v>4.8889453999999997E-3</v>
      </c>
      <c r="AP1457" s="133">
        <v>4.5887239000000002E-3</v>
      </c>
      <c r="AQ1457" s="133">
        <v>1.8192299E-4</v>
      </c>
      <c r="AR1457" s="133">
        <v>1.1829852999999999E-4</v>
      </c>
      <c r="AS1457" s="134">
        <f t="shared" si="794"/>
        <v>2.7510335063999999E-7</v>
      </c>
      <c r="AT1457" s="135">
        <f t="shared" si="795"/>
        <v>6.7279211636099999E-10</v>
      </c>
      <c r="AU1457" s="135">
        <f t="shared" si="796"/>
        <v>1.6568421E-2</v>
      </c>
      <c r="AV1457" s="302">
        <v>1.7418936999999999E-7</v>
      </c>
      <c r="AW1457" s="302">
        <v>5.2557138999999996E-10</v>
      </c>
      <c r="AX1457" s="302">
        <v>1.4359361E-14</v>
      </c>
      <c r="AY1457" s="303">
        <v>0</v>
      </c>
      <c r="AZ1457" s="303">
        <v>0</v>
      </c>
      <c r="BA1457" s="302">
        <v>3.9494063999999999E-10</v>
      </c>
      <c r="BB1457" s="302">
        <v>1.0051904E-7</v>
      </c>
      <c r="BC1457" s="302">
        <v>5.5986089999999997E-11</v>
      </c>
      <c r="BD1457" s="302">
        <v>9.1220276999999995E-11</v>
      </c>
      <c r="BE1457" s="303">
        <v>0</v>
      </c>
      <c r="BF1457" s="303">
        <v>0</v>
      </c>
      <c r="BG1457" s="303">
        <v>0</v>
      </c>
      <c r="BH1457" s="303">
        <v>0</v>
      </c>
      <c r="BI1457" s="303">
        <v>0</v>
      </c>
      <c r="BJ1457" s="303">
        <v>0</v>
      </c>
      <c r="BK1457" s="303">
        <v>0</v>
      </c>
      <c r="BL1457" s="303">
        <v>0</v>
      </c>
      <c r="BM1457" s="303">
        <v>0</v>
      </c>
      <c r="BN1457" s="303">
        <v>1.6568421E-2</v>
      </c>
      <c r="BO1457" s="303">
        <v>0</v>
      </c>
      <c r="BP1457" s="303">
        <v>0</v>
      </c>
      <c r="BQ1457" s="303">
        <v>0</v>
      </c>
      <c r="BR1457" s="74"/>
      <c r="BS1457" s="144">
        <v>1.1474790999999999E-5</v>
      </c>
      <c r="BT1457" s="144">
        <v>7.5892542000000004E-7</v>
      </c>
      <c r="BU1457" s="144">
        <v>5.2336873999999996E-6</v>
      </c>
      <c r="BV1457" s="136">
        <v>0</v>
      </c>
      <c r="BW1457" s="144">
        <v>1.6101482999999999E-6</v>
      </c>
      <c r="BX1457" s="144">
        <v>2.5567722E-7</v>
      </c>
      <c r="BY1457" s="136">
        <v>0</v>
      </c>
      <c r="BZ1457" s="144">
        <v>3.8806298999999999E-7</v>
      </c>
      <c r="CA1457" s="136">
        <v>0</v>
      </c>
      <c r="CB1457" s="136">
        <v>0</v>
      </c>
      <c r="CC1457" s="136">
        <v>0</v>
      </c>
      <c r="CD1457" s="136">
        <v>0</v>
      </c>
      <c r="CE1457" s="136">
        <v>0</v>
      </c>
      <c r="CF1457" s="144">
        <v>5.3372918000000005E-7</v>
      </c>
      <c r="CG1457" s="144">
        <v>2.6945603E-6</v>
      </c>
      <c r="CH1457" s="136">
        <v>0</v>
      </c>
      <c r="CI1457" s="136">
        <v>0</v>
      </c>
      <c r="CJ1457" s="137"/>
      <c r="CK1457" s="138"/>
      <c r="CL1457" s="233" t="s">
        <v>4679</v>
      </c>
      <c r="CP1457" s="141"/>
      <c r="CQ1457" s="74"/>
      <c r="CR1457" s="74"/>
      <c r="CS1457" s="74"/>
      <c r="CT1457" s="74"/>
      <c r="CU1457" s="74"/>
      <c r="CV1457" s="74"/>
      <c r="CW1457" s="74"/>
      <c r="CX1457" s="74"/>
      <c r="CY1457" s="74"/>
      <c r="CZ1457" s="74"/>
      <c r="DA1457" s="74"/>
      <c r="DB1457" s="74"/>
    </row>
    <row r="1458" spans="1:106" ht="14.5" customHeight="1">
      <c r="A1458" s="74" t="s">
        <v>5401</v>
      </c>
      <c r="B1458" s="129" t="s">
        <v>4870</v>
      </c>
      <c r="C1458" s="130" t="str">
        <f t="shared" si="785"/>
        <v>B.044.01.278</v>
      </c>
      <c r="D1458" s="131" t="s">
        <v>4868</v>
      </c>
      <c r="E1458" s="129" t="s">
        <v>2549</v>
      </c>
      <c r="F1458" s="132" t="s">
        <v>5403</v>
      </c>
      <c r="G1458" s="132">
        <f t="shared" si="786"/>
        <v>4.0922396399999998E-2</v>
      </c>
      <c r="H1458" s="348">
        <f t="shared" si="787"/>
        <v>4.0922396399999998E-2</v>
      </c>
      <c r="I1458" s="74"/>
      <c r="J1458" s="132">
        <f t="shared" si="788"/>
        <v>2.8650435999999996E-3</v>
      </c>
      <c r="K1458" s="132">
        <f t="shared" si="789"/>
        <v>8.6645457999999995E-3</v>
      </c>
      <c r="L1458" s="300">
        <f t="shared" si="790"/>
        <v>0</v>
      </c>
      <c r="M1458" s="132">
        <v>2.9392807E-2</v>
      </c>
      <c r="N1458" s="132">
        <v>6.8177300999999997E-3</v>
      </c>
      <c r="O1458" s="132">
        <v>1.8468156999999999E-3</v>
      </c>
      <c r="P1458" s="132">
        <v>1.5515794999999999E-3</v>
      </c>
      <c r="Q1458" s="132">
        <v>1.3134640999999999E-3</v>
      </c>
      <c r="R1458" s="132">
        <v>0</v>
      </c>
      <c r="S1458" s="132">
        <v>0</v>
      </c>
      <c r="T1458" s="132">
        <v>0</v>
      </c>
      <c r="U1458" s="132">
        <v>0</v>
      </c>
      <c r="V1458" s="132">
        <v>0</v>
      </c>
      <c r="W1458" s="132">
        <v>0</v>
      </c>
      <c r="X1458" s="132">
        <v>0</v>
      </c>
      <c r="Y1458" s="132">
        <v>0</v>
      </c>
      <c r="Z1458" s="132">
        <v>0</v>
      </c>
      <c r="AA1458" s="74"/>
      <c r="AB1458" s="301">
        <f t="shared" si="791"/>
        <v>0.22099854887218043</v>
      </c>
      <c r="AC1458" s="338">
        <f t="shared" si="792"/>
        <v>0.22099854887218043</v>
      </c>
      <c r="AD1458" s="74"/>
      <c r="AE1458" s="136">
        <v>3.0994152000000001</v>
      </c>
      <c r="AF1458" s="136">
        <v>3.0994152000000001</v>
      </c>
      <c r="AG1458" s="136">
        <v>0</v>
      </c>
      <c r="AH1458" s="136">
        <v>0</v>
      </c>
      <c r="AI1458" s="136">
        <v>0</v>
      </c>
      <c r="AJ1458" s="136">
        <v>0</v>
      </c>
      <c r="AK1458" s="136">
        <v>0</v>
      </c>
      <c r="AL1458" s="74"/>
      <c r="AM1458" s="133">
        <v>6.5547851999999997E-3</v>
      </c>
      <c r="AN1458" s="340">
        <f t="shared" si="793"/>
        <v>6.5547851999999997E-3</v>
      </c>
      <c r="AP1458" s="133">
        <v>6.1262399000000002E-3</v>
      </c>
      <c r="AQ1458" s="133">
        <v>2.2039967000000001E-4</v>
      </c>
      <c r="AR1458" s="133">
        <v>2.0814561E-4</v>
      </c>
      <c r="AS1458" s="134">
        <f t="shared" si="794"/>
        <v>3.6728056872000001E-7</v>
      </c>
      <c r="AT1458" s="135">
        <f t="shared" si="795"/>
        <v>8.1508754938899991E-10</v>
      </c>
      <c r="AU1458" s="135">
        <f t="shared" si="796"/>
        <v>2.9152047E-2</v>
      </c>
      <c r="AV1458" s="302">
        <v>2.0508666E-7</v>
      </c>
      <c r="AW1458" s="302">
        <v>6.1879595000000003E-10</v>
      </c>
      <c r="AX1458" s="302">
        <v>1.6906389000000001E-14</v>
      </c>
      <c r="AY1458" s="303">
        <v>0</v>
      </c>
      <c r="AZ1458" s="303">
        <v>0</v>
      </c>
      <c r="BA1458" s="302">
        <v>2.3070872000000001E-10</v>
      </c>
      <c r="BB1458" s="302">
        <v>1.6196319999999999E-7</v>
      </c>
      <c r="BC1458" s="302">
        <v>3.2704862999999997E-11</v>
      </c>
      <c r="BD1458" s="302">
        <v>1.6356983E-10</v>
      </c>
      <c r="BE1458" s="303">
        <v>0</v>
      </c>
      <c r="BF1458" s="303">
        <v>0</v>
      </c>
      <c r="BG1458" s="303">
        <v>0</v>
      </c>
      <c r="BH1458" s="303">
        <v>0</v>
      </c>
      <c r="BI1458" s="303">
        <v>0</v>
      </c>
      <c r="BJ1458" s="303">
        <v>0</v>
      </c>
      <c r="BK1458" s="303">
        <v>0</v>
      </c>
      <c r="BL1458" s="303">
        <v>0</v>
      </c>
      <c r="BM1458" s="303">
        <v>0</v>
      </c>
      <c r="BN1458" s="303">
        <v>2.9152047E-2</v>
      </c>
      <c r="BO1458" s="303">
        <v>0</v>
      </c>
      <c r="BP1458" s="303">
        <v>0</v>
      </c>
      <c r="BQ1458" s="303">
        <v>0</v>
      </c>
      <c r="BR1458" s="74"/>
      <c r="BS1458" s="144">
        <v>1.3901083999999999E-5</v>
      </c>
      <c r="BT1458" s="144">
        <v>1.2036554999999999E-6</v>
      </c>
      <c r="BU1458" s="144">
        <v>6.1620259999999999E-6</v>
      </c>
      <c r="BV1458" s="136">
        <v>0</v>
      </c>
      <c r="BW1458" s="144">
        <v>2.0557718000000001E-6</v>
      </c>
      <c r="BX1458" s="144">
        <v>1.4935652999999999E-7</v>
      </c>
      <c r="BY1458" s="136">
        <v>0</v>
      </c>
      <c r="BZ1458" s="144">
        <v>2.2669108E-7</v>
      </c>
      <c r="CA1458" s="136">
        <v>0</v>
      </c>
      <c r="CB1458" s="136">
        <v>0</v>
      </c>
      <c r="CC1458" s="136">
        <v>0</v>
      </c>
      <c r="CD1458" s="136">
        <v>0</v>
      </c>
      <c r="CE1458" s="136">
        <v>0</v>
      </c>
      <c r="CF1458" s="144">
        <v>3.6113836E-7</v>
      </c>
      <c r="CG1458" s="144">
        <v>3.7424447999999998E-6</v>
      </c>
      <c r="CH1458" s="136">
        <v>0</v>
      </c>
      <c r="CI1458" s="136">
        <v>0</v>
      </c>
      <c r="CJ1458" s="137"/>
      <c r="CK1458" s="138"/>
      <c r="CL1458" s="233" t="s">
        <v>4679</v>
      </c>
      <c r="CP1458" s="141"/>
      <c r="CQ1458" s="74"/>
      <c r="CR1458" s="74"/>
      <c r="CS1458" s="74"/>
      <c r="CT1458" s="74"/>
      <c r="CU1458" s="74"/>
      <c r="CV1458" s="74"/>
      <c r="CW1458" s="74"/>
      <c r="CX1458" s="74"/>
      <c r="CY1458" s="74"/>
      <c r="CZ1458" s="74"/>
      <c r="DA1458" s="74"/>
      <c r="DB1458" s="74"/>
    </row>
    <row r="1459" spans="1:106" ht="14.5" customHeight="1">
      <c r="A1459" s="74" t="s">
        <v>5404</v>
      </c>
      <c r="B1459" s="129" t="s">
        <v>4870</v>
      </c>
      <c r="C1459" s="130" t="str">
        <f t="shared" si="785"/>
        <v>B.044.01.279</v>
      </c>
      <c r="D1459" s="131" t="s">
        <v>4868</v>
      </c>
      <c r="E1459" s="129" t="s">
        <v>2549</v>
      </c>
      <c r="F1459" s="132" t="s">
        <v>5406</v>
      </c>
      <c r="G1459" s="132">
        <f t="shared" si="786"/>
        <v>0</v>
      </c>
      <c r="H1459" s="348">
        <f t="shared" si="787"/>
        <v>0</v>
      </c>
      <c r="I1459" s="74"/>
      <c r="J1459" s="132">
        <f t="shared" si="788"/>
        <v>0</v>
      </c>
      <c r="K1459" s="132">
        <f t="shared" si="789"/>
        <v>0</v>
      </c>
      <c r="L1459" s="300">
        <f t="shared" si="790"/>
        <v>0</v>
      </c>
      <c r="M1459" s="132">
        <v>0</v>
      </c>
      <c r="N1459" s="132">
        <v>0</v>
      </c>
      <c r="O1459" s="132">
        <v>0</v>
      </c>
      <c r="P1459" s="132">
        <v>0</v>
      </c>
      <c r="Q1459" s="132">
        <v>0</v>
      </c>
      <c r="R1459" s="132">
        <v>0</v>
      </c>
      <c r="S1459" s="132">
        <v>0</v>
      </c>
      <c r="T1459" s="132">
        <v>0</v>
      </c>
      <c r="U1459" s="132">
        <v>0</v>
      </c>
      <c r="V1459" s="132">
        <v>0</v>
      </c>
      <c r="W1459" s="132">
        <v>0</v>
      </c>
      <c r="X1459" s="132">
        <v>0</v>
      </c>
      <c r="Y1459" s="132">
        <v>0</v>
      </c>
      <c r="Z1459" s="132">
        <v>0</v>
      </c>
      <c r="AA1459" s="74"/>
      <c r="AB1459" s="301">
        <f t="shared" si="791"/>
        <v>0</v>
      </c>
      <c r="AC1459" s="338"/>
      <c r="AD1459" s="74"/>
      <c r="AE1459" s="136">
        <v>0</v>
      </c>
      <c r="AF1459" s="136">
        <v>0</v>
      </c>
      <c r="AG1459" s="136">
        <v>0</v>
      </c>
      <c r="AH1459" s="136">
        <v>0</v>
      </c>
      <c r="AI1459" s="136">
        <v>0</v>
      </c>
      <c r="AJ1459" s="136">
        <v>0</v>
      </c>
      <c r="AK1459" s="136">
        <v>0</v>
      </c>
      <c r="AL1459" s="74"/>
      <c r="AM1459" s="133">
        <v>0</v>
      </c>
      <c r="AN1459" s="340">
        <f t="shared" si="793"/>
        <v>0</v>
      </c>
      <c r="AP1459" s="133">
        <v>0</v>
      </c>
      <c r="AQ1459" s="133">
        <v>0</v>
      </c>
      <c r="AR1459" s="133">
        <v>0</v>
      </c>
      <c r="AS1459" s="134">
        <f t="shared" si="794"/>
        <v>0</v>
      </c>
      <c r="AT1459" s="135">
        <f t="shared" si="795"/>
        <v>0</v>
      </c>
      <c r="AU1459" s="135">
        <f t="shared" si="796"/>
        <v>0</v>
      </c>
      <c r="AV1459" s="303">
        <v>0</v>
      </c>
      <c r="AW1459" s="303">
        <v>0</v>
      </c>
      <c r="AX1459" s="303">
        <v>0</v>
      </c>
      <c r="AY1459" s="303">
        <v>0</v>
      </c>
      <c r="AZ1459" s="303">
        <v>0</v>
      </c>
      <c r="BA1459" s="303">
        <v>0</v>
      </c>
      <c r="BB1459" s="303">
        <v>0</v>
      </c>
      <c r="BC1459" s="303">
        <v>0</v>
      </c>
      <c r="BD1459" s="303">
        <v>0</v>
      </c>
      <c r="BE1459" s="303">
        <v>0</v>
      </c>
      <c r="BF1459" s="303">
        <v>0</v>
      </c>
      <c r="BG1459" s="303">
        <v>0</v>
      </c>
      <c r="BH1459" s="303">
        <v>0</v>
      </c>
      <c r="BI1459" s="303">
        <v>0</v>
      </c>
      <c r="BJ1459" s="303">
        <v>0</v>
      </c>
      <c r="BK1459" s="303">
        <v>0</v>
      </c>
      <c r="BL1459" s="303">
        <v>0</v>
      </c>
      <c r="BM1459" s="303">
        <v>0</v>
      </c>
      <c r="BN1459" s="303">
        <v>0</v>
      </c>
      <c r="BO1459" s="303">
        <v>0</v>
      </c>
      <c r="BP1459" s="303">
        <v>0</v>
      </c>
      <c r="BQ1459" s="303">
        <v>0</v>
      </c>
      <c r="BR1459" s="74"/>
      <c r="BS1459" s="136">
        <v>0</v>
      </c>
      <c r="BT1459" s="136">
        <v>0</v>
      </c>
      <c r="BU1459" s="136">
        <v>0</v>
      </c>
      <c r="BV1459" s="136">
        <v>0</v>
      </c>
      <c r="BW1459" s="136">
        <v>0</v>
      </c>
      <c r="BX1459" s="136">
        <v>0</v>
      </c>
      <c r="BY1459" s="136">
        <v>0</v>
      </c>
      <c r="BZ1459" s="136">
        <v>0</v>
      </c>
      <c r="CA1459" s="136">
        <v>0</v>
      </c>
      <c r="CB1459" s="136">
        <v>0</v>
      </c>
      <c r="CC1459" s="136">
        <v>0</v>
      </c>
      <c r="CD1459" s="136">
        <v>0</v>
      </c>
      <c r="CE1459" s="136">
        <v>0</v>
      </c>
      <c r="CF1459" s="136">
        <v>0</v>
      </c>
      <c r="CG1459" s="136">
        <v>0</v>
      </c>
      <c r="CH1459" s="136">
        <v>0</v>
      </c>
      <c r="CI1459" s="136">
        <v>0</v>
      </c>
      <c r="CJ1459" s="137"/>
      <c r="CK1459" s="138"/>
      <c r="CL1459" s="233" t="s">
        <v>4679</v>
      </c>
      <c r="CP1459" s="141"/>
      <c r="CQ1459" s="74"/>
      <c r="CR1459" s="74"/>
      <c r="CS1459" s="74"/>
      <c r="CT1459" s="74"/>
      <c r="CU1459" s="74"/>
      <c r="CV1459" s="74"/>
      <c r="CW1459" s="74"/>
      <c r="CX1459" s="74"/>
      <c r="CY1459" s="74"/>
      <c r="CZ1459" s="74"/>
      <c r="DA1459" s="74"/>
      <c r="DB1459" s="74"/>
    </row>
    <row r="1460" spans="1:106" ht="14.5" customHeight="1">
      <c r="A1460" s="74" t="s">
        <v>5407</v>
      </c>
      <c r="B1460" s="129" t="s">
        <v>4870</v>
      </c>
      <c r="C1460" s="130" t="str">
        <f t="shared" si="785"/>
        <v>B.044.01.280</v>
      </c>
      <c r="D1460" s="131" t="s">
        <v>4868</v>
      </c>
      <c r="E1460" s="129" t="s">
        <v>2549</v>
      </c>
      <c r="F1460" s="132" t="s">
        <v>5409</v>
      </c>
      <c r="G1460" s="132">
        <f t="shared" si="786"/>
        <v>1.889616804E-3</v>
      </c>
      <c r="H1460" s="348">
        <f t="shared" si="787"/>
        <v>1.889616804E-3</v>
      </c>
      <c r="I1460" s="74"/>
      <c r="J1460" s="132">
        <f t="shared" si="788"/>
        <v>1.31711384E-4</v>
      </c>
      <c r="K1460" s="132">
        <f t="shared" si="789"/>
        <v>3.3396913000000001E-4</v>
      </c>
      <c r="L1460" s="300">
        <f t="shared" si="790"/>
        <v>2.2565639000000001E-4</v>
      </c>
      <c r="M1460" s="132">
        <v>1.1982799000000001E-3</v>
      </c>
      <c r="N1460" s="132">
        <v>2.3061349E-4</v>
      </c>
      <c r="O1460" s="132">
        <v>1.0335564000000001E-4</v>
      </c>
      <c r="P1460" s="304">
        <v>8.6832975000000005E-5</v>
      </c>
      <c r="Q1460" s="304">
        <v>4.4878408999999998E-5</v>
      </c>
      <c r="R1460" s="132">
        <v>0</v>
      </c>
      <c r="S1460" s="132">
        <v>0</v>
      </c>
      <c r="T1460" s="132">
        <v>0</v>
      </c>
      <c r="U1460" s="132">
        <v>2.2565639000000001E-4</v>
      </c>
      <c r="V1460" s="132">
        <v>0</v>
      </c>
      <c r="W1460" s="132">
        <v>0</v>
      </c>
      <c r="X1460" s="132">
        <v>0</v>
      </c>
      <c r="Y1460" s="132">
        <v>0</v>
      </c>
      <c r="Z1460" s="132">
        <v>0</v>
      </c>
      <c r="AA1460" s="74"/>
      <c r="AB1460" s="301">
        <f t="shared" si="791"/>
        <v>9.0096233082706777E-3</v>
      </c>
      <c r="AC1460" s="338">
        <f t="shared" si="792"/>
        <v>9.0096233082706777E-3</v>
      </c>
      <c r="AD1460" s="74"/>
      <c r="AE1460" s="136">
        <v>1.1131047000000001</v>
      </c>
      <c r="AF1460" s="136">
        <v>9.1573632000000002E-2</v>
      </c>
      <c r="AG1460" s="136">
        <v>0</v>
      </c>
      <c r="AH1460" s="136">
        <v>0</v>
      </c>
      <c r="AI1460" s="136">
        <v>2.8708134E-2</v>
      </c>
      <c r="AJ1460" s="136">
        <v>3.5885168000000002E-2</v>
      </c>
      <c r="AK1460" s="136">
        <v>0.95693779000000001</v>
      </c>
      <c r="AL1460" s="74"/>
      <c r="AM1460" s="133">
        <v>2.5276380999999999E-4</v>
      </c>
      <c r="AN1460" s="340">
        <f t="shared" si="793"/>
        <v>2.5276380999999999E-4</v>
      </c>
      <c r="AP1460" s="133">
        <v>2.3765318000000001E-4</v>
      </c>
      <c r="AQ1460" s="145">
        <v>8.9283455E-6</v>
      </c>
      <c r="AR1460" s="145">
        <v>6.1822762000000001E-6</v>
      </c>
      <c r="AS1460" s="134">
        <f t="shared" si="794"/>
        <v>1.4247792839000001E-8</v>
      </c>
      <c r="AT1460" s="135">
        <f t="shared" si="795"/>
        <v>3.3019028736189996E-11</v>
      </c>
      <c r="AU1460" s="135">
        <f t="shared" si="796"/>
        <v>8.6586502259999995E-4</v>
      </c>
      <c r="AV1460" s="302">
        <v>8.3609305000000006E-9</v>
      </c>
      <c r="AW1460" s="302">
        <v>2.5226945E-11</v>
      </c>
      <c r="AX1460" s="302">
        <v>6.8923619000000003E-16</v>
      </c>
      <c r="AY1460" s="303">
        <v>0</v>
      </c>
      <c r="AZ1460" s="303">
        <v>0</v>
      </c>
      <c r="BA1460" s="302">
        <v>1.2911439000000001E-11</v>
      </c>
      <c r="BB1460" s="302">
        <v>5.8739509000000003E-9</v>
      </c>
      <c r="BC1460" s="302">
        <v>1.8303029E-12</v>
      </c>
      <c r="BD1460" s="302">
        <v>5.9610915999999997E-12</v>
      </c>
      <c r="BE1460" s="303">
        <v>0</v>
      </c>
      <c r="BF1460" s="303">
        <v>0</v>
      </c>
      <c r="BG1460" s="303">
        <v>0</v>
      </c>
      <c r="BH1460" s="303">
        <v>0</v>
      </c>
      <c r="BI1460" s="303">
        <v>0</v>
      </c>
      <c r="BJ1460" s="303">
        <v>0</v>
      </c>
      <c r="BK1460" s="303">
        <v>0</v>
      </c>
      <c r="BL1460" s="303">
        <v>0</v>
      </c>
      <c r="BM1460" s="302">
        <v>4.5545325999999999E-6</v>
      </c>
      <c r="BN1460" s="303">
        <v>8.6131049E-4</v>
      </c>
      <c r="BO1460" s="303">
        <v>0</v>
      </c>
      <c r="BP1460" s="303">
        <v>0</v>
      </c>
      <c r="BQ1460" s="303">
        <v>0</v>
      </c>
      <c r="BR1460" s="74"/>
      <c r="BS1460" s="144">
        <v>6.2708451999999996E-7</v>
      </c>
      <c r="BT1460" s="144">
        <v>4.5348366000000001E-8</v>
      </c>
      <c r="BU1460" s="144">
        <v>2.5121221000000001E-7</v>
      </c>
      <c r="BV1460" s="136">
        <v>0</v>
      </c>
      <c r="BW1460" s="144">
        <v>7.1291692999999999E-8</v>
      </c>
      <c r="BX1460" s="144">
        <v>8.3586254000000003E-9</v>
      </c>
      <c r="BY1460" s="136">
        <v>0</v>
      </c>
      <c r="BZ1460" s="144">
        <v>1.2686595E-8</v>
      </c>
      <c r="CA1460" s="136">
        <v>0</v>
      </c>
      <c r="CB1460" s="136">
        <v>0</v>
      </c>
      <c r="CC1460" s="136">
        <v>0</v>
      </c>
      <c r="CD1460" s="136">
        <v>0</v>
      </c>
      <c r="CE1460" s="136">
        <v>0</v>
      </c>
      <c r="CF1460" s="144">
        <v>1.8781882000000001E-8</v>
      </c>
      <c r="CG1460" s="144">
        <v>1.1057223000000001E-7</v>
      </c>
      <c r="CH1460" s="144">
        <v>1.0883291999999999E-7</v>
      </c>
      <c r="CI1460" s="136">
        <v>0</v>
      </c>
      <c r="CK1460" s="138"/>
      <c r="CL1460" s="233" t="s">
        <v>4679</v>
      </c>
      <c r="CP1460" s="141"/>
      <c r="CQ1460" s="74"/>
      <c r="CR1460" s="74"/>
      <c r="CS1460" s="74"/>
      <c r="CT1460" s="74"/>
      <c r="CU1460" s="74"/>
      <c r="CV1460" s="74"/>
      <c r="CW1460" s="74"/>
      <c r="CX1460" s="74"/>
      <c r="CY1460" s="74"/>
      <c r="CZ1460" s="74"/>
      <c r="DA1460" s="74"/>
      <c r="DB1460" s="74"/>
    </row>
    <row r="1461" spans="1:106" ht="14.5" customHeight="1">
      <c r="A1461" s="74" t="s">
        <v>5410</v>
      </c>
      <c r="B1461" s="129" t="s">
        <v>4870</v>
      </c>
      <c r="C1461" s="130" t="str">
        <f t="shared" si="785"/>
        <v>B.044.01.281</v>
      </c>
      <c r="D1461" s="131" t="s">
        <v>4868</v>
      </c>
      <c r="E1461" s="129" t="s">
        <v>2549</v>
      </c>
      <c r="F1461" s="132" t="s">
        <v>5412</v>
      </c>
      <c r="G1461" s="132">
        <f t="shared" si="786"/>
        <v>2.6040926823999999E-2</v>
      </c>
      <c r="H1461" s="348">
        <f t="shared" si="787"/>
        <v>2.6040926823999999E-2</v>
      </c>
      <c r="I1461" s="74"/>
      <c r="J1461" s="132">
        <f t="shared" si="788"/>
        <v>1.0103328099999999E-3</v>
      </c>
      <c r="K1461" s="132">
        <f t="shared" si="789"/>
        <v>1.8078068699999999E-3</v>
      </c>
      <c r="L1461" s="300">
        <f t="shared" si="790"/>
        <v>1.3877598944000001E-2</v>
      </c>
      <c r="M1461" s="132">
        <v>9.3451882E-3</v>
      </c>
      <c r="N1461" s="132">
        <v>1.0536059999999999E-3</v>
      </c>
      <c r="O1461" s="132">
        <v>7.5420087E-4</v>
      </c>
      <c r="P1461" s="132">
        <v>6.3363259999999995E-4</v>
      </c>
      <c r="Q1461" s="132">
        <v>3.7670021000000002E-4</v>
      </c>
      <c r="R1461" s="132">
        <v>0</v>
      </c>
      <c r="S1461" s="132">
        <v>0</v>
      </c>
      <c r="T1461" s="132">
        <v>0</v>
      </c>
      <c r="U1461" s="304">
        <v>8.6574943999999997E-5</v>
      </c>
      <c r="V1461" s="132">
        <v>0</v>
      </c>
      <c r="W1461" s="132">
        <v>1.3791024000000001E-2</v>
      </c>
      <c r="X1461" s="132">
        <v>0</v>
      </c>
      <c r="Y1461" s="132">
        <v>0</v>
      </c>
      <c r="Z1461" s="132">
        <v>0</v>
      </c>
      <c r="AA1461" s="74"/>
      <c r="AB1461" s="301">
        <f t="shared" si="791"/>
        <v>7.0264572932330821E-2</v>
      </c>
      <c r="AC1461" s="338">
        <f t="shared" si="792"/>
        <v>7.0264572932330821E-2</v>
      </c>
      <c r="AD1461" s="74"/>
      <c r="AE1461" s="136">
        <v>2.8116051</v>
      </c>
      <c r="AF1461" s="136">
        <v>0.76825617000000002</v>
      </c>
      <c r="AG1461" s="136">
        <v>1.8694776</v>
      </c>
      <c r="AH1461" s="136">
        <v>0</v>
      </c>
      <c r="AI1461" s="136">
        <v>7.1466853000000004E-3</v>
      </c>
      <c r="AJ1461" s="136">
        <v>6.7611407999999998E-2</v>
      </c>
      <c r="AK1461" s="136">
        <v>9.9113242000000004E-2</v>
      </c>
      <c r="AL1461" s="74"/>
      <c r="AM1461" s="133">
        <v>1.7070163000000001E-3</v>
      </c>
      <c r="AN1461" s="340">
        <f t="shared" si="793"/>
        <v>1.7070163000000001E-3</v>
      </c>
      <c r="AP1461" s="133">
        <v>1.6264280000000001E-3</v>
      </c>
      <c r="AQ1461" s="145">
        <v>6.4974520999999997E-5</v>
      </c>
      <c r="AR1461" s="145">
        <v>1.5613783E-5</v>
      </c>
      <c r="AS1461" s="134">
        <f t="shared" si="794"/>
        <v>9.7507671611999992E-8</v>
      </c>
      <c r="AT1461" s="135">
        <f t="shared" si="795"/>
        <v>2.402903832398E-10</v>
      </c>
      <c r="AU1461" s="135">
        <f t="shared" si="796"/>
        <v>2.1868043841999996E-3</v>
      </c>
      <c r="AV1461" s="302">
        <v>6.5205522999999999E-8</v>
      </c>
      <c r="AW1461" s="302">
        <v>1.9674080000000001E-10</v>
      </c>
      <c r="AX1461" s="302">
        <v>5.3752398000000002E-15</v>
      </c>
      <c r="AY1461" s="303">
        <v>0</v>
      </c>
      <c r="AZ1461" s="303">
        <v>0</v>
      </c>
      <c r="BA1461" s="302">
        <v>9.4216611999999995E-11</v>
      </c>
      <c r="BB1461" s="302">
        <v>3.2207931999999998E-8</v>
      </c>
      <c r="BC1461" s="302">
        <v>1.3355981E-11</v>
      </c>
      <c r="BD1461" s="302">
        <v>3.0188226999999999E-11</v>
      </c>
      <c r="BE1461" s="303">
        <v>0</v>
      </c>
      <c r="BF1461" s="303">
        <v>0</v>
      </c>
      <c r="BG1461" s="303">
        <v>0</v>
      </c>
      <c r="BH1461" s="303">
        <v>0</v>
      </c>
      <c r="BI1461" s="303">
        <v>0</v>
      </c>
      <c r="BJ1461" s="303">
        <v>0</v>
      </c>
      <c r="BK1461" s="303">
        <v>0</v>
      </c>
      <c r="BL1461" s="303">
        <v>0</v>
      </c>
      <c r="BM1461" s="302">
        <v>1.7473842000000001E-6</v>
      </c>
      <c r="BN1461" s="303">
        <v>2.1850569999999998E-3</v>
      </c>
      <c r="BO1461" s="303">
        <v>0</v>
      </c>
      <c r="BP1461" s="303">
        <v>0</v>
      </c>
      <c r="BQ1461" s="303">
        <v>0</v>
      </c>
      <c r="BR1461" s="74"/>
      <c r="BS1461" s="144">
        <v>6.3358071000000003E-6</v>
      </c>
      <c r="BT1461" s="144">
        <v>2.3914544999999998E-7</v>
      </c>
      <c r="BU1461" s="144">
        <v>1.9591627E-6</v>
      </c>
      <c r="BV1461" s="136">
        <v>0</v>
      </c>
      <c r="BW1461" s="144">
        <v>4.8868548000000003E-7</v>
      </c>
      <c r="BX1461" s="144">
        <v>6.0994080999999999E-8</v>
      </c>
      <c r="BY1461" s="136">
        <v>0</v>
      </c>
      <c r="BZ1461" s="144">
        <v>9.2575889000000002E-8</v>
      </c>
      <c r="CA1461" s="136">
        <v>0</v>
      </c>
      <c r="CB1461" s="136">
        <v>0</v>
      </c>
      <c r="CC1461" s="136">
        <v>0</v>
      </c>
      <c r="CD1461" s="136">
        <v>0</v>
      </c>
      <c r="CE1461" s="136">
        <v>0</v>
      </c>
      <c r="CF1461" s="144">
        <v>1.3109712000000001E-7</v>
      </c>
      <c r="CG1461" s="144">
        <v>3.3223917000000001E-6</v>
      </c>
      <c r="CH1461" s="144">
        <v>4.1754652999999998E-8</v>
      </c>
      <c r="CI1461" s="136">
        <v>0</v>
      </c>
      <c r="CJ1461" s="137"/>
      <c r="CK1461" s="138"/>
      <c r="CL1461" s="233" t="s">
        <v>4679</v>
      </c>
      <c r="CP1461" s="141"/>
      <c r="CQ1461" s="74"/>
      <c r="CR1461" s="74"/>
      <c r="CS1461" s="74"/>
      <c r="CT1461" s="74"/>
      <c r="CU1461" s="74"/>
      <c r="CV1461" s="74"/>
      <c r="CW1461" s="74"/>
      <c r="CX1461" s="74"/>
      <c r="CY1461" s="74"/>
      <c r="CZ1461" s="74"/>
      <c r="DA1461" s="74"/>
      <c r="DB1461" s="74"/>
    </row>
    <row r="1462" spans="1:106" ht="14.5" customHeight="1">
      <c r="A1462" s="74" t="s">
        <v>5413</v>
      </c>
      <c r="B1462" s="129" t="s">
        <v>4870</v>
      </c>
      <c r="C1462" s="130" t="str">
        <f t="shared" si="785"/>
        <v>B.044.01.282</v>
      </c>
      <c r="D1462" s="131" t="s">
        <v>4868</v>
      </c>
      <c r="E1462" s="129" t="s">
        <v>2549</v>
      </c>
      <c r="F1462" s="132" t="s">
        <v>5415</v>
      </c>
      <c r="G1462" s="132">
        <f t="shared" si="786"/>
        <v>3.2198272505E-2</v>
      </c>
      <c r="H1462" s="348">
        <f t="shared" si="787"/>
        <v>3.2198272505E-2</v>
      </c>
      <c r="I1462" s="74"/>
      <c r="J1462" s="132">
        <f t="shared" si="788"/>
        <v>3.2867766000000001E-3</v>
      </c>
      <c r="K1462" s="132">
        <f t="shared" si="789"/>
        <v>4.9745320999999999E-3</v>
      </c>
      <c r="L1462" s="300">
        <f t="shared" si="790"/>
        <v>3.1401898050000001E-3</v>
      </c>
      <c r="M1462" s="132">
        <v>2.0796774000000001E-2</v>
      </c>
      <c r="N1462" s="132">
        <v>2.3527756999999999E-3</v>
      </c>
      <c r="O1462" s="132">
        <v>2.6217564E-3</v>
      </c>
      <c r="P1462" s="132">
        <v>2.2026364000000001E-3</v>
      </c>
      <c r="Q1462" s="132">
        <v>1.0841402E-3</v>
      </c>
      <c r="R1462" s="132">
        <v>0</v>
      </c>
      <c r="S1462" s="132">
        <v>0</v>
      </c>
      <c r="T1462" s="132">
        <v>0</v>
      </c>
      <c r="U1462" s="304">
        <v>5.3966204999999999E-5</v>
      </c>
      <c r="V1462" s="132">
        <v>0</v>
      </c>
      <c r="W1462" s="132">
        <v>3.0862236000000001E-3</v>
      </c>
      <c r="X1462" s="132">
        <v>0</v>
      </c>
      <c r="Y1462" s="132">
        <v>0</v>
      </c>
      <c r="Z1462" s="132">
        <v>0</v>
      </c>
      <c r="AA1462" s="74"/>
      <c r="AB1462" s="301">
        <f t="shared" si="791"/>
        <v>0.15636672180451128</v>
      </c>
      <c r="AC1462" s="338">
        <f t="shared" si="792"/>
        <v>0.15636672180451128</v>
      </c>
      <c r="AD1462" s="74"/>
      <c r="AE1462" s="136">
        <v>2.3937651999999998</v>
      </c>
      <c r="AF1462" s="136">
        <v>1.9280866999999999</v>
      </c>
      <c r="AG1462" s="136">
        <v>0.41836094000000001</v>
      </c>
      <c r="AH1462" s="136">
        <v>0</v>
      </c>
      <c r="AI1462" s="136">
        <v>0</v>
      </c>
      <c r="AJ1462" s="136">
        <v>4.7317568999999997E-2</v>
      </c>
      <c r="AK1462" s="136">
        <v>0</v>
      </c>
      <c r="AL1462" s="74"/>
      <c r="AM1462" s="133">
        <v>4.0871068999999999E-3</v>
      </c>
      <c r="AN1462" s="340">
        <f t="shared" si="793"/>
        <v>4.0871068999999999E-3</v>
      </c>
      <c r="AP1462" s="133">
        <v>3.8376627000000002E-3</v>
      </c>
      <c r="AQ1462" s="133">
        <v>1.5182952000000001E-4</v>
      </c>
      <c r="AR1462" s="145">
        <v>9.7614696000000001E-5</v>
      </c>
      <c r="AS1462" s="134">
        <f t="shared" si="794"/>
        <v>2.3007570520000001E-7</v>
      </c>
      <c r="AT1462" s="135">
        <f t="shared" si="795"/>
        <v>5.6149971105399997E-10</v>
      </c>
      <c r="AU1462" s="135">
        <f t="shared" si="796"/>
        <v>1.3671526226100001E-2</v>
      </c>
      <c r="AV1462" s="302">
        <v>1.4510832E-7</v>
      </c>
      <c r="AW1462" s="302">
        <v>4.3782681999999998E-10</v>
      </c>
      <c r="AX1462" s="302">
        <v>1.1962054E-14</v>
      </c>
      <c r="AY1462" s="303">
        <v>0</v>
      </c>
      <c r="AZ1462" s="303">
        <v>0</v>
      </c>
      <c r="BA1462" s="302">
        <v>3.275162E-10</v>
      </c>
      <c r="BB1462" s="302">
        <v>8.4639868999999997E-8</v>
      </c>
      <c r="BC1462" s="302">
        <v>4.6428121000000002E-11</v>
      </c>
      <c r="BD1462" s="302">
        <v>7.7232807999999994E-11</v>
      </c>
      <c r="BE1462" s="303">
        <v>0</v>
      </c>
      <c r="BF1462" s="303">
        <v>0</v>
      </c>
      <c r="BG1462" s="303">
        <v>0</v>
      </c>
      <c r="BH1462" s="303">
        <v>0</v>
      </c>
      <c r="BI1462" s="303">
        <v>0</v>
      </c>
      <c r="BJ1462" s="303">
        <v>0</v>
      </c>
      <c r="BK1462" s="303">
        <v>0</v>
      </c>
      <c r="BL1462" s="303">
        <v>0</v>
      </c>
      <c r="BM1462" s="302">
        <v>1.0892260999999999E-6</v>
      </c>
      <c r="BN1462" s="303">
        <v>1.3670437000000001E-2</v>
      </c>
      <c r="BO1462" s="303">
        <v>0</v>
      </c>
      <c r="BP1462" s="303">
        <v>0</v>
      </c>
      <c r="BQ1462" s="303">
        <v>0</v>
      </c>
      <c r="BR1462" s="74"/>
      <c r="BS1462" s="144">
        <v>1.0101818E-5</v>
      </c>
      <c r="BT1462" s="144">
        <v>6.4029361000000004E-7</v>
      </c>
      <c r="BU1462" s="144">
        <v>4.3599190999999998E-6</v>
      </c>
      <c r="BV1462" s="136">
        <v>0</v>
      </c>
      <c r="BW1462" s="144">
        <v>1.3397134999999999E-6</v>
      </c>
      <c r="BX1462" s="144">
        <v>2.1202789E-7</v>
      </c>
      <c r="BY1462" s="136">
        <v>0</v>
      </c>
      <c r="BZ1462" s="144">
        <v>3.2181270999999998E-7</v>
      </c>
      <c r="CA1462" s="136">
        <v>0</v>
      </c>
      <c r="CB1462" s="136">
        <v>0</v>
      </c>
      <c r="CC1462" s="136">
        <v>0</v>
      </c>
      <c r="CD1462" s="136">
        <v>0</v>
      </c>
      <c r="CE1462" s="136">
        <v>0</v>
      </c>
      <c r="CF1462" s="144">
        <v>4.4332034999999997E-7</v>
      </c>
      <c r="CG1462" s="144">
        <v>2.7587034999999999E-6</v>
      </c>
      <c r="CH1462" s="144">
        <v>2.6027624999999999E-8</v>
      </c>
      <c r="CI1462" s="136">
        <v>0</v>
      </c>
      <c r="CJ1462" s="137"/>
      <c r="CK1462" s="138"/>
      <c r="CL1462" s="233" t="s">
        <v>4679</v>
      </c>
      <c r="CP1462" s="141"/>
      <c r="CQ1462" s="74"/>
      <c r="CR1462" s="74"/>
      <c r="CS1462" s="74"/>
      <c r="CT1462" s="74"/>
      <c r="CU1462" s="74"/>
      <c r="CV1462" s="74"/>
      <c r="CW1462" s="74"/>
      <c r="CX1462" s="74"/>
      <c r="CY1462" s="74"/>
      <c r="CZ1462" s="74"/>
      <c r="DA1462" s="74"/>
      <c r="DB1462" s="74"/>
    </row>
    <row r="1463" spans="1:106" ht="14.5" customHeight="1">
      <c r="A1463" s="74" t="s">
        <v>5416</v>
      </c>
      <c r="B1463" s="129" t="s">
        <v>4870</v>
      </c>
      <c r="C1463" s="130" t="str">
        <f t="shared" si="785"/>
        <v>B.044.01.283</v>
      </c>
      <c r="D1463" s="131" t="s">
        <v>4868</v>
      </c>
      <c r="E1463" s="129" t="s">
        <v>2549</v>
      </c>
      <c r="F1463" s="132" t="s">
        <v>5418</v>
      </c>
      <c r="G1463" s="132">
        <f t="shared" si="786"/>
        <v>2.7949854731E-2</v>
      </c>
      <c r="H1463" s="348">
        <f t="shared" si="787"/>
        <v>2.7949854731E-2</v>
      </c>
      <c r="I1463" s="74"/>
      <c r="J1463" s="132">
        <f t="shared" si="788"/>
        <v>1.2001160310000001E-3</v>
      </c>
      <c r="K1463" s="132">
        <f t="shared" si="789"/>
        <v>2.9102570999999999E-3</v>
      </c>
      <c r="L1463" s="300">
        <f t="shared" si="790"/>
        <v>4.3660966000000001E-3</v>
      </c>
      <c r="M1463" s="132">
        <v>1.9473384999999999E-2</v>
      </c>
      <c r="N1463" s="132">
        <v>1.5988771999999999E-3</v>
      </c>
      <c r="O1463" s="132">
        <v>1.3113799E-3</v>
      </c>
      <c r="P1463" s="132">
        <v>1.1017397E-3</v>
      </c>
      <c r="Q1463" s="304">
        <v>9.8376331E-5</v>
      </c>
      <c r="R1463" s="132">
        <v>0</v>
      </c>
      <c r="S1463" s="132">
        <v>0</v>
      </c>
      <c r="T1463" s="132">
        <v>0</v>
      </c>
      <c r="U1463" s="132">
        <v>1.0088539999999999E-4</v>
      </c>
      <c r="V1463" s="132">
        <v>0</v>
      </c>
      <c r="W1463" s="132">
        <v>4.2652111999999997E-3</v>
      </c>
      <c r="X1463" s="132">
        <v>0</v>
      </c>
      <c r="Y1463" s="132">
        <v>0</v>
      </c>
      <c r="Z1463" s="132">
        <v>0</v>
      </c>
      <c r="AA1463" s="74"/>
      <c r="AB1463" s="301">
        <f t="shared" si="791"/>
        <v>0.14641642857142856</v>
      </c>
      <c r="AC1463" s="338">
        <f t="shared" si="792"/>
        <v>0.14641642857142856</v>
      </c>
      <c r="AD1463" s="74"/>
      <c r="AE1463" s="136">
        <v>2.3805683000000002</v>
      </c>
      <c r="AF1463" s="136">
        <v>1.5700198000000001</v>
      </c>
      <c r="AG1463" s="136">
        <v>0.57818161999999995</v>
      </c>
      <c r="AH1463" s="136">
        <v>0</v>
      </c>
      <c r="AI1463" s="136">
        <v>1.3096406E-2</v>
      </c>
      <c r="AJ1463" s="136">
        <v>0.15656402999999999</v>
      </c>
      <c r="AK1463" s="136">
        <v>6.2706455999999994E-2</v>
      </c>
      <c r="AL1463" s="74"/>
      <c r="AM1463" s="133">
        <v>3.1728287000000002E-3</v>
      </c>
      <c r="AN1463" s="340">
        <f t="shared" si="793"/>
        <v>3.1728287000000002E-3</v>
      </c>
      <c r="AP1463" s="133">
        <v>2.9869891999999999E-3</v>
      </c>
      <c r="AQ1463" s="133">
        <v>1.2999733000000001E-4</v>
      </c>
      <c r="AR1463" s="145">
        <v>5.5842160000000003E-5</v>
      </c>
      <c r="AS1463" s="134">
        <f t="shared" si="794"/>
        <v>1.7907608576999998E-7</v>
      </c>
      <c r="AT1463" s="135">
        <f t="shared" si="795"/>
        <v>4.8075936385700004E-10</v>
      </c>
      <c r="AU1463" s="135">
        <f t="shared" si="796"/>
        <v>7.821030819100001E-3</v>
      </c>
      <c r="AV1463" s="302">
        <v>1.3587444E-7</v>
      </c>
      <c r="AW1463" s="302">
        <v>4.09966E-10</v>
      </c>
      <c r="AX1463" s="302">
        <v>1.1200856999999999E-14</v>
      </c>
      <c r="AY1463" s="303">
        <v>0</v>
      </c>
      <c r="AZ1463" s="303">
        <v>0</v>
      </c>
      <c r="BA1463" s="302">
        <v>1.6382077E-10</v>
      </c>
      <c r="BB1463" s="302">
        <v>4.3037824999999998E-8</v>
      </c>
      <c r="BC1463" s="302">
        <v>2.3222944999999999E-11</v>
      </c>
      <c r="BD1463" s="302">
        <v>4.7559218000000003E-11</v>
      </c>
      <c r="BE1463" s="303">
        <v>0</v>
      </c>
      <c r="BF1463" s="303">
        <v>0</v>
      </c>
      <c r="BG1463" s="303">
        <v>0</v>
      </c>
      <c r="BH1463" s="303">
        <v>0</v>
      </c>
      <c r="BI1463" s="303">
        <v>0</v>
      </c>
      <c r="BJ1463" s="303">
        <v>0</v>
      </c>
      <c r="BK1463" s="303">
        <v>0</v>
      </c>
      <c r="BL1463" s="303">
        <v>0</v>
      </c>
      <c r="BM1463" s="302">
        <v>2.0362190999999999E-6</v>
      </c>
      <c r="BN1463" s="303">
        <v>7.8189946000000003E-3</v>
      </c>
      <c r="BO1463" s="303">
        <v>0</v>
      </c>
      <c r="BP1463" s="303">
        <v>0</v>
      </c>
      <c r="BQ1463" s="303">
        <v>0</v>
      </c>
      <c r="BR1463" s="74"/>
      <c r="BS1463" s="144">
        <v>7.9054830999999992E-6</v>
      </c>
      <c r="BT1463" s="144">
        <v>3.8182190000000002E-7</v>
      </c>
      <c r="BU1463" s="144">
        <v>4.0824784999999998E-6</v>
      </c>
      <c r="BV1463" s="136">
        <v>0</v>
      </c>
      <c r="BW1463" s="144">
        <v>3.2348891000000001E-7</v>
      </c>
      <c r="BX1463" s="144">
        <v>1.0605452E-7</v>
      </c>
      <c r="BY1463" s="136">
        <v>0</v>
      </c>
      <c r="BZ1463" s="144">
        <v>1.6096794000000001E-7</v>
      </c>
      <c r="CA1463" s="136">
        <v>0</v>
      </c>
      <c r="CB1463" s="136">
        <v>0</v>
      </c>
      <c r="CC1463" s="136">
        <v>0</v>
      </c>
      <c r="CD1463" s="136">
        <v>0</v>
      </c>
      <c r="CE1463" s="136">
        <v>0</v>
      </c>
      <c r="CF1463" s="144">
        <v>2.2574057999999999E-7</v>
      </c>
      <c r="CG1463" s="144">
        <v>2.5762741999999998E-6</v>
      </c>
      <c r="CH1463" s="144">
        <v>4.8656514000000001E-8</v>
      </c>
      <c r="CI1463" s="136">
        <v>0</v>
      </c>
      <c r="CJ1463" s="137"/>
      <c r="CK1463" s="138"/>
      <c r="CL1463" s="233" t="s">
        <v>4679</v>
      </c>
      <c r="CP1463" s="141"/>
      <c r="CQ1463" s="74"/>
      <c r="CR1463" s="74"/>
      <c r="CS1463" s="74"/>
      <c r="CT1463" s="74"/>
      <c r="CU1463" s="74"/>
      <c r="CV1463" s="74"/>
      <c r="CW1463" s="74"/>
      <c r="CX1463" s="74"/>
      <c r="CY1463" s="74"/>
      <c r="CZ1463" s="74"/>
      <c r="DA1463" s="74"/>
      <c r="DB1463" s="74"/>
    </row>
    <row r="1464" spans="1:106" ht="14.5" customHeight="1">
      <c r="A1464" s="74" t="s">
        <v>5419</v>
      </c>
      <c r="B1464" s="129" t="s">
        <v>4870</v>
      </c>
      <c r="C1464" s="130" t="str">
        <f t="shared" si="785"/>
        <v>B.044.01.284</v>
      </c>
      <c r="D1464" s="131" t="s">
        <v>4868</v>
      </c>
      <c r="E1464" s="129" t="s">
        <v>2549</v>
      </c>
      <c r="F1464" s="132" t="s">
        <v>5421</v>
      </c>
      <c r="G1464" s="132">
        <f t="shared" si="786"/>
        <v>3.9904687245999999E-2</v>
      </c>
      <c r="H1464" s="348">
        <f t="shared" si="787"/>
        <v>3.9904687245999999E-2</v>
      </c>
      <c r="I1464" s="74"/>
      <c r="J1464" s="132">
        <f t="shared" si="788"/>
        <v>2.7833127999999999E-3</v>
      </c>
      <c r="K1464" s="132">
        <f t="shared" si="789"/>
        <v>8.4341881999999996E-3</v>
      </c>
      <c r="L1464" s="300">
        <f t="shared" si="790"/>
        <v>3.4301246000000002E-5</v>
      </c>
      <c r="M1464" s="132">
        <v>2.8652884999999999E-2</v>
      </c>
      <c r="N1464" s="132">
        <v>6.6401385999999996E-3</v>
      </c>
      <c r="O1464" s="132">
        <v>1.7940496E-3</v>
      </c>
      <c r="P1464" s="132">
        <v>1.5072486999999999E-3</v>
      </c>
      <c r="Q1464" s="132">
        <v>1.2760641E-3</v>
      </c>
      <c r="R1464" s="132">
        <v>0</v>
      </c>
      <c r="S1464" s="132">
        <v>0</v>
      </c>
      <c r="T1464" s="132">
        <v>0</v>
      </c>
      <c r="U1464" s="304">
        <v>3.4301246000000002E-5</v>
      </c>
      <c r="V1464" s="132">
        <v>0</v>
      </c>
      <c r="W1464" s="132">
        <v>0</v>
      </c>
      <c r="X1464" s="132">
        <v>0</v>
      </c>
      <c r="Y1464" s="132">
        <v>0</v>
      </c>
      <c r="Z1464" s="132">
        <v>0</v>
      </c>
      <c r="AA1464" s="74"/>
      <c r="AB1464" s="301">
        <f t="shared" si="791"/>
        <v>0.21543522556390976</v>
      </c>
      <c r="AC1464" s="338">
        <f t="shared" si="792"/>
        <v>0.21543522556390976</v>
      </c>
      <c r="AD1464" s="74"/>
      <c r="AE1464" s="136">
        <v>3.0409358000000002</v>
      </c>
      <c r="AF1464" s="136">
        <v>3.0108606</v>
      </c>
      <c r="AG1464" s="136">
        <v>0</v>
      </c>
      <c r="AH1464" s="136">
        <v>0</v>
      </c>
      <c r="AI1464" s="136">
        <v>0</v>
      </c>
      <c r="AJ1464" s="136">
        <v>3.0075188999999999E-2</v>
      </c>
      <c r="AK1464" s="136">
        <v>0</v>
      </c>
      <c r="AL1464" s="74"/>
      <c r="AM1464" s="133">
        <v>6.3850449000000002E-3</v>
      </c>
      <c r="AN1464" s="340">
        <f t="shared" si="793"/>
        <v>6.3850449000000002E-3</v>
      </c>
      <c r="AP1464" s="133">
        <v>5.9680719E-3</v>
      </c>
      <c r="AQ1464" s="133">
        <v>2.1476948E-4</v>
      </c>
      <c r="AR1464" s="133">
        <v>2.0220355E-4</v>
      </c>
      <c r="AS1464" s="134">
        <f t="shared" si="794"/>
        <v>3.5779807705000004E-7</v>
      </c>
      <c r="AT1464" s="135">
        <f t="shared" si="795"/>
        <v>7.9426582979500006E-10</v>
      </c>
      <c r="AU1464" s="135">
        <f t="shared" si="796"/>
        <v>2.8319824318730001E-2</v>
      </c>
      <c r="AV1464" s="302">
        <v>1.9992389000000001E-7</v>
      </c>
      <c r="AW1464" s="302">
        <v>6.0321863000000001E-10</v>
      </c>
      <c r="AX1464" s="302">
        <v>1.6480794999999998E-14</v>
      </c>
      <c r="AY1464" s="303">
        <v>0</v>
      </c>
      <c r="AZ1464" s="303">
        <v>0</v>
      </c>
      <c r="BA1464" s="302">
        <v>2.2411704999999999E-10</v>
      </c>
      <c r="BB1464" s="302">
        <v>1.5765007E-7</v>
      </c>
      <c r="BC1464" s="302">
        <v>3.1770438999999999E-11</v>
      </c>
      <c r="BD1464" s="302">
        <v>1.5926028000000001E-10</v>
      </c>
      <c r="BE1464" s="303">
        <v>0</v>
      </c>
      <c r="BF1464" s="303">
        <v>0</v>
      </c>
      <c r="BG1464" s="303">
        <v>0</v>
      </c>
      <c r="BH1464" s="303">
        <v>0</v>
      </c>
      <c r="BI1464" s="303">
        <v>0</v>
      </c>
      <c r="BJ1464" s="303">
        <v>0</v>
      </c>
      <c r="BK1464" s="303">
        <v>0</v>
      </c>
      <c r="BL1464" s="303">
        <v>0</v>
      </c>
      <c r="BM1464" s="302">
        <v>6.9231872999999999E-7</v>
      </c>
      <c r="BN1464" s="303">
        <v>2.8319132E-2</v>
      </c>
      <c r="BO1464" s="303">
        <v>0</v>
      </c>
      <c r="BP1464" s="303">
        <v>0</v>
      </c>
      <c r="BQ1464" s="303">
        <v>0</v>
      </c>
      <c r="BR1464" s="74"/>
      <c r="BS1464" s="144">
        <v>1.3546243E-5</v>
      </c>
      <c r="BT1464" s="144">
        <v>1.1717740000000001E-6</v>
      </c>
      <c r="BU1464" s="144">
        <v>6.0069057E-6</v>
      </c>
      <c r="BV1464" s="136">
        <v>0</v>
      </c>
      <c r="BW1464" s="144">
        <v>1.9992160999999998E-6</v>
      </c>
      <c r="BX1464" s="144">
        <v>1.4508921E-7</v>
      </c>
      <c r="BY1464" s="136">
        <v>0</v>
      </c>
      <c r="BZ1464" s="144">
        <v>2.2021418999999999E-7</v>
      </c>
      <c r="CA1464" s="136">
        <v>0</v>
      </c>
      <c r="CB1464" s="136">
        <v>0</v>
      </c>
      <c r="CC1464" s="136">
        <v>0</v>
      </c>
      <c r="CD1464" s="136">
        <v>0</v>
      </c>
      <c r="CE1464" s="136">
        <v>0</v>
      </c>
      <c r="CF1464" s="144">
        <v>3.5098297000000001E-7</v>
      </c>
      <c r="CG1464" s="144">
        <v>3.6355178999999999E-6</v>
      </c>
      <c r="CH1464" s="144">
        <v>1.6543315999999999E-8</v>
      </c>
      <c r="CI1464" s="136">
        <v>0</v>
      </c>
      <c r="CJ1464" s="137"/>
      <c r="CK1464" s="138"/>
      <c r="CL1464" s="233" t="s">
        <v>4679</v>
      </c>
      <c r="CP1464" s="141"/>
      <c r="CQ1464" s="74"/>
      <c r="CR1464" s="74"/>
      <c r="CS1464" s="74"/>
      <c r="CT1464" s="74"/>
      <c r="CU1464" s="74"/>
      <c r="CV1464" s="74"/>
      <c r="CW1464" s="74"/>
      <c r="CX1464" s="74"/>
      <c r="CY1464" s="74"/>
      <c r="CZ1464" s="74"/>
      <c r="DA1464" s="74"/>
      <c r="DB1464" s="74"/>
    </row>
    <row r="1465" spans="1:106" ht="14.5" customHeight="1">
      <c r="A1465" s="74" t="s">
        <v>5422</v>
      </c>
      <c r="B1465" s="129" t="s">
        <v>4870</v>
      </c>
      <c r="C1465" s="130" t="str">
        <f t="shared" si="785"/>
        <v>B.044.01.285</v>
      </c>
      <c r="D1465" s="131" t="s">
        <v>4868</v>
      </c>
      <c r="E1465" s="129" t="s">
        <v>2549</v>
      </c>
      <c r="F1465" s="132" t="s">
        <v>5424</v>
      </c>
      <c r="G1465" s="132">
        <f t="shared" si="786"/>
        <v>6.0716901999999994E-3</v>
      </c>
      <c r="H1465" s="348">
        <f t="shared" si="787"/>
        <v>6.0716901999999994E-3</v>
      </c>
      <c r="I1465" s="74"/>
      <c r="J1465" s="132">
        <f t="shared" si="788"/>
        <v>6.3745817999999997E-4</v>
      </c>
      <c r="K1465" s="132">
        <f t="shared" si="789"/>
        <v>1.0024319699999998E-3</v>
      </c>
      <c r="L1465" s="300">
        <f t="shared" si="790"/>
        <v>2.1874964999999999E-4</v>
      </c>
      <c r="M1465" s="132">
        <v>4.2130503999999996E-3</v>
      </c>
      <c r="N1465" s="132">
        <v>4.9127915999999997E-4</v>
      </c>
      <c r="O1465" s="132">
        <v>5.1115280999999998E-4</v>
      </c>
      <c r="P1465" s="132">
        <v>4.2943875999999998E-4</v>
      </c>
      <c r="Q1465" s="132">
        <v>2.0801941999999999E-4</v>
      </c>
      <c r="R1465" s="132">
        <v>0</v>
      </c>
      <c r="S1465" s="132">
        <v>0</v>
      </c>
      <c r="T1465" s="132">
        <v>0</v>
      </c>
      <c r="U1465" s="132">
        <v>2.1874964999999999E-4</v>
      </c>
      <c r="V1465" s="132">
        <v>0</v>
      </c>
      <c r="W1465" s="132">
        <v>0</v>
      </c>
      <c r="X1465" s="132">
        <v>0</v>
      </c>
      <c r="Y1465" s="132">
        <v>0</v>
      </c>
      <c r="Z1465" s="132">
        <v>0</v>
      </c>
      <c r="AA1465" s="74"/>
      <c r="AB1465" s="301">
        <f t="shared" si="791"/>
        <v>3.1677070676691725E-2</v>
      </c>
      <c r="AC1465" s="338">
        <f t="shared" si="792"/>
        <v>3.1677070676691725E-2</v>
      </c>
      <c r="AD1465" s="74"/>
      <c r="AE1465" s="136">
        <v>1.2575974999999999</v>
      </c>
      <c r="AF1465" s="136">
        <v>0.36872455999999998</v>
      </c>
      <c r="AG1465" s="136">
        <v>0</v>
      </c>
      <c r="AH1465" s="136">
        <v>0</v>
      </c>
      <c r="AI1465" s="136">
        <v>0.11012585</v>
      </c>
      <c r="AJ1465" s="136">
        <v>0.37757436999999999</v>
      </c>
      <c r="AK1465" s="136">
        <v>0.40117276000000002</v>
      </c>
      <c r="AL1465" s="74"/>
      <c r="AM1465" s="133">
        <v>8.2537137000000002E-4</v>
      </c>
      <c r="AN1465" s="340">
        <f t="shared" si="793"/>
        <v>8.2537137000000002E-4</v>
      </c>
      <c r="AP1465" s="133">
        <v>7.7563614999999995E-4</v>
      </c>
      <c r="AQ1465" s="145">
        <v>3.0689545999999997E-5</v>
      </c>
      <c r="AR1465" s="145">
        <v>1.9045677E-5</v>
      </c>
      <c r="AS1465" s="134">
        <f t="shared" si="794"/>
        <v>4.6500968456000006E-8</v>
      </c>
      <c r="AT1465" s="135">
        <f t="shared" si="795"/>
        <v>1.134968406959E-10</v>
      </c>
      <c r="AU1465" s="135">
        <f t="shared" si="796"/>
        <v>2.6674617305999996E-3</v>
      </c>
      <c r="AV1465" s="302">
        <v>2.9396322000000001E-8</v>
      </c>
      <c r="AW1465" s="302">
        <v>8.8695798000000005E-11</v>
      </c>
      <c r="AX1465" s="302">
        <v>2.4232959000000001E-15</v>
      </c>
      <c r="AY1465" s="303">
        <v>0</v>
      </c>
      <c r="AZ1465" s="303">
        <v>0</v>
      </c>
      <c r="BA1465" s="302">
        <v>6.3854456000000005E-11</v>
      </c>
      <c r="BB1465" s="302">
        <v>1.7040792E-8</v>
      </c>
      <c r="BC1465" s="302">
        <v>9.0518953999999992E-12</v>
      </c>
      <c r="BD1465" s="302">
        <v>1.5746724E-11</v>
      </c>
      <c r="BE1465" s="303">
        <v>0</v>
      </c>
      <c r="BF1465" s="303">
        <v>0</v>
      </c>
      <c r="BG1465" s="303">
        <v>0</v>
      </c>
      <c r="BH1465" s="303">
        <v>0</v>
      </c>
      <c r="BI1465" s="303">
        <v>0</v>
      </c>
      <c r="BJ1465" s="303">
        <v>0</v>
      </c>
      <c r="BK1465" s="303">
        <v>0</v>
      </c>
      <c r="BL1465" s="303">
        <v>0</v>
      </c>
      <c r="BM1465" s="302">
        <v>4.4151306000000003E-6</v>
      </c>
      <c r="BN1465" s="303">
        <v>2.6630465999999998E-3</v>
      </c>
      <c r="BO1465" s="303">
        <v>0</v>
      </c>
      <c r="BP1465" s="303">
        <v>0</v>
      </c>
      <c r="BQ1465" s="303">
        <v>0</v>
      </c>
      <c r="BR1465" s="74"/>
      <c r="BS1465" s="144">
        <v>1.9975742000000002E-6</v>
      </c>
      <c r="BT1465" s="144">
        <v>1.2958530999999999E-7</v>
      </c>
      <c r="BU1465" s="144">
        <v>8.8324079000000002E-7</v>
      </c>
      <c r="BV1465" s="136">
        <v>0</v>
      </c>
      <c r="BW1465" s="144">
        <v>2.6211175E-7</v>
      </c>
      <c r="BX1465" s="144">
        <v>4.1338186999999999E-8</v>
      </c>
      <c r="BY1465" s="136">
        <v>0</v>
      </c>
      <c r="BZ1465" s="144">
        <v>6.2742470999999995E-8</v>
      </c>
      <c r="CA1465" s="136">
        <v>0</v>
      </c>
      <c r="CB1465" s="136">
        <v>0</v>
      </c>
      <c r="CC1465" s="136">
        <v>0</v>
      </c>
      <c r="CD1465" s="136">
        <v>0</v>
      </c>
      <c r="CE1465" s="136">
        <v>0</v>
      </c>
      <c r="CF1465" s="144">
        <v>8.6740638000000006E-8</v>
      </c>
      <c r="CG1465" s="144">
        <v>4.2631327000000001E-7</v>
      </c>
      <c r="CH1465" s="144">
        <v>1.0550184E-7</v>
      </c>
      <c r="CI1465" s="136">
        <v>0</v>
      </c>
      <c r="CJ1465" s="137"/>
      <c r="CK1465" s="138"/>
      <c r="CL1465" s="233" t="s">
        <v>4679</v>
      </c>
      <c r="CP1465" s="74"/>
      <c r="CQ1465" s="74"/>
      <c r="CR1465" s="74"/>
      <c r="CS1465" s="74"/>
      <c r="CT1465" s="74"/>
      <c r="CU1465" s="74"/>
      <c r="CV1465" s="74"/>
      <c r="CW1465" s="74"/>
      <c r="CX1465" s="74"/>
      <c r="CY1465" s="74"/>
      <c r="CZ1465" s="74"/>
      <c r="DA1465" s="74"/>
      <c r="DB1465" s="74"/>
    </row>
    <row r="1466" spans="1:106" ht="14.5" customHeight="1">
      <c r="A1466" s="74" t="s">
        <v>5425</v>
      </c>
      <c r="B1466" s="129" t="s">
        <v>4870</v>
      </c>
      <c r="C1466" s="130" t="str">
        <f t="shared" si="785"/>
        <v>B.044.01.286</v>
      </c>
      <c r="D1466" s="131" t="s">
        <v>4868</v>
      </c>
      <c r="E1466" s="129" t="s">
        <v>2549</v>
      </c>
      <c r="F1466" s="132" t="s">
        <v>5427</v>
      </c>
      <c r="G1466" s="132">
        <f t="shared" si="786"/>
        <v>3.3916401496000004E-2</v>
      </c>
      <c r="H1466" s="348">
        <f t="shared" si="787"/>
        <v>3.3916401496000004E-2</v>
      </c>
      <c r="I1466" s="74"/>
      <c r="J1466" s="132">
        <f t="shared" si="788"/>
        <v>3.5873716999999996E-3</v>
      </c>
      <c r="K1466" s="132">
        <f t="shared" si="789"/>
        <v>5.3877366999999995E-3</v>
      </c>
      <c r="L1466" s="300">
        <f t="shared" si="790"/>
        <v>1.7365096E-5</v>
      </c>
      <c r="M1466" s="132">
        <v>2.4923928000000001E-2</v>
      </c>
      <c r="N1466" s="132">
        <v>2.5872906000000001E-3</v>
      </c>
      <c r="O1466" s="132">
        <v>2.8004460999999999E-3</v>
      </c>
      <c r="P1466" s="132">
        <v>2.3527603999999999E-3</v>
      </c>
      <c r="Q1466" s="132">
        <v>1.2346112999999999E-3</v>
      </c>
      <c r="R1466" s="132">
        <v>0</v>
      </c>
      <c r="S1466" s="132">
        <v>0</v>
      </c>
      <c r="T1466" s="132">
        <v>0</v>
      </c>
      <c r="U1466" s="304">
        <v>1.7365096E-5</v>
      </c>
      <c r="V1466" s="132">
        <v>0</v>
      </c>
      <c r="W1466" s="132">
        <v>0</v>
      </c>
      <c r="X1466" s="132">
        <v>0</v>
      </c>
      <c r="Y1466" s="132">
        <v>0</v>
      </c>
      <c r="Z1466" s="132">
        <v>0</v>
      </c>
      <c r="AA1466" s="74"/>
      <c r="AB1466" s="301">
        <f t="shared" si="791"/>
        <v>0.18739795488721805</v>
      </c>
      <c r="AC1466" s="338">
        <f t="shared" si="792"/>
        <v>0.18739795488721805</v>
      </c>
      <c r="AD1466" s="74"/>
      <c r="AE1466" s="136">
        <v>2.3688174000000002</v>
      </c>
      <c r="AF1466" s="136">
        <v>2.2797348999999998</v>
      </c>
      <c r="AG1466" s="136">
        <v>0</v>
      </c>
      <c r="AH1466" s="136">
        <v>0</v>
      </c>
      <c r="AI1466" s="136">
        <v>0</v>
      </c>
      <c r="AJ1466" s="136">
        <v>1.7780937999999999E-4</v>
      </c>
      <c r="AK1466" s="136">
        <v>8.8904695000000006E-2</v>
      </c>
      <c r="AL1466" s="74"/>
      <c r="AM1466" s="133">
        <v>4.7327762000000002E-3</v>
      </c>
      <c r="AN1466" s="340">
        <f t="shared" si="793"/>
        <v>4.7327762000000002E-3</v>
      </c>
      <c r="AP1466" s="133">
        <v>4.4570922000000002E-3</v>
      </c>
      <c r="AQ1466" s="133">
        <v>1.7802774000000001E-4</v>
      </c>
      <c r="AR1466" s="145">
        <v>9.7656220000000003E-5</v>
      </c>
      <c r="AS1466" s="134">
        <f t="shared" si="794"/>
        <v>2.6721176054999999E-7</v>
      </c>
      <c r="AT1466" s="135">
        <f t="shared" si="795"/>
        <v>6.5838660694400008E-10</v>
      </c>
      <c r="AU1466" s="135">
        <f t="shared" si="796"/>
        <v>1.367734148817E-2</v>
      </c>
      <c r="AV1466" s="302">
        <v>1.739053E-7</v>
      </c>
      <c r="AW1466" s="302">
        <v>5.2471427000000004E-10</v>
      </c>
      <c r="AX1466" s="302">
        <v>1.4335944E-14</v>
      </c>
      <c r="AY1466" s="303">
        <v>0</v>
      </c>
      <c r="AZ1466" s="303">
        <v>0</v>
      </c>
      <c r="BA1466" s="302">
        <v>3.4983855000000001E-10</v>
      </c>
      <c r="BB1466" s="302">
        <v>9.2956621999999995E-8</v>
      </c>
      <c r="BC1466" s="302">
        <v>4.9592498000000001E-11</v>
      </c>
      <c r="BD1466" s="302">
        <v>8.4065502999999996E-11</v>
      </c>
      <c r="BE1466" s="303">
        <v>0</v>
      </c>
      <c r="BF1466" s="303">
        <v>0</v>
      </c>
      <c r="BG1466" s="303">
        <v>0</v>
      </c>
      <c r="BH1466" s="303">
        <v>0</v>
      </c>
      <c r="BI1466" s="303">
        <v>0</v>
      </c>
      <c r="BJ1466" s="303">
        <v>0</v>
      </c>
      <c r="BK1466" s="303">
        <v>0</v>
      </c>
      <c r="BL1466" s="303">
        <v>0</v>
      </c>
      <c r="BM1466" s="302">
        <v>3.5048816999999999E-7</v>
      </c>
      <c r="BN1466" s="303">
        <v>1.3676990999999999E-2</v>
      </c>
      <c r="BO1466" s="303">
        <v>0</v>
      </c>
      <c r="BP1466" s="303">
        <v>0</v>
      </c>
      <c r="BQ1466" s="303">
        <v>0</v>
      </c>
      <c r="BR1466" s="74"/>
      <c r="BS1466" s="144">
        <v>1.1145116E-5</v>
      </c>
      <c r="BT1466" s="144">
        <v>6.9474940000000004E-7</v>
      </c>
      <c r="BU1466" s="144">
        <v>5.2251521999999998E-6</v>
      </c>
      <c r="BV1466" s="136">
        <v>0</v>
      </c>
      <c r="BW1466" s="144">
        <v>1.5084781E-6</v>
      </c>
      <c r="BX1466" s="144">
        <v>2.2647897E-7</v>
      </c>
      <c r="BY1466" s="136">
        <v>0</v>
      </c>
      <c r="BZ1466" s="144">
        <v>3.4374634E-7</v>
      </c>
      <c r="CA1466" s="136">
        <v>0</v>
      </c>
      <c r="CB1466" s="136">
        <v>0</v>
      </c>
      <c r="CC1466" s="136">
        <v>0</v>
      </c>
      <c r="CD1466" s="136">
        <v>0</v>
      </c>
      <c r="CE1466" s="136">
        <v>0</v>
      </c>
      <c r="CF1466" s="144">
        <v>4.7423758E-7</v>
      </c>
      <c r="CG1466" s="144">
        <v>2.6638981999999998E-6</v>
      </c>
      <c r="CH1466" s="144">
        <v>8.3750969E-9</v>
      </c>
      <c r="CI1466" s="136">
        <v>0</v>
      </c>
      <c r="CJ1466" s="137"/>
      <c r="CK1466" s="138"/>
      <c r="CL1466" s="233" t="s">
        <v>4679</v>
      </c>
      <c r="CP1466" s="141"/>
      <c r="CQ1466" s="74"/>
      <c r="CR1466" s="74"/>
      <c r="CS1466" s="74"/>
      <c r="CT1466" s="74"/>
      <c r="CU1466" s="74"/>
      <c r="CV1466" s="74"/>
      <c r="CW1466" s="74"/>
      <c r="CX1466" s="74"/>
      <c r="CY1466" s="74"/>
      <c r="CZ1466" s="74"/>
      <c r="DA1466" s="74"/>
      <c r="DB1466" s="74"/>
    </row>
    <row r="1467" spans="1:106" ht="14.5" customHeight="1">
      <c r="A1467" s="74" t="s">
        <v>5428</v>
      </c>
      <c r="B1467" s="129" t="s">
        <v>4870</v>
      </c>
      <c r="C1467" s="130" t="str">
        <f t="shared" si="785"/>
        <v>B.044.01.287</v>
      </c>
      <c r="D1467" s="131" t="s">
        <v>4868</v>
      </c>
      <c r="E1467" s="129" t="s">
        <v>2549</v>
      </c>
      <c r="F1467" s="132" t="s">
        <v>5430</v>
      </c>
      <c r="G1467" s="132">
        <f t="shared" si="786"/>
        <v>2.998778496E-2</v>
      </c>
      <c r="H1467" s="348">
        <f t="shared" si="787"/>
        <v>2.998778496E-2</v>
      </c>
      <c r="I1467" s="74"/>
      <c r="J1467" s="132">
        <f t="shared" si="788"/>
        <v>2.0470973399999998E-3</v>
      </c>
      <c r="K1467" s="132">
        <f t="shared" si="789"/>
        <v>6.2749644000000002E-3</v>
      </c>
      <c r="L1467" s="300">
        <f t="shared" si="790"/>
        <v>1.7150622E-4</v>
      </c>
      <c r="M1467" s="132">
        <v>2.1494216999999999E-2</v>
      </c>
      <c r="N1467" s="132">
        <v>4.9558103000000003E-3</v>
      </c>
      <c r="O1467" s="132">
        <v>1.3191540999999999E-3</v>
      </c>
      <c r="P1467" s="132">
        <v>1.1082710999999999E-3</v>
      </c>
      <c r="Q1467" s="132">
        <v>9.3882624000000004E-4</v>
      </c>
      <c r="R1467" s="132">
        <v>0</v>
      </c>
      <c r="S1467" s="132">
        <v>0</v>
      </c>
      <c r="T1467" s="132">
        <v>0</v>
      </c>
      <c r="U1467" s="132">
        <v>1.7150622E-4</v>
      </c>
      <c r="V1467" s="132">
        <v>0</v>
      </c>
      <c r="W1467" s="132">
        <v>0</v>
      </c>
      <c r="X1467" s="132">
        <v>0</v>
      </c>
      <c r="Y1467" s="132">
        <v>0</v>
      </c>
      <c r="Z1467" s="132">
        <v>0</v>
      </c>
      <c r="AA1467" s="74"/>
      <c r="AB1467" s="301">
        <f t="shared" si="791"/>
        <v>0.16161065413533834</v>
      </c>
      <c r="AC1467" s="338">
        <f t="shared" si="792"/>
        <v>0.16161065413533834</v>
      </c>
      <c r="AD1467" s="74"/>
      <c r="AE1467" s="136">
        <v>2.5146198000000002</v>
      </c>
      <c r="AF1467" s="136">
        <v>2.2138680000000002</v>
      </c>
      <c r="AG1467" s="136">
        <v>0</v>
      </c>
      <c r="AH1467" s="136">
        <v>0</v>
      </c>
      <c r="AI1467" s="136">
        <v>0.15037594000000001</v>
      </c>
      <c r="AJ1467" s="136">
        <v>0.15037594000000001</v>
      </c>
      <c r="AK1467" s="136">
        <v>0</v>
      </c>
      <c r="AL1467" s="74"/>
      <c r="AM1467" s="133">
        <v>4.7696848E-3</v>
      </c>
      <c r="AN1467" s="340">
        <f t="shared" si="793"/>
        <v>4.7696848E-3</v>
      </c>
      <c r="AP1467" s="133">
        <v>4.4602217000000001E-3</v>
      </c>
      <c r="AQ1467" s="133">
        <v>1.6076301000000001E-4</v>
      </c>
      <c r="AR1467" s="133">
        <v>1.4870015000000001E-4</v>
      </c>
      <c r="AS1467" s="134">
        <f t="shared" si="794"/>
        <v>2.6739938194E-7</v>
      </c>
      <c r="AT1467" s="135">
        <f t="shared" si="795"/>
        <v>5.94537769215E-10</v>
      </c>
      <c r="AU1467" s="135">
        <f t="shared" si="796"/>
        <v>2.0826351593399999E-2</v>
      </c>
      <c r="AV1467" s="302">
        <v>1.4997469000000001E-7</v>
      </c>
      <c r="AW1467" s="302">
        <v>4.5250983999999998E-10</v>
      </c>
      <c r="AX1467" s="302">
        <v>1.2363215000000001E-14</v>
      </c>
      <c r="AY1467" s="303">
        <v>0</v>
      </c>
      <c r="AZ1467" s="303">
        <v>0</v>
      </c>
      <c r="BA1467" s="302">
        <v>1.6479193999999999E-10</v>
      </c>
      <c r="BB1467" s="302">
        <v>1.172599E-7</v>
      </c>
      <c r="BC1467" s="302">
        <v>2.3360616000000001E-11</v>
      </c>
      <c r="BD1467" s="302">
        <v>1.1865495E-10</v>
      </c>
      <c r="BE1467" s="303">
        <v>0</v>
      </c>
      <c r="BF1467" s="303">
        <v>0</v>
      </c>
      <c r="BG1467" s="303">
        <v>0</v>
      </c>
      <c r="BH1467" s="303">
        <v>0</v>
      </c>
      <c r="BI1467" s="303">
        <v>0</v>
      </c>
      <c r="BJ1467" s="303">
        <v>0</v>
      </c>
      <c r="BK1467" s="303">
        <v>0</v>
      </c>
      <c r="BL1467" s="303">
        <v>0</v>
      </c>
      <c r="BM1467" s="302">
        <v>3.4615933999999998E-6</v>
      </c>
      <c r="BN1467" s="303">
        <v>2.082289E-2</v>
      </c>
      <c r="BO1467" s="303">
        <v>0</v>
      </c>
      <c r="BP1467" s="303">
        <v>0</v>
      </c>
      <c r="BQ1467" s="303">
        <v>0</v>
      </c>
      <c r="BR1467" s="74"/>
      <c r="BS1467" s="144">
        <v>1.0141009E-5</v>
      </c>
      <c r="BT1467" s="144">
        <v>8.7229707999999999E-7</v>
      </c>
      <c r="BU1467" s="144">
        <v>4.5061338999999997E-6</v>
      </c>
      <c r="BV1467" s="136">
        <v>0</v>
      </c>
      <c r="BW1467" s="144">
        <v>1.4793114E-6</v>
      </c>
      <c r="BX1467" s="144">
        <v>1.0668324E-7</v>
      </c>
      <c r="BY1467" s="136">
        <v>0</v>
      </c>
      <c r="BZ1467" s="144">
        <v>1.6192219000000001E-7</v>
      </c>
      <c r="CA1467" s="136">
        <v>0</v>
      </c>
      <c r="CB1467" s="136">
        <v>0</v>
      </c>
      <c r="CC1467" s="136">
        <v>0</v>
      </c>
      <c r="CD1467" s="136">
        <v>0</v>
      </c>
      <c r="CE1467" s="136">
        <v>0</v>
      </c>
      <c r="CF1467" s="144">
        <v>2.5877018E-7</v>
      </c>
      <c r="CG1467" s="144">
        <v>2.6731748000000002E-6</v>
      </c>
      <c r="CH1467" s="144">
        <v>8.2716572999999998E-8</v>
      </c>
      <c r="CI1467" s="136">
        <v>0</v>
      </c>
      <c r="CJ1467" s="137"/>
      <c r="CK1467" s="138"/>
      <c r="CL1467" s="233" t="s">
        <v>4679</v>
      </c>
      <c r="CP1467" s="141"/>
      <c r="CQ1467" s="74"/>
      <c r="CR1467" s="74"/>
      <c r="CS1467" s="74"/>
      <c r="CT1467" s="74"/>
      <c r="CU1467" s="74"/>
      <c r="CV1467" s="74"/>
      <c r="CW1467" s="74"/>
      <c r="CX1467" s="74"/>
      <c r="CY1467" s="74"/>
      <c r="CZ1467" s="74"/>
      <c r="DA1467" s="74"/>
      <c r="DB1467" s="74"/>
    </row>
    <row r="1468" spans="1:106" ht="14.5" customHeight="1">
      <c r="A1468" s="74" t="s">
        <v>5431</v>
      </c>
      <c r="B1468" s="129" t="s">
        <v>4870</v>
      </c>
      <c r="C1468" s="130" t="str">
        <f t="shared" si="785"/>
        <v>B.044.01.288</v>
      </c>
      <c r="D1468" s="131" t="s">
        <v>4868</v>
      </c>
      <c r="E1468" s="129" t="s">
        <v>2549</v>
      </c>
      <c r="F1468" s="132" t="s">
        <v>5433</v>
      </c>
      <c r="G1468" s="132">
        <f t="shared" si="786"/>
        <v>1.339564444E-2</v>
      </c>
      <c r="H1468" s="348">
        <f t="shared" si="787"/>
        <v>1.339564444E-2</v>
      </c>
      <c r="I1468" s="74"/>
      <c r="J1468" s="132">
        <f t="shared" si="788"/>
        <v>1.32126339E-3</v>
      </c>
      <c r="K1468" s="132">
        <f t="shared" si="789"/>
        <v>2.4418427999999999E-3</v>
      </c>
      <c r="L1468" s="300">
        <f t="shared" si="790"/>
        <v>1.3125925E-4</v>
      </c>
      <c r="M1468" s="132">
        <v>9.5012789999999996E-3</v>
      </c>
      <c r="N1468" s="132">
        <v>1.4292869E-3</v>
      </c>
      <c r="O1468" s="132">
        <v>1.0125558999999999E-3</v>
      </c>
      <c r="P1468" s="132">
        <v>8.5068643000000004E-4</v>
      </c>
      <c r="Q1468" s="132">
        <v>4.7057696000000002E-4</v>
      </c>
      <c r="R1468" s="132">
        <v>0</v>
      </c>
      <c r="S1468" s="132">
        <v>0</v>
      </c>
      <c r="T1468" s="132">
        <v>0</v>
      </c>
      <c r="U1468" s="132">
        <v>1.3125925E-4</v>
      </c>
      <c r="V1468" s="132">
        <v>0</v>
      </c>
      <c r="W1468" s="132">
        <v>0</v>
      </c>
      <c r="X1468" s="132">
        <v>0</v>
      </c>
      <c r="Y1468" s="132">
        <v>0</v>
      </c>
      <c r="Z1468" s="132">
        <v>0</v>
      </c>
      <c r="AA1468" s="74"/>
      <c r="AB1468" s="301">
        <f t="shared" si="791"/>
        <v>7.1438187969924807E-2</v>
      </c>
      <c r="AC1468" s="338">
        <f t="shared" si="792"/>
        <v>7.1438187969924807E-2</v>
      </c>
      <c r="AD1468" s="74"/>
      <c r="AE1468" s="136">
        <v>1.5924971000000001</v>
      </c>
      <c r="AF1468" s="136">
        <v>0.91363083</v>
      </c>
      <c r="AG1468" s="136">
        <v>0</v>
      </c>
      <c r="AH1468" s="136">
        <v>0</v>
      </c>
      <c r="AI1468" s="136">
        <v>0</v>
      </c>
      <c r="AJ1468" s="136">
        <v>1.1110740000000001E-3</v>
      </c>
      <c r="AK1468" s="136">
        <v>0.67775516000000002</v>
      </c>
      <c r="AL1468" s="74"/>
      <c r="AM1468" s="133">
        <v>1.9463216E-3</v>
      </c>
      <c r="AN1468" s="340">
        <f t="shared" si="793"/>
        <v>1.9463216E-3</v>
      </c>
      <c r="AP1468" s="133">
        <v>1.8244348000000001E-3</v>
      </c>
      <c r="AQ1468" s="145">
        <v>6.9980920999999997E-5</v>
      </c>
      <c r="AR1468" s="145">
        <v>5.1905862000000003E-5</v>
      </c>
      <c r="AS1468" s="134">
        <f t="shared" si="794"/>
        <v>1.0937858396E-7</v>
      </c>
      <c r="AT1468" s="135">
        <f t="shared" si="795"/>
        <v>2.588051860214E-10</v>
      </c>
      <c r="AU1468" s="135">
        <f t="shared" si="796"/>
        <v>7.2697286692000006E-3</v>
      </c>
      <c r="AV1468" s="302">
        <v>6.6294637999999996E-8</v>
      </c>
      <c r="AW1468" s="302">
        <v>2.0002693E-10</v>
      </c>
      <c r="AX1468" s="302">
        <v>5.4650214000000003E-15</v>
      </c>
      <c r="AY1468" s="303">
        <v>0</v>
      </c>
      <c r="AZ1468" s="303">
        <v>0</v>
      </c>
      <c r="BA1468" s="302">
        <v>1.2649096000000001E-10</v>
      </c>
      <c r="BB1468" s="302">
        <v>4.2957455000000002E-8</v>
      </c>
      <c r="BC1468" s="302">
        <v>1.7931136E-11</v>
      </c>
      <c r="BD1468" s="302">
        <v>4.0841654999999997E-11</v>
      </c>
      <c r="BE1468" s="303">
        <v>0</v>
      </c>
      <c r="BF1468" s="303">
        <v>0</v>
      </c>
      <c r="BG1468" s="303">
        <v>0</v>
      </c>
      <c r="BH1468" s="303">
        <v>0</v>
      </c>
      <c r="BI1468" s="303">
        <v>0</v>
      </c>
      <c r="BJ1468" s="303">
        <v>0</v>
      </c>
      <c r="BK1468" s="303">
        <v>0</v>
      </c>
      <c r="BL1468" s="303">
        <v>0</v>
      </c>
      <c r="BM1468" s="302">
        <v>2.6492691999999999E-6</v>
      </c>
      <c r="BN1468" s="303">
        <v>7.2670794000000002E-3</v>
      </c>
      <c r="BO1468" s="303">
        <v>0</v>
      </c>
      <c r="BP1468" s="303">
        <v>0</v>
      </c>
      <c r="BQ1468" s="303">
        <v>0</v>
      </c>
      <c r="BR1468" s="74"/>
      <c r="BS1468" s="144">
        <v>4.4591464999999999E-6</v>
      </c>
      <c r="BT1468" s="144">
        <v>3.2321898999999999E-7</v>
      </c>
      <c r="BU1468" s="144">
        <v>1.9918861999999999E-6</v>
      </c>
      <c r="BV1468" s="136">
        <v>0</v>
      </c>
      <c r="BW1468" s="144">
        <v>6.2638630000000001E-7</v>
      </c>
      <c r="BX1468" s="144">
        <v>8.1887891E-8</v>
      </c>
      <c r="BY1468" s="136">
        <v>0</v>
      </c>
      <c r="BZ1468" s="144">
        <v>1.2428819999999999E-7</v>
      </c>
      <c r="CA1468" s="136">
        <v>0</v>
      </c>
      <c r="CB1468" s="136">
        <v>0</v>
      </c>
      <c r="CC1468" s="136">
        <v>0</v>
      </c>
      <c r="CD1468" s="136">
        <v>0</v>
      </c>
      <c r="CE1468" s="136">
        <v>0</v>
      </c>
      <c r="CF1468" s="144">
        <v>1.7614482E-7</v>
      </c>
      <c r="CG1468" s="144">
        <v>1.0720284E-6</v>
      </c>
      <c r="CH1468" s="144">
        <v>6.3305663999999997E-8</v>
      </c>
      <c r="CI1468" s="136">
        <v>0</v>
      </c>
      <c r="CJ1468" s="137"/>
      <c r="CK1468" s="138"/>
      <c r="CL1468" s="233" t="s">
        <v>4679</v>
      </c>
      <c r="CP1468" s="141"/>
      <c r="CQ1468" s="74"/>
      <c r="CR1468" s="74"/>
      <c r="CS1468" s="74"/>
      <c r="CT1468" s="74"/>
      <c r="CU1468" s="74"/>
      <c r="CV1468" s="74"/>
      <c r="CW1468" s="74"/>
      <c r="CX1468" s="74"/>
      <c r="CY1468" s="74"/>
      <c r="CZ1468" s="74"/>
      <c r="DA1468" s="74"/>
      <c r="DB1468" s="74"/>
    </row>
    <row r="1469" spans="1:106" ht="14.5" customHeight="1">
      <c r="A1469" s="74" t="s">
        <v>5434</v>
      </c>
      <c r="B1469" s="129" t="s">
        <v>4870</v>
      </c>
      <c r="C1469" s="130" t="str">
        <f t="shared" si="785"/>
        <v>B.044.01.289</v>
      </c>
      <c r="D1469" s="131" t="s">
        <v>4868</v>
      </c>
      <c r="E1469" s="129" t="s">
        <v>2549</v>
      </c>
      <c r="F1469" s="132" t="s">
        <v>5436</v>
      </c>
      <c r="G1469" s="132">
        <f t="shared" si="786"/>
        <v>2.2669357899999999E-2</v>
      </c>
      <c r="H1469" s="348">
        <f t="shared" si="787"/>
        <v>2.2669357899999999E-2</v>
      </c>
      <c r="I1469" s="74"/>
      <c r="J1469" s="132">
        <f t="shared" si="788"/>
        <v>1.8694651500000001E-3</v>
      </c>
      <c r="K1469" s="132">
        <f t="shared" si="789"/>
        <v>2.34212371E-3</v>
      </c>
      <c r="L1469" s="300">
        <f t="shared" si="790"/>
        <v>2.0781704000000001E-4</v>
      </c>
      <c r="M1469" s="132">
        <v>1.8249952E-2</v>
      </c>
      <c r="N1469" s="132">
        <v>9.7071620999999997E-4</v>
      </c>
      <c r="O1469" s="132">
        <v>1.3714075E-3</v>
      </c>
      <c r="P1469" s="132">
        <v>1.1521712000000001E-3</v>
      </c>
      <c r="Q1469" s="132">
        <v>7.1729395000000003E-4</v>
      </c>
      <c r="R1469" s="132">
        <v>0</v>
      </c>
      <c r="S1469" s="132">
        <v>0</v>
      </c>
      <c r="T1469" s="132">
        <v>0</v>
      </c>
      <c r="U1469" s="132">
        <v>2.0781704000000001E-4</v>
      </c>
      <c r="V1469" s="132">
        <v>0</v>
      </c>
      <c r="W1469" s="132">
        <v>0</v>
      </c>
      <c r="X1469" s="132">
        <v>0</v>
      </c>
      <c r="Y1469" s="132">
        <v>0</v>
      </c>
      <c r="Z1469" s="132">
        <v>0</v>
      </c>
      <c r="AA1469" s="74"/>
      <c r="AB1469" s="301">
        <f t="shared" si="791"/>
        <v>0.1372176842105263</v>
      </c>
      <c r="AC1469" s="338">
        <f t="shared" si="792"/>
        <v>0.1372176842105263</v>
      </c>
      <c r="AD1469" s="74"/>
      <c r="AE1469" s="136">
        <v>1.9857228</v>
      </c>
      <c r="AF1469" s="136">
        <v>1.4430776000000001</v>
      </c>
      <c r="AG1469" s="136">
        <v>0</v>
      </c>
      <c r="AH1469" s="136">
        <v>0</v>
      </c>
      <c r="AI1469" s="136">
        <v>6.3958175999999996E-4</v>
      </c>
      <c r="AJ1469" s="136">
        <v>0.13966866</v>
      </c>
      <c r="AK1469" s="136">
        <v>0.40233688000000001</v>
      </c>
      <c r="AL1469" s="74"/>
      <c r="AM1469" s="133">
        <v>2.9730164999999999E-3</v>
      </c>
      <c r="AN1469" s="340">
        <f t="shared" si="793"/>
        <v>2.9730164999999999E-3</v>
      </c>
      <c r="AP1469" s="133">
        <v>2.8258854999999999E-3</v>
      </c>
      <c r="AQ1469" s="133">
        <v>1.1989684E-4</v>
      </c>
      <c r="AR1469" s="145">
        <v>2.7234080999999999E-5</v>
      </c>
      <c r="AS1469" s="134">
        <f t="shared" si="794"/>
        <v>1.6941759857000001E-7</v>
      </c>
      <c r="AT1469" s="135">
        <f t="shared" si="795"/>
        <v>4.4340548815299998E-10</v>
      </c>
      <c r="AU1469" s="135">
        <f t="shared" si="796"/>
        <v>3.8142970724E-3</v>
      </c>
      <c r="AV1469" s="302">
        <v>1.2733801000000001E-7</v>
      </c>
      <c r="AW1469" s="302">
        <v>3.8420951E-10</v>
      </c>
      <c r="AX1469" s="302">
        <v>1.0497152999999999E-14</v>
      </c>
      <c r="AY1469" s="303">
        <v>0</v>
      </c>
      <c r="AZ1469" s="303">
        <v>0</v>
      </c>
      <c r="BA1469" s="302">
        <v>1.7131957000000001E-10</v>
      </c>
      <c r="BB1469" s="302">
        <v>4.1908268999999997E-8</v>
      </c>
      <c r="BC1469" s="302">
        <v>2.4285960999999999E-11</v>
      </c>
      <c r="BD1469" s="302">
        <v>3.4899519999999998E-11</v>
      </c>
      <c r="BE1469" s="303">
        <v>0</v>
      </c>
      <c r="BF1469" s="303">
        <v>0</v>
      </c>
      <c r="BG1469" s="303">
        <v>0</v>
      </c>
      <c r="BH1469" s="303">
        <v>0</v>
      </c>
      <c r="BI1469" s="303">
        <v>0</v>
      </c>
      <c r="BJ1469" s="303">
        <v>0</v>
      </c>
      <c r="BK1469" s="303">
        <v>0</v>
      </c>
      <c r="BL1469" s="303">
        <v>0</v>
      </c>
      <c r="BM1469" s="302">
        <v>4.1944724000000001E-6</v>
      </c>
      <c r="BN1469" s="303">
        <v>3.8101025999999999E-3</v>
      </c>
      <c r="BO1469" s="303">
        <v>0</v>
      </c>
      <c r="BP1469" s="303">
        <v>0</v>
      </c>
      <c r="BQ1469" s="303">
        <v>0</v>
      </c>
      <c r="BR1469" s="74"/>
      <c r="BS1469" s="144">
        <v>7.2786522999999996E-6</v>
      </c>
      <c r="BT1469" s="144">
        <v>2.9701093000000002E-7</v>
      </c>
      <c r="BU1469" s="144">
        <v>3.8259931000000003E-6</v>
      </c>
      <c r="BV1469" s="136">
        <v>0</v>
      </c>
      <c r="BW1469" s="144">
        <v>8.0398797999999997E-7</v>
      </c>
      <c r="BX1469" s="144">
        <v>1.109091E-7</v>
      </c>
      <c r="BY1469" s="136">
        <v>0</v>
      </c>
      <c r="BZ1469" s="144">
        <v>1.6833614000000001E-7</v>
      </c>
      <c r="CA1469" s="136">
        <v>0</v>
      </c>
      <c r="CB1469" s="136">
        <v>0</v>
      </c>
      <c r="CC1469" s="136">
        <v>0</v>
      </c>
      <c r="CD1469" s="136">
        <v>0</v>
      </c>
      <c r="CE1469" s="136">
        <v>0</v>
      </c>
      <c r="CF1469" s="144">
        <v>2.2943383000000001E-7</v>
      </c>
      <c r="CG1469" s="144">
        <v>1.7427521E-6</v>
      </c>
      <c r="CH1469" s="144">
        <v>1.002291E-7</v>
      </c>
      <c r="CI1469" s="136">
        <v>0</v>
      </c>
      <c r="CJ1469" s="137"/>
      <c r="CK1469" s="138"/>
      <c r="CL1469" s="233" t="s">
        <v>4679</v>
      </c>
      <c r="CP1469" s="141"/>
      <c r="CQ1469" s="74"/>
      <c r="CR1469" s="74"/>
      <c r="CS1469" s="74"/>
      <c r="CT1469" s="74"/>
      <c r="CU1469" s="74"/>
      <c r="CV1469" s="74"/>
      <c r="CW1469" s="74"/>
      <c r="CX1469" s="74"/>
      <c r="CY1469" s="74"/>
      <c r="CZ1469" s="74"/>
      <c r="DA1469" s="74"/>
      <c r="DB1469" s="74"/>
    </row>
    <row r="1470" spans="1:106" ht="14.5" customHeight="1">
      <c r="A1470" s="74" t="s">
        <v>5437</v>
      </c>
      <c r="B1470" s="129" t="s">
        <v>4870</v>
      </c>
      <c r="C1470" s="130" t="str">
        <f t="shared" si="785"/>
        <v>B.044.01.290</v>
      </c>
      <c r="D1470" s="131" t="s">
        <v>4868</v>
      </c>
      <c r="E1470" s="129" t="s">
        <v>2549</v>
      </c>
      <c r="F1470" s="132" t="s">
        <v>5439</v>
      </c>
      <c r="G1470" s="132">
        <f t="shared" si="786"/>
        <v>3.3593469600000002E-2</v>
      </c>
      <c r="H1470" s="348">
        <f t="shared" si="787"/>
        <v>3.3593469600000002E-2</v>
      </c>
      <c r="I1470" s="74"/>
      <c r="J1470" s="132">
        <f t="shared" si="788"/>
        <v>2.6103653E-3</v>
      </c>
      <c r="K1470" s="132">
        <f t="shared" si="789"/>
        <v>6.7163339000000004E-3</v>
      </c>
      <c r="L1470" s="300">
        <f t="shared" si="790"/>
        <v>2.0405839999999999E-4</v>
      </c>
      <c r="M1470" s="132">
        <v>2.4062712E-2</v>
      </c>
      <c r="N1470" s="132">
        <v>4.9078278000000003E-3</v>
      </c>
      <c r="O1470" s="132">
        <v>1.8085060999999999E-3</v>
      </c>
      <c r="P1470" s="132">
        <v>1.5193941999999999E-3</v>
      </c>
      <c r="Q1470" s="132">
        <v>1.0909711000000001E-3</v>
      </c>
      <c r="R1470" s="132">
        <v>0</v>
      </c>
      <c r="S1470" s="132">
        <v>0</v>
      </c>
      <c r="T1470" s="132">
        <v>0</v>
      </c>
      <c r="U1470" s="132">
        <v>2.0405839999999999E-4</v>
      </c>
      <c r="V1470" s="132">
        <v>0</v>
      </c>
      <c r="W1470" s="132">
        <v>0</v>
      </c>
      <c r="X1470" s="132">
        <v>0</v>
      </c>
      <c r="Y1470" s="132">
        <v>0</v>
      </c>
      <c r="Z1470" s="132">
        <v>0</v>
      </c>
      <c r="AA1470" s="74"/>
      <c r="AB1470" s="301">
        <f t="shared" si="791"/>
        <v>0.18092264661654134</v>
      </c>
      <c r="AC1470" s="338">
        <f t="shared" si="792"/>
        <v>0.18092264661654134</v>
      </c>
      <c r="AD1470" s="74"/>
      <c r="AE1470" s="136">
        <v>2.5916605000000001</v>
      </c>
      <c r="AF1470" s="136">
        <v>2.4127429</v>
      </c>
      <c r="AG1470" s="136">
        <v>0</v>
      </c>
      <c r="AH1470" s="136">
        <v>0</v>
      </c>
      <c r="AI1470" s="136">
        <v>0</v>
      </c>
      <c r="AJ1470" s="136">
        <v>0.17891756</v>
      </c>
      <c r="AK1470" s="136">
        <v>0</v>
      </c>
      <c r="AL1470" s="74"/>
      <c r="AM1470" s="133">
        <v>5.1957847999999996E-3</v>
      </c>
      <c r="AN1470" s="340">
        <f t="shared" si="793"/>
        <v>5.1957847999999996E-3</v>
      </c>
      <c r="AP1470" s="133">
        <v>4.8629837999999998E-3</v>
      </c>
      <c r="AQ1470" s="133">
        <v>1.7883963999999999E-4</v>
      </c>
      <c r="AR1470" s="133">
        <v>1.5396136000000001E-4</v>
      </c>
      <c r="AS1470" s="134">
        <f t="shared" si="794"/>
        <v>2.9154579299999997E-7</v>
      </c>
      <c r="AT1470" s="135">
        <f t="shared" si="795"/>
        <v>6.6138921758300003E-10</v>
      </c>
      <c r="AU1470" s="135">
        <f t="shared" si="796"/>
        <v>2.1563215609999999E-2</v>
      </c>
      <c r="AV1470" s="302">
        <v>1.6789621999999999E-7</v>
      </c>
      <c r="AW1470" s="302">
        <v>5.0658341999999996E-10</v>
      </c>
      <c r="AX1470" s="302">
        <v>1.3840583E-14</v>
      </c>
      <c r="AY1470" s="303">
        <v>0</v>
      </c>
      <c r="AZ1470" s="303">
        <v>0</v>
      </c>
      <c r="BA1470" s="302">
        <v>2.2592300000000001E-10</v>
      </c>
      <c r="BB1470" s="302">
        <v>1.2342365000000001E-7</v>
      </c>
      <c r="BC1470" s="302">
        <v>3.2026447000000002E-11</v>
      </c>
      <c r="BD1470" s="302">
        <v>1.2276551000000001E-10</v>
      </c>
      <c r="BE1470" s="303">
        <v>0</v>
      </c>
      <c r="BF1470" s="303">
        <v>0</v>
      </c>
      <c r="BG1470" s="303">
        <v>0</v>
      </c>
      <c r="BH1470" s="303">
        <v>0</v>
      </c>
      <c r="BI1470" s="303">
        <v>0</v>
      </c>
      <c r="BJ1470" s="303">
        <v>0</v>
      </c>
      <c r="BK1470" s="303">
        <v>0</v>
      </c>
      <c r="BL1470" s="303">
        <v>0</v>
      </c>
      <c r="BM1470" s="302">
        <v>4.1186099999999997E-6</v>
      </c>
      <c r="BN1470" s="303">
        <v>2.1559096999999999E-2</v>
      </c>
      <c r="BO1470" s="303">
        <v>0</v>
      </c>
      <c r="BP1470" s="303">
        <v>0</v>
      </c>
      <c r="BQ1470" s="303">
        <v>0</v>
      </c>
      <c r="BR1470" s="74"/>
      <c r="BS1470" s="144">
        <v>1.1281503E-5</v>
      </c>
      <c r="BT1470" s="144">
        <v>9.2076252000000003E-7</v>
      </c>
      <c r="BU1470" s="144">
        <v>5.0446035000000004E-6</v>
      </c>
      <c r="BV1470" s="136">
        <v>0</v>
      </c>
      <c r="BW1470" s="144">
        <v>1.6259044E-6</v>
      </c>
      <c r="BX1470" s="144">
        <v>1.4625834E-7</v>
      </c>
      <c r="BY1470" s="136">
        <v>0</v>
      </c>
      <c r="BZ1470" s="144">
        <v>2.2198869E-7</v>
      </c>
      <c r="CA1470" s="136">
        <v>0</v>
      </c>
      <c r="CB1470" s="136">
        <v>0</v>
      </c>
      <c r="CC1470" s="136">
        <v>0</v>
      </c>
      <c r="CD1470" s="136">
        <v>0</v>
      </c>
      <c r="CE1470" s="136">
        <v>0</v>
      </c>
      <c r="CF1470" s="144">
        <v>3.3690434000000003E-7</v>
      </c>
      <c r="CG1470" s="144">
        <v>2.8866654000000001E-6</v>
      </c>
      <c r="CH1470" s="144">
        <v>9.8416326000000004E-8</v>
      </c>
      <c r="CI1470" s="136">
        <v>0</v>
      </c>
      <c r="CJ1470" s="137"/>
      <c r="CK1470" s="138"/>
      <c r="CL1470" s="233" t="s">
        <v>4679</v>
      </c>
      <c r="CP1470" s="141"/>
      <c r="CQ1470" s="74"/>
      <c r="CR1470" s="74"/>
      <c r="CS1470" s="74"/>
      <c r="CT1470" s="74"/>
      <c r="CU1470" s="74"/>
      <c r="CV1470" s="74"/>
      <c r="CW1470" s="74"/>
      <c r="CX1470" s="74"/>
      <c r="CY1470" s="74"/>
      <c r="CZ1470" s="74"/>
      <c r="DA1470" s="74"/>
      <c r="DB1470" s="74"/>
    </row>
    <row r="1471" spans="1:106" ht="14.5" customHeight="1">
      <c r="A1471" s="74" t="s">
        <v>5440</v>
      </c>
      <c r="B1471" s="129" t="s">
        <v>4870</v>
      </c>
      <c r="C1471" s="130" t="str">
        <f t="shared" si="785"/>
        <v>B.044.01.291</v>
      </c>
      <c r="D1471" s="131" t="s">
        <v>4868</v>
      </c>
      <c r="E1471" s="129" t="s">
        <v>2549</v>
      </c>
      <c r="F1471" s="132" t="s">
        <v>5442</v>
      </c>
      <c r="G1471" s="132">
        <f t="shared" si="786"/>
        <v>4.0277022100000002E-3</v>
      </c>
      <c r="H1471" s="348">
        <f t="shared" si="787"/>
        <v>4.0277022100000002E-3</v>
      </c>
      <c r="I1471" s="74"/>
      <c r="J1471" s="132">
        <f t="shared" si="788"/>
        <v>3.1477857000000004E-4</v>
      </c>
      <c r="K1471" s="132">
        <f t="shared" si="789"/>
        <v>5.7759612000000005E-4</v>
      </c>
      <c r="L1471" s="300">
        <f t="shared" si="790"/>
        <v>1.9455292E-4</v>
      </c>
      <c r="M1471" s="132">
        <v>2.9407745999999999E-3</v>
      </c>
      <c r="N1471" s="132">
        <v>3.4387345000000001E-4</v>
      </c>
      <c r="O1471" s="132">
        <v>2.3372266999999999E-4</v>
      </c>
      <c r="P1471" s="132">
        <v>1.9635923000000001E-4</v>
      </c>
      <c r="Q1471" s="132">
        <v>1.1841934E-4</v>
      </c>
      <c r="R1471" s="132">
        <v>0</v>
      </c>
      <c r="S1471" s="132">
        <v>0</v>
      </c>
      <c r="T1471" s="132">
        <v>0</v>
      </c>
      <c r="U1471" s="132">
        <v>1.9455292E-4</v>
      </c>
      <c r="V1471" s="132">
        <v>0</v>
      </c>
      <c r="W1471" s="132">
        <v>0</v>
      </c>
      <c r="X1471" s="132">
        <v>0</v>
      </c>
      <c r="Y1471" s="132">
        <v>0</v>
      </c>
      <c r="Z1471" s="132">
        <v>0</v>
      </c>
      <c r="AA1471" s="74"/>
      <c r="AB1471" s="301">
        <f t="shared" si="791"/>
        <v>2.2111087218045111E-2</v>
      </c>
      <c r="AC1471" s="338">
        <f t="shared" si="792"/>
        <v>2.2111087218045111E-2</v>
      </c>
      <c r="AD1471" s="74"/>
      <c r="AE1471" s="136">
        <v>1.2149941</v>
      </c>
      <c r="AF1471" s="136">
        <v>0.24438567</v>
      </c>
      <c r="AG1471" s="136">
        <v>0</v>
      </c>
      <c r="AH1471" s="136">
        <v>0</v>
      </c>
      <c r="AI1471" s="136">
        <v>6.5380849000000003E-3</v>
      </c>
      <c r="AJ1471" s="136">
        <v>8.9155704999999991E-3</v>
      </c>
      <c r="AK1471" s="136">
        <v>0.95515474</v>
      </c>
      <c r="AL1471" s="74"/>
      <c r="AM1471" s="133">
        <v>5.4333007000000001E-4</v>
      </c>
      <c r="AN1471" s="340">
        <f t="shared" si="793"/>
        <v>5.4333007000000001E-4</v>
      </c>
      <c r="AP1471" s="133">
        <v>5.1493039999999995E-4</v>
      </c>
      <c r="AQ1471" s="145">
        <v>2.0489351999999999E-5</v>
      </c>
      <c r="AR1471" s="145">
        <v>7.9103202000000007E-6</v>
      </c>
      <c r="AS1471" s="134">
        <f t="shared" si="794"/>
        <v>3.0871127205999997E-8</v>
      </c>
      <c r="AT1471" s="135">
        <f t="shared" si="795"/>
        <v>7.5774229498100007E-11</v>
      </c>
      <c r="AU1471" s="135">
        <f t="shared" si="796"/>
        <v>1.1078879560999998E-3</v>
      </c>
      <c r="AV1471" s="302">
        <v>2.0519088999999999E-8</v>
      </c>
      <c r="AW1471" s="302">
        <v>6.1911042999999997E-11</v>
      </c>
      <c r="AX1471" s="302">
        <v>1.6914980999999999E-15</v>
      </c>
      <c r="AY1471" s="303">
        <v>0</v>
      </c>
      <c r="AZ1471" s="303">
        <v>0</v>
      </c>
      <c r="BA1471" s="302">
        <v>2.9197206000000003E-11</v>
      </c>
      <c r="BB1471" s="302">
        <v>1.0322841E-8</v>
      </c>
      <c r="BC1471" s="302">
        <v>4.1389446000000004E-12</v>
      </c>
      <c r="BD1471" s="302">
        <v>9.7225504000000002E-12</v>
      </c>
      <c r="BE1471" s="303">
        <v>0</v>
      </c>
      <c r="BF1471" s="303">
        <v>0</v>
      </c>
      <c r="BG1471" s="303">
        <v>0</v>
      </c>
      <c r="BH1471" s="303">
        <v>0</v>
      </c>
      <c r="BI1471" s="303">
        <v>0</v>
      </c>
      <c r="BJ1471" s="303">
        <v>0</v>
      </c>
      <c r="BK1471" s="303">
        <v>0</v>
      </c>
      <c r="BL1471" s="303">
        <v>0</v>
      </c>
      <c r="BM1471" s="302">
        <v>3.9267560999999998E-6</v>
      </c>
      <c r="BN1471" s="303">
        <v>1.1039611999999999E-3</v>
      </c>
      <c r="BO1471" s="303">
        <v>0</v>
      </c>
      <c r="BP1471" s="303">
        <v>0</v>
      </c>
      <c r="BQ1471" s="303">
        <v>0</v>
      </c>
      <c r="BR1471" s="74"/>
      <c r="BS1471" s="144">
        <v>1.3272763E-6</v>
      </c>
      <c r="BT1471" s="144">
        <v>7.6642719000000007E-8</v>
      </c>
      <c r="BU1471" s="144">
        <v>6.1651576999999997E-7</v>
      </c>
      <c r="BV1471" s="136">
        <v>0</v>
      </c>
      <c r="BW1471" s="144">
        <v>1.5503289000000001E-7</v>
      </c>
      <c r="BX1471" s="144">
        <v>1.8901727999999999E-8</v>
      </c>
      <c r="BY1471" s="136">
        <v>0</v>
      </c>
      <c r="BZ1471" s="144">
        <v>2.8688755000000001E-8</v>
      </c>
      <c r="CA1471" s="136">
        <v>0</v>
      </c>
      <c r="CB1471" s="136">
        <v>0</v>
      </c>
      <c r="CC1471" s="136">
        <v>0</v>
      </c>
      <c r="CD1471" s="136">
        <v>0</v>
      </c>
      <c r="CE1471" s="136">
        <v>0</v>
      </c>
      <c r="CF1471" s="144">
        <v>4.0790687000000001E-8</v>
      </c>
      <c r="CG1471" s="144">
        <v>2.9687185000000002E-7</v>
      </c>
      <c r="CH1471" s="144">
        <v>9.3831877999999997E-8</v>
      </c>
      <c r="CI1471" s="136">
        <v>0</v>
      </c>
      <c r="CJ1471" s="137"/>
      <c r="CK1471" s="138"/>
      <c r="CL1471" s="233" t="s">
        <v>4679</v>
      </c>
      <c r="CP1471" s="141"/>
      <c r="CQ1471" s="74"/>
      <c r="CR1471" s="74"/>
      <c r="CS1471" s="74"/>
      <c r="CT1471" s="74"/>
      <c r="CU1471" s="74"/>
      <c r="CV1471" s="74"/>
      <c r="CW1471" s="74"/>
      <c r="CX1471" s="74"/>
      <c r="CY1471" s="74"/>
      <c r="CZ1471" s="74"/>
      <c r="DA1471" s="74"/>
      <c r="DB1471" s="74"/>
    </row>
    <row r="1472" spans="1:106" ht="14.5" customHeight="1">
      <c r="A1472" s="74" t="s">
        <v>5443</v>
      </c>
      <c r="B1472" s="129" t="s">
        <v>4870</v>
      </c>
      <c r="C1472" s="130" t="str">
        <f t="shared" si="785"/>
        <v>B.044.01.292</v>
      </c>
      <c r="D1472" s="131" t="s">
        <v>4868</v>
      </c>
      <c r="E1472" s="129" t="s">
        <v>2549</v>
      </c>
      <c r="F1472" s="132" t="s">
        <v>5445</v>
      </c>
      <c r="G1472" s="132">
        <f t="shared" si="786"/>
        <v>2.1368956630000002E-2</v>
      </c>
      <c r="H1472" s="348">
        <f t="shared" si="787"/>
        <v>2.1368956630000002E-2</v>
      </c>
      <c r="I1472" s="74"/>
      <c r="J1472" s="132">
        <f t="shared" si="788"/>
        <v>1.7179941000000001E-3</v>
      </c>
      <c r="K1472" s="132">
        <f t="shared" si="789"/>
        <v>2.481708E-3</v>
      </c>
      <c r="L1472" s="300">
        <f t="shared" si="790"/>
        <v>1.0720153E-4</v>
      </c>
      <c r="M1472" s="132">
        <v>1.7062053000000001E-2</v>
      </c>
      <c r="N1472" s="132">
        <v>1.2526156000000001E-3</v>
      </c>
      <c r="O1472" s="132">
        <v>1.2290923999999999E-3</v>
      </c>
      <c r="P1472" s="132">
        <v>1.0326069E-3</v>
      </c>
      <c r="Q1472" s="132">
        <v>6.8538720000000004E-4</v>
      </c>
      <c r="R1472" s="132">
        <v>0</v>
      </c>
      <c r="S1472" s="132">
        <v>0</v>
      </c>
      <c r="T1472" s="132">
        <v>0</v>
      </c>
      <c r="U1472" s="132">
        <v>1.0720153E-4</v>
      </c>
      <c r="V1472" s="132">
        <v>0</v>
      </c>
      <c r="W1472" s="132">
        <v>0</v>
      </c>
      <c r="X1472" s="132">
        <v>0</v>
      </c>
      <c r="Y1472" s="132">
        <v>0</v>
      </c>
      <c r="Z1472" s="132">
        <v>0</v>
      </c>
      <c r="AA1472" s="74"/>
      <c r="AB1472" s="301">
        <f t="shared" si="791"/>
        <v>0.1282861127819549</v>
      </c>
      <c r="AC1472" s="338">
        <f t="shared" si="792"/>
        <v>0.1282861127819549</v>
      </c>
      <c r="AD1472" s="74"/>
      <c r="AE1472" s="136">
        <v>1.9987911</v>
      </c>
      <c r="AF1472" s="136">
        <v>1.4193849000000001</v>
      </c>
      <c r="AG1472" s="136">
        <v>0</v>
      </c>
      <c r="AH1472" s="136">
        <v>0</v>
      </c>
      <c r="AI1472" s="136">
        <v>4.9813200000000002E-2</v>
      </c>
      <c r="AJ1472" s="136">
        <v>5.2434949000000003E-3</v>
      </c>
      <c r="AK1472" s="136">
        <v>0.52434946999999998</v>
      </c>
      <c r="AL1472" s="74"/>
      <c r="AM1472" s="133">
        <v>2.8736362999999998E-3</v>
      </c>
      <c r="AN1472" s="340">
        <f t="shared" si="793"/>
        <v>2.8736362999999998E-3</v>
      </c>
      <c r="AP1472" s="133">
        <v>2.7418327999999999E-3</v>
      </c>
      <c r="AQ1472" s="133">
        <v>1.1366236E-4</v>
      </c>
      <c r="AR1472" s="145">
        <v>1.8141115999999999E-5</v>
      </c>
      <c r="AS1472" s="134">
        <f t="shared" si="794"/>
        <v>1.6437846422000001E-7</v>
      </c>
      <c r="AT1472" s="135">
        <f t="shared" si="795"/>
        <v>4.2034897788759998E-10</v>
      </c>
      <c r="AU1472" s="135">
        <f t="shared" si="796"/>
        <v>2.5407726006999999E-3</v>
      </c>
      <c r="AV1472" s="302">
        <v>1.1904951000000001E-7</v>
      </c>
      <c r="AW1472" s="302">
        <v>3.5920110999999999E-10</v>
      </c>
      <c r="AX1472" s="302">
        <v>9.8138876000000002E-15</v>
      </c>
      <c r="AY1472" s="303">
        <v>0</v>
      </c>
      <c r="AZ1472" s="303">
        <v>0</v>
      </c>
      <c r="BA1472" s="302">
        <v>1.5354122E-10</v>
      </c>
      <c r="BB1472" s="302">
        <v>4.5175413000000002E-8</v>
      </c>
      <c r="BC1472" s="302">
        <v>2.1765733999999999E-11</v>
      </c>
      <c r="BD1472" s="302">
        <v>3.9372319999999997E-11</v>
      </c>
      <c r="BE1472" s="303">
        <v>0</v>
      </c>
      <c r="BF1472" s="303">
        <v>0</v>
      </c>
      <c r="BG1472" s="303">
        <v>0</v>
      </c>
      <c r="BH1472" s="303">
        <v>0</v>
      </c>
      <c r="BI1472" s="303">
        <v>0</v>
      </c>
      <c r="BJ1472" s="303">
        <v>0</v>
      </c>
      <c r="BK1472" s="303">
        <v>0</v>
      </c>
      <c r="BL1472" s="303">
        <v>0</v>
      </c>
      <c r="BM1472" s="302">
        <v>2.1637007000000001E-6</v>
      </c>
      <c r="BN1472" s="303">
        <v>2.5386088999999998E-3</v>
      </c>
      <c r="BO1472" s="303">
        <v>0</v>
      </c>
      <c r="BP1472" s="303">
        <v>0</v>
      </c>
      <c r="BQ1472" s="303">
        <v>0</v>
      </c>
      <c r="BR1472" s="74"/>
      <c r="BS1472" s="144">
        <v>6.9447674000000003E-6</v>
      </c>
      <c r="BT1472" s="144">
        <v>3.2199463999999998E-7</v>
      </c>
      <c r="BU1472" s="144">
        <v>3.5769572E-6</v>
      </c>
      <c r="BV1472" s="136">
        <v>0</v>
      </c>
      <c r="BW1472" s="144">
        <v>8.0459143999999996E-7</v>
      </c>
      <c r="BX1472" s="144">
        <v>9.9399731999999997E-8</v>
      </c>
      <c r="BY1472" s="136">
        <v>0</v>
      </c>
      <c r="BZ1472" s="144">
        <v>1.5086739999999999E-7</v>
      </c>
      <c r="CA1472" s="136">
        <v>0</v>
      </c>
      <c r="CB1472" s="136">
        <v>0</v>
      </c>
      <c r="CC1472" s="136">
        <v>0</v>
      </c>
      <c r="CD1472" s="136">
        <v>0</v>
      </c>
      <c r="CE1472" s="136">
        <v>0</v>
      </c>
      <c r="CF1472" s="144">
        <v>2.0924731000000001E-7</v>
      </c>
      <c r="CG1472" s="144">
        <v>1.7300069E-6</v>
      </c>
      <c r="CH1472" s="144">
        <v>5.1702751999999997E-8</v>
      </c>
      <c r="CI1472" s="136">
        <v>0</v>
      </c>
      <c r="CJ1472" s="137"/>
      <c r="CK1472" s="138"/>
      <c r="CL1472" s="233" t="s">
        <v>4679</v>
      </c>
      <c r="CP1472" s="141"/>
      <c r="CQ1472" s="74"/>
      <c r="CR1472" s="74"/>
      <c r="CS1472" s="74"/>
      <c r="CT1472" s="74"/>
      <c r="CU1472" s="74"/>
      <c r="CV1472" s="74"/>
      <c r="CW1472" s="74"/>
      <c r="CX1472" s="74"/>
      <c r="CY1472" s="74"/>
      <c r="CZ1472" s="74"/>
      <c r="DA1472" s="74"/>
      <c r="DB1472" s="74"/>
    </row>
    <row r="1473" spans="1:106" ht="14.5" customHeight="1">
      <c r="B1473" s="129" t="s">
        <v>4675</v>
      </c>
      <c r="C1473" s="127" t="s">
        <v>5446</v>
      </c>
      <c r="D1473" s="127"/>
      <c r="G1473" s="74"/>
      <c r="H1473" s="74"/>
      <c r="I1473" s="74"/>
      <c r="J1473" s="74"/>
      <c r="K1473" s="74"/>
      <c r="L1473" s="74"/>
      <c r="M1473" s="74"/>
      <c r="N1473" s="74"/>
      <c r="O1473" s="74"/>
      <c r="P1473" s="74"/>
      <c r="Q1473" s="74"/>
      <c r="R1473" s="74"/>
      <c r="S1473" s="74"/>
      <c r="T1473" s="74"/>
      <c r="U1473" s="74"/>
      <c r="V1473" s="74"/>
      <c r="W1473" s="74"/>
      <c r="X1473" s="74"/>
      <c r="Y1473" s="74"/>
      <c r="Z1473" s="74"/>
      <c r="AA1473" s="74"/>
      <c r="AB1473" s="74"/>
      <c r="AC1473" s="74"/>
      <c r="AD1473" s="74"/>
      <c r="AE1473" s="74"/>
      <c r="AF1473" s="74"/>
      <c r="AG1473" s="74"/>
      <c r="AH1473" s="74"/>
      <c r="AI1473" s="74"/>
      <c r="AJ1473" s="74"/>
      <c r="AK1473" s="74"/>
      <c r="AL1473" s="74"/>
      <c r="AM1473" s="74"/>
      <c r="AN1473" s="74"/>
      <c r="AP1473" s="74"/>
      <c r="AQ1473" s="74"/>
      <c r="AR1473" s="74"/>
      <c r="AS1473" s="74"/>
      <c r="AT1473" s="74"/>
      <c r="AU1473" s="74"/>
      <c r="AV1473" s="74"/>
      <c r="AW1473" s="74"/>
      <c r="AX1473" s="74"/>
      <c r="AY1473" s="74"/>
      <c r="AZ1473" s="74"/>
      <c r="BA1473" s="74"/>
      <c r="BB1473" s="74"/>
      <c r="BC1473" s="74"/>
      <c r="BD1473" s="74"/>
      <c r="BE1473" s="74"/>
      <c r="BF1473" s="74"/>
      <c r="BG1473" s="74"/>
      <c r="BH1473" s="74"/>
      <c r="BI1473" s="74"/>
      <c r="BJ1473" s="74"/>
      <c r="BK1473" s="74"/>
      <c r="BL1473" s="74"/>
      <c r="BM1473" s="74"/>
      <c r="BN1473" s="74"/>
      <c r="BO1473" s="74"/>
      <c r="BP1473" s="74"/>
      <c r="BQ1473" s="74"/>
      <c r="BR1473" s="74"/>
      <c r="BS1473" s="74"/>
      <c r="BT1473" s="74"/>
      <c r="BU1473" s="74"/>
      <c r="BV1473" s="74"/>
      <c r="BW1473" s="74"/>
      <c r="BX1473" s="74"/>
      <c r="BY1473" s="74"/>
      <c r="BZ1473" s="74"/>
      <c r="CA1473" s="74"/>
      <c r="CB1473" s="74"/>
      <c r="CC1473" s="74"/>
      <c r="CD1473" s="74"/>
      <c r="CE1473" s="74"/>
      <c r="CF1473" s="74"/>
      <c r="CG1473" s="74"/>
      <c r="CH1473" s="74"/>
      <c r="CI1473" s="74"/>
      <c r="CJ1473" s="142"/>
      <c r="CK1473" s="143"/>
      <c r="CL1473" s="233"/>
      <c r="CP1473" s="141"/>
      <c r="CQ1473" s="74"/>
      <c r="CR1473" s="74"/>
      <c r="CS1473" s="74"/>
      <c r="CT1473" s="74"/>
      <c r="CU1473" s="74"/>
      <c r="CV1473" s="74"/>
      <c r="CW1473" s="74"/>
      <c r="CX1473" s="74"/>
      <c r="CY1473" s="74"/>
      <c r="CZ1473" s="74"/>
      <c r="DA1473" s="74"/>
      <c r="DB1473" s="74"/>
    </row>
    <row r="1474" spans="1:106" ht="14.5" customHeight="1">
      <c r="B1474" s="129" t="s">
        <v>4675</v>
      </c>
      <c r="C1474" s="127" t="s">
        <v>5447</v>
      </c>
      <c r="D1474" s="127" t="s">
        <v>5448</v>
      </c>
      <c r="G1474" s="74"/>
      <c r="H1474" s="74"/>
      <c r="I1474" s="74"/>
      <c r="J1474" s="74"/>
      <c r="K1474" s="74"/>
      <c r="L1474" s="74"/>
      <c r="M1474" s="74"/>
      <c r="N1474" s="74"/>
      <c r="O1474" s="74"/>
      <c r="P1474" s="74"/>
      <c r="Q1474" s="74"/>
      <c r="R1474" s="74"/>
      <c r="S1474" s="74"/>
      <c r="T1474" s="74"/>
      <c r="U1474" s="74"/>
      <c r="V1474" s="74"/>
      <c r="W1474" s="74"/>
      <c r="X1474" s="74"/>
      <c r="Y1474" s="74"/>
      <c r="Z1474" s="74"/>
      <c r="AA1474" s="74"/>
      <c r="AB1474" s="74"/>
      <c r="AC1474" s="74"/>
      <c r="AD1474" s="74"/>
      <c r="AE1474" s="74"/>
      <c r="AF1474" s="74"/>
      <c r="AG1474" s="74"/>
      <c r="AH1474" s="74"/>
      <c r="AI1474" s="74"/>
      <c r="AJ1474" s="74"/>
      <c r="AK1474" s="74"/>
      <c r="AL1474" s="74"/>
      <c r="AM1474" s="74"/>
      <c r="AN1474" s="74"/>
      <c r="AP1474" s="74"/>
      <c r="AQ1474" s="74"/>
      <c r="AR1474" s="74"/>
      <c r="AS1474" s="74"/>
      <c r="AT1474" s="74"/>
      <c r="AU1474" s="74"/>
      <c r="AV1474" s="74"/>
      <c r="AW1474" s="74"/>
      <c r="AX1474" s="74"/>
      <c r="AY1474" s="74"/>
      <c r="AZ1474" s="74"/>
      <c r="BA1474" s="74"/>
      <c r="BB1474" s="74"/>
      <c r="BC1474" s="74"/>
      <c r="BD1474" s="74"/>
      <c r="BE1474" s="74"/>
      <c r="BF1474" s="74"/>
      <c r="BG1474" s="74"/>
      <c r="BH1474" s="74"/>
      <c r="BI1474" s="74"/>
      <c r="BJ1474" s="74"/>
      <c r="BK1474" s="74"/>
      <c r="BL1474" s="74"/>
      <c r="BM1474" s="74"/>
      <c r="BN1474" s="74"/>
      <c r="BO1474" s="74"/>
      <c r="BP1474" s="74"/>
      <c r="BQ1474" s="74"/>
      <c r="BR1474" s="74"/>
      <c r="BS1474" s="74"/>
      <c r="BT1474" s="74"/>
      <c r="BU1474" s="74"/>
      <c r="BV1474" s="74"/>
      <c r="BW1474" s="74"/>
      <c r="BX1474" s="74"/>
      <c r="BY1474" s="74"/>
      <c r="BZ1474" s="74"/>
      <c r="CA1474" s="74"/>
      <c r="CB1474" s="74"/>
      <c r="CC1474" s="74"/>
      <c r="CD1474" s="74"/>
      <c r="CE1474" s="74"/>
      <c r="CF1474" s="74"/>
      <c r="CG1474" s="74"/>
      <c r="CH1474" s="74"/>
      <c r="CI1474" s="74"/>
      <c r="CJ1474" s="124"/>
      <c r="CK1474" s="152"/>
      <c r="CL1474" s="89"/>
      <c r="CQ1474" s="74"/>
      <c r="CR1474" s="74"/>
      <c r="CS1474" s="74"/>
      <c r="CT1474" s="74"/>
      <c r="CU1474" s="74"/>
      <c r="CV1474" s="74"/>
      <c r="CW1474" s="74"/>
      <c r="CX1474" s="74"/>
      <c r="CY1474" s="74"/>
      <c r="CZ1474" s="74"/>
      <c r="DA1474" s="74"/>
      <c r="DB1474" s="74"/>
    </row>
    <row r="1475" spans="1:106" ht="14.5" customHeight="1">
      <c r="A1475" s="74" t="s">
        <v>5449</v>
      </c>
      <c r="B1475" s="129" t="s">
        <v>5450</v>
      </c>
      <c r="C1475" s="130" t="str">
        <f t="shared" ref="C1475:C1487" si="797">MID(A1475,1,12)</f>
        <v>B.046.02.101</v>
      </c>
      <c r="D1475" s="131" t="s">
        <v>5452</v>
      </c>
      <c r="E1475" s="129" t="s">
        <v>2549</v>
      </c>
      <c r="F1475" s="132" t="s">
        <v>5453</v>
      </c>
      <c r="G1475" s="132">
        <f t="shared" ref="G1475:G1487" si="798">J1475+K1475+L1475+M1475</f>
        <v>3.1909543220000003E-2</v>
      </c>
      <c r="H1475" s="348">
        <f t="shared" ref="H1475:H1487" si="799">G1475</f>
        <v>3.1909543220000003E-2</v>
      </c>
      <c r="I1475" s="74"/>
      <c r="J1475" s="132">
        <f t="shared" ref="J1475:J1487" si="800">P1475+Q1475+R1475+S1475</f>
        <v>2.6778087800000002E-3</v>
      </c>
      <c r="K1475" s="132">
        <f t="shared" ref="K1475:K1487" si="801">N1475+O1475+T1475</f>
        <v>4.0013372999999994E-3</v>
      </c>
      <c r="L1475" s="300">
        <f t="shared" ref="L1475:L1487" si="802">U1475+IF(V1475="x",0,V1475)+IF(W1475="x",0,W1475)+IF(X1475="x",0,X1475)+Y1475+Z1475</f>
        <v>1.7533014E-4</v>
      </c>
      <c r="M1475" s="132">
        <v>2.5055067E-2</v>
      </c>
      <c r="N1475" s="132">
        <v>1.8694810000000001E-3</v>
      </c>
      <c r="O1475" s="132">
        <v>2.1318562999999998E-3</v>
      </c>
      <c r="P1475" s="132">
        <v>1.7910529000000001E-3</v>
      </c>
      <c r="Q1475" s="132">
        <v>8.8675587999999998E-4</v>
      </c>
      <c r="R1475" s="132">
        <v>0</v>
      </c>
      <c r="S1475" s="132">
        <v>0</v>
      </c>
      <c r="T1475" s="132">
        <v>0</v>
      </c>
      <c r="U1475" s="132">
        <v>1.7533014E-4</v>
      </c>
      <c r="V1475" s="132">
        <v>0</v>
      </c>
      <c r="W1475" s="132">
        <v>0</v>
      </c>
      <c r="X1475" s="132">
        <v>0</v>
      </c>
      <c r="Y1475" s="132">
        <v>0</v>
      </c>
      <c r="Z1475" s="132">
        <v>0</v>
      </c>
      <c r="AA1475" s="74"/>
      <c r="AB1475" s="301">
        <f t="shared" ref="AB1475:AB1487" si="803">M1475/0.133</f>
        <v>0.18838396240601504</v>
      </c>
      <c r="AC1475" s="338">
        <f t="shared" ref="AC1475:AC1487" si="804">AB1475</f>
        <v>0.18838396240601504</v>
      </c>
      <c r="AD1475" s="74"/>
      <c r="AE1475" s="136">
        <v>1.9736256999999999</v>
      </c>
      <c r="AF1475" s="136">
        <v>1.6262573</v>
      </c>
      <c r="AG1475" s="136">
        <v>0</v>
      </c>
      <c r="AH1475" s="136">
        <v>0</v>
      </c>
      <c r="AI1475" s="136">
        <v>2.1052632000000002E-2</v>
      </c>
      <c r="AJ1475" s="136">
        <v>0.27368420999999998</v>
      </c>
      <c r="AK1475" s="136">
        <v>5.2631578999999998E-2</v>
      </c>
      <c r="AL1475" s="74"/>
      <c r="AM1475" s="133">
        <v>4.3000427999999999E-3</v>
      </c>
      <c r="AN1475" s="340">
        <f t="shared" ref="AN1475:AN1487" si="805">AM1475</f>
        <v>4.3000427999999999E-3</v>
      </c>
      <c r="AP1475" s="133">
        <v>4.0565664999999999E-3</v>
      </c>
      <c r="AQ1475" s="133">
        <v>1.6957317000000001E-4</v>
      </c>
      <c r="AR1475" s="145">
        <v>7.3903180999999995E-5</v>
      </c>
      <c r="AS1475" s="134">
        <f t="shared" ref="AS1475:AS1487" si="806">AV1475+AY1475+AZ1475+BA1475+BB1475+BJ1475+BK1475+BO1475</f>
        <v>2.4319943268999999E-7</v>
      </c>
      <c r="AT1475" s="135">
        <f t="shared" ref="AT1475:AT1487" si="807">AW1475+AX1475+BC1475+BD1475+BE1475+BF1475+BG1475+BH1475+BI1475+BL1475+BP1475+BQ1475</f>
        <v>6.2711969637299997E-10</v>
      </c>
      <c r="AU1475" s="135">
        <f t="shared" ref="AU1475:AU1487" si="808">BM1475+BN1475</f>
        <v>1.0350585773499999E-2</v>
      </c>
      <c r="AV1475" s="302">
        <v>1.7482032E-7</v>
      </c>
      <c r="AW1475" s="302">
        <v>5.2747510000000001E-10</v>
      </c>
      <c r="AX1475" s="302">
        <v>1.4411373000000001E-14</v>
      </c>
      <c r="AY1475" s="303">
        <v>0</v>
      </c>
      <c r="AZ1475" s="303">
        <v>0</v>
      </c>
      <c r="BA1475" s="302">
        <v>2.6631669000000001E-10</v>
      </c>
      <c r="BB1475" s="302">
        <v>6.8112795999999997E-8</v>
      </c>
      <c r="BC1475" s="302">
        <v>3.7752585999999999E-11</v>
      </c>
      <c r="BD1475" s="302">
        <v>6.1877599000000001E-11</v>
      </c>
      <c r="BE1475" s="303">
        <v>0</v>
      </c>
      <c r="BF1475" s="303">
        <v>0</v>
      </c>
      <c r="BG1475" s="303">
        <v>0</v>
      </c>
      <c r="BH1475" s="303">
        <v>0</v>
      </c>
      <c r="BI1475" s="303">
        <v>0</v>
      </c>
      <c r="BJ1475" s="303">
        <v>0</v>
      </c>
      <c r="BK1475" s="303">
        <v>0</v>
      </c>
      <c r="BL1475" s="303">
        <v>0</v>
      </c>
      <c r="BM1475" s="302">
        <v>3.5387734999999999E-6</v>
      </c>
      <c r="BN1475" s="303">
        <v>1.0347047E-2</v>
      </c>
      <c r="BO1475" s="303">
        <v>0</v>
      </c>
      <c r="BP1475" s="303">
        <v>0</v>
      </c>
      <c r="BQ1475" s="303">
        <v>0</v>
      </c>
      <c r="BR1475" s="74"/>
      <c r="BS1475" s="144">
        <v>9.6243605000000008E-6</v>
      </c>
      <c r="BT1475" s="144">
        <v>5.1428160999999999E-7</v>
      </c>
      <c r="BU1475" s="144">
        <v>5.2526448000000002E-6</v>
      </c>
      <c r="BV1475" s="136">
        <v>0</v>
      </c>
      <c r="BW1475" s="144">
        <v>1.0887827999999999E-6</v>
      </c>
      <c r="BX1475" s="144">
        <v>1.7240847E-7</v>
      </c>
      <c r="BY1475" s="136">
        <v>0</v>
      </c>
      <c r="BZ1475" s="144">
        <v>2.6167895E-7</v>
      </c>
      <c r="CA1475" s="136">
        <v>0</v>
      </c>
      <c r="CB1475" s="136">
        <v>0</v>
      </c>
      <c r="CC1475" s="136">
        <v>0</v>
      </c>
      <c r="CD1475" s="136">
        <v>0</v>
      </c>
      <c r="CE1475" s="136">
        <v>0</v>
      </c>
      <c r="CF1475" s="144">
        <v>3.6006842999999999E-7</v>
      </c>
      <c r="CG1475" s="144">
        <v>1.8899346E-6</v>
      </c>
      <c r="CH1475" s="144">
        <v>8.4560831999999998E-8</v>
      </c>
      <c r="CI1475" s="136">
        <v>0</v>
      </c>
      <c r="CK1475" s="138"/>
      <c r="CL1475" s="233" t="s">
        <v>4679</v>
      </c>
      <c r="CP1475" s="141"/>
      <c r="CQ1475" s="74"/>
      <c r="CR1475" s="74"/>
      <c r="CS1475" s="74"/>
      <c r="CT1475" s="74"/>
      <c r="CU1475" s="74"/>
      <c r="CV1475" s="74"/>
      <c r="CW1475" s="74"/>
      <c r="CX1475" s="74"/>
      <c r="CY1475" s="74"/>
      <c r="CZ1475" s="74"/>
      <c r="DA1475" s="74"/>
      <c r="DB1475" s="74"/>
    </row>
    <row r="1476" spans="1:106" ht="14.5" customHeight="1">
      <c r="A1476" s="74" t="s">
        <v>5454</v>
      </c>
      <c r="B1476" s="129" t="s">
        <v>5450</v>
      </c>
      <c r="C1476" s="130" t="str">
        <f t="shared" si="797"/>
        <v>B.046.02.102</v>
      </c>
      <c r="D1476" s="131" t="s">
        <v>5452</v>
      </c>
      <c r="E1476" s="129" t="s">
        <v>2549</v>
      </c>
      <c r="F1476" s="132" t="s">
        <v>5456</v>
      </c>
      <c r="G1476" s="132">
        <f t="shared" si="798"/>
        <v>1.2902601090000001E-3</v>
      </c>
      <c r="H1476" s="348">
        <f t="shared" si="799"/>
        <v>1.2902601090000001E-3</v>
      </c>
      <c r="I1476" s="74"/>
      <c r="J1476" s="132">
        <f t="shared" si="800"/>
        <v>1.6417021E-4</v>
      </c>
      <c r="K1476" s="132">
        <f t="shared" si="801"/>
        <v>2.7099915000000001E-4</v>
      </c>
      <c r="L1476" s="300">
        <f t="shared" si="802"/>
        <v>1.3428679E-5</v>
      </c>
      <c r="M1476" s="132">
        <v>8.4166207000000001E-4</v>
      </c>
      <c r="N1476" s="132">
        <v>1.4535058E-4</v>
      </c>
      <c r="O1476" s="132">
        <v>1.2564857000000001E-4</v>
      </c>
      <c r="P1476" s="132">
        <v>1.055621E-4</v>
      </c>
      <c r="Q1476" s="304">
        <v>5.860811E-5</v>
      </c>
      <c r="R1476" s="132">
        <v>0</v>
      </c>
      <c r="S1476" s="132">
        <v>0</v>
      </c>
      <c r="T1476" s="132">
        <v>0</v>
      </c>
      <c r="U1476" s="304">
        <v>1.3428679E-5</v>
      </c>
      <c r="V1476" s="132">
        <v>0</v>
      </c>
      <c r="W1476" s="132">
        <v>0</v>
      </c>
      <c r="X1476" s="132">
        <v>0</v>
      </c>
      <c r="Y1476" s="132">
        <v>0</v>
      </c>
      <c r="Z1476" s="132">
        <v>0</v>
      </c>
      <c r="AA1476" s="74"/>
      <c r="AB1476" s="301">
        <f t="shared" si="803"/>
        <v>6.3282862406015038E-3</v>
      </c>
      <c r="AC1476" s="338">
        <f t="shared" si="804"/>
        <v>6.3282862406015038E-3</v>
      </c>
      <c r="AD1476" s="74"/>
      <c r="AE1476" s="136">
        <v>1.1162515</v>
      </c>
      <c r="AF1476" s="136">
        <v>0.11204094000000001</v>
      </c>
      <c r="AG1476" s="136">
        <v>0</v>
      </c>
      <c r="AH1476" s="136">
        <v>0</v>
      </c>
      <c r="AI1476" s="136">
        <v>5.2631578999999998E-2</v>
      </c>
      <c r="AJ1476" s="136">
        <v>2.7368421E-2</v>
      </c>
      <c r="AK1476" s="136">
        <v>0.92421052999999997</v>
      </c>
      <c r="AL1476" s="74"/>
      <c r="AM1476" s="133">
        <v>1.8984644999999999E-4</v>
      </c>
      <c r="AN1476" s="340">
        <f t="shared" si="805"/>
        <v>1.8984644999999999E-4</v>
      </c>
      <c r="AP1476" s="133">
        <v>1.7749148000000001E-4</v>
      </c>
      <c r="AQ1476" s="145">
        <v>6.5803644000000002E-6</v>
      </c>
      <c r="AR1476" s="145">
        <v>5.7746042999999997E-6</v>
      </c>
      <c r="AS1476" s="134">
        <f t="shared" si="806"/>
        <v>1.0640976025999999E-8</v>
      </c>
      <c r="AT1476" s="135">
        <f t="shared" si="807"/>
        <v>2.4335667513900001E-11</v>
      </c>
      <c r="AU1476" s="135">
        <f t="shared" si="808"/>
        <v>8.0876811755000008E-4</v>
      </c>
      <c r="AV1476" s="302">
        <v>5.8726495999999999E-9</v>
      </c>
      <c r="AW1476" s="302">
        <v>1.7719201999999999E-11</v>
      </c>
      <c r="AX1476" s="302">
        <v>4.8411389999999998E-16</v>
      </c>
      <c r="AY1476" s="303">
        <v>0</v>
      </c>
      <c r="AZ1476" s="303">
        <v>0</v>
      </c>
      <c r="BA1476" s="302">
        <v>1.5696326E-11</v>
      </c>
      <c r="BB1476" s="302">
        <v>4.7526301E-9</v>
      </c>
      <c r="BC1476" s="302">
        <v>2.2250835E-12</v>
      </c>
      <c r="BD1476" s="302">
        <v>4.3908979000000002E-12</v>
      </c>
      <c r="BE1476" s="303">
        <v>0</v>
      </c>
      <c r="BF1476" s="303">
        <v>0</v>
      </c>
      <c r="BG1476" s="303">
        <v>0</v>
      </c>
      <c r="BH1476" s="303">
        <v>0</v>
      </c>
      <c r="BI1476" s="303">
        <v>0</v>
      </c>
      <c r="BJ1476" s="303">
        <v>0</v>
      </c>
      <c r="BK1476" s="303">
        <v>0</v>
      </c>
      <c r="BL1476" s="303">
        <v>0</v>
      </c>
      <c r="BM1476" s="302">
        <v>2.7103754999999998E-7</v>
      </c>
      <c r="BN1476" s="303">
        <v>8.0849708000000004E-4</v>
      </c>
      <c r="BO1476" s="303">
        <v>0</v>
      </c>
      <c r="BP1476" s="303">
        <v>0</v>
      </c>
      <c r="BQ1476" s="303">
        <v>0</v>
      </c>
      <c r="BR1476" s="74"/>
      <c r="BS1476" s="144">
        <v>4.6607425999999999E-7</v>
      </c>
      <c r="BT1476" s="144">
        <v>3.5439837000000003E-8</v>
      </c>
      <c r="BU1476" s="144">
        <v>1.7644941E-7</v>
      </c>
      <c r="BV1476" s="136">
        <v>0</v>
      </c>
      <c r="BW1476" s="144">
        <v>7.4074456999999996E-8</v>
      </c>
      <c r="BX1476" s="144">
        <v>1.0161508999999999E-8</v>
      </c>
      <c r="BY1476" s="136">
        <v>0</v>
      </c>
      <c r="BZ1476" s="144">
        <v>1.5422984E-8</v>
      </c>
      <c r="CA1476" s="136">
        <v>0</v>
      </c>
      <c r="CB1476" s="136">
        <v>0</v>
      </c>
      <c r="CC1476" s="136">
        <v>0</v>
      </c>
      <c r="CD1476" s="136">
        <v>0</v>
      </c>
      <c r="CE1476" s="136">
        <v>0</v>
      </c>
      <c r="CF1476" s="144">
        <v>2.1554847000000001E-8</v>
      </c>
      <c r="CG1476" s="144">
        <v>1.2649463E-7</v>
      </c>
      <c r="CH1476" s="144">
        <v>6.4765832000000002E-9</v>
      </c>
      <c r="CI1476" s="136">
        <v>0</v>
      </c>
      <c r="CJ1476" s="137"/>
      <c r="CK1476" s="138"/>
      <c r="CL1476" s="233" t="s">
        <v>4679</v>
      </c>
      <c r="CP1476" s="141"/>
      <c r="CQ1476" s="74"/>
      <c r="CR1476" s="74"/>
      <c r="CS1476" s="74"/>
      <c r="CT1476" s="74"/>
      <c r="CU1476" s="74"/>
      <c r="CV1476" s="74"/>
      <c r="CW1476" s="74"/>
      <c r="CX1476" s="74"/>
      <c r="CY1476" s="74"/>
      <c r="CZ1476" s="74"/>
      <c r="DA1476" s="74"/>
    </row>
    <row r="1477" spans="1:106" ht="14.5" customHeight="1">
      <c r="A1477" s="74" t="s">
        <v>5457</v>
      </c>
      <c r="B1477" s="129" t="s">
        <v>5450</v>
      </c>
      <c r="C1477" s="130" t="str">
        <f t="shared" si="797"/>
        <v>B.046.02.103</v>
      </c>
      <c r="D1477" s="131" t="s">
        <v>5452</v>
      </c>
      <c r="E1477" s="129" t="s">
        <v>2549</v>
      </c>
      <c r="F1477" s="132" t="s">
        <v>5459</v>
      </c>
      <c r="G1477" s="132">
        <f t="shared" si="798"/>
        <v>1.1325065381E-4</v>
      </c>
      <c r="H1477" s="348">
        <f t="shared" si="799"/>
        <v>1.1325065381E-4</v>
      </c>
      <c r="I1477" s="74"/>
      <c r="J1477" s="132">
        <f t="shared" si="800"/>
        <v>1.35746131E-6</v>
      </c>
      <c r="K1477" s="132">
        <f t="shared" si="801"/>
        <v>2.7539095000000002E-6</v>
      </c>
      <c r="L1477" s="300">
        <f t="shared" si="802"/>
        <v>1.5494628999999998E-5</v>
      </c>
      <c r="M1477" s="304">
        <v>9.3644654000000002E-5</v>
      </c>
      <c r="N1477" s="304">
        <v>1.4862813999999999E-6</v>
      </c>
      <c r="O1477" s="304">
        <v>1.2676281E-6</v>
      </c>
      <c r="P1477" s="304">
        <v>1.0649822E-6</v>
      </c>
      <c r="Q1477" s="304">
        <v>2.9247910999999998E-7</v>
      </c>
      <c r="R1477" s="132">
        <v>0</v>
      </c>
      <c r="S1477" s="132">
        <v>0</v>
      </c>
      <c r="T1477" s="132">
        <v>0</v>
      </c>
      <c r="U1477" s="304">
        <v>1.5494628999999998E-5</v>
      </c>
      <c r="V1477" s="132">
        <v>0</v>
      </c>
      <c r="W1477" s="132">
        <v>0</v>
      </c>
      <c r="X1477" s="132">
        <v>0</v>
      </c>
      <c r="Y1477" s="132">
        <v>0</v>
      </c>
      <c r="Z1477" s="132">
        <v>0</v>
      </c>
      <c r="AA1477" s="74"/>
      <c r="AB1477" s="301">
        <f t="shared" si="803"/>
        <v>7.0409514285714285E-4</v>
      </c>
      <c r="AC1477" s="338">
        <f t="shared" si="804"/>
        <v>7.0409514285714285E-4</v>
      </c>
      <c r="AD1477" s="74"/>
      <c r="AE1477" s="136">
        <v>1.0526316</v>
      </c>
      <c r="AF1477" s="136">
        <v>0</v>
      </c>
      <c r="AG1477" s="136">
        <v>0</v>
      </c>
      <c r="AH1477" s="136">
        <v>0</v>
      </c>
      <c r="AI1477" s="136">
        <v>0</v>
      </c>
      <c r="AJ1477" s="136">
        <v>3.1578947000000003E-2</v>
      </c>
      <c r="AK1477" s="136">
        <v>1.0210526</v>
      </c>
      <c r="AL1477" s="74"/>
      <c r="AM1477" s="145">
        <v>1.2182467E-5</v>
      </c>
      <c r="AN1477" s="340">
        <f t="shared" si="805"/>
        <v>1.2182467E-5</v>
      </c>
      <c r="AP1477" s="145">
        <v>1.1628972999999999E-5</v>
      </c>
      <c r="AQ1477" s="145">
        <v>5.5126109000000001E-7</v>
      </c>
      <c r="AR1477" s="145">
        <v>2.2329324E-9</v>
      </c>
      <c r="AS1477" s="134">
        <f t="shared" si="806"/>
        <v>6.9718065219000003E-10</v>
      </c>
      <c r="AT1477" s="135">
        <f t="shared" si="807"/>
        <v>2.0386874552779998E-12</v>
      </c>
      <c r="AU1477" s="135">
        <f t="shared" si="808"/>
        <v>3.1273563999999999E-7</v>
      </c>
      <c r="AV1477" s="302">
        <v>6.5340028999999999E-10</v>
      </c>
      <c r="AW1477" s="302">
        <v>1.9714663999999998E-12</v>
      </c>
      <c r="AX1477" s="302">
        <v>5.3863278000000001E-17</v>
      </c>
      <c r="AY1477" s="303">
        <v>0</v>
      </c>
      <c r="AZ1477" s="303">
        <v>0</v>
      </c>
      <c r="BA1477" s="302">
        <v>1.5835518999999999E-13</v>
      </c>
      <c r="BB1477" s="302">
        <v>4.3622007000000002E-11</v>
      </c>
      <c r="BC1477" s="302">
        <v>2.2448153E-14</v>
      </c>
      <c r="BD1477" s="302">
        <v>4.4719039E-14</v>
      </c>
      <c r="BE1477" s="303">
        <v>0</v>
      </c>
      <c r="BF1477" s="303">
        <v>0</v>
      </c>
      <c r="BG1477" s="303">
        <v>0</v>
      </c>
      <c r="BH1477" s="303">
        <v>0</v>
      </c>
      <c r="BI1477" s="303">
        <v>0</v>
      </c>
      <c r="BJ1477" s="303">
        <v>0</v>
      </c>
      <c r="BK1477" s="303">
        <v>0</v>
      </c>
      <c r="BL1477" s="303">
        <v>0</v>
      </c>
      <c r="BM1477" s="302">
        <v>3.1273563999999999E-7</v>
      </c>
      <c r="BN1477" s="303">
        <v>0</v>
      </c>
      <c r="BO1477" s="303">
        <v>0</v>
      </c>
      <c r="BP1477" s="303">
        <v>0</v>
      </c>
      <c r="BQ1477" s="303">
        <v>0</v>
      </c>
      <c r="BR1477" s="74"/>
      <c r="BS1477" s="144">
        <v>2.8423477999999999E-8</v>
      </c>
      <c r="BT1477" s="144">
        <v>3.6044143000000001E-10</v>
      </c>
      <c r="BU1477" s="144">
        <v>1.9632041E-8</v>
      </c>
      <c r="BV1477" s="136">
        <v>0</v>
      </c>
      <c r="BW1477" s="144">
        <v>4.8225317000000002E-10</v>
      </c>
      <c r="BX1477" s="144">
        <v>1.025162E-10</v>
      </c>
      <c r="BY1477" s="136">
        <v>0</v>
      </c>
      <c r="BZ1477" s="144">
        <v>1.5559752999999999E-10</v>
      </c>
      <c r="CA1477" s="136">
        <v>0</v>
      </c>
      <c r="CB1477" s="136">
        <v>0</v>
      </c>
      <c r="CC1477" s="136">
        <v>0</v>
      </c>
      <c r="CD1477" s="136">
        <v>0</v>
      </c>
      <c r="CE1477" s="136">
        <v>0</v>
      </c>
      <c r="CF1477" s="144">
        <v>2.1764818999999999E-10</v>
      </c>
      <c r="CG1477" s="136">
        <v>0</v>
      </c>
      <c r="CH1477" s="144">
        <v>7.4729806000000006E-9</v>
      </c>
      <c r="CI1477" s="136">
        <v>0</v>
      </c>
      <c r="CJ1477" s="137"/>
      <c r="CK1477" s="138"/>
      <c r="CL1477" s="233" t="s">
        <v>4679</v>
      </c>
      <c r="CP1477" s="141"/>
      <c r="CQ1477" s="74"/>
      <c r="CR1477" s="74"/>
      <c r="CS1477" s="74"/>
      <c r="CT1477" s="74"/>
      <c r="CU1477" s="74"/>
      <c r="CV1477" s="74"/>
      <c r="CW1477" s="74"/>
      <c r="CX1477" s="74"/>
    </row>
    <row r="1478" spans="1:106" ht="14.5" customHeight="1">
      <c r="A1478" s="74" t="s">
        <v>5460</v>
      </c>
      <c r="B1478" s="129" t="s">
        <v>5450</v>
      </c>
      <c r="C1478" s="130" t="str">
        <f t="shared" si="797"/>
        <v>B.046.02.104</v>
      </c>
      <c r="D1478" s="131" t="s">
        <v>5452</v>
      </c>
      <c r="E1478" s="129" t="s">
        <v>2549</v>
      </c>
      <c r="F1478" s="132" t="s">
        <v>5462</v>
      </c>
      <c r="G1478" s="132">
        <f t="shared" si="798"/>
        <v>2.5051429457E-2</v>
      </c>
      <c r="H1478" s="348">
        <f t="shared" si="799"/>
        <v>2.5051429457E-2</v>
      </c>
      <c r="I1478" s="74"/>
      <c r="J1478" s="132">
        <f t="shared" si="800"/>
        <v>1.1123824900000001E-3</v>
      </c>
      <c r="K1478" s="132">
        <f t="shared" si="801"/>
        <v>1.8686452199999999E-3</v>
      </c>
      <c r="L1478" s="300">
        <f t="shared" si="802"/>
        <v>8.9671117469999999E-3</v>
      </c>
      <c r="M1478" s="132">
        <v>1.310329E-2</v>
      </c>
      <c r="N1478" s="132">
        <v>1.0435951000000001E-3</v>
      </c>
      <c r="O1478" s="132">
        <v>8.2505011999999998E-4</v>
      </c>
      <c r="P1478" s="132">
        <v>6.9315572000000004E-4</v>
      </c>
      <c r="Q1478" s="132">
        <v>4.1922676999999999E-4</v>
      </c>
      <c r="R1478" s="132">
        <v>0</v>
      </c>
      <c r="S1478" s="132">
        <v>0</v>
      </c>
      <c r="T1478" s="132">
        <v>0</v>
      </c>
      <c r="U1478" s="304">
        <v>3.5637647000000001E-5</v>
      </c>
      <c r="V1478" s="132">
        <v>0</v>
      </c>
      <c r="W1478" s="132">
        <v>8.9314740999999996E-3</v>
      </c>
      <c r="X1478" s="132">
        <v>0</v>
      </c>
      <c r="Y1478" s="132">
        <v>0</v>
      </c>
      <c r="Z1478" s="132">
        <v>0</v>
      </c>
      <c r="AA1478" s="74"/>
      <c r="AB1478" s="301">
        <f t="shared" si="803"/>
        <v>9.852097744360902E-2</v>
      </c>
      <c r="AC1478" s="338">
        <f t="shared" si="804"/>
        <v>9.852097744360902E-2</v>
      </c>
      <c r="AD1478" s="74"/>
      <c r="AE1478" s="136">
        <v>2.4007019000000001</v>
      </c>
      <c r="AF1478" s="136">
        <v>0.84576256999999999</v>
      </c>
      <c r="AG1478" s="136">
        <v>1.2107288</v>
      </c>
      <c r="AH1478" s="136">
        <v>0</v>
      </c>
      <c r="AI1478" s="136">
        <v>4.2105262999999997E-2</v>
      </c>
      <c r="AJ1478" s="136">
        <v>7.2631579000000002E-2</v>
      </c>
      <c r="AK1478" s="136">
        <v>0.22947368000000001</v>
      </c>
      <c r="AL1478" s="74"/>
      <c r="AM1478" s="133">
        <v>2.1951851000000001E-3</v>
      </c>
      <c r="AN1478" s="340">
        <f t="shared" si="805"/>
        <v>2.1951851000000001E-3</v>
      </c>
      <c r="AP1478" s="133">
        <v>2.0832779E-3</v>
      </c>
      <c r="AQ1478" s="145">
        <v>8.6851248999999993E-5</v>
      </c>
      <c r="AR1478" s="145">
        <v>2.5055940000000001E-5</v>
      </c>
      <c r="AS1478" s="134">
        <f t="shared" si="806"/>
        <v>1.2489675827000002E-7</v>
      </c>
      <c r="AT1478" s="135">
        <f t="shared" si="807"/>
        <v>3.2119544785450001E-10</v>
      </c>
      <c r="AU1478" s="135">
        <f t="shared" si="808"/>
        <v>3.5092352919600003E-3</v>
      </c>
      <c r="AV1478" s="302">
        <v>9.1427464000000004E-8</v>
      </c>
      <c r="AW1478" s="302">
        <v>2.7585872999999999E-10</v>
      </c>
      <c r="AX1478" s="302">
        <v>7.5368545000000002E-15</v>
      </c>
      <c r="AY1478" s="303">
        <v>0</v>
      </c>
      <c r="AZ1478" s="303">
        <v>0</v>
      </c>
      <c r="BA1478" s="302">
        <v>1.0306727E-10</v>
      </c>
      <c r="BB1478" s="302">
        <v>3.3366226999999999E-8</v>
      </c>
      <c r="BC1478" s="302">
        <v>1.4610635E-11</v>
      </c>
      <c r="BD1478" s="302">
        <v>3.0718545999999999E-11</v>
      </c>
      <c r="BE1478" s="303">
        <v>0</v>
      </c>
      <c r="BF1478" s="303">
        <v>0</v>
      </c>
      <c r="BG1478" s="303">
        <v>0</v>
      </c>
      <c r="BH1478" s="303">
        <v>0</v>
      </c>
      <c r="BI1478" s="303">
        <v>0</v>
      </c>
      <c r="BJ1478" s="303">
        <v>0</v>
      </c>
      <c r="BK1478" s="303">
        <v>0</v>
      </c>
      <c r="BL1478" s="303">
        <v>0</v>
      </c>
      <c r="BM1478" s="302">
        <v>7.1929195999999999E-7</v>
      </c>
      <c r="BN1478" s="303">
        <v>3.5085160000000002E-3</v>
      </c>
      <c r="BO1478" s="303">
        <v>0</v>
      </c>
      <c r="BP1478" s="303">
        <v>0</v>
      </c>
      <c r="BQ1478" s="303">
        <v>0</v>
      </c>
      <c r="BR1478" s="74"/>
      <c r="BS1478" s="144">
        <v>6.3718037E-6</v>
      </c>
      <c r="BT1478" s="144">
        <v>2.4571549999999999E-7</v>
      </c>
      <c r="BU1478" s="144">
        <v>2.7470261999999999E-6</v>
      </c>
      <c r="BV1478" s="136">
        <v>0</v>
      </c>
      <c r="BW1478" s="144">
        <v>5.2788943000000005E-7</v>
      </c>
      <c r="BX1478" s="144">
        <v>6.6723834000000002E-8</v>
      </c>
      <c r="BY1478" s="136">
        <v>0</v>
      </c>
      <c r="BZ1478" s="144">
        <v>1.0127242E-7</v>
      </c>
      <c r="CA1478" s="136">
        <v>0</v>
      </c>
      <c r="CB1478" s="136">
        <v>0</v>
      </c>
      <c r="CC1478" s="136">
        <v>0</v>
      </c>
      <c r="CD1478" s="136">
        <v>0</v>
      </c>
      <c r="CE1478" s="136">
        <v>0</v>
      </c>
      <c r="CF1478" s="144">
        <v>1.4238051000000001E-7</v>
      </c>
      <c r="CG1478" s="144">
        <v>2.5236080000000001E-6</v>
      </c>
      <c r="CH1478" s="144">
        <v>1.7187855000000002E-8</v>
      </c>
      <c r="CI1478" s="136">
        <v>0</v>
      </c>
      <c r="CJ1478" s="137"/>
      <c r="CK1478" s="138"/>
      <c r="CL1478" s="233" t="s">
        <v>4679</v>
      </c>
      <c r="CP1478" s="141"/>
      <c r="CQ1478" s="74"/>
      <c r="CR1478" s="74"/>
      <c r="CS1478" s="74"/>
      <c r="CT1478" s="74"/>
      <c r="CU1478" s="74"/>
      <c r="CV1478" s="74"/>
      <c r="CW1478" s="74"/>
      <c r="CX1478" s="74"/>
    </row>
    <row r="1479" spans="1:106" ht="14.5" customHeight="1">
      <c r="A1479" s="74" t="s">
        <v>5463</v>
      </c>
      <c r="B1479" s="129" t="s">
        <v>5450</v>
      </c>
      <c r="C1479" s="130" t="str">
        <f t="shared" si="797"/>
        <v>B.046.02.105</v>
      </c>
      <c r="D1479" s="131" t="s">
        <v>5452</v>
      </c>
      <c r="E1479" s="129" t="s">
        <v>2549</v>
      </c>
      <c r="F1479" s="132" t="s">
        <v>5465</v>
      </c>
      <c r="G1479" s="132">
        <f t="shared" si="798"/>
        <v>1.1450035966E-3</v>
      </c>
      <c r="H1479" s="348">
        <f t="shared" si="799"/>
        <v>1.1450035966E-3</v>
      </c>
      <c r="I1479" s="74"/>
      <c r="J1479" s="132">
        <f t="shared" si="800"/>
        <v>1.0354021199999999E-4</v>
      </c>
      <c r="K1479" s="132">
        <f t="shared" si="801"/>
        <v>2.9143200399999998E-4</v>
      </c>
      <c r="L1479" s="300">
        <f t="shared" si="802"/>
        <v>2.0659506000000002E-6</v>
      </c>
      <c r="M1479" s="132">
        <v>7.4796542999999997E-4</v>
      </c>
      <c r="N1479" s="132">
        <v>2.2438442999999999E-4</v>
      </c>
      <c r="O1479" s="304">
        <v>6.7047573999999994E-5</v>
      </c>
      <c r="P1479" s="304">
        <v>5.6329195000000002E-5</v>
      </c>
      <c r="Q1479" s="304">
        <v>4.7211016999999999E-5</v>
      </c>
      <c r="R1479" s="132">
        <v>0</v>
      </c>
      <c r="S1479" s="132">
        <v>0</v>
      </c>
      <c r="T1479" s="132">
        <v>0</v>
      </c>
      <c r="U1479" s="304">
        <v>2.0659506000000002E-6</v>
      </c>
      <c r="V1479" s="132">
        <v>0</v>
      </c>
      <c r="W1479" s="132">
        <v>0</v>
      </c>
      <c r="X1479" s="132">
        <v>0</v>
      </c>
      <c r="Y1479" s="132">
        <v>0</v>
      </c>
      <c r="Z1479" s="132">
        <v>0</v>
      </c>
      <c r="AA1479" s="74"/>
      <c r="AB1479" s="301">
        <f t="shared" si="803"/>
        <v>5.6238002255639095E-3</v>
      </c>
      <c r="AC1479" s="338">
        <f t="shared" si="804"/>
        <v>5.6238002255639095E-3</v>
      </c>
      <c r="AD1479" s="74"/>
      <c r="AE1479" s="136">
        <v>1.1217404</v>
      </c>
      <c r="AF1479" s="136">
        <v>0.10700351</v>
      </c>
      <c r="AG1479" s="136">
        <v>0</v>
      </c>
      <c r="AH1479" s="136">
        <v>0</v>
      </c>
      <c r="AI1479" s="136">
        <v>0</v>
      </c>
      <c r="AJ1479" s="136">
        <v>4.2105262999999997E-3</v>
      </c>
      <c r="AK1479" s="136">
        <v>1.0105263</v>
      </c>
      <c r="AL1479" s="74"/>
      <c r="AM1479" s="133">
        <v>1.9114539999999999E-4</v>
      </c>
      <c r="AN1479" s="340">
        <f t="shared" si="805"/>
        <v>1.9114539999999999E-4</v>
      </c>
      <c r="AP1479" s="133">
        <v>1.7813846999999999E-4</v>
      </c>
      <c r="AQ1479" s="145">
        <v>6.0524768999999997E-6</v>
      </c>
      <c r="AR1479" s="145">
        <v>6.9544572999999998E-6</v>
      </c>
      <c r="AS1479" s="134">
        <f t="shared" si="806"/>
        <v>1.06797643464E-8</v>
      </c>
      <c r="AT1479" s="135">
        <f t="shared" si="807"/>
        <v>2.238342082072E-11</v>
      </c>
      <c r="AU1479" s="135">
        <f t="shared" si="808"/>
        <v>9.7401362808499994E-4</v>
      </c>
      <c r="AV1479" s="302">
        <v>5.2188865999999997E-9</v>
      </c>
      <c r="AW1479" s="302">
        <v>1.5746641E-11</v>
      </c>
      <c r="AX1479" s="302">
        <v>4.3022071999999999E-16</v>
      </c>
      <c r="AY1479" s="303">
        <v>0</v>
      </c>
      <c r="AZ1479" s="303">
        <v>0</v>
      </c>
      <c r="BA1479" s="302">
        <v>8.3757463999999997E-12</v>
      </c>
      <c r="BB1479" s="302">
        <v>5.4525020000000002E-9</v>
      </c>
      <c r="BC1479" s="302">
        <v>1.1873311E-12</v>
      </c>
      <c r="BD1479" s="302">
        <v>5.4490185000000001E-12</v>
      </c>
      <c r="BE1479" s="303">
        <v>0</v>
      </c>
      <c r="BF1479" s="303">
        <v>0</v>
      </c>
      <c r="BG1479" s="303">
        <v>0</v>
      </c>
      <c r="BH1479" s="303">
        <v>0</v>
      </c>
      <c r="BI1479" s="303">
        <v>0</v>
      </c>
      <c r="BJ1479" s="303">
        <v>0</v>
      </c>
      <c r="BK1479" s="303">
        <v>0</v>
      </c>
      <c r="BL1479" s="303">
        <v>0</v>
      </c>
      <c r="BM1479" s="302">
        <v>4.1698084999999998E-8</v>
      </c>
      <c r="BN1479" s="303">
        <v>9.7397192999999999E-4</v>
      </c>
      <c r="BO1479" s="303">
        <v>0</v>
      </c>
      <c r="BP1479" s="303">
        <v>0</v>
      </c>
      <c r="BQ1479" s="303">
        <v>0</v>
      </c>
      <c r="BR1479" s="74"/>
      <c r="BS1479" s="144">
        <v>4.2454346000000002E-7</v>
      </c>
      <c r="BT1479" s="144">
        <v>4.0324705000000001E-8</v>
      </c>
      <c r="BU1479" s="144">
        <v>1.5680646999999999E-7</v>
      </c>
      <c r="BV1479" s="136">
        <v>0</v>
      </c>
      <c r="BW1479" s="144">
        <v>7.1431039999999999E-8</v>
      </c>
      <c r="BX1479" s="144">
        <v>5.4223023000000001E-9</v>
      </c>
      <c r="BY1479" s="136">
        <v>0</v>
      </c>
      <c r="BZ1479" s="144">
        <v>8.2298880000000006E-9</v>
      </c>
      <c r="CA1479" s="136">
        <v>0</v>
      </c>
      <c r="CB1479" s="136">
        <v>0</v>
      </c>
      <c r="CC1479" s="136">
        <v>0</v>
      </c>
      <c r="CD1479" s="136">
        <v>0</v>
      </c>
      <c r="CE1479" s="136">
        <v>0</v>
      </c>
      <c r="CF1479" s="144">
        <v>1.2891946E-8</v>
      </c>
      <c r="CG1479" s="144">
        <v>1.2844071000000001E-7</v>
      </c>
      <c r="CH1479" s="144">
        <v>9.9639741000000003E-10</v>
      </c>
      <c r="CI1479" s="136">
        <v>0</v>
      </c>
      <c r="CJ1479" s="137"/>
      <c r="CK1479" s="138"/>
      <c r="CL1479" s="233" t="s">
        <v>4679</v>
      </c>
      <c r="CP1479" s="141"/>
      <c r="CQ1479" s="74"/>
      <c r="CR1479" s="74"/>
      <c r="CS1479" s="74"/>
      <c r="CT1479" s="74"/>
      <c r="CU1479" s="74"/>
      <c r="CV1479" s="74"/>
      <c r="CW1479" s="74"/>
      <c r="CX1479" s="74"/>
    </row>
    <row r="1480" spans="1:106" ht="14.5" customHeight="1">
      <c r="A1480" s="74" t="s">
        <v>5466</v>
      </c>
      <c r="B1480" s="129" t="s">
        <v>5450</v>
      </c>
      <c r="C1480" s="130" t="str">
        <f t="shared" si="797"/>
        <v>B.046.02.106</v>
      </c>
      <c r="D1480" s="131" t="s">
        <v>5452</v>
      </c>
      <c r="E1480" s="129" t="s">
        <v>2549</v>
      </c>
      <c r="F1480" s="132" t="s">
        <v>5468</v>
      </c>
      <c r="G1480" s="132">
        <f t="shared" si="798"/>
        <v>1.3553596083E-2</v>
      </c>
      <c r="H1480" s="348">
        <f t="shared" si="799"/>
        <v>1.3553596083E-2</v>
      </c>
      <c r="I1480" s="74"/>
      <c r="J1480" s="132">
        <f t="shared" si="800"/>
        <v>1.52235163E-3</v>
      </c>
      <c r="K1480" s="132">
        <f t="shared" si="801"/>
        <v>3.9641149999999998E-3</v>
      </c>
      <c r="L1480" s="300">
        <f t="shared" si="802"/>
        <v>1.0329753E-5</v>
      </c>
      <c r="M1480" s="132">
        <v>8.0567997000000006E-3</v>
      </c>
      <c r="N1480" s="132">
        <v>2.9465207E-3</v>
      </c>
      <c r="O1480" s="132">
        <v>1.0175943E-3</v>
      </c>
      <c r="P1480" s="132">
        <v>8.5491934000000004E-4</v>
      </c>
      <c r="Q1480" s="132">
        <v>6.6743228999999996E-4</v>
      </c>
      <c r="R1480" s="132">
        <v>0</v>
      </c>
      <c r="S1480" s="132">
        <v>0</v>
      </c>
      <c r="T1480" s="132">
        <v>0</v>
      </c>
      <c r="U1480" s="304">
        <v>1.0329753E-5</v>
      </c>
      <c r="V1480" s="132">
        <v>0</v>
      </c>
      <c r="W1480" s="132">
        <v>0</v>
      </c>
      <c r="X1480" s="132">
        <v>0</v>
      </c>
      <c r="Y1480" s="132">
        <v>0</v>
      </c>
      <c r="Z1480" s="132">
        <v>0</v>
      </c>
      <c r="AA1480" s="74"/>
      <c r="AB1480" s="301">
        <f t="shared" si="803"/>
        <v>6.0577441353383457E-2</v>
      </c>
      <c r="AC1480" s="338">
        <f t="shared" si="804"/>
        <v>6.0577441353383457E-2</v>
      </c>
      <c r="AD1480" s="74"/>
      <c r="AE1480" s="136">
        <v>1.9897309999999999</v>
      </c>
      <c r="AF1480" s="136">
        <v>1.4739415</v>
      </c>
      <c r="AG1480" s="136">
        <v>0</v>
      </c>
      <c r="AH1480" s="136">
        <v>0</v>
      </c>
      <c r="AI1480" s="136">
        <v>0</v>
      </c>
      <c r="AJ1480" s="136">
        <v>2.1052632000000002E-2</v>
      </c>
      <c r="AK1480" s="136">
        <v>0.49473684000000001</v>
      </c>
      <c r="AL1480" s="74"/>
      <c r="AM1480" s="133">
        <v>2.3322945000000001E-3</v>
      </c>
      <c r="AN1480" s="340">
        <f t="shared" si="805"/>
        <v>2.3322945000000001E-3</v>
      </c>
      <c r="AP1480" s="133">
        <v>2.1682423E-3</v>
      </c>
      <c r="AQ1480" s="145">
        <v>7.0475056999999994E-5</v>
      </c>
      <c r="AR1480" s="145">
        <v>9.3577159000000004E-5</v>
      </c>
      <c r="AS1480" s="134">
        <f t="shared" si="806"/>
        <v>1.2999054736E-7</v>
      </c>
      <c r="AT1480" s="135">
        <f t="shared" si="807"/>
        <v>2.6063261017429999E-10</v>
      </c>
      <c r="AU1480" s="135">
        <f t="shared" si="808"/>
        <v>1.3106044490419999E-2</v>
      </c>
      <c r="AV1480" s="302">
        <v>5.6215866000000002E-8</v>
      </c>
      <c r="AW1480" s="302">
        <v>1.6961683999999999E-10</v>
      </c>
      <c r="AX1480" s="302">
        <v>4.6341743000000001E-15</v>
      </c>
      <c r="AY1480" s="303">
        <v>0</v>
      </c>
      <c r="AZ1480" s="303">
        <v>0</v>
      </c>
      <c r="BA1480" s="302">
        <v>1.2712036E-10</v>
      </c>
      <c r="BB1480" s="302">
        <v>7.3647560999999995E-8</v>
      </c>
      <c r="BC1480" s="302">
        <v>1.8020359E-11</v>
      </c>
      <c r="BD1480" s="302">
        <v>7.2990777000000001E-11</v>
      </c>
      <c r="BE1480" s="303">
        <v>0</v>
      </c>
      <c r="BF1480" s="303">
        <v>0</v>
      </c>
      <c r="BG1480" s="303">
        <v>0</v>
      </c>
      <c r="BH1480" s="303">
        <v>0</v>
      </c>
      <c r="BI1480" s="303">
        <v>0</v>
      </c>
      <c r="BJ1480" s="303">
        <v>0</v>
      </c>
      <c r="BK1480" s="303">
        <v>0</v>
      </c>
      <c r="BL1480" s="303">
        <v>0</v>
      </c>
      <c r="BM1480" s="302">
        <v>2.0849042E-7</v>
      </c>
      <c r="BN1480" s="303">
        <v>1.3105835999999999E-2</v>
      </c>
      <c r="BO1480" s="303">
        <v>0</v>
      </c>
      <c r="BP1480" s="303">
        <v>0</v>
      </c>
      <c r="BQ1480" s="303">
        <v>0</v>
      </c>
      <c r="BR1480" s="74"/>
      <c r="BS1480" s="144">
        <v>5.3846085E-6</v>
      </c>
      <c r="BT1480" s="144">
        <v>5.4507197000000005E-7</v>
      </c>
      <c r="BU1480" s="144">
        <v>1.6890597999999999E-6</v>
      </c>
      <c r="BV1480" s="136">
        <v>0</v>
      </c>
      <c r="BW1480" s="144">
        <v>9.8503168000000003E-7</v>
      </c>
      <c r="BX1480" s="144">
        <v>8.2295355000000001E-8</v>
      </c>
      <c r="BY1480" s="136">
        <v>0</v>
      </c>
      <c r="BZ1480" s="144">
        <v>1.2490664000000001E-7</v>
      </c>
      <c r="CA1480" s="136">
        <v>0</v>
      </c>
      <c r="CB1480" s="136">
        <v>0</v>
      </c>
      <c r="CC1480" s="136">
        <v>0</v>
      </c>
      <c r="CD1480" s="136">
        <v>0</v>
      </c>
      <c r="CE1480" s="136">
        <v>0</v>
      </c>
      <c r="CF1480" s="144">
        <v>1.9131807000000001E-7</v>
      </c>
      <c r="CG1480" s="144">
        <v>1.7619429999999999E-6</v>
      </c>
      <c r="CH1480" s="144">
        <v>4.9819870000000004E-9</v>
      </c>
      <c r="CI1480" s="136">
        <v>0</v>
      </c>
      <c r="CJ1480" s="137"/>
      <c r="CK1480" s="138"/>
      <c r="CL1480" s="233" t="s">
        <v>4679</v>
      </c>
      <c r="CP1480" s="74"/>
      <c r="CQ1480" s="74"/>
      <c r="CR1480" s="74"/>
      <c r="CS1480" s="74"/>
      <c r="CT1480" s="74"/>
      <c r="CU1480" s="74"/>
      <c r="CV1480" s="74"/>
    </row>
    <row r="1481" spans="1:106" ht="14.5" customHeight="1">
      <c r="A1481" s="74" t="s">
        <v>5469</v>
      </c>
      <c r="B1481" s="129" t="s">
        <v>5450</v>
      </c>
      <c r="C1481" s="130" t="str">
        <f t="shared" si="797"/>
        <v>B.046.02.107</v>
      </c>
      <c r="D1481" s="131" t="s">
        <v>5452</v>
      </c>
      <c r="E1481" s="129" t="s">
        <v>2549</v>
      </c>
      <c r="F1481" s="132" t="s">
        <v>5471</v>
      </c>
      <c r="G1481" s="132">
        <f t="shared" si="798"/>
        <v>3.6570645840999998E-2</v>
      </c>
      <c r="H1481" s="348">
        <f t="shared" si="799"/>
        <v>3.6570645840999998E-2</v>
      </c>
      <c r="I1481" s="74"/>
      <c r="J1481" s="132">
        <f t="shared" si="800"/>
        <v>2.7230602000000003E-3</v>
      </c>
      <c r="K1481" s="132">
        <f t="shared" si="801"/>
        <v>4.1366659999999998E-3</v>
      </c>
      <c r="L1481" s="300">
        <f t="shared" si="802"/>
        <v>5.6813641E-5</v>
      </c>
      <c r="M1481" s="132">
        <v>2.9654106E-2</v>
      </c>
      <c r="N1481" s="132">
        <v>2.2103312999999999E-3</v>
      </c>
      <c r="O1481" s="132">
        <v>1.9263347000000001E-3</v>
      </c>
      <c r="P1481" s="132">
        <v>1.6183864E-3</v>
      </c>
      <c r="Q1481" s="132">
        <v>1.1046738000000001E-3</v>
      </c>
      <c r="R1481" s="132">
        <v>0</v>
      </c>
      <c r="S1481" s="132">
        <v>0</v>
      </c>
      <c r="T1481" s="132">
        <v>0</v>
      </c>
      <c r="U1481" s="304">
        <v>5.6813641E-5</v>
      </c>
      <c r="V1481" s="132">
        <v>0</v>
      </c>
      <c r="W1481" s="132">
        <v>0</v>
      </c>
      <c r="X1481" s="132">
        <v>0</v>
      </c>
      <c r="Y1481" s="132">
        <v>0</v>
      </c>
      <c r="Z1481" s="132">
        <v>0</v>
      </c>
      <c r="AA1481" s="74"/>
      <c r="AB1481" s="301">
        <f t="shared" si="803"/>
        <v>0.22296320300751879</v>
      </c>
      <c r="AC1481" s="338">
        <f t="shared" si="804"/>
        <v>0.22296320300751879</v>
      </c>
      <c r="AD1481" s="74"/>
      <c r="AE1481" s="136">
        <v>2.4708304000000001</v>
      </c>
      <c r="AF1481" s="136">
        <v>2.2181988000000001</v>
      </c>
      <c r="AG1481" s="136">
        <v>0</v>
      </c>
      <c r="AH1481" s="136">
        <v>0</v>
      </c>
      <c r="AI1481" s="136">
        <v>3.1578947000000003E-2</v>
      </c>
      <c r="AJ1481" s="136">
        <v>0.11578947000000001</v>
      </c>
      <c r="AK1481" s="136">
        <v>0.10526315999999999</v>
      </c>
      <c r="AL1481" s="74"/>
      <c r="AM1481" s="133">
        <v>4.9654162999999999E-3</v>
      </c>
      <c r="AN1481" s="340">
        <f t="shared" si="805"/>
        <v>4.9654162999999999E-3</v>
      </c>
      <c r="AP1481" s="133">
        <v>4.7190938E-3</v>
      </c>
      <c r="AQ1481" s="133">
        <v>1.9613802E-4</v>
      </c>
      <c r="AR1481" s="145">
        <v>5.0184481000000002E-5</v>
      </c>
      <c r="AS1481" s="134">
        <f t="shared" si="806"/>
        <v>2.8291929542E-7</v>
      </c>
      <c r="AT1481" s="135">
        <f t="shared" si="807"/>
        <v>7.2536249768499995E-10</v>
      </c>
      <c r="AU1481" s="135">
        <f t="shared" si="808"/>
        <v>7.0286387973000006E-3</v>
      </c>
      <c r="AV1481" s="302">
        <v>2.0690985E-7</v>
      </c>
      <c r="AW1481" s="302">
        <v>6.2429696000000001E-10</v>
      </c>
      <c r="AX1481" s="302">
        <v>1.7056684999999999E-14</v>
      </c>
      <c r="AY1481" s="303">
        <v>0</v>
      </c>
      <c r="AZ1481" s="303">
        <v>0</v>
      </c>
      <c r="BA1481" s="302">
        <v>2.4064241999999998E-10</v>
      </c>
      <c r="BB1481" s="302">
        <v>7.5768802999999995E-8</v>
      </c>
      <c r="BC1481" s="302">
        <v>3.4113047E-11</v>
      </c>
      <c r="BD1481" s="302">
        <v>6.6935434000000004E-11</v>
      </c>
      <c r="BE1481" s="303">
        <v>0</v>
      </c>
      <c r="BF1481" s="303">
        <v>0</v>
      </c>
      <c r="BG1481" s="303">
        <v>0</v>
      </c>
      <c r="BH1481" s="303">
        <v>0</v>
      </c>
      <c r="BI1481" s="303">
        <v>0</v>
      </c>
      <c r="BJ1481" s="303">
        <v>0</v>
      </c>
      <c r="BK1481" s="303">
        <v>0</v>
      </c>
      <c r="BL1481" s="303">
        <v>0</v>
      </c>
      <c r="BM1481" s="302">
        <v>1.1466972999999999E-6</v>
      </c>
      <c r="BN1481" s="303">
        <v>7.0274921000000002E-3</v>
      </c>
      <c r="BO1481" s="303">
        <v>0</v>
      </c>
      <c r="BP1481" s="303">
        <v>0</v>
      </c>
      <c r="BQ1481" s="303">
        <v>0</v>
      </c>
      <c r="BR1481" s="74"/>
      <c r="BS1481" s="144">
        <v>1.1494752000000001E-5</v>
      </c>
      <c r="BT1481" s="144">
        <v>5.4069917999999995E-7</v>
      </c>
      <c r="BU1481" s="144">
        <v>6.2168056000000003E-6</v>
      </c>
      <c r="BV1481" s="136">
        <v>0</v>
      </c>
      <c r="BW1481" s="144">
        <v>1.3179922999999999E-6</v>
      </c>
      <c r="BX1481" s="144">
        <v>1.5578742999999999E-7</v>
      </c>
      <c r="BY1481" s="136">
        <v>0</v>
      </c>
      <c r="BZ1481" s="144">
        <v>2.3645179000000001E-7</v>
      </c>
      <c r="CA1481" s="136">
        <v>0</v>
      </c>
      <c r="CB1481" s="136">
        <v>0</v>
      </c>
      <c r="CC1481" s="136">
        <v>0</v>
      </c>
      <c r="CD1481" s="136">
        <v>0</v>
      </c>
      <c r="CE1481" s="136">
        <v>0</v>
      </c>
      <c r="CF1481" s="144">
        <v>3.3028922E-7</v>
      </c>
      <c r="CG1481" s="144">
        <v>2.6693255000000002E-6</v>
      </c>
      <c r="CH1481" s="144">
        <v>2.7400928999999999E-8</v>
      </c>
      <c r="CI1481" s="136">
        <v>0</v>
      </c>
      <c r="CJ1481" s="137"/>
      <c r="CK1481" s="138"/>
      <c r="CL1481" s="233" t="s">
        <v>4679</v>
      </c>
      <c r="CP1481" s="321"/>
      <c r="CQ1481" s="74"/>
      <c r="CR1481" s="74"/>
      <c r="CS1481" s="74"/>
      <c r="CT1481" s="74"/>
      <c r="CU1481" s="74"/>
      <c r="CV1481" s="74"/>
    </row>
    <row r="1482" spans="1:106" ht="14.5" customHeight="1">
      <c r="A1482" s="74" t="s">
        <v>5472</v>
      </c>
      <c r="B1482" s="129" t="s">
        <v>5450</v>
      </c>
      <c r="C1482" s="130" t="str">
        <f t="shared" si="797"/>
        <v>B.046.02.108</v>
      </c>
      <c r="D1482" s="131" t="s">
        <v>5452</v>
      </c>
      <c r="E1482" s="129" t="s">
        <v>2549</v>
      </c>
      <c r="F1482" s="132" t="s">
        <v>5474</v>
      </c>
      <c r="G1482" s="132">
        <f t="shared" si="798"/>
        <v>4.5580691199999995E-2</v>
      </c>
      <c r="H1482" s="348">
        <f t="shared" si="799"/>
        <v>4.5580691199999995E-2</v>
      </c>
      <c r="I1482" s="74"/>
      <c r="J1482" s="132">
        <f t="shared" si="800"/>
        <v>2.6977831000000001E-3</v>
      </c>
      <c r="K1482" s="132">
        <f t="shared" si="801"/>
        <v>8.5734340999999992E-3</v>
      </c>
      <c r="L1482" s="300">
        <f t="shared" si="802"/>
        <v>0</v>
      </c>
      <c r="M1482" s="132">
        <v>3.4309474E-2</v>
      </c>
      <c r="N1482" s="132">
        <v>6.9257054999999996E-3</v>
      </c>
      <c r="O1482" s="132">
        <v>1.6477286E-3</v>
      </c>
      <c r="P1482" s="132">
        <v>1.384319E-3</v>
      </c>
      <c r="Q1482" s="132">
        <v>1.3134640999999999E-3</v>
      </c>
      <c r="R1482" s="132">
        <v>0</v>
      </c>
      <c r="S1482" s="132">
        <v>0</v>
      </c>
      <c r="T1482" s="132">
        <v>0</v>
      </c>
      <c r="U1482" s="132">
        <v>0</v>
      </c>
      <c r="V1482" s="132">
        <v>0</v>
      </c>
      <c r="W1482" s="132">
        <v>0</v>
      </c>
      <c r="X1482" s="132">
        <v>0</v>
      </c>
      <c r="Y1482" s="132">
        <v>0</v>
      </c>
      <c r="Z1482" s="132">
        <v>0</v>
      </c>
      <c r="AA1482" s="74"/>
      <c r="AB1482" s="301">
        <f t="shared" si="803"/>
        <v>0.25796596992481202</v>
      </c>
      <c r="AC1482" s="338">
        <f t="shared" si="804"/>
        <v>0.25796596992481202</v>
      </c>
      <c r="AD1482" s="74"/>
      <c r="AE1482" s="136">
        <v>3.0994152000000001</v>
      </c>
      <c r="AF1482" s="136">
        <v>3.0994152000000001</v>
      </c>
      <c r="AG1482" s="136">
        <v>0</v>
      </c>
      <c r="AH1482" s="136">
        <v>0</v>
      </c>
      <c r="AI1482" s="136">
        <v>0</v>
      </c>
      <c r="AJ1482" s="136">
        <v>0</v>
      </c>
      <c r="AK1482" s="136">
        <v>0</v>
      </c>
      <c r="AL1482" s="74"/>
      <c r="AM1482" s="133">
        <v>7.1548428999999997E-3</v>
      </c>
      <c r="AN1482" s="340">
        <f t="shared" si="805"/>
        <v>7.1548428999999997E-3</v>
      </c>
      <c r="AP1482" s="133">
        <v>6.6992075999999998E-3</v>
      </c>
      <c r="AQ1482" s="133">
        <v>2.4748967000000002E-4</v>
      </c>
      <c r="AR1482" s="133">
        <v>2.0814561E-4</v>
      </c>
      <c r="AS1482" s="134">
        <f t="shared" si="806"/>
        <v>4.0163114827999999E-7</v>
      </c>
      <c r="AT1482" s="135">
        <f t="shared" si="807"/>
        <v>9.1527243739700002E-10</v>
      </c>
      <c r="AU1482" s="135">
        <f t="shared" si="808"/>
        <v>2.9152047E-2</v>
      </c>
      <c r="AV1482" s="302">
        <v>2.3939242000000002E-7</v>
      </c>
      <c r="AW1482" s="302">
        <v>7.2230472000000001E-10</v>
      </c>
      <c r="AX1482" s="302">
        <v>1.9734396999999999E-14</v>
      </c>
      <c r="AY1482" s="303">
        <v>0</v>
      </c>
      <c r="AZ1482" s="303">
        <v>0</v>
      </c>
      <c r="BA1482" s="302">
        <v>2.0583828E-10</v>
      </c>
      <c r="BB1482" s="302">
        <v>1.6203289E-7</v>
      </c>
      <c r="BC1482" s="302">
        <v>2.9179272999999997E-11</v>
      </c>
      <c r="BD1482" s="302">
        <v>1.6376871000000001E-10</v>
      </c>
      <c r="BE1482" s="303">
        <v>0</v>
      </c>
      <c r="BF1482" s="303">
        <v>0</v>
      </c>
      <c r="BG1482" s="303">
        <v>0</v>
      </c>
      <c r="BH1482" s="303">
        <v>0</v>
      </c>
      <c r="BI1482" s="303">
        <v>0</v>
      </c>
      <c r="BJ1482" s="303">
        <v>0</v>
      </c>
      <c r="BK1482" s="303">
        <v>0</v>
      </c>
      <c r="BL1482" s="303">
        <v>0</v>
      </c>
      <c r="BM1482" s="303">
        <v>0</v>
      </c>
      <c r="BN1482" s="303">
        <v>2.9152047E-2</v>
      </c>
      <c r="BO1482" s="303">
        <v>0</v>
      </c>
      <c r="BP1482" s="303">
        <v>0</v>
      </c>
      <c r="BQ1482" s="303">
        <v>0</v>
      </c>
      <c r="BR1482" s="74"/>
      <c r="BS1482" s="144">
        <v>1.4859919E-5</v>
      </c>
      <c r="BT1482" s="144">
        <v>1.1968385E-6</v>
      </c>
      <c r="BU1482" s="144">
        <v>7.1927758000000003E-6</v>
      </c>
      <c r="BV1482" s="136">
        <v>0</v>
      </c>
      <c r="BW1482" s="144">
        <v>2.0621629E-6</v>
      </c>
      <c r="BX1482" s="144">
        <v>1.3325586999999999E-7</v>
      </c>
      <c r="BY1482" s="136">
        <v>0</v>
      </c>
      <c r="BZ1482" s="144">
        <v>2.0225373999999999E-7</v>
      </c>
      <c r="CA1482" s="136">
        <v>0</v>
      </c>
      <c r="CB1482" s="136">
        <v>0</v>
      </c>
      <c r="CC1482" s="136">
        <v>0</v>
      </c>
      <c r="CD1482" s="136">
        <v>0</v>
      </c>
      <c r="CE1482" s="136">
        <v>0</v>
      </c>
      <c r="CF1482" s="144">
        <v>3.3018782999999998E-7</v>
      </c>
      <c r="CG1482" s="144">
        <v>3.7424447999999998E-6</v>
      </c>
      <c r="CH1482" s="136">
        <v>0</v>
      </c>
      <c r="CI1482" s="136">
        <v>0</v>
      </c>
      <c r="CJ1482" s="137"/>
      <c r="CK1482" s="138"/>
      <c r="CL1482" s="233" t="s">
        <v>4679</v>
      </c>
      <c r="CP1482" s="321"/>
      <c r="CQ1482" s="74"/>
      <c r="CR1482" s="74"/>
      <c r="CS1482" s="74"/>
      <c r="CT1482" s="74"/>
      <c r="CU1482" s="74"/>
      <c r="CV1482" s="74"/>
    </row>
    <row r="1483" spans="1:106" ht="14.5" customHeight="1">
      <c r="A1483" s="74" t="s">
        <v>5475</v>
      </c>
      <c r="B1483" s="129" t="s">
        <v>5450</v>
      </c>
      <c r="C1483" s="130" t="str">
        <f t="shared" si="797"/>
        <v>B.046.02.109</v>
      </c>
      <c r="D1483" s="131" t="s">
        <v>5452</v>
      </c>
      <c r="E1483" s="129" t="s">
        <v>2549</v>
      </c>
      <c r="F1483" s="132" t="s">
        <v>5477</v>
      </c>
      <c r="G1483" s="132">
        <f t="shared" si="798"/>
        <v>1.5601714345000002E-2</v>
      </c>
      <c r="H1483" s="348">
        <f t="shared" si="799"/>
        <v>1.5601714345000002E-2</v>
      </c>
      <c r="I1483" s="74"/>
      <c r="J1483" s="132">
        <f t="shared" si="800"/>
        <v>4.4254419000000001E-4</v>
      </c>
      <c r="K1483" s="132">
        <f t="shared" si="801"/>
        <v>8.9017068999999998E-4</v>
      </c>
      <c r="L1483" s="300">
        <f t="shared" si="802"/>
        <v>1.2195644865000001E-2</v>
      </c>
      <c r="M1483" s="132">
        <v>2.0733546000000001E-3</v>
      </c>
      <c r="N1483" s="132">
        <v>5.2283473999999999E-4</v>
      </c>
      <c r="O1483" s="132">
        <v>3.6733594999999999E-4</v>
      </c>
      <c r="P1483" s="132">
        <v>3.0861278999999998E-4</v>
      </c>
      <c r="Q1483" s="132">
        <v>1.339314E-4</v>
      </c>
      <c r="R1483" s="132">
        <v>0</v>
      </c>
      <c r="S1483" s="132">
        <v>0</v>
      </c>
      <c r="T1483" s="132">
        <v>0</v>
      </c>
      <c r="U1483" s="304">
        <v>8.1145864999999996E-5</v>
      </c>
      <c r="V1483" s="132">
        <v>0</v>
      </c>
      <c r="W1483" s="132">
        <v>1.2114499000000001E-2</v>
      </c>
      <c r="X1483" s="132">
        <v>0</v>
      </c>
      <c r="Y1483" s="132">
        <v>0</v>
      </c>
      <c r="Z1483" s="132">
        <v>0</v>
      </c>
      <c r="AA1483" s="74"/>
      <c r="AB1483" s="301">
        <f t="shared" si="803"/>
        <v>1.5589132330827067E-2</v>
      </c>
      <c r="AC1483" s="338">
        <f t="shared" si="804"/>
        <v>1.5589132330827067E-2</v>
      </c>
      <c r="AD1483" s="74"/>
      <c r="AE1483" s="136">
        <v>2.3060961999999998</v>
      </c>
      <c r="AF1483" s="136">
        <v>0.26598947000000001</v>
      </c>
      <c r="AG1483" s="136">
        <v>1.642212</v>
      </c>
      <c r="AH1483" s="136">
        <v>0</v>
      </c>
      <c r="AI1483" s="136">
        <v>4.2105262999999997E-3</v>
      </c>
      <c r="AJ1483" s="136">
        <v>0.13052632</v>
      </c>
      <c r="AK1483" s="136">
        <v>0.26315789000000001</v>
      </c>
      <c r="AL1483" s="74"/>
      <c r="AM1483" s="133">
        <v>5.2336839999999999E-4</v>
      </c>
      <c r="AN1483" s="340">
        <f t="shared" si="805"/>
        <v>5.2336839999999999E-4</v>
      </c>
      <c r="AP1483" s="133">
        <v>4.9369702999999996E-4</v>
      </c>
      <c r="AQ1483" s="145">
        <v>1.7593232E-5</v>
      </c>
      <c r="AR1483" s="145">
        <v>1.2078144000000001E-5</v>
      </c>
      <c r="AS1483" s="134">
        <f t="shared" si="806"/>
        <v>2.9598143503000001E-8</v>
      </c>
      <c r="AT1483" s="135">
        <f t="shared" si="807"/>
        <v>6.5063727068600006E-11</v>
      </c>
      <c r="AU1483" s="135">
        <f t="shared" si="808"/>
        <v>1.6916167064999999E-3</v>
      </c>
      <c r="AV1483" s="302">
        <v>1.4466715E-8</v>
      </c>
      <c r="AW1483" s="302">
        <v>4.3649570000000003E-11</v>
      </c>
      <c r="AX1483" s="302">
        <v>1.1925686E-15</v>
      </c>
      <c r="AY1483" s="303">
        <v>0</v>
      </c>
      <c r="AZ1483" s="303">
        <v>0</v>
      </c>
      <c r="BA1483" s="302">
        <v>4.5888502999999998E-11</v>
      </c>
      <c r="BB1483" s="302">
        <v>1.5085539999999999E-8</v>
      </c>
      <c r="BC1483" s="302">
        <v>6.5050734999999999E-12</v>
      </c>
      <c r="BD1483" s="302">
        <v>1.4907891000000001E-11</v>
      </c>
      <c r="BE1483" s="303">
        <v>0</v>
      </c>
      <c r="BF1483" s="303">
        <v>0</v>
      </c>
      <c r="BG1483" s="303">
        <v>0</v>
      </c>
      <c r="BH1483" s="303">
        <v>0</v>
      </c>
      <c r="BI1483" s="303">
        <v>0</v>
      </c>
      <c r="BJ1483" s="303">
        <v>0</v>
      </c>
      <c r="BK1483" s="303">
        <v>0</v>
      </c>
      <c r="BL1483" s="303">
        <v>0</v>
      </c>
      <c r="BM1483" s="302">
        <v>1.6378065000000001E-6</v>
      </c>
      <c r="BN1483" s="303">
        <v>1.6899789000000001E-3</v>
      </c>
      <c r="BO1483" s="303">
        <v>0</v>
      </c>
      <c r="BP1483" s="303">
        <v>0</v>
      </c>
      <c r="BQ1483" s="303">
        <v>0</v>
      </c>
      <c r="BR1483" s="74"/>
      <c r="BS1483" s="144">
        <v>3.3020023000000002E-6</v>
      </c>
      <c r="BT1483" s="144">
        <v>1.1788726000000001E-7</v>
      </c>
      <c r="BU1483" s="144">
        <v>4.3466636999999997E-7</v>
      </c>
      <c r="BV1483" s="136">
        <v>0</v>
      </c>
      <c r="BW1483" s="144">
        <v>1.9483413E-7</v>
      </c>
      <c r="BX1483" s="144">
        <v>2.9707362999999999E-8</v>
      </c>
      <c r="BY1483" s="136">
        <v>0</v>
      </c>
      <c r="BZ1483" s="144">
        <v>4.5089383000000001E-8</v>
      </c>
      <c r="CA1483" s="136">
        <v>0</v>
      </c>
      <c r="CB1483" s="136">
        <v>0</v>
      </c>
      <c r="CC1483" s="136">
        <v>0</v>
      </c>
      <c r="CD1483" s="136">
        <v>0</v>
      </c>
      <c r="CE1483" s="136">
        <v>0</v>
      </c>
      <c r="CF1483" s="144">
        <v>6.3942843999999996E-8</v>
      </c>
      <c r="CG1483" s="144">
        <v>2.3767386999999998E-6</v>
      </c>
      <c r="CH1483" s="144">
        <v>3.9136236000000003E-8</v>
      </c>
      <c r="CI1483" s="136">
        <v>0</v>
      </c>
      <c r="CJ1483" s="137"/>
      <c r="CK1483" s="138"/>
      <c r="CL1483" s="233" t="s">
        <v>4679</v>
      </c>
      <c r="CP1483" s="321"/>
      <c r="CQ1483" s="74"/>
      <c r="CR1483" s="74"/>
      <c r="CS1483" s="74"/>
      <c r="CT1483" s="74"/>
      <c r="CU1483" s="74"/>
      <c r="CV1483" s="74"/>
    </row>
    <row r="1484" spans="1:106" ht="14.5" customHeight="1">
      <c r="A1484" s="74" t="s">
        <v>5478</v>
      </c>
      <c r="B1484" s="129" t="s">
        <v>5450</v>
      </c>
      <c r="C1484" s="130" t="str">
        <f t="shared" si="797"/>
        <v>B.046.02.110</v>
      </c>
      <c r="D1484" s="131" t="s">
        <v>5452</v>
      </c>
      <c r="E1484" s="129" t="s">
        <v>2549</v>
      </c>
      <c r="F1484" s="132" t="s">
        <v>5480</v>
      </c>
      <c r="G1484" s="132">
        <f t="shared" si="798"/>
        <v>1.2901842089E-2</v>
      </c>
      <c r="H1484" s="348">
        <f t="shared" si="799"/>
        <v>1.2901842089E-2</v>
      </c>
      <c r="I1484" s="74"/>
      <c r="J1484" s="132">
        <f t="shared" si="800"/>
        <v>5.8285137000000003E-5</v>
      </c>
      <c r="K1484" s="132">
        <f t="shared" si="801"/>
        <v>1.3374618199999999E-4</v>
      </c>
      <c r="L1484" s="300">
        <f t="shared" si="802"/>
        <v>5.1132276999999999E-4</v>
      </c>
      <c r="M1484" s="132">
        <v>1.2198488E-2</v>
      </c>
      <c r="N1484" s="304">
        <v>8.3675811999999995E-5</v>
      </c>
      <c r="O1484" s="304">
        <v>5.0070369999999999E-5</v>
      </c>
      <c r="P1484" s="304">
        <v>4.2066006000000003E-5</v>
      </c>
      <c r="Q1484" s="304">
        <v>1.6219131E-5</v>
      </c>
      <c r="R1484" s="132">
        <v>0</v>
      </c>
      <c r="S1484" s="132">
        <v>0</v>
      </c>
      <c r="T1484" s="132">
        <v>0</v>
      </c>
      <c r="U1484" s="132">
        <v>5.1132276999999999E-4</v>
      </c>
      <c r="V1484" s="132">
        <v>0</v>
      </c>
      <c r="W1484" s="132">
        <v>0</v>
      </c>
      <c r="X1484" s="132">
        <v>0</v>
      </c>
      <c r="Y1484" s="132">
        <v>0</v>
      </c>
      <c r="Z1484" s="132">
        <v>0</v>
      </c>
      <c r="AA1484" s="74"/>
      <c r="AB1484" s="301">
        <f t="shared" si="803"/>
        <v>9.1717954887218039E-2</v>
      </c>
      <c r="AC1484" s="338">
        <f t="shared" si="804"/>
        <v>9.1717954887218039E-2</v>
      </c>
      <c r="AD1484" s="74"/>
      <c r="AE1484" s="136">
        <v>1.0628655</v>
      </c>
      <c r="AF1484" s="136">
        <v>1.5497076E-2</v>
      </c>
      <c r="AG1484" s="136">
        <v>0</v>
      </c>
      <c r="AH1484" s="136">
        <v>0</v>
      </c>
      <c r="AI1484" s="136">
        <v>5.2631579E-3</v>
      </c>
      <c r="AJ1484" s="136">
        <v>1.0421053</v>
      </c>
      <c r="AK1484" s="136">
        <v>0</v>
      </c>
      <c r="AL1484" s="74"/>
      <c r="AM1484" s="133">
        <v>1.5287530000000001E-3</v>
      </c>
      <c r="AN1484" s="340">
        <f t="shared" si="805"/>
        <v>1.5287530000000001E-3</v>
      </c>
      <c r="AP1484" s="133">
        <v>1.4573349999999999E-3</v>
      </c>
      <c r="AQ1484" s="145">
        <v>7.0303605000000003E-5</v>
      </c>
      <c r="AR1484" s="145">
        <v>1.1144148E-6</v>
      </c>
      <c r="AS1484" s="134">
        <f t="shared" si="806"/>
        <v>8.7370204612700005E-8</v>
      </c>
      <c r="AT1484" s="135">
        <f t="shared" si="807"/>
        <v>2.5999854364329994E-10</v>
      </c>
      <c r="AU1484" s="135">
        <f t="shared" si="808"/>
        <v>1.5608050599999999E-4</v>
      </c>
      <c r="AV1484" s="302">
        <v>8.5114259000000004E-8</v>
      </c>
      <c r="AW1484" s="302">
        <v>2.5681026999999998E-10</v>
      </c>
      <c r="AX1484" s="302">
        <v>7.0164232999999999E-15</v>
      </c>
      <c r="AY1484" s="303">
        <v>0</v>
      </c>
      <c r="AZ1484" s="303">
        <v>0</v>
      </c>
      <c r="BA1484" s="302">
        <v>6.2549127E-12</v>
      </c>
      <c r="BB1484" s="302">
        <v>2.2496907000000001E-9</v>
      </c>
      <c r="BC1484" s="302">
        <v>8.8668541999999997E-13</v>
      </c>
      <c r="BD1484" s="302">
        <v>2.2945717999999998E-12</v>
      </c>
      <c r="BE1484" s="303">
        <v>0</v>
      </c>
      <c r="BF1484" s="303">
        <v>0</v>
      </c>
      <c r="BG1484" s="303">
        <v>0</v>
      </c>
      <c r="BH1484" s="303">
        <v>0</v>
      </c>
      <c r="BI1484" s="303">
        <v>0</v>
      </c>
      <c r="BJ1484" s="303">
        <v>0</v>
      </c>
      <c r="BK1484" s="303">
        <v>0</v>
      </c>
      <c r="BL1484" s="303">
        <v>0</v>
      </c>
      <c r="BM1484" s="302">
        <v>1.0320275999999999E-5</v>
      </c>
      <c r="BN1484" s="303">
        <v>1.4576022999999999E-4</v>
      </c>
      <c r="BO1484" s="303">
        <v>0</v>
      </c>
      <c r="BP1484" s="303">
        <v>0</v>
      </c>
      <c r="BQ1484" s="303">
        <v>0</v>
      </c>
      <c r="BR1484" s="74"/>
      <c r="BS1484" s="144">
        <v>2.885793E-6</v>
      </c>
      <c r="BT1484" s="144">
        <v>1.787876E-8</v>
      </c>
      <c r="BU1484" s="144">
        <v>2.5573399E-6</v>
      </c>
      <c r="BV1484" s="136">
        <v>0</v>
      </c>
      <c r="BW1484" s="144">
        <v>2.6225168999999999E-8</v>
      </c>
      <c r="BX1484" s="144">
        <v>4.0493140000000004E-9</v>
      </c>
      <c r="BY1484" s="136">
        <v>0</v>
      </c>
      <c r="BZ1484" s="144">
        <v>6.1459873000000002E-9</v>
      </c>
      <c r="CA1484" s="136">
        <v>0</v>
      </c>
      <c r="CB1484" s="136">
        <v>0</v>
      </c>
      <c r="CC1484" s="136">
        <v>0</v>
      </c>
      <c r="CD1484" s="136">
        <v>0</v>
      </c>
      <c r="CE1484" s="136">
        <v>0</v>
      </c>
      <c r="CF1484" s="144">
        <v>8.8333295999999996E-9</v>
      </c>
      <c r="CG1484" s="144">
        <v>1.8712224000000001E-8</v>
      </c>
      <c r="CH1484" s="144">
        <v>2.4660835999999999E-7</v>
      </c>
      <c r="CI1484" s="136">
        <v>0</v>
      </c>
      <c r="CJ1484" s="137"/>
      <c r="CK1484" s="138"/>
      <c r="CL1484" s="233" t="s">
        <v>4679</v>
      </c>
      <c r="CP1484" s="321"/>
      <c r="CQ1484" s="74"/>
      <c r="CR1484" s="74"/>
      <c r="CS1484" s="74"/>
      <c r="CT1484" s="74"/>
      <c r="CU1484" s="74"/>
      <c r="CV1484" s="74"/>
    </row>
    <row r="1485" spans="1:106" ht="14.5" customHeight="1">
      <c r="A1485" s="74" t="s">
        <v>5481</v>
      </c>
      <c r="B1485" s="129" t="s">
        <v>5450</v>
      </c>
      <c r="C1485" s="130" t="str">
        <f t="shared" si="797"/>
        <v>B.046.02.111</v>
      </c>
      <c r="D1485" s="131" t="s">
        <v>5452</v>
      </c>
      <c r="E1485" s="129" t="s">
        <v>2549</v>
      </c>
      <c r="F1485" s="132" t="s">
        <v>5483</v>
      </c>
      <c r="G1485" s="132">
        <f t="shared" si="798"/>
        <v>1.6635095299999999E-4</v>
      </c>
      <c r="H1485" s="348">
        <f t="shared" si="799"/>
        <v>1.6635095299999999E-4</v>
      </c>
      <c r="I1485" s="74"/>
      <c r="J1485" s="132">
        <f t="shared" si="800"/>
        <v>1.13956224E-5</v>
      </c>
      <c r="K1485" s="132">
        <f t="shared" si="801"/>
        <v>2.73803486E-5</v>
      </c>
      <c r="L1485" s="300">
        <f t="shared" si="802"/>
        <v>2.5824382E-5</v>
      </c>
      <c r="M1485" s="132">
        <v>1.0175059999999999E-4</v>
      </c>
      <c r="N1485" s="304">
        <v>1.9064395E-5</v>
      </c>
      <c r="O1485" s="304">
        <v>8.3159536000000008E-6</v>
      </c>
      <c r="P1485" s="304">
        <v>6.9865462999999998E-6</v>
      </c>
      <c r="Q1485" s="304">
        <v>4.4090761E-6</v>
      </c>
      <c r="R1485" s="132">
        <v>0</v>
      </c>
      <c r="S1485" s="132">
        <v>0</v>
      </c>
      <c r="T1485" s="132">
        <v>0</v>
      </c>
      <c r="U1485" s="304">
        <v>2.5824382E-5</v>
      </c>
      <c r="V1485" s="132">
        <v>0</v>
      </c>
      <c r="W1485" s="132">
        <v>0</v>
      </c>
      <c r="X1485" s="132">
        <v>0</v>
      </c>
      <c r="Y1485" s="132">
        <v>0</v>
      </c>
      <c r="Z1485" s="132">
        <v>0</v>
      </c>
      <c r="AA1485" s="74"/>
      <c r="AB1485" s="301">
        <f t="shared" si="803"/>
        <v>7.6504210526315785E-4</v>
      </c>
      <c r="AC1485" s="338">
        <f t="shared" si="804"/>
        <v>7.6504210526315785E-4</v>
      </c>
      <c r="AD1485" s="74"/>
      <c r="AE1485" s="136">
        <v>1.0580094</v>
      </c>
      <c r="AF1485" s="136">
        <v>8.5356725000000008E-3</v>
      </c>
      <c r="AG1485" s="136">
        <v>0</v>
      </c>
      <c r="AH1485" s="136">
        <v>0</v>
      </c>
      <c r="AI1485" s="136">
        <v>7.3684210999999996E-3</v>
      </c>
      <c r="AJ1485" s="136">
        <v>5.2631578999999998E-2</v>
      </c>
      <c r="AK1485" s="136">
        <v>0.98947368000000002</v>
      </c>
      <c r="AL1485" s="74"/>
      <c r="AM1485" s="145">
        <v>2.1395778999999999E-5</v>
      </c>
      <c r="AN1485" s="340">
        <f t="shared" si="805"/>
        <v>2.1395778999999999E-5</v>
      </c>
      <c r="AP1485" s="145">
        <v>2.0105798000000001E-5</v>
      </c>
      <c r="AQ1485" s="145">
        <v>7.5166970000000003E-7</v>
      </c>
      <c r="AR1485" s="145">
        <v>5.3831131000000005E-7</v>
      </c>
      <c r="AS1485" s="134">
        <f t="shared" si="806"/>
        <v>1.2053835892E-9</v>
      </c>
      <c r="AT1485" s="135">
        <f t="shared" si="807"/>
        <v>2.7798435557240002E-12</v>
      </c>
      <c r="AU1485" s="135">
        <f t="shared" si="808"/>
        <v>7.5393741060000001E-5</v>
      </c>
      <c r="AV1485" s="302">
        <v>7.0995910999999996E-10</v>
      </c>
      <c r="AW1485" s="302">
        <v>2.1421179999999998E-12</v>
      </c>
      <c r="AX1485" s="302">
        <v>5.8525723999999997E-17</v>
      </c>
      <c r="AY1485" s="303">
        <v>0</v>
      </c>
      <c r="AZ1485" s="303">
        <v>0</v>
      </c>
      <c r="BA1485" s="302">
        <v>1.0388491999999999E-12</v>
      </c>
      <c r="BB1485" s="302">
        <v>4.9438562999999996E-10</v>
      </c>
      <c r="BC1485" s="302">
        <v>1.4726544E-13</v>
      </c>
      <c r="BD1485" s="302">
        <v>4.9040159000000004E-13</v>
      </c>
      <c r="BE1485" s="303">
        <v>0</v>
      </c>
      <c r="BF1485" s="303">
        <v>0</v>
      </c>
      <c r="BG1485" s="303">
        <v>0</v>
      </c>
      <c r="BH1485" s="303">
        <v>0</v>
      </c>
      <c r="BI1485" s="303">
        <v>0</v>
      </c>
      <c r="BJ1485" s="303">
        <v>0</v>
      </c>
      <c r="BK1485" s="303">
        <v>0</v>
      </c>
      <c r="BL1485" s="303">
        <v>0</v>
      </c>
      <c r="BM1485" s="302">
        <v>5.2122605999999996E-7</v>
      </c>
      <c r="BN1485" s="302">
        <v>7.4872515E-5</v>
      </c>
      <c r="BO1485" s="303">
        <v>0</v>
      </c>
      <c r="BP1485" s="303">
        <v>0</v>
      </c>
      <c r="BQ1485" s="303">
        <v>0</v>
      </c>
      <c r="BR1485" s="74"/>
      <c r="BS1485" s="144">
        <v>5.7409835E-8</v>
      </c>
      <c r="BT1485" s="144">
        <v>3.7229942999999999E-9</v>
      </c>
      <c r="BU1485" s="144">
        <v>2.1331405000000001E-8</v>
      </c>
      <c r="BV1485" s="136">
        <v>0</v>
      </c>
      <c r="BW1485" s="144">
        <v>6.5117233000000002E-9</v>
      </c>
      <c r="BX1485" s="144">
        <v>6.7253164000000002E-10</v>
      </c>
      <c r="BY1485" s="136">
        <v>0</v>
      </c>
      <c r="BZ1485" s="144">
        <v>1.0207583E-9</v>
      </c>
      <c r="CA1485" s="136">
        <v>0</v>
      </c>
      <c r="CB1485" s="136">
        <v>0</v>
      </c>
      <c r="CC1485" s="136">
        <v>0</v>
      </c>
      <c r="CD1485" s="136">
        <v>0</v>
      </c>
      <c r="CE1485" s="136">
        <v>0</v>
      </c>
      <c r="CF1485" s="144">
        <v>1.5160046E-9</v>
      </c>
      <c r="CG1485" s="144">
        <v>1.0179449999999999E-8</v>
      </c>
      <c r="CH1485" s="144">
        <v>1.2454967999999999E-8</v>
      </c>
      <c r="CI1485" s="136">
        <v>0</v>
      </c>
      <c r="CJ1485" s="137"/>
      <c r="CK1485" s="138"/>
      <c r="CL1485" s="233" t="s">
        <v>4679</v>
      </c>
      <c r="CP1485" s="321"/>
      <c r="CQ1485" s="74"/>
      <c r="CR1485" s="74"/>
      <c r="CS1485" s="74"/>
      <c r="CT1485" s="74"/>
      <c r="CU1485" s="74"/>
      <c r="CV1485" s="74"/>
    </row>
    <row r="1486" spans="1:106" ht="14.5" customHeight="1">
      <c r="A1486" s="74" t="s">
        <v>5484</v>
      </c>
      <c r="B1486" s="129" t="s">
        <v>5450</v>
      </c>
      <c r="C1486" s="130" t="str">
        <f t="shared" si="797"/>
        <v>B.046.02.112</v>
      </c>
      <c r="D1486" s="131" t="s">
        <v>5452</v>
      </c>
      <c r="E1486" s="129" t="s">
        <v>2549</v>
      </c>
      <c r="F1486" s="132" t="s">
        <v>5486</v>
      </c>
      <c r="G1486" s="132">
        <f t="shared" si="798"/>
        <v>3.8641549888000004E-2</v>
      </c>
      <c r="H1486" s="348">
        <f t="shared" si="799"/>
        <v>3.8641549888000004E-2</v>
      </c>
      <c r="I1486" s="74"/>
      <c r="J1486" s="132">
        <f t="shared" si="800"/>
        <v>2.7683801E-3</v>
      </c>
      <c r="K1486" s="132">
        <f t="shared" si="801"/>
        <v>4.1315308999999995E-3</v>
      </c>
      <c r="L1486" s="300">
        <f t="shared" si="802"/>
        <v>4.6483887999999998E-5</v>
      </c>
      <c r="M1486" s="132">
        <v>3.1695155000000003E-2</v>
      </c>
      <c r="N1486" s="132">
        <v>2.1150833999999999E-3</v>
      </c>
      <c r="O1486" s="132">
        <v>2.0164474999999999E-3</v>
      </c>
      <c r="P1486" s="132">
        <v>1.6940936E-3</v>
      </c>
      <c r="Q1486" s="132">
        <v>1.0742865E-3</v>
      </c>
      <c r="R1486" s="132">
        <v>0</v>
      </c>
      <c r="S1486" s="132">
        <v>0</v>
      </c>
      <c r="T1486" s="132">
        <v>0</v>
      </c>
      <c r="U1486" s="304">
        <v>4.6483887999999998E-5</v>
      </c>
      <c r="V1486" s="132">
        <v>0</v>
      </c>
      <c r="W1486" s="132">
        <v>0</v>
      </c>
      <c r="X1486" s="132">
        <v>0</v>
      </c>
      <c r="Y1486" s="132">
        <v>0</v>
      </c>
      <c r="Z1486" s="132">
        <v>0</v>
      </c>
      <c r="AA1486" s="74"/>
      <c r="AB1486" s="301">
        <f t="shared" si="803"/>
        <v>0.23830943609022556</v>
      </c>
      <c r="AC1486" s="338">
        <f t="shared" si="804"/>
        <v>0.23830943609022556</v>
      </c>
      <c r="AD1486" s="74"/>
      <c r="AE1486" s="136">
        <v>2.4295439000000001</v>
      </c>
      <c r="AF1486" s="136">
        <v>2.2190175000000001</v>
      </c>
      <c r="AG1486" s="136">
        <v>0</v>
      </c>
      <c r="AH1486" s="136">
        <v>0</v>
      </c>
      <c r="AI1486" s="136">
        <v>0</v>
      </c>
      <c r="AJ1486" s="136">
        <v>9.4736842000000002E-2</v>
      </c>
      <c r="AK1486" s="136">
        <v>0.11578947000000001</v>
      </c>
      <c r="AL1486" s="74"/>
      <c r="AM1486" s="133">
        <v>5.2009689999999997E-3</v>
      </c>
      <c r="AN1486" s="340">
        <f t="shared" si="805"/>
        <v>5.2009689999999997E-3</v>
      </c>
      <c r="AP1486" s="133">
        <v>4.9343019000000002E-3</v>
      </c>
      <c r="AQ1486" s="133">
        <v>2.0789916999999999E-4</v>
      </c>
      <c r="AR1486" s="145">
        <v>5.8767931999999998E-5</v>
      </c>
      <c r="AS1486" s="134">
        <f t="shared" si="806"/>
        <v>2.9582145553E-7</v>
      </c>
      <c r="AT1486" s="135">
        <f t="shared" si="807"/>
        <v>7.6885787167200002E-10</v>
      </c>
      <c r="AU1486" s="135">
        <f t="shared" si="808"/>
        <v>8.2308029069100008E-3</v>
      </c>
      <c r="AV1486" s="302">
        <v>2.2115115999999999E-7</v>
      </c>
      <c r="AW1486" s="302">
        <v>6.6726643000000003E-10</v>
      </c>
      <c r="AX1486" s="302">
        <v>1.8230672000000001E-14</v>
      </c>
      <c r="AY1486" s="303">
        <v>0</v>
      </c>
      <c r="AZ1486" s="303">
        <v>0</v>
      </c>
      <c r="BA1486" s="302">
        <v>2.5189953E-10</v>
      </c>
      <c r="BB1486" s="302">
        <v>7.4418396000000006E-8</v>
      </c>
      <c r="BC1486" s="302">
        <v>3.5708834999999998E-11</v>
      </c>
      <c r="BD1486" s="302">
        <v>6.5864375999999999E-11</v>
      </c>
      <c r="BE1486" s="303">
        <v>0</v>
      </c>
      <c r="BF1486" s="303">
        <v>0</v>
      </c>
      <c r="BG1486" s="303">
        <v>0</v>
      </c>
      <c r="BH1486" s="303">
        <v>0</v>
      </c>
      <c r="BI1486" s="303">
        <v>0</v>
      </c>
      <c r="BJ1486" s="303">
        <v>0</v>
      </c>
      <c r="BK1486" s="303">
        <v>0</v>
      </c>
      <c r="BL1486" s="303">
        <v>0</v>
      </c>
      <c r="BM1486" s="302">
        <v>9.3820691000000005E-7</v>
      </c>
      <c r="BN1486" s="303">
        <v>8.2298647000000006E-3</v>
      </c>
      <c r="BO1486" s="303">
        <v>0</v>
      </c>
      <c r="BP1486" s="303">
        <v>0</v>
      </c>
      <c r="BQ1486" s="303">
        <v>0</v>
      </c>
      <c r="BR1486" s="74"/>
      <c r="BS1486" s="144">
        <v>1.1739157999999999E-5</v>
      </c>
      <c r="BT1486" s="144">
        <v>5.3702113E-7</v>
      </c>
      <c r="BU1486" s="144">
        <v>6.6446995000000004E-6</v>
      </c>
      <c r="BV1486" s="136">
        <v>0</v>
      </c>
      <c r="BW1486" s="144">
        <v>1.2823289999999999E-6</v>
      </c>
      <c r="BX1486" s="144">
        <v>1.6307507000000001E-7</v>
      </c>
      <c r="BY1486" s="136">
        <v>0</v>
      </c>
      <c r="BZ1486" s="144">
        <v>2.4751286000000002E-7</v>
      </c>
      <c r="CA1486" s="136">
        <v>0</v>
      </c>
      <c r="CB1486" s="136">
        <v>0</v>
      </c>
      <c r="CC1486" s="136">
        <v>0</v>
      </c>
      <c r="CD1486" s="136">
        <v>0</v>
      </c>
      <c r="CE1486" s="136">
        <v>0</v>
      </c>
      <c r="CF1486" s="144">
        <v>3.4385931999999998E-7</v>
      </c>
      <c r="CG1486" s="144">
        <v>2.4982423000000002E-6</v>
      </c>
      <c r="CH1486" s="144">
        <v>2.2418941999999998E-8</v>
      </c>
      <c r="CI1486" s="136">
        <v>0</v>
      </c>
      <c r="CJ1486" s="137"/>
      <c r="CK1486" s="138"/>
      <c r="CL1486" s="233" t="s">
        <v>4679</v>
      </c>
      <c r="CP1486" s="321"/>
      <c r="CQ1486" s="74"/>
      <c r="CR1486" s="74"/>
      <c r="CS1486" s="74"/>
      <c r="CT1486" s="74"/>
      <c r="CU1486" s="74"/>
      <c r="CV1486" s="74"/>
    </row>
    <row r="1487" spans="1:106" ht="14.5" customHeight="1">
      <c r="A1487" s="74" t="s">
        <v>5487</v>
      </c>
      <c r="B1487" s="129" t="s">
        <v>5450</v>
      </c>
      <c r="C1487" s="130" t="str">
        <f t="shared" si="797"/>
        <v>B.046.02.113</v>
      </c>
      <c r="D1487" s="131" t="s">
        <v>5452</v>
      </c>
      <c r="E1487" s="129" t="s">
        <v>2549</v>
      </c>
      <c r="F1487" s="132" t="s">
        <v>5489</v>
      </c>
      <c r="G1487" s="132">
        <f t="shared" si="798"/>
        <v>6.1691786299999992E-3</v>
      </c>
      <c r="H1487" s="348">
        <f t="shared" si="799"/>
        <v>6.1691786299999992E-3</v>
      </c>
      <c r="I1487" s="74"/>
      <c r="J1487" s="132">
        <f t="shared" si="800"/>
        <v>7.4752415999999996E-4</v>
      </c>
      <c r="K1487" s="132">
        <f t="shared" si="801"/>
        <v>1.1287262699999998E-3</v>
      </c>
      <c r="L1487" s="300">
        <f t="shared" si="802"/>
        <v>0</v>
      </c>
      <c r="M1487" s="132">
        <v>4.2929281999999997E-3</v>
      </c>
      <c r="N1487" s="132">
        <v>5.4716968999999997E-4</v>
      </c>
      <c r="O1487" s="132">
        <v>5.8155657999999996E-4</v>
      </c>
      <c r="P1487" s="132">
        <v>4.8858761999999998E-4</v>
      </c>
      <c r="Q1487" s="132">
        <v>2.5893653999999999E-4</v>
      </c>
      <c r="R1487" s="132">
        <v>0</v>
      </c>
      <c r="S1487" s="132">
        <v>0</v>
      </c>
      <c r="T1487" s="132">
        <v>0</v>
      </c>
      <c r="U1487" s="132">
        <v>0</v>
      </c>
      <c r="V1487" s="132">
        <v>0</v>
      </c>
      <c r="W1487" s="132">
        <v>0</v>
      </c>
      <c r="X1487" s="132">
        <v>0</v>
      </c>
      <c r="Y1487" s="132">
        <v>0</v>
      </c>
      <c r="Z1487" s="132">
        <v>0</v>
      </c>
      <c r="AA1487" s="74"/>
      <c r="AB1487" s="301">
        <f t="shared" si="803"/>
        <v>3.2277655639097742E-2</v>
      </c>
      <c r="AC1487" s="338">
        <f t="shared" si="804"/>
        <v>3.2277655639097742E-2</v>
      </c>
      <c r="AD1487" s="74"/>
      <c r="AE1487" s="136">
        <v>1.3094737000000001</v>
      </c>
      <c r="AF1487" s="136">
        <v>0.46736842000000001</v>
      </c>
      <c r="AG1487" s="136">
        <v>0</v>
      </c>
      <c r="AH1487" s="136">
        <v>0</v>
      </c>
      <c r="AI1487" s="136">
        <v>0</v>
      </c>
      <c r="AJ1487" s="136">
        <v>0</v>
      </c>
      <c r="AK1487" s="136">
        <v>0.84210525999999997</v>
      </c>
      <c r="AL1487" s="74"/>
      <c r="AM1487" s="133">
        <v>8.8214775000000005E-4</v>
      </c>
      <c r="AN1487" s="340">
        <f t="shared" si="805"/>
        <v>8.8214775000000005E-4</v>
      </c>
      <c r="AP1487" s="133">
        <v>8.2648754E-4</v>
      </c>
      <c r="AQ1487" s="145">
        <v>3.2000503000000001E-5</v>
      </c>
      <c r="AR1487" s="145">
        <v>2.3659705E-5</v>
      </c>
      <c r="AS1487" s="134">
        <f t="shared" si="806"/>
        <v>4.9549612465999999E-8</v>
      </c>
      <c r="AT1487" s="135">
        <f t="shared" si="807"/>
        <v>1.1834505424060002E-10</v>
      </c>
      <c r="AU1487" s="135">
        <f t="shared" si="808"/>
        <v>3.3136842E-3</v>
      </c>
      <c r="AV1487" s="302">
        <v>2.9953663999999997E-8</v>
      </c>
      <c r="AW1487" s="302">
        <v>9.0377435000000001E-11</v>
      </c>
      <c r="AX1487" s="302">
        <v>2.4692406000000002E-15</v>
      </c>
      <c r="AY1487" s="303">
        <v>0</v>
      </c>
      <c r="AZ1487" s="303">
        <v>0</v>
      </c>
      <c r="BA1487" s="302">
        <v>7.2649466000000004E-11</v>
      </c>
      <c r="BB1487" s="302">
        <v>1.9523299000000002E-8</v>
      </c>
      <c r="BC1487" s="302">
        <v>1.0298661E-11</v>
      </c>
      <c r="BD1487" s="302">
        <v>1.7666489000000001E-11</v>
      </c>
      <c r="BE1487" s="303">
        <v>0</v>
      </c>
      <c r="BF1487" s="303">
        <v>0</v>
      </c>
      <c r="BG1487" s="303">
        <v>0</v>
      </c>
      <c r="BH1487" s="303">
        <v>0</v>
      </c>
      <c r="BI1487" s="303">
        <v>0</v>
      </c>
      <c r="BJ1487" s="303">
        <v>0</v>
      </c>
      <c r="BK1487" s="303">
        <v>0</v>
      </c>
      <c r="BL1487" s="303">
        <v>0</v>
      </c>
      <c r="BM1487" s="303">
        <v>0</v>
      </c>
      <c r="BN1487" s="303">
        <v>3.3136842E-3</v>
      </c>
      <c r="BO1487" s="303">
        <v>0</v>
      </c>
      <c r="BP1487" s="303">
        <v>0</v>
      </c>
      <c r="BQ1487" s="303">
        <v>0</v>
      </c>
      <c r="BR1487" s="74"/>
      <c r="BS1487" s="144">
        <v>2.1183361000000002E-6</v>
      </c>
      <c r="BT1487" s="144">
        <v>1.4571630999999999E-7</v>
      </c>
      <c r="BU1487" s="144">
        <v>8.9998668000000003E-7</v>
      </c>
      <c r="BV1487" s="136">
        <v>0</v>
      </c>
      <c r="BW1487" s="144">
        <v>3.1672844999999999E-7</v>
      </c>
      <c r="BX1487" s="144">
        <v>4.7031911999999999E-8</v>
      </c>
      <c r="BY1487" s="136">
        <v>0</v>
      </c>
      <c r="BZ1487" s="144">
        <v>7.1384320999999999E-8</v>
      </c>
      <c r="CA1487" s="136">
        <v>0</v>
      </c>
      <c r="CB1487" s="136">
        <v>0</v>
      </c>
      <c r="CC1487" s="136">
        <v>0</v>
      </c>
      <c r="CD1487" s="136">
        <v>0</v>
      </c>
      <c r="CE1487" s="136">
        <v>0</v>
      </c>
      <c r="CF1487" s="144">
        <v>9.8576396000000003E-8</v>
      </c>
      <c r="CG1487" s="144">
        <v>5.3891205000000002E-7</v>
      </c>
      <c r="CH1487" s="136">
        <v>0</v>
      </c>
      <c r="CI1487" s="136">
        <v>0</v>
      </c>
      <c r="CJ1487" s="137"/>
      <c r="CK1487" s="138"/>
      <c r="CL1487" s="233" t="s">
        <v>4679</v>
      </c>
      <c r="CP1487" s="321"/>
      <c r="CQ1487" s="74"/>
      <c r="CR1487" s="74"/>
      <c r="CS1487" s="74"/>
      <c r="CT1487" s="74"/>
      <c r="CU1487" s="74"/>
      <c r="CV1487" s="74"/>
    </row>
    <row r="1488" spans="1:106" ht="14.5" customHeight="1">
      <c r="B1488" s="129" t="s">
        <v>4675</v>
      </c>
      <c r="C1488" s="127" t="s">
        <v>5490</v>
      </c>
      <c r="D1488" s="127" t="s">
        <v>5491</v>
      </c>
      <c r="G1488" s="74"/>
      <c r="H1488" s="74"/>
      <c r="I1488" s="74"/>
      <c r="J1488" s="74"/>
      <c r="K1488" s="74"/>
      <c r="L1488" s="74"/>
      <c r="M1488" s="74"/>
      <c r="N1488" s="74"/>
      <c r="O1488" s="74"/>
      <c r="P1488" s="74"/>
      <c r="Q1488" s="74"/>
      <c r="R1488" s="74"/>
      <c r="S1488" s="74"/>
      <c r="T1488" s="74"/>
      <c r="U1488" s="74"/>
      <c r="V1488" s="74"/>
      <c r="W1488" s="74"/>
      <c r="X1488" s="74"/>
      <c r="Y1488" s="74"/>
      <c r="Z1488" s="74"/>
      <c r="AA1488" s="74"/>
      <c r="AB1488" s="74"/>
      <c r="AC1488" s="74"/>
      <c r="AD1488" s="74"/>
      <c r="AE1488" s="74"/>
      <c r="AF1488" s="74"/>
      <c r="AG1488" s="74"/>
      <c r="AH1488" s="74"/>
      <c r="AI1488" s="74"/>
      <c r="AJ1488" s="74"/>
      <c r="AK1488" s="74"/>
      <c r="AL1488" s="74"/>
      <c r="AM1488" s="74"/>
      <c r="AN1488" s="74"/>
      <c r="AP1488" s="74"/>
      <c r="AQ1488" s="74"/>
      <c r="AR1488" s="74"/>
      <c r="AS1488" s="74"/>
      <c r="AT1488" s="74"/>
      <c r="AU1488" s="74"/>
      <c r="AV1488" s="74"/>
      <c r="AW1488" s="74"/>
      <c r="AX1488" s="74"/>
      <c r="AY1488" s="74"/>
      <c r="AZ1488" s="74"/>
      <c r="BA1488" s="74"/>
      <c r="BB1488" s="74"/>
      <c r="BC1488" s="74"/>
      <c r="BD1488" s="74"/>
      <c r="BE1488" s="74"/>
      <c r="BF1488" s="74"/>
      <c r="BG1488" s="74"/>
      <c r="BH1488" s="74"/>
      <c r="BI1488" s="74"/>
      <c r="BJ1488" s="74"/>
      <c r="BK1488" s="74"/>
      <c r="BL1488" s="74"/>
      <c r="BM1488" s="74"/>
      <c r="BN1488" s="74"/>
      <c r="BO1488" s="74"/>
      <c r="BP1488" s="74"/>
      <c r="BQ1488" s="74"/>
      <c r="BR1488" s="74"/>
      <c r="BS1488" s="74"/>
      <c r="BT1488" s="74"/>
      <c r="BU1488" s="74"/>
      <c r="BV1488" s="74"/>
      <c r="BW1488" s="74"/>
      <c r="BX1488" s="74"/>
      <c r="BY1488" s="74"/>
      <c r="BZ1488" s="74"/>
      <c r="CA1488" s="74"/>
      <c r="CB1488" s="74"/>
      <c r="CC1488" s="74"/>
      <c r="CD1488" s="74"/>
      <c r="CE1488" s="74"/>
      <c r="CF1488" s="74"/>
      <c r="CG1488" s="74"/>
      <c r="CH1488" s="74"/>
      <c r="CI1488" s="74"/>
      <c r="CJ1488" s="142"/>
      <c r="CK1488" s="143"/>
      <c r="CL1488" s="233"/>
      <c r="CP1488" s="321"/>
      <c r="CQ1488" s="74"/>
      <c r="CR1488" s="74"/>
      <c r="CS1488" s="74"/>
      <c r="CT1488" s="74"/>
      <c r="CU1488" s="74"/>
      <c r="CV1488" s="74"/>
    </row>
    <row r="1489" spans="1:100" ht="14.5" customHeight="1">
      <c r="A1489" s="74" t="s">
        <v>5492</v>
      </c>
      <c r="B1489" s="129" t="s">
        <v>5493</v>
      </c>
      <c r="C1489" s="130" t="str">
        <f t="shared" ref="C1489:C1520" si="809">MID(A1489,1,12)</f>
        <v>B.046.04.101</v>
      </c>
      <c r="D1489" s="131" t="s">
        <v>5495</v>
      </c>
      <c r="E1489" s="129" t="s">
        <v>2549</v>
      </c>
      <c r="F1489" s="132" t="s">
        <v>5496</v>
      </c>
      <c r="G1489" s="132">
        <f t="shared" ref="G1489:G1520" si="810">J1489+K1489+L1489+M1489</f>
        <v>3.2358474429999999E-2</v>
      </c>
      <c r="H1489" s="348">
        <f t="shared" ref="H1489:H1520" si="811">G1489</f>
        <v>3.2358474429999999E-2</v>
      </c>
      <c r="I1489" s="74"/>
      <c r="J1489" s="132">
        <f t="shared" ref="J1489:J1520" si="812">P1489+Q1489+R1489+S1489</f>
        <v>2.51926862E-3</v>
      </c>
      <c r="K1489" s="132">
        <f t="shared" ref="K1489:K1520" si="813">N1489+O1489+T1489</f>
        <v>5.5077349000000001E-3</v>
      </c>
      <c r="L1489" s="300">
        <f t="shared" ref="L1489:L1520" si="814">U1489+IF(V1489="x",0,V1489)+IF(W1489="x",0,W1489)+IF(X1489="x",0,X1489)+Y1489+Z1489</f>
        <v>1.2759229099999999E-3</v>
      </c>
      <c r="M1489" s="132">
        <v>2.3055547999999999E-2</v>
      </c>
      <c r="N1489" s="132">
        <v>1.8697529E-3</v>
      </c>
      <c r="O1489" s="132">
        <v>3.6379820000000001E-3</v>
      </c>
      <c r="P1489" s="132">
        <v>1.5350953000000001E-3</v>
      </c>
      <c r="Q1489" s="132">
        <v>9.841733200000001E-4</v>
      </c>
      <c r="R1489" s="132">
        <v>0</v>
      </c>
      <c r="S1489" s="132">
        <v>0</v>
      </c>
      <c r="T1489" s="132">
        <v>0</v>
      </c>
      <c r="U1489" s="132">
        <v>1.5360090999999999E-4</v>
      </c>
      <c r="V1489" s="132">
        <v>0</v>
      </c>
      <c r="W1489" s="132">
        <v>1.122322E-3</v>
      </c>
      <c r="X1489" s="132">
        <v>0</v>
      </c>
      <c r="Y1489" s="132">
        <v>0</v>
      </c>
      <c r="Z1489" s="132">
        <v>0</v>
      </c>
      <c r="AA1489" s="74"/>
      <c r="AB1489" s="301">
        <f t="shared" ref="AB1489:AB1520" si="815">M1489/0.133</f>
        <v>0.173349984962406</v>
      </c>
      <c r="AC1489" s="338">
        <f t="shared" ref="AC1489:AC1553" si="816">AB1489</f>
        <v>0.173349984962406</v>
      </c>
      <c r="AD1489" s="74"/>
      <c r="AE1489" s="136">
        <v>2.5631385999999998</v>
      </c>
      <c r="AF1489" s="136">
        <v>2.4109994000000001</v>
      </c>
      <c r="AG1489" s="136">
        <v>0.15213922999999999</v>
      </c>
      <c r="AH1489" s="136">
        <v>0</v>
      </c>
      <c r="AI1489" s="136">
        <v>0</v>
      </c>
      <c r="AJ1489" s="136">
        <v>0</v>
      </c>
      <c r="AK1489" s="136">
        <v>0</v>
      </c>
      <c r="AL1489" s="74"/>
      <c r="AM1489" s="133">
        <v>3.9729745000000004E-3</v>
      </c>
      <c r="AN1489" s="340">
        <f t="shared" ref="AN1489:AN1520" si="817">AM1489</f>
        <v>3.9729745000000004E-3</v>
      </c>
      <c r="AP1489" s="133">
        <v>3.8005160999999999E-3</v>
      </c>
      <c r="AQ1489" s="133">
        <v>1.5587015000000001E-4</v>
      </c>
      <c r="AR1489" s="145">
        <v>1.658822E-5</v>
      </c>
      <c r="AS1489" s="134">
        <f t="shared" ref="AS1489:AS1520" si="818">AV1489+AY1489+AZ1489+BA1489+BB1489+BJ1489+BK1489+BO1489</f>
        <v>2.2784868863E-7</v>
      </c>
      <c r="AT1489" s="135">
        <f t="shared" ref="AT1489:AT1520" si="819">AW1489+AX1489+BC1489+BD1489+BE1489+BF1489+BG1489+BH1489+BI1489+BL1489+BP1489+BQ1489</f>
        <v>5.7644287727399996E-10</v>
      </c>
      <c r="AU1489" s="135">
        <f t="shared" ref="AU1489:AU1520" si="820">BM1489+BN1489</f>
        <v>2.3232801018000003E-3</v>
      </c>
      <c r="AV1489" s="302">
        <v>1.6086878999999999E-7</v>
      </c>
      <c r="AW1489" s="302">
        <v>4.8537997E-10</v>
      </c>
      <c r="AX1489" s="302">
        <v>1.3261274E-14</v>
      </c>
      <c r="AY1489" s="303">
        <v>0</v>
      </c>
      <c r="AZ1489" s="303">
        <v>0</v>
      </c>
      <c r="BA1489" s="302">
        <v>2.2825763000000001E-10</v>
      </c>
      <c r="BB1489" s="302">
        <v>6.6751640999999996E-8</v>
      </c>
      <c r="BC1489" s="302">
        <v>3.2357399999999997E-11</v>
      </c>
      <c r="BD1489" s="302">
        <v>5.8692245999999997E-11</v>
      </c>
      <c r="BE1489" s="303">
        <v>0</v>
      </c>
      <c r="BF1489" s="303">
        <v>0</v>
      </c>
      <c r="BG1489" s="303">
        <v>0</v>
      </c>
      <c r="BH1489" s="303">
        <v>0</v>
      </c>
      <c r="BI1489" s="303">
        <v>0</v>
      </c>
      <c r="BJ1489" s="303">
        <v>0</v>
      </c>
      <c r="BK1489" s="303">
        <v>0</v>
      </c>
      <c r="BL1489" s="303">
        <v>0</v>
      </c>
      <c r="BM1489" s="302">
        <v>3.1002018000000002E-6</v>
      </c>
      <c r="BN1489" s="303">
        <v>2.3201799000000002E-3</v>
      </c>
      <c r="BO1489" s="303">
        <v>0</v>
      </c>
      <c r="BP1489" s="303">
        <v>0</v>
      </c>
      <c r="BQ1489" s="303">
        <v>0</v>
      </c>
      <c r="BR1489" s="74"/>
      <c r="BS1489" s="144">
        <v>9.0902059999999995E-6</v>
      </c>
      <c r="BT1489" s="144">
        <v>4.7979072999999998E-7</v>
      </c>
      <c r="BU1489" s="144">
        <v>4.8334575999999999E-6</v>
      </c>
      <c r="BV1489" s="136">
        <v>0</v>
      </c>
      <c r="BW1489" s="144">
        <v>1.1659412000000001E-6</v>
      </c>
      <c r="BX1489" s="144">
        <v>1.4776973999999999E-7</v>
      </c>
      <c r="BY1489" s="136">
        <v>0</v>
      </c>
      <c r="BZ1489" s="144">
        <v>2.2428266999999999E-7</v>
      </c>
      <c r="CA1489" s="136">
        <v>0</v>
      </c>
      <c r="CB1489" s="136">
        <v>0</v>
      </c>
      <c r="CC1489" s="136">
        <v>0</v>
      </c>
      <c r="CD1489" s="136">
        <v>0</v>
      </c>
      <c r="CE1489" s="136">
        <v>0</v>
      </c>
      <c r="CF1489" s="144">
        <v>3.1114331000000001E-7</v>
      </c>
      <c r="CG1489" s="144">
        <v>1.8537398000000001E-6</v>
      </c>
      <c r="CH1489" s="144">
        <v>7.4080932999999995E-8</v>
      </c>
      <c r="CI1489" s="136">
        <v>0</v>
      </c>
      <c r="CJ1489" s="137"/>
      <c r="CK1489" s="138"/>
      <c r="CL1489" s="233" t="s">
        <v>4679</v>
      </c>
      <c r="CP1489" s="321"/>
      <c r="CQ1489" s="74"/>
      <c r="CR1489" s="74"/>
      <c r="CS1489" s="74"/>
      <c r="CT1489" s="74"/>
      <c r="CU1489" s="74"/>
      <c r="CV1489" s="74"/>
    </row>
    <row r="1490" spans="1:100" ht="14.5" customHeight="1">
      <c r="A1490" s="74" t="s">
        <v>5497</v>
      </c>
      <c r="B1490" s="129" t="s">
        <v>5493</v>
      </c>
      <c r="C1490" s="130" t="str">
        <f t="shared" si="809"/>
        <v>B.046.04.102</v>
      </c>
      <c r="D1490" s="131" t="s">
        <v>5495</v>
      </c>
      <c r="E1490" s="129" t="s">
        <v>2549</v>
      </c>
      <c r="F1490" s="132" t="s">
        <v>5499</v>
      </c>
      <c r="G1490" s="132">
        <f t="shared" si="810"/>
        <v>3.9684888586E-2</v>
      </c>
      <c r="H1490" s="348">
        <f t="shared" si="811"/>
        <v>3.9684888586E-2</v>
      </c>
      <c r="I1490" s="74"/>
      <c r="J1490" s="132">
        <f t="shared" si="812"/>
        <v>1.71842526E-4</v>
      </c>
      <c r="K1490" s="132">
        <f t="shared" si="813"/>
        <v>5.0533336000000003E-4</v>
      </c>
      <c r="L1490" s="300">
        <f t="shared" si="814"/>
        <v>2.6494756999999999E-3</v>
      </c>
      <c r="M1490" s="132">
        <v>3.6358237000000002E-2</v>
      </c>
      <c r="N1490" s="132">
        <v>1.9087292000000001E-4</v>
      </c>
      <c r="O1490" s="132">
        <v>3.1446044E-4</v>
      </c>
      <c r="P1490" s="132">
        <v>1.3165671E-4</v>
      </c>
      <c r="Q1490" s="304">
        <v>4.0185816000000001E-5</v>
      </c>
      <c r="R1490" s="132">
        <v>0</v>
      </c>
      <c r="S1490" s="132">
        <v>0</v>
      </c>
      <c r="T1490" s="132">
        <v>0</v>
      </c>
      <c r="U1490" s="132">
        <v>0</v>
      </c>
      <c r="V1490" s="132">
        <v>0</v>
      </c>
      <c r="W1490" s="132">
        <v>2.6494756999999999E-3</v>
      </c>
      <c r="X1490" s="132">
        <v>0</v>
      </c>
      <c r="Y1490" s="132">
        <v>0</v>
      </c>
      <c r="Z1490" s="132">
        <v>0</v>
      </c>
      <c r="AA1490" s="74"/>
      <c r="AB1490" s="301">
        <f t="shared" si="815"/>
        <v>0.2733702030075188</v>
      </c>
      <c r="AC1490" s="338">
        <f t="shared" si="816"/>
        <v>0.2733702030075188</v>
      </c>
      <c r="AD1490" s="74"/>
      <c r="AE1490" s="136">
        <v>3.6458469</v>
      </c>
      <c r="AF1490" s="136">
        <v>3.2866903999999999</v>
      </c>
      <c r="AG1490" s="136">
        <v>0.35915646000000001</v>
      </c>
      <c r="AH1490" s="136">
        <v>0</v>
      </c>
      <c r="AI1490" s="136">
        <v>0</v>
      </c>
      <c r="AJ1490" s="136">
        <v>0</v>
      </c>
      <c r="AK1490" s="136">
        <v>0</v>
      </c>
      <c r="AL1490" s="74"/>
      <c r="AM1490" s="133">
        <v>4.5614909000000004E-3</v>
      </c>
      <c r="AN1490" s="340">
        <f t="shared" si="817"/>
        <v>4.5614909000000004E-3</v>
      </c>
      <c r="AP1490" s="133">
        <v>4.3250001000000003E-3</v>
      </c>
      <c r="AQ1490" s="133">
        <v>2.0926576000000001E-4</v>
      </c>
      <c r="AR1490" s="145">
        <v>2.7224996E-5</v>
      </c>
      <c r="AS1490" s="134">
        <f t="shared" si="818"/>
        <v>2.5929257410599999E-7</v>
      </c>
      <c r="AT1490" s="135">
        <f t="shared" si="819"/>
        <v>7.7391183042000008E-10</v>
      </c>
      <c r="AU1490" s="135">
        <f t="shared" si="820"/>
        <v>3.8130246000000001E-3</v>
      </c>
      <c r="AV1490" s="302">
        <v>2.5368755E-7</v>
      </c>
      <c r="AW1490" s="302">
        <v>7.6543657000000002E-10</v>
      </c>
      <c r="AX1490" s="302">
        <v>2.091282E-14</v>
      </c>
      <c r="AY1490" s="303">
        <v>0</v>
      </c>
      <c r="AZ1490" s="303">
        <v>0</v>
      </c>
      <c r="BA1490" s="302">
        <v>1.9576406000000002E-11</v>
      </c>
      <c r="BB1490" s="302">
        <v>5.5854476999999997E-9</v>
      </c>
      <c r="BC1490" s="302">
        <v>2.7751168000000002E-12</v>
      </c>
      <c r="BD1490" s="302">
        <v>5.6792308000000003E-12</v>
      </c>
      <c r="BE1490" s="303">
        <v>0</v>
      </c>
      <c r="BF1490" s="303">
        <v>0</v>
      </c>
      <c r="BG1490" s="303">
        <v>0</v>
      </c>
      <c r="BH1490" s="303">
        <v>0</v>
      </c>
      <c r="BI1490" s="303">
        <v>0</v>
      </c>
      <c r="BJ1490" s="303">
        <v>0</v>
      </c>
      <c r="BK1490" s="303">
        <v>0</v>
      </c>
      <c r="BL1490" s="303">
        <v>0</v>
      </c>
      <c r="BM1490" s="303">
        <v>0</v>
      </c>
      <c r="BN1490" s="303">
        <v>3.8130246000000001E-3</v>
      </c>
      <c r="BO1490" s="303">
        <v>0</v>
      </c>
      <c r="BP1490" s="303">
        <v>0</v>
      </c>
      <c r="BQ1490" s="303">
        <v>0</v>
      </c>
      <c r="BR1490" s="74"/>
      <c r="BS1490" s="144">
        <v>1.0976992999999999E-5</v>
      </c>
      <c r="BT1490" s="144">
        <v>4.5599421999999999E-8</v>
      </c>
      <c r="BU1490" s="144">
        <v>7.6222866000000004E-6</v>
      </c>
      <c r="BV1490" s="136">
        <v>0</v>
      </c>
      <c r="BW1490" s="144">
        <v>6.4080690999999994E-8</v>
      </c>
      <c r="BX1490" s="144">
        <v>1.2673400999999999E-8</v>
      </c>
      <c r="BY1490" s="136">
        <v>0</v>
      </c>
      <c r="BZ1490" s="144">
        <v>1.9235494999999999E-8</v>
      </c>
      <c r="CA1490" s="136">
        <v>0</v>
      </c>
      <c r="CB1490" s="136">
        <v>0</v>
      </c>
      <c r="CC1490" s="136">
        <v>0</v>
      </c>
      <c r="CD1490" s="136">
        <v>0</v>
      </c>
      <c r="CE1490" s="136">
        <v>0</v>
      </c>
      <c r="CF1490" s="144">
        <v>2.6973946E-8</v>
      </c>
      <c r="CG1490" s="144">
        <v>3.1861436000000001E-6</v>
      </c>
      <c r="CH1490" s="136">
        <v>0</v>
      </c>
      <c r="CI1490" s="136">
        <v>0</v>
      </c>
      <c r="CJ1490" s="137"/>
      <c r="CK1490" s="138"/>
      <c r="CL1490" s="233" t="s">
        <v>4679</v>
      </c>
      <c r="CP1490" s="321"/>
      <c r="CQ1490" s="74"/>
      <c r="CR1490" s="74"/>
      <c r="CS1490" s="74"/>
      <c r="CT1490" s="74"/>
      <c r="CU1490" s="74"/>
      <c r="CV1490" s="74"/>
    </row>
    <row r="1491" spans="1:100" ht="14.5" customHeight="1">
      <c r="A1491" s="74" t="s">
        <v>5500</v>
      </c>
      <c r="B1491" s="129" t="s">
        <v>5493</v>
      </c>
      <c r="C1491" s="130" t="str">
        <f t="shared" si="809"/>
        <v>B.046.04.103</v>
      </c>
      <c r="D1491" s="131" t="s">
        <v>5495</v>
      </c>
      <c r="E1491" s="129" t="s">
        <v>2549</v>
      </c>
      <c r="F1491" s="132" t="s">
        <v>5502</v>
      </c>
      <c r="G1491" s="132">
        <f t="shared" si="810"/>
        <v>3.6914831996E-2</v>
      </c>
      <c r="H1491" s="348">
        <f t="shared" si="811"/>
        <v>3.6914831996E-2</v>
      </c>
      <c r="I1491" s="74"/>
      <c r="J1491" s="132">
        <f t="shared" si="812"/>
        <v>1.6204251599999999E-4</v>
      </c>
      <c r="K1491" s="132">
        <f t="shared" si="813"/>
        <v>4.3046648000000004E-4</v>
      </c>
      <c r="L1491" s="300">
        <f t="shared" si="814"/>
        <v>0</v>
      </c>
      <c r="M1491" s="132">
        <v>3.6322322999999997E-2</v>
      </c>
      <c r="N1491" s="132">
        <v>1.3990601000000001E-4</v>
      </c>
      <c r="O1491" s="132">
        <v>2.9056047E-4</v>
      </c>
      <c r="P1491" s="132">
        <v>1.2205541E-4</v>
      </c>
      <c r="Q1491" s="304">
        <v>3.9987105999999998E-5</v>
      </c>
      <c r="R1491" s="132">
        <v>0</v>
      </c>
      <c r="S1491" s="132">
        <v>0</v>
      </c>
      <c r="T1491" s="132">
        <v>0</v>
      </c>
      <c r="U1491" s="132">
        <v>0</v>
      </c>
      <c r="V1491" s="132">
        <v>0</v>
      </c>
      <c r="W1491" s="132">
        <v>0</v>
      </c>
      <c r="X1491" s="132">
        <v>0</v>
      </c>
      <c r="Y1491" s="132">
        <v>0</v>
      </c>
      <c r="Z1491" s="132">
        <v>0</v>
      </c>
      <c r="AA1491" s="74"/>
      <c r="AB1491" s="301">
        <f t="shared" si="815"/>
        <v>0.2731001729323308</v>
      </c>
      <c r="AC1491" s="338">
        <f t="shared" si="816"/>
        <v>0.2731001729323308</v>
      </c>
      <c r="AD1491" s="74"/>
      <c r="AE1491" s="136">
        <v>3.2866903999999999</v>
      </c>
      <c r="AF1491" s="136">
        <v>3.2866903999999999</v>
      </c>
      <c r="AG1491" s="136">
        <v>0</v>
      </c>
      <c r="AH1491" s="136">
        <v>0</v>
      </c>
      <c r="AI1491" s="136">
        <v>0</v>
      </c>
      <c r="AJ1491" s="136">
        <v>0</v>
      </c>
      <c r="AK1491" s="136">
        <v>0</v>
      </c>
      <c r="AL1491" s="74"/>
      <c r="AM1491" s="133">
        <v>4.5394021999999997E-3</v>
      </c>
      <c r="AN1491" s="340">
        <f t="shared" si="817"/>
        <v>4.5394021999999997E-3</v>
      </c>
      <c r="AP1491" s="133">
        <v>4.3034945000000003E-3</v>
      </c>
      <c r="AQ1491" s="133">
        <v>2.0868268000000001E-4</v>
      </c>
      <c r="AR1491" s="145">
        <v>2.7224996E-5</v>
      </c>
      <c r="AS1491" s="134">
        <f t="shared" si="818"/>
        <v>2.5800326806099998E-7</v>
      </c>
      <c r="AT1491" s="135">
        <f t="shared" si="819"/>
        <v>7.7175545666299994E-10</v>
      </c>
      <c r="AU1491" s="135">
        <f t="shared" si="820"/>
        <v>3.8130246000000001E-3</v>
      </c>
      <c r="AV1491" s="302">
        <v>2.5343696000000001E-7</v>
      </c>
      <c r="AW1491" s="302">
        <v>7.6468047999999996E-10</v>
      </c>
      <c r="AX1491" s="302">
        <v>2.0892162999999999E-14</v>
      </c>
      <c r="AY1491" s="303">
        <v>0</v>
      </c>
      <c r="AZ1491" s="303">
        <v>0</v>
      </c>
      <c r="BA1491" s="302">
        <v>1.8148760999999999E-11</v>
      </c>
      <c r="BB1491" s="302">
        <v>4.5481592999999999E-9</v>
      </c>
      <c r="BC1491" s="302">
        <v>2.5727364999999998E-12</v>
      </c>
      <c r="BD1491" s="302">
        <v>4.4813479999999997E-12</v>
      </c>
      <c r="BE1491" s="303">
        <v>0</v>
      </c>
      <c r="BF1491" s="303">
        <v>0</v>
      </c>
      <c r="BG1491" s="303">
        <v>0</v>
      </c>
      <c r="BH1491" s="303">
        <v>0</v>
      </c>
      <c r="BI1491" s="303">
        <v>0</v>
      </c>
      <c r="BJ1491" s="303">
        <v>0</v>
      </c>
      <c r="BK1491" s="303">
        <v>0</v>
      </c>
      <c r="BL1491" s="303">
        <v>0</v>
      </c>
      <c r="BM1491" s="303">
        <v>0</v>
      </c>
      <c r="BN1491" s="303">
        <v>3.8130246000000001E-3</v>
      </c>
      <c r="BO1491" s="303">
        <v>0</v>
      </c>
      <c r="BP1491" s="303">
        <v>0</v>
      </c>
      <c r="BQ1491" s="303">
        <v>0</v>
      </c>
      <c r="BR1491" s="74"/>
      <c r="BS1491" s="144">
        <v>1.0489722000000001E-5</v>
      </c>
      <c r="BT1491" s="144">
        <v>3.6870836E-8</v>
      </c>
      <c r="BU1491" s="144">
        <v>7.6147574999999999E-6</v>
      </c>
      <c r="BV1491" s="136">
        <v>0</v>
      </c>
      <c r="BW1491" s="144">
        <v>5.7401999000000003E-8</v>
      </c>
      <c r="BX1491" s="144">
        <v>1.1749169999999999E-8</v>
      </c>
      <c r="BY1491" s="136">
        <v>0</v>
      </c>
      <c r="BZ1491" s="144">
        <v>1.7832711999999999E-8</v>
      </c>
      <c r="CA1491" s="136">
        <v>0</v>
      </c>
      <c r="CB1491" s="136">
        <v>0</v>
      </c>
      <c r="CC1491" s="136">
        <v>0</v>
      </c>
      <c r="CD1491" s="136">
        <v>0</v>
      </c>
      <c r="CE1491" s="136">
        <v>0</v>
      </c>
      <c r="CF1491" s="144">
        <v>2.4656086E-8</v>
      </c>
      <c r="CG1491" s="144">
        <v>2.7264534999999999E-6</v>
      </c>
      <c r="CH1491" s="136">
        <v>0</v>
      </c>
      <c r="CI1491" s="136">
        <v>0</v>
      </c>
      <c r="CJ1491" s="137"/>
      <c r="CK1491" s="138"/>
      <c r="CL1491" s="233" t="s">
        <v>4679</v>
      </c>
      <c r="CP1491" s="321"/>
      <c r="CQ1491" s="74"/>
      <c r="CR1491" s="74"/>
      <c r="CS1491" s="74"/>
      <c r="CT1491" s="74"/>
      <c r="CU1491" s="74"/>
      <c r="CV1491" s="74"/>
    </row>
    <row r="1492" spans="1:100" ht="14.5" customHeight="1">
      <c r="A1492" s="74" t="s">
        <v>5503</v>
      </c>
      <c r="B1492" s="129" t="s">
        <v>5493</v>
      </c>
      <c r="C1492" s="130" t="str">
        <f t="shared" si="809"/>
        <v>B.046.04.104</v>
      </c>
      <c r="D1492" s="131" t="s">
        <v>5495</v>
      </c>
      <c r="E1492" s="129" t="s">
        <v>2549</v>
      </c>
      <c r="F1492" s="132" t="s">
        <v>5505</v>
      </c>
      <c r="G1492" s="132">
        <f t="shared" si="810"/>
        <v>3.5951836234000001E-2</v>
      </c>
      <c r="H1492" s="348">
        <f t="shared" si="811"/>
        <v>3.5951836234000001E-2</v>
      </c>
      <c r="I1492" s="74"/>
      <c r="J1492" s="132">
        <f t="shared" si="812"/>
        <v>1.57815314E-4</v>
      </c>
      <c r="K1492" s="132">
        <f t="shared" si="813"/>
        <v>4.1923691999999998E-4</v>
      </c>
      <c r="L1492" s="300">
        <f t="shared" si="814"/>
        <v>0</v>
      </c>
      <c r="M1492" s="132">
        <v>3.5374783999999999E-2</v>
      </c>
      <c r="N1492" s="132">
        <v>1.3625629E-4</v>
      </c>
      <c r="O1492" s="132">
        <v>2.8298062999999998E-4</v>
      </c>
      <c r="P1492" s="132">
        <v>1.1887135E-4</v>
      </c>
      <c r="Q1492" s="304">
        <v>3.8943964E-5</v>
      </c>
      <c r="R1492" s="132">
        <v>0</v>
      </c>
      <c r="S1492" s="132">
        <v>0</v>
      </c>
      <c r="T1492" s="132">
        <v>0</v>
      </c>
      <c r="U1492" s="132">
        <v>0</v>
      </c>
      <c r="V1492" s="132">
        <v>0</v>
      </c>
      <c r="W1492" s="132">
        <v>0</v>
      </c>
      <c r="X1492" s="132">
        <v>0</v>
      </c>
      <c r="Y1492" s="132">
        <v>0</v>
      </c>
      <c r="Z1492" s="132">
        <v>0</v>
      </c>
      <c r="AA1492" s="74"/>
      <c r="AB1492" s="301">
        <f t="shared" si="815"/>
        <v>0.26597581954887217</v>
      </c>
      <c r="AC1492" s="338">
        <f t="shared" si="816"/>
        <v>0.26597581954887217</v>
      </c>
      <c r="AD1492" s="74"/>
      <c r="AE1492" s="136">
        <v>3.228342</v>
      </c>
      <c r="AF1492" s="136">
        <v>3.228342</v>
      </c>
      <c r="AG1492" s="136">
        <v>0</v>
      </c>
      <c r="AH1492" s="136">
        <v>0</v>
      </c>
      <c r="AI1492" s="136">
        <v>0</v>
      </c>
      <c r="AJ1492" s="136">
        <v>0</v>
      </c>
      <c r="AK1492" s="136">
        <v>0</v>
      </c>
      <c r="AL1492" s="74"/>
      <c r="AM1492" s="133">
        <v>4.4209829999999999E-3</v>
      </c>
      <c r="AN1492" s="340">
        <f t="shared" si="817"/>
        <v>4.4209829999999999E-3</v>
      </c>
      <c r="AP1492" s="133">
        <v>4.1912293999999996E-3</v>
      </c>
      <c r="AQ1492" s="133">
        <v>2.0323878000000001E-4</v>
      </c>
      <c r="AR1492" s="145">
        <v>2.6514777999999999E-5</v>
      </c>
      <c r="AS1492" s="134">
        <f t="shared" si="818"/>
        <v>2.5127274701500001E-7</v>
      </c>
      <c r="AT1492" s="135">
        <f t="shared" si="819"/>
        <v>7.5162271195000003E-10</v>
      </c>
      <c r="AU1492" s="135">
        <f t="shared" si="820"/>
        <v>3.7135544000000001E-3</v>
      </c>
      <c r="AV1492" s="302">
        <v>2.4682555999999998E-7</v>
      </c>
      <c r="AW1492" s="302">
        <v>7.4473229999999998E-10</v>
      </c>
      <c r="AX1492" s="302">
        <v>2.0347149999999999E-14</v>
      </c>
      <c r="AY1492" s="303">
        <v>0</v>
      </c>
      <c r="AZ1492" s="303">
        <v>0</v>
      </c>
      <c r="BA1492" s="302">
        <v>1.7675315000000001E-11</v>
      </c>
      <c r="BB1492" s="302">
        <v>4.4295116999999997E-9</v>
      </c>
      <c r="BC1492" s="302">
        <v>2.5056216000000001E-12</v>
      </c>
      <c r="BD1492" s="302">
        <v>4.3644432000000002E-12</v>
      </c>
      <c r="BE1492" s="303">
        <v>0</v>
      </c>
      <c r="BF1492" s="303">
        <v>0</v>
      </c>
      <c r="BG1492" s="303">
        <v>0</v>
      </c>
      <c r="BH1492" s="303">
        <v>0</v>
      </c>
      <c r="BI1492" s="303">
        <v>0</v>
      </c>
      <c r="BJ1492" s="303">
        <v>0</v>
      </c>
      <c r="BK1492" s="303">
        <v>0</v>
      </c>
      <c r="BL1492" s="303">
        <v>0</v>
      </c>
      <c r="BM1492" s="303">
        <v>0</v>
      </c>
      <c r="BN1492" s="303">
        <v>3.7135544000000001E-3</v>
      </c>
      <c r="BO1492" s="303">
        <v>0</v>
      </c>
      <c r="BP1492" s="303">
        <v>0</v>
      </c>
      <c r="BQ1492" s="303">
        <v>0</v>
      </c>
      <c r="BR1492" s="74"/>
      <c r="BS1492" s="144">
        <v>1.0216077000000001E-5</v>
      </c>
      <c r="BT1492" s="144">
        <v>3.5908987999999997E-8</v>
      </c>
      <c r="BU1492" s="144">
        <v>7.4161115999999998E-6</v>
      </c>
      <c r="BV1492" s="136">
        <v>0</v>
      </c>
      <c r="BW1492" s="144">
        <v>5.5904554999999997E-8</v>
      </c>
      <c r="BX1492" s="144">
        <v>1.1442669999999999E-8</v>
      </c>
      <c r="BY1492" s="136">
        <v>0</v>
      </c>
      <c r="BZ1492" s="144">
        <v>1.7367511E-8</v>
      </c>
      <c r="CA1492" s="136">
        <v>0</v>
      </c>
      <c r="CB1492" s="136">
        <v>0</v>
      </c>
      <c r="CC1492" s="136">
        <v>0</v>
      </c>
      <c r="CD1492" s="136">
        <v>0</v>
      </c>
      <c r="CE1492" s="136">
        <v>0</v>
      </c>
      <c r="CF1492" s="144">
        <v>2.4012884000000001E-8</v>
      </c>
      <c r="CG1492" s="144">
        <v>2.6553286000000002E-6</v>
      </c>
      <c r="CH1492" s="136">
        <v>0</v>
      </c>
      <c r="CI1492" s="136">
        <v>0</v>
      </c>
      <c r="CJ1492" s="137"/>
      <c r="CK1492" s="138"/>
      <c r="CL1492" s="233" t="s">
        <v>4679</v>
      </c>
      <c r="CP1492" s="321"/>
      <c r="CQ1492" s="74"/>
      <c r="CR1492" s="74"/>
      <c r="CS1492" s="74"/>
      <c r="CT1492" s="74"/>
      <c r="CU1492" s="74"/>
      <c r="CV1492" s="74"/>
    </row>
    <row r="1493" spans="1:100" ht="14.5" customHeight="1">
      <c r="A1493" s="74" t="s">
        <v>5506</v>
      </c>
      <c r="B1493" s="129" t="s">
        <v>5493</v>
      </c>
      <c r="C1493" s="130" t="str">
        <f t="shared" si="809"/>
        <v>B.046.04.105</v>
      </c>
      <c r="D1493" s="131" t="s">
        <v>5495</v>
      </c>
      <c r="E1493" s="129" t="s">
        <v>2549</v>
      </c>
      <c r="F1493" s="132" t="s">
        <v>5508</v>
      </c>
      <c r="G1493" s="132">
        <f t="shared" si="810"/>
        <v>3.5951836234000001E-2</v>
      </c>
      <c r="H1493" s="348">
        <f t="shared" si="811"/>
        <v>3.5951836234000001E-2</v>
      </c>
      <c r="I1493" s="74"/>
      <c r="J1493" s="132">
        <f t="shared" si="812"/>
        <v>1.57815314E-4</v>
      </c>
      <c r="K1493" s="132">
        <f t="shared" si="813"/>
        <v>4.1923691999999998E-4</v>
      </c>
      <c r="L1493" s="300">
        <f t="shared" si="814"/>
        <v>0</v>
      </c>
      <c r="M1493" s="132">
        <v>3.5374783999999999E-2</v>
      </c>
      <c r="N1493" s="132">
        <v>1.3625629E-4</v>
      </c>
      <c r="O1493" s="132">
        <v>2.8298062999999998E-4</v>
      </c>
      <c r="P1493" s="132">
        <v>1.1887135E-4</v>
      </c>
      <c r="Q1493" s="304">
        <v>3.8943964E-5</v>
      </c>
      <c r="R1493" s="132">
        <v>0</v>
      </c>
      <c r="S1493" s="132">
        <v>0</v>
      </c>
      <c r="T1493" s="132">
        <v>0</v>
      </c>
      <c r="U1493" s="132">
        <v>0</v>
      </c>
      <c r="V1493" s="132">
        <v>0</v>
      </c>
      <c r="W1493" s="132">
        <v>0</v>
      </c>
      <c r="X1493" s="132">
        <v>0</v>
      </c>
      <c r="Y1493" s="132">
        <v>0</v>
      </c>
      <c r="Z1493" s="132">
        <v>0</v>
      </c>
      <c r="AA1493" s="74"/>
      <c r="AB1493" s="301">
        <f t="shared" si="815"/>
        <v>0.26597581954887217</v>
      </c>
      <c r="AC1493" s="338">
        <f t="shared" si="816"/>
        <v>0.26597581954887217</v>
      </c>
      <c r="AD1493" s="74"/>
      <c r="AE1493" s="136">
        <v>3.228342</v>
      </c>
      <c r="AF1493" s="136">
        <v>3.228342</v>
      </c>
      <c r="AG1493" s="136">
        <v>0</v>
      </c>
      <c r="AH1493" s="136">
        <v>0</v>
      </c>
      <c r="AI1493" s="136">
        <v>0</v>
      </c>
      <c r="AJ1493" s="136">
        <v>0</v>
      </c>
      <c r="AK1493" s="136">
        <v>0</v>
      </c>
      <c r="AL1493" s="74"/>
      <c r="AM1493" s="133">
        <v>4.4209829999999999E-3</v>
      </c>
      <c r="AN1493" s="340">
        <f t="shared" si="817"/>
        <v>4.4209829999999999E-3</v>
      </c>
      <c r="AP1493" s="133">
        <v>4.1912293999999996E-3</v>
      </c>
      <c r="AQ1493" s="133">
        <v>2.0323878000000001E-4</v>
      </c>
      <c r="AR1493" s="145">
        <v>2.6514777999999999E-5</v>
      </c>
      <c r="AS1493" s="134">
        <f t="shared" si="818"/>
        <v>2.5127274701500001E-7</v>
      </c>
      <c r="AT1493" s="135">
        <f t="shared" si="819"/>
        <v>7.5162271195000003E-10</v>
      </c>
      <c r="AU1493" s="135">
        <f t="shared" si="820"/>
        <v>3.7135544000000001E-3</v>
      </c>
      <c r="AV1493" s="302">
        <v>2.4682555999999998E-7</v>
      </c>
      <c r="AW1493" s="302">
        <v>7.4473229999999998E-10</v>
      </c>
      <c r="AX1493" s="302">
        <v>2.0347149999999999E-14</v>
      </c>
      <c r="AY1493" s="303">
        <v>0</v>
      </c>
      <c r="AZ1493" s="303">
        <v>0</v>
      </c>
      <c r="BA1493" s="302">
        <v>1.7675315000000001E-11</v>
      </c>
      <c r="BB1493" s="302">
        <v>4.4295116999999997E-9</v>
      </c>
      <c r="BC1493" s="302">
        <v>2.5056216000000001E-12</v>
      </c>
      <c r="BD1493" s="302">
        <v>4.3644432000000002E-12</v>
      </c>
      <c r="BE1493" s="303">
        <v>0</v>
      </c>
      <c r="BF1493" s="303">
        <v>0</v>
      </c>
      <c r="BG1493" s="303">
        <v>0</v>
      </c>
      <c r="BH1493" s="303">
        <v>0</v>
      </c>
      <c r="BI1493" s="303">
        <v>0</v>
      </c>
      <c r="BJ1493" s="303">
        <v>0</v>
      </c>
      <c r="BK1493" s="303">
        <v>0</v>
      </c>
      <c r="BL1493" s="303">
        <v>0</v>
      </c>
      <c r="BM1493" s="303">
        <v>0</v>
      </c>
      <c r="BN1493" s="303">
        <v>3.7135544000000001E-3</v>
      </c>
      <c r="BO1493" s="303">
        <v>0</v>
      </c>
      <c r="BP1493" s="303">
        <v>0</v>
      </c>
      <c r="BQ1493" s="303">
        <v>0</v>
      </c>
      <c r="BR1493" s="74"/>
      <c r="BS1493" s="144">
        <v>1.0216077000000001E-5</v>
      </c>
      <c r="BT1493" s="144">
        <v>3.5908987999999997E-8</v>
      </c>
      <c r="BU1493" s="144">
        <v>7.4161115999999998E-6</v>
      </c>
      <c r="BV1493" s="136">
        <v>0</v>
      </c>
      <c r="BW1493" s="144">
        <v>5.5904554999999997E-8</v>
      </c>
      <c r="BX1493" s="144">
        <v>1.1442669999999999E-8</v>
      </c>
      <c r="BY1493" s="136">
        <v>0</v>
      </c>
      <c r="BZ1493" s="144">
        <v>1.7367511E-8</v>
      </c>
      <c r="CA1493" s="136">
        <v>0</v>
      </c>
      <c r="CB1493" s="136">
        <v>0</v>
      </c>
      <c r="CC1493" s="136">
        <v>0</v>
      </c>
      <c r="CD1493" s="136">
        <v>0</v>
      </c>
      <c r="CE1493" s="136">
        <v>0</v>
      </c>
      <c r="CF1493" s="144">
        <v>2.4012884000000001E-8</v>
      </c>
      <c r="CG1493" s="144">
        <v>2.6553286000000002E-6</v>
      </c>
      <c r="CH1493" s="136">
        <v>0</v>
      </c>
      <c r="CI1493" s="136">
        <v>0</v>
      </c>
      <c r="CJ1493" s="137"/>
      <c r="CK1493" s="138"/>
      <c r="CL1493" s="233" t="s">
        <v>4679</v>
      </c>
      <c r="CP1493" s="321"/>
      <c r="CQ1493" s="74"/>
      <c r="CR1493" s="74"/>
      <c r="CS1493" s="74"/>
      <c r="CT1493" s="74"/>
      <c r="CU1493" s="74"/>
      <c r="CV1493" s="74"/>
    </row>
    <row r="1494" spans="1:100" ht="14.5" customHeight="1">
      <c r="A1494" s="74" t="s">
        <v>5509</v>
      </c>
      <c r="B1494" s="129" t="s">
        <v>5493</v>
      </c>
      <c r="C1494" s="130" t="str">
        <f t="shared" si="809"/>
        <v>B.046.04.106</v>
      </c>
      <c r="D1494" s="131" t="s">
        <v>5495</v>
      </c>
      <c r="E1494" s="129" t="s">
        <v>2549</v>
      </c>
      <c r="F1494" s="132" t="s">
        <v>5511</v>
      </c>
      <c r="G1494" s="132">
        <f t="shared" si="810"/>
        <v>3.5309839736000007E-2</v>
      </c>
      <c r="H1494" s="348">
        <f t="shared" si="811"/>
        <v>3.5309839736000007E-2</v>
      </c>
      <c r="I1494" s="74"/>
      <c r="J1494" s="132">
        <f t="shared" si="812"/>
        <v>1.54997186E-4</v>
      </c>
      <c r="K1494" s="132">
        <f t="shared" si="813"/>
        <v>4.1175054999999998E-4</v>
      </c>
      <c r="L1494" s="300">
        <f t="shared" si="814"/>
        <v>0</v>
      </c>
      <c r="M1494" s="132">
        <v>3.4743092000000003E-2</v>
      </c>
      <c r="N1494" s="132">
        <v>1.3382313999999999E-4</v>
      </c>
      <c r="O1494" s="132">
        <v>2.7792741000000001E-4</v>
      </c>
      <c r="P1494" s="132">
        <v>1.1674865000000001E-4</v>
      </c>
      <c r="Q1494" s="304">
        <v>3.8248536000000003E-5</v>
      </c>
      <c r="R1494" s="132">
        <v>0</v>
      </c>
      <c r="S1494" s="132">
        <v>0</v>
      </c>
      <c r="T1494" s="132">
        <v>0</v>
      </c>
      <c r="U1494" s="132">
        <v>0</v>
      </c>
      <c r="V1494" s="132">
        <v>0</v>
      </c>
      <c r="W1494" s="132">
        <v>0</v>
      </c>
      <c r="X1494" s="132">
        <v>0</v>
      </c>
      <c r="Y1494" s="132">
        <v>0</v>
      </c>
      <c r="Z1494" s="132">
        <v>0</v>
      </c>
      <c r="AA1494" s="74"/>
      <c r="AB1494" s="301">
        <f t="shared" si="815"/>
        <v>0.26122625563909774</v>
      </c>
      <c r="AC1494" s="338">
        <f t="shared" si="816"/>
        <v>0.26122625563909774</v>
      </c>
      <c r="AD1494" s="74"/>
      <c r="AE1494" s="136">
        <v>3.1894429999999998</v>
      </c>
      <c r="AF1494" s="136">
        <v>3.1894429999999998</v>
      </c>
      <c r="AG1494" s="136">
        <v>0</v>
      </c>
      <c r="AH1494" s="136">
        <v>0</v>
      </c>
      <c r="AI1494" s="136">
        <v>0</v>
      </c>
      <c r="AJ1494" s="136">
        <v>0</v>
      </c>
      <c r="AK1494" s="136">
        <v>0</v>
      </c>
      <c r="AL1494" s="74"/>
      <c r="AM1494" s="133">
        <v>4.3420369000000004E-3</v>
      </c>
      <c r="AN1494" s="340">
        <f t="shared" si="817"/>
        <v>4.3420369000000004E-3</v>
      </c>
      <c r="AP1494" s="133">
        <v>4.1163861000000001E-3</v>
      </c>
      <c r="AQ1494" s="133">
        <v>1.9960951999999999E-4</v>
      </c>
      <c r="AR1494" s="145">
        <v>2.6041300000000001E-5</v>
      </c>
      <c r="AS1494" s="134">
        <f t="shared" si="818"/>
        <v>2.4678573298499998E-7</v>
      </c>
      <c r="AT1494" s="135">
        <f t="shared" si="819"/>
        <v>7.3820087900800002E-10</v>
      </c>
      <c r="AU1494" s="135">
        <f t="shared" si="820"/>
        <v>3.6472408999999998E-3</v>
      </c>
      <c r="AV1494" s="302">
        <v>2.4241795999999998E-7</v>
      </c>
      <c r="AW1494" s="302">
        <v>7.3143351000000005E-10</v>
      </c>
      <c r="AX1494" s="302">
        <v>1.9983808E-14</v>
      </c>
      <c r="AY1494" s="303">
        <v>0</v>
      </c>
      <c r="AZ1494" s="303">
        <v>0</v>
      </c>
      <c r="BA1494" s="302">
        <v>1.7359685000000001E-11</v>
      </c>
      <c r="BB1494" s="302">
        <v>4.3504133000000003E-9</v>
      </c>
      <c r="BC1494" s="302">
        <v>2.4608784000000002E-12</v>
      </c>
      <c r="BD1494" s="302">
        <v>4.2865068000000003E-12</v>
      </c>
      <c r="BE1494" s="303">
        <v>0</v>
      </c>
      <c r="BF1494" s="303">
        <v>0</v>
      </c>
      <c r="BG1494" s="303">
        <v>0</v>
      </c>
      <c r="BH1494" s="303">
        <v>0</v>
      </c>
      <c r="BI1494" s="303">
        <v>0</v>
      </c>
      <c r="BJ1494" s="303">
        <v>0</v>
      </c>
      <c r="BK1494" s="303">
        <v>0</v>
      </c>
      <c r="BL1494" s="303">
        <v>0</v>
      </c>
      <c r="BM1494" s="303">
        <v>0</v>
      </c>
      <c r="BN1494" s="303">
        <v>3.6472408999999998E-3</v>
      </c>
      <c r="BO1494" s="303">
        <v>0</v>
      </c>
      <c r="BP1494" s="303">
        <v>0</v>
      </c>
      <c r="BQ1494" s="303">
        <v>0</v>
      </c>
      <c r="BR1494" s="74"/>
      <c r="BS1494" s="144">
        <v>1.0033647E-5</v>
      </c>
      <c r="BT1494" s="144">
        <v>3.5267755999999997E-8</v>
      </c>
      <c r="BU1494" s="144">
        <v>7.2836810999999999E-6</v>
      </c>
      <c r="BV1494" s="136">
        <v>0</v>
      </c>
      <c r="BW1494" s="144">
        <v>5.4906259999999999E-8</v>
      </c>
      <c r="BX1494" s="144">
        <v>1.1238336999999999E-8</v>
      </c>
      <c r="BY1494" s="136">
        <v>0</v>
      </c>
      <c r="BZ1494" s="144">
        <v>1.7057377E-8</v>
      </c>
      <c r="CA1494" s="136">
        <v>0</v>
      </c>
      <c r="CB1494" s="136">
        <v>0</v>
      </c>
      <c r="CC1494" s="136">
        <v>0</v>
      </c>
      <c r="CD1494" s="136">
        <v>0</v>
      </c>
      <c r="CE1494" s="136">
        <v>0</v>
      </c>
      <c r="CF1494" s="144">
        <v>2.3584082000000001E-8</v>
      </c>
      <c r="CG1494" s="144">
        <v>2.607912E-6</v>
      </c>
      <c r="CH1494" s="136">
        <v>0</v>
      </c>
      <c r="CI1494" s="136">
        <v>0</v>
      </c>
      <c r="CJ1494" s="137"/>
      <c r="CK1494" s="138"/>
      <c r="CL1494" s="233" t="s">
        <v>4679</v>
      </c>
      <c r="CP1494" s="321"/>
      <c r="CQ1494" s="74"/>
      <c r="CR1494" s="74"/>
      <c r="CS1494" s="74"/>
      <c r="CT1494" s="74"/>
      <c r="CU1494" s="74"/>
      <c r="CV1494" s="74"/>
    </row>
    <row r="1495" spans="1:100" ht="14.5" customHeight="1">
      <c r="A1495" s="74" t="s">
        <v>5512</v>
      </c>
      <c r="B1495" s="129" t="s">
        <v>5493</v>
      </c>
      <c r="C1495" s="130" t="str">
        <f t="shared" si="809"/>
        <v>B.046.04.107</v>
      </c>
      <c r="D1495" s="131" t="s">
        <v>5495</v>
      </c>
      <c r="E1495" s="129" t="s">
        <v>2549</v>
      </c>
      <c r="F1495" s="132" t="s">
        <v>5514</v>
      </c>
      <c r="G1495" s="132">
        <f t="shared" si="810"/>
        <v>3.4667842227999998E-2</v>
      </c>
      <c r="H1495" s="348">
        <f t="shared" si="811"/>
        <v>3.4667842227999998E-2</v>
      </c>
      <c r="I1495" s="74"/>
      <c r="J1495" s="132">
        <f t="shared" si="812"/>
        <v>1.5217905799999999E-4</v>
      </c>
      <c r="K1495" s="132">
        <f t="shared" si="813"/>
        <v>4.0426416999999996E-4</v>
      </c>
      <c r="L1495" s="300">
        <f t="shared" si="814"/>
        <v>0</v>
      </c>
      <c r="M1495" s="132">
        <v>3.4111399000000001E-2</v>
      </c>
      <c r="N1495" s="132">
        <v>1.3138998999999999E-4</v>
      </c>
      <c r="O1495" s="132">
        <v>2.7287417999999998E-4</v>
      </c>
      <c r="P1495" s="132">
        <v>1.1462595000000001E-4</v>
      </c>
      <c r="Q1495" s="304">
        <v>3.7553108E-5</v>
      </c>
      <c r="R1495" s="132">
        <v>0</v>
      </c>
      <c r="S1495" s="132">
        <v>0</v>
      </c>
      <c r="T1495" s="132">
        <v>0</v>
      </c>
      <c r="U1495" s="132">
        <v>0</v>
      </c>
      <c r="V1495" s="132">
        <v>0</v>
      </c>
      <c r="W1495" s="132">
        <v>0</v>
      </c>
      <c r="X1495" s="132">
        <v>0</v>
      </c>
      <c r="Y1495" s="132">
        <v>0</v>
      </c>
      <c r="Z1495" s="132">
        <v>0</v>
      </c>
      <c r="AA1495" s="74"/>
      <c r="AB1495" s="301">
        <f t="shared" si="815"/>
        <v>0.25647668421052633</v>
      </c>
      <c r="AC1495" s="338">
        <f t="shared" si="816"/>
        <v>0.25647668421052633</v>
      </c>
      <c r="AD1495" s="74"/>
      <c r="AE1495" s="136">
        <v>3.150544</v>
      </c>
      <c r="AF1495" s="136">
        <v>3.150544</v>
      </c>
      <c r="AG1495" s="136">
        <v>0</v>
      </c>
      <c r="AH1495" s="136">
        <v>0</v>
      </c>
      <c r="AI1495" s="136">
        <v>0</v>
      </c>
      <c r="AJ1495" s="136">
        <v>0</v>
      </c>
      <c r="AK1495" s="136">
        <v>0</v>
      </c>
      <c r="AL1495" s="74"/>
      <c r="AM1495" s="133">
        <v>4.2630908E-3</v>
      </c>
      <c r="AN1495" s="340">
        <f t="shared" si="817"/>
        <v>4.2630908E-3</v>
      </c>
      <c r="AP1495" s="133">
        <v>4.0415427000000002E-3</v>
      </c>
      <c r="AQ1495" s="133">
        <v>1.9598025000000001E-4</v>
      </c>
      <c r="AR1495" s="145">
        <v>2.5567822E-5</v>
      </c>
      <c r="AS1495" s="134">
        <f t="shared" si="818"/>
        <v>2.4229871895400003E-7</v>
      </c>
      <c r="AT1495" s="135">
        <f t="shared" si="819"/>
        <v>7.2477904586599993E-10</v>
      </c>
      <c r="AU1495" s="135">
        <f t="shared" si="820"/>
        <v>3.5809275E-3</v>
      </c>
      <c r="AV1495" s="302">
        <v>2.3801036000000001E-7</v>
      </c>
      <c r="AW1495" s="302">
        <v>7.1813472000000002E-10</v>
      </c>
      <c r="AX1495" s="302">
        <v>1.9620466000000001E-14</v>
      </c>
      <c r="AY1495" s="303">
        <v>0</v>
      </c>
      <c r="AZ1495" s="303">
        <v>0</v>
      </c>
      <c r="BA1495" s="302">
        <v>1.7044054000000001E-11</v>
      </c>
      <c r="BB1495" s="302">
        <v>4.2713149000000001E-9</v>
      </c>
      <c r="BC1495" s="302">
        <v>2.4161350999999998E-12</v>
      </c>
      <c r="BD1495" s="302">
        <v>4.2085703000000003E-12</v>
      </c>
      <c r="BE1495" s="303">
        <v>0</v>
      </c>
      <c r="BF1495" s="303">
        <v>0</v>
      </c>
      <c r="BG1495" s="303">
        <v>0</v>
      </c>
      <c r="BH1495" s="303">
        <v>0</v>
      </c>
      <c r="BI1495" s="303">
        <v>0</v>
      </c>
      <c r="BJ1495" s="303">
        <v>0</v>
      </c>
      <c r="BK1495" s="303">
        <v>0</v>
      </c>
      <c r="BL1495" s="303">
        <v>0</v>
      </c>
      <c r="BM1495" s="303">
        <v>0</v>
      </c>
      <c r="BN1495" s="303">
        <v>3.5809275E-3</v>
      </c>
      <c r="BO1495" s="303">
        <v>0</v>
      </c>
      <c r="BP1495" s="303">
        <v>0</v>
      </c>
      <c r="BQ1495" s="303">
        <v>0</v>
      </c>
      <c r="BR1495" s="74"/>
      <c r="BS1495" s="144">
        <v>9.8512168999999997E-6</v>
      </c>
      <c r="BT1495" s="144">
        <v>3.4626523999999997E-8</v>
      </c>
      <c r="BU1495" s="144">
        <v>7.1512505E-6</v>
      </c>
      <c r="BV1495" s="136">
        <v>0</v>
      </c>
      <c r="BW1495" s="144">
        <v>5.3907963999999997E-8</v>
      </c>
      <c r="BX1495" s="144">
        <v>1.1034003000000001E-8</v>
      </c>
      <c r="BY1495" s="136">
        <v>0</v>
      </c>
      <c r="BZ1495" s="144">
        <v>1.6747242999999999E-8</v>
      </c>
      <c r="CA1495" s="136">
        <v>0</v>
      </c>
      <c r="CB1495" s="136">
        <v>0</v>
      </c>
      <c r="CC1495" s="136">
        <v>0</v>
      </c>
      <c r="CD1495" s="136">
        <v>0</v>
      </c>
      <c r="CE1495" s="136">
        <v>0</v>
      </c>
      <c r="CF1495" s="144">
        <v>2.3155281000000001E-8</v>
      </c>
      <c r="CG1495" s="144">
        <v>2.5604954000000001E-6</v>
      </c>
      <c r="CH1495" s="136">
        <v>0</v>
      </c>
      <c r="CI1495" s="136">
        <v>0</v>
      </c>
      <c r="CJ1495" s="137"/>
      <c r="CK1495" s="138"/>
      <c r="CL1495" s="233" t="s">
        <v>4679</v>
      </c>
      <c r="CP1495" s="321"/>
      <c r="CQ1495" s="74"/>
      <c r="CR1495" s="74"/>
      <c r="CS1495" s="74"/>
      <c r="CT1495" s="74"/>
      <c r="CU1495" s="74"/>
      <c r="CV1495" s="74"/>
    </row>
    <row r="1496" spans="1:100" ht="14.5" customHeight="1">
      <c r="A1496" s="74" t="s">
        <v>5515</v>
      </c>
      <c r="B1496" s="129" t="s">
        <v>5493</v>
      </c>
      <c r="C1496" s="130" t="str">
        <f t="shared" si="809"/>
        <v>B.046.04.108</v>
      </c>
      <c r="D1496" s="131" t="s">
        <v>5495</v>
      </c>
      <c r="E1496" s="129" t="s">
        <v>2549</v>
      </c>
      <c r="F1496" s="132" t="s">
        <v>5517</v>
      </c>
      <c r="G1496" s="132">
        <f t="shared" si="810"/>
        <v>3.2741850714000001E-2</v>
      </c>
      <c r="H1496" s="348">
        <f t="shared" si="811"/>
        <v>3.2741850714000001E-2</v>
      </c>
      <c r="I1496" s="74"/>
      <c r="J1496" s="132">
        <f t="shared" si="812"/>
        <v>1.43724664E-4</v>
      </c>
      <c r="K1496" s="132">
        <f t="shared" si="813"/>
        <v>3.8180505E-4</v>
      </c>
      <c r="L1496" s="300">
        <f t="shared" si="814"/>
        <v>0</v>
      </c>
      <c r="M1496" s="132">
        <v>3.2216320999999999E-2</v>
      </c>
      <c r="N1496" s="132">
        <v>1.2409055000000001E-4</v>
      </c>
      <c r="O1496" s="132">
        <v>2.5771449999999999E-4</v>
      </c>
      <c r="P1496" s="132">
        <v>1.0825783999999999E-4</v>
      </c>
      <c r="Q1496" s="304">
        <v>3.5466824000000003E-5</v>
      </c>
      <c r="R1496" s="132">
        <v>0</v>
      </c>
      <c r="S1496" s="132">
        <v>0</v>
      </c>
      <c r="T1496" s="132">
        <v>0</v>
      </c>
      <c r="U1496" s="132">
        <v>0</v>
      </c>
      <c r="V1496" s="132">
        <v>0</v>
      </c>
      <c r="W1496" s="132">
        <v>0</v>
      </c>
      <c r="X1496" s="132">
        <v>0</v>
      </c>
      <c r="Y1496" s="132">
        <v>0</v>
      </c>
      <c r="Z1496" s="132">
        <v>0</v>
      </c>
      <c r="AA1496" s="74"/>
      <c r="AB1496" s="301">
        <f t="shared" si="815"/>
        <v>0.24222797744360899</v>
      </c>
      <c r="AC1496" s="338">
        <f t="shared" si="816"/>
        <v>0.24222797744360899</v>
      </c>
      <c r="AD1496" s="74"/>
      <c r="AE1496" s="136">
        <v>3.0338471999999999</v>
      </c>
      <c r="AF1496" s="136">
        <v>3.0338471999999999</v>
      </c>
      <c r="AG1496" s="136">
        <v>0</v>
      </c>
      <c r="AH1496" s="136">
        <v>0</v>
      </c>
      <c r="AI1496" s="136">
        <v>0</v>
      </c>
      <c r="AJ1496" s="136">
        <v>0</v>
      </c>
      <c r="AK1496" s="136">
        <v>0</v>
      </c>
      <c r="AL1496" s="74"/>
      <c r="AM1496" s="133">
        <v>4.0262524000000003E-3</v>
      </c>
      <c r="AN1496" s="340">
        <f t="shared" si="817"/>
        <v>4.0262524000000003E-3</v>
      </c>
      <c r="AP1496" s="133">
        <v>3.8170125E-3</v>
      </c>
      <c r="AQ1496" s="133">
        <v>1.8509245999999999E-4</v>
      </c>
      <c r="AR1496" s="145">
        <v>2.4147387999999999E-5</v>
      </c>
      <c r="AS1496" s="134">
        <f t="shared" si="818"/>
        <v>2.2883767676200001E-7</v>
      </c>
      <c r="AT1496" s="135">
        <f t="shared" si="819"/>
        <v>6.8451353664E-10</v>
      </c>
      <c r="AU1496" s="135">
        <f t="shared" si="820"/>
        <v>3.3819869999999999E-3</v>
      </c>
      <c r="AV1496" s="302">
        <v>2.2478756000000001E-7</v>
      </c>
      <c r="AW1496" s="302">
        <v>6.7823833999999997E-10</v>
      </c>
      <c r="AX1496" s="302">
        <v>1.8530440000000001E-14</v>
      </c>
      <c r="AY1496" s="303">
        <v>0</v>
      </c>
      <c r="AZ1496" s="303">
        <v>0</v>
      </c>
      <c r="BA1496" s="302">
        <v>1.6097162000000001E-11</v>
      </c>
      <c r="BB1496" s="302">
        <v>4.0340196000000004E-9</v>
      </c>
      <c r="BC1496" s="302">
        <v>2.2819054000000001E-12</v>
      </c>
      <c r="BD1496" s="302">
        <v>3.9747608000000004E-12</v>
      </c>
      <c r="BE1496" s="303">
        <v>0</v>
      </c>
      <c r="BF1496" s="303">
        <v>0</v>
      </c>
      <c r="BG1496" s="303">
        <v>0</v>
      </c>
      <c r="BH1496" s="303">
        <v>0</v>
      </c>
      <c r="BI1496" s="303">
        <v>0</v>
      </c>
      <c r="BJ1496" s="303">
        <v>0</v>
      </c>
      <c r="BK1496" s="303">
        <v>0</v>
      </c>
      <c r="BL1496" s="303">
        <v>0</v>
      </c>
      <c r="BM1496" s="303">
        <v>0</v>
      </c>
      <c r="BN1496" s="303">
        <v>3.3819869999999999E-3</v>
      </c>
      <c r="BO1496" s="303">
        <v>0</v>
      </c>
      <c r="BP1496" s="303">
        <v>0</v>
      </c>
      <c r="BQ1496" s="303">
        <v>0</v>
      </c>
      <c r="BR1496" s="74"/>
      <c r="BS1496" s="144">
        <v>9.3039270999999996E-6</v>
      </c>
      <c r="BT1496" s="144">
        <v>3.2702828000000003E-8</v>
      </c>
      <c r="BU1496" s="144">
        <v>6.7539587999999997E-6</v>
      </c>
      <c r="BV1496" s="136">
        <v>0</v>
      </c>
      <c r="BW1496" s="144">
        <v>5.0913077000000002E-8</v>
      </c>
      <c r="BX1496" s="144">
        <v>1.0421003E-8</v>
      </c>
      <c r="BY1496" s="136">
        <v>0</v>
      </c>
      <c r="BZ1496" s="144">
        <v>1.5816840000000001E-8</v>
      </c>
      <c r="CA1496" s="136">
        <v>0</v>
      </c>
      <c r="CB1496" s="136">
        <v>0</v>
      </c>
      <c r="CC1496" s="136">
        <v>0</v>
      </c>
      <c r="CD1496" s="136">
        <v>0</v>
      </c>
      <c r="CE1496" s="136">
        <v>0</v>
      </c>
      <c r="CF1496" s="144">
        <v>2.1868875999999999E-8</v>
      </c>
      <c r="CG1496" s="144">
        <v>2.4182457000000002E-6</v>
      </c>
      <c r="CH1496" s="136">
        <v>0</v>
      </c>
      <c r="CI1496" s="136">
        <v>0</v>
      </c>
      <c r="CJ1496" s="137"/>
      <c r="CK1496" s="138"/>
      <c r="CL1496" s="233" t="s">
        <v>4679</v>
      </c>
      <c r="CP1496" s="321"/>
      <c r="CQ1496" s="74"/>
      <c r="CR1496" s="74"/>
      <c r="CS1496" s="74"/>
      <c r="CT1496" s="74"/>
      <c r="CU1496" s="74"/>
      <c r="CV1496" s="74"/>
    </row>
    <row r="1497" spans="1:100" ht="14.5" customHeight="1">
      <c r="A1497" s="74" t="s">
        <v>5518</v>
      </c>
      <c r="B1497" s="129" t="s">
        <v>5493</v>
      </c>
      <c r="C1497" s="130" t="str">
        <f t="shared" si="809"/>
        <v>B.046.04.109</v>
      </c>
      <c r="D1497" s="131" t="s">
        <v>5495</v>
      </c>
      <c r="E1497" s="129" t="s">
        <v>2549</v>
      </c>
      <c r="F1497" s="132" t="s">
        <v>5520</v>
      </c>
      <c r="G1497" s="132">
        <f t="shared" si="810"/>
        <v>3.4042711106000004E-2</v>
      </c>
      <c r="H1497" s="348">
        <f t="shared" si="811"/>
        <v>3.4042711106000004E-2</v>
      </c>
      <c r="I1497" s="74"/>
      <c r="J1497" s="132">
        <f t="shared" si="812"/>
        <v>1.48873746E-4</v>
      </c>
      <c r="K1497" s="132">
        <f t="shared" si="813"/>
        <v>4.0709865000000006E-4</v>
      </c>
      <c r="L1497" s="300">
        <f t="shared" si="814"/>
        <v>6.3018270999999995E-4</v>
      </c>
      <c r="M1497" s="132">
        <v>3.2856556000000002E-2</v>
      </c>
      <c r="N1497" s="132">
        <v>1.3864627000000001E-4</v>
      </c>
      <c r="O1497" s="132">
        <v>2.6845238000000002E-4</v>
      </c>
      <c r="P1497" s="132">
        <v>1.1266423000000001E-4</v>
      </c>
      <c r="Q1497" s="304">
        <v>3.6209516000000003E-5</v>
      </c>
      <c r="R1497" s="132">
        <v>0</v>
      </c>
      <c r="S1497" s="132">
        <v>0</v>
      </c>
      <c r="T1497" s="132">
        <v>0</v>
      </c>
      <c r="U1497" s="132">
        <v>0</v>
      </c>
      <c r="V1497" s="132">
        <v>0</v>
      </c>
      <c r="W1497" s="132">
        <v>6.3018270999999995E-4</v>
      </c>
      <c r="X1497" s="132">
        <v>0</v>
      </c>
      <c r="Y1497" s="132">
        <v>0</v>
      </c>
      <c r="Z1497" s="132">
        <v>0</v>
      </c>
      <c r="AA1497" s="74"/>
      <c r="AB1497" s="301">
        <f t="shared" si="815"/>
        <v>0.24704177443609024</v>
      </c>
      <c r="AC1497" s="338">
        <f t="shared" si="816"/>
        <v>0.24704177443609024</v>
      </c>
      <c r="AD1497" s="74"/>
      <c r="AE1497" s="136">
        <v>3.1581720999999998</v>
      </c>
      <c r="AF1497" s="136">
        <v>3.0727460999999998</v>
      </c>
      <c r="AG1497" s="136">
        <v>8.542603E-2</v>
      </c>
      <c r="AH1497" s="136">
        <v>0</v>
      </c>
      <c r="AI1497" s="136">
        <v>0</v>
      </c>
      <c r="AJ1497" s="136">
        <v>0</v>
      </c>
      <c r="AK1497" s="136">
        <v>0</v>
      </c>
      <c r="AL1497" s="74"/>
      <c r="AM1497" s="133">
        <v>4.1104523000000002E-3</v>
      </c>
      <c r="AN1497" s="340">
        <f t="shared" si="817"/>
        <v>4.1104523000000002E-3</v>
      </c>
      <c r="AP1497" s="133">
        <v>3.8969711E-3</v>
      </c>
      <c r="AQ1497" s="133">
        <v>1.8886040999999999E-4</v>
      </c>
      <c r="AR1497" s="145">
        <v>2.4620866E-5</v>
      </c>
      <c r="AS1497" s="134">
        <f t="shared" si="818"/>
        <v>2.3363136136100001E-7</v>
      </c>
      <c r="AT1497" s="135">
        <f t="shared" si="819"/>
        <v>6.9844826989600008E-10</v>
      </c>
      <c r="AU1497" s="135">
        <f t="shared" si="820"/>
        <v>3.4483004999999998E-3</v>
      </c>
      <c r="AV1497" s="302">
        <v>2.2925477000000001E-7</v>
      </c>
      <c r="AW1497" s="302">
        <v>6.9171697000000001E-10</v>
      </c>
      <c r="AX1497" s="302">
        <v>1.8898696000000002E-14</v>
      </c>
      <c r="AY1497" s="303">
        <v>0</v>
      </c>
      <c r="AZ1497" s="303">
        <v>0</v>
      </c>
      <c r="BA1497" s="302">
        <v>1.6752361E-11</v>
      </c>
      <c r="BB1497" s="302">
        <v>4.3598389999999998E-9</v>
      </c>
      <c r="BC1497" s="302">
        <v>2.3747851999999999E-12</v>
      </c>
      <c r="BD1497" s="302">
        <v>4.337616E-12</v>
      </c>
      <c r="BE1497" s="303">
        <v>0</v>
      </c>
      <c r="BF1497" s="303">
        <v>0</v>
      </c>
      <c r="BG1497" s="303">
        <v>0</v>
      </c>
      <c r="BH1497" s="303">
        <v>0</v>
      </c>
      <c r="BI1497" s="303">
        <v>0</v>
      </c>
      <c r="BJ1497" s="303">
        <v>0</v>
      </c>
      <c r="BK1497" s="303">
        <v>0</v>
      </c>
      <c r="BL1497" s="303">
        <v>0</v>
      </c>
      <c r="BM1497" s="303">
        <v>0</v>
      </c>
      <c r="BN1497" s="303">
        <v>3.4483004999999998E-3</v>
      </c>
      <c r="BO1497" s="303">
        <v>0</v>
      </c>
      <c r="BP1497" s="303">
        <v>0</v>
      </c>
      <c r="BQ1497" s="303">
        <v>0</v>
      </c>
      <c r="BR1497" s="74"/>
      <c r="BS1497" s="144">
        <v>9.6022553999999995E-6</v>
      </c>
      <c r="BT1497" s="144">
        <v>3.5420171E-8</v>
      </c>
      <c r="BU1497" s="144">
        <v>6.8881801999999997E-6</v>
      </c>
      <c r="BV1497" s="136">
        <v>0</v>
      </c>
      <c r="BW1497" s="144">
        <v>5.3499912000000001E-8</v>
      </c>
      <c r="BX1497" s="144">
        <v>1.0845167000000001E-8</v>
      </c>
      <c r="BY1497" s="136">
        <v>0</v>
      </c>
      <c r="BZ1497" s="144">
        <v>1.6460628999999998E-8</v>
      </c>
      <c r="CA1497" s="136">
        <v>0</v>
      </c>
      <c r="CB1497" s="136">
        <v>0</v>
      </c>
      <c r="CC1497" s="136">
        <v>0</v>
      </c>
      <c r="CD1497" s="136">
        <v>0</v>
      </c>
      <c r="CE1497" s="136">
        <v>0</v>
      </c>
      <c r="CF1497" s="144">
        <v>2.2848985E-8</v>
      </c>
      <c r="CG1497" s="144">
        <v>2.5750004000000001E-6</v>
      </c>
      <c r="CH1497" s="136">
        <v>0</v>
      </c>
      <c r="CI1497" s="136">
        <v>0</v>
      </c>
      <c r="CJ1497" s="137"/>
      <c r="CK1497" s="138"/>
      <c r="CL1497" s="233" t="s">
        <v>4679</v>
      </c>
      <c r="CP1497" s="321"/>
      <c r="CQ1497" s="74"/>
      <c r="CR1497" s="74"/>
      <c r="CS1497" s="74"/>
      <c r="CT1497" s="74"/>
      <c r="CU1497" s="74"/>
      <c r="CV1497" s="74"/>
    </row>
    <row r="1498" spans="1:100" ht="14.5" customHeight="1">
      <c r="A1498" s="74" t="s">
        <v>5521</v>
      </c>
      <c r="B1498" s="129" t="s">
        <v>5493</v>
      </c>
      <c r="C1498" s="130" t="str">
        <f t="shared" si="809"/>
        <v>B.046.04.110</v>
      </c>
      <c r="D1498" s="131" t="s">
        <v>5495</v>
      </c>
      <c r="E1498" s="129" t="s">
        <v>2549</v>
      </c>
      <c r="F1498" s="132" t="s">
        <v>5523</v>
      </c>
      <c r="G1498" s="132">
        <f t="shared" si="810"/>
        <v>3.2099854216E-2</v>
      </c>
      <c r="H1498" s="348">
        <f t="shared" si="811"/>
        <v>3.2099854216E-2</v>
      </c>
      <c r="I1498" s="74"/>
      <c r="J1498" s="132">
        <f t="shared" si="812"/>
        <v>1.40906536E-4</v>
      </c>
      <c r="K1498" s="132">
        <f t="shared" si="813"/>
        <v>3.7431868E-4</v>
      </c>
      <c r="L1498" s="300">
        <f t="shared" si="814"/>
        <v>0</v>
      </c>
      <c r="M1498" s="132">
        <v>3.1584629000000003E-2</v>
      </c>
      <c r="N1498" s="132">
        <v>1.2165740000000001E-4</v>
      </c>
      <c r="O1498" s="132">
        <v>2.5266128000000002E-4</v>
      </c>
      <c r="P1498" s="132">
        <v>1.0613514E-4</v>
      </c>
      <c r="Q1498" s="304">
        <v>3.4771396E-5</v>
      </c>
      <c r="R1498" s="132">
        <v>0</v>
      </c>
      <c r="S1498" s="132">
        <v>0</v>
      </c>
      <c r="T1498" s="132">
        <v>0</v>
      </c>
      <c r="U1498" s="132">
        <v>0</v>
      </c>
      <c r="V1498" s="132">
        <v>0</v>
      </c>
      <c r="W1498" s="132">
        <v>0</v>
      </c>
      <c r="X1498" s="132">
        <v>0</v>
      </c>
      <c r="Y1498" s="132">
        <v>0</v>
      </c>
      <c r="Z1498" s="132">
        <v>0</v>
      </c>
      <c r="AA1498" s="74"/>
      <c r="AB1498" s="301">
        <f t="shared" si="815"/>
        <v>0.23747841353383459</v>
      </c>
      <c r="AC1498" s="338">
        <f t="shared" si="816"/>
        <v>0.23747841353383459</v>
      </c>
      <c r="AD1498" s="74"/>
      <c r="AE1498" s="136">
        <v>2.9949482000000001</v>
      </c>
      <c r="AF1498" s="136">
        <v>2.9949482000000001</v>
      </c>
      <c r="AG1498" s="136">
        <v>0</v>
      </c>
      <c r="AH1498" s="136">
        <v>0</v>
      </c>
      <c r="AI1498" s="136">
        <v>0</v>
      </c>
      <c r="AJ1498" s="136">
        <v>0</v>
      </c>
      <c r="AK1498" s="136">
        <v>0</v>
      </c>
      <c r="AL1498" s="74"/>
      <c r="AM1498" s="133">
        <v>3.9473062999999999E-3</v>
      </c>
      <c r="AN1498" s="340">
        <f t="shared" si="817"/>
        <v>3.9473062999999999E-3</v>
      </c>
      <c r="AP1498" s="133">
        <v>3.7421691000000001E-3</v>
      </c>
      <c r="AQ1498" s="133">
        <v>1.8146319999999999E-4</v>
      </c>
      <c r="AR1498" s="145">
        <v>2.3673908999999998E-5</v>
      </c>
      <c r="AS1498" s="134">
        <f t="shared" si="818"/>
        <v>2.2435067273199999E-7</v>
      </c>
      <c r="AT1498" s="135">
        <f t="shared" si="819"/>
        <v>6.7109170359800005E-10</v>
      </c>
      <c r="AU1498" s="135">
        <f t="shared" si="820"/>
        <v>3.3156736000000001E-3</v>
      </c>
      <c r="AV1498" s="302">
        <v>2.2037996999999999E-7</v>
      </c>
      <c r="AW1498" s="302">
        <v>6.6493955000000004E-10</v>
      </c>
      <c r="AX1498" s="302">
        <v>1.8167097999999998E-14</v>
      </c>
      <c r="AY1498" s="303">
        <v>0</v>
      </c>
      <c r="AZ1498" s="303">
        <v>0</v>
      </c>
      <c r="BA1498" s="302">
        <v>1.5781531999999998E-11</v>
      </c>
      <c r="BB1498" s="302">
        <v>3.9549212000000002E-9</v>
      </c>
      <c r="BC1498" s="302">
        <v>2.2371622000000002E-12</v>
      </c>
      <c r="BD1498" s="302">
        <v>3.8968242999999996E-12</v>
      </c>
      <c r="BE1498" s="303">
        <v>0</v>
      </c>
      <c r="BF1498" s="303">
        <v>0</v>
      </c>
      <c r="BG1498" s="303">
        <v>0</v>
      </c>
      <c r="BH1498" s="303">
        <v>0</v>
      </c>
      <c r="BI1498" s="303">
        <v>0</v>
      </c>
      <c r="BJ1498" s="303">
        <v>0</v>
      </c>
      <c r="BK1498" s="303">
        <v>0</v>
      </c>
      <c r="BL1498" s="303">
        <v>0</v>
      </c>
      <c r="BM1498" s="303">
        <v>0</v>
      </c>
      <c r="BN1498" s="303">
        <v>3.3156736000000001E-3</v>
      </c>
      <c r="BO1498" s="303">
        <v>0</v>
      </c>
      <c r="BP1498" s="303">
        <v>0</v>
      </c>
      <c r="BQ1498" s="303">
        <v>0</v>
      </c>
      <c r="BR1498" s="74"/>
      <c r="BS1498" s="144">
        <v>9.1214971000000007E-6</v>
      </c>
      <c r="BT1498" s="144">
        <v>3.2061596000000003E-8</v>
      </c>
      <c r="BU1498" s="144">
        <v>6.6215281999999999E-6</v>
      </c>
      <c r="BV1498" s="136">
        <v>0</v>
      </c>
      <c r="BW1498" s="144">
        <v>4.9914781E-8</v>
      </c>
      <c r="BX1498" s="144">
        <v>1.021667E-8</v>
      </c>
      <c r="BY1498" s="136">
        <v>0</v>
      </c>
      <c r="BZ1498" s="144">
        <v>1.5506706E-8</v>
      </c>
      <c r="CA1498" s="136">
        <v>0</v>
      </c>
      <c r="CB1498" s="136">
        <v>0</v>
      </c>
      <c r="CC1498" s="136">
        <v>0</v>
      </c>
      <c r="CD1498" s="136">
        <v>0</v>
      </c>
      <c r="CE1498" s="136">
        <v>0</v>
      </c>
      <c r="CF1498" s="144">
        <v>2.1440075E-8</v>
      </c>
      <c r="CG1498" s="144">
        <v>2.3708290999999999E-6</v>
      </c>
      <c r="CH1498" s="136">
        <v>0</v>
      </c>
      <c r="CI1498" s="136">
        <v>0</v>
      </c>
      <c r="CJ1498" s="137"/>
      <c r="CK1498" s="138"/>
      <c r="CL1498" s="233" t="s">
        <v>4679</v>
      </c>
      <c r="CP1498" s="321"/>
      <c r="CQ1498" s="74"/>
      <c r="CR1498" s="74"/>
      <c r="CS1498" s="74"/>
      <c r="CT1498" s="74"/>
      <c r="CU1498" s="74"/>
      <c r="CV1498" s="74"/>
    </row>
    <row r="1499" spans="1:100" ht="14.5" customHeight="1">
      <c r="A1499" s="74" t="s">
        <v>5524</v>
      </c>
      <c r="B1499" s="129" t="s">
        <v>5493</v>
      </c>
      <c r="C1499" s="130" t="str">
        <f t="shared" si="809"/>
        <v>B.046.04.111</v>
      </c>
      <c r="D1499" s="131" t="s">
        <v>5495</v>
      </c>
      <c r="E1499" s="129" t="s">
        <v>2549</v>
      </c>
      <c r="F1499" s="132" t="s">
        <v>5526</v>
      </c>
      <c r="G1499" s="132">
        <f t="shared" si="810"/>
        <v>3.1778854952000002E-2</v>
      </c>
      <c r="H1499" s="348">
        <f t="shared" si="811"/>
        <v>3.1778854952000002E-2</v>
      </c>
      <c r="I1499" s="74"/>
      <c r="J1499" s="132">
        <f t="shared" si="812"/>
        <v>1.3949746200000001E-4</v>
      </c>
      <c r="K1499" s="132">
        <f t="shared" si="813"/>
        <v>3.7057548999999999E-4</v>
      </c>
      <c r="L1499" s="300">
        <f t="shared" si="814"/>
        <v>0</v>
      </c>
      <c r="M1499" s="132">
        <v>3.1268782000000002E-2</v>
      </c>
      <c r="N1499" s="132">
        <v>1.2044082E-4</v>
      </c>
      <c r="O1499" s="132">
        <v>2.5013466999999998E-4</v>
      </c>
      <c r="P1499" s="132">
        <v>1.0507378E-4</v>
      </c>
      <c r="Q1499" s="304">
        <v>3.4423681999999998E-5</v>
      </c>
      <c r="R1499" s="132">
        <v>0</v>
      </c>
      <c r="S1499" s="132">
        <v>0</v>
      </c>
      <c r="T1499" s="132">
        <v>0</v>
      </c>
      <c r="U1499" s="132">
        <v>0</v>
      </c>
      <c r="V1499" s="132">
        <v>0</v>
      </c>
      <c r="W1499" s="132">
        <v>0</v>
      </c>
      <c r="X1499" s="132">
        <v>0</v>
      </c>
      <c r="Y1499" s="132">
        <v>0</v>
      </c>
      <c r="Z1499" s="132">
        <v>0</v>
      </c>
      <c r="AA1499" s="74"/>
      <c r="AB1499" s="301">
        <f t="shared" si="815"/>
        <v>0.23510362406015037</v>
      </c>
      <c r="AC1499" s="338">
        <f t="shared" si="816"/>
        <v>0.23510362406015037</v>
      </c>
      <c r="AD1499" s="74"/>
      <c r="AE1499" s="136">
        <v>2.9754987000000002</v>
      </c>
      <c r="AF1499" s="136">
        <v>2.9754987000000002</v>
      </c>
      <c r="AG1499" s="136">
        <v>0</v>
      </c>
      <c r="AH1499" s="136">
        <v>0</v>
      </c>
      <c r="AI1499" s="136">
        <v>0</v>
      </c>
      <c r="AJ1499" s="136">
        <v>0</v>
      </c>
      <c r="AK1499" s="136">
        <v>0</v>
      </c>
      <c r="AL1499" s="74"/>
      <c r="AM1499" s="133">
        <v>3.9078332000000004E-3</v>
      </c>
      <c r="AN1499" s="340">
        <f t="shared" si="817"/>
        <v>3.9078332000000004E-3</v>
      </c>
      <c r="AP1499" s="133">
        <v>3.7047475000000002E-3</v>
      </c>
      <c r="AQ1499" s="133">
        <v>1.7964856000000001E-4</v>
      </c>
      <c r="AR1499" s="145">
        <v>2.3437170000000001E-5</v>
      </c>
      <c r="AS1499" s="134">
        <f t="shared" si="818"/>
        <v>2.2210716571599998E-7</v>
      </c>
      <c r="AT1499" s="135">
        <f t="shared" si="819"/>
        <v>6.6438079202700003E-10</v>
      </c>
      <c r="AU1499" s="135">
        <f t="shared" si="820"/>
        <v>3.2825167999999999E-3</v>
      </c>
      <c r="AV1499" s="302">
        <v>2.1817616999999999E-7</v>
      </c>
      <c r="AW1499" s="302">
        <v>6.5829016E-10</v>
      </c>
      <c r="AX1499" s="302">
        <v>1.7985427000000001E-14</v>
      </c>
      <c r="AY1499" s="303">
        <v>0</v>
      </c>
      <c r="AZ1499" s="303">
        <v>0</v>
      </c>
      <c r="BA1499" s="302">
        <v>1.5623716E-11</v>
      </c>
      <c r="BB1499" s="302">
        <v>3.9153720000000001E-9</v>
      </c>
      <c r="BC1499" s="302">
        <v>2.2147905E-12</v>
      </c>
      <c r="BD1499" s="302">
        <v>3.8578561000000001E-12</v>
      </c>
      <c r="BE1499" s="303">
        <v>0</v>
      </c>
      <c r="BF1499" s="303">
        <v>0</v>
      </c>
      <c r="BG1499" s="303">
        <v>0</v>
      </c>
      <c r="BH1499" s="303">
        <v>0</v>
      </c>
      <c r="BI1499" s="303">
        <v>0</v>
      </c>
      <c r="BJ1499" s="303">
        <v>0</v>
      </c>
      <c r="BK1499" s="303">
        <v>0</v>
      </c>
      <c r="BL1499" s="303">
        <v>0</v>
      </c>
      <c r="BM1499" s="303">
        <v>0</v>
      </c>
      <c r="BN1499" s="303">
        <v>3.2825167999999999E-3</v>
      </c>
      <c r="BO1499" s="303">
        <v>0</v>
      </c>
      <c r="BP1499" s="303">
        <v>0</v>
      </c>
      <c r="BQ1499" s="303">
        <v>0</v>
      </c>
      <c r="BR1499" s="74"/>
      <c r="BS1499" s="144">
        <v>9.0302821999999996E-6</v>
      </c>
      <c r="BT1499" s="144">
        <v>3.174098E-8</v>
      </c>
      <c r="BU1499" s="144">
        <v>6.5553129000000004E-6</v>
      </c>
      <c r="BV1499" s="136">
        <v>0</v>
      </c>
      <c r="BW1499" s="144">
        <v>4.9415634E-8</v>
      </c>
      <c r="BX1499" s="144">
        <v>1.0114503E-8</v>
      </c>
      <c r="BY1499" s="136">
        <v>0</v>
      </c>
      <c r="BZ1499" s="144">
        <v>1.5351639000000001E-8</v>
      </c>
      <c r="CA1499" s="136">
        <v>0</v>
      </c>
      <c r="CB1499" s="136">
        <v>0</v>
      </c>
      <c r="CC1499" s="136">
        <v>0</v>
      </c>
      <c r="CD1499" s="136">
        <v>0</v>
      </c>
      <c r="CE1499" s="136">
        <v>0</v>
      </c>
      <c r="CF1499" s="144">
        <v>2.1225674E-8</v>
      </c>
      <c r="CG1499" s="144">
        <v>2.3471208E-6</v>
      </c>
      <c r="CH1499" s="136">
        <v>0</v>
      </c>
      <c r="CI1499" s="136">
        <v>0</v>
      </c>
      <c r="CK1499" s="138"/>
      <c r="CL1499" s="233" t="s">
        <v>4679</v>
      </c>
      <c r="CP1499" s="321"/>
      <c r="CQ1499" s="74"/>
      <c r="CR1499" s="74"/>
      <c r="CS1499" s="74"/>
      <c r="CT1499" s="74"/>
      <c r="CU1499" s="74"/>
      <c r="CV1499" s="74"/>
    </row>
    <row r="1500" spans="1:100" ht="14.5" customHeight="1">
      <c r="A1500" s="74" t="s">
        <v>5527</v>
      </c>
      <c r="B1500" s="129" t="s">
        <v>5493</v>
      </c>
      <c r="C1500" s="130" t="str">
        <f t="shared" si="809"/>
        <v>B.046.04.112</v>
      </c>
      <c r="D1500" s="131" t="s">
        <v>5495</v>
      </c>
      <c r="E1500" s="129" t="s">
        <v>2549</v>
      </c>
      <c r="F1500" s="132" t="s">
        <v>5529</v>
      </c>
      <c r="G1500" s="132">
        <f t="shared" si="810"/>
        <v>3.1457856697999997E-2</v>
      </c>
      <c r="H1500" s="348">
        <f t="shared" si="811"/>
        <v>3.1457856697999997E-2</v>
      </c>
      <c r="I1500" s="74"/>
      <c r="J1500" s="132">
        <f t="shared" si="812"/>
        <v>1.3808839800000001E-4</v>
      </c>
      <c r="K1500" s="132">
        <f t="shared" si="813"/>
        <v>3.6683229999999998E-4</v>
      </c>
      <c r="L1500" s="300">
        <f t="shared" si="814"/>
        <v>0</v>
      </c>
      <c r="M1500" s="132">
        <v>3.0952936E-2</v>
      </c>
      <c r="N1500" s="132">
        <v>1.1922425E-4</v>
      </c>
      <c r="O1500" s="132">
        <v>2.4760804999999998E-4</v>
      </c>
      <c r="P1500" s="132">
        <v>1.0401243E-4</v>
      </c>
      <c r="Q1500" s="304">
        <v>3.4075968000000003E-5</v>
      </c>
      <c r="R1500" s="132">
        <v>0</v>
      </c>
      <c r="S1500" s="132">
        <v>0</v>
      </c>
      <c r="T1500" s="132">
        <v>0</v>
      </c>
      <c r="U1500" s="132">
        <v>0</v>
      </c>
      <c r="V1500" s="132">
        <v>0</v>
      </c>
      <c r="W1500" s="132">
        <v>0</v>
      </c>
      <c r="X1500" s="132">
        <v>0</v>
      </c>
      <c r="Y1500" s="132">
        <v>0</v>
      </c>
      <c r="Z1500" s="132">
        <v>0</v>
      </c>
      <c r="AA1500" s="74"/>
      <c r="AB1500" s="301">
        <f t="shared" si="815"/>
        <v>0.23272884210526315</v>
      </c>
      <c r="AC1500" s="338">
        <f t="shared" si="816"/>
        <v>0.23272884210526315</v>
      </c>
      <c r="AD1500" s="74"/>
      <c r="AE1500" s="136">
        <v>2.9560491999999998</v>
      </c>
      <c r="AF1500" s="136">
        <v>2.9560491999999998</v>
      </c>
      <c r="AG1500" s="136">
        <v>0</v>
      </c>
      <c r="AH1500" s="136">
        <v>0</v>
      </c>
      <c r="AI1500" s="136">
        <v>0</v>
      </c>
      <c r="AJ1500" s="136">
        <v>0</v>
      </c>
      <c r="AK1500" s="136">
        <v>0</v>
      </c>
      <c r="AL1500" s="74"/>
      <c r="AM1500" s="133">
        <v>3.8683601E-3</v>
      </c>
      <c r="AN1500" s="340">
        <f t="shared" si="817"/>
        <v>3.8683601E-3</v>
      </c>
      <c r="AP1500" s="133">
        <v>3.6673258000000002E-3</v>
      </c>
      <c r="AQ1500" s="133">
        <v>1.7783392999999999E-4</v>
      </c>
      <c r="AR1500" s="145">
        <v>2.3200431E-5</v>
      </c>
      <c r="AS1500" s="134">
        <f t="shared" si="818"/>
        <v>2.1986365860099999E-7</v>
      </c>
      <c r="AT1500" s="135">
        <f t="shared" si="819"/>
        <v>6.5766987045599996E-10</v>
      </c>
      <c r="AU1500" s="135">
        <f t="shared" si="820"/>
        <v>3.2493601000000002E-3</v>
      </c>
      <c r="AV1500" s="302">
        <v>2.1597236999999999E-7</v>
      </c>
      <c r="AW1500" s="302">
        <v>6.5164076000000001E-10</v>
      </c>
      <c r="AX1500" s="302">
        <v>1.7803756E-14</v>
      </c>
      <c r="AY1500" s="303">
        <v>0</v>
      </c>
      <c r="AZ1500" s="303">
        <v>0</v>
      </c>
      <c r="BA1500" s="302">
        <v>1.5465901000000002E-11</v>
      </c>
      <c r="BB1500" s="302">
        <v>3.8758227E-9</v>
      </c>
      <c r="BC1500" s="302">
        <v>2.1924188999999998E-12</v>
      </c>
      <c r="BD1500" s="302">
        <v>3.8188877999999996E-12</v>
      </c>
      <c r="BE1500" s="303">
        <v>0</v>
      </c>
      <c r="BF1500" s="303">
        <v>0</v>
      </c>
      <c r="BG1500" s="303">
        <v>0</v>
      </c>
      <c r="BH1500" s="303">
        <v>0</v>
      </c>
      <c r="BI1500" s="303">
        <v>0</v>
      </c>
      <c r="BJ1500" s="303">
        <v>0</v>
      </c>
      <c r="BK1500" s="303">
        <v>0</v>
      </c>
      <c r="BL1500" s="303">
        <v>0</v>
      </c>
      <c r="BM1500" s="303">
        <v>0</v>
      </c>
      <c r="BN1500" s="303">
        <v>3.2493601000000002E-3</v>
      </c>
      <c r="BO1500" s="303">
        <v>0</v>
      </c>
      <c r="BP1500" s="303">
        <v>0</v>
      </c>
      <c r="BQ1500" s="303">
        <v>0</v>
      </c>
      <c r="BR1500" s="74"/>
      <c r="BS1500" s="144">
        <v>8.9390672000000001E-6</v>
      </c>
      <c r="BT1500" s="144">
        <v>3.1420364000000003E-8</v>
      </c>
      <c r="BU1500" s="144">
        <v>6.4890977E-6</v>
      </c>
      <c r="BV1500" s="136">
        <v>0</v>
      </c>
      <c r="BW1500" s="144">
        <v>4.8916486000000002E-8</v>
      </c>
      <c r="BX1500" s="144">
        <v>1.0012336E-8</v>
      </c>
      <c r="BY1500" s="136">
        <v>0</v>
      </c>
      <c r="BZ1500" s="144">
        <v>1.5196572E-8</v>
      </c>
      <c r="CA1500" s="136">
        <v>0</v>
      </c>
      <c r="CB1500" s="136">
        <v>0</v>
      </c>
      <c r="CC1500" s="136">
        <v>0</v>
      </c>
      <c r="CD1500" s="136">
        <v>0</v>
      </c>
      <c r="CE1500" s="136">
        <v>0</v>
      </c>
      <c r="CF1500" s="144">
        <v>2.1011273E-8</v>
      </c>
      <c r="CG1500" s="144">
        <v>2.3234125000000001E-6</v>
      </c>
      <c r="CH1500" s="136">
        <v>0</v>
      </c>
      <c r="CI1500" s="136">
        <v>0</v>
      </c>
      <c r="CJ1500" s="188"/>
      <c r="CK1500" s="138"/>
      <c r="CL1500" s="233" t="s">
        <v>4679</v>
      </c>
      <c r="CP1500" s="321"/>
      <c r="CQ1500" s="74"/>
      <c r="CR1500" s="74"/>
      <c r="CS1500" s="74"/>
      <c r="CT1500" s="74"/>
      <c r="CU1500" s="74"/>
      <c r="CV1500" s="74"/>
    </row>
    <row r="1501" spans="1:100" ht="14.5" customHeight="1">
      <c r="A1501" s="74" t="s">
        <v>5530</v>
      </c>
      <c r="B1501" s="129" t="s">
        <v>5493</v>
      </c>
      <c r="C1501" s="130" t="str">
        <f t="shared" si="809"/>
        <v>B.046.04.113</v>
      </c>
      <c r="D1501" s="131" t="s">
        <v>5495</v>
      </c>
      <c r="E1501" s="129" t="s">
        <v>2549</v>
      </c>
      <c r="F1501" s="132" t="s">
        <v>5532</v>
      </c>
      <c r="G1501" s="132">
        <f t="shared" si="810"/>
        <v>3.2099854216E-2</v>
      </c>
      <c r="H1501" s="348">
        <f t="shared" si="811"/>
        <v>3.2099854216E-2</v>
      </c>
      <c r="I1501" s="74"/>
      <c r="J1501" s="132">
        <f t="shared" si="812"/>
        <v>1.40906536E-4</v>
      </c>
      <c r="K1501" s="132">
        <f t="shared" si="813"/>
        <v>3.7431868E-4</v>
      </c>
      <c r="L1501" s="300">
        <f t="shared" si="814"/>
        <v>0</v>
      </c>
      <c r="M1501" s="132">
        <v>3.1584629000000003E-2</v>
      </c>
      <c r="N1501" s="132">
        <v>1.2165740000000001E-4</v>
      </c>
      <c r="O1501" s="132">
        <v>2.5266128000000002E-4</v>
      </c>
      <c r="P1501" s="132">
        <v>1.0613514E-4</v>
      </c>
      <c r="Q1501" s="304">
        <v>3.4771396E-5</v>
      </c>
      <c r="R1501" s="132">
        <v>0</v>
      </c>
      <c r="S1501" s="132">
        <v>0</v>
      </c>
      <c r="T1501" s="132">
        <v>0</v>
      </c>
      <c r="U1501" s="132">
        <v>0</v>
      </c>
      <c r="V1501" s="132">
        <v>0</v>
      </c>
      <c r="W1501" s="132">
        <v>0</v>
      </c>
      <c r="X1501" s="132">
        <v>0</v>
      </c>
      <c r="Y1501" s="132">
        <v>0</v>
      </c>
      <c r="Z1501" s="132">
        <v>0</v>
      </c>
      <c r="AA1501" s="74"/>
      <c r="AB1501" s="301">
        <f t="shared" si="815"/>
        <v>0.23747841353383459</v>
      </c>
      <c r="AC1501" s="338">
        <f t="shared" si="816"/>
        <v>0.23747841353383459</v>
      </c>
      <c r="AD1501" s="74"/>
      <c r="AE1501" s="136">
        <v>2.9949482000000001</v>
      </c>
      <c r="AF1501" s="136">
        <v>2.9949482000000001</v>
      </c>
      <c r="AG1501" s="136">
        <v>0</v>
      </c>
      <c r="AH1501" s="136">
        <v>0</v>
      </c>
      <c r="AI1501" s="136">
        <v>0</v>
      </c>
      <c r="AJ1501" s="136">
        <v>0</v>
      </c>
      <c r="AK1501" s="136">
        <v>0</v>
      </c>
      <c r="AL1501" s="74"/>
      <c r="AM1501" s="133">
        <v>3.9473062999999999E-3</v>
      </c>
      <c r="AN1501" s="340">
        <f t="shared" si="817"/>
        <v>3.9473062999999999E-3</v>
      </c>
      <c r="AP1501" s="133">
        <v>3.7421691000000001E-3</v>
      </c>
      <c r="AQ1501" s="133">
        <v>1.8146319999999999E-4</v>
      </c>
      <c r="AR1501" s="145">
        <v>2.3673908999999998E-5</v>
      </c>
      <c r="AS1501" s="134">
        <f t="shared" si="818"/>
        <v>2.2435067273199999E-7</v>
      </c>
      <c r="AT1501" s="135">
        <f t="shared" si="819"/>
        <v>6.7109170359800005E-10</v>
      </c>
      <c r="AU1501" s="135">
        <f t="shared" si="820"/>
        <v>3.3156736000000001E-3</v>
      </c>
      <c r="AV1501" s="302">
        <v>2.2037996999999999E-7</v>
      </c>
      <c r="AW1501" s="302">
        <v>6.6493955000000004E-10</v>
      </c>
      <c r="AX1501" s="302">
        <v>1.8167097999999998E-14</v>
      </c>
      <c r="AY1501" s="303">
        <v>0</v>
      </c>
      <c r="AZ1501" s="303">
        <v>0</v>
      </c>
      <c r="BA1501" s="302">
        <v>1.5781531999999998E-11</v>
      </c>
      <c r="BB1501" s="302">
        <v>3.9549212000000002E-9</v>
      </c>
      <c r="BC1501" s="302">
        <v>2.2371622000000002E-12</v>
      </c>
      <c r="BD1501" s="302">
        <v>3.8968242999999996E-12</v>
      </c>
      <c r="BE1501" s="303">
        <v>0</v>
      </c>
      <c r="BF1501" s="303">
        <v>0</v>
      </c>
      <c r="BG1501" s="303">
        <v>0</v>
      </c>
      <c r="BH1501" s="303">
        <v>0</v>
      </c>
      <c r="BI1501" s="303">
        <v>0</v>
      </c>
      <c r="BJ1501" s="303">
        <v>0</v>
      </c>
      <c r="BK1501" s="303">
        <v>0</v>
      </c>
      <c r="BL1501" s="303">
        <v>0</v>
      </c>
      <c r="BM1501" s="303">
        <v>0</v>
      </c>
      <c r="BN1501" s="303">
        <v>3.3156736000000001E-3</v>
      </c>
      <c r="BO1501" s="303">
        <v>0</v>
      </c>
      <c r="BP1501" s="303">
        <v>0</v>
      </c>
      <c r="BQ1501" s="303">
        <v>0</v>
      </c>
      <c r="BR1501" s="74"/>
      <c r="BS1501" s="144">
        <v>9.1214971000000007E-6</v>
      </c>
      <c r="BT1501" s="144">
        <v>3.2061596000000003E-8</v>
      </c>
      <c r="BU1501" s="144">
        <v>6.6215281999999999E-6</v>
      </c>
      <c r="BV1501" s="136">
        <v>0</v>
      </c>
      <c r="BW1501" s="144">
        <v>4.9914781E-8</v>
      </c>
      <c r="BX1501" s="144">
        <v>1.021667E-8</v>
      </c>
      <c r="BY1501" s="136">
        <v>0</v>
      </c>
      <c r="BZ1501" s="144">
        <v>1.5506706E-8</v>
      </c>
      <c r="CA1501" s="136">
        <v>0</v>
      </c>
      <c r="CB1501" s="136">
        <v>0</v>
      </c>
      <c r="CC1501" s="136">
        <v>0</v>
      </c>
      <c r="CD1501" s="136">
        <v>0</v>
      </c>
      <c r="CE1501" s="136">
        <v>0</v>
      </c>
      <c r="CF1501" s="144">
        <v>2.1440075E-8</v>
      </c>
      <c r="CG1501" s="144">
        <v>2.3708290999999999E-6</v>
      </c>
      <c r="CH1501" s="136">
        <v>0</v>
      </c>
      <c r="CI1501" s="136">
        <v>0</v>
      </c>
      <c r="CJ1501" s="188"/>
      <c r="CK1501" s="138"/>
      <c r="CL1501" s="233" t="s">
        <v>4679</v>
      </c>
      <c r="CP1501" s="141"/>
      <c r="CQ1501" s="74"/>
      <c r="CR1501" s="74"/>
      <c r="CS1501" s="74"/>
      <c r="CT1501" s="74"/>
      <c r="CU1501" s="74"/>
      <c r="CV1501" s="74"/>
    </row>
    <row r="1502" spans="1:100" ht="14.5" customHeight="1">
      <c r="A1502" s="74" t="s">
        <v>5533</v>
      </c>
      <c r="B1502" s="129" t="s">
        <v>5493</v>
      </c>
      <c r="C1502" s="130" t="str">
        <f t="shared" si="809"/>
        <v>B.046.04.114</v>
      </c>
      <c r="D1502" s="131" t="s">
        <v>5495</v>
      </c>
      <c r="E1502" s="129" t="s">
        <v>2549</v>
      </c>
      <c r="F1502" s="132" t="s">
        <v>5535</v>
      </c>
      <c r="G1502" s="132">
        <f t="shared" si="810"/>
        <v>3.4447695369000005E-2</v>
      </c>
      <c r="H1502" s="348">
        <f t="shared" si="811"/>
        <v>3.4447695369000005E-2</v>
      </c>
      <c r="I1502" s="74"/>
      <c r="J1502" s="132">
        <f t="shared" si="812"/>
        <v>1.4921280899999999E-4</v>
      </c>
      <c r="K1502" s="132">
        <f t="shared" si="813"/>
        <v>4.3777425999999998E-4</v>
      </c>
      <c r="L1502" s="300">
        <f t="shared" si="814"/>
        <v>2.2456392999999999E-3</v>
      </c>
      <c r="M1502" s="132">
        <v>3.1615069000000003E-2</v>
      </c>
      <c r="N1502" s="132">
        <v>1.6485587000000001E-4</v>
      </c>
      <c r="O1502" s="132">
        <v>2.7291838999999999E-4</v>
      </c>
      <c r="P1502" s="132">
        <v>1.1427298999999999E-4</v>
      </c>
      <c r="Q1502" s="304">
        <v>3.4939818999999999E-5</v>
      </c>
      <c r="R1502" s="132">
        <v>0</v>
      </c>
      <c r="S1502" s="132">
        <v>0</v>
      </c>
      <c r="T1502" s="132">
        <v>0</v>
      </c>
      <c r="U1502" s="132">
        <v>0</v>
      </c>
      <c r="V1502" s="132">
        <v>0</v>
      </c>
      <c r="W1502" s="132">
        <v>2.2456392999999999E-3</v>
      </c>
      <c r="X1502" s="132">
        <v>0</v>
      </c>
      <c r="Y1502" s="132">
        <v>0</v>
      </c>
      <c r="Z1502" s="132">
        <v>0</v>
      </c>
      <c r="AA1502" s="74"/>
      <c r="AB1502" s="301">
        <f t="shared" si="815"/>
        <v>0.23770728571428573</v>
      </c>
      <c r="AC1502" s="338">
        <f t="shared" si="816"/>
        <v>0.23770728571428573</v>
      </c>
      <c r="AD1502" s="74"/>
      <c r="AE1502" s="136">
        <v>3.2993616000000001</v>
      </c>
      <c r="AF1502" s="136">
        <v>2.9949482000000001</v>
      </c>
      <c r="AG1502" s="136">
        <v>0.30441338000000001</v>
      </c>
      <c r="AH1502" s="136">
        <v>0</v>
      </c>
      <c r="AI1502" s="136">
        <v>0</v>
      </c>
      <c r="AJ1502" s="136">
        <v>0</v>
      </c>
      <c r="AK1502" s="136">
        <v>0</v>
      </c>
      <c r="AL1502" s="74"/>
      <c r="AM1502" s="133">
        <v>3.9660281000000004E-3</v>
      </c>
      <c r="AN1502" s="340">
        <f t="shared" si="817"/>
        <v>3.9660281000000004E-3</v>
      </c>
      <c r="AP1502" s="133">
        <v>3.7603967999999999E-3</v>
      </c>
      <c r="AQ1502" s="133">
        <v>1.8195740000000001E-4</v>
      </c>
      <c r="AR1502" s="145">
        <v>2.3673908999999998E-5</v>
      </c>
      <c r="AS1502" s="134">
        <f t="shared" si="818"/>
        <v>2.2544345627299999E-7</v>
      </c>
      <c r="AT1502" s="135">
        <f t="shared" si="819"/>
        <v>6.7291939440699999E-10</v>
      </c>
      <c r="AU1502" s="135">
        <f t="shared" si="820"/>
        <v>3.3156736000000001E-3</v>
      </c>
      <c r="AV1502" s="302">
        <v>2.2059236E-7</v>
      </c>
      <c r="AW1502" s="302">
        <v>6.6558038999999997E-10</v>
      </c>
      <c r="AX1502" s="302">
        <v>1.8184606999999998E-14</v>
      </c>
      <c r="AY1502" s="303">
        <v>0</v>
      </c>
      <c r="AZ1502" s="303">
        <v>0</v>
      </c>
      <c r="BA1502" s="302">
        <v>1.6991573000000001E-11</v>
      </c>
      <c r="BB1502" s="302">
        <v>4.8341046999999999E-9</v>
      </c>
      <c r="BC1502" s="302">
        <v>2.4086954000000002E-12</v>
      </c>
      <c r="BD1502" s="302">
        <v>4.9121244E-12</v>
      </c>
      <c r="BE1502" s="303">
        <v>0</v>
      </c>
      <c r="BF1502" s="303">
        <v>0</v>
      </c>
      <c r="BG1502" s="303">
        <v>0</v>
      </c>
      <c r="BH1502" s="303">
        <v>0</v>
      </c>
      <c r="BI1502" s="303">
        <v>0</v>
      </c>
      <c r="BJ1502" s="303">
        <v>0</v>
      </c>
      <c r="BK1502" s="303">
        <v>0</v>
      </c>
      <c r="BL1502" s="303">
        <v>0</v>
      </c>
      <c r="BM1502" s="303">
        <v>0</v>
      </c>
      <c r="BN1502" s="303">
        <v>3.3156736000000001E-3</v>
      </c>
      <c r="BO1502" s="303">
        <v>0</v>
      </c>
      <c r="BP1502" s="303">
        <v>0</v>
      </c>
      <c r="BQ1502" s="303">
        <v>0</v>
      </c>
      <c r="BR1502" s="74"/>
      <c r="BS1502" s="144">
        <v>9.5344980999999994E-6</v>
      </c>
      <c r="BT1502" s="144">
        <v>3.945976E-8</v>
      </c>
      <c r="BU1502" s="144">
        <v>6.6279097999999997E-6</v>
      </c>
      <c r="BV1502" s="136">
        <v>0</v>
      </c>
      <c r="BW1502" s="144">
        <v>5.5575499000000003E-8</v>
      </c>
      <c r="BX1502" s="144">
        <v>1.1000028E-8</v>
      </c>
      <c r="BY1502" s="136">
        <v>0</v>
      </c>
      <c r="BZ1502" s="144">
        <v>1.6695674999999998E-8</v>
      </c>
      <c r="CA1502" s="136">
        <v>0</v>
      </c>
      <c r="CB1502" s="136">
        <v>0</v>
      </c>
      <c r="CC1502" s="136">
        <v>0</v>
      </c>
      <c r="CD1502" s="136">
        <v>0</v>
      </c>
      <c r="CE1502" s="136">
        <v>0</v>
      </c>
      <c r="CF1502" s="144">
        <v>2.3404642999999999E-8</v>
      </c>
      <c r="CG1502" s="144">
        <v>2.7604527E-6</v>
      </c>
      <c r="CH1502" s="136">
        <v>0</v>
      </c>
      <c r="CI1502" s="136">
        <v>0</v>
      </c>
      <c r="CJ1502" s="188"/>
      <c r="CK1502" s="138"/>
      <c r="CL1502" s="233" t="s">
        <v>4679</v>
      </c>
      <c r="CP1502" s="141"/>
      <c r="CQ1502" s="74"/>
      <c r="CR1502" s="74"/>
      <c r="CS1502" s="74"/>
      <c r="CT1502" s="74"/>
      <c r="CU1502" s="74"/>
      <c r="CV1502" s="74"/>
    </row>
    <row r="1503" spans="1:100" ht="14.5" customHeight="1">
      <c r="A1503" s="74" t="s">
        <v>5536</v>
      </c>
      <c r="B1503" s="129" t="s">
        <v>5493</v>
      </c>
      <c r="C1503" s="130" t="str">
        <f t="shared" si="809"/>
        <v>B.046.04.115</v>
      </c>
      <c r="D1503" s="131" t="s">
        <v>5495</v>
      </c>
      <c r="E1503" s="129" t="s">
        <v>2549</v>
      </c>
      <c r="F1503" s="132" t="s">
        <v>5538</v>
      </c>
      <c r="G1503" s="132">
        <f t="shared" si="810"/>
        <v>2.9852864444999998E-2</v>
      </c>
      <c r="H1503" s="348">
        <f t="shared" si="811"/>
        <v>2.9852864444999998E-2</v>
      </c>
      <c r="I1503" s="74"/>
      <c r="J1503" s="132">
        <f t="shared" si="812"/>
        <v>1.3104307499999998E-4</v>
      </c>
      <c r="K1503" s="132">
        <f t="shared" si="813"/>
        <v>3.4811637000000002E-4</v>
      </c>
      <c r="L1503" s="300">
        <f t="shared" si="814"/>
        <v>0</v>
      </c>
      <c r="M1503" s="132">
        <v>2.9373705E-2</v>
      </c>
      <c r="N1503" s="132">
        <v>1.1314138000000001E-4</v>
      </c>
      <c r="O1503" s="132">
        <v>2.3497498999999999E-4</v>
      </c>
      <c r="P1503" s="304">
        <v>9.8705675999999993E-5</v>
      </c>
      <c r="Q1503" s="304">
        <v>3.2337398999999997E-5</v>
      </c>
      <c r="R1503" s="132">
        <v>0</v>
      </c>
      <c r="S1503" s="132">
        <v>0</v>
      </c>
      <c r="T1503" s="132">
        <v>0</v>
      </c>
      <c r="U1503" s="132">
        <v>0</v>
      </c>
      <c r="V1503" s="132">
        <v>0</v>
      </c>
      <c r="W1503" s="132">
        <v>0</v>
      </c>
      <c r="X1503" s="132">
        <v>0</v>
      </c>
      <c r="Y1503" s="132">
        <v>0</v>
      </c>
      <c r="Z1503" s="132">
        <v>0</v>
      </c>
      <c r="AA1503" s="74"/>
      <c r="AB1503" s="301">
        <f t="shared" si="815"/>
        <v>0.22085492481203006</v>
      </c>
      <c r="AC1503" s="338">
        <f t="shared" si="816"/>
        <v>0.22085492481203006</v>
      </c>
      <c r="AD1503" s="74"/>
      <c r="AE1503" s="136">
        <v>2.8588018000000002</v>
      </c>
      <c r="AF1503" s="136">
        <v>2.8588018000000002</v>
      </c>
      <c r="AG1503" s="136">
        <v>0</v>
      </c>
      <c r="AH1503" s="136">
        <v>0</v>
      </c>
      <c r="AI1503" s="136">
        <v>0</v>
      </c>
      <c r="AJ1503" s="136">
        <v>0</v>
      </c>
      <c r="AK1503" s="136">
        <v>0</v>
      </c>
      <c r="AL1503" s="74"/>
      <c r="AM1503" s="133">
        <v>3.6709948000000002E-3</v>
      </c>
      <c r="AN1503" s="340">
        <f t="shared" si="817"/>
        <v>3.6709948000000002E-3</v>
      </c>
      <c r="AP1503" s="133">
        <v>3.4802173E-3</v>
      </c>
      <c r="AQ1503" s="133">
        <v>1.6876076999999999E-4</v>
      </c>
      <c r="AR1503" s="145">
        <v>2.2016736000000001E-5</v>
      </c>
      <c r="AS1503" s="134">
        <f t="shared" si="818"/>
        <v>2.0864612352399999E-7</v>
      </c>
      <c r="AT1503" s="135">
        <f t="shared" si="819"/>
        <v>6.2411528280200006E-10</v>
      </c>
      <c r="AU1503" s="135">
        <f t="shared" si="820"/>
        <v>3.0835763999999999E-3</v>
      </c>
      <c r="AV1503" s="302">
        <v>2.0495336999999999E-7</v>
      </c>
      <c r="AW1503" s="302">
        <v>6.1839377999999996E-10</v>
      </c>
      <c r="AX1503" s="302">
        <v>1.6895402E-14</v>
      </c>
      <c r="AY1503" s="303">
        <v>0</v>
      </c>
      <c r="AZ1503" s="303">
        <v>0</v>
      </c>
      <c r="BA1503" s="302">
        <v>1.4676824E-11</v>
      </c>
      <c r="BB1503" s="302">
        <v>3.6780767E-9</v>
      </c>
      <c r="BC1503" s="302">
        <v>2.0805607999999998E-12</v>
      </c>
      <c r="BD1503" s="302">
        <v>3.6240466000000001E-12</v>
      </c>
      <c r="BE1503" s="303">
        <v>0</v>
      </c>
      <c r="BF1503" s="303">
        <v>0</v>
      </c>
      <c r="BG1503" s="303">
        <v>0</v>
      </c>
      <c r="BH1503" s="303">
        <v>0</v>
      </c>
      <c r="BI1503" s="303">
        <v>0</v>
      </c>
      <c r="BJ1503" s="303">
        <v>0</v>
      </c>
      <c r="BK1503" s="303">
        <v>0</v>
      </c>
      <c r="BL1503" s="303">
        <v>0</v>
      </c>
      <c r="BM1503" s="303">
        <v>0</v>
      </c>
      <c r="BN1503" s="303">
        <v>3.0835763999999999E-3</v>
      </c>
      <c r="BO1503" s="303">
        <v>0</v>
      </c>
      <c r="BP1503" s="303">
        <v>0</v>
      </c>
      <c r="BQ1503" s="303">
        <v>0</v>
      </c>
      <c r="BR1503" s="74"/>
      <c r="BS1503" s="144">
        <v>8.4829922999999995E-6</v>
      </c>
      <c r="BT1503" s="144">
        <v>2.9817285000000003E-8</v>
      </c>
      <c r="BU1503" s="144">
        <v>6.1580212999999999E-6</v>
      </c>
      <c r="BV1503" s="136">
        <v>0</v>
      </c>
      <c r="BW1503" s="144">
        <v>4.6420746999999998E-8</v>
      </c>
      <c r="BX1503" s="144">
        <v>9.5015029E-9</v>
      </c>
      <c r="BY1503" s="136">
        <v>0</v>
      </c>
      <c r="BZ1503" s="144">
        <v>1.4421237E-8</v>
      </c>
      <c r="CA1503" s="136">
        <v>0</v>
      </c>
      <c r="CB1503" s="136">
        <v>0</v>
      </c>
      <c r="CC1503" s="136">
        <v>0</v>
      </c>
      <c r="CD1503" s="136">
        <v>0</v>
      </c>
      <c r="CE1503" s="136">
        <v>0</v>
      </c>
      <c r="CF1503" s="144">
        <v>1.9939269E-8</v>
      </c>
      <c r="CG1503" s="144">
        <v>2.2048711E-6</v>
      </c>
      <c r="CH1503" s="136">
        <v>0</v>
      </c>
      <c r="CI1503" s="136">
        <v>0</v>
      </c>
      <c r="CJ1503" s="188"/>
      <c r="CK1503" s="138"/>
      <c r="CL1503" s="233" t="s">
        <v>4679</v>
      </c>
      <c r="CP1503" s="141"/>
      <c r="CQ1503" s="74"/>
      <c r="CR1503" s="74"/>
      <c r="CS1503" s="74"/>
      <c r="CT1503" s="74"/>
      <c r="CU1503" s="74"/>
      <c r="CV1503" s="74"/>
    </row>
    <row r="1504" spans="1:100" ht="14.5" customHeight="1">
      <c r="A1504" s="74" t="s">
        <v>5539</v>
      </c>
      <c r="B1504" s="129" t="s">
        <v>5493</v>
      </c>
      <c r="C1504" s="130" t="str">
        <f t="shared" si="809"/>
        <v>B.046.04.116</v>
      </c>
      <c r="D1504" s="131" t="s">
        <v>5495</v>
      </c>
      <c r="E1504" s="129" t="s">
        <v>2549</v>
      </c>
      <c r="F1504" s="132" t="s">
        <v>5541</v>
      </c>
      <c r="G1504" s="132">
        <f t="shared" si="810"/>
        <v>3.6715192073000003E-2</v>
      </c>
      <c r="H1504" s="348">
        <f t="shared" si="811"/>
        <v>3.6715192073000003E-2</v>
      </c>
      <c r="I1504" s="74"/>
      <c r="J1504" s="132">
        <f t="shared" si="812"/>
        <v>1.5668800299999998E-4</v>
      </c>
      <c r="K1504" s="132">
        <f t="shared" si="813"/>
        <v>5.0892337000000003E-4</v>
      </c>
      <c r="L1504" s="300">
        <f t="shared" si="814"/>
        <v>5.0284826999999997E-3</v>
      </c>
      <c r="M1504" s="132">
        <v>3.1021098E-2</v>
      </c>
      <c r="N1504" s="132">
        <v>2.1595516999999999E-4</v>
      </c>
      <c r="O1504" s="132">
        <v>2.9296820000000002E-4</v>
      </c>
      <c r="P1504" s="132">
        <v>1.2223489999999999E-4</v>
      </c>
      <c r="Q1504" s="304">
        <v>3.4453102999999999E-5</v>
      </c>
      <c r="R1504" s="132">
        <v>0</v>
      </c>
      <c r="S1504" s="132">
        <v>0</v>
      </c>
      <c r="T1504" s="132">
        <v>0</v>
      </c>
      <c r="U1504" s="132">
        <v>0</v>
      </c>
      <c r="V1504" s="132">
        <v>0</v>
      </c>
      <c r="W1504" s="132">
        <v>5.0284826999999997E-3</v>
      </c>
      <c r="X1504" s="132">
        <v>0</v>
      </c>
      <c r="Y1504" s="132">
        <v>0</v>
      </c>
      <c r="Z1504" s="132">
        <v>0</v>
      </c>
      <c r="AA1504" s="74"/>
      <c r="AB1504" s="301">
        <f t="shared" si="815"/>
        <v>0.23324133834586466</v>
      </c>
      <c r="AC1504" s="338">
        <f t="shared" si="816"/>
        <v>0.23324133834586466</v>
      </c>
      <c r="AD1504" s="74"/>
      <c r="AE1504" s="136">
        <v>3.6376981000000002</v>
      </c>
      <c r="AF1504" s="136">
        <v>2.9560491999999998</v>
      </c>
      <c r="AG1504" s="136">
        <v>0.68164884999999997</v>
      </c>
      <c r="AH1504" s="136">
        <v>0</v>
      </c>
      <c r="AI1504" s="136">
        <v>0</v>
      </c>
      <c r="AJ1504" s="136">
        <v>0</v>
      </c>
      <c r="AK1504" s="136">
        <v>0</v>
      </c>
      <c r="AL1504" s="74"/>
      <c r="AM1504" s="133">
        <v>3.9102826000000004E-3</v>
      </c>
      <c r="AN1504" s="340">
        <f t="shared" si="817"/>
        <v>3.9102826000000004E-3</v>
      </c>
      <c r="AP1504" s="133">
        <v>3.7081416000000001E-3</v>
      </c>
      <c r="AQ1504" s="133">
        <v>1.7894056999999999E-4</v>
      </c>
      <c r="AR1504" s="145">
        <v>2.3200431E-5</v>
      </c>
      <c r="AS1504" s="134">
        <f t="shared" si="818"/>
        <v>2.2231064445000001E-7</v>
      </c>
      <c r="AT1504" s="135">
        <f t="shared" si="819"/>
        <v>6.6176247186200004E-10</v>
      </c>
      <c r="AU1504" s="135">
        <f t="shared" si="820"/>
        <v>3.2493601000000002E-3</v>
      </c>
      <c r="AV1504" s="302">
        <v>2.1644795999999999E-7</v>
      </c>
      <c r="AW1504" s="302">
        <v>6.5307574000000003E-10</v>
      </c>
      <c r="AX1504" s="302">
        <v>1.7842962E-14</v>
      </c>
      <c r="AY1504" s="303">
        <v>0</v>
      </c>
      <c r="AZ1504" s="303">
        <v>0</v>
      </c>
      <c r="BA1504" s="302">
        <v>1.8175449999999999E-11</v>
      </c>
      <c r="BB1504" s="302">
        <v>5.8445090000000002E-9</v>
      </c>
      <c r="BC1504" s="302">
        <v>2.5765199E-12</v>
      </c>
      <c r="BD1504" s="302">
        <v>6.092369E-12</v>
      </c>
      <c r="BE1504" s="303">
        <v>0</v>
      </c>
      <c r="BF1504" s="303">
        <v>0</v>
      </c>
      <c r="BG1504" s="303">
        <v>0</v>
      </c>
      <c r="BH1504" s="303">
        <v>0</v>
      </c>
      <c r="BI1504" s="303">
        <v>0</v>
      </c>
      <c r="BJ1504" s="303">
        <v>0</v>
      </c>
      <c r="BK1504" s="303">
        <v>0</v>
      </c>
      <c r="BL1504" s="303">
        <v>0</v>
      </c>
      <c r="BM1504" s="303">
        <v>0</v>
      </c>
      <c r="BN1504" s="303">
        <v>3.2493601000000002E-3</v>
      </c>
      <c r="BO1504" s="303">
        <v>0</v>
      </c>
      <c r="BP1504" s="303">
        <v>0</v>
      </c>
      <c r="BQ1504" s="303">
        <v>0</v>
      </c>
      <c r="BR1504" s="74"/>
      <c r="BS1504" s="144">
        <v>9.8638675E-6</v>
      </c>
      <c r="BT1504" s="144">
        <v>4.7986488999999997E-8</v>
      </c>
      <c r="BU1504" s="144">
        <v>6.5033873000000004E-6</v>
      </c>
      <c r="BV1504" s="136">
        <v>0</v>
      </c>
      <c r="BW1504" s="144">
        <v>6.1592084E-8</v>
      </c>
      <c r="BX1504" s="144">
        <v>1.1766448E-8</v>
      </c>
      <c r="BY1504" s="136">
        <v>0</v>
      </c>
      <c r="BZ1504" s="144">
        <v>1.7858936000000001E-8</v>
      </c>
      <c r="CA1504" s="136">
        <v>0</v>
      </c>
      <c r="CB1504" s="136">
        <v>0</v>
      </c>
      <c r="CC1504" s="136">
        <v>0</v>
      </c>
      <c r="CD1504" s="136">
        <v>0</v>
      </c>
      <c r="CE1504" s="136">
        <v>0</v>
      </c>
      <c r="CF1504" s="144">
        <v>2.5410377000000002E-8</v>
      </c>
      <c r="CG1504" s="144">
        <v>3.1958659000000002E-6</v>
      </c>
      <c r="CH1504" s="136">
        <v>0</v>
      </c>
      <c r="CI1504" s="136">
        <v>0</v>
      </c>
      <c r="CJ1504" s="188"/>
      <c r="CK1504" s="138"/>
      <c r="CL1504" s="233" t="s">
        <v>4679</v>
      </c>
      <c r="CQ1504" s="74"/>
      <c r="CR1504" s="74"/>
      <c r="CS1504" s="74"/>
      <c r="CT1504" s="74"/>
      <c r="CU1504" s="74"/>
      <c r="CV1504" s="74"/>
    </row>
    <row r="1505" spans="1:100" ht="14.5" customHeight="1">
      <c r="A1505" s="74" t="s">
        <v>5542</v>
      </c>
      <c r="B1505" s="129" t="s">
        <v>5493</v>
      </c>
      <c r="C1505" s="130" t="str">
        <f t="shared" si="809"/>
        <v>B.046.04.117</v>
      </c>
      <c r="D1505" s="131" t="s">
        <v>5495</v>
      </c>
      <c r="E1505" s="129" t="s">
        <v>2549</v>
      </c>
      <c r="F1505" s="132" t="s">
        <v>5544</v>
      </c>
      <c r="G1505" s="132">
        <f t="shared" si="810"/>
        <v>2.8889868688999999E-2</v>
      </c>
      <c r="H1505" s="348">
        <f t="shared" si="811"/>
        <v>2.8889868688999999E-2</v>
      </c>
      <c r="I1505" s="74"/>
      <c r="J1505" s="132">
        <f t="shared" si="812"/>
        <v>1.26815879E-4</v>
      </c>
      <c r="K1505" s="132">
        <f t="shared" si="813"/>
        <v>3.3688681000000002E-4</v>
      </c>
      <c r="L1505" s="300">
        <f t="shared" si="814"/>
        <v>0</v>
      </c>
      <c r="M1505" s="132">
        <v>2.8426165999999999E-2</v>
      </c>
      <c r="N1505" s="132">
        <v>1.0949166E-4</v>
      </c>
      <c r="O1505" s="132">
        <v>2.2739515E-4</v>
      </c>
      <c r="P1505" s="304">
        <v>9.5521622000000004E-5</v>
      </c>
      <c r="Q1505" s="304">
        <v>3.1294256999999999E-5</v>
      </c>
      <c r="R1505" s="132">
        <v>0</v>
      </c>
      <c r="S1505" s="132">
        <v>0</v>
      </c>
      <c r="T1505" s="132">
        <v>0</v>
      </c>
      <c r="U1505" s="132">
        <v>0</v>
      </c>
      <c r="V1505" s="132">
        <v>0</v>
      </c>
      <c r="W1505" s="132">
        <v>0</v>
      </c>
      <c r="X1505" s="132">
        <v>0</v>
      </c>
      <c r="Y1505" s="132">
        <v>0</v>
      </c>
      <c r="Z1505" s="132">
        <v>0</v>
      </c>
      <c r="AA1505" s="74"/>
      <c r="AB1505" s="301">
        <f t="shared" si="815"/>
        <v>0.21373057142857141</v>
      </c>
      <c r="AC1505" s="338">
        <f t="shared" si="816"/>
        <v>0.21373057142857141</v>
      </c>
      <c r="AD1505" s="74"/>
      <c r="AE1505" s="136">
        <v>2.8004533999999999</v>
      </c>
      <c r="AF1505" s="136">
        <v>2.8004533999999999</v>
      </c>
      <c r="AG1505" s="136">
        <v>0</v>
      </c>
      <c r="AH1505" s="136">
        <v>0</v>
      </c>
      <c r="AI1505" s="136">
        <v>0</v>
      </c>
      <c r="AJ1505" s="136">
        <v>0</v>
      </c>
      <c r="AK1505" s="136">
        <v>0</v>
      </c>
      <c r="AL1505" s="74"/>
      <c r="AM1505" s="133">
        <v>3.5525755999999999E-3</v>
      </c>
      <c r="AN1505" s="340">
        <f t="shared" si="817"/>
        <v>3.5525755999999999E-3</v>
      </c>
      <c r="AP1505" s="133">
        <v>3.3679522000000001E-3</v>
      </c>
      <c r="AQ1505" s="133">
        <v>1.6331688E-4</v>
      </c>
      <c r="AR1505" s="145">
        <v>2.1306517999999999E-5</v>
      </c>
      <c r="AS1505" s="134">
        <f t="shared" si="818"/>
        <v>2.0191560247799999E-7</v>
      </c>
      <c r="AT1505" s="135">
        <f t="shared" si="819"/>
        <v>6.0398253818899999E-10</v>
      </c>
      <c r="AU1505" s="135">
        <f t="shared" si="820"/>
        <v>2.9841061999999999E-3</v>
      </c>
      <c r="AV1505" s="302">
        <v>1.9834196999999999E-7</v>
      </c>
      <c r="AW1505" s="302">
        <v>5.9844559999999998E-10</v>
      </c>
      <c r="AX1505" s="302">
        <v>1.6350389E-14</v>
      </c>
      <c r="AY1505" s="303">
        <v>0</v>
      </c>
      <c r="AZ1505" s="303">
        <v>0</v>
      </c>
      <c r="BA1505" s="302">
        <v>1.4203378E-11</v>
      </c>
      <c r="BB1505" s="302">
        <v>3.5594291000000001E-9</v>
      </c>
      <c r="BC1505" s="302">
        <v>2.0134459000000001E-12</v>
      </c>
      <c r="BD1505" s="302">
        <v>3.5071418999999998E-12</v>
      </c>
      <c r="BE1505" s="303">
        <v>0</v>
      </c>
      <c r="BF1505" s="303">
        <v>0</v>
      </c>
      <c r="BG1505" s="303">
        <v>0</v>
      </c>
      <c r="BH1505" s="303">
        <v>0</v>
      </c>
      <c r="BI1505" s="303">
        <v>0</v>
      </c>
      <c r="BJ1505" s="303">
        <v>0</v>
      </c>
      <c r="BK1505" s="303">
        <v>0</v>
      </c>
      <c r="BL1505" s="303">
        <v>0</v>
      </c>
      <c r="BM1505" s="303">
        <v>0</v>
      </c>
      <c r="BN1505" s="303">
        <v>2.9841061999999999E-3</v>
      </c>
      <c r="BO1505" s="303">
        <v>0</v>
      </c>
      <c r="BP1505" s="303">
        <v>0</v>
      </c>
      <c r="BQ1505" s="303">
        <v>0</v>
      </c>
      <c r="BR1505" s="74"/>
      <c r="BS1505" s="144">
        <v>8.2093473999999995E-6</v>
      </c>
      <c r="BT1505" s="144">
        <v>2.8855437E-8</v>
      </c>
      <c r="BU1505" s="144">
        <v>5.9593753999999998E-6</v>
      </c>
      <c r="BV1505" s="136">
        <v>0</v>
      </c>
      <c r="BW1505" s="144">
        <v>4.4923302999999999E-8</v>
      </c>
      <c r="BX1505" s="144">
        <v>9.1950027999999998E-9</v>
      </c>
      <c r="BY1505" s="136">
        <v>0</v>
      </c>
      <c r="BZ1505" s="144">
        <v>1.3956035999999999E-8</v>
      </c>
      <c r="CA1505" s="136">
        <v>0</v>
      </c>
      <c r="CB1505" s="136">
        <v>0</v>
      </c>
      <c r="CC1505" s="136">
        <v>0</v>
      </c>
      <c r="CD1505" s="136">
        <v>0</v>
      </c>
      <c r="CE1505" s="136">
        <v>0</v>
      </c>
      <c r="CF1505" s="144">
        <v>1.9296067000000001E-8</v>
      </c>
      <c r="CG1505" s="144">
        <v>2.1337461999999999E-6</v>
      </c>
      <c r="CH1505" s="136">
        <v>0</v>
      </c>
      <c r="CI1505" s="136">
        <v>0</v>
      </c>
      <c r="CJ1505" s="188"/>
      <c r="CK1505" s="138"/>
      <c r="CL1505" s="233" t="s">
        <v>4679</v>
      </c>
      <c r="CQ1505" s="74"/>
      <c r="CR1505" s="74"/>
      <c r="CS1505" s="74"/>
      <c r="CT1505" s="74"/>
      <c r="CU1505" s="74"/>
      <c r="CV1505" s="74"/>
    </row>
    <row r="1506" spans="1:100" ht="14.5" customHeight="1">
      <c r="A1506" s="74" t="s">
        <v>5545</v>
      </c>
      <c r="B1506" s="129" t="s">
        <v>5493</v>
      </c>
      <c r="C1506" s="130" t="str">
        <f t="shared" si="809"/>
        <v>B.046.04.118</v>
      </c>
      <c r="D1506" s="131" t="s">
        <v>5495</v>
      </c>
      <c r="E1506" s="129" t="s">
        <v>2549</v>
      </c>
      <c r="F1506" s="132" t="s">
        <v>5547</v>
      </c>
      <c r="G1506" s="132">
        <f t="shared" si="810"/>
        <v>2.9566306899999999E-2</v>
      </c>
      <c r="H1506" s="348">
        <f t="shared" si="811"/>
        <v>2.9566306899999999E-2</v>
      </c>
      <c r="I1506" s="74"/>
      <c r="J1506" s="132">
        <f t="shared" si="812"/>
        <v>1.2702161E-4</v>
      </c>
      <c r="K1506" s="132">
        <f t="shared" si="813"/>
        <v>3.9462909000000004E-4</v>
      </c>
      <c r="L1506" s="300">
        <f t="shared" si="814"/>
        <v>3.1031962E-3</v>
      </c>
      <c r="M1506" s="132">
        <v>2.594146E-2</v>
      </c>
      <c r="N1506" s="132">
        <v>1.5945402000000001E-4</v>
      </c>
      <c r="O1506" s="132">
        <v>2.3517507E-4</v>
      </c>
      <c r="P1506" s="304">
        <v>9.8276326000000004E-5</v>
      </c>
      <c r="Q1506" s="304">
        <v>2.8745284E-5</v>
      </c>
      <c r="R1506" s="132">
        <v>0</v>
      </c>
      <c r="S1506" s="132">
        <v>0</v>
      </c>
      <c r="T1506" s="132">
        <v>0</v>
      </c>
      <c r="U1506" s="132">
        <v>0</v>
      </c>
      <c r="V1506" s="132">
        <v>0</v>
      </c>
      <c r="W1506" s="132">
        <v>3.1031962E-3</v>
      </c>
      <c r="X1506" s="132">
        <v>0</v>
      </c>
      <c r="Y1506" s="132">
        <v>0</v>
      </c>
      <c r="Z1506" s="132">
        <v>0</v>
      </c>
      <c r="AA1506" s="74"/>
      <c r="AB1506" s="301">
        <f t="shared" si="815"/>
        <v>0.1950485714285714</v>
      </c>
      <c r="AC1506" s="338">
        <f t="shared" si="816"/>
        <v>0.1950485714285714</v>
      </c>
      <c r="AD1506" s="74"/>
      <c r="AE1506" s="136">
        <v>3.0655192000000002</v>
      </c>
      <c r="AF1506" s="136">
        <v>2.6448575000000001</v>
      </c>
      <c r="AG1506" s="136">
        <v>0.42066171000000002</v>
      </c>
      <c r="AH1506" s="136">
        <v>0</v>
      </c>
      <c r="AI1506" s="136">
        <v>0</v>
      </c>
      <c r="AJ1506" s="136">
        <v>0</v>
      </c>
      <c r="AK1506" s="136">
        <v>0</v>
      </c>
      <c r="AL1506" s="74"/>
      <c r="AM1506" s="133">
        <v>3.2626625000000001E-3</v>
      </c>
      <c r="AN1506" s="340">
        <f t="shared" si="817"/>
        <v>3.2626625000000001E-3</v>
      </c>
      <c r="AP1506" s="133">
        <v>3.0937670999999999E-3</v>
      </c>
      <c r="AQ1506" s="133">
        <v>1.4948275999999999E-4</v>
      </c>
      <c r="AR1506" s="145">
        <v>1.9412606000000001E-5</v>
      </c>
      <c r="AS1506" s="134">
        <f t="shared" si="818"/>
        <v>1.8547764138300001E-7</v>
      </c>
      <c r="AT1506" s="135">
        <f t="shared" si="819"/>
        <v>5.5282083721599996E-10</v>
      </c>
      <c r="AU1506" s="135">
        <f t="shared" si="820"/>
        <v>2.7188523E-3</v>
      </c>
      <c r="AV1506" s="302">
        <v>1.8100506999999999E-7</v>
      </c>
      <c r="AW1506" s="302">
        <v>5.4613598999999996E-10</v>
      </c>
      <c r="AX1506" s="302">
        <v>1.4921216E-14</v>
      </c>
      <c r="AY1506" s="303">
        <v>0</v>
      </c>
      <c r="AZ1506" s="303">
        <v>0</v>
      </c>
      <c r="BA1506" s="302">
        <v>1.4612983000000002E-11</v>
      </c>
      <c r="BB1506" s="302">
        <v>4.4579584000000001E-9</v>
      </c>
      <c r="BC1506" s="302">
        <v>2.0715108E-12</v>
      </c>
      <c r="BD1506" s="302">
        <v>4.5984152000000002E-12</v>
      </c>
      <c r="BE1506" s="303">
        <v>0</v>
      </c>
      <c r="BF1506" s="303">
        <v>0</v>
      </c>
      <c r="BG1506" s="303">
        <v>0</v>
      </c>
      <c r="BH1506" s="303">
        <v>0</v>
      </c>
      <c r="BI1506" s="303">
        <v>0</v>
      </c>
      <c r="BJ1506" s="303">
        <v>0</v>
      </c>
      <c r="BK1506" s="303">
        <v>0</v>
      </c>
      <c r="BL1506" s="303">
        <v>0</v>
      </c>
      <c r="BM1506" s="303">
        <v>0</v>
      </c>
      <c r="BN1506" s="303">
        <v>2.7188523E-3</v>
      </c>
      <c r="BO1506" s="303">
        <v>0</v>
      </c>
      <c r="BP1506" s="303">
        <v>0</v>
      </c>
      <c r="BQ1506" s="303">
        <v>0</v>
      </c>
      <c r="BR1506" s="74"/>
      <c r="BS1506" s="144">
        <v>8.0503439000000002E-6</v>
      </c>
      <c r="BT1506" s="144">
        <v>3.6513858E-8</v>
      </c>
      <c r="BU1506" s="144">
        <v>5.4384716E-6</v>
      </c>
      <c r="BV1506" s="136">
        <v>0</v>
      </c>
      <c r="BW1506" s="144">
        <v>4.8752533999999997E-8</v>
      </c>
      <c r="BX1506" s="144">
        <v>9.4601733000000007E-9</v>
      </c>
      <c r="BY1506" s="136">
        <v>0</v>
      </c>
      <c r="BZ1506" s="144">
        <v>1.4358507E-8</v>
      </c>
      <c r="CA1506" s="136">
        <v>0</v>
      </c>
      <c r="CB1506" s="136">
        <v>0</v>
      </c>
      <c r="CC1506" s="136">
        <v>0</v>
      </c>
      <c r="CD1506" s="136">
        <v>0</v>
      </c>
      <c r="CE1506" s="136">
        <v>0</v>
      </c>
      <c r="CF1506" s="144">
        <v>2.0295653E-8</v>
      </c>
      <c r="CG1506" s="144">
        <v>2.4824916E-6</v>
      </c>
      <c r="CH1506" s="136">
        <v>0</v>
      </c>
      <c r="CI1506" s="136">
        <v>0</v>
      </c>
      <c r="CJ1506" s="188"/>
      <c r="CK1506" s="138"/>
      <c r="CL1506" s="233" t="s">
        <v>4679</v>
      </c>
      <c r="CQ1506" s="74"/>
      <c r="CR1506" s="74"/>
      <c r="CS1506" s="74"/>
      <c r="CT1506" s="74"/>
      <c r="CU1506" s="74"/>
      <c r="CV1506" s="74"/>
    </row>
    <row r="1507" spans="1:100" ht="14.5" customHeight="1">
      <c r="A1507" s="74" t="s">
        <v>5548</v>
      </c>
      <c r="B1507" s="129" t="s">
        <v>5493</v>
      </c>
      <c r="C1507" s="130" t="str">
        <f t="shared" si="809"/>
        <v>B.046.04.119</v>
      </c>
      <c r="D1507" s="131" t="s">
        <v>5495</v>
      </c>
      <c r="E1507" s="129" t="s">
        <v>2549</v>
      </c>
      <c r="F1507" s="132" t="s">
        <v>5550</v>
      </c>
      <c r="G1507" s="132">
        <f t="shared" si="810"/>
        <v>2.6321880673000002E-2</v>
      </c>
      <c r="H1507" s="348">
        <f t="shared" si="811"/>
        <v>2.6321880673000002E-2</v>
      </c>
      <c r="I1507" s="74"/>
      <c r="J1507" s="132">
        <f t="shared" si="812"/>
        <v>1.15543356E-4</v>
      </c>
      <c r="K1507" s="132">
        <f t="shared" si="813"/>
        <v>3.0694131700000001E-4</v>
      </c>
      <c r="L1507" s="300">
        <f t="shared" si="814"/>
        <v>0</v>
      </c>
      <c r="M1507" s="132">
        <v>2.5899396000000002E-2</v>
      </c>
      <c r="N1507" s="304">
        <v>9.9759066999999995E-5</v>
      </c>
      <c r="O1507" s="132">
        <v>2.0718225000000001E-4</v>
      </c>
      <c r="P1507" s="304">
        <v>8.7030810999999997E-5</v>
      </c>
      <c r="Q1507" s="304">
        <v>2.8512545000000002E-5</v>
      </c>
      <c r="R1507" s="132">
        <v>0</v>
      </c>
      <c r="S1507" s="132">
        <v>0</v>
      </c>
      <c r="T1507" s="132">
        <v>0</v>
      </c>
      <c r="U1507" s="132">
        <v>0</v>
      </c>
      <c r="V1507" s="132">
        <v>0</v>
      </c>
      <c r="W1507" s="132">
        <v>0</v>
      </c>
      <c r="X1507" s="132">
        <v>0</v>
      </c>
      <c r="Y1507" s="132">
        <v>0</v>
      </c>
      <c r="Z1507" s="132">
        <v>0</v>
      </c>
      <c r="AA1507" s="74"/>
      <c r="AB1507" s="301">
        <f t="shared" si="815"/>
        <v>0.19473230075187969</v>
      </c>
      <c r="AC1507" s="338">
        <f t="shared" si="816"/>
        <v>0.19473230075187969</v>
      </c>
      <c r="AD1507" s="74"/>
      <c r="AE1507" s="136">
        <v>2.6448575000000001</v>
      </c>
      <c r="AF1507" s="136">
        <v>2.6448575000000001</v>
      </c>
      <c r="AG1507" s="136">
        <v>0</v>
      </c>
      <c r="AH1507" s="136">
        <v>0</v>
      </c>
      <c r="AI1507" s="136">
        <v>0</v>
      </c>
      <c r="AJ1507" s="136">
        <v>0</v>
      </c>
      <c r="AK1507" s="136">
        <v>0</v>
      </c>
      <c r="AL1507" s="74"/>
      <c r="AM1507" s="133">
        <v>3.2367911000000002E-3</v>
      </c>
      <c r="AN1507" s="340">
        <f t="shared" si="817"/>
        <v>3.2367911000000002E-3</v>
      </c>
      <c r="AP1507" s="133">
        <v>3.0685787E-3</v>
      </c>
      <c r="AQ1507" s="133">
        <v>1.4879982E-4</v>
      </c>
      <c r="AR1507" s="145">
        <v>1.9412606000000001E-5</v>
      </c>
      <c r="AS1507" s="134">
        <f t="shared" si="818"/>
        <v>1.83967546256E-7</v>
      </c>
      <c r="AT1507" s="135">
        <f t="shared" si="819"/>
        <v>5.5029519592100001E-10</v>
      </c>
      <c r="AU1507" s="135">
        <f t="shared" si="820"/>
        <v>2.7188523E-3</v>
      </c>
      <c r="AV1507" s="302">
        <v>1.8071157000000001E-7</v>
      </c>
      <c r="AW1507" s="302">
        <v>5.4525043000000001E-10</v>
      </c>
      <c r="AX1507" s="302">
        <v>1.4897021000000001E-14</v>
      </c>
      <c r="AY1507" s="303">
        <v>0</v>
      </c>
      <c r="AZ1507" s="303">
        <v>0</v>
      </c>
      <c r="BA1507" s="302">
        <v>1.2940856000000001E-11</v>
      </c>
      <c r="BB1507" s="302">
        <v>3.2430354000000002E-9</v>
      </c>
      <c r="BC1507" s="302">
        <v>1.8344730000000001E-12</v>
      </c>
      <c r="BD1507" s="302">
        <v>3.1953959E-12</v>
      </c>
      <c r="BE1507" s="303">
        <v>0</v>
      </c>
      <c r="BF1507" s="303">
        <v>0</v>
      </c>
      <c r="BG1507" s="303">
        <v>0</v>
      </c>
      <c r="BH1507" s="303">
        <v>0</v>
      </c>
      <c r="BI1507" s="303">
        <v>0</v>
      </c>
      <c r="BJ1507" s="303">
        <v>0</v>
      </c>
      <c r="BK1507" s="303">
        <v>0</v>
      </c>
      <c r="BL1507" s="303">
        <v>0</v>
      </c>
      <c r="BM1507" s="303">
        <v>0</v>
      </c>
      <c r="BN1507" s="303">
        <v>2.7188523E-3</v>
      </c>
      <c r="BO1507" s="303">
        <v>0</v>
      </c>
      <c r="BP1507" s="303">
        <v>0</v>
      </c>
      <c r="BQ1507" s="303">
        <v>0</v>
      </c>
      <c r="BR1507" s="74"/>
      <c r="BS1507" s="144">
        <v>7.4796276999999996E-6</v>
      </c>
      <c r="BT1507" s="144">
        <v>2.6290508999999999E-8</v>
      </c>
      <c r="BU1507" s="144">
        <v>5.4296531000000004E-6</v>
      </c>
      <c r="BV1507" s="136">
        <v>0</v>
      </c>
      <c r="BW1507" s="144">
        <v>4.0930120999999999E-8</v>
      </c>
      <c r="BX1507" s="144">
        <v>8.3776692999999994E-9</v>
      </c>
      <c r="BY1507" s="136">
        <v>0</v>
      </c>
      <c r="BZ1507" s="144">
        <v>1.2715499E-8</v>
      </c>
      <c r="CA1507" s="136">
        <v>0</v>
      </c>
      <c r="CB1507" s="136">
        <v>0</v>
      </c>
      <c r="CC1507" s="136">
        <v>0</v>
      </c>
      <c r="CD1507" s="136">
        <v>0</v>
      </c>
      <c r="CE1507" s="136">
        <v>0</v>
      </c>
      <c r="CF1507" s="144">
        <v>1.7580860999999999E-8</v>
      </c>
      <c r="CG1507" s="144">
        <v>1.9440799000000001E-6</v>
      </c>
      <c r="CH1507" s="136">
        <v>0</v>
      </c>
      <c r="CI1507" s="136">
        <v>0</v>
      </c>
      <c r="CJ1507" s="188"/>
      <c r="CK1507" s="138"/>
      <c r="CL1507" s="233" t="s">
        <v>4679</v>
      </c>
      <c r="CQ1507" s="74"/>
      <c r="CR1507" s="74"/>
      <c r="CS1507" s="74"/>
      <c r="CT1507" s="74"/>
      <c r="CU1507" s="74"/>
      <c r="CV1507" s="74"/>
    </row>
    <row r="1508" spans="1:100" ht="14.5" customHeight="1">
      <c r="A1508" s="74" t="s">
        <v>5551</v>
      </c>
      <c r="B1508" s="129" t="s">
        <v>5493</v>
      </c>
      <c r="C1508" s="130" t="str">
        <f t="shared" si="809"/>
        <v>B.046.04.120</v>
      </c>
      <c r="D1508" s="131" t="s">
        <v>5495</v>
      </c>
      <c r="E1508" s="129" t="s">
        <v>2549</v>
      </c>
      <c r="F1508" s="132" t="s">
        <v>5553</v>
      </c>
      <c r="G1508" s="132">
        <f t="shared" si="810"/>
        <v>2.6642878921E-2</v>
      </c>
      <c r="H1508" s="348">
        <f t="shared" si="811"/>
        <v>2.6642878921E-2</v>
      </c>
      <c r="I1508" s="74"/>
      <c r="J1508" s="132">
        <f t="shared" si="812"/>
        <v>1.16952421E-4</v>
      </c>
      <c r="K1508" s="132">
        <f t="shared" si="813"/>
        <v>3.1068449999999999E-4</v>
      </c>
      <c r="L1508" s="300">
        <f t="shared" si="814"/>
        <v>0</v>
      </c>
      <c r="M1508" s="132">
        <v>2.6215242E-2</v>
      </c>
      <c r="N1508" s="132">
        <v>1.0097564000000001E-4</v>
      </c>
      <c r="O1508" s="132">
        <v>2.0970886E-4</v>
      </c>
      <c r="P1508" s="304">
        <v>8.8092161999999999E-5</v>
      </c>
      <c r="Q1508" s="304">
        <v>2.8860259E-5</v>
      </c>
      <c r="R1508" s="132">
        <v>0</v>
      </c>
      <c r="S1508" s="132">
        <v>0</v>
      </c>
      <c r="T1508" s="132">
        <v>0</v>
      </c>
      <c r="U1508" s="132">
        <v>0</v>
      </c>
      <c r="V1508" s="132">
        <v>0</v>
      </c>
      <c r="W1508" s="132">
        <v>0</v>
      </c>
      <c r="X1508" s="132">
        <v>0</v>
      </c>
      <c r="Y1508" s="132">
        <v>0</v>
      </c>
      <c r="Z1508" s="132">
        <v>0</v>
      </c>
      <c r="AA1508" s="74"/>
      <c r="AB1508" s="301">
        <f t="shared" si="815"/>
        <v>0.19710708270676691</v>
      </c>
      <c r="AC1508" s="338">
        <f t="shared" si="816"/>
        <v>0.19710708270676691</v>
      </c>
      <c r="AD1508" s="74"/>
      <c r="AE1508" s="136">
        <v>2.664307</v>
      </c>
      <c r="AF1508" s="136">
        <v>2.664307</v>
      </c>
      <c r="AG1508" s="136">
        <v>0</v>
      </c>
      <c r="AH1508" s="136">
        <v>0</v>
      </c>
      <c r="AI1508" s="136">
        <v>0</v>
      </c>
      <c r="AJ1508" s="136">
        <v>0</v>
      </c>
      <c r="AK1508" s="136">
        <v>0</v>
      </c>
      <c r="AL1508" s="74"/>
      <c r="AM1508" s="133">
        <v>3.2762642000000002E-3</v>
      </c>
      <c r="AN1508" s="340">
        <f t="shared" si="817"/>
        <v>3.2762642000000002E-3</v>
      </c>
      <c r="AP1508" s="133">
        <v>3.1060004E-3</v>
      </c>
      <c r="AQ1508" s="133">
        <v>1.5061445E-4</v>
      </c>
      <c r="AR1508" s="145">
        <v>1.9649345000000002E-5</v>
      </c>
      <c r="AS1508" s="134">
        <f t="shared" si="818"/>
        <v>1.8621105327099999E-7</v>
      </c>
      <c r="AT1508" s="135">
        <f t="shared" si="819"/>
        <v>5.5700611749200007E-10</v>
      </c>
      <c r="AU1508" s="135">
        <f t="shared" si="820"/>
        <v>2.7520091000000002E-3</v>
      </c>
      <c r="AV1508" s="302">
        <v>1.8291537000000001E-7</v>
      </c>
      <c r="AW1508" s="302">
        <v>5.5189982999999999E-10</v>
      </c>
      <c r="AX1508" s="302">
        <v>1.5078691999999999E-14</v>
      </c>
      <c r="AY1508" s="303">
        <v>0</v>
      </c>
      <c r="AZ1508" s="303">
        <v>0</v>
      </c>
      <c r="BA1508" s="302">
        <v>1.3098671000000001E-11</v>
      </c>
      <c r="BB1508" s="302">
        <v>3.2825845999999999E-9</v>
      </c>
      <c r="BC1508" s="302">
        <v>1.8568445999999998E-12</v>
      </c>
      <c r="BD1508" s="302">
        <v>3.2343642E-12</v>
      </c>
      <c r="BE1508" s="303">
        <v>0</v>
      </c>
      <c r="BF1508" s="303">
        <v>0</v>
      </c>
      <c r="BG1508" s="303">
        <v>0</v>
      </c>
      <c r="BH1508" s="303">
        <v>0</v>
      </c>
      <c r="BI1508" s="303">
        <v>0</v>
      </c>
      <c r="BJ1508" s="303">
        <v>0</v>
      </c>
      <c r="BK1508" s="303">
        <v>0</v>
      </c>
      <c r="BL1508" s="303">
        <v>0</v>
      </c>
      <c r="BM1508" s="303">
        <v>0</v>
      </c>
      <c r="BN1508" s="303">
        <v>2.7520091000000002E-3</v>
      </c>
      <c r="BO1508" s="303">
        <v>0</v>
      </c>
      <c r="BP1508" s="303">
        <v>0</v>
      </c>
      <c r="BQ1508" s="303">
        <v>0</v>
      </c>
      <c r="BR1508" s="74"/>
      <c r="BS1508" s="144">
        <v>7.5708426E-6</v>
      </c>
      <c r="BT1508" s="144">
        <v>2.6611124999999999E-8</v>
      </c>
      <c r="BU1508" s="144">
        <v>5.4958683999999999E-6</v>
      </c>
      <c r="BV1508" s="136">
        <v>0</v>
      </c>
      <c r="BW1508" s="144">
        <v>4.1429269000000003E-8</v>
      </c>
      <c r="BX1508" s="144">
        <v>8.4798359999999995E-9</v>
      </c>
      <c r="BY1508" s="136">
        <v>0</v>
      </c>
      <c r="BZ1508" s="144">
        <v>1.2870566000000001E-8</v>
      </c>
      <c r="CA1508" s="136">
        <v>0</v>
      </c>
      <c r="CB1508" s="136">
        <v>0</v>
      </c>
      <c r="CC1508" s="136">
        <v>0</v>
      </c>
      <c r="CD1508" s="136">
        <v>0</v>
      </c>
      <c r="CE1508" s="136">
        <v>0</v>
      </c>
      <c r="CF1508" s="144">
        <v>1.7795261999999999E-8</v>
      </c>
      <c r="CG1508" s="144">
        <v>1.9677881000000001E-6</v>
      </c>
      <c r="CH1508" s="136">
        <v>0</v>
      </c>
      <c r="CI1508" s="136">
        <v>0</v>
      </c>
      <c r="CJ1508" s="188"/>
      <c r="CK1508" s="138"/>
      <c r="CL1508" s="233" t="s">
        <v>4679</v>
      </c>
      <c r="CQ1508" s="74"/>
      <c r="CR1508" s="74"/>
      <c r="CS1508" s="74"/>
      <c r="CT1508" s="74"/>
      <c r="CU1508" s="74"/>
      <c r="CV1508" s="74"/>
    </row>
    <row r="1509" spans="1:100" ht="14.5" customHeight="1">
      <c r="A1509" s="74" t="s">
        <v>5554</v>
      </c>
      <c r="B1509" s="129" t="s">
        <v>5493</v>
      </c>
      <c r="C1509" s="130" t="str">
        <f t="shared" si="809"/>
        <v>B.046.04.121</v>
      </c>
      <c r="D1509" s="131" t="s">
        <v>5495</v>
      </c>
      <c r="E1509" s="129" t="s">
        <v>2549</v>
      </c>
      <c r="F1509" s="132" t="s">
        <v>5556</v>
      </c>
      <c r="G1509" s="132">
        <f t="shared" si="810"/>
        <v>2.9130721703E-2</v>
      </c>
      <c r="H1509" s="348">
        <f t="shared" si="811"/>
        <v>2.9130721703E-2</v>
      </c>
      <c r="I1509" s="74"/>
      <c r="J1509" s="132">
        <f t="shared" si="812"/>
        <v>1.24933733E-4</v>
      </c>
      <c r="K1509" s="132">
        <f t="shared" si="813"/>
        <v>3.9272147000000003E-4</v>
      </c>
      <c r="L1509" s="300">
        <f t="shared" si="814"/>
        <v>3.3006235000000001E-3</v>
      </c>
      <c r="M1509" s="132">
        <v>2.5312443E-2</v>
      </c>
      <c r="N1509" s="132">
        <v>1.6081870000000001E-4</v>
      </c>
      <c r="O1509" s="132">
        <v>2.3190276999999999E-4</v>
      </c>
      <c r="P1509" s="304">
        <v>9.6869070000000002E-5</v>
      </c>
      <c r="Q1509" s="304">
        <v>2.8064663000000001E-5</v>
      </c>
      <c r="R1509" s="132">
        <v>0</v>
      </c>
      <c r="S1509" s="132">
        <v>0</v>
      </c>
      <c r="T1509" s="132">
        <v>0</v>
      </c>
      <c r="U1509" s="132">
        <v>0</v>
      </c>
      <c r="V1509" s="132">
        <v>0</v>
      </c>
      <c r="W1509" s="132">
        <v>3.3006235000000001E-3</v>
      </c>
      <c r="X1509" s="132">
        <v>0</v>
      </c>
      <c r="Y1509" s="132">
        <v>0</v>
      </c>
      <c r="Z1509" s="132">
        <v>0</v>
      </c>
      <c r="AA1509" s="74"/>
      <c r="AB1509" s="301">
        <f t="shared" si="815"/>
        <v>0.19031912030075188</v>
      </c>
      <c r="AC1509" s="338">
        <f t="shared" si="816"/>
        <v>0.19031912030075188</v>
      </c>
      <c r="AD1509" s="74"/>
      <c r="AE1509" s="136">
        <v>3.0533830000000002</v>
      </c>
      <c r="AF1509" s="136">
        <v>2.6059584999999998</v>
      </c>
      <c r="AG1509" s="136">
        <v>0.44742447000000002</v>
      </c>
      <c r="AH1509" s="136">
        <v>0</v>
      </c>
      <c r="AI1509" s="136">
        <v>0</v>
      </c>
      <c r="AJ1509" s="136">
        <v>0</v>
      </c>
      <c r="AK1509" s="136">
        <v>0</v>
      </c>
      <c r="AL1509" s="74"/>
      <c r="AM1509" s="133">
        <v>3.1853622999999998E-3</v>
      </c>
      <c r="AN1509" s="340">
        <f t="shared" si="817"/>
        <v>3.1853622999999998E-3</v>
      </c>
      <c r="AP1509" s="133">
        <v>3.0205262E-3</v>
      </c>
      <c r="AQ1509" s="133">
        <v>1.4589694E-4</v>
      </c>
      <c r="AR1509" s="145">
        <v>1.8939127E-5</v>
      </c>
      <c r="AS1509" s="134">
        <f t="shared" si="818"/>
        <v>1.81086707934E-7</v>
      </c>
      <c r="AT1509" s="135">
        <f t="shared" si="819"/>
        <v>5.3955968711299998E-10</v>
      </c>
      <c r="AU1509" s="135">
        <f t="shared" si="820"/>
        <v>2.6525389000000002E-3</v>
      </c>
      <c r="AV1509" s="302">
        <v>1.7661615000000001E-7</v>
      </c>
      <c r="AW1509" s="302">
        <v>5.3289353999999996E-10</v>
      </c>
      <c r="AX1509" s="302">
        <v>1.4559413000000001E-14</v>
      </c>
      <c r="AY1509" s="303">
        <v>0</v>
      </c>
      <c r="AZ1509" s="303">
        <v>0</v>
      </c>
      <c r="BA1509" s="302">
        <v>1.4403734E-11</v>
      </c>
      <c r="BB1509" s="302">
        <v>4.4561541999999999E-9</v>
      </c>
      <c r="BC1509" s="302">
        <v>2.0418479999999999E-12</v>
      </c>
      <c r="BD1509" s="302">
        <v>4.6097396999999999E-12</v>
      </c>
      <c r="BE1509" s="303">
        <v>0</v>
      </c>
      <c r="BF1509" s="303">
        <v>0</v>
      </c>
      <c r="BG1509" s="303">
        <v>0</v>
      </c>
      <c r="BH1509" s="303">
        <v>0</v>
      </c>
      <c r="BI1509" s="303">
        <v>0</v>
      </c>
      <c r="BJ1509" s="303">
        <v>0</v>
      </c>
      <c r="BK1509" s="303">
        <v>0</v>
      </c>
      <c r="BL1509" s="303">
        <v>0</v>
      </c>
      <c r="BM1509" s="303">
        <v>0</v>
      </c>
      <c r="BN1509" s="303">
        <v>2.6525389000000002E-3</v>
      </c>
      <c r="BO1509" s="303">
        <v>0</v>
      </c>
      <c r="BP1509" s="303">
        <v>0</v>
      </c>
      <c r="BQ1509" s="303">
        <v>0</v>
      </c>
      <c r="BR1509" s="74"/>
      <c r="BS1509" s="144">
        <v>7.9042233000000007E-6</v>
      </c>
      <c r="BT1509" s="144">
        <v>3.6523042000000002E-8</v>
      </c>
      <c r="BU1509" s="144">
        <v>5.3066020999999997E-6</v>
      </c>
      <c r="BV1509" s="136">
        <v>0</v>
      </c>
      <c r="BW1509" s="144">
        <v>4.8251905E-8</v>
      </c>
      <c r="BX1509" s="144">
        <v>9.3247095000000008E-9</v>
      </c>
      <c r="BY1509" s="136">
        <v>0</v>
      </c>
      <c r="BZ1509" s="144">
        <v>1.4152902E-8</v>
      </c>
      <c r="CA1509" s="136">
        <v>0</v>
      </c>
      <c r="CB1509" s="136">
        <v>0</v>
      </c>
      <c r="CC1509" s="136">
        <v>0</v>
      </c>
      <c r="CD1509" s="136">
        <v>0</v>
      </c>
      <c r="CE1509" s="136">
        <v>0</v>
      </c>
      <c r="CF1509" s="144">
        <v>2.0039568000000001E-8</v>
      </c>
      <c r="CG1509" s="144">
        <v>2.4693290999999999E-6</v>
      </c>
      <c r="CH1509" s="136">
        <v>0</v>
      </c>
      <c r="CI1509" s="136">
        <v>0</v>
      </c>
      <c r="CJ1509" s="188"/>
      <c r="CK1509" s="138"/>
      <c r="CL1509" s="233" t="s">
        <v>4679</v>
      </c>
      <c r="CQ1509" s="74"/>
      <c r="CR1509" s="74"/>
      <c r="CS1509" s="74"/>
      <c r="CT1509" s="74"/>
      <c r="CU1509" s="74"/>
      <c r="CV1509" s="74"/>
    </row>
    <row r="1510" spans="1:100" ht="14.5" customHeight="1">
      <c r="A1510" s="74" t="s">
        <v>5557</v>
      </c>
      <c r="B1510" s="129" t="s">
        <v>5493</v>
      </c>
      <c r="C1510" s="130" t="str">
        <f t="shared" si="809"/>
        <v>B.046.04.122</v>
      </c>
      <c r="D1510" s="131" t="s">
        <v>5495</v>
      </c>
      <c r="E1510" s="129" t="s">
        <v>2549</v>
      </c>
      <c r="F1510" s="132" t="s">
        <v>5559</v>
      </c>
      <c r="G1510" s="132">
        <f t="shared" si="810"/>
        <v>2.5679883163999998E-2</v>
      </c>
      <c r="H1510" s="348">
        <f t="shared" si="811"/>
        <v>2.5679883163999998E-2</v>
      </c>
      <c r="I1510" s="74"/>
      <c r="J1510" s="132">
        <f t="shared" si="812"/>
        <v>1.12725225E-4</v>
      </c>
      <c r="K1510" s="132">
        <f t="shared" si="813"/>
        <v>2.9945493899999998E-4</v>
      </c>
      <c r="L1510" s="300">
        <f t="shared" si="814"/>
        <v>0</v>
      </c>
      <c r="M1510" s="132">
        <v>2.5267702999999999E-2</v>
      </c>
      <c r="N1510" s="304">
        <v>9.7325918999999995E-5</v>
      </c>
      <c r="O1510" s="132">
        <v>2.0212902E-4</v>
      </c>
      <c r="P1510" s="304">
        <v>8.4908107999999996E-5</v>
      </c>
      <c r="Q1510" s="304">
        <v>2.7817117000000002E-5</v>
      </c>
      <c r="R1510" s="132">
        <v>0</v>
      </c>
      <c r="S1510" s="132">
        <v>0</v>
      </c>
      <c r="T1510" s="132">
        <v>0</v>
      </c>
      <c r="U1510" s="132">
        <v>0</v>
      </c>
      <c r="V1510" s="132">
        <v>0</v>
      </c>
      <c r="W1510" s="132">
        <v>0</v>
      </c>
      <c r="X1510" s="132">
        <v>0</v>
      </c>
      <c r="Y1510" s="132">
        <v>0</v>
      </c>
      <c r="Z1510" s="132">
        <v>0</v>
      </c>
      <c r="AA1510" s="74"/>
      <c r="AB1510" s="301">
        <f t="shared" si="815"/>
        <v>0.18998272932330826</v>
      </c>
      <c r="AC1510" s="338">
        <f t="shared" si="816"/>
        <v>0.18998272932330826</v>
      </c>
      <c r="AD1510" s="74"/>
      <c r="AE1510" s="136">
        <v>2.6059584999999998</v>
      </c>
      <c r="AF1510" s="136">
        <v>2.6059584999999998</v>
      </c>
      <c r="AG1510" s="136">
        <v>0</v>
      </c>
      <c r="AH1510" s="136">
        <v>0</v>
      </c>
      <c r="AI1510" s="136">
        <v>0</v>
      </c>
      <c r="AJ1510" s="136">
        <v>0</v>
      </c>
      <c r="AK1510" s="136">
        <v>0</v>
      </c>
      <c r="AL1510" s="74"/>
      <c r="AM1510" s="133">
        <v>3.1578449999999998E-3</v>
      </c>
      <c r="AN1510" s="340">
        <f t="shared" si="817"/>
        <v>3.1578449999999998E-3</v>
      </c>
      <c r="AP1510" s="133">
        <v>2.9937353000000001E-3</v>
      </c>
      <c r="AQ1510" s="133">
        <v>1.4517056000000001E-4</v>
      </c>
      <c r="AR1510" s="145">
        <v>1.8939127E-5</v>
      </c>
      <c r="AS1510" s="134">
        <f t="shared" si="818"/>
        <v>1.7948053212500003E-7</v>
      </c>
      <c r="AT1510" s="135">
        <f t="shared" si="819"/>
        <v>5.3687336287899995E-10</v>
      </c>
      <c r="AU1510" s="135">
        <f t="shared" si="820"/>
        <v>2.6525389000000002E-3</v>
      </c>
      <c r="AV1510" s="302">
        <v>1.7630397000000001E-7</v>
      </c>
      <c r="AW1510" s="302">
        <v>5.3195163999999997E-10</v>
      </c>
      <c r="AX1510" s="302">
        <v>1.4533678999999999E-14</v>
      </c>
      <c r="AY1510" s="303">
        <v>0</v>
      </c>
      <c r="AZ1510" s="303">
        <v>0</v>
      </c>
      <c r="BA1510" s="302">
        <v>1.2625225000000001E-11</v>
      </c>
      <c r="BB1510" s="302">
        <v>3.1639369E-9</v>
      </c>
      <c r="BC1510" s="302">
        <v>1.7897296999999999E-12</v>
      </c>
      <c r="BD1510" s="302">
        <v>3.1174595E-12</v>
      </c>
      <c r="BE1510" s="303">
        <v>0</v>
      </c>
      <c r="BF1510" s="303">
        <v>0</v>
      </c>
      <c r="BG1510" s="303">
        <v>0</v>
      </c>
      <c r="BH1510" s="303">
        <v>0</v>
      </c>
      <c r="BI1510" s="303">
        <v>0</v>
      </c>
      <c r="BJ1510" s="303">
        <v>0</v>
      </c>
      <c r="BK1510" s="303">
        <v>0</v>
      </c>
      <c r="BL1510" s="303">
        <v>0</v>
      </c>
      <c r="BM1510" s="303">
        <v>0</v>
      </c>
      <c r="BN1510" s="303">
        <v>2.6525389000000002E-3</v>
      </c>
      <c r="BO1510" s="303">
        <v>0</v>
      </c>
      <c r="BP1510" s="303">
        <v>0</v>
      </c>
      <c r="BQ1510" s="303">
        <v>0</v>
      </c>
      <c r="BR1510" s="74"/>
      <c r="BS1510" s="144">
        <v>7.2971976999999999E-6</v>
      </c>
      <c r="BT1510" s="144">
        <v>2.5649276999999999E-8</v>
      </c>
      <c r="BU1510" s="144">
        <v>5.2972225999999997E-6</v>
      </c>
      <c r="BV1510" s="136">
        <v>0</v>
      </c>
      <c r="BW1510" s="144">
        <v>3.9931824999999997E-8</v>
      </c>
      <c r="BX1510" s="144">
        <v>8.1733358999999993E-9</v>
      </c>
      <c r="BY1510" s="136">
        <v>0</v>
      </c>
      <c r="BZ1510" s="144">
        <v>1.2405365E-8</v>
      </c>
      <c r="CA1510" s="136">
        <v>0</v>
      </c>
      <c r="CB1510" s="136">
        <v>0</v>
      </c>
      <c r="CC1510" s="136">
        <v>0</v>
      </c>
      <c r="CD1510" s="136">
        <v>0</v>
      </c>
      <c r="CE1510" s="136">
        <v>0</v>
      </c>
      <c r="CF1510" s="144">
        <v>1.715206E-8</v>
      </c>
      <c r="CG1510" s="144">
        <v>1.8966633000000001E-6</v>
      </c>
      <c r="CH1510" s="136">
        <v>0</v>
      </c>
      <c r="CI1510" s="136">
        <v>0</v>
      </c>
      <c r="CJ1510" s="188"/>
      <c r="CK1510" s="138"/>
      <c r="CL1510" s="233" t="s">
        <v>4679</v>
      </c>
      <c r="CQ1510" s="74"/>
      <c r="CR1510" s="74"/>
      <c r="CS1510" s="74"/>
    </row>
    <row r="1511" spans="1:100" ht="14.5" customHeight="1">
      <c r="A1511" s="74" t="s">
        <v>5560</v>
      </c>
      <c r="B1511" s="129" t="s">
        <v>5493</v>
      </c>
      <c r="C1511" s="130" t="str">
        <f t="shared" si="809"/>
        <v>B.046.04.123</v>
      </c>
      <c r="D1511" s="131" t="s">
        <v>5495</v>
      </c>
      <c r="E1511" s="129" t="s">
        <v>2549</v>
      </c>
      <c r="F1511" s="132" t="s">
        <v>5562</v>
      </c>
      <c r="G1511" s="132">
        <f t="shared" si="810"/>
        <v>2.6630926126000001E-2</v>
      </c>
      <c r="H1511" s="348">
        <f t="shared" si="811"/>
        <v>2.6630926126000001E-2</v>
      </c>
      <c r="I1511" s="74"/>
      <c r="J1511" s="132">
        <f t="shared" si="812"/>
        <v>1.14722736E-4</v>
      </c>
      <c r="K1511" s="132">
        <f t="shared" si="813"/>
        <v>3.4982148999999999E-4</v>
      </c>
      <c r="L1511" s="300">
        <f t="shared" si="814"/>
        <v>2.4447709000000001E-3</v>
      </c>
      <c r="M1511" s="132">
        <v>2.3721611E-2</v>
      </c>
      <c r="N1511" s="132">
        <v>1.3827212999999999E-4</v>
      </c>
      <c r="O1511" s="132">
        <v>2.1154936E-4</v>
      </c>
      <c r="P1511" s="304">
        <v>8.8460831999999999E-5</v>
      </c>
      <c r="Q1511" s="304">
        <v>2.6261904000000001E-5</v>
      </c>
      <c r="R1511" s="132">
        <v>0</v>
      </c>
      <c r="S1511" s="132">
        <v>0</v>
      </c>
      <c r="T1511" s="132">
        <v>0</v>
      </c>
      <c r="U1511" s="132">
        <v>0</v>
      </c>
      <c r="V1511" s="132">
        <v>0</v>
      </c>
      <c r="W1511" s="132">
        <v>2.4447709000000001E-3</v>
      </c>
      <c r="X1511" s="132">
        <v>0</v>
      </c>
      <c r="Y1511" s="132">
        <v>0</v>
      </c>
      <c r="Z1511" s="132">
        <v>0</v>
      </c>
      <c r="AA1511" s="74"/>
      <c r="AB1511" s="301">
        <f t="shared" si="815"/>
        <v>0.17835797744360901</v>
      </c>
      <c r="AC1511" s="338">
        <f t="shared" si="816"/>
        <v>0.17835797744360901</v>
      </c>
      <c r="AD1511" s="74"/>
      <c r="AE1511" s="136">
        <v>2.8401182999999999</v>
      </c>
      <c r="AF1511" s="136">
        <v>2.5087111000000002</v>
      </c>
      <c r="AG1511" s="136">
        <v>0.33140718000000002</v>
      </c>
      <c r="AH1511" s="136">
        <v>0</v>
      </c>
      <c r="AI1511" s="136">
        <v>0</v>
      </c>
      <c r="AJ1511" s="136">
        <v>0</v>
      </c>
      <c r="AK1511" s="136">
        <v>0</v>
      </c>
      <c r="AL1511" s="74"/>
      <c r="AM1511" s="133">
        <v>2.9808616999999998E-3</v>
      </c>
      <c r="AN1511" s="340">
        <f t="shared" si="817"/>
        <v>2.9808616999999998E-3</v>
      </c>
      <c r="AP1511" s="133">
        <v>2.8264709000000001E-3</v>
      </c>
      <c r="AQ1511" s="133">
        <v>1.3663543000000001E-4</v>
      </c>
      <c r="AR1511" s="145">
        <v>1.7755432E-5</v>
      </c>
      <c r="AS1511" s="134">
        <f t="shared" si="818"/>
        <v>1.6945268929000001E-7</v>
      </c>
      <c r="AT1511" s="135">
        <f t="shared" si="819"/>
        <v>5.0530853978500004E-10</v>
      </c>
      <c r="AU1511" s="135">
        <f t="shared" si="820"/>
        <v>2.4867551999999998E-3</v>
      </c>
      <c r="AV1511" s="302">
        <v>1.655162E-7</v>
      </c>
      <c r="AW1511" s="302">
        <v>4.9940232999999999E-10</v>
      </c>
      <c r="AX1511" s="302">
        <v>1.3644385E-14</v>
      </c>
      <c r="AY1511" s="303">
        <v>0</v>
      </c>
      <c r="AZ1511" s="303">
        <v>0</v>
      </c>
      <c r="BA1511" s="302">
        <v>1.315349E-11</v>
      </c>
      <c r="BB1511" s="302">
        <v>3.9233358000000001E-9</v>
      </c>
      <c r="BC1511" s="302">
        <v>1.8646156000000001E-12</v>
      </c>
      <c r="BD1511" s="302">
        <v>4.0279498000000003E-12</v>
      </c>
      <c r="BE1511" s="303">
        <v>0</v>
      </c>
      <c r="BF1511" s="303">
        <v>0</v>
      </c>
      <c r="BG1511" s="303">
        <v>0</v>
      </c>
      <c r="BH1511" s="303">
        <v>0</v>
      </c>
      <c r="BI1511" s="303">
        <v>0</v>
      </c>
      <c r="BJ1511" s="303">
        <v>0</v>
      </c>
      <c r="BK1511" s="303">
        <v>0</v>
      </c>
      <c r="BL1511" s="303">
        <v>0</v>
      </c>
      <c r="BM1511" s="303">
        <v>0</v>
      </c>
      <c r="BN1511" s="303">
        <v>2.4867551999999998E-3</v>
      </c>
      <c r="BO1511" s="303">
        <v>0</v>
      </c>
      <c r="BP1511" s="303">
        <v>0</v>
      </c>
      <c r="BQ1511" s="303">
        <v>0</v>
      </c>
      <c r="BR1511" s="74"/>
      <c r="BS1511" s="144">
        <v>7.2907465E-6</v>
      </c>
      <c r="BT1511" s="144">
        <v>3.2100392000000002E-8</v>
      </c>
      <c r="BU1511" s="144">
        <v>4.9730936000000004E-6</v>
      </c>
      <c r="BV1511" s="136">
        <v>0</v>
      </c>
      <c r="BW1511" s="144">
        <v>4.3598767000000001E-8</v>
      </c>
      <c r="BX1511" s="144">
        <v>8.5153244999999997E-9</v>
      </c>
      <c r="BY1511" s="136">
        <v>0</v>
      </c>
      <c r="BZ1511" s="144">
        <v>1.292443E-8</v>
      </c>
      <c r="CA1511" s="136">
        <v>0</v>
      </c>
      <c r="CB1511" s="136">
        <v>0</v>
      </c>
      <c r="CC1511" s="136">
        <v>0</v>
      </c>
      <c r="CD1511" s="136">
        <v>0</v>
      </c>
      <c r="CE1511" s="136">
        <v>0</v>
      </c>
      <c r="CF1511" s="144">
        <v>1.8218831999999999E-8</v>
      </c>
      <c r="CG1511" s="144">
        <v>2.2022952E-6</v>
      </c>
      <c r="CH1511" s="136">
        <v>0</v>
      </c>
      <c r="CI1511" s="136">
        <v>0</v>
      </c>
      <c r="CJ1511" s="188"/>
      <c r="CK1511" s="138"/>
      <c r="CL1511" s="233" t="s">
        <v>4679</v>
      </c>
      <c r="CQ1511" s="74"/>
      <c r="CR1511" s="74"/>
    </row>
    <row r="1512" spans="1:100" ht="14.5" customHeight="1">
      <c r="A1512" s="74" t="s">
        <v>5563</v>
      </c>
      <c r="B1512" s="129" t="s">
        <v>5493</v>
      </c>
      <c r="C1512" s="130" t="str">
        <f t="shared" si="809"/>
        <v>B.046.04.124</v>
      </c>
      <c r="D1512" s="131" t="s">
        <v>5495</v>
      </c>
      <c r="E1512" s="129" t="s">
        <v>2549</v>
      </c>
      <c r="F1512" s="132" t="s">
        <v>5565</v>
      </c>
      <c r="G1512" s="132">
        <f t="shared" si="810"/>
        <v>2.851091796E-2</v>
      </c>
      <c r="H1512" s="348">
        <f t="shared" si="811"/>
        <v>2.851091796E-2</v>
      </c>
      <c r="I1512" s="74"/>
      <c r="J1512" s="132">
        <f t="shared" si="812"/>
        <v>1.2110042E-4</v>
      </c>
      <c r="K1512" s="132">
        <f t="shared" si="813"/>
        <v>4.0556494000000001E-4</v>
      </c>
      <c r="L1512" s="300">
        <f t="shared" si="814"/>
        <v>4.5499525999999997E-3</v>
      </c>
      <c r="M1512" s="132">
        <v>2.3434300000000002E-2</v>
      </c>
      <c r="N1512" s="132">
        <v>1.7755209999999999E-4</v>
      </c>
      <c r="O1512" s="132">
        <v>2.2801283999999999E-4</v>
      </c>
      <c r="P1512" s="304">
        <v>9.5028342000000001E-5</v>
      </c>
      <c r="Q1512" s="304">
        <v>2.6072078E-5</v>
      </c>
      <c r="R1512" s="132">
        <v>0</v>
      </c>
      <c r="S1512" s="132">
        <v>0</v>
      </c>
      <c r="T1512" s="132">
        <v>0</v>
      </c>
      <c r="U1512" s="132">
        <v>0</v>
      </c>
      <c r="V1512" s="132">
        <v>0</v>
      </c>
      <c r="W1512" s="132">
        <v>4.5499525999999997E-3</v>
      </c>
      <c r="X1512" s="132">
        <v>0</v>
      </c>
      <c r="Y1512" s="132">
        <v>0</v>
      </c>
      <c r="Z1512" s="132">
        <v>0</v>
      </c>
      <c r="AA1512" s="74"/>
      <c r="AB1512" s="301">
        <f t="shared" si="815"/>
        <v>0.17619774436090227</v>
      </c>
      <c r="AC1512" s="338">
        <f t="shared" si="816"/>
        <v>0.17619774436090227</v>
      </c>
      <c r="AD1512" s="74"/>
      <c r="AE1512" s="136">
        <v>3.1060420999999998</v>
      </c>
      <c r="AF1512" s="136">
        <v>2.4892617000000001</v>
      </c>
      <c r="AG1512" s="136">
        <v>0.61678047000000003</v>
      </c>
      <c r="AH1512" s="136">
        <v>0</v>
      </c>
      <c r="AI1512" s="136">
        <v>0</v>
      </c>
      <c r="AJ1512" s="136">
        <v>0</v>
      </c>
      <c r="AK1512" s="136">
        <v>0</v>
      </c>
      <c r="AL1512" s="74"/>
      <c r="AM1512" s="133">
        <v>2.9589396E-3</v>
      </c>
      <c r="AN1512" s="340">
        <f t="shared" si="817"/>
        <v>2.9589396E-3</v>
      </c>
      <c r="AP1512" s="133">
        <v>2.8061368000000001E-3</v>
      </c>
      <c r="AQ1512" s="133">
        <v>1.3528408999999999E-4</v>
      </c>
      <c r="AR1512" s="145">
        <v>1.7518693E-5</v>
      </c>
      <c r="AS1512" s="134">
        <f t="shared" si="818"/>
        <v>1.68233620031E-7</v>
      </c>
      <c r="AT1512" s="135">
        <f t="shared" si="819"/>
        <v>5.0031099532799995E-10</v>
      </c>
      <c r="AU1512" s="135">
        <f t="shared" si="820"/>
        <v>2.4535984000000001E-3</v>
      </c>
      <c r="AV1512" s="302">
        <v>1.6351151000000001E-7</v>
      </c>
      <c r="AW1512" s="302">
        <v>4.9335368999999995E-10</v>
      </c>
      <c r="AX1512" s="302">
        <v>1.3479128000000001E-14</v>
      </c>
      <c r="AY1512" s="303">
        <v>0</v>
      </c>
      <c r="AZ1512" s="303">
        <v>0</v>
      </c>
      <c r="BA1512" s="302">
        <v>1.4130031000000001E-11</v>
      </c>
      <c r="BB1512" s="302">
        <v>4.7079800000000001E-9</v>
      </c>
      <c r="BC1512" s="302">
        <v>2.0030483999999999E-12</v>
      </c>
      <c r="BD1512" s="302">
        <v>4.9407778000000002E-12</v>
      </c>
      <c r="BE1512" s="303">
        <v>0</v>
      </c>
      <c r="BF1512" s="303">
        <v>0</v>
      </c>
      <c r="BG1512" s="303">
        <v>0</v>
      </c>
      <c r="BH1512" s="303">
        <v>0</v>
      </c>
      <c r="BI1512" s="303">
        <v>0</v>
      </c>
      <c r="BJ1512" s="303">
        <v>0</v>
      </c>
      <c r="BK1512" s="303">
        <v>0</v>
      </c>
      <c r="BL1512" s="303">
        <v>0</v>
      </c>
      <c r="BM1512" s="303">
        <v>0</v>
      </c>
      <c r="BN1512" s="303">
        <v>2.4535984000000001E-3</v>
      </c>
      <c r="BO1512" s="303">
        <v>0</v>
      </c>
      <c r="BP1512" s="303">
        <v>0</v>
      </c>
      <c r="BQ1512" s="303">
        <v>0</v>
      </c>
      <c r="BR1512" s="74"/>
      <c r="BS1512" s="144">
        <v>7.5867006000000002E-6</v>
      </c>
      <c r="BT1512" s="144">
        <v>3.8715208E-8</v>
      </c>
      <c r="BU1512" s="144">
        <v>4.9128607000000002E-6</v>
      </c>
      <c r="BV1512" s="136">
        <v>0</v>
      </c>
      <c r="BW1512" s="144">
        <v>4.8406275999999999E-8</v>
      </c>
      <c r="BX1512" s="144">
        <v>9.1475192999999992E-9</v>
      </c>
      <c r="BY1512" s="136">
        <v>0</v>
      </c>
      <c r="BZ1512" s="144">
        <v>1.3883966E-8</v>
      </c>
      <c r="CA1512" s="136">
        <v>0</v>
      </c>
      <c r="CB1512" s="136">
        <v>0</v>
      </c>
      <c r="CC1512" s="136">
        <v>0</v>
      </c>
      <c r="CD1512" s="136">
        <v>0</v>
      </c>
      <c r="CE1512" s="136">
        <v>0</v>
      </c>
      <c r="CF1512" s="144">
        <v>1.9846123000000001E-8</v>
      </c>
      <c r="CG1512" s="144">
        <v>2.5438407999999999E-6</v>
      </c>
      <c r="CH1512" s="136">
        <v>0</v>
      </c>
      <c r="CI1512" s="136">
        <v>0</v>
      </c>
      <c r="CJ1512" s="188"/>
      <c r="CK1512" s="138"/>
      <c r="CL1512" s="233" t="s">
        <v>4679</v>
      </c>
      <c r="CQ1512" s="74"/>
      <c r="CR1512" s="74"/>
    </row>
    <row r="1513" spans="1:100" ht="14.5" customHeight="1">
      <c r="A1513" s="74" t="s">
        <v>5566</v>
      </c>
      <c r="B1513" s="129" t="s">
        <v>5493</v>
      </c>
      <c r="C1513" s="130" t="str">
        <f t="shared" si="809"/>
        <v>B.046.04.125</v>
      </c>
      <c r="D1513" s="131" t="s">
        <v>5495</v>
      </c>
      <c r="E1513" s="129" t="s">
        <v>2549</v>
      </c>
      <c r="F1513" s="132" t="s">
        <v>5568</v>
      </c>
      <c r="G1513" s="132">
        <f t="shared" si="810"/>
        <v>2.3111895149E-2</v>
      </c>
      <c r="H1513" s="348">
        <f t="shared" si="811"/>
        <v>2.3111895149E-2</v>
      </c>
      <c r="I1513" s="74"/>
      <c r="J1513" s="132">
        <f t="shared" si="812"/>
        <v>1.01452702E-4</v>
      </c>
      <c r="K1513" s="132">
        <f t="shared" si="813"/>
        <v>2.6950944699999997E-4</v>
      </c>
      <c r="L1513" s="300">
        <f t="shared" si="814"/>
        <v>0</v>
      </c>
      <c r="M1513" s="132">
        <v>2.2740933000000001E-2</v>
      </c>
      <c r="N1513" s="304">
        <v>8.7593326999999994E-5</v>
      </c>
      <c r="O1513" s="132">
        <v>1.8191611999999999E-4</v>
      </c>
      <c r="P1513" s="304">
        <v>7.6417297000000003E-5</v>
      </c>
      <c r="Q1513" s="304">
        <v>2.5035405000000001E-5</v>
      </c>
      <c r="R1513" s="132">
        <v>0</v>
      </c>
      <c r="S1513" s="132">
        <v>0</v>
      </c>
      <c r="T1513" s="132">
        <v>0</v>
      </c>
      <c r="U1513" s="132">
        <v>0</v>
      </c>
      <c r="V1513" s="132">
        <v>0</v>
      </c>
      <c r="W1513" s="132">
        <v>0</v>
      </c>
      <c r="X1513" s="132">
        <v>0</v>
      </c>
      <c r="Y1513" s="132">
        <v>0</v>
      </c>
      <c r="Z1513" s="132">
        <v>0</v>
      </c>
      <c r="AA1513" s="74"/>
      <c r="AB1513" s="301">
        <f t="shared" si="815"/>
        <v>0.17098445864661654</v>
      </c>
      <c r="AC1513" s="338">
        <f t="shared" si="816"/>
        <v>0.17098445864661654</v>
      </c>
      <c r="AD1513" s="74"/>
      <c r="AE1513" s="136">
        <v>2.4503626999999999</v>
      </c>
      <c r="AF1513" s="136">
        <v>2.4503626999999999</v>
      </c>
      <c r="AG1513" s="136">
        <v>0</v>
      </c>
      <c r="AH1513" s="136">
        <v>0</v>
      </c>
      <c r="AI1513" s="136">
        <v>0</v>
      </c>
      <c r="AJ1513" s="136">
        <v>0</v>
      </c>
      <c r="AK1513" s="136">
        <v>0</v>
      </c>
      <c r="AL1513" s="74"/>
      <c r="AM1513" s="133">
        <v>2.8420605000000002E-3</v>
      </c>
      <c r="AN1513" s="340">
        <f t="shared" si="817"/>
        <v>2.8420605000000002E-3</v>
      </c>
      <c r="AP1513" s="133">
        <v>2.6943618E-3</v>
      </c>
      <c r="AQ1513" s="133">
        <v>1.3065350000000001E-4</v>
      </c>
      <c r="AR1513" s="145">
        <v>1.7045214999999998E-5</v>
      </c>
      <c r="AS1513" s="134">
        <f t="shared" si="818"/>
        <v>1.6153248590299999E-7</v>
      </c>
      <c r="AT1513" s="135">
        <f t="shared" si="819"/>
        <v>4.8318603061100012E-10</v>
      </c>
      <c r="AU1513" s="135">
        <f t="shared" si="820"/>
        <v>2.3872849999999998E-3</v>
      </c>
      <c r="AV1513" s="302">
        <v>1.5867357999999999E-7</v>
      </c>
      <c r="AW1513" s="302">
        <v>4.7875648000000005E-10</v>
      </c>
      <c r="AX1513" s="302">
        <v>1.3080311E-14</v>
      </c>
      <c r="AY1513" s="303">
        <v>0</v>
      </c>
      <c r="AZ1513" s="303">
        <v>0</v>
      </c>
      <c r="BA1513" s="302">
        <v>1.1362703E-11</v>
      </c>
      <c r="BB1513" s="302">
        <v>2.8475432000000001E-9</v>
      </c>
      <c r="BC1513" s="302">
        <v>1.6107568000000001E-12</v>
      </c>
      <c r="BD1513" s="302">
        <v>2.8057135000000002E-12</v>
      </c>
      <c r="BE1513" s="303">
        <v>0</v>
      </c>
      <c r="BF1513" s="303">
        <v>0</v>
      </c>
      <c r="BG1513" s="303">
        <v>0</v>
      </c>
      <c r="BH1513" s="303">
        <v>0</v>
      </c>
      <c r="BI1513" s="303">
        <v>0</v>
      </c>
      <c r="BJ1513" s="303">
        <v>0</v>
      </c>
      <c r="BK1513" s="303">
        <v>0</v>
      </c>
      <c r="BL1513" s="303">
        <v>0</v>
      </c>
      <c r="BM1513" s="303">
        <v>0</v>
      </c>
      <c r="BN1513" s="303">
        <v>2.3872849999999998E-3</v>
      </c>
      <c r="BO1513" s="303">
        <v>0</v>
      </c>
      <c r="BP1513" s="303">
        <v>0</v>
      </c>
      <c r="BQ1513" s="303">
        <v>0</v>
      </c>
      <c r="BR1513" s="74"/>
      <c r="BS1513" s="144">
        <v>6.5674779000000001E-6</v>
      </c>
      <c r="BT1513" s="144">
        <v>2.3084348999999999E-8</v>
      </c>
      <c r="BU1513" s="144">
        <v>4.7675003000000003E-6</v>
      </c>
      <c r="BV1513" s="136">
        <v>0</v>
      </c>
      <c r="BW1513" s="144">
        <v>3.5938642999999997E-8</v>
      </c>
      <c r="BX1513" s="144">
        <v>7.3560022999999997E-9</v>
      </c>
      <c r="BY1513" s="136">
        <v>0</v>
      </c>
      <c r="BZ1513" s="144">
        <v>1.1164828000000001E-8</v>
      </c>
      <c r="CA1513" s="136">
        <v>0</v>
      </c>
      <c r="CB1513" s="136">
        <v>0</v>
      </c>
      <c r="CC1513" s="136">
        <v>0</v>
      </c>
      <c r="CD1513" s="136">
        <v>0</v>
      </c>
      <c r="CE1513" s="136">
        <v>0</v>
      </c>
      <c r="CF1513" s="144">
        <v>1.5436854000000001E-8</v>
      </c>
      <c r="CG1513" s="144">
        <v>1.7069968999999999E-6</v>
      </c>
      <c r="CH1513" s="136">
        <v>0</v>
      </c>
      <c r="CI1513" s="136">
        <v>0</v>
      </c>
      <c r="CJ1513" s="188"/>
      <c r="CK1513" s="138"/>
      <c r="CL1513" s="233" t="s">
        <v>4679</v>
      </c>
      <c r="CQ1513" s="74"/>
      <c r="CR1513" s="74"/>
    </row>
    <row r="1514" spans="1:100" ht="14.5" customHeight="1">
      <c r="A1514" s="74" t="s">
        <v>5569</v>
      </c>
      <c r="B1514" s="129" t="s">
        <v>5493</v>
      </c>
      <c r="C1514" s="130" t="str">
        <f t="shared" si="809"/>
        <v>B.046.04.126</v>
      </c>
      <c r="D1514" s="131" t="s">
        <v>5495</v>
      </c>
      <c r="E1514" s="129" t="s">
        <v>2549</v>
      </c>
      <c r="F1514" s="132" t="s">
        <v>5571</v>
      </c>
      <c r="G1514" s="132">
        <f t="shared" si="810"/>
        <v>2.3111895149E-2</v>
      </c>
      <c r="H1514" s="348">
        <f t="shared" si="811"/>
        <v>2.3111895149E-2</v>
      </c>
      <c r="I1514" s="74"/>
      <c r="J1514" s="132">
        <f t="shared" si="812"/>
        <v>1.01452702E-4</v>
      </c>
      <c r="K1514" s="132">
        <f t="shared" si="813"/>
        <v>2.6950944699999997E-4</v>
      </c>
      <c r="L1514" s="300">
        <f t="shared" si="814"/>
        <v>0</v>
      </c>
      <c r="M1514" s="132">
        <v>2.2740933000000001E-2</v>
      </c>
      <c r="N1514" s="304">
        <v>8.7593326999999994E-5</v>
      </c>
      <c r="O1514" s="132">
        <v>1.8191611999999999E-4</v>
      </c>
      <c r="P1514" s="304">
        <v>7.6417297000000003E-5</v>
      </c>
      <c r="Q1514" s="304">
        <v>2.5035405000000001E-5</v>
      </c>
      <c r="R1514" s="132">
        <v>0</v>
      </c>
      <c r="S1514" s="132">
        <v>0</v>
      </c>
      <c r="T1514" s="132">
        <v>0</v>
      </c>
      <c r="U1514" s="132">
        <v>0</v>
      </c>
      <c r="V1514" s="132">
        <v>0</v>
      </c>
      <c r="W1514" s="132">
        <v>0</v>
      </c>
      <c r="X1514" s="132">
        <v>0</v>
      </c>
      <c r="Y1514" s="132">
        <v>0</v>
      </c>
      <c r="Z1514" s="132">
        <v>0</v>
      </c>
      <c r="AA1514" s="74"/>
      <c r="AB1514" s="301">
        <f t="shared" si="815"/>
        <v>0.17098445864661654</v>
      </c>
      <c r="AC1514" s="338">
        <f t="shared" si="816"/>
        <v>0.17098445864661654</v>
      </c>
      <c r="AD1514" s="74"/>
      <c r="AE1514" s="136">
        <v>2.4503626999999999</v>
      </c>
      <c r="AF1514" s="136">
        <v>2.4503626999999999</v>
      </c>
      <c r="AG1514" s="136">
        <v>0</v>
      </c>
      <c r="AH1514" s="136">
        <v>0</v>
      </c>
      <c r="AI1514" s="136">
        <v>0</v>
      </c>
      <c r="AJ1514" s="136">
        <v>0</v>
      </c>
      <c r="AK1514" s="136">
        <v>0</v>
      </c>
      <c r="AL1514" s="74"/>
      <c r="AM1514" s="133">
        <v>2.8420605000000002E-3</v>
      </c>
      <c r="AN1514" s="340">
        <f t="shared" si="817"/>
        <v>2.8420605000000002E-3</v>
      </c>
      <c r="AP1514" s="133">
        <v>2.6943618E-3</v>
      </c>
      <c r="AQ1514" s="133">
        <v>1.3065350000000001E-4</v>
      </c>
      <c r="AR1514" s="145">
        <v>1.7045214999999998E-5</v>
      </c>
      <c r="AS1514" s="134">
        <f t="shared" si="818"/>
        <v>1.6153248590299999E-7</v>
      </c>
      <c r="AT1514" s="135">
        <f t="shared" si="819"/>
        <v>4.8318603061100012E-10</v>
      </c>
      <c r="AU1514" s="135">
        <f t="shared" si="820"/>
        <v>2.3872849999999998E-3</v>
      </c>
      <c r="AV1514" s="302">
        <v>1.5867357999999999E-7</v>
      </c>
      <c r="AW1514" s="302">
        <v>4.7875648000000005E-10</v>
      </c>
      <c r="AX1514" s="302">
        <v>1.3080311E-14</v>
      </c>
      <c r="AY1514" s="303">
        <v>0</v>
      </c>
      <c r="AZ1514" s="303">
        <v>0</v>
      </c>
      <c r="BA1514" s="302">
        <v>1.1362703E-11</v>
      </c>
      <c r="BB1514" s="302">
        <v>2.8475432000000001E-9</v>
      </c>
      <c r="BC1514" s="302">
        <v>1.6107568000000001E-12</v>
      </c>
      <c r="BD1514" s="302">
        <v>2.8057135000000002E-12</v>
      </c>
      <c r="BE1514" s="303">
        <v>0</v>
      </c>
      <c r="BF1514" s="303">
        <v>0</v>
      </c>
      <c r="BG1514" s="303">
        <v>0</v>
      </c>
      <c r="BH1514" s="303">
        <v>0</v>
      </c>
      <c r="BI1514" s="303">
        <v>0</v>
      </c>
      <c r="BJ1514" s="303">
        <v>0</v>
      </c>
      <c r="BK1514" s="303">
        <v>0</v>
      </c>
      <c r="BL1514" s="303">
        <v>0</v>
      </c>
      <c r="BM1514" s="303">
        <v>0</v>
      </c>
      <c r="BN1514" s="303">
        <v>2.3872849999999998E-3</v>
      </c>
      <c r="BO1514" s="303">
        <v>0</v>
      </c>
      <c r="BP1514" s="303">
        <v>0</v>
      </c>
      <c r="BQ1514" s="303">
        <v>0</v>
      </c>
      <c r="BR1514" s="74"/>
      <c r="BS1514" s="144">
        <v>6.5674779000000001E-6</v>
      </c>
      <c r="BT1514" s="144">
        <v>2.3084348999999999E-8</v>
      </c>
      <c r="BU1514" s="144">
        <v>4.7675003000000003E-6</v>
      </c>
      <c r="BV1514" s="136">
        <v>0</v>
      </c>
      <c r="BW1514" s="144">
        <v>3.5938642999999997E-8</v>
      </c>
      <c r="BX1514" s="144">
        <v>7.3560022999999997E-9</v>
      </c>
      <c r="BY1514" s="136">
        <v>0</v>
      </c>
      <c r="BZ1514" s="144">
        <v>1.1164828000000001E-8</v>
      </c>
      <c r="CA1514" s="136">
        <v>0</v>
      </c>
      <c r="CB1514" s="136">
        <v>0</v>
      </c>
      <c r="CC1514" s="136">
        <v>0</v>
      </c>
      <c r="CD1514" s="136">
        <v>0</v>
      </c>
      <c r="CE1514" s="136">
        <v>0</v>
      </c>
      <c r="CF1514" s="144">
        <v>1.5436854000000001E-8</v>
      </c>
      <c r="CG1514" s="144">
        <v>1.7069968999999999E-6</v>
      </c>
      <c r="CH1514" s="136">
        <v>0</v>
      </c>
      <c r="CI1514" s="136">
        <v>0</v>
      </c>
      <c r="CJ1514" s="188"/>
      <c r="CK1514" s="138"/>
      <c r="CL1514" s="233" t="s">
        <v>4679</v>
      </c>
      <c r="CQ1514" s="74"/>
    </row>
    <row r="1515" spans="1:100" ht="14.5" customHeight="1">
      <c r="A1515" s="74" t="s">
        <v>5572</v>
      </c>
      <c r="B1515" s="129" t="s">
        <v>5493</v>
      </c>
      <c r="C1515" s="130" t="str">
        <f t="shared" si="809"/>
        <v>B.046.04.127</v>
      </c>
      <c r="D1515" s="131" t="s">
        <v>5495</v>
      </c>
      <c r="E1515" s="129" t="s">
        <v>2549</v>
      </c>
      <c r="F1515" s="132" t="s">
        <v>5574</v>
      </c>
      <c r="G1515" s="132">
        <f t="shared" si="810"/>
        <v>1.9259912128E-2</v>
      </c>
      <c r="H1515" s="348">
        <f t="shared" si="811"/>
        <v>1.9259912128E-2</v>
      </c>
      <c r="I1515" s="74"/>
      <c r="J1515" s="132">
        <f t="shared" si="812"/>
        <v>8.4543919000000008E-5</v>
      </c>
      <c r="K1515" s="132">
        <f t="shared" si="813"/>
        <v>2.2459120899999998E-4</v>
      </c>
      <c r="L1515" s="300">
        <f t="shared" si="814"/>
        <v>0</v>
      </c>
      <c r="M1515" s="132">
        <v>1.8950776999999999E-2</v>
      </c>
      <c r="N1515" s="304">
        <v>7.2994438999999994E-5</v>
      </c>
      <c r="O1515" s="132">
        <v>1.5159677E-4</v>
      </c>
      <c r="P1515" s="304">
        <v>6.3681081000000004E-5</v>
      </c>
      <c r="Q1515" s="304">
        <v>2.0862838E-5</v>
      </c>
      <c r="R1515" s="132">
        <v>0</v>
      </c>
      <c r="S1515" s="132">
        <v>0</v>
      </c>
      <c r="T1515" s="132">
        <v>0</v>
      </c>
      <c r="U1515" s="132">
        <v>0</v>
      </c>
      <c r="V1515" s="132">
        <v>0</v>
      </c>
      <c r="W1515" s="132">
        <v>0</v>
      </c>
      <c r="X1515" s="132">
        <v>0</v>
      </c>
      <c r="Y1515" s="132">
        <v>0</v>
      </c>
      <c r="Z1515" s="132">
        <v>0</v>
      </c>
      <c r="AA1515" s="74"/>
      <c r="AB1515" s="301">
        <f t="shared" si="815"/>
        <v>0.14248704511278193</v>
      </c>
      <c r="AC1515" s="338">
        <f t="shared" si="816"/>
        <v>0.14248704511278193</v>
      </c>
      <c r="AD1515" s="74"/>
      <c r="AE1515" s="136">
        <v>2.2169688999999999</v>
      </c>
      <c r="AF1515" s="136">
        <v>2.2169688999999999</v>
      </c>
      <c r="AG1515" s="136">
        <v>0</v>
      </c>
      <c r="AH1515" s="136">
        <v>0</v>
      </c>
      <c r="AI1515" s="136">
        <v>0</v>
      </c>
      <c r="AJ1515" s="136">
        <v>0</v>
      </c>
      <c r="AK1515" s="136">
        <v>0</v>
      </c>
      <c r="AL1515" s="74"/>
      <c r="AM1515" s="133">
        <v>2.3683837999999998E-3</v>
      </c>
      <c r="AN1515" s="340">
        <f t="shared" si="817"/>
        <v>2.3683837999999998E-3</v>
      </c>
      <c r="AP1515" s="133">
        <v>2.2453015000000001E-3</v>
      </c>
      <c r="AQ1515" s="133">
        <v>1.0887792E-4</v>
      </c>
      <c r="AR1515" s="145">
        <v>1.4204346E-5</v>
      </c>
      <c r="AS1515" s="134">
        <f t="shared" si="818"/>
        <v>1.3461040161889999E-7</v>
      </c>
      <c r="AT1515" s="135">
        <f t="shared" si="819"/>
        <v>4.02655022159E-10</v>
      </c>
      <c r="AU1515" s="135">
        <f t="shared" si="820"/>
        <v>1.9894041000000002E-3</v>
      </c>
      <c r="AV1515" s="302">
        <v>1.3222797999999999E-7</v>
      </c>
      <c r="AW1515" s="302">
        <v>3.9896373000000001E-10</v>
      </c>
      <c r="AX1515" s="302">
        <v>1.0900259E-14</v>
      </c>
      <c r="AY1515" s="303">
        <v>0</v>
      </c>
      <c r="AZ1515" s="303">
        <v>0</v>
      </c>
      <c r="BA1515" s="302">
        <v>9.4689189000000002E-12</v>
      </c>
      <c r="BB1515" s="302">
        <v>2.3729527000000002E-9</v>
      </c>
      <c r="BC1515" s="302">
        <v>1.3422972999999999E-12</v>
      </c>
      <c r="BD1515" s="302">
        <v>2.3380946E-12</v>
      </c>
      <c r="BE1515" s="303">
        <v>0</v>
      </c>
      <c r="BF1515" s="303">
        <v>0</v>
      </c>
      <c r="BG1515" s="303">
        <v>0</v>
      </c>
      <c r="BH1515" s="303">
        <v>0</v>
      </c>
      <c r="BI1515" s="303">
        <v>0</v>
      </c>
      <c r="BJ1515" s="303">
        <v>0</v>
      </c>
      <c r="BK1515" s="303">
        <v>0</v>
      </c>
      <c r="BL1515" s="303">
        <v>0</v>
      </c>
      <c r="BM1515" s="303">
        <v>0</v>
      </c>
      <c r="BN1515" s="303">
        <v>1.9894041000000002E-3</v>
      </c>
      <c r="BO1515" s="303">
        <v>0</v>
      </c>
      <c r="BP1515" s="303">
        <v>0</v>
      </c>
      <c r="BQ1515" s="303">
        <v>0</v>
      </c>
      <c r="BR1515" s="74"/>
      <c r="BS1515" s="144">
        <v>5.4728982999999999E-6</v>
      </c>
      <c r="BT1515" s="144">
        <v>1.9236957999999999E-8</v>
      </c>
      <c r="BU1515" s="144">
        <v>3.9729168999999996E-6</v>
      </c>
      <c r="BV1515" s="136">
        <v>0</v>
      </c>
      <c r="BW1515" s="144">
        <v>2.9948869E-8</v>
      </c>
      <c r="BX1515" s="144">
        <v>6.1300018999999999E-9</v>
      </c>
      <c r="BY1515" s="136">
        <v>0</v>
      </c>
      <c r="BZ1515" s="144">
        <v>9.3040236999999994E-9</v>
      </c>
      <c r="CA1515" s="136">
        <v>0</v>
      </c>
      <c r="CB1515" s="136">
        <v>0</v>
      </c>
      <c r="CC1515" s="136">
        <v>0</v>
      </c>
      <c r="CD1515" s="136">
        <v>0</v>
      </c>
      <c r="CE1515" s="136">
        <v>0</v>
      </c>
      <c r="CF1515" s="144">
        <v>1.2864045E-8</v>
      </c>
      <c r="CG1515" s="144">
        <v>1.4224975E-6</v>
      </c>
      <c r="CH1515" s="136">
        <v>0</v>
      </c>
      <c r="CI1515" s="136">
        <v>0</v>
      </c>
      <c r="CK1515" s="138"/>
      <c r="CL1515" s="233" t="s">
        <v>4679</v>
      </c>
    </row>
    <row r="1516" spans="1:100" ht="14.5" customHeight="1">
      <c r="A1516" s="74" t="s">
        <v>5575</v>
      </c>
      <c r="B1516" s="129" t="s">
        <v>5493</v>
      </c>
      <c r="C1516" s="130" t="str">
        <f t="shared" si="809"/>
        <v>B.046.04.128</v>
      </c>
      <c r="D1516" s="131" t="s">
        <v>5495</v>
      </c>
      <c r="E1516" s="129" t="s">
        <v>2549</v>
      </c>
      <c r="F1516" s="132" t="s">
        <v>5577</v>
      </c>
      <c r="G1516" s="132">
        <f t="shared" si="810"/>
        <v>2.16081817E-2</v>
      </c>
      <c r="H1516" s="348">
        <f t="shared" si="811"/>
        <v>2.16081817E-2</v>
      </c>
      <c r="I1516" s="74"/>
      <c r="J1516" s="132">
        <f t="shared" si="812"/>
        <v>9.3125139999999997E-5</v>
      </c>
      <c r="K1516" s="132">
        <f t="shared" si="813"/>
        <v>2.8312585999999999E-4</v>
      </c>
      <c r="L1516" s="300">
        <f t="shared" si="814"/>
        <v>1.9390237E-3</v>
      </c>
      <c r="M1516" s="132">
        <v>1.9292907000000001E-2</v>
      </c>
      <c r="N1516" s="132">
        <v>1.1151124E-4</v>
      </c>
      <c r="O1516" s="132">
        <v>1.7161461999999999E-4</v>
      </c>
      <c r="P1516" s="304">
        <v>7.1769162E-5</v>
      </c>
      <c r="Q1516" s="304">
        <v>2.1355978E-5</v>
      </c>
      <c r="R1516" s="132">
        <v>0</v>
      </c>
      <c r="S1516" s="132">
        <v>0</v>
      </c>
      <c r="T1516" s="132">
        <v>0</v>
      </c>
      <c r="U1516" s="132">
        <v>0</v>
      </c>
      <c r="V1516" s="132">
        <v>0</v>
      </c>
      <c r="W1516" s="132">
        <v>1.9390237E-3</v>
      </c>
      <c r="X1516" s="132">
        <v>0</v>
      </c>
      <c r="Y1516" s="132">
        <v>0</v>
      </c>
      <c r="Z1516" s="132">
        <v>0</v>
      </c>
      <c r="AA1516" s="74"/>
      <c r="AB1516" s="301">
        <f t="shared" si="815"/>
        <v>0.14505945112781954</v>
      </c>
      <c r="AC1516" s="338">
        <f t="shared" si="816"/>
        <v>0.14505945112781954</v>
      </c>
      <c r="AD1516" s="74"/>
      <c r="AE1516" s="136">
        <v>2.4992676999999999</v>
      </c>
      <c r="AF1516" s="136">
        <v>2.2364183999999998</v>
      </c>
      <c r="AG1516" s="136">
        <v>0.26284932</v>
      </c>
      <c r="AH1516" s="136">
        <v>0</v>
      </c>
      <c r="AI1516" s="136">
        <v>0</v>
      </c>
      <c r="AJ1516" s="136">
        <v>0</v>
      </c>
      <c r="AK1516" s="136">
        <v>0</v>
      </c>
      <c r="AL1516" s="74"/>
      <c r="AM1516" s="133">
        <v>2.4240224000000002E-3</v>
      </c>
      <c r="AN1516" s="340">
        <f t="shared" si="817"/>
        <v>2.4240224000000002E-3</v>
      </c>
      <c r="AP1516" s="133">
        <v>2.2984620999999998E-3</v>
      </c>
      <c r="AQ1516" s="133">
        <v>1.1111928E-4</v>
      </c>
      <c r="AR1516" s="145">
        <v>1.4441085E-5</v>
      </c>
      <c r="AS1516" s="134">
        <f t="shared" si="818"/>
        <v>1.3779748485800002E-7</v>
      </c>
      <c r="AT1516" s="135">
        <f t="shared" si="819"/>
        <v>4.1094408404799998E-10</v>
      </c>
      <c r="AU1516" s="135">
        <f t="shared" si="820"/>
        <v>2.0225608999999999E-3</v>
      </c>
      <c r="AV1516" s="302">
        <v>1.3461517E-7</v>
      </c>
      <c r="AW1516" s="302">
        <v>4.0616647E-10</v>
      </c>
      <c r="AX1516" s="302">
        <v>1.1097048E-14</v>
      </c>
      <c r="AY1516" s="303">
        <v>0</v>
      </c>
      <c r="AZ1516" s="303">
        <v>0</v>
      </c>
      <c r="BA1516" s="302">
        <v>1.0671558E-11</v>
      </c>
      <c r="BB1516" s="302">
        <v>3.1716432999999998E-9</v>
      </c>
      <c r="BC1516" s="302">
        <v>1.5127813999999999E-12</v>
      </c>
      <c r="BD1516" s="302">
        <v>3.2537356000000001E-12</v>
      </c>
      <c r="BE1516" s="303">
        <v>0</v>
      </c>
      <c r="BF1516" s="303">
        <v>0</v>
      </c>
      <c r="BG1516" s="303">
        <v>0</v>
      </c>
      <c r="BH1516" s="303">
        <v>0</v>
      </c>
      <c r="BI1516" s="303">
        <v>0</v>
      </c>
      <c r="BJ1516" s="303">
        <v>0</v>
      </c>
      <c r="BK1516" s="303">
        <v>0</v>
      </c>
      <c r="BL1516" s="303">
        <v>0</v>
      </c>
      <c r="BM1516" s="303">
        <v>0</v>
      </c>
      <c r="BN1516" s="303">
        <v>2.0225608999999999E-3</v>
      </c>
      <c r="BO1516" s="303">
        <v>0</v>
      </c>
      <c r="BP1516" s="303">
        <v>0</v>
      </c>
      <c r="BQ1516" s="303">
        <v>0</v>
      </c>
      <c r="BR1516" s="74"/>
      <c r="BS1516" s="144">
        <v>5.9207237999999998E-6</v>
      </c>
      <c r="BT1516" s="144">
        <v>2.5945606E-8</v>
      </c>
      <c r="BU1516" s="144">
        <v>4.0446423999999999E-6</v>
      </c>
      <c r="BV1516" s="136">
        <v>0</v>
      </c>
      <c r="BW1516" s="144">
        <v>3.5335829999999998E-8</v>
      </c>
      <c r="BX1516" s="144">
        <v>6.9085682999999997E-9</v>
      </c>
      <c r="BY1516" s="136">
        <v>0</v>
      </c>
      <c r="BZ1516" s="144">
        <v>1.048572E-8</v>
      </c>
      <c r="CA1516" s="136">
        <v>0</v>
      </c>
      <c r="CB1516" s="136">
        <v>0</v>
      </c>
      <c r="CC1516" s="136">
        <v>0</v>
      </c>
      <c r="CD1516" s="136">
        <v>0</v>
      </c>
      <c r="CE1516" s="136">
        <v>0</v>
      </c>
      <c r="CF1516" s="144">
        <v>1.4774774999999999E-8</v>
      </c>
      <c r="CG1516" s="144">
        <v>1.7826308E-6</v>
      </c>
      <c r="CH1516" s="136">
        <v>0</v>
      </c>
      <c r="CI1516" s="136">
        <v>0</v>
      </c>
      <c r="CK1516" s="138"/>
      <c r="CL1516" s="233" t="s">
        <v>4679</v>
      </c>
    </row>
    <row r="1517" spans="1:100" ht="14.5" customHeight="1">
      <c r="A1517" s="74" t="s">
        <v>5578</v>
      </c>
      <c r="B1517" s="129" t="s">
        <v>5493</v>
      </c>
      <c r="C1517" s="130" t="str">
        <f t="shared" si="809"/>
        <v>B.046.04.129</v>
      </c>
      <c r="D1517" s="131" t="s">
        <v>5495</v>
      </c>
      <c r="E1517" s="129" t="s">
        <v>2549</v>
      </c>
      <c r="F1517" s="132" t="s">
        <v>5580</v>
      </c>
      <c r="G1517" s="132">
        <f t="shared" si="810"/>
        <v>1.6370925854000001E-2</v>
      </c>
      <c r="H1517" s="348">
        <f t="shared" si="811"/>
        <v>1.6370925854000001E-2</v>
      </c>
      <c r="I1517" s="74"/>
      <c r="J1517" s="132">
        <f t="shared" si="812"/>
        <v>7.1862331000000003E-5</v>
      </c>
      <c r="K1517" s="132">
        <f t="shared" si="813"/>
        <v>1.9090252299999998E-4</v>
      </c>
      <c r="L1517" s="300">
        <f t="shared" si="814"/>
        <v>0</v>
      </c>
      <c r="M1517" s="132">
        <v>1.6108160999999999E-2</v>
      </c>
      <c r="N1517" s="304">
        <v>6.2045273E-5</v>
      </c>
      <c r="O1517" s="132">
        <v>1.2885724999999999E-4</v>
      </c>
      <c r="P1517" s="304">
        <v>5.4128919000000001E-5</v>
      </c>
      <c r="Q1517" s="304">
        <v>1.7733412000000002E-5</v>
      </c>
      <c r="R1517" s="132">
        <v>0</v>
      </c>
      <c r="S1517" s="132">
        <v>0</v>
      </c>
      <c r="T1517" s="132">
        <v>0</v>
      </c>
      <c r="U1517" s="132">
        <v>0</v>
      </c>
      <c r="V1517" s="132">
        <v>0</v>
      </c>
      <c r="W1517" s="132">
        <v>0</v>
      </c>
      <c r="X1517" s="132">
        <v>0</v>
      </c>
      <c r="Y1517" s="132">
        <v>0</v>
      </c>
      <c r="Z1517" s="132">
        <v>0</v>
      </c>
      <c r="AA1517" s="74"/>
      <c r="AB1517" s="301">
        <f t="shared" si="815"/>
        <v>0.121113992481203</v>
      </c>
      <c r="AC1517" s="338">
        <f t="shared" si="816"/>
        <v>0.121113992481203</v>
      </c>
      <c r="AD1517" s="74"/>
      <c r="AE1517" s="136">
        <v>2.0419236000000001</v>
      </c>
      <c r="AF1517" s="136">
        <v>2.0419236000000001</v>
      </c>
      <c r="AG1517" s="136">
        <v>0</v>
      </c>
      <c r="AH1517" s="136">
        <v>0</v>
      </c>
      <c r="AI1517" s="136">
        <v>0</v>
      </c>
      <c r="AJ1517" s="136">
        <v>0</v>
      </c>
      <c r="AK1517" s="136">
        <v>0</v>
      </c>
      <c r="AL1517" s="74"/>
      <c r="AM1517" s="133">
        <v>2.0131262000000001E-3</v>
      </c>
      <c r="AN1517" s="340">
        <f t="shared" si="817"/>
        <v>2.0131262000000001E-3</v>
      </c>
      <c r="AP1517" s="133">
        <v>1.9085063E-3</v>
      </c>
      <c r="AQ1517" s="145">
        <v>9.2546229999999994E-5</v>
      </c>
      <c r="AR1517" s="145">
        <v>1.2073694E-5</v>
      </c>
      <c r="AS1517" s="134">
        <f t="shared" si="818"/>
        <v>1.1441883838110001E-7</v>
      </c>
      <c r="AT1517" s="135">
        <f t="shared" si="819"/>
        <v>3.4225676832019997E-10</v>
      </c>
      <c r="AU1517" s="135">
        <f t="shared" si="820"/>
        <v>1.6909935E-3</v>
      </c>
      <c r="AV1517" s="302">
        <v>1.1239378E-7</v>
      </c>
      <c r="AW1517" s="302">
        <v>3.3911916999999999E-10</v>
      </c>
      <c r="AX1517" s="302">
        <v>9.2652202000000003E-15</v>
      </c>
      <c r="AY1517" s="303">
        <v>0</v>
      </c>
      <c r="AZ1517" s="303">
        <v>0</v>
      </c>
      <c r="BA1517" s="302">
        <v>8.0485811000000007E-12</v>
      </c>
      <c r="BB1517" s="302">
        <v>2.0170098000000002E-9</v>
      </c>
      <c r="BC1517" s="302">
        <v>1.1409527E-12</v>
      </c>
      <c r="BD1517" s="302">
        <v>1.9873804000000002E-12</v>
      </c>
      <c r="BE1517" s="303">
        <v>0</v>
      </c>
      <c r="BF1517" s="303">
        <v>0</v>
      </c>
      <c r="BG1517" s="303">
        <v>0</v>
      </c>
      <c r="BH1517" s="303">
        <v>0</v>
      </c>
      <c r="BI1517" s="303">
        <v>0</v>
      </c>
      <c r="BJ1517" s="303">
        <v>0</v>
      </c>
      <c r="BK1517" s="303">
        <v>0</v>
      </c>
      <c r="BL1517" s="303">
        <v>0</v>
      </c>
      <c r="BM1517" s="303">
        <v>0</v>
      </c>
      <c r="BN1517" s="303">
        <v>1.6909935E-3</v>
      </c>
      <c r="BO1517" s="303">
        <v>0</v>
      </c>
      <c r="BP1517" s="303">
        <v>0</v>
      </c>
      <c r="BQ1517" s="303">
        <v>0</v>
      </c>
      <c r="BR1517" s="74"/>
      <c r="BS1517" s="144">
        <v>4.6519634999999998E-6</v>
      </c>
      <c r="BT1517" s="144">
        <v>1.6351414000000002E-8</v>
      </c>
      <c r="BU1517" s="144">
        <v>3.3769793999999998E-6</v>
      </c>
      <c r="BV1517" s="136">
        <v>0</v>
      </c>
      <c r="BW1517" s="144">
        <v>2.5456539E-8</v>
      </c>
      <c r="BX1517" s="144">
        <v>5.2105016000000002E-9</v>
      </c>
      <c r="BY1517" s="136">
        <v>0</v>
      </c>
      <c r="BZ1517" s="144">
        <v>7.9084201000000003E-9</v>
      </c>
      <c r="CA1517" s="136">
        <v>0</v>
      </c>
      <c r="CB1517" s="136">
        <v>0</v>
      </c>
      <c r="CC1517" s="136">
        <v>0</v>
      </c>
      <c r="CD1517" s="136">
        <v>0</v>
      </c>
      <c r="CE1517" s="136">
        <v>0</v>
      </c>
      <c r="CF1517" s="144">
        <v>1.0934438E-8</v>
      </c>
      <c r="CG1517" s="144">
        <v>1.2091227999999999E-6</v>
      </c>
      <c r="CH1517" s="136">
        <v>0</v>
      </c>
      <c r="CI1517" s="136">
        <v>0</v>
      </c>
      <c r="CK1517" s="138"/>
      <c r="CL1517" s="233" t="s">
        <v>4679</v>
      </c>
    </row>
    <row r="1518" spans="1:100" ht="14.5" customHeight="1">
      <c r="A1518" s="74" t="s">
        <v>5581</v>
      </c>
      <c r="B1518" s="129" t="s">
        <v>5493</v>
      </c>
      <c r="C1518" s="130" t="str">
        <f t="shared" si="809"/>
        <v>B.046.04.130</v>
      </c>
      <c r="D1518" s="131" t="s">
        <v>5495</v>
      </c>
      <c r="E1518" s="129" t="s">
        <v>2549</v>
      </c>
      <c r="F1518" s="132" t="s">
        <v>5583</v>
      </c>
      <c r="G1518" s="132">
        <f t="shared" si="810"/>
        <v>8.9879590589999996E-3</v>
      </c>
      <c r="H1518" s="348">
        <f t="shared" si="811"/>
        <v>8.9879590589999996E-3</v>
      </c>
      <c r="I1518" s="74"/>
      <c r="J1518" s="132">
        <f t="shared" si="812"/>
        <v>3.9453828999999998E-5</v>
      </c>
      <c r="K1518" s="132">
        <f t="shared" si="813"/>
        <v>1.0480923000000001E-4</v>
      </c>
      <c r="L1518" s="300">
        <f t="shared" si="814"/>
        <v>0</v>
      </c>
      <c r="M1518" s="132">
        <v>8.8436959999999998E-3</v>
      </c>
      <c r="N1518" s="304">
        <v>3.4064072000000001E-5</v>
      </c>
      <c r="O1518" s="304">
        <v>7.0745158000000007E-5</v>
      </c>
      <c r="P1518" s="304">
        <v>2.9717837999999999E-5</v>
      </c>
      <c r="Q1518" s="304">
        <v>9.735991E-6</v>
      </c>
      <c r="R1518" s="132">
        <v>0</v>
      </c>
      <c r="S1518" s="132">
        <v>0</v>
      </c>
      <c r="T1518" s="132">
        <v>0</v>
      </c>
      <c r="U1518" s="132">
        <v>0</v>
      </c>
      <c r="V1518" s="132">
        <v>0</v>
      </c>
      <c r="W1518" s="132">
        <v>0</v>
      </c>
      <c r="X1518" s="132">
        <v>0</v>
      </c>
      <c r="Y1518" s="132">
        <v>0</v>
      </c>
      <c r="Z1518" s="132">
        <v>0</v>
      </c>
      <c r="AA1518" s="74"/>
      <c r="AB1518" s="301">
        <f t="shared" si="815"/>
        <v>6.6493954887218043E-2</v>
      </c>
      <c r="AC1518" s="338">
        <f t="shared" si="816"/>
        <v>6.6493954887218043E-2</v>
      </c>
      <c r="AD1518" s="74"/>
      <c r="AE1518" s="136">
        <v>1.5945855</v>
      </c>
      <c r="AF1518" s="136">
        <v>1.5945855</v>
      </c>
      <c r="AG1518" s="136">
        <v>0</v>
      </c>
      <c r="AH1518" s="136">
        <v>0</v>
      </c>
      <c r="AI1518" s="136">
        <v>0</v>
      </c>
      <c r="AJ1518" s="136">
        <v>0</v>
      </c>
      <c r="AK1518" s="136">
        <v>0</v>
      </c>
      <c r="AL1518" s="74"/>
      <c r="AM1518" s="133">
        <v>1.1052458E-3</v>
      </c>
      <c r="AN1518" s="340">
        <f t="shared" si="817"/>
        <v>1.1052458E-3</v>
      </c>
      <c r="AP1518" s="133">
        <v>1.0478073999999999E-3</v>
      </c>
      <c r="AQ1518" s="145">
        <v>5.0809695000000002E-5</v>
      </c>
      <c r="AR1518" s="145">
        <v>6.6286945999999996E-6</v>
      </c>
      <c r="AS1518" s="134">
        <f t="shared" si="818"/>
        <v>6.2818186728799999E-8</v>
      </c>
      <c r="AT1518" s="135">
        <f t="shared" si="819"/>
        <v>1.8790567299759999E-10</v>
      </c>
      <c r="AU1518" s="135">
        <f t="shared" si="820"/>
        <v>9.2838860000000003E-4</v>
      </c>
      <c r="AV1518" s="302">
        <v>6.1706389999999995E-8</v>
      </c>
      <c r="AW1518" s="302">
        <v>1.8618307E-10</v>
      </c>
      <c r="AX1518" s="302">
        <v>5.0867875999999996E-15</v>
      </c>
      <c r="AY1518" s="303">
        <v>0</v>
      </c>
      <c r="AZ1518" s="303">
        <v>0</v>
      </c>
      <c r="BA1518" s="302">
        <v>4.4188288000000002E-12</v>
      </c>
      <c r="BB1518" s="302">
        <v>1.1073778999999999E-9</v>
      </c>
      <c r="BC1518" s="302">
        <v>6.2640541000000001E-13</v>
      </c>
      <c r="BD1518" s="302">
        <v>1.0911108E-12</v>
      </c>
      <c r="BE1518" s="303">
        <v>0</v>
      </c>
      <c r="BF1518" s="303">
        <v>0</v>
      </c>
      <c r="BG1518" s="303">
        <v>0</v>
      </c>
      <c r="BH1518" s="303">
        <v>0</v>
      </c>
      <c r="BI1518" s="303">
        <v>0</v>
      </c>
      <c r="BJ1518" s="303">
        <v>0</v>
      </c>
      <c r="BK1518" s="303">
        <v>0</v>
      </c>
      <c r="BL1518" s="303">
        <v>0</v>
      </c>
      <c r="BM1518" s="303">
        <v>0</v>
      </c>
      <c r="BN1518" s="303">
        <v>9.2838860000000003E-4</v>
      </c>
      <c r="BO1518" s="303">
        <v>0</v>
      </c>
      <c r="BP1518" s="303">
        <v>0</v>
      </c>
      <c r="BQ1518" s="303">
        <v>0</v>
      </c>
      <c r="BR1518" s="74"/>
      <c r="BS1518" s="144">
        <v>2.5540191999999998E-6</v>
      </c>
      <c r="BT1518" s="144">
        <v>8.9772469999999992E-9</v>
      </c>
      <c r="BU1518" s="144">
        <v>1.8540278999999999E-6</v>
      </c>
      <c r="BV1518" s="136">
        <v>0</v>
      </c>
      <c r="BW1518" s="144">
        <v>1.3976139E-8</v>
      </c>
      <c r="BX1518" s="144">
        <v>2.8606675999999999E-9</v>
      </c>
      <c r="BY1518" s="136">
        <v>0</v>
      </c>
      <c r="BZ1518" s="144">
        <v>4.3418777E-9</v>
      </c>
      <c r="CA1518" s="136">
        <v>0</v>
      </c>
      <c r="CB1518" s="136">
        <v>0</v>
      </c>
      <c r="CC1518" s="136">
        <v>0</v>
      </c>
      <c r="CD1518" s="136">
        <v>0</v>
      </c>
      <c r="CE1518" s="136">
        <v>0</v>
      </c>
      <c r="CF1518" s="144">
        <v>6.0032209000000002E-9</v>
      </c>
      <c r="CG1518" s="144">
        <v>6.6383214000000002E-7</v>
      </c>
      <c r="CH1518" s="136">
        <v>0</v>
      </c>
      <c r="CI1518" s="136">
        <v>0</v>
      </c>
      <c r="CK1518" s="138"/>
      <c r="CL1518" s="233" t="s">
        <v>4679</v>
      </c>
    </row>
    <row r="1519" spans="1:100" ht="14.5" customHeight="1">
      <c r="A1519" s="74" t="s">
        <v>5584</v>
      </c>
      <c r="B1519" s="129" t="s">
        <v>5493</v>
      </c>
      <c r="C1519" s="130" t="str">
        <f t="shared" si="809"/>
        <v>B.046.04.131</v>
      </c>
      <c r="D1519" s="131" t="s">
        <v>5495</v>
      </c>
      <c r="E1519" s="129" t="s">
        <v>2549</v>
      </c>
      <c r="F1519" s="132" t="s">
        <v>5586</v>
      </c>
      <c r="G1519" s="132">
        <f t="shared" si="810"/>
        <v>6.4199707422999998E-3</v>
      </c>
      <c r="H1519" s="348">
        <f t="shared" si="811"/>
        <v>6.4199707422999998E-3</v>
      </c>
      <c r="I1519" s="74"/>
      <c r="J1519" s="132">
        <f t="shared" si="812"/>
        <v>2.8181306299999999E-5</v>
      </c>
      <c r="K1519" s="132">
        <f t="shared" si="813"/>
        <v>7.4863736000000005E-5</v>
      </c>
      <c r="L1519" s="300">
        <f t="shared" si="814"/>
        <v>0</v>
      </c>
      <c r="M1519" s="132">
        <v>6.3169256999999999E-3</v>
      </c>
      <c r="N1519" s="304">
        <v>2.4331480000000001E-5</v>
      </c>
      <c r="O1519" s="304">
        <v>5.0532255999999997E-5</v>
      </c>
      <c r="P1519" s="304">
        <v>2.1227026999999999E-5</v>
      </c>
      <c r="Q1519" s="304">
        <v>6.9542793000000004E-6</v>
      </c>
      <c r="R1519" s="132">
        <v>0</v>
      </c>
      <c r="S1519" s="132">
        <v>0</v>
      </c>
      <c r="T1519" s="132">
        <v>0</v>
      </c>
      <c r="U1519" s="132">
        <v>0</v>
      </c>
      <c r="V1519" s="132">
        <v>0</v>
      </c>
      <c r="W1519" s="132">
        <v>0</v>
      </c>
      <c r="X1519" s="132">
        <v>0</v>
      </c>
      <c r="Y1519" s="132">
        <v>0</v>
      </c>
      <c r="Z1519" s="132">
        <v>0</v>
      </c>
      <c r="AA1519" s="74"/>
      <c r="AB1519" s="301">
        <f t="shared" si="815"/>
        <v>4.7495681954887216E-2</v>
      </c>
      <c r="AC1519" s="338">
        <f t="shared" si="816"/>
        <v>4.7495681954887216E-2</v>
      </c>
      <c r="AD1519" s="74"/>
      <c r="AE1519" s="136">
        <v>1.4389896</v>
      </c>
      <c r="AF1519" s="136">
        <v>1.4389896</v>
      </c>
      <c r="AG1519" s="136">
        <v>0</v>
      </c>
      <c r="AH1519" s="136">
        <v>0</v>
      </c>
      <c r="AI1519" s="136">
        <v>0</v>
      </c>
      <c r="AJ1519" s="136">
        <v>0</v>
      </c>
      <c r="AK1519" s="136">
        <v>0</v>
      </c>
      <c r="AL1519" s="74"/>
      <c r="AM1519" s="133">
        <v>7.8946124999999996E-4</v>
      </c>
      <c r="AN1519" s="340">
        <f t="shared" si="817"/>
        <v>7.8946124999999996E-4</v>
      </c>
      <c r="AP1519" s="133">
        <v>7.4843383E-4</v>
      </c>
      <c r="AQ1519" s="145">
        <v>3.6292638999999999E-5</v>
      </c>
      <c r="AR1519" s="145">
        <v>4.7347819E-6</v>
      </c>
      <c r="AS1519" s="134">
        <f t="shared" si="818"/>
        <v>4.4870133536299999E-8</v>
      </c>
      <c r="AT1519" s="135">
        <f t="shared" si="819"/>
        <v>1.3421834070969998E-10</v>
      </c>
      <c r="AU1519" s="135">
        <f t="shared" si="820"/>
        <v>6.6313471999999995E-4</v>
      </c>
      <c r="AV1519" s="302">
        <v>4.4075992999999998E-8</v>
      </c>
      <c r="AW1519" s="302">
        <v>1.3298790999999999E-10</v>
      </c>
      <c r="AX1519" s="302">
        <v>3.6334196999999998E-15</v>
      </c>
      <c r="AY1519" s="303">
        <v>0</v>
      </c>
      <c r="AZ1519" s="303">
        <v>0</v>
      </c>
      <c r="BA1519" s="302">
        <v>3.1563063000000002E-12</v>
      </c>
      <c r="BB1519" s="302">
        <v>7.9098423000000002E-10</v>
      </c>
      <c r="BC1519" s="302">
        <v>4.4743243000000002E-13</v>
      </c>
      <c r="BD1519" s="302">
        <v>7.7936485999999998E-13</v>
      </c>
      <c r="BE1519" s="303">
        <v>0</v>
      </c>
      <c r="BF1519" s="303">
        <v>0</v>
      </c>
      <c r="BG1519" s="303">
        <v>0</v>
      </c>
      <c r="BH1519" s="303">
        <v>0</v>
      </c>
      <c r="BI1519" s="303">
        <v>0</v>
      </c>
      <c r="BJ1519" s="303">
        <v>0</v>
      </c>
      <c r="BK1519" s="303">
        <v>0</v>
      </c>
      <c r="BL1519" s="303">
        <v>0</v>
      </c>
      <c r="BM1519" s="303">
        <v>0</v>
      </c>
      <c r="BN1519" s="303">
        <v>6.6313471999999995E-4</v>
      </c>
      <c r="BO1519" s="303">
        <v>0</v>
      </c>
      <c r="BP1519" s="303">
        <v>0</v>
      </c>
      <c r="BQ1519" s="303">
        <v>0</v>
      </c>
      <c r="BR1519" s="74"/>
      <c r="BS1519" s="144">
        <v>1.8242994E-6</v>
      </c>
      <c r="BT1519" s="144">
        <v>6.4123192999999998E-9</v>
      </c>
      <c r="BU1519" s="144">
        <v>1.3243056E-6</v>
      </c>
      <c r="BV1519" s="136">
        <v>0</v>
      </c>
      <c r="BW1519" s="144">
        <v>9.9829563000000001E-9</v>
      </c>
      <c r="BX1519" s="144">
        <v>2.0433339999999998E-9</v>
      </c>
      <c r="BY1519" s="136">
        <v>0</v>
      </c>
      <c r="BZ1519" s="144">
        <v>3.1013411999999999E-9</v>
      </c>
      <c r="CA1519" s="136">
        <v>0</v>
      </c>
      <c r="CB1519" s="136">
        <v>0</v>
      </c>
      <c r="CC1519" s="136">
        <v>0</v>
      </c>
      <c r="CD1519" s="136">
        <v>0</v>
      </c>
      <c r="CE1519" s="136">
        <v>0</v>
      </c>
      <c r="CF1519" s="144">
        <v>4.2880148999999999E-9</v>
      </c>
      <c r="CG1519" s="144">
        <v>4.7416581999999999E-7</v>
      </c>
      <c r="CH1519" s="136">
        <v>0</v>
      </c>
      <c r="CI1519" s="136">
        <v>0</v>
      </c>
      <c r="CK1519" s="138"/>
      <c r="CL1519" s="233" t="s">
        <v>4679</v>
      </c>
    </row>
    <row r="1520" spans="1:100" ht="14.5" customHeight="1">
      <c r="A1520" s="74" t="s">
        <v>5587</v>
      </c>
      <c r="B1520" s="129" t="s">
        <v>5493</v>
      </c>
      <c r="C1520" s="130" t="str">
        <f t="shared" si="809"/>
        <v>B.046.04.132</v>
      </c>
      <c r="D1520" s="131" t="s">
        <v>5495</v>
      </c>
      <c r="E1520" s="129" t="s">
        <v>2549</v>
      </c>
      <c r="F1520" s="132" t="s">
        <v>5589</v>
      </c>
      <c r="G1520" s="132">
        <f t="shared" si="810"/>
        <v>3.2099854216000004E-3</v>
      </c>
      <c r="H1520" s="348">
        <f t="shared" si="811"/>
        <v>3.2099854216000004E-3</v>
      </c>
      <c r="I1520" s="74"/>
      <c r="J1520" s="132">
        <f t="shared" si="812"/>
        <v>1.40906536E-5</v>
      </c>
      <c r="K1520" s="132">
        <f t="shared" si="813"/>
        <v>3.7431868000000002E-5</v>
      </c>
      <c r="L1520" s="300">
        <f t="shared" si="814"/>
        <v>0</v>
      </c>
      <c r="M1520" s="132">
        <v>3.1584629000000002E-3</v>
      </c>
      <c r="N1520" s="304">
        <v>1.2165740000000001E-5</v>
      </c>
      <c r="O1520" s="304">
        <v>2.5266127999999998E-5</v>
      </c>
      <c r="P1520" s="304">
        <v>1.0613513999999999E-5</v>
      </c>
      <c r="Q1520" s="304">
        <v>3.4771396000000002E-6</v>
      </c>
      <c r="R1520" s="132">
        <v>0</v>
      </c>
      <c r="S1520" s="132">
        <v>0</v>
      </c>
      <c r="T1520" s="132">
        <v>0</v>
      </c>
      <c r="U1520" s="132">
        <v>0</v>
      </c>
      <c r="V1520" s="132">
        <v>0</v>
      </c>
      <c r="W1520" s="132">
        <v>0</v>
      </c>
      <c r="X1520" s="132">
        <v>0</v>
      </c>
      <c r="Y1520" s="132">
        <v>0</v>
      </c>
      <c r="Z1520" s="132">
        <v>0</v>
      </c>
      <c r="AA1520" s="74"/>
      <c r="AB1520" s="301">
        <f t="shared" si="815"/>
        <v>2.374784135338346E-2</v>
      </c>
      <c r="AC1520" s="338">
        <f t="shared" si="816"/>
        <v>2.374784135338346E-2</v>
      </c>
      <c r="AD1520" s="74"/>
      <c r="AE1520" s="136">
        <v>1.2444948</v>
      </c>
      <c r="AF1520" s="136">
        <v>1.2444948</v>
      </c>
      <c r="AG1520" s="136">
        <v>0</v>
      </c>
      <c r="AH1520" s="136">
        <v>0</v>
      </c>
      <c r="AI1520" s="136">
        <v>0</v>
      </c>
      <c r="AJ1520" s="136">
        <v>0</v>
      </c>
      <c r="AK1520" s="136">
        <v>0</v>
      </c>
      <c r="AL1520" s="74"/>
      <c r="AM1520" s="133">
        <v>3.9473063000000001E-4</v>
      </c>
      <c r="AN1520" s="340">
        <f t="shared" si="817"/>
        <v>3.9473063000000001E-4</v>
      </c>
      <c r="AP1520" s="133">
        <v>3.7421691000000002E-4</v>
      </c>
      <c r="AQ1520" s="145">
        <v>1.8146320000000001E-5</v>
      </c>
      <c r="AR1520" s="145">
        <v>2.3673909E-6</v>
      </c>
      <c r="AS1520" s="134">
        <f t="shared" si="818"/>
        <v>2.2435067273200002E-8</v>
      </c>
      <c r="AT1520" s="135">
        <f t="shared" si="819"/>
        <v>6.7109170359800005E-11</v>
      </c>
      <c r="AU1520" s="135">
        <f t="shared" si="820"/>
        <v>3.3156735999999998E-4</v>
      </c>
      <c r="AV1520" s="302">
        <v>2.2037997000000001E-8</v>
      </c>
      <c r="AW1520" s="302">
        <v>6.6493954999999997E-11</v>
      </c>
      <c r="AX1520" s="302">
        <v>1.8167097999999999E-15</v>
      </c>
      <c r="AY1520" s="303">
        <v>0</v>
      </c>
      <c r="AZ1520" s="303">
        <v>0</v>
      </c>
      <c r="BA1520" s="302">
        <v>1.5781531999999999E-12</v>
      </c>
      <c r="BB1520" s="302">
        <v>3.9549211999999998E-10</v>
      </c>
      <c r="BC1520" s="302">
        <v>2.2371622E-13</v>
      </c>
      <c r="BD1520" s="302">
        <v>3.8968242999999999E-13</v>
      </c>
      <c r="BE1520" s="303">
        <v>0</v>
      </c>
      <c r="BF1520" s="303">
        <v>0</v>
      </c>
      <c r="BG1520" s="303">
        <v>0</v>
      </c>
      <c r="BH1520" s="303">
        <v>0</v>
      </c>
      <c r="BI1520" s="303">
        <v>0</v>
      </c>
      <c r="BJ1520" s="303">
        <v>0</v>
      </c>
      <c r="BK1520" s="303">
        <v>0</v>
      </c>
      <c r="BL1520" s="303">
        <v>0</v>
      </c>
      <c r="BM1520" s="303">
        <v>0</v>
      </c>
      <c r="BN1520" s="303">
        <v>3.3156735999999998E-4</v>
      </c>
      <c r="BO1520" s="303">
        <v>0</v>
      </c>
      <c r="BP1520" s="303">
        <v>0</v>
      </c>
      <c r="BQ1520" s="303">
        <v>0</v>
      </c>
      <c r="BR1520" s="74"/>
      <c r="BS1520" s="144">
        <v>9.1214971000000003E-7</v>
      </c>
      <c r="BT1520" s="144">
        <v>3.2061595999999999E-9</v>
      </c>
      <c r="BU1520" s="144">
        <v>6.6215282000000005E-7</v>
      </c>
      <c r="BV1520" s="136">
        <v>0</v>
      </c>
      <c r="BW1520" s="144">
        <v>4.9914781E-9</v>
      </c>
      <c r="BX1520" s="144">
        <v>1.0216669999999999E-9</v>
      </c>
      <c r="BY1520" s="136">
        <v>0</v>
      </c>
      <c r="BZ1520" s="144">
        <v>1.5506706E-9</v>
      </c>
      <c r="CA1520" s="136">
        <v>0</v>
      </c>
      <c r="CB1520" s="136">
        <v>0</v>
      </c>
      <c r="CC1520" s="136">
        <v>0</v>
      </c>
      <c r="CD1520" s="136">
        <v>0</v>
      </c>
      <c r="CE1520" s="136">
        <v>0</v>
      </c>
      <c r="CF1520" s="144">
        <v>2.1440075E-9</v>
      </c>
      <c r="CG1520" s="144">
        <v>2.3708291E-7</v>
      </c>
      <c r="CH1520" s="136">
        <v>0</v>
      </c>
      <c r="CI1520" s="136">
        <v>0</v>
      </c>
      <c r="CK1520" s="138"/>
      <c r="CL1520" s="233" t="s">
        <v>4679</v>
      </c>
    </row>
    <row r="1521" spans="1:90" ht="14.5" customHeight="1">
      <c r="B1521" s="129" t="s">
        <v>4675</v>
      </c>
      <c r="C1521" s="127" t="s">
        <v>5590</v>
      </c>
      <c r="D1521" s="127" t="s">
        <v>5591</v>
      </c>
      <c r="G1521" s="74"/>
      <c r="H1521" s="74"/>
      <c r="I1521" s="74"/>
      <c r="J1521" s="74"/>
      <c r="K1521" s="74"/>
      <c r="L1521" s="74"/>
      <c r="M1521" s="74"/>
      <c r="N1521" s="74"/>
      <c r="O1521" s="74"/>
      <c r="P1521" s="74"/>
      <c r="Q1521" s="74"/>
      <c r="R1521" s="74"/>
      <c r="S1521" s="74"/>
      <c r="T1521" s="74"/>
      <c r="U1521" s="74"/>
      <c r="V1521" s="74"/>
      <c r="W1521" s="74"/>
      <c r="X1521" s="74"/>
      <c r="Y1521" s="74"/>
      <c r="Z1521" s="74"/>
      <c r="AA1521" s="74"/>
      <c r="AB1521" s="74"/>
      <c r="AC1521" s="74"/>
      <c r="AD1521" s="74"/>
      <c r="AE1521" s="74"/>
      <c r="AF1521" s="74"/>
      <c r="AG1521" s="74"/>
      <c r="AH1521" s="74"/>
      <c r="AI1521" s="74"/>
      <c r="AJ1521" s="74"/>
      <c r="AK1521" s="74"/>
      <c r="AL1521" s="74"/>
      <c r="AM1521" s="74"/>
      <c r="AN1521" s="74"/>
      <c r="AP1521" s="74"/>
      <c r="AQ1521" s="74"/>
      <c r="AR1521" s="74"/>
      <c r="AS1521" s="74"/>
      <c r="AT1521" s="74"/>
      <c r="AU1521" s="74"/>
      <c r="AV1521" s="74"/>
      <c r="AW1521" s="74"/>
      <c r="AX1521" s="74"/>
      <c r="AY1521" s="74"/>
      <c r="AZ1521" s="74"/>
      <c r="BA1521" s="74"/>
      <c r="BB1521" s="74"/>
      <c r="BC1521" s="74"/>
      <c r="BD1521" s="74"/>
      <c r="BE1521" s="74"/>
      <c r="BF1521" s="74"/>
      <c r="BG1521" s="74"/>
      <c r="BH1521" s="74"/>
      <c r="BI1521" s="74"/>
      <c r="BJ1521" s="74"/>
      <c r="BK1521" s="74"/>
      <c r="BL1521" s="74"/>
      <c r="BM1521" s="74"/>
      <c r="BN1521" s="74"/>
      <c r="BO1521" s="74"/>
      <c r="BP1521" s="74"/>
      <c r="BQ1521" s="74"/>
      <c r="BR1521" s="74"/>
      <c r="BS1521" s="74"/>
      <c r="BT1521" s="74"/>
      <c r="BU1521" s="74"/>
      <c r="BV1521" s="74"/>
      <c r="BW1521" s="74"/>
      <c r="BX1521" s="74"/>
      <c r="BY1521" s="74"/>
      <c r="BZ1521" s="74"/>
      <c r="CA1521" s="74"/>
      <c r="CB1521" s="74"/>
      <c r="CC1521" s="74"/>
      <c r="CD1521" s="74"/>
      <c r="CE1521" s="74"/>
      <c r="CF1521" s="74"/>
      <c r="CG1521" s="74"/>
      <c r="CH1521" s="74"/>
      <c r="CI1521" s="74"/>
      <c r="CJ1521" s="124"/>
      <c r="CK1521" s="143"/>
      <c r="CL1521" s="233"/>
    </row>
    <row r="1522" spans="1:90" ht="14.5" customHeight="1">
      <c r="A1522" s="74" t="s">
        <v>5592</v>
      </c>
      <c r="B1522" s="129" t="s">
        <v>5593</v>
      </c>
      <c r="C1522" s="130" t="str">
        <f t="shared" ref="C1522:C1551" si="821">MID(A1522,1,12)</f>
        <v>B.046.06.101</v>
      </c>
      <c r="D1522" s="131" t="s">
        <v>5595</v>
      </c>
      <c r="E1522" s="129" t="s">
        <v>2549</v>
      </c>
      <c r="F1522" s="132" t="s">
        <v>5596</v>
      </c>
      <c r="G1522" s="132">
        <f t="shared" ref="G1522:G1551" si="822">J1522+K1522+L1522+M1522</f>
        <v>4.3110746380000002E-2</v>
      </c>
      <c r="H1522" s="348">
        <f t="shared" ref="H1522:H1551" si="823">G1522</f>
        <v>4.3110746380000002E-2</v>
      </c>
      <c r="I1522" s="74"/>
      <c r="J1522" s="132">
        <f t="shared" ref="J1522:J1551" si="824">P1522+Q1522+R1522+S1522</f>
        <v>1.5342648399999999E-3</v>
      </c>
      <c r="K1522" s="132">
        <f t="shared" ref="K1522:K1551" si="825">N1522+O1522+T1522</f>
        <v>8.8846067000000004E-3</v>
      </c>
      <c r="L1522" s="300">
        <f t="shared" ref="L1522:L1551" si="826">U1522+IF(V1522="x",0,V1522)+IF(W1522="x",0,W1522)+IF(X1522="x",0,X1522)+Y1522+Z1522</f>
        <v>1.6816884000000001E-4</v>
      </c>
      <c r="M1522" s="132">
        <v>3.2523705999999999E-2</v>
      </c>
      <c r="N1522" s="132">
        <v>7.3266501000000001E-3</v>
      </c>
      <c r="O1522" s="132">
        <v>1.5579566000000001E-3</v>
      </c>
      <c r="P1522" s="132">
        <v>1.3088981E-3</v>
      </c>
      <c r="Q1522" s="132">
        <v>2.2536674000000001E-4</v>
      </c>
      <c r="R1522" s="132">
        <v>0</v>
      </c>
      <c r="S1522" s="132">
        <v>0</v>
      </c>
      <c r="T1522" s="132">
        <v>0</v>
      </c>
      <c r="U1522" s="132">
        <v>1.6816884000000001E-4</v>
      </c>
      <c r="V1522" s="132">
        <v>0</v>
      </c>
      <c r="W1522" s="132">
        <v>0</v>
      </c>
      <c r="X1522" s="132">
        <v>0</v>
      </c>
      <c r="Y1522" s="132">
        <v>0</v>
      </c>
      <c r="Z1522" s="132">
        <v>0</v>
      </c>
      <c r="AA1522" s="74"/>
      <c r="AB1522" s="301">
        <f t="shared" ref="AB1522:AB1551" si="827">M1522/0.133</f>
        <v>0.24453914285714284</v>
      </c>
      <c r="AC1522" s="338">
        <f t="shared" si="816"/>
        <v>0.24453914285714284</v>
      </c>
      <c r="AD1522" s="74"/>
      <c r="AE1522" s="136">
        <v>2.6964035000000002</v>
      </c>
      <c r="AF1522" s="136">
        <v>2.4891404000000001</v>
      </c>
      <c r="AG1522" s="136">
        <v>0</v>
      </c>
      <c r="AH1522" s="136">
        <v>0</v>
      </c>
      <c r="AI1522" s="136">
        <v>0</v>
      </c>
      <c r="AJ1522" s="136">
        <v>0.13526315999999999</v>
      </c>
      <c r="AK1522" s="136">
        <v>7.1999999999999995E-2</v>
      </c>
      <c r="AL1522" s="74"/>
      <c r="AM1522" s="133">
        <v>6.7198479E-3</v>
      </c>
      <c r="AN1522" s="340">
        <f t="shared" ref="AN1522:AN1551" si="828">AM1522</f>
        <v>6.7198479E-3</v>
      </c>
      <c r="AP1522" s="133">
        <v>6.3137289000000001E-3</v>
      </c>
      <c r="AQ1522" s="133">
        <v>2.3893302000000001E-4</v>
      </c>
      <c r="AR1522" s="133">
        <v>1.6718597999999999E-4</v>
      </c>
      <c r="AS1522" s="134">
        <f t="shared" ref="AS1522:AS1551" si="829">AV1522+AY1522+AZ1522+BA1522+BB1522+BJ1522+BK1522+BO1522</f>
        <v>3.7852091374000002E-7</v>
      </c>
      <c r="AT1522" s="135">
        <f t="shared" ref="AT1522:AT1551" si="830">AW1522+AX1522+BC1522+BD1522+BE1522+BF1522+BG1522+BH1522+BI1522+BL1522+BP1522+BQ1522</f>
        <v>8.8362802724399994E-10</v>
      </c>
      <c r="AU1522" s="135">
        <f t="shared" ref="AU1522:AU1551" si="831">BM1522+BN1522</f>
        <v>2.3415403233500002E-2</v>
      </c>
      <c r="AV1522" s="302">
        <v>2.2693232000000001E-7</v>
      </c>
      <c r="AW1522" s="302">
        <v>6.8470959999999998E-10</v>
      </c>
      <c r="AX1522" s="302">
        <v>1.8707244000000001E-14</v>
      </c>
      <c r="AY1522" s="303">
        <v>0</v>
      </c>
      <c r="AZ1522" s="303">
        <v>0</v>
      </c>
      <c r="BA1522" s="302">
        <v>1.9462374000000001E-10</v>
      </c>
      <c r="BB1522" s="302">
        <v>1.5139397000000001E-7</v>
      </c>
      <c r="BC1522" s="302">
        <v>2.7589519999999999E-11</v>
      </c>
      <c r="BD1522" s="302">
        <v>1.7131019999999999E-10</v>
      </c>
      <c r="BE1522" s="303">
        <v>0</v>
      </c>
      <c r="BF1522" s="303">
        <v>0</v>
      </c>
      <c r="BG1522" s="303">
        <v>0</v>
      </c>
      <c r="BH1522" s="303">
        <v>0</v>
      </c>
      <c r="BI1522" s="303">
        <v>0</v>
      </c>
      <c r="BJ1522" s="303">
        <v>0</v>
      </c>
      <c r="BK1522" s="303">
        <v>0</v>
      </c>
      <c r="BL1522" s="303">
        <v>0</v>
      </c>
      <c r="BM1522" s="302">
        <v>3.3942335E-6</v>
      </c>
      <c r="BN1522" s="303">
        <v>2.3412009000000001E-2</v>
      </c>
      <c r="BO1522" s="303">
        <v>0</v>
      </c>
      <c r="BP1522" s="303">
        <v>0</v>
      </c>
      <c r="BQ1522" s="303">
        <v>0</v>
      </c>
      <c r="BR1522" s="74"/>
      <c r="BS1522" s="144">
        <v>1.2920431000000001E-5</v>
      </c>
      <c r="BT1522" s="144">
        <v>1.2451397999999999E-6</v>
      </c>
      <c r="BU1522" s="144">
        <v>6.8184000999999997E-6</v>
      </c>
      <c r="BV1522" s="136">
        <v>0</v>
      </c>
      <c r="BW1522" s="144">
        <v>1.1334297999999999E-6</v>
      </c>
      <c r="BX1522" s="144">
        <v>1.2599578999999999E-7</v>
      </c>
      <c r="BY1522" s="136">
        <v>0</v>
      </c>
      <c r="BZ1522" s="144">
        <v>1.9123449000000001E-7</v>
      </c>
      <c r="CA1522" s="136">
        <v>0</v>
      </c>
      <c r="CB1522" s="136">
        <v>0</v>
      </c>
      <c r="CC1522" s="136">
        <v>0</v>
      </c>
      <c r="CD1522" s="136">
        <v>0</v>
      </c>
      <c r="CE1522" s="136">
        <v>0</v>
      </c>
      <c r="CF1522" s="144">
        <v>3.1956659000000001E-7</v>
      </c>
      <c r="CG1522" s="144">
        <v>3.0055574000000001E-6</v>
      </c>
      <c r="CH1522" s="144">
        <v>8.1106972000000004E-8</v>
      </c>
      <c r="CI1522" s="136">
        <v>0</v>
      </c>
      <c r="CK1522" s="138"/>
      <c r="CL1522" s="233" t="s">
        <v>4679</v>
      </c>
    </row>
    <row r="1523" spans="1:90" ht="14.5" customHeight="1">
      <c r="A1523" s="74" t="s">
        <v>5597</v>
      </c>
      <c r="B1523" s="129" t="s">
        <v>5593</v>
      </c>
      <c r="C1523" s="130" t="str">
        <f t="shared" si="821"/>
        <v>B.046.06.102</v>
      </c>
      <c r="D1523" s="131" t="s">
        <v>5595</v>
      </c>
      <c r="E1523" s="129" t="s">
        <v>2549</v>
      </c>
      <c r="F1523" s="132" t="s">
        <v>5599</v>
      </c>
      <c r="G1523" s="132">
        <f t="shared" si="822"/>
        <v>3.4401279489999999E-2</v>
      </c>
      <c r="H1523" s="348">
        <f t="shared" si="823"/>
        <v>3.4401279489999999E-2</v>
      </c>
      <c r="I1523" s="74"/>
      <c r="J1523" s="132">
        <f t="shared" si="824"/>
        <v>1.29217939E-3</v>
      </c>
      <c r="K1523" s="132">
        <f t="shared" si="825"/>
        <v>2.2309857099999998E-3</v>
      </c>
      <c r="L1523" s="300">
        <f t="shared" si="826"/>
        <v>1.2764439000000001E-4</v>
      </c>
      <c r="M1523" s="132">
        <v>3.0750469999999998E-2</v>
      </c>
      <c r="N1523" s="132">
        <v>8.7758290999999996E-4</v>
      </c>
      <c r="O1523" s="132">
        <v>1.3534027999999999E-3</v>
      </c>
      <c r="P1523" s="132">
        <v>1.1370447000000001E-3</v>
      </c>
      <c r="Q1523" s="132">
        <v>1.5513469E-4</v>
      </c>
      <c r="R1523" s="132">
        <v>0</v>
      </c>
      <c r="S1523" s="132">
        <v>0</v>
      </c>
      <c r="T1523" s="132">
        <v>0</v>
      </c>
      <c r="U1523" s="132">
        <v>1.2764439000000001E-4</v>
      </c>
      <c r="V1523" s="132">
        <v>0</v>
      </c>
      <c r="W1523" s="132">
        <v>0</v>
      </c>
      <c r="X1523" s="132">
        <v>0</v>
      </c>
      <c r="Y1523" s="132">
        <v>0</v>
      </c>
      <c r="Z1523" s="132">
        <v>0</v>
      </c>
      <c r="AA1523" s="74"/>
      <c r="AB1523" s="301">
        <f t="shared" si="827"/>
        <v>0.23120654135338342</v>
      </c>
      <c r="AC1523" s="338">
        <f t="shared" si="816"/>
        <v>0.23120654135338342</v>
      </c>
      <c r="AD1523" s="74"/>
      <c r="AE1523" s="136">
        <v>2.6622039000000002</v>
      </c>
      <c r="AF1523" s="136">
        <v>2.4304144000000001</v>
      </c>
      <c r="AG1523" s="136">
        <v>0</v>
      </c>
      <c r="AH1523" s="136">
        <v>0</v>
      </c>
      <c r="AI1523" s="136">
        <v>3.5789474E-3</v>
      </c>
      <c r="AJ1523" s="136">
        <v>0.18505263</v>
      </c>
      <c r="AK1523" s="136">
        <v>4.3157895000000002E-2</v>
      </c>
      <c r="AL1523" s="74"/>
      <c r="AM1523" s="133">
        <v>4.3260579999999998E-3</v>
      </c>
      <c r="AN1523" s="340">
        <f t="shared" si="828"/>
        <v>4.3260579999999998E-3</v>
      </c>
      <c r="AP1523" s="133">
        <v>4.1025573000000003E-3</v>
      </c>
      <c r="AQ1523" s="133">
        <v>1.9038968999999999E-4</v>
      </c>
      <c r="AR1523" s="145">
        <v>3.3110971999999999E-5</v>
      </c>
      <c r="AS1523" s="134">
        <f t="shared" si="829"/>
        <v>2.4595667236999999E-7</v>
      </c>
      <c r="AT1523" s="135">
        <f t="shared" si="830"/>
        <v>7.0410387030100001E-10</v>
      </c>
      <c r="AU1523" s="135">
        <f t="shared" si="831"/>
        <v>4.6373910088E-3</v>
      </c>
      <c r="AV1523" s="302">
        <v>2.1455967E-7</v>
      </c>
      <c r="AW1523" s="302">
        <v>6.4737831999999995E-10</v>
      </c>
      <c r="AX1523" s="302">
        <v>1.7687301000000001E-14</v>
      </c>
      <c r="AY1523" s="303">
        <v>0</v>
      </c>
      <c r="AZ1523" s="303">
        <v>0</v>
      </c>
      <c r="BA1523" s="302">
        <v>1.6907037000000001E-10</v>
      </c>
      <c r="BB1523" s="302">
        <v>3.1227931999999998E-8</v>
      </c>
      <c r="BC1523" s="302">
        <v>2.3967119E-11</v>
      </c>
      <c r="BD1523" s="302">
        <v>3.2740743999999998E-11</v>
      </c>
      <c r="BE1523" s="303">
        <v>0</v>
      </c>
      <c r="BF1523" s="303">
        <v>0</v>
      </c>
      <c r="BG1523" s="303">
        <v>0</v>
      </c>
      <c r="BH1523" s="303">
        <v>0</v>
      </c>
      <c r="BI1523" s="303">
        <v>0</v>
      </c>
      <c r="BJ1523" s="303">
        <v>0</v>
      </c>
      <c r="BK1523" s="303">
        <v>0</v>
      </c>
      <c r="BL1523" s="303">
        <v>0</v>
      </c>
      <c r="BM1523" s="302">
        <v>2.5763088E-6</v>
      </c>
      <c r="BN1523" s="303">
        <v>4.6348146999999999E-3</v>
      </c>
      <c r="BO1523" s="303">
        <v>0</v>
      </c>
      <c r="BP1523" s="303">
        <v>0</v>
      </c>
      <c r="BQ1523" s="303">
        <v>0</v>
      </c>
      <c r="BR1523" s="74"/>
      <c r="BS1523" s="144">
        <v>1.0536068999999999E-5</v>
      </c>
      <c r="BT1523" s="144">
        <v>2.8138717000000001E-7</v>
      </c>
      <c r="BU1523" s="144">
        <v>6.4466519E-6</v>
      </c>
      <c r="BV1523" s="136">
        <v>0</v>
      </c>
      <c r="BW1523" s="144">
        <v>2.8902637E-7</v>
      </c>
      <c r="BX1523" s="144">
        <v>1.0945301E-7</v>
      </c>
      <c r="BY1523" s="136">
        <v>0</v>
      </c>
      <c r="BZ1523" s="144">
        <v>1.6612612E-7</v>
      </c>
      <c r="CA1523" s="136">
        <v>0</v>
      </c>
      <c r="CB1523" s="136">
        <v>0</v>
      </c>
      <c r="CC1523" s="136">
        <v>0</v>
      </c>
      <c r="CD1523" s="136">
        <v>0</v>
      </c>
      <c r="CE1523" s="136">
        <v>0</v>
      </c>
      <c r="CF1523" s="144">
        <v>2.2566061000000001E-7</v>
      </c>
      <c r="CG1523" s="144">
        <v>2.9562021000000002E-6</v>
      </c>
      <c r="CH1523" s="144">
        <v>6.1562238999999999E-8</v>
      </c>
      <c r="CI1523" s="136">
        <v>0</v>
      </c>
      <c r="CK1523" s="138"/>
      <c r="CL1523" s="233" t="s">
        <v>4679</v>
      </c>
    </row>
    <row r="1524" spans="1:90" ht="14.5" customHeight="1">
      <c r="A1524" s="74" t="s">
        <v>5600</v>
      </c>
      <c r="B1524" s="129" t="s">
        <v>5593</v>
      </c>
      <c r="C1524" s="130" t="str">
        <f t="shared" si="821"/>
        <v>B.046.06.103</v>
      </c>
      <c r="D1524" s="131" t="s">
        <v>5595</v>
      </c>
      <c r="E1524" s="129" t="s">
        <v>2549</v>
      </c>
      <c r="F1524" s="132" t="s">
        <v>5602</v>
      </c>
      <c r="G1524" s="132">
        <f t="shared" si="822"/>
        <v>5.189342400000001E-4</v>
      </c>
      <c r="H1524" s="348">
        <f t="shared" si="823"/>
        <v>5.189342400000001E-4</v>
      </c>
      <c r="I1524" s="74"/>
      <c r="J1524" s="132">
        <f t="shared" si="824"/>
        <v>3.2922158E-5</v>
      </c>
      <c r="K1524" s="132">
        <f t="shared" si="825"/>
        <v>3.1448612000000002E-5</v>
      </c>
      <c r="L1524" s="300">
        <f t="shared" si="826"/>
        <v>2.0778942E-4</v>
      </c>
      <c r="M1524" s="132">
        <v>2.4677405000000002E-4</v>
      </c>
      <c r="N1524" s="304">
        <v>1.055198E-5</v>
      </c>
      <c r="O1524" s="304">
        <v>2.0896632E-5</v>
      </c>
      <c r="P1524" s="304">
        <v>1.7556049E-5</v>
      </c>
      <c r="Q1524" s="304">
        <v>1.5366109E-5</v>
      </c>
      <c r="R1524" s="132">
        <v>0</v>
      </c>
      <c r="S1524" s="132">
        <v>0</v>
      </c>
      <c r="T1524" s="132">
        <v>0</v>
      </c>
      <c r="U1524" s="132">
        <v>2.0778942E-4</v>
      </c>
      <c r="V1524" s="132">
        <v>0</v>
      </c>
      <c r="W1524" s="132">
        <v>0</v>
      </c>
      <c r="X1524" s="132">
        <v>0</v>
      </c>
      <c r="Y1524" s="132">
        <v>0</v>
      </c>
      <c r="Z1524" s="132">
        <v>0</v>
      </c>
      <c r="AA1524" s="74"/>
      <c r="AB1524" s="301">
        <f t="shared" si="827"/>
        <v>1.8554439849624061E-3</v>
      </c>
      <c r="AC1524" s="338">
        <f t="shared" si="816"/>
        <v>1.8554439849624061E-3</v>
      </c>
      <c r="AD1524" s="74"/>
      <c r="AE1524" s="136">
        <v>1.0526316</v>
      </c>
      <c r="AF1524" s="136">
        <v>0</v>
      </c>
      <c r="AG1524" s="136">
        <v>0</v>
      </c>
      <c r="AH1524" s="136">
        <v>0</v>
      </c>
      <c r="AI1524" s="136">
        <v>0</v>
      </c>
      <c r="AJ1524" s="136">
        <v>4.8421052999999999E-3</v>
      </c>
      <c r="AK1524" s="136">
        <v>1.0477894999999999</v>
      </c>
      <c r="AL1524" s="74"/>
      <c r="AM1524" s="145">
        <v>4.0946384000000001E-5</v>
      </c>
      <c r="AN1524" s="340">
        <f t="shared" si="828"/>
        <v>4.0946384000000001E-5</v>
      </c>
      <c r="AP1524" s="145">
        <v>3.9292000999999999E-5</v>
      </c>
      <c r="AQ1524" s="145">
        <v>1.6244383000000001E-6</v>
      </c>
      <c r="AR1524" s="145">
        <v>2.9944551999999997E-8</v>
      </c>
      <c r="AS1524" s="134">
        <f t="shared" si="829"/>
        <v>2.3556355482000002E-9</v>
      </c>
      <c r="AT1524" s="135">
        <f t="shared" si="830"/>
        <v>6.0075380414700006E-12</v>
      </c>
      <c r="AU1524" s="135">
        <f t="shared" si="831"/>
        <v>4.1939148000000001E-6</v>
      </c>
      <c r="AV1524" s="302">
        <v>1.721852E-9</v>
      </c>
      <c r="AW1524" s="302">
        <v>5.1952432000000002E-12</v>
      </c>
      <c r="AX1524" s="302">
        <v>1.4194147E-16</v>
      </c>
      <c r="AY1524" s="303">
        <v>0</v>
      </c>
      <c r="AZ1524" s="303">
        <v>0</v>
      </c>
      <c r="BA1524" s="302">
        <v>2.6104581999999999E-12</v>
      </c>
      <c r="BB1524" s="302">
        <v>6.3117309000000002E-10</v>
      </c>
      <c r="BC1524" s="302">
        <v>3.7005397E-13</v>
      </c>
      <c r="BD1524" s="302">
        <v>4.4209892999999998E-13</v>
      </c>
      <c r="BE1524" s="303">
        <v>0</v>
      </c>
      <c r="BF1524" s="303">
        <v>0</v>
      </c>
      <c r="BG1524" s="303">
        <v>0</v>
      </c>
      <c r="BH1524" s="303">
        <v>0</v>
      </c>
      <c r="BI1524" s="303">
        <v>0</v>
      </c>
      <c r="BJ1524" s="303">
        <v>0</v>
      </c>
      <c r="BK1524" s="303">
        <v>0</v>
      </c>
      <c r="BL1524" s="303">
        <v>0</v>
      </c>
      <c r="BM1524" s="302">
        <v>4.1939148000000001E-6</v>
      </c>
      <c r="BN1524" s="303">
        <v>0</v>
      </c>
      <c r="BO1524" s="303">
        <v>0</v>
      </c>
      <c r="BP1524" s="303">
        <v>0</v>
      </c>
      <c r="BQ1524" s="303">
        <v>0</v>
      </c>
      <c r="BR1524" s="74"/>
      <c r="BS1524" s="144">
        <v>1.7928101000000001E-7</v>
      </c>
      <c r="BT1524" s="144">
        <v>3.9073979000000001E-9</v>
      </c>
      <c r="BU1524" s="144">
        <v>5.1734701999999997E-8</v>
      </c>
      <c r="BV1524" s="136">
        <v>0</v>
      </c>
      <c r="BW1524" s="144">
        <v>1.5712340000000001E-8</v>
      </c>
      <c r="BX1524" s="144">
        <v>1.6899621000000001E-9</v>
      </c>
      <c r="BY1524" s="136">
        <v>0</v>
      </c>
      <c r="BZ1524" s="144">
        <v>2.5649987000000001E-9</v>
      </c>
      <c r="CA1524" s="136">
        <v>0</v>
      </c>
      <c r="CB1524" s="136">
        <v>0</v>
      </c>
      <c r="CC1524" s="136">
        <v>0</v>
      </c>
      <c r="CD1524" s="136">
        <v>0</v>
      </c>
      <c r="CE1524" s="136">
        <v>0</v>
      </c>
      <c r="CF1524" s="144">
        <v>3.4558328000000001E-9</v>
      </c>
      <c r="CG1524" s="136">
        <v>0</v>
      </c>
      <c r="CH1524" s="144">
        <v>1.0021577E-7</v>
      </c>
      <c r="CI1524" s="136">
        <v>0</v>
      </c>
      <c r="CK1524" s="138"/>
      <c r="CL1524" s="233" t="s">
        <v>4679</v>
      </c>
    </row>
    <row r="1525" spans="1:90" ht="14.5" customHeight="1">
      <c r="A1525" s="74" t="s">
        <v>5603</v>
      </c>
      <c r="B1525" s="129" t="s">
        <v>5593</v>
      </c>
      <c r="C1525" s="130" t="str">
        <f t="shared" si="821"/>
        <v>B.046.06.104</v>
      </c>
      <c r="D1525" s="131" t="s">
        <v>5595</v>
      </c>
      <c r="E1525" s="129" t="s">
        <v>2549</v>
      </c>
      <c r="F1525" s="132" t="s">
        <v>5605</v>
      </c>
      <c r="G1525" s="132">
        <f t="shared" si="822"/>
        <v>3.6955211476999997E-2</v>
      </c>
      <c r="H1525" s="348">
        <f t="shared" si="823"/>
        <v>3.6955211476999997E-2</v>
      </c>
      <c r="I1525" s="74"/>
      <c r="J1525" s="132">
        <f t="shared" si="824"/>
        <v>1.67666298E-3</v>
      </c>
      <c r="K1525" s="132">
        <f t="shared" si="825"/>
        <v>4.9936017999999997E-3</v>
      </c>
      <c r="L1525" s="300">
        <f t="shared" si="826"/>
        <v>2.7999697000000001E-5</v>
      </c>
      <c r="M1525" s="132">
        <v>3.0256946999999999E-2</v>
      </c>
      <c r="N1525" s="132">
        <v>3.2397951999999998E-3</v>
      </c>
      <c r="O1525" s="132">
        <v>1.7538066000000001E-3</v>
      </c>
      <c r="P1525" s="132">
        <v>1.4734391E-3</v>
      </c>
      <c r="Q1525" s="132">
        <v>2.0322388E-4</v>
      </c>
      <c r="R1525" s="132">
        <v>0</v>
      </c>
      <c r="S1525" s="132">
        <v>0</v>
      </c>
      <c r="T1525" s="132">
        <v>0</v>
      </c>
      <c r="U1525" s="304">
        <v>2.7999697000000001E-5</v>
      </c>
      <c r="V1525" s="132">
        <v>0</v>
      </c>
      <c r="W1525" s="132">
        <v>0</v>
      </c>
      <c r="X1525" s="132">
        <v>0</v>
      </c>
      <c r="Y1525" s="132">
        <v>0</v>
      </c>
      <c r="Z1525" s="132">
        <v>0</v>
      </c>
      <c r="AA1525" s="74"/>
      <c r="AB1525" s="301">
        <f t="shared" si="827"/>
        <v>0.22749584210526314</v>
      </c>
      <c r="AC1525" s="338">
        <f t="shared" si="816"/>
        <v>0.22749584210526314</v>
      </c>
      <c r="AD1525" s="74"/>
      <c r="AE1525" s="136">
        <v>2.6136232000000001</v>
      </c>
      <c r="AF1525" s="136">
        <v>2.5083600000000001</v>
      </c>
      <c r="AG1525" s="136">
        <v>0</v>
      </c>
      <c r="AH1525" s="136">
        <v>0</v>
      </c>
      <c r="AI1525" s="136">
        <v>0</v>
      </c>
      <c r="AJ1525" s="136">
        <v>8.1052632000000006E-3</v>
      </c>
      <c r="AK1525" s="136">
        <v>9.7157894999999994E-2</v>
      </c>
      <c r="AL1525" s="74"/>
      <c r="AM1525" s="133">
        <v>5.1087229000000003E-3</v>
      </c>
      <c r="AN1525" s="340">
        <f t="shared" si="828"/>
        <v>5.1087229000000003E-3</v>
      </c>
      <c r="AP1525" s="133">
        <v>4.8375533999999998E-3</v>
      </c>
      <c r="AQ1525" s="133">
        <v>2.0414380999999999E-4</v>
      </c>
      <c r="AR1525" s="145">
        <v>6.7025699000000002E-5</v>
      </c>
      <c r="AS1525" s="134">
        <f t="shared" si="829"/>
        <v>2.9002118380000002E-7</v>
      </c>
      <c r="AT1525" s="135">
        <f t="shared" si="830"/>
        <v>7.5496969143200008E-10</v>
      </c>
      <c r="AU1525" s="135">
        <f t="shared" si="831"/>
        <v>9.3873528314999989E-3</v>
      </c>
      <c r="AV1525" s="302">
        <v>2.1111614E-7</v>
      </c>
      <c r="AW1525" s="302">
        <v>6.3698836000000002E-10</v>
      </c>
      <c r="AX1525" s="302">
        <v>1.7403432000000001E-14</v>
      </c>
      <c r="AY1525" s="303">
        <v>0</v>
      </c>
      <c r="AZ1525" s="303">
        <v>0</v>
      </c>
      <c r="BA1525" s="302">
        <v>2.190898E-10</v>
      </c>
      <c r="BB1525" s="302">
        <v>7.8685953999999999E-8</v>
      </c>
      <c r="BC1525" s="302">
        <v>3.1057785000000001E-11</v>
      </c>
      <c r="BD1525" s="302">
        <v>8.6906143000000003E-11</v>
      </c>
      <c r="BE1525" s="303">
        <v>0</v>
      </c>
      <c r="BF1525" s="303">
        <v>0</v>
      </c>
      <c r="BG1525" s="303">
        <v>0</v>
      </c>
      <c r="BH1525" s="303">
        <v>0</v>
      </c>
      <c r="BI1525" s="303">
        <v>0</v>
      </c>
      <c r="BJ1525" s="303">
        <v>0</v>
      </c>
      <c r="BK1525" s="303">
        <v>0</v>
      </c>
      <c r="BL1525" s="303">
        <v>0</v>
      </c>
      <c r="BM1525" s="302">
        <v>5.6513150000000002E-7</v>
      </c>
      <c r="BN1525" s="303">
        <v>9.3867876999999995E-3</v>
      </c>
      <c r="BO1525" s="303">
        <v>0</v>
      </c>
      <c r="BP1525" s="303">
        <v>0</v>
      </c>
      <c r="BQ1525" s="303">
        <v>0</v>
      </c>
      <c r="BR1525" s="74"/>
      <c r="BS1525" s="144">
        <v>1.1321594E-5</v>
      </c>
      <c r="BT1525" s="144">
        <v>6.7128757000000005E-7</v>
      </c>
      <c r="BU1525" s="144">
        <v>6.3431878000000003E-6</v>
      </c>
      <c r="BV1525" s="136">
        <v>0</v>
      </c>
      <c r="BW1525" s="144">
        <v>6.2909717999999998E-7</v>
      </c>
      <c r="BX1525" s="144">
        <v>1.4183466000000001E-7</v>
      </c>
      <c r="BY1525" s="136">
        <v>0</v>
      </c>
      <c r="BZ1525" s="144">
        <v>2.1527449E-7</v>
      </c>
      <c r="CA1525" s="136">
        <v>0</v>
      </c>
      <c r="CB1525" s="136">
        <v>0</v>
      </c>
      <c r="CC1525" s="136">
        <v>0</v>
      </c>
      <c r="CD1525" s="136">
        <v>0</v>
      </c>
      <c r="CE1525" s="136">
        <v>0</v>
      </c>
      <c r="CF1525" s="144">
        <v>3.1232799999999999E-7</v>
      </c>
      <c r="CG1525" s="144">
        <v>2.9950806999999998E-6</v>
      </c>
      <c r="CH1525" s="144">
        <v>1.3504111E-8</v>
      </c>
      <c r="CI1525" s="136">
        <v>0</v>
      </c>
      <c r="CK1525" s="138"/>
      <c r="CL1525" s="233" t="s">
        <v>4679</v>
      </c>
    </row>
    <row r="1526" spans="1:90" ht="14.5" customHeight="1">
      <c r="A1526" s="74" t="s">
        <v>5606</v>
      </c>
      <c r="B1526" s="129" t="s">
        <v>5593</v>
      </c>
      <c r="C1526" s="130" t="str">
        <f t="shared" si="821"/>
        <v>B.046.06.105</v>
      </c>
      <c r="D1526" s="131" t="s">
        <v>5595</v>
      </c>
      <c r="E1526" s="129" t="s">
        <v>2549</v>
      </c>
      <c r="F1526" s="132" t="s">
        <v>5608</v>
      </c>
      <c r="G1526" s="132">
        <f t="shared" si="822"/>
        <v>4.3562522839900003E-2</v>
      </c>
      <c r="H1526" s="348">
        <f t="shared" si="823"/>
        <v>4.3562522839900003E-2</v>
      </c>
      <c r="I1526" s="74"/>
      <c r="J1526" s="132">
        <f t="shared" si="824"/>
        <v>1.5707474499999999E-3</v>
      </c>
      <c r="K1526" s="132">
        <f t="shared" si="825"/>
        <v>2.42189269E-3</v>
      </c>
      <c r="L1526" s="300">
        <f t="shared" si="826"/>
        <v>3.9026999E-6</v>
      </c>
      <c r="M1526" s="132">
        <v>3.9565980000000001E-2</v>
      </c>
      <c r="N1526" s="132">
        <v>7.8253659000000004E-4</v>
      </c>
      <c r="O1526" s="132">
        <v>1.6393561000000001E-3</v>
      </c>
      <c r="P1526" s="132">
        <v>1.3772849E-3</v>
      </c>
      <c r="Q1526" s="132">
        <v>1.9346255000000001E-4</v>
      </c>
      <c r="R1526" s="132">
        <v>0</v>
      </c>
      <c r="S1526" s="132">
        <v>0</v>
      </c>
      <c r="T1526" s="132">
        <v>0</v>
      </c>
      <c r="U1526" s="304">
        <v>3.9026999E-6</v>
      </c>
      <c r="V1526" s="132">
        <v>0</v>
      </c>
      <c r="W1526" s="132">
        <v>0</v>
      </c>
      <c r="X1526" s="132">
        <v>0</v>
      </c>
      <c r="Y1526" s="132">
        <v>0</v>
      </c>
      <c r="Z1526" s="132">
        <v>0</v>
      </c>
      <c r="AA1526" s="74"/>
      <c r="AB1526" s="301">
        <f t="shared" si="827"/>
        <v>0.29748857142857144</v>
      </c>
      <c r="AC1526" s="338">
        <f t="shared" si="816"/>
        <v>0.29748857142857144</v>
      </c>
      <c r="AD1526" s="74"/>
      <c r="AE1526" s="136">
        <v>3.1476842</v>
      </c>
      <c r="AF1526" s="136">
        <v>3.1424211</v>
      </c>
      <c r="AG1526" s="136">
        <v>0</v>
      </c>
      <c r="AH1526" s="136">
        <v>0</v>
      </c>
      <c r="AI1526" s="136">
        <v>1.5789474E-3</v>
      </c>
      <c r="AJ1526" s="136">
        <v>3.3684210999999999E-3</v>
      </c>
      <c r="AK1526" s="136">
        <v>3.1578946999999999E-4</v>
      </c>
      <c r="AL1526" s="74"/>
      <c r="AM1526" s="133">
        <v>5.4361419000000001E-3</v>
      </c>
      <c r="AN1526" s="340">
        <f t="shared" si="828"/>
        <v>5.4361419000000001E-3</v>
      </c>
      <c r="AP1526" s="133">
        <v>5.1556817999999999E-3</v>
      </c>
      <c r="AQ1526" s="133">
        <v>2.4220999000000001E-4</v>
      </c>
      <c r="AR1526" s="145">
        <v>3.8250110999999998E-5</v>
      </c>
      <c r="AS1526" s="134">
        <f t="shared" si="829"/>
        <v>3.0909363635999999E-7</v>
      </c>
      <c r="AT1526" s="135">
        <f t="shared" si="830"/>
        <v>8.95747007876E-10</v>
      </c>
      <c r="AU1526" s="135">
        <f t="shared" si="831"/>
        <v>5.3571584700889997E-3</v>
      </c>
      <c r="AV1526" s="302">
        <v>2.760694E-7</v>
      </c>
      <c r="AW1526" s="302">
        <v>8.3296801E-10</v>
      </c>
      <c r="AX1526" s="302">
        <v>2.2757876E-14</v>
      </c>
      <c r="AY1526" s="303">
        <v>0</v>
      </c>
      <c r="AZ1526" s="303">
        <v>0</v>
      </c>
      <c r="BA1526" s="302">
        <v>2.0479235999999999E-10</v>
      </c>
      <c r="BB1526" s="302">
        <v>3.2819444E-8</v>
      </c>
      <c r="BC1526" s="302">
        <v>2.9031004E-11</v>
      </c>
      <c r="BD1526" s="302">
        <v>3.3725235999999999E-11</v>
      </c>
      <c r="BE1526" s="303">
        <v>0</v>
      </c>
      <c r="BF1526" s="303">
        <v>0</v>
      </c>
      <c r="BG1526" s="303">
        <v>0</v>
      </c>
      <c r="BH1526" s="303">
        <v>0</v>
      </c>
      <c r="BI1526" s="303">
        <v>0</v>
      </c>
      <c r="BJ1526" s="303">
        <v>0</v>
      </c>
      <c r="BK1526" s="303">
        <v>0</v>
      </c>
      <c r="BL1526" s="303">
        <v>0</v>
      </c>
      <c r="BM1526" s="302">
        <v>7.8770089000000002E-8</v>
      </c>
      <c r="BN1526" s="303">
        <v>5.3570796999999996E-3</v>
      </c>
      <c r="BO1526" s="303">
        <v>0</v>
      </c>
      <c r="BP1526" s="303">
        <v>0</v>
      </c>
      <c r="BQ1526" s="303">
        <v>0</v>
      </c>
      <c r="BR1526" s="74"/>
      <c r="BS1526" s="144">
        <v>1.3352953E-5</v>
      </c>
      <c r="BT1526" s="144">
        <v>2.9993521000000001E-7</v>
      </c>
      <c r="BU1526" s="144">
        <v>8.2947707999999997E-6</v>
      </c>
      <c r="BV1526" s="136">
        <v>0</v>
      </c>
      <c r="BW1526" s="144">
        <v>3.2136649E-7</v>
      </c>
      <c r="BX1526" s="144">
        <v>1.3257875999999999E-7</v>
      </c>
      <c r="BY1526" s="136">
        <v>0</v>
      </c>
      <c r="BZ1526" s="144">
        <v>2.0122603000000001E-7</v>
      </c>
      <c r="CA1526" s="136">
        <v>0</v>
      </c>
      <c r="CB1526" s="136">
        <v>0</v>
      </c>
      <c r="CC1526" s="136">
        <v>0</v>
      </c>
      <c r="CD1526" s="136">
        <v>0</v>
      </c>
      <c r="CE1526" s="136">
        <v>0</v>
      </c>
      <c r="CF1526" s="144">
        <v>2.7068399000000001E-7</v>
      </c>
      <c r="CG1526" s="144">
        <v>3.8305098999999999E-6</v>
      </c>
      <c r="CH1526" s="144">
        <v>1.8822522000000001E-9</v>
      </c>
      <c r="CI1526" s="136">
        <v>0</v>
      </c>
      <c r="CK1526" s="138"/>
      <c r="CL1526" s="233" t="s">
        <v>4679</v>
      </c>
    </row>
    <row r="1527" spans="1:90" ht="14.5" customHeight="1">
      <c r="A1527" s="74" t="s">
        <v>5609</v>
      </c>
      <c r="B1527" s="129" t="s">
        <v>5593</v>
      </c>
      <c r="C1527" s="130" t="str">
        <f t="shared" si="821"/>
        <v>B.046.06.106</v>
      </c>
      <c r="D1527" s="131" t="s">
        <v>5595</v>
      </c>
      <c r="E1527" s="129" t="s">
        <v>2549</v>
      </c>
      <c r="F1527" s="132" t="s">
        <v>5611</v>
      </c>
      <c r="G1527" s="132">
        <f t="shared" si="822"/>
        <v>4.93687225E-4</v>
      </c>
      <c r="H1527" s="348">
        <f t="shared" si="823"/>
        <v>4.93687225E-4</v>
      </c>
      <c r="I1527" s="74"/>
      <c r="J1527" s="132">
        <f t="shared" si="824"/>
        <v>3.0852853000000002E-5</v>
      </c>
      <c r="K1527" s="132">
        <f t="shared" si="825"/>
        <v>2.7871811999999999E-5</v>
      </c>
      <c r="L1527" s="300">
        <f t="shared" si="826"/>
        <v>2.0320164000000001E-4</v>
      </c>
      <c r="M1527" s="132">
        <v>2.3176092E-4</v>
      </c>
      <c r="N1527" s="304">
        <v>9.5227570000000004E-6</v>
      </c>
      <c r="O1527" s="304">
        <v>1.8349055E-5</v>
      </c>
      <c r="P1527" s="304">
        <v>1.5415732999999999E-5</v>
      </c>
      <c r="Q1527" s="304">
        <v>1.543712E-5</v>
      </c>
      <c r="R1527" s="132">
        <v>0</v>
      </c>
      <c r="S1527" s="132">
        <v>0</v>
      </c>
      <c r="T1527" s="132">
        <v>0</v>
      </c>
      <c r="U1527" s="132">
        <v>2.0320164000000001E-4</v>
      </c>
      <c r="V1527" s="132">
        <v>0</v>
      </c>
      <c r="W1527" s="132">
        <v>0</v>
      </c>
      <c r="X1527" s="132">
        <v>0</v>
      </c>
      <c r="Y1527" s="132">
        <v>0</v>
      </c>
      <c r="Z1527" s="132">
        <v>0</v>
      </c>
      <c r="AA1527" s="74"/>
      <c r="AB1527" s="301">
        <f t="shared" si="827"/>
        <v>1.7425633082706767E-3</v>
      </c>
      <c r="AC1527" s="338">
        <f t="shared" si="816"/>
        <v>1.7425633082706767E-3</v>
      </c>
      <c r="AD1527" s="74"/>
      <c r="AE1527" s="136">
        <v>1.0526316</v>
      </c>
      <c r="AF1527" s="136">
        <v>0</v>
      </c>
      <c r="AG1527" s="136">
        <v>0</v>
      </c>
      <c r="AH1527" s="136">
        <v>0</v>
      </c>
      <c r="AI1527" s="136">
        <v>0</v>
      </c>
      <c r="AJ1527" s="136">
        <v>0</v>
      </c>
      <c r="AK1527" s="136">
        <v>1.0526316</v>
      </c>
      <c r="AL1527" s="74"/>
      <c r="AM1527" s="145">
        <v>3.8385491999999998E-5</v>
      </c>
      <c r="AN1527" s="340">
        <f t="shared" si="828"/>
        <v>3.8385491999999998E-5</v>
      </c>
      <c r="AP1527" s="145">
        <v>3.6842538000000002E-5</v>
      </c>
      <c r="AQ1527" s="145">
        <v>1.51367E-6</v>
      </c>
      <c r="AR1527" s="145">
        <v>2.9283407999999999E-8</v>
      </c>
      <c r="AS1527" s="134">
        <f t="shared" si="829"/>
        <v>2.2087852286999999E-9</v>
      </c>
      <c r="AT1527" s="135">
        <f t="shared" si="830"/>
        <v>5.5978921860900009E-12</v>
      </c>
      <c r="AU1527" s="135">
        <f t="shared" si="831"/>
        <v>4.1013176000000003E-6</v>
      </c>
      <c r="AV1527" s="302">
        <v>1.6170986999999999E-9</v>
      </c>
      <c r="AW1527" s="302">
        <v>4.8791772000000002E-12</v>
      </c>
      <c r="AX1527" s="302">
        <v>1.3330609E-16</v>
      </c>
      <c r="AY1527" s="303">
        <v>0</v>
      </c>
      <c r="AZ1527" s="303">
        <v>0</v>
      </c>
      <c r="BA1527" s="302">
        <v>2.2922087E-12</v>
      </c>
      <c r="BB1527" s="302">
        <v>5.8939431999999998E-10</v>
      </c>
      <c r="BC1527" s="302">
        <v>3.2493946999999998E-13</v>
      </c>
      <c r="BD1527" s="302">
        <v>3.9364221000000002E-13</v>
      </c>
      <c r="BE1527" s="303">
        <v>0</v>
      </c>
      <c r="BF1527" s="303">
        <v>0</v>
      </c>
      <c r="BG1527" s="303">
        <v>0</v>
      </c>
      <c r="BH1527" s="303">
        <v>0</v>
      </c>
      <c r="BI1527" s="303">
        <v>0</v>
      </c>
      <c r="BJ1527" s="303">
        <v>0</v>
      </c>
      <c r="BK1527" s="303">
        <v>0</v>
      </c>
      <c r="BL1527" s="303">
        <v>0</v>
      </c>
      <c r="BM1527" s="302">
        <v>4.1013176000000003E-6</v>
      </c>
      <c r="BN1527" s="303">
        <v>0</v>
      </c>
      <c r="BO1527" s="303">
        <v>0</v>
      </c>
      <c r="BP1527" s="303">
        <v>0</v>
      </c>
      <c r="BQ1527" s="303">
        <v>0</v>
      </c>
      <c r="BR1527" s="74"/>
      <c r="BS1527" s="144">
        <v>1.7240016999999999E-7</v>
      </c>
      <c r="BT1527" s="144">
        <v>3.4685462E-9</v>
      </c>
      <c r="BU1527" s="144">
        <v>4.8587288000000003E-8</v>
      </c>
      <c r="BV1527" s="136">
        <v>0</v>
      </c>
      <c r="BW1527" s="144">
        <v>1.5568041000000001E-8</v>
      </c>
      <c r="BX1527" s="144">
        <v>1.4839332000000001E-9</v>
      </c>
      <c r="BY1527" s="136">
        <v>0</v>
      </c>
      <c r="BZ1527" s="144">
        <v>2.2522912999999999E-9</v>
      </c>
      <c r="CA1527" s="136">
        <v>0</v>
      </c>
      <c r="CB1527" s="136">
        <v>0</v>
      </c>
      <c r="CC1527" s="136">
        <v>0</v>
      </c>
      <c r="CD1527" s="136">
        <v>0</v>
      </c>
      <c r="CE1527" s="136">
        <v>0</v>
      </c>
      <c r="CF1527" s="144">
        <v>3.0369559000000002E-9</v>
      </c>
      <c r="CG1527" s="136">
        <v>0</v>
      </c>
      <c r="CH1527" s="144">
        <v>9.8003115000000001E-8</v>
      </c>
      <c r="CI1527" s="136">
        <v>0</v>
      </c>
      <c r="CK1527" s="138"/>
      <c r="CL1527" s="233" t="s">
        <v>4679</v>
      </c>
    </row>
    <row r="1528" spans="1:90" ht="14.5" customHeight="1">
      <c r="A1528" s="74" t="s">
        <v>5612</v>
      </c>
      <c r="B1528" s="129" t="s">
        <v>5593</v>
      </c>
      <c r="C1528" s="130" t="str">
        <f t="shared" si="821"/>
        <v>B.046.06.107</v>
      </c>
      <c r="D1528" s="131" t="s">
        <v>5595</v>
      </c>
      <c r="E1528" s="129" t="s">
        <v>2549</v>
      </c>
      <c r="F1528" s="132" t="s">
        <v>5614</v>
      </c>
      <c r="G1528" s="132">
        <f t="shared" si="822"/>
        <v>4.3116742080400006E-2</v>
      </c>
      <c r="H1528" s="348">
        <f t="shared" si="823"/>
        <v>4.3116742080400006E-2</v>
      </c>
      <c r="I1528" s="74"/>
      <c r="J1528" s="132">
        <f t="shared" si="824"/>
        <v>1.5548768E-3</v>
      </c>
      <c r="K1528" s="132">
        <f t="shared" si="825"/>
        <v>2.3974096099999998E-3</v>
      </c>
      <c r="L1528" s="300">
        <f t="shared" si="826"/>
        <v>5.1716704000000002E-6</v>
      </c>
      <c r="M1528" s="132">
        <v>3.9159284000000003E-2</v>
      </c>
      <c r="N1528" s="132">
        <v>7.7461021000000004E-4</v>
      </c>
      <c r="O1528" s="132">
        <v>1.6227994E-3</v>
      </c>
      <c r="P1528" s="132">
        <v>1.363375E-3</v>
      </c>
      <c r="Q1528" s="132">
        <v>1.9150180000000001E-4</v>
      </c>
      <c r="R1528" s="132">
        <v>0</v>
      </c>
      <c r="S1528" s="132">
        <v>0</v>
      </c>
      <c r="T1528" s="132">
        <v>0</v>
      </c>
      <c r="U1528" s="304">
        <v>5.1716704000000002E-6</v>
      </c>
      <c r="V1528" s="132">
        <v>0</v>
      </c>
      <c r="W1528" s="132">
        <v>0</v>
      </c>
      <c r="X1528" s="132">
        <v>0</v>
      </c>
      <c r="Y1528" s="132">
        <v>0</v>
      </c>
      <c r="Z1528" s="132">
        <v>0</v>
      </c>
      <c r="AA1528" s="74"/>
      <c r="AB1528" s="301">
        <f t="shared" si="827"/>
        <v>0.29443070676691729</v>
      </c>
      <c r="AC1528" s="338">
        <f t="shared" si="816"/>
        <v>0.29443070676691729</v>
      </c>
      <c r="AD1528" s="74"/>
      <c r="AE1528" s="136">
        <v>3.1258946999999999</v>
      </c>
      <c r="AF1528" s="136">
        <v>3.1098946999999999</v>
      </c>
      <c r="AG1528" s="136">
        <v>0</v>
      </c>
      <c r="AH1528" s="136">
        <v>0</v>
      </c>
      <c r="AI1528" s="136">
        <v>8.8421052999999999E-3</v>
      </c>
      <c r="AJ1528" s="136">
        <v>4.0000000000000001E-3</v>
      </c>
      <c r="AK1528" s="136">
        <v>3.1578946999999999E-3</v>
      </c>
      <c r="AL1528" s="74"/>
      <c r="AM1528" s="133">
        <v>5.3803545000000001E-3</v>
      </c>
      <c r="AN1528" s="340">
        <f t="shared" si="828"/>
        <v>5.3803545000000001E-3</v>
      </c>
      <c r="AP1528" s="133">
        <v>5.1027768000000001E-3</v>
      </c>
      <c r="AQ1528" s="133">
        <v>2.3972324E-4</v>
      </c>
      <c r="AR1528" s="145">
        <v>3.7854383999999997E-5</v>
      </c>
      <c r="AS1528" s="134">
        <f t="shared" si="829"/>
        <v>3.0592187005999999E-7</v>
      </c>
      <c r="AT1528" s="135">
        <f t="shared" si="830"/>
        <v>8.8655043794899998E-10</v>
      </c>
      <c r="AU1528" s="135">
        <f t="shared" si="831"/>
        <v>5.3017344823400002E-3</v>
      </c>
      <c r="AV1528" s="302">
        <v>2.7323169000000001E-7</v>
      </c>
      <c r="AW1528" s="302">
        <v>8.2440596999999999E-10</v>
      </c>
      <c r="AX1528" s="302">
        <v>2.2523949E-14</v>
      </c>
      <c r="AY1528" s="303">
        <v>0</v>
      </c>
      <c r="AZ1528" s="303">
        <v>0</v>
      </c>
      <c r="BA1528" s="302">
        <v>2.0272405999999999E-10</v>
      </c>
      <c r="BB1528" s="302">
        <v>3.2487455999999998E-8</v>
      </c>
      <c r="BC1528" s="302">
        <v>2.8737805999999999E-11</v>
      </c>
      <c r="BD1528" s="302">
        <v>3.3384138000000003E-11</v>
      </c>
      <c r="BE1528" s="303">
        <v>0</v>
      </c>
      <c r="BF1528" s="303">
        <v>0</v>
      </c>
      <c r="BG1528" s="303">
        <v>0</v>
      </c>
      <c r="BH1528" s="303">
        <v>0</v>
      </c>
      <c r="BI1528" s="303">
        <v>0</v>
      </c>
      <c r="BJ1528" s="303">
        <v>0</v>
      </c>
      <c r="BK1528" s="303">
        <v>0</v>
      </c>
      <c r="BL1528" s="303">
        <v>0</v>
      </c>
      <c r="BM1528" s="302">
        <v>1.0438234E-7</v>
      </c>
      <c r="BN1528" s="303">
        <v>5.3016301000000004E-3</v>
      </c>
      <c r="BO1528" s="303">
        <v>0</v>
      </c>
      <c r="BP1528" s="303">
        <v>0</v>
      </c>
      <c r="BQ1528" s="303">
        <v>0</v>
      </c>
      <c r="BR1528" s="74"/>
      <c r="BS1528" s="144">
        <v>1.3216263E-5</v>
      </c>
      <c r="BT1528" s="144">
        <v>2.9690264000000001E-7</v>
      </c>
      <c r="BU1528" s="144">
        <v>8.2095092999999994E-6</v>
      </c>
      <c r="BV1528" s="136">
        <v>0</v>
      </c>
      <c r="BW1528" s="144">
        <v>3.1811192000000001E-7</v>
      </c>
      <c r="BX1528" s="144">
        <v>1.3123978E-7</v>
      </c>
      <c r="BY1528" s="136">
        <v>0</v>
      </c>
      <c r="BZ1528" s="144">
        <v>1.9919375E-7</v>
      </c>
      <c r="CA1528" s="136">
        <v>0</v>
      </c>
      <c r="CB1528" s="136">
        <v>0</v>
      </c>
      <c r="CC1528" s="136">
        <v>0</v>
      </c>
      <c r="CD1528" s="136">
        <v>0</v>
      </c>
      <c r="CE1528" s="136">
        <v>0</v>
      </c>
      <c r="CF1528" s="144">
        <v>2.6795000000000001E-7</v>
      </c>
      <c r="CG1528" s="144">
        <v>3.7908612999999998E-6</v>
      </c>
      <c r="CH1528" s="144">
        <v>2.4942702E-9</v>
      </c>
      <c r="CI1528" s="136">
        <v>0</v>
      </c>
      <c r="CK1528" s="138"/>
      <c r="CL1528" s="233" t="s">
        <v>4679</v>
      </c>
    </row>
    <row r="1529" spans="1:90" ht="14.5" customHeight="1">
      <c r="A1529" s="74" t="s">
        <v>5615</v>
      </c>
      <c r="B1529" s="129" t="s">
        <v>5593</v>
      </c>
      <c r="C1529" s="130" t="str">
        <f t="shared" si="821"/>
        <v>B.046.06.108</v>
      </c>
      <c r="D1529" s="131" t="s">
        <v>5595</v>
      </c>
      <c r="E1529" s="129" t="s">
        <v>2549</v>
      </c>
      <c r="F1529" s="132" t="s">
        <v>5617</v>
      </c>
      <c r="G1529" s="132">
        <f t="shared" si="822"/>
        <v>4.3286495640000003E-4</v>
      </c>
      <c r="H1529" s="348">
        <f t="shared" si="823"/>
        <v>4.3286495640000003E-4</v>
      </c>
      <c r="I1529" s="74"/>
      <c r="J1529" s="132">
        <f t="shared" si="824"/>
        <v>2.7051782000000002E-5</v>
      </c>
      <c r="K1529" s="132">
        <f t="shared" si="825"/>
        <v>2.44380044E-5</v>
      </c>
      <c r="L1529" s="300">
        <f t="shared" si="826"/>
        <v>1.781672E-4</v>
      </c>
      <c r="M1529" s="132">
        <v>2.0320797000000001E-4</v>
      </c>
      <c r="N1529" s="304">
        <v>8.3495534E-6</v>
      </c>
      <c r="O1529" s="304">
        <v>1.6088450999999999E-5</v>
      </c>
      <c r="P1529" s="304">
        <v>1.3516514999999999E-5</v>
      </c>
      <c r="Q1529" s="304">
        <v>1.3535267E-5</v>
      </c>
      <c r="R1529" s="132">
        <v>0</v>
      </c>
      <c r="S1529" s="132">
        <v>0</v>
      </c>
      <c r="T1529" s="132">
        <v>0</v>
      </c>
      <c r="U1529" s="132">
        <v>1.781672E-4</v>
      </c>
      <c r="V1529" s="132">
        <v>0</v>
      </c>
      <c r="W1529" s="132">
        <v>0</v>
      </c>
      <c r="X1529" s="132">
        <v>0</v>
      </c>
      <c r="Y1529" s="132">
        <v>0</v>
      </c>
      <c r="Z1529" s="132">
        <v>0</v>
      </c>
      <c r="AA1529" s="74"/>
      <c r="AB1529" s="301">
        <f t="shared" si="827"/>
        <v>1.5278794736842106E-3</v>
      </c>
      <c r="AC1529" s="338">
        <f t="shared" si="816"/>
        <v>1.5278794736842106E-3</v>
      </c>
      <c r="AD1529" s="74"/>
      <c r="AE1529" s="136">
        <v>1.0526316</v>
      </c>
      <c r="AF1529" s="136">
        <v>0</v>
      </c>
      <c r="AG1529" s="136">
        <v>0</v>
      </c>
      <c r="AH1529" s="136">
        <v>0</v>
      </c>
      <c r="AI1529" s="136">
        <v>0.12968420999999999</v>
      </c>
      <c r="AJ1529" s="136">
        <v>0</v>
      </c>
      <c r="AK1529" s="136">
        <v>0.92294737000000004</v>
      </c>
      <c r="AL1529" s="74"/>
      <c r="AM1529" s="145">
        <v>3.3656399000000002E-5</v>
      </c>
      <c r="AN1529" s="340">
        <f t="shared" si="828"/>
        <v>3.3656399000000002E-5</v>
      </c>
      <c r="AP1529" s="145">
        <v>3.2303537000000001E-5</v>
      </c>
      <c r="AQ1529" s="145">
        <v>1.3271859000000001E-6</v>
      </c>
      <c r="AR1529" s="145">
        <v>2.5675691999999999E-8</v>
      </c>
      <c r="AS1529" s="134">
        <f t="shared" si="829"/>
        <v>1.9366629485000001E-9</v>
      </c>
      <c r="AT1529" s="135">
        <f t="shared" si="830"/>
        <v>4.90823190278E-12</v>
      </c>
      <c r="AU1529" s="135">
        <f t="shared" si="831"/>
        <v>3.5960353000000001E-6</v>
      </c>
      <c r="AV1529" s="302">
        <v>1.4178722000000001E-9</v>
      </c>
      <c r="AW1529" s="302">
        <v>4.2780625999999999E-12</v>
      </c>
      <c r="AX1529" s="302">
        <v>1.1688278000000001E-16</v>
      </c>
      <c r="AY1529" s="303">
        <v>0</v>
      </c>
      <c r="AZ1529" s="303">
        <v>0</v>
      </c>
      <c r="BA1529" s="302">
        <v>2.0098084999999998E-12</v>
      </c>
      <c r="BB1529" s="302">
        <v>5.1678094E-10</v>
      </c>
      <c r="BC1529" s="302">
        <v>2.8490692999999998E-13</v>
      </c>
      <c r="BD1529" s="302">
        <v>3.4514548999999999E-13</v>
      </c>
      <c r="BE1529" s="303">
        <v>0</v>
      </c>
      <c r="BF1529" s="303">
        <v>0</v>
      </c>
      <c r="BG1529" s="303">
        <v>0</v>
      </c>
      <c r="BH1529" s="303">
        <v>0</v>
      </c>
      <c r="BI1529" s="303">
        <v>0</v>
      </c>
      <c r="BJ1529" s="303">
        <v>0</v>
      </c>
      <c r="BK1529" s="303">
        <v>0</v>
      </c>
      <c r="BL1529" s="303">
        <v>0</v>
      </c>
      <c r="BM1529" s="302">
        <v>3.5960353000000001E-6</v>
      </c>
      <c r="BN1529" s="303">
        <v>0</v>
      </c>
      <c r="BO1529" s="303">
        <v>0</v>
      </c>
      <c r="BP1529" s="303">
        <v>0</v>
      </c>
      <c r="BQ1529" s="303">
        <v>0</v>
      </c>
      <c r="BR1529" s="74"/>
      <c r="BS1529" s="144">
        <v>1.5116047E-7</v>
      </c>
      <c r="BT1529" s="144">
        <v>3.0412213E-9</v>
      </c>
      <c r="BU1529" s="144">
        <v>4.2601333999999999E-8</v>
      </c>
      <c r="BV1529" s="136">
        <v>0</v>
      </c>
      <c r="BW1529" s="144">
        <v>1.3650058E-8</v>
      </c>
      <c r="BX1529" s="144">
        <v>1.3011126999999999E-9</v>
      </c>
      <c r="BY1529" s="136">
        <v>0</v>
      </c>
      <c r="BZ1529" s="144">
        <v>1.9748089999999998E-9</v>
      </c>
      <c r="CA1529" s="136">
        <v>0</v>
      </c>
      <c r="CB1529" s="136">
        <v>0</v>
      </c>
      <c r="CC1529" s="136">
        <v>0</v>
      </c>
      <c r="CD1529" s="136">
        <v>0</v>
      </c>
      <c r="CE1529" s="136">
        <v>0</v>
      </c>
      <c r="CF1529" s="144">
        <v>2.6628029E-9</v>
      </c>
      <c r="CG1529" s="136">
        <v>0</v>
      </c>
      <c r="CH1529" s="144">
        <v>8.5929131E-8</v>
      </c>
      <c r="CI1529" s="136">
        <v>0</v>
      </c>
      <c r="CK1529" s="138"/>
      <c r="CL1529" s="233" t="s">
        <v>4679</v>
      </c>
    </row>
    <row r="1530" spans="1:90" ht="14.5" customHeight="1">
      <c r="A1530" s="74" t="s">
        <v>5618</v>
      </c>
      <c r="B1530" s="129" t="s">
        <v>5593</v>
      </c>
      <c r="C1530" s="130" t="str">
        <f t="shared" si="821"/>
        <v>B.046.06.109</v>
      </c>
      <c r="D1530" s="131" t="s">
        <v>5595</v>
      </c>
      <c r="E1530" s="129" t="s">
        <v>2549</v>
      </c>
      <c r="F1530" s="132" t="s">
        <v>5620</v>
      </c>
      <c r="G1530" s="132">
        <f t="shared" si="822"/>
        <v>3.5193521046999993E-2</v>
      </c>
      <c r="H1530" s="348">
        <f t="shared" si="823"/>
        <v>3.5193521046999993E-2</v>
      </c>
      <c r="I1530" s="74"/>
      <c r="J1530" s="132">
        <f t="shared" si="824"/>
        <v>2.0587944999999998E-3</v>
      </c>
      <c r="K1530" s="132">
        <f t="shared" si="825"/>
        <v>8.7173975999999993E-3</v>
      </c>
      <c r="L1530" s="300">
        <f t="shared" si="826"/>
        <v>2.1969947E-5</v>
      </c>
      <c r="M1530" s="132">
        <v>2.4395358999999998E-2</v>
      </c>
      <c r="N1530" s="132">
        <v>6.5564537999999997E-3</v>
      </c>
      <c r="O1530" s="132">
        <v>2.1609438000000001E-3</v>
      </c>
      <c r="P1530" s="132">
        <v>1.8154904E-3</v>
      </c>
      <c r="Q1530" s="132">
        <v>2.4330409999999999E-4</v>
      </c>
      <c r="R1530" s="132">
        <v>0</v>
      </c>
      <c r="S1530" s="132">
        <v>0</v>
      </c>
      <c r="T1530" s="132">
        <v>0</v>
      </c>
      <c r="U1530" s="304">
        <v>2.1969947E-5</v>
      </c>
      <c r="V1530" s="132">
        <v>0</v>
      </c>
      <c r="W1530" s="132">
        <v>0</v>
      </c>
      <c r="X1530" s="132">
        <v>0</v>
      </c>
      <c r="Y1530" s="132">
        <v>0</v>
      </c>
      <c r="Z1530" s="132">
        <v>0</v>
      </c>
      <c r="AA1530" s="74"/>
      <c r="AB1530" s="301">
        <f t="shared" si="827"/>
        <v>0.18342375187969923</v>
      </c>
      <c r="AC1530" s="338">
        <f t="shared" si="816"/>
        <v>0.18342375187969923</v>
      </c>
      <c r="AD1530" s="74"/>
      <c r="AE1530" s="136">
        <v>2.3487013999999999</v>
      </c>
      <c r="AF1530" s="136">
        <v>2.3294381999999998</v>
      </c>
      <c r="AG1530" s="136">
        <v>0</v>
      </c>
      <c r="AH1530" s="136">
        <v>0</v>
      </c>
      <c r="AI1530" s="136">
        <v>0</v>
      </c>
      <c r="AJ1530" s="136">
        <v>1.9263157999999999E-2</v>
      </c>
      <c r="AK1530" s="136">
        <v>0</v>
      </c>
      <c r="AL1530" s="74"/>
      <c r="AM1530" s="133">
        <v>5.5392363999999996E-3</v>
      </c>
      <c r="AN1530" s="340">
        <f t="shared" si="828"/>
        <v>5.5392363999999996E-3</v>
      </c>
      <c r="AP1530" s="133">
        <v>5.2359045999999998E-3</v>
      </c>
      <c r="AQ1530" s="133">
        <v>1.9284959000000001E-4</v>
      </c>
      <c r="AR1530" s="133">
        <v>1.1048216E-4</v>
      </c>
      <c r="AS1530" s="134">
        <f t="shared" si="829"/>
        <v>3.1390315035999998E-7</v>
      </c>
      <c r="AT1530" s="135">
        <f t="shared" si="830"/>
        <v>7.1320114091700001E-10</v>
      </c>
      <c r="AU1530" s="135">
        <f t="shared" si="831"/>
        <v>1.547369143012E-2</v>
      </c>
      <c r="AV1530" s="302">
        <v>1.7021723999999999E-7</v>
      </c>
      <c r="AW1530" s="302">
        <v>5.135865E-10</v>
      </c>
      <c r="AX1530" s="302">
        <v>1.4031917E-14</v>
      </c>
      <c r="AY1530" s="303">
        <v>0</v>
      </c>
      <c r="AZ1530" s="303">
        <v>0</v>
      </c>
      <c r="BA1530" s="302">
        <v>2.6995035999999998E-10</v>
      </c>
      <c r="BB1530" s="302">
        <v>1.4341596000000001E-7</v>
      </c>
      <c r="BC1530" s="302">
        <v>3.8267688999999998E-11</v>
      </c>
      <c r="BD1530" s="302">
        <v>1.6133292000000001E-10</v>
      </c>
      <c r="BE1530" s="303">
        <v>0</v>
      </c>
      <c r="BF1530" s="303">
        <v>0</v>
      </c>
      <c r="BG1530" s="303">
        <v>0</v>
      </c>
      <c r="BH1530" s="303">
        <v>0</v>
      </c>
      <c r="BI1530" s="303">
        <v>0</v>
      </c>
      <c r="BJ1530" s="303">
        <v>0</v>
      </c>
      <c r="BK1530" s="303">
        <v>0</v>
      </c>
      <c r="BL1530" s="303">
        <v>0</v>
      </c>
      <c r="BM1530" s="302">
        <v>4.4343012000000001E-7</v>
      </c>
      <c r="BN1530" s="303">
        <v>1.5473248E-2</v>
      </c>
      <c r="BO1530" s="303">
        <v>0</v>
      </c>
      <c r="BP1530" s="303">
        <v>0</v>
      </c>
      <c r="BQ1530" s="303">
        <v>0</v>
      </c>
      <c r="BR1530" s="74"/>
      <c r="BS1530" s="144">
        <v>1.076855E-5</v>
      </c>
      <c r="BT1530" s="144">
        <v>1.2011529000000001E-6</v>
      </c>
      <c r="BU1530" s="144">
        <v>5.1143408000000001E-6</v>
      </c>
      <c r="BV1530" s="136">
        <v>0</v>
      </c>
      <c r="BW1530" s="144">
        <v>1.0768872E-6</v>
      </c>
      <c r="BX1530" s="144">
        <v>1.7476083999999999E-7</v>
      </c>
      <c r="BY1530" s="136">
        <v>0</v>
      </c>
      <c r="BZ1530" s="144">
        <v>2.6524934999999999E-7</v>
      </c>
      <c r="CA1530" s="136">
        <v>0</v>
      </c>
      <c r="CB1530" s="136">
        <v>0</v>
      </c>
      <c r="CC1530" s="136">
        <v>0</v>
      </c>
      <c r="CD1530" s="136">
        <v>0</v>
      </c>
      <c r="CE1530" s="136">
        <v>0</v>
      </c>
      <c r="CF1530" s="144">
        <v>4.0911276E-7</v>
      </c>
      <c r="CG1530" s="144">
        <v>2.5164498E-6</v>
      </c>
      <c r="CH1530" s="144">
        <v>1.0595993E-8</v>
      </c>
      <c r="CI1530" s="136">
        <v>0</v>
      </c>
      <c r="CK1530" s="138"/>
      <c r="CL1530" s="233" t="s">
        <v>4679</v>
      </c>
    </row>
    <row r="1531" spans="1:90" ht="14.5" customHeight="1">
      <c r="A1531" s="74" t="s">
        <v>5621</v>
      </c>
      <c r="B1531" s="129" t="s">
        <v>5593</v>
      </c>
      <c r="C1531" s="130" t="str">
        <f t="shared" si="821"/>
        <v>B.046.06.110</v>
      </c>
      <c r="D1531" s="131" t="s">
        <v>5595</v>
      </c>
      <c r="E1531" s="129" t="s">
        <v>2549</v>
      </c>
      <c r="F1531" s="132" t="s">
        <v>5623</v>
      </c>
      <c r="G1531" s="132">
        <f t="shared" si="822"/>
        <v>4.6631001399999993E-3</v>
      </c>
      <c r="H1531" s="348">
        <f t="shared" si="823"/>
        <v>4.6631001399999993E-3</v>
      </c>
      <c r="I1531" s="74"/>
      <c r="J1531" s="132">
        <f t="shared" si="824"/>
        <v>3.7470701999999998E-4</v>
      </c>
      <c r="K1531" s="132">
        <f t="shared" si="825"/>
        <v>6.2783822000000002E-4</v>
      </c>
      <c r="L1531" s="300">
        <f t="shared" si="826"/>
        <v>9.3582370000000004E-4</v>
      </c>
      <c r="M1531" s="132">
        <v>2.7247311999999998E-3</v>
      </c>
      <c r="N1531" s="132">
        <v>1.8183155E-4</v>
      </c>
      <c r="O1531" s="132">
        <v>4.4600667000000002E-4</v>
      </c>
      <c r="P1531" s="132">
        <v>3.7470701999999998E-4</v>
      </c>
      <c r="Q1531" s="132">
        <v>0</v>
      </c>
      <c r="R1531" s="132">
        <v>0</v>
      </c>
      <c r="S1531" s="132">
        <v>0</v>
      </c>
      <c r="T1531" s="132">
        <v>0</v>
      </c>
      <c r="U1531" s="132">
        <v>9.3582370000000004E-4</v>
      </c>
      <c r="V1531" s="132">
        <v>0</v>
      </c>
      <c r="W1531" s="132">
        <v>0</v>
      </c>
      <c r="X1531" s="132">
        <v>0</v>
      </c>
      <c r="Y1531" s="132">
        <v>0</v>
      </c>
      <c r="Z1531" s="132">
        <v>0</v>
      </c>
      <c r="AA1531" s="74"/>
      <c r="AB1531" s="301">
        <f t="shared" si="827"/>
        <v>2.0486700751879697E-2</v>
      </c>
      <c r="AC1531" s="338">
        <f t="shared" si="816"/>
        <v>2.0486700751879697E-2</v>
      </c>
      <c r="AD1531" s="74"/>
      <c r="AE1531" s="136">
        <v>1.4975000000000001</v>
      </c>
      <c r="AF1531" s="136">
        <v>0.67697368000000002</v>
      </c>
      <c r="AG1531" s="136">
        <v>0</v>
      </c>
      <c r="AH1531" s="136">
        <v>0</v>
      </c>
      <c r="AI1531" s="136">
        <v>0</v>
      </c>
      <c r="AJ1531" s="136">
        <v>0.82052632000000003</v>
      </c>
      <c r="AK1531" s="136">
        <v>0</v>
      </c>
      <c r="AL1531" s="74"/>
      <c r="AM1531" s="133">
        <v>4.6388145999999998E-4</v>
      </c>
      <c r="AN1531" s="340">
        <f t="shared" si="828"/>
        <v>4.6388145999999998E-4</v>
      </c>
      <c r="AP1531" s="133">
        <v>4.4379629000000002E-4</v>
      </c>
      <c r="AQ1531" s="145">
        <v>1.9950306000000001E-5</v>
      </c>
      <c r="AR1531" s="145">
        <v>1.3486164E-7</v>
      </c>
      <c r="AS1531" s="134">
        <f t="shared" si="829"/>
        <v>2.6606491939999996E-8</v>
      </c>
      <c r="AT1531" s="135">
        <f t="shared" si="830"/>
        <v>7.3780717632600006E-11</v>
      </c>
      <c r="AU1531" s="135">
        <f t="shared" si="831"/>
        <v>1.8888184999999999E-5</v>
      </c>
      <c r="AV1531" s="302">
        <v>1.9011657999999999E-8</v>
      </c>
      <c r="AW1531" s="302">
        <v>5.7362763000000002E-11</v>
      </c>
      <c r="AX1531" s="302">
        <v>1.5672326E-15</v>
      </c>
      <c r="AY1531" s="303">
        <v>0</v>
      </c>
      <c r="AZ1531" s="303">
        <v>0</v>
      </c>
      <c r="BA1531" s="302">
        <v>5.5716239999999997E-11</v>
      </c>
      <c r="BB1531" s="302">
        <v>7.5391177E-9</v>
      </c>
      <c r="BC1531" s="302">
        <v>7.8982361999999995E-12</v>
      </c>
      <c r="BD1531" s="302">
        <v>8.5181512000000007E-12</v>
      </c>
      <c r="BE1531" s="303">
        <v>0</v>
      </c>
      <c r="BF1531" s="303">
        <v>0</v>
      </c>
      <c r="BG1531" s="303">
        <v>0</v>
      </c>
      <c r="BH1531" s="303">
        <v>0</v>
      </c>
      <c r="BI1531" s="303">
        <v>0</v>
      </c>
      <c r="BJ1531" s="303">
        <v>0</v>
      </c>
      <c r="BK1531" s="303">
        <v>0</v>
      </c>
      <c r="BL1531" s="303">
        <v>0</v>
      </c>
      <c r="BM1531" s="302">
        <v>1.8888184999999999E-5</v>
      </c>
      <c r="BN1531" s="303">
        <v>0</v>
      </c>
      <c r="BO1531" s="303">
        <v>0</v>
      </c>
      <c r="BP1531" s="303">
        <v>0</v>
      </c>
      <c r="BQ1531" s="303">
        <v>0</v>
      </c>
      <c r="BR1531" s="74"/>
      <c r="BS1531" s="144">
        <v>1.3003887999999999E-6</v>
      </c>
      <c r="BT1531" s="144">
        <v>7.7070019000000004E-8</v>
      </c>
      <c r="BU1531" s="144">
        <v>5.7122358000000002E-7</v>
      </c>
      <c r="BV1531" s="136">
        <v>0</v>
      </c>
      <c r="BW1531" s="144">
        <v>3.6587819999999999E-8</v>
      </c>
      <c r="BX1531" s="144">
        <v>3.6069656999999998E-8</v>
      </c>
      <c r="BY1531" s="136">
        <v>0</v>
      </c>
      <c r="BZ1531" s="144">
        <v>5.4745977000000002E-8</v>
      </c>
      <c r="CA1531" s="136">
        <v>0</v>
      </c>
      <c r="CB1531" s="136">
        <v>0</v>
      </c>
      <c r="CC1531" s="136">
        <v>0</v>
      </c>
      <c r="CD1531" s="136">
        <v>0</v>
      </c>
      <c r="CE1531" s="136">
        <v>0</v>
      </c>
      <c r="CF1531" s="144">
        <v>7.3348735999999999E-8</v>
      </c>
      <c r="CG1531" s="136">
        <v>0</v>
      </c>
      <c r="CH1531" s="144">
        <v>4.5134299000000001E-7</v>
      </c>
      <c r="CI1531" s="136">
        <v>0</v>
      </c>
      <c r="CK1531" s="138"/>
      <c r="CL1531" s="233" t="s">
        <v>4679</v>
      </c>
    </row>
    <row r="1532" spans="1:90" ht="14.5" customHeight="1">
      <c r="A1532" s="74" t="s">
        <v>5624</v>
      </c>
      <c r="B1532" s="129" t="s">
        <v>5593</v>
      </c>
      <c r="C1532" s="130" t="str">
        <f t="shared" si="821"/>
        <v>B.046.06.111</v>
      </c>
      <c r="D1532" s="131" t="s">
        <v>5595</v>
      </c>
      <c r="E1532" s="129" t="s">
        <v>2549</v>
      </c>
      <c r="F1532" s="132" t="s">
        <v>5626</v>
      </c>
      <c r="G1532" s="132">
        <f t="shared" si="822"/>
        <v>2.7862611689999997E-2</v>
      </c>
      <c r="H1532" s="348">
        <f t="shared" si="823"/>
        <v>2.7862611689999997E-2</v>
      </c>
      <c r="I1532" s="74"/>
      <c r="J1532" s="132">
        <f t="shared" si="824"/>
        <v>1.0184122000000001E-3</v>
      </c>
      <c r="K1532" s="132">
        <f t="shared" si="825"/>
        <v>1.72445259E-3</v>
      </c>
      <c r="L1532" s="300">
        <f t="shared" si="826"/>
        <v>1.1227689E-3</v>
      </c>
      <c r="M1532" s="132">
        <v>2.3996977999999999E-2</v>
      </c>
      <c r="N1532" s="132">
        <v>6.5496798999999995E-4</v>
      </c>
      <c r="O1532" s="132">
        <v>1.0694846000000001E-3</v>
      </c>
      <c r="P1532" s="132">
        <v>8.9851434000000005E-4</v>
      </c>
      <c r="Q1532" s="132">
        <v>1.1989786E-4</v>
      </c>
      <c r="R1532" s="132">
        <v>0</v>
      </c>
      <c r="S1532" s="132">
        <v>0</v>
      </c>
      <c r="T1532" s="132">
        <v>0</v>
      </c>
      <c r="U1532" s="132">
        <v>1.9399061000000001E-4</v>
      </c>
      <c r="V1532" s="132">
        <v>0</v>
      </c>
      <c r="W1532" s="132">
        <v>9.2877829000000004E-4</v>
      </c>
      <c r="X1532" s="132">
        <v>0</v>
      </c>
      <c r="Y1532" s="132">
        <v>0</v>
      </c>
      <c r="Z1532" s="132">
        <v>0</v>
      </c>
      <c r="AA1532" s="74"/>
      <c r="AB1532" s="301">
        <f t="shared" si="827"/>
        <v>0.18042840601503757</v>
      </c>
      <c r="AC1532" s="338">
        <f t="shared" si="816"/>
        <v>0.18042840601503757</v>
      </c>
      <c r="AD1532" s="74"/>
      <c r="AE1532" s="136">
        <v>2.3832776999999998</v>
      </c>
      <c r="AF1532" s="136">
        <v>1.8780063</v>
      </c>
      <c r="AG1532" s="136">
        <v>0.12590292</v>
      </c>
      <c r="AH1532" s="136">
        <v>0</v>
      </c>
      <c r="AI1532" s="136">
        <v>1.0526316E-4</v>
      </c>
      <c r="AJ1532" s="136">
        <v>0.31326315999999998</v>
      </c>
      <c r="AK1532" s="136">
        <v>6.6000000000000003E-2</v>
      </c>
      <c r="AL1532" s="74"/>
      <c r="AM1532" s="133">
        <v>3.3677235000000002E-3</v>
      </c>
      <c r="AN1532" s="340">
        <f t="shared" si="828"/>
        <v>3.3677235000000002E-3</v>
      </c>
      <c r="AP1532" s="133">
        <v>3.1943263E-3</v>
      </c>
      <c r="AQ1532" s="133">
        <v>1.4850643999999999E-4</v>
      </c>
      <c r="AR1532" s="145">
        <v>2.4890804E-5</v>
      </c>
      <c r="AS1532" s="134">
        <f t="shared" si="829"/>
        <v>1.9150637062000002E-7</v>
      </c>
      <c r="AT1532" s="135">
        <f t="shared" si="830"/>
        <v>5.4921021377300002E-10</v>
      </c>
      <c r="AU1532" s="135">
        <f t="shared" si="831"/>
        <v>3.4861070066999999E-3</v>
      </c>
      <c r="AV1532" s="302">
        <v>1.6743756000000001E-7</v>
      </c>
      <c r="AW1532" s="302">
        <v>5.0519953999999999E-10</v>
      </c>
      <c r="AX1532" s="302">
        <v>1.3802773E-14</v>
      </c>
      <c r="AY1532" s="303">
        <v>0</v>
      </c>
      <c r="AZ1532" s="303">
        <v>0</v>
      </c>
      <c r="BA1532" s="302">
        <v>1.3360262E-10</v>
      </c>
      <c r="BB1532" s="302">
        <v>2.3935207999999999E-8</v>
      </c>
      <c r="BC1532" s="302">
        <v>1.8939272999999998E-11</v>
      </c>
      <c r="BD1532" s="302">
        <v>2.5057598000000001E-11</v>
      </c>
      <c r="BE1532" s="303">
        <v>0</v>
      </c>
      <c r="BF1532" s="303">
        <v>0</v>
      </c>
      <c r="BG1532" s="303">
        <v>0</v>
      </c>
      <c r="BH1532" s="303">
        <v>0</v>
      </c>
      <c r="BI1532" s="303">
        <v>0</v>
      </c>
      <c r="BJ1532" s="303">
        <v>0</v>
      </c>
      <c r="BK1532" s="303">
        <v>0</v>
      </c>
      <c r="BL1532" s="303">
        <v>0</v>
      </c>
      <c r="BM1532" s="302">
        <v>3.9154067E-6</v>
      </c>
      <c r="BN1532" s="303">
        <v>3.4821916000000001E-3</v>
      </c>
      <c r="BO1532" s="303">
        <v>0</v>
      </c>
      <c r="BP1532" s="303">
        <v>0</v>
      </c>
      <c r="BQ1532" s="303">
        <v>0</v>
      </c>
      <c r="BR1532" s="74"/>
      <c r="BS1532" s="144">
        <v>8.4051458999999994E-6</v>
      </c>
      <c r="BT1532" s="144">
        <v>2.1674028999999999E-7</v>
      </c>
      <c r="BU1532" s="144">
        <v>5.0308227999999999E-6</v>
      </c>
      <c r="BV1532" s="136">
        <v>0</v>
      </c>
      <c r="BW1532" s="144">
        <v>2.2135702000000001E-7</v>
      </c>
      <c r="BX1532" s="144">
        <v>8.6491851999999997E-8</v>
      </c>
      <c r="BY1532" s="136">
        <v>0</v>
      </c>
      <c r="BZ1532" s="144">
        <v>1.3127602000000001E-7</v>
      </c>
      <c r="CA1532" s="136">
        <v>0</v>
      </c>
      <c r="CB1532" s="136">
        <v>0</v>
      </c>
      <c r="CC1532" s="136">
        <v>0</v>
      </c>
      <c r="CD1532" s="136">
        <v>0</v>
      </c>
      <c r="CE1532" s="136">
        <v>0</v>
      </c>
      <c r="CF1532" s="144">
        <v>1.7795667E-7</v>
      </c>
      <c r="CG1532" s="144">
        <v>2.4469406000000001E-6</v>
      </c>
      <c r="CH1532" s="144">
        <v>9.3560677999999996E-8</v>
      </c>
      <c r="CI1532" s="136">
        <v>0</v>
      </c>
      <c r="CJ1532" s="188"/>
      <c r="CK1532" s="138"/>
      <c r="CL1532" s="233" t="s">
        <v>4679</v>
      </c>
    </row>
    <row r="1533" spans="1:90" ht="14.5" customHeight="1">
      <c r="A1533" s="74" t="s">
        <v>5627</v>
      </c>
      <c r="B1533" s="129" t="s">
        <v>5593</v>
      </c>
      <c r="C1533" s="130" t="str">
        <f t="shared" si="821"/>
        <v>B.046.06.112</v>
      </c>
      <c r="D1533" s="131" t="s">
        <v>5595</v>
      </c>
      <c r="E1533" s="129" t="s">
        <v>2549</v>
      </c>
      <c r="F1533" s="132" t="s">
        <v>5629</v>
      </c>
      <c r="G1533" s="132">
        <f t="shared" si="822"/>
        <v>4.1906041285000001E-2</v>
      </c>
      <c r="H1533" s="348">
        <f t="shared" si="823"/>
        <v>4.1906041285000001E-2</v>
      </c>
      <c r="I1533" s="74"/>
      <c r="J1533" s="132">
        <f t="shared" si="824"/>
        <v>1.51544898E-3</v>
      </c>
      <c r="K1533" s="132">
        <f t="shared" si="825"/>
        <v>2.3381049500000002E-3</v>
      </c>
      <c r="L1533" s="300">
        <f t="shared" si="826"/>
        <v>2.4515354999999999E-5</v>
      </c>
      <c r="M1533" s="132">
        <v>3.8027972E-2</v>
      </c>
      <c r="N1533" s="132">
        <v>7.5543595000000005E-4</v>
      </c>
      <c r="O1533" s="132">
        <v>1.5826690000000001E-3</v>
      </c>
      <c r="P1533" s="132">
        <v>1.3296599000000001E-3</v>
      </c>
      <c r="Q1533" s="132">
        <v>1.8578908000000001E-4</v>
      </c>
      <c r="R1533" s="132">
        <v>0</v>
      </c>
      <c r="S1533" s="132">
        <v>0</v>
      </c>
      <c r="T1533" s="132">
        <v>0</v>
      </c>
      <c r="U1533" s="304">
        <v>2.4515354999999999E-5</v>
      </c>
      <c r="V1533" s="132">
        <v>0</v>
      </c>
      <c r="W1533" s="132">
        <v>0</v>
      </c>
      <c r="X1533" s="132">
        <v>0</v>
      </c>
      <c r="Y1533" s="132">
        <v>0</v>
      </c>
      <c r="Z1533" s="132">
        <v>0</v>
      </c>
      <c r="AA1533" s="74"/>
      <c r="AB1533" s="301">
        <f t="shared" si="827"/>
        <v>0.28592460150375937</v>
      </c>
      <c r="AC1533" s="338">
        <f t="shared" si="816"/>
        <v>0.28592460150375937</v>
      </c>
      <c r="AD1533" s="74"/>
      <c r="AE1533" s="136">
        <v>3.0666020999999999</v>
      </c>
      <c r="AF1533" s="136">
        <v>3.0212336999999998</v>
      </c>
      <c r="AG1533" s="136">
        <v>0</v>
      </c>
      <c r="AH1533" s="136">
        <v>0</v>
      </c>
      <c r="AI1533" s="136">
        <v>1.7052632000000002E-2</v>
      </c>
      <c r="AJ1533" s="136">
        <v>2.0105263000000002E-2</v>
      </c>
      <c r="AK1533" s="136">
        <v>8.2105262999999998E-3</v>
      </c>
      <c r="AL1533" s="74"/>
      <c r="AM1533" s="133">
        <v>5.2269522999999997E-3</v>
      </c>
      <c r="AN1533" s="340">
        <f t="shared" si="828"/>
        <v>5.2269522999999997E-3</v>
      </c>
      <c r="AP1533" s="133">
        <v>4.9573652000000001E-3</v>
      </c>
      <c r="AQ1533" s="133">
        <v>2.3286741999999999E-4</v>
      </c>
      <c r="AR1533" s="145">
        <v>3.6719708000000002E-5</v>
      </c>
      <c r="AS1533" s="134">
        <f t="shared" si="829"/>
        <v>2.9720414287000001E-7</v>
      </c>
      <c r="AT1533" s="135">
        <f t="shared" si="830"/>
        <v>8.6119608823200002E-10</v>
      </c>
      <c r="AU1533" s="135">
        <f t="shared" si="831"/>
        <v>5.1428163053199999E-3</v>
      </c>
      <c r="AV1533" s="302">
        <v>2.6533803000000002E-7</v>
      </c>
      <c r="AW1533" s="302">
        <v>8.0058889000000004E-10</v>
      </c>
      <c r="AX1533" s="302">
        <v>2.1873232000000001E-14</v>
      </c>
      <c r="AY1533" s="303">
        <v>0</v>
      </c>
      <c r="AZ1533" s="303">
        <v>0</v>
      </c>
      <c r="BA1533" s="302">
        <v>1.9771087000000001E-10</v>
      </c>
      <c r="BB1533" s="302">
        <v>3.1668401999999999E-8</v>
      </c>
      <c r="BC1533" s="302">
        <v>2.8027145999999999E-11</v>
      </c>
      <c r="BD1533" s="302">
        <v>3.2558178999999998E-11</v>
      </c>
      <c r="BE1533" s="303">
        <v>0</v>
      </c>
      <c r="BF1533" s="303">
        <v>0</v>
      </c>
      <c r="BG1533" s="303">
        <v>0</v>
      </c>
      <c r="BH1533" s="303">
        <v>0</v>
      </c>
      <c r="BI1533" s="303">
        <v>0</v>
      </c>
      <c r="BJ1533" s="303">
        <v>0</v>
      </c>
      <c r="BK1533" s="303">
        <v>0</v>
      </c>
      <c r="BL1533" s="303">
        <v>0</v>
      </c>
      <c r="BM1533" s="302">
        <v>4.9480532000000004E-7</v>
      </c>
      <c r="BN1533" s="303">
        <v>5.1423214999999998E-3</v>
      </c>
      <c r="BO1533" s="303">
        <v>0</v>
      </c>
      <c r="BP1533" s="303">
        <v>0</v>
      </c>
      <c r="BQ1533" s="303">
        <v>0</v>
      </c>
      <c r="BR1533" s="74"/>
      <c r="BS1533" s="144">
        <v>1.2842707000000001E-5</v>
      </c>
      <c r="BT1533" s="144">
        <v>2.8955775E-7</v>
      </c>
      <c r="BU1533" s="144">
        <v>7.9723365999999997E-6</v>
      </c>
      <c r="BV1533" s="136">
        <v>0</v>
      </c>
      <c r="BW1533" s="144">
        <v>3.0936849E-7</v>
      </c>
      <c r="BX1533" s="144">
        <v>1.2799433999999999E-7</v>
      </c>
      <c r="BY1533" s="136">
        <v>0</v>
      </c>
      <c r="BZ1533" s="144">
        <v>1.9426786E-7</v>
      </c>
      <c r="CA1533" s="136">
        <v>0</v>
      </c>
      <c r="CB1533" s="136">
        <v>0</v>
      </c>
      <c r="CC1533" s="136">
        <v>0</v>
      </c>
      <c r="CD1533" s="136">
        <v>0</v>
      </c>
      <c r="CE1533" s="136">
        <v>0</v>
      </c>
      <c r="CF1533" s="144">
        <v>2.6132365000000002E-7</v>
      </c>
      <c r="CG1533" s="144">
        <v>3.6760346000000002E-6</v>
      </c>
      <c r="CH1533" s="144">
        <v>1.182363E-8</v>
      </c>
      <c r="CI1533" s="136">
        <v>0</v>
      </c>
      <c r="CJ1533" s="188"/>
      <c r="CK1533" s="138"/>
      <c r="CL1533" s="233" t="s">
        <v>4679</v>
      </c>
    </row>
    <row r="1534" spans="1:90" ht="14.5" customHeight="1">
      <c r="A1534" s="74" t="s">
        <v>5630</v>
      </c>
      <c r="B1534" s="129" t="s">
        <v>5593</v>
      </c>
      <c r="C1534" s="130" t="str">
        <f t="shared" si="821"/>
        <v>B.046.06.113</v>
      </c>
      <c r="D1534" s="131" t="s">
        <v>5595</v>
      </c>
      <c r="E1534" s="129" t="s">
        <v>2549</v>
      </c>
      <c r="F1534" s="132" t="s">
        <v>5632</v>
      </c>
      <c r="G1534" s="132">
        <f t="shared" si="822"/>
        <v>5.0137109380000002E-4</v>
      </c>
      <c r="H1534" s="348">
        <f t="shared" si="823"/>
        <v>5.0137109380000002E-4</v>
      </c>
      <c r="I1534" s="74"/>
      <c r="J1534" s="132">
        <f t="shared" si="824"/>
        <v>3.1482641000000001E-5</v>
      </c>
      <c r="K1534" s="132">
        <f t="shared" si="825"/>
        <v>2.89604028E-5</v>
      </c>
      <c r="L1534" s="300">
        <f t="shared" si="826"/>
        <v>2.0459792E-4</v>
      </c>
      <c r="M1534" s="132">
        <v>2.3633013E-4</v>
      </c>
      <c r="N1534" s="304">
        <v>9.8359987999999994E-6</v>
      </c>
      <c r="O1534" s="304">
        <v>1.9124404E-5</v>
      </c>
      <c r="P1534" s="304">
        <v>1.6067133000000001E-5</v>
      </c>
      <c r="Q1534" s="304">
        <v>1.5415508E-5</v>
      </c>
      <c r="R1534" s="132">
        <v>0</v>
      </c>
      <c r="S1534" s="132">
        <v>0</v>
      </c>
      <c r="T1534" s="132">
        <v>0</v>
      </c>
      <c r="U1534" s="132">
        <v>2.0459792E-4</v>
      </c>
      <c r="V1534" s="132">
        <v>0</v>
      </c>
      <c r="W1534" s="132">
        <v>0</v>
      </c>
      <c r="X1534" s="132">
        <v>0</v>
      </c>
      <c r="Y1534" s="132">
        <v>0</v>
      </c>
      <c r="Z1534" s="132">
        <v>0</v>
      </c>
      <c r="AA1534" s="74"/>
      <c r="AB1534" s="301">
        <f t="shared" si="827"/>
        <v>1.7769182706766917E-3</v>
      </c>
      <c r="AC1534" s="338">
        <f t="shared" si="816"/>
        <v>1.7769182706766917E-3</v>
      </c>
      <c r="AD1534" s="74"/>
      <c r="AE1534" s="136">
        <v>1.0526316</v>
      </c>
      <c r="AF1534" s="136">
        <v>0</v>
      </c>
      <c r="AG1534" s="136">
        <v>0</v>
      </c>
      <c r="AH1534" s="136">
        <v>0</v>
      </c>
      <c r="AI1534" s="136">
        <v>0</v>
      </c>
      <c r="AJ1534" s="136">
        <v>1.4736841999999999E-3</v>
      </c>
      <c r="AK1534" s="136">
        <v>1.0511579</v>
      </c>
      <c r="AL1534" s="74"/>
      <c r="AM1534" s="145">
        <v>3.9164893999999999E-5</v>
      </c>
      <c r="AN1534" s="340">
        <f t="shared" si="828"/>
        <v>3.9164893999999999E-5</v>
      </c>
      <c r="AP1534" s="145">
        <v>3.7588027E-5</v>
      </c>
      <c r="AQ1534" s="145">
        <v>1.5473821000000001E-6</v>
      </c>
      <c r="AR1534" s="145">
        <v>2.9484624999999999E-8</v>
      </c>
      <c r="AS1534" s="134">
        <f t="shared" si="829"/>
        <v>2.2534788671999999E-9</v>
      </c>
      <c r="AT1534" s="135">
        <f t="shared" si="830"/>
        <v>5.7225670142500006E-12</v>
      </c>
      <c r="AU1534" s="135">
        <f t="shared" si="831"/>
        <v>4.1294994000000004E-6</v>
      </c>
      <c r="AV1534" s="302">
        <v>1.6489802000000001E-9</v>
      </c>
      <c r="AW1534" s="302">
        <v>4.9753712000000003E-12</v>
      </c>
      <c r="AX1534" s="302">
        <v>1.3593425E-16</v>
      </c>
      <c r="AY1534" s="303">
        <v>0</v>
      </c>
      <c r="AZ1534" s="303">
        <v>0</v>
      </c>
      <c r="BA1534" s="302">
        <v>2.3890672E-12</v>
      </c>
      <c r="BB1534" s="302">
        <v>6.0210959999999998E-10</v>
      </c>
      <c r="BC1534" s="302">
        <v>3.3866997E-13</v>
      </c>
      <c r="BD1534" s="302">
        <v>4.0838991000000002E-13</v>
      </c>
      <c r="BE1534" s="303">
        <v>0</v>
      </c>
      <c r="BF1534" s="303">
        <v>0</v>
      </c>
      <c r="BG1534" s="303">
        <v>0</v>
      </c>
      <c r="BH1534" s="303">
        <v>0</v>
      </c>
      <c r="BI1534" s="303">
        <v>0</v>
      </c>
      <c r="BJ1534" s="303">
        <v>0</v>
      </c>
      <c r="BK1534" s="303">
        <v>0</v>
      </c>
      <c r="BL1534" s="303">
        <v>0</v>
      </c>
      <c r="BM1534" s="302">
        <v>4.1294994000000004E-6</v>
      </c>
      <c r="BN1534" s="303">
        <v>0</v>
      </c>
      <c r="BO1534" s="303">
        <v>0</v>
      </c>
      <c r="BP1534" s="303">
        <v>0</v>
      </c>
      <c r="BQ1534" s="303">
        <v>0</v>
      </c>
      <c r="BR1534" s="74"/>
      <c r="BS1534" s="144">
        <v>1.7449433999999999E-7</v>
      </c>
      <c r="BT1534" s="144">
        <v>3.6021097E-9</v>
      </c>
      <c r="BU1534" s="144">
        <v>4.9545196999999998E-8</v>
      </c>
      <c r="BV1534" s="136">
        <v>0</v>
      </c>
      <c r="BW1534" s="144">
        <v>1.5611958000000001E-8</v>
      </c>
      <c r="BX1534" s="144">
        <v>1.5466377E-9</v>
      </c>
      <c r="BY1534" s="136">
        <v>0</v>
      </c>
      <c r="BZ1534" s="144">
        <v>2.3474630999999998E-9</v>
      </c>
      <c r="CA1534" s="136">
        <v>0</v>
      </c>
      <c r="CB1534" s="136">
        <v>0</v>
      </c>
      <c r="CC1534" s="136">
        <v>0</v>
      </c>
      <c r="CD1534" s="136">
        <v>0</v>
      </c>
      <c r="CE1534" s="136">
        <v>0</v>
      </c>
      <c r="CF1534" s="144">
        <v>3.1644401999999999E-9</v>
      </c>
      <c r="CG1534" s="136">
        <v>0</v>
      </c>
      <c r="CH1534" s="144">
        <v>9.8676533000000004E-8</v>
      </c>
      <c r="CI1534" s="136">
        <v>0</v>
      </c>
      <c r="CJ1534" s="188"/>
      <c r="CK1534" s="138"/>
      <c r="CL1534" s="233" t="s">
        <v>4679</v>
      </c>
    </row>
    <row r="1535" spans="1:90" ht="14.5" customHeight="1">
      <c r="A1535" s="74" t="s">
        <v>5633</v>
      </c>
      <c r="B1535" s="129" t="s">
        <v>5593</v>
      </c>
      <c r="C1535" s="130" t="str">
        <f t="shared" si="821"/>
        <v>B.046.06.114</v>
      </c>
      <c r="D1535" s="131" t="s">
        <v>5595</v>
      </c>
      <c r="E1535" s="129" t="s">
        <v>2549</v>
      </c>
      <c r="F1535" s="132" t="s">
        <v>5635</v>
      </c>
      <c r="G1535" s="132">
        <f t="shared" si="822"/>
        <v>4.93687225E-4</v>
      </c>
      <c r="H1535" s="348">
        <f t="shared" si="823"/>
        <v>4.93687225E-4</v>
      </c>
      <c r="I1535" s="74"/>
      <c r="J1535" s="132">
        <f t="shared" si="824"/>
        <v>3.0852853000000002E-5</v>
      </c>
      <c r="K1535" s="132">
        <f t="shared" si="825"/>
        <v>2.7871811999999999E-5</v>
      </c>
      <c r="L1535" s="300">
        <f t="shared" si="826"/>
        <v>2.0320164000000001E-4</v>
      </c>
      <c r="M1535" s="132">
        <v>2.3176092E-4</v>
      </c>
      <c r="N1535" s="304">
        <v>9.5227570000000004E-6</v>
      </c>
      <c r="O1535" s="304">
        <v>1.8349055E-5</v>
      </c>
      <c r="P1535" s="304">
        <v>1.5415732999999999E-5</v>
      </c>
      <c r="Q1535" s="304">
        <v>1.543712E-5</v>
      </c>
      <c r="R1535" s="132">
        <v>0</v>
      </c>
      <c r="S1535" s="132">
        <v>0</v>
      </c>
      <c r="T1535" s="132">
        <v>0</v>
      </c>
      <c r="U1535" s="132">
        <v>2.0320164000000001E-4</v>
      </c>
      <c r="V1535" s="132">
        <v>0</v>
      </c>
      <c r="W1535" s="132">
        <v>0</v>
      </c>
      <c r="X1535" s="132">
        <v>0</v>
      </c>
      <c r="Y1535" s="132">
        <v>0</v>
      </c>
      <c r="Z1535" s="132">
        <v>0</v>
      </c>
      <c r="AA1535" s="74"/>
      <c r="AB1535" s="301">
        <f t="shared" si="827"/>
        <v>1.7425633082706767E-3</v>
      </c>
      <c r="AC1535" s="338">
        <f t="shared" si="816"/>
        <v>1.7425633082706767E-3</v>
      </c>
      <c r="AD1535" s="74"/>
      <c r="AE1535" s="136">
        <v>1.0526316</v>
      </c>
      <c r="AF1535" s="136">
        <v>0</v>
      </c>
      <c r="AG1535" s="136">
        <v>0</v>
      </c>
      <c r="AH1535" s="136">
        <v>0</v>
      </c>
      <c r="AI1535" s="136">
        <v>0</v>
      </c>
      <c r="AJ1535" s="136">
        <v>0</v>
      </c>
      <c r="AK1535" s="136">
        <v>1.0526316</v>
      </c>
      <c r="AL1535" s="74"/>
      <c r="AM1535" s="145">
        <v>3.8385491999999998E-5</v>
      </c>
      <c r="AN1535" s="340">
        <f t="shared" si="828"/>
        <v>3.8385491999999998E-5</v>
      </c>
      <c r="AP1535" s="145">
        <v>3.6842538000000002E-5</v>
      </c>
      <c r="AQ1535" s="145">
        <v>1.51367E-6</v>
      </c>
      <c r="AR1535" s="145">
        <v>2.9283407999999999E-8</v>
      </c>
      <c r="AS1535" s="134">
        <f t="shared" si="829"/>
        <v>2.2087852286999999E-9</v>
      </c>
      <c r="AT1535" s="135">
        <f t="shared" si="830"/>
        <v>5.5978921860900009E-12</v>
      </c>
      <c r="AU1535" s="135">
        <f t="shared" si="831"/>
        <v>4.1013176000000003E-6</v>
      </c>
      <c r="AV1535" s="302">
        <v>1.6170986999999999E-9</v>
      </c>
      <c r="AW1535" s="302">
        <v>4.8791772000000002E-12</v>
      </c>
      <c r="AX1535" s="302">
        <v>1.3330609E-16</v>
      </c>
      <c r="AY1535" s="303">
        <v>0</v>
      </c>
      <c r="AZ1535" s="303">
        <v>0</v>
      </c>
      <c r="BA1535" s="302">
        <v>2.2922087E-12</v>
      </c>
      <c r="BB1535" s="302">
        <v>5.8939431999999998E-10</v>
      </c>
      <c r="BC1535" s="302">
        <v>3.2493946999999998E-13</v>
      </c>
      <c r="BD1535" s="302">
        <v>3.9364221000000002E-13</v>
      </c>
      <c r="BE1535" s="303">
        <v>0</v>
      </c>
      <c r="BF1535" s="303">
        <v>0</v>
      </c>
      <c r="BG1535" s="303">
        <v>0</v>
      </c>
      <c r="BH1535" s="303">
        <v>0</v>
      </c>
      <c r="BI1535" s="303">
        <v>0</v>
      </c>
      <c r="BJ1535" s="303">
        <v>0</v>
      </c>
      <c r="BK1535" s="303">
        <v>0</v>
      </c>
      <c r="BL1535" s="303">
        <v>0</v>
      </c>
      <c r="BM1535" s="302">
        <v>4.1013176000000003E-6</v>
      </c>
      <c r="BN1535" s="303">
        <v>0</v>
      </c>
      <c r="BO1535" s="303">
        <v>0</v>
      </c>
      <c r="BP1535" s="303">
        <v>0</v>
      </c>
      <c r="BQ1535" s="303">
        <v>0</v>
      </c>
      <c r="BR1535" s="74"/>
      <c r="BS1535" s="144">
        <v>1.7240016999999999E-7</v>
      </c>
      <c r="BT1535" s="144">
        <v>3.4685462E-9</v>
      </c>
      <c r="BU1535" s="144">
        <v>4.8587288000000003E-8</v>
      </c>
      <c r="BV1535" s="136">
        <v>0</v>
      </c>
      <c r="BW1535" s="144">
        <v>1.5568041000000001E-8</v>
      </c>
      <c r="BX1535" s="144">
        <v>1.4839332000000001E-9</v>
      </c>
      <c r="BY1535" s="136">
        <v>0</v>
      </c>
      <c r="BZ1535" s="144">
        <v>2.2522912999999999E-9</v>
      </c>
      <c r="CA1535" s="136">
        <v>0</v>
      </c>
      <c r="CB1535" s="136">
        <v>0</v>
      </c>
      <c r="CC1535" s="136">
        <v>0</v>
      </c>
      <c r="CD1535" s="136">
        <v>0</v>
      </c>
      <c r="CE1535" s="136">
        <v>0</v>
      </c>
      <c r="CF1535" s="144">
        <v>3.0369559000000002E-9</v>
      </c>
      <c r="CG1535" s="136">
        <v>0</v>
      </c>
      <c r="CH1535" s="144">
        <v>9.8003115000000001E-8</v>
      </c>
      <c r="CI1535" s="136">
        <v>0</v>
      </c>
      <c r="CJ1535" s="188"/>
      <c r="CK1535" s="138"/>
      <c r="CL1535" s="233" t="s">
        <v>4679</v>
      </c>
    </row>
    <row r="1536" spans="1:90" ht="14.5" customHeight="1">
      <c r="A1536" s="74" t="s">
        <v>5636</v>
      </c>
      <c r="B1536" s="129" t="s">
        <v>5593</v>
      </c>
      <c r="C1536" s="130" t="str">
        <f t="shared" si="821"/>
        <v>B.046.06.115</v>
      </c>
      <c r="D1536" s="131" t="s">
        <v>5595</v>
      </c>
      <c r="E1536" s="129" t="s">
        <v>2549</v>
      </c>
      <c r="F1536" s="132" t="s">
        <v>5638</v>
      </c>
      <c r="G1536" s="132">
        <f t="shared" si="822"/>
        <v>4.3268326308200003E-2</v>
      </c>
      <c r="H1536" s="348">
        <f t="shared" si="823"/>
        <v>4.3268326308200003E-2</v>
      </c>
      <c r="I1536" s="74"/>
      <c r="J1536" s="132">
        <f t="shared" si="824"/>
        <v>1.55961957E-3</v>
      </c>
      <c r="K1536" s="132">
        <f t="shared" si="825"/>
        <v>2.40436878E-3</v>
      </c>
      <c r="L1536" s="300">
        <f t="shared" si="826"/>
        <v>3.0349582000000002E-6</v>
      </c>
      <c r="M1536" s="132">
        <v>3.9301303000000003E-2</v>
      </c>
      <c r="N1536" s="132">
        <v>7.7694677999999996E-4</v>
      </c>
      <c r="O1536" s="132">
        <v>1.6274219999999999E-3</v>
      </c>
      <c r="P1536" s="132">
        <v>1.3672586000000001E-3</v>
      </c>
      <c r="Q1536" s="132">
        <v>1.9236097000000001E-4</v>
      </c>
      <c r="R1536" s="132">
        <v>0</v>
      </c>
      <c r="S1536" s="132">
        <v>0</v>
      </c>
      <c r="T1536" s="132">
        <v>0</v>
      </c>
      <c r="U1536" s="304">
        <v>3.0349582000000002E-6</v>
      </c>
      <c r="V1536" s="132">
        <v>0</v>
      </c>
      <c r="W1536" s="132">
        <v>0</v>
      </c>
      <c r="X1536" s="132">
        <v>0</v>
      </c>
      <c r="Y1536" s="132">
        <v>0</v>
      </c>
      <c r="Z1536" s="132">
        <v>0</v>
      </c>
      <c r="AA1536" s="74"/>
      <c r="AB1536" s="301">
        <f t="shared" si="827"/>
        <v>0.29549851879699246</v>
      </c>
      <c r="AC1536" s="338">
        <f t="shared" si="816"/>
        <v>0.29549851879699246</v>
      </c>
      <c r="AD1536" s="74"/>
      <c r="AE1536" s="136">
        <v>3.1339999999999999</v>
      </c>
      <c r="AF1536" s="136">
        <v>3.1218946999999999</v>
      </c>
      <c r="AG1536" s="136">
        <v>0</v>
      </c>
      <c r="AH1536" s="136">
        <v>0</v>
      </c>
      <c r="AI1536" s="136">
        <v>0</v>
      </c>
      <c r="AJ1536" s="136">
        <v>7.3684211000000002E-4</v>
      </c>
      <c r="AK1536" s="136">
        <v>1.1368421E-2</v>
      </c>
      <c r="AL1536" s="74"/>
      <c r="AM1536" s="133">
        <v>5.3995607999999997E-3</v>
      </c>
      <c r="AN1536" s="340">
        <f t="shared" si="828"/>
        <v>5.3995607999999997E-3</v>
      </c>
      <c r="AP1536" s="133">
        <v>5.1209803000000003E-3</v>
      </c>
      <c r="AQ1536" s="133">
        <v>2.4058032E-4</v>
      </c>
      <c r="AR1536" s="145">
        <v>3.8000139999999998E-5</v>
      </c>
      <c r="AS1536" s="134">
        <f t="shared" si="829"/>
        <v>3.0701321151999998E-7</v>
      </c>
      <c r="AT1536" s="135">
        <f t="shared" si="830"/>
        <v>8.8972011763699999E-10</v>
      </c>
      <c r="AU1536" s="135">
        <f t="shared" si="831"/>
        <v>5.3221484560379995E-3</v>
      </c>
      <c r="AV1536" s="302">
        <v>2.7422262999999999E-7</v>
      </c>
      <c r="AW1536" s="302">
        <v>8.2739586000000002E-10</v>
      </c>
      <c r="AX1536" s="302">
        <v>2.2605637000000001E-14</v>
      </c>
      <c r="AY1536" s="303">
        <v>0</v>
      </c>
      <c r="AZ1536" s="303">
        <v>0</v>
      </c>
      <c r="BA1536" s="302">
        <v>2.0330152000000001E-10</v>
      </c>
      <c r="BB1536" s="302">
        <v>3.2587280000000002E-8</v>
      </c>
      <c r="BC1536" s="302">
        <v>2.8819666999999999E-11</v>
      </c>
      <c r="BD1536" s="302">
        <v>3.3481984999999999E-11</v>
      </c>
      <c r="BE1536" s="303">
        <v>0</v>
      </c>
      <c r="BF1536" s="303">
        <v>0</v>
      </c>
      <c r="BG1536" s="303">
        <v>0</v>
      </c>
      <c r="BH1536" s="303">
        <v>0</v>
      </c>
      <c r="BI1536" s="303">
        <v>0</v>
      </c>
      <c r="BJ1536" s="303">
        <v>0</v>
      </c>
      <c r="BK1536" s="303">
        <v>0</v>
      </c>
      <c r="BL1536" s="303">
        <v>0</v>
      </c>
      <c r="BM1536" s="302">
        <v>6.1256037999999995E-8</v>
      </c>
      <c r="BN1536" s="303">
        <v>5.3220871999999997E-3</v>
      </c>
      <c r="BO1536" s="303">
        <v>0</v>
      </c>
      <c r="BP1536" s="303">
        <v>0</v>
      </c>
      <c r="BQ1536" s="303">
        <v>0</v>
      </c>
      <c r="BR1536" s="74"/>
      <c r="BS1536" s="144">
        <v>1.3263407E-5</v>
      </c>
      <c r="BT1536" s="144">
        <v>2.9776735000000002E-7</v>
      </c>
      <c r="BU1536" s="144">
        <v>8.2392828999999994E-6</v>
      </c>
      <c r="BV1536" s="136">
        <v>0</v>
      </c>
      <c r="BW1536" s="144">
        <v>3.1931446E-7</v>
      </c>
      <c r="BX1536" s="144">
        <v>1.3161362E-7</v>
      </c>
      <c r="BY1536" s="136">
        <v>0</v>
      </c>
      <c r="BZ1536" s="144">
        <v>1.9976116000000001E-7</v>
      </c>
      <c r="CA1536" s="136">
        <v>0</v>
      </c>
      <c r="CB1536" s="136">
        <v>0</v>
      </c>
      <c r="CC1536" s="136">
        <v>0</v>
      </c>
      <c r="CD1536" s="136">
        <v>0</v>
      </c>
      <c r="CE1536" s="136">
        <v>0</v>
      </c>
      <c r="CF1536" s="144">
        <v>2.6871449999999999E-7</v>
      </c>
      <c r="CG1536" s="144">
        <v>3.8054890000000001E-6</v>
      </c>
      <c r="CH1536" s="144">
        <v>1.4637449000000001E-9</v>
      </c>
      <c r="CI1536" s="136">
        <v>0</v>
      </c>
      <c r="CJ1536" s="188"/>
      <c r="CK1536" s="138"/>
      <c r="CL1536" s="233" t="s">
        <v>4679</v>
      </c>
    </row>
    <row r="1537" spans="1:90" ht="14.5" customHeight="1">
      <c r="A1537" s="74" t="s">
        <v>5639</v>
      </c>
      <c r="B1537" s="129" t="s">
        <v>5593</v>
      </c>
      <c r="C1537" s="130" t="str">
        <f t="shared" si="821"/>
        <v>B.046.06.116</v>
      </c>
      <c r="D1537" s="131" t="s">
        <v>5595</v>
      </c>
      <c r="E1537" s="129" t="s">
        <v>2549</v>
      </c>
      <c r="F1537" s="132" t="s">
        <v>5641</v>
      </c>
      <c r="G1537" s="132">
        <f t="shared" si="822"/>
        <v>2.0951416767000002E-2</v>
      </c>
      <c r="H1537" s="348">
        <f t="shared" si="823"/>
        <v>2.0951416767000002E-2</v>
      </c>
      <c r="I1537" s="74"/>
      <c r="J1537" s="132">
        <f t="shared" si="824"/>
        <v>7.2979441699999993E-4</v>
      </c>
      <c r="K1537" s="132">
        <f t="shared" si="825"/>
        <v>1.16059178E-3</v>
      </c>
      <c r="L1537" s="300">
        <f t="shared" si="826"/>
        <v>2.38005757E-3</v>
      </c>
      <c r="M1537" s="132">
        <v>1.6680973000000002E-2</v>
      </c>
      <c r="N1537" s="132">
        <v>3.8929500000000001E-4</v>
      </c>
      <c r="O1537" s="132">
        <v>7.7129678000000001E-4</v>
      </c>
      <c r="P1537" s="132">
        <v>6.4799550999999997E-4</v>
      </c>
      <c r="Q1537" s="304">
        <v>8.1798907E-5</v>
      </c>
      <c r="R1537" s="132">
        <v>0</v>
      </c>
      <c r="S1537" s="132">
        <v>0</v>
      </c>
      <c r="T1537" s="132">
        <v>0</v>
      </c>
      <c r="U1537" s="132">
        <v>2.7070947000000002E-4</v>
      </c>
      <c r="V1537" s="132">
        <v>0</v>
      </c>
      <c r="W1537" s="132">
        <v>2.1093481000000001E-3</v>
      </c>
      <c r="X1537" s="132">
        <v>0</v>
      </c>
      <c r="Y1537" s="132">
        <v>0</v>
      </c>
      <c r="Z1537" s="132">
        <v>0</v>
      </c>
      <c r="AA1537" s="74"/>
      <c r="AB1537" s="301">
        <f t="shared" si="827"/>
        <v>0.12542084962406017</v>
      </c>
      <c r="AC1537" s="338">
        <f t="shared" si="816"/>
        <v>0.12542084962406017</v>
      </c>
      <c r="AD1537" s="74"/>
      <c r="AE1537" s="136">
        <v>2.0925696999999999</v>
      </c>
      <c r="AF1537" s="136">
        <v>1.2713684000000001</v>
      </c>
      <c r="AG1537" s="136">
        <v>0.28593807999999998</v>
      </c>
      <c r="AH1537" s="136">
        <v>0</v>
      </c>
      <c r="AI1537" s="136">
        <v>4.0421052999999998E-2</v>
      </c>
      <c r="AJ1537" s="136">
        <v>0.28968421</v>
      </c>
      <c r="AK1537" s="136">
        <v>0.20515789000000001</v>
      </c>
      <c r="AL1537" s="74"/>
      <c r="AM1537" s="133">
        <v>2.3231248E-3</v>
      </c>
      <c r="AN1537" s="340">
        <f t="shared" si="828"/>
        <v>2.3231248E-3</v>
      </c>
      <c r="AP1537" s="133">
        <v>2.2045448E-3</v>
      </c>
      <c r="AQ1537" s="133">
        <v>1.0306588E-4</v>
      </c>
      <c r="AR1537" s="145">
        <v>1.5514108E-5</v>
      </c>
      <c r="AS1537" s="134">
        <f t="shared" si="829"/>
        <v>1.32166959274E-7</v>
      </c>
      <c r="AT1537" s="135">
        <f t="shared" si="830"/>
        <v>3.8116080969480002E-10</v>
      </c>
      <c r="AU1537" s="135">
        <f t="shared" si="831"/>
        <v>2.1728443608000003E-3</v>
      </c>
      <c r="AV1537" s="302">
        <v>1.1639055E-7</v>
      </c>
      <c r="AW1537" s="302">
        <v>3.5117837E-10</v>
      </c>
      <c r="AX1537" s="302">
        <v>9.5946948000000004E-15</v>
      </c>
      <c r="AY1537" s="303">
        <v>0</v>
      </c>
      <c r="AZ1537" s="303">
        <v>0</v>
      </c>
      <c r="BA1537" s="302">
        <v>9.6352274000000003E-11</v>
      </c>
      <c r="BB1537" s="302">
        <v>1.5680057E-8</v>
      </c>
      <c r="BC1537" s="302">
        <v>1.3658728999999999E-11</v>
      </c>
      <c r="BD1537" s="302">
        <v>1.6314116000000001E-11</v>
      </c>
      <c r="BE1537" s="303">
        <v>0</v>
      </c>
      <c r="BF1537" s="303">
        <v>0</v>
      </c>
      <c r="BG1537" s="303">
        <v>0</v>
      </c>
      <c r="BH1537" s="303">
        <v>0</v>
      </c>
      <c r="BI1537" s="303">
        <v>0</v>
      </c>
      <c r="BJ1537" s="303">
        <v>0</v>
      </c>
      <c r="BK1537" s="303">
        <v>0</v>
      </c>
      <c r="BL1537" s="303">
        <v>0</v>
      </c>
      <c r="BM1537" s="302">
        <v>5.4638607999999996E-6</v>
      </c>
      <c r="BN1537" s="303">
        <v>2.1673805000000002E-3</v>
      </c>
      <c r="BO1537" s="303">
        <v>0</v>
      </c>
      <c r="BP1537" s="303">
        <v>0</v>
      </c>
      <c r="BQ1537" s="303">
        <v>0</v>
      </c>
      <c r="BR1537" s="74"/>
      <c r="BS1537" s="144">
        <v>6.1176436000000003E-6</v>
      </c>
      <c r="BT1537" s="144">
        <v>1.4419625000000001E-7</v>
      </c>
      <c r="BU1537" s="144">
        <v>3.4970659999999998E-6</v>
      </c>
      <c r="BV1537" s="136">
        <v>0</v>
      </c>
      <c r="BW1537" s="144">
        <v>1.4548125000000001E-7</v>
      </c>
      <c r="BX1537" s="144">
        <v>6.2376668999999994E-8</v>
      </c>
      <c r="BY1537" s="136">
        <v>0</v>
      </c>
      <c r="BZ1537" s="144">
        <v>9.467436E-8</v>
      </c>
      <c r="CA1537" s="136">
        <v>0</v>
      </c>
      <c r="CB1537" s="136">
        <v>0</v>
      </c>
      <c r="CC1537" s="136">
        <v>0</v>
      </c>
      <c r="CD1537" s="136">
        <v>0</v>
      </c>
      <c r="CE1537" s="136">
        <v>0</v>
      </c>
      <c r="CF1537" s="144">
        <v>1.2755343E-7</v>
      </c>
      <c r="CG1537" s="144">
        <v>1.9157338999999999E-6</v>
      </c>
      <c r="CH1537" s="144">
        <v>1.3056179000000001E-7</v>
      </c>
      <c r="CI1537" s="136">
        <v>0</v>
      </c>
      <c r="CJ1537" s="188"/>
      <c r="CK1537" s="138"/>
      <c r="CL1537" s="233" t="s">
        <v>4679</v>
      </c>
    </row>
    <row r="1538" spans="1:90" ht="14.5" customHeight="1">
      <c r="A1538" s="74" t="s">
        <v>5642</v>
      </c>
      <c r="B1538" s="129" t="s">
        <v>5593</v>
      </c>
      <c r="C1538" s="130" t="str">
        <f t="shared" si="821"/>
        <v>B.046.06.117</v>
      </c>
      <c r="D1538" s="131" t="s">
        <v>5595</v>
      </c>
      <c r="E1538" s="129" t="s">
        <v>2549</v>
      </c>
      <c r="F1538" s="132" t="s">
        <v>5644</v>
      </c>
      <c r="G1538" s="132">
        <f t="shared" si="822"/>
        <v>8.6279827600000011E-4</v>
      </c>
      <c r="H1538" s="348">
        <f t="shared" si="823"/>
        <v>8.6279827600000011E-4</v>
      </c>
      <c r="I1538" s="74"/>
      <c r="J1538" s="132">
        <f t="shared" si="824"/>
        <v>6.0736980999999999E-5</v>
      </c>
      <c r="K1538" s="132">
        <f t="shared" si="825"/>
        <v>8.0520474999999994E-5</v>
      </c>
      <c r="L1538" s="300">
        <f t="shared" si="826"/>
        <v>2.7092114000000001E-4</v>
      </c>
      <c r="M1538" s="132">
        <v>4.5061968000000002E-4</v>
      </c>
      <c r="N1538" s="304">
        <v>2.5014265E-5</v>
      </c>
      <c r="O1538" s="304">
        <v>5.5506210000000001E-5</v>
      </c>
      <c r="P1538" s="304">
        <v>4.6632860999999999E-5</v>
      </c>
      <c r="Q1538" s="304">
        <v>1.4104120000000001E-5</v>
      </c>
      <c r="R1538" s="132">
        <v>0</v>
      </c>
      <c r="S1538" s="132">
        <v>0</v>
      </c>
      <c r="T1538" s="132">
        <v>0</v>
      </c>
      <c r="U1538" s="132">
        <v>2.7092114000000001E-4</v>
      </c>
      <c r="V1538" s="132">
        <v>0</v>
      </c>
      <c r="W1538" s="132">
        <v>0</v>
      </c>
      <c r="X1538" s="132">
        <v>0</v>
      </c>
      <c r="Y1538" s="132">
        <v>0</v>
      </c>
      <c r="Z1538" s="132">
        <v>0</v>
      </c>
      <c r="AA1538" s="74"/>
      <c r="AB1538" s="301">
        <f t="shared" si="827"/>
        <v>3.3881178947368423E-3</v>
      </c>
      <c r="AC1538" s="338">
        <f t="shared" si="816"/>
        <v>3.3881178947368423E-3</v>
      </c>
      <c r="AD1538" s="74"/>
      <c r="AE1538" s="136">
        <v>1.0526316</v>
      </c>
      <c r="AF1538" s="136">
        <v>0</v>
      </c>
      <c r="AG1538" s="136">
        <v>0</v>
      </c>
      <c r="AH1538" s="136">
        <v>0</v>
      </c>
      <c r="AI1538" s="136">
        <v>5.7894736999999996E-3</v>
      </c>
      <c r="AJ1538" s="136">
        <v>8.8947367999999999E-2</v>
      </c>
      <c r="AK1538" s="136">
        <v>0.95789473999999997</v>
      </c>
      <c r="AL1538" s="74"/>
      <c r="AM1538" s="145">
        <v>7.5793643999999999E-5</v>
      </c>
      <c r="AN1538" s="340">
        <f t="shared" si="828"/>
        <v>7.5793643999999999E-5</v>
      </c>
      <c r="AP1538" s="145">
        <v>7.2623237999999997E-5</v>
      </c>
      <c r="AQ1538" s="145">
        <v>3.1313641E-6</v>
      </c>
      <c r="AR1538" s="145">
        <v>3.9042471000000001E-8</v>
      </c>
      <c r="AS1538" s="134">
        <f t="shared" si="829"/>
        <v>4.3539110711999999E-9</v>
      </c>
      <c r="AT1538" s="135">
        <f t="shared" si="830"/>
        <v>1.1580488451020001E-11</v>
      </c>
      <c r="AU1538" s="135">
        <f t="shared" si="831"/>
        <v>5.4681332000000004E-6</v>
      </c>
      <c r="AV1538" s="302">
        <v>3.1441734000000002E-9</v>
      </c>
      <c r="AW1538" s="302">
        <v>9.4867302000000004E-12</v>
      </c>
      <c r="AX1538" s="302">
        <v>2.5919101999999999E-16</v>
      </c>
      <c r="AY1538" s="303">
        <v>0</v>
      </c>
      <c r="AZ1538" s="303">
        <v>0</v>
      </c>
      <c r="BA1538" s="302">
        <v>6.9339711999999997E-12</v>
      </c>
      <c r="BB1538" s="302">
        <v>1.2028037E-9</v>
      </c>
      <c r="BC1538" s="302">
        <v>9.8294756000000005E-13</v>
      </c>
      <c r="BD1538" s="302">
        <v>1.1105515E-12</v>
      </c>
      <c r="BE1538" s="303">
        <v>0</v>
      </c>
      <c r="BF1538" s="303">
        <v>0</v>
      </c>
      <c r="BG1538" s="303">
        <v>0</v>
      </c>
      <c r="BH1538" s="303">
        <v>0</v>
      </c>
      <c r="BI1538" s="303">
        <v>0</v>
      </c>
      <c r="BJ1538" s="303">
        <v>0</v>
      </c>
      <c r="BK1538" s="303">
        <v>0</v>
      </c>
      <c r="BL1538" s="303">
        <v>0</v>
      </c>
      <c r="BM1538" s="302">
        <v>5.4681332000000004E-6</v>
      </c>
      <c r="BN1538" s="303">
        <v>0</v>
      </c>
      <c r="BO1538" s="303">
        <v>0</v>
      </c>
      <c r="BP1538" s="303">
        <v>0</v>
      </c>
      <c r="BQ1538" s="303">
        <v>0</v>
      </c>
      <c r="BR1538" s="74"/>
      <c r="BS1538" s="144">
        <v>2.7299028000000002E-7</v>
      </c>
      <c r="BT1538" s="144">
        <v>9.9393308000000001E-9</v>
      </c>
      <c r="BU1538" s="144">
        <v>9.4469717999999994E-8</v>
      </c>
      <c r="BV1538" s="136">
        <v>0</v>
      </c>
      <c r="BW1538" s="144">
        <v>1.7464264000000002E-8</v>
      </c>
      <c r="BX1538" s="144">
        <v>4.4889239000000003E-9</v>
      </c>
      <c r="BY1538" s="136">
        <v>0</v>
      </c>
      <c r="BZ1538" s="144">
        <v>6.8132204000000003E-9</v>
      </c>
      <c r="CA1538" s="136">
        <v>0</v>
      </c>
      <c r="CB1538" s="136">
        <v>0</v>
      </c>
      <c r="CC1538" s="136">
        <v>0</v>
      </c>
      <c r="CD1538" s="136">
        <v>0</v>
      </c>
      <c r="CE1538" s="136">
        <v>0</v>
      </c>
      <c r="CF1538" s="144">
        <v>9.1509422000000001E-9</v>
      </c>
      <c r="CG1538" s="136">
        <v>0</v>
      </c>
      <c r="CH1538" s="144">
        <v>1.3066388E-7</v>
      </c>
      <c r="CI1538" s="136">
        <v>0</v>
      </c>
      <c r="CK1538" s="138"/>
      <c r="CL1538" s="233" t="s">
        <v>4679</v>
      </c>
    </row>
    <row r="1539" spans="1:90" ht="14.5" customHeight="1">
      <c r="A1539" s="74" t="s">
        <v>5645</v>
      </c>
      <c r="B1539" s="129" t="s">
        <v>5593</v>
      </c>
      <c r="C1539" s="130" t="str">
        <f t="shared" si="821"/>
        <v>B.046.06.118</v>
      </c>
      <c r="D1539" s="131" t="s">
        <v>5595</v>
      </c>
      <c r="E1539" s="129" t="s">
        <v>2549</v>
      </c>
      <c r="F1539" s="132" t="s">
        <v>5647</v>
      </c>
      <c r="G1539" s="132">
        <f t="shared" si="822"/>
        <v>5.9821683499999998E-3</v>
      </c>
      <c r="H1539" s="348">
        <f t="shared" si="823"/>
        <v>5.9821683499999998E-3</v>
      </c>
      <c r="I1539" s="74"/>
      <c r="J1539" s="132">
        <f t="shared" si="824"/>
        <v>4.8070175999999999E-4</v>
      </c>
      <c r="K1539" s="132">
        <f t="shared" si="825"/>
        <v>8.0543708999999996E-4</v>
      </c>
      <c r="L1539" s="300">
        <f t="shared" si="826"/>
        <v>1.2005436000000001E-3</v>
      </c>
      <c r="M1539" s="132">
        <v>3.4954858999999999E-3</v>
      </c>
      <c r="N1539" s="132">
        <v>2.3326689999999999E-4</v>
      </c>
      <c r="O1539" s="132">
        <v>5.7217018999999999E-4</v>
      </c>
      <c r="P1539" s="132">
        <v>4.8070175999999999E-4</v>
      </c>
      <c r="Q1539" s="132">
        <v>0</v>
      </c>
      <c r="R1539" s="132">
        <v>0</v>
      </c>
      <c r="S1539" s="132">
        <v>0</v>
      </c>
      <c r="T1539" s="132">
        <v>0</v>
      </c>
      <c r="U1539" s="132">
        <v>1.2005436000000001E-3</v>
      </c>
      <c r="V1539" s="132">
        <v>0</v>
      </c>
      <c r="W1539" s="132">
        <v>0</v>
      </c>
      <c r="X1539" s="132">
        <v>0</v>
      </c>
      <c r="Y1539" s="132">
        <v>0</v>
      </c>
      <c r="Z1539" s="132">
        <v>0</v>
      </c>
      <c r="AA1539" s="74"/>
      <c r="AB1539" s="301">
        <f t="shared" si="827"/>
        <v>2.6281848872180449E-2</v>
      </c>
      <c r="AC1539" s="338">
        <f t="shared" si="816"/>
        <v>2.6281848872180449E-2</v>
      </c>
      <c r="AD1539" s="74"/>
      <c r="AE1539" s="136">
        <v>1.0526316</v>
      </c>
      <c r="AF1539" s="136">
        <v>0</v>
      </c>
      <c r="AG1539" s="136">
        <v>0</v>
      </c>
      <c r="AH1539" s="136">
        <v>0</v>
      </c>
      <c r="AI1539" s="136">
        <v>0</v>
      </c>
      <c r="AJ1539" s="136">
        <v>1.0526316</v>
      </c>
      <c r="AK1539" s="136">
        <v>0</v>
      </c>
      <c r="AL1539" s="74"/>
      <c r="AM1539" s="133">
        <v>5.951013E-4</v>
      </c>
      <c r="AN1539" s="340">
        <f t="shared" si="828"/>
        <v>5.951013E-4</v>
      </c>
      <c r="AP1539" s="133">
        <v>5.6933456000000005E-4</v>
      </c>
      <c r="AQ1539" s="145">
        <v>2.5593721999999999E-5</v>
      </c>
      <c r="AR1539" s="145">
        <v>1.7301043999999999E-7</v>
      </c>
      <c r="AS1539" s="134">
        <f t="shared" si="829"/>
        <v>3.4132767195999997E-8</v>
      </c>
      <c r="AT1539" s="135">
        <f t="shared" si="830"/>
        <v>9.4651337561400005E-11</v>
      </c>
      <c r="AU1539" s="135">
        <f t="shared" si="831"/>
        <v>2.4231154E-5</v>
      </c>
      <c r="AV1539" s="302">
        <v>2.4389554999999999E-8</v>
      </c>
      <c r="AW1539" s="302">
        <v>7.3589176000000004E-11</v>
      </c>
      <c r="AX1539" s="302">
        <v>2.0105613999999998E-15</v>
      </c>
      <c r="AY1539" s="303">
        <v>0</v>
      </c>
      <c r="AZ1539" s="303">
        <v>0</v>
      </c>
      <c r="BA1539" s="302">
        <v>7.1476896E-11</v>
      </c>
      <c r="BB1539" s="302">
        <v>9.6717353000000005E-9</v>
      </c>
      <c r="BC1539" s="302">
        <v>1.0132439000000001E-11</v>
      </c>
      <c r="BD1539" s="302">
        <v>1.0927712E-11</v>
      </c>
      <c r="BE1539" s="303">
        <v>0</v>
      </c>
      <c r="BF1539" s="303">
        <v>0</v>
      </c>
      <c r="BG1539" s="303">
        <v>0</v>
      </c>
      <c r="BH1539" s="303">
        <v>0</v>
      </c>
      <c r="BI1539" s="303">
        <v>0</v>
      </c>
      <c r="BJ1539" s="303">
        <v>0</v>
      </c>
      <c r="BK1539" s="303">
        <v>0</v>
      </c>
      <c r="BL1539" s="303">
        <v>0</v>
      </c>
      <c r="BM1539" s="302">
        <v>2.4231154E-5</v>
      </c>
      <c r="BN1539" s="303">
        <v>0</v>
      </c>
      <c r="BO1539" s="303">
        <v>0</v>
      </c>
      <c r="BP1539" s="303">
        <v>0</v>
      </c>
      <c r="BQ1539" s="303">
        <v>0</v>
      </c>
      <c r="BR1539" s="74"/>
      <c r="BS1539" s="144">
        <v>1.6682345E-6</v>
      </c>
      <c r="BT1539" s="144">
        <v>9.8871095E-8</v>
      </c>
      <c r="BU1539" s="144">
        <v>7.3280766999999997E-7</v>
      </c>
      <c r="BV1539" s="136">
        <v>0</v>
      </c>
      <c r="BW1539" s="144">
        <v>4.6937548999999998E-8</v>
      </c>
      <c r="BX1539" s="144">
        <v>4.6272812E-8</v>
      </c>
      <c r="BY1539" s="136">
        <v>0</v>
      </c>
      <c r="BZ1539" s="144">
        <v>7.0232171000000001E-8</v>
      </c>
      <c r="CA1539" s="136">
        <v>0</v>
      </c>
      <c r="CB1539" s="136">
        <v>0</v>
      </c>
      <c r="CC1539" s="136">
        <v>0</v>
      </c>
      <c r="CD1539" s="136">
        <v>0</v>
      </c>
      <c r="CE1539" s="136">
        <v>0</v>
      </c>
      <c r="CF1539" s="144">
        <v>9.4097159999999997E-8</v>
      </c>
      <c r="CG1539" s="136">
        <v>0</v>
      </c>
      <c r="CH1539" s="144">
        <v>5.7901601999999997E-7</v>
      </c>
      <c r="CI1539" s="136">
        <v>0</v>
      </c>
      <c r="CK1539" s="138"/>
      <c r="CL1539" s="233" t="s">
        <v>4679</v>
      </c>
    </row>
    <row r="1540" spans="1:90" ht="14.5" customHeight="1">
      <c r="A1540" s="74" t="s">
        <v>5648</v>
      </c>
      <c r="B1540" s="129" t="s">
        <v>5593</v>
      </c>
      <c r="C1540" s="130" t="str">
        <f t="shared" si="821"/>
        <v>B.046.06.119</v>
      </c>
      <c r="D1540" s="131" t="s">
        <v>5595</v>
      </c>
      <c r="E1540" s="129" t="s">
        <v>2549</v>
      </c>
      <c r="F1540" s="132" t="s">
        <v>5650</v>
      </c>
      <c r="G1540" s="132">
        <f t="shared" si="822"/>
        <v>3.9402988012999997E-2</v>
      </c>
      <c r="H1540" s="348">
        <f t="shared" si="823"/>
        <v>3.9402988012999997E-2</v>
      </c>
      <c r="I1540" s="74"/>
      <c r="J1540" s="132">
        <f t="shared" si="824"/>
        <v>1.4275111500000001E-3</v>
      </c>
      <c r="K1540" s="132">
        <f t="shared" si="825"/>
        <v>2.2024156100000003E-3</v>
      </c>
      <c r="L1540" s="300">
        <f t="shared" si="826"/>
        <v>5.0232253000000002E-5</v>
      </c>
      <c r="M1540" s="132">
        <v>3.5722828999999998E-2</v>
      </c>
      <c r="N1540" s="132">
        <v>7.1157850999999995E-4</v>
      </c>
      <c r="O1540" s="132">
        <v>1.4908371000000001E-3</v>
      </c>
      <c r="P1540" s="132">
        <v>1.2525085E-3</v>
      </c>
      <c r="Q1540" s="132">
        <v>1.7500265000000001E-4</v>
      </c>
      <c r="R1540" s="132">
        <v>0</v>
      </c>
      <c r="S1540" s="132">
        <v>0</v>
      </c>
      <c r="T1540" s="132">
        <v>0</v>
      </c>
      <c r="U1540" s="304">
        <v>5.0232253000000002E-5</v>
      </c>
      <c r="V1540" s="132">
        <v>0</v>
      </c>
      <c r="W1540" s="132">
        <v>0</v>
      </c>
      <c r="X1540" s="132">
        <v>0</v>
      </c>
      <c r="Y1540" s="132">
        <v>0</v>
      </c>
      <c r="Z1540" s="132">
        <v>0</v>
      </c>
      <c r="AA1540" s="74"/>
      <c r="AB1540" s="301">
        <f t="shared" si="827"/>
        <v>0.26859269924812029</v>
      </c>
      <c r="AC1540" s="338">
        <f t="shared" si="816"/>
        <v>0.26859269924812029</v>
      </c>
      <c r="AD1540" s="74"/>
      <c r="AE1540" s="136">
        <v>2.9390350999999999</v>
      </c>
      <c r="AF1540" s="136">
        <v>2.8297718999999999</v>
      </c>
      <c r="AG1540" s="136">
        <v>0</v>
      </c>
      <c r="AH1540" s="136">
        <v>0</v>
      </c>
      <c r="AI1540" s="136">
        <v>9.4736842000000003E-4</v>
      </c>
      <c r="AJ1540" s="136">
        <v>5.8105262999999997E-2</v>
      </c>
      <c r="AK1540" s="136">
        <v>5.0210525999999998E-2</v>
      </c>
      <c r="AL1540" s="74"/>
      <c r="AM1540" s="133">
        <v>4.9114715999999999E-3</v>
      </c>
      <c r="AN1540" s="340">
        <f t="shared" si="828"/>
        <v>4.9114715999999999E-3</v>
      </c>
      <c r="AP1540" s="133">
        <v>4.6582337999999997E-3</v>
      </c>
      <c r="AQ1540" s="133">
        <v>2.1879404E-4</v>
      </c>
      <c r="AR1540" s="145">
        <v>3.4443748999999998E-5</v>
      </c>
      <c r="AS1540" s="134">
        <f t="shared" si="829"/>
        <v>2.7927060900999999E-7</v>
      </c>
      <c r="AT1540" s="135">
        <f t="shared" si="830"/>
        <v>8.0914953734100007E-10</v>
      </c>
      <c r="AU1540" s="135">
        <f t="shared" si="831"/>
        <v>4.8240544620000003E-3</v>
      </c>
      <c r="AV1540" s="302">
        <v>2.4925402000000001E-7</v>
      </c>
      <c r="AW1540" s="302">
        <v>7.5205955000000005E-10</v>
      </c>
      <c r="AX1540" s="302">
        <v>2.0547341000000001E-14</v>
      </c>
      <c r="AY1540" s="303">
        <v>0</v>
      </c>
      <c r="AZ1540" s="303">
        <v>0</v>
      </c>
      <c r="BA1540" s="302">
        <v>1.8623901E-10</v>
      </c>
      <c r="BB1540" s="302">
        <v>2.9830350000000002E-8</v>
      </c>
      <c r="BC1540" s="302">
        <v>2.6400914999999999E-11</v>
      </c>
      <c r="BD1540" s="302">
        <v>3.0668524999999997E-11</v>
      </c>
      <c r="BE1540" s="303">
        <v>0</v>
      </c>
      <c r="BF1540" s="303">
        <v>0</v>
      </c>
      <c r="BG1540" s="303">
        <v>0</v>
      </c>
      <c r="BH1540" s="303">
        <v>0</v>
      </c>
      <c r="BI1540" s="303">
        <v>0</v>
      </c>
      <c r="BJ1540" s="303">
        <v>0</v>
      </c>
      <c r="BK1540" s="303">
        <v>0</v>
      </c>
      <c r="BL1540" s="303">
        <v>0</v>
      </c>
      <c r="BM1540" s="302">
        <v>1.013862E-6</v>
      </c>
      <c r="BN1540" s="303">
        <v>4.8230406E-3</v>
      </c>
      <c r="BO1540" s="303">
        <v>0</v>
      </c>
      <c r="BP1540" s="303">
        <v>0</v>
      </c>
      <c r="BQ1540" s="303">
        <v>0</v>
      </c>
      <c r="BR1540" s="74"/>
      <c r="BS1540" s="144">
        <v>1.2075842E-5</v>
      </c>
      <c r="BT1540" s="144">
        <v>2.7275305999999999E-7</v>
      </c>
      <c r="BU1540" s="144">
        <v>7.4890771000000004E-6</v>
      </c>
      <c r="BV1540" s="136">
        <v>0</v>
      </c>
      <c r="BW1540" s="144">
        <v>2.9140928000000002E-7</v>
      </c>
      <c r="BX1540" s="144">
        <v>1.2056766999999999E-7</v>
      </c>
      <c r="BY1540" s="136">
        <v>0</v>
      </c>
      <c r="BZ1540" s="144">
        <v>1.8299576999999999E-7</v>
      </c>
      <c r="CA1540" s="136">
        <v>0</v>
      </c>
      <c r="CB1540" s="136">
        <v>0</v>
      </c>
      <c r="CC1540" s="136">
        <v>0</v>
      </c>
      <c r="CD1540" s="136">
        <v>0</v>
      </c>
      <c r="CE1540" s="136">
        <v>0</v>
      </c>
      <c r="CF1540" s="144">
        <v>2.4616052999999999E-7</v>
      </c>
      <c r="CG1540" s="144">
        <v>3.4486521999999999E-6</v>
      </c>
      <c r="CH1540" s="144">
        <v>2.4226758999999998E-8</v>
      </c>
      <c r="CI1540" s="136">
        <v>0</v>
      </c>
      <c r="CK1540" s="138"/>
      <c r="CL1540" s="233" t="s">
        <v>4679</v>
      </c>
    </row>
    <row r="1541" spans="1:90" ht="14.5" customHeight="1">
      <c r="A1541" s="74" t="s">
        <v>5651</v>
      </c>
      <c r="B1541" s="129" t="s">
        <v>5593</v>
      </c>
      <c r="C1541" s="130" t="str">
        <f t="shared" si="821"/>
        <v>B.046.06.120</v>
      </c>
      <c r="D1541" s="131" t="s">
        <v>5595</v>
      </c>
      <c r="E1541" s="129" t="s">
        <v>2549</v>
      </c>
      <c r="F1541" s="132" t="s">
        <v>5653</v>
      </c>
      <c r="G1541" s="132">
        <f t="shared" si="822"/>
        <v>3.6310639145000004E-2</v>
      </c>
      <c r="H1541" s="348">
        <f t="shared" si="823"/>
        <v>3.6310639145000004E-2</v>
      </c>
      <c r="I1541" s="74"/>
      <c r="J1541" s="132">
        <f t="shared" si="824"/>
        <v>1.2890857599999999E-3</v>
      </c>
      <c r="K1541" s="132">
        <f t="shared" si="825"/>
        <v>2.1256824800000001E-3</v>
      </c>
      <c r="L1541" s="300">
        <f t="shared" si="826"/>
        <v>1.349917905E-3</v>
      </c>
      <c r="M1541" s="132">
        <v>3.1545953000000002E-2</v>
      </c>
      <c r="N1541" s="132">
        <v>7.7852588000000003E-4</v>
      </c>
      <c r="O1541" s="132">
        <v>1.3471565999999999E-3</v>
      </c>
      <c r="P1541" s="132">
        <v>1.1317971E-3</v>
      </c>
      <c r="Q1541" s="132">
        <v>1.5728865999999999E-4</v>
      </c>
      <c r="R1541" s="132">
        <v>0</v>
      </c>
      <c r="S1541" s="132">
        <v>0</v>
      </c>
      <c r="T1541" s="132">
        <v>0</v>
      </c>
      <c r="U1541" s="304">
        <v>5.2953805000000001E-5</v>
      </c>
      <c r="V1541" s="132">
        <v>0</v>
      </c>
      <c r="W1541" s="132">
        <v>1.2969641000000001E-3</v>
      </c>
      <c r="X1541" s="132">
        <v>0</v>
      </c>
      <c r="Y1541" s="132">
        <v>0</v>
      </c>
      <c r="Z1541" s="132">
        <v>0</v>
      </c>
      <c r="AA1541" s="74"/>
      <c r="AB1541" s="301">
        <f t="shared" si="827"/>
        <v>0.23718761654135337</v>
      </c>
      <c r="AC1541" s="338">
        <f t="shared" si="816"/>
        <v>0.23718761654135337</v>
      </c>
      <c r="AD1541" s="74"/>
      <c r="AE1541" s="136">
        <v>2.8329354000000002</v>
      </c>
      <c r="AF1541" s="136">
        <v>2.5014379</v>
      </c>
      <c r="AG1541" s="136">
        <v>0.17581327999999999</v>
      </c>
      <c r="AH1541" s="136">
        <v>0</v>
      </c>
      <c r="AI1541" s="136">
        <v>3.5157895000000002E-2</v>
      </c>
      <c r="AJ1541" s="136">
        <v>7.4315788999999993E-2</v>
      </c>
      <c r="AK1541" s="136">
        <v>4.6210526000000002E-2</v>
      </c>
      <c r="AL1541" s="74"/>
      <c r="AM1541" s="133">
        <v>4.3912758000000003E-3</v>
      </c>
      <c r="AN1541" s="340">
        <f t="shared" si="828"/>
        <v>4.3912758000000003E-3</v>
      </c>
      <c r="AP1541" s="133">
        <v>4.1646926000000004E-3</v>
      </c>
      <c r="AQ1541" s="133">
        <v>1.9430397999999999E-4</v>
      </c>
      <c r="AR1541" s="145">
        <v>3.2279178999999997E-5</v>
      </c>
      <c r="AS1541" s="134">
        <f t="shared" si="829"/>
        <v>2.4968181309000001E-7</v>
      </c>
      <c r="AT1541" s="135">
        <f t="shared" si="830"/>
        <v>7.1857979785299994E-10</v>
      </c>
      <c r="AU1541" s="135">
        <f t="shared" si="831"/>
        <v>4.5208934923999999E-3</v>
      </c>
      <c r="AV1541" s="302">
        <v>2.2011011000000001E-7</v>
      </c>
      <c r="AW1541" s="302">
        <v>6.6412533000000004E-10</v>
      </c>
      <c r="AX1541" s="302">
        <v>1.8144852999999999E-14</v>
      </c>
      <c r="AY1541" s="303">
        <v>0</v>
      </c>
      <c r="AZ1541" s="303">
        <v>0</v>
      </c>
      <c r="BA1541" s="302">
        <v>1.6829009000000001E-10</v>
      </c>
      <c r="BB1541" s="302">
        <v>2.9403413000000001E-8</v>
      </c>
      <c r="BC1541" s="302">
        <v>2.3856506999999999E-11</v>
      </c>
      <c r="BD1541" s="302">
        <v>3.0579816000000003E-11</v>
      </c>
      <c r="BE1541" s="303">
        <v>0</v>
      </c>
      <c r="BF1541" s="303">
        <v>0</v>
      </c>
      <c r="BG1541" s="303">
        <v>0</v>
      </c>
      <c r="BH1541" s="303">
        <v>0</v>
      </c>
      <c r="BI1541" s="303">
        <v>0</v>
      </c>
      <c r="BJ1541" s="303">
        <v>0</v>
      </c>
      <c r="BK1541" s="303">
        <v>0</v>
      </c>
      <c r="BL1541" s="303">
        <v>0</v>
      </c>
      <c r="BM1541" s="302">
        <v>1.0687924E-6</v>
      </c>
      <c r="BN1541" s="303">
        <v>4.5198247000000002E-3</v>
      </c>
      <c r="BO1541" s="303">
        <v>0</v>
      </c>
      <c r="BP1541" s="303">
        <v>0</v>
      </c>
      <c r="BQ1541" s="303">
        <v>0</v>
      </c>
      <c r="BR1541" s="74"/>
      <c r="BS1541" s="144">
        <v>1.0953139E-5</v>
      </c>
      <c r="BT1541" s="144">
        <v>2.6623220000000001E-7</v>
      </c>
      <c r="BU1541" s="144">
        <v>6.6134201999999997E-6</v>
      </c>
      <c r="BV1541" s="136">
        <v>0</v>
      </c>
      <c r="BW1541" s="144">
        <v>2.7884735000000001E-7</v>
      </c>
      <c r="BX1541" s="144">
        <v>1.0894787E-7</v>
      </c>
      <c r="BY1541" s="136">
        <v>0</v>
      </c>
      <c r="BZ1541" s="144">
        <v>1.6535942000000001E-7</v>
      </c>
      <c r="CA1541" s="136">
        <v>0</v>
      </c>
      <c r="CB1541" s="136">
        <v>0</v>
      </c>
      <c r="CC1541" s="136">
        <v>0</v>
      </c>
      <c r="CD1541" s="136">
        <v>0</v>
      </c>
      <c r="CE1541" s="136">
        <v>0</v>
      </c>
      <c r="CF1541" s="144">
        <v>2.2371969999999999E-7</v>
      </c>
      <c r="CG1541" s="144">
        <v>3.2710727E-6</v>
      </c>
      <c r="CH1541" s="144">
        <v>2.553935E-8</v>
      </c>
      <c r="CI1541" s="136">
        <v>0</v>
      </c>
      <c r="CK1541" s="138"/>
      <c r="CL1541" s="233" t="s">
        <v>4679</v>
      </c>
    </row>
    <row r="1542" spans="1:90" ht="14.5" customHeight="1">
      <c r="A1542" s="74" t="s">
        <v>5654</v>
      </c>
      <c r="B1542" s="129" t="s">
        <v>5593</v>
      </c>
      <c r="C1542" s="130" t="str">
        <f t="shared" si="821"/>
        <v>B.046.06.121</v>
      </c>
      <c r="D1542" s="131" t="s">
        <v>5595</v>
      </c>
      <c r="E1542" s="129" t="s">
        <v>2549</v>
      </c>
      <c r="F1542" s="132" t="s">
        <v>5656</v>
      </c>
      <c r="G1542" s="132">
        <f t="shared" si="822"/>
        <v>5.7766098100000001E-4</v>
      </c>
      <c r="H1542" s="348">
        <f t="shared" si="823"/>
        <v>5.7766098100000001E-4</v>
      </c>
      <c r="I1542" s="74"/>
      <c r="J1542" s="132">
        <f t="shared" si="824"/>
        <v>3.7735540999999997E-5</v>
      </c>
      <c r="K1542" s="132">
        <f t="shared" si="825"/>
        <v>3.9768560000000001E-5</v>
      </c>
      <c r="L1542" s="300">
        <f t="shared" si="826"/>
        <v>2.1846096999999999E-4</v>
      </c>
      <c r="M1542" s="132">
        <v>2.8169590999999999E-4</v>
      </c>
      <c r="N1542" s="304">
        <v>1.2946041999999999E-5</v>
      </c>
      <c r="O1542" s="304">
        <v>2.6822517999999999E-5</v>
      </c>
      <c r="P1542" s="304">
        <v>2.2534609000000001E-5</v>
      </c>
      <c r="Q1542" s="304">
        <v>1.5200932E-5</v>
      </c>
      <c r="R1542" s="132">
        <v>0</v>
      </c>
      <c r="S1542" s="132">
        <v>0</v>
      </c>
      <c r="T1542" s="132">
        <v>0</v>
      </c>
      <c r="U1542" s="132">
        <v>2.1846096999999999E-4</v>
      </c>
      <c r="V1542" s="132">
        <v>0</v>
      </c>
      <c r="W1542" s="132">
        <v>0</v>
      </c>
      <c r="X1542" s="132">
        <v>0</v>
      </c>
      <c r="Y1542" s="132">
        <v>0</v>
      </c>
      <c r="Z1542" s="132">
        <v>0</v>
      </c>
      <c r="AA1542" s="74"/>
      <c r="AB1542" s="301">
        <f t="shared" si="827"/>
        <v>2.1180143609022552E-3</v>
      </c>
      <c r="AC1542" s="338">
        <f t="shared" si="816"/>
        <v>2.1180143609022552E-3</v>
      </c>
      <c r="AD1542" s="74"/>
      <c r="AE1542" s="136">
        <v>1.0526316</v>
      </c>
      <c r="AF1542" s="136">
        <v>0</v>
      </c>
      <c r="AG1542" s="136">
        <v>0</v>
      </c>
      <c r="AH1542" s="136">
        <v>0</v>
      </c>
      <c r="AI1542" s="136">
        <v>0</v>
      </c>
      <c r="AJ1542" s="136">
        <v>1.6105263000000002E-2</v>
      </c>
      <c r="AK1542" s="136">
        <v>1.0365263</v>
      </c>
      <c r="AL1542" s="74"/>
      <c r="AM1542" s="145">
        <v>4.6903242999999999E-5</v>
      </c>
      <c r="AN1542" s="340">
        <f t="shared" si="828"/>
        <v>4.6903242999999999E-5</v>
      </c>
      <c r="AP1542" s="145">
        <v>4.4989666000000001E-5</v>
      </c>
      <c r="AQ1542" s="145">
        <v>1.8820947999999999E-6</v>
      </c>
      <c r="AR1542" s="145">
        <v>3.1482430999999999E-8</v>
      </c>
      <c r="AS1542" s="134">
        <f t="shared" si="829"/>
        <v>2.6972221744000002E-9</v>
      </c>
      <c r="AT1542" s="135">
        <f t="shared" si="830"/>
        <v>6.9604099080999991E-12</v>
      </c>
      <c r="AU1542" s="135">
        <f t="shared" si="831"/>
        <v>4.4093041000000003E-6</v>
      </c>
      <c r="AV1542" s="302">
        <v>1.9655173E-9</v>
      </c>
      <c r="AW1542" s="302">
        <v>5.9304401999999996E-12</v>
      </c>
      <c r="AX1542" s="302">
        <v>1.6202809999999999E-16</v>
      </c>
      <c r="AY1542" s="303">
        <v>0</v>
      </c>
      <c r="AZ1542" s="303">
        <v>0</v>
      </c>
      <c r="BA1542" s="302">
        <v>3.3507343999999999E-12</v>
      </c>
      <c r="BB1542" s="302">
        <v>7.2835414000000001E-10</v>
      </c>
      <c r="BC1542" s="302">
        <v>4.7499420999999997E-13</v>
      </c>
      <c r="BD1542" s="302">
        <v>5.5481346999999998E-13</v>
      </c>
      <c r="BE1542" s="303">
        <v>0</v>
      </c>
      <c r="BF1542" s="303">
        <v>0</v>
      </c>
      <c r="BG1542" s="303">
        <v>0</v>
      </c>
      <c r="BH1542" s="303">
        <v>0</v>
      </c>
      <c r="BI1542" s="303">
        <v>0</v>
      </c>
      <c r="BJ1542" s="303">
        <v>0</v>
      </c>
      <c r="BK1542" s="303">
        <v>0</v>
      </c>
      <c r="BL1542" s="303">
        <v>0</v>
      </c>
      <c r="BM1542" s="302">
        <v>4.4093041000000003E-6</v>
      </c>
      <c r="BN1542" s="303">
        <v>0</v>
      </c>
      <c r="BO1542" s="303">
        <v>0</v>
      </c>
      <c r="BP1542" s="303">
        <v>0</v>
      </c>
      <c r="BQ1542" s="303">
        <v>0</v>
      </c>
      <c r="BR1542" s="74"/>
      <c r="BS1542" s="144">
        <v>1.9528644E-7</v>
      </c>
      <c r="BT1542" s="144">
        <v>4.9282051999999996E-9</v>
      </c>
      <c r="BU1542" s="144">
        <v>5.9055859999999998E-8</v>
      </c>
      <c r="BV1542" s="136">
        <v>0</v>
      </c>
      <c r="BW1542" s="144">
        <v>1.6047994000000001E-8</v>
      </c>
      <c r="BX1542" s="144">
        <v>2.1692031000000001E-9</v>
      </c>
      <c r="BY1542" s="136">
        <v>0</v>
      </c>
      <c r="BZ1542" s="144">
        <v>3.2923834E-9</v>
      </c>
      <c r="CA1542" s="136">
        <v>0</v>
      </c>
      <c r="CB1542" s="136">
        <v>0</v>
      </c>
      <c r="CC1542" s="136">
        <v>0</v>
      </c>
      <c r="CD1542" s="136">
        <v>0</v>
      </c>
      <c r="CE1542" s="136">
        <v>0</v>
      </c>
      <c r="CF1542" s="144">
        <v>4.430177E-9</v>
      </c>
      <c r="CG1542" s="136">
        <v>0</v>
      </c>
      <c r="CH1542" s="144">
        <v>1.0536261E-7</v>
      </c>
      <c r="CI1542" s="136">
        <v>0</v>
      </c>
      <c r="CK1542" s="138"/>
      <c r="CL1542" s="233" t="s">
        <v>4679</v>
      </c>
    </row>
    <row r="1543" spans="1:90" ht="14.5" customHeight="1">
      <c r="A1543" s="74" t="s">
        <v>5657</v>
      </c>
      <c r="B1543" s="129" t="s">
        <v>5593</v>
      </c>
      <c r="C1543" s="130" t="str">
        <f t="shared" si="821"/>
        <v>B.046.06.122</v>
      </c>
      <c r="D1543" s="131" t="s">
        <v>5595</v>
      </c>
      <c r="E1543" s="129" t="s">
        <v>2549</v>
      </c>
      <c r="F1543" s="132" t="s">
        <v>5659</v>
      </c>
      <c r="G1543" s="132">
        <f t="shared" si="822"/>
        <v>4.93687225E-4</v>
      </c>
      <c r="H1543" s="348">
        <f t="shared" si="823"/>
        <v>4.93687225E-4</v>
      </c>
      <c r="I1543" s="74"/>
      <c r="J1543" s="132">
        <f t="shared" si="824"/>
        <v>3.0852853000000002E-5</v>
      </c>
      <c r="K1543" s="132">
        <f t="shared" si="825"/>
        <v>2.7871811999999999E-5</v>
      </c>
      <c r="L1543" s="300">
        <f t="shared" si="826"/>
        <v>2.0320164000000001E-4</v>
      </c>
      <c r="M1543" s="132">
        <v>2.3176092E-4</v>
      </c>
      <c r="N1543" s="304">
        <v>9.5227570000000004E-6</v>
      </c>
      <c r="O1543" s="304">
        <v>1.8349055E-5</v>
      </c>
      <c r="P1543" s="304">
        <v>1.5415732999999999E-5</v>
      </c>
      <c r="Q1543" s="304">
        <v>1.543712E-5</v>
      </c>
      <c r="R1543" s="132">
        <v>0</v>
      </c>
      <c r="S1543" s="132">
        <v>0</v>
      </c>
      <c r="T1543" s="132">
        <v>0</v>
      </c>
      <c r="U1543" s="132">
        <v>2.0320164000000001E-4</v>
      </c>
      <c r="V1543" s="132">
        <v>0</v>
      </c>
      <c r="W1543" s="132">
        <v>0</v>
      </c>
      <c r="X1543" s="132">
        <v>0</v>
      </c>
      <c r="Y1543" s="132">
        <v>0</v>
      </c>
      <c r="Z1543" s="132">
        <v>0</v>
      </c>
      <c r="AA1543" s="74"/>
      <c r="AB1543" s="301">
        <f t="shared" si="827"/>
        <v>1.7425633082706767E-3</v>
      </c>
      <c r="AC1543" s="338">
        <f t="shared" si="816"/>
        <v>1.7425633082706767E-3</v>
      </c>
      <c r="AD1543" s="74"/>
      <c r="AE1543" s="136">
        <v>1.0526316</v>
      </c>
      <c r="AF1543" s="136">
        <v>0</v>
      </c>
      <c r="AG1543" s="136">
        <v>0</v>
      </c>
      <c r="AH1543" s="136">
        <v>0</v>
      </c>
      <c r="AI1543" s="136">
        <v>0</v>
      </c>
      <c r="AJ1543" s="136">
        <v>0</v>
      </c>
      <c r="AK1543" s="136">
        <v>1.0526316</v>
      </c>
      <c r="AL1543" s="74"/>
      <c r="AM1543" s="145">
        <v>3.8385491999999998E-5</v>
      </c>
      <c r="AN1543" s="340">
        <f t="shared" si="828"/>
        <v>3.8385491999999998E-5</v>
      </c>
      <c r="AP1543" s="145">
        <v>3.6842538000000002E-5</v>
      </c>
      <c r="AQ1543" s="145">
        <v>1.51367E-6</v>
      </c>
      <c r="AR1543" s="145">
        <v>2.9283407999999999E-8</v>
      </c>
      <c r="AS1543" s="134">
        <f t="shared" si="829"/>
        <v>2.2087852286999999E-9</v>
      </c>
      <c r="AT1543" s="135">
        <f t="shared" si="830"/>
        <v>5.5978921860900009E-12</v>
      </c>
      <c r="AU1543" s="135">
        <f t="shared" si="831"/>
        <v>4.1013176000000003E-6</v>
      </c>
      <c r="AV1543" s="302">
        <v>1.6170986999999999E-9</v>
      </c>
      <c r="AW1543" s="302">
        <v>4.8791772000000002E-12</v>
      </c>
      <c r="AX1543" s="302">
        <v>1.3330609E-16</v>
      </c>
      <c r="AY1543" s="303">
        <v>0</v>
      </c>
      <c r="AZ1543" s="303">
        <v>0</v>
      </c>
      <c r="BA1543" s="302">
        <v>2.2922087E-12</v>
      </c>
      <c r="BB1543" s="302">
        <v>5.8939431999999998E-10</v>
      </c>
      <c r="BC1543" s="302">
        <v>3.2493946999999998E-13</v>
      </c>
      <c r="BD1543" s="302">
        <v>3.9364221000000002E-13</v>
      </c>
      <c r="BE1543" s="303">
        <v>0</v>
      </c>
      <c r="BF1543" s="303">
        <v>0</v>
      </c>
      <c r="BG1543" s="303">
        <v>0</v>
      </c>
      <c r="BH1543" s="303">
        <v>0</v>
      </c>
      <c r="BI1543" s="303">
        <v>0</v>
      </c>
      <c r="BJ1543" s="303">
        <v>0</v>
      </c>
      <c r="BK1543" s="303">
        <v>0</v>
      </c>
      <c r="BL1543" s="303">
        <v>0</v>
      </c>
      <c r="BM1543" s="302">
        <v>4.1013176000000003E-6</v>
      </c>
      <c r="BN1543" s="303">
        <v>0</v>
      </c>
      <c r="BO1543" s="303">
        <v>0</v>
      </c>
      <c r="BP1543" s="303">
        <v>0</v>
      </c>
      <c r="BQ1543" s="303">
        <v>0</v>
      </c>
      <c r="BR1543" s="74"/>
      <c r="BS1543" s="144">
        <v>1.7240016999999999E-7</v>
      </c>
      <c r="BT1543" s="144">
        <v>3.4685462E-9</v>
      </c>
      <c r="BU1543" s="144">
        <v>4.8587288000000003E-8</v>
      </c>
      <c r="BV1543" s="136">
        <v>0</v>
      </c>
      <c r="BW1543" s="144">
        <v>1.5568041000000001E-8</v>
      </c>
      <c r="BX1543" s="144">
        <v>1.4839332000000001E-9</v>
      </c>
      <c r="BY1543" s="136">
        <v>0</v>
      </c>
      <c r="BZ1543" s="144">
        <v>2.2522912999999999E-9</v>
      </c>
      <c r="CA1543" s="136">
        <v>0</v>
      </c>
      <c r="CB1543" s="136">
        <v>0</v>
      </c>
      <c r="CC1543" s="136">
        <v>0</v>
      </c>
      <c r="CD1543" s="136">
        <v>0</v>
      </c>
      <c r="CE1543" s="136">
        <v>0</v>
      </c>
      <c r="CF1543" s="144">
        <v>3.0369559000000002E-9</v>
      </c>
      <c r="CG1543" s="136">
        <v>0</v>
      </c>
      <c r="CH1543" s="144">
        <v>9.8003115000000001E-8</v>
      </c>
      <c r="CI1543" s="136">
        <v>0</v>
      </c>
      <c r="CK1543" s="138"/>
      <c r="CL1543" s="233" t="s">
        <v>4679</v>
      </c>
    </row>
    <row r="1544" spans="1:90" ht="14.5" customHeight="1">
      <c r="A1544" s="74" t="s">
        <v>5660</v>
      </c>
      <c r="B1544" s="129" t="s">
        <v>5593</v>
      </c>
      <c r="C1544" s="130" t="str">
        <f t="shared" si="821"/>
        <v>B.046.06.123</v>
      </c>
      <c r="D1544" s="131" t="s">
        <v>5595</v>
      </c>
      <c r="E1544" s="129" t="s">
        <v>2549</v>
      </c>
      <c r="F1544" s="132" t="s">
        <v>5662</v>
      </c>
      <c r="G1544" s="132">
        <f t="shared" si="822"/>
        <v>5.5131627400000003E-4</v>
      </c>
      <c r="H1544" s="348">
        <f t="shared" si="823"/>
        <v>5.5131627400000003E-4</v>
      </c>
      <c r="I1544" s="74"/>
      <c r="J1544" s="132">
        <f t="shared" si="824"/>
        <v>3.5576266000000001E-5</v>
      </c>
      <c r="K1544" s="132">
        <f t="shared" si="825"/>
        <v>3.6036247999999997E-5</v>
      </c>
      <c r="L1544" s="300">
        <f t="shared" si="826"/>
        <v>2.1367373000000001E-4</v>
      </c>
      <c r="M1544" s="132">
        <v>2.6603002999999999E-4</v>
      </c>
      <c r="N1544" s="304">
        <v>1.1872071E-5</v>
      </c>
      <c r="O1544" s="304">
        <v>2.4164176999999999E-5</v>
      </c>
      <c r="P1544" s="304">
        <v>2.0301236E-5</v>
      </c>
      <c r="Q1544" s="304">
        <v>1.5275030000000001E-5</v>
      </c>
      <c r="R1544" s="132">
        <v>0</v>
      </c>
      <c r="S1544" s="132">
        <v>0</v>
      </c>
      <c r="T1544" s="132">
        <v>0</v>
      </c>
      <c r="U1544" s="132">
        <v>2.1367373000000001E-4</v>
      </c>
      <c r="V1544" s="132">
        <v>0</v>
      </c>
      <c r="W1544" s="132">
        <v>0</v>
      </c>
      <c r="X1544" s="132">
        <v>0</v>
      </c>
      <c r="Y1544" s="132">
        <v>0</v>
      </c>
      <c r="Z1544" s="132">
        <v>0</v>
      </c>
      <c r="AA1544" s="74"/>
      <c r="AB1544" s="301">
        <f t="shared" si="827"/>
        <v>2.0002257894736839E-3</v>
      </c>
      <c r="AC1544" s="338">
        <f t="shared" si="816"/>
        <v>2.0002257894736839E-3</v>
      </c>
      <c r="AD1544" s="74"/>
      <c r="AE1544" s="136">
        <v>1.0526316</v>
      </c>
      <c r="AF1544" s="136">
        <v>0</v>
      </c>
      <c r="AG1544" s="136">
        <v>0</v>
      </c>
      <c r="AH1544" s="136">
        <v>0</v>
      </c>
      <c r="AI1544" s="136">
        <v>0</v>
      </c>
      <c r="AJ1544" s="136">
        <v>1.1052632E-2</v>
      </c>
      <c r="AK1544" s="136">
        <v>1.0415789</v>
      </c>
      <c r="AL1544" s="74"/>
      <c r="AM1544" s="145">
        <v>4.4231007000000003E-5</v>
      </c>
      <c r="AN1544" s="340">
        <f t="shared" si="828"/>
        <v>4.4231007000000003E-5</v>
      </c>
      <c r="AP1544" s="145">
        <v>4.2433703999999998E-5</v>
      </c>
      <c r="AQ1544" s="145">
        <v>1.7665106000000001E-6</v>
      </c>
      <c r="AR1544" s="145">
        <v>3.0792540999999999E-8</v>
      </c>
      <c r="AS1544" s="134">
        <f t="shared" si="829"/>
        <v>2.5439870479000001E-9</v>
      </c>
      <c r="AT1544" s="135">
        <f t="shared" si="830"/>
        <v>6.5329533672700007E-12</v>
      </c>
      <c r="AU1544" s="135">
        <f t="shared" si="831"/>
        <v>4.3126809E-6</v>
      </c>
      <c r="AV1544" s="302">
        <v>1.8562095E-9</v>
      </c>
      <c r="AW1544" s="302">
        <v>5.6006322000000002E-12</v>
      </c>
      <c r="AX1544" s="302">
        <v>1.5301726999999999E-16</v>
      </c>
      <c r="AY1544" s="303">
        <v>0</v>
      </c>
      <c r="AZ1544" s="303">
        <v>0</v>
      </c>
      <c r="BA1544" s="302">
        <v>3.0186478999999999E-12</v>
      </c>
      <c r="BB1544" s="302">
        <v>6.8475889999999998E-10</v>
      </c>
      <c r="BC1544" s="302">
        <v>4.2791821000000002E-13</v>
      </c>
      <c r="BD1544" s="302">
        <v>5.0424993999999998E-13</v>
      </c>
      <c r="BE1544" s="303">
        <v>0</v>
      </c>
      <c r="BF1544" s="303">
        <v>0</v>
      </c>
      <c r="BG1544" s="303">
        <v>0</v>
      </c>
      <c r="BH1544" s="303">
        <v>0</v>
      </c>
      <c r="BI1544" s="303">
        <v>0</v>
      </c>
      <c r="BJ1544" s="303">
        <v>0</v>
      </c>
      <c r="BK1544" s="303">
        <v>0</v>
      </c>
      <c r="BL1544" s="303">
        <v>0</v>
      </c>
      <c r="BM1544" s="302">
        <v>4.3126809E-6</v>
      </c>
      <c r="BN1544" s="303">
        <v>0</v>
      </c>
      <c r="BO1544" s="303">
        <v>0</v>
      </c>
      <c r="BP1544" s="303">
        <v>0</v>
      </c>
      <c r="BQ1544" s="303">
        <v>0</v>
      </c>
      <c r="BR1544" s="74"/>
      <c r="BS1544" s="144">
        <v>1.8810643E-7</v>
      </c>
      <c r="BT1544" s="144">
        <v>4.4702728999999998E-9</v>
      </c>
      <c r="BU1544" s="144">
        <v>5.5771601999999997E-8</v>
      </c>
      <c r="BV1544" s="136">
        <v>0</v>
      </c>
      <c r="BW1544" s="144">
        <v>1.5897420999999999E-8</v>
      </c>
      <c r="BX1544" s="144">
        <v>1.9542165E-9</v>
      </c>
      <c r="BY1544" s="136">
        <v>0</v>
      </c>
      <c r="BZ1544" s="144">
        <v>2.9660800000000002E-9</v>
      </c>
      <c r="CA1544" s="136">
        <v>0</v>
      </c>
      <c r="CB1544" s="136">
        <v>0</v>
      </c>
      <c r="CC1544" s="136">
        <v>0</v>
      </c>
      <c r="CD1544" s="136">
        <v>0</v>
      </c>
      <c r="CE1544" s="136">
        <v>0</v>
      </c>
      <c r="CF1544" s="144">
        <v>3.9930879999999997E-9</v>
      </c>
      <c r="CG1544" s="136">
        <v>0</v>
      </c>
      <c r="CH1544" s="144">
        <v>1.0305375E-7</v>
      </c>
      <c r="CI1544" s="136">
        <v>0</v>
      </c>
      <c r="CK1544" s="138"/>
      <c r="CL1544" s="233" t="s">
        <v>4679</v>
      </c>
    </row>
    <row r="1545" spans="1:90" ht="14.5" customHeight="1">
      <c r="A1545" s="74" t="s">
        <v>5663</v>
      </c>
      <c r="B1545" s="129" t="s">
        <v>5593</v>
      </c>
      <c r="C1545" s="130" t="str">
        <f t="shared" si="821"/>
        <v>B.046.06.124</v>
      </c>
      <c r="D1545" s="131" t="s">
        <v>5595</v>
      </c>
      <c r="E1545" s="129" t="s">
        <v>2549</v>
      </c>
      <c r="F1545" s="132" t="s">
        <v>5665</v>
      </c>
      <c r="G1545" s="132">
        <f t="shared" si="822"/>
        <v>4.93687225E-4</v>
      </c>
      <c r="H1545" s="348">
        <f t="shared" si="823"/>
        <v>4.93687225E-4</v>
      </c>
      <c r="I1545" s="74"/>
      <c r="J1545" s="132">
        <f t="shared" si="824"/>
        <v>3.0852853000000002E-5</v>
      </c>
      <c r="K1545" s="132">
        <f t="shared" si="825"/>
        <v>2.7871811999999999E-5</v>
      </c>
      <c r="L1545" s="300">
        <f t="shared" si="826"/>
        <v>2.0320164000000001E-4</v>
      </c>
      <c r="M1545" s="132">
        <v>2.3176092E-4</v>
      </c>
      <c r="N1545" s="304">
        <v>9.5227570000000004E-6</v>
      </c>
      <c r="O1545" s="304">
        <v>1.8349055E-5</v>
      </c>
      <c r="P1545" s="304">
        <v>1.5415732999999999E-5</v>
      </c>
      <c r="Q1545" s="304">
        <v>1.543712E-5</v>
      </c>
      <c r="R1545" s="132">
        <v>0</v>
      </c>
      <c r="S1545" s="132">
        <v>0</v>
      </c>
      <c r="T1545" s="132">
        <v>0</v>
      </c>
      <c r="U1545" s="132">
        <v>2.0320164000000001E-4</v>
      </c>
      <c r="V1545" s="132">
        <v>0</v>
      </c>
      <c r="W1545" s="132">
        <v>0</v>
      </c>
      <c r="X1545" s="132">
        <v>0</v>
      </c>
      <c r="Y1545" s="132">
        <v>0</v>
      </c>
      <c r="Z1545" s="132">
        <v>0</v>
      </c>
      <c r="AA1545" s="74"/>
      <c r="AB1545" s="301">
        <f t="shared" si="827"/>
        <v>1.7425633082706767E-3</v>
      </c>
      <c r="AC1545" s="338">
        <f t="shared" si="816"/>
        <v>1.7425633082706767E-3</v>
      </c>
      <c r="AD1545" s="74"/>
      <c r="AE1545" s="136">
        <v>1.0526316</v>
      </c>
      <c r="AF1545" s="136">
        <v>0</v>
      </c>
      <c r="AG1545" s="136">
        <v>0</v>
      </c>
      <c r="AH1545" s="136">
        <v>0</v>
      </c>
      <c r="AI1545" s="136">
        <v>0</v>
      </c>
      <c r="AJ1545" s="136">
        <v>0</v>
      </c>
      <c r="AK1545" s="136">
        <v>1.0526316</v>
      </c>
      <c r="AL1545" s="74"/>
      <c r="AM1545" s="145">
        <v>3.8385491999999998E-5</v>
      </c>
      <c r="AN1545" s="340">
        <f t="shared" si="828"/>
        <v>3.8385491999999998E-5</v>
      </c>
      <c r="AP1545" s="145">
        <v>3.6842538000000002E-5</v>
      </c>
      <c r="AQ1545" s="145">
        <v>1.51367E-6</v>
      </c>
      <c r="AR1545" s="145">
        <v>2.9283407999999999E-8</v>
      </c>
      <c r="AS1545" s="134">
        <f t="shared" si="829"/>
        <v>2.2087852286999999E-9</v>
      </c>
      <c r="AT1545" s="135">
        <f t="shared" si="830"/>
        <v>5.5978921860900009E-12</v>
      </c>
      <c r="AU1545" s="135">
        <f t="shared" si="831"/>
        <v>4.1013176000000003E-6</v>
      </c>
      <c r="AV1545" s="302">
        <v>1.6170986999999999E-9</v>
      </c>
      <c r="AW1545" s="302">
        <v>4.8791772000000002E-12</v>
      </c>
      <c r="AX1545" s="302">
        <v>1.3330609E-16</v>
      </c>
      <c r="AY1545" s="303">
        <v>0</v>
      </c>
      <c r="AZ1545" s="303">
        <v>0</v>
      </c>
      <c r="BA1545" s="302">
        <v>2.2922087E-12</v>
      </c>
      <c r="BB1545" s="302">
        <v>5.8939431999999998E-10</v>
      </c>
      <c r="BC1545" s="302">
        <v>3.2493946999999998E-13</v>
      </c>
      <c r="BD1545" s="302">
        <v>3.9364221000000002E-13</v>
      </c>
      <c r="BE1545" s="303">
        <v>0</v>
      </c>
      <c r="BF1545" s="303">
        <v>0</v>
      </c>
      <c r="BG1545" s="303">
        <v>0</v>
      </c>
      <c r="BH1545" s="303">
        <v>0</v>
      </c>
      <c r="BI1545" s="303">
        <v>0</v>
      </c>
      <c r="BJ1545" s="303">
        <v>0</v>
      </c>
      <c r="BK1545" s="303">
        <v>0</v>
      </c>
      <c r="BL1545" s="303">
        <v>0</v>
      </c>
      <c r="BM1545" s="302">
        <v>4.1013176000000003E-6</v>
      </c>
      <c r="BN1545" s="303">
        <v>0</v>
      </c>
      <c r="BO1545" s="303">
        <v>0</v>
      </c>
      <c r="BP1545" s="303">
        <v>0</v>
      </c>
      <c r="BQ1545" s="303">
        <v>0</v>
      </c>
      <c r="BR1545" s="74"/>
      <c r="BS1545" s="144">
        <v>1.7240016999999999E-7</v>
      </c>
      <c r="BT1545" s="144">
        <v>3.4685462E-9</v>
      </c>
      <c r="BU1545" s="144">
        <v>4.8587288000000003E-8</v>
      </c>
      <c r="BV1545" s="136">
        <v>0</v>
      </c>
      <c r="BW1545" s="144">
        <v>1.5568041000000001E-8</v>
      </c>
      <c r="BX1545" s="144">
        <v>1.4839332000000001E-9</v>
      </c>
      <c r="BY1545" s="136">
        <v>0</v>
      </c>
      <c r="BZ1545" s="144">
        <v>2.2522912999999999E-9</v>
      </c>
      <c r="CA1545" s="136">
        <v>0</v>
      </c>
      <c r="CB1545" s="136">
        <v>0</v>
      </c>
      <c r="CC1545" s="136">
        <v>0</v>
      </c>
      <c r="CD1545" s="136">
        <v>0</v>
      </c>
      <c r="CE1545" s="136">
        <v>0</v>
      </c>
      <c r="CF1545" s="144">
        <v>3.0369559000000002E-9</v>
      </c>
      <c r="CG1545" s="136">
        <v>0</v>
      </c>
      <c r="CH1545" s="144">
        <v>9.8003115000000001E-8</v>
      </c>
      <c r="CI1545" s="136">
        <v>0</v>
      </c>
      <c r="CK1545" s="138"/>
      <c r="CL1545" s="233" t="s">
        <v>4679</v>
      </c>
    </row>
    <row r="1546" spans="1:90" ht="14.5" customHeight="1">
      <c r="A1546" s="74" t="s">
        <v>5666</v>
      </c>
      <c r="B1546" s="129" t="s">
        <v>5593</v>
      </c>
      <c r="C1546" s="130" t="str">
        <f t="shared" si="821"/>
        <v>B.046.06.125</v>
      </c>
      <c r="D1546" s="131" t="s">
        <v>5595</v>
      </c>
      <c r="E1546" s="129" t="s">
        <v>2549</v>
      </c>
      <c r="F1546" s="132" t="s">
        <v>5668</v>
      </c>
      <c r="G1546" s="132">
        <f t="shared" si="822"/>
        <v>3.9735473374000005E-2</v>
      </c>
      <c r="H1546" s="348">
        <f t="shared" si="823"/>
        <v>3.9735473374000005E-2</v>
      </c>
      <c r="I1546" s="74"/>
      <c r="J1546" s="132">
        <f t="shared" si="824"/>
        <v>1.43566431E-3</v>
      </c>
      <c r="K1546" s="132">
        <f t="shared" si="825"/>
        <v>2.2124167199999998E-3</v>
      </c>
      <c r="L1546" s="300">
        <f t="shared" si="826"/>
        <v>2.8712344E-5</v>
      </c>
      <c r="M1546" s="132">
        <v>3.6058680000000003E-2</v>
      </c>
      <c r="N1546" s="132">
        <v>7.1471011999999997E-4</v>
      </c>
      <c r="O1546" s="132">
        <v>1.4977065999999999E-3</v>
      </c>
      <c r="P1546" s="132">
        <v>1.2582798E-3</v>
      </c>
      <c r="Q1546" s="132">
        <v>1.7738450999999999E-4</v>
      </c>
      <c r="R1546" s="132">
        <v>0</v>
      </c>
      <c r="S1546" s="132">
        <v>0</v>
      </c>
      <c r="T1546" s="132">
        <v>0</v>
      </c>
      <c r="U1546" s="304">
        <v>2.8712344E-5</v>
      </c>
      <c r="V1546" s="132">
        <v>0</v>
      </c>
      <c r="W1546" s="132">
        <v>0</v>
      </c>
      <c r="X1546" s="132">
        <v>0</v>
      </c>
      <c r="Y1546" s="132">
        <v>0</v>
      </c>
      <c r="Z1546" s="132">
        <v>0</v>
      </c>
      <c r="AA1546" s="74"/>
      <c r="AB1546" s="301">
        <f t="shared" si="827"/>
        <v>0.27111789473684211</v>
      </c>
      <c r="AC1546" s="338">
        <f t="shared" si="816"/>
        <v>0.27111789473684211</v>
      </c>
      <c r="AD1546" s="74"/>
      <c r="AE1546" s="136">
        <v>2.9595788999999999</v>
      </c>
      <c r="AF1546" s="136">
        <v>2.8604210999999999</v>
      </c>
      <c r="AG1546" s="136">
        <v>0</v>
      </c>
      <c r="AH1546" s="136">
        <v>0</v>
      </c>
      <c r="AI1546" s="136">
        <v>1.0526316E-3</v>
      </c>
      <c r="AJ1546" s="136">
        <v>1.0315789000000001E-2</v>
      </c>
      <c r="AK1546" s="136">
        <v>8.7789474000000006E-2</v>
      </c>
      <c r="AL1546" s="74"/>
      <c r="AM1546" s="133">
        <v>4.9555935000000001E-3</v>
      </c>
      <c r="AN1546" s="340">
        <f t="shared" si="828"/>
        <v>4.9555935000000001E-3</v>
      </c>
      <c r="AP1546" s="133">
        <v>4.6999961000000002E-3</v>
      </c>
      <c r="AQ1546" s="133">
        <v>2.2077623E-4</v>
      </c>
      <c r="AR1546" s="145">
        <v>3.4821182999999998E-5</v>
      </c>
      <c r="AS1546" s="134">
        <f t="shared" si="829"/>
        <v>2.8177433815999995E-7</v>
      </c>
      <c r="AT1546" s="135">
        <f t="shared" si="830"/>
        <v>8.1648013151899986E-10</v>
      </c>
      <c r="AU1546" s="135">
        <f t="shared" si="831"/>
        <v>4.8769163152E-3</v>
      </c>
      <c r="AV1546" s="302">
        <v>2.5159739999999999E-7</v>
      </c>
      <c r="AW1546" s="302">
        <v>7.5913009999999997E-10</v>
      </c>
      <c r="AX1546" s="302">
        <v>2.0740519E-14</v>
      </c>
      <c r="AY1546" s="303">
        <v>0</v>
      </c>
      <c r="AZ1546" s="303">
        <v>0</v>
      </c>
      <c r="BA1546" s="302">
        <v>1.8709715999999999E-10</v>
      </c>
      <c r="BB1546" s="302">
        <v>2.9989840999999998E-8</v>
      </c>
      <c r="BC1546" s="302">
        <v>2.6522565E-11</v>
      </c>
      <c r="BD1546" s="302">
        <v>3.0806725999999998E-11</v>
      </c>
      <c r="BE1546" s="303">
        <v>0</v>
      </c>
      <c r="BF1546" s="303">
        <v>0</v>
      </c>
      <c r="BG1546" s="303">
        <v>0</v>
      </c>
      <c r="BH1546" s="303">
        <v>0</v>
      </c>
      <c r="BI1546" s="303">
        <v>0</v>
      </c>
      <c r="BJ1546" s="303">
        <v>0</v>
      </c>
      <c r="BK1546" s="303">
        <v>0</v>
      </c>
      <c r="BL1546" s="303">
        <v>0</v>
      </c>
      <c r="BM1546" s="302">
        <v>5.795152E-7</v>
      </c>
      <c r="BN1546" s="303">
        <v>4.8763367999999996E-3</v>
      </c>
      <c r="BO1546" s="303">
        <v>0</v>
      </c>
      <c r="BP1546" s="303">
        <v>0</v>
      </c>
      <c r="BQ1546" s="303">
        <v>0</v>
      </c>
      <c r="BR1546" s="74"/>
      <c r="BS1546" s="144">
        <v>1.2180483999999999E-5</v>
      </c>
      <c r="BT1546" s="144">
        <v>2.7398837999999998E-7</v>
      </c>
      <c r="BU1546" s="144">
        <v>7.5594863000000001E-6</v>
      </c>
      <c r="BV1546" s="136">
        <v>0</v>
      </c>
      <c r="BW1546" s="144">
        <v>2.9414454000000002E-7</v>
      </c>
      <c r="BX1546" s="144">
        <v>1.2112322E-7</v>
      </c>
      <c r="BY1546" s="136">
        <v>0</v>
      </c>
      <c r="BZ1546" s="144">
        <v>1.8383897999999999E-7</v>
      </c>
      <c r="CA1546" s="136">
        <v>0</v>
      </c>
      <c r="CB1546" s="136">
        <v>0</v>
      </c>
      <c r="CC1546" s="136">
        <v>0</v>
      </c>
      <c r="CD1546" s="136">
        <v>0</v>
      </c>
      <c r="CE1546" s="136">
        <v>0</v>
      </c>
      <c r="CF1546" s="144">
        <v>2.4729339999999998E-7</v>
      </c>
      <c r="CG1546" s="144">
        <v>3.4867610000000002E-6</v>
      </c>
      <c r="CH1546" s="144">
        <v>1.3847817000000001E-8</v>
      </c>
      <c r="CI1546" s="136">
        <v>0</v>
      </c>
      <c r="CK1546" s="138"/>
      <c r="CL1546" s="233" t="s">
        <v>4679</v>
      </c>
    </row>
    <row r="1547" spans="1:90" ht="14.5" customHeight="1">
      <c r="A1547" s="74" t="s">
        <v>5669</v>
      </c>
      <c r="B1547" s="129" t="s">
        <v>5593</v>
      </c>
      <c r="C1547" s="130" t="str">
        <f t="shared" si="821"/>
        <v>B.046.06.126</v>
      </c>
      <c r="D1547" s="131" t="s">
        <v>5595</v>
      </c>
      <c r="E1547" s="129" t="s">
        <v>2549</v>
      </c>
      <c r="F1547" s="132" t="s">
        <v>5671</v>
      </c>
      <c r="G1547" s="132">
        <f t="shared" si="822"/>
        <v>3.6016414809000002E-2</v>
      </c>
      <c r="H1547" s="348">
        <f t="shared" si="823"/>
        <v>3.6016414809000002E-2</v>
      </c>
      <c r="I1547" s="74"/>
      <c r="J1547" s="132">
        <f t="shared" si="824"/>
        <v>2.1109166200000001E-3</v>
      </c>
      <c r="K1547" s="132">
        <f t="shared" si="825"/>
        <v>8.9006214999999989E-3</v>
      </c>
      <c r="L1547" s="300">
        <f t="shared" si="826"/>
        <v>5.8946688999999999E-5</v>
      </c>
      <c r="M1547" s="132">
        <v>2.4945930000000002E-2</v>
      </c>
      <c r="N1547" s="132">
        <v>6.6829092999999996E-3</v>
      </c>
      <c r="O1547" s="132">
        <v>2.2177121999999998E-3</v>
      </c>
      <c r="P1547" s="132">
        <v>1.8631836E-3</v>
      </c>
      <c r="Q1547" s="132">
        <v>2.4773302000000001E-4</v>
      </c>
      <c r="R1547" s="132">
        <v>0</v>
      </c>
      <c r="S1547" s="132">
        <v>0</v>
      </c>
      <c r="T1547" s="132">
        <v>0</v>
      </c>
      <c r="U1547" s="304">
        <v>5.8946688999999999E-5</v>
      </c>
      <c r="V1547" s="132">
        <v>0</v>
      </c>
      <c r="W1547" s="132">
        <v>0</v>
      </c>
      <c r="X1547" s="132">
        <v>0</v>
      </c>
      <c r="Y1547" s="132">
        <v>0</v>
      </c>
      <c r="Z1547" s="132">
        <v>0</v>
      </c>
      <c r="AA1547" s="74"/>
      <c r="AB1547" s="301">
        <f t="shared" si="827"/>
        <v>0.18756338345864662</v>
      </c>
      <c r="AC1547" s="338">
        <f t="shared" si="816"/>
        <v>0.18756338345864662</v>
      </c>
      <c r="AD1547" s="74"/>
      <c r="AE1547" s="136">
        <v>2.2737873999999998</v>
      </c>
      <c r="AF1547" s="136">
        <v>2.2221031999999998</v>
      </c>
      <c r="AG1547" s="136">
        <v>0</v>
      </c>
      <c r="AH1547" s="136">
        <v>0</v>
      </c>
      <c r="AI1547" s="136">
        <v>0</v>
      </c>
      <c r="AJ1547" s="136">
        <v>5.1684211000000001E-2</v>
      </c>
      <c r="AK1547" s="136">
        <v>0</v>
      </c>
      <c r="AL1547" s="74"/>
      <c r="AM1547" s="133">
        <v>5.6581992999999997E-3</v>
      </c>
      <c r="AN1547" s="340">
        <f t="shared" si="828"/>
        <v>5.6581992999999997E-3</v>
      </c>
      <c r="AP1547" s="133">
        <v>5.3485609000000003E-3</v>
      </c>
      <c r="AQ1547" s="133">
        <v>1.9713983E-4</v>
      </c>
      <c r="AR1547" s="133">
        <v>1.1249856E-4</v>
      </c>
      <c r="AS1547" s="134">
        <f t="shared" si="829"/>
        <v>3.2065713201E-7</v>
      </c>
      <c r="AT1547" s="135">
        <f t="shared" si="830"/>
        <v>7.2906743659899999E-10</v>
      </c>
      <c r="AU1547" s="135">
        <f t="shared" si="831"/>
        <v>1.5756101749699998E-2</v>
      </c>
      <c r="AV1547" s="302">
        <v>1.7405881999999999E-7</v>
      </c>
      <c r="AW1547" s="302">
        <v>5.2517747000000004E-10</v>
      </c>
      <c r="AX1547" s="302">
        <v>1.4348599E-14</v>
      </c>
      <c r="AY1547" s="303">
        <v>0</v>
      </c>
      <c r="AZ1547" s="303">
        <v>0</v>
      </c>
      <c r="BA1547" s="302">
        <v>2.7704201000000002E-10</v>
      </c>
      <c r="BB1547" s="302">
        <v>1.4632127E-7</v>
      </c>
      <c r="BC1547" s="302">
        <v>3.9272988000000003E-11</v>
      </c>
      <c r="BD1547" s="302">
        <v>1.6460263000000001E-10</v>
      </c>
      <c r="BE1547" s="303">
        <v>0</v>
      </c>
      <c r="BF1547" s="303">
        <v>0</v>
      </c>
      <c r="BG1547" s="303">
        <v>0</v>
      </c>
      <c r="BH1547" s="303">
        <v>0</v>
      </c>
      <c r="BI1547" s="303">
        <v>0</v>
      </c>
      <c r="BJ1547" s="303">
        <v>0</v>
      </c>
      <c r="BK1547" s="303">
        <v>0</v>
      </c>
      <c r="BL1547" s="303">
        <v>0</v>
      </c>
      <c r="BM1547" s="302">
        <v>1.1897497000000001E-6</v>
      </c>
      <c r="BN1547" s="303">
        <v>1.5754911999999999E-2</v>
      </c>
      <c r="BO1547" s="303">
        <v>0</v>
      </c>
      <c r="BP1547" s="303">
        <v>0</v>
      </c>
      <c r="BQ1547" s="303">
        <v>0</v>
      </c>
      <c r="BR1547" s="74"/>
      <c r="BS1547" s="144">
        <v>1.1015398000000001E-5</v>
      </c>
      <c r="BT1547" s="144">
        <v>1.2260300999999999E-6</v>
      </c>
      <c r="BU1547" s="144">
        <v>5.2297647999999997E-6</v>
      </c>
      <c r="BV1547" s="136">
        <v>0</v>
      </c>
      <c r="BW1547" s="144">
        <v>1.0979201E-6</v>
      </c>
      <c r="BX1547" s="144">
        <v>1.7935184000000001E-7</v>
      </c>
      <c r="BY1547" s="136">
        <v>0</v>
      </c>
      <c r="BZ1547" s="144">
        <v>2.7221750000000002E-7</v>
      </c>
      <c r="CA1547" s="136">
        <v>0</v>
      </c>
      <c r="CB1547" s="136">
        <v>0</v>
      </c>
      <c r="CC1547" s="136">
        <v>0</v>
      </c>
      <c r="CD1547" s="136">
        <v>0</v>
      </c>
      <c r="CE1547" s="136">
        <v>0</v>
      </c>
      <c r="CF1547" s="144">
        <v>4.1942678000000001E-7</v>
      </c>
      <c r="CG1547" s="144">
        <v>2.5622573000000001E-6</v>
      </c>
      <c r="CH1547" s="144">
        <v>2.8429687E-8</v>
      </c>
      <c r="CI1547" s="136">
        <v>0</v>
      </c>
      <c r="CK1547" s="138"/>
      <c r="CL1547" s="233" t="s">
        <v>4679</v>
      </c>
    </row>
    <row r="1548" spans="1:90" ht="14.5" customHeight="1">
      <c r="A1548" s="74" t="s">
        <v>5672</v>
      </c>
      <c r="B1548" s="129" t="s">
        <v>5593</v>
      </c>
      <c r="C1548" s="130" t="str">
        <f t="shared" si="821"/>
        <v>B.046.06.127</v>
      </c>
      <c r="D1548" s="131" t="s">
        <v>5595</v>
      </c>
      <c r="E1548" s="129" t="s">
        <v>2549</v>
      </c>
      <c r="F1548" s="132" t="s">
        <v>5674</v>
      </c>
      <c r="G1548" s="132">
        <f t="shared" si="822"/>
        <v>3.5244853329E-2</v>
      </c>
      <c r="H1548" s="348">
        <f t="shared" si="823"/>
        <v>3.5244853329E-2</v>
      </c>
      <c r="I1548" s="74"/>
      <c r="J1548" s="132">
        <f t="shared" si="824"/>
        <v>1.2875653199999999E-3</v>
      </c>
      <c r="K1548" s="132">
        <f t="shared" si="825"/>
        <v>1.9864432599999999E-3</v>
      </c>
      <c r="L1548" s="300">
        <f t="shared" si="826"/>
        <v>9.7035748999999997E-5</v>
      </c>
      <c r="M1548" s="132">
        <v>3.1873809000000003E-2</v>
      </c>
      <c r="N1548" s="132">
        <v>6.4036766000000005E-4</v>
      </c>
      <c r="O1548" s="132">
        <v>1.3460756E-3</v>
      </c>
      <c r="P1548" s="132">
        <v>1.1308888999999999E-3</v>
      </c>
      <c r="Q1548" s="132">
        <v>1.5667641999999999E-4</v>
      </c>
      <c r="R1548" s="132">
        <v>0</v>
      </c>
      <c r="S1548" s="132">
        <v>0</v>
      </c>
      <c r="T1548" s="132">
        <v>0</v>
      </c>
      <c r="U1548" s="304">
        <v>9.7035748999999997E-5</v>
      </c>
      <c r="V1548" s="132">
        <v>0</v>
      </c>
      <c r="W1548" s="132">
        <v>0</v>
      </c>
      <c r="X1548" s="132">
        <v>0</v>
      </c>
      <c r="Y1548" s="132">
        <v>0</v>
      </c>
      <c r="Z1548" s="132">
        <v>0</v>
      </c>
      <c r="AA1548" s="74"/>
      <c r="AB1548" s="301">
        <f t="shared" si="827"/>
        <v>0.2396526992481203</v>
      </c>
      <c r="AC1548" s="338">
        <f t="shared" si="816"/>
        <v>0.2396526992481203</v>
      </c>
      <c r="AD1548" s="74"/>
      <c r="AE1548" s="136">
        <v>2.7282104999999999</v>
      </c>
      <c r="AF1548" s="136">
        <v>2.5133684000000001</v>
      </c>
      <c r="AG1548" s="136">
        <v>0</v>
      </c>
      <c r="AH1548" s="136">
        <v>0</v>
      </c>
      <c r="AI1548" s="136">
        <v>1.9578946999999999E-2</v>
      </c>
      <c r="AJ1548" s="136">
        <v>6.2631579000000007E-2</v>
      </c>
      <c r="AK1548" s="136">
        <v>0.13263158</v>
      </c>
      <c r="AL1548" s="74"/>
      <c r="AM1548" s="133">
        <v>4.386643E-3</v>
      </c>
      <c r="AN1548" s="340">
        <f t="shared" si="828"/>
        <v>4.386643E-3</v>
      </c>
      <c r="AP1548" s="133">
        <v>4.1606643999999998E-3</v>
      </c>
      <c r="AQ1548" s="133">
        <v>1.9537185999999999E-4</v>
      </c>
      <c r="AR1548" s="145">
        <v>3.0606703999999997E-5</v>
      </c>
      <c r="AS1548" s="134">
        <f t="shared" si="829"/>
        <v>2.4944031004000002E-7</v>
      </c>
      <c r="AT1548" s="135">
        <f t="shared" si="830"/>
        <v>7.2252906943100001E-10</v>
      </c>
      <c r="AU1548" s="135">
        <f t="shared" si="831"/>
        <v>4.2866532197E-3</v>
      </c>
      <c r="AV1548" s="302">
        <v>2.223977E-7</v>
      </c>
      <c r="AW1548" s="302">
        <v>6.7102754999999995E-10</v>
      </c>
      <c r="AX1548" s="302">
        <v>1.8333431E-14</v>
      </c>
      <c r="AY1548" s="303">
        <v>0</v>
      </c>
      <c r="AZ1548" s="303">
        <v>0</v>
      </c>
      <c r="BA1548" s="302">
        <v>1.6815504E-10</v>
      </c>
      <c r="BB1548" s="302">
        <v>2.6874454999999999E-8</v>
      </c>
      <c r="BC1548" s="302">
        <v>2.3837363000000001E-11</v>
      </c>
      <c r="BD1548" s="302">
        <v>2.7645822999999999E-11</v>
      </c>
      <c r="BE1548" s="303">
        <v>0</v>
      </c>
      <c r="BF1548" s="303">
        <v>0</v>
      </c>
      <c r="BG1548" s="303">
        <v>0</v>
      </c>
      <c r="BH1548" s="303">
        <v>0</v>
      </c>
      <c r="BI1548" s="303">
        <v>0</v>
      </c>
      <c r="BJ1548" s="303">
        <v>0</v>
      </c>
      <c r="BK1548" s="303">
        <v>0</v>
      </c>
      <c r="BL1548" s="303">
        <v>0</v>
      </c>
      <c r="BM1548" s="302">
        <v>1.9585196999999999E-6</v>
      </c>
      <c r="BN1548" s="303">
        <v>4.2846947000000002E-3</v>
      </c>
      <c r="BO1548" s="303">
        <v>0</v>
      </c>
      <c r="BP1548" s="303">
        <v>0</v>
      </c>
      <c r="BQ1548" s="303">
        <v>0</v>
      </c>
      <c r="BR1548" s="74"/>
      <c r="BS1548" s="144">
        <v>1.0796619E-5</v>
      </c>
      <c r="BT1548" s="144">
        <v>2.4595990000000002E-7</v>
      </c>
      <c r="BU1548" s="144">
        <v>6.6821530999999999E-6</v>
      </c>
      <c r="BV1548" s="136">
        <v>0</v>
      </c>
      <c r="BW1548" s="144">
        <v>2.6166554999999999E-7</v>
      </c>
      <c r="BX1548" s="144">
        <v>1.0886045E-7</v>
      </c>
      <c r="BY1548" s="136">
        <v>0</v>
      </c>
      <c r="BZ1548" s="144">
        <v>1.6522673E-7</v>
      </c>
      <c r="CA1548" s="136">
        <v>0</v>
      </c>
      <c r="CB1548" s="136">
        <v>0</v>
      </c>
      <c r="CC1548" s="136">
        <v>0</v>
      </c>
      <c r="CD1548" s="136">
        <v>0</v>
      </c>
      <c r="CE1548" s="136">
        <v>0</v>
      </c>
      <c r="CF1548" s="144">
        <v>2.222381E-7</v>
      </c>
      <c r="CG1548" s="144">
        <v>3.0637150000000002E-6</v>
      </c>
      <c r="CH1548" s="144">
        <v>4.6799845999999999E-8</v>
      </c>
      <c r="CI1548" s="136">
        <v>0</v>
      </c>
      <c r="CK1548" s="138"/>
      <c r="CL1548" s="233" t="s">
        <v>4679</v>
      </c>
    </row>
    <row r="1549" spans="1:90" ht="14.5" customHeight="1">
      <c r="A1549" s="74" t="s">
        <v>5675</v>
      </c>
      <c r="B1549" s="129" t="s">
        <v>5593</v>
      </c>
      <c r="C1549" s="130" t="str">
        <f t="shared" si="821"/>
        <v>B.046.06.128</v>
      </c>
      <c r="D1549" s="131" t="s">
        <v>5595</v>
      </c>
      <c r="E1549" s="129" t="s">
        <v>2549</v>
      </c>
      <c r="F1549" s="132" t="s">
        <v>5677</v>
      </c>
      <c r="G1549" s="132">
        <f t="shared" si="822"/>
        <v>2.787144205E-2</v>
      </c>
      <c r="H1549" s="348">
        <f t="shared" si="823"/>
        <v>2.787144205E-2</v>
      </c>
      <c r="I1549" s="74"/>
      <c r="J1549" s="132">
        <f t="shared" si="824"/>
        <v>1.03791276E-3</v>
      </c>
      <c r="K1549" s="132">
        <f t="shared" si="825"/>
        <v>1.7195239E-3</v>
      </c>
      <c r="L1549" s="300">
        <f t="shared" si="826"/>
        <v>2.0894803900000001E-3</v>
      </c>
      <c r="M1549" s="132">
        <v>2.3024525000000001E-2</v>
      </c>
      <c r="N1549" s="132">
        <v>6.143896E-4</v>
      </c>
      <c r="O1549" s="132">
        <v>1.1051342999999999E-3</v>
      </c>
      <c r="P1549" s="132">
        <v>9.2846499999999995E-4</v>
      </c>
      <c r="Q1549" s="132">
        <v>1.0944776E-4</v>
      </c>
      <c r="R1549" s="132">
        <v>0</v>
      </c>
      <c r="S1549" s="132">
        <v>0</v>
      </c>
      <c r="T1549" s="132">
        <v>0</v>
      </c>
      <c r="U1549" s="132">
        <v>3.8157349000000001E-4</v>
      </c>
      <c r="V1549" s="132">
        <v>0</v>
      </c>
      <c r="W1549" s="132">
        <v>1.7079069E-3</v>
      </c>
      <c r="X1549" s="132">
        <v>0</v>
      </c>
      <c r="Y1549" s="132">
        <v>0</v>
      </c>
      <c r="Z1549" s="132">
        <v>0</v>
      </c>
      <c r="AA1549" s="74"/>
      <c r="AB1549" s="301">
        <f t="shared" si="827"/>
        <v>0.17311672932330827</v>
      </c>
      <c r="AC1549" s="338">
        <f t="shared" si="816"/>
        <v>0.17311672932330827</v>
      </c>
      <c r="AD1549" s="74"/>
      <c r="AE1549" s="136">
        <v>2.3685534000000001</v>
      </c>
      <c r="AF1549" s="136">
        <v>1.7456653</v>
      </c>
      <c r="AG1549" s="136">
        <v>0.23151969</v>
      </c>
      <c r="AH1549" s="136">
        <v>0</v>
      </c>
      <c r="AI1549" s="136">
        <v>4.0000000000000001E-3</v>
      </c>
      <c r="AJ1549" s="136">
        <v>0.37821052999999999</v>
      </c>
      <c r="AK1549" s="136">
        <v>9.1578947000000004E-3</v>
      </c>
      <c r="AL1549" s="74"/>
      <c r="AM1549" s="133">
        <v>3.2373355999999998E-3</v>
      </c>
      <c r="AN1549" s="340">
        <f t="shared" si="828"/>
        <v>3.2373355999999998E-3</v>
      </c>
      <c r="AP1549" s="133">
        <v>3.0718452000000002E-3</v>
      </c>
      <c r="AQ1549" s="133">
        <v>1.4301002999999999E-4</v>
      </c>
      <c r="AR1549" s="145">
        <v>2.248032E-5</v>
      </c>
      <c r="AS1549" s="134">
        <f t="shared" si="829"/>
        <v>1.8416338107000001E-7</v>
      </c>
      <c r="AT1549" s="135">
        <f t="shared" si="830"/>
        <v>5.2888324543000004E-10</v>
      </c>
      <c r="AU1549" s="135">
        <f t="shared" si="831"/>
        <v>3.1485041833000001E-3</v>
      </c>
      <c r="AV1549" s="302">
        <v>1.6065232E-7</v>
      </c>
      <c r="AW1549" s="302">
        <v>4.8472682999999998E-10</v>
      </c>
      <c r="AX1549" s="302">
        <v>1.324343E-14</v>
      </c>
      <c r="AY1549" s="303">
        <v>0</v>
      </c>
      <c r="AZ1549" s="303">
        <v>0</v>
      </c>
      <c r="BA1549" s="302">
        <v>1.3805607000000001E-10</v>
      </c>
      <c r="BB1549" s="302">
        <v>2.3373004999999999E-8</v>
      </c>
      <c r="BC1549" s="302">
        <v>1.9570585999999999E-11</v>
      </c>
      <c r="BD1549" s="302">
        <v>2.4572585999999999E-11</v>
      </c>
      <c r="BE1549" s="303">
        <v>0</v>
      </c>
      <c r="BF1549" s="303">
        <v>0</v>
      </c>
      <c r="BG1549" s="303">
        <v>0</v>
      </c>
      <c r="BH1549" s="303">
        <v>0</v>
      </c>
      <c r="BI1549" s="303">
        <v>0</v>
      </c>
      <c r="BJ1549" s="303">
        <v>0</v>
      </c>
      <c r="BK1549" s="303">
        <v>0</v>
      </c>
      <c r="BL1549" s="303">
        <v>0</v>
      </c>
      <c r="BM1549" s="302">
        <v>7.7014833000000007E-6</v>
      </c>
      <c r="BN1549" s="303">
        <v>3.1408027000000001E-3</v>
      </c>
      <c r="BO1549" s="303">
        <v>0</v>
      </c>
      <c r="BP1549" s="303">
        <v>0</v>
      </c>
      <c r="BQ1549" s="303">
        <v>0</v>
      </c>
      <c r="BR1549" s="74"/>
      <c r="BS1549" s="144">
        <v>8.2646970000000008E-6</v>
      </c>
      <c r="BT1549" s="144">
        <v>2.1486267E-7</v>
      </c>
      <c r="BU1549" s="144">
        <v>4.8269536999999999E-6</v>
      </c>
      <c r="BV1549" s="136">
        <v>0</v>
      </c>
      <c r="BW1549" s="144">
        <v>2.0830675000000001E-7</v>
      </c>
      <c r="BX1549" s="144">
        <v>8.9374931000000006E-8</v>
      </c>
      <c r="BY1549" s="136">
        <v>0</v>
      </c>
      <c r="BZ1549" s="144">
        <v>1.3565190999999999E-7</v>
      </c>
      <c r="CA1549" s="136">
        <v>0</v>
      </c>
      <c r="CB1549" s="136">
        <v>0</v>
      </c>
      <c r="CC1549" s="136">
        <v>0</v>
      </c>
      <c r="CD1549" s="136">
        <v>0</v>
      </c>
      <c r="CE1549" s="136">
        <v>0</v>
      </c>
      <c r="CF1549" s="144">
        <v>1.8329773999999999E-7</v>
      </c>
      <c r="CG1549" s="144">
        <v>2.4222183000000002E-6</v>
      </c>
      <c r="CH1549" s="144">
        <v>1.8403094999999999E-7</v>
      </c>
      <c r="CI1549" s="136">
        <v>0</v>
      </c>
      <c r="CK1549" s="138"/>
      <c r="CL1549" s="233" t="s">
        <v>4679</v>
      </c>
    </row>
    <row r="1550" spans="1:90" ht="14.5" customHeight="1">
      <c r="A1550" s="74" t="s">
        <v>5678</v>
      </c>
      <c r="B1550" s="129" t="s">
        <v>5593</v>
      </c>
      <c r="C1550" s="130" t="str">
        <f t="shared" si="821"/>
        <v>B.046.06.129</v>
      </c>
      <c r="D1550" s="131" t="s">
        <v>5595</v>
      </c>
      <c r="E1550" s="129" t="s">
        <v>2549</v>
      </c>
      <c r="F1550" s="132" t="s">
        <v>5680</v>
      </c>
      <c r="G1550" s="132">
        <f t="shared" si="822"/>
        <v>4.9862685779999993E-4</v>
      </c>
      <c r="H1550" s="348">
        <f t="shared" si="823"/>
        <v>4.9862685779999993E-4</v>
      </c>
      <c r="I1550" s="74"/>
      <c r="J1550" s="132">
        <f t="shared" si="824"/>
        <v>3.1257716999999997E-5</v>
      </c>
      <c r="K1550" s="132">
        <f t="shared" si="825"/>
        <v>2.8571620799999997E-5</v>
      </c>
      <c r="L1550" s="300">
        <f t="shared" si="826"/>
        <v>2.0409924999999999E-4</v>
      </c>
      <c r="M1550" s="132">
        <v>2.3469826999999999E-4</v>
      </c>
      <c r="N1550" s="304">
        <v>9.7241267999999996E-6</v>
      </c>
      <c r="O1550" s="304">
        <v>1.8847493999999999E-5</v>
      </c>
      <c r="P1550" s="304">
        <v>1.5834490000000002E-5</v>
      </c>
      <c r="Q1550" s="304">
        <v>1.5423226999999999E-5</v>
      </c>
      <c r="R1550" s="132">
        <v>0</v>
      </c>
      <c r="S1550" s="132">
        <v>0</v>
      </c>
      <c r="T1550" s="132">
        <v>0</v>
      </c>
      <c r="U1550" s="132">
        <v>2.0409924999999999E-4</v>
      </c>
      <c r="V1550" s="132">
        <v>0</v>
      </c>
      <c r="W1550" s="132">
        <v>0</v>
      </c>
      <c r="X1550" s="132">
        <v>0</v>
      </c>
      <c r="Y1550" s="132">
        <v>0</v>
      </c>
      <c r="Z1550" s="132">
        <v>0</v>
      </c>
      <c r="AA1550" s="74"/>
      <c r="AB1550" s="301">
        <f t="shared" si="827"/>
        <v>1.7646486466165411E-3</v>
      </c>
      <c r="AC1550" s="338">
        <f t="shared" si="816"/>
        <v>1.7646486466165411E-3</v>
      </c>
      <c r="AD1550" s="74"/>
      <c r="AE1550" s="136">
        <v>1.0526316</v>
      </c>
      <c r="AF1550" s="136">
        <v>0</v>
      </c>
      <c r="AG1550" s="136">
        <v>0</v>
      </c>
      <c r="AH1550" s="136">
        <v>0</v>
      </c>
      <c r="AI1550" s="136">
        <v>0</v>
      </c>
      <c r="AJ1550" s="136">
        <v>9.4736842000000003E-4</v>
      </c>
      <c r="AK1550" s="136">
        <v>1.0516842</v>
      </c>
      <c r="AL1550" s="74"/>
      <c r="AM1550" s="145">
        <v>3.8886536E-5</v>
      </c>
      <c r="AN1550" s="340">
        <f t="shared" si="828"/>
        <v>3.8886536E-5</v>
      </c>
      <c r="AP1550" s="145">
        <v>3.7321781E-5</v>
      </c>
      <c r="AQ1550" s="145">
        <v>1.5353421E-6</v>
      </c>
      <c r="AR1550" s="145">
        <v>2.9412762E-8</v>
      </c>
      <c r="AS1550" s="134">
        <f t="shared" si="829"/>
        <v>2.2375168048999997E-9</v>
      </c>
      <c r="AT1550" s="135">
        <f t="shared" si="830"/>
        <v>5.6780402856199995E-12</v>
      </c>
      <c r="AU1550" s="135">
        <f t="shared" si="831"/>
        <v>4.1194344000000002E-6</v>
      </c>
      <c r="AV1550" s="302">
        <v>1.6375938999999999E-9</v>
      </c>
      <c r="AW1550" s="302">
        <v>4.9410161999999997E-12</v>
      </c>
      <c r="AX1550" s="302">
        <v>1.3499562E-16</v>
      </c>
      <c r="AY1550" s="303">
        <v>0</v>
      </c>
      <c r="AZ1550" s="303">
        <v>0</v>
      </c>
      <c r="BA1550" s="302">
        <v>2.3544749000000002E-12</v>
      </c>
      <c r="BB1550" s="302">
        <v>5.9756842999999997E-10</v>
      </c>
      <c r="BC1550" s="302">
        <v>3.3376622E-13</v>
      </c>
      <c r="BD1550" s="302">
        <v>4.0312287E-13</v>
      </c>
      <c r="BE1550" s="303">
        <v>0</v>
      </c>
      <c r="BF1550" s="303">
        <v>0</v>
      </c>
      <c r="BG1550" s="303">
        <v>0</v>
      </c>
      <c r="BH1550" s="303">
        <v>0</v>
      </c>
      <c r="BI1550" s="303">
        <v>0</v>
      </c>
      <c r="BJ1550" s="303">
        <v>0</v>
      </c>
      <c r="BK1550" s="303">
        <v>0</v>
      </c>
      <c r="BL1550" s="303">
        <v>0</v>
      </c>
      <c r="BM1550" s="302">
        <v>4.1194344000000002E-6</v>
      </c>
      <c r="BN1550" s="303">
        <v>0</v>
      </c>
      <c r="BO1550" s="303">
        <v>0</v>
      </c>
      <c r="BP1550" s="303">
        <v>0</v>
      </c>
      <c r="BQ1550" s="303">
        <v>0</v>
      </c>
      <c r="BR1550" s="74"/>
      <c r="BS1550" s="144">
        <v>1.7374641999999999E-7</v>
      </c>
      <c r="BT1550" s="144">
        <v>3.5544084999999999E-9</v>
      </c>
      <c r="BU1550" s="144">
        <v>4.9203086999999999E-8</v>
      </c>
      <c r="BV1550" s="136">
        <v>0</v>
      </c>
      <c r="BW1550" s="144">
        <v>1.5596273E-8</v>
      </c>
      <c r="BX1550" s="144">
        <v>1.5242432000000001E-9</v>
      </c>
      <c r="BY1550" s="136">
        <v>0</v>
      </c>
      <c r="BZ1550" s="144">
        <v>2.3134732000000001E-9</v>
      </c>
      <c r="CA1550" s="136">
        <v>0</v>
      </c>
      <c r="CB1550" s="136">
        <v>0</v>
      </c>
      <c r="CC1550" s="136">
        <v>0</v>
      </c>
      <c r="CD1550" s="136">
        <v>0</v>
      </c>
      <c r="CE1550" s="136">
        <v>0</v>
      </c>
      <c r="CF1550" s="144">
        <v>3.1189099999999999E-9</v>
      </c>
      <c r="CG1550" s="136">
        <v>0</v>
      </c>
      <c r="CH1550" s="144">
        <v>9.8436027000000001E-8</v>
      </c>
      <c r="CI1550" s="136">
        <v>0</v>
      </c>
      <c r="CK1550" s="138"/>
      <c r="CL1550" s="233" t="s">
        <v>4679</v>
      </c>
    </row>
    <row r="1551" spans="1:90" ht="14.5" customHeight="1">
      <c r="A1551" s="74" t="s">
        <v>5681</v>
      </c>
      <c r="B1551" s="129" t="s">
        <v>5593</v>
      </c>
      <c r="C1551" s="130" t="str">
        <f t="shared" si="821"/>
        <v>B.046.06.130</v>
      </c>
      <c r="D1551" s="131" t="s">
        <v>5595</v>
      </c>
      <c r="E1551" s="129" t="s">
        <v>2549</v>
      </c>
      <c r="F1551" s="132" t="s">
        <v>5683</v>
      </c>
      <c r="G1551" s="132">
        <f t="shared" si="822"/>
        <v>2.9091534990000001E-2</v>
      </c>
      <c r="H1551" s="348">
        <f t="shared" si="823"/>
        <v>2.9091534990000001E-2</v>
      </c>
      <c r="I1551" s="74"/>
      <c r="J1551" s="132">
        <f t="shared" si="824"/>
        <v>9.7115624999999991E-4</v>
      </c>
      <c r="K1551" s="132">
        <f t="shared" si="825"/>
        <v>1.64098705E-3</v>
      </c>
      <c r="L1551" s="300">
        <f t="shared" si="826"/>
        <v>3.4616996900000002E-3</v>
      </c>
      <c r="M1551" s="132">
        <v>2.3017691999999999E-2</v>
      </c>
      <c r="N1551" s="132">
        <v>6.2132034999999998E-4</v>
      </c>
      <c r="O1551" s="132">
        <v>1.0196667E-3</v>
      </c>
      <c r="P1551" s="132">
        <v>8.5666043999999995E-4</v>
      </c>
      <c r="Q1551" s="132">
        <v>1.1449581E-4</v>
      </c>
      <c r="R1551" s="132">
        <v>0</v>
      </c>
      <c r="S1551" s="132">
        <v>0</v>
      </c>
      <c r="T1551" s="132">
        <v>0</v>
      </c>
      <c r="U1551" s="132">
        <v>1.4802779E-4</v>
      </c>
      <c r="V1551" s="132">
        <v>0</v>
      </c>
      <c r="W1551" s="132">
        <v>3.3136719000000001E-3</v>
      </c>
      <c r="X1551" s="132">
        <v>0</v>
      </c>
      <c r="Y1551" s="132">
        <v>0</v>
      </c>
      <c r="Z1551" s="132">
        <v>0</v>
      </c>
      <c r="AA1551" s="74"/>
      <c r="AB1551" s="301">
        <f t="shared" si="827"/>
        <v>0.17306535338345863</v>
      </c>
      <c r="AC1551" s="338">
        <f t="shared" si="816"/>
        <v>0.17306535338345863</v>
      </c>
      <c r="AD1551" s="74"/>
      <c r="AE1551" s="136">
        <v>2.5532374999999998</v>
      </c>
      <c r="AF1551" s="136">
        <v>1.8038337</v>
      </c>
      <c r="AG1551" s="136">
        <v>0.44919326999999998</v>
      </c>
      <c r="AH1551" s="136">
        <v>0</v>
      </c>
      <c r="AI1551" s="136">
        <v>8.8421052999999999E-3</v>
      </c>
      <c r="AJ1551" s="136">
        <v>0.23368421</v>
      </c>
      <c r="AK1551" s="136">
        <v>5.7684210999999999E-2</v>
      </c>
      <c r="AL1551" s="74"/>
      <c r="AM1551" s="133">
        <v>3.2265332999999998E-3</v>
      </c>
      <c r="AN1551" s="340">
        <f t="shared" si="828"/>
        <v>3.2265332999999998E-3</v>
      </c>
      <c r="AP1551" s="133">
        <v>3.0607496E-3</v>
      </c>
      <c r="AQ1551" s="133">
        <v>1.4235946E-4</v>
      </c>
      <c r="AR1551" s="145">
        <v>2.3424253E-5</v>
      </c>
      <c r="AS1551" s="134">
        <f t="shared" si="829"/>
        <v>1.8349817825E-7</v>
      </c>
      <c r="AT1551" s="135">
        <f t="shared" si="830"/>
        <v>5.2647729050000002E-10</v>
      </c>
      <c r="AU1551" s="135">
        <f t="shared" si="831"/>
        <v>3.2807077169000002E-3</v>
      </c>
      <c r="AV1551" s="302">
        <v>1.6060465E-7</v>
      </c>
      <c r="AW1551" s="302">
        <v>4.8458300000000002E-10</v>
      </c>
      <c r="AX1551" s="302">
        <v>1.3239500000000001E-14</v>
      </c>
      <c r="AY1551" s="303">
        <v>0</v>
      </c>
      <c r="AZ1551" s="303">
        <v>0</v>
      </c>
      <c r="BA1551" s="302">
        <v>1.2737925E-10</v>
      </c>
      <c r="BB1551" s="302">
        <v>2.2766149000000001E-8</v>
      </c>
      <c r="BC1551" s="302">
        <v>1.8057058000000001E-11</v>
      </c>
      <c r="BD1551" s="302">
        <v>2.3823992999999999E-11</v>
      </c>
      <c r="BE1551" s="303">
        <v>0</v>
      </c>
      <c r="BF1551" s="303">
        <v>0</v>
      </c>
      <c r="BG1551" s="303">
        <v>0</v>
      </c>
      <c r="BH1551" s="303">
        <v>0</v>
      </c>
      <c r="BI1551" s="303">
        <v>0</v>
      </c>
      <c r="BJ1551" s="303">
        <v>0</v>
      </c>
      <c r="BK1551" s="303">
        <v>0</v>
      </c>
      <c r="BL1551" s="303">
        <v>0</v>
      </c>
      <c r="BM1551" s="302">
        <v>2.9877169000000001E-6</v>
      </c>
      <c r="BN1551" s="303">
        <v>3.27772E-3</v>
      </c>
      <c r="BO1551" s="303">
        <v>0</v>
      </c>
      <c r="BP1551" s="303">
        <v>0</v>
      </c>
      <c r="BQ1551" s="303">
        <v>0</v>
      </c>
      <c r="BR1551" s="74"/>
      <c r="BS1551" s="144">
        <v>8.4624609000000008E-6</v>
      </c>
      <c r="BT1551" s="144">
        <v>2.0618653999999999E-7</v>
      </c>
      <c r="BU1551" s="144">
        <v>4.8255214000000003E-6</v>
      </c>
      <c r="BV1551" s="136">
        <v>0</v>
      </c>
      <c r="BW1551" s="144">
        <v>2.1083264000000001E-7</v>
      </c>
      <c r="BX1551" s="144">
        <v>8.2462954999999998E-8</v>
      </c>
      <c r="BY1551" s="136">
        <v>0</v>
      </c>
      <c r="BZ1551" s="144">
        <v>1.2516102000000001E-7</v>
      </c>
      <c r="CA1551" s="136">
        <v>0</v>
      </c>
      <c r="CB1551" s="136">
        <v>0</v>
      </c>
      <c r="CC1551" s="136">
        <v>0</v>
      </c>
      <c r="CD1551" s="136">
        <v>0</v>
      </c>
      <c r="CE1551" s="136">
        <v>0</v>
      </c>
      <c r="CF1551" s="144">
        <v>1.6963752000000001E-7</v>
      </c>
      <c r="CG1551" s="144">
        <v>2.7712658000000001E-6</v>
      </c>
      <c r="CH1551" s="144">
        <v>7.1393046999999995E-8</v>
      </c>
      <c r="CI1551" s="136">
        <v>0</v>
      </c>
      <c r="CK1551" s="138"/>
      <c r="CL1551" s="233" t="s">
        <v>4679</v>
      </c>
    </row>
    <row r="1552" spans="1:90" ht="14.5" customHeight="1">
      <c r="B1552" s="129" t="s">
        <v>4675</v>
      </c>
      <c r="C1552" s="127" t="s">
        <v>5684</v>
      </c>
      <c r="D1552" s="127" t="s">
        <v>5685</v>
      </c>
      <c r="G1552" s="74"/>
      <c r="H1552" s="74"/>
      <c r="I1552" s="74"/>
      <c r="J1552" s="74"/>
      <c r="K1552" s="74"/>
      <c r="L1552" s="74"/>
      <c r="M1552" s="74"/>
      <c r="N1552" s="74"/>
      <c r="O1552" s="74"/>
      <c r="P1552" s="74"/>
      <c r="Q1552" s="74"/>
      <c r="R1552" s="74"/>
      <c r="S1552" s="74"/>
      <c r="T1552" s="74"/>
      <c r="U1552" s="74"/>
      <c r="V1552" s="74"/>
      <c r="W1552" s="74"/>
      <c r="X1552" s="74"/>
      <c r="Y1552" s="74"/>
      <c r="Z1552" s="74"/>
      <c r="AA1552" s="74"/>
      <c r="AB1552" s="74"/>
      <c r="AC1552" s="74"/>
      <c r="AD1552" s="74"/>
      <c r="AE1552" s="74"/>
      <c r="AF1552" s="74"/>
      <c r="AG1552" s="74"/>
      <c r="AH1552" s="74"/>
      <c r="AI1552" s="74"/>
      <c r="AJ1552" s="74"/>
      <c r="AK1552" s="74"/>
      <c r="AL1552" s="74"/>
      <c r="AM1552" s="74"/>
      <c r="AN1552" s="74"/>
      <c r="AP1552" s="74"/>
      <c r="AQ1552" s="74"/>
      <c r="AR1552" s="74"/>
      <c r="AS1552" s="74"/>
      <c r="AT1552" s="74"/>
      <c r="AU1552" s="74"/>
      <c r="AV1552" s="74"/>
      <c r="AW1552" s="74"/>
      <c r="AX1552" s="74"/>
      <c r="AY1552" s="74"/>
      <c r="AZ1552" s="74"/>
      <c r="BA1552" s="74"/>
      <c r="BB1552" s="74"/>
      <c r="BC1552" s="74"/>
      <c r="BD1552" s="74"/>
      <c r="BE1552" s="74"/>
      <c r="BF1552" s="74"/>
      <c r="BG1552" s="74"/>
      <c r="BH1552" s="74"/>
      <c r="BI1552" s="74"/>
      <c r="BJ1552" s="74"/>
      <c r="BK1552" s="74"/>
      <c r="BL1552" s="74"/>
      <c r="BM1552" s="74"/>
      <c r="BN1552" s="74"/>
      <c r="BO1552" s="74"/>
      <c r="BP1552" s="74"/>
      <c r="BQ1552" s="74"/>
      <c r="BR1552" s="74"/>
      <c r="BS1552" s="74"/>
      <c r="BT1552" s="74"/>
      <c r="BU1552" s="74"/>
      <c r="BV1552" s="74"/>
      <c r="BW1552" s="74"/>
      <c r="BX1552" s="74"/>
      <c r="BY1552" s="74"/>
      <c r="BZ1552" s="74"/>
      <c r="CA1552" s="74"/>
      <c r="CB1552" s="74"/>
      <c r="CC1552" s="74"/>
      <c r="CD1552" s="74"/>
      <c r="CE1552" s="74"/>
      <c r="CF1552" s="74"/>
      <c r="CG1552" s="74"/>
      <c r="CH1552" s="74"/>
      <c r="CI1552" s="74"/>
      <c r="CJ1552" s="124"/>
      <c r="CK1552" s="143"/>
      <c r="CL1552" s="233"/>
    </row>
    <row r="1553" spans="1:90" ht="14.5" customHeight="1">
      <c r="A1553" s="74" t="s">
        <v>5686</v>
      </c>
      <c r="B1553" s="129" t="s">
        <v>5687</v>
      </c>
      <c r="C1553" s="130" t="str">
        <f t="shared" ref="C1553:C1603" si="832">MID(A1553,1,12)</f>
        <v>B.046.08.101</v>
      </c>
      <c r="D1553" s="131" t="s">
        <v>5689</v>
      </c>
      <c r="E1553" s="129" t="s">
        <v>2549</v>
      </c>
      <c r="F1553" s="132" t="s">
        <v>5690</v>
      </c>
      <c r="G1553" s="132">
        <f t="shared" ref="G1553:G1603" si="833">J1553+K1553+L1553+M1553</f>
        <v>2.6567820975E-2</v>
      </c>
      <c r="H1553" s="348">
        <f t="shared" ref="H1553:H1603" si="834">G1553</f>
        <v>2.6567820975E-2</v>
      </c>
      <c r="I1553" s="74"/>
      <c r="J1553" s="132">
        <f t="shared" ref="J1553:J1603" si="835">P1553+Q1553+R1553+S1553</f>
        <v>7.4992921000000001E-4</v>
      </c>
      <c r="K1553" s="132">
        <f t="shared" ref="K1553:K1603" si="836">N1553+O1553+T1553</f>
        <v>1.74102999E-3</v>
      </c>
      <c r="L1553" s="300">
        <f t="shared" ref="L1553:L1603" si="837">U1553+IF(V1553="x",0,V1553)+IF(W1553="x",0,W1553)+IF(X1553="x",0,X1553)+Y1553+Z1553</f>
        <v>7.670245775E-3</v>
      </c>
      <c r="M1553" s="132">
        <v>1.6406615999999999E-2</v>
      </c>
      <c r="N1553" s="132">
        <v>9.7156925999999997E-4</v>
      </c>
      <c r="O1553" s="132">
        <v>7.6946073000000003E-4</v>
      </c>
      <c r="P1553" s="132">
        <v>6.4645298000000004E-4</v>
      </c>
      <c r="Q1553" s="132">
        <v>1.0347623E-4</v>
      </c>
      <c r="R1553" s="132">
        <v>0</v>
      </c>
      <c r="S1553" s="132">
        <v>0</v>
      </c>
      <c r="T1553" s="132">
        <v>0</v>
      </c>
      <c r="U1553" s="304">
        <v>2.1483375E-5</v>
      </c>
      <c r="V1553" s="132">
        <v>0</v>
      </c>
      <c r="W1553" s="132">
        <v>7.6487624000000001E-3</v>
      </c>
      <c r="X1553" s="132">
        <v>0</v>
      </c>
      <c r="Y1553" s="132">
        <v>0</v>
      </c>
      <c r="Z1553" s="132">
        <v>0</v>
      </c>
      <c r="AA1553" s="74"/>
      <c r="AB1553" s="301">
        <f t="shared" ref="AB1553:AB1603" si="838">M1553/0.133</f>
        <v>0.12335801503759397</v>
      </c>
      <c r="AC1553" s="338">
        <f t="shared" si="816"/>
        <v>0.12335801503759397</v>
      </c>
      <c r="AD1553" s="74"/>
      <c r="AE1553" s="136">
        <v>2.6281317999999998</v>
      </c>
      <c r="AF1553" s="136">
        <v>1.4723367999999999</v>
      </c>
      <c r="AG1553" s="136">
        <v>1.0368476</v>
      </c>
      <c r="AH1553" s="136">
        <v>0</v>
      </c>
      <c r="AI1553" s="136">
        <v>2.3157895000000001E-2</v>
      </c>
      <c r="AJ1553" s="136">
        <v>3.1578946999999999E-3</v>
      </c>
      <c r="AK1553" s="136">
        <v>9.2631579000000006E-2</v>
      </c>
      <c r="AL1553" s="74"/>
      <c r="AM1553" s="133">
        <v>2.5109067000000001E-3</v>
      </c>
      <c r="AN1553" s="340">
        <f t="shared" ref="AN1553:AN1603" si="839">AM1553</f>
        <v>2.5109067000000001E-3</v>
      </c>
      <c r="AP1553" s="133">
        <v>2.3543763000000001E-3</v>
      </c>
      <c r="AQ1553" s="133">
        <v>1.0482075E-4</v>
      </c>
      <c r="AR1553" s="145">
        <v>5.1709665999999998E-5</v>
      </c>
      <c r="AS1553" s="134">
        <f t="shared" ref="AS1553:AS1603" si="840">AV1553+AY1553+AZ1553+BA1553+BB1553+BJ1553+BK1553+BO1553</f>
        <v>1.41149659911E-7</v>
      </c>
      <c r="AT1553" s="135">
        <f t="shared" ref="AT1553:AT1603" si="841">AW1553+AX1553+BC1553+BD1553+BE1553+BF1553+BG1553+BH1553+BI1553+BL1553+BP1553+BQ1553</f>
        <v>3.8765071688829998E-10</v>
      </c>
      <c r="AU1553" s="135">
        <f t="shared" ref="AU1553:AU1603" si="842">BM1553+BN1553</f>
        <v>7.2422501094099997E-3</v>
      </c>
      <c r="AV1553" s="302">
        <v>1.1447624E-7</v>
      </c>
      <c r="AW1553" s="302">
        <v>3.4540245000000002E-10</v>
      </c>
      <c r="AX1553" s="302">
        <v>9.4368883000000005E-15</v>
      </c>
      <c r="AY1553" s="303">
        <v>0</v>
      </c>
      <c r="AZ1553" s="303">
        <v>0</v>
      </c>
      <c r="BA1553" s="302">
        <v>9.6122910999999994E-11</v>
      </c>
      <c r="BB1553" s="302">
        <v>2.6577296999999999E-8</v>
      </c>
      <c r="BC1553" s="302">
        <v>1.3626215E-11</v>
      </c>
      <c r="BD1553" s="302">
        <v>2.8612614999999999E-11</v>
      </c>
      <c r="BE1553" s="303">
        <v>0</v>
      </c>
      <c r="BF1553" s="303">
        <v>0</v>
      </c>
      <c r="BG1553" s="303">
        <v>0</v>
      </c>
      <c r="BH1553" s="303">
        <v>0</v>
      </c>
      <c r="BI1553" s="303">
        <v>0</v>
      </c>
      <c r="BJ1553" s="303">
        <v>0</v>
      </c>
      <c r="BK1553" s="303">
        <v>0</v>
      </c>
      <c r="BL1553" s="303">
        <v>0</v>
      </c>
      <c r="BM1553" s="302">
        <v>4.3360941000000001E-7</v>
      </c>
      <c r="BN1553" s="303">
        <v>7.2418164999999996E-3</v>
      </c>
      <c r="BO1553" s="303">
        <v>0</v>
      </c>
      <c r="BP1553" s="303">
        <v>0</v>
      </c>
      <c r="BQ1553" s="303">
        <v>0</v>
      </c>
      <c r="BR1553" s="74"/>
      <c r="BS1553" s="144">
        <v>7.2669599999999998E-6</v>
      </c>
      <c r="BT1553" s="144">
        <v>2.2891030999999999E-7</v>
      </c>
      <c r="BU1553" s="144">
        <v>3.4395487999999998E-6</v>
      </c>
      <c r="BV1553" s="136">
        <v>0</v>
      </c>
      <c r="BW1553" s="144">
        <v>2.347768E-7</v>
      </c>
      <c r="BX1553" s="144">
        <v>6.2228183999999999E-8</v>
      </c>
      <c r="BY1553" s="136">
        <v>0</v>
      </c>
      <c r="BZ1553" s="144">
        <v>9.4448990999999995E-8</v>
      </c>
      <c r="CA1553" s="136">
        <v>0</v>
      </c>
      <c r="CB1553" s="136">
        <v>0</v>
      </c>
      <c r="CC1553" s="136">
        <v>0</v>
      </c>
      <c r="CD1553" s="136">
        <v>0</v>
      </c>
      <c r="CE1553" s="136">
        <v>0</v>
      </c>
      <c r="CF1553" s="144">
        <v>1.3277114E-7</v>
      </c>
      <c r="CG1553" s="144">
        <v>3.0639145000000001E-6</v>
      </c>
      <c r="CH1553" s="144">
        <v>1.0361321999999999E-8</v>
      </c>
      <c r="CI1553" s="136">
        <v>0</v>
      </c>
      <c r="CK1553" s="243"/>
      <c r="CL1553" s="233" t="s">
        <v>4679</v>
      </c>
    </row>
    <row r="1554" spans="1:90" ht="14.5" customHeight="1">
      <c r="A1554" s="74" t="s">
        <v>5691</v>
      </c>
      <c r="B1554" s="129" t="s">
        <v>5687</v>
      </c>
      <c r="C1554" s="130" t="str">
        <f t="shared" si="832"/>
        <v>B.046.08.102</v>
      </c>
      <c r="D1554" s="131" t="s">
        <v>5689</v>
      </c>
      <c r="E1554" s="129" t="s">
        <v>2549</v>
      </c>
      <c r="F1554" s="132" t="s">
        <v>5693</v>
      </c>
      <c r="G1554" s="132">
        <f t="shared" si="833"/>
        <v>3.7949706090999999E-2</v>
      </c>
      <c r="H1554" s="348">
        <f t="shared" si="834"/>
        <v>3.7949706090999999E-2</v>
      </c>
      <c r="I1554" s="74"/>
      <c r="J1554" s="132">
        <f t="shared" si="835"/>
        <v>5.7805732299999997E-3</v>
      </c>
      <c r="K1554" s="132">
        <f t="shared" si="836"/>
        <v>8.0305340000000006E-3</v>
      </c>
      <c r="L1554" s="300">
        <f t="shared" si="837"/>
        <v>6.2865861000000004E-5</v>
      </c>
      <c r="M1554" s="132">
        <v>2.4075732999999998E-2</v>
      </c>
      <c r="N1554" s="132">
        <v>1.3434674E-3</v>
      </c>
      <c r="O1554" s="132">
        <v>6.6870666000000004E-3</v>
      </c>
      <c r="P1554" s="132">
        <v>5.6180568999999996E-3</v>
      </c>
      <c r="Q1554" s="132">
        <v>1.6251633000000001E-4</v>
      </c>
      <c r="R1554" s="132">
        <v>0</v>
      </c>
      <c r="S1554" s="132">
        <v>0</v>
      </c>
      <c r="T1554" s="132">
        <v>0</v>
      </c>
      <c r="U1554" s="304">
        <v>6.2865861000000004E-5</v>
      </c>
      <c r="V1554" s="132">
        <v>0</v>
      </c>
      <c r="W1554" s="132">
        <v>0</v>
      </c>
      <c r="X1554" s="132">
        <v>0</v>
      </c>
      <c r="Y1554" s="132">
        <v>0</v>
      </c>
      <c r="Z1554" s="132">
        <v>0</v>
      </c>
      <c r="AA1554" s="74"/>
      <c r="AB1554" s="301">
        <f t="shared" si="838"/>
        <v>0.18102054887218044</v>
      </c>
      <c r="AC1554" s="338">
        <f t="shared" ref="AC1554:AC1603" si="843">AB1554</f>
        <v>0.18102054887218044</v>
      </c>
      <c r="AD1554" s="74"/>
      <c r="AE1554" s="136">
        <v>2.1725496999999998</v>
      </c>
      <c r="AF1554" s="136">
        <v>1.8525497</v>
      </c>
      <c r="AG1554" s="136">
        <v>0</v>
      </c>
      <c r="AH1554" s="136">
        <v>0</v>
      </c>
      <c r="AI1554" s="136">
        <v>6.3157895000000002E-3</v>
      </c>
      <c r="AJ1554" s="136">
        <v>2.2105263E-2</v>
      </c>
      <c r="AK1554" s="136">
        <v>0.29157895</v>
      </c>
      <c r="AL1554" s="74"/>
      <c r="AM1554" s="133">
        <v>4.60553E-3</v>
      </c>
      <c r="AN1554" s="340">
        <f t="shared" si="839"/>
        <v>4.60553E-3</v>
      </c>
      <c r="AP1554" s="133">
        <v>4.3250357999999999E-3</v>
      </c>
      <c r="AQ1554" s="133">
        <v>1.9570300999999999E-4</v>
      </c>
      <c r="AR1554" s="145">
        <v>8.4791143000000006E-5</v>
      </c>
      <c r="AS1554" s="134">
        <f t="shared" si="840"/>
        <v>2.5929471466999998E-7</v>
      </c>
      <c r="AT1554" s="135">
        <f t="shared" si="841"/>
        <v>7.2375373707200006E-10</v>
      </c>
      <c r="AU1554" s="135">
        <f t="shared" si="842"/>
        <v>1.1875509852200001E-2</v>
      </c>
      <c r="AV1554" s="302">
        <v>1.6798707E-7</v>
      </c>
      <c r="AW1554" s="302">
        <v>5.0685754000000005E-10</v>
      </c>
      <c r="AX1554" s="302">
        <v>1.3848072000000001E-14</v>
      </c>
      <c r="AY1554" s="303">
        <v>0</v>
      </c>
      <c r="AZ1554" s="303">
        <v>0</v>
      </c>
      <c r="BA1554" s="302">
        <v>8.3536467000000002E-10</v>
      </c>
      <c r="BB1554" s="302">
        <v>9.0472280000000001E-8</v>
      </c>
      <c r="BC1554" s="302">
        <v>1.1841983000000001E-10</v>
      </c>
      <c r="BD1554" s="302">
        <v>9.8462519000000002E-11</v>
      </c>
      <c r="BE1554" s="303">
        <v>0</v>
      </c>
      <c r="BF1554" s="303">
        <v>0</v>
      </c>
      <c r="BG1554" s="303">
        <v>0</v>
      </c>
      <c r="BH1554" s="303">
        <v>0</v>
      </c>
      <c r="BI1554" s="303">
        <v>0</v>
      </c>
      <c r="BJ1554" s="303">
        <v>0</v>
      </c>
      <c r="BK1554" s="303">
        <v>0</v>
      </c>
      <c r="BL1554" s="303">
        <v>0</v>
      </c>
      <c r="BM1554" s="302">
        <v>1.2688522000000001E-6</v>
      </c>
      <c r="BN1554" s="303">
        <v>1.1874241000000001E-2</v>
      </c>
      <c r="BO1554" s="303">
        <v>0</v>
      </c>
      <c r="BP1554" s="303">
        <v>0</v>
      </c>
      <c r="BQ1554" s="303">
        <v>0</v>
      </c>
      <c r="BR1554" s="74"/>
      <c r="BS1554" s="144">
        <v>1.1197435E-5</v>
      </c>
      <c r="BT1554" s="144">
        <v>9.5385526E-7</v>
      </c>
      <c r="BU1554" s="144">
        <v>5.0473333E-6</v>
      </c>
      <c r="BV1554" s="136">
        <v>0</v>
      </c>
      <c r="BW1554" s="144">
        <v>5.2791038000000002E-7</v>
      </c>
      <c r="BX1554" s="144">
        <v>5.4079954E-7</v>
      </c>
      <c r="BY1554" s="136">
        <v>0</v>
      </c>
      <c r="BZ1554" s="144">
        <v>8.2081731999999998E-7</v>
      </c>
      <c r="CA1554" s="136">
        <v>0</v>
      </c>
      <c r="CB1554" s="136">
        <v>0</v>
      </c>
      <c r="CC1554" s="136">
        <v>0</v>
      </c>
      <c r="CD1554" s="136">
        <v>0</v>
      </c>
      <c r="CE1554" s="136">
        <v>0</v>
      </c>
      <c r="CF1554" s="144">
        <v>1.0866410999999999E-6</v>
      </c>
      <c r="CG1554" s="144">
        <v>2.1897578999999999E-6</v>
      </c>
      <c r="CH1554" s="144">
        <v>3.0319883999999999E-8</v>
      </c>
      <c r="CI1554" s="136">
        <v>0</v>
      </c>
      <c r="CK1554" s="243"/>
      <c r="CL1554" s="233" t="s">
        <v>4679</v>
      </c>
    </row>
    <row r="1555" spans="1:90" ht="14.5" customHeight="1">
      <c r="A1555" s="74" t="s">
        <v>5694</v>
      </c>
      <c r="B1555" s="129" t="s">
        <v>5687</v>
      </c>
      <c r="C1555" s="130" t="str">
        <f t="shared" si="832"/>
        <v>B.046.08.103</v>
      </c>
      <c r="D1555" s="131" t="s">
        <v>5689</v>
      </c>
      <c r="E1555" s="129" t="s">
        <v>2549</v>
      </c>
      <c r="F1555" s="132" t="s">
        <v>5696</v>
      </c>
      <c r="G1555" s="132">
        <f t="shared" si="833"/>
        <v>2.5092472649000001E-2</v>
      </c>
      <c r="H1555" s="348">
        <f t="shared" si="834"/>
        <v>2.5092472649000001E-2</v>
      </c>
      <c r="I1555" s="74"/>
      <c r="J1555" s="132">
        <f t="shared" si="835"/>
        <v>9.3693773E-4</v>
      </c>
      <c r="K1555" s="132">
        <f t="shared" si="836"/>
        <v>1.5501912399999999E-3</v>
      </c>
      <c r="L1555" s="300">
        <f t="shared" si="837"/>
        <v>7.0024966790000007E-3</v>
      </c>
      <c r="M1555" s="132">
        <v>1.5602847E-2</v>
      </c>
      <c r="N1555" s="132">
        <v>5.7051922999999997E-4</v>
      </c>
      <c r="O1555" s="132">
        <v>9.7967200999999997E-4</v>
      </c>
      <c r="P1555" s="132">
        <v>8.2305941E-4</v>
      </c>
      <c r="Q1555" s="132">
        <v>1.1387832000000001E-4</v>
      </c>
      <c r="R1555" s="132">
        <v>0</v>
      </c>
      <c r="S1555" s="132">
        <v>0</v>
      </c>
      <c r="T1555" s="132">
        <v>0</v>
      </c>
      <c r="U1555" s="304">
        <v>9.0105879000000003E-5</v>
      </c>
      <c r="V1555" s="132">
        <v>0</v>
      </c>
      <c r="W1555" s="132">
        <v>6.9123908000000003E-3</v>
      </c>
      <c r="X1555" s="132">
        <v>0</v>
      </c>
      <c r="Y1555" s="132">
        <v>0</v>
      </c>
      <c r="Z1555" s="132">
        <v>0</v>
      </c>
      <c r="AA1555" s="74"/>
      <c r="AB1555" s="301">
        <f t="shared" si="838"/>
        <v>0.11731463909774435</v>
      </c>
      <c r="AC1555" s="338">
        <f t="shared" si="843"/>
        <v>0.11731463909774435</v>
      </c>
      <c r="AD1555" s="74"/>
      <c r="AE1555" s="136">
        <v>2.5314268000000002</v>
      </c>
      <c r="AF1555" s="136">
        <v>1.4543999999999999</v>
      </c>
      <c r="AG1555" s="136">
        <v>0.93702682999999998</v>
      </c>
      <c r="AH1555" s="136">
        <v>0</v>
      </c>
      <c r="AI1555" s="136">
        <v>2.1052632000000001E-3</v>
      </c>
      <c r="AJ1555" s="136">
        <v>8.1052631999999999E-2</v>
      </c>
      <c r="AK1555" s="136">
        <v>5.6842104999999997E-2</v>
      </c>
      <c r="AL1555" s="74"/>
      <c r="AM1555" s="133">
        <v>2.3329751999999998E-3</v>
      </c>
      <c r="AN1555" s="340">
        <f t="shared" si="839"/>
        <v>2.3329751999999998E-3</v>
      </c>
      <c r="AP1555" s="133">
        <v>2.1758109000000001E-3</v>
      </c>
      <c r="AQ1555" s="145">
        <v>9.9552942999999998E-5</v>
      </c>
      <c r="AR1555" s="145">
        <v>5.7611332999999999E-5</v>
      </c>
      <c r="AS1555" s="134">
        <f t="shared" si="840"/>
        <v>1.3044429602E-7</v>
      </c>
      <c r="AT1555" s="135">
        <f t="shared" si="841"/>
        <v>3.6816916956980002E-10</v>
      </c>
      <c r="AU1555" s="135">
        <f t="shared" si="842"/>
        <v>8.0688141507999998E-3</v>
      </c>
      <c r="AV1555" s="302">
        <v>1.0886798E-7</v>
      </c>
      <c r="AW1555" s="302">
        <v>3.2848099E-10</v>
      </c>
      <c r="AX1555" s="302">
        <v>8.9745697999999995E-15</v>
      </c>
      <c r="AY1555" s="303">
        <v>0</v>
      </c>
      <c r="AZ1555" s="303">
        <v>0</v>
      </c>
      <c r="BA1555" s="302">
        <v>1.2238302000000001E-10</v>
      </c>
      <c r="BB1555" s="302">
        <v>2.1453933E-8</v>
      </c>
      <c r="BC1555" s="302">
        <v>1.7348801E-11</v>
      </c>
      <c r="BD1555" s="302">
        <v>2.2330403999999999E-11</v>
      </c>
      <c r="BE1555" s="303">
        <v>0</v>
      </c>
      <c r="BF1555" s="303">
        <v>0</v>
      </c>
      <c r="BG1555" s="303">
        <v>0</v>
      </c>
      <c r="BH1555" s="303">
        <v>0</v>
      </c>
      <c r="BI1555" s="303">
        <v>0</v>
      </c>
      <c r="BJ1555" s="303">
        <v>0</v>
      </c>
      <c r="BK1555" s="303">
        <v>0</v>
      </c>
      <c r="BL1555" s="303">
        <v>0</v>
      </c>
      <c r="BM1555" s="302">
        <v>1.8186508000000001E-6</v>
      </c>
      <c r="BN1555" s="303">
        <v>8.0669955000000002E-3</v>
      </c>
      <c r="BO1555" s="303">
        <v>0</v>
      </c>
      <c r="BP1555" s="303">
        <v>0</v>
      </c>
      <c r="BQ1555" s="303">
        <v>0</v>
      </c>
      <c r="BR1555" s="74"/>
      <c r="BS1555" s="144">
        <v>6.9776316000000002E-6</v>
      </c>
      <c r="BT1555" s="144">
        <v>1.9424438999999999E-7</v>
      </c>
      <c r="BU1555" s="144">
        <v>3.2710434E-6</v>
      </c>
      <c r="BV1555" s="136">
        <v>0</v>
      </c>
      <c r="BW1555" s="144">
        <v>2.0285474999999999E-7</v>
      </c>
      <c r="BX1555" s="144">
        <v>7.9228487000000006E-8</v>
      </c>
      <c r="BY1555" s="136">
        <v>0</v>
      </c>
      <c r="BZ1555" s="144">
        <v>1.2025178999999999E-7</v>
      </c>
      <c r="CA1555" s="136">
        <v>0</v>
      </c>
      <c r="CB1555" s="136">
        <v>0</v>
      </c>
      <c r="CC1555" s="136">
        <v>0</v>
      </c>
      <c r="CD1555" s="136">
        <v>0</v>
      </c>
      <c r="CE1555" s="136">
        <v>0</v>
      </c>
      <c r="CF1555" s="144">
        <v>1.6273354999999999E-7</v>
      </c>
      <c r="CG1555" s="144">
        <v>2.9038175999999999E-6</v>
      </c>
      <c r="CH1555" s="144">
        <v>4.3457605000000001E-8</v>
      </c>
      <c r="CI1555" s="136">
        <v>0</v>
      </c>
      <c r="CK1555" s="243"/>
      <c r="CL1555" s="233" t="s">
        <v>4679</v>
      </c>
    </row>
    <row r="1556" spans="1:90" ht="14.5" customHeight="1">
      <c r="A1556" s="74" t="s">
        <v>5697</v>
      </c>
      <c r="B1556" s="129" t="s">
        <v>5687</v>
      </c>
      <c r="C1556" s="130" t="str">
        <f t="shared" si="832"/>
        <v>B.046.08.104</v>
      </c>
      <c r="D1556" s="131" t="s">
        <v>5689</v>
      </c>
      <c r="E1556" s="129" t="s">
        <v>2549</v>
      </c>
      <c r="F1556" s="132" t="s">
        <v>5699</v>
      </c>
      <c r="G1556" s="132">
        <f t="shared" si="833"/>
        <v>3.1423490438000003E-2</v>
      </c>
      <c r="H1556" s="348">
        <f t="shared" si="834"/>
        <v>3.1423490438000003E-2</v>
      </c>
      <c r="I1556" s="74"/>
      <c r="J1556" s="132">
        <f t="shared" si="835"/>
        <v>9.868891700000001E-4</v>
      </c>
      <c r="K1556" s="132">
        <f t="shared" si="836"/>
        <v>3.2506990999999997E-3</v>
      </c>
      <c r="L1556" s="300">
        <f t="shared" si="837"/>
        <v>5.3690701679999994E-3</v>
      </c>
      <c r="M1556" s="132">
        <v>2.1816832000000001E-2</v>
      </c>
      <c r="N1556" s="132">
        <v>2.206015E-3</v>
      </c>
      <c r="O1556" s="132">
        <v>1.0446841E-3</v>
      </c>
      <c r="P1556" s="132">
        <v>8.7767849E-4</v>
      </c>
      <c r="Q1556" s="132">
        <v>1.0921068E-4</v>
      </c>
      <c r="R1556" s="132">
        <v>0</v>
      </c>
      <c r="S1556" s="132">
        <v>0</v>
      </c>
      <c r="T1556" s="132">
        <v>0</v>
      </c>
      <c r="U1556" s="304">
        <v>2.4438068000000002E-5</v>
      </c>
      <c r="V1556" s="132">
        <v>0</v>
      </c>
      <c r="W1556" s="132">
        <v>5.3446320999999998E-3</v>
      </c>
      <c r="X1556" s="132">
        <v>0</v>
      </c>
      <c r="Y1556" s="132">
        <v>0</v>
      </c>
      <c r="Z1556" s="132">
        <v>0</v>
      </c>
      <c r="AA1556" s="74"/>
      <c r="AB1556" s="301">
        <f t="shared" si="838"/>
        <v>0.16403633082706767</v>
      </c>
      <c r="AC1556" s="338">
        <f t="shared" si="843"/>
        <v>0.16403633082706767</v>
      </c>
      <c r="AD1556" s="74"/>
      <c r="AE1556" s="136">
        <v>2.7050993999999999</v>
      </c>
      <c r="AF1556" s="136">
        <v>1.8774363000000001</v>
      </c>
      <c r="AG1556" s="136">
        <v>0.72450528000000003</v>
      </c>
      <c r="AH1556" s="136">
        <v>0</v>
      </c>
      <c r="AI1556" s="136">
        <v>1.7894737000000001E-2</v>
      </c>
      <c r="AJ1556" s="136">
        <v>8.4210525999999994E-3</v>
      </c>
      <c r="AK1556" s="136">
        <v>7.6842104999999994E-2</v>
      </c>
      <c r="AL1556" s="74"/>
      <c r="AM1556" s="133">
        <v>3.6003136000000002E-3</v>
      </c>
      <c r="AN1556" s="340">
        <f t="shared" si="839"/>
        <v>3.6003136000000002E-3</v>
      </c>
      <c r="AP1556" s="133">
        <v>3.4036655999999999E-3</v>
      </c>
      <c r="AQ1556" s="133">
        <v>1.4477861E-4</v>
      </c>
      <c r="AR1556" s="145">
        <v>5.1869385000000001E-5</v>
      </c>
      <c r="AS1556" s="134">
        <f t="shared" si="840"/>
        <v>2.0405669248E-7</v>
      </c>
      <c r="AT1556" s="135">
        <f t="shared" si="841"/>
        <v>5.3542384577899999E-10</v>
      </c>
      <c r="AU1556" s="135">
        <f t="shared" si="842"/>
        <v>7.26461974542E-3</v>
      </c>
      <c r="AV1556" s="302">
        <v>1.5222571999999999E-7</v>
      </c>
      <c r="AW1556" s="302">
        <v>4.5930173000000001E-10</v>
      </c>
      <c r="AX1556" s="302">
        <v>1.2548779E-14</v>
      </c>
      <c r="AY1556" s="303">
        <v>0</v>
      </c>
      <c r="AZ1556" s="303">
        <v>0</v>
      </c>
      <c r="BA1556" s="302">
        <v>1.3050447999999999E-10</v>
      </c>
      <c r="BB1556" s="302">
        <v>5.1700467999999997E-8</v>
      </c>
      <c r="BC1556" s="302">
        <v>1.8500085999999999E-11</v>
      </c>
      <c r="BD1556" s="302">
        <v>5.7609481E-11</v>
      </c>
      <c r="BE1556" s="303">
        <v>0</v>
      </c>
      <c r="BF1556" s="303">
        <v>0</v>
      </c>
      <c r="BG1556" s="303">
        <v>0</v>
      </c>
      <c r="BH1556" s="303">
        <v>0</v>
      </c>
      <c r="BI1556" s="303">
        <v>0</v>
      </c>
      <c r="BJ1556" s="303">
        <v>0</v>
      </c>
      <c r="BK1556" s="303">
        <v>0</v>
      </c>
      <c r="BL1556" s="303">
        <v>0</v>
      </c>
      <c r="BM1556" s="302">
        <v>4.9324542000000001E-7</v>
      </c>
      <c r="BN1556" s="303">
        <v>7.2641264999999998E-3</v>
      </c>
      <c r="BO1556" s="303">
        <v>0</v>
      </c>
      <c r="BP1556" s="303">
        <v>0</v>
      </c>
      <c r="BQ1556" s="303">
        <v>0</v>
      </c>
      <c r="BR1556" s="74"/>
      <c r="BS1556" s="144">
        <v>8.9907631000000008E-6</v>
      </c>
      <c r="BT1556" s="144">
        <v>4.4014281999999998E-7</v>
      </c>
      <c r="BU1556" s="144">
        <v>4.5737682E-6</v>
      </c>
      <c r="BV1556" s="136">
        <v>0</v>
      </c>
      <c r="BW1556" s="144">
        <v>3.9731113000000002E-7</v>
      </c>
      <c r="BX1556" s="144">
        <v>8.4486172999999999E-8</v>
      </c>
      <c r="BY1556" s="136">
        <v>0</v>
      </c>
      <c r="BZ1556" s="144">
        <v>1.2823183E-7</v>
      </c>
      <c r="CA1556" s="136">
        <v>0</v>
      </c>
      <c r="CB1556" s="136">
        <v>0</v>
      </c>
      <c r="CC1556" s="136">
        <v>0</v>
      </c>
      <c r="CD1556" s="136">
        <v>0</v>
      </c>
      <c r="CE1556" s="136">
        <v>0</v>
      </c>
      <c r="CF1556" s="144">
        <v>1.8865801999999999E-7</v>
      </c>
      <c r="CG1556" s="144">
        <v>3.1663786000000002E-6</v>
      </c>
      <c r="CH1556" s="144">
        <v>1.1786356E-8</v>
      </c>
      <c r="CI1556" s="136">
        <v>0</v>
      </c>
      <c r="CK1556" s="243"/>
      <c r="CL1556" s="233" t="s">
        <v>4679</v>
      </c>
    </row>
    <row r="1557" spans="1:90" ht="14.5" customHeight="1">
      <c r="A1557" s="74" t="s">
        <v>5700</v>
      </c>
      <c r="B1557" s="129" t="s">
        <v>5687</v>
      </c>
      <c r="C1557" s="130" t="str">
        <f t="shared" si="832"/>
        <v>B.046.08.105</v>
      </c>
      <c r="D1557" s="131" t="s">
        <v>5689</v>
      </c>
      <c r="E1557" s="129" t="s">
        <v>2549</v>
      </c>
      <c r="F1557" s="132" t="s">
        <v>5702</v>
      </c>
      <c r="G1557" s="132">
        <f t="shared" si="833"/>
        <v>1.7697674279999999E-2</v>
      </c>
      <c r="H1557" s="348">
        <f t="shared" si="834"/>
        <v>1.7697674279999999E-2</v>
      </c>
      <c r="I1557" s="74"/>
      <c r="J1557" s="132">
        <f t="shared" si="835"/>
        <v>1.2552524E-3</v>
      </c>
      <c r="K1557" s="132">
        <f t="shared" si="836"/>
        <v>1.7196388899999998E-3</v>
      </c>
      <c r="L1557" s="300">
        <f t="shared" si="837"/>
        <v>2.2436039900000002E-3</v>
      </c>
      <c r="M1557" s="132">
        <v>1.2479179E-2</v>
      </c>
      <c r="N1557" s="132">
        <v>3.6138738999999997E-4</v>
      </c>
      <c r="O1557" s="132">
        <v>1.3582514999999999E-3</v>
      </c>
      <c r="P1557" s="132">
        <v>1.1411183000000001E-3</v>
      </c>
      <c r="Q1557" s="132">
        <v>1.141341E-4</v>
      </c>
      <c r="R1557" s="132">
        <v>0</v>
      </c>
      <c r="S1557" s="132">
        <v>0</v>
      </c>
      <c r="T1557" s="132">
        <v>0</v>
      </c>
      <c r="U1557" s="132">
        <v>2.4827469E-4</v>
      </c>
      <c r="V1557" s="132">
        <v>0</v>
      </c>
      <c r="W1557" s="132">
        <v>1.9953293000000002E-3</v>
      </c>
      <c r="X1557" s="132">
        <v>0</v>
      </c>
      <c r="Y1557" s="132">
        <v>0</v>
      </c>
      <c r="Z1557" s="132">
        <v>0</v>
      </c>
      <c r="AA1557" s="74"/>
      <c r="AB1557" s="301">
        <f t="shared" si="838"/>
        <v>9.3828413533834587E-2</v>
      </c>
      <c r="AC1557" s="338">
        <f t="shared" si="843"/>
        <v>9.3828413533834587E-2</v>
      </c>
      <c r="AD1557" s="74"/>
      <c r="AE1557" s="136">
        <v>1.8670083</v>
      </c>
      <c r="AF1557" s="136">
        <v>1.2123158000000001</v>
      </c>
      <c r="AG1557" s="136">
        <v>0.27048197000000002</v>
      </c>
      <c r="AH1557" s="136">
        <v>0</v>
      </c>
      <c r="AI1557" s="136">
        <v>4.2105262999999997E-2</v>
      </c>
      <c r="AJ1557" s="136">
        <v>0.26631579</v>
      </c>
      <c r="AK1557" s="136">
        <v>7.5789473999999996E-2</v>
      </c>
      <c r="AL1557" s="74"/>
      <c r="AM1557" s="133">
        <v>1.9512582000000001E-3</v>
      </c>
      <c r="AN1557" s="340">
        <f t="shared" si="839"/>
        <v>1.9512582000000001E-3</v>
      </c>
      <c r="AP1557" s="133">
        <v>1.8097584E-3</v>
      </c>
      <c r="AQ1557" s="145">
        <v>8.3459332000000003E-5</v>
      </c>
      <c r="AR1557" s="145">
        <v>5.8040495000000001E-5</v>
      </c>
      <c r="AS1557" s="134">
        <f t="shared" si="840"/>
        <v>1.0849870608E-7</v>
      </c>
      <c r="AT1557" s="135">
        <f t="shared" si="841"/>
        <v>3.0865137387349999E-10</v>
      </c>
      <c r="AU1557" s="135">
        <f t="shared" si="842"/>
        <v>8.1289208488000003E-3</v>
      </c>
      <c r="AV1557" s="302">
        <v>8.7072766E-8</v>
      </c>
      <c r="AW1557" s="302">
        <v>2.6271955000000001E-10</v>
      </c>
      <c r="AX1557" s="302">
        <v>7.1778735000000002E-15</v>
      </c>
      <c r="AY1557" s="303">
        <v>0</v>
      </c>
      <c r="AZ1557" s="303">
        <v>0</v>
      </c>
      <c r="BA1557" s="302">
        <v>1.6967607999999999E-10</v>
      </c>
      <c r="BB1557" s="302">
        <v>2.1256264E-8</v>
      </c>
      <c r="BC1557" s="302">
        <v>2.4052983E-11</v>
      </c>
      <c r="BD1557" s="302">
        <v>2.1871663000000001E-11</v>
      </c>
      <c r="BE1557" s="303">
        <v>0</v>
      </c>
      <c r="BF1557" s="303">
        <v>0</v>
      </c>
      <c r="BG1557" s="303">
        <v>0</v>
      </c>
      <c r="BH1557" s="303">
        <v>0</v>
      </c>
      <c r="BI1557" s="303">
        <v>0</v>
      </c>
      <c r="BJ1557" s="303">
        <v>0</v>
      </c>
      <c r="BK1557" s="303">
        <v>0</v>
      </c>
      <c r="BL1557" s="303">
        <v>0</v>
      </c>
      <c r="BM1557" s="302">
        <v>5.0110488E-6</v>
      </c>
      <c r="BN1557" s="303">
        <v>8.1239098000000006E-3</v>
      </c>
      <c r="BO1557" s="303">
        <v>0</v>
      </c>
      <c r="BP1557" s="303">
        <v>0</v>
      </c>
      <c r="BQ1557" s="303">
        <v>0</v>
      </c>
      <c r="BR1557" s="74"/>
      <c r="BS1557" s="144">
        <v>5.3015485000000002E-6</v>
      </c>
      <c r="BT1557" s="144">
        <v>2.0665186000000001E-7</v>
      </c>
      <c r="BU1557" s="144">
        <v>2.6161851000000002E-6</v>
      </c>
      <c r="BV1557" s="136">
        <v>0</v>
      </c>
      <c r="BW1557" s="144">
        <v>1.9047309E-7</v>
      </c>
      <c r="BX1557" s="144">
        <v>1.0984513999999999E-7</v>
      </c>
      <c r="BY1557" s="136">
        <v>0</v>
      </c>
      <c r="BZ1557" s="144">
        <v>1.6672128000000001E-7</v>
      </c>
      <c r="CA1557" s="136">
        <v>0</v>
      </c>
      <c r="CB1557" s="136">
        <v>0</v>
      </c>
      <c r="CC1557" s="136">
        <v>0</v>
      </c>
      <c r="CD1557" s="136">
        <v>0</v>
      </c>
      <c r="CE1557" s="136">
        <v>0</v>
      </c>
      <c r="CF1557" s="144">
        <v>2.2155231999999999E-7</v>
      </c>
      <c r="CG1557" s="144">
        <v>1.6703781000000001E-6</v>
      </c>
      <c r="CH1557" s="144">
        <v>1.1974162000000001E-7</v>
      </c>
      <c r="CI1557" s="136">
        <v>0</v>
      </c>
      <c r="CK1557" s="243"/>
      <c r="CL1557" s="233" t="s">
        <v>4679</v>
      </c>
    </row>
    <row r="1558" spans="1:90" ht="14.5" customHeight="1">
      <c r="A1558" s="74" t="s">
        <v>5703</v>
      </c>
      <c r="B1558" s="129" t="s">
        <v>5687</v>
      </c>
      <c r="C1558" s="130" t="str">
        <f t="shared" si="832"/>
        <v>B.046.08.106</v>
      </c>
      <c r="D1558" s="131" t="s">
        <v>5689</v>
      </c>
      <c r="E1558" s="129" t="s">
        <v>2549</v>
      </c>
      <c r="F1558" s="132" t="s">
        <v>5705</v>
      </c>
      <c r="G1558" s="132">
        <f t="shared" si="833"/>
        <v>2.6793831769999998E-2</v>
      </c>
      <c r="H1558" s="348">
        <f t="shared" si="834"/>
        <v>2.6793831769999998E-2</v>
      </c>
      <c r="I1558" s="74"/>
      <c r="J1558" s="132">
        <f t="shared" si="835"/>
        <v>9.0168170999999997E-4</v>
      </c>
      <c r="K1558" s="132">
        <f t="shared" si="836"/>
        <v>1.61091377E-3</v>
      </c>
      <c r="L1558" s="300">
        <f t="shared" si="837"/>
        <v>1.2592729E-4</v>
      </c>
      <c r="M1558" s="132">
        <v>2.4155309E-2</v>
      </c>
      <c r="N1558" s="132">
        <v>6.5691171999999998E-4</v>
      </c>
      <c r="O1558" s="132">
        <v>9.5400205000000004E-4</v>
      </c>
      <c r="P1558" s="132">
        <v>8.0149311000000001E-4</v>
      </c>
      <c r="Q1558" s="132">
        <v>1.001886E-4</v>
      </c>
      <c r="R1558" s="132">
        <v>0</v>
      </c>
      <c r="S1558" s="132">
        <v>0</v>
      </c>
      <c r="T1558" s="132">
        <v>0</v>
      </c>
      <c r="U1558" s="132">
        <v>1.2592729E-4</v>
      </c>
      <c r="V1558" s="132">
        <v>0</v>
      </c>
      <c r="W1558" s="132">
        <v>0</v>
      </c>
      <c r="X1558" s="132">
        <v>0</v>
      </c>
      <c r="Y1558" s="132">
        <v>0</v>
      </c>
      <c r="Z1558" s="132">
        <v>0</v>
      </c>
      <c r="AA1558" s="74"/>
      <c r="AB1558" s="301">
        <f t="shared" si="838"/>
        <v>0.18161886466165411</v>
      </c>
      <c r="AC1558" s="338">
        <f t="shared" si="843"/>
        <v>0.18161886466165411</v>
      </c>
      <c r="AD1558" s="74"/>
      <c r="AE1558" s="136">
        <v>2.2548420999999998</v>
      </c>
      <c r="AF1558" s="136">
        <v>1.9095789000000001</v>
      </c>
      <c r="AG1558" s="136">
        <v>0</v>
      </c>
      <c r="AH1558" s="136">
        <v>0</v>
      </c>
      <c r="AI1558" s="136">
        <v>4.2105262999999997E-3</v>
      </c>
      <c r="AJ1558" s="136">
        <v>0.31157895000000002</v>
      </c>
      <c r="AK1558" s="136">
        <v>2.9473684E-2</v>
      </c>
      <c r="AL1558" s="74"/>
      <c r="AM1558" s="133">
        <v>3.3843596000000002E-3</v>
      </c>
      <c r="AN1558" s="340">
        <f t="shared" si="839"/>
        <v>3.3843596000000002E-3</v>
      </c>
      <c r="AP1558" s="133">
        <v>3.1896463000000001E-3</v>
      </c>
      <c r="AQ1558" s="133">
        <v>1.4853885E-4</v>
      </c>
      <c r="AR1558" s="145">
        <v>4.6174436000000001E-5</v>
      </c>
      <c r="AS1558" s="134">
        <f t="shared" si="840"/>
        <v>1.9122580125999998E-7</v>
      </c>
      <c r="AT1558" s="135">
        <f t="shared" si="841"/>
        <v>5.4933005284300004E-10</v>
      </c>
      <c r="AU1558" s="135">
        <f t="shared" si="842"/>
        <v>6.4670078516E-3</v>
      </c>
      <c r="AV1558" s="302">
        <v>1.6854230999999999E-7</v>
      </c>
      <c r="AW1558" s="302">
        <v>5.0853282000000005E-10</v>
      </c>
      <c r="AX1558" s="302">
        <v>1.3893843E-14</v>
      </c>
      <c r="AY1558" s="303">
        <v>0</v>
      </c>
      <c r="AZ1558" s="303">
        <v>0</v>
      </c>
      <c r="BA1558" s="302">
        <v>1.1917626000000001E-10</v>
      </c>
      <c r="BB1558" s="302">
        <v>2.2564315000000001E-8</v>
      </c>
      <c r="BC1558" s="302">
        <v>1.6894217000000001E-11</v>
      </c>
      <c r="BD1558" s="302">
        <v>2.3889122000000001E-11</v>
      </c>
      <c r="BE1558" s="303">
        <v>0</v>
      </c>
      <c r="BF1558" s="303">
        <v>0</v>
      </c>
      <c r="BG1558" s="303">
        <v>0</v>
      </c>
      <c r="BH1558" s="303">
        <v>0</v>
      </c>
      <c r="BI1558" s="303">
        <v>0</v>
      </c>
      <c r="BJ1558" s="303">
        <v>0</v>
      </c>
      <c r="BK1558" s="303">
        <v>0</v>
      </c>
      <c r="BL1558" s="303">
        <v>0</v>
      </c>
      <c r="BM1558" s="302">
        <v>2.5416515999999999E-6</v>
      </c>
      <c r="BN1558" s="303">
        <v>6.4644662000000004E-3</v>
      </c>
      <c r="BO1558" s="303">
        <v>0</v>
      </c>
      <c r="BP1558" s="303">
        <v>0</v>
      </c>
      <c r="BQ1558" s="303">
        <v>0</v>
      </c>
      <c r="BR1558" s="74"/>
      <c r="BS1558" s="144">
        <v>8.1709505999999997E-6</v>
      </c>
      <c r="BT1558" s="144">
        <v>2.0393491E-7</v>
      </c>
      <c r="BU1558" s="144">
        <v>5.0640158999999998E-6</v>
      </c>
      <c r="BV1558" s="136">
        <v>0</v>
      </c>
      <c r="BW1558" s="144">
        <v>2.0013184999999999E-7</v>
      </c>
      <c r="BX1558" s="144">
        <v>7.7152494999999997E-8</v>
      </c>
      <c r="BY1558" s="136">
        <v>0</v>
      </c>
      <c r="BZ1558" s="144">
        <v>1.1710088E-7</v>
      </c>
      <c r="CA1558" s="136">
        <v>0</v>
      </c>
      <c r="CB1558" s="136">
        <v>0</v>
      </c>
      <c r="CC1558" s="136">
        <v>0</v>
      </c>
      <c r="CD1558" s="136">
        <v>0</v>
      </c>
      <c r="CE1558" s="136">
        <v>0</v>
      </c>
      <c r="CF1558" s="144">
        <v>1.5942894000000001E-7</v>
      </c>
      <c r="CG1558" s="144">
        <v>2.2884515E-6</v>
      </c>
      <c r="CH1558" s="144">
        <v>6.0734087000000004E-8</v>
      </c>
      <c r="CI1558" s="136">
        <v>0</v>
      </c>
      <c r="CK1558" s="243"/>
      <c r="CL1558" s="233" t="s">
        <v>4679</v>
      </c>
    </row>
    <row r="1559" spans="1:90" ht="14.5" customHeight="1">
      <c r="A1559" s="74" t="s">
        <v>5706</v>
      </c>
      <c r="B1559" s="129" t="s">
        <v>5687</v>
      </c>
      <c r="C1559" s="130" t="str">
        <f t="shared" si="832"/>
        <v>B.046.08.107</v>
      </c>
      <c r="D1559" s="131" t="s">
        <v>5689</v>
      </c>
      <c r="E1559" s="129" t="s">
        <v>2549</v>
      </c>
      <c r="F1559" s="132" t="s">
        <v>5708</v>
      </c>
      <c r="G1559" s="132">
        <f t="shared" si="833"/>
        <v>2.4631633966399998E-2</v>
      </c>
      <c r="H1559" s="348">
        <f t="shared" si="834"/>
        <v>2.4631633966399998E-2</v>
      </c>
      <c r="I1559" s="74"/>
      <c r="J1559" s="132">
        <f t="shared" si="835"/>
        <v>8.6219265999999998E-4</v>
      </c>
      <c r="K1559" s="132">
        <f t="shared" si="836"/>
        <v>1.39424209E-3</v>
      </c>
      <c r="L1559" s="300">
        <f t="shared" si="837"/>
        <v>9.2738552163999996E-3</v>
      </c>
      <c r="M1559" s="132">
        <v>1.3101343999999999E-2</v>
      </c>
      <c r="N1559" s="132">
        <v>5.1719050000000001E-4</v>
      </c>
      <c r="O1559" s="132">
        <v>8.7705159000000003E-4</v>
      </c>
      <c r="P1559" s="132">
        <v>7.3684412000000002E-4</v>
      </c>
      <c r="Q1559" s="132">
        <v>1.2534853999999999E-4</v>
      </c>
      <c r="R1559" s="132">
        <v>0</v>
      </c>
      <c r="S1559" s="132">
        <v>0</v>
      </c>
      <c r="T1559" s="132">
        <v>0</v>
      </c>
      <c r="U1559" s="304">
        <v>9.8262163999999994E-6</v>
      </c>
      <c r="V1559" s="132">
        <v>0</v>
      </c>
      <c r="W1559" s="132">
        <v>9.264029E-3</v>
      </c>
      <c r="X1559" s="132">
        <v>0</v>
      </c>
      <c r="Y1559" s="132">
        <v>0</v>
      </c>
      <c r="Z1559" s="132">
        <v>0</v>
      </c>
      <c r="AA1559" s="74"/>
      <c r="AB1559" s="301">
        <f t="shared" si="838"/>
        <v>9.8506345864661643E-2</v>
      </c>
      <c r="AC1559" s="338">
        <f t="shared" si="843"/>
        <v>9.8506345864661643E-2</v>
      </c>
      <c r="AD1559" s="74"/>
      <c r="AE1559" s="136">
        <v>2.6286605999999999</v>
      </c>
      <c r="AF1559" s="136">
        <v>1.3244304</v>
      </c>
      <c r="AG1559" s="136">
        <v>1.2558092000000001</v>
      </c>
      <c r="AH1559" s="136">
        <v>0</v>
      </c>
      <c r="AI1559" s="136">
        <v>3.3684210999999999E-2</v>
      </c>
      <c r="AJ1559" s="136">
        <v>7.3684210999999996E-3</v>
      </c>
      <c r="AK1559" s="136">
        <v>7.3684210999999996E-3</v>
      </c>
      <c r="AL1559" s="74"/>
      <c r="AM1559" s="133">
        <v>2.0056964000000001E-3</v>
      </c>
      <c r="AN1559" s="340">
        <f t="shared" si="839"/>
        <v>2.0056964000000001E-3</v>
      </c>
      <c r="AP1559" s="133">
        <v>1.8550487E-3</v>
      </c>
      <c r="AQ1559" s="145">
        <v>8.4225331000000006E-5</v>
      </c>
      <c r="AR1559" s="145">
        <v>6.6422314999999997E-5</v>
      </c>
      <c r="AS1559" s="134">
        <f t="shared" si="840"/>
        <v>1.1121395241999999E-7</v>
      </c>
      <c r="AT1559" s="135">
        <f t="shared" si="841"/>
        <v>3.1148421073549998E-10</v>
      </c>
      <c r="AU1559" s="135">
        <f t="shared" si="842"/>
        <v>9.3028453273000002E-3</v>
      </c>
      <c r="AV1559" s="302">
        <v>9.1413889999999999E-8</v>
      </c>
      <c r="AW1559" s="302">
        <v>2.7581776999999998E-10</v>
      </c>
      <c r="AX1559" s="302">
        <v>7.5357354999999997E-15</v>
      </c>
      <c r="AY1559" s="303">
        <v>0</v>
      </c>
      <c r="AZ1559" s="303">
        <v>0</v>
      </c>
      <c r="BA1559" s="302">
        <v>1.0956342E-10</v>
      </c>
      <c r="BB1559" s="302">
        <v>1.9690499E-8</v>
      </c>
      <c r="BC1559" s="302">
        <v>1.5531518000000001E-11</v>
      </c>
      <c r="BD1559" s="302">
        <v>2.0127387E-11</v>
      </c>
      <c r="BE1559" s="303">
        <v>0</v>
      </c>
      <c r="BF1559" s="303">
        <v>0</v>
      </c>
      <c r="BG1559" s="303">
        <v>0</v>
      </c>
      <c r="BH1559" s="303">
        <v>0</v>
      </c>
      <c r="BI1559" s="303">
        <v>0</v>
      </c>
      <c r="BJ1559" s="303">
        <v>0</v>
      </c>
      <c r="BK1559" s="303">
        <v>0</v>
      </c>
      <c r="BL1559" s="303">
        <v>0</v>
      </c>
      <c r="BM1559" s="302">
        <v>1.983273E-7</v>
      </c>
      <c r="BN1559" s="303">
        <v>9.3026470000000007E-3</v>
      </c>
      <c r="BO1559" s="303">
        <v>0</v>
      </c>
      <c r="BP1559" s="303">
        <v>0</v>
      </c>
      <c r="BQ1559" s="303">
        <v>0</v>
      </c>
      <c r="BR1559" s="74"/>
      <c r="BS1559" s="144">
        <v>6.5899354999999998E-6</v>
      </c>
      <c r="BT1559" s="144">
        <v>1.7483556999999999E-7</v>
      </c>
      <c r="BU1559" s="144">
        <v>2.7466183E-6</v>
      </c>
      <c r="BV1559" s="136">
        <v>0</v>
      </c>
      <c r="BW1559" s="144">
        <v>2.0332255000000001E-7</v>
      </c>
      <c r="BX1559" s="144">
        <v>7.0929320999999999E-8</v>
      </c>
      <c r="BY1559" s="136">
        <v>0</v>
      </c>
      <c r="BZ1559" s="144">
        <v>1.0765544E-7</v>
      </c>
      <c r="CA1559" s="136">
        <v>0</v>
      </c>
      <c r="CB1559" s="136">
        <v>0</v>
      </c>
      <c r="CC1559" s="136">
        <v>0</v>
      </c>
      <c r="CD1559" s="136">
        <v>0</v>
      </c>
      <c r="CE1559" s="136">
        <v>0</v>
      </c>
      <c r="CF1559" s="144">
        <v>1.4574815E-7</v>
      </c>
      <c r="CG1559" s="144">
        <v>3.1360870000000002E-6</v>
      </c>
      <c r="CH1559" s="144">
        <v>4.739134E-9</v>
      </c>
      <c r="CI1559" s="136">
        <v>0</v>
      </c>
      <c r="CK1559" s="243"/>
      <c r="CL1559" s="233" t="s">
        <v>4679</v>
      </c>
    </row>
    <row r="1560" spans="1:90" ht="14.5" customHeight="1">
      <c r="A1560" s="74" t="s">
        <v>5709</v>
      </c>
      <c r="B1560" s="129" t="s">
        <v>5687</v>
      </c>
      <c r="C1560" s="130" t="str">
        <f t="shared" si="832"/>
        <v>B.046.08.108</v>
      </c>
      <c r="D1560" s="131" t="s">
        <v>5689</v>
      </c>
      <c r="E1560" s="129" t="s">
        <v>2549</v>
      </c>
      <c r="F1560" s="132" t="s">
        <v>5711</v>
      </c>
      <c r="G1560" s="132">
        <f t="shared" si="833"/>
        <v>3.1716395768999997E-2</v>
      </c>
      <c r="H1560" s="348">
        <f t="shared" si="834"/>
        <v>3.1716395768999997E-2</v>
      </c>
      <c r="I1560" s="74"/>
      <c r="J1560" s="132">
        <f t="shared" si="835"/>
        <v>1.6021992600000002E-3</v>
      </c>
      <c r="K1560" s="132">
        <f t="shared" si="836"/>
        <v>2.5335260700000001E-3</v>
      </c>
      <c r="L1560" s="300">
        <f t="shared" si="837"/>
        <v>1.8321439E-5</v>
      </c>
      <c r="M1560" s="132">
        <v>2.7562349E-2</v>
      </c>
      <c r="N1560" s="132">
        <v>8.6533086999999998E-4</v>
      </c>
      <c r="O1560" s="132">
        <v>1.6681952E-3</v>
      </c>
      <c r="P1560" s="132">
        <v>1.4015137000000001E-3</v>
      </c>
      <c r="Q1560" s="132">
        <v>2.0068555999999999E-4</v>
      </c>
      <c r="R1560" s="132">
        <v>0</v>
      </c>
      <c r="S1560" s="132">
        <v>0</v>
      </c>
      <c r="T1560" s="132">
        <v>0</v>
      </c>
      <c r="U1560" s="304">
        <v>1.8321439E-5</v>
      </c>
      <c r="V1560" s="132">
        <v>0</v>
      </c>
      <c r="W1560" s="132">
        <v>0</v>
      </c>
      <c r="X1560" s="132">
        <v>0</v>
      </c>
      <c r="Y1560" s="132">
        <v>0</v>
      </c>
      <c r="Z1560" s="132">
        <v>0</v>
      </c>
      <c r="AA1560" s="74"/>
      <c r="AB1560" s="301">
        <f t="shared" si="838"/>
        <v>0.20723570676691727</v>
      </c>
      <c r="AC1560" s="338">
        <f t="shared" si="843"/>
        <v>0.20723570676691727</v>
      </c>
      <c r="AD1560" s="74"/>
      <c r="AE1560" s="136">
        <v>2.3078759999999998</v>
      </c>
      <c r="AF1560" s="136">
        <v>2.2352444</v>
      </c>
      <c r="AG1560" s="136">
        <v>0</v>
      </c>
      <c r="AH1560" s="136">
        <v>0</v>
      </c>
      <c r="AI1560" s="136">
        <v>5.5789473999999999E-2</v>
      </c>
      <c r="AJ1560" s="136">
        <v>1.6842105E-2</v>
      </c>
      <c r="AK1560" s="136">
        <v>0</v>
      </c>
      <c r="AL1560" s="74"/>
      <c r="AM1560" s="133">
        <v>4.0699806000000002E-3</v>
      </c>
      <c r="AN1560" s="340">
        <f t="shared" si="839"/>
        <v>4.0699806000000002E-3</v>
      </c>
      <c r="AP1560" s="133">
        <v>3.7902539999999998E-3</v>
      </c>
      <c r="AQ1560" s="133">
        <v>1.7456924000000001E-4</v>
      </c>
      <c r="AR1560" s="133">
        <v>1.0515728E-4</v>
      </c>
      <c r="AS1560" s="134">
        <f t="shared" si="840"/>
        <v>2.2723346100999998E-7</v>
      </c>
      <c r="AT1560" s="135">
        <f t="shared" si="841"/>
        <v>6.4559632253200003E-10</v>
      </c>
      <c r="AU1560" s="135">
        <f t="shared" si="842"/>
        <v>1.472791079052E-2</v>
      </c>
      <c r="AV1560" s="302">
        <v>1.9231474E-7</v>
      </c>
      <c r="AW1560" s="302">
        <v>5.8025998000000004E-10</v>
      </c>
      <c r="AX1560" s="302">
        <v>1.5853532000000001E-14</v>
      </c>
      <c r="AY1560" s="303">
        <v>0</v>
      </c>
      <c r="AZ1560" s="303">
        <v>0</v>
      </c>
      <c r="BA1560" s="302">
        <v>2.0839501E-10</v>
      </c>
      <c r="BB1560" s="302">
        <v>3.4710326000000002E-8</v>
      </c>
      <c r="BC1560" s="302">
        <v>2.9541711000000001E-11</v>
      </c>
      <c r="BD1560" s="302">
        <v>3.5778777999999997E-11</v>
      </c>
      <c r="BE1560" s="303">
        <v>0</v>
      </c>
      <c r="BF1560" s="303">
        <v>0</v>
      </c>
      <c r="BG1560" s="303">
        <v>0</v>
      </c>
      <c r="BH1560" s="303">
        <v>0</v>
      </c>
      <c r="BI1560" s="303">
        <v>0</v>
      </c>
      <c r="BJ1560" s="303">
        <v>0</v>
      </c>
      <c r="BK1560" s="303">
        <v>0</v>
      </c>
      <c r="BL1560" s="303">
        <v>0</v>
      </c>
      <c r="BM1560" s="302">
        <v>3.6979052000000001E-7</v>
      </c>
      <c r="BN1560" s="303">
        <v>1.4727541E-2</v>
      </c>
      <c r="BO1560" s="303">
        <v>0</v>
      </c>
      <c r="BP1560" s="303">
        <v>0</v>
      </c>
      <c r="BQ1560" s="303">
        <v>0</v>
      </c>
      <c r="BR1560" s="74"/>
      <c r="BS1560" s="144">
        <v>9.6493070000000001E-6</v>
      </c>
      <c r="BT1560" s="144">
        <v>3.1527904000000001E-7</v>
      </c>
      <c r="BU1560" s="144">
        <v>5.7782813999999997E-6</v>
      </c>
      <c r="BV1560" s="136">
        <v>0</v>
      </c>
      <c r="BW1560" s="144">
        <v>3.3873169999999999E-7</v>
      </c>
      <c r="BX1560" s="144">
        <v>1.3491105000000001E-7</v>
      </c>
      <c r="BY1560" s="136">
        <v>0</v>
      </c>
      <c r="BZ1560" s="144">
        <v>2.0476595E-7</v>
      </c>
      <c r="CA1560" s="136">
        <v>0</v>
      </c>
      <c r="CB1560" s="136">
        <v>0</v>
      </c>
      <c r="CC1560" s="136">
        <v>0</v>
      </c>
      <c r="CD1560" s="136">
        <v>0</v>
      </c>
      <c r="CE1560" s="136">
        <v>0</v>
      </c>
      <c r="CF1560" s="144">
        <v>2.7609929999999999E-7</v>
      </c>
      <c r="CG1560" s="144">
        <v>2.5924021999999999E-6</v>
      </c>
      <c r="CH1560" s="144">
        <v>8.8363366000000003E-9</v>
      </c>
      <c r="CI1560" s="136">
        <v>0</v>
      </c>
      <c r="CK1560" s="244"/>
      <c r="CL1560" s="233" t="s">
        <v>4679</v>
      </c>
    </row>
    <row r="1561" spans="1:90" ht="14.5" customHeight="1">
      <c r="A1561" s="74" t="s">
        <v>5712</v>
      </c>
      <c r="B1561" s="129" t="s">
        <v>5687</v>
      </c>
      <c r="C1561" s="130" t="str">
        <f t="shared" si="832"/>
        <v>B.046.08.109</v>
      </c>
      <c r="D1561" s="131" t="s">
        <v>5689</v>
      </c>
      <c r="E1561" s="129" t="s">
        <v>2549</v>
      </c>
      <c r="F1561" s="132" t="s">
        <v>5714</v>
      </c>
      <c r="G1561" s="132">
        <f t="shared" si="833"/>
        <v>3.6695410139999995E-2</v>
      </c>
      <c r="H1561" s="348">
        <f t="shared" si="834"/>
        <v>3.6695410139999995E-2</v>
      </c>
      <c r="I1561" s="74"/>
      <c r="J1561" s="132">
        <f t="shared" si="835"/>
        <v>5.2957764299999995E-3</v>
      </c>
      <c r="K1561" s="132">
        <f t="shared" si="836"/>
        <v>6.4587390300000005E-3</v>
      </c>
      <c r="L1561" s="300">
        <f t="shared" si="837"/>
        <v>1.4286468E-4</v>
      </c>
      <c r="M1561" s="132">
        <v>2.4798029999999999E-2</v>
      </c>
      <c r="N1561" s="132">
        <v>3.6776602999999999E-4</v>
      </c>
      <c r="O1561" s="132">
        <v>6.0909730000000004E-3</v>
      </c>
      <c r="P1561" s="132">
        <v>5.1172561999999998E-3</v>
      </c>
      <c r="Q1561" s="132">
        <v>1.7852022999999999E-4</v>
      </c>
      <c r="R1561" s="132">
        <v>0</v>
      </c>
      <c r="S1561" s="132">
        <v>0</v>
      </c>
      <c r="T1561" s="132">
        <v>0</v>
      </c>
      <c r="U1561" s="132">
        <v>1.4286468E-4</v>
      </c>
      <c r="V1561" s="132">
        <v>0</v>
      </c>
      <c r="W1561" s="132">
        <v>0</v>
      </c>
      <c r="X1561" s="132">
        <v>0</v>
      </c>
      <c r="Y1561" s="132">
        <v>0</v>
      </c>
      <c r="Z1561" s="132">
        <v>0</v>
      </c>
      <c r="AA1561" s="74"/>
      <c r="AB1561" s="301">
        <f t="shared" si="838"/>
        <v>0.18645135338345864</v>
      </c>
      <c r="AC1561" s="338">
        <f t="shared" si="843"/>
        <v>0.18645135338345864</v>
      </c>
      <c r="AD1561" s="74"/>
      <c r="AE1561" s="136">
        <v>1.8542105</v>
      </c>
      <c r="AF1561" s="136">
        <v>1.4605262999999999</v>
      </c>
      <c r="AG1561" s="136">
        <v>0</v>
      </c>
      <c r="AH1561" s="136">
        <v>0</v>
      </c>
      <c r="AI1561" s="136">
        <v>0.26842104999999999</v>
      </c>
      <c r="AJ1561" s="136">
        <v>0.12526316000000001</v>
      </c>
      <c r="AK1561" s="136">
        <v>0</v>
      </c>
      <c r="AL1561" s="74"/>
      <c r="AM1561" s="133">
        <v>4.2856758000000003E-3</v>
      </c>
      <c r="AN1561" s="340">
        <f t="shared" si="839"/>
        <v>4.2856758000000003E-3</v>
      </c>
      <c r="AP1561" s="133">
        <v>4.0220276000000003E-3</v>
      </c>
      <c r="AQ1561" s="133">
        <v>1.8969104999999999E-4</v>
      </c>
      <c r="AR1561" s="145">
        <v>7.3957166999999994E-5</v>
      </c>
      <c r="AS1561" s="134">
        <f t="shared" si="840"/>
        <v>2.4112875720000002E-7</v>
      </c>
      <c r="AT1561" s="135">
        <f t="shared" si="841"/>
        <v>7.0152016852899991E-10</v>
      </c>
      <c r="AU1561" s="135">
        <f t="shared" si="842"/>
        <v>1.0358146507399999E-2</v>
      </c>
      <c r="AV1561" s="302">
        <v>1.7302686E-7</v>
      </c>
      <c r="AW1561" s="302">
        <v>5.2206378999999998E-10</v>
      </c>
      <c r="AX1561" s="302">
        <v>1.4263528999999999E-14</v>
      </c>
      <c r="AY1561" s="303">
        <v>0</v>
      </c>
      <c r="AZ1561" s="303">
        <v>0</v>
      </c>
      <c r="BA1561" s="302">
        <v>7.6089919999999998E-10</v>
      </c>
      <c r="BB1561" s="302">
        <v>6.7340998E-8</v>
      </c>
      <c r="BC1561" s="302">
        <v>1.0786373E-10</v>
      </c>
      <c r="BD1561" s="302">
        <v>7.1578385000000005E-11</v>
      </c>
      <c r="BE1561" s="303">
        <v>0</v>
      </c>
      <c r="BF1561" s="303">
        <v>0</v>
      </c>
      <c r="BG1561" s="303">
        <v>0</v>
      </c>
      <c r="BH1561" s="303">
        <v>0</v>
      </c>
      <c r="BI1561" s="303">
        <v>0</v>
      </c>
      <c r="BJ1561" s="303">
        <v>0</v>
      </c>
      <c r="BK1561" s="303">
        <v>0</v>
      </c>
      <c r="BL1561" s="303">
        <v>0</v>
      </c>
      <c r="BM1561" s="302">
        <v>2.8835074000000002E-6</v>
      </c>
      <c r="BN1561" s="303">
        <v>1.0355263E-2</v>
      </c>
      <c r="BO1561" s="303">
        <v>0</v>
      </c>
      <c r="BP1561" s="303">
        <v>0</v>
      </c>
      <c r="BQ1561" s="303">
        <v>0</v>
      </c>
      <c r="BR1561" s="74"/>
      <c r="BS1561" s="144">
        <v>1.0322979E-5</v>
      </c>
      <c r="BT1561" s="144">
        <v>7.4399184999999997E-7</v>
      </c>
      <c r="BU1561" s="144">
        <v>5.1987584999999999E-6</v>
      </c>
      <c r="BV1561" s="136">
        <v>0</v>
      </c>
      <c r="BW1561" s="144">
        <v>4.0531217E-7</v>
      </c>
      <c r="BX1561" s="144">
        <v>4.9259197999999998E-7</v>
      </c>
      <c r="BY1561" s="136">
        <v>0</v>
      </c>
      <c r="BZ1561" s="144">
        <v>7.4764862000000002E-7</v>
      </c>
      <c r="CA1561" s="136">
        <v>0</v>
      </c>
      <c r="CB1561" s="136">
        <v>0</v>
      </c>
      <c r="CC1561" s="136">
        <v>0</v>
      </c>
      <c r="CD1561" s="136">
        <v>0</v>
      </c>
      <c r="CE1561" s="136">
        <v>0</v>
      </c>
      <c r="CF1561" s="144">
        <v>9.8167305999999996E-7</v>
      </c>
      <c r="CG1561" s="144">
        <v>1.6841002E-6</v>
      </c>
      <c r="CH1561" s="144">
        <v>6.8902906999999998E-8</v>
      </c>
      <c r="CI1561" s="136">
        <v>0</v>
      </c>
      <c r="CK1561" s="244"/>
      <c r="CL1561" s="233" t="s">
        <v>4679</v>
      </c>
    </row>
    <row r="1562" spans="1:90" ht="14.5" customHeight="1">
      <c r="A1562" s="74" t="s">
        <v>5715</v>
      </c>
      <c r="B1562" s="129" t="s">
        <v>5687</v>
      </c>
      <c r="C1562" s="130" t="str">
        <f t="shared" si="832"/>
        <v>B.046.08.110</v>
      </c>
      <c r="D1562" s="131" t="s">
        <v>5689</v>
      </c>
      <c r="E1562" s="129" t="s">
        <v>2549</v>
      </c>
      <c r="F1562" s="132" t="s">
        <v>5717</v>
      </c>
      <c r="G1562" s="132">
        <f t="shared" si="833"/>
        <v>2.5993132832999997E-2</v>
      </c>
      <c r="H1562" s="348">
        <f t="shared" si="834"/>
        <v>2.5993132832999997E-2</v>
      </c>
      <c r="I1562" s="74"/>
      <c r="J1562" s="132">
        <f t="shared" si="835"/>
        <v>1.18380522E-3</v>
      </c>
      <c r="K1562" s="132">
        <f t="shared" si="836"/>
        <v>2.0796145000000002E-3</v>
      </c>
      <c r="L1562" s="300">
        <f t="shared" si="837"/>
        <v>2.7763241130000001E-3</v>
      </c>
      <c r="M1562" s="132">
        <v>1.9953388999999998E-2</v>
      </c>
      <c r="N1562" s="132">
        <v>8.7601490000000003E-4</v>
      </c>
      <c r="O1562" s="132">
        <v>1.2035996000000001E-3</v>
      </c>
      <c r="P1562" s="132">
        <v>1.0111893999999999E-3</v>
      </c>
      <c r="Q1562" s="132">
        <v>1.7261581999999999E-4</v>
      </c>
      <c r="R1562" s="132">
        <v>0</v>
      </c>
      <c r="S1562" s="132">
        <v>0</v>
      </c>
      <c r="T1562" s="132">
        <v>0</v>
      </c>
      <c r="U1562" s="304">
        <v>4.4623312999999999E-5</v>
      </c>
      <c r="V1562" s="132">
        <v>0</v>
      </c>
      <c r="W1562" s="132">
        <v>2.7317007999999999E-3</v>
      </c>
      <c r="X1562" s="132">
        <v>0</v>
      </c>
      <c r="Y1562" s="132">
        <v>0</v>
      </c>
      <c r="Z1562" s="132">
        <v>0</v>
      </c>
      <c r="AA1562" s="74"/>
      <c r="AB1562" s="301">
        <f t="shared" si="838"/>
        <v>0.15002548120300749</v>
      </c>
      <c r="AC1562" s="338">
        <f t="shared" si="843"/>
        <v>0.15002548120300749</v>
      </c>
      <c r="AD1562" s="74"/>
      <c r="AE1562" s="136">
        <v>2.4190418999999999</v>
      </c>
      <c r="AF1562" s="136">
        <v>1.9792654999999999</v>
      </c>
      <c r="AG1562" s="136">
        <v>0.37030269999999998</v>
      </c>
      <c r="AH1562" s="136">
        <v>0</v>
      </c>
      <c r="AI1562" s="136">
        <v>2.9473684E-2</v>
      </c>
      <c r="AJ1562" s="136">
        <v>3.8947368000000003E-2</v>
      </c>
      <c r="AK1562" s="136">
        <v>1.0526316E-3</v>
      </c>
      <c r="AL1562" s="74"/>
      <c r="AM1562" s="133">
        <v>3.0451285E-3</v>
      </c>
      <c r="AN1562" s="340">
        <f t="shared" si="839"/>
        <v>3.0451285E-3</v>
      </c>
      <c r="AP1562" s="133">
        <v>2.8260022999999999E-3</v>
      </c>
      <c r="AQ1562" s="133">
        <v>1.2777363E-4</v>
      </c>
      <c r="AR1562" s="145">
        <v>9.1352611999999996E-5</v>
      </c>
      <c r="AS1562" s="134">
        <f t="shared" si="840"/>
        <v>1.6942459860000002E-7</v>
      </c>
      <c r="AT1562" s="135">
        <f t="shared" si="841"/>
        <v>4.7253560994899996E-10</v>
      </c>
      <c r="AU1562" s="135">
        <f t="shared" si="842"/>
        <v>1.2794483654030001E-2</v>
      </c>
      <c r="AV1562" s="302">
        <v>1.3922365E-7</v>
      </c>
      <c r="AW1562" s="302">
        <v>4.2007134999999999E-10</v>
      </c>
      <c r="AX1562" s="302">
        <v>1.1476949000000001E-14</v>
      </c>
      <c r="AY1562" s="303">
        <v>0</v>
      </c>
      <c r="AZ1562" s="303">
        <v>0</v>
      </c>
      <c r="BA1562" s="302">
        <v>1.5035659999999999E-10</v>
      </c>
      <c r="BB1562" s="302">
        <v>3.0050591999999998E-8</v>
      </c>
      <c r="BC1562" s="302">
        <v>2.1314287000000002E-11</v>
      </c>
      <c r="BD1562" s="302">
        <v>3.1138496E-11</v>
      </c>
      <c r="BE1562" s="303">
        <v>0</v>
      </c>
      <c r="BF1562" s="303">
        <v>0</v>
      </c>
      <c r="BG1562" s="303">
        <v>0</v>
      </c>
      <c r="BH1562" s="303">
        <v>0</v>
      </c>
      <c r="BI1562" s="303">
        <v>0</v>
      </c>
      <c r="BJ1562" s="303">
        <v>0</v>
      </c>
      <c r="BK1562" s="303">
        <v>0</v>
      </c>
      <c r="BL1562" s="303">
        <v>0</v>
      </c>
      <c r="BM1562" s="302">
        <v>9.0065403000000002E-7</v>
      </c>
      <c r="BN1562" s="303">
        <v>1.2793583000000001E-2</v>
      </c>
      <c r="BO1562" s="303">
        <v>0</v>
      </c>
      <c r="BP1562" s="303">
        <v>0</v>
      </c>
      <c r="BQ1562" s="303">
        <v>0</v>
      </c>
      <c r="BR1562" s="74"/>
      <c r="BS1562" s="144">
        <v>7.9876586999999995E-6</v>
      </c>
      <c r="BT1562" s="144">
        <v>2.641797E-7</v>
      </c>
      <c r="BU1562" s="144">
        <v>4.1831084999999997E-6</v>
      </c>
      <c r="BV1562" s="136">
        <v>0</v>
      </c>
      <c r="BW1562" s="144">
        <v>2.995332E-7</v>
      </c>
      <c r="BX1562" s="144">
        <v>9.7338065000000005E-8</v>
      </c>
      <c r="BY1562" s="136">
        <v>0</v>
      </c>
      <c r="BZ1562" s="144">
        <v>1.4773823999999999E-7</v>
      </c>
      <c r="CA1562" s="136">
        <v>0</v>
      </c>
      <c r="CB1562" s="136">
        <v>0</v>
      </c>
      <c r="CC1562" s="136">
        <v>0</v>
      </c>
      <c r="CD1562" s="136">
        <v>0</v>
      </c>
      <c r="CE1562" s="136">
        <v>0</v>
      </c>
      <c r="CF1562" s="144">
        <v>2.0158785E-7</v>
      </c>
      <c r="CG1562" s="144">
        <v>2.7726515E-6</v>
      </c>
      <c r="CH1562" s="144">
        <v>2.1521595999999999E-8</v>
      </c>
      <c r="CI1562" s="136">
        <v>0</v>
      </c>
      <c r="CK1562" s="244"/>
      <c r="CL1562" s="233" t="s">
        <v>4679</v>
      </c>
    </row>
    <row r="1563" spans="1:90" ht="14.5" customHeight="1">
      <c r="A1563" s="74" t="s">
        <v>5718</v>
      </c>
      <c r="B1563" s="129" t="s">
        <v>5687</v>
      </c>
      <c r="C1563" s="130" t="str">
        <f t="shared" si="832"/>
        <v>B.046.08.111</v>
      </c>
      <c r="D1563" s="131" t="s">
        <v>5689</v>
      </c>
      <c r="E1563" s="129" t="s">
        <v>2549</v>
      </c>
      <c r="F1563" s="132" t="s">
        <v>5720</v>
      </c>
      <c r="G1563" s="132">
        <f t="shared" si="833"/>
        <v>2.7036572538E-2</v>
      </c>
      <c r="H1563" s="348">
        <f t="shared" si="834"/>
        <v>2.7036572538E-2</v>
      </c>
      <c r="I1563" s="74"/>
      <c r="J1563" s="132">
        <f t="shared" si="835"/>
        <v>1.05217013E-3</v>
      </c>
      <c r="K1563" s="132">
        <f t="shared" si="836"/>
        <v>2.5353246E-3</v>
      </c>
      <c r="L1563" s="300">
        <f t="shared" si="837"/>
        <v>6.4181738079999995E-3</v>
      </c>
      <c r="M1563" s="132">
        <v>1.7030903999999999E-2</v>
      </c>
      <c r="N1563" s="132">
        <v>1.4265649E-3</v>
      </c>
      <c r="O1563" s="132">
        <v>1.1087597E-3</v>
      </c>
      <c r="P1563" s="132">
        <v>9.3151088000000004E-4</v>
      </c>
      <c r="Q1563" s="132">
        <v>1.2065925E-4</v>
      </c>
      <c r="R1563" s="132">
        <v>0</v>
      </c>
      <c r="S1563" s="132">
        <v>0</v>
      </c>
      <c r="T1563" s="132">
        <v>0</v>
      </c>
      <c r="U1563" s="304">
        <v>5.2123107999999998E-5</v>
      </c>
      <c r="V1563" s="132">
        <v>0</v>
      </c>
      <c r="W1563" s="132">
        <v>6.3660506999999996E-3</v>
      </c>
      <c r="X1563" s="132">
        <v>0</v>
      </c>
      <c r="Y1563" s="132">
        <v>0</v>
      </c>
      <c r="Z1563" s="132">
        <v>0</v>
      </c>
      <c r="AA1563" s="74"/>
      <c r="AB1563" s="301">
        <f t="shared" si="838"/>
        <v>0.12805190977443609</v>
      </c>
      <c r="AC1563" s="338">
        <f t="shared" si="843"/>
        <v>0.12805190977443609</v>
      </c>
      <c r="AD1563" s="74"/>
      <c r="AE1563" s="136">
        <v>2.5500704000000001</v>
      </c>
      <c r="AF1563" s="136">
        <v>1.5649987999999999</v>
      </c>
      <c r="AG1563" s="136">
        <v>0.86296629000000002</v>
      </c>
      <c r="AH1563" s="136">
        <v>0</v>
      </c>
      <c r="AI1563" s="136">
        <v>4.8421052999999999E-2</v>
      </c>
      <c r="AJ1563" s="136">
        <v>0.04</v>
      </c>
      <c r="AK1563" s="136">
        <v>3.3684210999999999E-2</v>
      </c>
      <c r="AL1563" s="74"/>
      <c r="AM1563" s="133">
        <v>2.7983916000000001E-3</v>
      </c>
      <c r="AN1563" s="340">
        <f t="shared" si="839"/>
        <v>2.7983916000000001E-3</v>
      </c>
      <c r="AP1563" s="133">
        <v>2.6238284000000001E-3</v>
      </c>
      <c r="AQ1563" s="133">
        <v>1.1356304E-4</v>
      </c>
      <c r="AR1563" s="145">
        <v>6.1000142000000001E-5</v>
      </c>
      <c r="AS1563" s="134">
        <f t="shared" si="840"/>
        <v>1.5730386397E-7</v>
      </c>
      <c r="AT1563" s="135">
        <f t="shared" si="841"/>
        <v>4.1998166097089997E-10</v>
      </c>
      <c r="AU1563" s="135">
        <f t="shared" si="842"/>
        <v>8.5434373260000005E-3</v>
      </c>
      <c r="AV1563" s="302">
        <v>1.1883217E-7</v>
      </c>
      <c r="AW1563" s="302">
        <v>3.5854533999999999E-10</v>
      </c>
      <c r="AX1563" s="302">
        <v>9.7959708999999995E-15</v>
      </c>
      <c r="AY1563" s="303">
        <v>0</v>
      </c>
      <c r="AZ1563" s="303">
        <v>0</v>
      </c>
      <c r="BA1563" s="302">
        <v>1.3850897000000001E-10</v>
      </c>
      <c r="BB1563" s="302">
        <v>3.8333184999999999E-8</v>
      </c>
      <c r="BC1563" s="302">
        <v>1.9634787999999999E-11</v>
      </c>
      <c r="BD1563" s="302">
        <v>4.1791737E-11</v>
      </c>
      <c r="BE1563" s="303">
        <v>0</v>
      </c>
      <c r="BF1563" s="303">
        <v>0</v>
      </c>
      <c r="BG1563" s="303">
        <v>0</v>
      </c>
      <c r="BH1563" s="303">
        <v>0</v>
      </c>
      <c r="BI1563" s="303">
        <v>0</v>
      </c>
      <c r="BJ1563" s="303">
        <v>0</v>
      </c>
      <c r="BK1563" s="303">
        <v>0</v>
      </c>
      <c r="BL1563" s="303">
        <v>0</v>
      </c>
      <c r="BM1563" s="302">
        <v>1.0520259999999999E-6</v>
      </c>
      <c r="BN1563" s="303">
        <v>8.5423853000000001E-3</v>
      </c>
      <c r="BO1563" s="303">
        <v>0</v>
      </c>
      <c r="BP1563" s="303">
        <v>0</v>
      </c>
      <c r="BQ1563" s="303">
        <v>0</v>
      </c>
      <c r="BR1563" s="74"/>
      <c r="BS1563" s="144">
        <v>7.6035063999999996E-6</v>
      </c>
      <c r="BT1563" s="144">
        <v>3.3372581000000001E-7</v>
      </c>
      <c r="BU1563" s="144">
        <v>3.5704268999999999E-6</v>
      </c>
      <c r="BV1563" s="136">
        <v>0</v>
      </c>
      <c r="BW1563" s="144">
        <v>3.1603495000000001E-7</v>
      </c>
      <c r="BX1563" s="144">
        <v>8.9668130000000001E-8</v>
      </c>
      <c r="BY1563" s="136">
        <v>0</v>
      </c>
      <c r="BZ1563" s="144">
        <v>1.3609692000000001E-7</v>
      </c>
      <c r="CA1563" s="136">
        <v>0</v>
      </c>
      <c r="CB1563" s="136">
        <v>0</v>
      </c>
      <c r="CC1563" s="136">
        <v>0</v>
      </c>
      <c r="CD1563" s="136">
        <v>0</v>
      </c>
      <c r="CE1563" s="136">
        <v>0</v>
      </c>
      <c r="CF1563" s="144">
        <v>1.9156908000000001E-7</v>
      </c>
      <c r="CG1563" s="144">
        <v>2.9408458999999999E-6</v>
      </c>
      <c r="CH1563" s="144">
        <v>2.5138709000000001E-8</v>
      </c>
      <c r="CI1563" s="136">
        <v>0</v>
      </c>
      <c r="CK1563" s="244"/>
      <c r="CL1563" s="233" t="s">
        <v>4679</v>
      </c>
    </row>
    <row r="1564" spans="1:90" ht="14.5" customHeight="1">
      <c r="A1564" s="74" t="s">
        <v>5721</v>
      </c>
      <c r="B1564" s="129" t="s">
        <v>5687</v>
      </c>
      <c r="C1564" s="130" t="str">
        <f t="shared" si="832"/>
        <v>B.046.08.112</v>
      </c>
      <c r="D1564" s="131" t="s">
        <v>5689</v>
      </c>
      <c r="E1564" s="129" t="s">
        <v>2549</v>
      </c>
      <c r="F1564" s="132" t="s">
        <v>5723</v>
      </c>
      <c r="G1564" s="132">
        <f t="shared" si="833"/>
        <v>4.0995376745999998E-2</v>
      </c>
      <c r="H1564" s="348">
        <f t="shared" si="834"/>
        <v>4.0995376745999998E-2</v>
      </c>
      <c r="I1564" s="74"/>
      <c r="J1564" s="132">
        <f t="shared" si="835"/>
        <v>3.0954890659999996E-3</v>
      </c>
      <c r="K1564" s="132">
        <f t="shared" si="836"/>
        <v>8.9613743999999995E-3</v>
      </c>
      <c r="L1564" s="300">
        <f t="shared" si="837"/>
        <v>9.3739279999999997E-5</v>
      </c>
      <c r="M1564" s="132">
        <v>2.8844774E-2</v>
      </c>
      <c r="N1564" s="132">
        <v>5.3746345999999999E-3</v>
      </c>
      <c r="O1564" s="132">
        <v>3.5867398000000001E-3</v>
      </c>
      <c r="P1564" s="132">
        <v>3.0133553999999998E-3</v>
      </c>
      <c r="Q1564" s="304">
        <v>8.2133666000000003E-5</v>
      </c>
      <c r="R1564" s="132">
        <v>0</v>
      </c>
      <c r="S1564" s="132">
        <v>0</v>
      </c>
      <c r="T1564" s="132">
        <v>0</v>
      </c>
      <c r="U1564" s="304">
        <v>9.3739279999999997E-5</v>
      </c>
      <c r="V1564" s="132">
        <v>0</v>
      </c>
      <c r="W1564" s="132">
        <v>0</v>
      </c>
      <c r="X1564" s="132">
        <v>0</v>
      </c>
      <c r="Y1564" s="132">
        <v>0</v>
      </c>
      <c r="Z1564" s="132">
        <v>0</v>
      </c>
      <c r="AA1564" s="74"/>
      <c r="AB1564" s="301">
        <f t="shared" si="838"/>
        <v>0.21687799999999999</v>
      </c>
      <c r="AC1564" s="338">
        <f t="shared" si="843"/>
        <v>0.21687799999999999</v>
      </c>
      <c r="AD1564" s="74"/>
      <c r="AE1564" s="136">
        <v>2.6405965</v>
      </c>
      <c r="AF1564" s="136">
        <v>2.4195438999999999</v>
      </c>
      <c r="AG1564" s="136">
        <v>0</v>
      </c>
      <c r="AH1564" s="136">
        <v>0</v>
      </c>
      <c r="AI1564" s="136">
        <v>7.1578947000000004E-2</v>
      </c>
      <c r="AJ1564" s="136">
        <v>0.13684210999999999</v>
      </c>
      <c r="AK1564" s="136">
        <v>1.2631579E-2</v>
      </c>
      <c r="AL1564" s="74"/>
      <c r="AM1564" s="133">
        <v>5.9454275000000003E-3</v>
      </c>
      <c r="AN1564" s="340">
        <f t="shared" si="839"/>
        <v>5.9454275000000003E-3</v>
      </c>
      <c r="AP1564" s="133">
        <v>5.5824665999999997E-3</v>
      </c>
      <c r="AQ1564" s="133">
        <v>2.2228450000000001E-4</v>
      </c>
      <c r="AR1564" s="133">
        <v>1.4067640999999999E-4</v>
      </c>
      <c r="AS1564" s="134">
        <f t="shared" si="840"/>
        <v>3.3468024427999999E-7</v>
      </c>
      <c r="AT1564" s="135">
        <f t="shared" si="841"/>
        <v>8.2205805516699998E-10</v>
      </c>
      <c r="AU1564" s="135">
        <f t="shared" si="842"/>
        <v>1.9702578985500003E-2</v>
      </c>
      <c r="AV1564" s="302">
        <v>2.0126277999999999E-7</v>
      </c>
      <c r="AW1564" s="302">
        <v>6.0725838999999999E-10</v>
      </c>
      <c r="AX1564" s="302">
        <v>1.6591167E-14</v>
      </c>
      <c r="AY1564" s="303">
        <v>0</v>
      </c>
      <c r="AZ1564" s="303">
        <v>0</v>
      </c>
      <c r="BA1564" s="302">
        <v>4.4806427999999999E-10</v>
      </c>
      <c r="BB1564" s="302">
        <v>1.329694E-7</v>
      </c>
      <c r="BC1564" s="302">
        <v>6.3516803999999994E-11</v>
      </c>
      <c r="BD1564" s="302">
        <v>1.5126626999999999E-10</v>
      </c>
      <c r="BE1564" s="303">
        <v>0</v>
      </c>
      <c r="BF1564" s="303">
        <v>0</v>
      </c>
      <c r="BG1564" s="303">
        <v>0</v>
      </c>
      <c r="BH1564" s="303">
        <v>0</v>
      </c>
      <c r="BI1564" s="303">
        <v>0</v>
      </c>
      <c r="BJ1564" s="303">
        <v>0</v>
      </c>
      <c r="BK1564" s="303">
        <v>0</v>
      </c>
      <c r="BL1564" s="303">
        <v>0</v>
      </c>
      <c r="BM1564" s="302">
        <v>1.8919855E-6</v>
      </c>
      <c r="BN1564" s="303">
        <v>1.9700687000000001E-2</v>
      </c>
      <c r="BO1564" s="303">
        <v>0</v>
      </c>
      <c r="BP1564" s="303">
        <v>0</v>
      </c>
      <c r="BQ1564" s="303">
        <v>0</v>
      </c>
      <c r="BR1564" s="74"/>
      <c r="BS1564" s="144">
        <v>1.2379526999999999E-5</v>
      </c>
      <c r="BT1564" s="144">
        <v>1.1903904E-6</v>
      </c>
      <c r="BU1564" s="144">
        <v>6.0471340999999997E-6</v>
      </c>
      <c r="BV1564" s="136">
        <v>0</v>
      </c>
      <c r="BW1564" s="144">
        <v>8.3777554000000005E-7</v>
      </c>
      <c r="BX1564" s="144">
        <v>2.9006847000000001E-7</v>
      </c>
      <c r="BY1564" s="136">
        <v>0</v>
      </c>
      <c r="BZ1564" s="144">
        <v>4.4026152000000001E-7</v>
      </c>
      <c r="CA1564" s="136">
        <v>0</v>
      </c>
      <c r="CB1564" s="136">
        <v>0</v>
      </c>
      <c r="CC1564" s="136">
        <v>0</v>
      </c>
      <c r="CD1564" s="136">
        <v>0</v>
      </c>
      <c r="CE1564" s="136">
        <v>0</v>
      </c>
      <c r="CF1564" s="144">
        <v>6.2690252000000002E-7</v>
      </c>
      <c r="CG1564" s="144">
        <v>2.9017847999999998E-6</v>
      </c>
      <c r="CH1564" s="144">
        <v>4.5209975999999998E-8</v>
      </c>
      <c r="CI1564" s="136">
        <v>0</v>
      </c>
      <c r="CK1564" s="244"/>
      <c r="CL1564" s="233" t="s">
        <v>4679</v>
      </c>
    </row>
    <row r="1565" spans="1:90" ht="14.5" customHeight="1">
      <c r="A1565" s="74" t="s">
        <v>5724</v>
      </c>
      <c r="B1565" s="129" t="s">
        <v>5687</v>
      </c>
      <c r="C1565" s="130" t="str">
        <f t="shared" si="832"/>
        <v>B.046.08.113</v>
      </c>
      <c r="D1565" s="131" t="s">
        <v>5689</v>
      </c>
      <c r="E1565" s="129" t="s">
        <v>2549</v>
      </c>
      <c r="F1565" s="132" t="s">
        <v>5726</v>
      </c>
      <c r="G1565" s="132">
        <f t="shared" si="833"/>
        <v>1.0275108412E-2</v>
      </c>
      <c r="H1565" s="348">
        <f t="shared" si="834"/>
        <v>1.0275108412E-2</v>
      </c>
      <c r="I1565" s="74"/>
      <c r="J1565" s="132">
        <f t="shared" si="835"/>
        <v>7.3198626199999994E-4</v>
      </c>
      <c r="K1565" s="132">
        <f t="shared" si="836"/>
        <v>1.5813745699999999E-3</v>
      </c>
      <c r="L1565" s="300">
        <f t="shared" si="837"/>
        <v>1.9243668000000001E-4</v>
      </c>
      <c r="M1565" s="132">
        <v>7.7693108999999996E-3</v>
      </c>
      <c r="N1565" s="132">
        <v>7.8716967999999999E-4</v>
      </c>
      <c r="O1565" s="132">
        <v>7.9420488999999998E-4</v>
      </c>
      <c r="P1565" s="132">
        <v>6.6724147999999998E-4</v>
      </c>
      <c r="Q1565" s="304">
        <v>6.4744781999999995E-5</v>
      </c>
      <c r="R1565" s="132">
        <v>0</v>
      </c>
      <c r="S1565" s="132">
        <v>0</v>
      </c>
      <c r="T1565" s="132">
        <v>0</v>
      </c>
      <c r="U1565" s="132">
        <v>1.9243668000000001E-4</v>
      </c>
      <c r="V1565" s="132">
        <v>0</v>
      </c>
      <c r="W1565" s="132">
        <v>0</v>
      </c>
      <c r="X1565" s="132">
        <v>0</v>
      </c>
      <c r="Y1565" s="132">
        <v>0</v>
      </c>
      <c r="Z1565" s="132">
        <v>0</v>
      </c>
      <c r="AA1565" s="74"/>
      <c r="AB1565" s="301">
        <f t="shared" si="838"/>
        <v>5.8415871428571423E-2</v>
      </c>
      <c r="AC1565" s="338">
        <f t="shared" si="843"/>
        <v>5.8415871428571423E-2</v>
      </c>
      <c r="AD1565" s="74"/>
      <c r="AE1565" s="136">
        <v>1.3878421000000001</v>
      </c>
      <c r="AF1565" s="136">
        <v>0.61626316000000003</v>
      </c>
      <c r="AG1565" s="136">
        <v>0</v>
      </c>
      <c r="AH1565" s="136">
        <v>0</v>
      </c>
      <c r="AI1565" s="136">
        <v>3.4736841999999997E-2</v>
      </c>
      <c r="AJ1565" s="136">
        <v>0.2</v>
      </c>
      <c r="AK1565" s="136">
        <v>0.53684211000000004</v>
      </c>
      <c r="AL1565" s="74"/>
      <c r="AM1565" s="133">
        <v>1.3727216999999999E-3</v>
      </c>
      <c r="AN1565" s="340">
        <f t="shared" si="839"/>
        <v>1.3727216999999999E-3</v>
      </c>
      <c r="AP1565" s="133">
        <v>1.2871137999999999E-3</v>
      </c>
      <c r="AQ1565" s="145">
        <v>5.4784182E-5</v>
      </c>
      <c r="AR1565" s="145">
        <v>3.0823786999999999E-5</v>
      </c>
      <c r="AS1565" s="134">
        <f t="shared" si="840"/>
        <v>7.7165094011000007E-8</v>
      </c>
      <c r="AT1565" s="135">
        <f t="shared" si="841"/>
        <v>2.0260422081420001E-10</v>
      </c>
      <c r="AU1565" s="135">
        <f t="shared" si="842"/>
        <v>4.3170569430000007E-3</v>
      </c>
      <c r="AV1565" s="302">
        <v>5.4209929000000001E-8</v>
      </c>
      <c r="AW1565" s="302">
        <v>1.6356444000000001E-10</v>
      </c>
      <c r="AX1565" s="302">
        <v>4.4688142000000002E-15</v>
      </c>
      <c r="AY1565" s="303">
        <v>0</v>
      </c>
      <c r="AZ1565" s="303">
        <v>0</v>
      </c>
      <c r="BA1565" s="302">
        <v>9.9214010999999995E-11</v>
      </c>
      <c r="BB1565" s="302">
        <v>2.2855951000000001E-8</v>
      </c>
      <c r="BC1565" s="302">
        <v>1.4064404E-11</v>
      </c>
      <c r="BD1565" s="302">
        <v>2.4970908E-11</v>
      </c>
      <c r="BE1565" s="303">
        <v>0</v>
      </c>
      <c r="BF1565" s="303">
        <v>0</v>
      </c>
      <c r="BG1565" s="303">
        <v>0</v>
      </c>
      <c r="BH1565" s="303">
        <v>0</v>
      </c>
      <c r="BI1565" s="303">
        <v>0</v>
      </c>
      <c r="BJ1565" s="303">
        <v>0</v>
      </c>
      <c r="BK1565" s="303">
        <v>0</v>
      </c>
      <c r="BL1565" s="303">
        <v>0</v>
      </c>
      <c r="BM1565" s="302">
        <v>3.8840429999999997E-6</v>
      </c>
      <c r="BN1565" s="303">
        <v>4.3131729000000004E-3</v>
      </c>
      <c r="BO1565" s="303">
        <v>0</v>
      </c>
      <c r="BP1565" s="303">
        <v>0</v>
      </c>
      <c r="BQ1565" s="303">
        <v>0</v>
      </c>
      <c r="BR1565" s="74"/>
      <c r="BS1565" s="144">
        <v>3.1063450999999999E-6</v>
      </c>
      <c r="BT1565" s="144">
        <v>2.0482095000000001E-7</v>
      </c>
      <c r="BU1565" s="144">
        <v>1.6287895E-6</v>
      </c>
      <c r="BV1565" s="136">
        <v>0</v>
      </c>
      <c r="BW1565" s="144">
        <v>1.7877357000000001E-7</v>
      </c>
      <c r="BX1565" s="144">
        <v>6.4229304999999994E-8</v>
      </c>
      <c r="BY1565" s="136">
        <v>0</v>
      </c>
      <c r="BZ1565" s="144">
        <v>9.7486262000000001E-8</v>
      </c>
      <c r="CA1565" s="136">
        <v>0</v>
      </c>
      <c r="CB1565" s="136">
        <v>0</v>
      </c>
      <c r="CC1565" s="136">
        <v>0</v>
      </c>
      <c r="CD1565" s="136">
        <v>0</v>
      </c>
      <c r="CE1565" s="136">
        <v>0</v>
      </c>
      <c r="CF1565" s="144">
        <v>1.3499919999999999E-7</v>
      </c>
      <c r="CG1565" s="144">
        <v>7.0443504000000003E-7</v>
      </c>
      <c r="CH1565" s="144">
        <v>9.2811226999999999E-8</v>
      </c>
      <c r="CI1565" s="136">
        <v>0</v>
      </c>
      <c r="CK1565" s="244"/>
      <c r="CL1565" s="233" t="s">
        <v>4679</v>
      </c>
    </row>
    <row r="1566" spans="1:90" ht="14.5" customHeight="1">
      <c r="A1566" s="74" t="s">
        <v>5727</v>
      </c>
      <c r="B1566" s="129" t="s">
        <v>5687</v>
      </c>
      <c r="C1566" s="130" t="str">
        <f t="shared" si="832"/>
        <v>B.046.08.114</v>
      </c>
      <c r="D1566" s="131" t="s">
        <v>5689</v>
      </c>
      <c r="E1566" s="129" t="s">
        <v>2549</v>
      </c>
      <c r="F1566" s="132" t="s">
        <v>5729</v>
      </c>
      <c r="G1566" s="132">
        <f t="shared" si="833"/>
        <v>2.8779216991000001E-2</v>
      </c>
      <c r="H1566" s="348">
        <f t="shared" si="834"/>
        <v>2.8779216991000001E-2</v>
      </c>
      <c r="I1566" s="74"/>
      <c r="J1566" s="132">
        <f t="shared" si="835"/>
        <v>5.1464088099999997E-4</v>
      </c>
      <c r="K1566" s="132">
        <f t="shared" si="836"/>
        <v>1.7621368199999998E-3</v>
      </c>
      <c r="L1566" s="300">
        <f t="shared" si="837"/>
        <v>1.269691329E-2</v>
      </c>
      <c r="M1566" s="132">
        <v>1.3805526E-2</v>
      </c>
      <c r="N1566" s="132">
        <v>1.2108523E-3</v>
      </c>
      <c r="O1566" s="132">
        <v>5.5128451999999996E-4</v>
      </c>
      <c r="P1566" s="132">
        <v>4.6315491999999997E-4</v>
      </c>
      <c r="Q1566" s="304">
        <v>5.1485961000000001E-5</v>
      </c>
      <c r="R1566" s="132">
        <v>0</v>
      </c>
      <c r="S1566" s="132">
        <v>0</v>
      </c>
      <c r="T1566" s="132">
        <v>0</v>
      </c>
      <c r="U1566" s="304">
        <v>3.6073289999999998E-5</v>
      </c>
      <c r="V1566" s="132">
        <v>0</v>
      </c>
      <c r="W1566" s="132">
        <v>1.266084E-2</v>
      </c>
      <c r="X1566" s="132">
        <v>0</v>
      </c>
      <c r="Y1566" s="132">
        <v>0</v>
      </c>
      <c r="Z1566" s="132">
        <v>0</v>
      </c>
      <c r="AA1566" s="74"/>
      <c r="AB1566" s="301">
        <f t="shared" si="838"/>
        <v>0.10380094736842105</v>
      </c>
      <c r="AC1566" s="338">
        <f t="shared" si="843"/>
        <v>0.10380094736842105</v>
      </c>
      <c r="AD1566" s="74"/>
      <c r="AE1566" s="136">
        <v>2.8599777999999998</v>
      </c>
      <c r="AF1566" s="136">
        <v>1.0258105</v>
      </c>
      <c r="AG1566" s="136">
        <v>1.7162725000000001</v>
      </c>
      <c r="AH1566" s="136">
        <v>0</v>
      </c>
      <c r="AI1566" s="136">
        <v>5.2631579E-3</v>
      </c>
      <c r="AJ1566" s="136">
        <v>0.11157895</v>
      </c>
      <c r="AK1566" s="136">
        <v>1.0526316E-3</v>
      </c>
      <c r="AL1566" s="74"/>
      <c r="AM1566" s="133">
        <v>2.1881422999999998E-3</v>
      </c>
      <c r="AN1566" s="340">
        <f t="shared" si="839"/>
        <v>2.1881422999999998E-3</v>
      </c>
      <c r="AP1566" s="133">
        <v>2.0755083999999999E-3</v>
      </c>
      <c r="AQ1566" s="145">
        <v>8.9719387999999994E-5</v>
      </c>
      <c r="AR1566" s="145">
        <v>2.2914483999999998E-5</v>
      </c>
      <c r="AS1566" s="134">
        <f t="shared" si="840"/>
        <v>1.2443095880599999E-7</v>
      </c>
      <c r="AT1566" s="135">
        <f t="shared" si="841"/>
        <v>3.3180246697250001E-10</v>
      </c>
      <c r="AU1566" s="135">
        <f t="shared" si="842"/>
        <v>3.2093115847599998E-3</v>
      </c>
      <c r="AV1566" s="302">
        <v>9.6327279999999996E-8</v>
      </c>
      <c r="AW1566" s="302">
        <v>2.9064265000000001E-10</v>
      </c>
      <c r="AX1566" s="302">
        <v>7.9407725000000002E-15</v>
      </c>
      <c r="AY1566" s="303">
        <v>0</v>
      </c>
      <c r="AZ1566" s="303">
        <v>0</v>
      </c>
      <c r="BA1566" s="302">
        <v>6.8867806000000004E-11</v>
      </c>
      <c r="BB1566" s="302">
        <v>2.8034810999999999E-8</v>
      </c>
      <c r="BC1566" s="302">
        <v>9.7625791999999997E-12</v>
      </c>
      <c r="BD1566" s="302">
        <v>3.1389297000000002E-11</v>
      </c>
      <c r="BE1566" s="303">
        <v>0</v>
      </c>
      <c r="BF1566" s="303">
        <v>0</v>
      </c>
      <c r="BG1566" s="303">
        <v>0</v>
      </c>
      <c r="BH1566" s="303">
        <v>0</v>
      </c>
      <c r="BI1566" s="303">
        <v>0</v>
      </c>
      <c r="BJ1566" s="303">
        <v>0</v>
      </c>
      <c r="BK1566" s="303">
        <v>0</v>
      </c>
      <c r="BL1566" s="303">
        <v>0</v>
      </c>
      <c r="BM1566" s="302">
        <v>7.2808475999999995E-7</v>
      </c>
      <c r="BN1566" s="303">
        <v>3.2085834999999998E-3</v>
      </c>
      <c r="BO1566" s="303">
        <v>0</v>
      </c>
      <c r="BP1566" s="303">
        <v>0</v>
      </c>
      <c r="BQ1566" s="303">
        <v>0</v>
      </c>
      <c r="BR1566" s="74"/>
      <c r="BS1566" s="144">
        <v>7.0020047999999997E-6</v>
      </c>
      <c r="BT1566" s="144">
        <v>2.3908047E-7</v>
      </c>
      <c r="BU1566" s="144">
        <v>2.8942458999999998E-6</v>
      </c>
      <c r="BV1566" s="136">
        <v>0</v>
      </c>
      <c r="BW1566" s="144">
        <v>2.0977645E-7</v>
      </c>
      <c r="BX1566" s="144">
        <v>4.4583735999999999E-8</v>
      </c>
      <c r="BY1566" s="136">
        <v>0</v>
      </c>
      <c r="BZ1566" s="144">
        <v>6.7668517000000004E-8</v>
      </c>
      <c r="CA1566" s="136">
        <v>0</v>
      </c>
      <c r="CB1566" s="136">
        <v>0</v>
      </c>
      <c r="CC1566" s="136">
        <v>0</v>
      </c>
      <c r="CD1566" s="136">
        <v>0</v>
      </c>
      <c r="CE1566" s="136">
        <v>0</v>
      </c>
      <c r="CF1566" s="144">
        <v>9.9998080999999996E-8</v>
      </c>
      <c r="CG1566" s="144">
        <v>3.4292537000000001E-6</v>
      </c>
      <c r="CH1566" s="144">
        <v>1.7397964E-8</v>
      </c>
      <c r="CI1566" s="136">
        <v>0</v>
      </c>
      <c r="CK1566" s="244"/>
      <c r="CL1566" s="233" t="s">
        <v>4679</v>
      </c>
    </row>
    <row r="1567" spans="1:90" ht="14.5" customHeight="1">
      <c r="A1567" s="74" t="s">
        <v>5730</v>
      </c>
      <c r="B1567" s="129" t="s">
        <v>5687</v>
      </c>
      <c r="C1567" s="130" t="str">
        <f t="shared" si="832"/>
        <v>B.046.08.115</v>
      </c>
      <c r="D1567" s="131" t="s">
        <v>5689</v>
      </c>
      <c r="E1567" s="129" t="s">
        <v>2549</v>
      </c>
      <c r="F1567" s="132" t="s">
        <v>5732</v>
      </c>
      <c r="G1567" s="132">
        <f t="shared" si="833"/>
        <v>3.6625407894000005E-2</v>
      </c>
      <c r="H1567" s="348">
        <f t="shared" si="834"/>
        <v>3.6625407894000005E-2</v>
      </c>
      <c r="I1567" s="74"/>
      <c r="J1567" s="132">
        <f t="shared" si="835"/>
        <v>1.39947506E-3</v>
      </c>
      <c r="K1567" s="132">
        <f t="shared" si="836"/>
        <v>2.7203084E-3</v>
      </c>
      <c r="L1567" s="300">
        <f t="shared" si="837"/>
        <v>3.5329434000000001E-5</v>
      </c>
      <c r="M1567" s="132">
        <v>3.2470295000000003E-2</v>
      </c>
      <c r="N1567" s="132">
        <v>1.2059023999999999E-3</v>
      </c>
      <c r="O1567" s="132">
        <v>1.514406E-3</v>
      </c>
      <c r="P1567" s="132">
        <v>1.2723096000000001E-3</v>
      </c>
      <c r="Q1567" s="132">
        <v>1.2716546E-4</v>
      </c>
      <c r="R1567" s="132">
        <v>0</v>
      </c>
      <c r="S1567" s="132">
        <v>0</v>
      </c>
      <c r="T1567" s="132">
        <v>0</v>
      </c>
      <c r="U1567" s="304">
        <v>3.5329434000000001E-5</v>
      </c>
      <c r="V1567" s="132">
        <v>0</v>
      </c>
      <c r="W1567" s="132">
        <v>0</v>
      </c>
      <c r="X1567" s="132">
        <v>0</v>
      </c>
      <c r="Y1567" s="132">
        <v>0</v>
      </c>
      <c r="Z1567" s="132">
        <v>0</v>
      </c>
      <c r="AA1567" s="74"/>
      <c r="AB1567" s="301">
        <f t="shared" si="838"/>
        <v>0.24413755639097745</v>
      </c>
      <c r="AC1567" s="338">
        <f t="shared" si="843"/>
        <v>0.24413755639097745</v>
      </c>
      <c r="AD1567" s="74"/>
      <c r="AE1567" s="136">
        <v>2.6482573</v>
      </c>
      <c r="AF1567" s="136">
        <v>2.5145730999999998</v>
      </c>
      <c r="AG1567" s="136">
        <v>0</v>
      </c>
      <c r="AH1567" s="136">
        <v>0</v>
      </c>
      <c r="AI1567" s="136">
        <v>3.4736841999999997E-2</v>
      </c>
      <c r="AJ1567" s="136">
        <v>9.5789473999999999E-2</v>
      </c>
      <c r="AK1567" s="136">
        <v>3.1578946999999999E-3</v>
      </c>
      <c r="AL1567" s="74"/>
      <c r="AM1567" s="133">
        <v>4.6812774999999999E-3</v>
      </c>
      <c r="AN1567" s="340">
        <f t="shared" si="839"/>
        <v>4.6812774999999999E-3</v>
      </c>
      <c r="AP1567" s="133">
        <v>4.4207022000000004E-3</v>
      </c>
      <c r="AQ1567" s="133">
        <v>2.0328529E-4</v>
      </c>
      <c r="AR1567" s="145">
        <v>5.7289966999999998E-5</v>
      </c>
      <c r="AS1567" s="134">
        <f t="shared" si="840"/>
        <v>2.6503010729E-7</v>
      </c>
      <c r="AT1567" s="135">
        <f t="shared" si="841"/>
        <v>7.5179470152299998E-10</v>
      </c>
      <c r="AU1567" s="135">
        <f t="shared" si="842"/>
        <v>8.023804971139999E-3</v>
      </c>
      <c r="AV1567" s="302">
        <v>2.2655965000000001E-7</v>
      </c>
      <c r="AW1567" s="302">
        <v>6.8358515999999996E-10</v>
      </c>
      <c r="AX1567" s="302">
        <v>1.8676523E-14</v>
      </c>
      <c r="AY1567" s="303">
        <v>0</v>
      </c>
      <c r="AZ1567" s="303">
        <v>0</v>
      </c>
      <c r="BA1567" s="302">
        <v>1.8918329000000001E-10</v>
      </c>
      <c r="BB1567" s="302">
        <v>3.8281273999999998E-8</v>
      </c>
      <c r="BC1567" s="302">
        <v>2.6818289999999999E-11</v>
      </c>
      <c r="BD1567" s="302">
        <v>4.1372575000000002E-11</v>
      </c>
      <c r="BE1567" s="303">
        <v>0</v>
      </c>
      <c r="BF1567" s="303">
        <v>0</v>
      </c>
      <c r="BG1567" s="303">
        <v>0</v>
      </c>
      <c r="BH1567" s="303">
        <v>0</v>
      </c>
      <c r="BI1567" s="303">
        <v>0</v>
      </c>
      <c r="BJ1567" s="303">
        <v>0</v>
      </c>
      <c r="BK1567" s="303">
        <v>0</v>
      </c>
      <c r="BL1567" s="303">
        <v>0</v>
      </c>
      <c r="BM1567" s="302">
        <v>7.1307114000000002E-7</v>
      </c>
      <c r="BN1567" s="303">
        <v>8.0230918999999994E-3</v>
      </c>
      <c r="BO1567" s="303">
        <v>0</v>
      </c>
      <c r="BP1567" s="303">
        <v>0</v>
      </c>
      <c r="BQ1567" s="303">
        <v>0</v>
      </c>
      <c r="BR1567" s="74"/>
      <c r="BS1567" s="144">
        <v>1.1063232E-5</v>
      </c>
      <c r="BT1567" s="144">
        <v>3.4751935E-7</v>
      </c>
      <c r="BU1567" s="144">
        <v>6.8072028999999997E-6</v>
      </c>
      <c r="BV1567" s="136">
        <v>0</v>
      </c>
      <c r="BW1567" s="144">
        <v>3.0875736000000003E-7</v>
      </c>
      <c r="BX1567" s="144">
        <v>1.2247374E-7</v>
      </c>
      <c r="BY1567" s="136">
        <v>0</v>
      </c>
      <c r="BZ1567" s="144">
        <v>1.8588878E-7</v>
      </c>
      <c r="CA1567" s="136">
        <v>0</v>
      </c>
      <c r="CB1567" s="136">
        <v>0</v>
      </c>
      <c r="CC1567" s="136">
        <v>0</v>
      </c>
      <c r="CD1567" s="136">
        <v>0</v>
      </c>
      <c r="CE1567" s="136">
        <v>0</v>
      </c>
      <c r="CF1567" s="144">
        <v>2.5462552999999998E-7</v>
      </c>
      <c r="CG1567" s="144">
        <v>3.0197252E-6</v>
      </c>
      <c r="CH1567" s="144">
        <v>1.7039205E-8</v>
      </c>
      <c r="CI1567" s="136">
        <v>0</v>
      </c>
      <c r="CK1567" s="244"/>
      <c r="CL1567" s="233" t="s">
        <v>4679</v>
      </c>
    </row>
    <row r="1568" spans="1:90" ht="14.5" customHeight="1">
      <c r="A1568" s="74" t="s">
        <v>5733</v>
      </c>
      <c r="B1568" s="129" t="s">
        <v>5687</v>
      </c>
      <c r="C1568" s="130" t="str">
        <f t="shared" si="832"/>
        <v>B.046.08.116</v>
      </c>
      <c r="D1568" s="131" t="s">
        <v>5689</v>
      </c>
      <c r="E1568" s="129" t="s">
        <v>2549</v>
      </c>
      <c r="F1568" s="132" t="s">
        <v>5735</v>
      </c>
      <c r="G1568" s="132">
        <f t="shared" si="833"/>
        <v>2.1498558467999997E-2</v>
      </c>
      <c r="H1568" s="348">
        <f t="shared" si="834"/>
        <v>2.1498558467999997E-2</v>
      </c>
      <c r="I1568" s="74"/>
      <c r="J1568" s="132">
        <f t="shared" si="835"/>
        <v>8.0391586799999999E-4</v>
      </c>
      <c r="K1568" s="132">
        <f t="shared" si="836"/>
        <v>2.1601379899999999E-3</v>
      </c>
      <c r="L1568" s="300">
        <f t="shared" si="837"/>
        <v>1.7969361E-4</v>
      </c>
      <c r="M1568" s="132">
        <v>1.8354810999999999E-2</v>
      </c>
      <c r="N1568" s="132">
        <v>1.2727267000000001E-3</v>
      </c>
      <c r="O1568" s="132">
        <v>8.8741128999999998E-4</v>
      </c>
      <c r="P1568" s="132">
        <v>7.4554769E-4</v>
      </c>
      <c r="Q1568" s="304">
        <v>5.8368178000000001E-5</v>
      </c>
      <c r="R1568" s="132">
        <v>0</v>
      </c>
      <c r="S1568" s="132">
        <v>0</v>
      </c>
      <c r="T1568" s="132">
        <v>0</v>
      </c>
      <c r="U1568" s="132">
        <v>1.7969361E-4</v>
      </c>
      <c r="V1568" s="132">
        <v>0</v>
      </c>
      <c r="W1568" s="132">
        <v>0</v>
      </c>
      <c r="X1568" s="132">
        <v>0</v>
      </c>
      <c r="Y1568" s="132">
        <v>0</v>
      </c>
      <c r="Z1568" s="132">
        <v>0</v>
      </c>
      <c r="AA1568" s="74"/>
      <c r="AB1568" s="301">
        <f t="shared" si="838"/>
        <v>0.13800609774436087</v>
      </c>
      <c r="AC1568" s="338">
        <f t="shared" si="843"/>
        <v>0.13800609774436087</v>
      </c>
      <c r="AD1568" s="74"/>
      <c r="AE1568" s="136">
        <v>1.8744677999999999</v>
      </c>
      <c r="AF1568" s="136">
        <v>1.2713099000000001</v>
      </c>
      <c r="AG1568" s="136">
        <v>0</v>
      </c>
      <c r="AH1568" s="136">
        <v>0</v>
      </c>
      <c r="AI1568" s="136">
        <v>3.1578946999999999E-3</v>
      </c>
      <c r="AJ1568" s="136">
        <v>0.58526316</v>
      </c>
      <c r="AK1568" s="136">
        <v>1.4736842E-2</v>
      </c>
      <c r="AL1568" s="74"/>
      <c r="AM1568" s="133">
        <v>2.8217666000000001E-3</v>
      </c>
      <c r="AN1568" s="340">
        <f t="shared" si="839"/>
        <v>2.8217666000000001E-3</v>
      </c>
      <c r="AP1568" s="133">
        <v>2.6794760000000001E-3</v>
      </c>
      <c r="AQ1568" s="133">
        <v>1.1853294999999999E-4</v>
      </c>
      <c r="AR1568" s="145">
        <v>2.3757602999999999E-5</v>
      </c>
      <c r="AS1568" s="134">
        <f t="shared" si="840"/>
        <v>1.6064004957999999E-7</v>
      </c>
      <c r="AT1568" s="135">
        <f t="shared" si="841"/>
        <v>4.3836151546700002E-10</v>
      </c>
      <c r="AU1568" s="135">
        <f t="shared" si="842"/>
        <v>3.3273954435000001E-3</v>
      </c>
      <c r="AV1568" s="302">
        <v>1.2806965999999999E-7</v>
      </c>
      <c r="AW1568" s="302">
        <v>3.8641708000000002E-10</v>
      </c>
      <c r="AX1568" s="302">
        <v>1.0557467E-14</v>
      </c>
      <c r="AY1568" s="303">
        <v>0</v>
      </c>
      <c r="AZ1568" s="303">
        <v>0</v>
      </c>
      <c r="BA1568" s="302">
        <v>1.1085758E-10</v>
      </c>
      <c r="BB1568" s="302">
        <v>3.2459531999999997E-8</v>
      </c>
      <c r="BC1568" s="302">
        <v>1.5714976E-11</v>
      </c>
      <c r="BD1568" s="302">
        <v>3.6218901999999998E-11</v>
      </c>
      <c r="BE1568" s="303">
        <v>0</v>
      </c>
      <c r="BF1568" s="303">
        <v>0</v>
      </c>
      <c r="BG1568" s="303">
        <v>0</v>
      </c>
      <c r="BH1568" s="303">
        <v>0</v>
      </c>
      <c r="BI1568" s="303">
        <v>0</v>
      </c>
      <c r="BJ1568" s="303">
        <v>0</v>
      </c>
      <c r="BK1568" s="303">
        <v>0</v>
      </c>
      <c r="BL1568" s="303">
        <v>0</v>
      </c>
      <c r="BM1568" s="302">
        <v>3.6268435E-6</v>
      </c>
      <c r="BN1568" s="303">
        <v>3.3237686000000002E-3</v>
      </c>
      <c r="BO1568" s="303">
        <v>0</v>
      </c>
      <c r="BP1568" s="303">
        <v>0</v>
      </c>
      <c r="BQ1568" s="303">
        <v>0</v>
      </c>
      <c r="BR1568" s="74"/>
      <c r="BS1568" s="144">
        <v>6.3263751999999999E-6</v>
      </c>
      <c r="BT1568" s="144">
        <v>2.8620140999999999E-7</v>
      </c>
      <c r="BU1568" s="144">
        <v>3.8479762000000003E-6</v>
      </c>
      <c r="BV1568" s="136">
        <v>0</v>
      </c>
      <c r="BW1568" s="144">
        <v>2.3448085999999999E-7</v>
      </c>
      <c r="BX1568" s="144">
        <v>7.1767134999999997E-8</v>
      </c>
      <c r="BY1568" s="136">
        <v>0</v>
      </c>
      <c r="BZ1568" s="144">
        <v>1.0892707E-7</v>
      </c>
      <c r="CA1568" s="136">
        <v>0</v>
      </c>
      <c r="CB1568" s="136">
        <v>0</v>
      </c>
      <c r="CC1568" s="136">
        <v>0</v>
      </c>
      <c r="CD1568" s="136">
        <v>0</v>
      </c>
      <c r="CE1568" s="136">
        <v>0</v>
      </c>
      <c r="CF1568" s="144">
        <v>1.5456478E-7</v>
      </c>
      <c r="CG1568" s="144">
        <v>1.5357923999999999E-6</v>
      </c>
      <c r="CH1568" s="144">
        <v>8.6665311000000005E-8</v>
      </c>
      <c r="CI1568" s="136">
        <v>0</v>
      </c>
      <c r="CK1568" s="244"/>
      <c r="CL1568" s="233" t="s">
        <v>4679</v>
      </c>
    </row>
    <row r="1569" spans="1:90" ht="14.5" customHeight="1">
      <c r="A1569" s="74" t="s">
        <v>5736</v>
      </c>
      <c r="B1569" s="129" t="s">
        <v>5687</v>
      </c>
      <c r="C1569" s="130" t="str">
        <f t="shared" si="832"/>
        <v>B.046.08.117</v>
      </c>
      <c r="D1569" s="131" t="s">
        <v>5689</v>
      </c>
      <c r="E1569" s="129" t="s">
        <v>2549</v>
      </c>
      <c r="F1569" s="132" t="s">
        <v>5738</v>
      </c>
      <c r="G1569" s="132">
        <f t="shared" si="833"/>
        <v>2.2468225458999999E-2</v>
      </c>
      <c r="H1569" s="348">
        <f t="shared" si="834"/>
        <v>2.2468225458999999E-2</v>
      </c>
      <c r="I1569" s="74"/>
      <c r="J1569" s="132">
        <f t="shared" si="835"/>
        <v>6.3740695899999994E-4</v>
      </c>
      <c r="K1569" s="132">
        <f t="shared" si="836"/>
        <v>1.0360044799999999E-3</v>
      </c>
      <c r="L1569" s="300">
        <f t="shared" si="837"/>
        <v>3.7298510199999997E-3</v>
      </c>
      <c r="M1569" s="132">
        <v>1.7064962999999999E-2</v>
      </c>
      <c r="N1569" s="132">
        <v>3.3582236000000002E-4</v>
      </c>
      <c r="O1569" s="132">
        <v>7.0018211999999999E-4</v>
      </c>
      <c r="P1569" s="132">
        <v>5.8824940999999999E-4</v>
      </c>
      <c r="Q1569" s="304">
        <v>4.9157548999999999E-5</v>
      </c>
      <c r="R1569" s="132">
        <v>0</v>
      </c>
      <c r="S1569" s="132">
        <v>0</v>
      </c>
      <c r="T1569" s="132">
        <v>0</v>
      </c>
      <c r="U1569" s="132">
        <v>1.4300901999999999E-4</v>
      </c>
      <c r="V1569" s="132">
        <v>0</v>
      </c>
      <c r="W1569" s="132">
        <v>3.5868419999999998E-3</v>
      </c>
      <c r="X1569" s="132">
        <v>0</v>
      </c>
      <c r="Y1569" s="132">
        <v>0</v>
      </c>
      <c r="Z1569" s="132">
        <v>0</v>
      </c>
      <c r="AA1569" s="74"/>
      <c r="AB1569" s="301">
        <f t="shared" si="838"/>
        <v>0.128307992481203</v>
      </c>
      <c r="AC1569" s="338">
        <f t="shared" si="843"/>
        <v>0.128307992481203</v>
      </c>
      <c r="AD1569" s="74"/>
      <c r="AE1569" s="136">
        <v>2.1705486999999999</v>
      </c>
      <c r="AF1569" s="136">
        <v>1.2053777999999999</v>
      </c>
      <c r="AG1569" s="136">
        <v>0.48622354000000001</v>
      </c>
      <c r="AH1569" s="136">
        <v>0</v>
      </c>
      <c r="AI1569" s="136">
        <v>1.0526316E-3</v>
      </c>
      <c r="AJ1569" s="136">
        <v>0.47684210999999999</v>
      </c>
      <c r="AK1569" s="136">
        <v>1.0526316E-3</v>
      </c>
      <c r="AL1569" s="74"/>
      <c r="AM1569" s="133">
        <v>2.3370999999999999E-3</v>
      </c>
      <c r="AN1569" s="340">
        <f t="shared" si="839"/>
        <v>2.3370999999999999E-3</v>
      </c>
      <c r="AP1569" s="133">
        <v>2.2130801000000001E-3</v>
      </c>
      <c r="AQ1569" s="133">
        <v>1.0440404E-4</v>
      </c>
      <c r="AR1569" s="145">
        <v>1.9615884999999999E-5</v>
      </c>
      <c r="AS1569" s="134">
        <f t="shared" si="840"/>
        <v>1.32678665458E-7</v>
      </c>
      <c r="AT1569" s="135">
        <f t="shared" si="841"/>
        <v>3.8610962456129996E-10</v>
      </c>
      <c r="AU1569" s="135">
        <f t="shared" si="842"/>
        <v>2.7473228204999999E-3</v>
      </c>
      <c r="AV1569" s="302">
        <v>1.1906982E-7</v>
      </c>
      <c r="AW1569" s="302">
        <v>3.5926238000000001E-10</v>
      </c>
      <c r="AX1569" s="302">
        <v>9.8155613000000003E-15</v>
      </c>
      <c r="AY1569" s="303">
        <v>0</v>
      </c>
      <c r="AZ1569" s="303">
        <v>0</v>
      </c>
      <c r="BA1569" s="302">
        <v>8.7468457999999998E-11</v>
      </c>
      <c r="BB1569" s="302">
        <v>1.3521377E-8</v>
      </c>
      <c r="BC1569" s="302">
        <v>1.2399375E-11</v>
      </c>
      <c r="BD1569" s="302">
        <v>1.4438054E-11</v>
      </c>
      <c r="BE1569" s="303">
        <v>0</v>
      </c>
      <c r="BF1569" s="303">
        <v>0</v>
      </c>
      <c r="BG1569" s="303">
        <v>0</v>
      </c>
      <c r="BH1569" s="303">
        <v>0</v>
      </c>
      <c r="BI1569" s="303">
        <v>0</v>
      </c>
      <c r="BJ1569" s="303">
        <v>0</v>
      </c>
      <c r="BK1569" s="303">
        <v>0</v>
      </c>
      <c r="BL1569" s="303">
        <v>0</v>
      </c>
      <c r="BM1569" s="302">
        <v>2.8864204999999998E-6</v>
      </c>
      <c r="BN1569" s="303">
        <v>2.7444364E-3</v>
      </c>
      <c r="BO1569" s="303">
        <v>0</v>
      </c>
      <c r="BP1569" s="303">
        <v>0</v>
      </c>
      <c r="BQ1569" s="303">
        <v>0</v>
      </c>
      <c r="BR1569" s="74"/>
      <c r="BS1569" s="144">
        <v>6.2242819999999998E-6</v>
      </c>
      <c r="BT1569" s="144">
        <v>1.2833731999999999E-7</v>
      </c>
      <c r="BU1569" s="144">
        <v>3.5775672999999998E-6</v>
      </c>
      <c r="BV1569" s="136">
        <v>0</v>
      </c>
      <c r="BW1569" s="144">
        <v>1.0748979999999999E-7</v>
      </c>
      <c r="BX1569" s="144">
        <v>5.6625451999999998E-8</v>
      </c>
      <c r="BY1569" s="136">
        <v>0</v>
      </c>
      <c r="BZ1569" s="144">
        <v>8.594525E-8</v>
      </c>
      <c r="CA1569" s="136">
        <v>0</v>
      </c>
      <c r="CB1569" s="136">
        <v>0</v>
      </c>
      <c r="CC1569" s="136">
        <v>0</v>
      </c>
      <c r="CD1569" s="136">
        <v>0</v>
      </c>
      <c r="CE1569" s="136">
        <v>0</v>
      </c>
      <c r="CF1569" s="144">
        <v>1.156264E-7</v>
      </c>
      <c r="CG1569" s="144">
        <v>2.0837180000000001E-6</v>
      </c>
      <c r="CH1569" s="144">
        <v>6.8972518000000003E-8</v>
      </c>
      <c r="CI1569" s="136">
        <v>0</v>
      </c>
      <c r="CK1569" s="244"/>
      <c r="CL1569" s="233" t="s">
        <v>4679</v>
      </c>
    </row>
    <row r="1570" spans="1:90" ht="14.5" customHeight="1">
      <c r="A1570" s="74" t="s">
        <v>5739</v>
      </c>
      <c r="B1570" s="129" t="s">
        <v>5687</v>
      </c>
      <c r="C1570" s="130" t="str">
        <f t="shared" si="832"/>
        <v>B.046.08.118</v>
      </c>
      <c r="D1570" s="131" t="s">
        <v>5689</v>
      </c>
      <c r="E1570" s="129" t="s">
        <v>2549</v>
      </c>
      <c r="F1570" s="132" t="s">
        <v>5741</v>
      </c>
      <c r="G1570" s="132">
        <f t="shared" si="833"/>
        <v>3.8864722306999999E-2</v>
      </c>
      <c r="H1570" s="348">
        <f t="shared" si="834"/>
        <v>3.8864722306999999E-2</v>
      </c>
      <c r="I1570" s="74"/>
      <c r="J1570" s="132">
        <f t="shared" si="835"/>
        <v>1.1240911399999999E-3</v>
      </c>
      <c r="K1570" s="132">
        <f t="shared" si="836"/>
        <v>3.2890895E-3</v>
      </c>
      <c r="L1570" s="300">
        <f t="shared" si="837"/>
        <v>1.6440667E-5</v>
      </c>
      <c r="M1570" s="132">
        <v>3.4435101000000003E-2</v>
      </c>
      <c r="N1570" s="132">
        <v>2.0926092000000001E-3</v>
      </c>
      <c r="O1570" s="132">
        <v>1.1964803000000001E-3</v>
      </c>
      <c r="P1570" s="132">
        <v>1.0052081999999999E-3</v>
      </c>
      <c r="Q1570" s="132">
        <v>1.1888294E-4</v>
      </c>
      <c r="R1570" s="132">
        <v>0</v>
      </c>
      <c r="S1570" s="132">
        <v>0</v>
      </c>
      <c r="T1570" s="132">
        <v>0</v>
      </c>
      <c r="U1570" s="304">
        <v>1.6440667E-5</v>
      </c>
      <c r="V1570" s="132">
        <v>0</v>
      </c>
      <c r="W1570" s="132">
        <v>0</v>
      </c>
      <c r="X1570" s="132">
        <v>0</v>
      </c>
      <c r="Y1570" s="132">
        <v>0</v>
      </c>
      <c r="Z1570" s="132">
        <v>0</v>
      </c>
      <c r="AA1570" s="74"/>
      <c r="AB1570" s="301">
        <f t="shared" si="838"/>
        <v>0.25891053383458645</v>
      </c>
      <c r="AC1570" s="338">
        <f t="shared" si="843"/>
        <v>0.25891053383458645</v>
      </c>
      <c r="AD1570" s="74"/>
      <c r="AE1570" s="136">
        <v>2.8127835999999999</v>
      </c>
      <c r="AF1570" s="136">
        <v>2.7264678</v>
      </c>
      <c r="AG1570" s="136">
        <v>0</v>
      </c>
      <c r="AH1570" s="136">
        <v>0</v>
      </c>
      <c r="AI1570" s="136">
        <v>6.3157895000000002E-3</v>
      </c>
      <c r="AJ1570" s="136">
        <v>1.0526316E-3</v>
      </c>
      <c r="AK1570" s="136">
        <v>7.8947368000000004E-2</v>
      </c>
      <c r="AL1570" s="74"/>
      <c r="AM1570" s="133">
        <v>5.1341219E-3</v>
      </c>
      <c r="AN1570" s="340">
        <f t="shared" si="839"/>
        <v>5.1341219E-3</v>
      </c>
      <c r="AP1570" s="133">
        <v>4.8647732999999999E-3</v>
      </c>
      <c r="AQ1570" s="133">
        <v>2.1711982E-4</v>
      </c>
      <c r="AR1570" s="145">
        <v>5.2228797000000002E-5</v>
      </c>
      <c r="AS1570" s="134">
        <f t="shared" si="840"/>
        <v>2.9165307824E-7</v>
      </c>
      <c r="AT1570" s="135">
        <f t="shared" si="841"/>
        <v>8.0295791065600001E-10</v>
      </c>
      <c r="AU1570" s="135">
        <f t="shared" si="842"/>
        <v>7.3149575299699997E-3</v>
      </c>
      <c r="AV1570" s="302">
        <v>2.4026898000000003E-7</v>
      </c>
      <c r="AW1570" s="302">
        <v>7.2494950000000001E-10</v>
      </c>
      <c r="AX1570" s="302">
        <v>1.9806655999999999E-14</v>
      </c>
      <c r="AY1570" s="303">
        <v>0</v>
      </c>
      <c r="AZ1570" s="303">
        <v>0</v>
      </c>
      <c r="BA1570" s="302">
        <v>1.4946724000000001E-10</v>
      </c>
      <c r="BB1570" s="302">
        <v>5.1234631E-8</v>
      </c>
      <c r="BC1570" s="302">
        <v>2.1188212999999999E-11</v>
      </c>
      <c r="BD1570" s="302">
        <v>5.6800391E-11</v>
      </c>
      <c r="BE1570" s="303">
        <v>0</v>
      </c>
      <c r="BF1570" s="303">
        <v>0</v>
      </c>
      <c r="BG1570" s="303">
        <v>0</v>
      </c>
      <c r="BH1570" s="303">
        <v>0</v>
      </c>
      <c r="BI1570" s="303">
        <v>0</v>
      </c>
      <c r="BJ1570" s="303">
        <v>0</v>
      </c>
      <c r="BK1570" s="303">
        <v>0</v>
      </c>
      <c r="BL1570" s="303">
        <v>0</v>
      </c>
      <c r="BM1570" s="302">
        <v>3.3182997000000002E-7</v>
      </c>
      <c r="BN1570" s="303">
        <v>7.3146256999999998E-3</v>
      </c>
      <c r="BO1570" s="303">
        <v>0</v>
      </c>
      <c r="BP1570" s="303">
        <v>0</v>
      </c>
      <c r="BQ1570" s="303">
        <v>0</v>
      </c>
      <c r="BR1570" s="74"/>
      <c r="BS1570" s="144">
        <v>1.1811907E-5</v>
      </c>
      <c r="BT1570" s="144">
        <v>4.4080776000000002E-7</v>
      </c>
      <c r="BU1570" s="144">
        <v>7.2191127E-6</v>
      </c>
      <c r="BV1570" s="136">
        <v>0</v>
      </c>
      <c r="BW1570" s="144">
        <v>3.9736191999999998E-7</v>
      </c>
      <c r="BX1570" s="144">
        <v>9.6762308999999999E-8</v>
      </c>
      <c r="BY1570" s="136">
        <v>0</v>
      </c>
      <c r="BZ1570" s="144">
        <v>1.4686435999999999E-7</v>
      </c>
      <c r="CA1570" s="136">
        <v>0</v>
      </c>
      <c r="CB1570" s="136">
        <v>0</v>
      </c>
      <c r="CC1570" s="136">
        <v>0</v>
      </c>
      <c r="CD1570" s="136">
        <v>0</v>
      </c>
      <c r="CE1570" s="136">
        <v>0</v>
      </c>
      <c r="CF1570" s="144">
        <v>2.1196236999999999E-7</v>
      </c>
      <c r="CG1570" s="144">
        <v>3.2911059999999999E-6</v>
      </c>
      <c r="CH1570" s="144">
        <v>7.9292495999999996E-9</v>
      </c>
      <c r="CI1570" s="136">
        <v>0</v>
      </c>
      <c r="CK1570" s="244"/>
      <c r="CL1570" s="233" t="s">
        <v>4679</v>
      </c>
    </row>
    <row r="1571" spans="1:90" ht="14.5" customHeight="1">
      <c r="A1571" s="74" t="s">
        <v>5742</v>
      </c>
      <c r="B1571" s="129" t="s">
        <v>5687</v>
      </c>
      <c r="C1571" s="130" t="str">
        <f t="shared" si="832"/>
        <v>B.046.08.119</v>
      </c>
      <c r="D1571" s="131" t="s">
        <v>5689</v>
      </c>
      <c r="E1571" s="129" t="s">
        <v>2549</v>
      </c>
      <c r="F1571" s="132" t="s">
        <v>5744</v>
      </c>
      <c r="G1571" s="132">
        <f t="shared" si="833"/>
        <v>3.1470072416799999E-2</v>
      </c>
      <c r="H1571" s="348">
        <f t="shared" si="834"/>
        <v>3.1470072416799999E-2</v>
      </c>
      <c r="I1571" s="74"/>
      <c r="J1571" s="132">
        <f t="shared" si="835"/>
        <v>1.6950275099999999E-3</v>
      </c>
      <c r="K1571" s="132">
        <f t="shared" si="836"/>
        <v>3.3249804000000001E-3</v>
      </c>
      <c r="L1571" s="300">
        <f t="shared" si="837"/>
        <v>4.1855295067999999E-3</v>
      </c>
      <c r="M1571" s="132">
        <v>2.2264534999999998E-2</v>
      </c>
      <c r="N1571" s="132">
        <v>1.4993628E-3</v>
      </c>
      <c r="O1571" s="132">
        <v>1.8256176000000001E-3</v>
      </c>
      <c r="P1571" s="132">
        <v>1.5337701999999999E-3</v>
      </c>
      <c r="Q1571" s="132">
        <v>1.6125731E-4</v>
      </c>
      <c r="R1571" s="132">
        <v>0</v>
      </c>
      <c r="S1571" s="132">
        <v>0</v>
      </c>
      <c r="T1571" s="132">
        <v>0</v>
      </c>
      <c r="U1571" s="304">
        <v>4.8395068000000001E-6</v>
      </c>
      <c r="V1571" s="132">
        <v>0</v>
      </c>
      <c r="W1571" s="132">
        <v>4.1806899999999999E-3</v>
      </c>
      <c r="X1571" s="132">
        <v>0</v>
      </c>
      <c r="Y1571" s="132">
        <v>0</v>
      </c>
      <c r="Z1571" s="132">
        <v>0</v>
      </c>
      <c r="AA1571" s="74"/>
      <c r="AB1571" s="301">
        <f t="shared" si="838"/>
        <v>0.16740251879699247</v>
      </c>
      <c r="AC1571" s="338">
        <f t="shared" si="843"/>
        <v>0.16740251879699247</v>
      </c>
      <c r="AD1571" s="74"/>
      <c r="AE1571" s="136">
        <v>2.5165533999999998</v>
      </c>
      <c r="AF1571" s="136">
        <v>1.8908818999999999</v>
      </c>
      <c r="AG1571" s="136">
        <v>0.56672412999999999</v>
      </c>
      <c r="AH1571" s="136">
        <v>0</v>
      </c>
      <c r="AI1571" s="136">
        <v>4.4210526E-2</v>
      </c>
      <c r="AJ1571" s="136">
        <v>2.1052632000000001E-3</v>
      </c>
      <c r="AK1571" s="136">
        <v>1.2631579E-2</v>
      </c>
      <c r="AL1571" s="74"/>
      <c r="AM1571" s="133">
        <v>3.6179899000000001E-3</v>
      </c>
      <c r="AN1571" s="340">
        <f t="shared" si="839"/>
        <v>3.6179899000000001E-3</v>
      </c>
      <c r="AP1571" s="133">
        <v>3.3806945999999998E-3</v>
      </c>
      <c r="AQ1571" s="133">
        <v>1.4923635999999999E-4</v>
      </c>
      <c r="AR1571" s="145">
        <v>8.8058998999999996E-5</v>
      </c>
      <c r="AS1571" s="134">
        <f t="shared" si="840"/>
        <v>2.0267952659999998E-7</v>
      </c>
      <c r="AT1571" s="135">
        <f t="shared" si="841"/>
        <v>5.5190961729200007E-10</v>
      </c>
      <c r="AU1571" s="135">
        <f t="shared" si="842"/>
        <v>1.2333192678120001E-2</v>
      </c>
      <c r="AV1571" s="302">
        <v>1.5534952999999999E-7</v>
      </c>
      <c r="AW1571" s="302">
        <v>4.6872704000000004E-10</v>
      </c>
      <c r="AX1571" s="302">
        <v>1.2806292E-14</v>
      </c>
      <c r="AY1571" s="303">
        <v>0</v>
      </c>
      <c r="AZ1571" s="303">
        <v>0</v>
      </c>
      <c r="BA1571" s="302">
        <v>2.280606E-10</v>
      </c>
      <c r="BB1571" s="302">
        <v>4.7101936E-8</v>
      </c>
      <c r="BC1571" s="302">
        <v>3.2329469999999998E-11</v>
      </c>
      <c r="BD1571" s="302">
        <v>5.0840301000000002E-11</v>
      </c>
      <c r="BE1571" s="303">
        <v>0</v>
      </c>
      <c r="BF1571" s="303">
        <v>0</v>
      </c>
      <c r="BG1571" s="303">
        <v>0</v>
      </c>
      <c r="BH1571" s="303">
        <v>0</v>
      </c>
      <c r="BI1571" s="303">
        <v>0</v>
      </c>
      <c r="BJ1571" s="303">
        <v>0</v>
      </c>
      <c r="BK1571" s="303">
        <v>0</v>
      </c>
      <c r="BL1571" s="303">
        <v>0</v>
      </c>
      <c r="BM1571" s="302">
        <v>9.7678119999999995E-8</v>
      </c>
      <c r="BN1571" s="303">
        <v>1.2333095000000001E-2</v>
      </c>
      <c r="BO1571" s="303">
        <v>0</v>
      </c>
      <c r="BP1571" s="303">
        <v>0</v>
      </c>
      <c r="BQ1571" s="303">
        <v>0</v>
      </c>
      <c r="BR1571" s="74"/>
      <c r="BS1571" s="144">
        <v>9.0885644999999992E-6</v>
      </c>
      <c r="BT1571" s="144">
        <v>4.2559218000000001E-7</v>
      </c>
      <c r="BU1571" s="144">
        <v>4.6676263000000001E-6</v>
      </c>
      <c r="BV1571" s="136">
        <v>0</v>
      </c>
      <c r="BW1571" s="144">
        <v>3.8481528E-7</v>
      </c>
      <c r="BX1571" s="144">
        <v>1.4764218999999999E-7</v>
      </c>
      <c r="BY1571" s="136">
        <v>0</v>
      </c>
      <c r="BZ1571" s="144">
        <v>2.2408907E-7</v>
      </c>
      <c r="CA1571" s="136">
        <v>0</v>
      </c>
      <c r="CB1571" s="136">
        <v>0</v>
      </c>
      <c r="CC1571" s="136">
        <v>0</v>
      </c>
      <c r="CD1571" s="136">
        <v>0</v>
      </c>
      <c r="CE1571" s="136">
        <v>0</v>
      </c>
      <c r="CF1571" s="144">
        <v>3.0738342000000001E-7</v>
      </c>
      <c r="CG1571" s="144">
        <v>2.9290819E-6</v>
      </c>
      <c r="CH1571" s="144">
        <v>2.3340693999999998E-9</v>
      </c>
      <c r="CI1571" s="136">
        <v>0</v>
      </c>
      <c r="CK1571" s="244"/>
      <c r="CL1571" s="233" t="s">
        <v>4679</v>
      </c>
    </row>
    <row r="1572" spans="1:90" ht="14.5" customHeight="1">
      <c r="A1572" s="74" t="s">
        <v>5745</v>
      </c>
      <c r="B1572" s="129" t="s">
        <v>5687</v>
      </c>
      <c r="C1572" s="130" t="str">
        <f t="shared" si="832"/>
        <v>B.046.08.120</v>
      </c>
      <c r="D1572" s="131" t="s">
        <v>5689</v>
      </c>
      <c r="E1572" s="129" t="s">
        <v>2549</v>
      </c>
      <c r="F1572" s="132" t="s">
        <v>5747</v>
      </c>
      <c r="G1572" s="132">
        <f t="shared" si="833"/>
        <v>1.3769144969999999E-2</v>
      </c>
      <c r="H1572" s="348">
        <f t="shared" si="834"/>
        <v>1.3769144969999999E-2</v>
      </c>
      <c r="I1572" s="74"/>
      <c r="J1572" s="132">
        <f t="shared" si="835"/>
        <v>1.0636024900000001E-3</v>
      </c>
      <c r="K1572" s="132">
        <f t="shared" si="836"/>
        <v>2.7210240999999999E-3</v>
      </c>
      <c r="L1572" s="300">
        <f t="shared" si="837"/>
        <v>1.4727197999999999E-4</v>
      </c>
      <c r="M1572" s="132">
        <v>9.8372463999999993E-3</v>
      </c>
      <c r="N1572" s="132">
        <v>1.5318727999999999E-3</v>
      </c>
      <c r="O1572" s="132">
        <v>1.1891512999999999E-3</v>
      </c>
      <c r="P1572" s="132">
        <v>9.9905082999999996E-4</v>
      </c>
      <c r="Q1572" s="304">
        <v>6.4551660000000005E-5</v>
      </c>
      <c r="R1572" s="132">
        <v>0</v>
      </c>
      <c r="S1572" s="132">
        <v>0</v>
      </c>
      <c r="T1572" s="132">
        <v>0</v>
      </c>
      <c r="U1572" s="132">
        <v>1.4727197999999999E-4</v>
      </c>
      <c r="V1572" s="132">
        <v>0</v>
      </c>
      <c r="W1572" s="132">
        <v>0</v>
      </c>
      <c r="X1572" s="132">
        <v>0</v>
      </c>
      <c r="Y1572" s="132">
        <v>0</v>
      </c>
      <c r="Z1572" s="132">
        <v>0</v>
      </c>
      <c r="AA1572" s="74"/>
      <c r="AB1572" s="301">
        <f t="shared" si="838"/>
        <v>7.3964258646616529E-2</v>
      </c>
      <c r="AC1572" s="338">
        <f t="shared" si="843"/>
        <v>7.3964258646616529E-2</v>
      </c>
      <c r="AD1572" s="74"/>
      <c r="AE1572" s="136">
        <v>1.3906502999999999</v>
      </c>
      <c r="AF1572" s="136">
        <v>0.60854503000000004</v>
      </c>
      <c r="AG1572" s="136">
        <v>0</v>
      </c>
      <c r="AH1572" s="136">
        <v>0</v>
      </c>
      <c r="AI1572" s="136">
        <v>0.23473684</v>
      </c>
      <c r="AJ1572" s="136">
        <v>0.26210526000000001</v>
      </c>
      <c r="AK1572" s="136">
        <v>0.28526316000000002</v>
      </c>
      <c r="AL1572" s="74"/>
      <c r="AM1572" s="133">
        <v>1.9208601E-3</v>
      </c>
      <c r="AN1572" s="340">
        <f t="shared" si="839"/>
        <v>1.9208601E-3</v>
      </c>
      <c r="AP1572" s="133">
        <v>1.8167298000000001E-3</v>
      </c>
      <c r="AQ1572" s="145">
        <v>7.3826102000000007E-5</v>
      </c>
      <c r="AR1572" s="145">
        <v>3.0304168999999999E-5</v>
      </c>
      <c r="AS1572" s="134">
        <f t="shared" si="840"/>
        <v>1.0891665568E-7</v>
      </c>
      <c r="AT1572" s="135">
        <f t="shared" si="841"/>
        <v>2.730255202658E-10</v>
      </c>
      <c r="AU1572" s="135">
        <f t="shared" si="842"/>
        <v>4.2442813620000002E-3</v>
      </c>
      <c r="AV1572" s="302">
        <v>6.8638831999999996E-8</v>
      </c>
      <c r="AW1572" s="302">
        <v>2.0709991999999999E-10</v>
      </c>
      <c r="AX1572" s="302">
        <v>5.6582658000000003E-15</v>
      </c>
      <c r="AY1572" s="303">
        <v>0</v>
      </c>
      <c r="AZ1572" s="303">
        <v>0</v>
      </c>
      <c r="BA1572" s="302">
        <v>1.4855168000000001E-10</v>
      </c>
      <c r="BB1572" s="302">
        <v>4.0129272000000002E-8</v>
      </c>
      <c r="BC1572" s="302">
        <v>2.1058424000000001E-11</v>
      </c>
      <c r="BD1572" s="302">
        <v>4.4861517999999998E-11</v>
      </c>
      <c r="BE1572" s="303">
        <v>0</v>
      </c>
      <c r="BF1572" s="303">
        <v>0</v>
      </c>
      <c r="BG1572" s="303">
        <v>0</v>
      </c>
      <c r="BH1572" s="303">
        <v>0</v>
      </c>
      <c r="BI1572" s="303">
        <v>0</v>
      </c>
      <c r="BJ1572" s="303">
        <v>0</v>
      </c>
      <c r="BK1572" s="303">
        <v>0</v>
      </c>
      <c r="BL1572" s="303">
        <v>0</v>
      </c>
      <c r="BM1572" s="302">
        <v>2.9724620000000001E-6</v>
      </c>
      <c r="BN1572" s="303">
        <v>4.2413088999999999E-3</v>
      </c>
      <c r="BO1572" s="303">
        <v>0</v>
      </c>
      <c r="BP1572" s="303">
        <v>0</v>
      </c>
      <c r="BQ1572" s="303">
        <v>0</v>
      </c>
      <c r="BR1572" s="74"/>
      <c r="BS1572" s="144">
        <v>3.9239009000000001E-6</v>
      </c>
      <c r="BT1572" s="144">
        <v>3.5819613000000001E-7</v>
      </c>
      <c r="BU1572" s="144">
        <v>2.0623198E-6</v>
      </c>
      <c r="BV1572" s="136">
        <v>0</v>
      </c>
      <c r="BW1572" s="144">
        <v>2.8112302000000002E-7</v>
      </c>
      <c r="BX1572" s="144">
        <v>9.6169590000000002E-8</v>
      </c>
      <c r="BY1572" s="136">
        <v>0</v>
      </c>
      <c r="BZ1572" s="144">
        <v>1.4596474000000001E-7</v>
      </c>
      <c r="CA1572" s="136">
        <v>0</v>
      </c>
      <c r="CB1572" s="136">
        <v>0</v>
      </c>
      <c r="CC1572" s="136">
        <v>0</v>
      </c>
      <c r="CD1572" s="136">
        <v>0</v>
      </c>
      <c r="CE1572" s="136">
        <v>0</v>
      </c>
      <c r="CF1572" s="144">
        <v>2.0547668999999999E-7</v>
      </c>
      <c r="CG1572" s="144">
        <v>7.0362239000000004E-7</v>
      </c>
      <c r="CH1572" s="144">
        <v>7.1028524000000001E-8</v>
      </c>
      <c r="CI1572" s="136">
        <v>0</v>
      </c>
      <c r="CK1572" s="244"/>
      <c r="CL1572" s="233" t="s">
        <v>4679</v>
      </c>
    </row>
    <row r="1573" spans="1:90" ht="14.5" customHeight="1">
      <c r="A1573" s="74" t="s">
        <v>5748</v>
      </c>
      <c r="B1573" s="129" t="s">
        <v>5687</v>
      </c>
      <c r="C1573" s="130" t="str">
        <f t="shared" si="832"/>
        <v>B.046.08.121</v>
      </c>
      <c r="D1573" s="131" t="s">
        <v>5689</v>
      </c>
      <c r="E1573" s="129" t="s">
        <v>2549</v>
      </c>
      <c r="F1573" s="132" t="s">
        <v>5750</v>
      </c>
      <c r="G1573" s="132">
        <f t="shared" si="833"/>
        <v>2.6262998074E-2</v>
      </c>
      <c r="H1573" s="348">
        <f t="shared" si="834"/>
        <v>2.6262998074E-2</v>
      </c>
      <c r="I1573" s="74"/>
      <c r="J1573" s="132">
        <f t="shared" si="835"/>
        <v>7.3664885799999994E-4</v>
      </c>
      <c r="K1573" s="132">
        <f t="shared" si="836"/>
        <v>1.48917857E-3</v>
      </c>
      <c r="L1573" s="300">
        <f t="shared" si="837"/>
        <v>8.9904796460000009E-3</v>
      </c>
      <c r="M1573" s="132">
        <v>1.5046690999999999E-2</v>
      </c>
      <c r="N1573" s="132">
        <v>7.2963990000000001E-4</v>
      </c>
      <c r="O1573" s="132">
        <v>7.5953866999999996E-4</v>
      </c>
      <c r="P1573" s="132">
        <v>6.3811708999999997E-4</v>
      </c>
      <c r="Q1573" s="304">
        <v>9.8531768000000003E-5</v>
      </c>
      <c r="R1573" s="132">
        <v>0</v>
      </c>
      <c r="S1573" s="132">
        <v>0</v>
      </c>
      <c r="T1573" s="132">
        <v>0</v>
      </c>
      <c r="U1573" s="304">
        <v>3.5251645999999999E-5</v>
      </c>
      <c r="V1573" s="132">
        <v>0</v>
      </c>
      <c r="W1573" s="132">
        <v>8.9552280000000008E-3</v>
      </c>
      <c r="X1573" s="132">
        <v>0</v>
      </c>
      <c r="Y1573" s="132">
        <v>0</v>
      </c>
      <c r="Z1573" s="132">
        <v>0</v>
      </c>
      <c r="AA1573" s="74"/>
      <c r="AB1573" s="301">
        <f t="shared" si="838"/>
        <v>0.11313301503759397</v>
      </c>
      <c r="AC1573" s="338">
        <f t="shared" si="843"/>
        <v>0.11313301503759397</v>
      </c>
      <c r="AD1573" s="74"/>
      <c r="AE1573" s="136">
        <v>2.6586949999999998</v>
      </c>
      <c r="AF1573" s="136">
        <v>1.3373778000000001</v>
      </c>
      <c r="AG1573" s="136">
        <v>1.2139488000000001</v>
      </c>
      <c r="AH1573" s="136">
        <v>0</v>
      </c>
      <c r="AI1573" s="136">
        <v>0.02</v>
      </c>
      <c r="AJ1573" s="136">
        <v>3.1578947000000003E-2</v>
      </c>
      <c r="AK1573" s="136">
        <v>5.5789473999999999E-2</v>
      </c>
      <c r="AL1573" s="74"/>
      <c r="AM1573" s="133">
        <v>2.2655102000000002E-3</v>
      </c>
      <c r="AN1573" s="340">
        <f t="shared" si="839"/>
        <v>2.2655102000000002E-3</v>
      </c>
      <c r="AP1573" s="133">
        <v>2.1199302E-3</v>
      </c>
      <c r="AQ1573" s="145">
        <v>9.5619494999999994E-5</v>
      </c>
      <c r="AR1573" s="145">
        <v>4.9960494999999997E-5</v>
      </c>
      <c r="AS1573" s="134">
        <f t="shared" si="840"/>
        <v>1.2709413942299998E-7</v>
      </c>
      <c r="AT1573" s="135">
        <f t="shared" si="841"/>
        <v>3.5362239167560003E-10</v>
      </c>
      <c r="AU1573" s="135">
        <f t="shared" si="842"/>
        <v>6.9972682010999996E-3</v>
      </c>
      <c r="AV1573" s="302">
        <v>1.0498743999999999E-7</v>
      </c>
      <c r="AW1573" s="302">
        <v>3.1677244E-10</v>
      </c>
      <c r="AX1573" s="302">
        <v>8.6546756000000004E-15</v>
      </c>
      <c r="AY1573" s="303">
        <v>0</v>
      </c>
      <c r="AZ1573" s="303">
        <v>0</v>
      </c>
      <c r="BA1573" s="302">
        <v>9.4883423000000005E-11</v>
      </c>
      <c r="BB1573" s="302">
        <v>2.2011816E-8</v>
      </c>
      <c r="BC1573" s="302">
        <v>1.3450507E-11</v>
      </c>
      <c r="BD1573" s="302">
        <v>2.339079E-11</v>
      </c>
      <c r="BE1573" s="303">
        <v>0</v>
      </c>
      <c r="BF1573" s="303">
        <v>0</v>
      </c>
      <c r="BG1573" s="303">
        <v>0</v>
      </c>
      <c r="BH1573" s="303">
        <v>0</v>
      </c>
      <c r="BI1573" s="303">
        <v>0</v>
      </c>
      <c r="BJ1573" s="303">
        <v>0</v>
      </c>
      <c r="BK1573" s="303">
        <v>0</v>
      </c>
      <c r="BL1573" s="303">
        <v>0</v>
      </c>
      <c r="BM1573" s="302">
        <v>7.1150109999999995E-7</v>
      </c>
      <c r="BN1573" s="303">
        <v>6.9965566999999999E-3</v>
      </c>
      <c r="BO1573" s="303">
        <v>0</v>
      </c>
      <c r="BP1573" s="303">
        <v>0</v>
      </c>
      <c r="BQ1573" s="303">
        <v>0</v>
      </c>
      <c r="BR1573" s="74"/>
      <c r="BS1573" s="144">
        <v>6.9752311000000003E-6</v>
      </c>
      <c r="BT1573" s="144">
        <v>1.9250139E-7</v>
      </c>
      <c r="BU1573" s="144">
        <v>3.1544485999999999E-6</v>
      </c>
      <c r="BV1573" s="136">
        <v>0</v>
      </c>
      <c r="BW1573" s="144">
        <v>2.0095821000000001E-7</v>
      </c>
      <c r="BX1573" s="144">
        <v>6.1425761999999994E-8</v>
      </c>
      <c r="BY1573" s="136">
        <v>0</v>
      </c>
      <c r="BZ1573" s="144">
        <v>9.3231087999999998E-8</v>
      </c>
      <c r="CA1573" s="136">
        <v>0</v>
      </c>
      <c r="CB1573" s="136">
        <v>0</v>
      </c>
      <c r="CC1573" s="136">
        <v>0</v>
      </c>
      <c r="CD1573" s="136">
        <v>0</v>
      </c>
      <c r="CE1573" s="136">
        <v>0</v>
      </c>
      <c r="CF1573" s="144">
        <v>1.2888727000000001E-7</v>
      </c>
      <c r="CG1573" s="144">
        <v>3.1267770999999998E-6</v>
      </c>
      <c r="CH1573" s="144">
        <v>1.7001688999999999E-8</v>
      </c>
      <c r="CI1573" s="136">
        <v>0</v>
      </c>
      <c r="CK1573" s="244"/>
      <c r="CL1573" s="233" t="s">
        <v>4679</v>
      </c>
    </row>
    <row r="1574" spans="1:90" ht="14.5" customHeight="1">
      <c r="A1574" s="74" t="s">
        <v>5751</v>
      </c>
      <c r="B1574" s="129" t="s">
        <v>5687</v>
      </c>
      <c r="C1574" s="130" t="str">
        <f t="shared" si="832"/>
        <v>B.046.08.122</v>
      </c>
      <c r="D1574" s="131" t="s">
        <v>5689</v>
      </c>
      <c r="E1574" s="129" t="s">
        <v>2549</v>
      </c>
      <c r="F1574" s="132" t="s">
        <v>5753</v>
      </c>
      <c r="G1574" s="132">
        <f t="shared" si="833"/>
        <v>2.5569187640000001E-2</v>
      </c>
      <c r="H1574" s="348">
        <f t="shared" si="834"/>
        <v>2.5569187640000001E-2</v>
      </c>
      <c r="I1574" s="74"/>
      <c r="J1574" s="132">
        <f t="shared" si="835"/>
        <v>1.5125821700000001E-3</v>
      </c>
      <c r="K1574" s="132">
        <f t="shared" si="836"/>
        <v>2.2973882799999998E-3</v>
      </c>
      <c r="L1574" s="300">
        <f t="shared" si="837"/>
        <v>1.1796019E-4</v>
      </c>
      <c r="M1574" s="132">
        <v>2.1641257000000001E-2</v>
      </c>
      <c r="N1574" s="132">
        <v>7.0507128000000001E-4</v>
      </c>
      <c r="O1574" s="132">
        <v>1.592317E-3</v>
      </c>
      <c r="P1574" s="132">
        <v>1.3377656000000001E-3</v>
      </c>
      <c r="Q1574" s="132">
        <v>1.7481657E-4</v>
      </c>
      <c r="R1574" s="132">
        <v>0</v>
      </c>
      <c r="S1574" s="132">
        <v>0</v>
      </c>
      <c r="T1574" s="132">
        <v>0</v>
      </c>
      <c r="U1574" s="132">
        <v>1.1796019E-4</v>
      </c>
      <c r="V1574" s="132">
        <v>0</v>
      </c>
      <c r="W1574" s="132">
        <v>0</v>
      </c>
      <c r="X1574" s="132">
        <v>0</v>
      </c>
      <c r="Y1574" s="132">
        <v>0</v>
      </c>
      <c r="Z1574" s="132">
        <v>0</v>
      </c>
      <c r="AA1574" s="74"/>
      <c r="AB1574" s="301">
        <f t="shared" si="838"/>
        <v>0.16271621804511277</v>
      </c>
      <c r="AC1574" s="338">
        <f t="shared" si="843"/>
        <v>0.16271621804511277</v>
      </c>
      <c r="AD1574" s="74"/>
      <c r="AE1574" s="136">
        <v>2.0473240000000001</v>
      </c>
      <c r="AF1574" s="136">
        <v>1.8094292000000001</v>
      </c>
      <c r="AG1574" s="136">
        <v>0</v>
      </c>
      <c r="AH1574" s="136">
        <v>0</v>
      </c>
      <c r="AI1574" s="136">
        <v>0.10842105</v>
      </c>
      <c r="AJ1574" s="136">
        <v>0.10842105</v>
      </c>
      <c r="AK1574" s="136">
        <v>2.1052632000000002E-2</v>
      </c>
      <c r="AL1574" s="74"/>
      <c r="AM1574" s="133">
        <v>3.2648269000000001E-3</v>
      </c>
      <c r="AN1574" s="340">
        <f t="shared" si="839"/>
        <v>3.2648269000000001E-3</v>
      </c>
      <c r="AP1574" s="133">
        <v>3.0336389999999999E-3</v>
      </c>
      <c r="AQ1574" s="133">
        <v>1.3936676999999999E-4</v>
      </c>
      <c r="AR1574" s="145">
        <v>9.1821148000000006E-5</v>
      </c>
      <c r="AS1574" s="134">
        <f t="shared" si="840"/>
        <v>1.8187283712E-7</v>
      </c>
      <c r="AT1574" s="135">
        <f t="shared" si="841"/>
        <v>5.15409661791E-10</v>
      </c>
      <c r="AU1574" s="135">
        <f t="shared" si="842"/>
        <v>1.2860104847799999E-2</v>
      </c>
      <c r="AV1574" s="302">
        <v>1.5100064999999999E-7</v>
      </c>
      <c r="AW1574" s="302">
        <v>4.5560542000000001E-10</v>
      </c>
      <c r="AX1574" s="302">
        <v>1.2447791E-14</v>
      </c>
      <c r="AY1574" s="303">
        <v>0</v>
      </c>
      <c r="AZ1574" s="303">
        <v>0</v>
      </c>
      <c r="BA1574" s="302">
        <v>1.9891612000000001E-10</v>
      </c>
      <c r="BB1574" s="302">
        <v>3.0673271000000003E-8</v>
      </c>
      <c r="BC1574" s="302">
        <v>2.8197998999999999E-11</v>
      </c>
      <c r="BD1574" s="302">
        <v>3.1593794999999998E-11</v>
      </c>
      <c r="BE1574" s="303">
        <v>0</v>
      </c>
      <c r="BF1574" s="303">
        <v>0</v>
      </c>
      <c r="BG1574" s="303">
        <v>0</v>
      </c>
      <c r="BH1574" s="303">
        <v>0</v>
      </c>
      <c r="BI1574" s="303">
        <v>0</v>
      </c>
      <c r="BJ1574" s="303">
        <v>0</v>
      </c>
      <c r="BK1574" s="303">
        <v>0</v>
      </c>
      <c r="BL1574" s="303">
        <v>0</v>
      </c>
      <c r="BM1574" s="302">
        <v>2.3808477999999999E-6</v>
      </c>
      <c r="BN1574" s="303">
        <v>1.2857723999999999E-2</v>
      </c>
      <c r="BO1574" s="303">
        <v>0</v>
      </c>
      <c r="BP1574" s="303">
        <v>0</v>
      </c>
      <c r="BQ1574" s="303">
        <v>0</v>
      </c>
      <c r="BR1574" s="74"/>
      <c r="BS1574" s="144">
        <v>7.8446824000000001E-6</v>
      </c>
      <c r="BT1574" s="144">
        <v>2.8330580000000002E-7</v>
      </c>
      <c r="BU1574" s="144">
        <v>4.5369599999999997E-6</v>
      </c>
      <c r="BV1574" s="136">
        <v>0</v>
      </c>
      <c r="BW1574" s="144">
        <v>2.9381541999999998E-7</v>
      </c>
      <c r="BX1574" s="144">
        <v>1.2877459000000001E-7</v>
      </c>
      <c r="BY1574" s="136">
        <v>0</v>
      </c>
      <c r="BZ1574" s="144">
        <v>1.9545212000000001E-7</v>
      </c>
      <c r="CA1574" s="136">
        <v>0</v>
      </c>
      <c r="CB1574" s="136">
        <v>0</v>
      </c>
      <c r="CC1574" s="136">
        <v>0</v>
      </c>
      <c r="CD1574" s="136">
        <v>0</v>
      </c>
      <c r="CE1574" s="136">
        <v>0</v>
      </c>
      <c r="CF1574" s="144">
        <v>2.6239626999999999E-7</v>
      </c>
      <c r="CG1574" s="144">
        <v>2.0870866E-6</v>
      </c>
      <c r="CH1574" s="144">
        <v>5.6891594999999997E-8</v>
      </c>
      <c r="CI1574" s="136">
        <v>0</v>
      </c>
      <c r="CK1574" s="244"/>
      <c r="CL1574" s="233" t="s">
        <v>4679</v>
      </c>
    </row>
    <row r="1575" spans="1:90" ht="14.5" customHeight="1">
      <c r="A1575" s="74" t="s">
        <v>5754</v>
      </c>
      <c r="B1575" s="129" t="s">
        <v>5687</v>
      </c>
      <c r="C1575" s="130" t="str">
        <f t="shared" si="832"/>
        <v>B.046.08.123</v>
      </c>
      <c r="D1575" s="131" t="s">
        <v>5689</v>
      </c>
      <c r="E1575" s="129" t="s">
        <v>2549</v>
      </c>
      <c r="F1575" s="132" t="s">
        <v>5756</v>
      </c>
      <c r="G1575" s="132">
        <f t="shared" si="833"/>
        <v>3.2455342085999997E-2</v>
      </c>
      <c r="H1575" s="348">
        <f t="shared" si="834"/>
        <v>3.2455342085999997E-2</v>
      </c>
      <c r="I1575" s="74"/>
      <c r="J1575" s="132">
        <f t="shared" si="835"/>
        <v>1.182555938E-3</v>
      </c>
      <c r="K1575" s="132">
        <f t="shared" si="836"/>
        <v>3.0682560000000001E-3</v>
      </c>
      <c r="L1575" s="300">
        <f t="shared" si="837"/>
        <v>7.0583751479999998E-3</v>
      </c>
      <c r="M1575" s="132">
        <v>2.1146155E-2</v>
      </c>
      <c r="N1575" s="132">
        <v>1.7756433E-3</v>
      </c>
      <c r="O1575" s="132">
        <v>1.2926127000000001E-3</v>
      </c>
      <c r="P1575" s="132">
        <v>1.0859727E-3</v>
      </c>
      <c r="Q1575" s="304">
        <v>9.6583238000000005E-5</v>
      </c>
      <c r="R1575" s="132">
        <v>0</v>
      </c>
      <c r="S1575" s="132">
        <v>0</v>
      </c>
      <c r="T1575" s="132">
        <v>0</v>
      </c>
      <c r="U1575" s="304">
        <v>2.7214748E-5</v>
      </c>
      <c r="V1575" s="132">
        <v>0</v>
      </c>
      <c r="W1575" s="132">
        <v>7.0311604E-3</v>
      </c>
      <c r="X1575" s="132">
        <v>0</v>
      </c>
      <c r="Y1575" s="132">
        <v>0</v>
      </c>
      <c r="Z1575" s="132">
        <v>0</v>
      </c>
      <c r="AA1575" s="74"/>
      <c r="AB1575" s="301">
        <f t="shared" si="838"/>
        <v>0.15899364661654133</v>
      </c>
      <c r="AC1575" s="338">
        <f t="shared" si="843"/>
        <v>0.15899364661654133</v>
      </c>
      <c r="AD1575" s="74"/>
      <c r="AE1575" s="136">
        <v>2.7278264000000001</v>
      </c>
      <c r="AF1575" s="136">
        <v>1.6599626000000001</v>
      </c>
      <c r="AG1575" s="136">
        <v>0.95312695000000003</v>
      </c>
      <c r="AH1575" s="136">
        <v>0</v>
      </c>
      <c r="AI1575" s="136">
        <v>3.2631579000000001E-2</v>
      </c>
      <c r="AJ1575" s="136">
        <v>7.4736841999999998E-2</v>
      </c>
      <c r="AK1575" s="136">
        <v>7.3684210999999996E-3</v>
      </c>
      <c r="AL1575" s="74"/>
      <c r="AM1575" s="133">
        <v>3.41794E-3</v>
      </c>
      <c r="AN1575" s="340">
        <f t="shared" si="839"/>
        <v>3.41794E-3</v>
      </c>
      <c r="AP1575" s="133">
        <v>3.2317372999999998E-3</v>
      </c>
      <c r="AQ1575" s="133">
        <v>1.4038817E-4</v>
      </c>
      <c r="AR1575" s="145">
        <v>4.5814474000000002E-5</v>
      </c>
      <c r="AS1575" s="134">
        <f t="shared" si="840"/>
        <v>1.9374923632999999E-7</v>
      </c>
      <c r="AT1575" s="135">
        <f t="shared" si="841"/>
        <v>5.1918702201400002E-10</v>
      </c>
      <c r="AU1575" s="135">
        <f t="shared" si="842"/>
        <v>6.4165930884800002E-3</v>
      </c>
      <c r="AV1575" s="302">
        <v>1.4754610000000001E-7</v>
      </c>
      <c r="AW1575" s="302">
        <v>4.4518220999999998E-10</v>
      </c>
      <c r="AX1575" s="302">
        <v>1.2163014E-14</v>
      </c>
      <c r="AY1575" s="303">
        <v>0</v>
      </c>
      <c r="AZ1575" s="303">
        <v>0</v>
      </c>
      <c r="BA1575" s="302">
        <v>1.6147633000000001E-10</v>
      </c>
      <c r="BB1575" s="302">
        <v>4.604166E-8</v>
      </c>
      <c r="BC1575" s="302">
        <v>2.2890600999999999E-11</v>
      </c>
      <c r="BD1575" s="302">
        <v>5.1102048000000003E-11</v>
      </c>
      <c r="BE1575" s="303">
        <v>0</v>
      </c>
      <c r="BF1575" s="303">
        <v>0</v>
      </c>
      <c r="BG1575" s="303">
        <v>0</v>
      </c>
      <c r="BH1575" s="303">
        <v>0</v>
      </c>
      <c r="BI1575" s="303">
        <v>0</v>
      </c>
      <c r="BJ1575" s="303">
        <v>0</v>
      </c>
      <c r="BK1575" s="303">
        <v>0</v>
      </c>
      <c r="BL1575" s="303">
        <v>0</v>
      </c>
      <c r="BM1575" s="302">
        <v>5.4928848000000001E-7</v>
      </c>
      <c r="BN1575" s="303">
        <v>6.4160438E-3</v>
      </c>
      <c r="BO1575" s="303">
        <v>0</v>
      </c>
      <c r="BP1575" s="303">
        <v>0</v>
      </c>
      <c r="BQ1575" s="303">
        <v>0</v>
      </c>
      <c r="BR1575" s="74"/>
      <c r="BS1575" s="144">
        <v>8.8839164E-6</v>
      </c>
      <c r="BT1575" s="144">
        <v>4.0547538000000002E-7</v>
      </c>
      <c r="BU1575" s="144">
        <v>4.4331646999999996E-6</v>
      </c>
      <c r="BV1575" s="136">
        <v>0</v>
      </c>
      <c r="BW1575" s="144">
        <v>3.4249993000000001E-7</v>
      </c>
      <c r="BX1575" s="144">
        <v>1.0453677E-7</v>
      </c>
      <c r="BY1575" s="136">
        <v>0</v>
      </c>
      <c r="BZ1575" s="144">
        <v>1.5866431999999999E-7</v>
      </c>
      <c r="CA1575" s="136">
        <v>0</v>
      </c>
      <c r="CB1575" s="136">
        <v>0</v>
      </c>
      <c r="CC1575" s="136">
        <v>0</v>
      </c>
      <c r="CD1575" s="136">
        <v>0</v>
      </c>
      <c r="CE1575" s="136">
        <v>0</v>
      </c>
      <c r="CF1575" s="144">
        <v>2.2440012999999999E-7</v>
      </c>
      <c r="CG1575" s="144">
        <v>3.2020495999999999E-6</v>
      </c>
      <c r="CH1575" s="144">
        <v>1.3125534E-8</v>
      </c>
      <c r="CI1575" s="136">
        <v>0</v>
      </c>
      <c r="CK1575" s="244"/>
      <c r="CL1575" s="233" t="s">
        <v>4679</v>
      </c>
    </row>
    <row r="1576" spans="1:90" ht="14.5" customHeight="1">
      <c r="A1576" s="74" t="s">
        <v>5757</v>
      </c>
      <c r="B1576" s="129" t="s">
        <v>5687</v>
      </c>
      <c r="C1576" s="130" t="str">
        <f t="shared" si="832"/>
        <v>B.046.08.124</v>
      </c>
      <c r="D1576" s="131" t="s">
        <v>5689</v>
      </c>
      <c r="E1576" s="129" t="s">
        <v>2549</v>
      </c>
      <c r="F1576" s="132" t="s">
        <v>5759</v>
      </c>
      <c r="G1576" s="132">
        <f t="shared" si="833"/>
        <v>2.6118295969999997E-2</v>
      </c>
      <c r="H1576" s="348">
        <f t="shared" si="834"/>
        <v>2.6118295969999997E-2</v>
      </c>
      <c r="I1576" s="74"/>
      <c r="J1576" s="132">
        <f t="shared" si="835"/>
        <v>9.4845394999999993E-4</v>
      </c>
      <c r="K1576" s="132">
        <f t="shared" si="836"/>
        <v>1.9826174399999999E-3</v>
      </c>
      <c r="L1576" s="300">
        <f t="shared" si="837"/>
        <v>5.7391275799999995E-3</v>
      </c>
      <c r="M1576" s="132">
        <v>1.7448096999999999E-2</v>
      </c>
      <c r="N1576" s="132">
        <v>9.4500783999999999E-4</v>
      </c>
      <c r="O1576" s="132">
        <v>1.0376096000000001E-3</v>
      </c>
      <c r="P1576" s="132">
        <v>8.7173492999999996E-4</v>
      </c>
      <c r="Q1576" s="304">
        <v>7.6719019999999996E-5</v>
      </c>
      <c r="R1576" s="132">
        <v>0</v>
      </c>
      <c r="S1576" s="132">
        <v>0</v>
      </c>
      <c r="T1576" s="132">
        <v>0</v>
      </c>
      <c r="U1576" s="132">
        <v>1.0944848000000001E-4</v>
      </c>
      <c r="V1576" s="132">
        <v>0</v>
      </c>
      <c r="W1576" s="132">
        <v>5.6296790999999999E-3</v>
      </c>
      <c r="X1576" s="132">
        <v>0</v>
      </c>
      <c r="Y1576" s="132">
        <v>0</v>
      </c>
      <c r="Z1576" s="132">
        <v>0</v>
      </c>
      <c r="AA1576" s="74"/>
      <c r="AB1576" s="301">
        <f t="shared" si="838"/>
        <v>0.13118869924812029</v>
      </c>
      <c r="AC1576" s="338">
        <f t="shared" si="843"/>
        <v>0.13118869924812029</v>
      </c>
      <c r="AD1576" s="74"/>
      <c r="AE1576" s="136">
        <v>2.3907923000000002</v>
      </c>
      <c r="AF1576" s="136">
        <v>1.321331</v>
      </c>
      <c r="AG1576" s="136">
        <v>0.76314556</v>
      </c>
      <c r="AH1576" s="136">
        <v>0</v>
      </c>
      <c r="AI1576" s="136">
        <v>2.8421053000000002E-2</v>
      </c>
      <c r="AJ1576" s="136">
        <v>0.26210526000000001</v>
      </c>
      <c r="AK1576" s="136">
        <v>1.5789474000000001E-2</v>
      </c>
      <c r="AL1576" s="74"/>
      <c r="AM1576" s="133">
        <v>2.6510093999999999E-3</v>
      </c>
      <c r="AN1576" s="340">
        <f t="shared" si="839"/>
        <v>2.6510093999999999E-3</v>
      </c>
      <c r="AP1576" s="133">
        <v>2.5035887E-3</v>
      </c>
      <c r="AQ1576" s="133">
        <v>1.1264123E-4</v>
      </c>
      <c r="AR1576" s="145">
        <v>3.4779456999999997E-5</v>
      </c>
      <c r="AS1576" s="134">
        <f t="shared" si="840"/>
        <v>1.5009524472000001E-7</v>
      </c>
      <c r="AT1576" s="135">
        <f t="shared" si="841"/>
        <v>4.1657258493500002E-10</v>
      </c>
      <c r="AU1576" s="135">
        <f t="shared" si="842"/>
        <v>4.8710723519000002E-3</v>
      </c>
      <c r="AV1576" s="302">
        <v>1.2174311000000001E-7</v>
      </c>
      <c r="AW1576" s="302">
        <v>3.6732836E-10</v>
      </c>
      <c r="AX1576" s="302">
        <v>1.0035935E-14</v>
      </c>
      <c r="AY1576" s="303">
        <v>0</v>
      </c>
      <c r="AZ1576" s="303">
        <v>0</v>
      </c>
      <c r="BA1576" s="302">
        <v>1.2962071999999999E-10</v>
      </c>
      <c r="BB1576" s="302">
        <v>2.8222514000000001E-8</v>
      </c>
      <c r="BC1576" s="302">
        <v>1.8374804999999998E-11</v>
      </c>
      <c r="BD1576" s="302">
        <v>3.0859383999999997E-11</v>
      </c>
      <c r="BE1576" s="303">
        <v>0</v>
      </c>
      <c r="BF1576" s="303">
        <v>0</v>
      </c>
      <c r="BG1576" s="303">
        <v>0</v>
      </c>
      <c r="BH1576" s="303">
        <v>0</v>
      </c>
      <c r="BI1576" s="303">
        <v>0</v>
      </c>
      <c r="BJ1576" s="303">
        <v>0</v>
      </c>
      <c r="BK1576" s="303">
        <v>0</v>
      </c>
      <c r="BL1576" s="303">
        <v>0</v>
      </c>
      <c r="BM1576" s="302">
        <v>2.2090519000000002E-6</v>
      </c>
      <c r="BN1576" s="303">
        <v>4.8688632999999999E-3</v>
      </c>
      <c r="BO1576" s="303">
        <v>0</v>
      </c>
      <c r="BP1576" s="303">
        <v>0</v>
      </c>
      <c r="BQ1576" s="303">
        <v>0</v>
      </c>
      <c r="BR1576" s="74"/>
      <c r="BS1576" s="144">
        <v>7.1251325000000003E-6</v>
      </c>
      <c r="BT1576" s="144">
        <v>2.5542860000000001E-7</v>
      </c>
      <c r="BU1576" s="144">
        <v>3.6578890000000001E-6</v>
      </c>
      <c r="BV1576" s="136">
        <v>0</v>
      </c>
      <c r="BW1576" s="144">
        <v>2.1649969E-7</v>
      </c>
      <c r="BX1576" s="144">
        <v>8.3914040000000006E-8</v>
      </c>
      <c r="BY1576" s="136">
        <v>0</v>
      </c>
      <c r="BZ1576" s="144">
        <v>1.2736344999999999E-7</v>
      </c>
      <c r="CA1576" s="136">
        <v>0</v>
      </c>
      <c r="CB1576" s="136">
        <v>0</v>
      </c>
      <c r="CC1576" s="136">
        <v>0</v>
      </c>
      <c r="CD1576" s="136">
        <v>0</v>
      </c>
      <c r="CE1576" s="136">
        <v>0</v>
      </c>
      <c r="CF1576" s="144">
        <v>1.7558353999999999E-7</v>
      </c>
      <c r="CG1576" s="144">
        <v>2.5556677000000001E-6</v>
      </c>
      <c r="CH1576" s="144">
        <v>5.2786442999999999E-8</v>
      </c>
      <c r="CI1576" s="136">
        <v>0</v>
      </c>
      <c r="CK1576" s="244"/>
      <c r="CL1576" s="233" t="s">
        <v>4679</v>
      </c>
    </row>
    <row r="1577" spans="1:90" ht="14.5" customHeight="1">
      <c r="A1577" s="74" t="s">
        <v>5760</v>
      </c>
      <c r="B1577" s="129" t="s">
        <v>5687</v>
      </c>
      <c r="C1577" s="130" t="str">
        <f t="shared" si="832"/>
        <v>B.046.08.125</v>
      </c>
      <c r="D1577" s="131" t="s">
        <v>5689</v>
      </c>
      <c r="E1577" s="129" t="s">
        <v>2549</v>
      </c>
      <c r="F1577" s="132" t="s">
        <v>5762</v>
      </c>
      <c r="G1577" s="132">
        <f t="shared" si="833"/>
        <v>2.6714323241300002E-2</v>
      </c>
      <c r="H1577" s="348">
        <f t="shared" si="834"/>
        <v>2.6714323241300002E-2</v>
      </c>
      <c r="I1577" s="74"/>
      <c r="J1577" s="132">
        <f t="shared" si="835"/>
        <v>1.1956385100000001E-3</v>
      </c>
      <c r="K1577" s="132">
        <f t="shared" si="836"/>
        <v>2.1931180699999997E-3</v>
      </c>
      <c r="L1577" s="300">
        <f t="shared" si="837"/>
        <v>4.0691236613E-3</v>
      </c>
      <c r="M1577" s="132">
        <v>1.9256443000000002E-2</v>
      </c>
      <c r="N1577" s="132">
        <v>9.7144066999999999E-4</v>
      </c>
      <c r="O1577" s="132">
        <v>1.2216773999999999E-3</v>
      </c>
      <c r="P1577" s="132">
        <v>1.0263772E-3</v>
      </c>
      <c r="Q1577" s="132">
        <v>1.6926131000000001E-4</v>
      </c>
      <c r="R1577" s="132">
        <v>0</v>
      </c>
      <c r="S1577" s="132">
        <v>0</v>
      </c>
      <c r="T1577" s="132">
        <v>0</v>
      </c>
      <c r="U1577" s="304">
        <v>7.2032612999999999E-6</v>
      </c>
      <c r="V1577" s="132">
        <v>0</v>
      </c>
      <c r="W1577" s="132">
        <v>4.0619204000000003E-3</v>
      </c>
      <c r="X1577" s="132">
        <v>0</v>
      </c>
      <c r="Y1577" s="132">
        <v>0</v>
      </c>
      <c r="Z1577" s="132">
        <v>0</v>
      </c>
      <c r="AA1577" s="74"/>
      <c r="AB1577" s="301">
        <f t="shared" si="838"/>
        <v>0.14478528571428573</v>
      </c>
      <c r="AC1577" s="338">
        <f t="shared" si="843"/>
        <v>0.14478528571428573</v>
      </c>
      <c r="AD1577" s="74"/>
      <c r="AE1577" s="136">
        <v>2.5165397999999999</v>
      </c>
      <c r="AF1577" s="136">
        <v>1.9374947</v>
      </c>
      <c r="AG1577" s="136">
        <v>0.55062401000000005</v>
      </c>
      <c r="AH1577" s="136">
        <v>0</v>
      </c>
      <c r="AI1577" s="136">
        <v>2.2105263E-2</v>
      </c>
      <c r="AJ1577" s="136">
        <v>6.3157895000000002E-3</v>
      </c>
      <c r="AK1577" s="136">
        <v>0</v>
      </c>
      <c r="AL1577" s="74"/>
      <c r="AM1577" s="133">
        <v>2.9886792999999998E-3</v>
      </c>
      <c r="AN1577" s="340">
        <f t="shared" si="839"/>
        <v>2.9886792999999998E-3</v>
      </c>
      <c r="AP1577" s="133">
        <v>2.7758203000000001E-3</v>
      </c>
      <c r="AQ1577" s="133">
        <v>1.2448968E-4</v>
      </c>
      <c r="AR1577" s="145">
        <v>8.8369307E-5</v>
      </c>
      <c r="AS1577" s="134">
        <f t="shared" si="840"/>
        <v>1.6641608291000001E-7</v>
      </c>
      <c r="AT1577" s="135">
        <f t="shared" si="841"/>
        <v>4.6039083107400001E-10</v>
      </c>
      <c r="AU1577" s="135">
        <f t="shared" si="842"/>
        <v>1.237665338693E-2</v>
      </c>
      <c r="AV1577" s="302">
        <v>1.3436074E-7</v>
      </c>
      <c r="AW1577" s="302">
        <v>4.053988E-10</v>
      </c>
      <c r="AX1577" s="302">
        <v>1.1076074E-14</v>
      </c>
      <c r="AY1577" s="303">
        <v>0</v>
      </c>
      <c r="AZ1577" s="303">
        <v>0</v>
      </c>
      <c r="BA1577" s="302">
        <v>1.5261491000000001E-10</v>
      </c>
      <c r="BB1577" s="302">
        <v>3.1902727999999997E-8</v>
      </c>
      <c r="BC1577" s="302">
        <v>2.1634422000000001E-11</v>
      </c>
      <c r="BD1577" s="302">
        <v>3.3346533000000002E-11</v>
      </c>
      <c r="BE1577" s="303">
        <v>0</v>
      </c>
      <c r="BF1577" s="303">
        <v>0</v>
      </c>
      <c r="BG1577" s="303">
        <v>0</v>
      </c>
      <c r="BH1577" s="303">
        <v>0</v>
      </c>
      <c r="BI1577" s="303">
        <v>0</v>
      </c>
      <c r="BJ1577" s="303">
        <v>0</v>
      </c>
      <c r="BK1577" s="303">
        <v>0</v>
      </c>
      <c r="BL1577" s="303">
        <v>0</v>
      </c>
      <c r="BM1577" s="302">
        <v>1.4538692999999999E-7</v>
      </c>
      <c r="BN1577" s="303">
        <v>1.2376508E-2</v>
      </c>
      <c r="BO1577" s="303">
        <v>0</v>
      </c>
      <c r="BP1577" s="303">
        <v>0</v>
      </c>
      <c r="BQ1577" s="303">
        <v>0</v>
      </c>
      <c r="BR1577" s="74"/>
      <c r="BS1577" s="144">
        <v>8.0388425999999995E-6</v>
      </c>
      <c r="BT1577" s="144">
        <v>2.8014608E-7</v>
      </c>
      <c r="BU1577" s="144">
        <v>4.0369979000000001E-6</v>
      </c>
      <c r="BV1577" s="136">
        <v>0</v>
      </c>
      <c r="BW1577" s="144">
        <v>3.0859247999999998E-7</v>
      </c>
      <c r="BX1577" s="144">
        <v>9.8800054999999999E-8</v>
      </c>
      <c r="BY1577" s="136">
        <v>0</v>
      </c>
      <c r="BZ1577" s="144">
        <v>1.4995722E-7</v>
      </c>
      <c r="CA1577" s="136">
        <v>0</v>
      </c>
      <c r="CB1577" s="136">
        <v>0</v>
      </c>
      <c r="CC1577" s="136">
        <v>0</v>
      </c>
      <c r="CD1577" s="136">
        <v>0</v>
      </c>
      <c r="CE1577" s="136">
        <v>0</v>
      </c>
      <c r="CF1577" s="144">
        <v>2.0539450000000001E-7</v>
      </c>
      <c r="CG1577" s="144">
        <v>2.9554802000000001E-6</v>
      </c>
      <c r="CH1577" s="144">
        <v>3.4740960999999998E-9</v>
      </c>
      <c r="CI1577" s="136">
        <v>0</v>
      </c>
      <c r="CK1577" s="244"/>
      <c r="CL1577" s="233" t="s">
        <v>4679</v>
      </c>
    </row>
    <row r="1578" spans="1:90" ht="14.5" customHeight="1">
      <c r="A1578" s="74" t="s">
        <v>5763</v>
      </c>
      <c r="B1578" s="129" t="s">
        <v>5687</v>
      </c>
      <c r="C1578" s="130" t="str">
        <f t="shared" si="832"/>
        <v>B.046.08.126</v>
      </c>
      <c r="D1578" s="131" t="s">
        <v>5689</v>
      </c>
      <c r="E1578" s="129" t="s">
        <v>2549</v>
      </c>
      <c r="F1578" s="132" t="s">
        <v>5765</v>
      </c>
      <c r="G1578" s="132">
        <f t="shared" si="833"/>
        <v>4.0525406941E-2</v>
      </c>
      <c r="H1578" s="348">
        <f t="shared" si="834"/>
        <v>4.0525406941E-2</v>
      </c>
      <c r="I1578" s="74"/>
      <c r="J1578" s="132">
        <f t="shared" si="835"/>
        <v>1.3336585049999999E-3</v>
      </c>
      <c r="K1578" s="132">
        <f t="shared" si="836"/>
        <v>5.0939656E-3</v>
      </c>
      <c r="L1578" s="300">
        <f t="shared" si="837"/>
        <v>1.340372836E-3</v>
      </c>
      <c r="M1578" s="132">
        <v>3.2757410000000001E-2</v>
      </c>
      <c r="N1578" s="132">
        <v>3.6237068999999998E-3</v>
      </c>
      <c r="O1578" s="132">
        <v>1.4702586999999999E-3</v>
      </c>
      <c r="P1578" s="132">
        <v>1.2352197999999999E-3</v>
      </c>
      <c r="Q1578" s="304">
        <v>9.8438704999999997E-5</v>
      </c>
      <c r="R1578" s="132">
        <v>0</v>
      </c>
      <c r="S1578" s="132">
        <v>0</v>
      </c>
      <c r="T1578" s="132">
        <v>0</v>
      </c>
      <c r="U1578" s="304">
        <v>3.3907235999999998E-5</v>
      </c>
      <c r="V1578" s="132">
        <v>0</v>
      </c>
      <c r="W1578" s="132">
        <v>1.3064655999999999E-3</v>
      </c>
      <c r="X1578" s="132">
        <v>0</v>
      </c>
      <c r="Y1578" s="132">
        <v>0</v>
      </c>
      <c r="Z1578" s="132">
        <v>0</v>
      </c>
      <c r="AA1578" s="74"/>
      <c r="AB1578" s="301">
        <f t="shared" si="838"/>
        <v>0.24629631578947367</v>
      </c>
      <c r="AC1578" s="338">
        <f t="shared" si="843"/>
        <v>0.24629631578947367</v>
      </c>
      <c r="AD1578" s="74"/>
      <c r="AE1578" s="136">
        <v>2.8550263999999999</v>
      </c>
      <c r="AF1578" s="136">
        <v>2.5589778000000001</v>
      </c>
      <c r="AG1578" s="136">
        <v>0.17710128999999999</v>
      </c>
      <c r="AH1578" s="136">
        <v>0</v>
      </c>
      <c r="AI1578" s="136">
        <v>2.1052632000000001E-3</v>
      </c>
      <c r="AJ1578" s="136">
        <v>9.1578946999999994E-2</v>
      </c>
      <c r="AK1578" s="136">
        <v>2.5263158000000001E-2</v>
      </c>
      <c r="AL1578" s="74"/>
      <c r="AM1578" s="133">
        <v>5.4296518E-3</v>
      </c>
      <c r="AN1578" s="340">
        <f t="shared" si="839"/>
        <v>5.4296518E-3</v>
      </c>
      <c r="AP1578" s="133">
        <v>5.1719271999999998E-3</v>
      </c>
      <c r="AQ1578" s="133">
        <v>2.1841362E-4</v>
      </c>
      <c r="AR1578" s="145">
        <v>3.9310943000000001E-5</v>
      </c>
      <c r="AS1578" s="134">
        <f t="shared" si="840"/>
        <v>3.1006757529999997E-7</v>
      </c>
      <c r="AT1578" s="135">
        <f t="shared" si="841"/>
        <v>8.0774267866800005E-10</v>
      </c>
      <c r="AU1578" s="135">
        <f t="shared" si="842"/>
        <v>5.5057343662400001E-3</v>
      </c>
      <c r="AV1578" s="302">
        <v>2.2856297999999999E-7</v>
      </c>
      <c r="AW1578" s="302">
        <v>6.8962968999999999E-10</v>
      </c>
      <c r="AX1578" s="302">
        <v>1.8841668000000001E-14</v>
      </c>
      <c r="AY1578" s="303">
        <v>0</v>
      </c>
      <c r="AZ1578" s="303">
        <v>0</v>
      </c>
      <c r="BA1578" s="302">
        <v>1.836683E-10</v>
      </c>
      <c r="BB1578" s="302">
        <v>8.1320927000000004E-8</v>
      </c>
      <c r="BC1578" s="302">
        <v>2.6036495000000001E-11</v>
      </c>
      <c r="BD1578" s="302">
        <v>9.2057652000000005E-11</v>
      </c>
      <c r="BE1578" s="303">
        <v>0</v>
      </c>
      <c r="BF1578" s="303">
        <v>0</v>
      </c>
      <c r="BG1578" s="303">
        <v>0</v>
      </c>
      <c r="BH1578" s="303">
        <v>0</v>
      </c>
      <c r="BI1578" s="303">
        <v>0</v>
      </c>
      <c r="BJ1578" s="303">
        <v>0</v>
      </c>
      <c r="BK1578" s="303">
        <v>0</v>
      </c>
      <c r="BL1578" s="303">
        <v>0</v>
      </c>
      <c r="BM1578" s="302">
        <v>6.8436624E-7</v>
      </c>
      <c r="BN1578" s="303">
        <v>5.50505E-3</v>
      </c>
      <c r="BO1578" s="303">
        <v>0</v>
      </c>
      <c r="BP1578" s="303">
        <v>0</v>
      </c>
      <c r="BQ1578" s="303">
        <v>0</v>
      </c>
      <c r="BR1578" s="74"/>
      <c r="BS1578" s="144">
        <v>1.2053264E-5</v>
      </c>
      <c r="BT1578" s="144">
        <v>6.9514189999999997E-7</v>
      </c>
      <c r="BU1578" s="144">
        <v>6.8673949000000002E-6</v>
      </c>
      <c r="BV1578" s="136">
        <v>0</v>
      </c>
      <c r="BW1578" s="144">
        <v>5.7205565999999998E-7</v>
      </c>
      <c r="BX1578" s="144">
        <v>1.1890344E-7</v>
      </c>
      <c r="BY1578" s="136">
        <v>0</v>
      </c>
      <c r="BZ1578" s="144">
        <v>1.8046982999999999E-7</v>
      </c>
      <c r="CA1578" s="136">
        <v>0</v>
      </c>
      <c r="CB1578" s="136">
        <v>0</v>
      </c>
      <c r="CC1578" s="136">
        <v>0</v>
      </c>
      <c r="CD1578" s="136">
        <v>0</v>
      </c>
      <c r="CE1578" s="136">
        <v>0</v>
      </c>
      <c r="CF1578" s="144">
        <v>2.7042569E-7</v>
      </c>
      <c r="CG1578" s="144">
        <v>3.3325190000000002E-6</v>
      </c>
      <c r="CH1578" s="144">
        <v>1.6353287E-8</v>
      </c>
      <c r="CI1578" s="136">
        <v>0</v>
      </c>
      <c r="CK1578" s="244"/>
      <c r="CL1578" s="233" t="s">
        <v>4679</v>
      </c>
    </row>
    <row r="1579" spans="1:90" ht="14.5" customHeight="1">
      <c r="A1579" s="74" t="s">
        <v>5766</v>
      </c>
      <c r="B1579" s="129" t="s">
        <v>5687</v>
      </c>
      <c r="C1579" s="130" t="str">
        <f t="shared" si="832"/>
        <v>B.046.08.127</v>
      </c>
      <c r="D1579" s="131" t="s">
        <v>5689</v>
      </c>
      <c r="E1579" s="129" t="s">
        <v>2549</v>
      </c>
      <c r="F1579" s="132" t="s">
        <v>5768</v>
      </c>
      <c r="G1579" s="132">
        <f t="shared" si="833"/>
        <v>2.4381957205000002E-2</v>
      </c>
      <c r="H1579" s="348">
        <f t="shared" si="834"/>
        <v>2.4381957205000002E-2</v>
      </c>
      <c r="I1579" s="74"/>
      <c r="J1579" s="132">
        <f t="shared" si="835"/>
        <v>9.1662937499999999E-4</v>
      </c>
      <c r="K1579" s="132">
        <f t="shared" si="836"/>
        <v>1.9698017399999998E-3</v>
      </c>
      <c r="L1579" s="300">
        <f t="shared" si="837"/>
        <v>1.1850909000000001E-4</v>
      </c>
      <c r="M1579" s="132">
        <v>2.1377017000000002E-2</v>
      </c>
      <c r="N1579" s="132">
        <v>9.4514754000000003E-4</v>
      </c>
      <c r="O1579" s="132">
        <v>1.0246541999999999E-3</v>
      </c>
      <c r="P1579" s="132">
        <v>8.6085062000000004E-4</v>
      </c>
      <c r="Q1579" s="304">
        <v>5.5778754999999999E-5</v>
      </c>
      <c r="R1579" s="132">
        <v>0</v>
      </c>
      <c r="S1579" s="132">
        <v>0</v>
      </c>
      <c r="T1579" s="132">
        <v>0</v>
      </c>
      <c r="U1579" s="132">
        <v>1.1850909000000001E-4</v>
      </c>
      <c r="V1579" s="132">
        <v>0</v>
      </c>
      <c r="W1579" s="132">
        <v>0</v>
      </c>
      <c r="X1579" s="132">
        <v>0</v>
      </c>
      <c r="Y1579" s="132">
        <v>0</v>
      </c>
      <c r="Z1579" s="132">
        <v>0</v>
      </c>
      <c r="AA1579" s="74"/>
      <c r="AB1579" s="301">
        <f t="shared" si="838"/>
        <v>0.16072945112781956</v>
      </c>
      <c r="AC1579" s="338">
        <f t="shared" si="843"/>
        <v>0.16072945112781956</v>
      </c>
      <c r="AD1579" s="74"/>
      <c r="AE1579" s="136">
        <v>2.0235789</v>
      </c>
      <c r="AF1579" s="136">
        <v>1.4667368000000001</v>
      </c>
      <c r="AG1579" s="136">
        <v>0</v>
      </c>
      <c r="AH1579" s="136">
        <v>0</v>
      </c>
      <c r="AI1579" s="136">
        <v>1.3684211E-2</v>
      </c>
      <c r="AJ1579" s="136">
        <v>0.12210525999999999</v>
      </c>
      <c r="AK1579" s="136">
        <v>0.42105262999999998</v>
      </c>
      <c r="AL1579" s="74"/>
      <c r="AM1579" s="133">
        <v>3.1109795E-3</v>
      </c>
      <c r="AN1579" s="340">
        <f t="shared" si="839"/>
        <v>3.1109795E-3</v>
      </c>
      <c r="AP1579" s="133">
        <v>2.9533349E-3</v>
      </c>
      <c r="AQ1579" s="133">
        <v>1.3490980000000001E-4</v>
      </c>
      <c r="AR1579" s="145">
        <v>2.2734840000000001E-5</v>
      </c>
      <c r="AS1579" s="134">
        <f t="shared" si="840"/>
        <v>1.7705844830000002E-7</v>
      </c>
      <c r="AT1579" s="135">
        <f t="shared" si="841"/>
        <v>4.98926777803E-10</v>
      </c>
      <c r="AU1579" s="135">
        <f t="shared" si="842"/>
        <v>3.1841513265999997E-3</v>
      </c>
      <c r="AV1579" s="302">
        <v>1.4915693E-7</v>
      </c>
      <c r="AW1579" s="302">
        <v>4.5004245999999998E-10</v>
      </c>
      <c r="AX1579" s="302">
        <v>1.2295803E-14</v>
      </c>
      <c r="AY1579" s="303">
        <v>0</v>
      </c>
      <c r="AZ1579" s="303">
        <v>0</v>
      </c>
      <c r="BA1579" s="302">
        <v>1.2800230000000001E-10</v>
      </c>
      <c r="BB1579" s="302">
        <v>2.7773515999999999E-8</v>
      </c>
      <c r="BC1579" s="302">
        <v>1.8145380999999999E-11</v>
      </c>
      <c r="BD1579" s="302">
        <v>3.0726641E-11</v>
      </c>
      <c r="BE1579" s="303">
        <v>0</v>
      </c>
      <c r="BF1579" s="303">
        <v>0</v>
      </c>
      <c r="BG1579" s="303">
        <v>0</v>
      </c>
      <c r="BH1579" s="303">
        <v>0</v>
      </c>
      <c r="BI1579" s="303">
        <v>0</v>
      </c>
      <c r="BJ1579" s="303">
        <v>0</v>
      </c>
      <c r="BK1579" s="303">
        <v>0</v>
      </c>
      <c r="BL1579" s="303">
        <v>0</v>
      </c>
      <c r="BM1579" s="302">
        <v>2.3919265999999998E-6</v>
      </c>
      <c r="BN1579" s="303">
        <v>3.1817593999999999E-3</v>
      </c>
      <c r="BO1579" s="303">
        <v>0</v>
      </c>
      <c r="BP1579" s="303">
        <v>0</v>
      </c>
      <c r="BQ1579" s="303">
        <v>0</v>
      </c>
      <c r="BR1579" s="74"/>
      <c r="BS1579" s="144">
        <v>7.1563731E-6</v>
      </c>
      <c r="BT1579" s="144">
        <v>2.5398060000000001E-7</v>
      </c>
      <c r="BU1579" s="144">
        <v>4.4815634999999997E-6</v>
      </c>
      <c r="BV1579" s="136">
        <v>0</v>
      </c>
      <c r="BW1579" s="144">
        <v>1.9734501000000001E-7</v>
      </c>
      <c r="BX1579" s="144">
        <v>8.2866305999999994E-8</v>
      </c>
      <c r="BY1579" s="136">
        <v>0</v>
      </c>
      <c r="BZ1579" s="144">
        <v>1.2577322E-7</v>
      </c>
      <c r="CA1579" s="136">
        <v>0</v>
      </c>
      <c r="CB1579" s="136">
        <v>0</v>
      </c>
      <c r="CC1579" s="136">
        <v>0</v>
      </c>
      <c r="CD1579" s="136">
        <v>0</v>
      </c>
      <c r="CE1579" s="136">
        <v>0</v>
      </c>
      <c r="CF1579" s="144">
        <v>1.7350426999999999E-7</v>
      </c>
      <c r="CG1579" s="144">
        <v>1.7841838000000001E-6</v>
      </c>
      <c r="CH1579" s="144">
        <v>5.7156329000000001E-8</v>
      </c>
      <c r="CI1579" s="136">
        <v>0</v>
      </c>
      <c r="CK1579" s="244"/>
      <c r="CL1579" s="233" t="s">
        <v>4679</v>
      </c>
    </row>
    <row r="1580" spans="1:90" ht="14.5" customHeight="1">
      <c r="A1580" s="74" t="s">
        <v>5769</v>
      </c>
      <c r="B1580" s="129" t="s">
        <v>5687</v>
      </c>
      <c r="C1580" s="130" t="str">
        <f t="shared" si="832"/>
        <v>B.046.08.128</v>
      </c>
      <c r="D1580" s="131" t="s">
        <v>5689</v>
      </c>
      <c r="E1580" s="129" t="s">
        <v>2549</v>
      </c>
      <c r="F1580" s="132" t="s">
        <v>5771</v>
      </c>
      <c r="G1580" s="132">
        <f t="shared" si="833"/>
        <v>3.3114908292999998E-2</v>
      </c>
      <c r="H1580" s="348">
        <f t="shared" si="834"/>
        <v>3.3114908292999998E-2</v>
      </c>
      <c r="I1580" s="74"/>
      <c r="J1580" s="132">
        <f t="shared" si="835"/>
        <v>1.018751124E-3</v>
      </c>
      <c r="K1580" s="132">
        <f t="shared" si="836"/>
        <v>4.2244350999999999E-3</v>
      </c>
      <c r="L1580" s="300">
        <f t="shared" si="837"/>
        <v>4.3150520689999999E-3</v>
      </c>
      <c r="M1580" s="132">
        <v>2.3556669999999998E-2</v>
      </c>
      <c r="N1580" s="132">
        <v>3.0876539E-3</v>
      </c>
      <c r="O1580" s="132">
        <v>1.1367812E-3</v>
      </c>
      <c r="P1580" s="132">
        <v>9.5505275999999996E-4</v>
      </c>
      <c r="Q1580" s="304">
        <v>6.3698363999999995E-5</v>
      </c>
      <c r="R1580" s="132">
        <v>0</v>
      </c>
      <c r="S1580" s="132">
        <v>0</v>
      </c>
      <c r="T1580" s="132">
        <v>0</v>
      </c>
      <c r="U1580" s="304">
        <v>8.6854269000000001E-5</v>
      </c>
      <c r="V1580" s="132">
        <v>0</v>
      </c>
      <c r="W1580" s="132">
        <v>4.2281977999999998E-3</v>
      </c>
      <c r="X1580" s="132">
        <v>0</v>
      </c>
      <c r="Y1580" s="132">
        <v>0</v>
      </c>
      <c r="Z1580" s="132">
        <v>0</v>
      </c>
      <c r="AA1580" s="74"/>
      <c r="AB1580" s="301">
        <f t="shared" si="838"/>
        <v>0.17711781954887215</v>
      </c>
      <c r="AC1580" s="338">
        <f t="shared" si="843"/>
        <v>0.17711781954887215</v>
      </c>
      <c r="AD1580" s="74"/>
      <c r="AE1580" s="136">
        <v>2.5289161999999998</v>
      </c>
      <c r="AF1580" s="136">
        <v>1.6525942</v>
      </c>
      <c r="AG1580" s="136">
        <v>0.57316418000000002</v>
      </c>
      <c r="AH1580" s="136">
        <v>0</v>
      </c>
      <c r="AI1580" s="136">
        <v>2.1052632000000001E-3</v>
      </c>
      <c r="AJ1580" s="136">
        <v>0.26631579</v>
      </c>
      <c r="AK1580" s="136">
        <v>3.4736841999999997E-2</v>
      </c>
      <c r="AL1580" s="74"/>
      <c r="AM1580" s="133">
        <v>4.0605123000000002E-3</v>
      </c>
      <c r="AN1580" s="340">
        <f t="shared" si="839"/>
        <v>4.0605123000000002E-3</v>
      </c>
      <c r="AP1580" s="133">
        <v>3.8761019000000002E-3</v>
      </c>
      <c r="AQ1580" s="133">
        <v>1.6042811E-4</v>
      </c>
      <c r="AR1580" s="145">
        <v>2.3982346000000002E-5</v>
      </c>
      <c r="AS1580" s="134">
        <f t="shared" si="840"/>
        <v>2.3238021048000001E-7</v>
      </c>
      <c r="AT1580" s="135">
        <f t="shared" si="841"/>
        <v>5.9329924051300008E-10</v>
      </c>
      <c r="AU1580" s="135">
        <f t="shared" si="842"/>
        <v>3.3588720220000001E-3</v>
      </c>
      <c r="AV1580" s="302">
        <v>1.6436533999999999E-7</v>
      </c>
      <c r="AW1580" s="302">
        <v>4.9592990000000003E-10</v>
      </c>
      <c r="AX1580" s="302">
        <v>1.3549513000000001E-14</v>
      </c>
      <c r="AY1580" s="303">
        <v>0</v>
      </c>
      <c r="AZ1580" s="303">
        <v>0</v>
      </c>
      <c r="BA1580" s="302">
        <v>1.4200947999999999E-10</v>
      </c>
      <c r="BB1580" s="302">
        <v>6.7872861E-8</v>
      </c>
      <c r="BC1580" s="302">
        <v>2.0131014E-11</v>
      </c>
      <c r="BD1580" s="302">
        <v>7.7224777000000004E-11</v>
      </c>
      <c r="BE1580" s="303">
        <v>0</v>
      </c>
      <c r="BF1580" s="303">
        <v>0</v>
      </c>
      <c r="BG1580" s="303">
        <v>0</v>
      </c>
      <c r="BH1580" s="303">
        <v>0</v>
      </c>
      <c r="BI1580" s="303">
        <v>0</v>
      </c>
      <c r="BJ1580" s="303">
        <v>0</v>
      </c>
      <c r="BK1580" s="303">
        <v>0</v>
      </c>
      <c r="BL1580" s="303">
        <v>0</v>
      </c>
      <c r="BM1580" s="302">
        <v>1.753022E-6</v>
      </c>
      <c r="BN1580" s="303">
        <v>3.357119E-3</v>
      </c>
      <c r="BO1580" s="303">
        <v>0</v>
      </c>
      <c r="BP1580" s="303">
        <v>0</v>
      </c>
      <c r="BQ1580" s="303">
        <v>0</v>
      </c>
      <c r="BR1580" s="74"/>
      <c r="BS1580" s="144">
        <v>9.2100836999999999E-6</v>
      </c>
      <c r="BT1580" s="144">
        <v>5.7916434999999996E-7</v>
      </c>
      <c r="BU1580" s="144">
        <v>4.9385147999999997E-6</v>
      </c>
      <c r="BV1580" s="136">
        <v>0</v>
      </c>
      <c r="BW1580" s="144">
        <v>4.6553665999999998E-7</v>
      </c>
      <c r="BX1580" s="144">
        <v>9.1934294000000002E-8</v>
      </c>
      <c r="BY1580" s="136">
        <v>0</v>
      </c>
      <c r="BZ1580" s="144">
        <v>1.3953647E-7</v>
      </c>
      <c r="CA1580" s="136">
        <v>0</v>
      </c>
      <c r="CB1580" s="136">
        <v>0</v>
      </c>
      <c r="CC1580" s="136">
        <v>0</v>
      </c>
      <c r="CD1580" s="136">
        <v>0</v>
      </c>
      <c r="CE1580" s="136">
        <v>0</v>
      </c>
      <c r="CF1580" s="144">
        <v>2.1179527E-7</v>
      </c>
      <c r="CG1580" s="144">
        <v>2.7417124E-6</v>
      </c>
      <c r="CH1580" s="144">
        <v>4.1889371000000001E-8</v>
      </c>
      <c r="CI1580" s="136">
        <v>0</v>
      </c>
      <c r="CK1580" s="244"/>
      <c r="CL1580" s="233" t="s">
        <v>4679</v>
      </c>
    </row>
    <row r="1581" spans="1:90" ht="14.5" customHeight="1">
      <c r="A1581" s="74" t="s">
        <v>5772</v>
      </c>
      <c r="B1581" s="129" t="s">
        <v>5687</v>
      </c>
      <c r="C1581" s="130" t="str">
        <f t="shared" si="832"/>
        <v>B.046.08.129</v>
      </c>
      <c r="D1581" s="131" t="s">
        <v>5689</v>
      </c>
      <c r="E1581" s="129" t="s">
        <v>2549</v>
      </c>
      <c r="F1581" s="132" t="s">
        <v>5774</v>
      </c>
      <c r="G1581" s="132">
        <f t="shared" si="833"/>
        <v>2.0566205949999999E-2</v>
      </c>
      <c r="H1581" s="348">
        <f t="shared" si="834"/>
        <v>2.0566205949999999E-2</v>
      </c>
      <c r="I1581" s="74"/>
      <c r="J1581" s="132">
        <f t="shared" si="835"/>
        <v>1.19235354E-3</v>
      </c>
      <c r="K1581" s="132">
        <f t="shared" si="836"/>
        <v>1.7772122200000002E-3</v>
      </c>
      <c r="L1581" s="300">
        <f t="shared" si="837"/>
        <v>2.0294319E-4</v>
      </c>
      <c r="M1581" s="132">
        <v>1.7393697E-2</v>
      </c>
      <c r="N1581" s="132">
        <v>5.3335402000000002E-4</v>
      </c>
      <c r="O1581" s="132">
        <v>1.2438582000000001E-3</v>
      </c>
      <c r="P1581" s="132">
        <v>1.0450122E-3</v>
      </c>
      <c r="Q1581" s="132">
        <v>1.4734133999999999E-4</v>
      </c>
      <c r="R1581" s="132">
        <v>0</v>
      </c>
      <c r="S1581" s="132">
        <v>0</v>
      </c>
      <c r="T1581" s="132">
        <v>0</v>
      </c>
      <c r="U1581" s="132">
        <v>2.0294319E-4</v>
      </c>
      <c r="V1581" s="132">
        <v>0</v>
      </c>
      <c r="W1581" s="132">
        <v>0</v>
      </c>
      <c r="X1581" s="132">
        <v>0</v>
      </c>
      <c r="Y1581" s="132">
        <v>0</v>
      </c>
      <c r="Z1581" s="132">
        <v>0</v>
      </c>
      <c r="AA1581" s="74"/>
      <c r="AB1581" s="301">
        <f t="shared" si="838"/>
        <v>0.13077967669172932</v>
      </c>
      <c r="AC1581" s="338">
        <f t="shared" si="843"/>
        <v>0.13077967669172932</v>
      </c>
      <c r="AD1581" s="74"/>
      <c r="AE1581" s="136">
        <v>2.0002105000000001</v>
      </c>
      <c r="AF1581" s="136">
        <v>1.7728421000000001</v>
      </c>
      <c r="AG1581" s="136">
        <v>0</v>
      </c>
      <c r="AH1581" s="136">
        <v>0</v>
      </c>
      <c r="AI1581" s="136">
        <v>2.1052632000000001E-3</v>
      </c>
      <c r="AJ1581" s="136">
        <v>0.17578947</v>
      </c>
      <c r="AK1581" s="136">
        <v>4.9473683999999997E-2</v>
      </c>
      <c r="AL1581" s="74"/>
      <c r="AM1581" s="133">
        <v>2.6121967E-3</v>
      </c>
      <c r="AN1581" s="340">
        <f t="shared" si="839"/>
        <v>2.6121967E-3</v>
      </c>
      <c r="AP1581" s="133">
        <v>2.4241454000000001E-3</v>
      </c>
      <c r="AQ1581" s="133">
        <v>1.1154856E-4</v>
      </c>
      <c r="AR1581" s="145">
        <v>7.6502726000000006E-5</v>
      </c>
      <c r="AS1581" s="134">
        <f t="shared" si="840"/>
        <v>1.453324588E-7</v>
      </c>
      <c r="AT1581" s="135">
        <f t="shared" si="841"/>
        <v>4.12531669645E-10</v>
      </c>
      <c r="AU1581" s="135">
        <f t="shared" si="842"/>
        <v>1.0714667101100001E-2</v>
      </c>
      <c r="AV1581" s="302">
        <v>1.2136354E-7</v>
      </c>
      <c r="AW1581" s="302">
        <v>3.6618309999999998E-10</v>
      </c>
      <c r="AX1581" s="302">
        <v>1.0004645E-14</v>
      </c>
      <c r="AY1581" s="303">
        <v>0</v>
      </c>
      <c r="AZ1581" s="303">
        <v>0</v>
      </c>
      <c r="BA1581" s="302">
        <v>1.553858E-10</v>
      </c>
      <c r="BB1581" s="302">
        <v>2.3813533000000001E-8</v>
      </c>
      <c r="BC1581" s="302">
        <v>2.2027217E-11</v>
      </c>
      <c r="BD1581" s="302">
        <v>2.4311348000000001E-11</v>
      </c>
      <c r="BE1581" s="303">
        <v>0</v>
      </c>
      <c r="BF1581" s="303">
        <v>0</v>
      </c>
      <c r="BG1581" s="303">
        <v>0</v>
      </c>
      <c r="BH1581" s="303">
        <v>0</v>
      </c>
      <c r="BI1581" s="303">
        <v>0</v>
      </c>
      <c r="BJ1581" s="303">
        <v>0</v>
      </c>
      <c r="BK1581" s="303">
        <v>0</v>
      </c>
      <c r="BL1581" s="303">
        <v>0</v>
      </c>
      <c r="BM1581" s="302">
        <v>4.0961010999999998E-6</v>
      </c>
      <c r="BN1581" s="303">
        <v>1.0710571E-2</v>
      </c>
      <c r="BO1581" s="303">
        <v>0</v>
      </c>
      <c r="BP1581" s="303">
        <v>0</v>
      </c>
      <c r="BQ1581" s="303">
        <v>0</v>
      </c>
      <c r="BR1581" s="74"/>
      <c r="BS1581" s="144">
        <v>6.5964461999999999E-6</v>
      </c>
      <c r="BT1581" s="144">
        <v>2.1876704E-7</v>
      </c>
      <c r="BU1581" s="144">
        <v>3.6464843999999999E-6</v>
      </c>
      <c r="BV1581" s="136">
        <v>0</v>
      </c>
      <c r="BW1581" s="144">
        <v>2.3707466000000001E-7</v>
      </c>
      <c r="BX1581" s="144">
        <v>1.0059387E-7</v>
      </c>
      <c r="BY1581" s="136">
        <v>0</v>
      </c>
      <c r="BZ1581" s="144">
        <v>1.5267985E-7</v>
      </c>
      <c r="CA1581" s="136">
        <v>0</v>
      </c>
      <c r="CB1581" s="136">
        <v>0</v>
      </c>
      <c r="CC1581" s="136">
        <v>0</v>
      </c>
      <c r="CD1581" s="136">
        <v>0</v>
      </c>
      <c r="CE1581" s="136">
        <v>0</v>
      </c>
      <c r="CF1581" s="144">
        <v>2.0480917E-7</v>
      </c>
      <c r="CG1581" s="144">
        <v>1.9381587E-6</v>
      </c>
      <c r="CH1581" s="144">
        <v>9.7878464E-8</v>
      </c>
      <c r="CI1581" s="136">
        <v>0</v>
      </c>
      <c r="CK1581" s="244"/>
      <c r="CL1581" s="233" t="s">
        <v>4679</v>
      </c>
    </row>
    <row r="1582" spans="1:90" ht="14.5" customHeight="1">
      <c r="A1582" s="74" t="s">
        <v>5775</v>
      </c>
      <c r="B1582" s="129" t="s">
        <v>5687</v>
      </c>
      <c r="C1582" s="130" t="str">
        <f t="shared" si="832"/>
        <v>B.046.08.130</v>
      </c>
      <c r="D1582" s="131" t="s">
        <v>5689</v>
      </c>
      <c r="E1582" s="129" t="s">
        <v>2549</v>
      </c>
      <c r="F1582" s="132" t="s">
        <v>5777</v>
      </c>
      <c r="G1582" s="132">
        <f t="shared" si="833"/>
        <v>2.1826096282999998E-2</v>
      </c>
      <c r="H1582" s="348">
        <f t="shared" si="834"/>
        <v>2.1826096282999998E-2</v>
      </c>
      <c r="I1582" s="74"/>
      <c r="J1582" s="132">
        <f t="shared" si="835"/>
        <v>5.11235479E-4</v>
      </c>
      <c r="K1582" s="132">
        <f t="shared" si="836"/>
        <v>1.0073949999999999E-3</v>
      </c>
      <c r="L1582" s="300">
        <f t="shared" si="837"/>
        <v>1.3443664804E-2</v>
      </c>
      <c r="M1582" s="132">
        <v>6.8638010000000001E-3</v>
      </c>
      <c r="N1582" s="132">
        <v>4.7153719000000001E-4</v>
      </c>
      <c r="O1582" s="132">
        <v>5.3585780999999995E-4</v>
      </c>
      <c r="P1582" s="132">
        <v>4.5019435999999998E-4</v>
      </c>
      <c r="Q1582" s="304">
        <v>6.1041118999999999E-5</v>
      </c>
      <c r="R1582" s="132">
        <v>0</v>
      </c>
      <c r="S1582" s="132">
        <v>0</v>
      </c>
      <c r="T1582" s="132">
        <v>0</v>
      </c>
      <c r="U1582" s="304">
        <v>2.2699804E-5</v>
      </c>
      <c r="V1582" s="132">
        <v>0</v>
      </c>
      <c r="W1582" s="132">
        <v>1.3420965E-2</v>
      </c>
      <c r="X1582" s="132">
        <v>0</v>
      </c>
      <c r="Y1582" s="132">
        <v>0</v>
      </c>
      <c r="Z1582" s="132">
        <v>0</v>
      </c>
      <c r="AA1582" s="74"/>
      <c r="AB1582" s="301">
        <f t="shared" si="838"/>
        <v>5.1607526315789472E-2</v>
      </c>
      <c r="AC1582" s="338">
        <f t="shared" si="843"/>
        <v>5.1607526315789472E-2</v>
      </c>
      <c r="AD1582" s="74"/>
      <c r="AE1582" s="136">
        <v>2.6467846000000002</v>
      </c>
      <c r="AF1582" s="136">
        <v>0.66115555999999998</v>
      </c>
      <c r="AG1582" s="136">
        <v>1.8193132999999999</v>
      </c>
      <c r="AH1582" s="136">
        <v>0</v>
      </c>
      <c r="AI1582" s="136">
        <v>6.5263158000000002E-2</v>
      </c>
      <c r="AJ1582" s="136">
        <v>3.0526316000000001E-2</v>
      </c>
      <c r="AK1582" s="136">
        <v>7.0526316000000006E-2</v>
      </c>
      <c r="AL1582" s="74"/>
      <c r="AM1582" s="133">
        <v>1.1212613E-3</v>
      </c>
      <c r="AN1582" s="340">
        <f t="shared" si="839"/>
        <v>1.1212613E-3</v>
      </c>
      <c r="AP1582" s="133">
        <v>1.0436709999999999E-3</v>
      </c>
      <c r="AQ1582" s="145">
        <v>4.5855046E-5</v>
      </c>
      <c r="AR1582" s="145">
        <v>3.1735283000000001E-5</v>
      </c>
      <c r="AS1582" s="134">
        <f t="shared" si="840"/>
        <v>6.2570200664000001E-8</v>
      </c>
      <c r="AT1582" s="135">
        <f t="shared" si="841"/>
        <v>1.6958226777580002E-10</v>
      </c>
      <c r="AU1582" s="135">
        <f t="shared" si="842"/>
        <v>4.4447174611800004E-3</v>
      </c>
      <c r="AV1582" s="302">
        <v>4.7891784E-8</v>
      </c>
      <c r="AW1582" s="302">
        <v>1.4450107E-10</v>
      </c>
      <c r="AX1582" s="302">
        <v>3.9479757999999999E-15</v>
      </c>
      <c r="AY1582" s="303">
        <v>0</v>
      </c>
      <c r="AZ1582" s="303">
        <v>0</v>
      </c>
      <c r="BA1582" s="302">
        <v>6.6940663999999999E-11</v>
      </c>
      <c r="BB1582" s="302">
        <v>1.4611476E-8</v>
      </c>
      <c r="BC1582" s="302">
        <v>9.4893907999999999E-12</v>
      </c>
      <c r="BD1582" s="302">
        <v>1.5587859E-11</v>
      </c>
      <c r="BE1582" s="303">
        <v>0</v>
      </c>
      <c r="BF1582" s="303">
        <v>0</v>
      </c>
      <c r="BG1582" s="303">
        <v>0</v>
      </c>
      <c r="BH1582" s="303">
        <v>0</v>
      </c>
      <c r="BI1582" s="303">
        <v>0</v>
      </c>
      <c r="BJ1582" s="303">
        <v>0</v>
      </c>
      <c r="BK1582" s="303">
        <v>0</v>
      </c>
      <c r="BL1582" s="303">
        <v>0</v>
      </c>
      <c r="BM1582" s="302">
        <v>4.5816118000000001E-7</v>
      </c>
      <c r="BN1582" s="303">
        <v>4.4442593000000004E-3</v>
      </c>
      <c r="BO1582" s="303">
        <v>0</v>
      </c>
      <c r="BP1582" s="303">
        <v>0</v>
      </c>
      <c r="BQ1582" s="303">
        <v>0</v>
      </c>
      <c r="BR1582" s="74"/>
      <c r="BS1582" s="144">
        <v>5.0029760000000004E-6</v>
      </c>
      <c r="BT1582" s="144">
        <v>1.2950611E-7</v>
      </c>
      <c r="BU1582" s="144">
        <v>1.4389548000000001E-6</v>
      </c>
      <c r="BV1582" s="136">
        <v>0</v>
      </c>
      <c r="BW1582" s="144">
        <v>1.2899925999999999E-7</v>
      </c>
      <c r="BX1582" s="144">
        <v>4.3336139999999997E-8</v>
      </c>
      <c r="BY1582" s="136">
        <v>0</v>
      </c>
      <c r="BZ1582" s="144">
        <v>6.5774934999999994E-8</v>
      </c>
      <c r="CA1582" s="136">
        <v>0</v>
      </c>
      <c r="CB1582" s="136">
        <v>0</v>
      </c>
      <c r="CC1582" s="136">
        <v>0</v>
      </c>
      <c r="CD1582" s="136">
        <v>0</v>
      </c>
      <c r="CE1582" s="136">
        <v>0</v>
      </c>
      <c r="CF1582" s="144">
        <v>9.0521280000000004E-8</v>
      </c>
      <c r="CG1582" s="144">
        <v>3.0949354999999998E-6</v>
      </c>
      <c r="CH1582" s="144">
        <v>1.0948E-8</v>
      </c>
      <c r="CI1582" s="136">
        <v>0</v>
      </c>
      <c r="CK1582" s="244"/>
      <c r="CL1582" s="233" t="s">
        <v>4679</v>
      </c>
    </row>
    <row r="1583" spans="1:90" ht="14.5" customHeight="1">
      <c r="A1583" s="74" t="s">
        <v>5778</v>
      </c>
      <c r="B1583" s="129" t="s">
        <v>5687</v>
      </c>
      <c r="C1583" s="130" t="str">
        <f t="shared" si="832"/>
        <v>B.046.08.131</v>
      </c>
      <c r="D1583" s="131" t="s">
        <v>5689</v>
      </c>
      <c r="E1583" s="129" t="s">
        <v>2549</v>
      </c>
      <c r="F1583" s="132" t="s">
        <v>5780</v>
      </c>
      <c r="G1583" s="132">
        <f t="shared" si="833"/>
        <v>2.5582477329E-2</v>
      </c>
      <c r="H1583" s="348">
        <f t="shared" si="834"/>
        <v>2.5582477329E-2</v>
      </c>
      <c r="I1583" s="74"/>
      <c r="J1583" s="132">
        <f t="shared" si="835"/>
        <v>8.1770228999999994E-4</v>
      </c>
      <c r="K1583" s="132">
        <f t="shared" si="836"/>
        <v>1.3754594499999998E-3</v>
      </c>
      <c r="L1583" s="300">
        <f t="shared" si="837"/>
        <v>1.0909309589000001E-2</v>
      </c>
      <c r="M1583" s="132">
        <v>1.2480006E-2</v>
      </c>
      <c r="N1583" s="132">
        <v>5.3248241999999998E-4</v>
      </c>
      <c r="O1583" s="132">
        <v>8.4297702999999995E-4</v>
      </c>
      <c r="P1583" s="132">
        <v>7.0821679999999996E-4</v>
      </c>
      <c r="Q1583" s="132">
        <v>1.0948549000000001E-4</v>
      </c>
      <c r="R1583" s="132">
        <v>0</v>
      </c>
      <c r="S1583" s="132">
        <v>0</v>
      </c>
      <c r="T1583" s="132">
        <v>0</v>
      </c>
      <c r="U1583" s="304">
        <v>3.0013589E-5</v>
      </c>
      <c r="V1583" s="132">
        <v>0</v>
      </c>
      <c r="W1583" s="132">
        <v>1.0879296E-2</v>
      </c>
      <c r="X1583" s="132">
        <v>0</v>
      </c>
      <c r="Y1583" s="132">
        <v>0</v>
      </c>
      <c r="Z1583" s="132">
        <v>0</v>
      </c>
      <c r="AA1583" s="74"/>
      <c r="AB1583" s="301">
        <f t="shared" si="838"/>
        <v>9.3834631578947364E-2</v>
      </c>
      <c r="AC1583" s="338">
        <f t="shared" si="843"/>
        <v>9.3834631578947364E-2</v>
      </c>
      <c r="AD1583" s="74"/>
      <c r="AE1583" s="136">
        <v>2.6990911999999998</v>
      </c>
      <c r="AF1583" s="136">
        <v>1.1737941999999999</v>
      </c>
      <c r="AG1583" s="136">
        <v>1.4747707999999999</v>
      </c>
      <c r="AH1583" s="136">
        <v>0</v>
      </c>
      <c r="AI1583" s="136">
        <v>2.4210526E-2</v>
      </c>
      <c r="AJ1583" s="136">
        <v>2.6315788999999999E-2</v>
      </c>
      <c r="AK1583" s="136">
        <v>0</v>
      </c>
      <c r="AL1583" s="74"/>
      <c r="AM1583" s="133">
        <v>1.9156754000000001E-3</v>
      </c>
      <c r="AN1583" s="340">
        <f t="shared" si="839"/>
        <v>1.9156754000000001E-3</v>
      </c>
      <c r="AP1583" s="133">
        <v>1.7777468E-3</v>
      </c>
      <c r="AQ1583" s="145">
        <v>8.0515987999999993E-5</v>
      </c>
      <c r="AR1583" s="145">
        <v>5.7412611000000003E-5</v>
      </c>
      <c r="AS1583" s="134">
        <f t="shared" si="840"/>
        <v>1.0657954375E-7</v>
      </c>
      <c r="AT1583" s="135">
        <f t="shared" si="841"/>
        <v>2.9776623134960003E-10</v>
      </c>
      <c r="AU1583" s="135">
        <f t="shared" si="842"/>
        <v>8.0409818788599995E-3</v>
      </c>
      <c r="AV1583" s="302">
        <v>8.7078540999999998E-8</v>
      </c>
      <c r="AW1583" s="302">
        <v>2.6273698E-10</v>
      </c>
      <c r="AX1583" s="302">
        <v>7.1783495999999997E-15</v>
      </c>
      <c r="AY1583" s="303">
        <v>0</v>
      </c>
      <c r="AZ1583" s="303">
        <v>0</v>
      </c>
      <c r="BA1583" s="302">
        <v>1.0530674999999999E-10</v>
      </c>
      <c r="BB1583" s="302">
        <v>1.9395695999999999E-8</v>
      </c>
      <c r="BC1583" s="302">
        <v>1.4928098999999998E-11</v>
      </c>
      <c r="BD1583" s="302">
        <v>2.0093973999999999E-11</v>
      </c>
      <c r="BE1583" s="303">
        <v>0</v>
      </c>
      <c r="BF1583" s="303">
        <v>0</v>
      </c>
      <c r="BG1583" s="303">
        <v>0</v>
      </c>
      <c r="BH1583" s="303">
        <v>0</v>
      </c>
      <c r="BI1583" s="303">
        <v>0</v>
      </c>
      <c r="BJ1583" s="303">
        <v>0</v>
      </c>
      <c r="BK1583" s="303">
        <v>0</v>
      </c>
      <c r="BL1583" s="303">
        <v>0</v>
      </c>
      <c r="BM1583" s="302">
        <v>6.0577885999999996E-7</v>
      </c>
      <c r="BN1583" s="303">
        <v>8.0403760999999997E-3</v>
      </c>
      <c r="BO1583" s="303">
        <v>0</v>
      </c>
      <c r="BP1583" s="303">
        <v>0</v>
      </c>
      <c r="BQ1583" s="303">
        <v>0</v>
      </c>
      <c r="BR1583" s="74"/>
      <c r="BS1583" s="144">
        <v>6.5507039999999999E-6</v>
      </c>
      <c r="BT1583" s="144">
        <v>1.7320379E-7</v>
      </c>
      <c r="BU1583" s="144">
        <v>2.6163585999999998E-6</v>
      </c>
      <c r="BV1583" s="136">
        <v>0</v>
      </c>
      <c r="BW1583" s="144">
        <v>1.8983464E-7</v>
      </c>
      <c r="BX1583" s="144">
        <v>6.8173626999999996E-8</v>
      </c>
      <c r="BY1583" s="136">
        <v>0</v>
      </c>
      <c r="BZ1583" s="144">
        <v>1.034729E-7</v>
      </c>
      <c r="CA1583" s="136">
        <v>0</v>
      </c>
      <c r="CB1583" s="136">
        <v>0</v>
      </c>
      <c r="CC1583" s="136">
        <v>0</v>
      </c>
      <c r="CD1583" s="136">
        <v>0</v>
      </c>
      <c r="CE1583" s="136">
        <v>0</v>
      </c>
      <c r="CF1583" s="144">
        <v>1.4042065999999999E-7</v>
      </c>
      <c r="CG1583" s="144">
        <v>3.2447643999999999E-6</v>
      </c>
      <c r="CH1583" s="144">
        <v>1.4475400999999999E-8</v>
      </c>
      <c r="CI1583" s="136">
        <v>0</v>
      </c>
      <c r="CK1583" s="244"/>
      <c r="CL1583" s="233" t="s">
        <v>4679</v>
      </c>
    </row>
    <row r="1584" spans="1:90" ht="14.5" customHeight="1">
      <c r="A1584" s="74" t="s">
        <v>5781</v>
      </c>
      <c r="B1584" s="129" t="s">
        <v>5687</v>
      </c>
      <c r="C1584" s="130" t="str">
        <f t="shared" si="832"/>
        <v>B.046.08.132</v>
      </c>
      <c r="D1584" s="131" t="s">
        <v>5689</v>
      </c>
      <c r="E1584" s="129" t="s">
        <v>2549</v>
      </c>
      <c r="F1584" s="132" t="s">
        <v>5783</v>
      </c>
      <c r="G1584" s="132">
        <f t="shared" si="833"/>
        <v>2.4547262949999999E-2</v>
      </c>
      <c r="H1584" s="348">
        <f t="shared" si="834"/>
        <v>2.4547262949999999E-2</v>
      </c>
      <c r="I1584" s="74"/>
      <c r="J1584" s="132">
        <f t="shared" si="835"/>
        <v>9.8740848999999994E-4</v>
      </c>
      <c r="K1584" s="132">
        <f t="shared" si="836"/>
        <v>1.4659699E-3</v>
      </c>
      <c r="L1584" s="300">
        <f t="shared" si="837"/>
        <v>1.5565556E-4</v>
      </c>
      <c r="M1584" s="132">
        <v>2.1938229E-2</v>
      </c>
      <c r="N1584" s="132">
        <v>4.1143769999999998E-4</v>
      </c>
      <c r="O1584" s="132">
        <v>1.0545322E-3</v>
      </c>
      <c r="P1584" s="132">
        <v>8.8595223999999998E-4</v>
      </c>
      <c r="Q1584" s="132">
        <v>1.0145625E-4</v>
      </c>
      <c r="R1584" s="132">
        <v>0</v>
      </c>
      <c r="S1584" s="132">
        <v>0</v>
      </c>
      <c r="T1584" s="132">
        <v>0</v>
      </c>
      <c r="U1584" s="132">
        <v>1.5565556E-4</v>
      </c>
      <c r="V1584" s="132">
        <v>0</v>
      </c>
      <c r="W1584" s="132">
        <v>0</v>
      </c>
      <c r="X1584" s="132">
        <v>0</v>
      </c>
      <c r="Y1584" s="132">
        <v>0</v>
      </c>
      <c r="Z1584" s="132">
        <v>0</v>
      </c>
      <c r="AA1584" s="74"/>
      <c r="AB1584" s="301">
        <f t="shared" si="838"/>
        <v>0.16494909022556389</v>
      </c>
      <c r="AC1584" s="338">
        <f t="shared" si="843"/>
        <v>0.16494909022556389</v>
      </c>
      <c r="AD1584" s="74"/>
      <c r="AE1584" s="136">
        <v>2.1657625999999999</v>
      </c>
      <c r="AF1584" s="136">
        <v>1.7889204999999999</v>
      </c>
      <c r="AG1584" s="136">
        <v>0</v>
      </c>
      <c r="AH1584" s="136">
        <v>0</v>
      </c>
      <c r="AI1584" s="136">
        <v>1.0526316E-3</v>
      </c>
      <c r="AJ1584" s="136">
        <v>0.37052632000000002</v>
      </c>
      <c r="AK1584" s="136">
        <v>5.2631579E-3</v>
      </c>
      <c r="AL1584" s="74"/>
      <c r="AM1584" s="133">
        <v>3.0564768000000001E-3</v>
      </c>
      <c r="AN1584" s="340">
        <f t="shared" si="839"/>
        <v>3.0564768000000001E-3</v>
      </c>
      <c r="AP1584" s="133">
        <v>2.8737245E-3</v>
      </c>
      <c r="AQ1584" s="133">
        <v>1.3527944000000001E-4</v>
      </c>
      <c r="AR1584" s="145">
        <v>4.7472811000000001E-5</v>
      </c>
      <c r="AS1584" s="134">
        <f t="shared" si="840"/>
        <v>1.7228564673000002E-7</v>
      </c>
      <c r="AT1584" s="135">
        <f t="shared" si="841"/>
        <v>5.0029377760600005E-10</v>
      </c>
      <c r="AU1584" s="135">
        <f t="shared" si="842"/>
        <v>6.6488530717999997E-3</v>
      </c>
      <c r="AV1584" s="302">
        <v>1.5307276000000001E-7</v>
      </c>
      <c r="AW1584" s="302">
        <v>4.6185746E-10</v>
      </c>
      <c r="AX1584" s="302">
        <v>1.2618605999999999E-14</v>
      </c>
      <c r="AY1584" s="303">
        <v>0</v>
      </c>
      <c r="AZ1584" s="303">
        <v>0</v>
      </c>
      <c r="BA1584" s="302">
        <v>1.3173473E-10</v>
      </c>
      <c r="BB1584" s="302">
        <v>1.9081151999999999E-8</v>
      </c>
      <c r="BC1584" s="302">
        <v>1.8674483000000002E-11</v>
      </c>
      <c r="BD1584" s="302">
        <v>1.9749215999999999E-11</v>
      </c>
      <c r="BE1584" s="303">
        <v>0</v>
      </c>
      <c r="BF1584" s="303">
        <v>0</v>
      </c>
      <c r="BG1584" s="303">
        <v>0</v>
      </c>
      <c r="BH1584" s="303">
        <v>0</v>
      </c>
      <c r="BI1584" s="303">
        <v>0</v>
      </c>
      <c r="BJ1584" s="303">
        <v>0</v>
      </c>
      <c r="BK1584" s="303">
        <v>0</v>
      </c>
      <c r="BL1584" s="303">
        <v>0</v>
      </c>
      <c r="BM1584" s="302">
        <v>3.1416718000000001E-6</v>
      </c>
      <c r="BN1584" s="303">
        <v>6.6457113999999996E-3</v>
      </c>
      <c r="BO1584" s="303">
        <v>0</v>
      </c>
      <c r="BP1584" s="303">
        <v>0</v>
      </c>
      <c r="BQ1584" s="303">
        <v>0</v>
      </c>
      <c r="BR1584" s="74"/>
      <c r="BS1584" s="144">
        <v>7.5524143999999996E-6</v>
      </c>
      <c r="BT1584" s="144">
        <v>1.7952774E-7</v>
      </c>
      <c r="BU1584" s="144">
        <v>4.5992183999999998E-6</v>
      </c>
      <c r="BV1584" s="136">
        <v>0</v>
      </c>
      <c r="BW1584" s="144">
        <v>1.7509877999999999E-7</v>
      </c>
      <c r="BX1584" s="144">
        <v>8.5282612000000005E-8</v>
      </c>
      <c r="BY1584" s="136">
        <v>0</v>
      </c>
      <c r="BZ1584" s="144">
        <v>1.2944065E-7</v>
      </c>
      <c r="CA1584" s="136">
        <v>0</v>
      </c>
      <c r="CB1584" s="136">
        <v>0</v>
      </c>
      <c r="CC1584" s="136">
        <v>0</v>
      </c>
      <c r="CD1584" s="136">
        <v>0</v>
      </c>
      <c r="CE1584" s="136">
        <v>0</v>
      </c>
      <c r="CF1584" s="144">
        <v>1.7324979E-7</v>
      </c>
      <c r="CG1584" s="144">
        <v>2.1355245000000001E-6</v>
      </c>
      <c r="CH1584" s="144">
        <v>7.507188E-8</v>
      </c>
      <c r="CI1584" s="136">
        <v>0</v>
      </c>
      <c r="CK1584" s="244"/>
      <c r="CL1584" s="233" t="s">
        <v>4679</v>
      </c>
    </row>
    <row r="1585" spans="1:90" ht="14.5" customHeight="1">
      <c r="A1585" s="74" t="s">
        <v>5784</v>
      </c>
      <c r="B1585" s="129" t="s">
        <v>5687</v>
      </c>
      <c r="C1585" s="130" t="str">
        <f t="shared" si="832"/>
        <v>B.046.08.133</v>
      </c>
      <c r="D1585" s="131" t="s">
        <v>5689</v>
      </c>
      <c r="E1585" s="129" t="s">
        <v>2549</v>
      </c>
      <c r="F1585" s="132" t="s">
        <v>5786</v>
      </c>
      <c r="G1585" s="132">
        <f t="shared" si="833"/>
        <v>2.0071769986999999E-2</v>
      </c>
      <c r="H1585" s="348">
        <f t="shared" si="834"/>
        <v>2.0071769986999999E-2</v>
      </c>
      <c r="I1585" s="74"/>
      <c r="J1585" s="132">
        <f t="shared" si="835"/>
        <v>9.0337990999999999E-4</v>
      </c>
      <c r="K1585" s="132">
        <f t="shared" si="836"/>
        <v>1.4756520700000002E-3</v>
      </c>
      <c r="L1585" s="300">
        <f t="shared" si="837"/>
        <v>5.9824010070000004E-3</v>
      </c>
      <c r="M1585" s="132">
        <v>1.1710336999999999E-2</v>
      </c>
      <c r="N1585" s="132">
        <v>5.2638675000000004E-4</v>
      </c>
      <c r="O1585" s="132">
        <v>9.4926532000000005E-4</v>
      </c>
      <c r="P1585" s="132">
        <v>7.9751360000000001E-4</v>
      </c>
      <c r="Q1585" s="132">
        <v>1.0586631E-4</v>
      </c>
      <c r="R1585" s="132">
        <v>0</v>
      </c>
      <c r="S1585" s="132">
        <v>0</v>
      </c>
      <c r="T1585" s="132">
        <v>0</v>
      </c>
      <c r="U1585" s="304">
        <v>6.7674807000000004E-5</v>
      </c>
      <c r="V1585" s="132">
        <v>0</v>
      </c>
      <c r="W1585" s="132">
        <v>5.9147262000000004E-3</v>
      </c>
      <c r="X1585" s="132">
        <v>0</v>
      </c>
      <c r="Y1585" s="132">
        <v>0</v>
      </c>
      <c r="Z1585" s="132">
        <v>0</v>
      </c>
      <c r="AA1585" s="74"/>
      <c r="AB1585" s="301">
        <f t="shared" si="838"/>
        <v>8.8047646616541339E-2</v>
      </c>
      <c r="AC1585" s="338">
        <f t="shared" si="843"/>
        <v>8.8047646616541339E-2</v>
      </c>
      <c r="AD1585" s="74"/>
      <c r="AE1585" s="136">
        <v>2.1922396000000002</v>
      </c>
      <c r="AF1585" s="136">
        <v>1.0872959</v>
      </c>
      <c r="AG1585" s="136">
        <v>0.80178583999999997</v>
      </c>
      <c r="AH1585" s="136">
        <v>0</v>
      </c>
      <c r="AI1585" s="136">
        <v>2.4210526E-2</v>
      </c>
      <c r="AJ1585" s="136">
        <v>4.7368421000000001E-2</v>
      </c>
      <c r="AK1585" s="136">
        <v>0.23157895000000001</v>
      </c>
      <c r="AL1585" s="74"/>
      <c r="AM1585" s="133">
        <v>1.8347599999999999E-3</v>
      </c>
      <c r="AN1585" s="340">
        <f t="shared" si="839"/>
        <v>1.8347599999999999E-3</v>
      </c>
      <c r="AP1585" s="133">
        <v>1.7024395E-3</v>
      </c>
      <c r="AQ1585" s="145">
        <v>7.6909547000000001E-5</v>
      </c>
      <c r="AR1585" s="145">
        <v>5.5410900000000002E-5</v>
      </c>
      <c r="AS1585" s="134">
        <f t="shared" si="840"/>
        <v>1.0206471953999999E-7</v>
      </c>
      <c r="AT1585" s="135">
        <f t="shared" si="841"/>
        <v>2.84428796645E-10</v>
      </c>
      <c r="AU1585" s="135">
        <f t="shared" si="842"/>
        <v>7.7606302134999999E-3</v>
      </c>
      <c r="AV1585" s="302">
        <v>8.1708215999999996E-8</v>
      </c>
      <c r="AW1585" s="302">
        <v>2.4653341000000002E-10</v>
      </c>
      <c r="AX1585" s="302">
        <v>6.7356449999999998E-15</v>
      </c>
      <c r="AY1585" s="303">
        <v>0</v>
      </c>
      <c r="AZ1585" s="303">
        <v>0</v>
      </c>
      <c r="BA1585" s="302">
        <v>1.1858454E-10</v>
      </c>
      <c r="BB1585" s="302">
        <v>2.0237919E-8</v>
      </c>
      <c r="BC1585" s="302">
        <v>1.6810336000000001E-11</v>
      </c>
      <c r="BD1585" s="302">
        <v>2.1078315E-11</v>
      </c>
      <c r="BE1585" s="303">
        <v>0</v>
      </c>
      <c r="BF1585" s="303">
        <v>0</v>
      </c>
      <c r="BG1585" s="303">
        <v>0</v>
      </c>
      <c r="BH1585" s="303">
        <v>0</v>
      </c>
      <c r="BI1585" s="303">
        <v>0</v>
      </c>
      <c r="BJ1585" s="303">
        <v>0</v>
      </c>
      <c r="BK1585" s="303">
        <v>0</v>
      </c>
      <c r="BL1585" s="303">
        <v>0</v>
      </c>
      <c r="BM1585" s="302">
        <v>1.3659135E-6</v>
      </c>
      <c r="BN1585" s="303">
        <v>7.7592642999999998E-3</v>
      </c>
      <c r="BO1585" s="303">
        <v>0</v>
      </c>
      <c r="BP1585" s="303">
        <v>0</v>
      </c>
      <c r="BQ1585" s="303">
        <v>0</v>
      </c>
      <c r="BR1585" s="74"/>
      <c r="BS1585" s="144">
        <v>5.4932356999999997E-6</v>
      </c>
      <c r="BT1585" s="144">
        <v>1.8436155E-7</v>
      </c>
      <c r="BU1585" s="144">
        <v>2.4550019999999998E-6</v>
      </c>
      <c r="BV1585" s="136">
        <v>0</v>
      </c>
      <c r="BW1585" s="144">
        <v>1.8937626999999999E-7</v>
      </c>
      <c r="BX1585" s="144">
        <v>7.6769423999999994E-8</v>
      </c>
      <c r="BY1585" s="136">
        <v>0</v>
      </c>
      <c r="BZ1585" s="144">
        <v>1.1651946E-7</v>
      </c>
      <c r="CA1585" s="136">
        <v>0</v>
      </c>
      <c r="CB1585" s="136">
        <v>0</v>
      </c>
      <c r="CC1585" s="136">
        <v>0</v>
      </c>
      <c r="CD1585" s="136">
        <v>0</v>
      </c>
      <c r="CE1585" s="136">
        <v>0</v>
      </c>
      <c r="CF1585" s="144">
        <v>1.5743252000000001E-7</v>
      </c>
      <c r="CG1585" s="144">
        <v>2.2811351999999998E-6</v>
      </c>
      <c r="CH1585" s="144">
        <v>3.2639214000000001E-8</v>
      </c>
      <c r="CI1585" s="136">
        <v>0</v>
      </c>
      <c r="CK1585" s="244"/>
      <c r="CL1585" s="233" t="s">
        <v>4679</v>
      </c>
    </row>
    <row r="1586" spans="1:90" ht="14.5" customHeight="1">
      <c r="A1586" s="74" t="s">
        <v>5787</v>
      </c>
      <c r="B1586" s="129" t="s">
        <v>5687</v>
      </c>
      <c r="C1586" s="130" t="str">
        <f t="shared" si="832"/>
        <v>B.046.08.134</v>
      </c>
      <c r="D1586" s="131" t="s">
        <v>5689</v>
      </c>
      <c r="E1586" s="129" t="s">
        <v>2549</v>
      </c>
      <c r="F1586" s="132" t="s">
        <v>5789</v>
      </c>
      <c r="G1586" s="132">
        <f t="shared" si="833"/>
        <v>2.6207590406E-2</v>
      </c>
      <c r="H1586" s="348">
        <f t="shared" si="834"/>
        <v>2.6207590406E-2</v>
      </c>
      <c r="I1586" s="74"/>
      <c r="J1586" s="132">
        <f t="shared" si="835"/>
        <v>1.0139819359999999E-3</v>
      </c>
      <c r="K1586" s="132">
        <f t="shared" si="836"/>
        <v>2.0351884199999999E-3</v>
      </c>
      <c r="L1586" s="300">
        <f t="shared" si="837"/>
        <v>7.8955660500000004E-3</v>
      </c>
      <c r="M1586" s="132">
        <v>1.5262853999999999E-2</v>
      </c>
      <c r="N1586" s="132">
        <v>9.4598222000000004E-4</v>
      </c>
      <c r="O1586" s="132">
        <v>1.0892062E-3</v>
      </c>
      <c r="P1586" s="132">
        <v>9.1508325E-4</v>
      </c>
      <c r="Q1586" s="304">
        <v>9.8898685999999997E-5</v>
      </c>
      <c r="R1586" s="132">
        <v>0</v>
      </c>
      <c r="S1586" s="132">
        <v>0</v>
      </c>
      <c r="T1586" s="132">
        <v>0</v>
      </c>
      <c r="U1586" s="132">
        <v>1.0428014999999999E-4</v>
      </c>
      <c r="V1586" s="132">
        <v>0</v>
      </c>
      <c r="W1586" s="132">
        <v>7.7912859000000001E-3</v>
      </c>
      <c r="X1586" s="132">
        <v>0</v>
      </c>
      <c r="Y1586" s="132">
        <v>0</v>
      </c>
      <c r="Z1586" s="132">
        <v>0</v>
      </c>
      <c r="AA1586" s="74"/>
      <c r="AB1586" s="301">
        <f t="shared" si="838"/>
        <v>0.11475830075187969</v>
      </c>
      <c r="AC1586" s="338">
        <f t="shared" si="843"/>
        <v>0.11475830075187969</v>
      </c>
      <c r="AD1586" s="74"/>
      <c r="AE1586" s="136">
        <v>2.5518776000000001</v>
      </c>
      <c r="AF1586" s="136">
        <v>1.3314994</v>
      </c>
      <c r="AG1586" s="136">
        <v>1.0561677</v>
      </c>
      <c r="AH1586" s="136">
        <v>0</v>
      </c>
      <c r="AI1586" s="136">
        <v>1.8947367999999999E-2</v>
      </c>
      <c r="AJ1586" s="136">
        <v>8.4210525999999994E-2</v>
      </c>
      <c r="AK1586" s="136">
        <v>6.1052632000000003E-2</v>
      </c>
      <c r="AL1586" s="74"/>
      <c r="AM1586" s="133">
        <v>2.4128933999999999E-3</v>
      </c>
      <c r="AN1586" s="340">
        <f t="shared" si="839"/>
        <v>2.4128933999999999E-3</v>
      </c>
      <c r="AP1586" s="133">
        <v>2.2636433000000002E-3</v>
      </c>
      <c r="AQ1586" s="133">
        <v>1.0059988E-4</v>
      </c>
      <c r="AR1586" s="145">
        <v>4.8650218E-5</v>
      </c>
      <c r="AS1586" s="134">
        <f t="shared" si="840"/>
        <v>1.357100293E-7</v>
      </c>
      <c r="AT1586" s="135">
        <f t="shared" si="841"/>
        <v>3.7204097200980003E-10</v>
      </c>
      <c r="AU1586" s="135">
        <f t="shared" si="842"/>
        <v>6.8137560370000001E-3</v>
      </c>
      <c r="AV1586" s="302">
        <v>1.064957E-7</v>
      </c>
      <c r="AW1586" s="302">
        <v>3.2132323999999999E-10</v>
      </c>
      <c r="AX1586" s="302">
        <v>8.7790097999999999E-15</v>
      </c>
      <c r="AY1586" s="303">
        <v>0</v>
      </c>
      <c r="AZ1586" s="303">
        <v>0</v>
      </c>
      <c r="BA1586" s="302">
        <v>1.3606630000000001E-10</v>
      </c>
      <c r="BB1586" s="302">
        <v>2.9078262999999999E-8</v>
      </c>
      <c r="BC1586" s="302">
        <v>1.9288519E-11</v>
      </c>
      <c r="BD1586" s="302">
        <v>3.1420433999999998E-11</v>
      </c>
      <c r="BE1586" s="303">
        <v>0</v>
      </c>
      <c r="BF1586" s="303">
        <v>0</v>
      </c>
      <c r="BG1586" s="303">
        <v>0</v>
      </c>
      <c r="BH1586" s="303">
        <v>0</v>
      </c>
      <c r="BI1586" s="303">
        <v>0</v>
      </c>
      <c r="BJ1586" s="303">
        <v>0</v>
      </c>
      <c r="BK1586" s="303">
        <v>0</v>
      </c>
      <c r="BL1586" s="303">
        <v>0</v>
      </c>
      <c r="BM1586" s="302">
        <v>2.1047369999999999E-6</v>
      </c>
      <c r="BN1586" s="303">
        <v>6.8116512999999998E-3</v>
      </c>
      <c r="BO1586" s="303">
        <v>0</v>
      </c>
      <c r="BP1586" s="303">
        <v>0</v>
      </c>
      <c r="BQ1586" s="303">
        <v>0</v>
      </c>
      <c r="BR1586" s="74"/>
      <c r="BS1586" s="144">
        <v>7.0748640999999996E-6</v>
      </c>
      <c r="BT1586" s="144">
        <v>2.6141871E-7</v>
      </c>
      <c r="BU1586" s="144">
        <v>3.1997658999999998E-6</v>
      </c>
      <c r="BV1586" s="136">
        <v>0</v>
      </c>
      <c r="BW1586" s="144">
        <v>2.3817487999999999E-7</v>
      </c>
      <c r="BX1586" s="144">
        <v>8.8086790000000006E-8</v>
      </c>
      <c r="BY1586" s="136">
        <v>0</v>
      </c>
      <c r="BZ1586" s="144">
        <v>1.3369678999999999E-7</v>
      </c>
      <c r="CA1586" s="136">
        <v>0</v>
      </c>
      <c r="CB1586" s="136">
        <v>0</v>
      </c>
      <c r="CC1586" s="136">
        <v>0</v>
      </c>
      <c r="CD1586" s="136">
        <v>0</v>
      </c>
      <c r="CE1586" s="136">
        <v>0</v>
      </c>
      <c r="CF1586" s="144">
        <v>1.8387903E-7</v>
      </c>
      <c r="CG1586" s="144">
        <v>2.9195483E-6</v>
      </c>
      <c r="CH1586" s="144">
        <v>5.0293783999999998E-8</v>
      </c>
      <c r="CI1586" s="136">
        <v>0</v>
      </c>
      <c r="CK1586" s="244"/>
      <c r="CL1586" s="233" t="s">
        <v>4679</v>
      </c>
    </row>
    <row r="1587" spans="1:90" ht="14.5" customHeight="1">
      <c r="A1587" s="74" t="s">
        <v>5790</v>
      </c>
      <c r="B1587" s="129" t="s">
        <v>5687</v>
      </c>
      <c r="C1587" s="130" t="str">
        <f t="shared" si="832"/>
        <v>B.046.08.135</v>
      </c>
      <c r="D1587" s="131" t="s">
        <v>5689</v>
      </c>
      <c r="E1587" s="129" t="s">
        <v>2549</v>
      </c>
      <c r="F1587" s="132" t="s">
        <v>5792</v>
      </c>
      <c r="G1587" s="132">
        <f t="shared" si="833"/>
        <v>3.2028732423E-2</v>
      </c>
      <c r="H1587" s="348">
        <f t="shared" si="834"/>
        <v>3.2028732423E-2</v>
      </c>
      <c r="I1587" s="74"/>
      <c r="J1587" s="132">
        <f t="shared" si="835"/>
        <v>1.285330413E-3</v>
      </c>
      <c r="K1587" s="132">
        <f t="shared" si="836"/>
        <v>3.8123380000000002E-3</v>
      </c>
      <c r="L1587" s="300">
        <f t="shared" si="837"/>
        <v>1.1739701E-4</v>
      </c>
      <c r="M1587" s="132">
        <v>2.6813666999999999E-2</v>
      </c>
      <c r="N1587" s="132">
        <v>2.3681852000000001E-3</v>
      </c>
      <c r="O1587" s="132">
        <v>1.4441528E-3</v>
      </c>
      <c r="P1587" s="132">
        <v>1.2132872E-3</v>
      </c>
      <c r="Q1587" s="304">
        <v>7.2043213000000004E-5</v>
      </c>
      <c r="R1587" s="132">
        <v>0</v>
      </c>
      <c r="S1587" s="132">
        <v>0</v>
      </c>
      <c r="T1587" s="132">
        <v>0</v>
      </c>
      <c r="U1587" s="132">
        <v>1.1739701E-4</v>
      </c>
      <c r="V1587" s="132">
        <v>0</v>
      </c>
      <c r="W1587" s="132">
        <v>0</v>
      </c>
      <c r="X1587" s="132">
        <v>0</v>
      </c>
      <c r="Y1587" s="132">
        <v>0</v>
      </c>
      <c r="Z1587" s="132">
        <v>0</v>
      </c>
      <c r="AA1587" s="74"/>
      <c r="AB1587" s="301">
        <f t="shared" si="838"/>
        <v>0.20160651879699246</v>
      </c>
      <c r="AC1587" s="338">
        <f t="shared" si="843"/>
        <v>0.20160651879699246</v>
      </c>
      <c r="AD1587" s="74"/>
      <c r="AE1587" s="136">
        <v>2.3014994</v>
      </c>
      <c r="AF1587" s="136">
        <v>1.8857098999999999</v>
      </c>
      <c r="AG1587" s="136">
        <v>0</v>
      </c>
      <c r="AH1587" s="136">
        <v>0</v>
      </c>
      <c r="AI1587" s="136">
        <v>2.1052632000000001E-3</v>
      </c>
      <c r="AJ1587" s="136">
        <v>0.35894736999999999</v>
      </c>
      <c r="AK1587" s="136">
        <v>5.4736842000000001E-2</v>
      </c>
      <c r="AL1587" s="74"/>
      <c r="AM1587" s="133">
        <v>4.2921380999999996E-3</v>
      </c>
      <c r="AN1587" s="340">
        <f t="shared" si="839"/>
        <v>4.2921380999999996E-3</v>
      </c>
      <c r="AP1587" s="133">
        <v>4.0887464E-3</v>
      </c>
      <c r="AQ1587" s="133">
        <v>1.7719639999999999E-4</v>
      </c>
      <c r="AR1587" s="145">
        <v>2.6195250999999999E-5</v>
      </c>
      <c r="AS1587" s="134">
        <f t="shared" si="840"/>
        <v>2.4512868207999999E-7</v>
      </c>
      <c r="AT1587" s="135">
        <f t="shared" si="841"/>
        <v>6.5531212889900002E-10</v>
      </c>
      <c r="AU1587" s="135">
        <f t="shared" si="842"/>
        <v>3.668802681E-3</v>
      </c>
      <c r="AV1587" s="302">
        <v>1.8709085E-7</v>
      </c>
      <c r="AW1587" s="302">
        <v>5.6449825999999997E-10</v>
      </c>
      <c r="AX1587" s="302">
        <v>1.5422899000000001E-14</v>
      </c>
      <c r="AY1587" s="303">
        <v>0</v>
      </c>
      <c r="AZ1587" s="303">
        <v>0</v>
      </c>
      <c r="BA1587" s="302">
        <v>1.8040708E-10</v>
      </c>
      <c r="BB1587" s="302">
        <v>5.7857425E-8</v>
      </c>
      <c r="BC1587" s="302">
        <v>2.5574191000000001E-11</v>
      </c>
      <c r="BD1587" s="302">
        <v>6.5224255000000003E-11</v>
      </c>
      <c r="BE1587" s="303">
        <v>0</v>
      </c>
      <c r="BF1587" s="303">
        <v>0</v>
      </c>
      <c r="BG1587" s="303">
        <v>0</v>
      </c>
      <c r="BH1587" s="303">
        <v>0</v>
      </c>
      <c r="BI1587" s="303">
        <v>0</v>
      </c>
      <c r="BJ1587" s="303">
        <v>0</v>
      </c>
      <c r="BK1587" s="303">
        <v>0</v>
      </c>
      <c r="BL1587" s="303">
        <v>0</v>
      </c>
      <c r="BM1587" s="302">
        <v>2.369481E-6</v>
      </c>
      <c r="BN1587" s="303">
        <v>3.6664331999999998E-3</v>
      </c>
      <c r="BO1587" s="303">
        <v>0</v>
      </c>
      <c r="BP1587" s="303">
        <v>0</v>
      </c>
      <c r="BQ1587" s="303">
        <v>0</v>
      </c>
      <c r="BR1587" s="74"/>
      <c r="BS1587" s="144">
        <v>9.4254992000000003E-6</v>
      </c>
      <c r="BT1587" s="144">
        <v>5.0907067000000004E-7</v>
      </c>
      <c r="BU1587" s="144">
        <v>5.6213248E-6</v>
      </c>
      <c r="BV1587" s="136">
        <v>0</v>
      </c>
      <c r="BW1587" s="144">
        <v>3.9673068999999999E-7</v>
      </c>
      <c r="BX1587" s="144">
        <v>1.1679219000000001E-7</v>
      </c>
      <c r="BY1587" s="136">
        <v>0</v>
      </c>
      <c r="BZ1587" s="144">
        <v>1.7726541E-7</v>
      </c>
      <c r="CA1587" s="136">
        <v>0</v>
      </c>
      <c r="CB1587" s="136">
        <v>0</v>
      </c>
      <c r="CC1587" s="136">
        <v>0</v>
      </c>
      <c r="CD1587" s="136">
        <v>0</v>
      </c>
      <c r="CE1587" s="136">
        <v>0</v>
      </c>
      <c r="CF1587" s="144">
        <v>2.5434676E-7</v>
      </c>
      <c r="CG1587" s="144">
        <v>2.2933488000000001E-6</v>
      </c>
      <c r="CH1587" s="144">
        <v>5.6619978999999997E-8</v>
      </c>
      <c r="CI1587" s="136">
        <v>0</v>
      </c>
      <c r="CK1587" s="244"/>
      <c r="CL1587" s="233" t="s">
        <v>4679</v>
      </c>
    </row>
    <row r="1588" spans="1:90" ht="14.5" customHeight="1">
      <c r="A1588" s="74" t="s">
        <v>5793</v>
      </c>
      <c r="B1588" s="129" t="s">
        <v>5687</v>
      </c>
      <c r="C1588" s="130" t="str">
        <f t="shared" si="832"/>
        <v>B.046.08.136</v>
      </c>
      <c r="D1588" s="131" t="s">
        <v>5689</v>
      </c>
      <c r="E1588" s="129" t="s">
        <v>2549</v>
      </c>
      <c r="F1588" s="132" t="s">
        <v>5795</v>
      </c>
      <c r="G1588" s="132">
        <f t="shared" si="833"/>
        <v>3.3327877618999996E-2</v>
      </c>
      <c r="H1588" s="348">
        <f t="shared" si="834"/>
        <v>3.3327877618999996E-2</v>
      </c>
      <c r="I1588" s="74"/>
      <c r="J1588" s="132">
        <f t="shared" si="835"/>
        <v>1.2061161899999998E-3</v>
      </c>
      <c r="K1588" s="132">
        <f t="shared" si="836"/>
        <v>3.7269733999999999E-3</v>
      </c>
      <c r="L1588" s="300">
        <f t="shared" si="837"/>
        <v>3.386248029E-3</v>
      </c>
      <c r="M1588" s="132">
        <v>2.5008539999999999E-2</v>
      </c>
      <c r="N1588" s="132">
        <v>2.4547724000000002E-3</v>
      </c>
      <c r="O1588" s="132">
        <v>1.2722009999999999E-3</v>
      </c>
      <c r="P1588" s="132">
        <v>1.0688239999999999E-3</v>
      </c>
      <c r="Q1588" s="132">
        <v>1.3729219000000001E-4</v>
      </c>
      <c r="R1588" s="132">
        <v>0</v>
      </c>
      <c r="S1588" s="132">
        <v>0</v>
      </c>
      <c r="T1588" s="132">
        <v>0</v>
      </c>
      <c r="U1588" s="304">
        <v>1.3191329E-5</v>
      </c>
      <c r="V1588" s="132">
        <v>0</v>
      </c>
      <c r="W1588" s="132">
        <v>3.3730566999999999E-3</v>
      </c>
      <c r="X1588" s="132">
        <v>0</v>
      </c>
      <c r="Y1588" s="132">
        <v>0</v>
      </c>
      <c r="Z1588" s="132">
        <v>0</v>
      </c>
      <c r="AA1588" s="74"/>
      <c r="AB1588" s="301">
        <f t="shared" si="838"/>
        <v>0.18803413533834584</v>
      </c>
      <c r="AC1588" s="338">
        <f t="shared" si="843"/>
        <v>0.18803413533834584</v>
      </c>
      <c r="AD1588" s="74"/>
      <c r="AE1588" s="136">
        <v>2.7215965</v>
      </c>
      <c r="AF1588" s="136">
        <v>2.222248</v>
      </c>
      <c r="AG1588" s="136">
        <v>0.45724333</v>
      </c>
      <c r="AH1588" s="136">
        <v>0</v>
      </c>
      <c r="AI1588" s="136">
        <v>1.1578946999999999E-2</v>
      </c>
      <c r="AJ1588" s="136">
        <v>2.7368421E-2</v>
      </c>
      <c r="AK1588" s="136">
        <v>3.1578946999999999E-3</v>
      </c>
      <c r="AL1588" s="74"/>
      <c r="AM1588" s="133">
        <v>4.1283211000000004E-3</v>
      </c>
      <c r="AN1588" s="340">
        <f t="shared" si="839"/>
        <v>4.1283211000000004E-3</v>
      </c>
      <c r="AP1588" s="133">
        <v>3.8943554000000001E-3</v>
      </c>
      <c r="AQ1588" s="133">
        <v>1.661051E-4</v>
      </c>
      <c r="AR1588" s="145">
        <v>6.7860577999999999E-5</v>
      </c>
      <c r="AS1588" s="134">
        <f t="shared" si="840"/>
        <v>2.3347454645000003E-7</v>
      </c>
      <c r="AT1588" s="135">
        <f t="shared" si="841"/>
        <v>6.1429400661199997E-10</v>
      </c>
      <c r="AU1588" s="135">
        <f t="shared" si="842"/>
        <v>9.5042826470000015E-3</v>
      </c>
      <c r="AV1588" s="302">
        <v>1.7449568000000001E-7</v>
      </c>
      <c r="AW1588" s="302">
        <v>5.2649558999999999E-10</v>
      </c>
      <c r="AX1588" s="302">
        <v>1.4384612E-14</v>
      </c>
      <c r="AY1588" s="303">
        <v>0</v>
      </c>
      <c r="AZ1588" s="303">
        <v>0</v>
      </c>
      <c r="BA1588" s="302">
        <v>1.5892644999999999E-10</v>
      </c>
      <c r="BB1588" s="302">
        <v>5.8819940000000001E-8</v>
      </c>
      <c r="BC1588" s="302">
        <v>2.2529134E-11</v>
      </c>
      <c r="BD1588" s="302">
        <v>6.5254898000000004E-11</v>
      </c>
      <c r="BE1588" s="303">
        <v>0</v>
      </c>
      <c r="BF1588" s="303">
        <v>0</v>
      </c>
      <c r="BG1588" s="303">
        <v>0</v>
      </c>
      <c r="BH1588" s="303">
        <v>0</v>
      </c>
      <c r="BI1588" s="303">
        <v>0</v>
      </c>
      <c r="BJ1588" s="303">
        <v>0</v>
      </c>
      <c r="BK1588" s="303">
        <v>0</v>
      </c>
      <c r="BL1588" s="303">
        <v>0</v>
      </c>
      <c r="BM1588" s="302">
        <v>2.6624700000000001E-7</v>
      </c>
      <c r="BN1588" s="303">
        <v>9.5040164000000007E-3</v>
      </c>
      <c r="BO1588" s="303">
        <v>0</v>
      </c>
      <c r="BP1588" s="303">
        <v>0</v>
      </c>
      <c r="BQ1588" s="303">
        <v>0</v>
      </c>
      <c r="BR1588" s="74"/>
      <c r="BS1588" s="144">
        <v>9.9241129999999993E-6</v>
      </c>
      <c r="BT1588" s="144">
        <v>5.0220992000000002E-7</v>
      </c>
      <c r="BU1588" s="144">
        <v>5.2428907E-6</v>
      </c>
      <c r="BV1588" s="136">
        <v>0</v>
      </c>
      <c r="BW1588" s="144">
        <v>4.5985224E-7</v>
      </c>
      <c r="BX1588" s="144">
        <v>1.0288603E-7</v>
      </c>
      <c r="BY1588" s="136">
        <v>0</v>
      </c>
      <c r="BZ1588" s="144">
        <v>1.5615885E-7</v>
      </c>
      <c r="CA1588" s="136">
        <v>0</v>
      </c>
      <c r="CB1588" s="136">
        <v>0</v>
      </c>
      <c r="CC1588" s="136">
        <v>0</v>
      </c>
      <c r="CD1588" s="136">
        <v>0</v>
      </c>
      <c r="CE1588" s="136">
        <v>0</v>
      </c>
      <c r="CF1588" s="144">
        <v>2.2755158999999999E-7</v>
      </c>
      <c r="CG1588" s="144">
        <v>3.2262016E-6</v>
      </c>
      <c r="CH1588" s="144">
        <v>6.3621103999999998E-9</v>
      </c>
      <c r="CI1588" s="136">
        <v>0</v>
      </c>
      <c r="CK1588" s="244"/>
      <c r="CL1588" s="233" t="s">
        <v>4679</v>
      </c>
    </row>
    <row r="1589" spans="1:90" ht="14.5" customHeight="1">
      <c r="A1589" s="74" t="s">
        <v>5796</v>
      </c>
      <c r="B1589" s="129" t="s">
        <v>5687</v>
      </c>
      <c r="C1589" s="130" t="str">
        <f t="shared" si="832"/>
        <v>B.046.08.137</v>
      </c>
      <c r="D1589" s="131" t="s">
        <v>5689</v>
      </c>
      <c r="E1589" s="129" t="s">
        <v>2549</v>
      </c>
      <c r="F1589" s="132" t="s">
        <v>5798</v>
      </c>
      <c r="G1589" s="132">
        <f t="shared" si="833"/>
        <v>1.9190105170000003E-2</v>
      </c>
      <c r="H1589" s="348">
        <f t="shared" si="834"/>
        <v>1.9190105170000003E-2</v>
      </c>
      <c r="I1589" s="74"/>
      <c r="J1589" s="132">
        <f t="shared" si="835"/>
        <v>9.5803361999999997E-4</v>
      </c>
      <c r="K1589" s="132">
        <f t="shared" si="836"/>
        <v>1.78669295E-3</v>
      </c>
      <c r="L1589" s="300">
        <f t="shared" si="837"/>
        <v>1.3760660000000001E-4</v>
      </c>
      <c r="M1589" s="132">
        <v>1.6307772000000002E-2</v>
      </c>
      <c r="N1589" s="132">
        <v>7.7528605000000005E-4</v>
      </c>
      <c r="O1589" s="132">
        <v>1.0114068999999999E-3</v>
      </c>
      <c r="P1589" s="132">
        <v>8.4972105000000002E-4</v>
      </c>
      <c r="Q1589" s="132">
        <v>1.0831257E-4</v>
      </c>
      <c r="R1589" s="132">
        <v>0</v>
      </c>
      <c r="S1589" s="132">
        <v>0</v>
      </c>
      <c r="T1589" s="132">
        <v>0</v>
      </c>
      <c r="U1589" s="132">
        <v>1.3760660000000001E-4</v>
      </c>
      <c r="V1589" s="132">
        <v>0</v>
      </c>
      <c r="W1589" s="132">
        <v>0</v>
      </c>
      <c r="X1589" s="132">
        <v>0</v>
      </c>
      <c r="Y1589" s="132">
        <v>0</v>
      </c>
      <c r="Z1589" s="132">
        <v>0</v>
      </c>
      <c r="AA1589" s="74"/>
      <c r="AB1589" s="301">
        <f t="shared" si="838"/>
        <v>0.12261482706766919</v>
      </c>
      <c r="AC1589" s="338">
        <f t="shared" si="843"/>
        <v>0.12261482706766919</v>
      </c>
      <c r="AD1589" s="74"/>
      <c r="AE1589" s="136">
        <v>1.8713263</v>
      </c>
      <c r="AF1589" s="136">
        <v>1.3955367999999999</v>
      </c>
      <c r="AG1589" s="136">
        <v>0</v>
      </c>
      <c r="AH1589" s="136">
        <v>0</v>
      </c>
      <c r="AI1589" s="136">
        <v>4.2105262999999997E-3</v>
      </c>
      <c r="AJ1589" s="136">
        <v>0.43684211000000001</v>
      </c>
      <c r="AK1589" s="136">
        <v>3.4736841999999997E-2</v>
      </c>
      <c r="AL1589" s="74"/>
      <c r="AM1589" s="133">
        <v>2.4821661000000001E-3</v>
      </c>
      <c r="AN1589" s="340">
        <f t="shared" si="839"/>
        <v>2.4821661000000001E-3</v>
      </c>
      <c r="AP1589" s="133">
        <v>2.3235201E-3</v>
      </c>
      <c r="AQ1589" s="133">
        <v>1.0497907E-4</v>
      </c>
      <c r="AR1589" s="145">
        <v>5.3666933999999999E-5</v>
      </c>
      <c r="AS1589" s="134">
        <f t="shared" si="840"/>
        <v>1.3929976641000001E-7</v>
      </c>
      <c r="AT1589" s="135">
        <f t="shared" si="841"/>
        <v>3.8823622403410004E-10</v>
      </c>
      <c r="AU1589" s="135">
        <f t="shared" si="842"/>
        <v>7.5163773808999993E-3</v>
      </c>
      <c r="AV1589" s="302">
        <v>1.1378656E-7</v>
      </c>
      <c r="AW1589" s="302">
        <v>3.4332151000000002E-10</v>
      </c>
      <c r="AX1589" s="302">
        <v>9.3800341000000003E-15</v>
      </c>
      <c r="AY1589" s="303">
        <v>0</v>
      </c>
      <c r="AZ1589" s="303">
        <v>0</v>
      </c>
      <c r="BA1589" s="302">
        <v>1.2634741E-10</v>
      </c>
      <c r="BB1589" s="302">
        <v>2.5386858999999999E-8</v>
      </c>
      <c r="BC1589" s="302">
        <v>1.7910787000000001E-11</v>
      </c>
      <c r="BD1589" s="302">
        <v>2.6994547E-11</v>
      </c>
      <c r="BE1589" s="303">
        <v>0</v>
      </c>
      <c r="BF1589" s="303">
        <v>0</v>
      </c>
      <c r="BG1589" s="303">
        <v>0</v>
      </c>
      <c r="BH1589" s="303">
        <v>0</v>
      </c>
      <c r="BI1589" s="303">
        <v>0</v>
      </c>
      <c r="BJ1589" s="303">
        <v>0</v>
      </c>
      <c r="BK1589" s="303">
        <v>0</v>
      </c>
      <c r="BL1589" s="303">
        <v>0</v>
      </c>
      <c r="BM1589" s="302">
        <v>2.7773809E-6</v>
      </c>
      <c r="BN1589" s="303">
        <v>7.5135999999999996E-3</v>
      </c>
      <c r="BO1589" s="303">
        <v>0</v>
      </c>
      <c r="BP1589" s="303">
        <v>0</v>
      </c>
      <c r="BQ1589" s="303">
        <v>0</v>
      </c>
      <c r="BR1589" s="74"/>
      <c r="BS1589" s="144">
        <v>5.9504248999999999E-6</v>
      </c>
      <c r="BT1589" s="144">
        <v>2.2770559000000001E-7</v>
      </c>
      <c r="BU1589" s="144">
        <v>3.4188267000000001E-6</v>
      </c>
      <c r="BV1589" s="136">
        <v>0</v>
      </c>
      <c r="BW1589" s="144">
        <v>2.2352224999999999E-7</v>
      </c>
      <c r="BX1589" s="144">
        <v>8.1794961999999993E-8</v>
      </c>
      <c r="BY1589" s="136">
        <v>0</v>
      </c>
      <c r="BZ1589" s="144">
        <v>1.2414714999999999E-7</v>
      </c>
      <c r="CA1589" s="136">
        <v>0</v>
      </c>
      <c r="CB1589" s="136">
        <v>0</v>
      </c>
      <c r="CC1589" s="136">
        <v>0</v>
      </c>
      <c r="CD1589" s="136">
        <v>0</v>
      </c>
      <c r="CE1589" s="136">
        <v>0</v>
      </c>
      <c r="CF1589" s="144">
        <v>1.6976866E-7</v>
      </c>
      <c r="CG1589" s="144">
        <v>1.6382926000000001E-6</v>
      </c>
      <c r="CH1589" s="144">
        <v>6.6366961000000005E-8</v>
      </c>
      <c r="CI1589" s="136">
        <v>0</v>
      </c>
      <c r="CK1589" s="244"/>
      <c r="CL1589" s="233" t="s">
        <v>4679</v>
      </c>
    </row>
    <row r="1590" spans="1:90" ht="14.5" customHeight="1">
      <c r="A1590" s="74" t="s">
        <v>5799</v>
      </c>
      <c r="B1590" s="129" t="s">
        <v>5687</v>
      </c>
      <c r="C1590" s="130" t="str">
        <f t="shared" si="832"/>
        <v>B.046.08.138</v>
      </c>
      <c r="D1590" s="131" t="s">
        <v>5689</v>
      </c>
      <c r="E1590" s="129" t="s">
        <v>2549</v>
      </c>
      <c r="F1590" s="132" t="s">
        <v>5801</v>
      </c>
      <c r="G1590" s="132">
        <f t="shared" si="833"/>
        <v>1.0195104381999999E-2</v>
      </c>
      <c r="H1590" s="348">
        <f t="shared" si="834"/>
        <v>1.0195104381999999E-2</v>
      </c>
      <c r="I1590" s="74"/>
      <c r="J1590" s="132">
        <f t="shared" si="835"/>
        <v>9.0635671199999995E-4</v>
      </c>
      <c r="K1590" s="132">
        <f t="shared" si="836"/>
        <v>1.3448517199999999E-3</v>
      </c>
      <c r="L1590" s="300">
        <f t="shared" si="837"/>
        <v>1.7348504999999999E-4</v>
      </c>
      <c r="M1590" s="132">
        <v>7.7704109E-3</v>
      </c>
      <c r="N1590" s="132">
        <v>3.6276853999999998E-4</v>
      </c>
      <c r="O1590" s="132">
        <v>9.8208318000000006E-4</v>
      </c>
      <c r="P1590" s="132">
        <v>8.2508511999999999E-4</v>
      </c>
      <c r="Q1590" s="304">
        <v>8.1271591999999994E-5</v>
      </c>
      <c r="R1590" s="132">
        <v>0</v>
      </c>
      <c r="S1590" s="132">
        <v>0</v>
      </c>
      <c r="T1590" s="132">
        <v>0</v>
      </c>
      <c r="U1590" s="132">
        <v>1.7348504999999999E-4</v>
      </c>
      <c r="V1590" s="132">
        <v>0</v>
      </c>
      <c r="W1590" s="132">
        <v>0</v>
      </c>
      <c r="X1590" s="132">
        <v>0</v>
      </c>
      <c r="Y1590" s="132">
        <v>0</v>
      </c>
      <c r="Z1590" s="132">
        <v>0</v>
      </c>
      <c r="AA1590" s="74"/>
      <c r="AB1590" s="301">
        <f t="shared" si="838"/>
        <v>5.8424142105263158E-2</v>
      </c>
      <c r="AC1590" s="338">
        <f t="shared" si="843"/>
        <v>5.8424142105263158E-2</v>
      </c>
      <c r="AD1590" s="74"/>
      <c r="AE1590" s="136">
        <v>1.4793788999999999</v>
      </c>
      <c r="AF1590" s="136">
        <v>0.78148421000000001</v>
      </c>
      <c r="AG1590" s="136">
        <v>0</v>
      </c>
      <c r="AH1590" s="136">
        <v>0</v>
      </c>
      <c r="AI1590" s="136">
        <v>1.7894737000000001E-2</v>
      </c>
      <c r="AJ1590" s="136">
        <v>0.19157895</v>
      </c>
      <c r="AK1590" s="136">
        <v>0.48842105000000002</v>
      </c>
      <c r="AL1590" s="74"/>
      <c r="AM1590" s="133">
        <v>1.2863785999999999E-3</v>
      </c>
      <c r="AN1590" s="340">
        <f t="shared" si="839"/>
        <v>1.2863785999999999E-3</v>
      </c>
      <c r="AP1590" s="133">
        <v>1.1931657E-3</v>
      </c>
      <c r="AQ1590" s="145">
        <v>5.3794554999999998E-5</v>
      </c>
      <c r="AR1590" s="145">
        <v>3.9418410000000003E-5</v>
      </c>
      <c r="AS1590" s="134">
        <f t="shared" si="840"/>
        <v>7.1532713229999992E-8</v>
      </c>
      <c r="AT1590" s="135">
        <f t="shared" si="841"/>
        <v>1.989443634469E-10</v>
      </c>
      <c r="AU1590" s="135">
        <f t="shared" si="842"/>
        <v>5.5207857332000001E-3</v>
      </c>
      <c r="AV1590" s="302">
        <v>5.4217604000000002E-8</v>
      </c>
      <c r="AW1590" s="302">
        <v>1.6358760000000001E-10</v>
      </c>
      <c r="AX1590" s="302">
        <v>4.4694468999999998E-15</v>
      </c>
      <c r="AY1590" s="303">
        <v>0</v>
      </c>
      <c r="AZ1590" s="303">
        <v>0</v>
      </c>
      <c r="BA1590" s="302">
        <v>1.2268423000000001E-10</v>
      </c>
      <c r="BB1590" s="302">
        <v>1.7192424999999999E-8</v>
      </c>
      <c r="BC1590" s="302">
        <v>1.7391500000000001E-11</v>
      </c>
      <c r="BD1590" s="302">
        <v>1.7960794000000001E-11</v>
      </c>
      <c r="BE1590" s="303">
        <v>0</v>
      </c>
      <c r="BF1590" s="303">
        <v>0</v>
      </c>
      <c r="BG1590" s="303">
        <v>0</v>
      </c>
      <c r="BH1590" s="303">
        <v>0</v>
      </c>
      <c r="BI1590" s="303">
        <v>0</v>
      </c>
      <c r="BJ1590" s="303">
        <v>0</v>
      </c>
      <c r="BK1590" s="303">
        <v>0</v>
      </c>
      <c r="BL1590" s="303">
        <v>0</v>
      </c>
      <c r="BM1590" s="302">
        <v>3.5015332E-6</v>
      </c>
      <c r="BN1590" s="303">
        <v>5.5172842E-3</v>
      </c>
      <c r="BO1590" s="303">
        <v>0</v>
      </c>
      <c r="BP1590" s="303">
        <v>0</v>
      </c>
      <c r="BQ1590" s="303">
        <v>0</v>
      </c>
      <c r="BR1590" s="74"/>
      <c r="BS1590" s="144">
        <v>3.2841130000000002E-6</v>
      </c>
      <c r="BT1590" s="144">
        <v>1.6421814E-7</v>
      </c>
      <c r="BU1590" s="144">
        <v>1.6290201000000001E-6</v>
      </c>
      <c r="BV1590" s="136">
        <v>0</v>
      </c>
      <c r="BW1590" s="144">
        <v>1.4879004999999999E-7</v>
      </c>
      <c r="BX1590" s="144">
        <v>7.9423484000000005E-8</v>
      </c>
      <c r="BY1590" s="136">
        <v>0</v>
      </c>
      <c r="BZ1590" s="144">
        <v>1.2054776E-7</v>
      </c>
      <c r="CA1590" s="136">
        <v>0</v>
      </c>
      <c r="CB1590" s="136">
        <v>0</v>
      </c>
      <c r="CC1590" s="136">
        <v>0</v>
      </c>
      <c r="CD1590" s="136">
        <v>0</v>
      </c>
      <c r="CE1590" s="136">
        <v>0</v>
      </c>
      <c r="CF1590" s="144">
        <v>1.6115394000000001E-7</v>
      </c>
      <c r="CG1590" s="144">
        <v>8.9728857000000001E-7</v>
      </c>
      <c r="CH1590" s="144">
        <v>8.3670955000000004E-8</v>
      </c>
      <c r="CI1590" s="136">
        <v>0</v>
      </c>
      <c r="CK1590" s="244"/>
      <c r="CL1590" s="233" t="s">
        <v>4679</v>
      </c>
    </row>
    <row r="1591" spans="1:90" ht="14.5" customHeight="1">
      <c r="A1591" s="74" t="s">
        <v>5802</v>
      </c>
      <c r="B1591" s="129" t="s">
        <v>5687</v>
      </c>
      <c r="C1591" s="130" t="str">
        <f t="shared" si="832"/>
        <v>B.046.08.139</v>
      </c>
      <c r="D1591" s="131" t="s">
        <v>5689</v>
      </c>
      <c r="E1591" s="129" t="s">
        <v>2549</v>
      </c>
      <c r="F1591" s="132" t="s">
        <v>5804</v>
      </c>
      <c r="G1591" s="132">
        <f t="shared" si="833"/>
        <v>2.6750513266700002E-2</v>
      </c>
      <c r="H1591" s="348">
        <f t="shared" si="834"/>
        <v>2.6750513266700002E-2</v>
      </c>
      <c r="I1591" s="74"/>
      <c r="J1591" s="132">
        <f t="shared" si="835"/>
        <v>9.2238345000000008E-4</v>
      </c>
      <c r="K1591" s="132">
        <f t="shared" si="836"/>
        <v>1.9303203699999999E-3</v>
      </c>
      <c r="L1591" s="300">
        <f t="shared" si="837"/>
        <v>7.4662564467E-3</v>
      </c>
      <c r="M1591" s="132">
        <v>1.6431553000000002E-2</v>
      </c>
      <c r="N1591" s="132">
        <v>9.8739273999999999E-4</v>
      </c>
      <c r="O1591" s="132">
        <v>9.4292762999999996E-4</v>
      </c>
      <c r="P1591" s="132">
        <v>7.9218907000000005E-4</v>
      </c>
      <c r="Q1591" s="132">
        <v>1.3019438000000001E-4</v>
      </c>
      <c r="R1591" s="132">
        <v>0</v>
      </c>
      <c r="S1591" s="132">
        <v>0</v>
      </c>
      <c r="T1591" s="132">
        <v>0</v>
      </c>
      <c r="U1591" s="304">
        <v>7.5254467000000004E-6</v>
      </c>
      <c r="V1591" s="132">
        <v>0</v>
      </c>
      <c r="W1591" s="132">
        <v>7.4587309999999997E-3</v>
      </c>
      <c r="X1591" s="132">
        <v>0</v>
      </c>
      <c r="Y1591" s="132">
        <v>0</v>
      </c>
      <c r="Z1591" s="132">
        <v>0</v>
      </c>
      <c r="AA1591" s="74"/>
      <c r="AB1591" s="301">
        <f t="shared" si="838"/>
        <v>0.12354551127819549</v>
      </c>
      <c r="AC1591" s="338">
        <f t="shared" si="843"/>
        <v>0.12354551127819549</v>
      </c>
      <c r="AD1591" s="74"/>
      <c r="AE1591" s="136">
        <v>2.6678077999999998</v>
      </c>
      <c r="AF1591" s="136">
        <v>1.6167205</v>
      </c>
      <c r="AG1591" s="136">
        <v>1.0110874000000001</v>
      </c>
      <c r="AH1591" s="136">
        <v>0</v>
      </c>
      <c r="AI1591" s="136">
        <v>1.4736842E-2</v>
      </c>
      <c r="AJ1591" s="136">
        <v>1.6842105E-2</v>
      </c>
      <c r="AK1591" s="136">
        <v>8.4210525999999994E-3</v>
      </c>
      <c r="AL1591" s="74"/>
      <c r="AM1591" s="133">
        <v>2.5704889E-3</v>
      </c>
      <c r="AN1591" s="340">
        <f t="shared" si="839"/>
        <v>2.5704889E-3</v>
      </c>
      <c r="AP1591" s="133">
        <v>2.3969102E-3</v>
      </c>
      <c r="AQ1591" s="133">
        <v>1.0637515999999999E-4</v>
      </c>
      <c r="AR1591" s="145">
        <v>6.7203539000000001E-5</v>
      </c>
      <c r="AS1591" s="134">
        <f t="shared" si="840"/>
        <v>1.4369964981999999E-7</v>
      </c>
      <c r="AT1591" s="135">
        <f t="shared" si="841"/>
        <v>3.9339927623139998E-10</v>
      </c>
      <c r="AU1591" s="135">
        <f t="shared" si="842"/>
        <v>9.4122602897500005E-3</v>
      </c>
      <c r="AV1591" s="302">
        <v>1.1465023E-7</v>
      </c>
      <c r="AW1591" s="302">
        <v>3.4592742999999999E-10</v>
      </c>
      <c r="AX1591" s="302">
        <v>9.4512313999999993E-15</v>
      </c>
      <c r="AY1591" s="303">
        <v>0</v>
      </c>
      <c r="AZ1591" s="303">
        <v>0</v>
      </c>
      <c r="BA1591" s="302">
        <v>1.1779281999999999E-10</v>
      </c>
      <c r="BB1591" s="302">
        <v>2.8931627000000001E-8</v>
      </c>
      <c r="BC1591" s="302">
        <v>1.6698103000000001E-11</v>
      </c>
      <c r="BD1591" s="302">
        <v>3.0764292000000002E-11</v>
      </c>
      <c r="BE1591" s="303">
        <v>0</v>
      </c>
      <c r="BF1591" s="303">
        <v>0</v>
      </c>
      <c r="BG1591" s="303">
        <v>0</v>
      </c>
      <c r="BH1591" s="303">
        <v>0</v>
      </c>
      <c r="BI1591" s="303">
        <v>0</v>
      </c>
      <c r="BJ1591" s="303">
        <v>0</v>
      </c>
      <c r="BK1591" s="303">
        <v>0</v>
      </c>
      <c r="BL1591" s="303">
        <v>0</v>
      </c>
      <c r="BM1591" s="302">
        <v>1.5188975000000001E-7</v>
      </c>
      <c r="BN1591" s="303">
        <v>9.4121084000000008E-3</v>
      </c>
      <c r="BO1591" s="303">
        <v>0</v>
      </c>
      <c r="BP1591" s="303">
        <v>0</v>
      </c>
      <c r="BQ1591" s="303">
        <v>0</v>
      </c>
      <c r="BR1591" s="74"/>
      <c r="BS1591" s="144">
        <v>7.5020461000000003E-6</v>
      </c>
      <c r="BT1591" s="144">
        <v>2.5087894E-7</v>
      </c>
      <c r="BU1591" s="144">
        <v>3.4447765999999999E-6</v>
      </c>
      <c r="BV1591" s="136">
        <v>0</v>
      </c>
      <c r="BW1591" s="144">
        <v>2.6632671000000001E-7</v>
      </c>
      <c r="BX1591" s="144">
        <v>7.6256879000000004E-8</v>
      </c>
      <c r="BY1591" s="136">
        <v>0</v>
      </c>
      <c r="BZ1591" s="144">
        <v>1.1574152999999999E-7</v>
      </c>
      <c r="CA1591" s="136">
        <v>0</v>
      </c>
      <c r="CB1591" s="136">
        <v>0</v>
      </c>
      <c r="CC1591" s="136">
        <v>0</v>
      </c>
      <c r="CD1591" s="136">
        <v>0</v>
      </c>
      <c r="CE1591" s="136">
        <v>0</v>
      </c>
      <c r="CF1591" s="144">
        <v>1.6077918999999999E-7</v>
      </c>
      <c r="CG1591" s="144">
        <v>3.1836567000000002E-6</v>
      </c>
      <c r="CH1591" s="144">
        <v>3.6294844999999999E-9</v>
      </c>
      <c r="CI1591" s="136">
        <v>0</v>
      </c>
      <c r="CK1591" s="244"/>
      <c r="CL1591" s="233" t="s">
        <v>4679</v>
      </c>
    </row>
    <row r="1592" spans="1:90" ht="14.5" customHeight="1">
      <c r="A1592" s="74" t="s">
        <v>5805</v>
      </c>
      <c r="B1592" s="129" t="s">
        <v>5687</v>
      </c>
      <c r="C1592" s="130" t="str">
        <f t="shared" si="832"/>
        <v>B.046.08.140</v>
      </c>
      <c r="D1592" s="131" t="s">
        <v>5689</v>
      </c>
      <c r="E1592" s="129" t="s">
        <v>2549</v>
      </c>
      <c r="F1592" s="132" t="s">
        <v>5807</v>
      </c>
      <c r="G1592" s="132">
        <f t="shared" si="833"/>
        <v>2.3757999552999998E-2</v>
      </c>
      <c r="H1592" s="348">
        <f t="shared" si="834"/>
        <v>2.3757999552999998E-2</v>
      </c>
      <c r="I1592" s="74"/>
      <c r="J1592" s="132">
        <f t="shared" si="835"/>
        <v>1.3975941400000001E-3</v>
      </c>
      <c r="K1592" s="132">
        <f t="shared" si="836"/>
        <v>1.9207510900000001E-3</v>
      </c>
      <c r="L1592" s="300">
        <f t="shared" si="837"/>
        <v>5.7518322999999997E-5</v>
      </c>
      <c r="M1592" s="132">
        <v>2.0382135999999999E-2</v>
      </c>
      <c r="N1592" s="132">
        <v>4.9887539000000004E-4</v>
      </c>
      <c r="O1592" s="132">
        <v>1.4218757E-3</v>
      </c>
      <c r="P1592" s="132">
        <v>1.1945714000000001E-3</v>
      </c>
      <c r="Q1592" s="132">
        <v>2.0302273999999999E-4</v>
      </c>
      <c r="R1592" s="132">
        <v>0</v>
      </c>
      <c r="S1592" s="132">
        <v>0</v>
      </c>
      <c r="T1592" s="132">
        <v>0</v>
      </c>
      <c r="U1592" s="304">
        <v>5.7518322999999997E-5</v>
      </c>
      <c r="V1592" s="132">
        <v>0</v>
      </c>
      <c r="W1592" s="132">
        <v>0</v>
      </c>
      <c r="X1592" s="132">
        <v>0</v>
      </c>
      <c r="Y1592" s="132">
        <v>0</v>
      </c>
      <c r="Z1592" s="132">
        <v>0</v>
      </c>
      <c r="AA1592" s="74"/>
      <c r="AB1592" s="301">
        <f t="shared" si="838"/>
        <v>0.15324914285714283</v>
      </c>
      <c r="AC1592" s="338">
        <f t="shared" si="843"/>
        <v>0.15324914285714283</v>
      </c>
      <c r="AD1592" s="74"/>
      <c r="AE1592" s="136">
        <v>2.2220257000000001</v>
      </c>
      <c r="AF1592" s="136">
        <v>2.1272888999999999</v>
      </c>
      <c r="AG1592" s="136">
        <v>0</v>
      </c>
      <c r="AH1592" s="136">
        <v>0</v>
      </c>
      <c r="AI1592" s="136">
        <v>2.6315788999999999E-2</v>
      </c>
      <c r="AJ1592" s="136">
        <v>6.7368420999999998E-2</v>
      </c>
      <c r="AK1592" s="136">
        <v>1.0526316E-3</v>
      </c>
      <c r="AL1592" s="74"/>
      <c r="AM1592" s="133">
        <v>3.0421239000000002E-3</v>
      </c>
      <c r="AN1592" s="340">
        <f t="shared" si="839"/>
        <v>3.0421239000000002E-3</v>
      </c>
      <c r="AP1592" s="133">
        <v>2.8046536E-3</v>
      </c>
      <c r="AQ1592" s="133">
        <v>1.2972050000000001E-4</v>
      </c>
      <c r="AR1592" s="133">
        <v>1.077498E-4</v>
      </c>
      <c r="AS1592" s="134">
        <f t="shared" si="840"/>
        <v>1.6814469419E-7</v>
      </c>
      <c r="AT1592" s="135">
        <f t="shared" si="841"/>
        <v>4.7973558855900003E-10</v>
      </c>
      <c r="AU1592" s="135">
        <f t="shared" si="842"/>
        <v>1.5091007920299999E-2</v>
      </c>
      <c r="AV1592" s="302">
        <v>1.4221519999999999E-7</v>
      </c>
      <c r="AW1592" s="302">
        <v>4.2909760000000001E-10</v>
      </c>
      <c r="AX1592" s="302">
        <v>1.1723558999999999E-14</v>
      </c>
      <c r="AY1592" s="303">
        <v>0</v>
      </c>
      <c r="AZ1592" s="303">
        <v>0</v>
      </c>
      <c r="BA1592" s="302">
        <v>1.7762419E-10</v>
      </c>
      <c r="BB1592" s="302">
        <v>2.5751869999999999E-8</v>
      </c>
      <c r="BC1592" s="302">
        <v>2.5179692E-11</v>
      </c>
      <c r="BD1592" s="302">
        <v>2.5446572999999999E-11</v>
      </c>
      <c r="BE1592" s="303">
        <v>0</v>
      </c>
      <c r="BF1592" s="303">
        <v>0</v>
      </c>
      <c r="BG1592" s="303">
        <v>0</v>
      </c>
      <c r="BH1592" s="303">
        <v>0</v>
      </c>
      <c r="BI1592" s="303">
        <v>0</v>
      </c>
      <c r="BJ1592" s="303">
        <v>0</v>
      </c>
      <c r="BK1592" s="303">
        <v>0</v>
      </c>
      <c r="BL1592" s="303">
        <v>0</v>
      </c>
      <c r="BM1592" s="302">
        <v>1.1609202999999999E-6</v>
      </c>
      <c r="BN1592" s="303">
        <v>1.5089847E-2</v>
      </c>
      <c r="BO1592" s="303">
        <v>0</v>
      </c>
      <c r="BP1592" s="303">
        <v>0</v>
      </c>
      <c r="BQ1592" s="303">
        <v>0</v>
      </c>
      <c r="BR1592" s="74"/>
      <c r="BS1592" s="144">
        <v>7.7989960000000001E-6</v>
      </c>
      <c r="BT1592" s="144">
        <v>2.3391510999999999E-7</v>
      </c>
      <c r="BU1592" s="144">
        <v>4.2729926999999998E-6</v>
      </c>
      <c r="BV1592" s="136">
        <v>0</v>
      </c>
      <c r="BW1592" s="144">
        <v>2.8865621999999999E-7</v>
      </c>
      <c r="BX1592" s="144">
        <v>1.1499059E-7</v>
      </c>
      <c r="BY1592" s="136">
        <v>0</v>
      </c>
      <c r="BZ1592" s="144">
        <v>1.7453097000000001E-7</v>
      </c>
      <c r="CA1592" s="136">
        <v>0</v>
      </c>
      <c r="CB1592" s="136">
        <v>0</v>
      </c>
      <c r="CC1592" s="136">
        <v>0</v>
      </c>
      <c r="CD1592" s="136">
        <v>0</v>
      </c>
      <c r="CE1592" s="136">
        <v>0</v>
      </c>
      <c r="CF1592" s="144">
        <v>2.3307181999999999E-7</v>
      </c>
      <c r="CG1592" s="144">
        <v>2.4530977E-6</v>
      </c>
      <c r="CH1592" s="144">
        <v>2.7740793E-8</v>
      </c>
      <c r="CI1592" s="136">
        <v>0</v>
      </c>
      <c r="CK1592" s="244"/>
      <c r="CL1592" s="233" t="s">
        <v>4679</v>
      </c>
    </row>
    <row r="1593" spans="1:90" ht="14.5" customHeight="1">
      <c r="A1593" s="74" t="s">
        <v>5808</v>
      </c>
      <c r="B1593" s="129" t="s">
        <v>5687</v>
      </c>
      <c r="C1593" s="130" t="str">
        <f t="shared" si="832"/>
        <v>B.046.08.141</v>
      </c>
      <c r="D1593" s="131" t="s">
        <v>5689</v>
      </c>
      <c r="E1593" s="129" t="s">
        <v>2549</v>
      </c>
      <c r="F1593" s="132" t="s">
        <v>5810</v>
      </c>
      <c r="G1593" s="132">
        <f t="shared" si="833"/>
        <v>2.7068495524000001E-2</v>
      </c>
      <c r="H1593" s="348">
        <f t="shared" si="834"/>
        <v>2.7068495524000001E-2</v>
      </c>
      <c r="I1593" s="74"/>
      <c r="J1593" s="132">
        <f t="shared" si="835"/>
        <v>5.9999663300000007E-4</v>
      </c>
      <c r="K1593" s="132">
        <f t="shared" si="836"/>
        <v>1.6426643399999998E-3</v>
      </c>
      <c r="L1593" s="300">
        <f t="shared" si="837"/>
        <v>1.2813317551E-2</v>
      </c>
      <c r="M1593" s="132">
        <v>1.2012517E-2</v>
      </c>
      <c r="N1593" s="132">
        <v>1.0103015999999999E-3</v>
      </c>
      <c r="O1593" s="132">
        <v>6.3236274E-4</v>
      </c>
      <c r="P1593" s="132">
        <v>5.3127179000000003E-4</v>
      </c>
      <c r="Q1593" s="304">
        <v>6.8724842999999994E-5</v>
      </c>
      <c r="R1593" s="132">
        <v>0</v>
      </c>
      <c r="S1593" s="132">
        <v>0</v>
      </c>
      <c r="T1593" s="132">
        <v>0</v>
      </c>
      <c r="U1593" s="304">
        <v>3.3708550999999997E-5</v>
      </c>
      <c r="V1593" s="132">
        <v>0</v>
      </c>
      <c r="W1593" s="132">
        <v>1.2779609000000001E-2</v>
      </c>
      <c r="X1593" s="132">
        <v>0</v>
      </c>
      <c r="Y1593" s="132">
        <v>0</v>
      </c>
      <c r="Z1593" s="132">
        <v>0</v>
      </c>
      <c r="AA1593" s="74"/>
      <c r="AB1593" s="301">
        <f t="shared" si="838"/>
        <v>9.0319676691729314E-2</v>
      </c>
      <c r="AC1593" s="338">
        <f t="shared" si="843"/>
        <v>9.0319676691729314E-2</v>
      </c>
      <c r="AD1593" s="74"/>
      <c r="AE1593" s="136">
        <v>2.8410088999999998</v>
      </c>
      <c r="AF1593" s="136">
        <v>1.0275836</v>
      </c>
      <c r="AG1593" s="136">
        <v>1.7323725999999999</v>
      </c>
      <c r="AH1593" s="136">
        <v>0</v>
      </c>
      <c r="AI1593" s="136">
        <v>2.5263158000000001E-2</v>
      </c>
      <c r="AJ1593" s="136">
        <v>2.4210526E-2</v>
      </c>
      <c r="AK1593" s="136">
        <v>3.1578947000000003E-2</v>
      </c>
      <c r="AL1593" s="74"/>
      <c r="AM1593" s="133">
        <v>1.9362079E-3</v>
      </c>
      <c r="AN1593" s="340">
        <f t="shared" si="839"/>
        <v>1.9362079E-3</v>
      </c>
      <c r="AP1593" s="133">
        <v>1.8236058999999999E-3</v>
      </c>
      <c r="AQ1593" s="145">
        <v>7.8982854999999996E-5</v>
      </c>
      <c r="AR1593" s="145">
        <v>3.3619119999999999E-5</v>
      </c>
      <c r="AS1593" s="134">
        <f t="shared" si="840"/>
        <v>1.09328889295E-7</v>
      </c>
      <c r="AT1593" s="135">
        <f t="shared" si="841"/>
        <v>2.9209635345520004E-10</v>
      </c>
      <c r="AU1593" s="135">
        <f t="shared" si="842"/>
        <v>4.7085602560799997E-3</v>
      </c>
      <c r="AV1593" s="302">
        <v>8.3816658999999996E-8</v>
      </c>
      <c r="AW1593" s="302">
        <v>2.5289509000000002E-10</v>
      </c>
      <c r="AX1593" s="302">
        <v>6.9094552000000001E-15</v>
      </c>
      <c r="AY1593" s="303">
        <v>0</v>
      </c>
      <c r="AZ1593" s="303">
        <v>0</v>
      </c>
      <c r="BA1593" s="302">
        <v>7.8996294999999999E-11</v>
      </c>
      <c r="BB1593" s="302">
        <v>2.5433233999999999E-8</v>
      </c>
      <c r="BC1593" s="302">
        <v>1.1198376E-11</v>
      </c>
      <c r="BD1593" s="302">
        <v>2.7995977999999998E-11</v>
      </c>
      <c r="BE1593" s="303">
        <v>0</v>
      </c>
      <c r="BF1593" s="303">
        <v>0</v>
      </c>
      <c r="BG1593" s="303">
        <v>0</v>
      </c>
      <c r="BH1593" s="303">
        <v>0</v>
      </c>
      <c r="BI1593" s="303">
        <v>0</v>
      </c>
      <c r="BJ1593" s="303">
        <v>0</v>
      </c>
      <c r="BK1593" s="303">
        <v>0</v>
      </c>
      <c r="BL1593" s="303">
        <v>0</v>
      </c>
      <c r="BM1593" s="302">
        <v>6.8035608000000001E-7</v>
      </c>
      <c r="BN1593" s="303">
        <v>4.7078798999999998E-3</v>
      </c>
      <c r="BO1593" s="303">
        <v>0</v>
      </c>
      <c r="BP1593" s="303">
        <v>0</v>
      </c>
      <c r="BQ1593" s="303">
        <v>0</v>
      </c>
      <c r="BR1593" s="74"/>
      <c r="BS1593" s="144">
        <v>6.6312758999999998E-6</v>
      </c>
      <c r="BT1593" s="144">
        <v>2.1902047E-7</v>
      </c>
      <c r="BU1593" s="144">
        <v>2.5183522000000001E-6</v>
      </c>
      <c r="BV1593" s="136">
        <v>0</v>
      </c>
      <c r="BW1593" s="144">
        <v>2.0379292E-7</v>
      </c>
      <c r="BX1593" s="144">
        <v>5.1140732000000002E-8</v>
      </c>
      <c r="BY1593" s="136">
        <v>0</v>
      </c>
      <c r="BZ1593" s="144">
        <v>7.7620624999999994E-8</v>
      </c>
      <c r="CA1593" s="136">
        <v>0</v>
      </c>
      <c r="CB1593" s="136">
        <v>0</v>
      </c>
      <c r="CC1593" s="136">
        <v>0</v>
      </c>
      <c r="CD1593" s="136">
        <v>0</v>
      </c>
      <c r="CE1593" s="136">
        <v>0</v>
      </c>
      <c r="CF1593" s="144">
        <v>1.1112032E-7</v>
      </c>
      <c r="CG1593" s="144">
        <v>3.4339712000000002E-6</v>
      </c>
      <c r="CH1593" s="144">
        <v>1.6257462E-8</v>
      </c>
      <c r="CI1593" s="136">
        <v>0</v>
      </c>
      <c r="CK1593" s="244"/>
      <c r="CL1593" s="233" t="s">
        <v>4679</v>
      </c>
    </row>
    <row r="1594" spans="1:90" ht="14.5" customHeight="1">
      <c r="A1594" s="74" t="s">
        <v>5811</v>
      </c>
      <c r="B1594" s="129" t="s">
        <v>5687</v>
      </c>
      <c r="C1594" s="130" t="str">
        <f t="shared" si="832"/>
        <v>B.046.08.142</v>
      </c>
      <c r="D1594" s="131" t="s">
        <v>5689</v>
      </c>
      <c r="E1594" s="129" t="s">
        <v>2549</v>
      </c>
      <c r="F1594" s="132" t="s">
        <v>5813</v>
      </c>
      <c r="G1594" s="132">
        <f t="shared" si="833"/>
        <v>7.6046358119999996E-3</v>
      </c>
      <c r="H1594" s="348">
        <f t="shared" si="834"/>
        <v>7.6046358119999996E-3</v>
      </c>
      <c r="I1594" s="74"/>
      <c r="J1594" s="132">
        <f t="shared" si="835"/>
        <v>2.7500446200000002E-4</v>
      </c>
      <c r="K1594" s="132">
        <f t="shared" si="836"/>
        <v>4.7362138000000002E-4</v>
      </c>
      <c r="L1594" s="300">
        <f t="shared" si="837"/>
        <v>2.2419947000000001E-4</v>
      </c>
      <c r="M1594" s="132">
        <v>6.6318104999999999E-3</v>
      </c>
      <c r="N1594" s="132">
        <v>1.8508082000000001E-4</v>
      </c>
      <c r="O1594" s="132">
        <v>2.8854055999999998E-4</v>
      </c>
      <c r="P1594" s="132">
        <v>2.424138E-4</v>
      </c>
      <c r="Q1594" s="304">
        <v>3.2590662000000002E-5</v>
      </c>
      <c r="R1594" s="132">
        <v>0</v>
      </c>
      <c r="S1594" s="132">
        <v>0</v>
      </c>
      <c r="T1594" s="132">
        <v>0</v>
      </c>
      <c r="U1594" s="132">
        <v>2.2419947000000001E-4</v>
      </c>
      <c r="V1594" s="132">
        <v>0</v>
      </c>
      <c r="W1594" s="132">
        <v>0</v>
      </c>
      <c r="X1594" s="132">
        <v>0</v>
      </c>
      <c r="Y1594" s="132">
        <v>0</v>
      </c>
      <c r="Z1594" s="132">
        <v>0</v>
      </c>
      <c r="AA1594" s="74"/>
      <c r="AB1594" s="301">
        <f t="shared" si="838"/>
        <v>4.9863236842105259E-2</v>
      </c>
      <c r="AC1594" s="338">
        <f t="shared" si="843"/>
        <v>4.9863236842105259E-2</v>
      </c>
      <c r="AD1594" s="74"/>
      <c r="AE1594" s="136">
        <v>1.3611415</v>
      </c>
      <c r="AF1594" s="136">
        <v>0.49693099000000002</v>
      </c>
      <c r="AG1594" s="136">
        <v>0</v>
      </c>
      <c r="AH1594" s="136">
        <v>0</v>
      </c>
      <c r="AI1594" s="136">
        <v>1.0526316E-3</v>
      </c>
      <c r="AJ1594" s="136">
        <v>0.55052632000000001</v>
      </c>
      <c r="AK1594" s="136">
        <v>0.31263158000000002</v>
      </c>
      <c r="AL1594" s="74"/>
      <c r="AM1594" s="133">
        <v>9.3782877999999995E-4</v>
      </c>
      <c r="AN1594" s="340">
        <f t="shared" si="839"/>
        <v>9.3782877999999995E-4</v>
      </c>
      <c r="AP1594" s="133">
        <v>8.8274899999999995E-4</v>
      </c>
      <c r="AQ1594" s="145">
        <v>4.1011060999999998E-5</v>
      </c>
      <c r="AR1594" s="145">
        <v>1.4068713E-5</v>
      </c>
      <c r="AS1594" s="134">
        <f t="shared" si="840"/>
        <v>5.2922602489999999E-8</v>
      </c>
      <c r="AT1594" s="135">
        <f t="shared" si="841"/>
        <v>1.516681233376E-10</v>
      </c>
      <c r="AU1594" s="135">
        <f t="shared" si="842"/>
        <v>1.9704080268E-3</v>
      </c>
      <c r="AV1594" s="302">
        <v>4.6273084E-8</v>
      </c>
      <c r="AW1594" s="302">
        <v>1.3961705999999999E-10</v>
      </c>
      <c r="AX1594" s="302">
        <v>3.8145376000000003E-15</v>
      </c>
      <c r="AY1594" s="303">
        <v>0</v>
      </c>
      <c r="AZ1594" s="303">
        <v>0</v>
      </c>
      <c r="BA1594" s="302">
        <v>3.6045190000000003E-11</v>
      </c>
      <c r="BB1594" s="302">
        <v>6.6134732999999997E-9</v>
      </c>
      <c r="BC1594" s="302">
        <v>5.1097027000000003E-12</v>
      </c>
      <c r="BD1594" s="302">
        <v>6.9375461000000002E-12</v>
      </c>
      <c r="BE1594" s="303">
        <v>0</v>
      </c>
      <c r="BF1594" s="303">
        <v>0</v>
      </c>
      <c r="BG1594" s="303">
        <v>0</v>
      </c>
      <c r="BH1594" s="303">
        <v>0</v>
      </c>
      <c r="BI1594" s="303">
        <v>0</v>
      </c>
      <c r="BJ1594" s="303">
        <v>0</v>
      </c>
      <c r="BK1594" s="303">
        <v>0</v>
      </c>
      <c r="BL1594" s="303">
        <v>0</v>
      </c>
      <c r="BM1594" s="302">
        <v>4.5251267999999999E-6</v>
      </c>
      <c r="BN1594" s="303">
        <v>1.9658828999999998E-3</v>
      </c>
      <c r="BO1594" s="303">
        <v>0</v>
      </c>
      <c r="BP1594" s="303">
        <v>0</v>
      </c>
      <c r="BQ1594" s="303">
        <v>0</v>
      </c>
      <c r="BR1594" s="74"/>
      <c r="BS1594" s="144">
        <v>2.3182453000000001E-6</v>
      </c>
      <c r="BT1594" s="144">
        <v>5.9696601999999994E-8</v>
      </c>
      <c r="BU1594" s="144">
        <v>1.3903193E-6</v>
      </c>
      <c r="BV1594" s="136">
        <v>0</v>
      </c>
      <c r="BW1594" s="144">
        <v>6.0944331000000003E-8</v>
      </c>
      <c r="BX1594" s="144">
        <v>2.3334984999999999E-8</v>
      </c>
      <c r="BY1594" s="136">
        <v>0</v>
      </c>
      <c r="BZ1594" s="144">
        <v>3.5417484999999998E-8</v>
      </c>
      <c r="CA1594" s="136">
        <v>0</v>
      </c>
      <c r="CB1594" s="136">
        <v>0</v>
      </c>
      <c r="CC1594" s="136">
        <v>0</v>
      </c>
      <c r="CD1594" s="136">
        <v>0</v>
      </c>
      <c r="CE1594" s="136">
        <v>0</v>
      </c>
      <c r="CF1594" s="144">
        <v>4.8090930999999998E-8</v>
      </c>
      <c r="CG1594" s="144">
        <v>5.9231138999999995E-7</v>
      </c>
      <c r="CH1594" s="144">
        <v>1.0813026000000001E-7</v>
      </c>
      <c r="CI1594" s="136">
        <v>0</v>
      </c>
      <c r="CK1594" s="244"/>
      <c r="CL1594" s="233" t="s">
        <v>4679</v>
      </c>
    </row>
    <row r="1595" spans="1:90" ht="14.5" customHeight="1">
      <c r="A1595" s="74" t="s">
        <v>5814</v>
      </c>
      <c r="B1595" s="129" t="s">
        <v>5687</v>
      </c>
      <c r="C1595" s="130" t="str">
        <f t="shared" si="832"/>
        <v>B.046.08.143</v>
      </c>
      <c r="D1595" s="131" t="s">
        <v>5689</v>
      </c>
      <c r="E1595" s="129" t="s">
        <v>2549</v>
      </c>
      <c r="F1595" s="132" t="s">
        <v>5816</v>
      </c>
      <c r="G1595" s="132">
        <f t="shared" si="833"/>
        <v>2.7817497493000002E-2</v>
      </c>
      <c r="H1595" s="348">
        <f t="shared" si="834"/>
        <v>2.7817497493000002E-2</v>
      </c>
      <c r="I1595" s="74"/>
      <c r="J1595" s="132">
        <f t="shared" si="835"/>
        <v>5.1977398500000003E-4</v>
      </c>
      <c r="K1595" s="132">
        <f t="shared" si="836"/>
        <v>1.7554696000000002E-3</v>
      </c>
      <c r="L1595" s="300">
        <f t="shared" si="837"/>
        <v>1.0344999908E-2</v>
      </c>
      <c r="M1595" s="132">
        <v>1.5197254E-2</v>
      </c>
      <c r="N1595" s="132">
        <v>1.2126824E-3</v>
      </c>
      <c r="O1595" s="132">
        <v>5.4278720000000005E-4</v>
      </c>
      <c r="P1595" s="132">
        <v>4.5601600000000001E-4</v>
      </c>
      <c r="Q1595" s="304">
        <v>6.3757985000000001E-5</v>
      </c>
      <c r="R1595" s="132">
        <v>0</v>
      </c>
      <c r="S1595" s="132">
        <v>0</v>
      </c>
      <c r="T1595" s="132">
        <v>0</v>
      </c>
      <c r="U1595" s="304">
        <v>3.5798908000000002E-5</v>
      </c>
      <c r="V1595" s="132">
        <v>0</v>
      </c>
      <c r="W1595" s="132">
        <v>1.0309201E-2</v>
      </c>
      <c r="X1595" s="132">
        <v>0</v>
      </c>
      <c r="Y1595" s="132">
        <v>0</v>
      </c>
      <c r="Z1595" s="132">
        <v>0</v>
      </c>
      <c r="AA1595" s="74"/>
      <c r="AB1595" s="301">
        <f t="shared" si="838"/>
        <v>0.11426506766917292</v>
      </c>
      <c r="AC1595" s="338">
        <f t="shared" si="843"/>
        <v>0.11426506766917292</v>
      </c>
      <c r="AD1595" s="74"/>
      <c r="AE1595" s="136">
        <v>2.6965474999999999</v>
      </c>
      <c r="AF1595" s="136">
        <v>1.1264257</v>
      </c>
      <c r="AG1595" s="136">
        <v>1.3974902</v>
      </c>
      <c r="AH1595" s="136">
        <v>0</v>
      </c>
      <c r="AI1595" s="136">
        <v>8.4210525999999994E-3</v>
      </c>
      <c r="AJ1595" s="136">
        <v>5.2631579E-3</v>
      </c>
      <c r="AK1595" s="136">
        <v>0.15894737</v>
      </c>
      <c r="AL1595" s="74"/>
      <c r="AM1595" s="133">
        <v>2.3673523999999998E-3</v>
      </c>
      <c r="AN1595" s="340">
        <f t="shared" si="839"/>
        <v>2.3673523999999998E-3</v>
      </c>
      <c r="AP1595" s="133">
        <v>2.2398840000000001E-3</v>
      </c>
      <c r="AQ1595" s="145">
        <v>9.7587909999999995E-5</v>
      </c>
      <c r="AR1595" s="145">
        <v>2.9880531000000001E-5</v>
      </c>
      <c r="AS1595" s="134">
        <f t="shared" si="840"/>
        <v>1.3428560830000001E-7</v>
      </c>
      <c r="AT1595" s="135">
        <f t="shared" si="841"/>
        <v>3.6090203117749999E-10</v>
      </c>
      <c r="AU1595" s="135">
        <f t="shared" si="842"/>
        <v>4.18494824678E-3</v>
      </c>
      <c r="AV1595" s="302">
        <v>1.0603798000000001E-7</v>
      </c>
      <c r="AW1595" s="302">
        <v>3.1994217999999997E-10</v>
      </c>
      <c r="AX1595" s="302">
        <v>8.7412774999999996E-15</v>
      </c>
      <c r="AY1595" s="303">
        <v>0</v>
      </c>
      <c r="AZ1595" s="303">
        <v>0</v>
      </c>
      <c r="BA1595" s="302">
        <v>6.7806300000000006E-11</v>
      </c>
      <c r="BB1595" s="302">
        <v>2.8179822000000001E-8</v>
      </c>
      <c r="BC1595" s="302">
        <v>9.6121018999999997E-12</v>
      </c>
      <c r="BD1595" s="302">
        <v>3.1339008000000001E-11</v>
      </c>
      <c r="BE1595" s="303">
        <v>0</v>
      </c>
      <c r="BF1595" s="303">
        <v>0</v>
      </c>
      <c r="BG1595" s="303">
        <v>0</v>
      </c>
      <c r="BH1595" s="303">
        <v>0</v>
      </c>
      <c r="BI1595" s="303">
        <v>0</v>
      </c>
      <c r="BJ1595" s="303">
        <v>0</v>
      </c>
      <c r="BK1595" s="303">
        <v>0</v>
      </c>
      <c r="BL1595" s="303">
        <v>0</v>
      </c>
      <c r="BM1595" s="302">
        <v>7.2254678000000004E-7</v>
      </c>
      <c r="BN1595" s="303">
        <v>4.1842257000000004E-3</v>
      </c>
      <c r="BO1595" s="303">
        <v>0</v>
      </c>
      <c r="BP1595" s="303">
        <v>0</v>
      </c>
      <c r="BQ1595" s="303">
        <v>0</v>
      </c>
      <c r="BR1595" s="74"/>
      <c r="BS1595" s="144">
        <v>7.0058394999999996E-6</v>
      </c>
      <c r="BT1595" s="144">
        <v>2.3838428000000001E-7</v>
      </c>
      <c r="BU1595" s="144">
        <v>3.1860132000000001E-6</v>
      </c>
      <c r="BV1595" s="136">
        <v>0</v>
      </c>
      <c r="BW1595" s="144">
        <v>2.2069986999999999E-7</v>
      </c>
      <c r="BX1595" s="144">
        <v>4.3896537000000001E-8</v>
      </c>
      <c r="BY1595" s="136">
        <v>0</v>
      </c>
      <c r="BZ1595" s="144">
        <v>6.6625496000000002E-8</v>
      </c>
      <c r="CA1595" s="136">
        <v>0</v>
      </c>
      <c r="CB1595" s="136">
        <v>0</v>
      </c>
      <c r="CC1595" s="136">
        <v>0</v>
      </c>
      <c r="CD1595" s="136">
        <v>0</v>
      </c>
      <c r="CE1595" s="136">
        <v>0</v>
      </c>
      <c r="CF1595" s="144">
        <v>9.8650763000000002E-8</v>
      </c>
      <c r="CG1595" s="144">
        <v>3.1343037000000001E-6</v>
      </c>
      <c r="CH1595" s="144">
        <v>1.7265630999999999E-8</v>
      </c>
      <c r="CI1595" s="136">
        <v>0</v>
      </c>
      <c r="CK1595" s="244"/>
      <c r="CL1595" s="233" t="s">
        <v>4679</v>
      </c>
    </row>
    <row r="1596" spans="1:90" ht="14.5" customHeight="1">
      <c r="A1596" s="74" t="s">
        <v>5817</v>
      </c>
      <c r="B1596" s="129" t="s">
        <v>5687</v>
      </c>
      <c r="C1596" s="130" t="str">
        <f t="shared" si="832"/>
        <v>B.046.08.144</v>
      </c>
      <c r="D1596" s="131" t="s">
        <v>5689</v>
      </c>
      <c r="E1596" s="129" t="s">
        <v>2549</v>
      </c>
      <c r="F1596" s="132" t="s">
        <v>5819</v>
      </c>
      <c r="G1596" s="132">
        <f t="shared" si="833"/>
        <v>2.5809199830000001E-2</v>
      </c>
      <c r="H1596" s="348">
        <f t="shared" si="834"/>
        <v>2.5809199830000001E-2</v>
      </c>
      <c r="I1596" s="74"/>
      <c r="J1596" s="132">
        <f t="shared" si="835"/>
        <v>1.12540476E-3</v>
      </c>
      <c r="K1596" s="132">
        <f t="shared" si="836"/>
        <v>2.3999153E-3</v>
      </c>
      <c r="L1596" s="300">
        <f t="shared" si="837"/>
        <v>2.0716477699999998E-3</v>
      </c>
      <c r="M1596" s="132">
        <v>2.0212232E-2</v>
      </c>
      <c r="N1596" s="132">
        <v>1.2142686999999999E-3</v>
      </c>
      <c r="O1596" s="132">
        <v>1.1856466E-3</v>
      </c>
      <c r="P1596" s="132">
        <v>9.9610641999999991E-4</v>
      </c>
      <c r="Q1596" s="132">
        <v>1.2929833999999999E-4</v>
      </c>
      <c r="R1596" s="132">
        <v>0</v>
      </c>
      <c r="S1596" s="132">
        <v>0</v>
      </c>
      <c r="T1596" s="132">
        <v>0</v>
      </c>
      <c r="U1596" s="132">
        <v>1.0007237E-4</v>
      </c>
      <c r="V1596" s="132">
        <v>0</v>
      </c>
      <c r="W1596" s="132">
        <v>1.9715753999999999E-3</v>
      </c>
      <c r="X1596" s="132">
        <v>0</v>
      </c>
      <c r="Y1596" s="132">
        <v>0</v>
      </c>
      <c r="Z1596" s="132">
        <v>0</v>
      </c>
      <c r="AA1596" s="74"/>
      <c r="AB1596" s="301">
        <f t="shared" si="838"/>
        <v>0.15197166917293231</v>
      </c>
      <c r="AC1596" s="338">
        <f t="shared" si="843"/>
        <v>0.15197166917293231</v>
      </c>
      <c r="AD1596" s="74"/>
      <c r="AE1596" s="136">
        <v>2.2440197999999998</v>
      </c>
      <c r="AF1596" s="136">
        <v>1.7167578999999999</v>
      </c>
      <c r="AG1596" s="136">
        <v>0.26726195000000003</v>
      </c>
      <c r="AH1596" s="136">
        <v>0</v>
      </c>
      <c r="AI1596" s="136">
        <v>9.4736842000000005E-3</v>
      </c>
      <c r="AJ1596" s="136">
        <v>0.24842105</v>
      </c>
      <c r="AK1596" s="136">
        <v>2.1052632000000001E-3</v>
      </c>
      <c r="AL1596" s="74"/>
      <c r="AM1596" s="133">
        <v>3.1400023999999999E-3</v>
      </c>
      <c r="AN1596" s="340">
        <f t="shared" si="839"/>
        <v>3.1400023999999999E-3</v>
      </c>
      <c r="AP1596" s="133">
        <v>2.9443770999999998E-3</v>
      </c>
      <c r="AQ1596" s="133">
        <v>1.3104522000000001E-4</v>
      </c>
      <c r="AR1596" s="145">
        <v>6.4580077999999995E-5</v>
      </c>
      <c r="AS1596" s="134">
        <f t="shared" si="840"/>
        <v>1.7652141085999999E-7</v>
      </c>
      <c r="AT1596" s="135">
        <f t="shared" si="841"/>
        <v>4.8463470283299998E-10</v>
      </c>
      <c r="AU1596" s="135">
        <f t="shared" si="842"/>
        <v>9.0448288092999998E-3</v>
      </c>
      <c r="AV1596" s="302">
        <v>1.4102970999999999E-7</v>
      </c>
      <c r="AW1596" s="302">
        <v>4.2552066999999998E-10</v>
      </c>
      <c r="AX1596" s="302">
        <v>1.1625832999999999E-14</v>
      </c>
      <c r="AY1596" s="303">
        <v>0</v>
      </c>
      <c r="AZ1596" s="303">
        <v>0</v>
      </c>
      <c r="BA1596" s="302">
        <v>1.4811386E-10</v>
      </c>
      <c r="BB1596" s="302">
        <v>3.5343586999999999E-8</v>
      </c>
      <c r="BC1596" s="302">
        <v>2.0996361000000001E-11</v>
      </c>
      <c r="BD1596" s="302">
        <v>3.8106045999999997E-11</v>
      </c>
      <c r="BE1596" s="303">
        <v>0</v>
      </c>
      <c r="BF1596" s="303">
        <v>0</v>
      </c>
      <c r="BG1596" s="303">
        <v>0</v>
      </c>
      <c r="BH1596" s="303">
        <v>0</v>
      </c>
      <c r="BI1596" s="303">
        <v>0</v>
      </c>
      <c r="BJ1596" s="303">
        <v>0</v>
      </c>
      <c r="BK1596" s="303">
        <v>0</v>
      </c>
      <c r="BL1596" s="303">
        <v>0</v>
      </c>
      <c r="BM1596" s="302">
        <v>2.0198093E-6</v>
      </c>
      <c r="BN1596" s="303">
        <v>9.0428090000000006E-3</v>
      </c>
      <c r="BO1596" s="303">
        <v>0</v>
      </c>
      <c r="BP1596" s="303">
        <v>0</v>
      </c>
      <c r="BQ1596" s="303">
        <v>0</v>
      </c>
      <c r="BR1596" s="74"/>
      <c r="BS1596" s="144">
        <v>7.7011611E-6</v>
      </c>
      <c r="BT1596" s="144">
        <v>3.1147773E-7</v>
      </c>
      <c r="BU1596" s="144">
        <v>4.2373734000000004E-6</v>
      </c>
      <c r="BV1596" s="136">
        <v>0</v>
      </c>
      <c r="BW1596" s="144">
        <v>3.0080428999999999E-7</v>
      </c>
      <c r="BX1596" s="144">
        <v>9.5886158000000006E-8</v>
      </c>
      <c r="BY1596" s="136">
        <v>0</v>
      </c>
      <c r="BZ1596" s="144">
        <v>1.4553454999999999E-7</v>
      </c>
      <c r="CA1596" s="136">
        <v>0</v>
      </c>
      <c r="CB1596" s="136">
        <v>0</v>
      </c>
      <c r="CC1596" s="136">
        <v>0</v>
      </c>
      <c r="CD1596" s="136">
        <v>0</v>
      </c>
      <c r="CE1596" s="136">
        <v>0</v>
      </c>
      <c r="CF1596" s="144">
        <v>2.0190700000000001E-7</v>
      </c>
      <c r="CG1596" s="144">
        <v>2.3599135999999998E-6</v>
      </c>
      <c r="CH1596" s="144">
        <v>4.8264392E-8</v>
      </c>
      <c r="CI1596" s="136">
        <v>0</v>
      </c>
      <c r="CK1596" s="244"/>
      <c r="CL1596" s="233" t="s">
        <v>4679</v>
      </c>
    </row>
    <row r="1597" spans="1:90" ht="14.5" customHeight="1">
      <c r="A1597" s="74" t="s">
        <v>5820</v>
      </c>
      <c r="B1597" s="129" t="s">
        <v>5687</v>
      </c>
      <c r="C1597" s="130" t="str">
        <f t="shared" si="832"/>
        <v>B.046.08.145</v>
      </c>
      <c r="D1597" s="131" t="s">
        <v>5689</v>
      </c>
      <c r="E1597" s="129" t="s">
        <v>2549</v>
      </c>
      <c r="F1597" s="132" t="s">
        <v>5822</v>
      </c>
      <c r="G1597" s="132">
        <f t="shared" si="833"/>
        <v>3.5267128969999999E-2</v>
      </c>
      <c r="H1597" s="348">
        <f t="shared" si="834"/>
        <v>3.5267128969999999E-2</v>
      </c>
      <c r="I1597" s="74"/>
      <c r="J1597" s="132">
        <f t="shared" si="835"/>
        <v>1.7774855800000002E-3</v>
      </c>
      <c r="K1597" s="132">
        <f t="shared" si="836"/>
        <v>2.7850163000000001E-3</v>
      </c>
      <c r="L1597" s="300">
        <f t="shared" si="837"/>
        <v>1.0685409E-4</v>
      </c>
      <c r="M1597" s="132">
        <v>3.0597773000000002E-2</v>
      </c>
      <c r="N1597" s="132">
        <v>8.1671979999999999E-4</v>
      </c>
      <c r="O1597" s="132">
        <v>1.9682965000000002E-3</v>
      </c>
      <c r="P1597" s="132">
        <v>1.6536401000000001E-3</v>
      </c>
      <c r="Q1597" s="132">
        <v>1.2384548000000001E-4</v>
      </c>
      <c r="R1597" s="132">
        <v>0</v>
      </c>
      <c r="S1597" s="132">
        <v>0</v>
      </c>
      <c r="T1597" s="132">
        <v>0</v>
      </c>
      <c r="U1597" s="132">
        <v>1.0685409E-4</v>
      </c>
      <c r="V1597" s="132">
        <v>0</v>
      </c>
      <c r="W1597" s="132">
        <v>0</v>
      </c>
      <c r="X1597" s="132">
        <v>0</v>
      </c>
      <c r="Y1597" s="132">
        <v>0</v>
      </c>
      <c r="Z1597" s="132">
        <v>0</v>
      </c>
      <c r="AA1597" s="74"/>
      <c r="AB1597" s="301">
        <f t="shared" si="838"/>
        <v>0.23005844360902256</v>
      </c>
      <c r="AC1597" s="338">
        <f t="shared" si="843"/>
        <v>0.23005844360902256</v>
      </c>
      <c r="AD1597" s="74"/>
      <c r="AE1597" s="136">
        <v>2.6712468</v>
      </c>
      <c r="AF1597" s="136">
        <v>2.5407204999999999</v>
      </c>
      <c r="AG1597" s="136">
        <v>0</v>
      </c>
      <c r="AH1597" s="136">
        <v>0</v>
      </c>
      <c r="AI1597" s="136">
        <v>6.3157895000000002E-3</v>
      </c>
      <c r="AJ1597" s="136">
        <v>0.10526315999999999</v>
      </c>
      <c r="AK1597" s="136">
        <v>1.8947367999999999E-2</v>
      </c>
      <c r="AL1597" s="74"/>
      <c r="AM1597" s="133">
        <v>4.4039316999999996E-3</v>
      </c>
      <c r="AN1597" s="340">
        <f t="shared" si="839"/>
        <v>4.4039316999999996E-3</v>
      </c>
      <c r="AP1597" s="133">
        <v>4.1568756000000002E-3</v>
      </c>
      <c r="AQ1597" s="133">
        <v>1.9385818E-4</v>
      </c>
      <c r="AR1597" s="145">
        <v>5.3197898999999998E-5</v>
      </c>
      <c r="AS1597" s="134">
        <f t="shared" si="840"/>
        <v>2.492131614E-7</v>
      </c>
      <c r="AT1597" s="135">
        <f t="shared" si="841"/>
        <v>7.1693114447100007E-10</v>
      </c>
      <c r="AU1597" s="135">
        <f t="shared" si="842"/>
        <v>7.4506861881000006E-3</v>
      </c>
      <c r="AV1597" s="302">
        <v>2.1349423000000001E-7</v>
      </c>
      <c r="AW1597" s="302">
        <v>6.4416363000000002E-10</v>
      </c>
      <c r="AX1597" s="302">
        <v>1.7599470999999999E-14</v>
      </c>
      <c r="AY1597" s="303">
        <v>0</v>
      </c>
      <c r="AZ1597" s="303">
        <v>0</v>
      </c>
      <c r="BA1597" s="302">
        <v>2.4588439999999999E-10</v>
      </c>
      <c r="BB1597" s="302">
        <v>3.5473047000000001E-8</v>
      </c>
      <c r="BC1597" s="302">
        <v>3.4856139999999998E-11</v>
      </c>
      <c r="BD1597" s="302">
        <v>3.7893774999999999E-11</v>
      </c>
      <c r="BE1597" s="303">
        <v>0</v>
      </c>
      <c r="BF1597" s="303">
        <v>0</v>
      </c>
      <c r="BG1597" s="303">
        <v>0</v>
      </c>
      <c r="BH1597" s="303">
        <v>0</v>
      </c>
      <c r="BI1597" s="303">
        <v>0</v>
      </c>
      <c r="BJ1597" s="303">
        <v>0</v>
      </c>
      <c r="BK1597" s="303">
        <v>0</v>
      </c>
      <c r="BL1597" s="303">
        <v>0</v>
      </c>
      <c r="BM1597" s="302">
        <v>2.1566881000000001E-6</v>
      </c>
      <c r="BN1597" s="303">
        <v>7.4485295000000003E-3</v>
      </c>
      <c r="BO1597" s="303">
        <v>0</v>
      </c>
      <c r="BP1597" s="303">
        <v>0</v>
      </c>
      <c r="BQ1597" s="303">
        <v>0</v>
      </c>
      <c r="BR1597" s="74"/>
      <c r="BS1597" s="144">
        <v>1.085524E-5</v>
      </c>
      <c r="BT1597" s="144">
        <v>3.4220300000000001E-7</v>
      </c>
      <c r="BU1597" s="144">
        <v>6.4146397999999999E-6</v>
      </c>
      <c r="BV1597" s="136">
        <v>0</v>
      </c>
      <c r="BW1597" s="144">
        <v>2.7403359000000003E-7</v>
      </c>
      <c r="BX1597" s="144">
        <v>1.5918098000000001E-7</v>
      </c>
      <c r="BY1597" s="136">
        <v>0</v>
      </c>
      <c r="BZ1597" s="144">
        <v>2.4160247999999999E-7</v>
      </c>
      <c r="CA1597" s="136">
        <v>0</v>
      </c>
      <c r="CB1597" s="136">
        <v>0</v>
      </c>
      <c r="CC1597" s="136">
        <v>0</v>
      </c>
      <c r="CD1597" s="136">
        <v>0</v>
      </c>
      <c r="CE1597" s="136">
        <v>0</v>
      </c>
      <c r="CF1597" s="144">
        <v>3.2383442E-7</v>
      </c>
      <c r="CG1597" s="144">
        <v>3.0482105999999998E-6</v>
      </c>
      <c r="CH1597" s="144">
        <v>5.1535183E-8</v>
      </c>
      <c r="CI1597" s="136">
        <v>0</v>
      </c>
      <c r="CK1597" s="244"/>
      <c r="CL1597" s="233" t="s">
        <v>4679</v>
      </c>
    </row>
    <row r="1598" spans="1:90" ht="14.5" customHeight="1">
      <c r="A1598" s="74" t="s">
        <v>5823</v>
      </c>
      <c r="B1598" s="129" t="s">
        <v>5687</v>
      </c>
      <c r="C1598" s="130" t="str">
        <f t="shared" si="832"/>
        <v>B.046.08.146</v>
      </c>
      <c r="D1598" s="131" t="s">
        <v>5689</v>
      </c>
      <c r="E1598" s="129" t="s">
        <v>2549</v>
      </c>
      <c r="F1598" s="132" t="s">
        <v>5825</v>
      </c>
      <c r="G1598" s="132">
        <f t="shared" si="833"/>
        <v>3.2138697020000001E-3</v>
      </c>
      <c r="H1598" s="348">
        <f t="shared" si="834"/>
        <v>3.2138697020000001E-3</v>
      </c>
      <c r="I1598" s="74"/>
      <c r="J1598" s="132">
        <f t="shared" si="835"/>
        <v>1.0065012850000001E-3</v>
      </c>
      <c r="K1598" s="132">
        <f t="shared" si="836"/>
        <v>1.277161307E-3</v>
      </c>
      <c r="L1598" s="300">
        <f t="shared" si="837"/>
        <v>2.5643455999999998E-4</v>
      </c>
      <c r="M1598" s="132">
        <v>6.7377254999999997E-4</v>
      </c>
      <c r="N1598" s="304">
        <v>9.4306506999999995E-5</v>
      </c>
      <c r="O1598" s="132">
        <v>1.1828547999999999E-3</v>
      </c>
      <c r="P1598" s="132">
        <v>9.9376095000000011E-4</v>
      </c>
      <c r="Q1598" s="304">
        <v>1.2740335E-5</v>
      </c>
      <c r="R1598" s="132">
        <v>0</v>
      </c>
      <c r="S1598" s="132">
        <v>0</v>
      </c>
      <c r="T1598" s="132">
        <v>0</v>
      </c>
      <c r="U1598" s="132">
        <v>2.5643455999999998E-4</v>
      </c>
      <c r="V1598" s="132">
        <v>0</v>
      </c>
      <c r="W1598" s="132">
        <v>0</v>
      </c>
      <c r="X1598" s="132">
        <v>0</v>
      </c>
      <c r="Y1598" s="132">
        <v>0</v>
      </c>
      <c r="Z1598" s="132">
        <v>0</v>
      </c>
      <c r="AA1598" s="74"/>
      <c r="AB1598" s="301">
        <f t="shared" si="838"/>
        <v>5.0659590225563909E-3</v>
      </c>
      <c r="AC1598" s="338">
        <f t="shared" si="843"/>
        <v>5.0659590225563909E-3</v>
      </c>
      <c r="AD1598" s="74"/>
      <c r="AE1598" s="136">
        <v>1.0580094</v>
      </c>
      <c r="AF1598" s="136">
        <v>8.5356725000000008E-3</v>
      </c>
      <c r="AG1598" s="136">
        <v>0</v>
      </c>
      <c r="AH1598" s="136">
        <v>0</v>
      </c>
      <c r="AI1598" s="136">
        <v>0.26526316</v>
      </c>
      <c r="AJ1598" s="136">
        <v>0.25789474000000001</v>
      </c>
      <c r="AK1598" s="136">
        <v>0.52631578999999995</v>
      </c>
      <c r="AL1598" s="74"/>
      <c r="AM1598" s="133">
        <v>3.1417007E-4</v>
      </c>
      <c r="AN1598" s="340">
        <f t="shared" si="839"/>
        <v>3.1417007E-4</v>
      </c>
      <c r="AP1598" s="133">
        <v>3.0020924999999999E-4</v>
      </c>
      <c r="AQ1598" s="145">
        <v>1.3389272000000001E-5</v>
      </c>
      <c r="AR1598" s="145">
        <v>5.7154456000000002E-7</v>
      </c>
      <c r="AS1598" s="134">
        <f t="shared" si="840"/>
        <v>1.7998157009999999E-8</v>
      </c>
      <c r="AT1598" s="135">
        <f t="shared" si="841"/>
        <v>4.9516539545860001E-11</v>
      </c>
      <c r="AU1598" s="135">
        <f t="shared" si="842"/>
        <v>8.0048258300000004E-5</v>
      </c>
      <c r="AV1598" s="302">
        <v>4.7012099000000001E-9</v>
      </c>
      <c r="AW1598" s="302">
        <v>1.4184685E-11</v>
      </c>
      <c r="AX1598" s="302">
        <v>3.8754586000000001E-16</v>
      </c>
      <c r="AY1598" s="303">
        <v>0</v>
      </c>
      <c r="AZ1598" s="303">
        <v>0</v>
      </c>
      <c r="BA1598" s="302">
        <v>1.4776511000000001E-10</v>
      </c>
      <c r="BB1598" s="302">
        <v>1.3149181999999999E-8</v>
      </c>
      <c r="BC1598" s="302">
        <v>2.0946922E-11</v>
      </c>
      <c r="BD1598" s="302">
        <v>1.4384545E-11</v>
      </c>
      <c r="BE1598" s="303">
        <v>0</v>
      </c>
      <c r="BF1598" s="303">
        <v>0</v>
      </c>
      <c r="BG1598" s="303">
        <v>0</v>
      </c>
      <c r="BH1598" s="303">
        <v>0</v>
      </c>
      <c r="BI1598" s="303">
        <v>0</v>
      </c>
      <c r="BJ1598" s="303">
        <v>0</v>
      </c>
      <c r="BK1598" s="303">
        <v>0</v>
      </c>
      <c r="BL1598" s="303">
        <v>0</v>
      </c>
      <c r="BM1598" s="302">
        <v>5.1757433000000002E-6</v>
      </c>
      <c r="BN1598" s="302">
        <v>7.4872515E-5</v>
      </c>
      <c r="BO1598" s="303">
        <v>0</v>
      </c>
      <c r="BP1598" s="303">
        <v>0</v>
      </c>
      <c r="BQ1598" s="303">
        <v>0</v>
      </c>
      <c r="BR1598" s="74"/>
      <c r="BS1598" s="144">
        <v>9.1646967000000002E-7</v>
      </c>
      <c r="BT1598" s="144">
        <v>1.4781970999999999E-7</v>
      </c>
      <c r="BU1598" s="144">
        <v>1.4125238E-7</v>
      </c>
      <c r="BV1598" s="136">
        <v>0</v>
      </c>
      <c r="BW1598" s="144">
        <v>6.1833162000000001E-8</v>
      </c>
      <c r="BX1598" s="144">
        <v>9.5660381000000003E-8</v>
      </c>
      <c r="BY1598" s="136">
        <v>0</v>
      </c>
      <c r="BZ1598" s="144">
        <v>1.4519187E-7</v>
      </c>
      <c r="CA1598" s="136">
        <v>0</v>
      </c>
      <c r="CB1598" s="136">
        <v>0</v>
      </c>
      <c r="CC1598" s="136">
        <v>0</v>
      </c>
      <c r="CD1598" s="136">
        <v>0</v>
      </c>
      <c r="CE1598" s="136">
        <v>0</v>
      </c>
      <c r="CF1598" s="144">
        <v>1.9085563000000001E-7</v>
      </c>
      <c r="CG1598" s="144">
        <v>1.0179449999999999E-8</v>
      </c>
      <c r="CH1598" s="144">
        <v>1.2367708E-7</v>
      </c>
      <c r="CI1598" s="136">
        <v>0</v>
      </c>
      <c r="CK1598" s="244"/>
      <c r="CL1598" s="233" t="s">
        <v>4679</v>
      </c>
    </row>
    <row r="1599" spans="1:90" ht="14.5" customHeight="1">
      <c r="A1599" s="74" t="s">
        <v>5826</v>
      </c>
      <c r="B1599" s="129" t="s">
        <v>5687</v>
      </c>
      <c r="C1599" s="130" t="str">
        <f t="shared" si="832"/>
        <v>B.046.08.147</v>
      </c>
      <c r="D1599" s="131" t="s">
        <v>5689</v>
      </c>
      <c r="E1599" s="129" t="s">
        <v>2549</v>
      </c>
      <c r="F1599" s="132" t="s">
        <v>5828</v>
      </c>
      <c r="G1599" s="132">
        <f t="shared" si="833"/>
        <v>2.5348608137000003E-2</v>
      </c>
      <c r="H1599" s="348">
        <f t="shared" si="834"/>
        <v>2.5348608137000003E-2</v>
      </c>
      <c r="I1599" s="74"/>
      <c r="J1599" s="132">
        <f t="shared" si="835"/>
        <v>1.01771799E-3</v>
      </c>
      <c r="K1599" s="132">
        <f t="shared" si="836"/>
        <v>1.90304378E-3</v>
      </c>
      <c r="L1599" s="300">
        <f t="shared" si="837"/>
        <v>7.2425963670000003E-3</v>
      </c>
      <c r="M1599" s="132">
        <v>1.5185250000000001E-2</v>
      </c>
      <c r="N1599" s="132">
        <v>8.4979657999999995E-4</v>
      </c>
      <c r="O1599" s="132">
        <v>1.0532472000000001E-3</v>
      </c>
      <c r="P1599" s="132">
        <v>8.8487272999999999E-4</v>
      </c>
      <c r="Q1599" s="132">
        <v>1.3284526E-4</v>
      </c>
      <c r="R1599" s="132">
        <v>0</v>
      </c>
      <c r="S1599" s="132">
        <v>0</v>
      </c>
      <c r="T1599" s="132">
        <v>0</v>
      </c>
      <c r="U1599" s="304">
        <v>4.5158467000000001E-5</v>
      </c>
      <c r="V1599" s="132">
        <v>0</v>
      </c>
      <c r="W1599" s="132">
        <v>7.1974379E-3</v>
      </c>
      <c r="X1599" s="132">
        <v>0</v>
      </c>
      <c r="Y1599" s="132">
        <v>0</v>
      </c>
      <c r="Z1599" s="132">
        <v>0</v>
      </c>
      <c r="AA1599" s="74"/>
      <c r="AB1599" s="301">
        <f t="shared" si="838"/>
        <v>0.11417481203007519</v>
      </c>
      <c r="AC1599" s="338">
        <f t="shared" si="843"/>
        <v>0.11417481203007519</v>
      </c>
      <c r="AD1599" s="74"/>
      <c r="AE1599" s="136">
        <v>2.5221022</v>
      </c>
      <c r="AF1599" s="136">
        <v>1.4548561</v>
      </c>
      <c r="AG1599" s="136">
        <v>0.97566710999999995</v>
      </c>
      <c r="AH1599" s="136">
        <v>0</v>
      </c>
      <c r="AI1599" s="136">
        <v>4.4210526E-2</v>
      </c>
      <c r="AJ1599" s="136">
        <v>3.8947368000000003E-2</v>
      </c>
      <c r="AK1599" s="136">
        <v>8.4210525999999994E-3</v>
      </c>
      <c r="AL1599" s="74"/>
      <c r="AM1599" s="133">
        <v>2.3977200999999999E-3</v>
      </c>
      <c r="AN1599" s="340">
        <f t="shared" si="839"/>
        <v>2.3977200999999999E-3</v>
      </c>
      <c r="AP1599" s="133">
        <v>2.2285834999999999E-3</v>
      </c>
      <c r="AQ1599" s="145">
        <v>9.9333863E-5</v>
      </c>
      <c r="AR1599" s="145">
        <v>6.9802748999999996E-5</v>
      </c>
      <c r="AS1599" s="134">
        <f t="shared" si="840"/>
        <v>1.3360811721E-7</v>
      </c>
      <c r="AT1599" s="135">
        <f t="shared" si="841"/>
        <v>3.67358962373E-10</v>
      </c>
      <c r="AU1599" s="135">
        <f t="shared" si="842"/>
        <v>9.7762954552999999E-3</v>
      </c>
      <c r="AV1599" s="302">
        <v>1.0595422E-7</v>
      </c>
      <c r="AW1599" s="302">
        <v>3.1968946999999998E-10</v>
      </c>
      <c r="AX1599" s="302">
        <v>8.7343729999999994E-15</v>
      </c>
      <c r="AY1599" s="303">
        <v>0</v>
      </c>
      <c r="AZ1599" s="303">
        <v>0</v>
      </c>
      <c r="BA1599" s="302">
        <v>1.3157421E-10</v>
      </c>
      <c r="BB1599" s="302">
        <v>2.7522323E-8</v>
      </c>
      <c r="BC1599" s="302">
        <v>1.8651729000000001E-11</v>
      </c>
      <c r="BD1599" s="302">
        <v>2.9009029E-11</v>
      </c>
      <c r="BE1599" s="303">
        <v>0</v>
      </c>
      <c r="BF1599" s="303">
        <v>0</v>
      </c>
      <c r="BG1599" s="303">
        <v>0</v>
      </c>
      <c r="BH1599" s="303">
        <v>0</v>
      </c>
      <c r="BI1599" s="303">
        <v>0</v>
      </c>
      <c r="BJ1599" s="303">
        <v>0</v>
      </c>
      <c r="BK1599" s="303">
        <v>0</v>
      </c>
      <c r="BL1599" s="303">
        <v>0</v>
      </c>
      <c r="BM1599" s="302">
        <v>9.1145530000000003E-7</v>
      </c>
      <c r="BN1599" s="303">
        <v>9.7753839999999998E-3</v>
      </c>
      <c r="BO1599" s="303">
        <v>0</v>
      </c>
      <c r="BP1599" s="303">
        <v>0</v>
      </c>
      <c r="BQ1599" s="303">
        <v>0</v>
      </c>
      <c r="BR1599" s="74"/>
      <c r="BS1599" s="144">
        <v>7.0297681999999999E-6</v>
      </c>
      <c r="BT1599" s="144">
        <v>2.4331484000000001E-7</v>
      </c>
      <c r="BU1599" s="144">
        <v>3.1834967E-6</v>
      </c>
      <c r="BV1599" s="136">
        <v>0</v>
      </c>
      <c r="BW1599" s="144">
        <v>2.5581557999999998E-7</v>
      </c>
      <c r="BX1599" s="144">
        <v>8.5178696999999997E-8</v>
      </c>
      <c r="BY1599" s="136">
        <v>0</v>
      </c>
      <c r="BZ1599" s="144">
        <v>1.2928292999999999E-7</v>
      </c>
      <c r="CA1599" s="136">
        <v>0</v>
      </c>
      <c r="CB1599" s="136">
        <v>0</v>
      </c>
      <c r="CC1599" s="136">
        <v>0</v>
      </c>
      <c r="CD1599" s="136">
        <v>0</v>
      </c>
      <c r="CE1599" s="136">
        <v>0</v>
      </c>
      <c r="CF1599" s="144">
        <v>1.7719350999999999E-7</v>
      </c>
      <c r="CG1599" s="144">
        <v>2.9337062999999999E-6</v>
      </c>
      <c r="CH1599" s="144">
        <v>2.1779698E-8</v>
      </c>
      <c r="CI1599" s="136">
        <v>0</v>
      </c>
      <c r="CK1599" s="244"/>
      <c r="CL1599" s="233" t="s">
        <v>4679</v>
      </c>
    </row>
    <row r="1600" spans="1:90" ht="14.5" customHeight="1">
      <c r="A1600" s="74" t="s">
        <v>5829</v>
      </c>
      <c r="B1600" s="129" t="s">
        <v>5687</v>
      </c>
      <c r="C1600" s="130" t="str">
        <f t="shared" si="832"/>
        <v>B.046.08.148</v>
      </c>
      <c r="D1600" s="131" t="s">
        <v>5689</v>
      </c>
      <c r="E1600" s="129" t="s">
        <v>2549</v>
      </c>
      <c r="F1600" s="132" t="s">
        <v>5831</v>
      </c>
      <c r="G1600" s="132">
        <f t="shared" si="833"/>
        <v>8.3197692949999996E-3</v>
      </c>
      <c r="H1600" s="348">
        <f t="shared" si="834"/>
        <v>8.3197692949999996E-3</v>
      </c>
      <c r="I1600" s="74"/>
      <c r="J1600" s="132">
        <f t="shared" si="835"/>
        <v>3.7409102500000002E-4</v>
      </c>
      <c r="K1600" s="132">
        <f t="shared" si="836"/>
        <v>9.1413243000000003E-4</v>
      </c>
      <c r="L1600" s="300">
        <f t="shared" si="837"/>
        <v>2.0113299399999998E-3</v>
      </c>
      <c r="M1600" s="132">
        <v>5.0202158999999996E-3</v>
      </c>
      <c r="N1600" s="132">
        <v>5.1719177000000003E-4</v>
      </c>
      <c r="O1600" s="132">
        <v>3.9694066E-4</v>
      </c>
      <c r="P1600" s="132">
        <v>3.3348482000000002E-4</v>
      </c>
      <c r="Q1600" s="304">
        <v>4.0606204999999998E-5</v>
      </c>
      <c r="R1600" s="132">
        <v>0</v>
      </c>
      <c r="S1600" s="132">
        <v>0</v>
      </c>
      <c r="T1600" s="132">
        <v>0</v>
      </c>
      <c r="U1600" s="132">
        <v>1.5852414000000001E-4</v>
      </c>
      <c r="V1600" s="132">
        <v>0</v>
      </c>
      <c r="W1600" s="132">
        <v>1.8528058E-3</v>
      </c>
      <c r="X1600" s="132">
        <v>0</v>
      </c>
      <c r="Y1600" s="132">
        <v>0</v>
      </c>
      <c r="Z1600" s="132">
        <v>0</v>
      </c>
      <c r="AA1600" s="74"/>
      <c r="AB1600" s="301">
        <f t="shared" si="838"/>
        <v>3.7745984210526308E-2</v>
      </c>
      <c r="AC1600" s="338">
        <f t="shared" si="843"/>
        <v>3.7745984210526308E-2</v>
      </c>
      <c r="AD1600" s="74"/>
      <c r="AE1600" s="136">
        <v>1.4676670999999999</v>
      </c>
      <c r="AF1600" s="136">
        <v>0.42808421000000002</v>
      </c>
      <c r="AG1600" s="136">
        <v>0.25116182999999997</v>
      </c>
      <c r="AH1600" s="136">
        <v>0</v>
      </c>
      <c r="AI1600" s="136">
        <v>1.6842105E-2</v>
      </c>
      <c r="AJ1600" s="136">
        <v>9.1578946999999994E-2</v>
      </c>
      <c r="AK1600" s="136">
        <v>0.68</v>
      </c>
      <c r="AL1600" s="74"/>
      <c r="AM1600" s="133">
        <v>8.6802452999999995E-4</v>
      </c>
      <c r="AN1600" s="340">
        <f t="shared" si="839"/>
        <v>8.6802452999999995E-4</v>
      </c>
      <c r="AP1600" s="133">
        <v>8.1528958000000003E-4</v>
      </c>
      <c r="AQ1600" s="145">
        <v>3.4562415999999997E-5</v>
      </c>
      <c r="AR1600" s="145">
        <v>1.8172532E-5</v>
      </c>
      <c r="AS1600" s="134">
        <f t="shared" si="840"/>
        <v>4.8878271795000004E-8</v>
      </c>
      <c r="AT1600" s="135">
        <f t="shared" si="841"/>
        <v>1.2781958946779999E-10</v>
      </c>
      <c r="AU1600" s="135">
        <f t="shared" si="842"/>
        <v>2.5451724699E-3</v>
      </c>
      <c r="AV1600" s="302">
        <v>3.5028272999999999E-8</v>
      </c>
      <c r="AW1600" s="302">
        <v>1.0568875999999999E-10</v>
      </c>
      <c r="AX1600" s="302">
        <v>2.8875678000000001E-15</v>
      </c>
      <c r="AY1600" s="303">
        <v>0</v>
      </c>
      <c r="AZ1600" s="303">
        <v>0</v>
      </c>
      <c r="BA1600" s="302">
        <v>4.9586794999999998E-11</v>
      </c>
      <c r="BB1600" s="302">
        <v>1.3800412E-8</v>
      </c>
      <c r="BC1600" s="302">
        <v>7.0293368999999998E-12</v>
      </c>
      <c r="BD1600" s="302">
        <v>1.5098605000000001E-11</v>
      </c>
      <c r="BE1600" s="303">
        <v>0</v>
      </c>
      <c r="BF1600" s="303">
        <v>0</v>
      </c>
      <c r="BG1600" s="303">
        <v>0</v>
      </c>
      <c r="BH1600" s="303">
        <v>0</v>
      </c>
      <c r="BI1600" s="303">
        <v>0</v>
      </c>
      <c r="BJ1600" s="303">
        <v>0</v>
      </c>
      <c r="BK1600" s="303">
        <v>0</v>
      </c>
      <c r="BL1600" s="303">
        <v>0</v>
      </c>
      <c r="BM1600" s="302">
        <v>3.1995698999999999E-6</v>
      </c>
      <c r="BN1600" s="303">
        <v>2.5419728999999999E-3</v>
      </c>
      <c r="BO1600" s="303">
        <v>0</v>
      </c>
      <c r="BP1600" s="303">
        <v>0</v>
      </c>
      <c r="BQ1600" s="303">
        <v>0</v>
      </c>
      <c r="BR1600" s="74"/>
      <c r="BS1600" s="144">
        <v>2.3315176999999999E-6</v>
      </c>
      <c r="BT1600" s="144">
        <v>1.2041967000000001E-7</v>
      </c>
      <c r="BU1600" s="144">
        <v>1.0524582000000001E-6</v>
      </c>
      <c r="BV1600" s="136">
        <v>0</v>
      </c>
      <c r="BW1600" s="144">
        <v>1.1160126E-7</v>
      </c>
      <c r="BX1600" s="144">
        <v>3.2101568E-8</v>
      </c>
      <c r="BY1600" s="136">
        <v>0</v>
      </c>
      <c r="BZ1600" s="144">
        <v>4.8723272E-8</v>
      </c>
      <c r="CA1600" s="136">
        <v>0</v>
      </c>
      <c r="CB1600" s="136">
        <v>0</v>
      </c>
      <c r="CC1600" s="136">
        <v>0</v>
      </c>
      <c r="CD1600" s="136">
        <v>0</v>
      </c>
      <c r="CE1600" s="136">
        <v>0</v>
      </c>
      <c r="CF1600" s="144">
        <v>6.8643844000000006E-8</v>
      </c>
      <c r="CG1600" s="144">
        <v>8.2111453999999998E-7</v>
      </c>
      <c r="CH1600" s="144">
        <v>7.6455384999999999E-8</v>
      </c>
      <c r="CI1600" s="136">
        <v>0</v>
      </c>
      <c r="CK1600" s="244"/>
      <c r="CL1600" s="233" t="s">
        <v>4679</v>
      </c>
    </row>
    <row r="1601" spans="1:92" ht="14.5" customHeight="1">
      <c r="A1601" s="74" t="s">
        <v>5832</v>
      </c>
      <c r="B1601" s="129" t="s">
        <v>5687</v>
      </c>
      <c r="C1601" s="130" t="str">
        <f t="shared" si="832"/>
        <v>B.046.08.149</v>
      </c>
      <c r="D1601" s="131" t="s">
        <v>5689</v>
      </c>
      <c r="E1601" s="129" t="s">
        <v>2549</v>
      </c>
      <c r="F1601" s="132" t="s">
        <v>5834</v>
      </c>
      <c r="G1601" s="132">
        <f t="shared" si="833"/>
        <v>4.1019192258000006E-2</v>
      </c>
      <c r="H1601" s="348">
        <f t="shared" si="834"/>
        <v>4.1019192258000006E-2</v>
      </c>
      <c r="I1601" s="74"/>
      <c r="J1601" s="132">
        <f t="shared" si="835"/>
        <v>1.01015147E-3</v>
      </c>
      <c r="K1601" s="132">
        <f t="shared" si="836"/>
        <v>3.0566980000000001E-3</v>
      </c>
      <c r="L1601" s="300">
        <f t="shared" si="837"/>
        <v>1.2505788E-5</v>
      </c>
      <c r="M1601" s="132">
        <v>3.6939837000000003E-2</v>
      </c>
      <c r="N1601" s="132">
        <v>1.9740489999999999E-3</v>
      </c>
      <c r="O1601" s="132">
        <v>1.082649E-3</v>
      </c>
      <c r="P1601" s="132">
        <v>9.0957429000000005E-4</v>
      </c>
      <c r="Q1601" s="132">
        <v>1.0057718E-4</v>
      </c>
      <c r="R1601" s="132">
        <v>0</v>
      </c>
      <c r="S1601" s="132">
        <v>0</v>
      </c>
      <c r="T1601" s="132">
        <v>0</v>
      </c>
      <c r="U1601" s="304">
        <v>1.2505788E-5</v>
      </c>
      <c r="V1601" s="132">
        <v>0</v>
      </c>
      <c r="W1601" s="132">
        <v>0</v>
      </c>
      <c r="X1601" s="132">
        <v>0</v>
      </c>
      <c r="Y1601" s="132">
        <v>0</v>
      </c>
      <c r="Z1601" s="132">
        <v>0</v>
      </c>
      <c r="AA1601" s="74"/>
      <c r="AB1601" s="301">
        <f t="shared" si="838"/>
        <v>0.27774313533834588</v>
      </c>
      <c r="AC1601" s="338">
        <f t="shared" si="843"/>
        <v>0.27774313533834588</v>
      </c>
      <c r="AD1601" s="74"/>
      <c r="AE1601" s="136">
        <v>3.0240561000000001</v>
      </c>
      <c r="AF1601" s="136">
        <v>2.9724772000000002</v>
      </c>
      <c r="AG1601" s="136">
        <v>0</v>
      </c>
      <c r="AH1601" s="136">
        <v>0</v>
      </c>
      <c r="AI1601" s="136">
        <v>1.0526316E-3</v>
      </c>
      <c r="AJ1601" s="136">
        <v>2.6315788999999999E-2</v>
      </c>
      <c r="AK1601" s="136">
        <v>2.4210526E-2</v>
      </c>
      <c r="AL1601" s="74"/>
      <c r="AM1601" s="133">
        <v>5.3675166000000003E-3</v>
      </c>
      <c r="AN1601" s="340">
        <f t="shared" si="839"/>
        <v>5.3675166000000003E-3</v>
      </c>
      <c r="AP1601" s="133">
        <v>5.0973054999999996E-3</v>
      </c>
      <c r="AQ1601" s="133">
        <v>2.2983309E-4</v>
      </c>
      <c r="AR1601" s="145">
        <v>4.0378087000000003E-5</v>
      </c>
      <c r="AS1601" s="134">
        <f t="shared" si="840"/>
        <v>3.0559385115999999E-7</v>
      </c>
      <c r="AT1601" s="135">
        <f t="shared" si="841"/>
        <v>8.4997443535000009E-10</v>
      </c>
      <c r="AU1601" s="135">
        <f t="shared" si="842"/>
        <v>5.6551943103999996E-3</v>
      </c>
      <c r="AV1601" s="302">
        <v>2.5774563000000002E-7</v>
      </c>
      <c r="AW1601" s="302">
        <v>7.7768078000000001E-10</v>
      </c>
      <c r="AX1601" s="302">
        <v>2.1247349999999998E-14</v>
      </c>
      <c r="AY1601" s="303">
        <v>0</v>
      </c>
      <c r="AZ1601" s="303">
        <v>0</v>
      </c>
      <c r="BA1601" s="302">
        <v>1.3524715999999999E-10</v>
      </c>
      <c r="BB1601" s="302">
        <v>4.7712973999999997E-8</v>
      </c>
      <c r="BC1601" s="302">
        <v>1.9172398999999999E-11</v>
      </c>
      <c r="BD1601" s="302">
        <v>5.3100009000000001E-11</v>
      </c>
      <c r="BE1601" s="303">
        <v>0</v>
      </c>
      <c r="BF1601" s="303">
        <v>0</v>
      </c>
      <c r="BG1601" s="303">
        <v>0</v>
      </c>
      <c r="BH1601" s="303">
        <v>0</v>
      </c>
      <c r="BI1601" s="303">
        <v>0</v>
      </c>
      <c r="BJ1601" s="303">
        <v>0</v>
      </c>
      <c r="BK1601" s="303">
        <v>0</v>
      </c>
      <c r="BL1601" s="303">
        <v>0</v>
      </c>
      <c r="BM1601" s="302">
        <v>2.5241039999999999E-7</v>
      </c>
      <c r="BN1601" s="303">
        <v>5.6549419E-3</v>
      </c>
      <c r="BO1601" s="303">
        <v>0</v>
      </c>
      <c r="BP1601" s="303">
        <v>0</v>
      </c>
      <c r="BQ1601" s="303">
        <v>0</v>
      </c>
      <c r="BR1601" s="74"/>
      <c r="BS1601" s="144">
        <v>1.2553772999999999E-5</v>
      </c>
      <c r="BT1601" s="144">
        <v>4.1061457E-7</v>
      </c>
      <c r="BU1601" s="144">
        <v>7.7442156000000002E-6</v>
      </c>
      <c r="BV1601" s="136">
        <v>0</v>
      </c>
      <c r="BW1601" s="144">
        <v>3.6297046999999998E-7</v>
      </c>
      <c r="BX1601" s="144">
        <v>8.7556492999999995E-8</v>
      </c>
      <c r="BY1601" s="136">
        <v>0</v>
      </c>
      <c r="BZ1601" s="144">
        <v>1.3289190999999999E-7</v>
      </c>
      <c r="CA1601" s="136">
        <v>0</v>
      </c>
      <c r="CB1601" s="136">
        <v>0</v>
      </c>
      <c r="CC1601" s="136">
        <v>0</v>
      </c>
      <c r="CD1601" s="136">
        <v>0</v>
      </c>
      <c r="CE1601" s="136">
        <v>0</v>
      </c>
      <c r="CF1601" s="144">
        <v>1.9255898E-7</v>
      </c>
      <c r="CG1601" s="144">
        <v>3.6169339000000002E-6</v>
      </c>
      <c r="CH1601" s="144">
        <v>6.0314775999999996E-9</v>
      </c>
      <c r="CI1601" s="136">
        <v>0</v>
      </c>
      <c r="CK1601" s="244"/>
      <c r="CL1601" s="233" t="s">
        <v>4679</v>
      </c>
    </row>
    <row r="1602" spans="1:92" ht="14.5" customHeight="1">
      <c r="A1602" s="74" t="s">
        <v>5835</v>
      </c>
      <c r="B1602" s="129" t="s">
        <v>5687</v>
      </c>
      <c r="C1602" s="130" t="str">
        <f t="shared" si="832"/>
        <v>B.046.08.150</v>
      </c>
      <c r="D1602" s="131" t="s">
        <v>5689</v>
      </c>
      <c r="E1602" s="129" t="s">
        <v>2549</v>
      </c>
      <c r="F1602" s="132" t="s">
        <v>5837</v>
      </c>
      <c r="G1602" s="132">
        <f t="shared" si="833"/>
        <v>3.1924694513999999E-2</v>
      </c>
      <c r="H1602" s="348">
        <f t="shared" si="834"/>
        <v>3.1924694513999999E-2</v>
      </c>
      <c r="I1602" s="74"/>
      <c r="J1602" s="132">
        <f t="shared" si="835"/>
        <v>1.0446028299999999E-3</v>
      </c>
      <c r="K1602" s="132">
        <f t="shared" si="836"/>
        <v>1.9893297099999999E-3</v>
      </c>
      <c r="L1602" s="300">
        <f t="shared" si="837"/>
        <v>3.6333529740000003E-3</v>
      </c>
      <c r="M1602" s="132">
        <v>2.5257409000000001E-2</v>
      </c>
      <c r="N1602" s="132">
        <v>8.8777501E-4</v>
      </c>
      <c r="O1602" s="132">
        <v>1.1015547000000001E-3</v>
      </c>
      <c r="P1602" s="132">
        <v>9.2545767999999997E-4</v>
      </c>
      <c r="Q1602" s="132">
        <v>1.1914515E-4</v>
      </c>
      <c r="R1602" s="132">
        <v>0</v>
      </c>
      <c r="S1602" s="132">
        <v>0</v>
      </c>
      <c r="T1602" s="132">
        <v>0</v>
      </c>
      <c r="U1602" s="304">
        <v>2.2757074000000002E-5</v>
      </c>
      <c r="V1602" s="132">
        <v>0</v>
      </c>
      <c r="W1602" s="132">
        <v>3.6105959000000002E-3</v>
      </c>
      <c r="X1602" s="132">
        <v>0</v>
      </c>
      <c r="Y1602" s="132">
        <v>0</v>
      </c>
      <c r="Z1602" s="132">
        <v>0</v>
      </c>
      <c r="AA1602" s="74"/>
      <c r="AB1602" s="301">
        <f t="shared" si="838"/>
        <v>0.18990533082706768</v>
      </c>
      <c r="AC1602" s="338">
        <f t="shared" si="843"/>
        <v>0.18990533082706768</v>
      </c>
      <c r="AD1602" s="74"/>
      <c r="AE1602" s="136">
        <v>2.7056681</v>
      </c>
      <c r="AF1602" s="136">
        <v>2.1246456</v>
      </c>
      <c r="AG1602" s="136">
        <v>0.48944356999999999</v>
      </c>
      <c r="AH1602" s="136">
        <v>0</v>
      </c>
      <c r="AI1602" s="136">
        <v>1.8947367999999999E-2</v>
      </c>
      <c r="AJ1602" s="136">
        <v>3.2631579000000001E-2</v>
      </c>
      <c r="AK1602" s="136">
        <v>0.04</v>
      </c>
      <c r="AL1602" s="74"/>
      <c r="AM1602" s="133">
        <v>3.6305888E-3</v>
      </c>
      <c r="AN1602" s="340">
        <f t="shared" si="839"/>
        <v>3.6305888E-3</v>
      </c>
      <c r="AP1602" s="133">
        <v>3.4164945000000001E-3</v>
      </c>
      <c r="AQ1602" s="133">
        <v>1.5725790000000001E-4</v>
      </c>
      <c r="AR1602" s="145">
        <v>5.6836395000000003E-5</v>
      </c>
      <c r="AS1602" s="134">
        <f t="shared" si="840"/>
        <v>2.0482581089999999E-7</v>
      </c>
      <c r="AT1602" s="135">
        <f t="shared" si="841"/>
        <v>5.8157508375800009E-10</v>
      </c>
      <c r="AU1602" s="135">
        <f t="shared" si="842"/>
        <v>7.9602794170800014E-3</v>
      </c>
      <c r="AV1602" s="302">
        <v>1.7623215E-7</v>
      </c>
      <c r="AW1602" s="302">
        <v>5.3173493000000002E-10</v>
      </c>
      <c r="AX1602" s="302">
        <v>1.4527757999999999E-14</v>
      </c>
      <c r="AY1602" s="303">
        <v>0</v>
      </c>
      <c r="AZ1602" s="303">
        <v>0</v>
      </c>
      <c r="BA1602" s="302">
        <v>1.3760889999999999E-10</v>
      </c>
      <c r="BB1602" s="302">
        <v>2.8456052E-8</v>
      </c>
      <c r="BC1602" s="302">
        <v>1.9507195999999999E-11</v>
      </c>
      <c r="BD1602" s="302">
        <v>3.0318429999999997E-11</v>
      </c>
      <c r="BE1602" s="303">
        <v>0</v>
      </c>
      <c r="BF1602" s="303">
        <v>0</v>
      </c>
      <c r="BG1602" s="303">
        <v>0</v>
      </c>
      <c r="BH1602" s="303">
        <v>0</v>
      </c>
      <c r="BI1602" s="303">
        <v>0</v>
      </c>
      <c r="BJ1602" s="303">
        <v>0</v>
      </c>
      <c r="BK1602" s="303">
        <v>0</v>
      </c>
      <c r="BL1602" s="303">
        <v>0</v>
      </c>
      <c r="BM1602" s="302">
        <v>4.5931708000000001E-7</v>
      </c>
      <c r="BN1602" s="303">
        <v>7.9598201000000007E-3</v>
      </c>
      <c r="BO1602" s="303">
        <v>0</v>
      </c>
      <c r="BP1602" s="303">
        <v>0</v>
      </c>
      <c r="BQ1602" s="303">
        <v>0</v>
      </c>
      <c r="BR1602" s="74"/>
      <c r="BS1602" s="144">
        <v>9.3837074000000002E-6</v>
      </c>
      <c r="BT1602" s="144">
        <v>2.5432903E-7</v>
      </c>
      <c r="BU1602" s="144">
        <v>5.2950645999999998E-6</v>
      </c>
      <c r="BV1602" s="136">
        <v>0</v>
      </c>
      <c r="BW1602" s="144">
        <v>2.4971237E-7</v>
      </c>
      <c r="BX1602" s="144">
        <v>8.9085442999999999E-8</v>
      </c>
      <c r="BY1602" s="136">
        <v>0</v>
      </c>
      <c r="BZ1602" s="144">
        <v>1.3521253E-7</v>
      </c>
      <c r="CA1602" s="136">
        <v>0</v>
      </c>
      <c r="CB1602" s="136">
        <v>0</v>
      </c>
      <c r="CC1602" s="136">
        <v>0</v>
      </c>
      <c r="CD1602" s="136">
        <v>0</v>
      </c>
      <c r="CE1602" s="136">
        <v>0</v>
      </c>
      <c r="CF1602" s="144">
        <v>1.8531108999999999E-7</v>
      </c>
      <c r="CG1602" s="144">
        <v>3.1640168000000001E-6</v>
      </c>
      <c r="CH1602" s="144">
        <v>1.097562E-8</v>
      </c>
      <c r="CI1602" s="136">
        <v>0</v>
      </c>
      <c r="CK1602" s="244"/>
      <c r="CL1602" s="233" t="s">
        <v>4679</v>
      </c>
    </row>
    <row r="1603" spans="1:92" ht="14.5" customHeight="1">
      <c r="A1603" s="74" t="s">
        <v>5838</v>
      </c>
      <c r="B1603" s="129" t="s">
        <v>5687</v>
      </c>
      <c r="C1603" s="130" t="str">
        <f t="shared" si="832"/>
        <v>B.046.08.151</v>
      </c>
      <c r="D1603" s="131" t="s">
        <v>5689</v>
      </c>
      <c r="E1603" s="129" t="s">
        <v>2549</v>
      </c>
      <c r="F1603" s="132" t="s">
        <v>5840</v>
      </c>
      <c r="G1603" s="132">
        <f t="shared" si="833"/>
        <v>3.9630393569999998E-2</v>
      </c>
      <c r="H1603" s="348">
        <f t="shared" si="834"/>
        <v>3.9630393569999998E-2</v>
      </c>
      <c r="I1603" s="74"/>
      <c r="J1603" s="132">
        <f t="shared" si="835"/>
        <v>1.3382576739999999E-3</v>
      </c>
      <c r="K1603" s="132">
        <f t="shared" si="836"/>
        <v>3.0988605999999999E-3</v>
      </c>
      <c r="L1603" s="300">
        <f t="shared" si="837"/>
        <v>7.0253296000000003E-5</v>
      </c>
      <c r="M1603" s="132">
        <v>3.5123021999999997E-2</v>
      </c>
      <c r="N1603" s="132">
        <v>1.6092594E-3</v>
      </c>
      <c r="O1603" s="132">
        <v>1.4896012E-3</v>
      </c>
      <c r="P1603" s="132">
        <v>1.2514702E-3</v>
      </c>
      <c r="Q1603" s="304">
        <v>8.6787473999999998E-5</v>
      </c>
      <c r="R1603" s="132">
        <v>0</v>
      </c>
      <c r="S1603" s="132">
        <v>0</v>
      </c>
      <c r="T1603" s="132">
        <v>0</v>
      </c>
      <c r="U1603" s="304">
        <v>7.0253296000000003E-5</v>
      </c>
      <c r="V1603" s="132">
        <v>0</v>
      </c>
      <c r="W1603" s="132">
        <v>0</v>
      </c>
      <c r="X1603" s="132">
        <v>0</v>
      </c>
      <c r="Y1603" s="132">
        <v>0</v>
      </c>
      <c r="Z1603" s="132">
        <v>0</v>
      </c>
      <c r="AA1603" s="74"/>
      <c r="AB1603" s="301">
        <f t="shared" si="838"/>
        <v>0.26408287218045107</v>
      </c>
      <c r="AC1603" s="338">
        <f t="shared" si="843"/>
        <v>0.26408287218045107</v>
      </c>
      <c r="AD1603" s="74"/>
      <c r="AE1603" s="136">
        <v>2.6427836</v>
      </c>
      <c r="AF1603" s="136">
        <v>2.3996257000000001</v>
      </c>
      <c r="AG1603" s="136">
        <v>0</v>
      </c>
      <c r="AH1603" s="136">
        <v>0</v>
      </c>
      <c r="AI1603" s="136">
        <v>1.0526316000000001E-2</v>
      </c>
      <c r="AJ1603" s="136">
        <v>0.20842105</v>
      </c>
      <c r="AK1603" s="136">
        <v>2.4210526E-2</v>
      </c>
      <c r="AL1603" s="74"/>
      <c r="AM1603" s="133">
        <v>5.0901154000000002E-3</v>
      </c>
      <c r="AN1603" s="340">
        <f t="shared" si="839"/>
        <v>5.0901154000000002E-3</v>
      </c>
      <c r="AP1603" s="133">
        <v>4.8370768000000003E-3</v>
      </c>
      <c r="AQ1603" s="133">
        <v>2.2050494000000001E-4</v>
      </c>
      <c r="AR1603" s="145">
        <v>3.2533695000000003E-5</v>
      </c>
      <c r="AS1603" s="134">
        <f t="shared" si="840"/>
        <v>2.8999261061999996E-7</v>
      </c>
      <c r="AT1603" s="135">
        <f t="shared" si="841"/>
        <v>8.1547684633900013E-10</v>
      </c>
      <c r="AU1603" s="135">
        <f t="shared" si="842"/>
        <v>4.5565399564000001E-3</v>
      </c>
      <c r="AV1603" s="302">
        <v>2.4506889999999999E-7</v>
      </c>
      <c r="AW1603" s="302">
        <v>7.3943203000000005E-10</v>
      </c>
      <c r="AX1603" s="302">
        <v>2.0202339E-14</v>
      </c>
      <c r="AY1603" s="303">
        <v>0</v>
      </c>
      <c r="AZ1603" s="303">
        <v>0</v>
      </c>
      <c r="BA1603" s="302">
        <v>1.8608462E-10</v>
      </c>
      <c r="BB1603" s="302">
        <v>4.4737626E-8</v>
      </c>
      <c r="BC1603" s="302">
        <v>2.6379028000000001E-11</v>
      </c>
      <c r="BD1603" s="302">
        <v>4.9645586000000002E-11</v>
      </c>
      <c r="BE1603" s="303">
        <v>0</v>
      </c>
      <c r="BF1603" s="303">
        <v>0</v>
      </c>
      <c r="BG1603" s="303">
        <v>0</v>
      </c>
      <c r="BH1603" s="303">
        <v>0</v>
      </c>
      <c r="BI1603" s="303">
        <v>0</v>
      </c>
      <c r="BJ1603" s="303">
        <v>0</v>
      </c>
      <c r="BK1603" s="303">
        <v>0</v>
      </c>
      <c r="BL1603" s="303">
        <v>0</v>
      </c>
      <c r="BM1603" s="302">
        <v>1.4179564E-6</v>
      </c>
      <c r="BN1603" s="303">
        <v>4.555122E-3</v>
      </c>
      <c r="BO1603" s="303">
        <v>0</v>
      </c>
      <c r="BP1603" s="303">
        <v>0</v>
      </c>
      <c r="BQ1603" s="303">
        <v>0</v>
      </c>
      <c r="BR1603" s="74"/>
      <c r="BS1603" s="144">
        <v>1.1598418E-5</v>
      </c>
      <c r="BT1603" s="144">
        <v>4.0353582E-7</v>
      </c>
      <c r="BU1603" s="144">
        <v>7.3633311E-6</v>
      </c>
      <c r="BV1603" s="136">
        <v>0</v>
      </c>
      <c r="BW1603" s="144">
        <v>3.2025442000000002E-7</v>
      </c>
      <c r="BX1603" s="144">
        <v>1.2046772000000001E-7</v>
      </c>
      <c r="BY1603" s="136">
        <v>0</v>
      </c>
      <c r="BZ1603" s="144">
        <v>1.8284407000000001E-7</v>
      </c>
      <c r="CA1603" s="136">
        <v>0</v>
      </c>
      <c r="CB1603" s="136">
        <v>0</v>
      </c>
      <c r="CC1603" s="136">
        <v>0</v>
      </c>
      <c r="CD1603" s="136">
        <v>0</v>
      </c>
      <c r="CE1603" s="136">
        <v>0</v>
      </c>
      <c r="CF1603" s="144">
        <v>2.5446065999999998E-7</v>
      </c>
      <c r="CG1603" s="144">
        <v>2.9196416000000001E-6</v>
      </c>
      <c r="CH1603" s="144">
        <v>3.3882805999999997E-8</v>
      </c>
      <c r="CI1603" s="136">
        <v>0</v>
      </c>
      <c r="CK1603" s="244"/>
      <c r="CL1603" s="233" t="s">
        <v>4679</v>
      </c>
    </row>
    <row r="1604" spans="1:92" ht="14.5" customHeight="1">
      <c r="B1604" s="129" t="s">
        <v>5841</v>
      </c>
      <c r="C1604" s="127" t="s">
        <v>5842</v>
      </c>
      <c r="D1604" s="131"/>
      <c r="G1604" s="74"/>
      <c r="H1604" s="74"/>
      <c r="I1604" s="74"/>
      <c r="J1604" s="74"/>
      <c r="K1604" s="74"/>
      <c r="L1604" s="74"/>
      <c r="M1604" s="74"/>
      <c r="N1604" s="74"/>
      <c r="O1604" s="74"/>
      <c r="P1604" s="74"/>
      <c r="Q1604" s="74"/>
      <c r="R1604" s="74"/>
      <c r="S1604" s="74"/>
      <c r="T1604" s="74"/>
      <c r="U1604" s="74"/>
      <c r="V1604" s="74"/>
      <c r="W1604" s="74"/>
      <c r="X1604" s="74"/>
      <c r="Y1604" s="74"/>
      <c r="Z1604" s="74"/>
      <c r="AA1604" s="74"/>
      <c r="AB1604" s="74"/>
      <c r="AC1604" s="74"/>
      <c r="AD1604" s="74"/>
      <c r="AE1604" s="74"/>
      <c r="AF1604" s="74"/>
      <c r="AG1604" s="74"/>
      <c r="AH1604" s="74"/>
      <c r="AI1604" s="74"/>
      <c r="AJ1604" s="74"/>
      <c r="AK1604" s="74"/>
      <c r="AL1604" s="74"/>
      <c r="AM1604" s="74"/>
      <c r="AN1604" s="74"/>
      <c r="AP1604" s="74"/>
      <c r="AQ1604" s="74"/>
      <c r="AR1604" s="74"/>
      <c r="AS1604" s="74"/>
      <c r="AT1604" s="74"/>
      <c r="AU1604" s="74"/>
      <c r="AV1604" s="74"/>
      <c r="AW1604" s="74"/>
      <c r="AX1604" s="74"/>
      <c r="AY1604" s="74"/>
      <c r="AZ1604" s="74"/>
      <c r="BA1604" s="74"/>
      <c r="BB1604" s="74"/>
      <c r="BC1604" s="74"/>
      <c r="BD1604" s="74"/>
      <c r="BE1604" s="74"/>
      <c r="BF1604" s="74"/>
      <c r="BG1604" s="74"/>
      <c r="BH1604" s="74"/>
      <c r="BI1604" s="74"/>
      <c r="BJ1604" s="74"/>
      <c r="BK1604" s="74"/>
      <c r="BL1604" s="74"/>
      <c r="BM1604" s="74"/>
      <c r="BN1604" s="74"/>
      <c r="BO1604" s="74"/>
      <c r="BP1604" s="74"/>
      <c r="BQ1604" s="74"/>
      <c r="BR1604" s="74"/>
      <c r="BS1604" s="74"/>
      <c r="BT1604" s="74"/>
      <c r="BU1604" s="74"/>
      <c r="BV1604" s="74"/>
      <c r="BW1604" s="74"/>
      <c r="BX1604" s="74"/>
      <c r="BY1604" s="74"/>
      <c r="BZ1604" s="74"/>
      <c r="CA1604" s="74"/>
      <c r="CB1604" s="74"/>
      <c r="CC1604" s="74"/>
      <c r="CD1604" s="74"/>
      <c r="CE1604" s="74"/>
      <c r="CF1604" s="74"/>
      <c r="CG1604" s="74"/>
      <c r="CH1604" s="74"/>
      <c r="CI1604" s="74"/>
      <c r="CJ1604" s="124"/>
      <c r="CK1604" s="245"/>
      <c r="CL1604" s="233"/>
    </row>
    <row r="1605" spans="1:92" ht="14.5" customHeight="1">
      <c r="B1605" s="129" t="s">
        <v>5841</v>
      </c>
      <c r="C1605" s="127" t="s">
        <v>406</v>
      </c>
      <c r="D1605" s="127" t="s">
        <v>407</v>
      </c>
      <c r="G1605" s="74"/>
      <c r="H1605" s="74"/>
      <c r="I1605" s="74"/>
      <c r="J1605" s="74"/>
      <c r="K1605" s="74"/>
      <c r="L1605" s="74"/>
      <c r="M1605" s="74"/>
      <c r="N1605" s="74"/>
      <c r="O1605" s="74"/>
      <c r="P1605" s="74"/>
      <c r="Q1605" s="74"/>
      <c r="R1605" s="74"/>
      <c r="S1605" s="74"/>
      <c r="T1605" s="74"/>
      <c r="U1605" s="74"/>
      <c r="V1605" s="74"/>
      <c r="W1605" s="74"/>
      <c r="X1605" s="74"/>
      <c r="Y1605" s="74"/>
      <c r="Z1605" s="74"/>
      <c r="AA1605" s="74"/>
      <c r="AB1605" s="74"/>
      <c r="AC1605" s="74"/>
      <c r="AD1605" s="74"/>
      <c r="AE1605" s="74"/>
      <c r="AF1605" s="74"/>
      <c r="AG1605" s="74"/>
      <c r="AH1605" s="74"/>
      <c r="AI1605" s="74"/>
      <c r="AJ1605" s="74"/>
      <c r="AK1605" s="74"/>
      <c r="AL1605" s="74"/>
      <c r="AM1605" s="74"/>
      <c r="AN1605" s="74"/>
      <c r="AP1605" s="74"/>
      <c r="AQ1605" s="74"/>
      <c r="AR1605" s="74"/>
      <c r="AS1605" s="74"/>
      <c r="AT1605" s="74"/>
      <c r="AU1605" s="74"/>
      <c r="AV1605" s="74"/>
      <c r="AW1605" s="74"/>
      <c r="AX1605" s="74"/>
      <c r="AY1605" s="74"/>
      <c r="AZ1605" s="74"/>
      <c r="BA1605" s="74"/>
      <c r="BB1605" s="74"/>
      <c r="BC1605" s="74"/>
      <c r="BD1605" s="74"/>
      <c r="BE1605" s="74"/>
      <c r="BF1605" s="74"/>
      <c r="BG1605" s="74"/>
      <c r="BH1605" s="74"/>
      <c r="BI1605" s="74"/>
      <c r="BJ1605" s="74"/>
      <c r="BK1605" s="74"/>
      <c r="BL1605" s="74"/>
      <c r="BM1605" s="74"/>
      <c r="BN1605" s="74"/>
      <c r="BO1605" s="74"/>
      <c r="BP1605" s="74"/>
      <c r="BQ1605" s="74"/>
      <c r="BR1605" s="74"/>
      <c r="BS1605" s="74"/>
      <c r="BT1605" s="74"/>
      <c r="BU1605" s="74"/>
      <c r="BV1605" s="74"/>
      <c r="BW1605" s="74"/>
      <c r="BX1605" s="74"/>
      <c r="BY1605" s="74"/>
      <c r="BZ1605" s="74"/>
      <c r="CA1605" s="74"/>
      <c r="CB1605" s="74"/>
      <c r="CC1605" s="74"/>
      <c r="CD1605" s="74"/>
      <c r="CE1605" s="74"/>
      <c r="CF1605" s="74"/>
      <c r="CG1605" s="74"/>
      <c r="CH1605" s="74"/>
      <c r="CI1605" s="74"/>
      <c r="CJ1605" s="124"/>
      <c r="CK1605" s="245"/>
      <c r="CL1605" s="89"/>
    </row>
    <row r="1606" spans="1:92" ht="14.5" customHeight="1">
      <c r="A1606" s="74" t="s">
        <v>5843</v>
      </c>
      <c r="B1606" s="129" t="s">
        <v>5841</v>
      </c>
      <c r="C1606" s="130" t="str">
        <f t="shared" ref="C1606:C1612" si="844">MID(A1606,1,12)</f>
        <v>B.050.01.101</v>
      </c>
      <c r="D1606" s="131" t="s">
        <v>407</v>
      </c>
      <c r="E1606" s="129" t="s">
        <v>2549</v>
      </c>
      <c r="F1606" s="132" t="s">
        <v>5844</v>
      </c>
      <c r="G1606" s="132">
        <f t="shared" ref="G1606:G1612" si="845">J1606+K1606+L1606+M1606</f>
        <v>1.707749607421E-2</v>
      </c>
      <c r="H1606" s="348">
        <f t="shared" ref="H1606:H1612" si="846">G1606</f>
        <v>1.707749607421E-2</v>
      </c>
      <c r="I1606" s="74"/>
      <c r="J1606" s="132">
        <f t="shared" ref="J1606:J1612" si="847">P1606+Q1606+R1606+S1606</f>
        <v>1.0481096093E-3</v>
      </c>
      <c r="K1606" s="132">
        <f t="shared" ref="K1606:K1612" si="848">N1606+O1606+T1606</f>
        <v>3.65963947E-3</v>
      </c>
      <c r="L1606" s="300">
        <f t="shared" ref="L1606:L1612" si="849">U1606+IF(V1606="x",0,V1606)+IF(W1606="x",0,W1606)+IF(X1606="x",0,X1606)+Y1606+Z1606</f>
        <v>7.5027994910000005E-5</v>
      </c>
      <c r="M1606" s="132">
        <v>1.2294719000000001E-2</v>
      </c>
      <c r="N1606" s="132">
        <v>2.5912344000000001E-3</v>
      </c>
      <c r="O1606" s="132">
        <v>9.2368349999999997E-4</v>
      </c>
      <c r="P1606" s="132">
        <v>7.8059893000000005E-4</v>
      </c>
      <c r="Q1606" s="132">
        <v>2.4237271000000001E-4</v>
      </c>
      <c r="R1606" s="304">
        <v>7.7442683000000003E-6</v>
      </c>
      <c r="S1606" s="304">
        <v>1.7393700999999999E-5</v>
      </c>
      <c r="T1606" s="132">
        <v>1.4472157E-4</v>
      </c>
      <c r="U1606" s="304">
        <v>1.0905028E-5</v>
      </c>
      <c r="V1606" s="132">
        <v>0</v>
      </c>
      <c r="W1606" s="304">
        <v>6.3868601999999999E-5</v>
      </c>
      <c r="X1606" s="304">
        <v>2.5436490999999998E-7</v>
      </c>
      <c r="Y1606" s="132">
        <v>0</v>
      </c>
      <c r="Z1606" s="132">
        <v>0</v>
      </c>
      <c r="AA1606" s="74"/>
      <c r="AB1606" s="301">
        <f t="shared" ref="AB1606:AB1612" si="850">M1606/0.133</f>
        <v>9.2441496240601509E-2</v>
      </c>
      <c r="AC1606" s="338">
        <f t="shared" ref="AC1606:AC1612" si="851">AB1606</f>
        <v>9.2441496240601509E-2</v>
      </c>
      <c r="AD1606" s="74"/>
      <c r="AE1606" s="136">
        <v>1.1602707999999999</v>
      </c>
      <c r="AF1606" s="136">
        <v>1.1496770999999999</v>
      </c>
      <c r="AG1606" s="136">
        <v>8.6589753999999994E-3</v>
      </c>
      <c r="AH1606" s="136">
        <v>0</v>
      </c>
      <c r="AI1606" s="136">
        <v>0</v>
      </c>
      <c r="AJ1606" s="144">
        <v>9.1442401000000007E-5</v>
      </c>
      <c r="AK1606" s="136">
        <v>1.8432881E-3</v>
      </c>
      <c r="AL1606" s="74"/>
      <c r="AM1606" s="133">
        <v>2.6012906999999998E-3</v>
      </c>
      <c r="AN1606" s="340">
        <f t="shared" ref="AN1606:AN1612" si="852">AM1606</f>
        <v>2.6012906999999998E-3</v>
      </c>
      <c r="AP1606" s="133">
        <v>2.4418424999999998E-3</v>
      </c>
      <c r="AQ1606" s="145">
        <v>9.2868462999999999E-5</v>
      </c>
      <c r="AR1606" s="145">
        <v>6.6579696999999994E-5</v>
      </c>
      <c r="AS1606" s="134">
        <f t="shared" ref="AS1606:AS1612" si="853">AV1606+AY1606+AZ1606+BA1606+BB1606+BJ1606+BK1606+BO1606</f>
        <v>1.4639343543899001E-7</v>
      </c>
      <c r="AT1606" s="135">
        <f t="shared" ref="AT1606:AT1612" si="854">AW1606+AX1606+BC1606+BD1606+BE1606+BF1606+BG1606+BH1606+BI1606+BL1606+BP1606+BQ1606</f>
        <v>3.4344845519329999E-10</v>
      </c>
      <c r="AU1606" s="135">
        <f t="shared" ref="AU1606:AU1612" si="855">BM1606+BN1606</f>
        <v>9.3248874915599998E-3</v>
      </c>
      <c r="AV1606" s="302">
        <v>8.6664278999999994E-8</v>
      </c>
      <c r="AW1606" s="302">
        <v>2.6151815000000002E-10</v>
      </c>
      <c r="AX1606" s="302">
        <v>7.1436617000000003E-15</v>
      </c>
      <c r="AY1606" s="302">
        <v>7.1356920000000002E-12</v>
      </c>
      <c r="AZ1606" s="302">
        <v>4.4286699000000001E-13</v>
      </c>
      <c r="BA1606" s="302">
        <v>1.160714E-10</v>
      </c>
      <c r="BB1606" s="302">
        <v>5.9134231000000003E-8</v>
      </c>
      <c r="BC1606" s="302">
        <v>1.6671501E-11</v>
      </c>
      <c r="BD1606" s="302">
        <v>6.4494989000000006E-11</v>
      </c>
      <c r="BE1606" s="302">
        <v>1.4522902999999999E-14</v>
      </c>
      <c r="BF1606" s="302">
        <v>1.734431E-16</v>
      </c>
      <c r="BG1606" s="302">
        <v>3.9802840000000001E-13</v>
      </c>
      <c r="BH1606" s="302">
        <v>2.8672965000000001E-15</v>
      </c>
      <c r="BI1606" s="302">
        <v>6.7239790000000002E-15</v>
      </c>
      <c r="BJ1606" s="302">
        <v>1.3111459999999999E-10</v>
      </c>
      <c r="BK1606" s="302">
        <v>3.4016087999999998E-10</v>
      </c>
      <c r="BL1606" s="302">
        <v>3.3435551000000001E-13</v>
      </c>
      <c r="BM1606" s="302">
        <v>6.3579156E-7</v>
      </c>
      <c r="BN1606" s="303">
        <v>9.3242516999999994E-3</v>
      </c>
      <c r="BO1606" s="303">
        <v>0</v>
      </c>
      <c r="BP1606" s="303">
        <v>0</v>
      </c>
      <c r="BQ1606" s="303">
        <v>0</v>
      </c>
      <c r="BR1606" s="74"/>
      <c r="BS1606" s="144">
        <v>5.4081148000000003E-6</v>
      </c>
      <c r="BT1606" s="144">
        <v>4.8222525000000003E-7</v>
      </c>
      <c r="BU1606" s="144">
        <v>2.5775143000000001E-6</v>
      </c>
      <c r="BV1606" s="144">
        <v>1.6969343000000001E-8</v>
      </c>
      <c r="BW1606" s="144">
        <v>5.5890013E-7</v>
      </c>
      <c r="BX1606" s="144">
        <v>7.4081756000000003E-8</v>
      </c>
      <c r="BY1606" s="144">
        <v>1.6770698E-10</v>
      </c>
      <c r="BZ1606" s="144">
        <v>1.1265176E-7</v>
      </c>
      <c r="CA1606" s="144">
        <v>1.0392263000000001E-8</v>
      </c>
      <c r="CB1606" s="144">
        <v>1.1509513E-8</v>
      </c>
      <c r="CC1606" s="144">
        <v>3.3037253999999999E-9</v>
      </c>
      <c r="CD1606" s="144">
        <v>2.4293104999999998E-10</v>
      </c>
      <c r="CE1606" s="144">
        <v>5.5982935999999999E-11</v>
      </c>
      <c r="CF1606" s="144">
        <v>1.9054199E-7</v>
      </c>
      <c r="CG1606" s="144">
        <v>1.3661123000000001E-6</v>
      </c>
      <c r="CH1606" s="144">
        <v>3.4458905000000001E-9</v>
      </c>
      <c r="CI1606" s="136">
        <v>0</v>
      </c>
      <c r="CJ1606" s="224"/>
      <c r="CK1606" s="201"/>
      <c r="CL1606" s="237" t="s">
        <v>5845</v>
      </c>
      <c r="CM1606" s="237"/>
      <c r="CN1606" s="237"/>
    </row>
    <row r="1607" spans="1:92" ht="14.5" customHeight="1">
      <c r="A1607" s="74" t="s">
        <v>5846</v>
      </c>
      <c r="B1607" s="129" t="s">
        <v>5841</v>
      </c>
      <c r="C1607" s="130" t="str">
        <f t="shared" si="844"/>
        <v>B.050.01.102</v>
      </c>
      <c r="D1607" s="131" t="s">
        <v>407</v>
      </c>
      <c r="E1607" s="129" t="s">
        <v>2549</v>
      </c>
      <c r="F1607" s="132" t="s">
        <v>5847</v>
      </c>
      <c r="G1607" s="132">
        <f t="shared" si="845"/>
        <v>6.0650859220000002E-3</v>
      </c>
      <c r="H1607" s="348">
        <f t="shared" si="846"/>
        <v>6.0650859220000002E-3</v>
      </c>
      <c r="I1607" s="74"/>
      <c r="J1607" s="132">
        <f t="shared" si="847"/>
        <v>1.7396917E-4</v>
      </c>
      <c r="K1607" s="132">
        <f t="shared" si="848"/>
        <v>4.3386195000000001E-4</v>
      </c>
      <c r="L1607" s="300">
        <f t="shared" si="849"/>
        <v>9.0935740199999998E-4</v>
      </c>
      <c r="M1607" s="132">
        <v>4.5478973999999997E-3</v>
      </c>
      <c r="N1607" s="132">
        <v>2.5521152999999998E-4</v>
      </c>
      <c r="O1607" s="132">
        <v>1.7865042000000001E-4</v>
      </c>
      <c r="P1607" s="132">
        <v>1.5009096000000001E-4</v>
      </c>
      <c r="Q1607" s="304">
        <v>2.3878209999999999E-5</v>
      </c>
      <c r="R1607" s="132">
        <v>0</v>
      </c>
      <c r="S1607" s="132">
        <v>0</v>
      </c>
      <c r="T1607" s="132">
        <v>0</v>
      </c>
      <c r="U1607" s="304">
        <v>3.1836552000000001E-5</v>
      </c>
      <c r="V1607" s="132">
        <v>0</v>
      </c>
      <c r="W1607" s="132">
        <v>8.7752084999999998E-4</v>
      </c>
      <c r="X1607" s="132">
        <v>0</v>
      </c>
      <c r="Y1607" s="132">
        <v>0</v>
      </c>
      <c r="Z1607" s="132">
        <v>0</v>
      </c>
      <c r="AA1607" s="74"/>
      <c r="AB1607" s="301">
        <f t="shared" si="850"/>
        <v>3.4194717293233076E-2</v>
      </c>
      <c r="AC1607" s="338">
        <f t="shared" si="851"/>
        <v>3.4194717293233076E-2</v>
      </c>
      <c r="AD1607" s="74"/>
      <c r="AE1607" s="136">
        <v>0.58526049999999996</v>
      </c>
      <c r="AF1607" s="136">
        <v>0.38440543999999999</v>
      </c>
      <c r="AG1607" s="136">
        <v>0.11895458</v>
      </c>
      <c r="AH1607" s="136">
        <v>0</v>
      </c>
      <c r="AI1607" s="136">
        <v>1.0211862E-2</v>
      </c>
      <c r="AJ1607" s="136">
        <v>4.4744539E-2</v>
      </c>
      <c r="AK1607" s="136">
        <v>2.6944078999999999E-2</v>
      </c>
      <c r="AL1607" s="74"/>
      <c r="AM1607" s="133">
        <v>6.7995086000000005E-4</v>
      </c>
      <c r="AN1607" s="340">
        <f t="shared" si="852"/>
        <v>6.7995086000000005E-4</v>
      </c>
      <c r="AP1607" s="133">
        <v>6.4153873999999995E-4</v>
      </c>
      <c r="AQ1607" s="145">
        <v>2.8711508999999999E-5</v>
      </c>
      <c r="AR1607" s="145">
        <v>9.7006127000000007E-6</v>
      </c>
      <c r="AS1607" s="134">
        <f t="shared" si="853"/>
        <v>3.8461554747000005E-8</v>
      </c>
      <c r="AT1607" s="135">
        <f t="shared" si="854"/>
        <v>1.0618161479580001E-10</v>
      </c>
      <c r="AU1607" s="135">
        <f t="shared" si="855"/>
        <v>1.3586292726000002E-3</v>
      </c>
      <c r="AV1607" s="302">
        <v>3.1732697000000003E-8</v>
      </c>
      <c r="AW1607" s="302">
        <v>9.5745208000000005E-11</v>
      </c>
      <c r="AX1607" s="302">
        <v>2.6158958000000001E-15</v>
      </c>
      <c r="AY1607" s="303">
        <v>0</v>
      </c>
      <c r="AZ1607" s="303">
        <v>0</v>
      </c>
      <c r="BA1607" s="302">
        <v>2.2317447E-11</v>
      </c>
      <c r="BB1607" s="302">
        <v>6.7065403E-9</v>
      </c>
      <c r="BC1607" s="302">
        <v>3.163682E-12</v>
      </c>
      <c r="BD1607" s="302">
        <v>7.2701089000000002E-12</v>
      </c>
      <c r="BE1607" s="303">
        <v>0</v>
      </c>
      <c r="BF1607" s="303">
        <v>0</v>
      </c>
      <c r="BG1607" s="303">
        <v>0</v>
      </c>
      <c r="BH1607" s="303">
        <v>0</v>
      </c>
      <c r="BI1607" s="303">
        <v>0</v>
      </c>
      <c r="BJ1607" s="303">
        <v>0</v>
      </c>
      <c r="BK1607" s="303">
        <v>0</v>
      </c>
      <c r="BL1607" s="303">
        <v>0</v>
      </c>
      <c r="BM1607" s="302">
        <v>6.4257260000000002E-7</v>
      </c>
      <c r="BN1607" s="303">
        <v>1.3579867000000001E-3</v>
      </c>
      <c r="BO1607" s="303">
        <v>0</v>
      </c>
      <c r="BP1607" s="303">
        <v>0</v>
      </c>
      <c r="BQ1607" s="303">
        <v>0</v>
      </c>
      <c r="BR1607" s="74"/>
      <c r="BS1607" s="144">
        <v>1.7630635000000001E-6</v>
      </c>
      <c r="BT1607" s="144">
        <v>5.7469842E-8</v>
      </c>
      <c r="BU1607" s="144">
        <v>9.5343943999999997E-7</v>
      </c>
      <c r="BV1607" s="136">
        <v>0</v>
      </c>
      <c r="BW1607" s="144">
        <v>5.7938893000000002E-8</v>
      </c>
      <c r="BX1607" s="144">
        <v>1.4447899999999999E-8</v>
      </c>
      <c r="BY1607" s="136">
        <v>0</v>
      </c>
      <c r="BZ1607" s="144">
        <v>2.1928802E-8</v>
      </c>
      <c r="CA1607" s="136">
        <v>0</v>
      </c>
      <c r="CB1607" s="136">
        <v>0</v>
      </c>
      <c r="CC1607" s="136">
        <v>0</v>
      </c>
      <c r="CD1607" s="136">
        <v>0</v>
      </c>
      <c r="CE1607" s="136">
        <v>0</v>
      </c>
      <c r="CF1607" s="144">
        <v>3.1106865999999999E-8</v>
      </c>
      <c r="CG1607" s="144">
        <v>6.1137713999999996E-7</v>
      </c>
      <c r="CH1607" s="144">
        <v>1.5354606000000001E-8</v>
      </c>
      <c r="CI1607" s="136">
        <v>0</v>
      </c>
      <c r="CJ1607" s="205"/>
      <c r="CK1607" s="201"/>
      <c r="CL1607" s="237" t="s">
        <v>5848</v>
      </c>
      <c r="CM1607" s="237"/>
      <c r="CN1607" s="237"/>
    </row>
    <row r="1608" spans="1:92" ht="14.5" customHeight="1">
      <c r="A1608" s="74" t="s">
        <v>5849</v>
      </c>
      <c r="B1608" s="129" t="s">
        <v>5841</v>
      </c>
      <c r="C1608" s="130" t="str">
        <f t="shared" si="844"/>
        <v>B.050.01.103</v>
      </c>
      <c r="D1608" s="131" t="s">
        <v>407</v>
      </c>
      <c r="E1608" s="129" t="s">
        <v>2549</v>
      </c>
      <c r="F1608" s="132" t="s">
        <v>5850</v>
      </c>
      <c r="G1608" s="132">
        <f t="shared" si="845"/>
        <v>1.2308817131469999E-2</v>
      </c>
      <c r="H1608" s="348">
        <f t="shared" si="846"/>
        <v>1.2308817131469999E-2</v>
      </c>
      <c r="I1608" s="74"/>
      <c r="J1608" s="132">
        <f t="shared" si="847"/>
        <v>4.7783048739999997E-4</v>
      </c>
      <c r="K1608" s="132">
        <f t="shared" si="848"/>
        <v>7.9581850400000005E-4</v>
      </c>
      <c r="L1608" s="300">
        <f t="shared" si="849"/>
        <v>1.1254614007000001E-4</v>
      </c>
      <c r="M1608" s="132">
        <v>1.0922622E-2</v>
      </c>
      <c r="N1608" s="132">
        <v>2.8560363000000003E-4</v>
      </c>
      <c r="O1608" s="132">
        <v>4.679466E-4</v>
      </c>
      <c r="P1608" s="132">
        <v>4.0215174999999999E-4</v>
      </c>
      <c r="Q1608" s="304">
        <v>6.1878289000000003E-5</v>
      </c>
      <c r="R1608" s="304">
        <v>7.3709384000000004E-6</v>
      </c>
      <c r="S1608" s="304">
        <v>6.4295099999999999E-6</v>
      </c>
      <c r="T1608" s="304">
        <v>4.2268273999999999E-5</v>
      </c>
      <c r="U1608" s="304">
        <v>1.5165171000000001E-5</v>
      </c>
      <c r="V1608" s="132">
        <v>0</v>
      </c>
      <c r="W1608" s="304">
        <v>9.7060216E-5</v>
      </c>
      <c r="X1608" s="304">
        <v>3.2075306999999998E-7</v>
      </c>
      <c r="Y1608" s="132">
        <v>0</v>
      </c>
      <c r="Z1608" s="132">
        <v>0</v>
      </c>
      <c r="AA1608" s="74"/>
      <c r="AB1608" s="301">
        <f t="shared" si="850"/>
        <v>8.2124977443609012E-2</v>
      </c>
      <c r="AC1608" s="338">
        <f t="shared" si="851"/>
        <v>8.2124977443609012E-2</v>
      </c>
      <c r="AD1608" s="74"/>
      <c r="AE1608" s="136">
        <v>1.1568563999999999</v>
      </c>
      <c r="AF1608" s="136">
        <v>1.1410222999999999</v>
      </c>
      <c r="AG1608" s="136">
        <v>1.3158922999999999E-2</v>
      </c>
      <c r="AH1608" s="136">
        <v>0</v>
      </c>
      <c r="AI1608" s="136">
        <v>0</v>
      </c>
      <c r="AJ1608" s="136">
        <v>1.3174557000000001E-4</v>
      </c>
      <c r="AK1608" s="136">
        <v>2.5433843000000002E-3</v>
      </c>
      <c r="AL1608" s="74"/>
      <c r="AM1608" s="133">
        <v>1.5956693E-3</v>
      </c>
      <c r="AN1608" s="340">
        <f t="shared" si="852"/>
        <v>1.5956693E-3</v>
      </c>
      <c r="AP1608" s="133">
        <v>1.4698586000000001E-3</v>
      </c>
      <c r="AQ1608" s="145">
        <v>6.8577483999999995E-5</v>
      </c>
      <c r="AR1608" s="145">
        <v>5.7233244E-5</v>
      </c>
      <c r="AS1608" s="134">
        <f t="shared" si="853"/>
        <v>8.8121019596430006E-8</v>
      </c>
      <c r="AT1608" s="135">
        <f t="shared" si="854"/>
        <v>2.5361495392890896E-10</v>
      </c>
      <c r="AU1608" s="135">
        <f t="shared" si="855"/>
        <v>8.0158604391699986E-3</v>
      </c>
      <c r="AV1608" s="302">
        <v>7.7386997000000006E-8</v>
      </c>
      <c r="AW1608" s="302">
        <v>2.3353886999999998E-10</v>
      </c>
      <c r="AX1608" s="302">
        <v>6.3787198999999997E-15</v>
      </c>
      <c r="AY1608" s="302">
        <v>5.1711128000000002E-12</v>
      </c>
      <c r="AZ1608" s="302">
        <v>6.7175262999999998E-13</v>
      </c>
      <c r="BA1608" s="302">
        <v>5.9798375999999996E-11</v>
      </c>
      <c r="BB1608" s="302">
        <v>1.0557314999999999E-8</v>
      </c>
      <c r="BC1608" s="302">
        <v>8.6577551000000005E-12</v>
      </c>
      <c r="BD1608" s="302">
        <v>1.0988533E-11</v>
      </c>
      <c r="BE1608" s="302">
        <v>7.5409195000000004E-15</v>
      </c>
      <c r="BF1608" s="302">
        <v>3.8681259000000001E-17</v>
      </c>
      <c r="BG1608" s="302">
        <v>1.597999E-14</v>
      </c>
      <c r="BH1608" s="302">
        <v>9.232415799999999E-16</v>
      </c>
      <c r="BI1608" s="302">
        <v>6.9778666999999995E-16</v>
      </c>
      <c r="BJ1608" s="302">
        <v>8.0284995000000001E-11</v>
      </c>
      <c r="BK1608" s="302">
        <v>3.0781359999999999E-11</v>
      </c>
      <c r="BL1608" s="302">
        <v>3.9823648999999999E-13</v>
      </c>
      <c r="BM1608" s="302">
        <v>7.1363917000000004E-7</v>
      </c>
      <c r="BN1608" s="303">
        <v>8.0151467999999993E-3</v>
      </c>
      <c r="BO1608" s="303">
        <v>0</v>
      </c>
      <c r="BP1608" s="303">
        <v>0</v>
      </c>
      <c r="BQ1608" s="303">
        <v>0</v>
      </c>
      <c r="BR1608" s="74"/>
      <c r="BS1608" s="144">
        <v>4.0413392999999996E-6</v>
      </c>
      <c r="BT1608" s="144">
        <v>9.4889454000000003E-8</v>
      </c>
      <c r="BU1608" s="144">
        <v>2.2898622999999999E-6</v>
      </c>
      <c r="BV1608" s="144">
        <v>4.9766182999999996E-9</v>
      </c>
      <c r="BW1608" s="144">
        <v>1.0567677E-7</v>
      </c>
      <c r="BX1608" s="144">
        <v>3.7509549000000002E-8</v>
      </c>
      <c r="BY1608" s="144">
        <v>9.6738445000000001E-12</v>
      </c>
      <c r="BZ1608" s="144">
        <v>5.7441207000000001E-8</v>
      </c>
      <c r="CA1608" s="144">
        <v>9.8912803000000007E-9</v>
      </c>
      <c r="CB1608" s="144">
        <v>4.2544441999999997E-9</v>
      </c>
      <c r="CC1608" s="144">
        <v>5.0490649000000003E-9</v>
      </c>
      <c r="CD1608" s="144">
        <v>2.8950836E-10</v>
      </c>
      <c r="CE1608" s="144">
        <v>8.9125553000000005E-11</v>
      </c>
      <c r="CF1608" s="144">
        <v>9.4468563E-8</v>
      </c>
      <c r="CG1608" s="144">
        <v>1.3333990999999999E-6</v>
      </c>
      <c r="CH1608" s="144">
        <v>3.5326426999999999E-9</v>
      </c>
      <c r="CI1608" s="136">
        <v>0</v>
      </c>
      <c r="CJ1608" s="224"/>
      <c r="CK1608" s="201"/>
      <c r="CL1608" s="237" t="s">
        <v>5851</v>
      </c>
      <c r="CM1608" s="237"/>
      <c r="CN1608" s="237"/>
    </row>
    <row r="1609" spans="1:92" ht="14.5" customHeight="1">
      <c r="A1609" s="74" t="s">
        <v>5852</v>
      </c>
      <c r="B1609" s="129" t="s">
        <v>5841</v>
      </c>
      <c r="C1609" s="130" t="str">
        <f t="shared" si="844"/>
        <v>B.050.01.104</v>
      </c>
      <c r="D1609" s="131" t="s">
        <v>407</v>
      </c>
      <c r="E1609" s="129" t="s">
        <v>2549</v>
      </c>
      <c r="F1609" s="132" t="s">
        <v>5853</v>
      </c>
      <c r="G1609" s="132">
        <f t="shared" si="845"/>
        <v>4.6230774062118993E-2</v>
      </c>
      <c r="H1609" s="348">
        <f t="shared" si="846"/>
        <v>4.6230774062118993E-2</v>
      </c>
      <c r="I1609" s="74"/>
      <c r="J1609" s="132">
        <f t="shared" si="847"/>
        <v>1.3109063875E-2</v>
      </c>
      <c r="K1609" s="132">
        <f t="shared" si="848"/>
        <v>1.8574314515999998E-2</v>
      </c>
      <c r="L1609" s="300">
        <f t="shared" si="849"/>
        <v>2.2670967111899999E-4</v>
      </c>
      <c r="M1609" s="132">
        <v>1.4320685999999999E-2</v>
      </c>
      <c r="N1609" s="132">
        <v>1.6643136999999999E-2</v>
      </c>
      <c r="O1609" s="132">
        <v>1.9096934E-3</v>
      </c>
      <c r="P1609" s="132">
        <v>1.6016222000000001E-3</v>
      </c>
      <c r="Q1609" s="132">
        <v>1.5300493000000001E-4</v>
      </c>
      <c r="R1609" s="304">
        <v>5.3910745000000002E-5</v>
      </c>
      <c r="S1609" s="132">
        <v>1.1300526E-2</v>
      </c>
      <c r="T1609" s="304">
        <v>2.1484116E-5</v>
      </c>
      <c r="U1609" s="304">
        <v>1.1545126000000001E-6</v>
      </c>
      <c r="V1609" s="132">
        <v>2.1410006999999999E-4</v>
      </c>
      <c r="W1609" s="304">
        <v>1.0673143E-5</v>
      </c>
      <c r="X1609" s="304">
        <v>7.6516438999999999E-7</v>
      </c>
      <c r="Y1609" s="304">
        <v>1.6781129000000001E-8</v>
      </c>
      <c r="Z1609" s="132">
        <v>0</v>
      </c>
      <c r="AA1609" s="74"/>
      <c r="AB1609" s="301">
        <f t="shared" si="850"/>
        <v>0.10767433082706766</v>
      </c>
      <c r="AC1609" s="338">
        <f t="shared" si="851"/>
        <v>0.10767433082706766</v>
      </c>
      <c r="AD1609" s="74"/>
      <c r="AE1609" s="136">
        <v>1.5306561999999999</v>
      </c>
      <c r="AF1609" s="136">
        <v>1.5282560999999999</v>
      </c>
      <c r="AG1609" s="136">
        <v>1.446838E-3</v>
      </c>
      <c r="AH1609" s="136">
        <v>0</v>
      </c>
      <c r="AI1609" s="136">
        <v>1.1931863E-4</v>
      </c>
      <c r="AJ1609" s="136">
        <v>5.0618454000000003E-4</v>
      </c>
      <c r="AK1609" s="136">
        <v>3.2770606000000001E-4</v>
      </c>
      <c r="AL1609" s="74"/>
      <c r="AM1609" s="133">
        <v>7.2613477000000003E-3</v>
      </c>
      <c r="AN1609" s="340">
        <f t="shared" si="852"/>
        <v>7.2613477000000003E-3</v>
      </c>
      <c r="AP1609" s="133">
        <v>7.0482032000000003E-3</v>
      </c>
      <c r="AQ1609" s="133">
        <v>1.9220283999999999E-4</v>
      </c>
      <c r="AR1609" s="145">
        <v>2.0941683E-5</v>
      </c>
      <c r="AS1609" s="134">
        <f t="shared" si="853"/>
        <v>4.2255414888335266E-7</v>
      </c>
      <c r="AT1609" s="135">
        <f t="shared" si="854"/>
        <v>7.1080930953886023E-10</v>
      </c>
      <c r="AU1609" s="135">
        <f t="shared" si="855"/>
        <v>2.9330088003899999E-3</v>
      </c>
      <c r="AV1609" s="302">
        <v>1.0027089E-7</v>
      </c>
      <c r="AW1609" s="302">
        <v>3.0255500999999999E-10</v>
      </c>
      <c r="AX1609" s="302">
        <v>8.2656617000000008E-15</v>
      </c>
      <c r="AY1609" s="302">
        <v>1.7715112000000001E-13</v>
      </c>
      <c r="AZ1609" s="302">
        <v>4.2561426000000001E-15</v>
      </c>
      <c r="BA1609" s="302">
        <v>2.3814965999999998E-10</v>
      </c>
      <c r="BB1609" s="302">
        <v>3.2038117000000002E-7</v>
      </c>
      <c r="BC1609" s="302">
        <v>3.3779000000000003E-11</v>
      </c>
      <c r="BD1609" s="302">
        <v>3.7208669999999999E-10</v>
      </c>
      <c r="BE1609" s="302">
        <v>1.1199288000000001E-15</v>
      </c>
      <c r="BF1609" s="302">
        <v>4.0240820000000002E-17</v>
      </c>
      <c r="BG1609" s="302">
        <v>1.1051242E-12</v>
      </c>
      <c r="BH1609" s="302">
        <v>8.4204042E-16</v>
      </c>
      <c r="BI1609" s="302">
        <v>3.9712618000000002E-15</v>
      </c>
      <c r="BJ1609" s="302">
        <v>4.0775385999999999E-10</v>
      </c>
      <c r="BK1609" s="302">
        <v>1.2556785999999999E-9</v>
      </c>
      <c r="BL1609" s="302">
        <v>1.2672576E-12</v>
      </c>
      <c r="BM1609" s="302">
        <v>1.2140039E-7</v>
      </c>
      <c r="BN1609" s="303">
        <v>2.9328874E-3</v>
      </c>
      <c r="BO1609" s="302">
        <v>3.2535609000000002E-13</v>
      </c>
      <c r="BP1609" s="302">
        <v>1.9785167999999998E-15</v>
      </c>
      <c r="BQ1609" s="302">
        <v>8.8520305999999995E-20</v>
      </c>
      <c r="BR1609" s="74"/>
      <c r="BS1609" s="144">
        <v>1.8118467999999999E-5</v>
      </c>
      <c r="BT1609" s="144">
        <v>2.6436822E-6</v>
      </c>
      <c r="BU1609" s="144">
        <v>3.0022459999999998E-6</v>
      </c>
      <c r="BV1609" s="144">
        <v>2.5168186E-9</v>
      </c>
      <c r="BW1609" s="144">
        <v>2.2006962000000001E-6</v>
      </c>
      <c r="BX1609" s="144">
        <v>1.5416988E-7</v>
      </c>
      <c r="BY1609" s="144">
        <v>2.3603710000000001E-11</v>
      </c>
      <c r="BZ1609" s="144">
        <v>2.3419046999999999E-7</v>
      </c>
      <c r="CA1609" s="144">
        <v>7.2344424000000005E-8</v>
      </c>
      <c r="CB1609" s="144">
        <v>7.4776235000000003E-6</v>
      </c>
      <c r="CC1609" s="144">
        <v>3.1117788000000001E-11</v>
      </c>
      <c r="CD1609" s="144">
        <v>8.2622069000000004E-10</v>
      </c>
      <c r="CE1609" s="144">
        <v>4.8130347000000002E-13</v>
      </c>
      <c r="CF1609" s="144">
        <v>4.6873777000000001E-7</v>
      </c>
      <c r="CG1609" s="144">
        <v>1.8610297E-6</v>
      </c>
      <c r="CH1609" s="144">
        <v>3.0339388999999998E-10</v>
      </c>
      <c r="CI1609" s="144">
        <v>4.6707237000000001E-11</v>
      </c>
      <c r="CJ1609" s="224"/>
      <c r="CK1609" s="201"/>
      <c r="CL1609" s="237" t="s">
        <v>5854</v>
      </c>
      <c r="CM1609" s="141"/>
      <c r="CN1609" s="141"/>
    </row>
    <row r="1610" spans="1:92" ht="14.5" customHeight="1">
      <c r="A1610" s="74" t="s">
        <v>5855</v>
      </c>
      <c r="B1610" s="129" t="s">
        <v>5841</v>
      </c>
      <c r="C1610" s="130" t="str">
        <f t="shared" si="844"/>
        <v>B.050.01.105</v>
      </c>
      <c r="D1610" s="131" t="s">
        <v>407</v>
      </c>
      <c r="E1610" s="129" t="s">
        <v>2549</v>
      </c>
      <c r="F1610" s="132" t="s">
        <v>5856</v>
      </c>
      <c r="G1610" s="132">
        <f t="shared" si="845"/>
        <v>2.575936372562615E-2</v>
      </c>
      <c r="H1610" s="348">
        <f t="shared" si="846"/>
        <v>2.575936372562615E-2</v>
      </c>
      <c r="I1610" s="74"/>
      <c r="J1610" s="132">
        <f t="shared" si="847"/>
        <v>2.7897713229999999E-3</v>
      </c>
      <c r="K1610" s="132">
        <f t="shared" si="848"/>
        <v>7.9295623309999994E-3</v>
      </c>
      <c r="L1610" s="300">
        <f t="shared" si="849"/>
        <v>2.6618607162615001E-4</v>
      </c>
      <c r="M1610" s="132">
        <v>1.4773844E-2</v>
      </c>
      <c r="N1610" s="132">
        <v>6.3158162999999998E-3</v>
      </c>
      <c r="O1610" s="132">
        <v>1.6029396E-3</v>
      </c>
      <c r="P1610" s="132">
        <v>1.3425443999999999E-3</v>
      </c>
      <c r="Q1610" s="132">
        <v>6.9528528999999995E-4</v>
      </c>
      <c r="R1610" s="304">
        <v>2.7870303000000001E-5</v>
      </c>
      <c r="S1610" s="132">
        <v>7.2407133000000005E-4</v>
      </c>
      <c r="T1610" s="304">
        <v>1.0806431E-5</v>
      </c>
      <c r="U1610" s="304">
        <v>8.5358308E-7</v>
      </c>
      <c r="V1610" s="132">
        <v>2.4507252999999998E-4</v>
      </c>
      <c r="W1610" s="304">
        <v>1.9273073E-5</v>
      </c>
      <c r="X1610" s="304">
        <v>9.8620819000000004E-7</v>
      </c>
      <c r="Y1610" s="304">
        <v>6.7735615000000004E-10</v>
      </c>
      <c r="Z1610" s="132">
        <v>0</v>
      </c>
      <c r="AA1610" s="74"/>
      <c r="AB1610" s="301">
        <f t="shared" si="850"/>
        <v>0.11108153383458645</v>
      </c>
      <c r="AC1610" s="338">
        <f t="shared" si="851"/>
        <v>0.11108153383458645</v>
      </c>
      <c r="AD1610" s="74"/>
      <c r="AE1610" s="136">
        <v>2.3158316000000001</v>
      </c>
      <c r="AF1610" s="136">
        <v>2.3114609000000002</v>
      </c>
      <c r="AG1610" s="136">
        <v>2.6126232999999998E-3</v>
      </c>
      <c r="AH1610" s="136">
        <v>0</v>
      </c>
      <c r="AI1610" s="136">
        <v>2.1598399E-4</v>
      </c>
      <c r="AJ1610" s="136">
        <v>9.4674099000000001E-4</v>
      </c>
      <c r="AK1610" s="136">
        <v>5.9542231000000003E-4</v>
      </c>
      <c r="AL1610" s="74"/>
      <c r="AM1610" s="133">
        <v>4.0922861999999997E-3</v>
      </c>
      <c r="AN1610" s="340">
        <f t="shared" si="852"/>
        <v>4.0922861999999997E-3</v>
      </c>
      <c r="AP1610" s="133">
        <v>3.9271100000000001E-3</v>
      </c>
      <c r="AQ1610" s="133">
        <v>1.3401339999999999E-4</v>
      </c>
      <c r="AR1610" s="145">
        <v>3.1162781000000001E-5</v>
      </c>
      <c r="AS1610" s="134">
        <f t="shared" si="853"/>
        <v>2.3543824691941447E-7</v>
      </c>
      <c r="AT1610" s="135">
        <f t="shared" si="854"/>
        <v>4.9561167651479086E-10</v>
      </c>
      <c r="AU1610" s="135">
        <f t="shared" si="855"/>
        <v>4.3645351126080003E-3</v>
      </c>
      <c r="AV1610" s="302">
        <v>1.0432115E-7</v>
      </c>
      <c r="AW1610" s="302">
        <v>3.1477261999999998E-10</v>
      </c>
      <c r="AX1610" s="302">
        <v>8.5987391000000007E-15</v>
      </c>
      <c r="AY1610" s="302">
        <v>8.3000203999999999E-11</v>
      </c>
      <c r="AZ1610" s="302">
        <v>5.0426895E-15</v>
      </c>
      <c r="BA1610" s="302">
        <v>1.9962669E-10</v>
      </c>
      <c r="BB1610" s="302">
        <v>1.2991349999999999E-7</v>
      </c>
      <c r="BC1610" s="302">
        <v>2.8311273999999999E-11</v>
      </c>
      <c r="BD1610" s="302">
        <v>1.5041098999999999E-10</v>
      </c>
      <c r="BE1610" s="302">
        <v>1.4166984E-15</v>
      </c>
      <c r="BF1610" s="302">
        <v>5.1987361999999998E-17</v>
      </c>
      <c r="BG1610" s="302">
        <v>4.7045059000000004E-13</v>
      </c>
      <c r="BH1610" s="302">
        <v>1.6745989000000001E-16</v>
      </c>
      <c r="BI1610" s="302">
        <v>1.0545752999999999E-15</v>
      </c>
      <c r="BJ1610" s="302">
        <v>1.6934612E-10</v>
      </c>
      <c r="BK1610" s="302">
        <v>7.5160572999999995E-10</v>
      </c>
      <c r="BL1610" s="302">
        <v>1.6349725999999999E-12</v>
      </c>
      <c r="BM1610" s="302">
        <v>4.5212607999999997E-8</v>
      </c>
      <c r="BN1610" s="303">
        <v>4.3644898999999999E-3</v>
      </c>
      <c r="BO1610" s="302">
        <v>1.3132725E-14</v>
      </c>
      <c r="BP1610" s="302">
        <v>7.9861166E-17</v>
      </c>
      <c r="BQ1610" s="302">
        <v>3.5730476999999997E-21</v>
      </c>
      <c r="BR1610" s="74"/>
      <c r="BS1610" s="144">
        <v>9.6297345999999996E-6</v>
      </c>
      <c r="BT1610" s="144">
        <v>1.1027467E-6</v>
      </c>
      <c r="BU1610" s="144">
        <v>3.0972478999999999E-6</v>
      </c>
      <c r="BV1610" s="144">
        <v>1.2661174E-9</v>
      </c>
      <c r="BW1610" s="144">
        <v>1.4399132999999999E-6</v>
      </c>
      <c r="BX1610" s="144">
        <v>1.2932250000000001E-7</v>
      </c>
      <c r="BY1610" s="144">
        <v>3.029655E-11</v>
      </c>
      <c r="BZ1610" s="144">
        <v>1.9653241999999999E-7</v>
      </c>
      <c r="CA1610" s="144">
        <v>3.7399983999999999E-8</v>
      </c>
      <c r="CB1610" s="144">
        <v>4.7912220999999999E-7</v>
      </c>
      <c r="CC1610" s="144">
        <v>3.6761916999999999E-11</v>
      </c>
      <c r="CD1610" s="144">
        <v>1.0660332999999999E-9</v>
      </c>
      <c r="CE1610" s="144">
        <v>2.3289613000000002E-9</v>
      </c>
      <c r="CF1610" s="144">
        <v>3.2705388E-7</v>
      </c>
      <c r="CG1610" s="144">
        <v>2.8152606000000002E-6</v>
      </c>
      <c r="CH1610" s="144">
        <v>4.0509415000000002E-10</v>
      </c>
      <c r="CI1610" s="144">
        <v>1.8852982999999999E-12</v>
      </c>
      <c r="CJ1610" s="224"/>
      <c r="CK1610" s="201"/>
      <c r="CL1610" s="237" t="s">
        <v>5857</v>
      </c>
      <c r="CM1610" s="237"/>
      <c r="CN1610" s="237"/>
    </row>
    <row r="1611" spans="1:92" ht="14.5" customHeight="1">
      <c r="A1611" s="74" t="s">
        <v>5858</v>
      </c>
      <c r="B1611" s="129" t="s">
        <v>5841</v>
      </c>
      <c r="C1611" s="130" t="str">
        <f t="shared" si="844"/>
        <v>B.050.01.106</v>
      </c>
      <c r="D1611" s="131" t="s">
        <v>407</v>
      </c>
      <c r="E1611" s="129" t="s">
        <v>2549</v>
      </c>
      <c r="F1611" s="132" t="s">
        <v>5859</v>
      </c>
      <c r="G1611" s="132">
        <f t="shared" si="845"/>
        <v>2.1943864641209999E-2</v>
      </c>
      <c r="H1611" s="348">
        <f t="shared" si="846"/>
        <v>2.1943864641209999E-2</v>
      </c>
      <c r="I1611" s="74"/>
      <c r="J1611" s="132">
        <f t="shared" si="847"/>
        <v>1.6221810376999999E-3</v>
      </c>
      <c r="K1611" s="132">
        <f t="shared" si="848"/>
        <v>6.5297765299999998E-3</v>
      </c>
      <c r="L1611" s="300">
        <f t="shared" si="849"/>
        <v>3.8403073509999999E-5</v>
      </c>
      <c r="M1611" s="132">
        <v>1.3753504E-2</v>
      </c>
      <c r="N1611" s="132">
        <v>4.8991319E-3</v>
      </c>
      <c r="O1611" s="132">
        <v>1.3831342999999999E-3</v>
      </c>
      <c r="P1611" s="132">
        <v>1.1622378E-3</v>
      </c>
      <c r="Q1611" s="132">
        <v>4.2335822000000002E-4</v>
      </c>
      <c r="R1611" s="304">
        <v>8.1760976999999992E-6</v>
      </c>
      <c r="S1611" s="304">
        <v>2.840892E-5</v>
      </c>
      <c r="T1611" s="132">
        <v>2.4751032999999998E-4</v>
      </c>
      <c r="U1611" s="304">
        <v>6.7652441000000003E-6</v>
      </c>
      <c r="V1611" s="132">
        <v>0</v>
      </c>
      <c r="W1611" s="304">
        <v>3.1447306999999999E-5</v>
      </c>
      <c r="X1611" s="304">
        <v>1.9052241E-7</v>
      </c>
      <c r="Y1611" s="132">
        <v>0</v>
      </c>
      <c r="Z1611" s="132">
        <v>0</v>
      </c>
      <c r="AA1611" s="74"/>
      <c r="AB1611" s="301">
        <f t="shared" si="850"/>
        <v>0.10340980451127819</v>
      </c>
      <c r="AC1611" s="338">
        <f t="shared" si="851"/>
        <v>0.10340980451127819</v>
      </c>
      <c r="AD1611" s="74"/>
      <c r="AE1611" s="136">
        <v>1.1728666000000001</v>
      </c>
      <c r="AF1611" s="136">
        <v>1.1673876000000001</v>
      </c>
      <c r="AG1611" s="136">
        <v>4.2634635999999997E-3</v>
      </c>
      <c r="AH1611" s="136">
        <v>0</v>
      </c>
      <c r="AI1611" s="136">
        <v>0</v>
      </c>
      <c r="AJ1611" s="144">
        <v>5.2184829999999998E-5</v>
      </c>
      <c r="AK1611" s="136">
        <v>1.1633774000000001E-3</v>
      </c>
      <c r="AL1611" s="74"/>
      <c r="AM1611" s="133">
        <v>3.6195760000000002E-3</v>
      </c>
      <c r="AN1611" s="340">
        <f t="shared" si="852"/>
        <v>3.6195760000000002E-3</v>
      </c>
      <c r="AP1611" s="133">
        <v>3.4254919E-3</v>
      </c>
      <c r="AQ1611" s="133">
        <v>1.1770371E-4</v>
      </c>
      <c r="AR1611" s="145">
        <v>7.6380382000000002E-5</v>
      </c>
      <c r="AS1611" s="134">
        <f t="shared" si="853"/>
        <v>2.0536521971451002E-7</v>
      </c>
      <c r="AT1611" s="135">
        <f t="shared" si="854"/>
        <v>4.3529478464403995E-10</v>
      </c>
      <c r="AU1611" s="135">
        <f t="shared" si="855"/>
        <v>1.0697532607750001E-2</v>
      </c>
      <c r="AV1611" s="302">
        <v>9.6555744000000006E-8</v>
      </c>
      <c r="AW1611" s="302">
        <v>2.9135092E-10</v>
      </c>
      <c r="AX1611" s="302">
        <v>7.9592283000000001E-15</v>
      </c>
      <c r="AY1611" s="302">
        <v>9.1413117999999998E-12</v>
      </c>
      <c r="AZ1611" s="302">
        <v>2.1931271000000001E-13</v>
      </c>
      <c r="BA1611" s="302">
        <v>1.7281900999999999E-10</v>
      </c>
      <c r="BB1611" s="302">
        <v>1.0779493E-7</v>
      </c>
      <c r="BC1611" s="302">
        <v>2.4753958999999999E-11</v>
      </c>
      <c r="BD1611" s="302">
        <v>1.1808866E-10</v>
      </c>
      <c r="BE1611" s="302">
        <v>2.1564736000000001E-14</v>
      </c>
      <c r="BF1611" s="302">
        <v>3.0851194E-16</v>
      </c>
      <c r="BG1611" s="302">
        <v>7.8020362999999996E-13</v>
      </c>
      <c r="BH1611" s="302">
        <v>4.8186787999999999E-15</v>
      </c>
      <c r="BI1611" s="302">
        <v>1.2755709E-14</v>
      </c>
      <c r="BJ1611" s="302">
        <v>1.8258138E-10</v>
      </c>
      <c r="BK1611" s="302">
        <v>6.4978469999999995E-10</v>
      </c>
      <c r="BL1611" s="302">
        <v>2.7363515000000001E-13</v>
      </c>
      <c r="BM1611" s="302">
        <v>5.6360775000000005E-7</v>
      </c>
      <c r="BN1611" s="303">
        <v>1.0696969000000001E-2</v>
      </c>
      <c r="BO1611" s="303">
        <v>0</v>
      </c>
      <c r="BP1611" s="303">
        <v>0</v>
      </c>
      <c r="BQ1611" s="303">
        <v>0</v>
      </c>
      <c r="BR1611" s="74"/>
      <c r="BS1611" s="144">
        <v>6.8069645999999997E-6</v>
      </c>
      <c r="BT1611" s="144">
        <v>8.7031414E-7</v>
      </c>
      <c r="BU1611" s="144">
        <v>2.8833397E-6</v>
      </c>
      <c r="BV1611" s="144">
        <v>2.9001565000000001E-8</v>
      </c>
      <c r="BW1611" s="144">
        <v>1.0129622E-6</v>
      </c>
      <c r="BX1611" s="144">
        <v>1.1095166E-7</v>
      </c>
      <c r="BY1611" s="144">
        <v>3.2581690000000001E-10</v>
      </c>
      <c r="BZ1611" s="144">
        <v>1.683182E-7</v>
      </c>
      <c r="CA1611" s="144">
        <v>1.0971746999999999E-8</v>
      </c>
      <c r="CB1611" s="144">
        <v>1.8798347999999999E-8</v>
      </c>
      <c r="CC1611" s="144">
        <v>1.5984578E-9</v>
      </c>
      <c r="CD1611" s="144">
        <v>1.9865142E-10</v>
      </c>
      <c r="CE1611" s="144">
        <v>2.3547665000000002E-11</v>
      </c>
      <c r="CF1611" s="144">
        <v>2.8736517000000001E-7</v>
      </c>
      <c r="CG1611" s="144">
        <v>1.4094081E-6</v>
      </c>
      <c r="CH1611" s="144">
        <v>3.3871751E-9</v>
      </c>
      <c r="CI1611" s="136">
        <v>0</v>
      </c>
      <c r="CJ1611" s="224"/>
      <c r="CK1611" s="201"/>
      <c r="CL1611" s="237" t="s">
        <v>5860</v>
      </c>
      <c r="CM1611" s="237"/>
      <c r="CN1611" s="237"/>
    </row>
    <row r="1612" spans="1:92" ht="14.5" customHeight="1">
      <c r="A1612" s="74" t="s">
        <v>5861</v>
      </c>
      <c r="B1612" s="129" t="s">
        <v>5841</v>
      </c>
      <c r="C1612" s="130" t="str">
        <f t="shared" si="844"/>
        <v>B.050.01.107</v>
      </c>
      <c r="D1612" s="131" t="s">
        <v>407</v>
      </c>
      <c r="E1612" s="129" t="s">
        <v>2549</v>
      </c>
      <c r="F1612" s="132" t="s">
        <v>5862</v>
      </c>
      <c r="G1612" s="132">
        <f t="shared" si="845"/>
        <v>1.221112858141E-2</v>
      </c>
      <c r="H1612" s="348">
        <f t="shared" si="846"/>
        <v>1.221112858141E-2</v>
      </c>
      <c r="I1612" s="74"/>
      <c r="J1612" s="132">
        <f t="shared" si="847"/>
        <v>4.74038183E-4</v>
      </c>
      <c r="K1612" s="132">
        <f t="shared" si="848"/>
        <v>7.8950248199999989E-4</v>
      </c>
      <c r="L1612" s="300">
        <f t="shared" si="849"/>
        <v>1.1165291641E-4</v>
      </c>
      <c r="M1612" s="132">
        <v>1.0835935E-2</v>
      </c>
      <c r="N1612" s="132">
        <v>2.8333693E-4</v>
      </c>
      <c r="O1612" s="132">
        <v>4.6423273999999999E-4</v>
      </c>
      <c r="P1612" s="132">
        <v>3.9896007000000001E-4</v>
      </c>
      <c r="Q1612" s="304">
        <v>6.1387192000000006E-5</v>
      </c>
      <c r="R1612" s="304">
        <v>7.3124387999999998E-6</v>
      </c>
      <c r="S1612" s="304">
        <v>6.3784821999999998E-6</v>
      </c>
      <c r="T1612" s="304">
        <v>4.1932811999999999E-5</v>
      </c>
      <c r="U1612" s="304">
        <v>1.5044812E-5</v>
      </c>
      <c r="V1612" s="132">
        <v>0</v>
      </c>
      <c r="W1612" s="304">
        <v>9.6289897000000006E-5</v>
      </c>
      <c r="X1612" s="304">
        <v>3.1820741000000002E-7</v>
      </c>
      <c r="Y1612" s="132">
        <v>0</v>
      </c>
      <c r="Z1612" s="132">
        <v>0</v>
      </c>
      <c r="AA1612" s="74"/>
      <c r="AB1612" s="301">
        <f t="shared" si="850"/>
        <v>8.1473195488721797E-2</v>
      </c>
      <c r="AC1612" s="338">
        <f t="shared" si="851"/>
        <v>8.1473195488721797E-2</v>
      </c>
      <c r="AD1612" s="74"/>
      <c r="AE1612" s="136">
        <v>1.147675</v>
      </c>
      <c r="AF1612" s="136">
        <v>1.1319665999999999</v>
      </c>
      <c r="AG1612" s="136">
        <v>1.3054487E-2</v>
      </c>
      <c r="AH1612" s="136">
        <v>0</v>
      </c>
      <c r="AI1612" s="136">
        <v>0</v>
      </c>
      <c r="AJ1612" s="136">
        <v>1.3069996999999999E-4</v>
      </c>
      <c r="AK1612" s="136">
        <v>2.5231987000000002E-3</v>
      </c>
      <c r="AL1612" s="74"/>
      <c r="AM1612" s="133">
        <v>1.5830053000000001E-3</v>
      </c>
      <c r="AN1612" s="340">
        <f t="shared" si="852"/>
        <v>1.5830053000000001E-3</v>
      </c>
      <c r="AP1612" s="133">
        <v>1.4581931E-3</v>
      </c>
      <c r="AQ1612" s="145">
        <v>6.8033218E-5</v>
      </c>
      <c r="AR1612" s="145">
        <v>5.6779011999999999E-5</v>
      </c>
      <c r="AS1612" s="134">
        <f t="shared" si="853"/>
        <v>8.7421647155459997E-8</v>
      </c>
      <c r="AT1612" s="135">
        <f t="shared" si="854"/>
        <v>2.5160213944830502E-10</v>
      </c>
      <c r="AU1612" s="135">
        <f t="shared" si="855"/>
        <v>7.9522424753699986E-3</v>
      </c>
      <c r="AV1612" s="302">
        <v>7.6772814999999999E-8</v>
      </c>
      <c r="AW1612" s="302">
        <v>2.3168538999999999E-10</v>
      </c>
      <c r="AX1612" s="302">
        <v>6.3280950999999997E-15</v>
      </c>
      <c r="AY1612" s="302">
        <v>5.1300721999999998E-12</v>
      </c>
      <c r="AZ1612" s="302">
        <v>6.6642126E-13</v>
      </c>
      <c r="BA1612" s="302">
        <v>5.9323785000000002E-11</v>
      </c>
      <c r="BB1612" s="302">
        <v>1.0473527E-8</v>
      </c>
      <c r="BC1612" s="302">
        <v>8.5890426999999995E-12</v>
      </c>
      <c r="BD1612" s="302">
        <v>1.0901322E-11</v>
      </c>
      <c r="BE1612" s="302">
        <v>7.4810709999999997E-15</v>
      </c>
      <c r="BF1612" s="302">
        <v>3.8374264999999998E-17</v>
      </c>
      <c r="BG1612" s="302">
        <v>1.5853165000000001E-14</v>
      </c>
      <c r="BH1612" s="302">
        <v>9.1591425999999995E-16</v>
      </c>
      <c r="BI1612" s="302">
        <v>6.9224868E-16</v>
      </c>
      <c r="BJ1612" s="302">
        <v>7.9647813000000002E-11</v>
      </c>
      <c r="BK1612" s="302">
        <v>3.0537063999999997E-11</v>
      </c>
      <c r="BL1612" s="302">
        <v>3.9507588E-13</v>
      </c>
      <c r="BM1612" s="302">
        <v>7.0797536999999995E-7</v>
      </c>
      <c r="BN1612" s="303">
        <v>7.9515344999999994E-3</v>
      </c>
      <c r="BO1612" s="303">
        <v>0</v>
      </c>
      <c r="BP1612" s="303">
        <v>0</v>
      </c>
      <c r="BQ1612" s="303">
        <v>0</v>
      </c>
      <c r="BR1612" s="74"/>
      <c r="BS1612" s="144">
        <v>4.0092650999999999E-6</v>
      </c>
      <c r="BT1612" s="144">
        <v>9.4136362999999997E-8</v>
      </c>
      <c r="BU1612" s="144">
        <v>2.2716887999999998E-6</v>
      </c>
      <c r="BV1612" s="144">
        <v>4.9371212999999996E-9</v>
      </c>
      <c r="BW1612" s="144">
        <v>1.0483807E-7</v>
      </c>
      <c r="BX1612" s="144">
        <v>3.7211854000000002E-8</v>
      </c>
      <c r="BY1612" s="144">
        <v>9.5970679E-12</v>
      </c>
      <c r="BZ1612" s="144">
        <v>5.6985324000000001E-8</v>
      </c>
      <c r="CA1612" s="144">
        <v>9.8127781000000003E-9</v>
      </c>
      <c r="CB1612" s="144">
        <v>4.2206788000000004E-9</v>
      </c>
      <c r="CC1612" s="144">
        <v>5.0089929999999998E-9</v>
      </c>
      <c r="CD1612" s="144">
        <v>2.8721068000000001E-10</v>
      </c>
      <c r="CE1612" s="144">
        <v>8.8418206999999996E-11</v>
      </c>
      <c r="CF1612" s="144">
        <v>9.3718812E-8</v>
      </c>
      <c r="CG1612" s="144">
        <v>1.3228165E-6</v>
      </c>
      <c r="CH1612" s="144">
        <v>3.5046058999999999E-9</v>
      </c>
      <c r="CI1612" s="136">
        <v>0</v>
      </c>
      <c r="CJ1612" s="224"/>
      <c r="CK1612" s="201"/>
      <c r="CL1612" s="237" t="s">
        <v>5863</v>
      </c>
      <c r="CM1612" s="237"/>
      <c r="CN1612" s="237"/>
    </row>
    <row r="1613" spans="1:92" ht="14.5" customHeight="1">
      <c r="B1613" s="129" t="s">
        <v>5864</v>
      </c>
      <c r="C1613" s="127" t="s">
        <v>5865</v>
      </c>
      <c r="D1613" s="131"/>
      <c r="G1613" s="74"/>
      <c r="H1613" s="74"/>
      <c r="I1613" s="74"/>
      <c r="J1613" s="74"/>
      <c r="K1613" s="74"/>
      <c r="L1613" s="74"/>
      <c r="M1613" s="74"/>
      <c r="N1613" s="74"/>
      <c r="O1613" s="74"/>
      <c r="P1613" s="74"/>
      <c r="Q1613" s="74"/>
      <c r="R1613" s="74"/>
      <c r="S1613" s="74"/>
      <c r="T1613" s="74"/>
      <c r="U1613" s="74"/>
      <c r="V1613" s="74"/>
      <c r="W1613" s="74"/>
      <c r="X1613" s="74"/>
      <c r="Y1613" s="74"/>
      <c r="Z1613" s="74"/>
      <c r="AA1613" s="74"/>
      <c r="AB1613" s="74"/>
      <c r="AC1613" s="74"/>
      <c r="AD1613" s="74"/>
      <c r="AE1613" s="74"/>
      <c r="AF1613" s="74"/>
      <c r="AG1613" s="74"/>
      <c r="AH1613" s="74"/>
      <c r="AI1613" s="74"/>
      <c r="AJ1613" s="74"/>
      <c r="AK1613" s="74"/>
      <c r="AL1613" s="74"/>
      <c r="AM1613" s="74"/>
      <c r="AN1613" s="74"/>
      <c r="AP1613" s="74"/>
      <c r="AQ1613" s="74"/>
      <c r="AR1613" s="74"/>
      <c r="AS1613" s="74"/>
      <c r="AT1613" s="74"/>
      <c r="AU1613" s="74"/>
      <c r="AV1613" s="74"/>
      <c r="AW1613" s="74"/>
      <c r="AX1613" s="74"/>
      <c r="AY1613" s="74"/>
      <c r="AZ1613" s="74"/>
      <c r="BA1613" s="74"/>
      <c r="BB1613" s="74"/>
      <c r="BC1613" s="74"/>
      <c r="BD1613" s="74"/>
      <c r="BE1613" s="74"/>
      <c r="BF1613" s="74"/>
      <c r="BG1613" s="74"/>
      <c r="BH1613" s="74"/>
      <c r="BI1613" s="74"/>
      <c r="BJ1613" s="74"/>
      <c r="BK1613" s="74"/>
      <c r="BL1613" s="74"/>
      <c r="BM1613" s="74"/>
      <c r="BN1613" s="74"/>
      <c r="BO1613" s="74"/>
      <c r="BP1613" s="74"/>
      <c r="BQ1613" s="74"/>
      <c r="BR1613" s="74"/>
      <c r="BS1613" s="74"/>
      <c r="BT1613" s="74"/>
      <c r="BU1613" s="74"/>
      <c r="BV1613" s="74"/>
      <c r="BW1613" s="74"/>
      <c r="BX1613" s="74"/>
      <c r="BY1613" s="74"/>
      <c r="BZ1613" s="74"/>
      <c r="CA1613" s="74"/>
      <c r="CB1613" s="74"/>
      <c r="CC1613" s="74"/>
      <c r="CD1613" s="74"/>
      <c r="CE1613" s="74"/>
      <c r="CF1613" s="74"/>
      <c r="CG1613" s="74"/>
      <c r="CH1613" s="74"/>
      <c r="CI1613" s="74"/>
      <c r="CJ1613" s="232"/>
      <c r="CK1613" s="202"/>
      <c r="CL1613" s="141"/>
      <c r="CM1613" s="237"/>
      <c r="CN1613" s="237"/>
    </row>
    <row r="1614" spans="1:92" ht="14.5" customHeight="1">
      <c r="B1614" s="129" t="s">
        <v>5864</v>
      </c>
      <c r="C1614" s="127" t="s">
        <v>415</v>
      </c>
      <c r="D1614" s="127" t="s">
        <v>763</v>
      </c>
      <c r="G1614" s="74"/>
      <c r="H1614" s="74"/>
      <c r="I1614" s="74"/>
      <c r="J1614" s="74"/>
      <c r="K1614" s="74"/>
      <c r="L1614" s="74"/>
      <c r="M1614" s="74"/>
      <c r="N1614" s="74"/>
      <c r="O1614" s="74"/>
      <c r="P1614" s="74"/>
      <c r="Q1614" s="74"/>
      <c r="R1614" s="74"/>
      <c r="S1614" s="74"/>
      <c r="T1614" s="74"/>
      <c r="U1614" s="74"/>
      <c r="V1614" s="74"/>
      <c r="W1614" s="74"/>
      <c r="X1614" s="74"/>
      <c r="Y1614" s="74"/>
      <c r="Z1614" s="74"/>
      <c r="AA1614" s="74"/>
      <c r="AB1614" s="74"/>
      <c r="AC1614" s="74"/>
      <c r="AD1614" s="74"/>
      <c r="AE1614" s="74"/>
      <c r="AF1614" s="74"/>
      <c r="AG1614" s="74"/>
      <c r="AH1614" s="74"/>
      <c r="AI1614" s="74"/>
      <c r="AJ1614" s="74"/>
      <c r="AK1614" s="74"/>
      <c r="AL1614" s="74"/>
      <c r="AM1614" s="74"/>
      <c r="AN1614" s="74"/>
      <c r="AP1614" s="74"/>
      <c r="AQ1614" s="74"/>
      <c r="AR1614" s="74"/>
      <c r="AS1614" s="74"/>
      <c r="AT1614" s="74"/>
      <c r="AU1614" s="74"/>
      <c r="AV1614" s="74"/>
      <c r="AW1614" s="74"/>
      <c r="AX1614" s="74"/>
      <c r="AY1614" s="74"/>
      <c r="AZ1614" s="74"/>
      <c r="BA1614" s="74"/>
      <c r="BB1614" s="74"/>
      <c r="BC1614" s="74"/>
      <c r="BD1614" s="74"/>
      <c r="BE1614" s="74"/>
      <c r="BF1614" s="74"/>
      <c r="BG1614" s="74"/>
      <c r="BH1614" s="74"/>
      <c r="BI1614" s="74"/>
      <c r="BJ1614" s="74"/>
      <c r="BK1614" s="74"/>
      <c r="BL1614" s="74"/>
      <c r="BM1614" s="74"/>
      <c r="BN1614" s="74"/>
      <c r="BO1614" s="74"/>
      <c r="BP1614" s="74"/>
      <c r="BQ1614" s="74"/>
      <c r="BR1614" s="74"/>
      <c r="BS1614" s="74"/>
      <c r="BT1614" s="74"/>
      <c r="BU1614" s="74"/>
      <c r="BV1614" s="74"/>
      <c r="BW1614" s="74"/>
      <c r="BX1614" s="74"/>
      <c r="BY1614" s="74"/>
      <c r="BZ1614" s="74"/>
      <c r="CA1614" s="74"/>
      <c r="CB1614" s="74"/>
      <c r="CC1614" s="74"/>
      <c r="CD1614" s="74"/>
      <c r="CE1614" s="74"/>
      <c r="CF1614" s="74"/>
      <c r="CG1614" s="74"/>
      <c r="CH1614" s="74"/>
      <c r="CI1614" s="74"/>
      <c r="CJ1614" s="232"/>
      <c r="CK1614" s="202"/>
      <c r="CL1614" s="89"/>
      <c r="CM1614" s="237"/>
      <c r="CN1614" s="237"/>
    </row>
    <row r="1615" spans="1:92" ht="14.5" customHeight="1">
      <c r="A1615" s="74" t="s">
        <v>5866</v>
      </c>
      <c r="B1615" s="129" t="s">
        <v>5864</v>
      </c>
      <c r="C1615" s="130" t="str">
        <f>MID(A1615,1,12)</f>
        <v>C.010.01.101</v>
      </c>
      <c r="D1615" s="131" t="s">
        <v>763</v>
      </c>
      <c r="E1615" s="129" t="s">
        <v>417</v>
      </c>
      <c r="F1615" s="132" t="s">
        <v>5867</v>
      </c>
      <c r="G1615" s="132">
        <f>J1615+K1615+L1615+M1615</f>
        <v>0.38081331359690002</v>
      </c>
      <c r="H1615" s="348">
        <f t="shared" ref="H1615:H1618" si="856">G1615</f>
        <v>0.38081331359690002</v>
      </c>
      <c r="I1615" s="74"/>
      <c r="J1615" s="132">
        <f>P1615+Q1615+R1615+S1615</f>
        <v>3.2593018499999997E-3</v>
      </c>
      <c r="K1615" s="132">
        <f>N1615+O1615+T1615</f>
        <v>1.7293127700000001E-2</v>
      </c>
      <c r="L1615" s="300">
        <f>U1615+IF(V1615="x",0,V1615)+IF(W1615="x",0,W1615)+IF(X1615="x",0,X1615)+Y1615+Z1615</f>
        <v>0.17202142404690002</v>
      </c>
      <c r="M1615" s="132">
        <v>0.18823946</v>
      </c>
      <c r="N1615" s="132">
        <v>1.1118319E-2</v>
      </c>
      <c r="O1615" s="132">
        <v>3.0397364000000001E-3</v>
      </c>
      <c r="P1615" s="132">
        <v>2.6966951999999999E-3</v>
      </c>
      <c r="Q1615" s="132">
        <v>4.0034315E-4</v>
      </c>
      <c r="R1615" s="304">
        <v>2.3350870000000002E-5</v>
      </c>
      <c r="S1615" s="132">
        <v>1.3891262999999999E-4</v>
      </c>
      <c r="T1615" s="132">
        <v>3.1350723000000001E-3</v>
      </c>
      <c r="U1615" s="304">
        <v>7.8156214000000001E-5</v>
      </c>
      <c r="V1615" s="132">
        <v>0.1716</v>
      </c>
      <c r="W1615" s="132">
        <v>3.4061676000000002E-4</v>
      </c>
      <c r="X1615" s="304">
        <v>2.6510728999999999E-6</v>
      </c>
      <c r="Y1615" s="132">
        <v>0</v>
      </c>
      <c r="Z1615" s="132">
        <v>0</v>
      </c>
      <c r="AA1615" s="74"/>
      <c r="AB1615" s="301">
        <f>M1615/0.133</f>
        <v>1.4153342857142857</v>
      </c>
      <c r="AC1615" s="338">
        <f t="shared" ref="AC1615:AC1618" si="857">AB1615</f>
        <v>1.4153342857142857</v>
      </c>
      <c r="AD1615" s="74"/>
      <c r="AE1615" s="136">
        <v>21.179703</v>
      </c>
      <c r="AF1615" s="136">
        <v>21.118451</v>
      </c>
      <c r="AG1615" s="136">
        <v>4.6179062E-2</v>
      </c>
      <c r="AH1615" s="136">
        <v>0</v>
      </c>
      <c r="AI1615" s="136">
        <v>0</v>
      </c>
      <c r="AJ1615" s="136">
        <v>6.2497268999999996E-4</v>
      </c>
      <c r="AK1615" s="136">
        <v>1.4448450999999999E-2</v>
      </c>
      <c r="AL1615" s="74"/>
      <c r="AM1615" s="133">
        <v>2.8545530999999999E-2</v>
      </c>
      <c r="AN1615" s="340">
        <f t="shared" ref="AN1615:AN1618" si="858">AM1615</f>
        <v>2.8545530999999999E-2</v>
      </c>
      <c r="AP1615" s="133">
        <v>2.5985587000000001E-2</v>
      </c>
      <c r="AQ1615" s="133">
        <v>1.1679039E-3</v>
      </c>
      <c r="AR1615" s="133">
        <v>1.3920409000000001E-3</v>
      </c>
      <c r="AS1615" s="134">
        <f>AV1615+AY1615+AZ1615+BA1615+BB1615+BJ1615+BK1615+BO1615</f>
        <v>1.5578889309103997E-6</v>
      </c>
      <c r="AT1615" s="135">
        <f>AW1615+AX1615+BC1615+BD1615+BE1615+BF1615+BG1615+BH1615+BI1615+BL1615+BP1615+BQ1615</f>
        <v>4.3191710431680999E-9</v>
      </c>
      <c r="AU1615" s="135">
        <f>BM1615+BN1615</f>
        <v>0.19496370728869999</v>
      </c>
      <c r="AV1615" s="302">
        <v>1.3215697999999999E-6</v>
      </c>
      <c r="AW1615" s="302">
        <v>3.9878059E-9</v>
      </c>
      <c r="AX1615" s="302">
        <v>1.0893925E-13</v>
      </c>
      <c r="AY1615" s="302">
        <v>1.6932208000000001E-11</v>
      </c>
      <c r="AZ1615" s="302">
        <v>2.3765124000000001E-12</v>
      </c>
      <c r="BA1615" s="302">
        <v>4.0100855E-10</v>
      </c>
      <c r="BB1615" s="302">
        <v>2.3304670999999999E-7</v>
      </c>
      <c r="BC1615" s="302">
        <v>6.0001333E-11</v>
      </c>
      <c r="BD1615" s="302">
        <v>2.6646302999999998E-10</v>
      </c>
      <c r="BE1615" s="302">
        <v>2.3241838E-13</v>
      </c>
      <c r="BF1615" s="302">
        <v>1.8979590999999999E-15</v>
      </c>
      <c r="BG1615" s="302">
        <v>4.8166802000000003E-13</v>
      </c>
      <c r="BH1615" s="302">
        <v>4.1310438999999999E-14</v>
      </c>
      <c r="BI1615" s="302">
        <v>1.1380392000000001E-13</v>
      </c>
      <c r="BJ1615" s="302">
        <v>2.4007994E-10</v>
      </c>
      <c r="BK1615" s="302">
        <v>2.6120237000000002E-9</v>
      </c>
      <c r="BL1615" s="302">
        <v>3.9207421999999998E-12</v>
      </c>
      <c r="BM1615" s="302">
        <v>7.3972887000000004E-6</v>
      </c>
      <c r="BN1615" s="303">
        <v>0.19495630999999999</v>
      </c>
      <c r="BO1615" s="303">
        <v>0</v>
      </c>
      <c r="BP1615" s="303">
        <v>0</v>
      </c>
      <c r="BQ1615" s="303">
        <v>0</v>
      </c>
      <c r="BR1615" s="74"/>
      <c r="BS1615" s="144">
        <v>7.0726912000000002E-5</v>
      </c>
      <c r="BT1615" s="144">
        <v>1.9579464000000001E-6</v>
      </c>
      <c r="BU1615" s="144">
        <v>3.9463276E-5</v>
      </c>
      <c r="BV1615" s="144">
        <v>3.6732170999999999E-7</v>
      </c>
      <c r="BW1615" s="144">
        <v>1.7968537000000001E-6</v>
      </c>
      <c r="BX1615" s="144">
        <v>2.4175458999999998E-7</v>
      </c>
      <c r="BY1615" s="144">
        <v>2.9116905000000001E-9</v>
      </c>
      <c r="BZ1615" s="144">
        <v>3.6294371999999999E-7</v>
      </c>
      <c r="CA1615" s="144">
        <v>3.1335224000000001E-8</v>
      </c>
      <c r="CB1615" s="144">
        <v>9.1919296000000006E-8</v>
      </c>
      <c r="CC1615" s="144">
        <v>1.7076569E-8</v>
      </c>
      <c r="CD1615" s="144">
        <v>2.7616170000000001E-9</v>
      </c>
      <c r="CE1615" s="144">
        <v>2.3850174E-10</v>
      </c>
      <c r="CF1615" s="144">
        <v>8.5466056000000002E-7</v>
      </c>
      <c r="CG1615" s="144">
        <v>2.5484054E-5</v>
      </c>
      <c r="CH1615" s="144">
        <v>5.1857982000000001E-8</v>
      </c>
      <c r="CI1615" s="136">
        <v>0</v>
      </c>
      <c r="CJ1615" s="224"/>
      <c r="CK1615" s="201"/>
      <c r="CL1615" s="110" t="s">
        <v>5868</v>
      </c>
      <c r="CM1615" s="237"/>
      <c r="CN1615" s="237"/>
    </row>
    <row r="1616" spans="1:92" ht="14.5" customHeight="1">
      <c r="A1616" s="74" t="s">
        <v>5869</v>
      </c>
      <c r="B1616" s="129" t="s">
        <v>5864</v>
      </c>
      <c r="C1616" s="130" t="str">
        <f>MID(A1616,1,12)</f>
        <v>C.010.01.102</v>
      </c>
      <c r="D1616" s="131" t="s">
        <v>763</v>
      </c>
      <c r="E1616" s="129" t="s">
        <v>417</v>
      </c>
      <c r="F1616" s="132" t="s">
        <v>5870</v>
      </c>
      <c r="G1616" s="132">
        <f>J1616+K1616+L1616+M1616</f>
        <v>0.16963047733510001</v>
      </c>
      <c r="H1616" s="348">
        <f t="shared" si="856"/>
        <v>0.16963047733510001</v>
      </c>
      <c r="I1616" s="74"/>
      <c r="J1616" s="132">
        <f>P1616+Q1616+R1616+S1616</f>
        <v>1.3308816466999999E-3</v>
      </c>
      <c r="K1616" s="132">
        <f>N1616+O1616+T1616</f>
        <v>2.1193067199999999E-2</v>
      </c>
      <c r="L1616" s="300">
        <f>U1616+IF(V1616="x",0,V1616)+IF(W1616="x",0,W1616)+IF(X1616="x",0,X1616)+Y1616+Z1616</f>
        <v>7.0242081488399999E-2</v>
      </c>
      <c r="M1616" s="132">
        <v>7.6864447000000002E-2</v>
      </c>
      <c r="N1616" s="132">
        <v>1.8671686999999999E-2</v>
      </c>
      <c r="O1616" s="132">
        <v>1.2412256999999999E-3</v>
      </c>
      <c r="P1616" s="132">
        <v>1.1011505999999999E-3</v>
      </c>
      <c r="Q1616" s="132">
        <v>1.6347344999999999E-4</v>
      </c>
      <c r="R1616" s="304">
        <v>9.5349386999999993E-6</v>
      </c>
      <c r="S1616" s="304">
        <v>5.6722658000000003E-5</v>
      </c>
      <c r="T1616" s="132">
        <v>1.2801545000000001E-3</v>
      </c>
      <c r="U1616" s="304">
        <v>3.1913786999999997E-5</v>
      </c>
      <c r="V1616" s="132">
        <v>7.0069999999999993E-2</v>
      </c>
      <c r="W1616" s="132">
        <v>1.3908518000000001E-4</v>
      </c>
      <c r="X1616" s="304">
        <v>1.0825213999999999E-6</v>
      </c>
      <c r="Y1616" s="132">
        <v>0</v>
      </c>
      <c r="Z1616" s="132">
        <v>0</v>
      </c>
      <c r="AA1616" s="74"/>
      <c r="AB1616" s="301">
        <f>M1616/0.133</f>
        <v>0.57792817293233079</v>
      </c>
      <c r="AC1616" s="338">
        <f t="shared" si="857"/>
        <v>0.57792817293233079</v>
      </c>
      <c r="AD1616" s="74"/>
      <c r="AE1616" s="136">
        <v>8.6483787000000003</v>
      </c>
      <c r="AF1616" s="136">
        <v>8.6233673</v>
      </c>
      <c r="AG1616" s="136">
        <v>1.885645E-2</v>
      </c>
      <c r="AH1616" s="136">
        <v>0</v>
      </c>
      <c r="AI1616" s="136">
        <v>0</v>
      </c>
      <c r="AJ1616" s="136">
        <v>2.5519718000000002E-4</v>
      </c>
      <c r="AK1616" s="136">
        <v>5.8997842E-3</v>
      </c>
      <c r="AL1616" s="74"/>
      <c r="AM1616" s="133">
        <v>1.6017771E-2</v>
      </c>
      <c r="AN1616" s="340">
        <f t="shared" si="858"/>
        <v>1.6017771E-2</v>
      </c>
      <c r="AP1616" s="133">
        <v>1.4891623999999999E-2</v>
      </c>
      <c r="AQ1616" s="133">
        <v>5.5772999999999999E-4</v>
      </c>
      <c r="AR1616" s="133">
        <v>5.684167E-4</v>
      </c>
      <c r="AS1616" s="134">
        <f>AV1616+AY1616+AZ1616+BA1616+BB1616+BJ1616+BK1616+BO1616</f>
        <v>8.9278323859533999E-7</v>
      </c>
      <c r="AT1616" s="135">
        <f>AW1616+AX1616+BC1616+BD1616+BE1616+BF1616+BG1616+BH1616+BI1616+BL1616+BP1616+BQ1616</f>
        <v>2.0626109758739801E-9</v>
      </c>
      <c r="AU1616" s="135">
        <f>BM1616+BN1616</f>
        <v>7.961018155949999E-2</v>
      </c>
      <c r="AV1616" s="302">
        <v>5.3964097999999999E-7</v>
      </c>
      <c r="AW1616" s="302">
        <v>1.6283540999999999E-9</v>
      </c>
      <c r="AX1616" s="302">
        <v>4.4483526E-14</v>
      </c>
      <c r="AY1616" s="302">
        <v>6.9139851000000001E-12</v>
      </c>
      <c r="AZ1616" s="302">
        <v>9.7040923999999999E-13</v>
      </c>
      <c r="BA1616" s="302">
        <v>1.6374516E-10</v>
      </c>
      <c r="BB1616" s="302">
        <v>3.5180601999999999E-7</v>
      </c>
      <c r="BC1616" s="302">
        <v>2.4500544E-11</v>
      </c>
      <c r="BD1616" s="302">
        <v>4.0775517999999998E-10</v>
      </c>
      <c r="BE1616" s="302">
        <v>9.4904173999999998E-14</v>
      </c>
      <c r="BF1616" s="302">
        <v>7.7499997999999998E-16</v>
      </c>
      <c r="BG1616" s="302">
        <v>1.9668110999999999E-13</v>
      </c>
      <c r="BH1616" s="302">
        <v>1.6868429E-14</v>
      </c>
      <c r="BI1616" s="302">
        <v>4.6469935000000002E-14</v>
      </c>
      <c r="BJ1616" s="302">
        <v>9.8032641000000002E-11</v>
      </c>
      <c r="BK1616" s="302">
        <v>1.0665763999999999E-9</v>
      </c>
      <c r="BL1616" s="302">
        <v>1.6009697E-12</v>
      </c>
      <c r="BM1616" s="302">
        <v>3.0205595E-6</v>
      </c>
      <c r="BN1616" s="303">
        <v>7.9607160999999996E-2</v>
      </c>
      <c r="BO1616" s="303">
        <v>0</v>
      </c>
      <c r="BP1616" s="303">
        <v>0</v>
      </c>
      <c r="BQ1616" s="303">
        <v>0</v>
      </c>
      <c r="BR1616" s="74"/>
      <c r="BS1616" s="144">
        <v>3.2772749E-5</v>
      </c>
      <c r="BT1616" s="144">
        <v>2.8605425999999999E-6</v>
      </c>
      <c r="BU1616" s="144">
        <v>1.6114171E-5</v>
      </c>
      <c r="BV1616" s="144">
        <v>1.4998970000000001E-7</v>
      </c>
      <c r="BW1616" s="144">
        <v>2.4314712000000001E-6</v>
      </c>
      <c r="BX1616" s="144">
        <v>9.8716456999999999E-8</v>
      </c>
      <c r="BY1616" s="144">
        <v>1.1889402999999999E-9</v>
      </c>
      <c r="BZ1616" s="144">
        <v>1.4820202000000001E-7</v>
      </c>
      <c r="CA1616" s="144">
        <v>1.2795216000000001E-8</v>
      </c>
      <c r="CB1616" s="144">
        <v>3.7533713000000002E-8</v>
      </c>
      <c r="CC1616" s="144">
        <v>6.9729324999999998E-9</v>
      </c>
      <c r="CD1616" s="144">
        <v>1.1276602999999999E-9</v>
      </c>
      <c r="CE1616" s="144">
        <v>9.738821E-11</v>
      </c>
      <c r="CF1616" s="144">
        <v>4.8277551999999999E-7</v>
      </c>
      <c r="CG1616" s="144">
        <v>1.0405989E-5</v>
      </c>
      <c r="CH1616" s="144">
        <v>2.1175343E-8</v>
      </c>
      <c r="CI1616" s="136">
        <v>0</v>
      </c>
      <c r="CJ1616" s="224"/>
      <c r="CK1616" s="201"/>
      <c r="CL1616" s="110" t="s">
        <v>5871</v>
      </c>
      <c r="CM1616" s="237"/>
      <c r="CN1616" s="237"/>
    </row>
    <row r="1617" spans="1:93" ht="14.5" customHeight="1">
      <c r="A1617" s="74" t="s">
        <v>5872</v>
      </c>
      <c r="B1617" s="129" t="s">
        <v>5864</v>
      </c>
      <c r="C1617" s="130" t="str">
        <f>MID(A1617,1,12)</f>
        <v>C.010.01.103</v>
      </c>
      <c r="D1617" s="131" t="s">
        <v>763</v>
      </c>
      <c r="E1617" s="129" t="s">
        <v>420</v>
      </c>
      <c r="F1617" s="132" t="s">
        <v>5873</v>
      </c>
      <c r="G1617" s="132">
        <f>J1617+K1617+L1617+M1617</f>
        <v>6.3645679356649998E-2</v>
      </c>
      <c r="H1617" s="348">
        <f t="shared" si="856"/>
        <v>6.3645679356649998E-2</v>
      </c>
      <c r="I1617" s="74"/>
      <c r="J1617" s="132">
        <f>P1617+Q1617+R1617+S1617</f>
        <v>5.4473012739999994E-4</v>
      </c>
      <c r="K1617" s="132">
        <f>N1617+O1617+T1617</f>
        <v>2.89021624E-3</v>
      </c>
      <c r="L1617" s="300">
        <f>U1617+IF(V1617="x",0,V1617)+IF(W1617="x",0,W1617)+IF(X1617="x",0,X1617)+Y1617+Z1617</f>
        <v>2.875009898925E-2</v>
      </c>
      <c r="M1617" s="132">
        <v>3.1460634000000001E-2</v>
      </c>
      <c r="N1617" s="132">
        <v>1.8582148E-3</v>
      </c>
      <c r="O1617" s="132">
        <v>5.0803393000000004E-4</v>
      </c>
      <c r="P1617" s="132">
        <v>4.5070115999999998E-4</v>
      </c>
      <c r="Q1617" s="304">
        <v>6.6909719000000006E-5</v>
      </c>
      <c r="R1617" s="304">
        <v>3.9026524E-6</v>
      </c>
      <c r="S1617" s="304">
        <v>2.3216596E-5</v>
      </c>
      <c r="T1617" s="132">
        <v>5.2396750999999999E-4</v>
      </c>
      <c r="U1617" s="304">
        <v>1.306232E-5</v>
      </c>
      <c r="V1617" s="132">
        <v>2.8679665999999999E-2</v>
      </c>
      <c r="W1617" s="304">
        <v>5.6927593000000001E-5</v>
      </c>
      <c r="X1617" s="304">
        <v>4.4307625000000002E-7</v>
      </c>
      <c r="Y1617" s="132">
        <v>0</v>
      </c>
      <c r="Z1617" s="132">
        <v>0</v>
      </c>
      <c r="AA1617" s="74"/>
      <c r="AB1617" s="301">
        <f>M1617/0.133</f>
        <v>0.23654612030075187</v>
      </c>
      <c r="AC1617" s="338">
        <f t="shared" si="857"/>
        <v>0.23654612030075187</v>
      </c>
      <c r="AD1617" s="74"/>
      <c r="AE1617" s="136">
        <v>3.5397832</v>
      </c>
      <c r="AF1617" s="136">
        <v>3.5295459999999999</v>
      </c>
      <c r="AG1617" s="136">
        <v>7.7179490999999996E-3</v>
      </c>
      <c r="AH1617" s="136">
        <v>0</v>
      </c>
      <c r="AI1617" s="136">
        <v>0</v>
      </c>
      <c r="AJ1617" s="136">
        <v>1.0445226E-4</v>
      </c>
      <c r="AK1617" s="136">
        <v>2.4147829000000002E-3</v>
      </c>
      <c r="AL1617" s="74"/>
      <c r="AM1617" s="133">
        <v>4.7708409E-3</v>
      </c>
      <c r="AN1617" s="340">
        <f t="shared" si="858"/>
        <v>4.7708409E-3</v>
      </c>
      <c r="AP1617" s="133">
        <v>4.3429949999999997E-3</v>
      </c>
      <c r="AQ1617" s="133">
        <v>1.9519283999999999E-4</v>
      </c>
      <c r="AR1617" s="133">
        <v>2.3265307E-4</v>
      </c>
      <c r="AS1617" s="134">
        <f>AV1617+AY1617+AZ1617+BA1617+BB1617+BJ1617+BK1617+BO1617</f>
        <v>2.6037140472331003E-7</v>
      </c>
      <c r="AT1617" s="135">
        <f>AW1617+AX1617+BC1617+BD1617+BE1617+BF1617+BG1617+BH1617+BI1617+BL1617+BP1617+BQ1617</f>
        <v>7.2186703089734995E-10</v>
      </c>
      <c r="AU1617" s="135">
        <f>BM1617+BN1617</f>
        <v>3.2584464315700001E-2</v>
      </c>
      <c r="AV1617" s="302">
        <v>2.2087517000000001E-7</v>
      </c>
      <c r="AW1617" s="302">
        <v>6.6648566999999999E-10</v>
      </c>
      <c r="AX1617" s="302">
        <v>1.8207117E-14</v>
      </c>
      <c r="AY1617" s="302">
        <v>2.8298956000000002E-12</v>
      </c>
      <c r="AZ1617" s="302">
        <v>3.9718870999999999E-13</v>
      </c>
      <c r="BA1617" s="302">
        <v>6.7020927999999998E-11</v>
      </c>
      <c r="BB1617" s="302">
        <v>3.8949312E-8</v>
      </c>
      <c r="BC1617" s="302">
        <v>1.0028078E-11</v>
      </c>
      <c r="BD1617" s="302">
        <v>4.4534211000000001E-11</v>
      </c>
      <c r="BE1617" s="302">
        <v>3.8844297999999998E-14</v>
      </c>
      <c r="BF1617" s="302">
        <v>3.1720765000000001E-16</v>
      </c>
      <c r="BG1617" s="302">
        <v>8.0501619000000003E-14</v>
      </c>
      <c r="BH1617" s="302">
        <v>6.9042516999999998E-15</v>
      </c>
      <c r="BI1617" s="302">
        <v>1.9020154000000001E-14</v>
      </c>
      <c r="BJ1617" s="302">
        <v>4.0124781E-11</v>
      </c>
      <c r="BK1617" s="302">
        <v>4.3654993000000001E-10</v>
      </c>
      <c r="BL1617" s="302">
        <v>6.5527725000000004E-13</v>
      </c>
      <c r="BM1617" s="302">
        <v>1.2363156999999999E-6</v>
      </c>
      <c r="BN1617" s="303">
        <v>3.2583227999999999E-2</v>
      </c>
      <c r="BO1617" s="303">
        <v>0</v>
      </c>
      <c r="BP1617" s="303">
        <v>0</v>
      </c>
      <c r="BQ1617" s="303">
        <v>0</v>
      </c>
      <c r="BR1617" s="74"/>
      <c r="BS1617" s="144">
        <v>1.1820653999999999E-5</v>
      </c>
      <c r="BT1617" s="144">
        <v>3.2723339000000001E-7</v>
      </c>
      <c r="BU1617" s="144">
        <v>6.5955335999999997E-6</v>
      </c>
      <c r="BV1617" s="144">
        <v>6.1390815000000001E-8</v>
      </c>
      <c r="BW1617" s="144">
        <v>3.0030981000000002E-7</v>
      </c>
      <c r="BX1617" s="144">
        <v>4.0404666000000003E-8</v>
      </c>
      <c r="BY1617" s="144">
        <v>4.8663351999999997E-10</v>
      </c>
      <c r="BZ1617" s="144">
        <v>6.0659118000000005E-8</v>
      </c>
      <c r="CA1617" s="144">
        <v>5.2370846999999997E-9</v>
      </c>
      <c r="CB1617" s="144">
        <v>1.5362556000000001E-8</v>
      </c>
      <c r="CC1617" s="144">
        <v>2.8540228000000001E-9</v>
      </c>
      <c r="CD1617" s="144">
        <v>4.6155159000000002E-10</v>
      </c>
      <c r="CE1617" s="144">
        <v>3.9861015000000003E-11</v>
      </c>
      <c r="CF1617" s="144">
        <v>1.4284020999999999E-7</v>
      </c>
      <c r="CG1617" s="144">
        <v>4.2591733999999999E-6</v>
      </c>
      <c r="CH1617" s="144">
        <v>8.6670722000000006E-9</v>
      </c>
      <c r="CI1617" s="136">
        <v>0</v>
      </c>
      <c r="CJ1617" s="224"/>
      <c r="CK1617" s="201"/>
      <c r="CL1617" s="110" t="s">
        <v>5868</v>
      </c>
      <c r="CM1617" s="141"/>
      <c r="CN1617" s="141"/>
    </row>
    <row r="1618" spans="1:93" ht="14.5" customHeight="1">
      <c r="A1618" s="74" t="s">
        <v>5874</v>
      </c>
      <c r="B1618" s="129" t="s">
        <v>5864</v>
      </c>
      <c r="C1618" s="130" t="str">
        <f>MID(A1618,1,12)</f>
        <v>C.010.01.104</v>
      </c>
      <c r="D1618" s="131" t="s">
        <v>763</v>
      </c>
      <c r="E1618" s="129" t="s">
        <v>420</v>
      </c>
      <c r="F1618" s="132" t="s">
        <v>5875</v>
      </c>
      <c r="G1618" s="132">
        <f>J1618+K1618+L1618+M1618</f>
        <v>2.8350498388400001E-2</v>
      </c>
      <c r="H1618" s="348">
        <f t="shared" si="856"/>
        <v>2.8350498388400001E-2</v>
      </c>
      <c r="I1618" s="74"/>
      <c r="J1618" s="132">
        <f>P1618+Q1618+R1618+S1618</f>
        <v>2.2243146099999999E-4</v>
      </c>
      <c r="K1618" s="132">
        <f>N1618+O1618+T1618</f>
        <v>3.5420167900000001E-3</v>
      </c>
      <c r="L1618" s="300">
        <f>U1618+IF(V1618="x",0,V1618)+IF(W1618="x",0,W1618)+IF(X1618="x",0,X1618)+Y1618+Z1618</f>
        <v>1.17396241374E-2</v>
      </c>
      <c r="M1618" s="132">
        <v>1.2846425999999999E-2</v>
      </c>
      <c r="N1618" s="132">
        <v>3.1206162000000002E-3</v>
      </c>
      <c r="O1618" s="132">
        <v>2.0744719000000001E-4</v>
      </c>
      <c r="P1618" s="132">
        <v>1.8403629999999999E-4</v>
      </c>
      <c r="Q1618" s="304">
        <v>2.7321467999999998E-5</v>
      </c>
      <c r="R1618" s="304">
        <v>1.5935831E-6</v>
      </c>
      <c r="S1618" s="304">
        <v>9.4801099E-6</v>
      </c>
      <c r="T1618" s="132">
        <v>2.1395339999999999E-4</v>
      </c>
      <c r="U1618" s="304">
        <v>5.3337805999999996E-6</v>
      </c>
      <c r="V1618" s="132">
        <v>1.1710864E-2</v>
      </c>
      <c r="W1618" s="304">
        <v>2.3245433999999999E-5</v>
      </c>
      <c r="X1618" s="304">
        <v>1.809228E-7</v>
      </c>
      <c r="Y1618" s="132">
        <v>0</v>
      </c>
      <c r="Z1618" s="132">
        <v>0</v>
      </c>
      <c r="AA1618" s="74"/>
      <c r="AB1618" s="301">
        <f>M1618/0.133</f>
        <v>9.6589669172932324E-2</v>
      </c>
      <c r="AC1618" s="338">
        <f t="shared" si="857"/>
        <v>9.6589669172932324E-2</v>
      </c>
      <c r="AD1618" s="74"/>
      <c r="AE1618" s="136">
        <v>1.4454115000000001</v>
      </c>
      <c r="AF1618" s="136">
        <v>1.4412313000000001</v>
      </c>
      <c r="AG1618" s="136">
        <v>3.1514959000000001E-3</v>
      </c>
      <c r="AH1618" s="136">
        <v>0</v>
      </c>
      <c r="AI1618" s="136">
        <v>0</v>
      </c>
      <c r="AJ1618" s="144">
        <v>4.2651339999999999E-5</v>
      </c>
      <c r="AK1618" s="136">
        <v>9.8603634999999993E-4</v>
      </c>
      <c r="AL1618" s="74"/>
      <c r="AM1618" s="133">
        <v>2.6770648000000001E-3</v>
      </c>
      <c r="AN1618" s="340">
        <f t="shared" si="858"/>
        <v>2.6770648000000001E-3</v>
      </c>
      <c r="AP1618" s="133">
        <v>2.4888508999999998E-3</v>
      </c>
      <c r="AQ1618" s="145">
        <v>9.3213927999999995E-5</v>
      </c>
      <c r="AR1618" s="145">
        <v>9.5000004999999999E-5</v>
      </c>
      <c r="AS1618" s="134">
        <f>AV1618+AY1618+AZ1618+BA1618+BB1618+BJ1618+BK1618+BO1618</f>
        <v>1.4921168278009001E-7</v>
      </c>
      <c r="AT1618" s="135">
        <f>AW1618+AX1618+BC1618+BD1618+BE1618+BF1618+BG1618+BH1618+BI1618+BL1618+BP1618+BQ1618</f>
        <v>3.4472606085516003E-10</v>
      </c>
      <c r="AU1618" s="135">
        <f>BM1618+BN1618</f>
        <v>1.330532282889E-2</v>
      </c>
      <c r="AV1618" s="302">
        <v>9.0190693000000001E-8</v>
      </c>
      <c r="AW1618" s="302">
        <v>2.7214831000000001E-10</v>
      </c>
      <c r="AX1618" s="302">
        <v>7.4345726E-15</v>
      </c>
      <c r="AY1618" s="302">
        <v>1.1555406999999999E-12</v>
      </c>
      <c r="AZ1618" s="302">
        <v>1.6218539E-13</v>
      </c>
      <c r="BA1618" s="302">
        <v>2.7366879E-11</v>
      </c>
      <c r="BB1618" s="302">
        <v>5.8797663000000003E-8</v>
      </c>
      <c r="BC1618" s="302">
        <v>4.0947984999999998E-12</v>
      </c>
      <c r="BD1618" s="302">
        <v>6.8148498000000004E-11</v>
      </c>
      <c r="BE1618" s="302">
        <v>1.5861422000000001E-14</v>
      </c>
      <c r="BF1618" s="302">
        <v>1.2952646E-16</v>
      </c>
      <c r="BG1618" s="302">
        <v>3.2871494999999999E-14</v>
      </c>
      <c r="BH1618" s="302">
        <v>2.8192360999999999E-15</v>
      </c>
      <c r="BI1618" s="302">
        <v>7.766563E-15</v>
      </c>
      <c r="BJ1618" s="302">
        <v>1.6384285000000001E-11</v>
      </c>
      <c r="BK1618" s="302">
        <v>1.7825789E-10</v>
      </c>
      <c r="BL1618" s="302">
        <v>2.6757153999999999E-13</v>
      </c>
      <c r="BM1618" s="302">
        <v>5.0482889E-7</v>
      </c>
      <c r="BN1618" s="303">
        <v>1.3304818E-2</v>
      </c>
      <c r="BO1618" s="303">
        <v>0</v>
      </c>
      <c r="BP1618" s="303">
        <v>0</v>
      </c>
      <c r="BQ1618" s="303">
        <v>0</v>
      </c>
      <c r="BR1618" s="74"/>
      <c r="BS1618" s="144">
        <v>5.4773395999999997E-6</v>
      </c>
      <c r="BT1618" s="144">
        <v>4.7808511000000001E-7</v>
      </c>
      <c r="BU1618" s="144">
        <v>2.6931762E-6</v>
      </c>
      <c r="BV1618" s="144">
        <v>2.5067916E-8</v>
      </c>
      <c r="BW1618" s="144">
        <v>4.0637401999999998E-7</v>
      </c>
      <c r="BX1618" s="144">
        <v>1.6498572E-8</v>
      </c>
      <c r="BY1618" s="144">
        <v>1.9870869000000001E-10</v>
      </c>
      <c r="BZ1618" s="144">
        <v>2.476914E-8</v>
      </c>
      <c r="CA1618" s="144">
        <v>2.1384762999999999E-9</v>
      </c>
      <c r="CB1618" s="144">
        <v>6.2730439000000001E-9</v>
      </c>
      <c r="CC1618" s="144">
        <v>1.1653926E-9</v>
      </c>
      <c r="CD1618" s="144">
        <v>1.8846689999999999E-10</v>
      </c>
      <c r="CE1618" s="144">
        <v>1.6276581000000001E-11</v>
      </c>
      <c r="CF1618" s="144">
        <v>8.0686716000000002E-8</v>
      </c>
      <c r="CG1618" s="144">
        <v>1.7391624999999999E-6</v>
      </c>
      <c r="CH1618" s="144">
        <v>3.5390544999999999E-9</v>
      </c>
      <c r="CI1618" s="136">
        <v>0</v>
      </c>
      <c r="CJ1618" s="224"/>
      <c r="CK1618" s="201"/>
      <c r="CL1618" s="110" t="s">
        <v>5871</v>
      </c>
      <c r="CM1618" s="151"/>
      <c r="CN1618" s="151"/>
      <c r="CO1618" s="151"/>
    </row>
    <row r="1619" spans="1:93" ht="14.5" customHeight="1">
      <c r="B1619" s="129" t="s">
        <v>5864</v>
      </c>
      <c r="C1619" s="127" t="s">
        <v>5876</v>
      </c>
      <c r="D1619" s="127" t="s">
        <v>5877</v>
      </c>
      <c r="G1619" s="74"/>
      <c r="H1619" s="74"/>
      <c r="I1619" s="74"/>
      <c r="J1619" s="74"/>
      <c r="K1619" s="74"/>
      <c r="L1619" s="74"/>
      <c r="M1619" s="74"/>
      <c r="N1619" s="74"/>
      <c r="O1619" s="74"/>
      <c r="P1619" s="74"/>
      <c r="Q1619" s="74"/>
      <c r="R1619" s="74"/>
      <c r="S1619" s="74"/>
      <c r="T1619" s="74"/>
      <c r="U1619" s="74"/>
      <c r="V1619" s="74"/>
      <c r="W1619" s="74"/>
      <c r="X1619" s="74"/>
      <c r="Y1619" s="74"/>
      <c r="Z1619" s="74"/>
      <c r="AA1619" s="74"/>
      <c r="AB1619" s="74"/>
      <c r="AC1619" s="74"/>
      <c r="AD1619" s="74"/>
      <c r="AE1619" s="74"/>
      <c r="AF1619" s="74"/>
      <c r="AG1619" s="74"/>
      <c r="AH1619" s="74"/>
      <c r="AI1619" s="74"/>
      <c r="AJ1619" s="74"/>
      <c r="AK1619" s="74"/>
      <c r="AL1619" s="74"/>
      <c r="AM1619" s="74"/>
      <c r="AN1619" s="74"/>
      <c r="AP1619" s="74"/>
      <c r="AQ1619" s="74"/>
      <c r="AR1619" s="74"/>
      <c r="AS1619" s="74"/>
      <c r="AT1619" s="74"/>
      <c r="AU1619" s="74"/>
      <c r="AV1619" s="74"/>
      <c r="AW1619" s="74"/>
      <c r="AX1619" s="74"/>
      <c r="AY1619" s="74"/>
      <c r="AZ1619" s="74"/>
      <c r="BA1619" s="74"/>
      <c r="BB1619" s="74"/>
      <c r="BC1619" s="74"/>
      <c r="BD1619" s="74"/>
      <c r="BE1619" s="74"/>
      <c r="BF1619" s="74"/>
      <c r="BG1619" s="74"/>
      <c r="BH1619" s="74"/>
      <c r="BI1619" s="74"/>
      <c r="BJ1619" s="74"/>
      <c r="BK1619" s="74"/>
      <c r="BL1619" s="74"/>
      <c r="BM1619" s="74"/>
      <c r="BN1619" s="74"/>
      <c r="BO1619" s="74"/>
      <c r="BP1619" s="74"/>
      <c r="BQ1619" s="74"/>
      <c r="BR1619" s="74"/>
      <c r="BS1619" s="74"/>
      <c r="BT1619" s="74"/>
      <c r="BU1619" s="74"/>
      <c r="BV1619" s="74"/>
      <c r="BW1619" s="74"/>
      <c r="BX1619" s="74"/>
      <c r="BY1619" s="74"/>
      <c r="BZ1619" s="74"/>
      <c r="CA1619" s="74"/>
      <c r="CB1619" s="74"/>
      <c r="CC1619" s="74"/>
      <c r="CD1619" s="74"/>
      <c r="CE1619" s="74"/>
      <c r="CF1619" s="74"/>
      <c r="CG1619" s="74"/>
      <c r="CH1619" s="74"/>
      <c r="CI1619" s="74"/>
      <c r="CJ1619" s="232"/>
      <c r="CK1619" s="202"/>
      <c r="CL1619" s="89"/>
      <c r="CM1619" s="151"/>
      <c r="CN1619" s="151"/>
      <c r="CO1619" s="151"/>
    </row>
    <row r="1620" spans="1:93" ht="14.5" customHeight="1">
      <c r="A1620" s="74" t="s">
        <v>5878</v>
      </c>
      <c r="B1620" s="129" t="s">
        <v>5864</v>
      </c>
      <c r="C1620" s="130" t="str">
        <f>MID(A1620,1,12)</f>
        <v>C.030.01.101</v>
      </c>
      <c r="D1620" s="131" t="s">
        <v>5877</v>
      </c>
      <c r="E1620" s="129" t="s">
        <v>417</v>
      </c>
      <c r="F1620" s="132" t="s">
        <v>5880</v>
      </c>
      <c r="G1620" s="132">
        <f>J1620+K1620+L1620+M1620</f>
        <v>1.095652693138E-2</v>
      </c>
      <c r="H1620" s="348">
        <f t="shared" ref="H1620:H1621" si="859">G1620</f>
        <v>1.095652693138E-2</v>
      </c>
      <c r="I1620" s="74"/>
      <c r="J1620" s="132">
        <f>P1620+Q1620+R1620+S1620</f>
        <v>4.019453305E-4</v>
      </c>
      <c r="K1620" s="132">
        <f>N1620+O1620+T1620</f>
        <v>6.6674300999999998E-4</v>
      </c>
      <c r="L1620" s="300">
        <f>U1620+IF(V1620="x",0,V1620)+IF(W1620="x",0,W1620)+IF(X1620="x",0,X1620)+Y1620+Z1620</f>
        <v>9.4270790880000003E-5</v>
      </c>
      <c r="M1620" s="132">
        <v>9.7935677999999998E-3</v>
      </c>
      <c r="N1620" s="132">
        <v>2.3922704000000001E-4</v>
      </c>
      <c r="O1620" s="132">
        <v>3.9196098E-4</v>
      </c>
      <c r="P1620" s="132">
        <v>3.3684996999999999E-4</v>
      </c>
      <c r="Q1620" s="304">
        <v>5.1830433999999997E-5</v>
      </c>
      <c r="R1620" s="304">
        <v>6.1740384000000001E-6</v>
      </c>
      <c r="S1620" s="304">
        <v>7.0908880999999998E-6</v>
      </c>
      <c r="T1620" s="304">
        <v>3.555499E-5</v>
      </c>
      <c r="U1620" s="304">
        <v>1.2702635999999999E-5</v>
      </c>
      <c r="V1620" s="132">
        <v>0</v>
      </c>
      <c r="W1620" s="304">
        <v>8.1299486000000005E-5</v>
      </c>
      <c r="X1620" s="304">
        <v>2.6866888E-7</v>
      </c>
      <c r="Y1620" s="132">
        <v>0</v>
      </c>
      <c r="Z1620" s="132">
        <v>0</v>
      </c>
      <c r="AA1620" s="74"/>
      <c r="AB1620" s="301">
        <f>M1620/0.133</f>
        <v>7.3635848120300745E-2</v>
      </c>
      <c r="AC1620" s="338">
        <f t="shared" ref="AC1620:AC1621" si="860">AB1620</f>
        <v>7.3635848120300745E-2</v>
      </c>
      <c r="AD1620" s="74"/>
      <c r="AE1620" s="136">
        <v>0.96900494999999998</v>
      </c>
      <c r="AF1620" s="136">
        <v>0.95574205000000001</v>
      </c>
      <c r="AG1620" s="136">
        <v>1.1022165E-2</v>
      </c>
      <c r="AH1620" s="136">
        <v>0</v>
      </c>
      <c r="AI1620" s="136">
        <v>0</v>
      </c>
      <c r="AJ1620" s="136">
        <v>1.103526E-4</v>
      </c>
      <c r="AK1620" s="136">
        <v>2.1303871000000001E-3</v>
      </c>
      <c r="AL1620" s="74"/>
      <c r="AM1620" s="133">
        <v>1.4316082999999999E-3</v>
      </c>
      <c r="AN1620" s="340">
        <f t="shared" ref="AN1620:AN1621" si="861">AM1620</f>
        <v>1.4316082999999999E-3</v>
      </c>
      <c r="AP1620" s="133">
        <v>1.3217852000000001E-3</v>
      </c>
      <c r="AQ1620" s="145">
        <v>6.1883444000000005E-5</v>
      </c>
      <c r="AR1620" s="145">
        <v>4.7939655000000001E-5</v>
      </c>
      <c r="AS1620" s="134">
        <f>AV1620+AY1620+AZ1620+BA1620+BB1620+BJ1620+BK1620+BO1620</f>
        <v>7.9243719149399993E-8</v>
      </c>
      <c r="AT1620" s="135">
        <f>AW1620+AX1620+BC1620+BD1620+BE1620+BF1620+BG1620+BH1620+BI1620+BL1620+BP1620+BQ1620</f>
        <v>2.2885888750849903E-10</v>
      </c>
      <c r="AU1620" s="135">
        <f>BM1620+BN1620</f>
        <v>6.7142373577600001E-3</v>
      </c>
      <c r="AV1620" s="302">
        <v>7.0252697E-8</v>
      </c>
      <c r="AW1620" s="302">
        <v>2.1204233000000001E-10</v>
      </c>
      <c r="AX1620" s="302">
        <v>5.7901724000000003E-15</v>
      </c>
      <c r="AY1620" s="302">
        <v>4.3314226E-12</v>
      </c>
      <c r="AZ1620" s="302">
        <v>5.6267279999999996E-13</v>
      </c>
      <c r="BA1620" s="302">
        <v>5.0088259000000002E-11</v>
      </c>
      <c r="BB1620" s="302">
        <v>8.8430084999999996E-9</v>
      </c>
      <c r="BC1620" s="302">
        <v>7.2519006000000002E-12</v>
      </c>
      <c r="BD1620" s="302">
        <v>9.2042045000000001E-12</v>
      </c>
      <c r="BE1620" s="302">
        <v>6.3164177999999998E-15</v>
      </c>
      <c r="BF1620" s="302">
        <v>3.2400159000000001E-17</v>
      </c>
      <c r="BG1620" s="302">
        <v>1.3385144E-14</v>
      </c>
      <c r="BH1620" s="302">
        <v>7.7332473000000005E-16</v>
      </c>
      <c r="BI1620" s="302">
        <v>5.8447940999999999E-16</v>
      </c>
      <c r="BJ1620" s="302">
        <v>6.7248241E-11</v>
      </c>
      <c r="BK1620" s="302">
        <v>2.5783053999999999E-11</v>
      </c>
      <c r="BL1620" s="302">
        <v>3.3357046999999999E-13</v>
      </c>
      <c r="BM1620" s="302">
        <v>5.9775776E-7</v>
      </c>
      <c r="BN1620" s="303">
        <v>6.7136395999999997E-3</v>
      </c>
      <c r="BO1620" s="303">
        <v>0</v>
      </c>
      <c r="BP1620" s="303">
        <v>0</v>
      </c>
      <c r="BQ1620" s="303">
        <v>0</v>
      </c>
      <c r="BR1620" s="74"/>
      <c r="BS1620" s="144">
        <v>3.523301E-6</v>
      </c>
      <c r="BT1620" s="144">
        <v>7.9481214000000004E-8</v>
      </c>
      <c r="BU1620" s="144">
        <v>2.0531627999999998E-6</v>
      </c>
      <c r="BV1620" s="144">
        <v>4.1861135E-9</v>
      </c>
      <c r="BW1620" s="144">
        <v>8.8516875999999998E-8</v>
      </c>
      <c r="BX1620" s="144">
        <v>3.1418711999999999E-8</v>
      </c>
      <c r="BY1620" s="144">
        <v>8.1029963999999992E-12</v>
      </c>
      <c r="BZ1620" s="144">
        <v>4.8113848999999998E-8</v>
      </c>
      <c r="CA1620" s="144">
        <v>8.2851247999999995E-9</v>
      </c>
      <c r="CB1620" s="144">
        <v>4.6920819000000004E-9</v>
      </c>
      <c r="CC1620" s="144">
        <v>4.2291928999999996E-9</v>
      </c>
      <c r="CD1620" s="144">
        <v>2.4249772000000002E-10</v>
      </c>
      <c r="CE1620" s="144">
        <v>7.4653260999999997E-11</v>
      </c>
      <c r="CF1620" s="144">
        <v>8.1050266E-8</v>
      </c>
      <c r="CG1620" s="144">
        <v>1.1168805E-6</v>
      </c>
      <c r="CH1620" s="144">
        <v>2.9590088000000001E-9</v>
      </c>
      <c r="CI1620" s="136">
        <v>0</v>
      </c>
      <c r="CJ1620" s="224"/>
      <c r="CK1620" s="201"/>
      <c r="CL1620" s="89" t="s">
        <v>5881</v>
      </c>
    </row>
    <row r="1621" spans="1:93" ht="14.5" customHeight="1">
      <c r="A1621" s="74" t="s">
        <v>5882</v>
      </c>
      <c r="B1621" s="129" t="s">
        <v>5864</v>
      </c>
      <c r="C1621" s="130" t="str">
        <f>MID(A1621,1,12)</f>
        <v>C.030.01.102</v>
      </c>
      <c r="D1621" s="131" t="s">
        <v>5877</v>
      </c>
      <c r="E1621" s="129" t="s">
        <v>417</v>
      </c>
      <c r="F1621" s="132" t="s">
        <v>5884</v>
      </c>
      <c r="G1621" s="132">
        <f>J1621+K1621+L1621+M1621</f>
        <v>1.3013248263000002E-3</v>
      </c>
      <c r="H1621" s="348">
        <f t="shared" si="859"/>
        <v>1.3013248263000002E-3</v>
      </c>
      <c r="I1621" s="74"/>
      <c r="J1621" s="132">
        <f>P1621+Q1621+R1621+S1621</f>
        <v>3.7326824800000002E-5</v>
      </c>
      <c r="K1621" s="132">
        <f>N1621+O1621+T1621</f>
        <v>9.3089421000000001E-5</v>
      </c>
      <c r="L1621" s="300">
        <f>U1621+IF(V1621="x",0,V1621)+IF(W1621="x",0,W1621)+IF(X1621="x",0,X1621)+Y1621+Z1621</f>
        <v>1.951117205E-4</v>
      </c>
      <c r="M1621" s="132">
        <v>9.7579686000000005E-4</v>
      </c>
      <c r="N1621" s="304">
        <v>5.4758186000000002E-5</v>
      </c>
      <c r="O1621" s="304">
        <v>3.8331234999999999E-5</v>
      </c>
      <c r="P1621" s="304">
        <v>3.2203516000000001E-5</v>
      </c>
      <c r="Q1621" s="304">
        <v>5.1233088000000003E-6</v>
      </c>
      <c r="R1621" s="132">
        <v>0</v>
      </c>
      <c r="S1621" s="132">
        <v>0</v>
      </c>
      <c r="T1621" s="132">
        <v>0</v>
      </c>
      <c r="U1621" s="304">
        <v>6.8308504999999997E-6</v>
      </c>
      <c r="V1621" s="132">
        <v>0</v>
      </c>
      <c r="W1621" s="132">
        <v>1.8828087E-4</v>
      </c>
      <c r="X1621" s="132">
        <v>0</v>
      </c>
      <c r="Y1621" s="132">
        <v>0</v>
      </c>
      <c r="Z1621" s="132">
        <v>0</v>
      </c>
      <c r="AA1621" s="74"/>
      <c r="AB1621" s="301">
        <f>M1621/0.133</f>
        <v>7.3368184962406017E-3</v>
      </c>
      <c r="AC1621" s="338">
        <f t="shared" si="860"/>
        <v>7.3368184962406017E-3</v>
      </c>
      <c r="AD1621" s="74"/>
      <c r="AE1621" s="136">
        <v>0.12557349000000001</v>
      </c>
      <c r="AF1621" s="136">
        <v>8.2478030999999993E-2</v>
      </c>
      <c r="AG1621" s="136">
        <v>2.5522896E-2</v>
      </c>
      <c r="AH1621" s="136">
        <v>0</v>
      </c>
      <c r="AI1621" s="136">
        <v>2.1910570000000002E-3</v>
      </c>
      <c r="AJ1621" s="136">
        <v>9.6003883999999998E-3</v>
      </c>
      <c r="AK1621" s="136">
        <v>5.7811216000000004E-3</v>
      </c>
      <c r="AL1621" s="74"/>
      <c r="AM1621" s="133">
        <v>1.4589025999999999E-4</v>
      </c>
      <c r="AN1621" s="340">
        <f t="shared" si="861"/>
        <v>1.4589025999999999E-4</v>
      </c>
      <c r="AP1621" s="133">
        <v>1.3764855000000001E-4</v>
      </c>
      <c r="AQ1621" s="145">
        <v>6.1603412999999996E-6</v>
      </c>
      <c r="AR1621" s="145">
        <v>2.0813634999999998E-6</v>
      </c>
      <c r="AS1621" s="134">
        <f>AV1621+AY1621+AZ1621+BA1621+BB1621+BJ1621+BK1621+BO1621</f>
        <v>8.2523112312999999E-9</v>
      </c>
      <c r="AT1621" s="135">
        <f>AW1621+AX1621+BC1621+BD1621+BE1621+BF1621+BG1621+BH1621+BI1621+BL1621+BP1621+BQ1621</f>
        <v>2.2782327476609998E-11</v>
      </c>
      <c r="AU1621" s="135">
        <f>BM1621+BN1621</f>
        <v>2.9150749037999999E-4</v>
      </c>
      <c r="AV1621" s="302">
        <v>6.8085675000000002E-9</v>
      </c>
      <c r="AW1621" s="302">
        <v>2.0543091999999999E-11</v>
      </c>
      <c r="AX1621" s="302">
        <v>5.6126660999999997E-16</v>
      </c>
      <c r="AY1621" s="303">
        <v>0</v>
      </c>
      <c r="AZ1621" s="303">
        <v>0</v>
      </c>
      <c r="BA1621" s="302">
        <v>4.7884313000000004E-12</v>
      </c>
      <c r="BB1621" s="302">
        <v>1.4389552999999999E-9</v>
      </c>
      <c r="BC1621" s="302">
        <v>6.7879960999999995E-13</v>
      </c>
      <c r="BD1621" s="302">
        <v>1.5598745999999999E-12</v>
      </c>
      <c r="BE1621" s="303">
        <v>0</v>
      </c>
      <c r="BF1621" s="303">
        <v>0</v>
      </c>
      <c r="BG1621" s="303">
        <v>0</v>
      </c>
      <c r="BH1621" s="303">
        <v>0</v>
      </c>
      <c r="BI1621" s="303">
        <v>0</v>
      </c>
      <c r="BJ1621" s="303">
        <v>0</v>
      </c>
      <c r="BK1621" s="303">
        <v>0</v>
      </c>
      <c r="BL1621" s="303">
        <v>0</v>
      </c>
      <c r="BM1621" s="302">
        <v>1.3787038000000001E-7</v>
      </c>
      <c r="BN1621" s="303">
        <v>2.9136962E-4</v>
      </c>
      <c r="BO1621" s="303">
        <v>0</v>
      </c>
      <c r="BP1621" s="303">
        <v>0</v>
      </c>
      <c r="BQ1621" s="303">
        <v>0</v>
      </c>
      <c r="BR1621" s="74"/>
      <c r="BS1621" s="144">
        <v>3.7828290000000001E-7</v>
      </c>
      <c r="BT1621" s="144">
        <v>1.2330728999999999E-8</v>
      </c>
      <c r="BU1621" s="144">
        <v>2.0456997000000001E-7</v>
      </c>
      <c r="BV1621" s="136">
        <v>0</v>
      </c>
      <c r="BW1621" s="144">
        <v>1.2431369000000001E-8</v>
      </c>
      <c r="BX1621" s="144">
        <v>3.0999412999999999E-9</v>
      </c>
      <c r="BY1621" s="136">
        <v>0</v>
      </c>
      <c r="BZ1621" s="144">
        <v>4.7050437999999997E-9</v>
      </c>
      <c r="CA1621" s="136">
        <v>0</v>
      </c>
      <c r="CB1621" s="136">
        <v>0</v>
      </c>
      <c r="CC1621" s="136">
        <v>0</v>
      </c>
      <c r="CD1621" s="136">
        <v>0</v>
      </c>
      <c r="CE1621" s="136">
        <v>0</v>
      </c>
      <c r="CF1621" s="144">
        <v>6.6742892000000003E-9</v>
      </c>
      <c r="CG1621" s="144">
        <v>1.3117708000000001E-7</v>
      </c>
      <c r="CH1621" s="144">
        <v>3.2944843000000001E-9</v>
      </c>
      <c r="CI1621" s="136">
        <v>0</v>
      </c>
      <c r="CJ1621" s="224"/>
      <c r="CK1621" s="201"/>
      <c r="CL1621" s="89" t="s">
        <v>5885</v>
      </c>
      <c r="CM1621" s="110"/>
      <c r="CN1621" s="110"/>
    </row>
    <row r="1622" spans="1:93" ht="14.5" customHeight="1">
      <c r="B1622" s="129" t="s">
        <v>5864</v>
      </c>
      <c r="C1622" s="127" t="s">
        <v>422</v>
      </c>
      <c r="D1622" s="127" t="s">
        <v>764</v>
      </c>
      <c r="G1622" s="74"/>
      <c r="H1622" s="74"/>
      <c r="I1622" s="74"/>
      <c r="J1622" s="74"/>
      <c r="K1622" s="74"/>
      <c r="L1622" s="74"/>
      <c r="M1622" s="74"/>
      <c r="N1622" s="74"/>
      <c r="O1622" s="74"/>
      <c r="P1622" s="74"/>
      <c r="Q1622" s="74"/>
      <c r="R1622" s="74"/>
      <c r="S1622" s="74"/>
      <c r="T1622" s="74"/>
      <c r="U1622" s="74"/>
      <c r="V1622" s="74"/>
      <c r="W1622" s="74"/>
      <c r="X1622" s="74"/>
      <c r="Y1622" s="74"/>
      <c r="Z1622" s="74"/>
      <c r="AA1622" s="74"/>
      <c r="AB1622" s="74"/>
      <c r="AC1622" s="74"/>
      <c r="AD1622" s="74"/>
      <c r="AE1622" s="74"/>
      <c r="AF1622" s="74"/>
      <c r="AG1622" s="74"/>
      <c r="AH1622" s="74"/>
      <c r="AI1622" s="74"/>
      <c r="AJ1622" s="74"/>
      <c r="AK1622" s="74"/>
      <c r="AL1622" s="74"/>
      <c r="AM1622" s="74"/>
      <c r="AN1622" s="74"/>
      <c r="AP1622" s="74"/>
      <c r="AQ1622" s="74"/>
      <c r="AR1622" s="74"/>
      <c r="AS1622" s="74"/>
      <c r="AT1622" s="74"/>
      <c r="AU1622" s="74"/>
      <c r="AV1622" s="74"/>
      <c r="AW1622" s="74"/>
      <c r="AX1622" s="74"/>
      <c r="AY1622" s="74"/>
      <c r="AZ1622" s="74"/>
      <c r="BA1622" s="74"/>
      <c r="BB1622" s="74"/>
      <c r="BC1622" s="74"/>
      <c r="BD1622" s="74"/>
      <c r="BE1622" s="74"/>
      <c r="BF1622" s="74"/>
      <c r="BG1622" s="74"/>
      <c r="BH1622" s="74"/>
      <c r="BI1622" s="74"/>
      <c r="BJ1622" s="74"/>
      <c r="BK1622" s="74"/>
      <c r="BL1622" s="74"/>
      <c r="BM1622" s="74"/>
      <c r="BN1622" s="74"/>
      <c r="BO1622" s="74"/>
      <c r="BP1622" s="74"/>
      <c r="BQ1622" s="74"/>
      <c r="BR1622" s="74"/>
      <c r="BS1622" s="74"/>
      <c r="BT1622" s="74"/>
      <c r="BU1622" s="74"/>
      <c r="BV1622" s="74"/>
      <c r="BW1622" s="74"/>
      <c r="BX1622" s="74"/>
      <c r="BY1622" s="74"/>
      <c r="BZ1622" s="74"/>
      <c r="CA1622" s="74"/>
      <c r="CB1622" s="74"/>
      <c r="CC1622" s="74"/>
      <c r="CD1622" s="74"/>
      <c r="CE1622" s="74"/>
      <c r="CF1622" s="74"/>
      <c r="CG1622" s="74"/>
      <c r="CH1622" s="74"/>
      <c r="CI1622" s="74"/>
      <c r="CJ1622" s="232"/>
      <c r="CK1622" s="202"/>
      <c r="CL1622" s="89"/>
      <c r="CM1622" s="110"/>
      <c r="CN1622" s="110"/>
    </row>
    <row r="1623" spans="1:93" ht="14.5" customHeight="1">
      <c r="A1623" s="74" t="s">
        <v>5886</v>
      </c>
      <c r="B1623" s="129" t="s">
        <v>5864</v>
      </c>
      <c r="C1623" s="130" t="str">
        <f>MID(A1623,1,12)</f>
        <v>C.050.01.101</v>
      </c>
      <c r="D1623" s="131" t="s">
        <v>764</v>
      </c>
      <c r="E1623" s="129" t="s">
        <v>417</v>
      </c>
      <c r="F1623" s="132" t="s">
        <v>5887</v>
      </c>
      <c r="G1623" s="132">
        <f>J1623+K1623+L1623+M1623</f>
        <v>5.2736637553000001E-3</v>
      </c>
      <c r="H1623" s="348">
        <f t="shared" ref="H1623:H1624" si="862">G1623</f>
        <v>5.2736637553000001E-3</v>
      </c>
      <c r="I1623" s="74"/>
      <c r="J1623" s="132">
        <f>P1623+Q1623+R1623+S1623</f>
        <v>1.0312660899999999E-4</v>
      </c>
      <c r="K1623" s="132">
        <f>N1623+O1623+T1623</f>
        <v>2.5321232799999999E-4</v>
      </c>
      <c r="L1623" s="300">
        <f>U1623+IF(V1623="x",0,V1623)+IF(W1623="x",0,W1623)+IF(X1623="x",0,X1623)+Y1623+Z1623</f>
        <v>2.3255735183000002E-3</v>
      </c>
      <c r="M1623" s="132">
        <v>2.5917512999999999E-3</v>
      </c>
      <c r="N1623" s="132">
        <v>1.0440752E-4</v>
      </c>
      <c r="O1623" s="132">
        <v>1.0417357999999999E-4</v>
      </c>
      <c r="P1623" s="304">
        <v>4.1289492000000003E-5</v>
      </c>
      <c r="Q1623" s="304">
        <v>7.2394660000000002E-6</v>
      </c>
      <c r="R1623" s="304">
        <v>1.6112079999999999E-6</v>
      </c>
      <c r="S1623" s="304">
        <v>5.2986443000000002E-5</v>
      </c>
      <c r="T1623" s="304">
        <v>4.4631227999999997E-5</v>
      </c>
      <c r="U1623" s="304">
        <v>1.4080875000000001E-6</v>
      </c>
      <c r="V1623" s="132">
        <v>2.30802E-3</v>
      </c>
      <c r="W1623" s="304">
        <v>6.4968533E-6</v>
      </c>
      <c r="X1623" s="304">
        <v>9.6485774999999995E-6</v>
      </c>
      <c r="Y1623" s="132">
        <v>0</v>
      </c>
      <c r="Z1623" s="132">
        <v>0</v>
      </c>
      <c r="AA1623" s="74"/>
      <c r="AB1623" s="301">
        <f>M1623/0.133</f>
        <v>1.9486851879699247E-2</v>
      </c>
      <c r="AC1623" s="338">
        <f t="shared" ref="AC1623:AC1624" si="863">AB1623</f>
        <v>1.9486851879699247E-2</v>
      </c>
      <c r="AD1623" s="74"/>
      <c r="AE1623" s="136">
        <v>0.28075</v>
      </c>
      <c r="AF1623" s="136">
        <v>0.27962258000000001</v>
      </c>
      <c r="AG1623" s="136">
        <v>8.8080983000000002E-4</v>
      </c>
      <c r="AH1623" s="136">
        <v>0</v>
      </c>
      <c r="AI1623" s="136">
        <v>0</v>
      </c>
      <c r="AJ1623" s="144">
        <v>1.0137529E-5</v>
      </c>
      <c r="AK1623" s="136">
        <v>2.3646921E-4</v>
      </c>
      <c r="AL1623" s="74"/>
      <c r="AM1623" s="133">
        <v>3.9613350000000002E-4</v>
      </c>
      <c r="AN1623" s="340">
        <f t="shared" ref="AN1623:AN1624" si="864">AM1623</f>
        <v>3.9613350000000002E-4</v>
      </c>
      <c r="AP1623" s="133">
        <v>3.5742112999999999E-4</v>
      </c>
      <c r="AQ1623" s="145">
        <v>2.0358726999999999E-5</v>
      </c>
      <c r="AR1623" s="145">
        <v>1.8353642000000001E-5</v>
      </c>
      <c r="AS1623" s="134">
        <f>AV1623+AY1623+AZ1623+BA1623+BB1623+BJ1623+BK1623+BO1623</f>
        <v>2.1428125199434998E-8</v>
      </c>
      <c r="AT1623" s="135">
        <f>AW1623+AX1623+BC1623+BD1623+BE1623+BF1623+BG1623+BH1623+BI1623+BL1623+BP1623+BQ1623</f>
        <v>7.529115102966E-11</v>
      </c>
      <c r="AU1623" s="135">
        <f>BM1623+BN1623</f>
        <v>2.5705380595299997E-3</v>
      </c>
      <c r="AV1623" s="302">
        <v>1.8204330999999998E-8</v>
      </c>
      <c r="AW1623" s="302">
        <v>5.4930601000000002E-11</v>
      </c>
      <c r="AX1623" s="302">
        <v>1.5006023999999999E-15</v>
      </c>
      <c r="AY1623" s="302">
        <v>2.1198865000000002E-12</v>
      </c>
      <c r="AZ1623" s="302">
        <v>4.5350834999999998E-14</v>
      </c>
      <c r="BA1623" s="302">
        <v>6.1396819999999999E-12</v>
      </c>
      <c r="BB1623" s="302">
        <v>2.6594287000000002E-9</v>
      </c>
      <c r="BC1623" s="302">
        <v>9.171405400000001E-13</v>
      </c>
      <c r="BD1623" s="302">
        <v>3.4330841000000001E-12</v>
      </c>
      <c r="BE1623" s="302">
        <v>1.2908389E-14</v>
      </c>
      <c r="BF1623" s="302">
        <v>5.0289194000000002E-16</v>
      </c>
      <c r="BG1623" s="302">
        <v>1.2061099E-14</v>
      </c>
      <c r="BH1623" s="302">
        <v>7.7793831999999998E-16</v>
      </c>
      <c r="BI1623" s="302">
        <v>1.5384689999999999E-15</v>
      </c>
      <c r="BJ1623" s="302">
        <v>5.2121000999999996E-12</v>
      </c>
      <c r="BK1623" s="302">
        <v>5.5084847999999997E-10</v>
      </c>
      <c r="BL1623" s="302">
        <v>1.5981036E-11</v>
      </c>
      <c r="BM1623" s="302">
        <v>2.6705953E-7</v>
      </c>
      <c r="BN1623" s="303">
        <v>2.5702709999999998E-3</v>
      </c>
      <c r="BO1623" s="303">
        <v>0</v>
      </c>
      <c r="BP1623" s="303">
        <v>0</v>
      </c>
      <c r="BQ1623" s="303">
        <v>0</v>
      </c>
      <c r="BR1623" s="74"/>
      <c r="BS1623" s="144">
        <v>1.0161030999999999E-6</v>
      </c>
      <c r="BT1623" s="144">
        <v>2.6422322E-8</v>
      </c>
      <c r="BU1623" s="144">
        <v>5.4334514E-7</v>
      </c>
      <c r="BV1623" s="144">
        <v>5.2306160999999999E-9</v>
      </c>
      <c r="BW1623" s="144">
        <v>2.6242635999999999E-8</v>
      </c>
      <c r="BX1623" s="144">
        <v>5.3851070000000001E-9</v>
      </c>
      <c r="BY1623" s="144">
        <v>2.9013291999999999E-10</v>
      </c>
      <c r="BZ1623" s="144">
        <v>1.0632815999999999E-8</v>
      </c>
      <c r="CA1623" s="144">
        <v>2.1621275999999999E-9</v>
      </c>
      <c r="CB1623" s="144">
        <v>3.5061437999999999E-8</v>
      </c>
      <c r="CC1623" s="144">
        <v>3.3011195000000001E-10</v>
      </c>
      <c r="CD1623" s="144">
        <v>1.0418107E-8</v>
      </c>
      <c r="CE1623" s="144">
        <v>4.5203475000000004E-12</v>
      </c>
      <c r="CF1623" s="144">
        <v>1.2271924E-8</v>
      </c>
      <c r="CG1623" s="144">
        <v>3.3758173000000001E-7</v>
      </c>
      <c r="CH1623" s="144">
        <v>7.2438891000000002E-10</v>
      </c>
      <c r="CI1623" s="136">
        <v>0</v>
      </c>
      <c r="CJ1623" s="224"/>
      <c r="CK1623" s="201"/>
      <c r="CL1623" s="237" t="s">
        <v>5888</v>
      </c>
    </row>
    <row r="1624" spans="1:93" ht="14.5" customHeight="1">
      <c r="A1624" s="74" t="s">
        <v>5889</v>
      </c>
      <c r="B1624" s="129" t="s">
        <v>5864</v>
      </c>
      <c r="C1624" s="130" t="str">
        <f>MID(A1624,1,12)</f>
        <v>C.050.01.102</v>
      </c>
      <c r="D1624" s="131" t="s">
        <v>764</v>
      </c>
      <c r="E1624" s="129" t="s">
        <v>417</v>
      </c>
      <c r="F1624" s="132" t="s">
        <v>5890</v>
      </c>
      <c r="G1624" s="132">
        <f>J1624+K1624+L1624+M1624</f>
        <v>1.7467446904999998E-3</v>
      </c>
      <c r="H1624" s="348">
        <f t="shared" si="862"/>
        <v>1.7467446904999998E-3</v>
      </c>
      <c r="I1624" s="74"/>
      <c r="J1624" s="132">
        <f>P1624+Q1624+R1624+S1624</f>
        <v>5.0103120599999996E-5</v>
      </c>
      <c r="K1624" s="132">
        <f>N1624+O1624+T1624</f>
        <v>1.2495224300000001E-4</v>
      </c>
      <c r="L1624" s="300">
        <f>U1624+IF(V1624="x",0,V1624)+IF(W1624="x",0,W1624)+IF(X1624="x",0,X1624)+Y1624+Z1624</f>
        <v>2.6189492689999999E-4</v>
      </c>
      <c r="M1624" s="132">
        <v>1.3097943999999999E-3</v>
      </c>
      <c r="N1624" s="304">
        <v>7.3500921000000004E-5</v>
      </c>
      <c r="O1624" s="304">
        <v>5.1451322E-5</v>
      </c>
      <c r="P1624" s="304">
        <v>4.3226195999999999E-5</v>
      </c>
      <c r="Q1624" s="304">
        <v>6.8769245999999996E-6</v>
      </c>
      <c r="R1624" s="132">
        <v>0</v>
      </c>
      <c r="S1624" s="132">
        <v>0</v>
      </c>
      <c r="T1624" s="132">
        <v>0</v>
      </c>
      <c r="U1624" s="304">
        <v>9.1689269000000002E-6</v>
      </c>
      <c r="V1624" s="132">
        <v>0</v>
      </c>
      <c r="W1624" s="132">
        <v>2.5272599999999999E-4</v>
      </c>
      <c r="X1624" s="132">
        <v>0</v>
      </c>
      <c r="Y1624" s="132">
        <v>0</v>
      </c>
      <c r="Z1624" s="132">
        <v>0</v>
      </c>
      <c r="AA1624" s="74"/>
      <c r="AB1624" s="301">
        <f>M1624/0.133</f>
        <v>9.8480781954887204E-3</v>
      </c>
      <c r="AC1624" s="338">
        <f t="shared" si="863"/>
        <v>9.8480781954887204E-3</v>
      </c>
      <c r="AD1624" s="74"/>
      <c r="AE1624" s="136">
        <v>0.16855502</v>
      </c>
      <c r="AF1624" s="136">
        <v>0.11070877</v>
      </c>
      <c r="AG1624" s="136">
        <v>3.4258919999999998E-2</v>
      </c>
      <c r="AH1624" s="136">
        <v>0</v>
      </c>
      <c r="AI1624" s="136">
        <v>2.9410160999999999E-3</v>
      </c>
      <c r="AJ1624" s="136">
        <v>1.2886427000000001E-2</v>
      </c>
      <c r="AK1624" s="136">
        <v>7.7598948000000001E-3</v>
      </c>
      <c r="AL1624" s="74"/>
      <c r="AM1624" s="133">
        <v>1.9582584999999999E-4</v>
      </c>
      <c r="AN1624" s="340">
        <f t="shared" si="864"/>
        <v>1.9582584999999999E-4</v>
      </c>
      <c r="AP1624" s="133">
        <v>1.8476315999999999E-4</v>
      </c>
      <c r="AQ1624" s="145">
        <v>8.2689144999999994E-6</v>
      </c>
      <c r="AR1624" s="145">
        <v>2.7937764000000002E-6</v>
      </c>
      <c r="AS1624" s="134">
        <f>AV1624+AY1624+AZ1624+BA1624+BB1624+BJ1624+BK1624+BO1624</f>
        <v>1.10769278246E-8</v>
      </c>
      <c r="AT1624" s="135">
        <f>AW1624+AX1624+BC1624+BD1624+BE1624+BF1624+BG1624+BH1624+BI1624+BL1624+BP1624+BQ1624</f>
        <v>3.0580305187999995E-11</v>
      </c>
      <c r="AU1624" s="135">
        <f>BM1624+BN1624</f>
        <v>3.9128522090999999E-4</v>
      </c>
      <c r="AV1624" s="302">
        <v>9.1390168000000004E-9</v>
      </c>
      <c r="AW1624" s="302">
        <v>2.7574619999999999E-11</v>
      </c>
      <c r="AX1624" s="302">
        <v>7.5337799999999999E-16</v>
      </c>
      <c r="AY1624" s="303">
        <v>0</v>
      </c>
      <c r="AZ1624" s="303">
        <v>0</v>
      </c>
      <c r="BA1624" s="302">
        <v>6.4274246000000003E-12</v>
      </c>
      <c r="BB1624" s="302">
        <v>1.9314835999999999E-9</v>
      </c>
      <c r="BC1624" s="302">
        <v>9.1114041000000001E-13</v>
      </c>
      <c r="BD1624" s="302">
        <v>2.0937914000000001E-12</v>
      </c>
      <c r="BE1624" s="303">
        <v>0</v>
      </c>
      <c r="BF1624" s="303">
        <v>0</v>
      </c>
      <c r="BG1624" s="303">
        <v>0</v>
      </c>
      <c r="BH1624" s="303">
        <v>0</v>
      </c>
      <c r="BI1624" s="303">
        <v>0</v>
      </c>
      <c r="BJ1624" s="303">
        <v>0</v>
      </c>
      <c r="BK1624" s="303">
        <v>0</v>
      </c>
      <c r="BL1624" s="303">
        <v>0</v>
      </c>
      <c r="BM1624" s="302">
        <v>1.8506091000000001E-7</v>
      </c>
      <c r="BN1624" s="303">
        <v>3.9110015999999998E-4</v>
      </c>
      <c r="BO1624" s="303">
        <v>0</v>
      </c>
      <c r="BP1624" s="303">
        <v>0</v>
      </c>
      <c r="BQ1624" s="303">
        <v>0</v>
      </c>
      <c r="BR1624" s="74"/>
      <c r="BS1624" s="144">
        <v>5.0776228E-7</v>
      </c>
      <c r="BT1624" s="144">
        <v>1.6551314000000001E-8</v>
      </c>
      <c r="BU1624" s="144">
        <v>2.7459055999999999E-7</v>
      </c>
      <c r="BV1624" s="136">
        <v>0</v>
      </c>
      <c r="BW1624" s="144">
        <v>1.6686401E-8</v>
      </c>
      <c r="BX1624" s="144">
        <v>4.1609951000000001E-9</v>
      </c>
      <c r="BY1624" s="136">
        <v>0</v>
      </c>
      <c r="BZ1624" s="144">
        <v>6.3154950999999996E-9</v>
      </c>
      <c r="CA1624" s="136">
        <v>0</v>
      </c>
      <c r="CB1624" s="136">
        <v>0</v>
      </c>
      <c r="CC1624" s="136">
        <v>0</v>
      </c>
      <c r="CD1624" s="136">
        <v>0</v>
      </c>
      <c r="CE1624" s="136">
        <v>0</v>
      </c>
      <c r="CF1624" s="144">
        <v>8.9587774999999996E-9</v>
      </c>
      <c r="CG1624" s="144">
        <v>1.7607661999999999E-7</v>
      </c>
      <c r="CH1624" s="144">
        <v>4.4221265999999997E-9</v>
      </c>
      <c r="CI1624" s="136">
        <v>0</v>
      </c>
      <c r="CJ1624" s="224"/>
      <c r="CK1624" s="201"/>
      <c r="CL1624" s="237" t="s">
        <v>5888</v>
      </c>
    </row>
    <row r="1625" spans="1:93" ht="14.5" customHeight="1">
      <c r="B1625" s="129" t="s">
        <v>5864</v>
      </c>
      <c r="C1625" s="127" t="s">
        <v>425</v>
      </c>
      <c r="D1625" s="127" t="s">
        <v>426</v>
      </c>
      <c r="G1625" s="74"/>
      <c r="H1625" s="74"/>
      <c r="I1625" s="74"/>
      <c r="J1625" s="74"/>
      <c r="K1625" s="74"/>
      <c r="L1625" s="74"/>
      <c r="M1625" s="74"/>
      <c r="N1625" s="74"/>
      <c r="O1625" s="74"/>
      <c r="P1625" s="74"/>
      <c r="Q1625" s="74"/>
      <c r="R1625" s="74"/>
      <c r="S1625" s="74"/>
      <c r="T1625" s="74"/>
      <c r="U1625" s="74"/>
      <c r="V1625" s="74"/>
      <c r="W1625" s="74"/>
      <c r="X1625" s="74"/>
      <c r="Y1625" s="74"/>
      <c r="Z1625" s="74"/>
      <c r="AA1625" s="74"/>
      <c r="AB1625" s="74"/>
      <c r="AC1625" s="74"/>
      <c r="AD1625" s="74"/>
      <c r="AE1625" s="74"/>
      <c r="AF1625" s="74"/>
      <c r="AG1625" s="74"/>
      <c r="AH1625" s="74"/>
      <c r="AI1625" s="74"/>
      <c r="AJ1625" s="74"/>
      <c r="AK1625" s="74"/>
      <c r="AL1625" s="74"/>
      <c r="AM1625" s="74"/>
      <c r="AN1625" s="74"/>
      <c r="AP1625" s="74"/>
      <c r="AQ1625" s="74"/>
      <c r="AR1625" s="74"/>
      <c r="AS1625" s="74"/>
      <c r="AT1625" s="74"/>
      <c r="AU1625" s="74"/>
      <c r="AV1625" s="74"/>
      <c r="AW1625" s="74"/>
      <c r="AX1625" s="74"/>
      <c r="AY1625" s="74"/>
      <c r="AZ1625" s="74"/>
      <c r="BA1625" s="74"/>
      <c r="BB1625" s="74"/>
      <c r="BC1625" s="74"/>
      <c r="BD1625" s="74"/>
      <c r="BE1625" s="74"/>
      <c r="BF1625" s="74"/>
      <c r="BG1625" s="74"/>
      <c r="BH1625" s="74"/>
      <c r="BI1625" s="74"/>
      <c r="BJ1625" s="74"/>
      <c r="BK1625" s="74"/>
      <c r="BL1625" s="74"/>
      <c r="BM1625" s="74"/>
      <c r="BN1625" s="74"/>
      <c r="BO1625" s="74"/>
      <c r="BP1625" s="74"/>
      <c r="BQ1625" s="74"/>
      <c r="BR1625" s="74"/>
      <c r="BS1625" s="74"/>
      <c r="BT1625" s="74"/>
      <c r="BU1625" s="74"/>
      <c r="BV1625" s="74"/>
      <c r="BW1625" s="74"/>
      <c r="BX1625" s="74"/>
      <c r="BY1625" s="74"/>
      <c r="BZ1625" s="74"/>
      <c r="CA1625" s="74"/>
      <c r="CB1625" s="74"/>
      <c r="CC1625" s="74"/>
      <c r="CD1625" s="74"/>
      <c r="CE1625" s="74"/>
      <c r="CF1625" s="74"/>
      <c r="CG1625" s="74"/>
      <c r="CH1625" s="74"/>
      <c r="CI1625" s="74"/>
      <c r="CJ1625" s="232"/>
      <c r="CK1625" s="202"/>
      <c r="CL1625" s="89"/>
    </row>
    <row r="1626" spans="1:93" ht="14.5" customHeight="1">
      <c r="A1626" s="74" t="s">
        <v>5891</v>
      </c>
      <c r="B1626" s="129" t="s">
        <v>5864</v>
      </c>
      <c r="C1626" s="130" t="str">
        <f t="shared" ref="C1626:C1631" si="865">MID(A1626,1,12)</f>
        <v>C.060.01.103</v>
      </c>
      <c r="D1626" s="131" t="s">
        <v>426</v>
      </c>
      <c r="E1626" s="129" t="s">
        <v>417</v>
      </c>
      <c r="F1626" s="132" t="s">
        <v>5892</v>
      </c>
      <c r="G1626" s="132">
        <f t="shared" ref="G1626:G1631" si="866">J1626+K1626+L1626+M1626</f>
        <v>5.9794329089000002E-2</v>
      </c>
      <c r="H1626" s="348">
        <f t="shared" ref="H1626:H1631" si="867">G1626</f>
        <v>5.9794329089000002E-2</v>
      </c>
      <c r="I1626" s="74"/>
      <c r="J1626" s="132">
        <f t="shared" ref="J1626:J1631" si="868">P1626+Q1626+R1626+S1626</f>
        <v>1.1692793980000002E-3</v>
      </c>
      <c r="K1626" s="132">
        <f t="shared" ref="K1626:K1631" si="869">N1626+O1626+T1626</f>
        <v>2.8709948100000002E-3</v>
      </c>
      <c r="L1626" s="300">
        <f t="shared" ref="L1626:L1631" si="870">U1626+IF(V1626="x",0,V1626)+IF(W1626="x",0,W1626)+IF(X1626="x",0,X1626)+Y1626+Z1626</f>
        <v>2.6368026880999998E-2</v>
      </c>
      <c r="M1626" s="132">
        <v>2.9386028000000002E-2</v>
      </c>
      <c r="N1626" s="132">
        <v>1.1838027000000001E-3</v>
      </c>
      <c r="O1626" s="132">
        <v>1.1811503000000001E-3</v>
      </c>
      <c r="P1626" s="132">
        <v>4.6815224000000002E-4</v>
      </c>
      <c r="Q1626" s="304">
        <v>8.2083164999999998E-5</v>
      </c>
      <c r="R1626" s="304">
        <v>1.8268343E-5</v>
      </c>
      <c r="S1626" s="132">
        <v>6.0077565000000001E-4</v>
      </c>
      <c r="T1626" s="132">
        <v>5.0604180999999995E-4</v>
      </c>
      <c r="U1626" s="304">
        <v>1.5965303999999999E-5</v>
      </c>
      <c r="V1626" s="132">
        <v>2.6169000000000001E-2</v>
      </c>
      <c r="W1626" s="304">
        <v>7.3663207000000002E-5</v>
      </c>
      <c r="X1626" s="132">
        <v>1.0939837E-4</v>
      </c>
      <c r="Y1626" s="132">
        <v>0</v>
      </c>
      <c r="Z1626" s="132">
        <v>0</v>
      </c>
      <c r="AA1626" s="74"/>
      <c r="AB1626" s="301">
        <f t="shared" ref="AB1626:AB1631" si="871">M1626/0.133</f>
        <v>0.22094757894736841</v>
      </c>
      <c r="AC1626" s="338">
        <f t="shared" ref="AC1626:AC1631" si="872">AB1626</f>
        <v>0.22094757894736841</v>
      </c>
      <c r="AD1626" s="74"/>
      <c r="AE1626" s="136">
        <v>3.1832248999999999</v>
      </c>
      <c r="AF1626" s="136">
        <v>3.1704419000000001</v>
      </c>
      <c r="AG1626" s="136">
        <v>9.9868773000000004E-3</v>
      </c>
      <c r="AH1626" s="136">
        <v>0</v>
      </c>
      <c r="AI1626" s="136">
        <v>0</v>
      </c>
      <c r="AJ1626" s="136">
        <v>1.1494225E-4</v>
      </c>
      <c r="AK1626" s="136">
        <v>2.6811564999999998E-3</v>
      </c>
      <c r="AL1626" s="74"/>
      <c r="AM1626" s="133">
        <v>4.4914765000000001E-3</v>
      </c>
      <c r="AN1626" s="340">
        <f t="shared" ref="AN1626:AN1631" si="873">AM1626</f>
        <v>4.4914765000000001E-3</v>
      </c>
      <c r="AP1626" s="133">
        <v>4.0525444000000001E-3</v>
      </c>
      <c r="AQ1626" s="133">
        <v>2.3083315E-4</v>
      </c>
      <c r="AR1626" s="133">
        <v>2.0809891000000001E-4</v>
      </c>
      <c r="AS1626" s="134">
        <f t="shared" ref="AS1626:AS1631" si="874">AV1626+AY1626+AZ1626+BA1626+BB1626+BJ1626+BK1626+BO1626</f>
        <v>2.4295829368692E-7</v>
      </c>
      <c r="AT1626" s="135">
        <f t="shared" ref="AT1626:AT1631" si="875">AW1626+AX1626+BC1626+BD1626+BE1626+BF1626+BG1626+BH1626+BI1626+BL1626+BP1626+BQ1626</f>
        <v>8.5367289959680002E-10</v>
      </c>
      <c r="AU1626" s="135">
        <f t="shared" ref="AU1626:AU1631" si="876">BM1626+BN1626</f>
        <v>2.91455059984E-2</v>
      </c>
      <c r="AV1626" s="302">
        <v>2.0640598000000001E-7</v>
      </c>
      <c r="AW1626" s="302">
        <v>6.2281907999999996E-10</v>
      </c>
      <c r="AX1626" s="302">
        <v>1.7014265E-14</v>
      </c>
      <c r="AY1626" s="302">
        <v>2.4035888E-11</v>
      </c>
      <c r="AZ1626" s="302">
        <v>5.1420091999999996E-13</v>
      </c>
      <c r="BA1626" s="302">
        <v>6.9613495000000001E-11</v>
      </c>
      <c r="BB1626" s="302">
        <v>3.0153373999999999E-8</v>
      </c>
      <c r="BC1626" s="302">
        <v>1.0398804999999999E-11</v>
      </c>
      <c r="BD1626" s="302">
        <v>3.8925302999999998E-11</v>
      </c>
      <c r="BE1626" s="302">
        <v>1.4635906000000001E-13</v>
      </c>
      <c r="BF1626" s="302">
        <v>5.7019345999999999E-15</v>
      </c>
      <c r="BG1626" s="302">
        <v>1.3675224E-13</v>
      </c>
      <c r="BH1626" s="302">
        <v>8.8204902000000006E-15</v>
      </c>
      <c r="BI1626" s="302">
        <v>1.7443607E-14</v>
      </c>
      <c r="BJ1626" s="302">
        <v>5.9096303E-11</v>
      </c>
      <c r="BK1626" s="302">
        <v>6.2456797999999998E-9</v>
      </c>
      <c r="BL1626" s="302">
        <v>1.8119762E-10</v>
      </c>
      <c r="BM1626" s="302">
        <v>3.0279984000000002E-6</v>
      </c>
      <c r="BN1626" s="303">
        <v>2.9142477999999999E-2</v>
      </c>
      <c r="BO1626" s="303">
        <v>0</v>
      </c>
      <c r="BP1626" s="303">
        <v>0</v>
      </c>
      <c r="BQ1626" s="303">
        <v>0</v>
      </c>
      <c r="BR1626" s="74"/>
      <c r="BS1626" s="144">
        <v>1.1520872E-5</v>
      </c>
      <c r="BT1626" s="144">
        <v>2.9958395000000002E-7</v>
      </c>
      <c r="BU1626" s="144">
        <v>6.1606046999999996E-6</v>
      </c>
      <c r="BV1626" s="144">
        <v>5.9306242E-8</v>
      </c>
      <c r="BW1626" s="144">
        <v>2.9754661999999998E-7</v>
      </c>
      <c r="BX1626" s="144">
        <v>6.1057905000000003E-8</v>
      </c>
      <c r="BY1626" s="144">
        <v>3.2896112000000002E-9</v>
      </c>
      <c r="BZ1626" s="144">
        <v>1.2055794999999999E-7</v>
      </c>
      <c r="CA1626" s="144">
        <v>2.451483E-8</v>
      </c>
      <c r="CB1626" s="144">
        <v>3.9753675000000001E-7</v>
      </c>
      <c r="CC1626" s="144">
        <v>3.7429050000000003E-9</v>
      </c>
      <c r="CD1626" s="144">
        <v>1.1812351E-7</v>
      </c>
      <c r="CE1626" s="144">
        <v>5.1253010000000003E-11</v>
      </c>
      <c r="CF1626" s="144">
        <v>1.3914264000000001E-7</v>
      </c>
      <c r="CG1626" s="144">
        <v>3.8275995999999998E-6</v>
      </c>
      <c r="CH1626" s="144">
        <v>8.2133316000000003E-9</v>
      </c>
      <c r="CI1626" s="136">
        <v>0</v>
      </c>
      <c r="CJ1626" s="224"/>
      <c r="CK1626" s="201"/>
      <c r="CL1626" s="110" t="s">
        <v>5893</v>
      </c>
    </row>
    <row r="1627" spans="1:93" ht="14.5" customHeight="1">
      <c r="A1627" s="74" t="s">
        <v>5894</v>
      </c>
      <c r="B1627" s="129" t="s">
        <v>5864</v>
      </c>
      <c r="C1627" s="130" t="str">
        <f t="shared" si="865"/>
        <v>C.060.01.104</v>
      </c>
      <c r="D1627" s="131" t="s">
        <v>426</v>
      </c>
      <c r="E1627" s="129" t="s">
        <v>427</v>
      </c>
      <c r="F1627" s="132" t="s">
        <v>5895</v>
      </c>
      <c r="G1627" s="132">
        <f t="shared" si="866"/>
        <v>3.0844992706799998E-4</v>
      </c>
      <c r="H1627" s="348">
        <f t="shared" si="867"/>
        <v>3.0844992706799998E-4</v>
      </c>
      <c r="I1627" s="74"/>
      <c r="J1627" s="132">
        <f t="shared" si="868"/>
        <v>1.5574536045000001E-5</v>
      </c>
      <c r="K1627" s="132">
        <f t="shared" si="869"/>
        <v>2.6868457900000002E-5</v>
      </c>
      <c r="L1627" s="300">
        <f t="shared" si="870"/>
        <v>1.2441854312300003E-4</v>
      </c>
      <c r="M1627" s="132">
        <v>1.4158838999999999E-4</v>
      </c>
      <c r="N1627" s="304">
        <v>8.7599738999999998E-6</v>
      </c>
      <c r="O1627" s="304">
        <v>1.5949125000000001E-5</v>
      </c>
      <c r="P1627" s="304">
        <v>1.1438933E-5</v>
      </c>
      <c r="Q1627" s="304">
        <v>1.5290732000000001E-6</v>
      </c>
      <c r="R1627" s="304">
        <v>9.7844245000000001E-8</v>
      </c>
      <c r="S1627" s="304">
        <v>2.5086856000000001E-6</v>
      </c>
      <c r="T1627" s="304">
        <v>2.159359E-6</v>
      </c>
      <c r="U1627" s="304">
        <v>1.5443544E-6</v>
      </c>
      <c r="V1627" s="132">
        <v>1.2148789000000001E-4</v>
      </c>
      <c r="W1627" s="304">
        <v>9.0634224000000003E-7</v>
      </c>
      <c r="X1627" s="304">
        <v>4.4293391999999999E-7</v>
      </c>
      <c r="Y1627" s="304">
        <v>3.7022563000000003E-8</v>
      </c>
      <c r="Z1627" s="132">
        <v>0</v>
      </c>
      <c r="AA1627" s="74"/>
      <c r="AB1627" s="301">
        <f t="shared" si="871"/>
        <v>1.0645743609022556E-3</v>
      </c>
      <c r="AC1627" s="338">
        <f t="shared" si="872"/>
        <v>1.0645743609022556E-3</v>
      </c>
      <c r="AD1627" s="74"/>
      <c r="AE1627" s="136">
        <v>1.6375819E-2</v>
      </c>
      <c r="AF1627" s="136">
        <v>1.6204643000000001E-2</v>
      </c>
      <c r="AG1627" s="136">
        <v>1.2287335E-4</v>
      </c>
      <c r="AH1627" s="136">
        <v>0</v>
      </c>
      <c r="AI1627" s="144">
        <v>1.2135328E-5</v>
      </c>
      <c r="AJ1627" s="144">
        <v>1.322169E-5</v>
      </c>
      <c r="AK1627" s="144">
        <v>2.2946029999999999E-5</v>
      </c>
      <c r="AM1627" s="145">
        <v>2.4329643999999999E-5</v>
      </c>
      <c r="AN1627" s="340">
        <f t="shared" si="873"/>
        <v>2.4329643999999999E-5</v>
      </c>
      <c r="AP1627" s="145">
        <v>2.2134576000000001E-5</v>
      </c>
      <c r="AQ1627" s="145">
        <v>1.1762012999999999E-6</v>
      </c>
      <c r="AR1627" s="145">
        <v>1.0188671999999999E-6</v>
      </c>
      <c r="AS1627" s="134">
        <f t="shared" si="874"/>
        <v>1.3270129338981999E-9</v>
      </c>
      <c r="AT1627" s="135">
        <f t="shared" si="875"/>
        <v>4.3498566984136901E-12</v>
      </c>
      <c r="AU1627" s="135">
        <f t="shared" si="876"/>
        <v>1.4269848930999998E-4</v>
      </c>
      <c r="AV1627" s="302">
        <v>9.9624667E-10</v>
      </c>
      <c r="AW1627" s="302">
        <v>3.0061916999999999E-12</v>
      </c>
      <c r="AX1627" s="302">
        <v>8.2120695000000002E-17</v>
      </c>
      <c r="AY1627" s="302">
        <v>1.095545E-13</v>
      </c>
      <c r="AZ1627" s="302">
        <v>2.8673481999999999E-15</v>
      </c>
      <c r="BA1627" s="302">
        <v>1.7009284E-12</v>
      </c>
      <c r="BB1627" s="302">
        <v>3.0208609999999999E-10</v>
      </c>
      <c r="BC1627" s="302">
        <v>2.4561513000000002E-13</v>
      </c>
      <c r="BD1627" s="302">
        <v>3.5837865000000001E-13</v>
      </c>
      <c r="BE1627" s="302">
        <v>7.2818476999999996E-16</v>
      </c>
      <c r="BF1627" s="302">
        <v>2.3453777999999999E-17</v>
      </c>
      <c r="BG1627" s="302">
        <v>8.7652538000000001E-16</v>
      </c>
      <c r="BH1627" s="302">
        <v>4.0313058999999999E-17</v>
      </c>
      <c r="BI1627" s="302">
        <v>7.4917437999999995E-17</v>
      </c>
      <c r="BJ1627" s="302">
        <v>4.2764832999999999E-13</v>
      </c>
      <c r="BK1627" s="302">
        <v>2.5721363999999998E-11</v>
      </c>
      <c r="BL1627" s="302">
        <v>7.3348050000000001E-13</v>
      </c>
      <c r="BM1627" s="302">
        <v>2.1465931E-7</v>
      </c>
      <c r="BN1627" s="303">
        <v>1.4248382999999999E-4</v>
      </c>
      <c r="BO1627" s="302">
        <v>7.1780132000000005E-13</v>
      </c>
      <c r="BP1627" s="302">
        <v>4.3650079999999999E-15</v>
      </c>
      <c r="BQ1627" s="302">
        <v>1.9529369E-19</v>
      </c>
      <c r="BR1627" s="74"/>
      <c r="BS1627" s="144">
        <v>6.3094648000000004E-8</v>
      </c>
      <c r="BT1627" s="144">
        <v>3.0553743000000001E-9</v>
      </c>
      <c r="BU1627" s="144">
        <v>2.9683157999999999E-8</v>
      </c>
      <c r="BV1627" s="144">
        <v>2.5309823000000001E-10</v>
      </c>
      <c r="BW1627" s="144">
        <v>2.3885033E-9</v>
      </c>
      <c r="BX1627" s="144">
        <v>1.1493614999999999E-9</v>
      </c>
      <c r="BY1627" s="144">
        <v>1.4166121E-11</v>
      </c>
      <c r="BZ1627" s="144">
        <v>1.8566120999999999E-9</v>
      </c>
      <c r="CA1627" s="144">
        <v>1.3130008999999999E-10</v>
      </c>
      <c r="CB1627" s="144">
        <v>1.6600118999999999E-9</v>
      </c>
      <c r="CC1627" s="144">
        <v>2.1045617000000001E-11</v>
      </c>
      <c r="CD1627" s="144">
        <v>4.7819576E-10</v>
      </c>
      <c r="CE1627" s="144">
        <v>3.932854E-13</v>
      </c>
      <c r="CF1627" s="144">
        <v>2.5913868999999999E-9</v>
      </c>
      <c r="CG1627" s="144">
        <v>1.9515444999999999E-8</v>
      </c>
      <c r="CH1627" s="144">
        <v>1.9355066000000001E-10</v>
      </c>
      <c r="CI1627" s="144">
        <v>1.0304560999999999E-10</v>
      </c>
      <c r="CJ1627" s="224"/>
      <c r="CK1627" s="201"/>
      <c r="CL1627" s="110" t="s">
        <v>5896</v>
      </c>
    </row>
    <row r="1628" spans="1:93" ht="14.5" customHeight="1">
      <c r="A1628" s="74" t="s">
        <v>5897</v>
      </c>
      <c r="B1628" s="129" t="s">
        <v>5864</v>
      </c>
      <c r="C1628" s="130" t="str">
        <f t="shared" si="865"/>
        <v>C.060.01.105</v>
      </c>
      <c r="D1628" s="131" t="s">
        <v>426</v>
      </c>
      <c r="E1628" s="129" t="s">
        <v>417</v>
      </c>
      <c r="F1628" s="132" t="s">
        <v>5898</v>
      </c>
      <c r="G1628" s="132">
        <f t="shared" si="866"/>
        <v>2.2032138271500003E-2</v>
      </c>
      <c r="H1628" s="348">
        <f t="shared" si="867"/>
        <v>2.2032138271500003E-2</v>
      </c>
      <c r="I1628" s="74"/>
      <c r="J1628" s="132">
        <f t="shared" si="868"/>
        <v>1.1124668546999999E-3</v>
      </c>
      <c r="K1628" s="132">
        <f t="shared" si="869"/>
        <v>1.9191755500000001E-3</v>
      </c>
      <c r="L1628" s="300">
        <f t="shared" si="870"/>
        <v>8.8870388668000014E-3</v>
      </c>
      <c r="M1628" s="132">
        <v>1.0113456999999999E-2</v>
      </c>
      <c r="N1628" s="132">
        <v>6.2571242E-4</v>
      </c>
      <c r="O1628" s="132">
        <v>1.1392232E-3</v>
      </c>
      <c r="P1628" s="132">
        <v>8.1706664000000002E-4</v>
      </c>
      <c r="Q1628" s="132">
        <v>1.0921950999999999E-4</v>
      </c>
      <c r="R1628" s="304">
        <v>6.9888747000000002E-6</v>
      </c>
      <c r="S1628" s="132">
        <v>1.7919183E-4</v>
      </c>
      <c r="T1628" s="132">
        <v>1.5423993E-4</v>
      </c>
      <c r="U1628" s="132">
        <v>1.1031103E-4</v>
      </c>
      <c r="V1628" s="132">
        <v>8.6777065E-3</v>
      </c>
      <c r="W1628" s="304">
        <v>6.4738730999999995E-5</v>
      </c>
      <c r="X1628" s="304">
        <v>3.1638136999999999E-5</v>
      </c>
      <c r="Y1628" s="304">
        <v>2.6444688000000002E-6</v>
      </c>
      <c r="Z1628" s="132">
        <v>0</v>
      </c>
      <c r="AA1628" s="74"/>
      <c r="AB1628" s="301">
        <f t="shared" si="871"/>
        <v>7.6041030075187963E-2</v>
      </c>
      <c r="AC1628" s="338">
        <f t="shared" si="872"/>
        <v>7.6041030075187963E-2</v>
      </c>
      <c r="AD1628" s="74"/>
      <c r="AE1628" s="136">
        <v>1.1697013999999999</v>
      </c>
      <c r="AF1628" s="136">
        <v>1.1574745</v>
      </c>
      <c r="AG1628" s="136">
        <v>8.7766679999999996E-3</v>
      </c>
      <c r="AH1628" s="136">
        <v>0</v>
      </c>
      <c r="AI1628" s="136">
        <v>8.6680915000000001E-4</v>
      </c>
      <c r="AJ1628" s="136">
        <v>9.4440644000000004E-4</v>
      </c>
      <c r="AK1628" s="136">
        <v>1.6390021999999999E-3</v>
      </c>
      <c r="AL1628" s="74"/>
      <c r="AM1628" s="133">
        <v>1.7378317E-3</v>
      </c>
      <c r="AN1628" s="340">
        <f t="shared" si="873"/>
        <v>1.7378317E-3</v>
      </c>
      <c r="AP1628" s="133">
        <v>1.5810411000000001E-3</v>
      </c>
      <c r="AQ1628" s="145">
        <v>8.4014375000000005E-5</v>
      </c>
      <c r="AR1628" s="145">
        <v>7.2776230999999994E-5</v>
      </c>
      <c r="AS1628" s="134">
        <f t="shared" si="874"/>
        <v>9.4786639153990022E-8</v>
      </c>
      <c r="AT1628" s="135">
        <f t="shared" si="875"/>
        <v>3.1070405117724895E-10</v>
      </c>
      <c r="AU1628" s="135">
        <f t="shared" si="876"/>
        <v>1.0192749807999999E-2</v>
      </c>
      <c r="AV1628" s="302">
        <v>7.1160477000000006E-8</v>
      </c>
      <c r="AW1628" s="302">
        <v>2.1472797999999999E-10</v>
      </c>
      <c r="AX1628" s="302">
        <v>5.8657640000000002E-15</v>
      </c>
      <c r="AY1628" s="302">
        <v>7.8253213999999992E-12</v>
      </c>
      <c r="AZ1628" s="302">
        <v>2.0481058999999999E-13</v>
      </c>
      <c r="BA1628" s="302">
        <v>1.2149489E-10</v>
      </c>
      <c r="BB1628" s="302">
        <v>2.1577579000000001E-8</v>
      </c>
      <c r="BC1628" s="302">
        <v>1.7543938E-11</v>
      </c>
      <c r="BD1628" s="302">
        <v>2.5598474999999999E-11</v>
      </c>
      <c r="BE1628" s="302">
        <v>5.2013198000000002E-14</v>
      </c>
      <c r="BF1628" s="302">
        <v>1.6752698999999999E-15</v>
      </c>
      <c r="BG1628" s="302">
        <v>6.2608955999999996E-14</v>
      </c>
      <c r="BH1628" s="302">
        <v>2.8795042E-15</v>
      </c>
      <c r="BI1628" s="302">
        <v>5.3512456000000003E-15</v>
      </c>
      <c r="BJ1628" s="302">
        <v>3.0546309000000002E-11</v>
      </c>
      <c r="BK1628" s="302">
        <v>1.8372403000000001E-9</v>
      </c>
      <c r="BL1628" s="302">
        <v>5.2391463999999998E-11</v>
      </c>
      <c r="BM1628" s="302">
        <v>1.5332807999999998E-5</v>
      </c>
      <c r="BN1628" s="303">
        <v>1.0177416999999999E-2</v>
      </c>
      <c r="BO1628" s="302">
        <v>5.1271523000000001E-11</v>
      </c>
      <c r="BP1628" s="302">
        <v>3.1178628999999998E-13</v>
      </c>
      <c r="BQ1628" s="302">
        <v>1.3949549E-17</v>
      </c>
      <c r="BR1628" s="74"/>
      <c r="BS1628" s="144">
        <v>4.5067606E-6</v>
      </c>
      <c r="BT1628" s="144">
        <v>2.1824102E-7</v>
      </c>
      <c r="BU1628" s="144">
        <v>2.1202256000000002E-6</v>
      </c>
      <c r="BV1628" s="144">
        <v>1.8078445000000001E-8</v>
      </c>
      <c r="BW1628" s="144">
        <v>1.7060737999999999E-7</v>
      </c>
      <c r="BX1628" s="144">
        <v>8.2097247999999997E-8</v>
      </c>
      <c r="BY1628" s="144">
        <v>1.0118658E-9</v>
      </c>
      <c r="BZ1628" s="144">
        <v>1.3261514999999999E-7</v>
      </c>
      <c r="CA1628" s="144">
        <v>9.3785777000000002E-9</v>
      </c>
      <c r="CB1628" s="144">
        <v>1.1857227999999999E-7</v>
      </c>
      <c r="CC1628" s="144">
        <v>1.5032583999999999E-9</v>
      </c>
      <c r="CD1628" s="144">
        <v>3.4156840000000001E-8</v>
      </c>
      <c r="CE1628" s="144">
        <v>2.8091814E-11</v>
      </c>
      <c r="CF1628" s="144">
        <v>1.8509905999999999E-7</v>
      </c>
      <c r="CG1628" s="144">
        <v>1.3939603000000001E-6</v>
      </c>
      <c r="CH1628" s="144">
        <v>1.3825047E-8</v>
      </c>
      <c r="CI1628" s="144">
        <v>7.3604005999999997E-9</v>
      </c>
      <c r="CJ1628" s="224"/>
      <c r="CK1628" s="201"/>
      <c r="CL1628" s="89" t="s">
        <v>5899</v>
      </c>
    </row>
    <row r="1629" spans="1:93" ht="14.5" customHeight="1">
      <c r="A1629" s="74" t="s">
        <v>5900</v>
      </c>
      <c r="B1629" s="129" t="s">
        <v>5864</v>
      </c>
      <c r="C1629" s="130" t="str">
        <f t="shared" si="865"/>
        <v>C.060.01.106</v>
      </c>
      <c r="D1629" s="131" t="s">
        <v>426</v>
      </c>
      <c r="E1629" s="129" t="s">
        <v>417</v>
      </c>
      <c r="F1629" s="132" t="s">
        <v>5901</v>
      </c>
      <c r="G1629" s="132">
        <f t="shared" si="866"/>
        <v>2.5704161320700001E-2</v>
      </c>
      <c r="H1629" s="348">
        <f t="shared" si="867"/>
        <v>2.5704161320700001E-2</v>
      </c>
      <c r="I1629" s="74"/>
      <c r="J1629" s="132">
        <f t="shared" si="868"/>
        <v>1.2978780071E-3</v>
      </c>
      <c r="K1629" s="132">
        <f t="shared" si="869"/>
        <v>2.23903822E-3</v>
      </c>
      <c r="L1629" s="300">
        <f t="shared" si="870"/>
        <v>1.0368212093600001E-2</v>
      </c>
      <c r="M1629" s="132">
        <v>1.1799033E-2</v>
      </c>
      <c r="N1629" s="132">
        <v>7.2999782999999996E-4</v>
      </c>
      <c r="O1629" s="132">
        <v>1.3290938E-3</v>
      </c>
      <c r="P1629" s="132">
        <v>9.5324441E-4</v>
      </c>
      <c r="Q1629" s="132">
        <v>1.2742276999999999E-4</v>
      </c>
      <c r="R1629" s="304">
        <v>8.1536871000000006E-6</v>
      </c>
      <c r="S1629" s="132">
        <v>2.0905714E-4</v>
      </c>
      <c r="T1629" s="132">
        <v>1.7994659E-4</v>
      </c>
      <c r="U1629" s="132">
        <v>1.2869619999999999E-4</v>
      </c>
      <c r="V1629" s="132">
        <v>1.0123991000000001E-2</v>
      </c>
      <c r="W1629" s="304">
        <v>7.5528519999999995E-5</v>
      </c>
      <c r="X1629" s="304">
        <v>3.6911159999999997E-5</v>
      </c>
      <c r="Y1629" s="304">
        <v>3.0852135999999999E-6</v>
      </c>
      <c r="Z1629" s="132">
        <v>0</v>
      </c>
      <c r="AA1629" s="74"/>
      <c r="AB1629" s="301">
        <f t="shared" si="871"/>
        <v>8.8714533834586468E-2</v>
      </c>
      <c r="AC1629" s="338">
        <f t="shared" si="872"/>
        <v>8.8714533834586468E-2</v>
      </c>
      <c r="AD1629" s="74"/>
      <c r="AE1629" s="136">
        <v>1.3646516</v>
      </c>
      <c r="AF1629" s="136">
        <v>1.3503868999999999</v>
      </c>
      <c r="AG1629" s="136">
        <v>1.0239445999999999E-2</v>
      </c>
      <c r="AH1629" s="136">
        <v>0</v>
      </c>
      <c r="AI1629" s="136">
        <v>1.0112773E-3</v>
      </c>
      <c r="AJ1629" s="136">
        <v>1.1018075E-3</v>
      </c>
      <c r="AK1629" s="136">
        <v>1.9121692000000001E-3</v>
      </c>
      <c r="AL1629" s="74"/>
      <c r="AM1629" s="133">
        <v>2.0274704000000001E-3</v>
      </c>
      <c r="AN1629" s="340">
        <f t="shared" si="873"/>
        <v>2.0274704000000001E-3</v>
      </c>
      <c r="AP1629" s="133">
        <v>1.8445480000000001E-3</v>
      </c>
      <c r="AQ1629" s="145">
        <v>9.8016771E-5</v>
      </c>
      <c r="AR1629" s="145">
        <v>8.4905601999999994E-5</v>
      </c>
      <c r="AS1629" s="134">
        <f t="shared" si="874"/>
        <v>1.1058441165529001E-7</v>
      </c>
      <c r="AT1629" s="135">
        <f t="shared" si="875"/>
        <v>3.6248806420467408E-10</v>
      </c>
      <c r="AU1629" s="135">
        <f t="shared" si="876"/>
        <v>1.1891541275999999E-2</v>
      </c>
      <c r="AV1629" s="302">
        <v>8.3020556000000003E-8</v>
      </c>
      <c r="AW1629" s="302">
        <v>2.5051598000000001E-10</v>
      </c>
      <c r="AX1629" s="302">
        <v>6.8433912999999999E-15</v>
      </c>
      <c r="AY1629" s="302">
        <v>9.1295416000000004E-12</v>
      </c>
      <c r="AZ1629" s="302">
        <v>2.3894569000000001E-13</v>
      </c>
      <c r="BA1629" s="302">
        <v>1.4174403000000001E-10</v>
      </c>
      <c r="BB1629" s="302">
        <v>2.5173842E-8</v>
      </c>
      <c r="BC1629" s="302">
        <v>2.0467928000000001E-11</v>
      </c>
      <c r="BD1629" s="302">
        <v>2.9864887999999998E-11</v>
      </c>
      <c r="BE1629" s="302">
        <v>6.0682063999999994E-14</v>
      </c>
      <c r="BF1629" s="302">
        <v>1.9544814999999999E-15</v>
      </c>
      <c r="BG1629" s="302">
        <v>7.3043781999999998E-14</v>
      </c>
      <c r="BH1629" s="302">
        <v>3.3594216000000002E-15</v>
      </c>
      <c r="BI1629" s="302">
        <v>6.2431197999999996E-15</v>
      </c>
      <c r="BJ1629" s="302">
        <v>3.5637361000000001E-11</v>
      </c>
      <c r="BK1629" s="302">
        <v>2.1434469999999999E-9</v>
      </c>
      <c r="BL1629" s="302">
        <v>6.1123374999999995E-11</v>
      </c>
      <c r="BM1629" s="302">
        <v>1.7888276000000001E-5</v>
      </c>
      <c r="BN1629" s="303">
        <v>1.1873653E-2</v>
      </c>
      <c r="BO1629" s="302">
        <v>5.9816777000000001E-11</v>
      </c>
      <c r="BP1629" s="302">
        <v>3.6375066999999998E-13</v>
      </c>
      <c r="BQ1629" s="302">
        <v>1.6274474000000001E-17</v>
      </c>
      <c r="BR1629" s="74"/>
      <c r="BS1629" s="144">
        <v>5.2578873000000002E-6</v>
      </c>
      <c r="BT1629" s="144">
        <v>2.5461453E-7</v>
      </c>
      <c r="BU1629" s="144">
        <v>2.4735964999999999E-6</v>
      </c>
      <c r="BV1629" s="144">
        <v>2.1091519E-8</v>
      </c>
      <c r="BW1629" s="144">
        <v>1.9904194000000001E-7</v>
      </c>
      <c r="BX1629" s="144">
        <v>9.5780122999999998E-8</v>
      </c>
      <c r="BY1629" s="144">
        <v>1.1805100999999999E-9</v>
      </c>
      <c r="BZ1629" s="144">
        <v>1.5471766999999999E-7</v>
      </c>
      <c r="CA1629" s="144">
        <v>1.0941674E-8</v>
      </c>
      <c r="CB1629" s="144">
        <v>1.3833432E-7</v>
      </c>
      <c r="CC1629" s="144">
        <v>1.7538013999999999E-9</v>
      </c>
      <c r="CD1629" s="144">
        <v>3.9849646999999999E-8</v>
      </c>
      <c r="CE1629" s="144">
        <v>3.2773783E-11</v>
      </c>
      <c r="CF1629" s="144">
        <v>2.159489E-7</v>
      </c>
      <c r="CG1629" s="144">
        <v>1.6262871E-6</v>
      </c>
      <c r="CH1629" s="144">
        <v>1.6129220999999999E-8</v>
      </c>
      <c r="CI1629" s="144">
        <v>8.5871340000000008E-9</v>
      </c>
      <c r="CJ1629" s="224"/>
      <c r="CK1629" s="201"/>
      <c r="CL1629" s="89" t="s">
        <v>5899</v>
      </c>
      <c r="CM1629" s="237"/>
      <c r="CN1629" s="237"/>
    </row>
    <row r="1630" spans="1:93" ht="14.5" customHeight="1">
      <c r="A1630" s="74" t="s">
        <v>5902</v>
      </c>
      <c r="B1630" s="129" t="s">
        <v>5864</v>
      </c>
      <c r="C1630" s="130" t="str">
        <f t="shared" si="865"/>
        <v>C.060.01.107</v>
      </c>
      <c r="D1630" s="131" t="s">
        <v>426</v>
      </c>
      <c r="E1630" s="129" t="s">
        <v>420</v>
      </c>
      <c r="F1630" s="132" t="s">
        <v>5904</v>
      </c>
      <c r="G1630" s="132">
        <f t="shared" si="866"/>
        <v>9.0322088156000006E-3</v>
      </c>
      <c r="H1630" s="348">
        <f t="shared" si="867"/>
        <v>9.0322088156000006E-3</v>
      </c>
      <c r="I1630" s="74"/>
      <c r="J1630" s="132">
        <f t="shared" si="868"/>
        <v>4.560625446E-4</v>
      </c>
      <c r="K1630" s="132">
        <f t="shared" si="869"/>
        <v>7.8677769700000004E-4</v>
      </c>
      <c r="L1630" s="300">
        <f t="shared" si="870"/>
        <v>3.6432955740000003E-3</v>
      </c>
      <c r="M1630" s="132">
        <v>4.1460730000000001E-3</v>
      </c>
      <c r="N1630" s="132">
        <v>2.5651461000000001E-4</v>
      </c>
      <c r="O1630" s="132">
        <v>4.6703149000000002E-4</v>
      </c>
      <c r="P1630" s="132">
        <v>3.3496143000000001E-4</v>
      </c>
      <c r="Q1630" s="304">
        <v>4.4775202999999999E-5</v>
      </c>
      <c r="R1630" s="304">
        <v>2.8651316000000002E-6</v>
      </c>
      <c r="S1630" s="304">
        <v>7.3460780000000005E-5</v>
      </c>
      <c r="T1630" s="304">
        <v>6.3231597000000005E-5</v>
      </c>
      <c r="U1630" s="304">
        <v>4.5222675000000002E-5</v>
      </c>
      <c r="V1630" s="132">
        <v>3.5574784999999999E-3</v>
      </c>
      <c r="W1630" s="304">
        <v>2.6540035999999998E-5</v>
      </c>
      <c r="X1630" s="304">
        <v>1.2970247E-5</v>
      </c>
      <c r="Y1630" s="304">
        <v>1.0841159999999999E-6</v>
      </c>
      <c r="Z1630" s="132">
        <v>0</v>
      </c>
      <c r="AA1630" s="74"/>
      <c r="AB1630" s="301">
        <f t="shared" si="871"/>
        <v>3.1173481203007516E-2</v>
      </c>
      <c r="AC1630" s="338">
        <f t="shared" si="872"/>
        <v>3.1173481203007516E-2</v>
      </c>
      <c r="AD1630" s="74"/>
      <c r="AE1630" s="136">
        <v>0.47952619000000002</v>
      </c>
      <c r="AF1630" s="136">
        <v>0.47451370999999998</v>
      </c>
      <c r="AG1630" s="136">
        <v>3.5980484000000001E-3</v>
      </c>
      <c r="AH1630" s="136">
        <v>0</v>
      </c>
      <c r="AI1630" s="136">
        <v>3.5535367999999998E-4</v>
      </c>
      <c r="AJ1630" s="136">
        <v>3.8716515999999998E-4</v>
      </c>
      <c r="AK1630" s="136">
        <v>6.7191888999999999E-4</v>
      </c>
      <c r="AL1630" s="74"/>
      <c r="AM1630" s="133">
        <v>7.1243467999999996E-4</v>
      </c>
      <c r="AN1630" s="340">
        <f t="shared" si="873"/>
        <v>7.1243467999999996E-4</v>
      </c>
      <c r="AP1630" s="133">
        <v>6.4815741999999996E-4</v>
      </c>
      <c r="AQ1630" s="145">
        <v>3.4442203999999998E-5</v>
      </c>
      <c r="AR1630" s="145">
        <v>2.9835058E-5</v>
      </c>
      <c r="AS1630" s="134">
        <f t="shared" si="874"/>
        <v>3.8858358605444994E-8</v>
      </c>
      <c r="AT1630" s="135">
        <f t="shared" si="875"/>
        <v>1.2737501318517259E-10</v>
      </c>
      <c r="AU1630" s="135">
        <f t="shared" si="876"/>
        <v>4.1785795777999997E-3</v>
      </c>
      <c r="AV1630" s="302">
        <v>2.917267E-8</v>
      </c>
      <c r="AW1630" s="302">
        <v>8.8029039999999994E-11</v>
      </c>
      <c r="AX1630" s="302">
        <v>2.4047056E-15</v>
      </c>
      <c r="AY1630" s="302">
        <v>3.2080380999999998E-12</v>
      </c>
      <c r="AZ1630" s="302">
        <v>8.3963345E-14</v>
      </c>
      <c r="BA1630" s="302">
        <v>4.9807566999999998E-11</v>
      </c>
      <c r="BB1630" s="302">
        <v>8.8458595000000001E-9</v>
      </c>
      <c r="BC1630" s="302">
        <v>7.1922440000000003E-12</v>
      </c>
      <c r="BD1630" s="302">
        <v>1.049425E-11</v>
      </c>
      <c r="BE1630" s="302">
        <v>2.1323126E-14</v>
      </c>
      <c r="BF1630" s="302">
        <v>6.8678707E-16</v>
      </c>
      <c r="BG1630" s="302">
        <v>2.5666922000000001E-14</v>
      </c>
      <c r="BH1630" s="302">
        <v>1.1804702E-15</v>
      </c>
      <c r="BI1630" s="302">
        <v>2.1937755999999999E-15</v>
      </c>
      <c r="BJ1630" s="302">
        <v>1.2522644999999999E-11</v>
      </c>
      <c r="BK1630" s="302">
        <v>7.5318781999999997E-10</v>
      </c>
      <c r="BL1630" s="302">
        <v>2.1478199000000001E-11</v>
      </c>
      <c r="BM1630" s="302">
        <v>6.2857778E-6</v>
      </c>
      <c r="BN1630" s="303">
        <v>4.1722937999999999E-3</v>
      </c>
      <c r="BO1630" s="302">
        <v>2.1019072E-11</v>
      </c>
      <c r="BP1630" s="302">
        <v>1.2781867999999999E-13</v>
      </c>
      <c r="BQ1630" s="302">
        <v>5.7187026000000002E-18</v>
      </c>
      <c r="BR1630" s="74"/>
      <c r="BS1630" s="144">
        <v>1.8475739000000001E-6</v>
      </c>
      <c r="BT1630" s="144">
        <v>8.9469233999999994E-8</v>
      </c>
      <c r="BU1630" s="144">
        <v>8.6919935999999998E-7</v>
      </c>
      <c r="BV1630" s="144">
        <v>7.4113682000000001E-9</v>
      </c>
      <c r="BW1630" s="144">
        <v>6.9941530999999998E-8</v>
      </c>
      <c r="BX1630" s="144">
        <v>3.3656265999999999E-8</v>
      </c>
      <c r="BY1630" s="144">
        <v>4.1482054E-10</v>
      </c>
      <c r="BZ1630" s="144">
        <v>5.4366386000000003E-8</v>
      </c>
      <c r="CA1630" s="144">
        <v>3.8448048999999997E-9</v>
      </c>
      <c r="CB1630" s="144">
        <v>4.8609425999999999E-8</v>
      </c>
      <c r="CC1630" s="144">
        <v>6.1626989999999995E-10</v>
      </c>
      <c r="CD1630" s="144">
        <v>1.4002804E-8</v>
      </c>
      <c r="CE1630" s="144">
        <v>1.151641E-11</v>
      </c>
      <c r="CF1630" s="144">
        <v>7.5882485000000003E-8</v>
      </c>
      <c r="CG1630" s="144">
        <v>5.7146251000000001E-7</v>
      </c>
      <c r="CH1630" s="144">
        <v>5.6676619999999997E-9</v>
      </c>
      <c r="CI1630" s="144">
        <v>3.0174409000000002E-9</v>
      </c>
      <c r="CJ1630" s="224"/>
      <c r="CK1630" s="201"/>
      <c r="CL1630" s="89" t="s">
        <v>5899</v>
      </c>
      <c r="CM1630" s="237"/>
      <c r="CN1630" s="237"/>
    </row>
    <row r="1631" spans="1:93" ht="14.5" customHeight="1">
      <c r="A1631" s="74" t="s">
        <v>5905</v>
      </c>
      <c r="B1631" s="129" t="s">
        <v>5864</v>
      </c>
      <c r="C1631" s="130" t="str">
        <f t="shared" si="865"/>
        <v>C.060.01.108</v>
      </c>
      <c r="D1631" s="131" t="s">
        <v>426</v>
      </c>
      <c r="E1631" s="129" t="s">
        <v>420</v>
      </c>
      <c r="F1631" s="132" t="s">
        <v>5907</v>
      </c>
      <c r="G1631" s="132">
        <f t="shared" si="866"/>
        <v>8.2253314242399997E-3</v>
      </c>
      <c r="H1631" s="348">
        <f t="shared" si="867"/>
        <v>8.2253314242399997E-3</v>
      </c>
      <c r="I1631" s="74"/>
      <c r="J1631" s="132">
        <f t="shared" si="868"/>
        <v>4.1532095790000004E-4</v>
      </c>
      <c r="K1631" s="132">
        <f t="shared" si="869"/>
        <v>7.1649221799999999E-4</v>
      </c>
      <c r="L1631" s="300">
        <f t="shared" si="870"/>
        <v>3.31782784834E-3</v>
      </c>
      <c r="M1631" s="132">
        <v>3.7756904000000001E-3</v>
      </c>
      <c r="N1631" s="132">
        <v>2.3359929999999999E-4</v>
      </c>
      <c r="O1631" s="132">
        <v>4.2531000999999999E-4</v>
      </c>
      <c r="P1631" s="132">
        <v>3.0503821000000002E-4</v>
      </c>
      <c r="Q1631" s="304">
        <v>4.0775285000000001E-5</v>
      </c>
      <c r="R1631" s="304">
        <v>2.6091798999999999E-6</v>
      </c>
      <c r="S1631" s="304">
        <v>6.6898283000000003E-5</v>
      </c>
      <c r="T1631" s="304">
        <v>5.7582908000000002E-5</v>
      </c>
      <c r="U1631" s="304">
        <v>4.1182783000000002E-5</v>
      </c>
      <c r="V1631" s="132">
        <v>3.2396770999999999E-3</v>
      </c>
      <c r="W1631" s="304">
        <v>2.4169126E-5</v>
      </c>
      <c r="X1631" s="304">
        <v>1.1811571E-5</v>
      </c>
      <c r="Y1631" s="304">
        <v>9.8726833999999999E-7</v>
      </c>
      <c r="Z1631" s="132">
        <v>0</v>
      </c>
      <c r="AA1631" s="74"/>
      <c r="AB1631" s="301">
        <f t="shared" si="871"/>
        <v>2.8388649624060149E-2</v>
      </c>
      <c r="AC1631" s="338">
        <f t="shared" si="872"/>
        <v>2.8388649624060149E-2</v>
      </c>
      <c r="AD1631" s="74"/>
      <c r="AE1631" s="136">
        <v>0.43668852000000002</v>
      </c>
      <c r="AF1631" s="136">
        <v>0.43212381</v>
      </c>
      <c r="AG1631" s="136">
        <v>3.2766227000000001E-3</v>
      </c>
      <c r="AH1631" s="136">
        <v>0</v>
      </c>
      <c r="AI1631" s="136">
        <v>3.2360875000000001E-4</v>
      </c>
      <c r="AJ1631" s="136">
        <v>3.5257840000000001E-4</v>
      </c>
      <c r="AK1631" s="136">
        <v>6.1189413999999996E-4</v>
      </c>
      <c r="AL1631" s="74"/>
      <c r="AM1631" s="133">
        <v>6.4879051000000002E-4</v>
      </c>
      <c r="AN1631" s="340">
        <f t="shared" si="873"/>
        <v>6.4879051000000002E-4</v>
      </c>
      <c r="AP1631" s="133">
        <v>5.9025536E-4</v>
      </c>
      <c r="AQ1631" s="145">
        <v>3.1365366999999999E-5</v>
      </c>
      <c r="AR1631" s="145">
        <v>2.7169792999999999E-5</v>
      </c>
      <c r="AS1631" s="134">
        <f t="shared" si="874"/>
        <v>3.5387011680919997E-8</v>
      </c>
      <c r="AT1631" s="135">
        <f t="shared" si="875"/>
        <v>1.1599617872032181E-10</v>
      </c>
      <c r="AU1631" s="135">
        <f t="shared" si="876"/>
        <v>3.8052931482999998E-3</v>
      </c>
      <c r="AV1631" s="302">
        <v>2.6566578E-8</v>
      </c>
      <c r="AW1631" s="302">
        <v>8.0165112000000002E-11</v>
      </c>
      <c r="AX1631" s="302">
        <v>2.1898851999999999E-15</v>
      </c>
      <c r="AY1631" s="302">
        <v>2.9214533000000001E-12</v>
      </c>
      <c r="AZ1631" s="302">
        <v>7.6462620000000005E-14</v>
      </c>
      <c r="BA1631" s="302">
        <v>4.5358091000000002E-11</v>
      </c>
      <c r="BB1631" s="302">
        <v>8.0556293000000004E-9</v>
      </c>
      <c r="BC1631" s="302">
        <v>6.5497369000000001E-12</v>
      </c>
      <c r="BD1631" s="302">
        <v>9.5567640000000001E-12</v>
      </c>
      <c r="BE1631" s="302">
        <v>1.9418259999999999E-14</v>
      </c>
      <c r="BF1631" s="302">
        <v>6.2543409000000004E-16</v>
      </c>
      <c r="BG1631" s="302">
        <v>2.337401E-14</v>
      </c>
      <c r="BH1631" s="302">
        <v>1.0750149E-15</v>
      </c>
      <c r="BI1631" s="302">
        <v>1.9977983000000001E-15</v>
      </c>
      <c r="BJ1631" s="302">
        <v>1.1403954999999999E-11</v>
      </c>
      <c r="BK1631" s="302">
        <v>6.8590305000000002E-10</v>
      </c>
      <c r="BL1631" s="302">
        <v>1.9559479999999999E-11</v>
      </c>
      <c r="BM1631" s="302">
        <v>5.7242482999999996E-6</v>
      </c>
      <c r="BN1631" s="303">
        <v>3.7995689E-3</v>
      </c>
      <c r="BO1631" s="302">
        <v>1.9141369E-11</v>
      </c>
      <c r="BP1631" s="302">
        <v>1.1640020999999999E-13</v>
      </c>
      <c r="BQ1631" s="302">
        <v>5.2078317999999999E-18</v>
      </c>
      <c r="BR1631" s="74"/>
      <c r="BS1631" s="144">
        <v>1.6825239000000001E-6</v>
      </c>
      <c r="BT1631" s="144">
        <v>8.1476649000000006E-8</v>
      </c>
      <c r="BU1631" s="144">
        <v>7.9155089000000002E-7</v>
      </c>
      <c r="BV1631" s="144">
        <v>6.7492859999999999E-9</v>
      </c>
      <c r="BW1631" s="144">
        <v>6.3693420000000002E-8</v>
      </c>
      <c r="BX1631" s="144">
        <v>3.0649639000000001E-8</v>
      </c>
      <c r="BY1631" s="144">
        <v>3.7776324000000001E-10</v>
      </c>
      <c r="BZ1631" s="144">
        <v>4.9509656000000001E-8</v>
      </c>
      <c r="CA1631" s="144">
        <v>3.5013357000000001E-9</v>
      </c>
      <c r="CB1631" s="144">
        <v>4.4266983999999997E-8</v>
      </c>
      <c r="CC1631" s="144">
        <v>5.6121646E-10</v>
      </c>
      <c r="CD1631" s="144">
        <v>1.2751886999999999E-8</v>
      </c>
      <c r="CE1631" s="144">
        <v>1.0487611E-11</v>
      </c>
      <c r="CF1631" s="144">
        <v>6.9103649000000005E-8</v>
      </c>
      <c r="CG1631" s="144">
        <v>5.2041185999999996E-7</v>
      </c>
      <c r="CH1631" s="144">
        <v>5.1613508E-9</v>
      </c>
      <c r="CI1631" s="144">
        <v>2.7478828999999999E-9</v>
      </c>
      <c r="CJ1631" s="224"/>
      <c r="CK1631" s="201"/>
      <c r="CL1631" s="89" t="s">
        <v>5899</v>
      </c>
      <c r="CM1631" s="151"/>
      <c r="CN1631" s="151"/>
      <c r="CO1631" s="151"/>
    </row>
    <row r="1632" spans="1:93" ht="14.5" customHeight="1">
      <c r="B1632" s="129" t="s">
        <v>5864</v>
      </c>
      <c r="C1632" s="127" t="s">
        <v>428</v>
      </c>
      <c r="D1632" s="127" t="s">
        <v>769</v>
      </c>
      <c r="G1632" s="74"/>
      <c r="H1632" s="74"/>
      <c r="I1632" s="74"/>
      <c r="J1632" s="74"/>
      <c r="K1632" s="74"/>
      <c r="L1632" s="74"/>
      <c r="M1632" s="74"/>
      <c r="N1632" s="74"/>
      <c r="O1632" s="74"/>
      <c r="P1632" s="74"/>
      <c r="Q1632" s="74"/>
      <c r="R1632" s="74"/>
      <c r="S1632" s="74"/>
      <c r="T1632" s="74"/>
      <c r="U1632" s="74"/>
      <c r="V1632" s="74"/>
      <c r="W1632" s="74"/>
      <c r="X1632" s="74"/>
      <c r="Y1632" s="74"/>
      <c r="Z1632" s="74"/>
      <c r="AA1632" s="74"/>
      <c r="AB1632" s="74"/>
      <c r="AC1632" s="74"/>
      <c r="AD1632" s="74"/>
      <c r="AE1632" s="74"/>
      <c r="AF1632" s="74"/>
      <c r="AG1632" s="74"/>
      <c r="AH1632" s="74"/>
      <c r="AI1632" s="74"/>
      <c r="AJ1632" s="74"/>
      <c r="AK1632" s="74"/>
      <c r="AL1632" s="74"/>
      <c r="AM1632" s="74"/>
      <c r="AN1632" s="74"/>
      <c r="AP1632" s="74"/>
      <c r="AQ1632" s="74"/>
      <c r="AR1632" s="74"/>
      <c r="AS1632" s="74"/>
      <c r="AT1632" s="74"/>
      <c r="AU1632" s="74"/>
      <c r="AV1632" s="74"/>
      <c r="AW1632" s="74"/>
      <c r="AX1632" s="74"/>
      <c r="AY1632" s="74"/>
      <c r="AZ1632" s="74"/>
      <c r="BA1632" s="74"/>
      <c r="BB1632" s="74"/>
      <c r="BC1632" s="74"/>
      <c r="BD1632" s="74"/>
      <c r="BE1632" s="74"/>
      <c r="BF1632" s="74"/>
      <c r="BG1632" s="74"/>
      <c r="BH1632" s="74"/>
      <c r="BI1632" s="74"/>
      <c r="BJ1632" s="74"/>
      <c r="BK1632" s="74"/>
      <c r="BL1632" s="74"/>
      <c r="BM1632" s="74"/>
      <c r="BN1632" s="74"/>
      <c r="BO1632" s="74"/>
      <c r="BP1632" s="74"/>
      <c r="BQ1632" s="74"/>
      <c r="BR1632" s="74"/>
      <c r="BS1632" s="74"/>
      <c r="BT1632" s="74"/>
      <c r="BU1632" s="74"/>
      <c r="BV1632" s="74"/>
      <c r="BW1632" s="74"/>
      <c r="BX1632" s="74"/>
      <c r="BY1632" s="74"/>
      <c r="BZ1632" s="74"/>
      <c r="CA1632" s="74"/>
      <c r="CB1632" s="74"/>
      <c r="CC1632" s="74"/>
      <c r="CD1632" s="74"/>
      <c r="CE1632" s="74"/>
      <c r="CF1632" s="74"/>
      <c r="CG1632" s="74"/>
      <c r="CH1632" s="74"/>
      <c r="CI1632" s="74"/>
      <c r="CJ1632" s="232"/>
      <c r="CK1632" s="202"/>
      <c r="CL1632" s="89"/>
      <c r="CM1632" s="151"/>
      <c r="CN1632" s="151"/>
      <c r="CO1632" s="151"/>
    </row>
    <row r="1633" spans="1:93" ht="14.5" customHeight="1">
      <c r="A1633" s="74" t="s">
        <v>5908</v>
      </c>
      <c r="B1633" s="129" t="s">
        <v>5864</v>
      </c>
      <c r="C1633" s="130" t="str">
        <f t="shared" ref="C1633:C1640" si="877">MID(A1633,1,12)</f>
        <v>C.070.01.101</v>
      </c>
      <c r="D1633" s="131" t="s">
        <v>769</v>
      </c>
      <c r="E1633" s="129" t="s">
        <v>417</v>
      </c>
      <c r="F1633" s="132" t="s">
        <v>5909</v>
      </c>
      <c r="G1633" s="132">
        <f t="shared" ref="G1633:G1639" si="878">J1633+K1633+L1633+M1633</f>
        <v>5.5610473466999998E-3</v>
      </c>
      <c r="H1633" s="348">
        <f t="shared" ref="H1633:H1640" si="879">G1633</f>
        <v>5.5610473466999998E-3</v>
      </c>
      <c r="I1633" s="74"/>
      <c r="J1633" s="132">
        <f t="shared" ref="J1633:J1639" si="880">P1633+Q1633+R1633+S1633</f>
        <v>1.065639459E-4</v>
      </c>
      <c r="K1633" s="132">
        <f t="shared" ref="K1633:K1639" si="881">N1633+O1633+T1633</f>
        <v>3.7307770199999999E-4</v>
      </c>
      <c r="L1633" s="300">
        <f t="shared" ref="L1633:L1639" si="882">U1633+IF(V1633="x",0,V1633)+IF(W1633="x",0,W1633)+IF(X1633="x",0,X1633)+Y1633+Z1633</f>
        <v>2.4030877988000005E-3</v>
      </c>
      <c r="M1633" s="132">
        <v>2.6783178999999998E-3</v>
      </c>
      <c r="N1633" s="132">
        <v>2.1931304000000001E-4</v>
      </c>
      <c r="O1633" s="132">
        <v>1.0764582000000001E-4</v>
      </c>
      <c r="P1633" s="304">
        <v>4.2665722000000001E-5</v>
      </c>
      <c r="Q1633" s="304">
        <v>7.4807663999999997E-6</v>
      </c>
      <c r="R1633" s="304">
        <v>1.6649114999999999E-6</v>
      </c>
      <c r="S1633" s="304">
        <v>5.4752546000000001E-5</v>
      </c>
      <c r="T1633" s="304">
        <v>4.6118841999999998E-5</v>
      </c>
      <c r="U1633" s="304">
        <v>1.4550207999999999E-6</v>
      </c>
      <c r="V1633" s="132">
        <v>2.3849492E-3</v>
      </c>
      <c r="W1633" s="304">
        <v>6.7134014999999999E-6</v>
      </c>
      <c r="X1633" s="304">
        <v>9.9701765000000006E-6</v>
      </c>
      <c r="Y1633" s="132">
        <v>0</v>
      </c>
      <c r="Z1633" s="132">
        <v>0</v>
      </c>
      <c r="AA1633" s="74"/>
      <c r="AB1633" s="301">
        <f t="shared" ref="AB1633:AB1639" si="883">M1633/0.133</f>
        <v>2.0137728571428568E-2</v>
      </c>
      <c r="AC1633" s="338">
        <f t="shared" ref="AC1633:AC1640" si="884">AB1633</f>
        <v>2.0137728571428568E-2</v>
      </c>
      <c r="AD1633" s="74"/>
      <c r="AE1633" s="136">
        <v>0.29010774</v>
      </c>
      <c r="AF1633" s="136">
        <v>0.28894275000000003</v>
      </c>
      <c r="AG1633" s="136">
        <v>9.1016831E-4</v>
      </c>
      <c r="AH1633" s="136">
        <v>0</v>
      </c>
      <c r="AI1633" s="136">
        <v>0</v>
      </c>
      <c r="AJ1633" s="144">
        <v>1.0475426000000001E-5</v>
      </c>
      <c r="AK1633" s="136">
        <v>2.4435101999999999E-4</v>
      </c>
      <c r="AL1633" s="74"/>
      <c r="AM1633" s="133">
        <v>4.4375003999999997E-4</v>
      </c>
      <c r="AN1633" s="340">
        <f t="shared" ref="AN1633:AN1640" si="885">AM1633</f>
        <v>4.4375003999999997E-4</v>
      </c>
      <c r="AP1633" s="133">
        <v>4.0310893999999999E-4</v>
      </c>
      <c r="AQ1633" s="145">
        <v>2.1675709000000001E-5</v>
      </c>
      <c r="AR1633" s="145">
        <v>1.8965390999999998E-5</v>
      </c>
      <c r="AS1633" s="134">
        <f t="shared" ref="AS1633:AS1639" si="886">AV1633+AY1633+AZ1633+BA1633+BB1633+BJ1633+BK1633+BO1633</f>
        <v>2.4167202498334003E-8</v>
      </c>
      <c r="AT1633" s="135">
        <f t="shared" ref="AT1633:AT1639" si="887">AW1633+AX1633+BC1633+BD1633+BE1633+BF1633+BG1633+BH1633+BI1633+BL1633+BP1633+BQ1633</f>
        <v>8.0161647205099987E-11</v>
      </c>
      <c r="AU1633" s="135">
        <f t="shared" ref="AU1633:AU1639" si="888">BM1633+BN1633</f>
        <v>2.6562172609599999E-3</v>
      </c>
      <c r="AV1633" s="302">
        <v>1.8812362E-8</v>
      </c>
      <c r="AW1633" s="302">
        <v>5.6765301999999997E-11</v>
      </c>
      <c r="AX1633" s="302">
        <v>1.5507230999999999E-15</v>
      </c>
      <c r="AY1633" s="302">
        <v>2.1905449000000001E-12</v>
      </c>
      <c r="AZ1633" s="302">
        <v>4.6862433999999999E-14</v>
      </c>
      <c r="BA1633" s="302">
        <v>6.3443251999999999E-12</v>
      </c>
      <c r="BB1633" s="302">
        <v>4.7716640000000001E-9</v>
      </c>
      <c r="BC1633" s="302">
        <v>9.4770996000000007E-13</v>
      </c>
      <c r="BD1633" s="302">
        <v>5.9046655000000004E-12</v>
      </c>
      <c r="BE1633" s="302">
        <v>1.3338642E-14</v>
      </c>
      <c r="BF1633" s="302">
        <v>5.1965393999999995E-16</v>
      </c>
      <c r="BG1633" s="302">
        <v>1.246311E-14</v>
      </c>
      <c r="BH1633" s="302">
        <v>8.0386795999999996E-16</v>
      </c>
      <c r="BI1633" s="302">
        <v>1.5897481E-15</v>
      </c>
      <c r="BJ1633" s="302">
        <v>5.3858258000000003E-12</v>
      </c>
      <c r="BK1633" s="302">
        <v>5.6920893999999997E-10</v>
      </c>
      <c r="BL1633" s="302">
        <v>1.6513703999999999E-11</v>
      </c>
      <c r="BM1633" s="302">
        <v>2.7596095999999998E-7</v>
      </c>
      <c r="BN1633" s="303">
        <v>2.6559412999999999E-3</v>
      </c>
      <c r="BO1633" s="303">
        <v>0</v>
      </c>
      <c r="BP1633" s="303">
        <v>0</v>
      </c>
      <c r="BQ1633" s="303">
        <v>0</v>
      </c>
      <c r="BR1633" s="74"/>
      <c r="BS1633" s="144">
        <v>1.0807012E-6</v>
      </c>
      <c r="BT1633" s="144">
        <v>4.3553933000000003E-8</v>
      </c>
      <c r="BU1633" s="144">
        <v>5.6149331000000002E-7</v>
      </c>
      <c r="BV1633" s="144">
        <v>5.4049589999999996E-9</v>
      </c>
      <c r="BW1633" s="144">
        <v>4.0503779000000002E-8</v>
      </c>
      <c r="BX1633" s="144">
        <v>5.5645993000000002E-9</v>
      </c>
      <c r="BY1633" s="144">
        <v>2.9980340999999998E-10</v>
      </c>
      <c r="BZ1633" s="144">
        <v>1.0987221E-8</v>
      </c>
      <c r="CA1633" s="144">
        <v>2.2341940000000002E-9</v>
      </c>
      <c r="CB1633" s="144">
        <v>3.6230077999999999E-8</v>
      </c>
      <c r="CC1633" s="144">
        <v>3.4111497999999998E-10</v>
      </c>
      <c r="CD1633" s="144">
        <v>1.0765355E-8</v>
      </c>
      <c r="CE1633" s="144">
        <v>4.6710162000000003E-12</v>
      </c>
      <c r="CF1633" s="144">
        <v>1.3735861E-8</v>
      </c>
      <c r="CG1633" s="144">
        <v>3.4883374999999998E-7</v>
      </c>
      <c r="CH1633" s="144">
        <v>7.4853369E-10</v>
      </c>
      <c r="CI1633" s="136">
        <v>0</v>
      </c>
      <c r="CJ1633" s="224"/>
      <c r="CK1633" s="201"/>
      <c r="CL1633" s="235" t="s">
        <v>5910</v>
      </c>
    </row>
    <row r="1634" spans="1:93" ht="14.5" customHeight="1">
      <c r="A1634" s="74" t="s">
        <v>5911</v>
      </c>
      <c r="B1634" s="129" t="s">
        <v>5864</v>
      </c>
      <c r="C1634" s="130" t="str">
        <f t="shared" si="877"/>
        <v>C.070.01.102</v>
      </c>
      <c r="D1634" s="131" t="s">
        <v>769</v>
      </c>
      <c r="E1634" s="129" t="s">
        <v>417</v>
      </c>
      <c r="F1634" s="132" t="s">
        <v>5912</v>
      </c>
      <c r="G1634" s="132">
        <f t="shared" si="878"/>
        <v>1.5849733080455001E-3</v>
      </c>
      <c r="H1634" s="348">
        <f t="shared" si="879"/>
        <v>1.5849733080455001E-3</v>
      </c>
      <c r="I1634" s="74"/>
      <c r="J1634" s="132">
        <f t="shared" si="880"/>
        <v>4.7165249470000005E-6</v>
      </c>
      <c r="K1634" s="132">
        <f t="shared" si="881"/>
        <v>1.93746648221E-4</v>
      </c>
      <c r="L1634" s="300">
        <f t="shared" si="882"/>
        <v>6.5676701487750011E-4</v>
      </c>
      <c r="M1634" s="132">
        <v>7.2974311999999999E-4</v>
      </c>
      <c r="N1634" s="132">
        <v>1.8205974000000001E-4</v>
      </c>
      <c r="O1634" s="304">
        <v>1.1615897E-5</v>
      </c>
      <c r="P1634" s="304">
        <v>2.6487704000000001E-6</v>
      </c>
      <c r="Q1634" s="304">
        <v>1.5385312000000001E-6</v>
      </c>
      <c r="R1634" s="304">
        <v>8.4900257000000005E-8</v>
      </c>
      <c r="S1634" s="304">
        <v>4.4432308999999998E-7</v>
      </c>
      <c r="T1634" s="304">
        <v>7.1011220999999994E-8</v>
      </c>
      <c r="U1634" s="304">
        <v>3.1467567000000003E-7</v>
      </c>
      <c r="V1634" s="132">
        <v>6.5464201000000005E-4</v>
      </c>
      <c r="W1634" s="304">
        <v>1.8005264999999999E-6</v>
      </c>
      <c r="X1634" s="304">
        <v>9.8027074999999996E-9</v>
      </c>
      <c r="Y1634" s="132">
        <v>0</v>
      </c>
      <c r="Z1634" s="132">
        <v>0</v>
      </c>
      <c r="AA1634" s="74"/>
      <c r="AB1634" s="301">
        <f t="shared" si="883"/>
        <v>5.4867903759398496E-3</v>
      </c>
      <c r="AC1634" s="338">
        <f t="shared" si="884"/>
        <v>5.4867903759398496E-3</v>
      </c>
      <c r="AD1634" s="74"/>
      <c r="AE1634" s="136">
        <v>7.2042515000000001E-2</v>
      </c>
      <c r="AF1634" s="136">
        <v>7.1712493000000002E-2</v>
      </c>
      <c r="AG1634" s="136">
        <v>2.4408008000000001E-4</v>
      </c>
      <c r="AH1634" s="136">
        <v>0</v>
      </c>
      <c r="AI1634" s="136">
        <v>0</v>
      </c>
      <c r="AJ1634" s="144">
        <v>2.5849568999999999E-5</v>
      </c>
      <c r="AK1634" s="144">
        <v>6.0092563E-5</v>
      </c>
      <c r="AM1634" s="133">
        <v>1.5043502000000001E-4</v>
      </c>
      <c r="AN1634" s="340">
        <f t="shared" si="885"/>
        <v>1.5043502000000001E-4</v>
      </c>
      <c r="AP1634" s="133">
        <v>1.4049221000000001E-4</v>
      </c>
      <c r="AQ1634" s="145">
        <v>5.2228606999999997E-6</v>
      </c>
      <c r="AR1634" s="145">
        <v>4.7199466E-6</v>
      </c>
      <c r="AS1634" s="134">
        <f t="shared" si="886"/>
        <v>8.4227944742479992E-9</v>
      </c>
      <c r="AT1634" s="135">
        <f t="shared" si="887"/>
        <v>1.9315313229790002E-11</v>
      </c>
      <c r="AU1634" s="135">
        <f t="shared" si="888"/>
        <v>6.6105694180299999E-4</v>
      </c>
      <c r="AV1634" s="302">
        <v>5.0917413999999997E-9</v>
      </c>
      <c r="AW1634" s="302">
        <v>1.5363013E-11</v>
      </c>
      <c r="AX1634" s="302">
        <v>4.1973945999999999E-16</v>
      </c>
      <c r="AY1634" s="303">
        <v>0</v>
      </c>
      <c r="AZ1634" s="303">
        <v>0</v>
      </c>
      <c r="BA1634" s="302">
        <v>3.9433401000000002E-13</v>
      </c>
      <c r="BB1634" s="302">
        <v>3.3305117E-9</v>
      </c>
      <c r="BC1634" s="302">
        <v>8.9927390000000004E-14</v>
      </c>
      <c r="BD1634" s="302">
        <v>3.8513861000000004E-12</v>
      </c>
      <c r="BE1634" s="303">
        <v>0</v>
      </c>
      <c r="BF1634" s="303">
        <v>0</v>
      </c>
      <c r="BG1634" s="302">
        <v>2.3473083000000002E-16</v>
      </c>
      <c r="BH1634" s="302">
        <v>8.7465334999999999E-15</v>
      </c>
      <c r="BI1634" s="302">
        <v>1.5857359999999999E-15</v>
      </c>
      <c r="BJ1634" s="302">
        <v>1.1655718E-14</v>
      </c>
      <c r="BK1634" s="302">
        <v>1.3538451999999999E-13</v>
      </c>
      <c r="BL1634" s="303">
        <v>0</v>
      </c>
      <c r="BM1634" s="302">
        <v>2.8941802999999999E-8</v>
      </c>
      <c r="BN1634" s="303">
        <v>6.6102800000000003E-4</v>
      </c>
      <c r="BO1634" s="303">
        <v>0</v>
      </c>
      <c r="BP1634" s="303">
        <v>0</v>
      </c>
      <c r="BQ1634" s="303">
        <v>0</v>
      </c>
      <c r="BR1634" s="74"/>
      <c r="BS1634" s="144">
        <v>2.9436380000000002E-7</v>
      </c>
      <c r="BT1634" s="144">
        <v>2.6552619000000001E-8</v>
      </c>
      <c r="BU1634" s="144">
        <v>1.5298626999999999E-7</v>
      </c>
      <c r="BV1634" s="144">
        <v>8.3180261999999997E-12</v>
      </c>
      <c r="BW1634" s="144">
        <v>2.3249414000000002E-8</v>
      </c>
      <c r="BX1634" s="136">
        <v>0</v>
      </c>
      <c r="BY1634" s="136">
        <v>0</v>
      </c>
      <c r="BZ1634" s="136">
        <v>0</v>
      </c>
      <c r="CA1634" s="144">
        <v>1.1393017E-10</v>
      </c>
      <c r="CB1634" s="144">
        <v>2.9401117999999998E-10</v>
      </c>
      <c r="CC1634" s="136">
        <v>0</v>
      </c>
      <c r="CD1634" s="136">
        <v>0</v>
      </c>
      <c r="CE1634" s="136">
        <v>0</v>
      </c>
      <c r="CF1634" s="144">
        <v>4.5365412999999997E-9</v>
      </c>
      <c r="CG1634" s="144">
        <v>8.6622690999999998E-8</v>
      </c>
      <c r="CH1634" s="144">
        <v>4.4304172000000002E-18</v>
      </c>
      <c r="CI1634" s="136">
        <v>0</v>
      </c>
      <c r="CJ1634" s="224"/>
      <c r="CK1634" s="201"/>
      <c r="CL1634" s="235" t="s">
        <v>5913</v>
      </c>
      <c r="CM1634" s="110"/>
      <c r="CN1634" s="110"/>
    </row>
    <row r="1635" spans="1:93" ht="14.5" customHeight="1">
      <c r="A1635" s="74" t="s">
        <v>5914</v>
      </c>
      <c r="B1635" s="129" t="s">
        <v>5864</v>
      </c>
      <c r="C1635" s="130" t="str">
        <f t="shared" si="877"/>
        <v>C.070.01.103</v>
      </c>
      <c r="D1635" s="131" t="s">
        <v>769</v>
      </c>
      <c r="E1635" s="129" t="s">
        <v>417</v>
      </c>
      <c r="F1635" s="132" t="s">
        <v>5915</v>
      </c>
      <c r="G1635" s="132">
        <f t="shared" si="878"/>
        <v>9.4963629844740005E-4</v>
      </c>
      <c r="H1635" s="348">
        <f t="shared" si="879"/>
        <v>9.4963629844740005E-4</v>
      </c>
      <c r="I1635" s="74"/>
      <c r="J1635" s="132">
        <f t="shared" si="880"/>
        <v>2.8259045649999998E-6</v>
      </c>
      <c r="K1635" s="132">
        <f t="shared" si="881"/>
        <v>1.16083247853E-4</v>
      </c>
      <c r="L1635" s="300">
        <f t="shared" si="882"/>
        <v>3.935017660294E-4</v>
      </c>
      <c r="M1635" s="132">
        <v>4.3722538000000002E-4</v>
      </c>
      <c r="N1635" s="132">
        <v>1.0908104E-4</v>
      </c>
      <c r="O1635" s="304">
        <v>6.9596615000000001E-6</v>
      </c>
      <c r="P1635" s="304">
        <v>1.5870100000000001E-6</v>
      </c>
      <c r="Q1635" s="304">
        <v>9.2181054999999995E-7</v>
      </c>
      <c r="R1635" s="304">
        <v>5.0867965000000001E-8</v>
      </c>
      <c r="S1635" s="304">
        <v>2.6621604999999998E-7</v>
      </c>
      <c r="T1635" s="304">
        <v>4.2546352999999999E-8</v>
      </c>
      <c r="U1635" s="304">
        <v>1.8853783999999999E-7</v>
      </c>
      <c r="V1635" s="132">
        <v>3.9222857E-4</v>
      </c>
      <c r="W1635" s="304">
        <v>1.0787849E-6</v>
      </c>
      <c r="X1635" s="304">
        <v>5.8732894000000003E-9</v>
      </c>
      <c r="Y1635" s="132">
        <v>0</v>
      </c>
      <c r="Z1635" s="132">
        <v>0</v>
      </c>
      <c r="AA1635" s="74"/>
      <c r="AB1635" s="301">
        <f t="shared" si="883"/>
        <v>3.287408872180451E-3</v>
      </c>
      <c r="AC1635" s="338">
        <f t="shared" si="884"/>
        <v>3.287408872180451E-3</v>
      </c>
      <c r="AD1635" s="74"/>
      <c r="AE1635" s="136">
        <v>4.3164252E-2</v>
      </c>
      <c r="AF1635" s="136">
        <v>4.2966519000000002E-2</v>
      </c>
      <c r="AG1635" s="136">
        <v>1.4624051E-4</v>
      </c>
      <c r="AH1635" s="136">
        <v>0</v>
      </c>
      <c r="AI1635" s="136">
        <v>0</v>
      </c>
      <c r="AJ1635" s="144">
        <v>1.5487762E-5</v>
      </c>
      <c r="AK1635" s="144">
        <v>3.6004441999999999E-5</v>
      </c>
      <c r="AM1635" s="145">
        <v>9.0133098999999997E-5</v>
      </c>
      <c r="AN1635" s="340">
        <f t="shared" si="885"/>
        <v>9.0133098999999997E-5</v>
      </c>
      <c r="AP1635" s="145">
        <v>8.4175868999999997E-5</v>
      </c>
      <c r="AQ1635" s="145">
        <v>3.1292754999999999E-6</v>
      </c>
      <c r="AR1635" s="145">
        <v>2.8279545999999999E-6</v>
      </c>
      <c r="AS1635" s="134">
        <f t="shared" si="886"/>
        <v>5.0465148642272994E-9</v>
      </c>
      <c r="AT1635" s="135">
        <f t="shared" si="887"/>
        <v>1.1572764372029999E-11</v>
      </c>
      <c r="AU1635" s="135">
        <f t="shared" si="888"/>
        <v>3.9607208047299998E-4</v>
      </c>
      <c r="AV1635" s="302">
        <v>3.0507154000000002E-9</v>
      </c>
      <c r="AW1635" s="302">
        <v>9.2047448000000002E-12</v>
      </c>
      <c r="AX1635" s="302">
        <v>2.5148678000000001E-16</v>
      </c>
      <c r="AY1635" s="303">
        <v>0</v>
      </c>
      <c r="AZ1635" s="303">
        <v>0</v>
      </c>
      <c r="BA1635" s="302">
        <v>2.3626511E-13</v>
      </c>
      <c r="BB1635" s="302">
        <v>1.9954750999999999E-9</v>
      </c>
      <c r="BC1635" s="302">
        <v>5.3879969999999999E-14</v>
      </c>
      <c r="BD1635" s="302">
        <v>2.3075569000000001E-12</v>
      </c>
      <c r="BE1635" s="303">
        <v>0</v>
      </c>
      <c r="BF1635" s="303">
        <v>0</v>
      </c>
      <c r="BG1635" s="302">
        <v>1.4063891E-16</v>
      </c>
      <c r="BH1635" s="302">
        <v>5.2404830999999997E-15</v>
      </c>
      <c r="BI1635" s="302">
        <v>9.5009324000000003E-16</v>
      </c>
      <c r="BJ1635" s="302">
        <v>6.9835203000000003E-15</v>
      </c>
      <c r="BK1635" s="302">
        <v>8.1115597000000003E-14</v>
      </c>
      <c r="BL1635" s="303">
        <v>0</v>
      </c>
      <c r="BM1635" s="302">
        <v>1.7340473E-8</v>
      </c>
      <c r="BN1635" s="303">
        <v>3.9605473999999998E-4</v>
      </c>
      <c r="BO1635" s="303">
        <v>0</v>
      </c>
      <c r="BP1635" s="303">
        <v>0</v>
      </c>
      <c r="BQ1635" s="303">
        <v>0</v>
      </c>
      <c r="BR1635" s="74"/>
      <c r="BS1635" s="144">
        <v>1.7636799E-7</v>
      </c>
      <c r="BT1635" s="144">
        <v>1.5908993999999998E-8</v>
      </c>
      <c r="BU1635" s="144">
        <v>9.1661682000000002E-8</v>
      </c>
      <c r="BV1635" s="144">
        <v>4.983743E-12</v>
      </c>
      <c r="BW1635" s="144">
        <v>1.3929879999999999E-8</v>
      </c>
      <c r="BX1635" s="136">
        <v>0</v>
      </c>
      <c r="BY1635" s="136">
        <v>0</v>
      </c>
      <c r="BZ1635" s="136">
        <v>0</v>
      </c>
      <c r="CA1635" s="144">
        <v>6.8261226999999996E-11</v>
      </c>
      <c r="CB1635" s="144">
        <v>1.7615670999999999E-10</v>
      </c>
      <c r="CC1635" s="136">
        <v>0</v>
      </c>
      <c r="CD1635" s="136">
        <v>0</v>
      </c>
      <c r="CE1635" s="136">
        <v>0</v>
      </c>
      <c r="CF1635" s="144">
        <v>2.7180673999999999E-9</v>
      </c>
      <c r="CG1635" s="144">
        <v>5.1899960000000002E-8</v>
      </c>
      <c r="CH1635" s="144">
        <v>2.6544831999999999E-18</v>
      </c>
      <c r="CI1635" s="136">
        <v>0</v>
      </c>
      <c r="CJ1635" s="224"/>
      <c r="CK1635" s="201"/>
      <c r="CL1635" s="235" t="s">
        <v>5916</v>
      </c>
      <c r="CM1635" s="110"/>
      <c r="CN1635" s="110"/>
    </row>
    <row r="1636" spans="1:93" ht="14.5" customHeight="1">
      <c r="A1636" s="74" t="s">
        <v>5917</v>
      </c>
      <c r="B1636" s="129" t="s">
        <v>5864</v>
      </c>
      <c r="C1636" s="130" t="str">
        <f t="shared" si="877"/>
        <v>C.070.01.104</v>
      </c>
      <c r="D1636" s="131" t="s">
        <v>769</v>
      </c>
      <c r="E1636" s="129" t="s">
        <v>417</v>
      </c>
      <c r="F1636" s="132" t="s">
        <v>5918</v>
      </c>
      <c r="G1636" s="132">
        <f t="shared" si="878"/>
        <v>3.7183700412819999E-3</v>
      </c>
      <c r="H1636" s="348">
        <f t="shared" si="879"/>
        <v>3.7183700412819999E-3</v>
      </c>
      <c r="I1636" s="74"/>
      <c r="J1636" s="132">
        <f t="shared" si="880"/>
        <v>1.106503512E-5</v>
      </c>
      <c r="K1636" s="132">
        <f t="shared" si="881"/>
        <v>4.5453241433999992E-4</v>
      </c>
      <c r="L1636" s="300">
        <f t="shared" si="882"/>
        <v>1.540784791822E-3</v>
      </c>
      <c r="M1636" s="132">
        <v>1.7119877999999999E-3</v>
      </c>
      <c r="N1636" s="132">
        <v>4.2711475999999998E-4</v>
      </c>
      <c r="O1636" s="304">
        <v>2.7251061000000001E-5</v>
      </c>
      <c r="P1636" s="304">
        <v>6.2140532999999999E-6</v>
      </c>
      <c r="Q1636" s="304">
        <v>3.6094163E-6</v>
      </c>
      <c r="R1636" s="304">
        <v>1.9917721999999999E-7</v>
      </c>
      <c r="S1636" s="304">
        <v>1.0423883000000001E-6</v>
      </c>
      <c r="T1636" s="304">
        <v>1.6659334E-7</v>
      </c>
      <c r="U1636" s="304">
        <v>7.3823363E-7</v>
      </c>
      <c r="V1636" s="132">
        <v>1.5357995E-3</v>
      </c>
      <c r="W1636" s="304">
        <v>4.2240609E-6</v>
      </c>
      <c r="X1636" s="304">
        <v>2.2997292000000001E-8</v>
      </c>
      <c r="Y1636" s="132">
        <v>0</v>
      </c>
      <c r="Z1636" s="132">
        <v>0</v>
      </c>
      <c r="AA1636" s="74"/>
      <c r="AB1636" s="301">
        <f t="shared" si="883"/>
        <v>1.2872088721804511E-2</v>
      </c>
      <c r="AC1636" s="338">
        <f t="shared" si="884"/>
        <v>1.2872088721804511E-2</v>
      </c>
      <c r="AD1636" s="74"/>
      <c r="AE1636" s="136">
        <v>0.16901277000000001</v>
      </c>
      <c r="AF1636" s="136">
        <v>0.16823853</v>
      </c>
      <c r="AG1636" s="136">
        <v>5.7261536999999999E-4</v>
      </c>
      <c r="AH1636" s="136">
        <v>0</v>
      </c>
      <c r="AI1636" s="136">
        <v>0</v>
      </c>
      <c r="AJ1636" s="144">
        <v>6.0643458999999997E-5</v>
      </c>
      <c r="AK1636" s="136">
        <v>1.4097801000000001E-4</v>
      </c>
      <c r="AL1636" s="74"/>
      <c r="AM1636" s="133">
        <v>3.5292271000000002E-4</v>
      </c>
      <c r="AN1636" s="340">
        <f t="shared" si="885"/>
        <v>3.5292271000000002E-4</v>
      </c>
      <c r="AP1636" s="133">
        <v>3.2959674E-4</v>
      </c>
      <c r="AQ1636" s="145">
        <v>1.2252906000000001E-5</v>
      </c>
      <c r="AR1636" s="145">
        <v>1.1073062E-5</v>
      </c>
      <c r="AS1636" s="134">
        <f t="shared" si="886"/>
        <v>1.9759996171751999E-8</v>
      </c>
      <c r="AT1636" s="135">
        <f t="shared" si="887"/>
        <v>4.5314000898979998E-11</v>
      </c>
      <c r="AU1636" s="135">
        <f t="shared" si="888"/>
        <v>1.550849097885E-3</v>
      </c>
      <c r="AV1636" s="302">
        <v>1.1945297999999999E-8</v>
      </c>
      <c r="AW1636" s="302">
        <v>3.6041848E-11</v>
      </c>
      <c r="AX1636" s="302">
        <v>9.8471478999999991E-16</v>
      </c>
      <c r="AY1636" s="303">
        <v>0</v>
      </c>
      <c r="AZ1636" s="303">
        <v>0</v>
      </c>
      <c r="BA1636" s="302">
        <v>9.2511324000000006E-13</v>
      </c>
      <c r="BB1636" s="302">
        <v>7.8134280999999994E-9</v>
      </c>
      <c r="BC1636" s="302">
        <v>2.1097095E-13</v>
      </c>
      <c r="BD1636" s="302">
        <v>9.0354069E-12</v>
      </c>
      <c r="BE1636" s="303">
        <v>0</v>
      </c>
      <c r="BF1636" s="303">
        <v>0</v>
      </c>
      <c r="BG1636" s="302">
        <v>5.5068188999999996E-16</v>
      </c>
      <c r="BH1636" s="302">
        <v>2.0519493E-14</v>
      </c>
      <c r="BI1636" s="302">
        <v>3.7201593000000002E-15</v>
      </c>
      <c r="BJ1636" s="302">
        <v>2.7344482000000001E-14</v>
      </c>
      <c r="BK1636" s="302">
        <v>3.1761402999999999E-13</v>
      </c>
      <c r="BL1636" s="303">
        <v>0</v>
      </c>
      <c r="BM1636" s="302">
        <v>6.7897884999999997E-8</v>
      </c>
      <c r="BN1636" s="303">
        <v>1.5507812000000001E-3</v>
      </c>
      <c r="BO1636" s="303">
        <v>0</v>
      </c>
      <c r="BP1636" s="303">
        <v>0</v>
      </c>
      <c r="BQ1636" s="303">
        <v>0</v>
      </c>
      <c r="BR1636" s="74"/>
      <c r="BS1636" s="144">
        <v>6.9058168999999997E-7</v>
      </c>
      <c r="BT1636" s="144">
        <v>6.2292825000000001E-8</v>
      </c>
      <c r="BU1636" s="144">
        <v>3.5890798999999999E-7</v>
      </c>
      <c r="BV1636" s="144">
        <v>1.9514208999999999E-11</v>
      </c>
      <c r="BW1636" s="144">
        <v>5.4543458999999998E-8</v>
      </c>
      <c r="BX1636" s="136">
        <v>0</v>
      </c>
      <c r="BY1636" s="136">
        <v>0</v>
      </c>
      <c r="BZ1636" s="136">
        <v>0</v>
      </c>
      <c r="CA1636" s="144">
        <v>2.6728180999999998E-10</v>
      </c>
      <c r="CB1636" s="144">
        <v>6.8975443000000001E-10</v>
      </c>
      <c r="CC1636" s="136">
        <v>0</v>
      </c>
      <c r="CD1636" s="136">
        <v>0</v>
      </c>
      <c r="CE1636" s="136">
        <v>0</v>
      </c>
      <c r="CF1636" s="144">
        <v>1.0642790999999999E-8</v>
      </c>
      <c r="CG1636" s="144">
        <v>2.0321807E-7</v>
      </c>
      <c r="CH1636" s="144">
        <v>1.0393821999999999E-17</v>
      </c>
      <c r="CI1636" s="136">
        <v>0</v>
      </c>
      <c r="CJ1636" s="224"/>
      <c r="CK1636" s="201"/>
      <c r="CL1636" s="235" t="s">
        <v>5919</v>
      </c>
      <c r="CM1636" s="110"/>
      <c r="CN1636" s="110"/>
    </row>
    <row r="1637" spans="1:93" ht="14.5" customHeight="1">
      <c r="A1637" s="74" t="s">
        <v>5920</v>
      </c>
      <c r="B1637" s="129" t="s">
        <v>5864</v>
      </c>
      <c r="C1637" s="130" t="str">
        <f t="shared" si="877"/>
        <v>C.070.01.105</v>
      </c>
      <c r="D1637" s="131" t="s">
        <v>769</v>
      </c>
      <c r="E1637" s="129" t="s">
        <v>417</v>
      </c>
      <c r="F1637" s="132" t="s">
        <v>5921</v>
      </c>
      <c r="G1637" s="132">
        <f t="shared" si="878"/>
        <v>3.2473418016969995E-3</v>
      </c>
      <c r="H1637" s="348">
        <f t="shared" si="879"/>
        <v>3.2473418016969995E-3</v>
      </c>
      <c r="I1637" s="74"/>
      <c r="J1637" s="132">
        <f t="shared" si="880"/>
        <v>9.6633607999999998E-6</v>
      </c>
      <c r="K1637" s="132">
        <f t="shared" si="881"/>
        <v>3.9695406595999998E-4</v>
      </c>
      <c r="L1637" s="300">
        <f t="shared" si="882"/>
        <v>1.3456043749369999E-3</v>
      </c>
      <c r="M1637" s="132">
        <v>1.49512E-3</v>
      </c>
      <c r="N1637" s="132">
        <v>3.7300956999999999E-4</v>
      </c>
      <c r="O1637" s="304">
        <v>2.3799006E-5</v>
      </c>
      <c r="P1637" s="304">
        <v>5.4268818999999996E-6</v>
      </c>
      <c r="Q1637" s="304">
        <v>3.1521898999999999E-6</v>
      </c>
      <c r="R1637" s="304">
        <v>1.7394624999999999E-7</v>
      </c>
      <c r="S1637" s="304">
        <v>9.1034274999999995E-7</v>
      </c>
      <c r="T1637" s="304">
        <v>1.4548996E-7</v>
      </c>
      <c r="U1637" s="304">
        <v>6.4471715E-7</v>
      </c>
      <c r="V1637" s="132">
        <v>1.3412506E-3</v>
      </c>
      <c r="W1637" s="304">
        <v>3.6889737000000001E-6</v>
      </c>
      <c r="X1637" s="304">
        <v>2.0084087000000001E-8</v>
      </c>
      <c r="Y1637" s="132">
        <v>0</v>
      </c>
      <c r="Z1637" s="132">
        <v>0</v>
      </c>
      <c r="AA1637" s="74"/>
      <c r="AB1637" s="301">
        <f t="shared" si="883"/>
        <v>1.1241503759398495E-2</v>
      </c>
      <c r="AC1637" s="338">
        <f t="shared" si="884"/>
        <v>1.1241503759398495E-2</v>
      </c>
      <c r="AD1637" s="74"/>
      <c r="AE1637" s="136">
        <v>0.14760291</v>
      </c>
      <c r="AF1637" s="136">
        <v>0.14692674999999999</v>
      </c>
      <c r="AG1637" s="136">
        <v>5.0007874999999998E-4</v>
      </c>
      <c r="AH1637" s="136">
        <v>0</v>
      </c>
      <c r="AI1637" s="136">
        <v>0</v>
      </c>
      <c r="AJ1637" s="144">
        <v>5.2961389000000001E-5</v>
      </c>
      <c r="AK1637" s="136">
        <v>1.2311947999999999E-4</v>
      </c>
      <c r="AL1637" s="74"/>
      <c r="AM1637" s="133">
        <v>3.0821587000000002E-4</v>
      </c>
      <c r="AN1637" s="340">
        <f t="shared" si="885"/>
        <v>3.0821587000000002E-4</v>
      </c>
      <c r="AP1637" s="133">
        <v>2.8784474000000002E-4</v>
      </c>
      <c r="AQ1637" s="145">
        <v>1.0700757E-5</v>
      </c>
      <c r="AR1637" s="145">
        <v>9.6703710000000005E-6</v>
      </c>
      <c r="AS1637" s="134">
        <f t="shared" si="886"/>
        <v>1.7256879484131999E-8</v>
      </c>
      <c r="AT1637" s="135">
        <f t="shared" si="887"/>
        <v>3.9573804659169998E-11</v>
      </c>
      <c r="AU1637" s="135">
        <f t="shared" si="888"/>
        <v>1.354393696853E-3</v>
      </c>
      <c r="AV1637" s="302">
        <v>1.0432115999999999E-8</v>
      </c>
      <c r="AW1637" s="302">
        <v>3.1476211000000001E-11</v>
      </c>
      <c r="AX1637" s="302">
        <v>8.5997506000000003E-16</v>
      </c>
      <c r="AY1637" s="303">
        <v>0</v>
      </c>
      <c r="AZ1637" s="303">
        <v>0</v>
      </c>
      <c r="BA1637" s="302">
        <v>8.0792359000000003E-13</v>
      </c>
      <c r="BB1637" s="302">
        <v>6.8236543000000002E-9</v>
      </c>
      <c r="BC1637" s="302">
        <v>1.8424599E-13</v>
      </c>
      <c r="BD1637" s="302">
        <v>7.8908377000000002E-12</v>
      </c>
      <c r="BE1637" s="303">
        <v>0</v>
      </c>
      <c r="BF1637" s="303">
        <v>0</v>
      </c>
      <c r="BG1637" s="302">
        <v>4.8092370999999996E-16</v>
      </c>
      <c r="BH1637" s="302">
        <v>1.7920165999999999E-14</v>
      </c>
      <c r="BI1637" s="302">
        <v>3.2489044E-15</v>
      </c>
      <c r="BJ1637" s="302">
        <v>2.3880591999999999E-14</v>
      </c>
      <c r="BK1637" s="302">
        <v>2.7737995E-13</v>
      </c>
      <c r="BL1637" s="303">
        <v>0</v>
      </c>
      <c r="BM1637" s="302">
        <v>5.9296853000000001E-8</v>
      </c>
      <c r="BN1637" s="303">
        <v>1.3543343999999999E-3</v>
      </c>
      <c r="BO1637" s="303">
        <v>0</v>
      </c>
      <c r="BP1637" s="303">
        <v>0</v>
      </c>
      <c r="BQ1637" s="303">
        <v>0</v>
      </c>
      <c r="BR1637" s="74"/>
      <c r="BS1637" s="144">
        <v>6.0310156000000004E-7</v>
      </c>
      <c r="BT1637" s="144">
        <v>5.4401818999999998E-8</v>
      </c>
      <c r="BU1637" s="144">
        <v>3.1344296000000002E-7</v>
      </c>
      <c r="BV1637" s="144">
        <v>1.7042227E-11</v>
      </c>
      <c r="BW1637" s="144">
        <v>4.7634111999999998E-8</v>
      </c>
      <c r="BX1637" s="136">
        <v>0</v>
      </c>
      <c r="BY1637" s="136">
        <v>0</v>
      </c>
      <c r="BZ1637" s="136">
        <v>0</v>
      </c>
      <c r="CA1637" s="144">
        <v>2.3342362E-10</v>
      </c>
      <c r="CB1637" s="144">
        <v>6.0237909999999996E-10</v>
      </c>
      <c r="CC1637" s="136">
        <v>0</v>
      </c>
      <c r="CD1637" s="136">
        <v>0</v>
      </c>
      <c r="CE1637" s="136">
        <v>0</v>
      </c>
      <c r="CF1637" s="144">
        <v>9.2946046999999996E-9</v>
      </c>
      <c r="CG1637" s="144">
        <v>1.7747522E-7</v>
      </c>
      <c r="CH1637" s="144">
        <v>9.0771745000000006E-18</v>
      </c>
      <c r="CI1637" s="136">
        <v>0</v>
      </c>
      <c r="CJ1637" s="224"/>
      <c r="CK1637" s="201"/>
      <c r="CL1637" s="235" t="s">
        <v>5922</v>
      </c>
      <c r="CM1637" s="110"/>
      <c r="CN1637" s="110"/>
    </row>
    <row r="1638" spans="1:93" ht="14.5" customHeight="1">
      <c r="A1638" s="74" t="s">
        <v>5923</v>
      </c>
      <c r="B1638" s="129" t="s">
        <v>5864</v>
      </c>
      <c r="C1638" s="130" t="str">
        <f t="shared" si="877"/>
        <v>C.070.01.106</v>
      </c>
      <c r="D1638" s="131" t="s">
        <v>769</v>
      </c>
      <c r="E1638" s="129" t="s">
        <v>417</v>
      </c>
      <c r="F1638" s="132" t="s">
        <v>5924</v>
      </c>
      <c r="G1638" s="132">
        <f t="shared" si="878"/>
        <v>1.3794765685349001E-3</v>
      </c>
      <c r="H1638" s="348">
        <f t="shared" si="879"/>
        <v>1.3794765685349001E-3</v>
      </c>
      <c r="I1638" s="74"/>
      <c r="J1638" s="132">
        <f t="shared" si="880"/>
        <v>4.1050127940000001E-6</v>
      </c>
      <c r="K1638" s="132">
        <f t="shared" si="881"/>
        <v>1.6862679439500001E-4</v>
      </c>
      <c r="L1638" s="300">
        <f t="shared" si="882"/>
        <v>5.7161512134590005E-4</v>
      </c>
      <c r="M1638" s="132">
        <v>6.3512963999999995E-4</v>
      </c>
      <c r="N1638" s="132">
        <v>1.5845513E-4</v>
      </c>
      <c r="O1638" s="304">
        <v>1.010986E-5</v>
      </c>
      <c r="P1638" s="304">
        <v>2.3053490000000001E-6</v>
      </c>
      <c r="Q1638" s="304">
        <v>1.3390558999999999E-6</v>
      </c>
      <c r="R1638" s="304">
        <v>7.3892673999999994E-8</v>
      </c>
      <c r="S1638" s="304">
        <v>3.8671521999999998E-7</v>
      </c>
      <c r="T1638" s="304">
        <v>6.1804395000000006E-8</v>
      </c>
      <c r="U1638" s="304">
        <v>2.7387699E-7</v>
      </c>
      <c r="V1638" s="132">
        <v>5.6976563000000005E-4</v>
      </c>
      <c r="W1638" s="304">
        <v>1.5670826E-6</v>
      </c>
      <c r="X1638" s="304">
        <v>8.5317558999999998E-9</v>
      </c>
      <c r="Y1638" s="132">
        <v>0</v>
      </c>
      <c r="Z1638" s="132">
        <v>0</v>
      </c>
      <c r="AA1638" s="74"/>
      <c r="AB1638" s="301">
        <f t="shared" si="883"/>
        <v>4.7754108270676686E-3</v>
      </c>
      <c r="AC1638" s="338">
        <f t="shared" si="884"/>
        <v>4.7754108270676686E-3</v>
      </c>
      <c r="AD1638" s="74"/>
      <c r="AE1638" s="136">
        <v>6.2701978000000005E-2</v>
      </c>
      <c r="AF1638" s="136">
        <v>6.2414744000000001E-2</v>
      </c>
      <c r="AG1638" s="136">
        <v>2.1243434E-4</v>
      </c>
      <c r="AH1638" s="136">
        <v>0</v>
      </c>
      <c r="AI1638" s="136">
        <v>0</v>
      </c>
      <c r="AJ1638" s="144">
        <v>2.2498091999999999E-5</v>
      </c>
      <c r="AK1638" s="144">
        <v>5.2301374999999999E-5</v>
      </c>
      <c r="AM1638" s="133">
        <v>1.3093065E-4</v>
      </c>
      <c r="AN1638" s="340">
        <f t="shared" si="885"/>
        <v>1.3093065E-4</v>
      </c>
      <c r="AP1638" s="133">
        <v>1.2227696000000001E-4</v>
      </c>
      <c r="AQ1638" s="145">
        <v>4.5457005000000001E-6</v>
      </c>
      <c r="AR1638" s="145">
        <v>4.1079908E-6</v>
      </c>
      <c r="AS1638" s="134">
        <f t="shared" si="886"/>
        <v>7.330752783388E-9</v>
      </c>
      <c r="AT1638" s="135">
        <f t="shared" si="887"/>
        <v>1.6811022097570002E-11</v>
      </c>
      <c r="AU1638" s="135">
        <f t="shared" si="888"/>
        <v>5.7534884940800004E-4</v>
      </c>
      <c r="AV1638" s="302">
        <v>4.4315812000000001E-9</v>
      </c>
      <c r="AW1638" s="302">
        <v>1.337115E-11</v>
      </c>
      <c r="AX1638" s="302">
        <v>3.6531892999999998E-16</v>
      </c>
      <c r="AY1638" s="303">
        <v>0</v>
      </c>
      <c r="AZ1638" s="303">
        <v>0</v>
      </c>
      <c r="BA1638" s="302">
        <v>3.4320737000000002E-13</v>
      </c>
      <c r="BB1638" s="302">
        <v>2.8987004000000001E-9</v>
      </c>
      <c r="BC1638" s="302">
        <v>7.8268023E-14</v>
      </c>
      <c r="BD1638" s="302">
        <v>3.3520418000000002E-12</v>
      </c>
      <c r="BE1638" s="303">
        <v>0</v>
      </c>
      <c r="BF1638" s="303">
        <v>0</v>
      </c>
      <c r="BG1638" s="302">
        <v>2.0429723999999999E-16</v>
      </c>
      <c r="BH1638" s="302">
        <v>7.6125180999999996E-15</v>
      </c>
      <c r="BI1638" s="302">
        <v>1.3801402999999999E-15</v>
      </c>
      <c r="BJ1638" s="302">
        <v>1.0144518000000001E-14</v>
      </c>
      <c r="BK1638" s="302">
        <v>1.178315E-13</v>
      </c>
      <c r="BL1638" s="303">
        <v>0</v>
      </c>
      <c r="BM1638" s="302">
        <v>2.5189407999999999E-8</v>
      </c>
      <c r="BN1638" s="303">
        <v>5.7532366000000005E-4</v>
      </c>
      <c r="BO1638" s="303">
        <v>0</v>
      </c>
      <c r="BP1638" s="303">
        <v>0</v>
      </c>
      <c r="BQ1638" s="303">
        <v>0</v>
      </c>
      <c r="BR1638" s="74"/>
      <c r="BS1638" s="144">
        <v>2.5619861000000002E-7</v>
      </c>
      <c r="BT1638" s="144">
        <v>2.3109989E-8</v>
      </c>
      <c r="BU1638" s="144">
        <v>1.3315112999999999E-7</v>
      </c>
      <c r="BV1638" s="144">
        <v>7.2395681000000001E-12</v>
      </c>
      <c r="BW1638" s="144">
        <v>2.0235055E-8</v>
      </c>
      <c r="BX1638" s="136">
        <v>0</v>
      </c>
      <c r="BY1638" s="136">
        <v>0</v>
      </c>
      <c r="BZ1638" s="136">
        <v>0</v>
      </c>
      <c r="CA1638" s="144">
        <v>9.9158765999999995E-11</v>
      </c>
      <c r="CB1638" s="144">
        <v>2.5589171E-10</v>
      </c>
      <c r="CC1638" s="136">
        <v>0</v>
      </c>
      <c r="CD1638" s="136">
        <v>0</v>
      </c>
      <c r="CE1638" s="136">
        <v>0</v>
      </c>
      <c r="CF1638" s="144">
        <v>3.9483645000000004E-9</v>
      </c>
      <c r="CG1638" s="144">
        <v>7.5391788000000003E-8</v>
      </c>
      <c r="CH1638" s="144">
        <v>3.8559998000000001E-18</v>
      </c>
      <c r="CI1638" s="136">
        <v>0</v>
      </c>
      <c r="CJ1638" s="224"/>
      <c r="CK1638" s="201"/>
      <c r="CL1638" s="235" t="s">
        <v>5925</v>
      </c>
    </row>
    <row r="1639" spans="1:93" ht="14.5" customHeight="1">
      <c r="A1639" s="74" t="s">
        <v>5926</v>
      </c>
      <c r="B1639" s="129" t="s">
        <v>5864</v>
      </c>
      <c r="C1639" s="130" t="str">
        <f t="shared" si="877"/>
        <v>C.070.01.107</v>
      </c>
      <c r="D1639" s="131" t="s">
        <v>769</v>
      </c>
      <c r="E1639" s="129" t="s">
        <v>417</v>
      </c>
      <c r="F1639" s="132" t="s">
        <v>5927</v>
      </c>
      <c r="G1639" s="132">
        <f t="shared" si="878"/>
        <v>8.3280323341479998E-4</v>
      </c>
      <c r="H1639" s="348">
        <f t="shared" si="879"/>
        <v>8.3280323341479998E-4</v>
      </c>
      <c r="I1639" s="74"/>
      <c r="J1639" s="132">
        <f t="shared" si="880"/>
        <v>2.4782355560000001E-6</v>
      </c>
      <c r="K1639" s="132">
        <f t="shared" si="881"/>
        <v>1.01801612206E-4</v>
      </c>
      <c r="L1639" s="300">
        <f t="shared" si="882"/>
        <v>3.4508952565279996E-4</v>
      </c>
      <c r="M1639" s="132">
        <v>3.8343386000000001E-4</v>
      </c>
      <c r="N1639" s="304">
        <v>9.5660881000000006E-5</v>
      </c>
      <c r="O1639" s="304">
        <v>6.1034193E-6</v>
      </c>
      <c r="P1639" s="304">
        <v>1.3917613E-6</v>
      </c>
      <c r="Q1639" s="304">
        <v>8.0840086000000001E-7</v>
      </c>
      <c r="R1639" s="304">
        <v>4.4609716000000003E-8</v>
      </c>
      <c r="S1639" s="304">
        <v>2.3346368000000001E-7</v>
      </c>
      <c r="T1639" s="304">
        <v>3.7311906E-8</v>
      </c>
      <c r="U1639" s="304">
        <v>1.6534216E-7</v>
      </c>
      <c r="V1639" s="132">
        <v>3.4397296999999998E-4</v>
      </c>
      <c r="W1639" s="304">
        <v>9.4606279000000005E-7</v>
      </c>
      <c r="X1639" s="304">
        <v>5.1507027999999997E-9</v>
      </c>
      <c r="Y1639" s="132">
        <v>0</v>
      </c>
      <c r="Z1639" s="132">
        <v>0</v>
      </c>
      <c r="AA1639" s="74"/>
      <c r="AB1639" s="301">
        <f t="shared" si="883"/>
        <v>2.8829613533834586E-3</v>
      </c>
      <c r="AC1639" s="338">
        <f t="shared" si="884"/>
        <v>2.8829613533834586E-3</v>
      </c>
      <c r="AD1639" s="74"/>
      <c r="AE1639" s="136">
        <v>3.7853785000000001E-2</v>
      </c>
      <c r="AF1639" s="136">
        <v>3.7680379999999999E-2</v>
      </c>
      <c r="AG1639" s="136">
        <v>1.2824865E-4</v>
      </c>
      <c r="AH1639" s="136">
        <v>0</v>
      </c>
      <c r="AI1639" s="136">
        <v>0</v>
      </c>
      <c r="AJ1639" s="144">
        <v>1.3582314E-5</v>
      </c>
      <c r="AK1639" s="144">
        <v>3.1574842000000003E-5</v>
      </c>
      <c r="AM1639" s="145">
        <v>7.9044088999999994E-5</v>
      </c>
      <c r="AN1639" s="340">
        <f t="shared" si="885"/>
        <v>7.9044088999999994E-5</v>
      </c>
      <c r="AP1639" s="145">
        <v>7.3819771999999998E-5</v>
      </c>
      <c r="AQ1639" s="145">
        <v>2.7442829999999999E-6</v>
      </c>
      <c r="AR1639" s="145">
        <v>2.4800334E-6</v>
      </c>
      <c r="AS1639" s="134">
        <f t="shared" si="886"/>
        <v>4.4256458579267997E-9</v>
      </c>
      <c r="AT1639" s="135">
        <f t="shared" si="887"/>
        <v>1.0148975492910002E-11</v>
      </c>
      <c r="AU1639" s="135">
        <f t="shared" si="888"/>
        <v>3.47343617087E-4</v>
      </c>
      <c r="AV1639" s="302">
        <v>2.6753881E-9</v>
      </c>
      <c r="AW1639" s="302">
        <v>8.0722917000000007E-12</v>
      </c>
      <c r="AX1639" s="302">
        <v>2.2054654000000001E-16</v>
      </c>
      <c r="AY1639" s="303">
        <v>0</v>
      </c>
      <c r="AZ1639" s="303">
        <v>0</v>
      </c>
      <c r="BA1639" s="302">
        <v>2.0719758E-13</v>
      </c>
      <c r="BB1639" s="302">
        <v>1.7499732999999999E-9</v>
      </c>
      <c r="BC1639" s="302">
        <v>4.7251156000000001E-14</v>
      </c>
      <c r="BD1639" s="302">
        <v>2.0236598000000002E-12</v>
      </c>
      <c r="BE1639" s="303">
        <v>0</v>
      </c>
      <c r="BF1639" s="303">
        <v>0</v>
      </c>
      <c r="BG1639" s="302">
        <v>1.2333620999999999E-16</v>
      </c>
      <c r="BH1639" s="302">
        <v>4.5957501999999997E-15</v>
      </c>
      <c r="BI1639" s="302">
        <v>8.3320395999999999E-16</v>
      </c>
      <c r="BJ1639" s="302">
        <v>6.1243427999999999E-15</v>
      </c>
      <c r="BK1639" s="302">
        <v>7.1136004E-14</v>
      </c>
      <c r="BL1639" s="303">
        <v>0</v>
      </c>
      <c r="BM1639" s="302">
        <v>1.5207087E-8</v>
      </c>
      <c r="BN1639" s="303">
        <v>3.4732840999999998E-4</v>
      </c>
      <c r="BO1639" s="303">
        <v>0</v>
      </c>
      <c r="BP1639" s="303">
        <v>0</v>
      </c>
      <c r="BQ1639" s="303">
        <v>0</v>
      </c>
      <c r="BR1639" s="74"/>
      <c r="BS1639" s="144">
        <v>1.5466956000000001E-7</v>
      </c>
      <c r="BT1639" s="144">
        <v>1.3951722000000001E-8</v>
      </c>
      <c r="BU1639" s="144">
        <v>8.0384611000000007E-8</v>
      </c>
      <c r="BV1639" s="144">
        <v>4.3705966999999997E-12</v>
      </c>
      <c r="BW1639" s="144">
        <v>1.2216096999999999E-8</v>
      </c>
      <c r="BX1639" s="136">
        <v>0</v>
      </c>
      <c r="BY1639" s="136">
        <v>0</v>
      </c>
      <c r="BZ1639" s="136">
        <v>0</v>
      </c>
      <c r="CA1639" s="144">
        <v>5.9863098000000005E-11</v>
      </c>
      <c r="CB1639" s="144">
        <v>1.5448428000000001E-10</v>
      </c>
      <c r="CC1639" s="136">
        <v>0</v>
      </c>
      <c r="CD1639" s="136">
        <v>0</v>
      </c>
      <c r="CE1639" s="136">
        <v>0</v>
      </c>
      <c r="CF1639" s="144">
        <v>2.3836656000000001E-9</v>
      </c>
      <c r="CG1639" s="144">
        <v>4.5514745999999999E-8</v>
      </c>
      <c r="CH1639" s="144">
        <v>2.3279041000000001E-18</v>
      </c>
      <c r="CI1639" s="136">
        <v>0</v>
      </c>
      <c r="CJ1639" s="224"/>
      <c r="CK1639" s="201"/>
      <c r="CL1639" s="235" t="s">
        <v>5928</v>
      </c>
    </row>
    <row r="1640" spans="1:93" ht="14.5" customHeight="1">
      <c r="A1640" s="74" t="s">
        <v>5929</v>
      </c>
      <c r="B1640" s="129" t="s">
        <v>5864</v>
      </c>
      <c r="C1640" s="130" t="str">
        <f t="shared" si="877"/>
        <v>C.070.01.108</v>
      </c>
      <c r="D1640" s="131" t="s">
        <v>769</v>
      </c>
      <c r="E1640" s="129" t="s">
        <v>417</v>
      </c>
      <c r="F1640" s="132" t="s">
        <v>5930</v>
      </c>
      <c r="G1640" s="132">
        <v>5.6593910593950001E-4</v>
      </c>
      <c r="H1640" s="348">
        <f t="shared" si="879"/>
        <v>5.6593910593950001E-4</v>
      </c>
      <c r="I1640" s="74"/>
      <c r="J1640" s="132">
        <v>1.684107813E-6</v>
      </c>
      <c r="K1640" s="132">
        <v>6.9180222449000001E-5</v>
      </c>
      <c r="L1640" s="300">
        <v>2.3450876567749997E-4</v>
      </c>
      <c r="M1640" s="132">
        <v>2.6056601000000001E-4</v>
      </c>
      <c r="N1640" s="132">
        <v>6.5007232000000004E-5</v>
      </c>
      <c r="O1640" s="304">
        <v>4.1476347999999999E-6</v>
      </c>
      <c r="P1640" s="304">
        <v>9.4578422000000005E-7</v>
      </c>
      <c r="Q1640" s="304">
        <v>5.4935624999999999E-7</v>
      </c>
      <c r="R1640" s="304">
        <v>3.0314943000000002E-8</v>
      </c>
      <c r="S1640" s="304">
        <v>1.5865240000000001E-7</v>
      </c>
      <c r="T1640" s="304">
        <v>2.5355648999999999E-8</v>
      </c>
      <c r="U1640" s="304">
        <v>1.1235979E-7</v>
      </c>
      <c r="V1640" s="132">
        <v>2.3374999999999999E-4</v>
      </c>
      <c r="W1640" s="304">
        <v>6.4290567999999998E-7</v>
      </c>
      <c r="X1640" s="304">
        <v>3.5002074999999999E-9</v>
      </c>
      <c r="Y1640" s="132">
        <v>0</v>
      </c>
      <c r="Z1640" s="132">
        <v>0</v>
      </c>
      <c r="AA1640" s="74"/>
      <c r="AB1640" s="301">
        <v>1.9591429323308272E-3</v>
      </c>
      <c r="AC1640" s="338">
        <f t="shared" si="884"/>
        <v>1.9591429323308272E-3</v>
      </c>
      <c r="AD1640" s="74"/>
      <c r="AE1640" s="136">
        <v>2.5723888E-2</v>
      </c>
      <c r="AF1640" s="136">
        <v>2.5606048999999999E-2</v>
      </c>
      <c r="AG1640" s="136">
        <v>8.7152548999999997E-5</v>
      </c>
      <c r="AH1640" s="136">
        <v>0</v>
      </c>
      <c r="AI1640" s="136">
        <v>0</v>
      </c>
      <c r="AJ1640" s="144">
        <v>9.2299863999999995E-6</v>
      </c>
      <c r="AK1640" s="136">
        <v>2.1456974E-5</v>
      </c>
      <c r="AL1640" s="74"/>
      <c r="AM1640" s="133">
        <v>5.3715138000000001E-5</v>
      </c>
      <c r="AN1640" s="340">
        <f t="shared" si="885"/>
        <v>5.3715138000000001E-5</v>
      </c>
      <c r="AP1640" s="133">
        <v>5.0164906000000001E-5</v>
      </c>
      <c r="AQ1640" s="145">
        <v>1.8649027999999999E-6</v>
      </c>
      <c r="AR1640" s="145">
        <v>1.6853295000000001E-6</v>
      </c>
      <c r="AS1640" s="134">
        <v>3.0074883060094996E-9</v>
      </c>
      <c r="AT1640" s="135">
        <v>6.8968296425040008E-12</v>
      </c>
      <c r="AU1640" s="135">
        <v>2.3604055411599999E-4</v>
      </c>
      <c r="AV1640" s="302">
        <v>1.8180846E-9</v>
      </c>
      <c r="AW1640" s="302">
        <v>5.4856001E-12</v>
      </c>
      <c r="AX1640" s="302">
        <v>1.4987443E-16</v>
      </c>
      <c r="AY1640" s="303">
        <v>0</v>
      </c>
      <c r="AZ1640" s="303">
        <v>0</v>
      </c>
      <c r="BA1640" s="302">
        <v>1.4080302999999999E-13</v>
      </c>
      <c r="BB1640" s="302">
        <v>1.1892104E-9</v>
      </c>
      <c r="BC1640" s="302">
        <v>3.2109958000000003E-14</v>
      </c>
      <c r="BD1640" s="302">
        <v>1.3751966000000001E-12</v>
      </c>
      <c r="BE1640" s="303">
        <v>0</v>
      </c>
      <c r="BF1640" s="303">
        <v>0</v>
      </c>
      <c r="BG1640" s="302">
        <v>8.3814254000000003E-17</v>
      </c>
      <c r="BH1640" s="302">
        <v>3.1230843999999999E-15</v>
      </c>
      <c r="BI1640" s="302">
        <v>5.6621142000000002E-16</v>
      </c>
      <c r="BJ1640" s="302">
        <v>4.1618534999999997E-15</v>
      </c>
      <c r="BK1640" s="302">
        <v>4.8341125999999998E-14</v>
      </c>
      <c r="BL1640" s="303">
        <v>0</v>
      </c>
      <c r="BM1640" s="302">
        <v>1.0334116000000001E-8</v>
      </c>
      <c r="BN1640" s="303">
        <v>2.3603021999999999E-4</v>
      </c>
      <c r="BO1640" s="303">
        <v>0</v>
      </c>
      <c r="BP1640" s="303">
        <v>0</v>
      </c>
      <c r="BQ1640" s="303">
        <v>0</v>
      </c>
      <c r="BR1640" s="74"/>
      <c r="BS1640" s="144">
        <v>1.0510712E-7</v>
      </c>
      <c r="BT1640" s="144">
        <v>9.4810212000000008E-9</v>
      </c>
      <c r="BU1640" s="144">
        <v>5.4626102999999999E-8</v>
      </c>
      <c r="BV1640" s="144">
        <v>2.9700792000000001E-12</v>
      </c>
      <c r="BW1640" s="144">
        <v>8.3015609999999995E-9</v>
      </c>
      <c r="BX1640" s="136">
        <v>0</v>
      </c>
      <c r="BY1640" s="136">
        <v>0</v>
      </c>
      <c r="BZ1640" s="136">
        <v>0</v>
      </c>
      <c r="CA1640" s="144">
        <v>4.0680518999999998E-11</v>
      </c>
      <c r="CB1640" s="144">
        <v>1.0498121E-10</v>
      </c>
      <c r="CC1640" s="136">
        <v>0</v>
      </c>
      <c r="CD1640" s="136">
        <v>0</v>
      </c>
      <c r="CE1640" s="136">
        <v>0</v>
      </c>
      <c r="CF1640" s="144">
        <v>1.6198419E-9</v>
      </c>
      <c r="CG1640" s="144">
        <v>3.0929964000000001E-8</v>
      </c>
      <c r="CH1640" s="144">
        <v>1.5819486000000001E-18</v>
      </c>
      <c r="CI1640" s="136">
        <v>0</v>
      </c>
      <c r="CJ1640" s="224"/>
      <c r="CK1640" s="201"/>
      <c r="CL1640" s="235" t="s">
        <v>5925</v>
      </c>
    </row>
    <row r="1641" spans="1:93" ht="14.5" customHeight="1">
      <c r="B1641" s="129" t="s">
        <v>5931</v>
      </c>
      <c r="C1641" s="127" t="s">
        <v>5932</v>
      </c>
      <c r="D1641" s="131"/>
      <c r="G1641" s="74"/>
      <c r="H1641" s="74"/>
      <c r="I1641" s="74"/>
      <c r="J1641" s="74"/>
      <c r="K1641" s="74"/>
      <c r="L1641" s="74"/>
      <c r="M1641" s="74"/>
      <c r="N1641" s="74"/>
      <c r="O1641" s="74"/>
      <c r="P1641" s="74"/>
      <c r="Q1641" s="74"/>
      <c r="R1641" s="74"/>
      <c r="S1641" s="74"/>
      <c r="T1641" s="74"/>
      <c r="U1641" s="74"/>
      <c r="V1641" s="74"/>
      <c r="W1641" s="74"/>
      <c r="X1641" s="74"/>
      <c r="Y1641" s="74"/>
      <c r="Z1641" s="74"/>
      <c r="AA1641" s="74"/>
      <c r="AB1641" s="74"/>
      <c r="AC1641" s="74"/>
      <c r="AD1641" s="74"/>
      <c r="AE1641" s="74"/>
      <c r="AF1641" s="74"/>
      <c r="AG1641" s="74"/>
      <c r="AH1641" s="74"/>
      <c r="AI1641" s="74"/>
      <c r="AJ1641" s="74"/>
      <c r="AK1641" s="74"/>
      <c r="AL1641" s="74"/>
      <c r="AM1641" s="74"/>
      <c r="AN1641" s="74"/>
      <c r="AP1641" s="74"/>
      <c r="AQ1641" s="74"/>
      <c r="AR1641" s="74"/>
      <c r="AS1641" s="74"/>
      <c r="AT1641" s="74"/>
      <c r="AU1641" s="74"/>
      <c r="AV1641" s="74"/>
      <c r="AW1641" s="74"/>
      <c r="AX1641" s="74"/>
      <c r="AY1641" s="74"/>
      <c r="AZ1641" s="74"/>
      <c r="BA1641" s="74"/>
      <c r="BB1641" s="74"/>
      <c r="BC1641" s="74"/>
      <c r="BD1641" s="74"/>
      <c r="BE1641" s="74"/>
      <c r="BF1641" s="74"/>
      <c r="BG1641" s="74"/>
      <c r="BH1641" s="74"/>
      <c r="BI1641" s="74"/>
      <c r="BJ1641" s="74"/>
      <c r="BK1641" s="74"/>
      <c r="BL1641" s="74"/>
      <c r="BM1641" s="74"/>
      <c r="BN1641" s="74"/>
      <c r="BO1641" s="74"/>
      <c r="BP1641" s="74"/>
      <c r="BQ1641" s="74"/>
      <c r="BR1641" s="74"/>
      <c r="BS1641" s="74"/>
      <c r="BT1641" s="74"/>
      <c r="BU1641" s="74"/>
      <c r="BV1641" s="74"/>
      <c r="BW1641" s="74"/>
      <c r="BX1641" s="74"/>
      <c r="BY1641" s="74"/>
      <c r="BZ1641" s="74"/>
      <c r="CA1641" s="74"/>
      <c r="CB1641" s="74"/>
      <c r="CC1641" s="74"/>
      <c r="CD1641" s="74"/>
      <c r="CE1641" s="74"/>
      <c r="CF1641" s="74"/>
      <c r="CG1641" s="74"/>
      <c r="CH1641" s="74"/>
      <c r="CI1641" s="74"/>
      <c r="CJ1641" s="232"/>
      <c r="CK1641" s="202"/>
      <c r="CL1641" s="89"/>
      <c r="CM1641" s="151"/>
      <c r="CN1641" s="151"/>
      <c r="CO1641" s="151"/>
    </row>
    <row r="1642" spans="1:93" ht="14.5" customHeight="1">
      <c r="B1642" s="129" t="s">
        <v>5931</v>
      </c>
      <c r="C1642" s="127" t="s">
        <v>435</v>
      </c>
      <c r="D1642" s="127" t="s">
        <v>436</v>
      </c>
      <c r="G1642" s="74"/>
      <c r="H1642" s="74"/>
      <c r="I1642" s="74"/>
      <c r="J1642" s="74"/>
      <c r="K1642" s="74"/>
      <c r="L1642" s="74"/>
      <c r="M1642" s="74"/>
      <c r="N1642" s="74"/>
      <c r="O1642" s="74"/>
      <c r="P1642" s="74"/>
      <c r="Q1642" s="74"/>
      <c r="R1642" s="74"/>
      <c r="S1642" s="74"/>
      <c r="T1642" s="74"/>
      <c r="U1642" s="74"/>
      <c r="V1642" s="74"/>
      <c r="W1642" s="74"/>
      <c r="X1642" s="74"/>
      <c r="Y1642" s="74"/>
      <c r="Z1642" s="74"/>
      <c r="AA1642" s="74"/>
      <c r="AB1642" s="74"/>
      <c r="AC1642" s="74"/>
      <c r="AD1642" s="74"/>
      <c r="AE1642" s="74"/>
      <c r="AF1642" s="74"/>
      <c r="AG1642" s="74"/>
      <c r="AH1642" s="74"/>
      <c r="AI1642" s="74"/>
      <c r="AJ1642" s="74"/>
      <c r="AK1642" s="74"/>
      <c r="AL1642" s="74"/>
      <c r="AM1642" s="74"/>
      <c r="AN1642" s="74"/>
      <c r="AP1642" s="74"/>
      <c r="AQ1642" s="74"/>
      <c r="AR1642" s="74"/>
      <c r="AS1642" s="74"/>
      <c r="AT1642" s="74"/>
      <c r="AU1642" s="74"/>
      <c r="AV1642" s="74"/>
      <c r="AW1642" s="74"/>
      <c r="AX1642" s="74"/>
      <c r="AY1642" s="74"/>
      <c r="AZ1642" s="74"/>
      <c r="BA1642" s="74"/>
      <c r="BB1642" s="74"/>
      <c r="BC1642" s="74"/>
      <c r="BD1642" s="74"/>
      <c r="BE1642" s="74"/>
      <c r="BF1642" s="74"/>
      <c r="BG1642" s="74"/>
      <c r="BH1642" s="74"/>
      <c r="BI1642" s="74"/>
      <c r="BJ1642" s="74"/>
      <c r="BK1642" s="74"/>
      <c r="BL1642" s="74"/>
      <c r="BM1642" s="74"/>
      <c r="BN1642" s="74"/>
      <c r="BO1642" s="74"/>
      <c r="BP1642" s="74"/>
      <c r="BQ1642" s="74"/>
      <c r="BR1642" s="74"/>
      <c r="BS1642" s="74"/>
      <c r="BT1642" s="74"/>
      <c r="BU1642" s="74"/>
      <c r="BV1642" s="74"/>
      <c r="BW1642" s="74"/>
      <c r="BX1642" s="74"/>
      <c r="BY1642" s="74"/>
      <c r="BZ1642" s="74"/>
      <c r="CA1642" s="74"/>
      <c r="CB1642" s="74"/>
      <c r="CC1642" s="74"/>
      <c r="CD1642" s="74"/>
      <c r="CE1642" s="74"/>
      <c r="CF1642" s="74"/>
      <c r="CG1642" s="74"/>
      <c r="CH1642" s="74"/>
      <c r="CI1642" s="74"/>
      <c r="CJ1642" s="232"/>
      <c r="CK1642" s="202"/>
      <c r="CL1642" s="89"/>
      <c r="CM1642" s="235"/>
      <c r="CN1642" s="235"/>
    </row>
    <row r="1643" spans="1:93" ht="14.5" customHeight="1">
      <c r="A1643" s="74" t="s">
        <v>5933</v>
      </c>
      <c r="B1643" s="129" t="s">
        <v>5931</v>
      </c>
      <c r="C1643" s="130" t="str">
        <f>MID(A1643,1,12)</f>
        <v>D.050.01.101</v>
      </c>
      <c r="D1643" s="131" t="s">
        <v>5934</v>
      </c>
      <c r="E1643" s="129" t="s">
        <v>957</v>
      </c>
      <c r="F1643" s="132" t="s">
        <v>5935</v>
      </c>
      <c r="G1643" s="132">
        <f>J1643+K1643+L1643+M1643</f>
        <v>8.9035460509999997E-2</v>
      </c>
      <c r="H1643" s="348">
        <f t="shared" ref="H1643:H1646" si="889">G1643</f>
        <v>8.9035460509999997E-2</v>
      </c>
      <c r="I1643" s="74"/>
      <c r="J1643" s="132">
        <f>P1643+Q1643+R1643+S1643</f>
        <v>2.55386743E-3</v>
      </c>
      <c r="K1643" s="132">
        <f>N1643+O1643+T1643</f>
        <v>6.3690934999999999E-3</v>
      </c>
      <c r="L1643" s="300">
        <f>U1643+IF(V1643="x",0,V1643)+IF(W1643="x",0,W1643)+IF(X1643="x",0,X1643)+Y1643+Z1643</f>
        <v>1.3349366579999999E-2</v>
      </c>
      <c r="M1643" s="132">
        <v>6.6763133000000002E-2</v>
      </c>
      <c r="N1643" s="132">
        <v>3.7465052999999999E-3</v>
      </c>
      <c r="O1643" s="132">
        <v>2.6225882E-3</v>
      </c>
      <c r="P1643" s="132">
        <v>2.2033352999999999E-3</v>
      </c>
      <c r="Q1643" s="132">
        <v>3.5053212999999999E-4</v>
      </c>
      <c r="R1643" s="132">
        <v>0</v>
      </c>
      <c r="S1643" s="132">
        <v>0</v>
      </c>
      <c r="T1643" s="132">
        <v>0</v>
      </c>
      <c r="U1643" s="132">
        <v>4.6736058000000001E-4</v>
      </c>
      <c r="V1643" s="132">
        <v>0</v>
      </c>
      <c r="W1643" s="132">
        <v>1.2882006E-2</v>
      </c>
      <c r="X1643" s="132">
        <v>0</v>
      </c>
      <c r="Y1643" s="132">
        <v>0</v>
      </c>
      <c r="Z1643" s="132">
        <v>0</v>
      </c>
      <c r="AA1643" s="74"/>
      <c r="AB1643" s="301">
        <f>M1643/0.133</f>
        <v>0.50197844360902255</v>
      </c>
      <c r="AC1643" s="338">
        <f t="shared" ref="AC1643:AC1646" si="890">AB1643</f>
        <v>0.50197844360902255</v>
      </c>
      <c r="AD1643" s="74"/>
      <c r="AE1643" s="136">
        <v>8.5916242</v>
      </c>
      <c r="AF1643" s="136">
        <v>5.6430718000000004</v>
      </c>
      <c r="AG1643" s="136">
        <v>1.7462533</v>
      </c>
      <c r="AH1643" s="136">
        <v>0</v>
      </c>
      <c r="AI1643" s="136">
        <v>0.14991013</v>
      </c>
      <c r="AJ1643" s="136">
        <v>0.65684984000000002</v>
      </c>
      <c r="AK1643" s="136">
        <v>0.39553907999999999</v>
      </c>
      <c r="AL1643" s="74"/>
      <c r="AM1643" s="133">
        <v>9.9816786000000001E-3</v>
      </c>
      <c r="AN1643" s="340">
        <f t="shared" ref="AN1643:AN1646" si="891">AM1643</f>
        <v>9.9816786000000001E-3</v>
      </c>
      <c r="AP1643" s="133">
        <v>9.4177887000000005E-3</v>
      </c>
      <c r="AQ1643" s="133">
        <v>4.2148495000000002E-4</v>
      </c>
      <c r="AR1643" s="133">
        <v>1.4240499E-4</v>
      </c>
      <c r="AS1643" s="134">
        <f>AV1643+AY1643+AZ1643+BA1643+BB1643+BJ1643+BK1643+BO1643</f>
        <v>5.6461563112000002E-7</v>
      </c>
      <c r="AT1643" s="135">
        <f>AW1643+AX1643+BC1643+BD1643+BE1643+BF1643+BG1643+BH1643+BI1643+BL1643+BP1643+BQ1643</f>
        <v>1.5587460533510001E-9</v>
      </c>
      <c r="AU1643" s="135">
        <f>BM1643+BN1643</f>
        <v>1.99446769658E-2</v>
      </c>
      <c r="AV1643" s="302">
        <v>4.6583599999999999E-7</v>
      </c>
      <c r="AW1643" s="302">
        <v>1.4055396E-9</v>
      </c>
      <c r="AX1643" s="302">
        <v>3.8401351000000002E-14</v>
      </c>
      <c r="AY1643" s="303">
        <v>0</v>
      </c>
      <c r="AZ1643" s="303">
        <v>0</v>
      </c>
      <c r="BA1643" s="302">
        <v>3.2762012000000002E-10</v>
      </c>
      <c r="BB1643" s="302">
        <v>9.8452011000000001E-8</v>
      </c>
      <c r="BC1643" s="302">
        <v>4.6442852000000002E-11</v>
      </c>
      <c r="BD1643" s="302">
        <v>1.067252E-10</v>
      </c>
      <c r="BE1643" s="303">
        <v>0</v>
      </c>
      <c r="BF1643" s="303">
        <v>0</v>
      </c>
      <c r="BG1643" s="303">
        <v>0</v>
      </c>
      <c r="BH1643" s="303">
        <v>0</v>
      </c>
      <c r="BI1643" s="303">
        <v>0</v>
      </c>
      <c r="BJ1643" s="303">
        <v>0</v>
      </c>
      <c r="BK1643" s="303">
        <v>0</v>
      </c>
      <c r="BL1643" s="303">
        <v>0</v>
      </c>
      <c r="BM1643" s="302">
        <v>9.4329657999999998E-6</v>
      </c>
      <c r="BN1643" s="303">
        <v>1.9935244000000001E-2</v>
      </c>
      <c r="BO1643" s="303">
        <v>0</v>
      </c>
      <c r="BP1643" s="303">
        <v>0</v>
      </c>
      <c r="BQ1643" s="303">
        <v>0</v>
      </c>
      <c r="BR1643" s="74"/>
      <c r="BS1643" s="144">
        <v>2.5881772E-5</v>
      </c>
      <c r="BT1643" s="144">
        <v>8.4365728000000001E-7</v>
      </c>
      <c r="BU1643" s="144">
        <v>1.3996490999999999E-5</v>
      </c>
      <c r="BV1643" s="136">
        <v>0</v>
      </c>
      <c r="BW1643" s="144">
        <v>8.5054295E-7</v>
      </c>
      <c r="BX1643" s="144">
        <v>2.1209517E-7</v>
      </c>
      <c r="BY1643" s="136">
        <v>0</v>
      </c>
      <c r="BZ1643" s="144">
        <v>3.2191482000000002E-7</v>
      </c>
      <c r="CA1643" s="136">
        <v>0</v>
      </c>
      <c r="CB1643" s="136">
        <v>0</v>
      </c>
      <c r="CC1643" s="136">
        <v>0</v>
      </c>
      <c r="CD1643" s="136">
        <v>0</v>
      </c>
      <c r="CE1643" s="136">
        <v>0</v>
      </c>
      <c r="CF1643" s="144">
        <v>4.5664879999999999E-7</v>
      </c>
      <c r="CG1643" s="144">
        <v>8.9750163999999998E-6</v>
      </c>
      <c r="CH1643" s="144">
        <v>2.2540562E-7</v>
      </c>
      <c r="CI1643" s="136">
        <v>0</v>
      </c>
      <c r="CJ1643" s="224"/>
      <c r="CK1643" s="201"/>
      <c r="CL1643" s="235" t="s">
        <v>5936</v>
      </c>
      <c r="CM1643" s="235"/>
      <c r="CN1643" s="235"/>
    </row>
    <row r="1644" spans="1:93" ht="14.5" customHeight="1">
      <c r="A1644" s="74" t="s">
        <v>5937</v>
      </c>
      <c r="B1644" s="129" t="s">
        <v>5931</v>
      </c>
      <c r="C1644" s="130" t="str">
        <f>MID(A1644,1,12)</f>
        <v>D.050.01.102</v>
      </c>
      <c r="D1644" s="131" t="s">
        <v>5934</v>
      </c>
      <c r="E1644" s="129" t="s">
        <v>957</v>
      </c>
      <c r="F1644" s="132" t="s">
        <v>5938</v>
      </c>
      <c r="G1644" s="132">
        <f>J1644+K1644+L1644+M1644</f>
        <v>0.16394396965819999</v>
      </c>
      <c r="H1644" s="348">
        <f t="shared" si="889"/>
        <v>0.16394396965819999</v>
      </c>
      <c r="I1644" s="74"/>
      <c r="J1644" s="132">
        <f>P1644+Q1644+R1644+S1644</f>
        <v>1.0061852204999999E-2</v>
      </c>
      <c r="K1644" s="132">
        <f>N1644+O1644+T1644</f>
        <v>3.51325387E-2</v>
      </c>
      <c r="L1644" s="300">
        <f>U1644+IF(V1644="x",0,V1644)+IF(W1644="x",0,W1644)+IF(X1644="x",0,X1644)+Y1644+Z1644</f>
        <v>7.2026875320000002E-4</v>
      </c>
      <c r="M1644" s="132">
        <v>0.11802931</v>
      </c>
      <c r="N1644" s="132">
        <v>2.4875850000000001E-2</v>
      </c>
      <c r="O1644" s="132">
        <v>8.8673616E-3</v>
      </c>
      <c r="P1644" s="132">
        <v>7.4937496999999999E-3</v>
      </c>
      <c r="Q1644" s="132">
        <v>2.3267779999999998E-3</v>
      </c>
      <c r="R1644" s="304">
        <v>7.4344974999999999E-5</v>
      </c>
      <c r="S1644" s="132">
        <v>1.6697953000000001E-4</v>
      </c>
      <c r="T1644" s="132">
        <v>1.3893270999999999E-3</v>
      </c>
      <c r="U1644" s="132">
        <v>1.0468827E-4</v>
      </c>
      <c r="V1644" s="132">
        <v>0</v>
      </c>
      <c r="W1644" s="132">
        <v>6.1313858000000001E-4</v>
      </c>
      <c r="X1644" s="304">
        <v>2.4419032E-6</v>
      </c>
      <c r="Y1644" s="132">
        <v>0</v>
      </c>
      <c r="Z1644" s="132">
        <v>0</v>
      </c>
      <c r="AA1644" s="74"/>
      <c r="AB1644" s="301">
        <f>M1644/0.133</f>
        <v>0.88743842105263149</v>
      </c>
      <c r="AC1644" s="338">
        <f t="shared" si="890"/>
        <v>0.88743842105263149</v>
      </c>
      <c r="AD1644" s="74"/>
      <c r="AE1644" s="136">
        <v>11.1386</v>
      </c>
      <c r="AF1644" s="136">
        <v>11.036899999999999</v>
      </c>
      <c r="AG1644" s="136">
        <v>8.3126164000000002E-2</v>
      </c>
      <c r="AH1644" s="136">
        <v>0</v>
      </c>
      <c r="AI1644" s="136">
        <v>0</v>
      </c>
      <c r="AJ1644" s="136">
        <v>8.7784704999999998E-4</v>
      </c>
      <c r="AK1644" s="136">
        <v>1.7695565E-2</v>
      </c>
      <c r="AL1644" s="74"/>
      <c r="AM1644" s="133">
        <v>2.4972390000000001E-2</v>
      </c>
      <c r="AN1644" s="340">
        <f t="shared" si="891"/>
        <v>2.4972390000000001E-2</v>
      </c>
      <c r="AP1644" s="133">
        <v>2.3441687999999999E-2</v>
      </c>
      <c r="AQ1644" s="133">
        <v>8.9153724999999995E-4</v>
      </c>
      <c r="AR1644" s="133">
        <v>6.3916508999999999E-4</v>
      </c>
      <c r="AS1644" s="134">
        <f>AV1644+AY1644+AZ1644+BA1644+BB1644+BJ1644+BK1644+BO1644</f>
        <v>1.4053769841660998E-6</v>
      </c>
      <c r="AT1644" s="135">
        <f>AW1644+AX1644+BC1644+BD1644+BE1644+BF1644+BG1644+BH1644+BI1644+BL1644+BP1644+BQ1644</f>
        <v>3.2971052258228004E-9</v>
      </c>
      <c r="AU1644" s="135">
        <f>BM1644+BN1644</f>
        <v>8.9518919598999991E-2</v>
      </c>
      <c r="AV1644" s="302">
        <v>8.3197708000000001E-7</v>
      </c>
      <c r="AW1644" s="302">
        <v>2.5105743000000001E-9</v>
      </c>
      <c r="AX1644" s="302">
        <v>6.8579153000000004E-14</v>
      </c>
      <c r="AY1644" s="302">
        <v>6.8502643000000003E-11</v>
      </c>
      <c r="AZ1644" s="302">
        <v>4.2515231000000002E-12</v>
      </c>
      <c r="BA1644" s="302">
        <v>1.1142854000000001E-9</v>
      </c>
      <c r="BB1644" s="302">
        <v>5.6768861999999999E-7</v>
      </c>
      <c r="BC1644" s="302">
        <v>1.6004640999999999E-10</v>
      </c>
      <c r="BD1644" s="302">
        <v>6.1915189000000002E-10</v>
      </c>
      <c r="BE1644" s="302">
        <v>1.3941987000000001E-13</v>
      </c>
      <c r="BF1644" s="302">
        <v>1.6650538E-15</v>
      </c>
      <c r="BG1644" s="302">
        <v>3.8210725999999999E-12</v>
      </c>
      <c r="BH1644" s="302">
        <v>2.7526046999999999E-14</v>
      </c>
      <c r="BI1644" s="302">
        <v>6.4550198999999996E-14</v>
      </c>
      <c r="BJ1644" s="302">
        <v>1.2587001E-9</v>
      </c>
      <c r="BK1644" s="302">
        <v>3.2655445000000001E-9</v>
      </c>
      <c r="BL1644" s="302">
        <v>3.2098129000000001E-12</v>
      </c>
      <c r="BM1644" s="302">
        <v>6.1035990000000001E-6</v>
      </c>
      <c r="BN1644" s="303">
        <v>8.9512815999999995E-2</v>
      </c>
      <c r="BO1644" s="303">
        <v>0</v>
      </c>
      <c r="BP1644" s="303">
        <v>0</v>
      </c>
      <c r="BQ1644" s="303">
        <v>0</v>
      </c>
      <c r="BR1644" s="74"/>
      <c r="BS1644" s="144">
        <v>5.1917903000000001E-5</v>
      </c>
      <c r="BT1644" s="144">
        <v>4.6293624000000001E-6</v>
      </c>
      <c r="BU1644" s="144">
        <v>2.4744137E-5</v>
      </c>
      <c r="BV1644" s="144">
        <v>1.6290569999999999E-7</v>
      </c>
      <c r="BW1644" s="144">
        <v>5.3654412999999998E-6</v>
      </c>
      <c r="BX1644" s="144">
        <v>7.1118485999999999E-7</v>
      </c>
      <c r="BY1644" s="144">
        <v>1.609987E-9</v>
      </c>
      <c r="BZ1644" s="144">
        <v>1.0814569000000001E-6</v>
      </c>
      <c r="CA1644" s="144">
        <v>9.9765722000000005E-8</v>
      </c>
      <c r="CB1644" s="144">
        <v>1.1049133E-7</v>
      </c>
      <c r="CC1644" s="144">
        <v>3.1715764000000002E-8</v>
      </c>
      <c r="CD1644" s="144">
        <v>2.332138E-9</v>
      </c>
      <c r="CE1644" s="144">
        <v>5.3743618E-10</v>
      </c>
      <c r="CF1644" s="144">
        <v>1.8292031E-6</v>
      </c>
      <c r="CG1644" s="144">
        <v>1.3114678999999999E-5</v>
      </c>
      <c r="CH1644" s="144">
        <v>3.3080547999999998E-8</v>
      </c>
      <c r="CI1644" s="136">
        <v>0</v>
      </c>
      <c r="CJ1644" s="224"/>
      <c r="CK1644" s="201"/>
      <c r="CL1644" s="235" t="s">
        <v>5939</v>
      </c>
      <c r="CM1644" s="235"/>
      <c r="CN1644" s="235"/>
    </row>
    <row r="1645" spans="1:93" ht="14.5" customHeight="1">
      <c r="A1645" s="74" t="s">
        <v>5940</v>
      </c>
      <c r="B1645" s="129" t="s">
        <v>5931</v>
      </c>
      <c r="C1645" s="130" t="str">
        <f>MID(A1645,1,12)</f>
        <v>D.050.01.103</v>
      </c>
      <c r="D1645" s="131" t="s">
        <v>5934</v>
      </c>
      <c r="E1645" s="129" t="s">
        <v>427</v>
      </c>
      <c r="F1645" s="132" t="s">
        <v>5942</v>
      </c>
      <c r="G1645" s="132">
        <f>J1645+K1645+L1645+M1645</f>
        <v>9.7041374889999992E-5</v>
      </c>
      <c r="H1645" s="348">
        <f t="shared" si="889"/>
        <v>9.7041374889999992E-5</v>
      </c>
      <c r="I1645" s="74"/>
      <c r="J1645" s="132">
        <f>P1645+Q1645+R1645+S1645</f>
        <v>2.7835067599999997E-6</v>
      </c>
      <c r="K1645" s="132">
        <f>N1645+O1645+T1645</f>
        <v>6.9417913000000004E-6</v>
      </c>
      <c r="L1645" s="300">
        <f>U1645+IF(V1645="x",0,V1645)+IF(W1645="x",0,W1645)+IF(X1645="x",0,X1645)+Y1645+Z1645</f>
        <v>1.4549718829999999E-5</v>
      </c>
      <c r="M1645" s="304">
        <v>7.2766357999999993E-5</v>
      </c>
      <c r="N1645" s="304">
        <v>4.0833844999999998E-6</v>
      </c>
      <c r="O1645" s="304">
        <v>2.8584068000000001E-6</v>
      </c>
      <c r="P1645" s="304">
        <v>2.4014553999999998E-6</v>
      </c>
      <c r="Q1645" s="304">
        <v>3.8205136000000002E-7</v>
      </c>
      <c r="R1645" s="132">
        <v>0</v>
      </c>
      <c r="S1645" s="132">
        <v>0</v>
      </c>
      <c r="T1645" s="132">
        <v>0</v>
      </c>
      <c r="U1645" s="304">
        <v>5.0938482999999997E-7</v>
      </c>
      <c r="V1645" s="132">
        <v>0</v>
      </c>
      <c r="W1645" s="304">
        <v>1.4040334E-5</v>
      </c>
      <c r="X1645" s="132">
        <v>0</v>
      </c>
      <c r="Y1645" s="132">
        <v>0</v>
      </c>
      <c r="Z1645" s="132">
        <v>0</v>
      </c>
      <c r="AA1645" s="74"/>
      <c r="AB1645" s="301">
        <f>M1645/0.133</f>
        <v>5.4711547368421049E-4</v>
      </c>
      <c r="AC1645" s="338">
        <f t="shared" si="890"/>
        <v>5.4711547368421049E-4</v>
      </c>
      <c r="AD1645" s="74"/>
      <c r="AE1645" s="136">
        <v>9.3641681000000004E-3</v>
      </c>
      <c r="AF1645" s="136">
        <v>6.1504869999999996E-3</v>
      </c>
      <c r="AG1645" s="136">
        <v>1.9032732999999999E-3</v>
      </c>
      <c r="AH1645" s="136">
        <v>0</v>
      </c>
      <c r="AI1645" s="136">
        <v>1.6338978999999999E-4</v>
      </c>
      <c r="AJ1645" s="136">
        <v>7.1591262999999995E-4</v>
      </c>
      <c r="AK1645" s="136">
        <v>4.3110526999999999E-4</v>
      </c>
      <c r="AL1645" s="74"/>
      <c r="AM1645" s="145">
        <v>1.0879214000000001E-5</v>
      </c>
      <c r="AN1645" s="340">
        <f t="shared" si="891"/>
        <v>1.0879214000000001E-5</v>
      </c>
      <c r="AP1645" s="145">
        <v>1.026462E-5</v>
      </c>
      <c r="AQ1645" s="145">
        <v>4.5938414000000001E-7</v>
      </c>
      <c r="AR1645" s="145">
        <v>1.5520979999999999E-7</v>
      </c>
      <c r="AS1645" s="134">
        <f>AV1645+AY1645+AZ1645+BA1645+BB1645+BJ1645+BK1645+BO1645</f>
        <v>6.1538487914999998E-10</v>
      </c>
      <c r="AT1645" s="135">
        <f>AW1645+AX1645+BC1645+BD1645+BE1645+BF1645+BG1645+BH1645+BI1645+BL1645+BP1645+BQ1645</f>
        <v>1.6989058063340001E-12</v>
      </c>
      <c r="AU1645" s="135">
        <f>BM1645+BN1645</f>
        <v>2.1738067162000002E-5</v>
      </c>
      <c r="AV1645" s="302">
        <v>5.0772315999999999E-10</v>
      </c>
      <c r="AW1645" s="302">
        <v>1.5319233000000001E-12</v>
      </c>
      <c r="AX1645" s="302">
        <v>4.1854334E-17</v>
      </c>
      <c r="AY1645" s="303">
        <v>0</v>
      </c>
      <c r="AZ1645" s="303">
        <v>0</v>
      </c>
      <c r="BA1645" s="302">
        <v>3.5707914999999999E-13</v>
      </c>
      <c r="BB1645" s="302">
        <v>1.0730464E-10</v>
      </c>
      <c r="BC1645" s="302">
        <v>5.0618911999999997E-14</v>
      </c>
      <c r="BD1645" s="302">
        <v>1.1632173999999999E-13</v>
      </c>
      <c r="BE1645" s="303">
        <v>0</v>
      </c>
      <c r="BF1645" s="303">
        <v>0</v>
      </c>
      <c r="BG1645" s="303">
        <v>0</v>
      </c>
      <c r="BH1645" s="303">
        <v>0</v>
      </c>
      <c r="BI1645" s="303">
        <v>0</v>
      </c>
      <c r="BJ1645" s="303">
        <v>0</v>
      </c>
      <c r="BK1645" s="303">
        <v>0</v>
      </c>
      <c r="BL1645" s="303">
        <v>0</v>
      </c>
      <c r="BM1645" s="302">
        <v>1.0281162E-8</v>
      </c>
      <c r="BN1645" s="302">
        <v>2.1727786000000001E-5</v>
      </c>
      <c r="BO1645" s="303">
        <v>0</v>
      </c>
      <c r="BP1645" s="303">
        <v>0</v>
      </c>
      <c r="BQ1645" s="303">
        <v>0</v>
      </c>
      <c r="BR1645" s="74"/>
      <c r="BS1645" s="144">
        <v>2.8209016E-8</v>
      </c>
      <c r="BT1645" s="144">
        <v>9.1951747000000005E-10</v>
      </c>
      <c r="BU1645" s="144">
        <v>1.5255031E-8</v>
      </c>
      <c r="BV1645" s="136">
        <v>0</v>
      </c>
      <c r="BW1645" s="144">
        <v>9.2702229000000004E-10</v>
      </c>
      <c r="BX1645" s="144">
        <v>2.3116639000000001E-10</v>
      </c>
      <c r="BY1645" s="136">
        <v>0</v>
      </c>
      <c r="BZ1645" s="144">
        <v>3.5086083999999998E-10</v>
      </c>
      <c r="CA1645" s="136">
        <v>0</v>
      </c>
      <c r="CB1645" s="136">
        <v>0</v>
      </c>
      <c r="CC1645" s="136">
        <v>0</v>
      </c>
      <c r="CD1645" s="136">
        <v>0</v>
      </c>
      <c r="CE1645" s="136">
        <v>0</v>
      </c>
      <c r="CF1645" s="144">
        <v>4.9770986000000003E-10</v>
      </c>
      <c r="CG1645" s="144">
        <v>9.7820342000000005E-9</v>
      </c>
      <c r="CH1645" s="144">
        <v>2.4567369999999998E-10</v>
      </c>
      <c r="CI1645" s="136">
        <v>0</v>
      </c>
      <c r="CL1645" s="74" t="s">
        <v>5943</v>
      </c>
      <c r="CM1645" s="235"/>
      <c r="CN1645" s="235"/>
    </row>
    <row r="1646" spans="1:93" ht="14.5" customHeight="1">
      <c r="A1646" s="74" t="s">
        <v>5944</v>
      </c>
      <c r="B1646" s="129" t="s">
        <v>5931</v>
      </c>
      <c r="C1646" s="130" t="str">
        <f>MID(A1646,1,12)</f>
        <v>D.050.01.104</v>
      </c>
      <c r="D1646" s="131" t="s">
        <v>5934</v>
      </c>
      <c r="E1646" s="129" t="s">
        <v>427</v>
      </c>
      <c r="F1646" s="132" t="s">
        <v>5946</v>
      </c>
      <c r="G1646" s="132">
        <f>J1646+K1646+L1646+M1646</f>
        <v>4.8520687290000003E-3</v>
      </c>
      <c r="H1646" s="348">
        <f t="shared" si="889"/>
        <v>4.8520687290000003E-3</v>
      </c>
      <c r="I1646" s="74"/>
      <c r="J1646" s="132">
        <f>P1646+Q1646+R1646+S1646</f>
        <v>1.3917533800000001E-4</v>
      </c>
      <c r="K1646" s="132">
        <f>N1646+O1646+T1646</f>
        <v>3.4708956999999997E-4</v>
      </c>
      <c r="L1646" s="300">
        <f>U1646+IF(V1646="x",0,V1646)+IF(W1646="x",0,W1646)+IF(X1646="x",0,X1646)+Y1646+Z1646</f>
        <v>7.2748592099999994E-4</v>
      </c>
      <c r="M1646" s="132">
        <v>3.6383179000000002E-3</v>
      </c>
      <c r="N1646" s="132">
        <v>2.0416923000000001E-4</v>
      </c>
      <c r="O1646" s="132">
        <v>1.4292033999999999E-4</v>
      </c>
      <c r="P1646" s="132">
        <v>1.2007277E-4</v>
      </c>
      <c r="Q1646" s="304">
        <v>1.9102568000000002E-5</v>
      </c>
      <c r="R1646" s="132">
        <v>0</v>
      </c>
      <c r="S1646" s="132">
        <v>0</v>
      </c>
      <c r="T1646" s="132">
        <v>0</v>
      </c>
      <c r="U1646" s="304">
        <v>2.5469240999999999E-5</v>
      </c>
      <c r="V1646" s="132">
        <v>0</v>
      </c>
      <c r="W1646" s="132">
        <v>7.0201667999999996E-4</v>
      </c>
      <c r="X1646" s="132">
        <v>0</v>
      </c>
      <c r="Y1646" s="132">
        <v>0</v>
      </c>
      <c r="Z1646" s="132">
        <v>0</v>
      </c>
      <c r="AA1646" s="74"/>
      <c r="AB1646" s="301">
        <f>M1646/0.133</f>
        <v>2.7355773684210525E-2</v>
      </c>
      <c r="AC1646" s="338">
        <f t="shared" si="890"/>
        <v>2.7355773684210525E-2</v>
      </c>
      <c r="AD1646" s="74"/>
      <c r="AE1646" s="136">
        <v>0.46820840000000002</v>
      </c>
      <c r="AF1646" s="136">
        <v>0.30752435</v>
      </c>
      <c r="AG1646" s="136">
        <v>9.5163666999999993E-2</v>
      </c>
      <c r="AH1646" s="136">
        <v>0</v>
      </c>
      <c r="AI1646" s="136">
        <v>8.1694893000000008E-3</v>
      </c>
      <c r="AJ1646" s="136">
        <v>3.5795632000000001E-2</v>
      </c>
      <c r="AK1646" s="136">
        <v>2.1555263000000002E-2</v>
      </c>
      <c r="AL1646" s="74"/>
      <c r="AM1646" s="133">
        <v>5.4396068999999997E-4</v>
      </c>
      <c r="AN1646" s="340">
        <f t="shared" si="891"/>
        <v>5.4396068999999997E-4</v>
      </c>
      <c r="AP1646" s="133">
        <v>5.1323098999999999E-4</v>
      </c>
      <c r="AQ1646" s="145">
        <v>2.2969206999999999E-5</v>
      </c>
      <c r="AR1646" s="145">
        <v>7.7604901000000006E-6</v>
      </c>
      <c r="AS1646" s="134">
        <f>AV1646+AY1646+AZ1646+BA1646+BB1646+BJ1646+BK1646+BO1646</f>
        <v>3.0769244156999999E-8</v>
      </c>
      <c r="AT1646" s="135">
        <f>AW1646+AX1646+BC1646+BD1646+BE1646+BF1646+BG1646+BH1646+BI1646+BL1646+BP1646+BQ1646</f>
        <v>8.4945291516700002E-11</v>
      </c>
      <c r="AU1646" s="135">
        <f>BM1646+BN1646</f>
        <v>1.0869033580800001E-3</v>
      </c>
      <c r="AV1646" s="302">
        <v>2.5386158000000001E-8</v>
      </c>
      <c r="AW1646" s="302">
        <v>7.6596165999999996E-11</v>
      </c>
      <c r="AX1646" s="302">
        <v>2.0927167E-15</v>
      </c>
      <c r="AY1646" s="303">
        <v>0</v>
      </c>
      <c r="AZ1646" s="303">
        <v>0</v>
      </c>
      <c r="BA1646" s="302">
        <v>1.7853957000000001E-11</v>
      </c>
      <c r="BB1646" s="302">
        <v>5.3652322E-9</v>
      </c>
      <c r="BC1646" s="302">
        <v>2.5309456000000001E-12</v>
      </c>
      <c r="BD1646" s="302">
        <v>5.8160871999999997E-12</v>
      </c>
      <c r="BE1646" s="303">
        <v>0</v>
      </c>
      <c r="BF1646" s="303">
        <v>0</v>
      </c>
      <c r="BG1646" s="303">
        <v>0</v>
      </c>
      <c r="BH1646" s="303">
        <v>0</v>
      </c>
      <c r="BI1646" s="303">
        <v>0</v>
      </c>
      <c r="BJ1646" s="303">
        <v>0</v>
      </c>
      <c r="BK1646" s="303">
        <v>0</v>
      </c>
      <c r="BL1646" s="303">
        <v>0</v>
      </c>
      <c r="BM1646" s="302">
        <v>5.1405807999999996E-7</v>
      </c>
      <c r="BN1646" s="303">
        <v>1.0863893E-3</v>
      </c>
      <c r="BO1646" s="303">
        <v>0</v>
      </c>
      <c r="BP1646" s="303">
        <v>0</v>
      </c>
      <c r="BQ1646" s="303">
        <v>0</v>
      </c>
      <c r="BR1646" s="74"/>
      <c r="BS1646" s="144">
        <v>1.4104507999999999E-6</v>
      </c>
      <c r="BT1646" s="144">
        <v>4.5975872999999997E-8</v>
      </c>
      <c r="BU1646" s="144">
        <v>7.6275155000000004E-7</v>
      </c>
      <c r="BV1646" s="136">
        <v>0</v>
      </c>
      <c r="BW1646" s="144">
        <v>4.6351115000000003E-8</v>
      </c>
      <c r="BX1646" s="144">
        <v>1.1558319999999999E-8</v>
      </c>
      <c r="BY1646" s="136">
        <v>0</v>
      </c>
      <c r="BZ1646" s="144">
        <v>1.7543042E-8</v>
      </c>
      <c r="CA1646" s="136">
        <v>0</v>
      </c>
      <c r="CB1646" s="136">
        <v>0</v>
      </c>
      <c r="CC1646" s="136">
        <v>0</v>
      </c>
      <c r="CD1646" s="136">
        <v>0</v>
      </c>
      <c r="CE1646" s="136">
        <v>0</v>
      </c>
      <c r="CF1646" s="144">
        <v>2.4885492999999999E-8</v>
      </c>
      <c r="CG1646" s="144">
        <v>4.8910170999999996E-7</v>
      </c>
      <c r="CH1646" s="144">
        <v>1.2283685E-8</v>
      </c>
      <c r="CI1646" s="136">
        <v>0</v>
      </c>
      <c r="CL1646" s="74" t="s">
        <v>5943</v>
      </c>
    </row>
    <row r="1647" spans="1:93" ht="14.5" customHeight="1">
      <c r="B1647" s="129" t="s">
        <v>5931</v>
      </c>
      <c r="C1647" s="127" t="s">
        <v>439</v>
      </c>
      <c r="D1647" s="127" t="s">
        <v>440</v>
      </c>
      <c r="G1647" s="74"/>
      <c r="H1647" s="74"/>
      <c r="I1647" s="74"/>
      <c r="J1647" s="74"/>
      <c r="K1647" s="74"/>
      <c r="L1647" s="74"/>
      <c r="M1647" s="74"/>
      <c r="N1647" s="74"/>
      <c r="O1647" s="74"/>
      <c r="P1647" s="74"/>
      <c r="Q1647" s="74"/>
      <c r="R1647" s="74"/>
      <c r="S1647" s="74"/>
      <c r="T1647" s="74"/>
      <c r="U1647" s="74"/>
      <c r="V1647" s="74"/>
      <c r="W1647" s="74"/>
      <c r="X1647" s="74"/>
      <c r="Y1647" s="74"/>
      <c r="Z1647" s="74"/>
      <c r="AA1647" s="74"/>
      <c r="AB1647" s="74"/>
      <c r="AC1647" s="74"/>
      <c r="AD1647" s="74"/>
      <c r="AE1647" s="74"/>
      <c r="AF1647" s="74"/>
      <c r="AG1647" s="74"/>
      <c r="AH1647" s="74"/>
      <c r="AI1647" s="74"/>
      <c r="AJ1647" s="74"/>
      <c r="AK1647" s="74"/>
      <c r="AL1647" s="74"/>
      <c r="AM1647" s="74"/>
      <c r="AN1647" s="74"/>
      <c r="AP1647" s="74"/>
      <c r="AQ1647" s="74"/>
      <c r="AR1647" s="74"/>
      <c r="AS1647" s="74"/>
      <c r="AT1647" s="74"/>
      <c r="AU1647" s="74"/>
      <c r="AV1647" s="74"/>
      <c r="AW1647" s="74"/>
      <c r="AX1647" s="74"/>
      <c r="AY1647" s="74"/>
      <c r="AZ1647" s="74"/>
      <c r="BA1647" s="74"/>
      <c r="BB1647" s="74"/>
      <c r="BC1647" s="74"/>
      <c r="BD1647" s="74"/>
      <c r="BE1647" s="74"/>
      <c r="BF1647" s="74"/>
      <c r="BG1647" s="74"/>
      <c r="BH1647" s="74"/>
      <c r="BI1647" s="74"/>
      <c r="BJ1647" s="74"/>
      <c r="BK1647" s="74"/>
      <c r="BL1647" s="74"/>
      <c r="BM1647" s="74"/>
      <c r="BN1647" s="74"/>
      <c r="BO1647" s="74"/>
      <c r="BP1647" s="74"/>
      <c r="BQ1647" s="74"/>
      <c r="BR1647" s="74"/>
      <c r="BS1647" s="74"/>
      <c r="BT1647" s="74"/>
      <c r="BU1647" s="74"/>
      <c r="BV1647" s="74"/>
      <c r="BW1647" s="74"/>
      <c r="BX1647" s="74"/>
      <c r="BY1647" s="74"/>
      <c r="BZ1647" s="74"/>
      <c r="CA1647" s="74"/>
      <c r="CB1647" s="74"/>
      <c r="CC1647" s="74"/>
      <c r="CD1647" s="74"/>
      <c r="CE1647" s="74"/>
      <c r="CF1647" s="74"/>
      <c r="CG1647" s="74"/>
      <c r="CH1647" s="74"/>
      <c r="CI1647" s="74"/>
      <c r="CJ1647" s="124"/>
      <c r="CK1647" s="152"/>
      <c r="CL1647" s="89"/>
    </row>
    <row r="1648" spans="1:93" ht="14.5" customHeight="1">
      <c r="A1648" s="74" t="s">
        <v>5947</v>
      </c>
      <c r="B1648" s="129" t="s">
        <v>5931</v>
      </c>
      <c r="C1648" s="130" t="str">
        <f>MID(A1648,1,12)</f>
        <v>D.060.01.101</v>
      </c>
      <c r="D1648" s="131" t="s">
        <v>440</v>
      </c>
      <c r="E1648" s="129" t="s">
        <v>957</v>
      </c>
      <c r="F1648" s="132" t="s">
        <v>5948</v>
      </c>
      <c r="G1648" s="132">
        <f>J1648+K1648+L1648+M1648</f>
        <v>1.8680464657E-2</v>
      </c>
      <c r="H1648" s="348">
        <f t="shared" ref="H1648:H1650" si="892">G1648</f>
        <v>1.8680464657E-2</v>
      </c>
      <c r="I1648" s="74"/>
      <c r="J1648" s="132">
        <f>P1648+Q1648+R1648+S1648</f>
        <v>5.35825048E-4</v>
      </c>
      <c r="K1648" s="132">
        <f>N1648+O1648+T1648</f>
        <v>1.3362948300000002E-3</v>
      </c>
      <c r="L1648" s="300">
        <f>U1648+IF(V1648="x",0,V1648)+IF(W1648="x",0,W1648)+IF(X1648="x",0,X1648)+Y1648+Z1648</f>
        <v>2.8008207789999998E-3</v>
      </c>
      <c r="M1648" s="132">
        <v>1.4007524E-2</v>
      </c>
      <c r="N1648" s="132">
        <v>7.8605152000000005E-4</v>
      </c>
      <c r="O1648" s="132">
        <v>5.5024331000000002E-4</v>
      </c>
      <c r="P1648" s="132">
        <v>4.6228015999999998E-4</v>
      </c>
      <c r="Q1648" s="304">
        <v>7.3544888000000002E-5</v>
      </c>
      <c r="R1648" s="132">
        <v>0</v>
      </c>
      <c r="S1648" s="132">
        <v>0</v>
      </c>
      <c r="T1648" s="132">
        <v>0</v>
      </c>
      <c r="U1648" s="304">
        <v>9.8056579000000002E-5</v>
      </c>
      <c r="V1648" s="132">
        <v>0</v>
      </c>
      <c r="W1648" s="132">
        <v>2.7027641999999999E-3</v>
      </c>
      <c r="X1648" s="132">
        <v>0</v>
      </c>
      <c r="Y1648" s="132">
        <v>0</v>
      </c>
      <c r="Z1648" s="132">
        <v>0</v>
      </c>
      <c r="AA1648" s="74"/>
      <c r="AB1648" s="301">
        <f>M1648/0.133</f>
        <v>0.10531972932330827</v>
      </c>
      <c r="AC1648" s="338">
        <f t="shared" ref="AC1648:AC1650" si="893">AB1648</f>
        <v>0.10531972932330827</v>
      </c>
      <c r="AD1648" s="74"/>
      <c r="AE1648" s="136">
        <v>1.8026023</v>
      </c>
      <c r="AF1648" s="136">
        <v>1.1839687999999999</v>
      </c>
      <c r="AG1648" s="136">
        <v>0.36638011999999998</v>
      </c>
      <c r="AH1648" s="136">
        <v>0</v>
      </c>
      <c r="AI1648" s="136">
        <v>3.1452533999999997E-2</v>
      </c>
      <c r="AJ1648" s="136">
        <v>0.13781318000000001</v>
      </c>
      <c r="AK1648" s="136">
        <v>8.2987764000000006E-2</v>
      </c>
      <c r="AL1648" s="74"/>
      <c r="AM1648" s="133">
        <v>2.0942486000000001E-3</v>
      </c>
      <c r="AN1648" s="340">
        <f t="shared" ref="AN1648:AN1650" si="894">AM1648</f>
        <v>2.0942486000000001E-3</v>
      </c>
      <c r="AP1648" s="133">
        <v>1.9759393E-3</v>
      </c>
      <c r="AQ1648" s="145">
        <v>8.8431446000000001E-5</v>
      </c>
      <c r="AR1648" s="145">
        <v>2.9877886999999998E-5</v>
      </c>
      <c r="AS1648" s="134">
        <f>AV1648+AY1648+AZ1648+BA1648+BB1648+BJ1648+BK1648+BO1648</f>
        <v>1.18461589735E-7</v>
      </c>
      <c r="AT1648" s="135">
        <f>AW1648+AX1648+BC1648+BD1648+BE1648+BF1648+BG1648+BH1648+BI1648+BL1648+BP1648+BQ1648</f>
        <v>3.2703937345919997E-10</v>
      </c>
      <c r="AU1648" s="135">
        <f>BM1648+BN1648</f>
        <v>4.1845780236E-3</v>
      </c>
      <c r="AV1648" s="302">
        <v>9.7736707999999997E-8</v>
      </c>
      <c r="AW1648" s="302">
        <v>2.9489523999999998E-10</v>
      </c>
      <c r="AX1648" s="302">
        <v>8.0569591999999992E-15</v>
      </c>
      <c r="AY1648" s="303">
        <v>0</v>
      </c>
      <c r="AZ1648" s="303">
        <v>0</v>
      </c>
      <c r="BA1648" s="302">
        <v>6.8737735000000004E-11</v>
      </c>
      <c r="BB1648" s="302">
        <v>2.0656143999999999E-8</v>
      </c>
      <c r="BC1648" s="302">
        <v>9.7441404999999992E-12</v>
      </c>
      <c r="BD1648" s="302">
        <v>2.2391935999999999E-11</v>
      </c>
      <c r="BE1648" s="303">
        <v>0</v>
      </c>
      <c r="BF1648" s="303">
        <v>0</v>
      </c>
      <c r="BG1648" s="303">
        <v>0</v>
      </c>
      <c r="BH1648" s="303">
        <v>0</v>
      </c>
      <c r="BI1648" s="303">
        <v>0</v>
      </c>
      <c r="BJ1648" s="303">
        <v>0</v>
      </c>
      <c r="BK1648" s="303">
        <v>0</v>
      </c>
      <c r="BL1648" s="303">
        <v>0</v>
      </c>
      <c r="BM1648" s="302">
        <v>1.9791235999999999E-6</v>
      </c>
      <c r="BN1648" s="303">
        <v>4.1825988999999999E-3</v>
      </c>
      <c r="BO1648" s="303">
        <v>0</v>
      </c>
      <c r="BP1648" s="303">
        <v>0</v>
      </c>
      <c r="BQ1648" s="303">
        <v>0</v>
      </c>
      <c r="BR1648" s="74"/>
      <c r="BS1648" s="144">
        <v>5.4302354999999997E-6</v>
      </c>
      <c r="BT1648" s="144">
        <v>1.7700710999999999E-7</v>
      </c>
      <c r="BU1648" s="144">
        <v>2.9365935000000001E-6</v>
      </c>
      <c r="BV1648" s="136">
        <v>0</v>
      </c>
      <c r="BW1648" s="144">
        <v>1.7845178999999999E-7</v>
      </c>
      <c r="BX1648" s="144">
        <v>4.4499531000000001E-8</v>
      </c>
      <c r="BY1648" s="136">
        <v>0</v>
      </c>
      <c r="BZ1648" s="144">
        <v>6.7540711000000006E-8</v>
      </c>
      <c r="CA1648" s="136">
        <v>0</v>
      </c>
      <c r="CB1648" s="136">
        <v>0</v>
      </c>
      <c r="CC1648" s="136">
        <v>0</v>
      </c>
      <c r="CD1648" s="136">
        <v>0</v>
      </c>
      <c r="CE1648" s="136">
        <v>0</v>
      </c>
      <c r="CF1648" s="144">
        <v>9.5809148000000002E-8</v>
      </c>
      <c r="CG1648" s="144">
        <v>1.8830415999999999E-6</v>
      </c>
      <c r="CH1648" s="144">
        <v>4.7292187000000001E-8</v>
      </c>
      <c r="CI1648" s="136">
        <v>0</v>
      </c>
      <c r="CJ1648" s="224"/>
      <c r="CK1648" s="201"/>
      <c r="CL1648" s="235" t="s">
        <v>5949</v>
      </c>
      <c r="CM1648" s="235"/>
      <c r="CN1648" s="235"/>
    </row>
    <row r="1649" spans="1:92" ht="14.5" customHeight="1">
      <c r="A1649" s="74" t="s">
        <v>5950</v>
      </c>
      <c r="B1649" s="129" t="s">
        <v>5931</v>
      </c>
      <c r="C1649" s="130" t="str">
        <f>MID(A1649,1,12)</f>
        <v>D.060.01.102</v>
      </c>
      <c r="D1649" s="131" t="s">
        <v>440</v>
      </c>
      <c r="E1649" s="129" t="s">
        <v>957</v>
      </c>
      <c r="F1649" s="132" t="s">
        <v>5951</v>
      </c>
      <c r="G1649" s="132">
        <f>J1649+K1649+L1649+M1649</f>
        <v>1.8680464657E-2</v>
      </c>
      <c r="H1649" s="348">
        <f t="shared" si="892"/>
        <v>1.8680464657E-2</v>
      </c>
      <c r="I1649" s="74"/>
      <c r="J1649" s="132">
        <f>P1649+Q1649+R1649+S1649</f>
        <v>5.35825048E-4</v>
      </c>
      <c r="K1649" s="132">
        <f>N1649+O1649+T1649</f>
        <v>1.3362948300000002E-3</v>
      </c>
      <c r="L1649" s="300">
        <f>U1649+IF(V1649="x",0,V1649)+IF(W1649="x",0,W1649)+IF(X1649="x",0,X1649)+Y1649+Z1649</f>
        <v>2.8008207789999998E-3</v>
      </c>
      <c r="M1649" s="304">
        <v>1.4007524E-2</v>
      </c>
      <c r="N1649" s="304">
        <v>7.8605152000000005E-4</v>
      </c>
      <c r="O1649" s="304">
        <v>5.5024331000000002E-4</v>
      </c>
      <c r="P1649" s="304">
        <v>4.6228015999999998E-4</v>
      </c>
      <c r="Q1649" s="304">
        <v>7.3544888000000002E-5</v>
      </c>
      <c r="R1649" s="132">
        <v>0</v>
      </c>
      <c r="S1649" s="132">
        <v>0</v>
      </c>
      <c r="T1649" s="132">
        <v>0</v>
      </c>
      <c r="U1649" s="304">
        <v>9.8056579000000002E-5</v>
      </c>
      <c r="V1649" s="132">
        <v>0</v>
      </c>
      <c r="W1649" s="304">
        <v>2.7027641999999999E-3</v>
      </c>
      <c r="X1649" s="132">
        <v>0</v>
      </c>
      <c r="Y1649" s="132">
        <v>0</v>
      </c>
      <c r="Z1649" s="132">
        <v>0</v>
      </c>
      <c r="AA1649" s="74"/>
      <c r="AB1649" s="301">
        <f>M1649/0.133</f>
        <v>0.10531972932330827</v>
      </c>
      <c r="AC1649" s="338">
        <f t="shared" si="893"/>
        <v>0.10531972932330827</v>
      </c>
      <c r="AD1649" s="74"/>
      <c r="AE1649" s="136">
        <v>1.8026023</v>
      </c>
      <c r="AF1649" s="136">
        <v>1.1839687999999999</v>
      </c>
      <c r="AG1649" s="136">
        <v>0.36638011999999998</v>
      </c>
      <c r="AH1649" s="136">
        <v>0</v>
      </c>
      <c r="AI1649" s="136">
        <v>3.1452533999999997E-2</v>
      </c>
      <c r="AJ1649" s="136">
        <v>0.13781318000000001</v>
      </c>
      <c r="AK1649" s="136">
        <v>8.2987764000000006E-2</v>
      </c>
      <c r="AL1649" s="74"/>
      <c r="AM1649" s="133">
        <v>2.0942486000000001E-3</v>
      </c>
      <c r="AN1649" s="340">
        <f t="shared" si="894"/>
        <v>2.0942486000000001E-3</v>
      </c>
      <c r="AP1649" s="133">
        <v>1.9759393E-3</v>
      </c>
      <c r="AQ1649" s="145">
        <v>8.8431446000000001E-5</v>
      </c>
      <c r="AR1649" s="145">
        <v>2.9877886999999998E-5</v>
      </c>
      <c r="AS1649" s="134">
        <f>AV1649+AY1649+AZ1649+BA1649+BB1649+BJ1649+BK1649+BO1649</f>
        <v>1.18461589735E-7</v>
      </c>
      <c r="AT1649" s="135">
        <f>AW1649+AX1649+BC1649+BD1649+BE1649+BF1649+BG1649+BH1649+BI1649+BL1649+BP1649+BQ1649</f>
        <v>3.2703937345919997E-10</v>
      </c>
      <c r="AU1649" s="135">
        <f>BM1649+BN1649</f>
        <v>4.1845780236E-3</v>
      </c>
      <c r="AV1649" s="302">
        <v>9.7736707999999997E-8</v>
      </c>
      <c r="AW1649" s="302">
        <v>2.9489523999999998E-10</v>
      </c>
      <c r="AX1649" s="302">
        <v>8.0569591999999992E-15</v>
      </c>
      <c r="AY1649" s="303">
        <v>0</v>
      </c>
      <c r="AZ1649" s="303">
        <v>0</v>
      </c>
      <c r="BA1649" s="302">
        <v>6.8737735000000004E-11</v>
      </c>
      <c r="BB1649" s="302">
        <v>2.0656143999999999E-8</v>
      </c>
      <c r="BC1649" s="302">
        <v>9.7441404999999992E-12</v>
      </c>
      <c r="BD1649" s="302">
        <v>2.2391935999999999E-11</v>
      </c>
      <c r="BE1649" s="303">
        <v>0</v>
      </c>
      <c r="BF1649" s="303">
        <v>0</v>
      </c>
      <c r="BG1649" s="303">
        <v>0</v>
      </c>
      <c r="BH1649" s="303">
        <v>0</v>
      </c>
      <c r="BI1649" s="303">
        <v>0</v>
      </c>
      <c r="BJ1649" s="303">
        <v>0</v>
      </c>
      <c r="BK1649" s="303">
        <v>0</v>
      </c>
      <c r="BL1649" s="303">
        <v>0</v>
      </c>
      <c r="BM1649" s="302">
        <v>1.9791235999999999E-6</v>
      </c>
      <c r="BN1649" s="303">
        <v>4.1825988999999999E-3</v>
      </c>
      <c r="BO1649" s="303">
        <v>0</v>
      </c>
      <c r="BP1649" s="303">
        <v>0</v>
      </c>
      <c r="BQ1649" s="303">
        <v>0</v>
      </c>
      <c r="BR1649" s="74"/>
      <c r="BS1649" s="144">
        <v>5.4302354999999997E-6</v>
      </c>
      <c r="BT1649" s="144">
        <v>1.7700710999999999E-7</v>
      </c>
      <c r="BU1649" s="144">
        <v>2.9365935000000001E-6</v>
      </c>
      <c r="BV1649" s="136">
        <v>0</v>
      </c>
      <c r="BW1649" s="144">
        <v>1.7845178999999999E-7</v>
      </c>
      <c r="BX1649" s="144">
        <v>4.4499531000000001E-8</v>
      </c>
      <c r="BY1649" s="136">
        <v>0</v>
      </c>
      <c r="BZ1649" s="144">
        <v>6.7540711000000006E-8</v>
      </c>
      <c r="CA1649" s="136">
        <v>0</v>
      </c>
      <c r="CB1649" s="136">
        <v>0</v>
      </c>
      <c r="CC1649" s="136">
        <v>0</v>
      </c>
      <c r="CD1649" s="136">
        <v>0</v>
      </c>
      <c r="CE1649" s="136">
        <v>0</v>
      </c>
      <c r="CF1649" s="144">
        <v>9.5809148000000002E-8</v>
      </c>
      <c r="CG1649" s="144">
        <v>1.8830415999999999E-6</v>
      </c>
      <c r="CH1649" s="144">
        <v>4.7292187000000001E-8</v>
      </c>
      <c r="CI1649" s="136">
        <v>0</v>
      </c>
      <c r="CJ1649" s="224"/>
      <c r="CK1649" s="201"/>
      <c r="CL1649" s="235" t="s">
        <v>5949</v>
      </c>
      <c r="CM1649" s="235"/>
      <c r="CN1649" s="235"/>
    </row>
    <row r="1650" spans="1:92" ht="14.5" customHeight="1">
      <c r="A1650" s="74" t="s">
        <v>5952</v>
      </c>
      <c r="B1650" s="129" t="s">
        <v>5931</v>
      </c>
      <c r="C1650" s="130" t="str">
        <f>MID(A1650,1,12)</f>
        <v>D.060.01.103</v>
      </c>
      <c r="D1650" s="131" t="s">
        <v>440</v>
      </c>
      <c r="E1650" s="129" t="s">
        <v>957</v>
      </c>
      <c r="F1650" s="132" t="s">
        <v>5953</v>
      </c>
      <c r="G1650" s="132">
        <f>J1650+K1650+L1650+M1650</f>
        <v>1.8680464657E-2</v>
      </c>
      <c r="H1650" s="348">
        <f t="shared" si="892"/>
        <v>1.8680464657E-2</v>
      </c>
      <c r="I1650" s="74"/>
      <c r="J1650" s="132">
        <f>P1650+Q1650+R1650+S1650</f>
        <v>5.35825048E-4</v>
      </c>
      <c r="K1650" s="132">
        <f>N1650+O1650+T1650</f>
        <v>1.3362948300000002E-3</v>
      </c>
      <c r="L1650" s="300">
        <f>U1650+IF(V1650="x",0,V1650)+IF(W1650="x",0,W1650)+IF(X1650="x",0,X1650)+Y1650+Z1650</f>
        <v>2.8008207789999998E-3</v>
      </c>
      <c r="M1650" s="132">
        <v>1.4007524E-2</v>
      </c>
      <c r="N1650" s="132">
        <v>7.8605152000000005E-4</v>
      </c>
      <c r="O1650" s="132">
        <v>5.5024331000000002E-4</v>
      </c>
      <c r="P1650" s="132">
        <v>4.6228015999999998E-4</v>
      </c>
      <c r="Q1650" s="304">
        <v>7.3544888000000002E-5</v>
      </c>
      <c r="R1650" s="132">
        <v>0</v>
      </c>
      <c r="S1650" s="132">
        <v>0</v>
      </c>
      <c r="T1650" s="132">
        <v>0</v>
      </c>
      <c r="U1650" s="304">
        <v>9.8056579000000002E-5</v>
      </c>
      <c r="V1650" s="132">
        <v>0</v>
      </c>
      <c r="W1650" s="132">
        <v>2.7027641999999999E-3</v>
      </c>
      <c r="X1650" s="132">
        <v>0</v>
      </c>
      <c r="Y1650" s="132">
        <v>0</v>
      </c>
      <c r="Z1650" s="132">
        <v>0</v>
      </c>
      <c r="AA1650" s="74"/>
      <c r="AB1650" s="301">
        <f>M1650/0.133</f>
        <v>0.10531972932330827</v>
      </c>
      <c r="AC1650" s="338">
        <f t="shared" si="893"/>
        <v>0.10531972932330827</v>
      </c>
      <c r="AD1650" s="74"/>
      <c r="AE1650" s="136">
        <v>1.8026023</v>
      </c>
      <c r="AF1650" s="136">
        <v>1.1839687999999999</v>
      </c>
      <c r="AG1650" s="136">
        <v>0.36638011999999998</v>
      </c>
      <c r="AH1650" s="136">
        <v>0</v>
      </c>
      <c r="AI1650" s="136">
        <v>3.1452533999999997E-2</v>
      </c>
      <c r="AJ1650" s="136">
        <v>0.13781318000000001</v>
      </c>
      <c r="AK1650" s="136">
        <v>8.2987764000000006E-2</v>
      </c>
      <c r="AL1650" s="74"/>
      <c r="AM1650" s="133">
        <v>2.0942486000000001E-3</v>
      </c>
      <c r="AN1650" s="340">
        <f t="shared" si="894"/>
        <v>2.0942486000000001E-3</v>
      </c>
      <c r="AP1650" s="133">
        <v>1.9759393E-3</v>
      </c>
      <c r="AQ1650" s="145">
        <v>8.8431446000000001E-5</v>
      </c>
      <c r="AR1650" s="145">
        <v>2.9877886999999998E-5</v>
      </c>
      <c r="AS1650" s="134">
        <f>AV1650+AY1650+AZ1650+BA1650+BB1650+BJ1650+BK1650+BO1650</f>
        <v>1.18461589735E-7</v>
      </c>
      <c r="AT1650" s="135">
        <f>AW1650+AX1650+BC1650+BD1650+BE1650+BF1650+BG1650+BH1650+BI1650+BL1650+BP1650+BQ1650</f>
        <v>3.2703937345919997E-10</v>
      </c>
      <c r="AU1650" s="135">
        <f>BM1650+BN1650</f>
        <v>4.1845780236E-3</v>
      </c>
      <c r="AV1650" s="302">
        <v>9.7736707999999997E-8</v>
      </c>
      <c r="AW1650" s="302">
        <v>2.9489523999999998E-10</v>
      </c>
      <c r="AX1650" s="302">
        <v>8.0569591999999992E-15</v>
      </c>
      <c r="AY1650" s="303">
        <v>0</v>
      </c>
      <c r="AZ1650" s="303">
        <v>0</v>
      </c>
      <c r="BA1650" s="302">
        <v>6.8737735000000004E-11</v>
      </c>
      <c r="BB1650" s="302">
        <v>2.0656143999999999E-8</v>
      </c>
      <c r="BC1650" s="302">
        <v>9.7441404999999992E-12</v>
      </c>
      <c r="BD1650" s="302">
        <v>2.2391935999999999E-11</v>
      </c>
      <c r="BE1650" s="303">
        <v>0</v>
      </c>
      <c r="BF1650" s="303">
        <v>0</v>
      </c>
      <c r="BG1650" s="303">
        <v>0</v>
      </c>
      <c r="BH1650" s="303">
        <v>0</v>
      </c>
      <c r="BI1650" s="303">
        <v>0</v>
      </c>
      <c r="BJ1650" s="303">
        <v>0</v>
      </c>
      <c r="BK1650" s="303">
        <v>0</v>
      </c>
      <c r="BL1650" s="303">
        <v>0</v>
      </c>
      <c r="BM1650" s="302">
        <v>1.9791235999999999E-6</v>
      </c>
      <c r="BN1650" s="303">
        <v>4.1825988999999999E-3</v>
      </c>
      <c r="BO1650" s="303">
        <v>0</v>
      </c>
      <c r="BP1650" s="303">
        <v>0</v>
      </c>
      <c r="BQ1650" s="303">
        <v>0</v>
      </c>
      <c r="BR1650" s="74"/>
      <c r="BS1650" s="144">
        <v>5.4302354999999997E-6</v>
      </c>
      <c r="BT1650" s="144">
        <v>1.7700710999999999E-7</v>
      </c>
      <c r="BU1650" s="144">
        <v>2.9365935000000001E-6</v>
      </c>
      <c r="BV1650" s="136">
        <v>0</v>
      </c>
      <c r="BW1650" s="144">
        <v>1.7845178999999999E-7</v>
      </c>
      <c r="BX1650" s="144">
        <v>4.4499531000000001E-8</v>
      </c>
      <c r="BY1650" s="136">
        <v>0</v>
      </c>
      <c r="BZ1650" s="144">
        <v>6.7540711000000006E-8</v>
      </c>
      <c r="CA1650" s="136">
        <v>0</v>
      </c>
      <c r="CB1650" s="136">
        <v>0</v>
      </c>
      <c r="CC1650" s="136">
        <v>0</v>
      </c>
      <c r="CD1650" s="136">
        <v>0</v>
      </c>
      <c r="CE1650" s="136">
        <v>0</v>
      </c>
      <c r="CF1650" s="144">
        <v>9.5809148000000002E-8</v>
      </c>
      <c r="CG1650" s="144">
        <v>1.8830415999999999E-6</v>
      </c>
      <c r="CH1650" s="144">
        <v>4.7292187000000001E-8</v>
      </c>
      <c r="CI1650" s="136">
        <v>0</v>
      </c>
      <c r="CJ1650" s="225"/>
      <c r="CK1650" s="201"/>
      <c r="CL1650" s="235" t="s">
        <v>5949</v>
      </c>
      <c r="CM1650" s="235"/>
      <c r="CN1650" s="235"/>
    </row>
    <row r="1651" spans="1:92" ht="14.5" customHeight="1">
      <c r="B1651" s="129" t="s">
        <v>5931</v>
      </c>
      <c r="C1651" s="127" t="s">
        <v>444</v>
      </c>
      <c r="D1651" s="127" t="s">
        <v>445</v>
      </c>
      <c r="G1651" s="74"/>
      <c r="H1651" s="74"/>
      <c r="I1651" s="74"/>
      <c r="J1651" s="74"/>
      <c r="K1651" s="74"/>
      <c r="L1651" s="74"/>
      <c r="M1651" s="74"/>
      <c r="N1651" s="74"/>
      <c r="O1651" s="74"/>
      <c r="P1651" s="74"/>
      <c r="Q1651" s="74"/>
      <c r="R1651" s="74"/>
      <c r="S1651" s="74"/>
      <c r="T1651" s="74"/>
      <c r="U1651" s="74"/>
      <c r="V1651" s="74"/>
      <c r="W1651" s="74"/>
      <c r="X1651" s="74"/>
      <c r="Y1651" s="74"/>
      <c r="Z1651" s="74"/>
      <c r="AA1651" s="74"/>
      <c r="AB1651" s="74"/>
      <c r="AC1651" s="74"/>
      <c r="AD1651" s="74"/>
      <c r="AE1651" s="74"/>
      <c r="AF1651" s="74"/>
      <c r="AG1651" s="74"/>
      <c r="AH1651" s="74"/>
      <c r="AI1651" s="74"/>
      <c r="AJ1651" s="74"/>
      <c r="AK1651" s="74"/>
      <c r="AL1651" s="74"/>
      <c r="AM1651" s="74"/>
      <c r="AN1651" s="74"/>
      <c r="AP1651" s="74"/>
      <c r="AQ1651" s="74"/>
      <c r="AR1651" s="74"/>
      <c r="AS1651" s="74"/>
      <c r="AT1651" s="74"/>
      <c r="AU1651" s="74"/>
      <c r="AV1651" s="74"/>
      <c r="AW1651" s="74"/>
      <c r="AX1651" s="74"/>
      <c r="AY1651" s="74"/>
      <c r="AZ1651" s="74"/>
      <c r="BA1651" s="74"/>
      <c r="BB1651" s="74"/>
      <c r="BC1651" s="74"/>
      <c r="BD1651" s="74"/>
      <c r="BE1651" s="74"/>
      <c r="BF1651" s="74"/>
      <c r="BG1651" s="74"/>
      <c r="BH1651" s="74"/>
      <c r="BI1651" s="74"/>
      <c r="BJ1651" s="74"/>
      <c r="BK1651" s="74"/>
      <c r="BL1651" s="74"/>
      <c r="BM1651" s="74"/>
      <c r="BN1651" s="74"/>
      <c r="BO1651" s="74"/>
      <c r="BP1651" s="74"/>
      <c r="BQ1651" s="74"/>
      <c r="BR1651" s="74"/>
      <c r="BS1651" s="74"/>
      <c r="BT1651" s="74"/>
      <c r="BU1651" s="74"/>
      <c r="BV1651" s="74"/>
      <c r="BW1651" s="74"/>
      <c r="BX1651" s="74"/>
      <c r="BY1651" s="74"/>
      <c r="BZ1651" s="74"/>
      <c r="CA1651" s="74"/>
      <c r="CB1651" s="74"/>
      <c r="CC1651" s="74"/>
      <c r="CD1651" s="74"/>
      <c r="CE1651" s="74"/>
      <c r="CF1651" s="74"/>
      <c r="CG1651" s="74"/>
      <c r="CH1651" s="74"/>
      <c r="CI1651" s="74"/>
      <c r="CJ1651" s="187"/>
      <c r="CK1651" s="202"/>
      <c r="CL1651" s="89"/>
      <c r="CM1651" s="141"/>
      <c r="CN1651" s="141"/>
    </row>
    <row r="1652" spans="1:92" ht="14.5" customHeight="1">
      <c r="A1652" s="74" t="s">
        <v>5954</v>
      </c>
      <c r="B1652" s="129" t="s">
        <v>5931</v>
      </c>
      <c r="C1652" s="130" t="str">
        <f t="shared" ref="C1652:C1661" si="895">MID(A1652,1,12)</f>
        <v>D.070.01.101</v>
      </c>
      <c r="D1652" s="131" t="s">
        <v>445</v>
      </c>
      <c r="E1652" s="129" t="s">
        <v>2346</v>
      </c>
      <c r="F1652" s="132" t="s">
        <v>5955</v>
      </c>
      <c r="G1652" s="132">
        <v>1.323025067011697</v>
      </c>
      <c r="H1652" s="348">
        <f t="shared" ref="H1652:H1661" si="896">G1652</f>
        <v>1.323025067011697</v>
      </c>
      <c r="I1652" s="74"/>
      <c r="J1652" s="132">
        <v>7.7573737520000005E-2</v>
      </c>
      <c r="K1652" s="132">
        <v>0.50199528300000007</v>
      </c>
      <c r="L1652" s="300">
        <v>0.41621244649169697</v>
      </c>
      <c r="M1652" s="132">
        <v>0.32724360000000002</v>
      </c>
      <c r="N1652" s="132">
        <v>0.35651841000000001</v>
      </c>
      <c r="O1652" s="132">
        <v>8.2353756E-2</v>
      </c>
      <c r="P1652" s="132">
        <v>6.167573E-3</v>
      </c>
      <c r="Q1652" s="132">
        <v>4.7136341999999998E-4</v>
      </c>
      <c r="R1652" s="132">
        <v>7.0390852000000004E-2</v>
      </c>
      <c r="S1652" s="132">
        <v>5.4394909999999999E-4</v>
      </c>
      <c r="T1652" s="132">
        <v>6.3123117000000006E-2</v>
      </c>
      <c r="U1652" s="132">
        <v>0.35818852000000001</v>
      </c>
      <c r="V1652" s="132">
        <v>2.6692325E-4</v>
      </c>
      <c r="W1652" s="132">
        <v>5.7756920000000003E-2</v>
      </c>
      <c r="X1652" s="304">
        <v>7.7741201999999999E-8</v>
      </c>
      <c r="Y1652" s="304">
        <v>5.5004950000000002E-9</v>
      </c>
      <c r="Z1652" s="132">
        <v>0</v>
      </c>
      <c r="AA1652" s="74"/>
      <c r="AB1652" s="301">
        <v>2.4604781954887218</v>
      </c>
      <c r="AC1652" s="338">
        <f t="shared" ref="AC1652:AC1661" si="897">AB1652</f>
        <v>2.4604781954887218</v>
      </c>
      <c r="AD1652" s="74"/>
      <c r="AE1652" s="136">
        <v>45.721420999999999</v>
      </c>
      <c r="AF1652" s="136">
        <v>31.202929000000001</v>
      </c>
      <c r="AG1652" s="136">
        <v>7.8300872000000004</v>
      </c>
      <c r="AH1652" s="136">
        <v>0</v>
      </c>
      <c r="AI1652" s="136">
        <v>5.2803342000000004</v>
      </c>
      <c r="AJ1652" s="136">
        <v>0.87879790999999996</v>
      </c>
      <c r="AK1652" s="136">
        <v>0.52927305000000002</v>
      </c>
      <c r="AL1652" s="74"/>
      <c r="AM1652" s="133">
        <v>0.15585588</v>
      </c>
      <c r="AN1652" s="340">
        <f t="shared" ref="AN1652:AN1661" si="898">AM1652</f>
        <v>0.15585588</v>
      </c>
      <c r="AP1652" s="133">
        <v>0.14914905000000001</v>
      </c>
      <c r="AQ1652" s="133">
        <v>4.8152413000000002E-3</v>
      </c>
      <c r="AR1652" s="133">
        <v>1.8915837999999999E-3</v>
      </c>
      <c r="AS1652" s="134"/>
      <c r="AT1652" s="135"/>
      <c r="AU1652" s="135"/>
      <c r="AV1652" s="302">
        <v>2.2833551000000002E-6</v>
      </c>
      <c r="AW1652" s="302">
        <v>6.8894346000000001E-9</v>
      </c>
      <c r="AX1652" s="302">
        <v>1.8822915000000001E-13</v>
      </c>
      <c r="AY1652" s="302">
        <v>1.4859149E-13</v>
      </c>
      <c r="AZ1652" s="302">
        <v>1.7614343000000001E-14</v>
      </c>
      <c r="BA1652" s="302">
        <v>9.1659763999999995E-10</v>
      </c>
      <c r="BB1652" s="302">
        <v>6.5155695999999998E-6</v>
      </c>
      <c r="BC1652" s="302">
        <v>1.7126573999999999E-10</v>
      </c>
      <c r="BD1652" s="302">
        <v>7.5788784000000005E-9</v>
      </c>
      <c r="BE1652" s="302">
        <v>3.1075353E-9</v>
      </c>
      <c r="BF1652" s="302">
        <v>3.8255028999999998E-15</v>
      </c>
      <c r="BG1652" s="302">
        <v>2.2965565000000001E-11</v>
      </c>
      <c r="BH1652" s="302">
        <v>3.1432707E-11</v>
      </c>
      <c r="BI1652" s="302">
        <v>6.0207966E-12</v>
      </c>
      <c r="BJ1652" s="302">
        <v>2.5494128000000001E-8</v>
      </c>
      <c r="BK1652" s="302">
        <v>1.1645414E-7</v>
      </c>
      <c r="BL1652" s="302">
        <v>1.1916404E-13</v>
      </c>
      <c r="BM1652" s="303">
        <v>1.5858944E-2</v>
      </c>
      <c r="BN1652" s="303">
        <v>0.24906876</v>
      </c>
      <c r="BO1652" s="302">
        <v>1.0664477E-13</v>
      </c>
      <c r="BP1652" s="302">
        <v>6.4851547999999996E-16</v>
      </c>
      <c r="BQ1652" s="302">
        <v>2.9015063000000003E-20</v>
      </c>
      <c r="BR1652" s="74"/>
      <c r="BS1652" s="136">
        <v>4.3459807000000001E-4</v>
      </c>
      <c r="BT1652" s="144">
        <v>5.2395958999999999E-5</v>
      </c>
      <c r="BU1652" s="144">
        <v>6.8604661999999993E-5</v>
      </c>
      <c r="BV1652" s="144">
        <v>7.3940397000000003E-6</v>
      </c>
      <c r="BW1652" s="144">
        <v>4.3369725999999997E-5</v>
      </c>
      <c r="BX1652" s="144">
        <v>2.9634872999999998E-7</v>
      </c>
      <c r="BY1652" s="144">
        <v>8.0856726999999995E-5</v>
      </c>
      <c r="BZ1652" s="144">
        <v>4.3242727999999999E-7</v>
      </c>
      <c r="CA1652" s="144">
        <v>9.4459568000000005E-5</v>
      </c>
      <c r="CB1652" s="144">
        <v>3.5993429000000002E-7</v>
      </c>
      <c r="CC1652" s="144">
        <v>1.3231872E-10</v>
      </c>
      <c r="CD1652" s="144">
        <v>7.8453966E-11</v>
      </c>
      <c r="CE1652" s="144">
        <v>2.3389134000000001E-12</v>
      </c>
      <c r="CF1652" s="144">
        <v>6.7964328000000002E-6</v>
      </c>
      <c r="CG1652" s="144">
        <v>4.7597862000000003E-5</v>
      </c>
      <c r="CH1652" s="144">
        <v>3.2034159E-5</v>
      </c>
      <c r="CI1652" s="144">
        <v>1.5309633000000001E-11</v>
      </c>
      <c r="CJ1652" s="225"/>
      <c r="CK1652" s="201"/>
      <c r="CL1652" s="89" t="s">
        <v>5956</v>
      </c>
    </row>
    <row r="1653" spans="1:92" ht="14.5" customHeight="1">
      <c r="A1653" s="74" t="s">
        <v>5957</v>
      </c>
      <c r="B1653" s="129" t="s">
        <v>5931</v>
      </c>
      <c r="C1653" s="130" t="str">
        <f t="shared" si="895"/>
        <v>D.070.01.102</v>
      </c>
      <c r="D1653" s="131" t="s">
        <v>445</v>
      </c>
      <c r="E1653" s="129" t="s">
        <v>2346</v>
      </c>
      <c r="F1653" s="132" t="s">
        <v>5958</v>
      </c>
      <c r="G1653" s="132">
        <v>1.6496818966969979</v>
      </c>
      <c r="H1653" s="348">
        <f t="shared" si="896"/>
        <v>1.6496818966969979</v>
      </c>
      <c r="I1653" s="74"/>
      <c r="J1653" s="132">
        <v>1.3958899221999999E-2</v>
      </c>
      <c r="K1653" s="132">
        <v>0.74057129299999991</v>
      </c>
      <c r="L1653" s="300">
        <v>0.63821157447499799</v>
      </c>
      <c r="M1653" s="132">
        <v>0.25694012999999999</v>
      </c>
      <c r="N1653" s="132">
        <v>0.63481156999999999</v>
      </c>
      <c r="O1653" s="132">
        <v>8.3626836999999996E-2</v>
      </c>
      <c r="P1653" s="132">
        <v>1.1366579999999999E-2</v>
      </c>
      <c r="Q1653" s="132">
        <v>9.4358308000000001E-4</v>
      </c>
      <c r="R1653" s="132">
        <v>1.6111239E-3</v>
      </c>
      <c r="S1653" s="304">
        <v>3.7612242E-5</v>
      </c>
      <c r="T1653" s="132">
        <v>2.2132886000000001E-2</v>
      </c>
      <c r="U1653" s="132">
        <v>0.60316345999999998</v>
      </c>
      <c r="V1653" s="132">
        <v>5.4411279000000001E-4</v>
      </c>
      <c r="W1653" s="132">
        <v>3.4503831999999998E-2</v>
      </c>
      <c r="X1653" s="304">
        <v>1.5847245000000001E-7</v>
      </c>
      <c r="Y1653" s="304">
        <v>1.1212548000000001E-8</v>
      </c>
      <c r="Z1653" s="132">
        <v>0</v>
      </c>
      <c r="AA1653" s="74"/>
      <c r="AB1653" s="301">
        <v>1.9318806766917291</v>
      </c>
      <c r="AC1653" s="338">
        <f t="shared" si="897"/>
        <v>1.9318806766917291</v>
      </c>
      <c r="AD1653" s="74"/>
      <c r="AE1653" s="136">
        <v>34.266013000000001</v>
      </c>
      <c r="AF1653" s="136">
        <v>26.368866000000001</v>
      </c>
      <c r="AG1653" s="136">
        <v>4.6772552999999997</v>
      </c>
      <c r="AH1653" s="136">
        <v>0</v>
      </c>
      <c r="AI1653" s="136">
        <v>0.40145238</v>
      </c>
      <c r="AJ1653" s="136">
        <v>1.7590281999999999</v>
      </c>
      <c r="AK1653" s="136">
        <v>1.0594117999999999</v>
      </c>
      <c r="AL1653" s="74"/>
      <c r="AM1653" s="133">
        <v>0.23282359</v>
      </c>
      <c r="AN1653" s="340">
        <f t="shared" si="898"/>
        <v>0.23282359</v>
      </c>
      <c r="AP1653" s="133">
        <v>0.22543123000000001</v>
      </c>
      <c r="AQ1653" s="133">
        <v>6.0437948000000002E-3</v>
      </c>
      <c r="AR1653" s="133">
        <v>1.3485703E-3</v>
      </c>
      <c r="AS1653" s="134"/>
      <c r="AT1653" s="135"/>
      <c r="AU1653" s="135"/>
      <c r="AV1653" s="302">
        <v>1.7928491E-6</v>
      </c>
      <c r="AW1653" s="302">
        <v>5.4094608000000003E-9</v>
      </c>
      <c r="AX1653" s="302">
        <v>1.4779409E-13</v>
      </c>
      <c r="AY1653" s="302">
        <v>3.0289804E-13</v>
      </c>
      <c r="AZ1653" s="302">
        <v>3.5906160999999999E-14</v>
      </c>
      <c r="BA1653" s="302">
        <v>1.6893212000000001E-9</v>
      </c>
      <c r="BB1653" s="302">
        <v>1.1610567E-5</v>
      </c>
      <c r="BC1653" s="302">
        <v>3.0959075999999999E-10</v>
      </c>
      <c r="BD1653" s="302">
        <v>1.3503005E-8</v>
      </c>
      <c r="BE1653" s="302">
        <v>3.0940006000000001E-9</v>
      </c>
      <c r="BF1653" s="302">
        <v>9.1207096000000007E-18</v>
      </c>
      <c r="BG1653" s="302">
        <v>1.2808641999999999E-15</v>
      </c>
      <c r="BH1653" s="302">
        <v>2.9268839000000001E-11</v>
      </c>
      <c r="BI1653" s="302">
        <v>5.593088E-12</v>
      </c>
      <c r="BJ1653" s="302">
        <v>2.1228326000000001E-8</v>
      </c>
      <c r="BK1653" s="302">
        <v>8.8727739999999995E-8</v>
      </c>
      <c r="BL1653" s="302">
        <v>2.4291131999999999E-13</v>
      </c>
      <c r="BM1653" s="303">
        <v>2.9764744999999999E-2</v>
      </c>
      <c r="BN1653" s="303">
        <v>0.15911064999999999</v>
      </c>
      <c r="BO1653" s="302">
        <v>2.1739126E-13</v>
      </c>
      <c r="BP1653" s="302">
        <v>1.3219739E-15</v>
      </c>
      <c r="BQ1653" s="302">
        <v>5.9146090000000001E-20</v>
      </c>
      <c r="BR1653" s="74"/>
      <c r="BS1653" s="136">
        <v>3.6497861000000002E-4</v>
      </c>
      <c r="BT1653" s="144">
        <v>9.3383816000000002E-5</v>
      </c>
      <c r="BU1653" s="144">
        <v>5.3865958999999997E-5</v>
      </c>
      <c r="BV1653" s="144">
        <v>2.5925764999999998E-6</v>
      </c>
      <c r="BW1653" s="144">
        <v>7.7342591999999999E-5</v>
      </c>
      <c r="BX1653" s="144">
        <v>5.7028037000000001E-7</v>
      </c>
      <c r="BY1653" s="144">
        <v>8.0505234999999999E-5</v>
      </c>
      <c r="BZ1653" s="144">
        <v>8.6562341999999996E-7</v>
      </c>
      <c r="CA1653" s="144">
        <v>2.1620148000000001E-6</v>
      </c>
      <c r="CB1653" s="144">
        <v>2.4888240000000001E-8</v>
      </c>
      <c r="CC1653" s="144">
        <v>2.6972662999999999E-10</v>
      </c>
      <c r="CD1653" s="144">
        <v>1.5992539E-10</v>
      </c>
      <c r="CE1653" s="144">
        <v>4.7677849000000001E-12</v>
      </c>
      <c r="CF1653" s="144">
        <v>1.1986650999999999E-5</v>
      </c>
      <c r="CG1653" s="144">
        <v>3.7624766E-5</v>
      </c>
      <c r="CH1653" s="144">
        <v>4.0537414000000001E-6</v>
      </c>
      <c r="CI1653" s="144">
        <v>3.1208098000000002E-11</v>
      </c>
      <c r="CJ1653" s="225"/>
      <c r="CK1653" s="201"/>
      <c r="CL1653" s="89" t="s">
        <v>5959</v>
      </c>
    </row>
    <row r="1654" spans="1:92" ht="14.5" customHeight="1">
      <c r="A1654" s="74" t="s">
        <v>5960</v>
      </c>
      <c r="B1654" s="129" t="s">
        <v>5931</v>
      </c>
      <c r="C1654" s="130" t="str">
        <f t="shared" si="895"/>
        <v>D.070.01.103</v>
      </c>
      <c r="D1654" s="131" t="s">
        <v>445</v>
      </c>
      <c r="E1654" s="129" t="s">
        <v>2346</v>
      </c>
      <c r="F1654" s="132" t="s">
        <v>5961</v>
      </c>
      <c r="G1654" s="132">
        <v>1.273783191489007</v>
      </c>
      <c r="H1654" s="348">
        <f t="shared" si="896"/>
        <v>1.273783191489007</v>
      </c>
      <c r="I1654" s="74"/>
      <c r="J1654" s="132">
        <v>9.3971001100000007E-2</v>
      </c>
      <c r="K1654" s="132">
        <v>0.61855466299999995</v>
      </c>
      <c r="L1654" s="300">
        <v>0.17631956738900698</v>
      </c>
      <c r="M1654" s="132">
        <v>0.38493796000000002</v>
      </c>
      <c r="N1654" s="132">
        <v>2.5889643E-2</v>
      </c>
      <c r="O1654" s="132">
        <v>0.21025179999999999</v>
      </c>
      <c r="P1654" s="132">
        <v>1.8297734999999999E-2</v>
      </c>
      <c r="Q1654" s="132">
        <v>5.8010151000000001E-3</v>
      </c>
      <c r="R1654" s="132">
        <v>4.1637852000000003E-2</v>
      </c>
      <c r="S1654" s="132">
        <v>2.8234399E-2</v>
      </c>
      <c r="T1654" s="132">
        <v>0.38241322</v>
      </c>
      <c r="U1654" s="132">
        <v>0.10163146000000001</v>
      </c>
      <c r="V1654" s="132">
        <v>7.5808052000000004E-4</v>
      </c>
      <c r="W1654" s="132">
        <v>7.3929774000000004E-2</v>
      </c>
      <c r="X1654" s="304">
        <v>2.3687526E-7</v>
      </c>
      <c r="Y1654" s="304">
        <v>1.5993747E-8</v>
      </c>
      <c r="Z1654" s="132">
        <v>0</v>
      </c>
      <c r="AA1654" s="74"/>
      <c r="AB1654" s="301">
        <v>2.8942703759398496</v>
      </c>
      <c r="AC1654" s="338">
        <f t="shared" si="897"/>
        <v>2.8942703759398496</v>
      </c>
      <c r="AD1654" s="74"/>
      <c r="AE1654" s="136">
        <v>49.239477000000001</v>
      </c>
      <c r="AF1654" s="136">
        <v>32.390673</v>
      </c>
      <c r="AG1654" s="136">
        <v>10.021827999999999</v>
      </c>
      <c r="AH1654" s="136">
        <v>0</v>
      </c>
      <c r="AI1654" s="136">
        <v>0.80065494999999998</v>
      </c>
      <c r="AJ1654" s="136">
        <v>3.5094436</v>
      </c>
      <c r="AK1654" s="136">
        <v>2.5168767999999999</v>
      </c>
      <c r="AL1654" s="74"/>
      <c r="AM1654" s="133">
        <v>2.3731032000000001</v>
      </c>
      <c r="AN1654" s="340">
        <f t="shared" si="898"/>
        <v>2.3731032000000001</v>
      </c>
      <c r="AP1654" s="133">
        <v>2.3640907000000002</v>
      </c>
      <c r="AQ1654" s="133">
        <v>8.1652083000000007E-3</v>
      </c>
      <c r="AR1654" s="133">
        <v>8.4730326999999999E-4</v>
      </c>
      <c r="AS1654" s="134"/>
      <c r="AT1654" s="135"/>
      <c r="AU1654" s="135"/>
      <c r="AV1654" s="302">
        <v>2.6875808000000001E-6</v>
      </c>
      <c r="AW1654" s="302">
        <v>8.1091275999999993E-9</v>
      </c>
      <c r="AX1654" s="302">
        <v>2.2155047999999999E-13</v>
      </c>
      <c r="AY1654" s="302">
        <v>4.9317013999999999E-11</v>
      </c>
      <c r="AZ1654" s="302">
        <v>1.0153403E-10</v>
      </c>
      <c r="BA1654" s="302">
        <v>2.7207443E-9</v>
      </c>
      <c r="BB1654" s="302">
        <v>7.2849479999999998E-7</v>
      </c>
      <c r="BC1654" s="302">
        <v>3.8595694999999999E-10</v>
      </c>
      <c r="BD1654" s="302">
        <v>7.7769699000000005E-10</v>
      </c>
      <c r="BE1654" s="302">
        <v>7.7353507000000004E-9</v>
      </c>
      <c r="BF1654" s="302">
        <v>9.9875917999999999E-15</v>
      </c>
      <c r="BG1654" s="302">
        <v>1.3901923000000001E-10</v>
      </c>
      <c r="BH1654" s="302">
        <v>1.0739051000000001E-8</v>
      </c>
      <c r="BI1654" s="302">
        <v>2.3099803E-9</v>
      </c>
      <c r="BJ1654" s="302">
        <v>4.3512730999999998E-9</v>
      </c>
      <c r="BK1654" s="303">
        <v>1.3830875999999999E-4</v>
      </c>
      <c r="BL1654" s="302">
        <v>3.6027135000000001E-13</v>
      </c>
      <c r="BM1654" s="303">
        <v>2.4606102999999999E-3</v>
      </c>
      <c r="BN1654" s="303">
        <v>0.11620932</v>
      </c>
      <c r="BO1654" s="302">
        <v>3.1009017E-13</v>
      </c>
      <c r="BP1654" s="302">
        <v>1.8856835000000001E-15</v>
      </c>
      <c r="BQ1654" s="302">
        <v>8.4366875000000003E-20</v>
      </c>
      <c r="BR1654" s="74"/>
      <c r="BS1654" s="136">
        <v>5.5867484999999996E-4</v>
      </c>
      <c r="BT1654" s="144">
        <v>6.2589905000000004E-6</v>
      </c>
      <c r="BU1654" s="144">
        <v>8.0699938E-5</v>
      </c>
      <c r="BV1654" s="144">
        <v>4.4794659000000001E-5</v>
      </c>
      <c r="BW1654" s="144">
        <v>9.0579027000000002E-6</v>
      </c>
      <c r="BX1654" s="144">
        <v>1.7730180000000001E-6</v>
      </c>
      <c r="BY1654" s="136">
        <v>2.0126426999999999E-4</v>
      </c>
      <c r="BZ1654" s="144">
        <v>2.6849520000000001E-6</v>
      </c>
      <c r="CA1654" s="144">
        <v>5.5875065999999997E-5</v>
      </c>
      <c r="CB1654" s="144">
        <v>1.8682866000000001E-5</v>
      </c>
      <c r="CC1654" s="144">
        <v>2.8835661999999999E-7</v>
      </c>
      <c r="CD1654" s="144">
        <v>2.3813698000000001E-10</v>
      </c>
      <c r="CE1654" s="144">
        <v>1.8336286000000001E-8</v>
      </c>
      <c r="CF1654" s="144">
        <v>3.7784000000000001E-6</v>
      </c>
      <c r="CG1654" s="144">
        <v>5.1491564000000002E-5</v>
      </c>
      <c r="CH1654" s="144">
        <v>8.2006248999999995E-5</v>
      </c>
      <c r="CI1654" s="144">
        <v>4.4515703E-11</v>
      </c>
      <c r="CJ1654" s="225"/>
      <c r="CK1654" s="201"/>
      <c r="CL1654" s="89" t="s">
        <v>5962</v>
      </c>
      <c r="CM1654" s="235"/>
      <c r="CN1654" s="235"/>
    </row>
    <row r="1655" spans="1:92" ht="14.5" customHeight="1">
      <c r="A1655" s="74" t="s">
        <v>5963</v>
      </c>
      <c r="B1655" s="129" t="s">
        <v>5931</v>
      </c>
      <c r="C1655" s="130" t="str">
        <f t="shared" si="895"/>
        <v>D.070.01.104</v>
      </c>
      <c r="D1655" s="131" t="s">
        <v>445</v>
      </c>
      <c r="E1655" s="129" t="s">
        <v>2346</v>
      </c>
      <c r="F1655" s="132" t="s">
        <v>5964</v>
      </c>
      <c r="G1655" s="132">
        <v>0.45378933879450345</v>
      </c>
      <c r="H1655" s="348">
        <f t="shared" si="896"/>
        <v>0.45378933879450345</v>
      </c>
      <c r="I1655" s="74"/>
      <c r="J1655" s="132">
        <v>3.58790841E-2</v>
      </c>
      <c r="K1655" s="132">
        <v>0.13667027500000001</v>
      </c>
      <c r="L1655" s="300">
        <v>8.8261629694503491E-2</v>
      </c>
      <c r="M1655" s="132">
        <v>0.19297834999999999</v>
      </c>
      <c r="N1655" s="132">
        <v>1.2973405E-2</v>
      </c>
      <c r="O1655" s="132">
        <v>0.10514591</v>
      </c>
      <c r="P1655" s="132">
        <v>9.1656776999999995E-3</v>
      </c>
      <c r="Q1655" s="132">
        <v>2.9031819000000002E-3</v>
      </c>
      <c r="R1655" s="132">
        <v>2.0818926000000001E-2</v>
      </c>
      <c r="S1655" s="132">
        <v>2.9912985E-3</v>
      </c>
      <c r="T1655" s="132">
        <v>1.8550959999999998E-2</v>
      </c>
      <c r="U1655" s="132">
        <v>5.0819294000000001E-2</v>
      </c>
      <c r="V1655" s="132">
        <v>3.7904026000000002E-4</v>
      </c>
      <c r="W1655" s="132">
        <v>3.7063169E-2</v>
      </c>
      <c r="X1655" s="304">
        <v>1.1843763E-7</v>
      </c>
      <c r="Y1655" s="304">
        <v>7.9968734999999998E-9</v>
      </c>
      <c r="Z1655" s="132">
        <v>0</v>
      </c>
      <c r="AA1655" s="74"/>
      <c r="AB1655" s="301">
        <v>1.4509650375939849</v>
      </c>
      <c r="AC1655" s="338">
        <f t="shared" si="897"/>
        <v>1.4509650375939849</v>
      </c>
      <c r="AD1655" s="74"/>
      <c r="AE1655" s="136">
        <v>24.685286999999999</v>
      </c>
      <c r="AF1655" s="136">
        <v>16.238389999999999</v>
      </c>
      <c r="AG1655" s="136">
        <v>5.0242370999999997</v>
      </c>
      <c r="AH1655" s="136">
        <v>0</v>
      </c>
      <c r="AI1655" s="136">
        <v>0.40147119999999997</v>
      </c>
      <c r="AJ1655" s="136">
        <v>1.7597332000000001</v>
      </c>
      <c r="AK1655" s="136">
        <v>1.2614562</v>
      </c>
      <c r="AL1655" s="74"/>
      <c r="AM1655" s="133">
        <v>5.5998475999999998E-2</v>
      </c>
      <c r="AN1655" s="340">
        <f t="shared" si="898"/>
        <v>5.5998475999999998E-2</v>
      </c>
      <c r="AP1655" s="133">
        <v>5.3214800999999999E-2</v>
      </c>
      <c r="AQ1655" s="133">
        <v>2.3589372999999999E-3</v>
      </c>
      <c r="AR1655" s="133">
        <v>4.2473810000000001E-4</v>
      </c>
      <c r="AS1655" s="134"/>
      <c r="AT1655" s="135"/>
      <c r="AU1655" s="135"/>
      <c r="AV1655" s="302">
        <v>1.3473445000000001E-6</v>
      </c>
      <c r="AW1655" s="302">
        <v>4.0652873000000001E-9</v>
      </c>
      <c r="AX1655" s="302">
        <v>1.1106822000000001E-13</v>
      </c>
      <c r="AY1655" s="302">
        <v>2.4658507E-11</v>
      </c>
      <c r="AZ1655" s="302">
        <v>5.0767012999999997E-11</v>
      </c>
      <c r="BA1655" s="302">
        <v>1.3628717E-9</v>
      </c>
      <c r="BB1655" s="302">
        <v>3.6499853000000001E-7</v>
      </c>
      <c r="BC1655" s="302">
        <v>1.9333281E-10</v>
      </c>
      <c r="BD1655" s="302">
        <v>3.8966275000000003E-10</v>
      </c>
      <c r="BE1655" s="302">
        <v>3.8676753000000002E-9</v>
      </c>
      <c r="BF1655" s="302">
        <v>4.9937959E-15</v>
      </c>
      <c r="BG1655" s="302">
        <v>6.9509615999999999E-11</v>
      </c>
      <c r="BH1655" s="302">
        <v>1.1352548E-10</v>
      </c>
      <c r="BI1655" s="302">
        <v>2.4590160999999998E-11</v>
      </c>
      <c r="BJ1655" s="302">
        <v>2.1756365999999999E-9</v>
      </c>
      <c r="BK1655" s="302">
        <v>1.4743787E-6</v>
      </c>
      <c r="BL1655" s="302">
        <v>1.8013568E-13</v>
      </c>
      <c r="BM1655" s="303">
        <v>1.2303771E-3</v>
      </c>
      <c r="BN1655" s="303">
        <v>5.8256752000000002E-2</v>
      </c>
      <c r="BO1655" s="302">
        <v>1.5504508000000001E-13</v>
      </c>
      <c r="BP1655" s="302">
        <v>9.4284173000000004E-16</v>
      </c>
      <c r="BQ1655" s="302">
        <v>4.2183437E-20</v>
      </c>
      <c r="BR1655" s="74"/>
      <c r="BS1655" s="136">
        <v>2.5194848999999999E-4</v>
      </c>
      <c r="BT1655" s="144">
        <v>3.1359319E-6</v>
      </c>
      <c r="BU1655" s="144">
        <v>4.0456754000000003E-5</v>
      </c>
      <c r="BV1655" s="144">
        <v>2.1730012999999998E-6</v>
      </c>
      <c r="BW1655" s="144">
        <v>4.5354404999999998E-6</v>
      </c>
      <c r="BX1655" s="144">
        <v>8.8812715000000004E-7</v>
      </c>
      <c r="BY1655" s="136">
        <v>1.0063214E-4</v>
      </c>
      <c r="BZ1655" s="144">
        <v>1.3449320000000001E-6</v>
      </c>
      <c r="CA1655" s="144">
        <v>2.7937532999999998E-5</v>
      </c>
      <c r="CB1655" s="144">
        <v>1.9793597E-6</v>
      </c>
      <c r="CC1655" s="144">
        <v>1.4417831E-7</v>
      </c>
      <c r="CD1655" s="144">
        <v>1.1906849E-10</v>
      </c>
      <c r="CE1655" s="144">
        <v>9.1681429000000007E-9</v>
      </c>
      <c r="CF1655" s="144">
        <v>1.8926840000000001E-6</v>
      </c>
      <c r="CG1655" s="144">
        <v>2.5814256000000001E-5</v>
      </c>
      <c r="CH1655" s="144">
        <v>4.1004843999999998E-5</v>
      </c>
      <c r="CI1655" s="144">
        <v>2.2257850999999999E-11</v>
      </c>
      <c r="CJ1655" s="225"/>
      <c r="CK1655" s="201"/>
      <c r="CL1655" s="89" t="s">
        <v>5965</v>
      </c>
      <c r="CM1655" s="235"/>
      <c r="CN1655" s="235"/>
    </row>
    <row r="1656" spans="1:92" ht="14.5" customHeight="1">
      <c r="A1656" s="74" t="s">
        <v>5966</v>
      </c>
      <c r="B1656" s="129" t="s">
        <v>5931</v>
      </c>
      <c r="C1656" s="130" t="str">
        <f t="shared" si="895"/>
        <v>D.070.01.105</v>
      </c>
      <c r="D1656" s="131" t="s">
        <v>445</v>
      </c>
      <c r="E1656" s="129" t="s">
        <v>2346</v>
      </c>
      <c r="F1656" s="132" t="s">
        <v>5967</v>
      </c>
      <c r="G1656" s="132">
        <v>2.11091061185479</v>
      </c>
      <c r="H1656" s="348">
        <f t="shared" si="896"/>
        <v>2.11091061185479</v>
      </c>
      <c r="I1656" s="74"/>
      <c r="J1656" s="132">
        <v>0.1451320747</v>
      </c>
      <c r="K1656" s="132">
        <v>0.16616808312</v>
      </c>
      <c r="L1656" s="300">
        <v>0.87484402403479011</v>
      </c>
      <c r="M1656" s="132">
        <v>0.92476643000000003</v>
      </c>
      <c r="N1656" s="132">
        <v>8.1674532999999994E-2</v>
      </c>
      <c r="O1656" s="132">
        <v>8.3761870000000002E-2</v>
      </c>
      <c r="P1656" s="132">
        <v>6.9365969999999999E-2</v>
      </c>
      <c r="Q1656" s="132">
        <v>3.1104982E-2</v>
      </c>
      <c r="R1656" s="132">
        <v>6.4840486999999999E-3</v>
      </c>
      <c r="S1656" s="132">
        <v>3.8177073999999998E-2</v>
      </c>
      <c r="T1656" s="132">
        <v>7.3168012000000002E-4</v>
      </c>
      <c r="U1656" s="132">
        <v>0.69353461999999999</v>
      </c>
      <c r="V1656" s="132">
        <v>5.2644479999999997E-3</v>
      </c>
      <c r="W1656" s="132">
        <v>0.17604320000000001</v>
      </c>
      <c r="X1656" s="304">
        <v>1.6449671E-6</v>
      </c>
      <c r="Y1656" s="304">
        <v>1.1106769E-7</v>
      </c>
      <c r="Z1656" s="132">
        <v>0</v>
      </c>
      <c r="AA1656" s="74"/>
      <c r="AB1656" s="301">
        <v>6.953131052631579</v>
      </c>
      <c r="AC1656" s="338">
        <f t="shared" si="897"/>
        <v>6.953131052631579</v>
      </c>
      <c r="AD1656" s="74"/>
      <c r="AE1656" s="136">
        <v>116.94065999999999</v>
      </c>
      <c r="AF1656" s="136">
        <v>77.152692999999999</v>
      </c>
      <c r="AG1656" s="136">
        <v>23.864602000000001</v>
      </c>
      <c r="AH1656" s="136">
        <v>0</v>
      </c>
      <c r="AI1656" s="136">
        <v>1.6342104</v>
      </c>
      <c r="AJ1656" s="136">
        <v>7.1693464999999996</v>
      </c>
      <c r="AK1656" s="136">
        <v>7.1198097999999996</v>
      </c>
      <c r="AL1656" s="74"/>
      <c r="AM1656" s="133">
        <v>0.17360327</v>
      </c>
      <c r="AN1656" s="340">
        <f t="shared" si="898"/>
        <v>0.17360327</v>
      </c>
      <c r="AP1656" s="133">
        <v>0.16480682999999999</v>
      </c>
      <c r="AQ1656" s="133">
        <v>6.6417280000000004E-3</v>
      </c>
      <c r="AR1656" s="133">
        <v>2.1547037999999998E-3</v>
      </c>
      <c r="AS1656" s="134"/>
      <c r="AT1656" s="135"/>
      <c r="AU1656" s="135"/>
      <c r="AV1656" s="302">
        <v>6.4642962999999998E-6</v>
      </c>
      <c r="AW1656" s="302">
        <v>1.9504673E-8</v>
      </c>
      <c r="AX1656" s="302">
        <v>5.3287837999999996E-13</v>
      </c>
      <c r="AY1656" s="302">
        <v>3.4247926E-10</v>
      </c>
      <c r="AZ1656" s="302">
        <v>7.0509741000000002E-10</v>
      </c>
      <c r="BA1656" s="302">
        <v>1.0314239999999999E-8</v>
      </c>
      <c r="BB1656" s="302">
        <v>2.4806995000000001E-6</v>
      </c>
      <c r="BC1656" s="302">
        <v>1.4639966000000001E-9</v>
      </c>
      <c r="BD1656" s="302">
        <v>2.6057206000000002E-9</v>
      </c>
      <c r="BE1656" s="302">
        <v>2.4353468999999999E-12</v>
      </c>
      <c r="BF1656" s="302">
        <v>6.9358276000000002E-14</v>
      </c>
      <c r="BG1656" s="302">
        <v>9.6541133000000001E-10</v>
      </c>
      <c r="BH1656" s="302">
        <v>1.0798266E-11</v>
      </c>
      <c r="BI1656" s="302">
        <v>6.4511312999999997E-12</v>
      </c>
      <c r="BJ1656" s="302">
        <v>3.0217174999999998E-8</v>
      </c>
      <c r="BK1656" s="302">
        <v>8.9392869000000002E-7</v>
      </c>
      <c r="BL1656" s="302">
        <v>2.5018844E-12</v>
      </c>
      <c r="BM1656" s="303">
        <v>1.6840537999999999E-2</v>
      </c>
      <c r="BN1656" s="303">
        <v>0.28493870999999998</v>
      </c>
      <c r="BO1656" s="302">
        <v>2.153404E-12</v>
      </c>
      <c r="BP1656" s="302">
        <v>1.3095024E-14</v>
      </c>
      <c r="BQ1656" s="302">
        <v>5.8588107999999999E-19</v>
      </c>
      <c r="BR1656" s="74"/>
      <c r="BS1656" s="136">
        <v>1.0094377E-3</v>
      </c>
      <c r="BT1656" s="144">
        <v>2.1371250999999999E-5</v>
      </c>
      <c r="BU1656" s="136">
        <v>1.9387174E-4</v>
      </c>
      <c r="BV1656" s="144">
        <v>8.5726393999999996E-8</v>
      </c>
      <c r="BW1656" s="144">
        <v>4.0627816000000001E-5</v>
      </c>
      <c r="BX1656" s="144">
        <v>6.7582099999999998E-6</v>
      </c>
      <c r="BY1656" s="144">
        <v>8.3221494999999997E-9</v>
      </c>
      <c r="BZ1656" s="144">
        <v>1.0215094E-5</v>
      </c>
      <c r="CA1656" s="144">
        <v>8.7011369E-6</v>
      </c>
      <c r="CB1656" s="144">
        <v>2.5261992000000001E-5</v>
      </c>
      <c r="CC1656" s="144">
        <v>2.0024765000000002E-6</v>
      </c>
      <c r="CD1656" s="144">
        <v>1.6537289999999999E-9</v>
      </c>
      <c r="CE1656" s="144">
        <v>1.2733531999999999E-7</v>
      </c>
      <c r="CF1656" s="144">
        <v>1.4280026999999999E-5</v>
      </c>
      <c r="CG1656" s="136">
        <v>1.2253976000000001E-4</v>
      </c>
      <c r="CH1656" s="136">
        <v>5.6358484999999997E-4</v>
      </c>
      <c r="CI1656" s="144">
        <v>3.0913681999999998E-10</v>
      </c>
      <c r="CJ1656" s="225"/>
      <c r="CK1656" s="201"/>
      <c r="CL1656" s="89" t="s">
        <v>5968</v>
      </c>
    </row>
    <row r="1657" spans="1:92" ht="14.5" customHeight="1">
      <c r="A1657" s="74" t="s">
        <v>5969</v>
      </c>
      <c r="B1657" s="129" t="s">
        <v>5931</v>
      </c>
      <c r="C1657" s="130" t="str">
        <f t="shared" si="895"/>
        <v>D.070.01.106</v>
      </c>
      <c r="D1657" s="131" t="s">
        <v>445</v>
      </c>
      <c r="E1657" s="129" t="s">
        <v>2346</v>
      </c>
      <c r="F1657" s="132" t="s">
        <v>5970</v>
      </c>
      <c r="G1657" s="132">
        <v>0.13072055008284938</v>
      </c>
      <c r="H1657" s="348">
        <f t="shared" si="896"/>
        <v>0.13072055008284938</v>
      </c>
      <c r="I1657" s="74"/>
      <c r="J1657" s="132">
        <v>3.528800104428E-3</v>
      </c>
      <c r="K1657" s="132">
        <v>2.0050735689999998E-2</v>
      </c>
      <c r="L1657" s="300">
        <v>1.7840134288421398E-2</v>
      </c>
      <c r="M1657" s="132">
        <v>8.9300879999999999E-2</v>
      </c>
      <c r="N1657" s="132">
        <v>5.0056844E-3</v>
      </c>
      <c r="O1657" s="132">
        <v>1.4804428999999999E-2</v>
      </c>
      <c r="P1657" s="132">
        <v>2.9496038000000001E-3</v>
      </c>
      <c r="Q1657" s="132">
        <v>4.6865903E-4</v>
      </c>
      <c r="R1657" s="304">
        <v>6.8444428000000005E-8</v>
      </c>
      <c r="S1657" s="132">
        <v>1.1046883E-4</v>
      </c>
      <c r="T1657" s="132">
        <v>2.4062228999999999E-4</v>
      </c>
      <c r="U1657" s="132">
        <v>6.3719331000000004E-4</v>
      </c>
      <c r="V1657" s="132">
        <v>0</v>
      </c>
      <c r="W1657" s="132">
        <v>1.7202938000000001E-2</v>
      </c>
      <c r="X1657" s="304">
        <v>2.9784214000000002E-9</v>
      </c>
      <c r="Y1657" s="132">
        <v>0</v>
      </c>
      <c r="Z1657" s="132">
        <v>0</v>
      </c>
      <c r="AA1657" s="74"/>
      <c r="AB1657" s="301">
        <v>0.67143518796992474</v>
      </c>
      <c r="AC1657" s="338">
        <f t="shared" si="897"/>
        <v>0.67143518796992474</v>
      </c>
      <c r="AD1657" s="74"/>
      <c r="AE1657" s="136">
        <v>11.489808999999999</v>
      </c>
      <c r="AF1657" s="136">
        <v>7.5523014999999996</v>
      </c>
      <c r="AG1657" s="136">
        <v>2.3319882999999999</v>
      </c>
      <c r="AH1657" s="136">
        <v>0</v>
      </c>
      <c r="AI1657" s="136">
        <v>0.20018306999999999</v>
      </c>
      <c r="AJ1657" s="136">
        <v>0.87712822000000001</v>
      </c>
      <c r="AK1657" s="136">
        <v>0.52820827000000004</v>
      </c>
      <c r="AL1657" s="74"/>
      <c r="AM1657" s="133">
        <v>1.5046108000000001E-2</v>
      </c>
      <c r="AN1657" s="340">
        <f t="shared" si="898"/>
        <v>1.5046108000000001E-2</v>
      </c>
      <c r="AP1657" s="133">
        <v>1.4163171E-2</v>
      </c>
      <c r="AQ1657" s="133">
        <v>6.9166135E-4</v>
      </c>
      <c r="AR1657" s="133">
        <v>1.9127550000000001E-4</v>
      </c>
      <c r="AS1657" s="134"/>
      <c r="AT1657" s="135"/>
      <c r="AU1657" s="135"/>
      <c r="AV1657" s="302">
        <v>6.2310275999999997E-7</v>
      </c>
      <c r="AW1657" s="302">
        <v>1.8800518000000001E-9</v>
      </c>
      <c r="AX1657" s="302">
        <v>5.1365685E-14</v>
      </c>
      <c r="AY1657" s="302">
        <v>4.8017476E-14</v>
      </c>
      <c r="AZ1657" s="302">
        <v>6.2377029999999998E-15</v>
      </c>
      <c r="BA1657" s="302">
        <v>4.3858555000000001E-10</v>
      </c>
      <c r="BB1657" s="302">
        <v>1.3156852000000001E-7</v>
      </c>
      <c r="BC1657" s="302">
        <v>6.2221520999999999E-11</v>
      </c>
      <c r="BD1657" s="302">
        <v>1.4262053E-10</v>
      </c>
      <c r="BE1657" s="302">
        <v>4.6410006999999998E-10</v>
      </c>
      <c r="BF1657" s="302">
        <v>3.5918312E-19</v>
      </c>
      <c r="BG1657" s="302">
        <v>1.4838563E-16</v>
      </c>
      <c r="BH1657" s="302">
        <v>7.3000086000000001E-12</v>
      </c>
      <c r="BI1657" s="302">
        <v>1.5700065000000001E-12</v>
      </c>
      <c r="BJ1657" s="302">
        <v>7.4550352999999996E-13</v>
      </c>
      <c r="BK1657" s="302">
        <v>9.4000286E-8</v>
      </c>
      <c r="BL1657" s="302">
        <v>3.6979102000000001E-15</v>
      </c>
      <c r="BM1657" s="302">
        <v>5.0235668000000003E-5</v>
      </c>
      <c r="BN1657" s="303">
        <v>2.673905E-2</v>
      </c>
      <c r="BO1657" s="303">
        <v>0</v>
      </c>
      <c r="BP1657" s="303">
        <v>0</v>
      </c>
      <c r="BQ1657" s="303">
        <v>0</v>
      </c>
      <c r="BR1657" s="74"/>
      <c r="BS1657" s="144">
        <v>4.7109815000000002E-5</v>
      </c>
      <c r="BT1657" s="144">
        <v>1.1274798999999999E-6</v>
      </c>
      <c r="BU1657" s="144">
        <v>1.8721395E-5</v>
      </c>
      <c r="BV1657" s="144">
        <v>2.8185958000000002E-8</v>
      </c>
      <c r="BW1657" s="144">
        <v>1.1367718000000001E-6</v>
      </c>
      <c r="BX1657" s="144">
        <v>2.8357041E-7</v>
      </c>
      <c r="BY1657" s="144">
        <v>1.2075784999999999E-5</v>
      </c>
      <c r="BZ1657" s="144">
        <v>4.3040358999999999E-7</v>
      </c>
      <c r="CA1657" s="144">
        <v>9.1847603000000004E-11</v>
      </c>
      <c r="CB1657" s="144">
        <v>7.3097870000000002E-8</v>
      </c>
      <c r="CC1657" s="144">
        <v>4.6884174000000003E-11</v>
      </c>
      <c r="CD1657" s="144">
        <v>2.6882918999999999E-12</v>
      </c>
      <c r="CE1657" s="144">
        <v>8.2759442E-13</v>
      </c>
      <c r="CF1657" s="144">
        <v>6.1452872E-7</v>
      </c>
      <c r="CG1657" s="144">
        <v>1.2004363E-5</v>
      </c>
      <c r="CH1657" s="144">
        <v>6.1409249999999998E-7</v>
      </c>
      <c r="CI1657" s="136">
        <v>0</v>
      </c>
      <c r="CJ1657" s="225"/>
      <c r="CK1657" s="201"/>
      <c r="CL1657" s="89" t="s">
        <v>5971</v>
      </c>
      <c r="CM1657" s="235"/>
      <c r="CN1657" s="235"/>
    </row>
    <row r="1658" spans="1:92" ht="14.5" customHeight="1">
      <c r="A1658" s="74" t="s">
        <v>5972</v>
      </c>
      <c r="B1658" s="129" t="s">
        <v>5931</v>
      </c>
      <c r="C1658" s="130" t="str">
        <f t="shared" si="895"/>
        <v>D.070.01.107</v>
      </c>
      <c r="D1658" s="131" t="s">
        <v>445</v>
      </c>
      <c r="E1658" s="129" t="s">
        <v>2346</v>
      </c>
      <c r="F1658" s="132" t="s">
        <v>5973</v>
      </c>
      <c r="G1658" s="132">
        <v>3.405719385816805E-2</v>
      </c>
      <c r="H1658" s="348">
        <f t="shared" si="896"/>
        <v>3.405719385816805E-2</v>
      </c>
      <c r="I1658" s="74"/>
      <c r="J1658" s="132">
        <v>3.1514798510000001E-3</v>
      </c>
      <c r="K1658" s="132">
        <v>2.5167377290000004E-2</v>
      </c>
      <c r="L1658" s="300">
        <v>4.1358177171680497E-3</v>
      </c>
      <c r="M1658" s="132">
        <v>1.6025189999999999E-3</v>
      </c>
      <c r="N1658" s="132">
        <v>2.3959533000000001E-4</v>
      </c>
      <c r="O1658" s="132">
        <v>2.4393594000000001E-2</v>
      </c>
      <c r="P1658" s="132">
        <v>2.4200326000000001E-3</v>
      </c>
      <c r="Q1658" s="132">
        <v>1.5478104E-4</v>
      </c>
      <c r="R1658" s="304">
        <v>3.6521270999999999E-5</v>
      </c>
      <c r="S1658" s="132">
        <v>5.4014494000000004E-4</v>
      </c>
      <c r="T1658" s="132">
        <v>5.3418796000000005E-4</v>
      </c>
      <c r="U1658" s="132">
        <v>3.8958742000000002E-3</v>
      </c>
      <c r="V1658" s="304">
        <v>2.9480908999999999E-5</v>
      </c>
      <c r="W1658" s="132">
        <v>2.1044360999999999E-4</v>
      </c>
      <c r="X1658" s="304">
        <v>1.8376188999999999E-8</v>
      </c>
      <c r="Y1658" s="304">
        <v>6.2197904999999996E-10</v>
      </c>
      <c r="Z1658" s="132">
        <v>0</v>
      </c>
      <c r="AA1658" s="74"/>
      <c r="AB1658" s="301">
        <v>1.2049015037593983E-2</v>
      </c>
      <c r="AC1658" s="338">
        <f t="shared" si="897"/>
        <v>1.2049015037593983E-2</v>
      </c>
      <c r="AD1658" s="74"/>
      <c r="AE1658" s="136">
        <v>0.18802357</v>
      </c>
      <c r="AF1658" s="136">
        <v>0.14287361000000001</v>
      </c>
      <c r="AG1658" s="136">
        <v>2.8530717000000001E-2</v>
      </c>
      <c r="AH1658" s="136">
        <v>0</v>
      </c>
      <c r="AI1658" s="144">
        <v>9.5862783E-5</v>
      </c>
      <c r="AJ1658" s="136">
        <v>4.7336307000000002E-4</v>
      </c>
      <c r="AK1658" s="136">
        <v>1.6050024999999999E-2</v>
      </c>
      <c r="AL1658" s="74"/>
      <c r="AM1658" s="133">
        <v>4.5569766000000001E-3</v>
      </c>
      <c r="AN1658" s="340">
        <f t="shared" si="898"/>
        <v>4.5569766000000001E-3</v>
      </c>
      <c r="AP1658" s="133">
        <v>4.2717227000000002E-3</v>
      </c>
      <c r="AQ1658" s="133">
        <v>2.7836084999999998E-4</v>
      </c>
      <c r="AR1658" s="145">
        <v>6.8930196999999998E-6</v>
      </c>
      <c r="AS1658" s="134"/>
      <c r="AT1658" s="135"/>
      <c r="AU1658" s="135"/>
      <c r="AV1658" s="302">
        <v>1.1281084999999999E-8</v>
      </c>
      <c r="AW1658" s="302">
        <v>3.4040857000000003E-11</v>
      </c>
      <c r="AX1658" s="302">
        <v>9.2989460999999997E-16</v>
      </c>
      <c r="AY1658" s="302">
        <v>2.06563E-12</v>
      </c>
      <c r="AZ1658" s="302">
        <v>3.9677384000000001E-12</v>
      </c>
      <c r="BA1658" s="302">
        <v>3.5984362000000002E-10</v>
      </c>
      <c r="BB1658" s="302">
        <v>3.2473118999999997E-8</v>
      </c>
      <c r="BC1658" s="302">
        <v>5.1170197E-11</v>
      </c>
      <c r="BD1658" s="302">
        <v>3.5171917000000001E-11</v>
      </c>
      <c r="BE1658" s="302">
        <v>8.8401385000000002E-10</v>
      </c>
      <c r="BF1658" s="302">
        <v>3.8951152000000001E-16</v>
      </c>
      <c r="BG1658" s="302">
        <v>5.4067600000000003E-12</v>
      </c>
      <c r="BH1658" s="302">
        <v>1.6120497000000001E-11</v>
      </c>
      <c r="BI1658" s="302">
        <v>3.4901462999999999E-12</v>
      </c>
      <c r="BJ1658" s="302">
        <v>1.7151002999999999E-10</v>
      </c>
      <c r="BK1658" s="302">
        <v>2.1180688E-7</v>
      </c>
      <c r="BL1658" s="302">
        <v>2.5388738E-14</v>
      </c>
      <c r="BM1658" s="303">
        <v>2.0955048E-4</v>
      </c>
      <c r="BN1658" s="303">
        <v>7.5585843999999996E-4</v>
      </c>
      <c r="BO1658" s="302">
        <v>1.2059062E-14</v>
      </c>
      <c r="BP1658" s="302">
        <v>7.3332134999999998E-17</v>
      </c>
      <c r="BQ1658" s="302">
        <v>3.2809339999999999E-21</v>
      </c>
      <c r="BR1658" s="74"/>
      <c r="BS1658" s="144">
        <v>2.9813618000000001E-5</v>
      </c>
      <c r="BT1658" s="144">
        <v>3.6045278999999998E-7</v>
      </c>
      <c r="BU1658" s="144">
        <v>3.3595850000000001E-7</v>
      </c>
      <c r="BV1658" s="144">
        <v>6.2573898000000002E-8</v>
      </c>
      <c r="BW1658" s="144">
        <v>2.6347836999999999E-7</v>
      </c>
      <c r="BX1658" s="144">
        <v>2.3229648E-7</v>
      </c>
      <c r="BY1658" s="144">
        <v>2.3001540999999999E-5</v>
      </c>
      <c r="BZ1658" s="144">
        <v>3.5235311000000001E-7</v>
      </c>
      <c r="CA1658" s="144">
        <v>4.9008975000000001E-8</v>
      </c>
      <c r="CB1658" s="144">
        <v>3.5741705000000003E-7</v>
      </c>
      <c r="CC1658" s="144">
        <v>1.1358127999999999E-8</v>
      </c>
      <c r="CD1658" s="144">
        <v>1.7532549999999998E-11</v>
      </c>
      <c r="CE1658" s="144">
        <v>7.1562422999999998E-10</v>
      </c>
      <c r="CF1658" s="144">
        <v>4.7642561999999998E-7</v>
      </c>
      <c r="CG1658" s="144">
        <v>2.0418695999999999E-7</v>
      </c>
      <c r="CH1658" s="144">
        <v>4.1058318999999998E-6</v>
      </c>
      <c r="CI1658" s="144">
        <v>1.7311662E-12</v>
      </c>
      <c r="CJ1658" s="225"/>
      <c r="CK1658" s="201"/>
      <c r="CL1658" s="89" t="s">
        <v>5974</v>
      </c>
      <c r="CM1658" s="235"/>
      <c r="CN1658" s="235"/>
    </row>
    <row r="1659" spans="1:92" ht="14.5" customHeight="1">
      <c r="A1659" s="74" t="s">
        <v>5975</v>
      </c>
      <c r="B1659" s="129" t="s">
        <v>5931</v>
      </c>
      <c r="C1659" s="130" t="str">
        <f t="shared" si="895"/>
        <v>D.070.01.108</v>
      </c>
      <c r="D1659" s="131" t="s">
        <v>445</v>
      </c>
      <c r="E1659" s="129" t="s">
        <v>2346</v>
      </c>
      <c r="F1659" s="132" t="s">
        <v>5976</v>
      </c>
      <c r="G1659" s="132">
        <v>1.5448516440529532E-2</v>
      </c>
      <c r="H1659" s="348">
        <f t="shared" si="896"/>
        <v>1.5448516440529532E-2</v>
      </c>
      <c r="I1659" s="74"/>
      <c r="J1659" s="132">
        <v>1.1112119010000001E-3</v>
      </c>
      <c r="K1659" s="132">
        <v>1.1475013950000001E-2</v>
      </c>
      <c r="L1659" s="300">
        <v>2.0672653895295306E-3</v>
      </c>
      <c r="M1659" s="132">
        <v>7.9502520000000005E-4</v>
      </c>
      <c r="N1659" s="132">
        <v>1.1966157E-4</v>
      </c>
      <c r="O1659" s="132">
        <v>1.111227E-2</v>
      </c>
      <c r="P1659" s="132">
        <v>7.5071548999999999E-4</v>
      </c>
      <c r="Q1659" s="304">
        <v>7.7365668000000003E-5</v>
      </c>
      <c r="R1659" s="304">
        <v>1.8258002999999999E-5</v>
      </c>
      <c r="S1659" s="132">
        <v>2.6487274000000001E-4</v>
      </c>
      <c r="T1659" s="132">
        <v>2.4308237999999999E-4</v>
      </c>
      <c r="U1659" s="132">
        <v>1.9474295E-3</v>
      </c>
      <c r="V1659" s="304">
        <v>1.4740455000000001E-5</v>
      </c>
      <c r="W1659" s="132">
        <v>1.0508605000000001E-4</v>
      </c>
      <c r="X1659" s="304">
        <v>9.0735399999999997E-9</v>
      </c>
      <c r="Y1659" s="304">
        <v>3.1098953E-10</v>
      </c>
      <c r="Z1659" s="132">
        <v>0</v>
      </c>
      <c r="AA1659" s="74"/>
      <c r="AB1659" s="301">
        <v>5.9776330827067672E-3</v>
      </c>
      <c r="AC1659" s="338">
        <f t="shared" si="897"/>
        <v>5.9776330827067672E-3</v>
      </c>
      <c r="AD1659" s="74"/>
      <c r="AE1659" s="136">
        <v>9.3292421E-2</v>
      </c>
      <c r="AF1659" s="136">
        <v>7.0746231000000007E-2</v>
      </c>
      <c r="AG1659" s="136">
        <v>1.4246955E-2</v>
      </c>
      <c r="AH1659" s="136">
        <v>0</v>
      </c>
      <c r="AI1659" s="144">
        <v>4.6754985000000001E-5</v>
      </c>
      <c r="AJ1659" s="136">
        <v>2.3147991000000001E-4</v>
      </c>
      <c r="AK1659" s="136">
        <v>8.0210000000000004E-3</v>
      </c>
      <c r="AL1659" s="74"/>
      <c r="AM1659" s="133">
        <v>2.0227149E-3</v>
      </c>
      <c r="AN1659" s="340">
        <f t="shared" si="898"/>
        <v>2.0227149E-3</v>
      </c>
      <c r="AP1659" s="133">
        <v>1.8905504999999999E-3</v>
      </c>
      <c r="AQ1659" s="133">
        <v>1.2876184E-4</v>
      </c>
      <c r="AR1659" s="145">
        <v>3.4025294999999999E-6</v>
      </c>
      <c r="AS1659" s="134"/>
      <c r="AT1659" s="135"/>
      <c r="AU1659" s="135"/>
      <c r="AV1659" s="302">
        <v>5.5966236000000004E-9</v>
      </c>
      <c r="AW1659" s="302">
        <v>1.6887899000000001E-11</v>
      </c>
      <c r="AX1659" s="302">
        <v>4.6132706999999998E-16</v>
      </c>
      <c r="AY1659" s="302">
        <v>1.0309682E-12</v>
      </c>
      <c r="AZ1659" s="302">
        <v>1.9836293000000001E-12</v>
      </c>
      <c r="BA1659" s="302">
        <v>1.1162706E-10</v>
      </c>
      <c r="BB1659" s="302">
        <v>1.1041931E-8</v>
      </c>
      <c r="BC1659" s="302">
        <v>1.5901892999999999E-11</v>
      </c>
      <c r="BD1659" s="302">
        <v>1.1858596999999999E-11</v>
      </c>
      <c r="BE1659" s="302">
        <v>4.1990691999999998E-10</v>
      </c>
      <c r="BF1659" s="302">
        <v>1.9474195E-16</v>
      </c>
      <c r="BG1659" s="302">
        <v>2.7033743000000001E-12</v>
      </c>
      <c r="BH1659" s="302">
        <v>7.3302479999999998E-12</v>
      </c>
      <c r="BI1659" s="302">
        <v>1.5880729E-12</v>
      </c>
      <c r="BJ1659" s="302">
        <v>8.5726343999999994E-11</v>
      </c>
      <c r="BK1659" s="302">
        <v>9.6503428999999995E-8</v>
      </c>
      <c r="BL1659" s="302">
        <v>1.2552142E-14</v>
      </c>
      <c r="BM1659" s="303">
        <v>1.033275E-4</v>
      </c>
      <c r="BN1659" s="303">
        <v>3.7321724999999999E-4</v>
      </c>
      <c r="BO1659" s="302">
        <v>6.0295310999999998E-15</v>
      </c>
      <c r="BP1659" s="302">
        <v>3.6666067000000002E-17</v>
      </c>
      <c r="BQ1659" s="302">
        <v>1.6404669999999999E-21</v>
      </c>
      <c r="BR1659" s="74"/>
      <c r="BS1659" s="144">
        <v>1.4032062E-5</v>
      </c>
      <c r="BT1659" s="144">
        <v>1.1826279E-7</v>
      </c>
      <c r="BU1659" s="144">
        <v>1.6667227E-7</v>
      </c>
      <c r="BV1659" s="144">
        <v>2.8474299E-8</v>
      </c>
      <c r="BW1659" s="144">
        <v>1.1363475E-7</v>
      </c>
      <c r="BX1659" s="144">
        <v>7.1949401999999994E-8</v>
      </c>
      <c r="BY1659" s="144">
        <v>1.0925733E-5</v>
      </c>
      <c r="BZ1659" s="144">
        <v>1.0909205E-7</v>
      </c>
      <c r="CA1659" s="144">
        <v>2.4500955000000001E-8</v>
      </c>
      <c r="CB1659" s="144">
        <v>1.7526783E-7</v>
      </c>
      <c r="CC1659" s="144">
        <v>5.6772605999999997E-9</v>
      </c>
      <c r="CD1659" s="144">
        <v>8.6628792000000003E-12</v>
      </c>
      <c r="CE1659" s="144">
        <v>3.5778027999999998E-10</v>
      </c>
      <c r="CF1659" s="144">
        <v>1.5028654E-7</v>
      </c>
      <c r="CG1659" s="144">
        <v>1.0127149999999999E-7</v>
      </c>
      <c r="CH1659" s="144">
        <v>2.0408719999999999E-6</v>
      </c>
      <c r="CI1659" s="144">
        <v>8.6558310999999999E-13</v>
      </c>
      <c r="CJ1659" s="225"/>
      <c r="CK1659" s="201"/>
      <c r="CL1659" s="89" t="s">
        <v>5977</v>
      </c>
      <c r="CM1659" s="235"/>
      <c r="CN1659" s="235"/>
    </row>
    <row r="1660" spans="1:92" ht="14.5" customHeight="1">
      <c r="A1660" s="74" t="s">
        <v>5978</v>
      </c>
      <c r="B1660" s="129" t="s">
        <v>5931</v>
      </c>
      <c r="C1660" s="130" t="str">
        <f t="shared" si="895"/>
        <v>D.070.01.109</v>
      </c>
      <c r="D1660" s="131" t="s">
        <v>445</v>
      </c>
      <c r="E1660" s="129" t="s">
        <v>2346</v>
      </c>
      <c r="F1660" s="132" t="s">
        <v>5979</v>
      </c>
      <c r="G1660" s="132">
        <v>0.94544006568500005</v>
      </c>
      <c r="H1660" s="348">
        <f t="shared" si="896"/>
        <v>0.94544006568500005</v>
      </c>
      <c r="I1660" s="74"/>
      <c r="J1660" s="132">
        <v>4.5261841870000007E-2</v>
      </c>
      <c r="K1660" s="132">
        <v>0.15229093530000001</v>
      </c>
      <c r="L1660" s="300">
        <v>0.21971456851499999</v>
      </c>
      <c r="M1660" s="132">
        <v>0.52817272000000004</v>
      </c>
      <c r="N1660" s="132">
        <v>0.10725355</v>
      </c>
      <c r="O1660" s="132">
        <v>3.8129084000000001E-2</v>
      </c>
      <c r="P1660" s="132">
        <v>3.2109546000000003E-2</v>
      </c>
      <c r="Q1660" s="132">
        <v>9.8256508000000003E-3</v>
      </c>
      <c r="R1660" s="132">
        <v>2.5847248999999999E-3</v>
      </c>
      <c r="S1660" s="132">
        <v>7.4192017000000005E-4</v>
      </c>
      <c r="T1660" s="132">
        <v>6.9083013E-3</v>
      </c>
      <c r="U1660" s="132">
        <v>0.21424261999999999</v>
      </c>
      <c r="V1660" s="132">
        <v>0</v>
      </c>
      <c r="W1660" s="132">
        <v>5.4610962000000004E-3</v>
      </c>
      <c r="X1660" s="304">
        <v>1.0852315E-5</v>
      </c>
      <c r="Y1660" s="132">
        <v>0</v>
      </c>
      <c r="Z1660" s="132">
        <v>0</v>
      </c>
      <c r="AA1660" s="74"/>
      <c r="AB1660" s="301">
        <v>3.9712234586466164</v>
      </c>
      <c r="AC1660" s="338">
        <f t="shared" si="897"/>
        <v>3.9712234586466164</v>
      </c>
      <c r="AD1660" s="74"/>
      <c r="AE1660" s="136">
        <v>50.768749999999997</v>
      </c>
      <c r="AF1660" s="136">
        <v>49.606670000000001</v>
      </c>
      <c r="AG1660" s="136">
        <v>0.74038722000000001</v>
      </c>
      <c r="AH1660" s="136">
        <v>0</v>
      </c>
      <c r="AI1660" s="136">
        <v>0.33865142999999998</v>
      </c>
      <c r="AJ1660" s="136">
        <v>3.9360608000000002E-3</v>
      </c>
      <c r="AK1660" s="136">
        <v>7.9105431000000004E-2</v>
      </c>
      <c r="AL1660" s="74"/>
      <c r="AM1660" s="133">
        <v>0.11011202</v>
      </c>
      <c r="AN1660" s="340">
        <f t="shared" si="898"/>
        <v>0.11011202</v>
      </c>
      <c r="AP1660" s="133">
        <v>0.10327258</v>
      </c>
      <c r="AQ1660" s="133">
        <v>3.9535561999999996E-3</v>
      </c>
      <c r="AR1660" s="133">
        <v>2.8858896999999998E-3</v>
      </c>
      <c r="AS1660" s="134"/>
      <c r="AT1660" s="135"/>
      <c r="AU1660" s="135"/>
      <c r="AV1660" s="302">
        <v>3.7229208E-6</v>
      </c>
      <c r="AW1660" s="302">
        <v>1.1234287E-8</v>
      </c>
      <c r="AX1660" s="302">
        <v>3.0687724999999998E-13</v>
      </c>
      <c r="AY1660" s="302">
        <v>2.9635371E-10</v>
      </c>
      <c r="AZ1660" s="302">
        <v>1.9134022999999999E-11</v>
      </c>
      <c r="BA1660" s="302">
        <v>4.7745341000000001E-9</v>
      </c>
      <c r="BB1660" s="302">
        <v>2.4421717999999999E-6</v>
      </c>
      <c r="BC1660" s="302">
        <v>6.8637085999999998E-10</v>
      </c>
      <c r="BD1660" s="302">
        <v>2.6664960999999998E-9</v>
      </c>
      <c r="BE1660" s="302">
        <v>1.4991845999999999E-12</v>
      </c>
      <c r="BF1660" s="302">
        <v>7.2741888000000002E-15</v>
      </c>
      <c r="BG1660" s="302">
        <v>1.7485895999999999E-11</v>
      </c>
      <c r="BH1660" s="302">
        <v>1.843327E-13</v>
      </c>
      <c r="BI1660" s="302">
        <v>2.8655915999999999E-13</v>
      </c>
      <c r="BJ1660" s="302">
        <v>5.6987514999999996E-9</v>
      </c>
      <c r="BK1660" s="302">
        <v>1.5520127E-8</v>
      </c>
      <c r="BL1660" s="302">
        <v>1.4215653E-11</v>
      </c>
      <c r="BM1660" s="303">
        <v>2.9121490000000002E-3</v>
      </c>
      <c r="BN1660" s="303">
        <v>0.40127407999999998</v>
      </c>
      <c r="BO1660" s="303">
        <v>0</v>
      </c>
      <c r="BP1660" s="303">
        <v>0</v>
      </c>
      <c r="BQ1660" s="303">
        <v>0</v>
      </c>
      <c r="BR1660" s="74"/>
      <c r="BS1660" s="136">
        <v>2.3564115999999999E-4</v>
      </c>
      <c r="BT1660" s="144">
        <v>1.9927144000000001E-5</v>
      </c>
      <c r="BU1660" s="136">
        <v>1.1072825E-4</v>
      </c>
      <c r="BV1660" s="144">
        <v>8.0995494E-7</v>
      </c>
      <c r="BW1660" s="144">
        <v>2.2939789999999999E-5</v>
      </c>
      <c r="BX1660" s="144">
        <v>3.0432882000000001E-6</v>
      </c>
      <c r="BY1660" s="144">
        <v>3.0161699000000002E-8</v>
      </c>
      <c r="BZ1660" s="144">
        <v>4.6274376999999999E-6</v>
      </c>
      <c r="CA1660" s="144">
        <v>3.4685188999999999E-6</v>
      </c>
      <c r="CB1660" s="144">
        <v>4.9093289999999995E-7</v>
      </c>
      <c r="CC1660" s="144">
        <v>1.4281717000000001E-7</v>
      </c>
      <c r="CD1660" s="144">
        <v>1.0328942999999999E-8</v>
      </c>
      <c r="CE1660" s="144">
        <v>2.4276305E-9</v>
      </c>
      <c r="CF1660" s="144">
        <v>7.8816253000000008E-6</v>
      </c>
      <c r="CG1660" s="144">
        <v>5.9390060000000003E-5</v>
      </c>
      <c r="CH1660" s="144">
        <v>2.1484287999999999E-6</v>
      </c>
      <c r="CI1660" s="136">
        <v>0</v>
      </c>
      <c r="CJ1660" s="225"/>
      <c r="CK1660" s="201"/>
      <c r="CL1660" s="89" t="s">
        <v>5980</v>
      </c>
    </row>
    <row r="1661" spans="1:92" ht="14.5" customHeight="1">
      <c r="A1661" s="74" t="s">
        <v>5981</v>
      </c>
      <c r="B1661" s="129" t="s">
        <v>5931</v>
      </c>
      <c r="C1661" s="130" t="str">
        <f t="shared" si="895"/>
        <v>D.070.01.110</v>
      </c>
      <c r="D1661" s="131" t="s">
        <v>445</v>
      </c>
      <c r="E1661" s="129" t="s">
        <v>2346</v>
      </c>
      <c r="F1661" s="132" t="s">
        <v>5982</v>
      </c>
      <c r="G1661" s="132">
        <v>1.0334703229539999</v>
      </c>
      <c r="H1661" s="348">
        <f t="shared" si="896"/>
        <v>1.0334703229539999</v>
      </c>
      <c r="I1661" s="74"/>
      <c r="J1661" s="132">
        <v>4.3425625519999997E-2</v>
      </c>
      <c r="K1661" s="132">
        <v>0.1488858686</v>
      </c>
      <c r="L1661" s="300">
        <v>0.31505351883400001</v>
      </c>
      <c r="M1661" s="132">
        <v>0.52610531000000005</v>
      </c>
      <c r="N1661" s="132">
        <v>0.10454668</v>
      </c>
      <c r="O1661" s="132">
        <v>3.8417527999999999E-2</v>
      </c>
      <c r="P1661" s="132">
        <v>3.2487431999999997E-2</v>
      </c>
      <c r="Q1661" s="132">
        <v>9.8893166999999994E-3</v>
      </c>
      <c r="R1661" s="132">
        <v>3.3292864000000001E-4</v>
      </c>
      <c r="S1661" s="132">
        <v>7.1594818000000004E-4</v>
      </c>
      <c r="T1661" s="132">
        <v>5.9216605999999998E-3</v>
      </c>
      <c r="U1661" s="132">
        <v>0.31218265000000001</v>
      </c>
      <c r="V1661" s="132">
        <v>0</v>
      </c>
      <c r="W1661" s="132">
        <v>2.8596864999999999E-3</v>
      </c>
      <c r="X1661" s="304">
        <v>1.1182333999999999E-5</v>
      </c>
      <c r="Y1661" s="132">
        <v>0</v>
      </c>
      <c r="Z1661" s="132">
        <v>0</v>
      </c>
      <c r="AA1661" s="74"/>
      <c r="AB1661" s="301">
        <v>3.9556790225563909</v>
      </c>
      <c r="AC1661" s="338">
        <f t="shared" si="897"/>
        <v>3.9556790225563909</v>
      </c>
      <c r="AD1661" s="74"/>
      <c r="AE1661" s="136">
        <v>50.045426999999997</v>
      </c>
      <c r="AF1661" s="136">
        <v>49.571931999999997</v>
      </c>
      <c r="AG1661" s="136">
        <v>0.38770153000000002</v>
      </c>
      <c r="AH1661" s="136">
        <v>0</v>
      </c>
      <c r="AI1661" s="136">
        <v>0</v>
      </c>
      <c r="AJ1661" s="136">
        <v>4.0716123999999998E-3</v>
      </c>
      <c r="AK1661" s="136">
        <v>8.1722291000000002E-2</v>
      </c>
      <c r="AL1661" s="74"/>
      <c r="AM1661" s="133">
        <v>0.10909462</v>
      </c>
      <c r="AN1661" s="340">
        <f t="shared" si="898"/>
        <v>0.10909462</v>
      </c>
      <c r="AP1661" s="133">
        <v>0.10229168</v>
      </c>
      <c r="AQ1661" s="133">
        <v>3.9301943000000002E-3</v>
      </c>
      <c r="AR1661" s="133">
        <v>2.8727445000000002E-3</v>
      </c>
      <c r="AS1661" s="134"/>
      <c r="AT1661" s="135"/>
      <c r="AU1661" s="135"/>
      <c r="AV1661" s="302">
        <v>3.7097045000000001E-6</v>
      </c>
      <c r="AW1661" s="302">
        <v>1.1194455E-8</v>
      </c>
      <c r="AX1661" s="302">
        <v>3.0578703999999998E-13</v>
      </c>
      <c r="AY1661" s="302">
        <v>3.0167420999999999E-10</v>
      </c>
      <c r="AZ1661" s="302">
        <v>1.9825181999999998E-11</v>
      </c>
      <c r="BA1661" s="302">
        <v>4.8307297000000002E-9</v>
      </c>
      <c r="BB1661" s="302">
        <v>2.3985381000000001E-6</v>
      </c>
      <c r="BC1661" s="302">
        <v>6.9406084E-10</v>
      </c>
      <c r="BD1661" s="302">
        <v>2.6143231999999999E-9</v>
      </c>
      <c r="BE1661" s="302">
        <v>6.0460808000000003E-13</v>
      </c>
      <c r="BF1661" s="302">
        <v>7.0592523000000001E-15</v>
      </c>
      <c r="BG1661" s="302">
        <v>1.5971342E-11</v>
      </c>
      <c r="BH1661" s="302">
        <v>1.1759249E-13</v>
      </c>
      <c r="BI1661" s="302">
        <v>2.7115145999999998E-13</v>
      </c>
      <c r="BJ1661" s="302">
        <v>5.4968221999999999E-9</v>
      </c>
      <c r="BK1661" s="302">
        <v>1.3703144E-8</v>
      </c>
      <c r="BL1661" s="302">
        <v>1.4625393999999999E-11</v>
      </c>
      <c r="BM1661" s="303">
        <v>4.1932337999999996E-3</v>
      </c>
      <c r="BN1661" s="303">
        <v>0.39815193999999998</v>
      </c>
      <c r="BO1661" s="303">
        <v>0</v>
      </c>
      <c r="BP1661" s="303">
        <v>0</v>
      </c>
      <c r="BQ1661" s="303">
        <v>0</v>
      </c>
      <c r="BR1661" s="74"/>
      <c r="BS1661" s="136">
        <v>2.290223E-4</v>
      </c>
      <c r="BT1661" s="144">
        <v>1.9587131999999998E-5</v>
      </c>
      <c r="BU1661" s="136">
        <v>1.1029483E-4</v>
      </c>
      <c r="BV1661" s="144">
        <v>6.9440919999999999E-7</v>
      </c>
      <c r="BW1661" s="144">
        <v>2.2688018999999999E-5</v>
      </c>
      <c r="BX1661" s="144">
        <v>3.0811172000000002E-6</v>
      </c>
      <c r="BY1661" s="144">
        <v>6.7386724999999998E-9</v>
      </c>
      <c r="BZ1661" s="144">
        <v>4.6865384000000003E-6</v>
      </c>
      <c r="CA1661" s="144">
        <v>4.4676679000000003E-7</v>
      </c>
      <c r="CB1661" s="144">
        <v>4.7374708000000001E-7</v>
      </c>
      <c r="CC1661" s="144">
        <v>1.4801209E-7</v>
      </c>
      <c r="CD1661" s="144">
        <v>1.0626815E-8</v>
      </c>
      <c r="CE1661" s="144">
        <v>2.5193308000000001E-9</v>
      </c>
      <c r="CF1661" s="144">
        <v>7.9184795999999993E-6</v>
      </c>
      <c r="CG1661" s="144">
        <v>5.8833747999999997E-5</v>
      </c>
      <c r="CH1661" s="144">
        <v>1.4961381E-7</v>
      </c>
      <c r="CI1661" s="136">
        <v>0</v>
      </c>
      <c r="CJ1661" s="225"/>
      <c r="CK1661" s="201"/>
      <c r="CL1661" s="89" t="s">
        <v>5980</v>
      </c>
      <c r="CM1661" s="235"/>
      <c r="CN1661" s="235"/>
    </row>
    <row r="1662" spans="1:92" ht="14.5" customHeight="1">
      <c r="B1662" s="129" t="s">
        <v>5931</v>
      </c>
      <c r="C1662" s="127" t="s">
        <v>456</v>
      </c>
      <c r="D1662" s="127" t="s">
        <v>457</v>
      </c>
      <c r="G1662" s="74"/>
      <c r="H1662" s="74"/>
      <c r="I1662" s="74"/>
      <c r="J1662" s="74"/>
      <c r="K1662" s="74"/>
      <c r="L1662" s="74"/>
      <c r="M1662" s="74"/>
      <c r="N1662" s="74"/>
      <c r="O1662" s="74"/>
      <c r="P1662" s="74"/>
      <c r="Q1662" s="74"/>
      <c r="R1662" s="74"/>
      <c r="S1662" s="74"/>
      <c r="T1662" s="74"/>
      <c r="U1662" s="74"/>
      <c r="V1662" s="74"/>
      <c r="W1662" s="74"/>
      <c r="X1662" s="74"/>
      <c r="Y1662" s="74"/>
      <c r="Z1662" s="74"/>
      <c r="AA1662" s="74"/>
      <c r="AB1662" s="74"/>
      <c r="AC1662" s="74"/>
      <c r="AD1662" s="74"/>
      <c r="AE1662" s="74"/>
      <c r="AF1662" s="74"/>
      <c r="AG1662" s="74"/>
      <c r="AH1662" s="74"/>
      <c r="AI1662" s="74"/>
      <c r="AJ1662" s="74"/>
      <c r="AK1662" s="74"/>
      <c r="AL1662" s="74"/>
      <c r="AM1662" s="74"/>
      <c r="AN1662" s="74"/>
      <c r="AP1662" s="74"/>
      <c r="AQ1662" s="74"/>
      <c r="AR1662" s="74"/>
      <c r="AS1662" s="74"/>
      <c r="AT1662" s="74"/>
      <c r="AU1662" s="74"/>
      <c r="AV1662" s="74"/>
      <c r="AW1662" s="74"/>
      <c r="AX1662" s="74"/>
      <c r="AY1662" s="74"/>
      <c r="AZ1662" s="74"/>
      <c r="BA1662" s="74"/>
      <c r="BB1662" s="74"/>
      <c r="BC1662" s="74"/>
      <c r="BD1662" s="74"/>
      <c r="BE1662" s="74"/>
      <c r="BF1662" s="74"/>
      <c r="BG1662" s="74"/>
      <c r="BH1662" s="74"/>
      <c r="BI1662" s="74"/>
      <c r="BJ1662" s="74"/>
      <c r="BK1662" s="74"/>
      <c r="BL1662" s="74"/>
      <c r="BM1662" s="74"/>
      <c r="BN1662" s="74"/>
      <c r="BO1662" s="74"/>
      <c r="BP1662" s="74"/>
      <c r="BQ1662" s="74"/>
      <c r="BR1662" s="74"/>
      <c r="BS1662" s="74"/>
      <c r="BT1662" s="74"/>
      <c r="BU1662" s="74"/>
      <c r="BV1662" s="74"/>
      <c r="BW1662" s="74"/>
      <c r="BX1662" s="74"/>
      <c r="BY1662" s="74"/>
      <c r="BZ1662" s="74"/>
      <c r="CA1662" s="74"/>
      <c r="CB1662" s="74"/>
      <c r="CC1662" s="74"/>
      <c r="CD1662" s="74"/>
      <c r="CE1662" s="74"/>
      <c r="CF1662" s="74"/>
      <c r="CG1662" s="74"/>
      <c r="CH1662" s="74"/>
      <c r="CI1662" s="74"/>
      <c r="CJ1662" s="124"/>
      <c r="CK1662" s="202"/>
      <c r="CL1662" s="89"/>
      <c r="CM1662" s="235"/>
      <c r="CN1662" s="235"/>
    </row>
    <row r="1663" spans="1:92" ht="14.5" customHeight="1">
      <c r="A1663" s="74" t="s">
        <v>5983</v>
      </c>
      <c r="B1663" s="129" t="s">
        <v>5931</v>
      </c>
      <c r="C1663" s="130" t="str">
        <f>MID(A1663,1,12)</f>
        <v>D.090.01.101</v>
      </c>
      <c r="D1663" s="131" t="s">
        <v>457</v>
      </c>
      <c r="E1663" s="129" t="s">
        <v>427</v>
      </c>
      <c r="F1663" s="132" t="s">
        <v>5984</v>
      </c>
      <c r="G1663" s="132">
        <f>J1663+K1663+L1663+M1663</f>
        <v>0.20026850273819868</v>
      </c>
      <c r="H1663" s="348">
        <f t="shared" ref="H1663:H1666" si="899">G1663</f>
        <v>0.20026850273819868</v>
      </c>
      <c r="I1663" s="74"/>
      <c r="J1663" s="132">
        <f>P1663+Q1663+R1663+S1663</f>
        <v>7.2133474400000001E-3</v>
      </c>
      <c r="K1663" s="132">
        <f>N1663+O1663+T1663</f>
        <v>1.4539167759999999E-2</v>
      </c>
      <c r="L1663" s="300">
        <f>U1663+IF(V1663="x",0,V1663)+IF(W1663="x",0,W1663)+IF(X1663="x",0,X1663)+Y1663+Z1663</f>
        <v>3.2204677538198674E-2</v>
      </c>
      <c r="M1663" s="132">
        <v>0.14631131</v>
      </c>
      <c r="N1663" s="132">
        <v>8.1959771999999993E-3</v>
      </c>
      <c r="O1663" s="132">
        <v>6.1443421999999998E-3</v>
      </c>
      <c r="P1663" s="132">
        <v>5.1531051999999999E-3</v>
      </c>
      <c r="Q1663" s="132">
        <v>1.5003118000000001E-3</v>
      </c>
      <c r="R1663" s="132">
        <v>1.0293555E-4</v>
      </c>
      <c r="S1663" s="132">
        <v>4.5699488999999998E-4</v>
      </c>
      <c r="T1663" s="132">
        <v>1.9884836E-4</v>
      </c>
      <c r="U1663" s="132">
        <v>8.4906396000000006E-3</v>
      </c>
      <c r="V1663" s="304">
        <v>1.8108862999999999E-11</v>
      </c>
      <c r="W1663" s="132">
        <v>2.3587760999999999E-2</v>
      </c>
      <c r="X1663" s="304">
        <v>8.9808276999999999E-14</v>
      </c>
      <c r="Y1663" s="132">
        <v>1.2627691999999999E-4</v>
      </c>
      <c r="Z1663" s="132">
        <v>0</v>
      </c>
      <c r="AA1663" s="74"/>
      <c r="AB1663" s="301">
        <f>M1663/0.133</f>
        <v>1.1000850375939848</v>
      </c>
      <c r="AC1663" s="338">
        <f t="shared" ref="AC1663:AC1666" si="900">AB1663</f>
        <v>1.1000850375939848</v>
      </c>
      <c r="AD1663" s="74"/>
      <c r="AE1663" s="136">
        <v>17.021801</v>
      </c>
      <c r="AF1663" s="136">
        <v>11.622817</v>
      </c>
      <c r="AG1663" s="136">
        <v>3.1974993999999999</v>
      </c>
      <c r="AH1663" s="136">
        <v>0</v>
      </c>
      <c r="AI1663" s="136">
        <v>0.27449484000000002</v>
      </c>
      <c r="AJ1663" s="136">
        <v>1.2027333</v>
      </c>
      <c r="AK1663" s="136">
        <v>0.72425684999999995</v>
      </c>
      <c r="AL1663" s="74"/>
      <c r="AM1663" s="133">
        <v>2.2044589999999999E-2</v>
      </c>
      <c r="AN1663" s="340">
        <f t="shared" ref="AN1663:AN1666" si="901">AM1663</f>
        <v>2.2044589999999999E-2</v>
      </c>
      <c r="AP1663" s="133">
        <v>2.0805543999999999E-2</v>
      </c>
      <c r="AQ1663" s="133">
        <v>9.3197956000000003E-4</v>
      </c>
      <c r="AR1663" s="133">
        <v>3.0706705000000002E-4</v>
      </c>
      <c r="AS1663" s="134">
        <f>AV1663+AY1663+AZ1663+BA1663+BB1663+BJ1663+BK1663+BO1663</f>
        <v>1.2473347358150443E-6</v>
      </c>
      <c r="AT1663" s="135">
        <f>AW1663+AX1663+BC1663+BD1663+BE1663+BF1663+BG1663+BH1663+BI1663+BL1663+BP1663+BQ1663</f>
        <v>3.4466699908259479E-9</v>
      </c>
      <c r="AU1663" s="135">
        <f>BM1663+BN1663</f>
        <v>4.3006590300000001E-2</v>
      </c>
      <c r="AV1663" s="302">
        <v>1.0215242E-6</v>
      </c>
      <c r="AW1663" s="302">
        <v>3.0821943999999998E-9</v>
      </c>
      <c r="AX1663" s="302">
        <v>8.4209203E-14</v>
      </c>
      <c r="AY1663" s="302">
        <v>3.4494475E-11</v>
      </c>
      <c r="AZ1663" s="302">
        <v>4.4416949999999998E-20</v>
      </c>
      <c r="BA1663" s="302">
        <v>7.6622969000000001E-10</v>
      </c>
      <c r="BB1663" s="302">
        <v>2.1718177E-7</v>
      </c>
      <c r="BC1663" s="302">
        <v>1.0861936999999999E-10</v>
      </c>
      <c r="BD1663" s="302">
        <v>2.3762736000000001E-10</v>
      </c>
      <c r="BE1663" s="302">
        <v>5.5308502000000003E-13</v>
      </c>
      <c r="BF1663" s="302">
        <v>1.7515033E-15</v>
      </c>
      <c r="BG1663" s="302">
        <v>2.6520037000000001E-12</v>
      </c>
      <c r="BH1663" s="302">
        <v>2.6871841E-14</v>
      </c>
      <c r="BI1663" s="302">
        <v>2.1728294E-14</v>
      </c>
      <c r="BJ1663" s="302">
        <v>6.5013804999999999E-10</v>
      </c>
      <c r="BK1663" s="302">
        <v>4.7295650000000003E-9</v>
      </c>
      <c r="BL1663" s="302">
        <v>1.4010770999999999E-19</v>
      </c>
      <c r="BM1663" s="303">
        <v>1.4135933E-3</v>
      </c>
      <c r="BN1663" s="303">
        <v>4.1592997E-2</v>
      </c>
      <c r="BO1663" s="302">
        <v>2.4483385999999998E-9</v>
      </c>
      <c r="BP1663" s="302">
        <v>1.4888545E-11</v>
      </c>
      <c r="BQ1663" s="302">
        <v>6.6612454000000004E-16</v>
      </c>
      <c r="BR1663" s="74"/>
      <c r="BS1663" s="144">
        <v>5.5954825999999999E-5</v>
      </c>
      <c r="BT1663" s="144">
        <v>1.8905386E-6</v>
      </c>
      <c r="BU1663" s="144">
        <v>3.0673290999999999E-5</v>
      </c>
      <c r="BV1663" s="144">
        <v>2.3292458000000001E-8</v>
      </c>
      <c r="BW1663" s="144">
        <v>2.0987827000000001E-6</v>
      </c>
      <c r="BX1663" s="144">
        <v>5.0053077999999997E-7</v>
      </c>
      <c r="BY1663" s="144">
        <v>1.1079154999999999E-8</v>
      </c>
      <c r="BZ1663" s="144">
        <v>7.5288628000000002E-7</v>
      </c>
      <c r="CA1663" s="144">
        <v>1.3813226E-7</v>
      </c>
      <c r="CB1663" s="144">
        <v>3.0239618000000002E-7</v>
      </c>
      <c r="CC1663" s="144">
        <v>3.3376928999999998E-16</v>
      </c>
      <c r="CD1663" s="144">
        <v>9.3308887999999995E-17</v>
      </c>
      <c r="CE1663" s="144">
        <v>5.9278019000000003E-18</v>
      </c>
      <c r="CF1663" s="144">
        <v>1.0679118E-6</v>
      </c>
      <c r="CG1663" s="144">
        <v>1.7982238999999999E-5</v>
      </c>
      <c r="CH1663" s="144">
        <v>1.6226935999999999E-7</v>
      </c>
      <c r="CI1663" s="144">
        <v>3.5147683000000001E-7</v>
      </c>
      <c r="CJ1663" s="224"/>
      <c r="CK1663" s="201"/>
      <c r="CL1663" s="89" t="s">
        <v>5985</v>
      </c>
      <c r="CM1663" s="235"/>
      <c r="CN1663" s="235"/>
    </row>
    <row r="1664" spans="1:92" ht="14.5" customHeight="1">
      <c r="A1664" s="74" t="s">
        <v>5986</v>
      </c>
      <c r="B1664" s="129" t="s">
        <v>5931</v>
      </c>
      <c r="C1664" s="130" t="str">
        <f>MID(A1664,1,12)</f>
        <v>D.090.01.102</v>
      </c>
      <c r="D1664" s="131" t="s">
        <v>457</v>
      </c>
      <c r="E1664" s="129" t="s">
        <v>957</v>
      </c>
      <c r="F1664" s="132" t="s">
        <v>5987</v>
      </c>
      <c r="G1664" s="132">
        <f>J1664+K1664+L1664+M1664</f>
        <v>31.628781955520001</v>
      </c>
      <c r="H1664" s="348">
        <f t="shared" si="899"/>
        <v>31.628781955520001</v>
      </c>
      <c r="I1664" s="74"/>
      <c r="J1664" s="132">
        <f>P1664+Q1664+R1664+S1664</f>
        <v>1.232743852</v>
      </c>
      <c r="K1664" s="132">
        <f>N1664+O1664+T1664</f>
        <v>2.0630561599999999</v>
      </c>
      <c r="L1664" s="300">
        <f>U1664+IF(V1664="x",0,V1664)+IF(W1664="x",0,W1664)+IF(X1664="x",0,X1664)+Y1664+Z1664</f>
        <v>0.49608894352000005</v>
      </c>
      <c r="M1664" s="132">
        <v>27.836893</v>
      </c>
      <c r="N1664" s="132">
        <v>0.75859142000000002</v>
      </c>
      <c r="O1664" s="132">
        <v>1.1962649999999999</v>
      </c>
      <c r="P1664" s="132">
        <v>1.0264993</v>
      </c>
      <c r="Q1664" s="132">
        <v>0.16583164</v>
      </c>
      <c r="R1664" s="132">
        <v>2.101923E-2</v>
      </c>
      <c r="S1664" s="132">
        <v>1.9393681999999999E-2</v>
      </c>
      <c r="T1664" s="132">
        <v>0.10819974</v>
      </c>
      <c r="U1664" s="132">
        <v>8.5996801999999997E-2</v>
      </c>
      <c r="V1664" s="132">
        <v>4.1770139999999997E-2</v>
      </c>
      <c r="W1664" s="132">
        <v>0.36664612000000002</v>
      </c>
      <c r="X1664" s="132">
        <v>9.4589946000000005E-4</v>
      </c>
      <c r="Y1664" s="132">
        <v>7.2998205999999998E-4</v>
      </c>
      <c r="Z1664" s="132">
        <v>0</v>
      </c>
      <c r="AA1664" s="74"/>
      <c r="AB1664" s="301">
        <f>M1664/0.133</f>
        <v>209.29994736842104</v>
      </c>
      <c r="AC1664" s="338">
        <f t="shared" si="900"/>
        <v>209.29994736842104</v>
      </c>
      <c r="AD1664" s="74"/>
      <c r="AE1664" s="136">
        <v>2959.4195</v>
      </c>
      <c r="AF1664" s="136">
        <v>2891.3009000000002</v>
      </c>
      <c r="AG1664" s="136">
        <v>49.705807</v>
      </c>
      <c r="AH1664" s="136">
        <v>0</v>
      </c>
      <c r="AI1664" s="136">
        <v>1.4726380999999999</v>
      </c>
      <c r="AJ1664" s="136">
        <v>6.7647763999999997</v>
      </c>
      <c r="AK1664" s="136">
        <v>10.175305</v>
      </c>
      <c r="AL1664" s="74"/>
      <c r="AM1664" s="133">
        <v>4.0744360000000004</v>
      </c>
      <c r="AN1664" s="340">
        <f t="shared" si="901"/>
        <v>4.0744360000000004</v>
      </c>
      <c r="AP1664" s="133">
        <v>3.7558093000000001</v>
      </c>
      <c r="AQ1664" s="133">
        <v>0.17501148999999999</v>
      </c>
      <c r="AR1664" s="133">
        <v>0.14361518000000001</v>
      </c>
      <c r="AS1664" s="134">
        <f>AV1664+AY1664+AZ1664+BA1664+BB1664+BJ1664+BK1664+BO1664</f>
        <v>2.251684198645E-4</v>
      </c>
      <c r="AT1664" s="135">
        <f>AW1664+AX1664+BC1664+BD1664+BE1664+BF1664+BG1664+BH1664+BI1664+BL1664+BP1664+BQ1664</f>
        <v>6.4723184094120365E-7</v>
      </c>
      <c r="AU1664" s="135">
        <f>BM1664+BN1664</f>
        <v>20.114170993599998</v>
      </c>
      <c r="AV1664" s="303">
        <v>1.9714411E-4</v>
      </c>
      <c r="AW1664" s="302">
        <v>5.9493944999999997E-7</v>
      </c>
      <c r="AX1664" s="302">
        <v>1.6249897000000001E-11</v>
      </c>
      <c r="AY1664" s="302">
        <v>1.3027996E-8</v>
      </c>
      <c r="AZ1664" s="302">
        <v>1.6630405E-9</v>
      </c>
      <c r="BA1664" s="302">
        <v>1.5263628E-7</v>
      </c>
      <c r="BB1664" s="302">
        <v>2.7478228000000001E-5</v>
      </c>
      <c r="BC1664" s="302">
        <v>2.2087401E-8</v>
      </c>
      <c r="BD1664" s="302">
        <v>2.8689026999999998E-8</v>
      </c>
      <c r="BE1664" s="302">
        <v>2.2049677999999999E-11</v>
      </c>
      <c r="BF1664" s="302">
        <v>1.1371787000000001E-13</v>
      </c>
      <c r="BG1664" s="302">
        <v>1.4912169E-10</v>
      </c>
      <c r="BH1664" s="302">
        <v>2.5162334E-12</v>
      </c>
      <c r="BI1664" s="302">
        <v>2.3345542E-12</v>
      </c>
      <c r="BJ1664" s="302">
        <v>2.5208146000000002E-7</v>
      </c>
      <c r="BK1664" s="302">
        <v>1.1251973E-7</v>
      </c>
      <c r="BL1664" s="302">
        <v>1.2375056E-9</v>
      </c>
      <c r="BM1664" s="303">
        <v>9.8629935999999998E-3</v>
      </c>
      <c r="BN1664" s="303">
        <v>20.104308</v>
      </c>
      <c r="BO1664" s="302">
        <v>1.4153357999999999E-8</v>
      </c>
      <c r="BP1664" s="302">
        <v>8.6067719999999995E-11</v>
      </c>
      <c r="BQ1664" s="302">
        <v>3.8507335000000003E-15</v>
      </c>
      <c r="BR1664" s="74"/>
      <c r="BS1664" s="136">
        <v>1.0321451000000001E-2</v>
      </c>
      <c r="BT1664" s="136">
        <v>2.4667183E-4</v>
      </c>
      <c r="BU1664" s="136">
        <v>5.8358378000000002E-3</v>
      </c>
      <c r="BV1664" s="144">
        <v>1.2737189000000001E-5</v>
      </c>
      <c r="BW1664" s="136">
        <v>2.7423489000000001E-4</v>
      </c>
      <c r="BX1664" s="144">
        <v>9.5872778999999997E-5</v>
      </c>
      <c r="BY1664" s="144">
        <v>9.1735287000000003E-8</v>
      </c>
      <c r="BZ1664" s="136">
        <v>1.4677542000000001E-4</v>
      </c>
      <c r="CA1664" s="144">
        <v>2.8206326999999998E-5</v>
      </c>
      <c r="CB1664" s="144">
        <v>1.2832912E-5</v>
      </c>
      <c r="CC1664" s="144">
        <v>1.2499664E-5</v>
      </c>
      <c r="CD1664" s="144">
        <v>8.8071738000000004E-7</v>
      </c>
      <c r="CE1664" s="144">
        <v>2.2065022999999999E-7</v>
      </c>
      <c r="CF1664" s="136">
        <v>2.4043940000000001E-4</v>
      </c>
      <c r="CG1664" s="136">
        <v>3.4025253000000001E-3</v>
      </c>
      <c r="CH1664" s="144">
        <v>9.5923542000000006E-6</v>
      </c>
      <c r="CI1664" s="144">
        <v>2.0318177E-6</v>
      </c>
      <c r="CJ1664" s="224"/>
      <c r="CK1664" s="201"/>
      <c r="CL1664" s="89" t="s">
        <v>5988</v>
      </c>
      <c r="CM1664" s="235"/>
      <c r="CN1664" s="235"/>
    </row>
    <row r="1665" spans="1:93" ht="14.5" customHeight="1">
      <c r="A1665" s="74" t="s">
        <v>5989</v>
      </c>
      <c r="B1665" s="129" t="s">
        <v>5931</v>
      </c>
      <c r="C1665" s="130" t="str">
        <f>MID(A1665,1,12)</f>
        <v>D.090.01.103</v>
      </c>
      <c r="D1665" s="131" t="s">
        <v>457</v>
      </c>
      <c r="E1665" s="129" t="s">
        <v>427</v>
      </c>
      <c r="F1665" s="132" t="s">
        <v>5990</v>
      </c>
      <c r="G1665" s="132">
        <f>J1665+K1665+L1665+M1665</f>
        <v>7.1764577245199995E-2</v>
      </c>
      <c r="H1665" s="348">
        <f t="shared" si="899"/>
        <v>7.1764577245199995E-2</v>
      </c>
      <c r="I1665" s="74"/>
      <c r="J1665" s="132">
        <f>P1665+Q1665+R1665+S1665</f>
        <v>1.7320955499999999E-3</v>
      </c>
      <c r="K1665" s="132">
        <f>N1665+O1665+T1665</f>
        <v>2.4629869190000001E-2</v>
      </c>
      <c r="L1665" s="300">
        <f>U1665+IF(V1665="x",0,V1665)+IF(W1665="x",0,W1665)+IF(X1665="x",0,X1665)+Y1665+Z1665</f>
        <v>2.6125233505200001E-2</v>
      </c>
      <c r="M1665" s="132">
        <v>1.9277379000000001E-2</v>
      </c>
      <c r="N1665" s="132">
        <v>2.3424231E-2</v>
      </c>
      <c r="O1665" s="132">
        <v>9.2264563999999998E-4</v>
      </c>
      <c r="P1665" s="132">
        <v>9.0945280999999995E-4</v>
      </c>
      <c r="Q1665" s="132">
        <v>1.9559223E-4</v>
      </c>
      <c r="R1665" s="132">
        <v>4.3191565000000001E-4</v>
      </c>
      <c r="S1665" s="132">
        <v>1.9513486E-4</v>
      </c>
      <c r="T1665" s="132">
        <v>2.8299255E-4</v>
      </c>
      <c r="U1665" s="132">
        <v>2.5397409999999999E-2</v>
      </c>
      <c r="V1665" s="304">
        <v>3.0897376000000001E-5</v>
      </c>
      <c r="W1665" s="132">
        <v>6.4563616000000001E-4</v>
      </c>
      <c r="X1665" s="304">
        <v>2.6296519999999998E-7</v>
      </c>
      <c r="Y1665" s="304">
        <v>5.1027004000000002E-5</v>
      </c>
      <c r="Z1665" s="132">
        <v>0</v>
      </c>
      <c r="AA1665" s="74"/>
      <c r="AB1665" s="301">
        <f>M1665/0.133</f>
        <v>0.14494269924812031</v>
      </c>
      <c r="AC1665" s="338">
        <f t="shared" si="900"/>
        <v>0.14494269924812031</v>
      </c>
      <c r="AD1665" s="74"/>
      <c r="AE1665" s="136">
        <v>2.1031089999999999</v>
      </c>
      <c r="AF1665" s="136">
        <v>1.9459297</v>
      </c>
      <c r="AG1665" s="136">
        <v>8.7530318999999995E-2</v>
      </c>
      <c r="AH1665" s="136">
        <v>0</v>
      </c>
      <c r="AI1665" s="136">
        <v>5.9799484E-2</v>
      </c>
      <c r="AJ1665" s="136">
        <v>5.1028180999999999E-3</v>
      </c>
      <c r="AK1665" s="136">
        <v>4.7467194000000001E-3</v>
      </c>
      <c r="AL1665" s="74"/>
      <c r="AM1665" s="133">
        <v>9.9259531000000008E-3</v>
      </c>
      <c r="AN1665" s="340">
        <f t="shared" si="901"/>
        <v>9.9259531000000008E-3</v>
      </c>
      <c r="AP1665" s="133">
        <v>9.5636951000000001E-3</v>
      </c>
      <c r="AQ1665" s="133">
        <v>2.5508281000000002E-4</v>
      </c>
      <c r="AR1665" s="133">
        <v>1.0717519E-4</v>
      </c>
      <c r="AS1665" s="134">
        <f>AV1665+AY1665+AZ1665+BA1665+BB1665+BJ1665+BK1665+BO1665</f>
        <v>5.7336301205443993E-7</v>
      </c>
      <c r="AT1665" s="135">
        <f>AW1665+AX1665+BC1665+BD1665+BE1665+BF1665+BG1665+BH1665+BI1665+BL1665+BP1665+BQ1665</f>
        <v>9.4335357918616975E-10</v>
      </c>
      <c r="AU1665" s="135">
        <f>BM1665+BN1665</f>
        <v>1.5010531400000001E-2</v>
      </c>
      <c r="AV1665" s="302">
        <v>1.3556531E-7</v>
      </c>
      <c r="AW1665" s="302">
        <v>4.0906661000000001E-10</v>
      </c>
      <c r="AX1665" s="302">
        <v>1.1174694E-14</v>
      </c>
      <c r="AY1665" s="302">
        <v>1.7456033999999999E-11</v>
      </c>
      <c r="AZ1665" s="302">
        <v>4.5588044000000004E-13</v>
      </c>
      <c r="BA1665" s="302">
        <v>1.3520045999999999E-10</v>
      </c>
      <c r="BB1665" s="302">
        <v>4.3404336E-7</v>
      </c>
      <c r="BC1665" s="302">
        <v>2.1850967E-11</v>
      </c>
      <c r="BD1665" s="302">
        <v>5.0434492000000004E-10</v>
      </c>
      <c r="BE1665" s="302">
        <v>3.7995631999999998E-13</v>
      </c>
      <c r="BF1665" s="302">
        <v>7.8023115000000005E-16</v>
      </c>
      <c r="BG1665" s="302">
        <v>1.3027309E-12</v>
      </c>
      <c r="BH1665" s="302">
        <v>2.3143971000000001E-14</v>
      </c>
      <c r="BI1665" s="302">
        <v>1.1887767E-14</v>
      </c>
      <c r="BJ1665" s="302">
        <v>3.6644104000000001E-10</v>
      </c>
      <c r="BK1665" s="302">
        <v>2.2454441000000001E-9</v>
      </c>
      <c r="BL1665" s="302">
        <v>3.4485482999999999E-13</v>
      </c>
      <c r="BM1665" s="303">
        <v>1.6504333999999999E-3</v>
      </c>
      <c r="BN1665" s="303">
        <v>1.3360098000000001E-2</v>
      </c>
      <c r="BO1665" s="302">
        <v>9.8934453999999998E-10</v>
      </c>
      <c r="BP1665" s="302">
        <v>6.0162843000000003E-12</v>
      </c>
      <c r="BQ1665" s="302">
        <v>2.6917301999999999E-16</v>
      </c>
      <c r="BR1665" s="74"/>
      <c r="BS1665" s="144">
        <v>1.4963809E-5</v>
      </c>
      <c r="BT1665" s="144">
        <v>3.5115172999999998E-6</v>
      </c>
      <c r="BU1665" s="144">
        <v>4.0413870000000002E-6</v>
      </c>
      <c r="BV1665" s="144">
        <v>3.3166113E-8</v>
      </c>
      <c r="BW1665" s="144">
        <v>3.0184108E-6</v>
      </c>
      <c r="BX1665" s="144">
        <v>6.9535492000000005E-8</v>
      </c>
      <c r="BY1665" s="144">
        <v>8.4134997999999995E-9</v>
      </c>
      <c r="BZ1665" s="144">
        <v>1.0294489999999999E-7</v>
      </c>
      <c r="CA1665" s="144">
        <v>5.7960038999999996E-7</v>
      </c>
      <c r="CB1665" s="144">
        <v>1.2912186999999999E-7</v>
      </c>
      <c r="CC1665" s="144">
        <v>3.4264626000000002E-9</v>
      </c>
      <c r="CD1665" s="144">
        <v>2.4509199E-10</v>
      </c>
      <c r="CE1665" s="144">
        <v>6.0485772000000005E-11</v>
      </c>
      <c r="CF1665" s="144">
        <v>5.4686182E-7</v>
      </c>
      <c r="CG1665" s="144">
        <v>2.4158645E-6</v>
      </c>
      <c r="CH1665" s="144">
        <v>3.6122601999999997E-7</v>
      </c>
      <c r="CI1665" s="144">
        <v>1.4202760999999999E-7</v>
      </c>
      <c r="CJ1665" s="224"/>
      <c r="CK1665" s="201"/>
      <c r="CL1665" s="89" t="s">
        <v>5991</v>
      </c>
      <c r="CM1665" s="235"/>
      <c r="CN1665" s="235"/>
    </row>
    <row r="1666" spans="1:93" ht="14.5" customHeight="1">
      <c r="A1666" s="74" t="s">
        <v>5992</v>
      </c>
      <c r="B1666" s="129" t="s">
        <v>5931</v>
      </c>
      <c r="C1666" s="130" t="str">
        <f>MID(A1666,1,12)</f>
        <v>D.090.01.104</v>
      </c>
      <c r="D1666" s="131" t="s">
        <v>457</v>
      </c>
      <c r="E1666" s="129" t="s">
        <v>427</v>
      </c>
      <c r="F1666" s="132" t="s">
        <v>5994</v>
      </c>
      <c r="G1666" s="132">
        <f>J1666+K1666+L1666+M1666</f>
        <v>6.5981115569527599E-2</v>
      </c>
      <c r="H1666" s="348">
        <f t="shared" si="899"/>
        <v>6.5981115569527599E-2</v>
      </c>
      <c r="I1666" s="74"/>
      <c r="J1666" s="132">
        <f>P1666+Q1666+R1666+S1666</f>
        <v>1.4248170000000001E-3</v>
      </c>
      <c r="K1666" s="132">
        <f>N1666+O1666+T1666</f>
        <v>2.470447077E-2</v>
      </c>
      <c r="L1666" s="300">
        <f>U1666+IF(V1666="x",0,V1666)+IF(W1666="x",0,W1666)+IF(X1666="x",0,X1666)+Y1666+Z1666</f>
        <v>2.5936910799527601E-2</v>
      </c>
      <c r="M1666" s="132">
        <v>1.3914917000000001E-2</v>
      </c>
      <c r="N1666" s="132">
        <v>2.3816928000000001E-2</v>
      </c>
      <c r="O1666" s="132">
        <v>6.3304766000000004E-4</v>
      </c>
      <c r="P1666" s="132">
        <v>6.3120948000000001E-4</v>
      </c>
      <c r="Q1666" s="132">
        <v>1.7603055E-4</v>
      </c>
      <c r="R1666" s="132">
        <v>4.2697101000000002E-4</v>
      </c>
      <c r="S1666" s="132">
        <v>1.9060596000000001E-4</v>
      </c>
      <c r="T1666" s="132">
        <v>2.5449510999999998E-4</v>
      </c>
      <c r="U1666" s="132">
        <v>2.5383551000000001E-2</v>
      </c>
      <c r="V1666" s="304">
        <v>2.0050243000000001E-5</v>
      </c>
      <c r="W1666" s="132">
        <v>4.8227722999999998E-4</v>
      </c>
      <c r="X1666" s="304">
        <v>8.6275275999999995E-9</v>
      </c>
      <c r="Y1666" s="304">
        <v>5.1023699000000001E-5</v>
      </c>
      <c r="Z1666" s="132">
        <v>0</v>
      </c>
      <c r="AA1666" s="74"/>
      <c r="AB1666" s="301">
        <f>M1666/0.133</f>
        <v>0.10462343609022556</v>
      </c>
      <c r="AC1666" s="338">
        <f t="shared" si="900"/>
        <v>0.10462343609022556</v>
      </c>
      <c r="AD1666" s="74"/>
      <c r="AE1666" s="136">
        <v>1.8028971</v>
      </c>
      <c r="AF1666" s="136">
        <v>1.6758318999999999</v>
      </c>
      <c r="AG1666" s="136">
        <v>6.5384655999999999E-2</v>
      </c>
      <c r="AH1666" s="136">
        <v>0</v>
      </c>
      <c r="AI1666" s="136">
        <v>6.1654672000000001E-2</v>
      </c>
      <c r="AJ1666" s="144">
        <v>2.0267314999999999E-6</v>
      </c>
      <c r="AK1666" s="144">
        <v>2.3774708E-5</v>
      </c>
      <c r="AM1666" s="133">
        <v>9.3066533999999999E-3</v>
      </c>
      <c r="AN1666" s="340">
        <f t="shared" si="901"/>
        <v>9.3066533999999999E-3</v>
      </c>
      <c r="AP1666" s="133">
        <v>8.9793067999999997E-3</v>
      </c>
      <c r="AQ1666" s="133">
        <v>2.2351232999999999E-4</v>
      </c>
      <c r="AR1666" s="133">
        <v>1.0383431E-4</v>
      </c>
      <c r="AS1666" s="134">
        <f>AV1666+AY1666+AZ1666+BA1666+BB1666+BJ1666+BK1666+BO1666</f>
        <v>5.3832774777007721E-7</v>
      </c>
      <c r="AT1666" s="135">
        <f>AW1666+AX1666+BC1666+BD1666+BE1666+BF1666+BG1666+BH1666+BI1666+BL1666+BP1666+BQ1666</f>
        <v>8.2659883140210999E-10</v>
      </c>
      <c r="AU1666" s="135">
        <f>BM1666+BN1666</f>
        <v>1.4542620399999999E-2</v>
      </c>
      <c r="AV1666" s="302">
        <v>9.7361447000000001E-8</v>
      </c>
      <c r="AW1666" s="302">
        <v>2.9376709000000002E-10</v>
      </c>
      <c r="AX1666" s="302">
        <v>8.0258171000000004E-15</v>
      </c>
      <c r="AY1666" s="302">
        <v>1.3983454E-11</v>
      </c>
      <c r="AZ1666" s="302">
        <v>5.7900773000000001E-15</v>
      </c>
      <c r="BA1666" s="302">
        <v>9.3825486000000006E-11</v>
      </c>
      <c r="BB1666" s="302">
        <v>4.3733403000000002E-7</v>
      </c>
      <c r="BC1666" s="302">
        <v>1.5978700999999999E-11</v>
      </c>
      <c r="BD1666" s="302">
        <v>5.0911467999999997E-10</v>
      </c>
      <c r="BE1666" s="302">
        <v>3.7484157999999999E-13</v>
      </c>
      <c r="BF1666" s="302">
        <v>7.5223442999999999E-16</v>
      </c>
      <c r="BG1666" s="302">
        <v>1.2919518E-12</v>
      </c>
      <c r="BH1666" s="302">
        <v>2.2522129E-14</v>
      </c>
      <c r="BI1666" s="302">
        <v>1.1413810000000001E-14</v>
      </c>
      <c r="BJ1666" s="302">
        <v>3.1264059000000001E-10</v>
      </c>
      <c r="BK1666" s="302">
        <v>2.2225350000000001E-9</v>
      </c>
      <c r="BL1666" s="302">
        <v>1.2689276E-14</v>
      </c>
      <c r="BM1666" s="303">
        <v>1.6498643999999999E-3</v>
      </c>
      <c r="BN1666" s="303">
        <v>1.2892756E-2</v>
      </c>
      <c r="BO1666" s="302">
        <v>9.8928045000000006E-10</v>
      </c>
      <c r="BP1666" s="302">
        <v>6.0158946E-12</v>
      </c>
      <c r="BQ1666" s="302">
        <v>2.6915557999999998E-16</v>
      </c>
      <c r="BR1666" s="74"/>
      <c r="BS1666" s="144">
        <v>1.3422409999999999E-5</v>
      </c>
      <c r="BT1666" s="144">
        <v>3.5307152999999999E-6</v>
      </c>
      <c r="BU1666" s="144">
        <v>2.9171788999999999E-6</v>
      </c>
      <c r="BV1666" s="144">
        <v>2.9810958999999998E-8</v>
      </c>
      <c r="BW1666" s="144">
        <v>3.0369147000000001E-6</v>
      </c>
      <c r="BX1666" s="144">
        <v>4.2696704E-8</v>
      </c>
      <c r="BY1666" s="144">
        <v>8.4057568999999996E-9</v>
      </c>
      <c r="BZ1666" s="144">
        <v>6.1858006999999996E-8</v>
      </c>
      <c r="CA1666" s="144">
        <v>5.7296503999999998E-7</v>
      </c>
      <c r="CB1666" s="144">
        <v>1.2612506999999999E-7</v>
      </c>
      <c r="CC1666" s="144">
        <v>4.3513303000000001E-11</v>
      </c>
      <c r="CD1666" s="144">
        <v>8.5287300000000006E-12</v>
      </c>
      <c r="CE1666" s="144">
        <v>7.6836780000000003E-13</v>
      </c>
      <c r="CF1666" s="144">
        <v>4.9360105999999995E-7</v>
      </c>
      <c r="CG1666" s="144">
        <v>2.1029440000000002E-6</v>
      </c>
      <c r="CH1666" s="144">
        <v>3.5712341999999998E-7</v>
      </c>
      <c r="CI1666" s="144">
        <v>1.4201841E-7</v>
      </c>
      <c r="CJ1666" s="224"/>
      <c r="CK1666" s="201"/>
      <c r="CL1666" s="89" t="s">
        <v>5995</v>
      </c>
      <c r="CM1666" s="235"/>
      <c r="CN1666" s="235"/>
    </row>
    <row r="1667" spans="1:93" ht="14.5" customHeight="1">
      <c r="B1667" s="129" t="s">
        <v>5931</v>
      </c>
      <c r="C1667" s="127" t="s">
        <v>461</v>
      </c>
      <c r="D1667" s="127" t="s">
        <v>5996</v>
      </c>
      <c r="G1667" s="74"/>
      <c r="H1667" s="74"/>
      <c r="I1667" s="74"/>
      <c r="J1667" s="74"/>
      <c r="K1667" s="74"/>
      <c r="L1667" s="74"/>
      <c r="M1667" s="74"/>
      <c r="N1667" s="74"/>
      <c r="O1667" s="74"/>
      <c r="P1667" s="74"/>
      <c r="Q1667" s="74"/>
      <c r="R1667" s="74"/>
      <c r="S1667" s="74"/>
      <c r="T1667" s="74"/>
      <c r="U1667" s="74"/>
      <c r="V1667" s="74"/>
      <c r="W1667" s="74"/>
      <c r="X1667" s="74"/>
      <c r="Y1667" s="74"/>
      <c r="Z1667" s="74"/>
      <c r="AA1667" s="74"/>
      <c r="AB1667" s="74"/>
      <c r="AC1667" s="74"/>
      <c r="AD1667" s="74"/>
      <c r="AE1667" s="74"/>
      <c r="AF1667" s="74"/>
      <c r="AG1667" s="74"/>
      <c r="AH1667" s="74"/>
      <c r="AI1667" s="74"/>
      <c r="AJ1667" s="74"/>
      <c r="AK1667" s="74"/>
      <c r="AL1667" s="74"/>
      <c r="AM1667" s="74"/>
      <c r="AN1667" s="74"/>
      <c r="AP1667" s="74"/>
      <c r="AQ1667" s="74"/>
      <c r="AR1667" s="74"/>
      <c r="AS1667" s="74"/>
      <c r="AT1667" s="74"/>
      <c r="AU1667" s="74"/>
      <c r="AV1667" s="74"/>
      <c r="AW1667" s="74"/>
      <c r="AX1667" s="74"/>
      <c r="AY1667" s="74"/>
      <c r="AZ1667" s="74"/>
      <c r="BA1667" s="74"/>
      <c r="BB1667" s="74"/>
      <c r="BC1667" s="74"/>
      <c r="BD1667" s="74"/>
      <c r="BE1667" s="74"/>
      <c r="BF1667" s="74"/>
      <c r="BG1667" s="74"/>
      <c r="BH1667" s="74"/>
      <c r="BI1667" s="74"/>
      <c r="BJ1667" s="74"/>
      <c r="BK1667" s="74"/>
      <c r="BL1667" s="74"/>
      <c r="BM1667" s="74"/>
      <c r="BN1667" s="74"/>
      <c r="BO1667" s="74"/>
      <c r="BP1667" s="74"/>
      <c r="BQ1667" s="74"/>
      <c r="BR1667" s="74"/>
      <c r="BS1667" s="74"/>
      <c r="BT1667" s="74"/>
      <c r="BU1667" s="74"/>
      <c r="BV1667" s="74"/>
      <c r="BW1667" s="74"/>
      <c r="BX1667" s="74"/>
      <c r="BY1667" s="74"/>
      <c r="BZ1667" s="74"/>
      <c r="CA1667" s="74"/>
      <c r="CB1667" s="74"/>
      <c r="CC1667" s="74"/>
      <c r="CD1667" s="74"/>
      <c r="CE1667" s="74"/>
      <c r="CF1667" s="74"/>
      <c r="CG1667" s="74"/>
      <c r="CH1667" s="74"/>
      <c r="CI1667" s="74"/>
      <c r="CJ1667" s="232"/>
      <c r="CK1667" s="202"/>
      <c r="CL1667" s="89"/>
      <c r="CM1667" s="235"/>
      <c r="CN1667" s="235"/>
    </row>
    <row r="1668" spans="1:93" ht="14.5" customHeight="1">
      <c r="A1668" s="74" t="s">
        <v>5997</v>
      </c>
      <c r="B1668" s="129" t="s">
        <v>5931</v>
      </c>
      <c r="C1668" s="130" t="str">
        <f t="shared" ref="C1668:C1701" si="902">MID(A1668,1,12)</f>
        <v>D.100.01.101</v>
      </c>
      <c r="D1668" s="131" t="s">
        <v>462</v>
      </c>
      <c r="E1668" s="129" t="s">
        <v>2346</v>
      </c>
      <c r="F1668" s="132" t="s">
        <v>5999</v>
      </c>
      <c r="G1668" s="132">
        <f t="shared" ref="G1668:G1701" si="903">J1668+K1668+L1668+M1668</f>
        <v>0.40241875002580002</v>
      </c>
      <c r="H1668" s="348">
        <f t="shared" ref="H1668:H1701" si="904">G1668</f>
        <v>0.40241875002580002</v>
      </c>
      <c r="I1668" s="74"/>
      <c r="J1668" s="132">
        <f t="shared" ref="J1668:J1701" si="905">P1668+Q1668+R1668+S1668</f>
        <v>1.2186160239E-2</v>
      </c>
      <c r="K1668" s="132">
        <f t="shared" ref="K1668:K1701" si="906">N1668+O1668+T1668</f>
        <v>2.96183946E-2</v>
      </c>
      <c r="L1668" s="300">
        <f t="shared" ref="L1668:L1701" si="907">U1668+IF(V1668="x",0,V1668)+IF(W1668="x",0,W1668)+IF(X1668="x",0,X1668)+Y1668+Z1668</f>
        <v>7.3597295186799999E-2</v>
      </c>
      <c r="M1668" s="132">
        <v>0.28701690000000002</v>
      </c>
      <c r="N1668" s="132">
        <v>1.1430144E-2</v>
      </c>
      <c r="O1668" s="132">
        <v>1.1830083999999999E-2</v>
      </c>
      <c r="P1668" s="132">
        <v>1.0067645E-2</v>
      </c>
      <c r="Q1668" s="132">
        <v>1.571668E-3</v>
      </c>
      <c r="R1668" s="132">
        <v>4.5043711999999999E-4</v>
      </c>
      <c r="S1668" s="304">
        <v>9.6410119000000006E-5</v>
      </c>
      <c r="T1668" s="132">
        <v>6.3581666000000004E-3</v>
      </c>
      <c r="U1668" s="132">
        <v>1.1335379999999999E-3</v>
      </c>
      <c r="V1668" s="132">
        <v>0</v>
      </c>
      <c r="W1668" s="132">
        <v>2.6659175E-2</v>
      </c>
      <c r="X1668" s="304">
        <v>4.5821868000000003E-6</v>
      </c>
      <c r="Y1668" s="132">
        <v>4.58E-2</v>
      </c>
      <c r="Z1668" s="132">
        <v>0</v>
      </c>
      <c r="AA1668" s="74"/>
      <c r="AB1668" s="301">
        <f t="shared" ref="AB1668:AB1701" si="908">M1668/0.133</f>
        <v>2.1580218045112782</v>
      </c>
      <c r="AC1668" s="338">
        <f t="shared" ref="AC1668:AC1701" si="909">AB1668</f>
        <v>2.1580218045112782</v>
      </c>
      <c r="AD1668" s="74"/>
      <c r="AE1668" s="136">
        <v>43.474021999999998</v>
      </c>
      <c r="AF1668" s="136">
        <v>37.463196000000003</v>
      </c>
      <c r="AG1668" s="136">
        <v>3.6138766000000002</v>
      </c>
      <c r="AH1668" s="136">
        <v>0</v>
      </c>
      <c r="AI1668" s="136">
        <v>0.29410161000000001</v>
      </c>
      <c r="AJ1668" s="136">
        <v>1.2905248</v>
      </c>
      <c r="AK1668" s="136">
        <v>0.81232353999999996</v>
      </c>
      <c r="AL1668" s="74"/>
      <c r="AM1668" s="133">
        <v>5.0592003000000003E-2</v>
      </c>
      <c r="AN1668" s="340">
        <f t="shared" ref="AN1668:AN1701" si="910">AM1668</f>
        <v>5.0592003000000003E-2</v>
      </c>
      <c r="AP1668" s="133">
        <v>4.6957077E-2</v>
      </c>
      <c r="AQ1668" s="133">
        <v>2.5379300999999999E-3</v>
      </c>
      <c r="AR1668" s="133">
        <v>1.0969954000000001E-3</v>
      </c>
      <c r="AS1668" s="134">
        <f t="shared" ref="AS1668:AS1701" si="911">AV1668+AY1668+AZ1668+BA1668+BB1668+BJ1668+BK1668+BO1668</f>
        <v>2.8151724867261E-6</v>
      </c>
      <c r="AT1668" s="135">
        <f t="shared" ref="AT1668:AT1701" si="912">AW1668+AX1668+BC1668+BD1668+BE1668+BF1668+BG1668+BH1668+BI1668+BL1668+BP1668+BQ1668</f>
        <v>9.3858361182394098E-9</v>
      </c>
      <c r="AU1668" s="135">
        <f t="shared" ref="AU1668:AU1701" si="913">BM1668+BN1668</f>
        <v>0.15364081093599999</v>
      </c>
      <c r="AV1668" s="302">
        <v>2.0194302E-6</v>
      </c>
      <c r="AW1668" s="302">
        <v>6.0937316000000003E-9</v>
      </c>
      <c r="AX1668" s="302">
        <v>1.6646236999999999E-13</v>
      </c>
      <c r="AY1668" s="302">
        <v>7.3873039999999996E-11</v>
      </c>
      <c r="AZ1668" s="302">
        <v>9.5964661E-12</v>
      </c>
      <c r="BA1668" s="302">
        <v>1.497005E-9</v>
      </c>
      <c r="BB1668" s="302">
        <v>3.4396715000000001E-7</v>
      </c>
      <c r="BC1668" s="302">
        <v>2.1479626000000001E-10</v>
      </c>
      <c r="BD1668" s="302">
        <v>3.6635818000000002E-10</v>
      </c>
      <c r="BE1668" s="302">
        <v>1.0772742E-13</v>
      </c>
      <c r="BF1668" s="302">
        <v>5.5258940999999998E-16</v>
      </c>
      <c r="BG1668" s="302">
        <v>2.2828557999999999E-13</v>
      </c>
      <c r="BH1668" s="302">
        <v>3.9251891999999997E-12</v>
      </c>
      <c r="BI1668" s="302">
        <v>7.1196837999999996E-13</v>
      </c>
      <c r="BJ1668" s="302">
        <v>5.6949285000000002E-9</v>
      </c>
      <c r="BK1668" s="302">
        <v>4.9973372000000002E-10</v>
      </c>
      <c r="BL1668" s="302">
        <v>5.6890926999999999E-12</v>
      </c>
      <c r="BM1668" s="302">
        <v>2.8700936E-5</v>
      </c>
      <c r="BN1668" s="303">
        <v>0.15361211</v>
      </c>
      <c r="BO1668" s="302">
        <v>4.4400000000000001E-7</v>
      </c>
      <c r="BP1668" s="302">
        <v>2.7000000000000002E-9</v>
      </c>
      <c r="BQ1668" s="302">
        <v>1.208E-13</v>
      </c>
      <c r="BR1668" s="74"/>
      <c r="BS1668" s="136">
        <v>1.8502372999999999E-4</v>
      </c>
      <c r="BT1668" s="144">
        <v>3.0106950999999998E-6</v>
      </c>
      <c r="BU1668" s="144">
        <v>6.0171374E-5</v>
      </c>
      <c r="BV1668" s="144">
        <v>7.4513875000000003E-7</v>
      </c>
      <c r="BW1668" s="144">
        <v>3.1783083000000002E-6</v>
      </c>
      <c r="BX1668" s="144">
        <v>9.5195020000000003E-7</v>
      </c>
      <c r="BY1668" s="144">
        <v>1.3819778000000001E-10</v>
      </c>
      <c r="BZ1668" s="144">
        <v>1.4521381999999999E-6</v>
      </c>
      <c r="CA1668" s="144">
        <v>6.0445489999999998E-7</v>
      </c>
      <c r="CB1668" s="144">
        <v>6.3795137000000004E-8</v>
      </c>
      <c r="CC1668" s="144">
        <v>7.2129498999999994E-8</v>
      </c>
      <c r="CD1668" s="144">
        <v>4.1358337999999997E-9</v>
      </c>
      <c r="CE1668" s="144">
        <v>1.2732222E-9</v>
      </c>
      <c r="CF1668" s="144">
        <v>2.2454286000000001E-6</v>
      </c>
      <c r="CG1668" s="144">
        <v>4.8290656999999997E-5</v>
      </c>
      <c r="CH1668" s="144">
        <v>4.9267898000000005E-7</v>
      </c>
      <c r="CI1668" s="144">
        <v>6.3739433999999995E-5</v>
      </c>
      <c r="CJ1668" s="224"/>
      <c r="CK1668" s="201"/>
      <c r="CL1668" s="89" t="s">
        <v>6000</v>
      </c>
      <c r="CM1668" s="235"/>
      <c r="CN1668" s="235"/>
    </row>
    <row r="1669" spans="1:93" ht="14.5" customHeight="1">
      <c r="A1669" s="74" t="s">
        <v>6001</v>
      </c>
      <c r="B1669" s="129" t="s">
        <v>5931</v>
      </c>
      <c r="C1669" s="130" t="str">
        <f t="shared" si="902"/>
        <v>D.100.01.102</v>
      </c>
      <c r="D1669" s="131" t="s">
        <v>462</v>
      </c>
      <c r="E1669" s="129" t="s">
        <v>427</v>
      </c>
      <c r="F1669" s="132" t="s">
        <v>6003</v>
      </c>
      <c r="G1669" s="132">
        <f t="shared" si="903"/>
        <v>0.10548397434000001</v>
      </c>
      <c r="H1669" s="348">
        <f t="shared" si="904"/>
        <v>0.10548397434000001</v>
      </c>
      <c r="I1669" s="74"/>
      <c r="J1669" s="132">
        <f t="shared" si="905"/>
        <v>3.0256718299999999E-3</v>
      </c>
      <c r="K1669" s="132">
        <f t="shared" si="906"/>
        <v>7.5457272000000004E-3</v>
      </c>
      <c r="L1669" s="300">
        <f t="shared" si="907"/>
        <v>1.5815544310000002E-2</v>
      </c>
      <c r="M1669" s="132">
        <v>7.9097030999999998E-2</v>
      </c>
      <c r="N1669" s="132">
        <v>4.4386390000000003E-3</v>
      </c>
      <c r="O1669" s="132">
        <v>3.1070882000000001E-3</v>
      </c>
      <c r="P1669" s="132">
        <v>2.6103820000000001E-3</v>
      </c>
      <c r="Q1669" s="132">
        <v>4.1528982999999999E-4</v>
      </c>
      <c r="R1669" s="132">
        <v>0</v>
      </c>
      <c r="S1669" s="132">
        <v>0</v>
      </c>
      <c r="T1669" s="132">
        <v>0</v>
      </c>
      <c r="U1669" s="132">
        <v>5.5370131000000004E-4</v>
      </c>
      <c r="V1669" s="132">
        <v>0</v>
      </c>
      <c r="W1669" s="132">
        <v>1.5261843000000001E-2</v>
      </c>
      <c r="X1669" s="132">
        <v>0</v>
      </c>
      <c r="Y1669" s="132">
        <v>0</v>
      </c>
      <c r="Z1669" s="132">
        <v>0</v>
      </c>
      <c r="AA1669" s="74"/>
      <c r="AB1669" s="301">
        <f t="shared" si="908"/>
        <v>0.59471451879699244</v>
      </c>
      <c r="AC1669" s="338">
        <f t="shared" si="909"/>
        <v>0.59471451879699244</v>
      </c>
      <c r="AD1669" s="74"/>
      <c r="AE1669" s="136">
        <v>10.178851</v>
      </c>
      <c r="AF1669" s="136">
        <v>6.6855793999999999</v>
      </c>
      <c r="AG1669" s="136">
        <v>2.0688580999999999</v>
      </c>
      <c r="AH1669" s="136">
        <v>0</v>
      </c>
      <c r="AI1669" s="136">
        <v>0.1776047</v>
      </c>
      <c r="AJ1669" s="136">
        <v>0.77819702999999996</v>
      </c>
      <c r="AK1669" s="136">
        <v>0.46861143</v>
      </c>
      <c r="AL1669" s="74"/>
      <c r="AM1669" s="133">
        <v>1.1825705000000001E-2</v>
      </c>
      <c r="AN1669" s="340">
        <f t="shared" si="910"/>
        <v>1.1825705000000001E-2</v>
      </c>
      <c r="AP1669" s="133">
        <v>1.1157642000000001E-2</v>
      </c>
      <c r="AQ1669" s="133">
        <v>4.9935056000000001E-4</v>
      </c>
      <c r="AR1669" s="133">
        <v>1.6871306E-4</v>
      </c>
      <c r="AS1669" s="134">
        <f t="shared" si="911"/>
        <v>6.6892336503000002E-7</v>
      </c>
      <c r="AT1669" s="135">
        <f t="shared" si="912"/>
        <v>1.8467105826609999E-9</v>
      </c>
      <c r="AU1669" s="135">
        <f t="shared" si="913"/>
        <v>2.3629279623000002E-2</v>
      </c>
      <c r="AV1669" s="302">
        <v>5.5189506999999997E-7</v>
      </c>
      <c r="AW1669" s="302">
        <v>1.6652006E-9</v>
      </c>
      <c r="AX1669" s="302">
        <v>4.5495661E-14</v>
      </c>
      <c r="AY1669" s="303">
        <v>0</v>
      </c>
      <c r="AZ1669" s="303">
        <v>0</v>
      </c>
      <c r="BA1669" s="302">
        <v>3.8814502999999999E-10</v>
      </c>
      <c r="BB1669" s="302">
        <v>1.1664015000000001E-7</v>
      </c>
      <c r="BC1669" s="302">
        <v>5.5022757000000003E-11</v>
      </c>
      <c r="BD1669" s="302">
        <v>1.2644173000000001E-10</v>
      </c>
      <c r="BE1669" s="303">
        <v>0</v>
      </c>
      <c r="BF1669" s="303">
        <v>0</v>
      </c>
      <c r="BG1669" s="303">
        <v>0</v>
      </c>
      <c r="BH1669" s="303">
        <v>0</v>
      </c>
      <c r="BI1669" s="303">
        <v>0</v>
      </c>
      <c r="BJ1669" s="303">
        <v>0</v>
      </c>
      <c r="BK1669" s="303">
        <v>0</v>
      </c>
      <c r="BL1669" s="303">
        <v>0</v>
      </c>
      <c r="BM1669" s="302">
        <v>1.1175623E-5</v>
      </c>
      <c r="BN1669" s="303">
        <v>2.3618104000000001E-2</v>
      </c>
      <c r="BO1669" s="303">
        <v>0</v>
      </c>
      <c r="BP1669" s="303">
        <v>0</v>
      </c>
      <c r="BQ1669" s="303">
        <v>0</v>
      </c>
      <c r="BR1669" s="74"/>
      <c r="BS1669" s="144">
        <v>3.0663200000000001E-5</v>
      </c>
      <c r="BT1669" s="144">
        <v>9.9951548999999999E-7</v>
      </c>
      <c r="BU1669" s="144">
        <v>1.6582219000000001E-5</v>
      </c>
      <c r="BV1669" s="136">
        <v>0</v>
      </c>
      <c r="BW1669" s="144">
        <v>1.0076732000000001E-6</v>
      </c>
      <c r="BX1669" s="144">
        <v>2.5127787000000001E-7</v>
      </c>
      <c r="BY1669" s="136">
        <v>0</v>
      </c>
      <c r="BZ1669" s="144">
        <v>3.8138573000000002E-7</v>
      </c>
      <c r="CA1669" s="136">
        <v>0</v>
      </c>
      <c r="CB1669" s="136">
        <v>0</v>
      </c>
      <c r="CC1669" s="136">
        <v>0</v>
      </c>
      <c r="CD1669" s="136">
        <v>0</v>
      </c>
      <c r="CE1669" s="136">
        <v>0</v>
      </c>
      <c r="CF1669" s="144">
        <v>5.4101061999999997E-7</v>
      </c>
      <c r="CG1669" s="144">
        <v>1.0633071000000001E-5</v>
      </c>
      <c r="CH1669" s="144">
        <v>2.6704730999999998E-7</v>
      </c>
      <c r="CI1669" s="136">
        <v>0</v>
      </c>
      <c r="CJ1669" s="224"/>
      <c r="CK1669" s="201"/>
      <c r="CL1669" s="89" t="s">
        <v>6004</v>
      </c>
      <c r="CM1669" s="235"/>
      <c r="CN1669" s="235"/>
    </row>
    <row r="1670" spans="1:93" ht="14.5" customHeight="1">
      <c r="A1670" s="74" t="s">
        <v>6005</v>
      </c>
      <c r="B1670" s="129" t="s">
        <v>5931</v>
      </c>
      <c r="C1670" s="130" t="str">
        <f t="shared" si="902"/>
        <v>D.100.01.103</v>
      </c>
      <c r="D1670" s="131" t="s">
        <v>462</v>
      </c>
      <c r="E1670" s="129" t="s">
        <v>427</v>
      </c>
      <c r="F1670" s="132" t="s">
        <v>6007</v>
      </c>
      <c r="G1670" s="132">
        <f t="shared" si="903"/>
        <v>0.2877034148</v>
      </c>
      <c r="H1670" s="348">
        <f t="shared" si="904"/>
        <v>0.2877034148</v>
      </c>
      <c r="I1670" s="74"/>
      <c r="J1670" s="132">
        <f t="shared" si="905"/>
        <v>8.2524016000000006E-3</v>
      </c>
      <c r="K1670" s="132">
        <f t="shared" si="906"/>
        <v>2.0580675499999999E-2</v>
      </c>
      <c r="L1670" s="300">
        <f t="shared" si="907"/>
        <v>4.3136277700000003E-2</v>
      </c>
      <c r="M1670" s="132">
        <v>0.21573406000000001</v>
      </c>
      <c r="N1670" s="132">
        <v>1.2106214000000001E-2</v>
      </c>
      <c r="O1670" s="132">
        <v>8.4744615000000006E-3</v>
      </c>
      <c r="P1670" s="132">
        <v>7.1197148000000004E-3</v>
      </c>
      <c r="Q1670" s="132">
        <v>1.1326868E-3</v>
      </c>
      <c r="R1670" s="132">
        <v>0</v>
      </c>
      <c r="S1670" s="132">
        <v>0</v>
      </c>
      <c r="T1670" s="132">
        <v>0</v>
      </c>
      <c r="U1670" s="132">
        <v>1.5101986999999999E-3</v>
      </c>
      <c r="V1670" s="132">
        <v>0</v>
      </c>
      <c r="W1670" s="132">
        <v>4.1626079000000003E-2</v>
      </c>
      <c r="X1670" s="132">
        <v>0</v>
      </c>
      <c r="Y1670" s="132">
        <v>0</v>
      </c>
      <c r="Z1670" s="132">
        <v>0</v>
      </c>
      <c r="AA1670" s="74"/>
      <c r="AB1670" s="301">
        <f t="shared" si="908"/>
        <v>1.6220606015037593</v>
      </c>
      <c r="AC1670" s="338">
        <f t="shared" si="909"/>
        <v>1.6220606015037593</v>
      </c>
      <c r="AD1670" s="74"/>
      <c r="AE1670" s="136">
        <v>27.762416999999999</v>
      </c>
      <c r="AF1670" s="136">
        <v>18.234656000000001</v>
      </c>
      <c r="AG1670" s="136">
        <v>5.6427297000000003</v>
      </c>
      <c r="AH1670" s="136">
        <v>0</v>
      </c>
      <c r="AI1670" s="136">
        <v>0.48440987000000002</v>
      </c>
      <c r="AJ1670" s="136">
        <v>2.1225019999999999</v>
      </c>
      <c r="AK1670" s="136">
        <v>1.2781193</v>
      </c>
      <c r="AL1670" s="74"/>
      <c r="AM1670" s="133">
        <v>3.2254149000000003E-2</v>
      </c>
      <c r="AN1670" s="340">
        <f t="shared" si="910"/>
        <v>3.2254149000000003E-2</v>
      </c>
      <c r="AP1670" s="133">
        <v>3.0432032000000001E-2</v>
      </c>
      <c r="AQ1670" s="133">
        <v>1.3619591000000001E-3</v>
      </c>
      <c r="AR1670" s="133">
        <v>4.6015826E-4</v>
      </c>
      <c r="AS1670" s="134">
        <f t="shared" si="911"/>
        <v>1.8244622904000002E-6</v>
      </c>
      <c r="AT1670" s="135">
        <f t="shared" si="912"/>
        <v>5.0368310976399997E-9</v>
      </c>
      <c r="AU1670" s="135">
        <f t="shared" si="913"/>
        <v>6.4447936073999998E-2</v>
      </c>
      <c r="AV1670" s="302">
        <v>1.5052722E-6</v>
      </c>
      <c r="AW1670" s="302">
        <v>4.5417696999999996E-9</v>
      </c>
      <c r="AX1670" s="302">
        <v>1.2408764E-13</v>
      </c>
      <c r="AY1670" s="303">
        <v>0</v>
      </c>
      <c r="AZ1670" s="303">
        <v>0</v>
      </c>
      <c r="BA1670" s="302">
        <v>1.0586504E-9</v>
      </c>
      <c r="BB1670" s="302">
        <v>3.1813143999999999E-7</v>
      </c>
      <c r="BC1670" s="302">
        <v>1.5007242000000001E-10</v>
      </c>
      <c r="BD1670" s="302">
        <v>3.4486489E-10</v>
      </c>
      <c r="BE1670" s="303">
        <v>0</v>
      </c>
      <c r="BF1670" s="303">
        <v>0</v>
      </c>
      <c r="BG1670" s="303">
        <v>0</v>
      </c>
      <c r="BH1670" s="303">
        <v>0</v>
      </c>
      <c r="BI1670" s="303">
        <v>0</v>
      </c>
      <c r="BJ1670" s="303">
        <v>0</v>
      </c>
      <c r="BK1670" s="303">
        <v>0</v>
      </c>
      <c r="BL1670" s="303">
        <v>0</v>
      </c>
      <c r="BM1670" s="302">
        <v>3.0481074000000001E-5</v>
      </c>
      <c r="BN1670" s="303">
        <v>6.4417454999999998E-2</v>
      </c>
      <c r="BO1670" s="303">
        <v>0</v>
      </c>
      <c r="BP1670" s="303">
        <v>0</v>
      </c>
      <c r="BQ1670" s="303">
        <v>0</v>
      </c>
      <c r="BR1670" s="74"/>
      <c r="BS1670" s="144">
        <v>8.3632679999999995E-5</v>
      </c>
      <c r="BT1670" s="144">
        <v>2.7261393999999998E-6</v>
      </c>
      <c r="BU1670" s="144">
        <v>4.5227352999999998E-5</v>
      </c>
      <c r="BV1670" s="136">
        <v>0</v>
      </c>
      <c r="BW1670" s="144">
        <v>2.7483893E-6</v>
      </c>
      <c r="BX1670" s="144">
        <v>6.8535056999999998E-7</v>
      </c>
      <c r="BY1670" s="136">
        <v>0</v>
      </c>
      <c r="BZ1670" s="144">
        <v>1.0402147E-6</v>
      </c>
      <c r="CA1670" s="136">
        <v>0</v>
      </c>
      <c r="CB1670" s="136">
        <v>0</v>
      </c>
      <c r="CC1670" s="136">
        <v>0</v>
      </c>
      <c r="CD1670" s="136">
        <v>0</v>
      </c>
      <c r="CE1670" s="136">
        <v>0</v>
      </c>
      <c r="CF1670" s="144">
        <v>1.4755852999999999E-6</v>
      </c>
      <c r="CG1670" s="144">
        <v>2.9001286000000001E-5</v>
      </c>
      <c r="CH1670" s="144">
        <v>7.2836110000000001E-7</v>
      </c>
      <c r="CI1670" s="136">
        <v>0</v>
      </c>
      <c r="CJ1670" s="224"/>
      <c r="CK1670" s="201"/>
      <c r="CL1670" s="89" t="s">
        <v>6008</v>
      </c>
      <c r="CM1670" s="235"/>
      <c r="CN1670" s="235"/>
    </row>
    <row r="1671" spans="1:93" ht="14.5" customHeight="1">
      <c r="A1671" s="74" t="s">
        <v>6009</v>
      </c>
      <c r="B1671" s="129" t="s">
        <v>5931</v>
      </c>
      <c r="C1671" s="130" t="str">
        <f t="shared" si="902"/>
        <v>D.100.01.104</v>
      </c>
      <c r="D1671" s="131" t="s">
        <v>462</v>
      </c>
      <c r="E1671" s="129" t="s">
        <v>427</v>
      </c>
      <c r="F1671" s="132" t="s">
        <v>6011</v>
      </c>
      <c r="G1671" s="132">
        <f t="shared" si="903"/>
        <v>0.45073292230000001</v>
      </c>
      <c r="H1671" s="348">
        <f t="shared" si="904"/>
        <v>0.45073292230000001</v>
      </c>
      <c r="I1671" s="74"/>
      <c r="J1671" s="132">
        <f t="shared" si="905"/>
        <v>1.2928693099999999E-2</v>
      </c>
      <c r="K1671" s="132">
        <f t="shared" si="906"/>
        <v>3.2242884999999999E-2</v>
      </c>
      <c r="L1671" s="300">
        <f t="shared" si="907"/>
        <v>6.7579804199999996E-2</v>
      </c>
      <c r="M1671" s="132">
        <v>0.33798154000000002</v>
      </c>
      <c r="N1671" s="132">
        <v>1.8966299999999998E-2</v>
      </c>
      <c r="O1671" s="132">
        <v>1.3276585E-2</v>
      </c>
      <c r="P1671" s="132">
        <v>1.115416E-2</v>
      </c>
      <c r="Q1671" s="132">
        <v>1.7745331E-3</v>
      </c>
      <c r="R1671" s="132">
        <v>0</v>
      </c>
      <c r="S1671" s="132">
        <v>0</v>
      </c>
      <c r="T1671" s="132">
        <v>0</v>
      </c>
      <c r="U1671" s="132">
        <v>2.3659651999999999E-3</v>
      </c>
      <c r="V1671" s="132">
        <v>0</v>
      </c>
      <c r="W1671" s="132">
        <v>6.5213838999999996E-2</v>
      </c>
      <c r="X1671" s="132">
        <v>0</v>
      </c>
      <c r="Y1671" s="132">
        <v>0</v>
      </c>
      <c r="Z1671" s="132">
        <v>0</v>
      </c>
      <c r="AA1671" s="74"/>
      <c r="AB1671" s="301">
        <f t="shared" si="908"/>
        <v>2.5412145864661655</v>
      </c>
      <c r="AC1671" s="338">
        <f t="shared" si="909"/>
        <v>2.5412145864661655</v>
      </c>
      <c r="AD1671" s="74"/>
      <c r="AE1671" s="136">
        <v>43.494219999999999</v>
      </c>
      <c r="AF1671" s="136">
        <v>28.567475000000002</v>
      </c>
      <c r="AG1671" s="136">
        <v>8.8402288999999996</v>
      </c>
      <c r="AH1671" s="136">
        <v>0</v>
      </c>
      <c r="AI1671" s="136">
        <v>0.75890471000000004</v>
      </c>
      <c r="AJ1671" s="136">
        <v>3.3252351999999998</v>
      </c>
      <c r="AK1671" s="136">
        <v>2.0023762000000001</v>
      </c>
      <c r="AL1671" s="74"/>
      <c r="AM1671" s="133">
        <v>5.0531227999999997E-2</v>
      </c>
      <c r="AN1671" s="340">
        <f t="shared" si="910"/>
        <v>5.0531227999999997E-2</v>
      </c>
      <c r="AP1671" s="133">
        <v>4.7676593000000003E-2</v>
      </c>
      <c r="AQ1671" s="133">
        <v>2.1337245000000002E-3</v>
      </c>
      <c r="AR1671" s="133">
        <v>7.2091072999999996E-4</v>
      </c>
      <c r="AS1671" s="134">
        <f t="shared" si="911"/>
        <v>2.8583088933999996E-6</v>
      </c>
      <c r="AT1671" s="135">
        <f t="shared" si="912"/>
        <v>7.890992812919999E-9</v>
      </c>
      <c r="AU1671" s="135">
        <f t="shared" si="913"/>
        <v>0.100967893426</v>
      </c>
      <c r="AV1671" s="302">
        <v>2.3582470999999999E-6</v>
      </c>
      <c r="AW1671" s="302">
        <v>7.1154007999999999E-9</v>
      </c>
      <c r="AX1671" s="302">
        <v>1.9440291999999999E-13</v>
      </c>
      <c r="AY1671" s="303">
        <v>0</v>
      </c>
      <c r="AZ1671" s="303">
        <v>0</v>
      </c>
      <c r="BA1671" s="302">
        <v>1.6585434E-9</v>
      </c>
      <c r="BB1671" s="302">
        <v>4.9840325E-7</v>
      </c>
      <c r="BC1671" s="302">
        <v>2.3511219000000001E-10</v>
      </c>
      <c r="BD1671" s="302">
        <v>5.4028541999999997E-10</v>
      </c>
      <c r="BE1671" s="303">
        <v>0</v>
      </c>
      <c r="BF1671" s="303">
        <v>0</v>
      </c>
      <c r="BG1671" s="303">
        <v>0</v>
      </c>
      <c r="BH1671" s="303">
        <v>0</v>
      </c>
      <c r="BI1671" s="303">
        <v>0</v>
      </c>
      <c r="BJ1671" s="303">
        <v>0</v>
      </c>
      <c r="BK1671" s="303">
        <v>0</v>
      </c>
      <c r="BL1671" s="303">
        <v>0</v>
      </c>
      <c r="BM1671" s="302">
        <v>4.7753426E-5</v>
      </c>
      <c r="BN1671" s="303">
        <v>0.10092014000000001</v>
      </c>
      <c r="BO1671" s="303">
        <v>0</v>
      </c>
      <c r="BP1671" s="303">
        <v>0</v>
      </c>
      <c r="BQ1671" s="303">
        <v>0</v>
      </c>
      <c r="BR1671" s="74"/>
      <c r="BS1671" s="136">
        <v>1.3102383000000001E-4</v>
      </c>
      <c r="BT1671" s="144">
        <v>4.2709288000000003E-6</v>
      </c>
      <c r="BU1671" s="144">
        <v>7.0855806000000003E-5</v>
      </c>
      <c r="BV1671" s="136">
        <v>0</v>
      </c>
      <c r="BW1671" s="144">
        <v>4.3057867999999999E-6</v>
      </c>
      <c r="BX1671" s="144">
        <v>1.0737101E-6</v>
      </c>
      <c r="BY1671" s="136">
        <v>0</v>
      </c>
      <c r="BZ1671" s="144">
        <v>1.6296609000000001E-6</v>
      </c>
      <c r="CA1671" s="136">
        <v>0</v>
      </c>
      <c r="CB1671" s="136">
        <v>0</v>
      </c>
      <c r="CC1671" s="136">
        <v>0</v>
      </c>
      <c r="CD1671" s="136">
        <v>0</v>
      </c>
      <c r="CE1671" s="136">
        <v>0</v>
      </c>
      <c r="CF1671" s="144">
        <v>2.3117379000000001E-6</v>
      </c>
      <c r="CG1671" s="144">
        <v>4.5435103000000003E-5</v>
      </c>
      <c r="CH1671" s="144">
        <v>1.1410929E-6</v>
      </c>
      <c r="CI1671" s="136">
        <v>0</v>
      </c>
      <c r="CJ1671" s="224"/>
      <c r="CK1671" s="201"/>
      <c r="CL1671" s="89" t="s">
        <v>6012</v>
      </c>
      <c r="CM1671" s="176"/>
      <c r="CN1671" s="176"/>
    </row>
    <row r="1672" spans="1:93" ht="14.5" customHeight="1">
      <c r="A1672" s="74" t="s">
        <v>6013</v>
      </c>
      <c r="B1672" s="129" t="s">
        <v>5931</v>
      </c>
      <c r="C1672" s="130" t="str">
        <f t="shared" si="902"/>
        <v>D.100.01.105</v>
      </c>
      <c r="D1672" s="131" t="s">
        <v>462</v>
      </c>
      <c r="E1672" s="129" t="s">
        <v>957</v>
      </c>
      <c r="F1672" s="132" t="s">
        <v>6015</v>
      </c>
      <c r="G1672" s="132">
        <f t="shared" si="903"/>
        <v>1.7758570953E-2</v>
      </c>
      <c r="H1672" s="348">
        <f t="shared" si="904"/>
        <v>1.7758570953E-2</v>
      </c>
      <c r="I1672" s="74"/>
      <c r="J1672" s="132">
        <f t="shared" si="905"/>
        <v>5.0938172999999995E-4</v>
      </c>
      <c r="K1672" s="132">
        <f t="shared" si="906"/>
        <v>1.2703478000000001E-3</v>
      </c>
      <c r="L1672" s="300">
        <f t="shared" si="907"/>
        <v>2.662598423E-3</v>
      </c>
      <c r="M1672" s="132">
        <v>1.3316243E-2</v>
      </c>
      <c r="N1672" s="132">
        <v>7.4725935999999998E-4</v>
      </c>
      <c r="O1672" s="132">
        <v>5.2308843999999998E-4</v>
      </c>
      <c r="P1672" s="132">
        <v>4.3946632999999999E-4</v>
      </c>
      <c r="Q1672" s="304">
        <v>6.9915399999999998E-5</v>
      </c>
      <c r="R1672" s="132">
        <v>0</v>
      </c>
      <c r="S1672" s="132">
        <v>0</v>
      </c>
      <c r="T1672" s="132">
        <v>0</v>
      </c>
      <c r="U1672" s="304">
        <v>9.3217423000000003E-5</v>
      </c>
      <c r="V1672" s="132">
        <v>0</v>
      </c>
      <c r="W1672" s="132">
        <v>2.5693809999999999E-3</v>
      </c>
      <c r="X1672" s="132">
        <v>0</v>
      </c>
      <c r="Y1672" s="132">
        <v>0</v>
      </c>
      <c r="Z1672" s="132">
        <v>0</v>
      </c>
      <c r="AA1672" s="74"/>
      <c r="AB1672" s="301">
        <f t="shared" si="908"/>
        <v>0.10012212781954886</v>
      </c>
      <c r="AC1672" s="338">
        <f t="shared" si="909"/>
        <v>0.10012212781954886</v>
      </c>
      <c r="AD1672" s="74"/>
      <c r="AE1672" s="136">
        <v>1.7136427999999999</v>
      </c>
      <c r="AF1672" s="136">
        <v>1.1255390999999999</v>
      </c>
      <c r="AG1672" s="136">
        <v>0.34829902000000001</v>
      </c>
      <c r="AH1672" s="136">
        <v>0</v>
      </c>
      <c r="AI1672" s="136">
        <v>2.9900330999999999E-2</v>
      </c>
      <c r="AJ1672" s="136">
        <v>0.13101201000000001</v>
      </c>
      <c r="AK1672" s="136">
        <v>7.8892264000000004E-2</v>
      </c>
      <c r="AL1672" s="74"/>
      <c r="AM1672" s="133">
        <v>1.9908960999999998E-3</v>
      </c>
      <c r="AN1672" s="340">
        <f t="shared" si="910"/>
        <v>1.9908960999999998E-3</v>
      </c>
      <c r="AP1672" s="133">
        <v>1.8784253999999999E-3</v>
      </c>
      <c r="AQ1672" s="145">
        <v>8.4067296999999999E-5</v>
      </c>
      <c r="AR1672" s="145">
        <v>2.8403394E-5</v>
      </c>
      <c r="AS1672" s="134">
        <f t="shared" si="911"/>
        <v>1.12615433484E-7</v>
      </c>
      <c r="AT1672" s="135">
        <f t="shared" si="912"/>
        <v>3.1089976924300002E-10</v>
      </c>
      <c r="AU1672" s="135">
        <f t="shared" si="913"/>
        <v>3.9780663525999993E-3</v>
      </c>
      <c r="AV1672" s="302">
        <v>9.2913338000000001E-8</v>
      </c>
      <c r="AW1672" s="302">
        <v>2.8034197000000002E-10</v>
      </c>
      <c r="AX1672" s="302">
        <v>7.6593430000000006E-15</v>
      </c>
      <c r="AY1672" s="303">
        <v>0</v>
      </c>
      <c r="AZ1672" s="303">
        <v>0</v>
      </c>
      <c r="BA1672" s="302">
        <v>6.5345484000000003E-11</v>
      </c>
      <c r="BB1672" s="302">
        <v>1.9636749999999999E-8</v>
      </c>
      <c r="BC1672" s="302">
        <v>9.2632609000000008E-12</v>
      </c>
      <c r="BD1672" s="302">
        <v>2.1286879E-11</v>
      </c>
      <c r="BE1672" s="303">
        <v>0</v>
      </c>
      <c r="BF1672" s="303">
        <v>0</v>
      </c>
      <c r="BG1672" s="303">
        <v>0</v>
      </c>
      <c r="BH1672" s="303">
        <v>0</v>
      </c>
      <c r="BI1672" s="303">
        <v>0</v>
      </c>
      <c r="BJ1672" s="303">
        <v>0</v>
      </c>
      <c r="BK1672" s="303">
        <v>0</v>
      </c>
      <c r="BL1672" s="303">
        <v>0</v>
      </c>
      <c r="BM1672" s="302">
        <v>1.8814525999999999E-6</v>
      </c>
      <c r="BN1672" s="303">
        <v>3.9761848999999997E-3</v>
      </c>
      <c r="BO1672" s="303">
        <v>0</v>
      </c>
      <c r="BP1672" s="303">
        <v>0</v>
      </c>
      <c r="BQ1672" s="303">
        <v>0</v>
      </c>
      <c r="BR1672" s="74"/>
      <c r="BS1672" s="144">
        <v>5.1622498999999996E-6</v>
      </c>
      <c r="BT1672" s="144">
        <v>1.6827170000000001E-7</v>
      </c>
      <c r="BU1672" s="144">
        <v>2.7916706999999999E-6</v>
      </c>
      <c r="BV1672" s="136">
        <v>0</v>
      </c>
      <c r="BW1672" s="144">
        <v>1.6964508000000001E-7</v>
      </c>
      <c r="BX1672" s="144">
        <v>4.2303450000000003E-8</v>
      </c>
      <c r="BY1672" s="136">
        <v>0</v>
      </c>
      <c r="BZ1672" s="144">
        <v>6.4207533000000002E-8</v>
      </c>
      <c r="CA1672" s="136">
        <v>0</v>
      </c>
      <c r="CB1672" s="136">
        <v>0</v>
      </c>
      <c r="CC1672" s="136">
        <v>0</v>
      </c>
      <c r="CD1672" s="136">
        <v>0</v>
      </c>
      <c r="CE1672" s="136">
        <v>0</v>
      </c>
      <c r="CF1672" s="144">
        <v>9.1080905000000006E-8</v>
      </c>
      <c r="CG1672" s="144">
        <v>1.7901123E-6</v>
      </c>
      <c r="CH1672" s="144">
        <v>4.4958287E-8</v>
      </c>
      <c r="CI1672" s="136">
        <v>0</v>
      </c>
      <c r="CJ1672" s="205"/>
      <c r="CK1672" s="201"/>
      <c r="CL1672" s="89" t="s">
        <v>6016</v>
      </c>
      <c r="CM1672" s="235"/>
      <c r="CN1672" s="235"/>
      <c r="CO1672" s="246"/>
    </row>
    <row r="1673" spans="1:93" ht="14.5" customHeight="1">
      <c r="A1673" s="74" t="s">
        <v>6017</v>
      </c>
      <c r="B1673" s="129" t="s">
        <v>5931</v>
      </c>
      <c r="C1673" s="130" t="str">
        <f t="shared" si="902"/>
        <v>D.100.01.106</v>
      </c>
      <c r="D1673" s="131" t="s">
        <v>462</v>
      </c>
      <c r="E1673" s="129" t="s">
        <v>427</v>
      </c>
      <c r="F1673" s="132" t="s">
        <v>6019</v>
      </c>
      <c r="G1673" s="132">
        <f t="shared" si="903"/>
        <v>1.4556206429000001E-4</v>
      </c>
      <c r="H1673" s="348">
        <f t="shared" si="904"/>
        <v>1.4556206429000001E-4</v>
      </c>
      <c r="I1673" s="74"/>
      <c r="J1673" s="132">
        <f t="shared" si="905"/>
        <v>4.1752600500000002E-6</v>
      </c>
      <c r="K1673" s="132">
        <f t="shared" si="906"/>
        <v>1.0412687000000001E-5</v>
      </c>
      <c r="L1673" s="300">
        <f t="shared" si="907"/>
        <v>2.1824577240000001E-5</v>
      </c>
      <c r="M1673" s="132">
        <v>1.0914954000000001E-4</v>
      </c>
      <c r="N1673" s="304">
        <v>6.1250767999999997E-6</v>
      </c>
      <c r="O1673" s="304">
        <v>4.2876102E-6</v>
      </c>
      <c r="P1673" s="304">
        <v>3.6021830000000002E-6</v>
      </c>
      <c r="Q1673" s="304">
        <v>5.7307705000000004E-7</v>
      </c>
      <c r="R1673" s="132">
        <v>0</v>
      </c>
      <c r="S1673" s="132">
        <v>0</v>
      </c>
      <c r="T1673" s="132">
        <v>0</v>
      </c>
      <c r="U1673" s="304">
        <v>7.6407724000000004E-7</v>
      </c>
      <c r="V1673" s="132">
        <v>0</v>
      </c>
      <c r="W1673" s="304">
        <v>2.1060499999999999E-5</v>
      </c>
      <c r="X1673" s="132">
        <v>0</v>
      </c>
      <c r="Y1673" s="132">
        <v>0</v>
      </c>
      <c r="Z1673" s="132">
        <v>0</v>
      </c>
      <c r="AA1673" s="74"/>
      <c r="AB1673" s="301">
        <f t="shared" si="908"/>
        <v>8.2067323308270673E-4</v>
      </c>
      <c r="AC1673" s="338">
        <f t="shared" si="909"/>
        <v>8.2067323308270673E-4</v>
      </c>
      <c r="AD1673" s="74"/>
      <c r="AE1673" s="136">
        <v>1.4046252E-2</v>
      </c>
      <c r="AF1673" s="136">
        <v>9.2257304999999994E-3</v>
      </c>
      <c r="AG1673" s="136">
        <v>2.85491E-3</v>
      </c>
      <c r="AH1673" s="136">
        <v>0</v>
      </c>
      <c r="AI1673" s="136">
        <v>2.4508468000000001E-4</v>
      </c>
      <c r="AJ1673" s="136">
        <v>1.0738689E-3</v>
      </c>
      <c r="AK1673" s="136">
        <v>6.4665790000000001E-4</v>
      </c>
      <c r="AL1673" s="74"/>
      <c r="AM1673" s="145">
        <v>1.6318821000000001E-5</v>
      </c>
      <c r="AN1673" s="340">
        <f t="shared" si="910"/>
        <v>1.6318821000000001E-5</v>
      </c>
      <c r="AP1673" s="145">
        <v>1.539693E-5</v>
      </c>
      <c r="AQ1673" s="145">
        <v>6.8907619999999995E-7</v>
      </c>
      <c r="AR1673" s="145">
        <v>2.3281470000000001E-7</v>
      </c>
      <c r="AS1673" s="134">
        <f t="shared" si="911"/>
        <v>9.2307732872000002E-10</v>
      </c>
      <c r="AT1673" s="135">
        <f t="shared" si="912"/>
        <v>2.5483587595E-12</v>
      </c>
      <c r="AU1673" s="135">
        <f t="shared" si="913"/>
        <v>3.2607101741999999E-5</v>
      </c>
      <c r="AV1673" s="302">
        <v>7.6158473999999999E-10</v>
      </c>
      <c r="AW1673" s="302">
        <v>2.297885E-12</v>
      </c>
      <c r="AX1673" s="302">
        <v>6.2781499999999995E-17</v>
      </c>
      <c r="AY1673" s="303">
        <v>0</v>
      </c>
      <c r="AZ1673" s="303">
        <v>0</v>
      </c>
      <c r="BA1673" s="302">
        <v>5.3561872000000002E-13</v>
      </c>
      <c r="BB1673" s="302">
        <v>1.6095697E-10</v>
      </c>
      <c r="BC1673" s="302">
        <v>7.5928368000000002E-14</v>
      </c>
      <c r="BD1673" s="302">
        <v>1.7448261E-13</v>
      </c>
      <c r="BE1673" s="303">
        <v>0</v>
      </c>
      <c r="BF1673" s="303">
        <v>0</v>
      </c>
      <c r="BG1673" s="303">
        <v>0</v>
      </c>
      <c r="BH1673" s="303">
        <v>0</v>
      </c>
      <c r="BI1673" s="303">
        <v>0</v>
      </c>
      <c r="BJ1673" s="303">
        <v>0</v>
      </c>
      <c r="BK1673" s="303">
        <v>0</v>
      </c>
      <c r="BL1673" s="303">
        <v>0</v>
      </c>
      <c r="BM1673" s="302">
        <v>1.5421742000000001E-8</v>
      </c>
      <c r="BN1673" s="302">
        <v>3.259168E-5</v>
      </c>
      <c r="BO1673" s="303">
        <v>0</v>
      </c>
      <c r="BP1673" s="303">
        <v>0</v>
      </c>
      <c r="BQ1673" s="303">
        <v>0</v>
      </c>
      <c r="BR1673" s="74"/>
      <c r="BS1673" s="144">
        <v>4.2313523999999998E-8</v>
      </c>
      <c r="BT1673" s="144">
        <v>1.3792762E-9</v>
      </c>
      <c r="BU1673" s="144">
        <v>2.2882546999999998E-8</v>
      </c>
      <c r="BV1673" s="136">
        <v>0</v>
      </c>
      <c r="BW1673" s="144">
        <v>1.3905334E-9</v>
      </c>
      <c r="BX1673" s="144">
        <v>3.4674959E-10</v>
      </c>
      <c r="BY1673" s="136">
        <v>0</v>
      </c>
      <c r="BZ1673" s="144">
        <v>5.2629125999999998E-10</v>
      </c>
      <c r="CA1673" s="136">
        <v>0</v>
      </c>
      <c r="CB1673" s="136">
        <v>0</v>
      </c>
      <c r="CC1673" s="136">
        <v>0</v>
      </c>
      <c r="CD1673" s="136">
        <v>0</v>
      </c>
      <c r="CE1673" s="136">
        <v>0</v>
      </c>
      <c r="CF1673" s="144">
        <v>7.4656478999999999E-10</v>
      </c>
      <c r="CG1673" s="144">
        <v>1.4673051E-8</v>
      </c>
      <c r="CH1673" s="144">
        <v>3.6851055000000002E-10</v>
      </c>
      <c r="CI1673" s="136">
        <v>0</v>
      </c>
      <c r="CJ1673" s="247"/>
      <c r="CK1673" s="201"/>
      <c r="CL1673" s="89" t="s">
        <v>6020</v>
      </c>
      <c r="CM1673" s="235"/>
      <c r="CN1673" s="235"/>
    </row>
    <row r="1674" spans="1:93" ht="14.5" customHeight="1">
      <c r="A1674" s="74" t="s">
        <v>6021</v>
      </c>
      <c r="B1674" s="129" t="s">
        <v>5931</v>
      </c>
      <c r="C1674" s="130" t="str">
        <f t="shared" si="902"/>
        <v>D.100.01.107</v>
      </c>
      <c r="D1674" s="131" t="s">
        <v>462</v>
      </c>
      <c r="E1674" s="129" t="s">
        <v>427</v>
      </c>
      <c r="F1674" s="132" t="s">
        <v>6023</v>
      </c>
      <c r="G1674" s="132">
        <f t="shared" si="903"/>
        <v>8.7337236570000001E-3</v>
      </c>
      <c r="H1674" s="348">
        <f t="shared" si="904"/>
        <v>8.7337236570000001E-3</v>
      </c>
      <c r="I1674" s="74"/>
      <c r="J1674" s="132">
        <f t="shared" si="905"/>
        <v>2.5051560300000001E-4</v>
      </c>
      <c r="K1674" s="132">
        <f t="shared" si="906"/>
        <v>6.2476121999999992E-4</v>
      </c>
      <c r="L1674" s="300">
        <f t="shared" si="907"/>
        <v>1.309474634E-3</v>
      </c>
      <c r="M1674" s="132">
        <v>6.5489722000000002E-3</v>
      </c>
      <c r="N1674" s="132">
        <v>3.6750461E-4</v>
      </c>
      <c r="O1674" s="132">
        <v>2.5725660999999998E-4</v>
      </c>
      <c r="P1674" s="132">
        <v>2.1613097999999999E-4</v>
      </c>
      <c r="Q1674" s="304">
        <v>3.4384622999999999E-5</v>
      </c>
      <c r="R1674" s="132">
        <v>0</v>
      </c>
      <c r="S1674" s="132">
        <v>0</v>
      </c>
      <c r="T1674" s="132">
        <v>0</v>
      </c>
      <c r="U1674" s="304">
        <v>4.5844633999999998E-5</v>
      </c>
      <c r="V1674" s="132">
        <v>0</v>
      </c>
      <c r="W1674" s="132">
        <v>1.26363E-3</v>
      </c>
      <c r="X1674" s="132">
        <v>0</v>
      </c>
      <c r="Y1674" s="132">
        <v>0</v>
      </c>
      <c r="Z1674" s="132">
        <v>0</v>
      </c>
      <c r="AA1674" s="74"/>
      <c r="AB1674" s="301">
        <f t="shared" si="908"/>
        <v>4.9240392481203009E-2</v>
      </c>
      <c r="AC1674" s="338">
        <f t="shared" si="909"/>
        <v>4.9240392481203009E-2</v>
      </c>
      <c r="AD1674" s="74"/>
      <c r="AE1674" s="136">
        <v>0.84277511999999999</v>
      </c>
      <c r="AF1674" s="136">
        <v>0.55354382999999996</v>
      </c>
      <c r="AG1674" s="136">
        <v>0.17129459999999999</v>
      </c>
      <c r="AH1674" s="136">
        <v>0</v>
      </c>
      <c r="AI1674" s="136">
        <v>1.4705081E-2</v>
      </c>
      <c r="AJ1674" s="136">
        <v>6.4432137E-2</v>
      </c>
      <c r="AK1674" s="136">
        <v>3.8799474E-2</v>
      </c>
      <c r="AL1674" s="74"/>
      <c r="AM1674" s="133">
        <v>9.7912923999999993E-4</v>
      </c>
      <c r="AN1674" s="340">
        <f t="shared" si="910"/>
        <v>9.7912923999999993E-4</v>
      </c>
      <c r="AP1674" s="133">
        <v>9.2381577999999995E-4</v>
      </c>
      <c r="AQ1674" s="145">
        <v>4.1344572000000001E-5</v>
      </c>
      <c r="AR1674" s="145">
        <v>1.3968882E-5</v>
      </c>
      <c r="AS1674" s="134">
        <f t="shared" si="911"/>
        <v>5.5384639123E-8</v>
      </c>
      <c r="AT1674" s="135">
        <f t="shared" si="912"/>
        <v>1.5290152599000001E-10</v>
      </c>
      <c r="AU1674" s="135">
        <f t="shared" si="913"/>
        <v>1.95642610455E-3</v>
      </c>
      <c r="AV1674" s="302">
        <v>4.5695084E-8</v>
      </c>
      <c r="AW1674" s="302">
        <v>1.3787309999999999E-10</v>
      </c>
      <c r="AX1674" s="302">
        <v>3.76689E-15</v>
      </c>
      <c r="AY1674" s="303">
        <v>0</v>
      </c>
      <c r="AZ1674" s="303">
        <v>0</v>
      </c>
      <c r="BA1674" s="302">
        <v>3.2137122999999998E-11</v>
      </c>
      <c r="BB1674" s="302">
        <v>9.6574179999999993E-9</v>
      </c>
      <c r="BC1674" s="302">
        <v>4.5557020999999997E-12</v>
      </c>
      <c r="BD1674" s="302">
        <v>1.0468956999999999E-11</v>
      </c>
      <c r="BE1674" s="303">
        <v>0</v>
      </c>
      <c r="BF1674" s="303">
        <v>0</v>
      </c>
      <c r="BG1674" s="303">
        <v>0</v>
      </c>
      <c r="BH1674" s="303">
        <v>0</v>
      </c>
      <c r="BI1674" s="303">
        <v>0</v>
      </c>
      <c r="BJ1674" s="303">
        <v>0</v>
      </c>
      <c r="BK1674" s="303">
        <v>0</v>
      </c>
      <c r="BL1674" s="303">
        <v>0</v>
      </c>
      <c r="BM1674" s="302">
        <v>9.2530455000000005E-7</v>
      </c>
      <c r="BN1674" s="303">
        <v>1.9555008E-3</v>
      </c>
      <c r="BO1674" s="303">
        <v>0</v>
      </c>
      <c r="BP1674" s="303">
        <v>0</v>
      </c>
      <c r="BQ1674" s="303">
        <v>0</v>
      </c>
      <c r="BR1674" s="74"/>
      <c r="BS1674" s="144">
        <v>2.5388114E-6</v>
      </c>
      <c r="BT1674" s="144">
        <v>8.2756572E-8</v>
      </c>
      <c r="BU1674" s="144">
        <v>1.3729527999999999E-6</v>
      </c>
      <c r="BV1674" s="136">
        <v>0</v>
      </c>
      <c r="BW1674" s="144">
        <v>8.3432005999999998E-8</v>
      </c>
      <c r="BX1674" s="144">
        <v>2.0804974999999999E-8</v>
      </c>
      <c r="BY1674" s="136">
        <v>0</v>
      </c>
      <c r="BZ1674" s="144">
        <v>3.1577475000000001E-8</v>
      </c>
      <c r="CA1674" s="136">
        <v>0</v>
      </c>
      <c r="CB1674" s="136">
        <v>0</v>
      </c>
      <c r="CC1674" s="136">
        <v>0</v>
      </c>
      <c r="CD1674" s="136">
        <v>0</v>
      </c>
      <c r="CE1674" s="136">
        <v>0</v>
      </c>
      <c r="CF1674" s="144">
        <v>4.4793886999999998E-8</v>
      </c>
      <c r="CG1674" s="144">
        <v>8.8038308E-7</v>
      </c>
      <c r="CH1674" s="144">
        <v>2.2110633000000001E-8</v>
      </c>
      <c r="CI1674" s="136">
        <v>0</v>
      </c>
      <c r="CJ1674" s="247"/>
      <c r="CK1674" s="201"/>
      <c r="CL1674" s="89" t="s">
        <v>6020</v>
      </c>
      <c r="CM1674" s="235"/>
      <c r="CN1674" s="235"/>
    </row>
    <row r="1675" spans="1:93" ht="14.5" customHeight="1">
      <c r="A1675" s="74" t="s">
        <v>6024</v>
      </c>
      <c r="B1675" s="129" t="s">
        <v>5931</v>
      </c>
      <c r="C1675" s="130" t="str">
        <f t="shared" si="902"/>
        <v>D.100.01.108</v>
      </c>
      <c r="D1675" s="131" t="s">
        <v>462</v>
      </c>
      <c r="E1675" s="129" t="s">
        <v>957</v>
      </c>
      <c r="F1675" s="132" t="s">
        <v>6026</v>
      </c>
      <c r="G1675" s="132">
        <f t="shared" si="903"/>
        <v>1.1644964833E-2</v>
      </c>
      <c r="H1675" s="348">
        <f t="shared" si="904"/>
        <v>1.1644964833E-2</v>
      </c>
      <c r="I1675" s="74"/>
      <c r="J1675" s="132">
        <f t="shared" si="905"/>
        <v>3.3402080400000002E-4</v>
      </c>
      <c r="K1675" s="132">
        <f t="shared" si="906"/>
        <v>8.3301494999999998E-4</v>
      </c>
      <c r="L1675" s="300">
        <f t="shared" si="907"/>
        <v>1.745966179E-3</v>
      </c>
      <c r="M1675" s="132">
        <v>8.7319628999999992E-3</v>
      </c>
      <c r="N1675" s="132">
        <v>4.9000613999999995E-4</v>
      </c>
      <c r="O1675" s="132">
        <v>3.4300881000000002E-4</v>
      </c>
      <c r="P1675" s="132">
        <v>2.8817464000000003E-4</v>
      </c>
      <c r="Q1675" s="304">
        <v>4.5846164000000003E-5</v>
      </c>
      <c r="R1675" s="132">
        <v>0</v>
      </c>
      <c r="S1675" s="132">
        <v>0</v>
      </c>
      <c r="T1675" s="132">
        <v>0</v>
      </c>
      <c r="U1675" s="304">
        <v>6.1126179E-5</v>
      </c>
      <c r="V1675" s="132">
        <v>0</v>
      </c>
      <c r="W1675" s="132">
        <v>1.6848399999999999E-3</v>
      </c>
      <c r="X1675" s="132">
        <v>0</v>
      </c>
      <c r="Y1675" s="132">
        <v>0</v>
      </c>
      <c r="Z1675" s="132">
        <v>0</v>
      </c>
      <c r="AA1675" s="74"/>
      <c r="AB1675" s="301">
        <f t="shared" si="908"/>
        <v>6.5653856390977428E-2</v>
      </c>
      <c r="AC1675" s="338">
        <f t="shared" si="909"/>
        <v>6.5653856390977428E-2</v>
      </c>
      <c r="AD1675" s="74"/>
      <c r="AE1675" s="136">
        <v>1.1237002</v>
      </c>
      <c r="AF1675" s="136">
        <v>0.73805843999999998</v>
      </c>
      <c r="AG1675" s="136">
        <v>0.22839280000000001</v>
      </c>
      <c r="AH1675" s="136">
        <v>0</v>
      </c>
      <c r="AI1675" s="136">
        <v>1.9606774E-2</v>
      </c>
      <c r="AJ1675" s="136">
        <v>8.5909516000000005E-2</v>
      </c>
      <c r="AK1675" s="136">
        <v>5.1732632000000001E-2</v>
      </c>
      <c r="AL1675" s="74"/>
      <c r="AM1675" s="133">
        <v>1.3055057E-3</v>
      </c>
      <c r="AN1675" s="340">
        <f t="shared" si="910"/>
        <v>1.3055057E-3</v>
      </c>
      <c r="AP1675" s="133">
        <v>1.2317544E-3</v>
      </c>
      <c r="AQ1675" s="145">
        <v>5.5126096000000003E-5</v>
      </c>
      <c r="AR1675" s="145">
        <v>1.8625176E-5</v>
      </c>
      <c r="AS1675" s="134">
        <f t="shared" si="911"/>
        <v>7.3846185497000004E-8</v>
      </c>
      <c r="AT1675" s="135">
        <f t="shared" si="912"/>
        <v>2.0386870091999999E-10</v>
      </c>
      <c r="AU1675" s="135">
        <f t="shared" si="913"/>
        <v>2.6085681393999997E-3</v>
      </c>
      <c r="AV1675" s="302">
        <v>6.0926779000000006E-8</v>
      </c>
      <c r="AW1675" s="302">
        <v>1.838308E-10</v>
      </c>
      <c r="AX1675" s="302">
        <v>5.0225200000000002E-15</v>
      </c>
      <c r="AY1675" s="303">
        <v>0</v>
      </c>
      <c r="AZ1675" s="303">
        <v>0</v>
      </c>
      <c r="BA1675" s="302">
        <v>4.2849497E-11</v>
      </c>
      <c r="BB1675" s="302">
        <v>1.2876557E-8</v>
      </c>
      <c r="BC1675" s="302">
        <v>6.0742693999999998E-12</v>
      </c>
      <c r="BD1675" s="302">
        <v>1.3958608999999999E-11</v>
      </c>
      <c r="BE1675" s="303">
        <v>0</v>
      </c>
      <c r="BF1675" s="303">
        <v>0</v>
      </c>
      <c r="BG1675" s="303">
        <v>0</v>
      </c>
      <c r="BH1675" s="303">
        <v>0</v>
      </c>
      <c r="BI1675" s="303">
        <v>0</v>
      </c>
      <c r="BJ1675" s="303">
        <v>0</v>
      </c>
      <c r="BK1675" s="303">
        <v>0</v>
      </c>
      <c r="BL1675" s="303">
        <v>0</v>
      </c>
      <c r="BM1675" s="302">
        <v>1.2337393999999999E-6</v>
      </c>
      <c r="BN1675" s="303">
        <v>2.6073343999999999E-3</v>
      </c>
      <c r="BO1675" s="303">
        <v>0</v>
      </c>
      <c r="BP1675" s="303">
        <v>0</v>
      </c>
      <c r="BQ1675" s="303">
        <v>0</v>
      </c>
      <c r="BR1675" s="74"/>
      <c r="BS1675" s="144">
        <v>3.3850819E-6</v>
      </c>
      <c r="BT1675" s="144">
        <v>1.103421E-7</v>
      </c>
      <c r="BU1675" s="144">
        <v>1.8306037E-6</v>
      </c>
      <c r="BV1675" s="136">
        <v>0</v>
      </c>
      <c r="BW1675" s="144">
        <v>1.1124268E-7</v>
      </c>
      <c r="BX1675" s="144">
        <v>2.7739967000000002E-8</v>
      </c>
      <c r="BY1675" s="136">
        <v>0</v>
      </c>
      <c r="BZ1675" s="144">
        <v>4.2103301000000003E-8</v>
      </c>
      <c r="CA1675" s="136">
        <v>0</v>
      </c>
      <c r="CB1675" s="136">
        <v>0</v>
      </c>
      <c r="CC1675" s="136">
        <v>0</v>
      </c>
      <c r="CD1675" s="136">
        <v>0</v>
      </c>
      <c r="CE1675" s="136">
        <v>0</v>
      </c>
      <c r="CF1675" s="144">
        <v>5.9725183000000003E-8</v>
      </c>
      <c r="CG1675" s="144">
        <v>1.1738441E-6</v>
      </c>
      <c r="CH1675" s="144">
        <v>2.9480844000000001E-8</v>
      </c>
      <c r="CI1675" s="136">
        <v>0</v>
      </c>
      <c r="CJ1675" s="247"/>
      <c r="CK1675" s="201"/>
      <c r="CL1675" s="89" t="s">
        <v>6027</v>
      </c>
      <c r="CM1675" s="235"/>
      <c r="CN1675" s="235"/>
      <c r="CO1675" s="140"/>
    </row>
    <row r="1676" spans="1:93" ht="14.5" customHeight="1">
      <c r="A1676" s="74" t="s">
        <v>6028</v>
      </c>
      <c r="B1676" s="129" t="s">
        <v>5931</v>
      </c>
      <c r="C1676" s="130" t="str">
        <f t="shared" si="902"/>
        <v>D.100.01.109</v>
      </c>
      <c r="D1676" s="131" t="s">
        <v>462</v>
      </c>
      <c r="E1676" s="129" t="s">
        <v>957</v>
      </c>
      <c r="F1676" s="132" t="s">
        <v>6030</v>
      </c>
      <c r="G1676" s="132">
        <f t="shared" si="903"/>
        <v>0.15608811056569999</v>
      </c>
      <c r="H1676" s="348">
        <f t="shared" si="904"/>
        <v>0.15608811056569999</v>
      </c>
      <c r="I1676" s="74"/>
      <c r="J1676" s="132">
        <f t="shared" si="905"/>
        <v>8.1950914209999986E-3</v>
      </c>
      <c r="K1676" s="132">
        <f t="shared" si="906"/>
        <v>3.64882838E-2</v>
      </c>
      <c r="L1676" s="300">
        <f t="shared" si="907"/>
        <v>7.1519053446999995E-3</v>
      </c>
      <c r="M1676" s="132">
        <v>0.10425283</v>
      </c>
      <c r="N1676" s="132">
        <v>2.7236703000000001E-2</v>
      </c>
      <c r="O1676" s="132">
        <v>9.0388941E-3</v>
      </c>
      <c r="P1676" s="132">
        <v>7.6392621000000004E-3</v>
      </c>
      <c r="Q1676" s="132">
        <v>4.8427848000000002E-4</v>
      </c>
      <c r="R1676" s="304">
        <v>3.7088153E-5</v>
      </c>
      <c r="S1676" s="304">
        <v>3.4462687999999998E-5</v>
      </c>
      <c r="T1676" s="132">
        <v>2.1268670000000001E-4</v>
      </c>
      <c r="U1676" s="132">
        <v>3.0686801999999999E-4</v>
      </c>
      <c r="V1676" s="132">
        <v>0</v>
      </c>
      <c r="W1676" s="132">
        <v>6.8434233999999997E-3</v>
      </c>
      <c r="X1676" s="304">
        <v>1.6139246999999999E-6</v>
      </c>
      <c r="Y1676" s="132">
        <v>0</v>
      </c>
      <c r="Z1676" s="132">
        <v>0</v>
      </c>
      <c r="AA1676" s="74"/>
      <c r="AB1676" s="301">
        <f t="shared" si="908"/>
        <v>0.78385586466165413</v>
      </c>
      <c r="AC1676" s="338">
        <f t="shared" si="909"/>
        <v>0.78385586466165413</v>
      </c>
      <c r="AD1676" s="74"/>
      <c r="AE1676" s="136">
        <v>10.059407999999999</v>
      </c>
      <c r="AF1676" s="136">
        <v>8.5251342000000001</v>
      </c>
      <c r="AG1676" s="136">
        <v>0.92768620999999996</v>
      </c>
      <c r="AH1676" s="136">
        <v>0</v>
      </c>
      <c r="AI1676" s="136">
        <v>7.3954792000000005E-2</v>
      </c>
      <c r="AJ1676" s="136">
        <v>0.32470500000000002</v>
      </c>
      <c r="AK1676" s="136">
        <v>0.20792779</v>
      </c>
      <c r="AL1676" s="74"/>
      <c r="AM1676" s="133">
        <v>2.3320459000000002E-2</v>
      </c>
      <c r="AN1676" s="340">
        <f t="shared" si="910"/>
        <v>2.3320459000000002E-2</v>
      </c>
      <c r="AP1676" s="133">
        <v>2.2135397000000001E-2</v>
      </c>
      <c r="AQ1676" s="133">
        <v>8.2683118000000002E-4</v>
      </c>
      <c r="AR1676" s="133">
        <v>3.5823128E-4</v>
      </c>
      <c r="AS1676" s="134">
        <f t="shared" si="911"/>
        <v>1.3270621688997001E-6</v>
      </c>
      <c r="AT1676" s="135">
        <f t="shared" si="912"/>
        <v>3.0578076335308608E-9</v>
      </c>
      <c r="AU1676" s="135">
        <f t="shared" si="913"/>
        <v>5.0172448340799994E-2</v>
      </c>
      <c r="AV1676" s="302">
        <v>7.3664236E-7</v>
      </c>
      <c r="AW1676" s="302">
        <v>2.2225987000000002E-9</v>
      </c>
      <c r="AX1676" s="302">
        <v>6.0716982000000006E-14</v>
      </c>
      <c r="AY1676" s="302">
        <v>8.4361935000000003E-10</v>
      </c>
      <c r="AZ1676" s="302">
        <v>3.3800397E-12</v>
      </c>
      <c r="BA1676" s="302">
        <v>1.1359099E-9</v>
      </c>
      <c r="BB1676" s="302">
        <v>5.8787805000000001E-7</v>
      </c>
      <c r="BC1676" s="302">
        <v>1.6193452999999999E-10</v>
      </c>
      <c r="BD1676" s="302">
        <v>6.7108318999999997E-10</v>
      </c>
      <c r="BE1676" s="302">
        <v>3.7943442999999999E-14</v>
      </c>
      <c r="BF1676" s="302">
        <v>1.9463146E-16</v>
      </c>
      <c r="BG1676" s="302">
        <v>8.0406090000000005E-14</v>
      </c>
      <c r="BH1676" s="302">
        <v>4.6454498999999998E-15</v>
      </c>
      <c r="BI1676" s="302">
        <v>3.5110345000000002E-15</v>
      </c>
      <c r="BJ1676" s="302">
        <v>4.0396785999999998E-10</v>
      </c>
      <c r="BK1676" s="302">
        <v>1.5488175E-10</v>
      </c>
      <c r="BL1676" s="302">
        <v>2.0037959000000001E-12</v>
      </c>
      <c r="BM1676" s="302">
        <v>8.2443408000000006E-6</v>
      </c>
      <c r="BN1676" s="303">
        <v>5.0164203999999997E-2</v>
      </c>
      <c r="BO1676" s="303">
        <v>0</v>
      </c>
      <c r="BP1676" s="303">
        <v>0</v>
      </c>
      <c r="BQ1676" s="303">
        <v>0</v>
      </c>
      <c r="BR1676" s="74"/>
      <c r="BS1676" s="144">
        <v>4.5883485999999997E-5</v>
      </c>
      <c r="BT1676" s="144">
        <v>4.9978248999999999E-6</v>
      </c>
      <c r="BU1676" s="144">
        <v>2.1855981E-5</v>
      </c>
      <c r="BV1676" s="144">
        <v>2.5041485000000001E-8</v>
      </c>
      <c r="BW1676" s="144">
        <v>4.0069869000000003E-6</v>
      </c>
      <c r="BX1676" s="144">
        <v>7.2931479999999995E-7</v>
      </c>
      <c r="BY1676" s="144">
        <v>4.8675624000000001E-11</v>
      </c>
      <c r="BZ1676" s="144">
        <v>1.1095079999999999E-6</v>
      </c>
      <c r="CA1676" s="144">
        <v>4.9769690000000002E-8</v>
      </c>
      <c r="CB1676" s="144">
        <v>2.2804160999999999E-8</v>
      </c>
      <c r="CC1676" s="144">
        <v>2.5405245E-8</v>
      </c>
      <c r="CD1676" s="144">
        <v>1.4567115000000001E-9</v>
      </c>
      <c r="CE1676" s="144">
        <v>4.4845065999999998E-10</v>
      </c>
      <c r="CF1676" s="144">
        <v>1.7930719999999999E-6</v>
      </c>
      <c r="CG1676" s="144">
        <v>1.1136850999999999E-5</v>
      </c>
      <c r="CH1676" s="144">
        <v>1.2897390000000001E-7</v>
      </c>
      <c r="CI1676" s="136">
        <v>0</v>
      </c>
      <c r="CJ1676" s="247"/>
      <c r="CK1676" s="201"/>
      <c r="CL1676" s="89" t="s">
        <v>6031</v>
      </c>
      <c r="CO1676" s="140"/>
    </row>
    <row r="1677" spans="1:93" ht="14.5" customHeight="1">
      <c r="A1677" s="74" t="s">
        <v>6032</v>
      </c>
      <c r="B1677" s="129" t="s">
        <v>5931</v>
      </c>
      <c r="C1677" s="130" t="str">
        <f t="shared" si="902"/>
        <v>D.100.01.110</v>
      </c>
      <c r="D1677" s="131" t="s">
        <v>462</v>
      </c>
      <c r="E1677" s="129" t="s">
        <v>957</v>
      </c>
      <c r="F1677" s="132" t="s">
        <v>6034</v>
      </c>
      <c r="G1677" s="132">
        <f t="shared" si="903"/>
        <v>3.9059153139999997E-2</v>
      </c>
      <c r="H1677" s="348">
        <f t="shared" si="904"/>
        <v>3.9059153139999997E-2</v>
      </c>
      <c r="I1677" s="74"/>
      <c r="J1677" s="132">
        <f t="shared" si="905"/>
        <v>1.12036145E-3</v>
      </c>
      <c r="K1677" s="132">
        <f t="shared" si="906"/>
        <v>2.794071E-3</v>
      </c>
      <c r="L1677" s="300">
        <f t="shared" si="907"/>
        <v>5.8562616900000005E-3</v>
      </c>
      <c r="M1677" s="132">
        <v>2.9288458999999999E-2</v>
      </c>
      <c r="N1677" s="132">
        <v>1.6435623E-3</v>
      </c>
      <c r="O1677" s="132">
        <v>1.1505087E-3</v>
      </c>
      <c r="P1677" s="132">
        <v>9.6658577999999998E-4</v>
      </c>
      <c r="Q1677" s="132">
        <v>1.5377566999999999E-4</v>
      </c>
      <c r="R1677" s="132">
        <v>0</v>
      </c>
      <c r="S1677" s="132">
        <v>0</v>
      </c>
      <c r="T1677" s="132">
        <v>0</v>
      </c>
      <c r="U1677" s="132">
        <v>2.0502739E-4</v>
      </c>
      <c r="V1677" s="132">
        <v>0</v>
      </c>
      <c r="W1677" s="132">
        <v>5.6512343000000003E-3</v>
      </c>
      <c r="X1677" s="132">
        <v>0</v>
      </c>
      <c r="Y1677" s="132">
        <v>0</v>
      </c>
      <c r="Z1677" s="132">
        <v>0</v>
      </c>
      <c r="AA1677" s="74"/>
      <c r="AB1677" s="301">
        <f t="shared" si="908"/>
        <v>0.22021397744360902</v>
      </c>
      <c r="AC1677" s="338">
        <f t="shared" si="909"/>
        <v>0.22021397744360902</v>
      </c>
      <c r="AD1677" s="74"/>
      <c r="AE1677" s="136">
        <v>3.7690776000000001</v>
      </c>
      <c r="AF1677" s="136">
        <v>2.475571</v>
      </c>
      <c r="AG1677" s="136">
        <v>0.76606752</v>
      </c>
      <c r="AH1677" s="136">
        <v>0</v>
      </c>
      <c r="AI1677" s="136">
        <v>6.5764389000000006E-2</v>
      </c>
      <c r="AJ1677" s="136">
        <v>0.28815482999999997</v>
      </c>
      <c r="AK1677" s="136">
        <v>0.17351986999999999</v>
      </c>
      <c r="AL1677" s="74"/>
      <c r="AM1677" s="133">
        <v>4.3788834999999998E-3</v>
      </c>
      <c r="AN1677" s="340">
        <f t="shared" si="910"/>
        <v>4.3788834999999998E-3</v>
      </c>
      <c r="AP1677" s="133">
        <v>4.1315095E-3</v>
      </c>
      <c r="AQ1677" s="133">
        <v>1.8490210999999999E-4</v>
      </c>
      <c r="AR1677" s="145">
        <v>6.2471946000000007E-5</v>
      </c>
      <c r="AS1677" s="134">
        <f t="shared" si="911"/>
        <v>2.4769241336E-7</v>
      </c>
      <c r="AT1677" s="135">
        <f t="shared" si="912"/>
        <v>6.8380960036900001E-10</v>
      </c>
      <c r="AU1677" s="135">
        <f t="shared" si="913"/>
        <v>8.7495721676000004E-3</v>
      </c>
      <c r="AV1677" s="302">
        <v>2.0435857000000001E-7</v>
      </c>
      <c r="AW1677" s="302">
        <v>6.1659914000000002E-10</v>
      </c>
      <c r="AX1677" s="302">
        <v>1.6846368999999999E-14</v>
      </c>
      <c r="AY1677" s="303">
        <v>0</v>
      </c>
      <c r="AZ1677" s="303">
        <v>0</v>
      </c>
      <c r="BA1677" s="302">
        <v>1.4372436000000001E-10</v>
      </c>
      <c r="BB1677" s="302">
        <v>4.3190119E-8</v>
      </c>
      <c r="BC1677" s="302">
        <v>2.0374111999999999E-11</v>
      </c>
      <c r="BD1677" s="302">
        <v>4.6819502000000003E-11</v>
      </c>
      <c r="BE1677" s="303">
        <v>0</v>
      </c>
      <c r="BF1677" s="303">
        <v>0</v>
      </c>
      <c r="BG1677" s="303">
        <v>0</v>
      </c>
      <c r="BH1677" s="303">
        <v>0</v>
      </c>
      <c r="BI1677" s="303">
        <v>0</v>
      </c>
      <c r="BJ1677" s="303">
        <v>0</v>
      </c>
      <c r="BK1677" s="303">
        <v>0</v>
      </c>
      <c r="BL1677" s="303">
        <v>0</v>
      </c>
      <c r="BM1677" s="302">
        <v>4.1381675999999998E-6</v>
      </c>
      <c r="BN1677" s="303">
        <v>8.7454339999999998E-3</v>
      </c>
      <c r="BO1677" s="303">
        <v>0</v>
      </c>
      <c r="BP1677" s="303">
        <v>0</v>
      </c>
      <c r="BQ1677" s="303">
        <v>0</v>
      </c>
      <c r="BR1677" s="74"/>
      <c r="BS1677" s="144">
        <v>1.1354129E-5</v>
      </c>
      <c r="BT1677" s="144">
        <v>3.7010578000000001E-7</v>
      </c>
      <c r="BU1677" s="144">
        <v>6.14015E-6</v>
      </c>
      <c r="BV1677" s="136">
        <v>0</v>
      </c>
      <c r="BW1677" s="144">
        <v>3.7312647000000001E-7</v>
      </c>
      <c r="BX1677" s="144">
        <v>9.3044473000000004E-8</v>
      </c>
      <c r="BY1677" s="136">
        <v>0</v>
      </c>
      <c r="BZ1677" s="144">
        <v>1.4122149E-7</v>
      </c>
      <c r="CA1677" s="136">
        <v>0</v>
      </c>
      <c r="CB1677" s="136">
        <v>0</v>
      </c>
      <c r="CC1677" s="136">
        <v>0</v>
      </c>
      <c r="CD1677" s="136">
        <v>0</v>
      </c>
      <c r="CE1677" s="136">
        <v>0</v>
      </c>
      <c r="CF1677" s="144">
        <v>2.0032822E-7</v>
      </c>
      <c r="CG1677" s="144">
        <v>3.9372687999999999E-6</v>
      </c>
      <c r="CH1677" s="144">
        <v>9.8883663999999999E-8</v>
      </c>
      <c r="CI1677" s="136">
        <v>0</v>
      </c>
      <c r="CJ1677" s="203"/>
      <c r="CK1677" s="201"/>
      <c r="CL1677" s="89" t="s">
        <v>6035</v>
      </c>
      <c r="CM1677" s="235"/>
      <c r="CN1677" s="235"/>
      <c r="CO1677" s="140"/>
    </row>
    <row r="1678" spans="1:93" ht="14.5" customHeight="1">
      <c r="A1678" s="74" t="s">
        <v>6036</v>
      </c>
      <c r="B1678" s="129" t="s">
        <v>5931</v>
      </c>
      <c r="C1678" s="130" t="str">
        <f t="shared" si="902"/>
        <v>D.100.01.111</v>
      </c>
      <c r="D1678" s="131" t="s">
        <v>462</v>
      </c>
      <c r="E1678" s="129" t="s">
        <v>957</v>
      </c>
      <c r="F1678" s="132" t="s">
        <v>6038</v>
      </c>
      <c r="G1678" s="132">
        <f t="shared" si="903"/>
        <v>1.1644964833E-2</v>
      </c>
      <c r="H1678" s="348">
        <f t="shared" si="904"/>
        <v>1.1644964833E-2</v>
      </c>
      <c r="I1678" s="74"/>
      <c r="J1678" s="132">
        <f t="shared" si="905"/>
        <v>3.3402080400000002E-4</v>
      </c>
      <c r="K1678" s="132">
        <f t="shared" si="906"/>
        <v>8.3301494999999998E-4</v>
      </c>
      <c r="L1678" s="300">
        <f t="shared" si="907"/>
        <v>1.745966179E-3</v>
      </c>
      <c r="M1678" s="132">
        <v>8.7319628999999992E-3</v>
      </c>
      <c r="N1678" s="132">
        <v>4.9000613999999995E-4</v>
      </c>
      <c r="O1678" s="132">
        <v>3.4300881000000002E-4</v>
      </c>
      <c r="P1678" s="132">
        <v>2.8817464000000003E-4</v>
      </c>
      <c r="Q1678" s="304">
        <v>4.5846164000000003E-5</v>
      </c>
      <c r="R1678" s="132">
        <v>0</v>
      </c>
      <c r="S1678" s="132">
        <v>0</v>
      </c>
      <c r="T1678" s="132">
        <v>0</v>
      </c>
      <c r="U1678" s="304">
        <v>6.1126179E-5</v>
      </c>
      <c r="V1678" s="132">
        <v>0</v>
      </c>
      <c r="W1678" s="132">
        <v>1.6848399999999999E-3</v>
      </c>
      <c r="X1678" s="132">
        <v>0</v>
      </c>
      <c r="Y1678" s="132">
        <v>0</v>
      </c>
      <c r="Z1678" s="132">
        <v>0</v>
      </c>
      <c r="AA1678" s="74"/>
      <c r="AB1678" s="301">
        <f t="shared" si="908"/>
        <v>6.5653856390977428E-2</v>
      </c>
      <c r="AC1678" s="338">
        <f t="shared" si="909"/>
        <v>6.5653856390977428E-2</v>
      </c>
      <c r="AD1678" s="74"/>
      <c r="AE1678" s="136">
        <v>1.1237002</v>
      </c>
      <c r="AF1678" s="136">
        <v>0.73805843999999998</v>
      </c>
      <c r="AG1678" s="136">
        <v>0.22839280000000001</v>
      </c>
      <c r="AH1678" s="136">
        <v>0</v>
      </c>
      <c r="AI1678" s="136">
        <v>1.9606774E-2</v>
      </c>
      <c r="AJ1678" s="136">
        <v>8.5909516000000005E-2</v>
      </c>
      <c r="AK1678" s="136">
        <v>5.1732632000000001E-2</v>
      </c>
      <c r="AL1678" s="74"/>
      <c r="AM1678" s="133">
        <v>1.3055057E-3</v>
      </c>
      <c r="AN1678" s="340">
        <f t="shared" si="910"/>
        <v>1.3055057E-3</v>
      </c>
      <c r="AP1678" s="133">
        <v>1.2317544E-3</v>
      </c>
      <c r="AQ1678" s="145">
        <v>5.5126096000000003E-5</v>
      </c>
      <c r="AR1678" s="145">
        <v>1.8625176E-5</v>
      </c>
      <c r="AS1678" s="134">
        <f t="shared" si="911"/>
        <v>7.3846185497000004E-8</v>
      </c>
      <c r="AT1678" s="135">
        <f t="shared" si="912"/>
        <v>2.0386870091999999E-10</v>
      </c>
      <c r="AU1678" s="135">
        <f t="shared" si="913"/>
        <v>2.6085681393999997E-3</v>
      </c>
      <c r="AV1678" s="302">
        <v>6.0926779000000006E-8</v>
      </c>
      <c r="AW1678" s="302">
        <v>1.838308E-10</v>
      </c>
      <c r="AX1678" s="302">
        <v>5.0225200000000002E-15</v>
      </c>
      <c r="AY1678" s="303">
        <v>0</v>
      </c>
      <c r="AZ1678" s="303">
        <v>0</v>
      </c>
      <c r="BA1678" s="302">
        <v>4.2849497E-11</v>
      </c>
      <c r="BB1678" s="302">
        <v>1.2876557E-8</v>
      </c>
      <c r="BC1678" s="302">
        <v>6.0742693999999998E-12</v>
      </c>
      <c r="BD1678" s="302">
        <v>1.3958608999999999E-11</v>
      </c>
      <c r="BE1678" s="303">
        <v>0</v>
      </c>
      <c r="BF1678" s="303">
        <v>0</v>
      </c>
      <c r="BG1678" s="303">
        <v>0</v>
      </c>
      <c r="BH1678" s="303">
        <v>0</v>
      </c>
      <c r="BI1678" s="303">
        <v>0</v>
      </c>
      <c r="BJ1678" s="303">
        <v>0</v>
      </c>
      <c r="BK1678" s="303">
        <v>0</v>
      </c>
      <c r="BL1678" s="303">
        <v>0</v>
      </c>
      <c r="BM1678" s="302">
        <v>1.2337393999999999E-6</v>
      </c>
      <c r="BN1678" s="303">
        <v>2.6073343999999999E-3</v>
      </c>
      <c r="BO1678" s="303">
        <v>0</v>
      </c>
      <c r="BP1678" s="303">
        <v>0</v>
      </c>
      <c r="BQ1678" s="303">
        <v>0</v>
      </c>
      <c r="BR1678" s="74"/>
      <c r="BS1678" s="144">
        <v>3.3850819E-6</v>
      </c>
      <c r="BT1678" s="144">
        <v>1.103421E-7</v>
      </c>
      <c r="BU1678" s="144">
        <v>1.8306037E-6</v>
      </c>
      <c r="BV1678" s="136">
        <v>0</v>
      </c>
      <c r="BW1678" s="144">
        <v>1.1124268E-7</v>
      </c>
      <c r="BX1678" s="144">
        <v>2.7739967000000002E-8</v>
      </c>
      <c r="BY1678" s="136">
        <v>0</v>
      </c>
      <c r="BZ1678" s="144">
        <v>4.2103301000000003E-8</v>
      </c>
      <c r="CA1678" s="136">
        <v>0</v>
      </c>
      <c r="CB1678" s="136">
        <v>0</v>
      </c>
      <c r="CC1678" s="136">
        <v>0</v>
      </c>
      <c r="CD1678" s="136">
        <v>0</v>
      </c>
      <c r="CE1678" s="136">
        <v>0</v>
      </c>
      <c r="CF1678" s="144">
        <v>5.9725183000000003E-8</v>
      </c>
      <c r="CG1678" s="144">
        <v>1.1738441E-6</v>
      </c>
      <c r="CH1678" s="144">
        <v>2.9480844000000001E-8</v>
      </c>
      <c r="CI1678" s="136">
        <v>0</v>
      </c>
      <c r="CJ1678" s="203"/>
      <c r="CK1678" s="201"/>
      <c r="CL1678" s="89" t="s">
        <v>6039</v>
      </c>
      <c r="CM1678" s="235"/>
      <c r="CN1678" s="235"/>
      <c r="CO1678" s="140"/>
    </row>
    <row r="1679" spans="1:93" ht="14.5" customHeight="1">
      <c r="A1679" s="74" t="s">
        <v>6040</v>
      </c>
      <c r="B1679" s="129" t="s">
        <v>5931</v>
      </c>
      <c r="C1679" s="130" t="str">
        <f t="shared" si="902"/>
        <v>D.100.01.112</v>
      </c>
      <c r="D1679" s="131" t="s">
        <v>462</v>
      </c>
      <c r="E1679" s="129" t="s">
        <v>427</v>
      </c>
      <c r="F1679" s="132" t="s">
        <v>6042</v>
      </c>
      <c r="G1679" s="132">
        <f t="shared" si="903"/>
        <v>0.59457249550000002</v>
      </c>
      <c r="H1679" s="348">
        <f t="shared" si="904"/>
        <v>0.59457249550000002</v>
      </c>
      <c r="I1679" s="74"/>
      <c r="J1679" s="132">
        <f t="shared" si="905"/>
        <v>1.70545457E-2</v>
      </c>
      <c r="K1679" s="132">
        <f t="shared" si="906"/>
        <v>4.2532354999999994E-2</v>
      </c>
      <c r="L1679" s="300">
        <f t="shared" si="907"/>
        <v>8.914612479999999E-2</v>
      </c>
      <c r="M1679" s="132">
        <v>0.44583947000000002</v>
      </c>
      <c r="N1679" s="132">
        <v>2.5018896999999998E-2</v>
      </c>
      <c r="O1679" s="132">
        <v>1.7513457999999999E-2</v>
      </c>
      <c r="P1679" s="132">
        <v>1.4713716999999999E-2</v>
      </c>
      <c r="Q1679" s="132">
        <v>2.3408286999999999E-3</v>
      </c>
      <c r="R1679" s="132">
        <v>0</v>
      </c>
      <c r="S1679" s="132">
        <v>0</v>
      </c>
      <c r="T1679" s="132">
        <v>0</v>
      </c>
      <c r="U1679" s="132">
        <v>3.1210007999999999E-3</v>
      </c>
      <c r="V1679" s="132">
        <v>0</v>
      </c>
      <c r="W1679" s="132">
        <v>8.6025123999999994E-2</v>
      </c>
      <c r="X1679" s="132">
        <v>0</v>
      </c>
      <c r="Y1679" s="132">
        <v>0</v>
      </c>
      <c r="Z1679" s="132">
        <v>0</v>
      </c>
      <c r="AA1679" s="74"/>
      <c r="AB1679" s="301">
        <f t="shared" si="908"/>
        <v>3.3521764661654134</v>
      </c>
      <c r="AC1679" s="338">
        <f t="shared" si="909"/>
        <v>3.3521764661654134</v>
      </c>
      <c r="AD1679" s="74"/>
      <c r="AE1679" s="136">
        <v>57.374257999999998</v>
      </c>
      <c r="AF1679" s="136">
        <v>37.684033999999997</v>
      </c>
      <c r="AG1679" s="136">
        <v>11.661356</v>
      </c>
      <c r="AH1679" s="136">
        <v>0</v>
      </c>
      <c r="AI1679" s="136">
        <v>1.0010892</v>
      </c>
      <c r="AJ1679" s="136">
        <v>4.3863966999999997</v>
      </c>
      <c r="AK1679" s="136">
        <v>2.6413820000000001</v>
      </c>
      <c r="AL1679" s="74"/>
      <c r="AM1679" s="133">
        <v>6.6656942999999996E-2</v>
      </c>
      <c r="AN1679" s="340">
        <f t="shared" si="910"/>
        <v>6.6656942999999996E-2</v>
      </c>
      <c r="AP1679" s="133">
        <v>6.2891325999999997E-2</v>
      </c>
      <c r="AQ1679" s="133">
        <v>2.8146465999999998E-3</v>
      </c>
      <c r="AR1679" s="133">
        <v>9.5097045999999999E-4</v>
      </c>
      <c r="AS1679" s="134">
        <f t="shared" si="911"/>
        <v>3.7704631839000001E-6</v>
      </c>
      <c r="AT1679" s="135">
        <f t="shared" si="912"/>
        <v>1.0409196031500001E-8</v>
      </c>
      <c r="AU1679" s="135">
        <f t="shared" si="913"/>
        <v>0.13318914267699999</v>
      </c>
      <c r="AV1679" s="302">
        <v>3.1108198000000002E-6</v>
      </c>
      <c r="AW1679" s="302">
        <v>9.3860942000000007E-9</v>
      </c>
      <c r="AX1679" s="302">
        <v>2.5644150000000002E-13</v>
      </c>
      <c r="AY1679" s="303">
        <v>0</v>
      </c>
      <c r="AZ1679" s="303">
        <v>0</v>
      </c>
      <c r="BA1679" s="302">
        <v>2.1878239E-9</v>
      </c>
      <c r="BB1679" s="302">
        <v>6.5745556E-7</v>
      </c>
      <c r="BC1679" s="302">
        <v>3.1014206999999999E-10</v>
      </c>
      <c r="BD1679" s="302">
        <v>7.1270332000000003E-10</v>
      </c>
      <c r="BE1679" s="303">
        <v>0</v>
      </c>
      <c r="BF1679" s="303">
        <v>0</v>
      </c>
      <c r="BG1679" s="303">
        <v>0</v>
      </c>
      <c r="BH1679" s="303">
        <v>0</v>
      </c>
      <c r="BI1679" s="303">
        <v>0</v>
      </c>
      <c r="BJ1679" s="303">
        <v>0</v>
      </c>
      <c r="BK1679" s="303">
        <v>0</v>
      </c>
      <c r="BL1679" s="303">
        <v>0</v>
      </c>
      <c r="BM1679" s="302">
        <v>6.2992677000000001E-5</v>
      </c>
      <c r="BN1679" s="303">
        <v>0.13312615</v>
      </c>
      <c r="BO1679" s="303">
        <v>0</v>
      </c>
      <c r="BP1679" s="303">
        <v>0</v>
      </c>
      <c r="BQ1679" s="303">
        <v>0</v>
      </c>
      <c r="BR1679" s="74"/>
      <c r="BS1679" s="136">
        <v>1.7283663999999999E-4</v>
      </c>
      <c r="BT1679" s="144">
        <v>5.6338835000000002E-6</v>
      </c>
      <c r="BU1679" s="144">
        <v>9.3467574999999998E-5</v>
      </c>
      <c r="BV1679" s="136">
        <v>0</v>
      </c>
      <c r="BW1679" s="144">
        <v>5.6798656000000002E-6</v>
      </c>
      <c r="BX1679" s="144">
        <v>1.4163565000000001E-6</v>
      </c>
      <c r="BY1679" s="136">
        <v>0</v>
      </c>
      <c r="BZ1679" s="144">
        <v>2.1497243999999999E-6</v>
      </c>
      <c r="CA1679" s="136">
        <v>0</v>
      </c>
      <c r="CB1679" s="136">
        <v>0</v>
      </c>
      <c r="CC1679" s="136">
        <v>0</v>
      </c>
      <c r="CD1679" s="136">
        <v>0</v>
      </c>
      <c r="CE1679" s="136">
        <v>0</v>
      </c>
      <c r="CF1679" s="144">
        <v>3.0494683E-6</v>
      </c>
      <c r="CG1679" s="144">
        <v>5.9934523000000003E-5</v>
      </c>
      <c r="CH1679" s="144">
        <v>1.5052428E-6</v>
      </c>
      <c r="CI1679" s="136">
        <v>0</v>
      </c>
      <c r="CJ1679" s="203"/>
      <c r="CK1679" s="201"/>
      <c r="CL1679" s="89" t="s">
        <v>6043</v>
      </c>
      <c r="CM1679" s="235"/>
      <c r="CN1679" s="235"/>
    </row>
    <row r="1680" spans="1:93" ht="14.5" customHeight="1">
      <c r="A1680" s="74" t="s">
        <v>6044</v>
      </c>
      <c r="B1680" s="129" t="s">
        <v>5931</v>
      </c>
      <c r="C1680" s="130" t="str">
        <f t="shared" si="902"/>
        <v>D.100.01.113</v>
      </c>
      <c r="D1680" s="131" t="s">
        <v>462</v>
      </c>
      <c r="E1680" s="129" t="s">
        <v>427</v>
      </c>
      <c r="F1680" s="132" t="s">
        <v>6046</v>
      </c>
      <c r="G1680" s="132">
        <f t="shared" si="903"/>
        <v>1.0453782012999999</v>
      </c>
      <c r="H1680" s="348">
        <f t="shared" si="904"/>
        <v>1.0453782012999999</v>
      </c>
      <c r="I1680" s="74"/>
      <c r="J1680" s="132">
        <f t="shared" si="905"/>
        <v>2.99853263E-2</v>
      </c>
      <c r="K1680" s="132">
        <f t="shared" si="906"/>
        <v>7.4780447E-2</v>
      </c>
      <c r="L1680" s="300">
        <f t="shared" si="907"/>
        <v>0.15673683799999999</v>
      </c>
      <c r="M1680" s="132">
        <v>0.78387558999999996</v>
      </c>
      <c r="N1680" s="132">
        <v>4.3988260000000001E-2</v>
      </c>
      <c r="O1680" s="132">
        <v>3.0792186999999999E-2</v>
      </c>
      <c r="P1680" s="132">
        <v>2.5869678E-2</v>
      </c>
      <c r="Q1680" s="132">
        <v>4.1156483000000001E-3</v>
      </c>
      <c r="R1680" s="132">
        <v>0</v>
      </c>
      <c r="S1680" s="132">
        <v>0</v>
      </c>
      <c r="T1680" s="132">
        <v>0</v>
      </c>
      <c r="U1680" s="132">
        <v>5.4873480000000004E-3</v>
      </c>
      <c r="V1680" s="132">
        <v>0</v>
      </c>
      <c r="W1680" s="132">
        <v>0.15124948999999999</v>
      </c>
      <c r="X1680" s="132">
        <v>0</v>
      </c>
      <c r="Y1680" s="132">
        <v>0</v>
      </c>
      <c r="Z1680" s="132">
        <v>0</v>
      </c>
      <c r="AA1680" s="74"/>
      <c r="AB1680" s="301">
        <f t="shared" si="908"/>
        <v>5.893801428571428</v>
      </c>
      <c r="AC1680" s="338">
        <f t="shared" si="909"/>
        <v>5.893801428571428</v>
      </c>
      <c r="AD1680" s="74"/>
      <c r="AE1680" s="136">
        <v>100.8755</v>
      </c>
      <c r="AF1680" s="136">
        <v>66.256120999999993</v>
      </c>
      <c r="AG1680" s="136">
        <v>20.503011999999998</v>
      </c>
      <c r="AH1680" s="136">
        <v>0</v>
      </c>
      <c r="AI1680" s="136">
        <v>1.7601165000000001</v>
      </c>
      <c r="AJ1680" s="136">
        <v>7.7121687999999997</v>
      </c>
      <c r="AK1680" s="136">
        <v>4.6440815000000004</v>
      </c>
      <c r="AL1680" s="74"/>
      <c r="AM1680" s="133">
        <v>0.11719633</v>
      </c>
      <c r="AN1680" s="340">
        <f t="shared" si="910"/>
        <v>0.11719633</v>
      </c>
      <c r="AP1680" s="133">
        <v>0.11057562</v>
      </c>
      <c r="AQ1680" s="133">
        <v>4.9487155999999996E-3</v>
      </c>
      <c r="AR1680" s="133">
        <v>1.6719975999999999E-3</v>
      </c>
      <c r="AS1680" s="134">
        <f t="shared" si="911"/>
        <v>6.6292336351E-6</v>
      </c>
      <c r="AT1680" s="135">
        <f t="shared" si="912"/>
        <v>1.8301463105810001E-8</v>
      </c>
      <c r="AU1680" s="135">
        <f t="shared" si="913"/>
        <v>0.23417333381</v>
      </c>
      <c r="AV1680" s="302">
        <v>5.4694477000000003E-6</v>
      </c>
      <c r="AW1680" s="302">
        <v>1.6502644000000001E-8</v>
      </c>
      <c r="AX1680" s="302">
        <v>4.5087580999999998E-13</v>
      </c>
      <c r="AY1680" s="303">
        <v>0</v>
      </c>
      <c r="AZ1680" s="303">
        <v>0</v>
      </c>
      <c r="BA1680" s="302">
        <v>3.8466351E-9</v>
      </c>
      <c r="BB1680" s="302">
        <v>1.1559393000000001E-6</v>
      </c>
      <c r="BC1680" s="302">
        <v>5.4529222999999999E-10</v>
      </c>
      <c r="BD1680" s="302">
        <v>1.2530759999999999E-9</v>
      </c>
      <c r="BE1680" s="303">
        <v>0</v>
      </c>
      <c r="BF1680" s="303">
        <v>0</v>
      </c>
      <c r="BG1680" s="303">
        <v>0</v>
      </c>
      <c r="BH1680" s="303">
        <v>0</v>
      </c>
      <c r="BI1680" s="303">
        <v>0</v>
      </c>
      <c r="BJ1680" s="303">
        <v>0</v>
      </c>
      <c r="BK1680" s="303">
        <v>0</v>
      </c>
      <c r="BL1680" s="303">
        <v>0</v>
      </c>
      <c r="BM1680" s="303">
        <v>1.1075381E-4</v>
      </c>
      <c r="BN1680" s="303">
        <v>0.23406257999999999</v>
      </c>
      <c r="BO1680" s="303">
        <v>0</v>
      </c>
      <c r="BP1680" s="303">
        <v>0</v>
      </c>
      <c r="BQ1680" s="303">
        <v>0</v>
      </c>
      <c r="BR1680" s="74"/>
      <c r="BS1680" s="136">
        <v>3.0388162E-4</v>
      </c>
      <c r="BT1680" s="144">
        <v>9.9055019000000008E-6</v>
      </c>
      <c r="BU1680" s="136">
        <v>1.6433482000000001E-4</v>
      </c>
      <c r="BV1680" s="136">
        <v>0</v>
      </c>
      <c r="BW1680" s="144">
        <v>9.9863476999999994E-6</v>
      </c>
      <c r="BX1680" s="144">
        <v>2.4902400000000001E-6</v>
      </c>
      <c r="BY1680" s="136">
        <v>0</v>
      </c>
      <c r="BZ1680" s="144">
        <v>3.7796484E-6</v>
      </c>
      <c r="CA1680" s="136">
        <v>0</v>
      </c>
      <c r="CB1680" s="136">
        <v>0</v>
      </c>
      <c r="CC1680" s="136">
        <v>0</v>
      </c>
      <c r="CD1680" s="136">
        <v>0</v>
      </c>
      <c r="CE1680" s="136">
        <v>0</v>
      </c>
      <c r="CF1680" s="144">
        <v>5.3615795000000002E-6</v>
      </c>
      <c r="CG1680" s="136">
        <v>1.0537696E-4</v>
      </c>
      <c r="CH1680" s="144">
        <v>2.6465199000000002E-6</v>
      </c>
      <c r="CI1680" s="136">
        <v>0</v>
      </c>
      <c r="CJ1680" s="203"/>
      <c r="CK1680" s="201"/>
      <c r="CL1680" s="89" t="s">
        <v>6047</v>
      </c>
      <c r="CM1680" s="235"/>
      <c r="CN1680" s="235"/>
    </row>
    <row r="1681" spans="1:92" ht="14.5" customHeight="1">
      <c r="A1681" s="74" t="s">
        <v>6048</v>
      </c>
      <c r="B1681" s="129" t="s">
        <v>5931</v>
      </c>
      <c r="C1681" s="130" t="str">
        <f t="shared" si="902"/>
        <v>D.100.01.114</v>
      </c>
      <c r="D1681" s="131" t="s">
        <v>462</v>
      </c>
      <c r="E1681" s="129" t="s">
        <v>427</v>
      </c>
      <c r="F1681" s="132" t="s">
        <v>6050</v>
      </c>
      <c r="G1681" s="132">
        <f t="shared" si="903"/>
        <v>0.11509106971999999</v>
      </c>
      <c r="H1681" s="348">
        <f t="shared" si="904"/>
        <v>0.11509106971999999</v>
      </c>
      <c r="I1681" s="74"/>
      <c r="J1681" s="132">
        <f t="shared" si="905"/>
        <v>3.30123892E-3</v>
      </c>
      <c r="K1681" s="132">
        <f t="shared" si="906"/>
        <v>8.2329644000000007E-3</v>
      </c>
      <c r="L1681" s="300">
        <f t="shared" si="907"/>
        <v>1.7255966399999999E-2</v>
      </c>
      <c r="M1681" s="132">
        <v>8.63009E-2</v>
      </c>
      <c r="N1681" s="132">
        <v>4.8428940000000004E-3</v>
      </c>
      <c r="O1681" s="132">
        <v>3.3900703999999999E-3</v>
      </c>
      <c r="P1681" s="132">
        <v>2.8481259999999999E-3</v>
      </c>
      <c r="Q1681" s="132">
        <v>4.5311291999999999E-4</v>
      </c>
      <c r="R1681" s="132">
        <v>0</v>
      </c>
      <c r="S1681" s="132">
        <v>0</v>
      </c>
      <c r="T1681" s="132">
        <v>0</v>
      </c>
      <c r="U1681" s="132">
        <v>6.0413039999999995E-4</v>
      </c>
      <c r="V1681" s="132">
        <v>0</v>
      </c>
      <c r="W1681" s="132">
        <v>1.6651836E-2</v>
      </c>
      <c r="X1681" s="132">
        <v>0</v>
      </c>
      <c r="Y1681" s="132">
        <v>0</v>
      </c>
      <c r="Z1681" s="132">
        <v>0</v>
      </c>
      <c r="AA1681" s="74"/>
      <c r="AB1681" s="301">
        <f t="shared" si="908"/>
        <v>0.648878947368421</v>
      </c>
      <c r="AC1681" s="338">
        <f t="shared" si="909"/>
        <v>0.648878947368421</v>
      </c>
      <c r="AD1681" s="74"/>
      <c r="AE1681" s="136">
        <v>11.105903</v>
      </c>
      <c r="AF1681" s="136">
        <v>7.2944775999999996</v>
      </c>
      <c r="AG1681" s="136">
        <v>2.2572822000000001</v>
      </c>
      <c r="AH1681" s="136">
        <v>0</v>
      </c>
      <c r="AI1681" s="136">
        <v>0.19378028999999999</v>
      </c>
      <c r="AJ1681" s="136">
        <v>0.84907237999999996</v>
      </c>
      <c r="AK1681" s="136">
        <v>0.51129084999999996</v>
      </c>
      <c r="AL1681" s="74"/>
      <c r="AM1681" s="133">
        <v>1.2902748E-2</v>
      </c>
      <c r="AN1681" s="340">
        <f t="shared" si="910"/>
        <v>1.2902748E-2</v>
      </c>
      <c r="AP1681" s="133">
        <v>1.2173839000000001E-2</v>
      </c>
      <c r="AQ1681" s="133">
        <v>5.4482958999999996E-4</v>
      </c>
      <c r="AR1681" s="133">
        <v>1.8407883E-4</v>
      </c>
      <c r="AS1681" s="134">
        <f t="shared" si="911"/>
        <v>7.2984646587000001E-7</v>
      </c>
      <c r="AT1681" s="135">
        <f t="shared" si="912"/>
        <v>2.0149023582399999E-9</v>
      </c>
      <c r="AU1681" s="135">
        <f t="shared" si="913"/>
        <v>2.5781348457999998E-2</v>
      </c>
      <c r="AV1681" s="302">
        <v>6.0215966000000002E-7</v>
      </c>
      <c r="AW1681" s="302">
        <v>1.8168611E-9</v>
      </c>
      <c r="AX1681" s="302">
        <v>4.9639240000000002E-14</v>
      </c>
      <c r="AY1681" s="303">
        <v>0</v>
      </c>
      <c r="AZ1681" s="303">
        <v>0</v>
      </c>
      <c r="BA1681" s="302">
        <v>4.2349586999999999E-10</v>
      </c>
      <c r="BB1681" s="302">
        <v>1.2726331000000001E-7</v>
      </c>
      <c r="BC1681" s="302">
        <v>6.0034029000000004E-11</v>
      </c>
      <c r="BD1681" s="302">
        <v>1.3795759E-10</v>
      </c>
      <c r="BE1681" s="303">
        <v>0</v>
      </c>
      <c r="BF1681" s="303">
        <v>0</v>
      </c>
      <c r="BG1681" s="303">
        <v>0</v>
      </c>
      <c r="BH1681" s="303">
        <v>0</v>
      </c>
      <c r="BI1681" s="303">
        <v>0</v>
      </c>
      <c r="BJ1681" s="303">
        <v>0</v>
      </c>
      <c r="BK1681" s="303">
        <v>0</v>
      </c>
      <c r="BL1681" s="303">
        <v>0</v>
      </c>
      <c r="BM1681" s="302">
        <v>1.2193457999999999E-5</v>
      </c>
      <c r="BN1681" s="303">
        <v>2.5769154999999998E-2</v>
      </c>
      <c r="BO1681" s="303">
        <v>0</v>
      </c>
      <c r="BP1681" s="303">
        <v>0</v>
      </c>
      <c r="BQ1681" s="303">
        <v>0</v>
      </c>
      <c r="BR1681" s="74"/>
      <c r="BS1681" s="144">
        <v>3.3455893E-5</v>
      </c>
      <c r="BT1681" s="144">
        <v>1.0905477E-6</v>
      </c>
      <c r="BU1681" s="144">
        <v>1.8092467E-5</v>
      </c>
      <c r="BV1681" s="136">
        <v>0</v>
      </c>
      <c r="BW1681" s="144">
        <v>1.0994484E-6</v>
      </c>
      <c r="BX1681" s="144">
        <v>2.7416334000000001E-7</v>
      </c>
      <c r="BY1681" s="136">
        <v>0</v>
      </c>
      <c r="BZ1681" s="144">
        <v>4.1612095E-7</v>
      </c>
      <c r="CA1681" s="136">
        <v>0</v>
      </c>
      <c r="CB1681" s="136">
        <v>0</v>
      </c>
      <c r="CC1681" s="136">
        <v>0</v>
      </c>
      <c r="CD1681" s="136">
        <v>0</v>
      </c>
      <c r="CE1681" s="136">
        <v>0</v>
      </c>
      <c r="CF1681" s="144">
        <v>5.9028388999999999E-7</v>
      </c>
      <c r="CG1681" s="144">
        <v>1.1601493E-5</v>
      </c>
      <c r="CH1681" s="144">
        <v>2.9136901E-7</v>
      </c>
      <c r="CI1681" s="136">
        <v>0</v>
      </c>
      <c r="CJ1681" s="203"/>
      <c r="CK1681" s="201"/>
      <c r="CL1681" s="89" t="s">
        <v>6051</v>
      </c>
      <c r="CM1681" s="235"/>
      <c r="CN1681" s="235"/>
    </row>
    <row r="1682" spans="1:92" ht="14.5" customHeight="1">
      <c r="A1682" s="74" t="s">
        <v>6052</v>
      </c>
      <c r="B1682" s="129" t="s">
        <v>5931</v>
      </c>
      <c r="C1682" s="130" t="str">
        <f t="shared" si="902"/>
        <v>D.100.01.115</v>
      </c>
      <c r="D1682" s="131" t="s">
        <v>462</v>
      </c>
      <c r="E1682" s="129" t="s">
        <v>427</v>
      </c>
      <c r="F1682" s="132" t="s">
        <v>6054</v>
      </c>
      <c r="G1682" s="132">
        <f t="shared" si="903"/>
        <v>0.24939633171</v>
      </c>
      <c r="H1682" s="348">
        <f t="shared" si="904"/>
        <v>0.24939633171</v>
      </c>
      <c r="I1682" s="74"/>
      <c r="J1682" s="132">
        <f t="shared" si="905"/>
        <v>7.1536123099999998E-3</v>
      </c>
      <c r="K1682" s="132">
        <f t="shared" si="906"/>
        <v>1.78404034E-2</v>
      </c>
      <c r="L1682" s="300">
        <f t="shared" si="907"/>
        <v>3.7392775999999996E-2</v>
      </c>
      <c r="M1682" s="132">
        <v>0.18700954</v>
      </c>
      <c r="N1682" s="132">
        <v>1.0494298000000001E-2</v>
      </c>
      <c r="O1682" s="132">
        <v>7.3461053999999996E-3</v>
      </c>
      <c r="P1682" s="132">
        <v>6.1717402999999999E-3</v>
      </c>
      <c r="Q1682" s="132">
        <v>9.8187200999999991E-4</v>
      </c>
      <c r="R1682" s="132">
        <v>0</v>
      </c>
      <c r="S1682" s="132">
        <v>0</v>
      </c>
      <c r="T1682" s="132">
        <v>0</v>
      </c>
      <c r="U1682" s="132">
        <v>1.3091190000000001E-3</v>
      </c>
      <c r="V1682" s="132">
        <v>0</v>
      </c>
      <c r="W1682" s="132">
        <v>3.6083656999999998E-2</v>
      </c>
      <c r="X1682" s="132">
        <v>0</v>
      </c>
      <c r="Y1682" s="132">
        <v>0</v>
      </c>
      <c r="Z1682" s="132">
        <v>0</v>
      </c>
      <c r="AA1682" s="74"/>
      <c r="AB1682" s="301">
        <f t="shared" si="908"/>
        <v>1.4060867669172932</v>
      </c>
      <c r="AC1682" s="338">
        <f t="shared" si="909"/>
        <v>1.4060867669172932</v>
      </c>
      <c r="AD1682" s="74"/>
      <c r="AE1682" s="136">
        <v>24.065912000000001</v>
      </c>
      <c r="AF1682" s="136">
        <v>15.806751999999999</v>
      </c>
      <c r="AG1682" s="136">
        <v>4.8914125000000004</v>
      </c>
      <c r="AH1682" s="136">
        <v>0</v>
      </c>
      <c r="AI1682" s="136">
        <v>0.41991174999999997</v>
      </c>
      <c r="AJ1682" s="136">
        <v>1.8398954999999999</v>
      </c>
      <c r="AK1682" s="136">
        <v>1.1079405</v>
      </c>
      <c r="AL1682" s="74"/>
      <c r="AM1682" s="133">
        <v>2.7959578999999998E-2</v>
      </c>
      <c r="AN1682" s="340">
        <f t="shared" si="910"/>
        <v>2.7959578999999998E-2</v>
      </c>
      <c r="AP1682" s="133">
        <v>2.6380073E-2</v>
      </c>
      <c r="AQ1682" s="133">
        <v>1.1806172E-3</v>
      </c>
      <c r="AR1682" s="133">
        <v>3.9888918999999998E-4</v>
      </c>
      <c r="AS1682" s="134">
        <f t="shared" si="911"/>
        <v>1.5815391334000001E-6</v>
      </c>
      <c r="AT1682" s="135">
        <f t="shared" si="912"/>
        <v>4.36618794564E-9</v>
      </c>
      <c r="AU1682" s="135">
        <f t="shared" si="913"/>
        <v>5.5866833584999998E-2</v>
      </c>
      <c r="AV1682" s="302">
        <v>1.3048484999999999E-6</v>
      </c>
      <c r="AW1682" s="302">
        <v>3.9370429000000004E-9</v>
      </c>
      <c r="AX1682" s="302">
        <v>1.0756564000000001E-13</v>
      </c>
      <c r="AY1682" s="303">
        <v>0</v>
      </c>
      <c r="AZ1682" s="303">
        <v>0</v>
      </c>
      <c r="BA1682" s="302">
        <v>9.1769340000000001E-10</v>
      </c>
      <c r="BB1682" s="302">
        <v>2.7577294000000001E-7</v>
      </c>
      <c r="BC1682" s="302">
        <v>1.300906E-10</v>
      </c>
      <c r="BD1682" s="302">
        <v>2.9894687999999999E-10</v>
      </c>
      <c r="BE1682" s="303">
        <v>0</v>
      </c>
      <c r="BF1682" s="303">
        <v>0</v>
      </c>
      <c r="BG1682" s="303">
        <v>0</v>
      </c>
      <c r="BH1682" s="303">
        <v>0</v>
      </c>
      <c r="BI1682" s="303">
        <v>0</v>
      </c>
      <c r="BJ1682" s="303">
        <v>0</v>
      </c>
      <c r="BK1682" s="303">
        <v>0</v>
      </c>
      <c r="BL1682" s="303">
        <v>0</v>
      </c>
      <c r="BM1682" s="302">
        <v>2.6422584999999999E-5</v>
      </c>
      <c r="BN1682" s="303">
        <v>5.5840411E-2</v>
      </c>
      <c r="BO1682" s="303">
        <v>0</v>
      </c>
      <c r="BP1682" s="303">
        <v>0</v>
      </c>
      <c r="BQ1682" s="303">
        <v>0</v>
      </c>
      <c r="BR1682" s="74"/>
      <c r="BS1682" s="144">
        <v>7.2497171000000002E-5</v>
      </c>
      <c r="BT1682" s="144">
        <v>2.3631598999999999E-6</v>
      </c>
      <c r="BU1682" s="144">
        <v>3.9205429999999998E-5</v>
      </c>
      <c r="BV1682" s="136">
        <v>0</v>
      </c>
      <c r="BW1682" s="144">
        <v>2.3824472999999999E-6</v>
      </c>
      <c r="BX1682" s="144">
        <v>5.9409763000000004E-7</v>
      </c>
      <c r="BY1682" s="136">
        <v>0</v>
      </c>
      <c r="BZ1682" s="144">
        <v>9.0171234999999999E-7</v>
      </c>
      <c r="CA1682" s="136">
        <v>0</v>
      </c>
      <c r="CB1682" s="136">
        <v>0</v>
      </c>
      <c r="CC1682" s="136">
        <v>0</v>
      </c>
      <c r="CD1682" s="136">
        <v>0</v>
      </c>
      <c r="CE1682" s="136">
        <v>0</v>
      </c>
      <c r="CF1682" s="144">
        <v>1.2791143E-6</v>
      </c>
      <c r="CG1682" s="144">
        <v>2.5139827999999999E-5</v>
      </c>
      <c r="CH1682" s="144">
        <v>6.3138141000000001E-7</v>
      </c>
      <c r="CI1682" s="136">
        <v>0</v>
      </c>
      <c r="CJ1682" s="203"/>
      <c r="CK1682" s="201"/>
      <c r="CL1682" s="89" t="s">
        <v>6055</v>
      </c>
      <c r="CM1682" s="235"/>
      <c r="CN1682" s="235"/>
    </row>
    <row r="1683" spans="1:92" ht="14.5" customHeight="1">
      <c r="A1683" s="74" t="s">
        <v>6056</v>
      </c>
      <c r="B1683" s="129" t="s">
        <v>5931</v>
      </c>
      <c r="C1683" s="130" t="str">
        <f t="shared" si="902"/>
        <v>D.100.01.116</v>
      </c>
      <c r="D1683" s="131" t="s">
        <v>462</v>
      </c>
      <c r="E1683" s="129" t="s">
        <v>427</v>
      </c>
      <c r="F1683" s="132" t="s">
        <v>6058</v>
      </c>
      <c r="G1683" s="132">
        <f t="shared" si="903"/>
        <v>0.37409449789999999</v>
      </c>
      <c r="H1683" s="348">
        <f t="shared" si="904"/>
        <v>0.37409449789999999</v>
      </c>
      <c r="I1683" s="74"/>
      <c r="J1683" s="132">
        <f t="shared" si="905"/>
        <v>1.07304184E-2</v>
      </c>
      <c r="K1683" s="132">
        <f t="shared" si="906"/>
        <v>2.6760605E-2</v>
      </c>
      <c r="L1683" s="300">
        <f t="shared" si="907"/>
        <v>5.6089164500000004E-2</v>
      </c>
      <c r="M1683" s="132">
        <v>0.28051430999999999</v>
      </c>
      <c r="N1683" s="132">
        <v>1.5741446999999999E-2</v>
      </c>
      <c r="O1683" s="132">
        <v>1.1019157999999999E-2</v>
      </c>
      <c r="P1683" s="132">
        <v>9.2576103999999996E-3</v>
      </c>
      <c r="Q1683" s="132">
        <v>1.4728079999999999E-3</v>
      </c>
      <c r="R1683" s="132">
        <v>0</v>
      </c>
      <c r="S1683" s="132">
        <v>0</v>
      </c>
      <c r="T1683" s="132">
        <v>0</v>
      </c>
      <c r="U1683" s="132">
        <v>1.9636785000000001E-3</v>
      </c>
      <c r="V1683" s="132">
        <v>0</v>
      </c>
      <c r="W1683" s="132">
        <v>5.4125486E-2</v>
      </c>
      <c r="X1683" s="132">
        <v>0</v>
      </c>
      <c r="Y1683" s="132">
        <v>0</v>
      </c>
      <c r="Z1683" s="132">
        <v>0</v>
      </c>
      <c r="AA1683" s="74"/>
      <c r="AB1683" s="301">
        <f t="shared" si="908"/>
        <v>2.1091301503759396</v>
      </c>
      <c r="AC1683" s="338">
        <f t="shared" si="909"/>
        <v>2.1091301503759396</v>
      </c>
      <c r="AD1683" s="74"/>
      <c r="AE1683" s="136">
        <v>36.098868000000003</v>
      </c>
      <c r="AF1683" s="136">
        <v>23.710127</v>
      </c>
      <c r="AG1683" s="136">
        <v>7.3371187999999998</v>
      </c>
      <c r="AH1683" s="136">
        <v>0</v>
      </c>
      <c r="AI1683" s="136">
        <v>0.62986761999999996</v>
      </c>
      <c r="AJ1683" s="136">
        <v>2.7598432000000002</v>
      </c>
      <c r="AK1683" s="136">
        <v>1.6619108</v>
      </c>
      <c r="AL1683" s="74"/>
      <c r="AM1683" s="133">
        <v>4.1939368999999997E-2</v>
      </c>
      <c r="AN1683" s="340">
        <f t="shared" si="910"/>
        <v>4.1939368999999997E-2</v>
      </c>
      <c r="AP1683" s="133">
        <v>3.9570108999999999E-2</v>
      </c>
      <c r="AQ1683" s="133">
        <v>1.7709258000000001E-3</v>
      </c>
      <c r="AR1683" s="133">
        <v>5.9833379000000003E-4</v>
      </c>
      <c r="AS1683" s="134">
        <f t="shared" si="911"/>
        <v>2.3723087400999999E-6</v>
      </c>
      <c r="AT1683" s="135">
        <f t="shared" si="912"/>
        <v>6.5492819784600003E-9</v>
      </c>
      <c r="AU1683" s="135">
        <f t="shared" si="913"/>
        <v>8.3800250877999999E-2</v>
      </c>
      <c r="AV1683" s="302">
        <v>1.9572727999999999E-6</v>
      </c>
      <c r="AW1683" s="302">
        <v>5.9055644000000002E-9</v>
      </c>
      <c r="AX1683" s="302">
        <v>1.6134845999999999E-13</v>
      </c>
      <c r="AY1683" s="303">
        <v>0</v>
      </c>
      <c r="AZ1683" s="303">
        <v>0</v>
      </c>
      <c r="BA1683" s="302">
        <v>1.3765400999999999E-9</v>
      </c>
      <c r="BB1683" s="302">
        <v>4.1365940000000001E-7</v>
      </c>
      <c r="BC1683" s="302">
        <v>1.9513590999999999E-10</v>
      </c>
      <c r="BD1683" s="302">
        <v>4.4842032000000002E-10</v>
      </c>
      <c r="BE1683" s="303">
        <v>0</v>
      </c>
      <c r="BF1683" s="303">
        <v>0</v>
      </c>
      <c r="BG1683" s="303">
        <v>0</v>
      </c>
      <c r="BH1683" s="303">
        <v>0</v>
      </c>
      <c r="BI1683" s="303">
        <v>0</v>
      </c>
      <c r="BJ1683" s="303">
        <v>0</v>
      </c>
      <c r="BK1683" s="303">
        <v>0</v>
      </c>
      <c r="BL1683" s="303">
        <v>0</v>
      </c>
      <c r="BM1683" s="302">
        <v>3.9633878E-5</v>
      </c>
      <c r="BN1683" s="303">
        <v>8.3760616999999996E-2</v>
      </c>
      <c r="BO1683" s="303">
        <v>0</v>
      </c>
      <c r="BP1683" s="303">
        <v>0</v>
      </c>
      <c r="BQ1683" s="303">
        <v>0</v>
      </c>
      <c r="BR1683" s="74"/>
      <c r="BS1683" s="136">
        <v>1.0874576E-4</v>
      </c>
      <c r="BT1683" s="144">
        <v>3.5447398000000001E-6</v>
      </c>
      <c r="BU1683" s="144">
        <v>5.8808145E-5</v>
      </c>
      <c r="BV1683" s="136">
        <v>0</v>
      </c>
      <c r="BW1683" s="144">
        <v>3.5736709000000001E-6</v>
      </c>
      <c r="BX1683" s="144">
        <v>8.9114644999999997E-7</v>
      </c>
      <c r="BY1683" s="136">
        <v>0</v>
      </c>
      <c r="BZ1683" s="144">
        <v>1.3525685000000001E-6</v>
      </c>
      <c r="CA1683" s="136">
        <v>0</v>
      </c>
      <c r="CB1683" s="136">
        <v>0</v>
      </c>
      <c r="CC1683" s="136">
        <v>0</v>
      </c>
      <c r="CD1683" s="136">
        <v>0</v>
      </c>
      <c r="CE1683" s="136">
        <v>0</v>
      </c>
      <c r="CF1683" s="144">
        <v>1.9186714999999999E-6</v>
      </c>
      <c r="CG1683" s="144">
        <v>3.7709741999999997E-5</v>
      </c>
      <c r="CH1683" s="144">
        <v>9.4707210999999995E-7</v>
      </c>
      <c r="CI1683" s="136">
        <v>0</v>
      </c>
      <c r="CJ1683" s="203"/>
      <c r="CK1683" s="201"/>
      <c r="CL1683" s="89" t="s">
        <v>6059</v>
      </c>
      <c r="CM1683" s="235"/>
      <c r="CN1683" s="235"/>
    </row>
    <row r="1684" spans="1:92" ht="14.5" customHeight="1">
      <c r="A1684" s="74" t="s">
        <v>6060</v>
      </c>
      <c r="B1684" s="129" t="s">
        <v>5931</v>
      </c>
      <c r="C1684" s="130" t="str">
        <f t="shared" si="902"/>
        <v>D.100.01.117</v>
      </c>
      <c r="D1684" s="131" t="s">
        <v>462</v>
      </c>
      <c r="E1684" s="129" t="s">
        <v>427</v>
      </c>
      <c r="F1684" s="132" t="s">
        <v>6062</v>
      </c>
      <c r="G1684" s="132">
        <f t="shared" si="903"/>
        <v>0.44396428960000001</v>
      </c>
      <c r="H1684" s="348">
        <f t="shared" si="904"/>
        <v>0.44396428960000001</v>
      </c>
      <c r="I1684" s="74"/>
      <c r="J1684" s="132">
        <f t="shared" si="905"/>
        <v>1.2734542999999999E-2</v>
      </c>
      <c r="K1684" s="132">
        <f t="shared" si="906"/>
        <v>3.1758695000000003E-2</v>
      </c>
      <c r="L1684" s="300">
        <f t="shared" si="907"/>
        <v>6.65649616E-2</v>
      </c>
      <c r="M1684" s="132">
        <v>0.33290608999999999</v>
      </c>
      <c r="N1684" s="132">
        <v>1.8681484000000002E-2</v>
      </c>
      <c r="O1684" s="132">
        <v>1.3077211E-2</v>
      </c>
      <c r="P1684" s="132">
        <v>1.0986658E-2</v>
      </c>
      <c r="Q1684" s="132">
        <v>1.747885E-3</v>
      </c>
      <c r="R1684" s="132">
        <v>0</v>
      </c>
      <c r="S1684" s="132">
        <v>0</v>
      </c>
      <c r="T1684" s="132">
        <v>0</v>
      </c>
      <c r="U1684" s="132">
        <v>2.3304355999999998E-3</v>
      </c>
      <c r="V1684" s="132">
        <v>0</v>
      </c>
      <c r="W1684" s="132">
        <v>6.4234526E-2</v>
      </c>
      <c r="X1684" s="132">
        <v>0</v>
      </c>
      <c r="Y1684" s="132">
        <v>0</v>
      </c>
      <c r="Z1684" s="132">
        <v>0</v>
      </c>
      <c r="AA1684" s="74"/>
      <c r="AB1684" s="301">
        <f t="shared" si="908"/>
        <v>2.5030533082706765</v>
      </c>
      <c r="AC1684" s="338">
        <f t="shared" si="909"/>
        <v>2.5030533082706765</v>
      </c>
      <c r="AD1684" s="74"/>
      <c r="AE1684" s="136">
        <v>42.841068999999997</v>
      </c>
      <c r="AF1684" s="136">
        <v>28.138477999999999</v>
      </c>
      <c r="AG1684" s="136">
        <v>8.7074756000000004</v>
      </c>
      <c r="AH1684" s="136">
        <v>0</v>
      </c>
      <c r="AI1684" s="136">
        <v>0.74750826999999997</v>
      </c>
      <c r="AJ1684" s="136">
        <v>3.2753003000000001</v>
      </c>
      <c r="AK1684" s="136">
        <v>1.9723066</v>
      </c>
      <c r="AL1684" s="74"/>
      <c r="AM1684" s="133">
        <v>4.9772403E-2</v>
      </c>
      <c r="AN1684" s="340">
        <f t="shared" si="910"/>
        <v>4.9772403E-2</v>
      </c>
      <c r="AP1684" s="133">
        <v>4.6960636E-2</v>
      </c>
      <c r="AQ1684" s="133">
        <v>2.1016823999999998E-3</v>
      </c>
      <c r="AR1684" s="133">
        <v>7.1008485000000001E-4</v>
      </c>
      <c r="AS1684" s="134">
        <f t="shared" si="911"/>
        <v>2.8153857870999998E-6</v>
      </c>
      <c r="AT1684" s="135">
        <f t="shared" si="912"/>
        <v>7.7724941735800005E-9</v>
      </c>
      <c r="AU1684" s="135">
        <f t="shared" si="913"/>
        <v>9.9451659314000004E-2</v>
      </c>
      <c r="AV1684" s="302">
        <v>2.3228334000000001E-6</v>
      </c>
      <c r="AW1684" s="302">
        <v>7.0085492000000003E-9</v>
      </c>
      <c r="AX1684" s="302">
        <v>1.9148357999999999E-13</v>
      </c>
      <c r="AY1684" s="303">
        <v>0</v>
      </c>
      <c r="AZ1684" s="303">
        <v>0</v>
      </c>
      <c r="BA1684" s="302">
        <v>1.6336371000000001E-9</v>
      </c>
      <c r="BB1684" s="302">
        <v>4.9091874999999997E-7</v>
      </c>
      <c r="BC1684" s="302">
        <v>2.3158151999999999E-10</v>
      </c>
      <c r="BD1684" s="302">
        <v>5.3217197000000002E-10</v>
      </c>
      <c r="BE1684" s="303">
        <v>0</v>
      </c>
      <c r="BF1684" s="303">
        <v>0</v>
      </c>
      <c r="BG1684" s="303">
        <v>0</v>
      </c>
      <c r="BH1684" s="303">
        <v>0</v>
      </c>
      <c r="BI1684" s="303">
        <v>0</v>
      </c>
      <c r="BJ1684" s="303">
        <v>0</v>
      </c>
      <c r="BK1684" s="303">
        <v>0</v>
      </c>
      <c r="BL1684" s="303">
        <v>0</v>
      </c>
      <c r="BM1684" s="302">
        <v>4.7036314000000001E-5</v>
      </c>
      <c r="BN1684" s="303">
        <v>9.9404622999999998E-2</v>
      </c>
      <c r="BO1684" s="303">
        <v>0</v>
      </c>
      <c r="BP1684" s="303">
        <v>0</v>
      </c>
      <c r="BQ1684" s="303">
        <v>0</v>
      </c>
      <c r="BR1684" s="74"/>
      <c r="BS1684" s="136">
        <v>1.2905625000000001E-4</v>
      </c>
      <c r="BT1684" s="144">
        <v>4.2067923999999996E-6</v>
      </c>
      <c r="BU1684" s="144">
        <v>6.9791766999999994E-5</v>
      </c>
      <c r="BV1684" s="136">
        <v>0</v>
      </c>
      <c r="BW1684" s="144">
        <v>4.2411269999999996E-6</v>
      </c>
      <c r="BX1684" s="144">
        <v>1.0575862999999999E-6</v>
      </c>
      <c r="BY1684" s="136">
        <v>0</v>
      </c>
      <c r="BZ1684" s="144">
        <v>1.6051883E-6</v>
      </c>
      <c r="CA1684" s="136">
        <v>0</v>
      </c>
      <c r="CB1684" s="136">
        <v>0</v>
      </c>
      <c r="CC1684" s="136">
        <v>0</v>
      </c>
      <c r="CD1684" s="136">
        <v>0</v>
      </c>
      <c r="CE1684" s="136">
        <v>0</v>
      </c>
      <c r="CF1684" s="144">
        <v>2.2770226000000002E-6</v>
      </c>
      <c r="CG1684" s="144">
        <v>4.4752805999999999E-5</v>
      </c>
      <c r="CH1684" s="144">
        <v>1.1239571999999999E-6</v>
      </c>
      <c r="CI1684" s="136">
        <v>0</v>
      </c>
      <c r="CJ1684" s="203"/>
      <c r="CK1684" s="201"/>
      <c r="CL1684" s="89" t="s">
        <v>6063</v>
      </c>
      <c r="CM1684" s="235"/>
      <c r="CN1684" s="235"/>
    </row>
    <row r="1685" spans="1:92" ht="14.5" customHeight="1">
      <c r="A1685" s="74" t="s">
        <v>6064</v>
      </c>
      <c r="B1685" s="129" t="s">
        <v>5931</v>
      </c>
      <c r="C1685" s="130" t="str">
        <f t="shared" si="902"/>
        <v>D.100.01.118</v>
      </c>
      <c r="D1685" s="131" t="s">
        <v>462</v>
      </c>
      <c r="E1685" s="129" t="s">
        <v>427</v>
      </c>
      <c r="F1685" s="132" t="s">
        <v>6066</v>
      </c>
      <c r="G1685" s="132">
        <f t="shared" si="903"/>
        <v>0.56575121700000008</v>
      </c>
      <c r="H1685" s="348">
        <f t="shared" si="904"/>
        <v>0.56575121700000008</v>
      </c>
      <c r="I1685" s="74"/>
      <c r="J1685" s="132">
        <f t="shared" si="905"/>
        <v>1.6227844500000001E-2</v>
      </c>
      <c r="K1685" s="132">
        <f t="shared" si="906"/>
        <v>4.0470644E-2</v>
      </c>
      <c r="L1685" s="300">
        <f t="shared" si="907"/>
        <v>8.4824858500000003E-2</v>
      </c>
      <c r="M1685" s="132">
        <v>0.42422787000000001</v>
      </c>
      <c r="N1685" s="132">
        <v>2.3806132000000001E-2</v>
      </c>
      <c r="O1685" s="132">
        <v>1.6664511999999999E-2</v>
      </c>
      <c r="P1685" s="132">
        <v>1.4000485E-2</v>
      </c>
      <c r="Q1685" s="132">
        <v>2.2273595000000001E-3</v>
      </c>
      <c r="R1685" s="132">
        <v>0</v>
      </c>
      <c r="S1685" s="132">
        <v>0</v>
      </c>
      <c r="T1685" s="132">
        <v>0</v>
      </c>
      <c r="U1685" s="132">
        <v>2.9697134999999999E-3</v>
      </c>
      <c r="V1685" s="132">
        <v>0</v>
      </c>
      <c r="W1685" s="132">
        <v>8.1855145000000004E-2</v>
      </c>
      <c r="X1685" s="132">
        <v>0</v>
      </c>
      <c r="Y1685" s="132">
        <v>0</v>
      </c>
      <c r="Z1685" s="132">
        <v>0</v>
      </c>
      <c r="AA1685" s="74"/>
      <c r="AB1685" s="301">
        <f t="shared" si="908"/>
        <v>3.1896832330827065</v>
      </c>
      <c r="AC1685" s="338">
        <f t="shared" si="909"/>
        <v>3.1896832330827065</v>
      </c>
      <c r="AD1685" s="74"/>
      <c r="AE1685" s="136">
        <v>54.5931</v>
      </c>
      <c r="AF1685" s="136">
        <v>35.857339000000003</v>
      </c>
      <c r="AG1685" s="136">
        <v>11.096083999999999</v>
      </c>
      <c r="AH1685" s="136">
        <v>0</v>
      </c>
      <c r="AI1685" s="136">
        <v>0.95256244999999995</v>
      </c>
      <c r="AJ1685" s="136">
        <v>4.1737706000000001</v>
      </c>
      <c r="AK1685" s="136">
        <v>2.5133437000000001</v>
      </c>
      <c r="AL1685" s="74"/>
      <c r="AM1685" s="133">
        <v>6.3425815999999996E-2</v>
      </c>
      <c r="AN1685" s="340">
        <f t="shared" si="910"/>
        <v>6.3425815999999996E-2</v>
      </c>
      <c r="AP1685" s="133">
        <v>5.9842734000000002E-2</v>
      </c>
      <c r="AQ1685" s="133">
        <v>2.6782095000000001E-3</v>
      </c>
      <c r="AR1685" s="133">
        <v>9.0487314999999999E-4</v>
      </c>
      <c r="AS1685" s="134">
        <f t="shared" si="911"/>
        <v>3.5876938513999997E-6</v>
      </c>
      <c r="AT1685" s="135">
        <f t="shared" si="912"/>
        <v>9.9046210307600015E-9</v>
      </c>
      <c r="AU1685" s="135">
        <f t="shared" si="913"/>
        <v>0.12673293917200001</v>
      </c>
      <c r="AV1685" s="302">
        <v>2.9600259999999999E-6</v>
      </c>
      <c r="AW1685" s="302">
        <v>8.9311130000000003E-9</v>
      </c>
      <c r="AX1685" s="302">
        <v>2.4401076E-13</v>
      </c>
      <c r="AY1685" s="303">
        <v>0</v>
      </c>
      <c r="AZ1685" s="303">
        <v>0</v>
      </c>
      <c r="BA1685" s="302">
        <v>2.0817714E-9</v>
      </c>
      <c r="BB1685" s="302">
        <v>6.2558608E-7</v>
      </c>
      <c r="BC1685" s="302">
        <v>2.9510825999999998E-10</v>
      </c>
      <c r="BD1685" s="302">
        <v>6.7815576E-10</v>
      </c>
      <c r="BE1685" s="303">
        <v>0</v>
      </c>
      <c r="BF1685" s="303">
        <v>0</v>
      </c>
      <c r="BG1685" s="303">
        <v>0</v>
      </c>
      <c r="BH1685" s="303">
        <v>0</v>
      </c>
      <c r="BI1685" s="303">
        <v>0</v>
      </c>
      <c r="BJ1685" s="303">
        <v>0</v>
      </c>
      <c r="BK1685" s="303">
        <v>0</v>
      </c>
      <c r="BL1685" s="303">
        <v>0</v>
      </c>
      <c r="BM1685" s="302">
        <v>5.9939172E-5</v>
      </c>
      <c r="BN1685" s="303">
        <v>0.12667300000000001</v>
      </c>
      <c r="BO1685" s="303">
        <v>0</v>
      </c>
      <c r="BP1685" s="303">
        <v>0</v>
      </c>
      <c r="BQ1685" s="303">
        <v>0</v>
      </c>
      <c r="BR1685" s="74"/>
      <c r="BS1685" s="136">
        <v>1.6445855999999999E-4</v>
      </c>
      <c r="BT1685" s="144">
        <v>5.3607868E-6</v>
      </c>
      <c r="BU1685" s="144">
        <v>8.8936831000000004E-5</v>
      </c>
      <c r="BV1685" s="136">
        <v>0</v>
      </c>
      <c r="BW1685" s="144">
        <v>5.4045399999999999E-6</v>
      </c>
      <c r="BX1685" s="144">
        <v>1.3477001E-6</v>
      </c>
      <c r="BY1685" s="136">
        <v>0</v>
      </c>
      <c r="BZ1685" s="144">
        <v>2.0455186999999998E-6</v>
      </c>
      <c r="CA1685" s="136">
        <v>0</v>
      </c>
      <c r="CB1685" s="136">
        <v>0</v>
      </c>
      <c r="CC1685" s="136">
        <v>0</v>
      </c>
      <c r="CD1685" s="136">
        <v>0</v>
      </c>
      <c r="CE1685" s="136">
        <v>0</v>
      </c>
      <c r="CF1685" s="144">
        <v>2.9016485000000001E-6</v>
      </c>
      <c r="CG1685" s="144">
        <v>5.7029259000000001E-5</v>
      </c>
      <c r="CH1685" s="144">
        <v>1.4322777E-6</v>
      </c>
      <c r="CI1685" s="136">
        <v>0</v>
      </c>
      <c r="CJ1685" s="203"/>
      <c r="CK1685" s="201"/>
      <c r="CL1685" s="89" t="s">
        <v>6067</v>
      </c>
      <c r="CM1685" s="235"/>
      <c r="CN1685" s="235"/>
    </row>
    <row r="1686" spans="1:92" ht="14.5" customHeight="1">
      <c r="A1686" s="74" t="s">
        <v>6068</v>
      </c>
      <c r="B1686" s="129" t="s">
        <v>5931</v>
      </c>
      <c r="C1686" s="130" t="str">
        <f t="shared" si="902"/>
        <v>D.100.01.119</v>
      </c>
      <c r="D1686" s="131" t="s">
        <v>462</v>
      </c>
      <c r="E1686" s="129" t="s">
        <v>957</v>
      </c>
      <c r="F1686" s="132" t="s">
        <v>6070</v>
      </c>
      <c r="G1686" s="132">
        <f t="shared" si="903"/>
        <v>1.1644964833E-2</v>
      </c>
      <c r="H1686" s="348">
        <f t="shared" si="904"/>
        <v>1.1644964833E-2</v>
      </c>
      <c r="I1686" s="74"/>
      <c r="J1686" s="132">
        <f t="shared" si="905"/>
        <v>3.3402080400000002E-4</v>
      </c>
      <c r="K1686" s="132">
        <f t="shared" si="906"/>
        <v>8.3301494999999998E-4</v>
      </c>
      <c r="L1686" s="300">
        <f t="shared" si="907"/>
        <v>1.745966179E-3</v>
      </c>
      <c r="M1686" s="132">
        <v>8.7319628999999992E-3</v>
      </c>
      <c r="N1686" s="132">
        <v>4.9000613999999995E-4</v>
      </c>
      <c r="O1686" s="132">
        <v>3.4300881000000002E-4</v>
      </c>
      <c r="P1686" s="132">
        <v>2.8817464000000003E-4</v>
      </c>
      <c r="Q1686" s="304">
        <v>4.5846164000000003E-5</v>
      </c>
      <c r="R1686" s="132">
        <v>0</v>
      </c>
      <c r="S1686" s="132">
        <v>0</v>
      </c>
      <c r="T1686" s="132">
        <v>0</v>
      </c>
      <c r="U1686" s="304">
        <v>6.1126179E-5</v>
      </c>
      <c r="V1686" s="132">
        <v>0</v>
      </c>
      <c r="W1686" s="132">
        <v>1.6848399999999999E-3</v>
      </c>
      <c r="X1686" s="132">
        <v>0</v>
      </c>
      <c r="Y1686" s="132">
        <v>0</v>
      </c>
      <c r="Z1686" s="132">
        <v>0</v>
      </c>
      <c r="AA1686" s="74"/>
      <c r="AB1686" s="301">
        <f t="shared" si="908"/>
        <v>6.5653856390977428E-2</v>
      </c>
      <c r="AC1686" s="338">
        <f t="shared" si="909"/>
        <v>6.5653856390977428E-2</v>
      </c>
      <c r="AD1686" s="74"/>
      <c r="AE1686" s="136">
        <v>1.1237002</v>
      </c>
      <c r="AF1686" s="136">
        <v>0.73805843999999998</v>
      </c>
      <c r="AG1686" s="136">
        <v>0.22839280000000001</v>
      </c>
      <c r="AH1686" s="136">
        <v>0</v>
      </c>
      <c r="AI1686" s="136">
        <v>1.9606774E-2</v>
      </c>
      <c r="AJ1686" s="136">
        <v>8.5909516000000005E-2</v>
      </c>
      <c r="AK1686" s="136">
        <v>5.1732632000000001E-2</v>
      </c>
      <c r="AL1686" s="74"/>
      <c r="AM1686" s="133">
        <v>1.3055057E-3</v>
      </c>
      <c r="AN1686" s="340">
        <f t="shared" si="910"/>
        <v>1.3055057E-3</v>
      </c>
      <c r="AP1686" s="133">
        <v>1.2317544E-3</v>
      </c>
      <c r="AQ1686" s="145">
        <v>5.5126096000000003E-5</v>
      </c>
      <c r="AR1686" s="145">
        <v>1.8625176E-5</v>
      </c>
      <c r="AS1686" s="134">
        <f t="shared" si="911"/>
        <v>7.3846185497000004E-8</v>
      </c>
      <c r="AT1686" s="135">
        <f t="shared" si="912"/>
        <v>2.0386870091999999E-10</v>
      </c>
      <c r="AU1686" s="135">
        <f t="shared" si="913"/>
        <v>2.6085681393999997E-3</v>
      </c>
      <c r="AV1686" s="302">
        <v>6.0926779000000006E-8</v>
      </c>
      <c r="AW1686" s="302">
        <v>1.838308E-10</v>
      </c>
      <c r="AX1686" s="302">
        <v>5.0225200000000002E-15</v>
      </c>
      <c r="AY1686" s="303">
        <v>0</v>
      </c>
      <c r="AZ1686" s="303">
        <v>0</v>
      </c>
      <c r="BA1686" s="302">
        <v>4.2849497E-11</v>
      </c>
      <c r="BB1686" s="302">
        <v>1.2876557E-8</v>
      </c>
      <c r="BC1686" s="302">
        <v>6.0742693999999998E-12</v>
      </c>
      <c r="BD1686" s="302">
        <v>1.3958608999999999E-11</v>
      </c>
      <c r="BE1686" s="303">
        <v>0</v>
      </c>
      <c r="BF1686" s="303">
        <v>0</v>
      </c>
      <c r="BG1686" s="303">
        <v>0</v>
      </c>
      <c r="BH1686" s="303">
        <v>0</v>
      </c>
      <c r="BI1686" s="303">
        <v>0</v>
      </c>
      <c r="BJ1686" s="303">
        <v>0</v>
      </c>
      <c r="BK1686" s="303">
        <v>0</v>
      </c>
      <c r="BL1686" s="303">
        <v>0</v>
      </c>
      <c r="BM1686" s="302">
        <v>1.2337393999999999E-6</v>
      </c>
      <c r="BN1686" s="303">
        <v>2.6073343999999999E-3</v>
      </c>
      <c r="BO1686" s="303">
        <v>0</v>
      </c>
      <c r="BP1686" s="303">
        <v>0</v>
      </c>
      <c r="BQ1686" s="303">
        <v>0</v>
      </c>
      <c r="BR1686" s="74"/>
      <c r="BS1686" s="144">
        <v>3.3850819E-6</v>
      </c>
      <c r="BT1686" s="144">
        <v>1.103421E-7</v>
      </c>
      <c r="BU1686" s="144">
        <v>1.8306037E-6</v>
      </c>
      <c r="BV1686" s="136">
        <v>0</v>
      </c>
      <c r="BW1686" s="144">
        <v>1.1124268E-7</v>
      </c>
      <c r="BX1686" s="144">
        <v>2.7739967000000002E-8</v>
      </c>
      <c r="BY1686" s="136">
        <v>0</v>
      </c>
      <c r="BZ1686" s="144">
        <v>4.2103301000000003E-8</v>
      </c>
      <c r="CA1686" s="136">
        <v>0</v>
      </c>
      <c r="CB1686" s="136">
        <v>0</v>
      </c>
      <c r="CC1686" s="136">
        <v>0</v>
      </c>
      <c r="CD1686" s="136">
        <v>0</v>
      </c>
      <c r="CE1686" s="136">
        <v>0</v>
      </c>
      <c r="CF1686" s="144">
        <v>5.9725183000000003E-8</v>
      </c>
      <c r="CG1686" s="144">
        <v>1.1738441E-6</v>
      </c>
      <c r="CH1686" s="144">
        <v>2.9480844000000001E-8</v>
      </c>
      <c r="CI1686" s="136">
        <v>0</v>
      </c>
      <c r="CJ1686" s="203"/>
      <c r="CK1686" s="201"/>
      <c r="CL1686" s="89" t="s">
        <v>6027</v>
      </c>
      <c r="CM1686" s="235"/>
      <c r="CN1686" s="235"/>
    </row>
    <row r="1687" spans="1:92" ht="14.5" customHeight="1">
      <c r="A1687" s="74" t="s">
        <v>6071</v>
      </c>
      <c r="B1687" s="129" t="s">
        <v>5931</v>
      </c>
      <c r="C1687" s="130" t="str">
        <f t="shared" si="902"/>
        <v>D.100.01.120</v>
      </c>
      <c r="D1687" s="131" t="s">
        <v>462</v>
      </c>
      <c r="E1687" s="129" t="s">
        <v>957</v>
      </c>
      <c r="F1687" s="132" t="s">
        <v>6073</v>
      </c>
      <c r="G1687" s="132">
        <f t="shared" si="903"/>
        <v>0.1721883349485</v>
      </c>
      <c r="H1687" s="348">
        <f t="shared" si="904"/>
        <v>0.1721883349485</v>
      </c>
      <c r="I1687" s="74"/>
      <c r="J1687" s="132">
        <f t="shared" si="905"/>
        <v>7.8661986859999995E-3</v>
      </c>
      <c r="K1687" s="132">
        <f t="shared" si="906"/>
        <v>2.0754804590000002E-2</v>
      </c>
      <c r="L1687" s="300">
        <f t="shared" si="907"/>
        <v>1.10056116725E-2</v>
      </c>
      <c r="M1687" s="132">
        <v>0.13256171999999999</v>
      </c>
      <c r="N1687" s="132">
        <v>1.2200776E-2</v>
      </c>
      <c r="O1687" s="132">
        <v>8.2668056999999993E-3</v>
      </c>
      <c r="P1687" s="132">
        <v>6.9993201999999999E-3</v>
      </c>
      <c r="Q1687" s="132">
        <v>7.1411944000000002E-4</v>
      </c>
      <c r="R1687" s="304">
        <v>4.4234645999999997E-5</v>
      </c>
      <c r="S1687" s="132">
        <v>1.0852439999999999E-4</v>
      </c>
      <c r="T1687" s="132">
        <v>2.8722288999999998E-4</v>
      </c>
      <c r="U1687" s="132">
        <v>4.5060286000000001E-4</v>
      </c>
      <c r="V1687" s="132">
        <v>0</v>
      </c>
      <c r="W1687" s="132">
        <v>1.0553084000000001E-2</v>
      </c>
      <c r="X1687" s="304">
        <v>1.9248124999999998E-6</v>
      </c>
      <c r="Y1687" s="132">
        <v>0</v>
      </c>
      <c r="Z1687" s="132">
        <v>0</v>
      </c>
      <c r="AA1687" s="74"/>
      <c r="AB1687" s="301">
        <f t="shared" si="908"/>
        <v>0.99670466165413529</v>
      </c>
      <c r="AC1687" s="338">
        <f t="shared" si="909"/>
        <v>0.99670466165413529</v>
      </c>
      <c r="AD1687" s="74"/>
      <c r="AE1687" s="136">
        <v>15.366154</v>
      </c>
      <c r="AF1687" s="136">
        <v>12.993662</v>
      </c>
      <c r="AG1687" s="136">
        <v>1.4305615</v>
      </c>
      <c r="AH1687" s="136">
        <v>0</v>
      </c>
      <c r="AI1687" s="136">
        <v>0.11594243999999999</v>
      </c>
      <c r="AJ1687" s="136">
        <v>0.50619254999999996</v>
      </c>
      <c r="AK1687" s="136">
        <v>0.31979575999999998</v>
      </c>
      <c r="AL1687" s="74"/>
      <c r="AM1687" s="133">
        <v>2.2396237999999999E-2</v>
      </c>
      <c r="AN1687" s="340">
        <f t="shared" si="910"/>
        <v>2.2396237999999999E-2</v>
      </c>
      <c r="AP1687" s="133">
        <v>2.0922092E-2</v>
      </c>
      <c r="AQ1687" s="133">
        <v>9.0151577000000004E-4</v>
      </c>
      <c r="AR1687" s="133">
        <v>5.7263047000000004E-4</v>
      </c>
      <c r="AS1687" s="134">
        <f t="shared" si="911"/>
        <v>1.2543220642215E-6</v>
      </c>
      <c r="AT1687" s="135">
        <f t="shared" si="912"/>
        <v>3.3340079743877101E-9</v>
      </c>
      <c r="AU1687" s="135">
        <f t="shared" si="913"/>
        <v>8.0200345683999988E-2</v>
      </c>
      <c r="AV1687" s="302">
        <v>9.4064457000000004E-7</v>
      </c>
      <c r="AW1687" s="302">
        <v>2.8378063999999998E-9</v>
      </c>
      <c r="AX1687" s="302">
        <v>7.7525811999999996E-14</v>
      </c>
      <c r="AY1687" s="302">
        <v>2.0750314000000001E-9</v>
      </c>
      <c r="AZ1687" s="302">
        <v>4.0311315000000001E-12</v>
      </c>
      <c r="BA1687" s="302">
        <v>1.0407563999999999E-9</v>
      </c>
      <c r="BB1687" s="302">
        <v>3.0989116E-7</v>
      </c>
      <c r="BC1687" s="302">
        <v>1.4862101999999999E-10</v>
      </c>
      <c r="BD1687" s="302">
        <v>3.4496205999999999E-10</v>
      </c>
      <c r="BE1687" s="302">
        <v>4.5291980999999999E-14</v>
      </c>
      <c r="BF1687" s="302">
        <v>2.3395531000000002E-16</v>
      </c>
      <c r="BG1687" s="302">
        <v>9.5930910000000001E-14</v>
      </c>
      <c r="BH1687" s="302">
        <v>5.5403074E-15</v>
      </c>
      <c r="BI1687" s="302">
        <v>4.1874220000000001E-15</v>
      </c>
      <c r="BJ1687" s="302">
        <v>4.8178431999999998E-10</v>
      </c>
      <c r="BK1687" s="302">
        <v>1.8473097E-10</v>
      </c>
      <c r="BL1687" s="302">
        <v>2.3897839999999998E-12</v>
      </c>
      <c r="BM1687" s="302">
        <v>2.2493684000000001E-5</v>
      </c>
      <c r="BN1687" s="303">
        <v>8.0177851999999994E-2</v>
      </c>
      <c r="BO1687" s="303">
        <v>0</v>
      </c>
      <c r="BP1687" s="303">
        <v>0</v>
      </c>
      <c r="BQ1687" s="303">
        <v>0</v>
      </c>
      <c r="BR1687" s="74"/>
      <c r="BS1687" s="144">
        <v>5.5268176999999998E-5</v>
      </c>
      <c r="BT1687" s="144">
        <v>2.7175812E-6</v>
      </c>
      <c r="BU1687" s="144">
        <v>2.779077E-5</v>
      </c>
      <c r="BV1687" s="144">
        <v>3.3797080999999998E-8</v>
      </c>
      <c r="BW1687" s="144">
        <v>2.3818725000000002E-6</v>
      </c>
      <c r="BX1687" s="144">
        <v>6.6655384999999999E-7</v>
      </c>
      <c r="BY1687" s="144">
        <v>5.8416836999999994E-11</v>
      </c>
      <c r="BZ1687" s="144">
        <v>1.0147361000000001E-6</v>
      </c>
      <c r="CA1687" s="144">
        <v>5.9359781000000003E-8</v>
      </c>
      <c r="CB1687" s="144">
        <v>7.1811226000000006E-8</v>
      </c>
      <c r="CC1687" s="144">
        <v>3.0299017999999998E-8</v>
      </c>
      <c r="CD1687" s="144">
        <v>1.7373156E-9</v>
      </c>
      <c r="CE1687" s="144">
        <v>5.3483500999999999E-10</v>
      </c>
      <c r="CF1687" s="144">
        <v>3.2041070999999999E-6</v>
      </c>
      <c r="CG1687" s="144">
        <v>1.7093250000000001E-5</v>
      </c>
      <c r="CH1687" s="144">
        <v>2.0170823000000001E-7</v>
      </c>
      <c r="CI1687" s="136">
        <v>0</v>
      </c>
      <c r="CJ1687" s="203"/>
      <c r="CK1687" s="201"/>
      <c r="CL1687" s="89" t="s">
        <v>6074</v>
      </c>
      <c r="CM1687" s="235"/>
      <c r="CN1687" s="235"/>
    </row>
    <row r="1688" spans="1:92" ht="14.5" customHeight="1">
      <c r="A1688" s="74" t="s">
        <v>6075</v>
      </c>
      <c r="B1688" s="129" t="s">
        <v>5931</v>
      </c>
      <c r="C1688" s="130" t="str">
        <f t="shared" si="902"/>
        <v>D.100.01.121</v>
      </c>
      <c r="D1688" s="131" t="s">
        <v>462</v>
      </c>
      <c r="E1688" s="129" t="s">
        <v>957</v>
      </c>
      <c r="F1688" s="132" t="s">
        <v>6077</v>
      </c>
      <c r="G1688" s="132">
        <f t="shared" si="903"/>
        <v>0.1435370901321</v>
      </c>
      <c r="H1688" s="348">
        <f t="shared" si="904"/>
        <v>0.1435370901321</v>
      </c>
      <c r="I1688" s="74"/>
      <c r="J1688" s="132">
        <f t="shared" si="905"/>
        <v>7.5575628499999995E-3</v>
      </c>
      <c r="K1688" s="132">
        <f t="shared" si="906"/>
        <v>1.8439854410000001E-2</v>
      </c>
      <c r="L1688" s="300">
        <f t="shared" si="907"/>
        <v>7.2970528721000008E-3</v>
      </c>
      <c r="M1688" s="132">
        <v>0.11024262</v>
      </c>
      <c r="N1688" s="132">
        <v>1.0062121E-2</v>
      </c>
      <c r="O1688" s="132">
        <v>8.1294126000000001E-3</v>
      </c>
      <c r="P1688" s="132">
        <v>6.8786079E-3</v>
      </c>
      <c r="Q1688" s="132">
        <v>5.6264843000000003E-4</v>
      </c>
      <c r="R1688" s="304">
        <v>3.9909395000000001E-5</v>
      </c>
      <c r="S1688" s="304">
        <v>7.6397124999999996E-5</v>
      </c>
      <c r="T1688" s="132">
        <v>2.4832081000000002E-4</v>
      </c>
      <c r="U1688" s="132">
        <v>3.1474345000000002E-4</v>
      </c>
      <c r="V1688" s="132">
        <v>0</v>
      </c>
      <c r="W1688" s="132">
        <v>6.9805728000000003E-3</v>
      </c>
      <c r="X1688" s="304">
        <v>1.7366220999999999E-6</v>
      </c>
      <c r="Y1688" s="132">
        <v>0</v>
      </c>
      <c r="Z1688" s="132">
        <v>0</v>
      </c>
      <c r="AA1688" s="74"/>
      <c r="AB1688" s="301">
        <f t="shared" si="908"/>
        <v>0.82889187969924805</v>
      </c>
      <c r="AC1688" s="338">
        <f t="shared" si="909"/>
        <v>0.82889187969924805</v>
      </c>
      <c r="AD1688" s="74"/>
      <c r="AE1688" s="136">
        <v>11.858653</v>
      </c>
      <c r="AF1688" s="136">
        <v>10.298844000000001</v>
      </c>
      <c r="AG1688" s="136">
        <v>0.94627923999999997</v>
      </c>
      <c r="AH1688" s="136">
        <v>0</v>
      </c>
      <c r="AI1688" s="136">
        <v>7.5055092000000004E-2</v>
      </c>
      <c r="AJ1688" s="136">
        <v>0.32767555999999998</v>
      </c>
      <c r="AK1688" s="136">
        <v>0.21079898999999999</v>
      </c>
      <c r="AL1688" s="74"/>
      <c r="AM1688" s="133">
        <v>1.8829318000000001E-2</v>
      </c>
      <c r="AN1688" s="340">
        <f t="shared" si="910"/>
        <v>1.8829318000000001E-2</v>
      </c>
      <c r="AP1688" s="133">
        <v>1.7601367999999999E-2</v>
      </c>
      <c r="AQ1688" s="133">
        <v>7.6020272999999998E-4</v>
      </c>
      <c r="AR1688" s="133">
        <v>4.6774760000000001E-4</v>
      </c>
      <c r="AS1688" s="134">
        <f t="shared" si="911"/>
        <v>1.0552378679947001E-6</v>
      </c>
      <c r="AT1688" s="135">
        <f t="shared" si="912"/>
        <v>2.8114006266813201E-9</v>
      </c>
      <c r="AU1688" s="135">
        <f t="shared" si="913"/>
        <v>6.5510868234999992E-2</v>
      </c>
      <c r="AV1688" s="302">
        <v>7.8388690000000004E-7</v>
      </c>
      <c r="AW1688" s="302">
        <v>2.3648189000000002E-9</v>
      </c>
      <c r="AX1688" s="302">
        <v>6.4604256999999995E-14</v>
      </c>
      <c r="AY1688" s="302">
        <v>2.0135975000000002E-9</v>
      </c>
      <c r="AZ1688" s="302">
        <v>3.6370046999999998E-12</v>
      </c>
      <c r="BA1688" s="302">
        <v>1.0228066000000001E-9</v>
      </c>
      <c r="BB1688" s="302">
        <v>2.6770958000000002E-7</v>
      </c>
      <c r="BC1688" s="302">
        <v>1.4597038999999999E-10</v>
      </c>
      <c r="BD1688" s="302">
        <v>2.9825421000000002E-10</v>
      </c>
      <c r="BE1688" s="302">
        <v>4.0856824E-14</v>
      </c>
      <c r="BF1688" s="302">
        <v>2.1076052E-16</v>
      </c>
      <c r="BG1688" s="302">
        <v>8.6545311E-14</v>
      </c>
      <c r="BH1688" s="302">
        <v>4.9986251999999998E-15</v>
      </c>
      <c r="BI1688" s="302">
        <v>3.7780036000000004E-15</v>
      </c>
      <c r="BJ1688" s="302">
        <v>4.3467976000000001E-10</v>
      </c>
      <c r="BK1688" s="302">
        <v>1.6666712999999999E-10</v>
      </c>
      <c r="BL1688" s="302">
        <v>2.1561329000000001E-12</v>
      </c>
      <c r="BM1688" s="302">
        <v>1.8999234999999998E-5</v>
      </c>
      <c r="BN1688" s="303">
        <v>6.5491868999999994E-2</v>
      </c>
      <c r="BO1688" s="303">
        <v>0</v>
      </c>
      <c r="BP1688" s="303">
        <v>0</v>
      </c>
      <c r="BQ1688" s="303">
        <v>0</v>
      </c>
      <c r="BR1688" s="74"/>
      <c r="BS1688" s="144">
        <v>4.5170280999999998E-5</v>
      </c>
      <c r="BT1688" s="144">
        <v>2.3899798999999999E-6</v>
      </c>
      <c r="BU1688" s="144">
        <v>2.3111705000000001E-5</v>
      </c>
      <c r="BV1688" s="144">
        <v>2.9225286E-8</v>
      </c>
      <c r="BW1688" s="144">
        <v>1.9843622000000001E-6</v>
      </c>
      <c r="BX1688" s="144">
        <v>6.5563769000000005E-7</v>
      </c>
      <c r="BY1688" s="144">
        <v>5.2641488999999999E-11</v>
      </c>
      <c r="BZ1688" s="144">
        <v>9.9787091999999998E-7</v>
      </c>
      <c r="CA1688" s="144">
        <v>5.3555597999999998E-8</v>
      </c>
      <c r="CB1688" s="144">
        <v>5.0552423000000001E-8</v>
      </c>
      <c r="CC1688" s="144">
        <v>2.7336658999999999E-8</v>
      </c>
      <c r="CD1688" s="144">
        <v>1.5674568999999999E-9</v>
      </c>
      <c r="CE1688" s="144">
        <v>4.8254377999999995E-10</v>
      </c>
      <c r="CF1688" s="144">
        <v>2.4535434000000002E-6</v>
      </c>
      <c r="CG1688" s="144">
        <v>1.3276329E-5</v>
      </c>
      <c r="CH1688" s="144">
        <v>1.3808044999999999E-7</v>
      </c>
      <c r="CI1688" s="136">
        <v>0</v>
      </c>
      <c r="CJ1688" s="248"/>
      <c r="CK1688" s="201"/>
      <c r="CL1688" s="89" t="s">
        <v>6078</v>
      </c>
      <c r="CM1688" s="235"/>
      <c r="CN1688" s="235"/>
    </row>
    <row r="1689" spans="1:92" ht="14.5" customHeight="1">
      <c r="A1689" s="74" t="s">
        <v>6079</v>
      </c>
      <c r="B1689" s="129" t="s">
        <v>5931</v>
      </c>
      <c r="C1689" s="130" t="str">
        <f t="shared" si="902"/>
        <v>D.100.01.122</v>
      </c>
      <c r="D1689" s="131" t="s">
        <v>462</v>
      </c>
      <c r="E1689" s="129" t="s">
        <v>957</v>
      </c>
      <c r="F1689" s="132" t="s">
        <v>6081</v>
      </c>
      <c r="G1689" s="132">
        <f t="shared" si="903"/>
        <v>8.2815190017899998E-2</v>
      </c>
      <c r="H1689" s="348">
        <f t="shared" si="904"/>
        <v>8.2815190017899998E-2</v>
      </c>
      <c r="I1689" s="74"/>
      <c r="J1689" s="132">
        <f t="shared" si="905"/>
        <v>1.0113463064000001E-2</v>
      </c>
      <c r="K1689" s="132">
        <f t="shared" si="906"/>
        <v>1.345118067E-2</v>
      </c>
      <c r="L1689" s="300">
        <f t="shared" si="907"/>
        <v>4.9305928389999998E-4</v>
      </c>
      <c r="M1689" s="132">
        <v>5.8757486999999997E-2</v>
      </c>
      <c r="N1689" s="132">
        <v>1.2512159000000001E-3</v>
      </c>
      <c r="O1689" s="132">
        <v>1.1519928E-2</v>
      </c>
      <c r="P1689" s="132">
        <v>9.7373917000000004E-3</v>
      </c>
      <c r="Q1689" s="132">
        <v>2.7108584000000002E-4</v>
      </c>
      <c r="R1689" s="304">
        <v>3.3803329000000001E-5</v>
      </c>
      <c r="S1689" s="304">
        <v>7.1182195000000004E-5</v>
      </c>
      <c r="T1689" s="132">
        <v>6.8003677000000003E-4</v>
      </c>
      <c r="U1689" s="304">
        <v>6.6437889999999996E-5</v>
      </c>
      <c r="V1689" s="132">
        <v>0</v>
      </c>
      <c r="W1689" s="132">
        <v>4.2521619000000002E-4</v>
      </c>
      <c r="X1689" s="304">
        <v>1.4052039000000001E-6</v>
      </c>
      <c r="Y1689" s="132">
        <v>0</v>
      </c>
      <c r="Z1689" s="132">
        <v>0</v>
      </c>
      <c r="AA1689" s="74"/>
      <c r="AB1689" s="301">
        <f t="shared" si="908"/>
        <v>0.44178561654135334</v>
      </c>
      <c r="AC1689" s="338">
        <f t="shared" si="909"/>
        <v>0.44178561654135334</v>
      </c>
      <c r="AD1689" s="74"/>
      <c r="AE1689" s="136">
        <v>5.0681327999999999</v>
      </c>
      <c r="AF1689" s="136">
        <v>4.9987646000000003</v>
      </c>
      <c r="AG1689" s="136">
        <v>5.7648615E-2</v>
      </c>
      <c r="AH1689" s="136">
        <v>0</v>
      </c>
      <c r="AI1689" s="136">
        <v>0</v>
      </c>
      <c r="AJ1689" s="136">
        <v>5.7717108000000003E-4</v>
      </c>
      <c r="AK1689" s="136">
        <v>1.1142445000000001E-2</v>
      </c>
      <c r="AL1689" s="74"/>
      <c r="AM1689" s="133">
        <v>1.0368041999999999E-2</v>
      </c>
      <c r="AN1689" s="340">
        <f t="shared" si="910"/>
        <v>1.0368041999999999E-2</v>
      </c>
      <c r="AP1689" s="133">
        <v>9.6820264E-3</v>
      </c>
      <c r="AQ1689" s="133">
        <v>4.3527965000000001E-4</v>
      </c>
      <c r="AR1689" s="133">
        <v>2.5073610999999999E-4</v>
      </c>
      <c r="AS1689" s="134">
        <f t="shared" si="911"/>
        <v>5.8045722311529996E-7</v>
      </c>
      <c r="AT1689" s="135">
        <f t="shared" si="912"/>
        <v>1.6097620556177498E-9</v>
      </c>
      <c r="AU1689" s="135">
        <f t="shared" si="913"/>
        <v>3.5117103419199998E-2</v>
      </c>
      <c r="AV1689" s="302">
        <v>4.1512475E-7</v>
      </c>
      <c r="AW1689" s="302">
        <v>1.2527227E-9</v>
      </c>
      <c r="AX1689" s="302">
        <v>3.4217867999999997E-14</v>
      </c>
      <c r="AY1689" s="302">
        <v>2.2654399E-11</v>
      </c>
      <c r="AZ1689" s="302">
        <v>2.9429163E-12</v>
      </c>
      <c r="BA1689" s="302">
        <v>1.4478738000000001E-9</v>
      </c>
      <c r="BB1689" s="302">
        <v>1.3621109999999999E-7</v>
      </c>
      <c r="BC1689" s="302">
        <v>2.0629321E-10</v>
      </c>
      <c r="BD1689" s="302">
        <v>1.4733024000000001E-10</v>
      </c>
      <c r="BE1689" s="302">
        <v>3.3036409E-14</v>
      </c>
      <c r="BF1689" s="302">
        <v>1.6946075000000001E-16</v>
      </c>
      <c r="BG1689" s="302">
        <v>1.2167397999999999E-13</v>
      </c>
      <c r="BH1689" s="302">
        <v>1.1241655000000001E-12</v>
      </c>
      <c r="BI1689" s="302">
        <v>3.5798729999999998E-13</v>
      </c>
      <c r="BJ1689" s="302">
        <v>1.6033403000000001E-8</v>
      </c>
      <c r="BK1689" s="302">
        <v>1.1614498999999999E-8</v>
      </c>
      <c r="BL1689" s="302">
        <v>1.7446551E-12</v>
      </c>
      <c r="BM1689" s="302">
        <v>3.1264192E-6</v>
      </c>
      <c r="BN1689" s="303">
        <v>3.5113976999999998E-2</v>
      </c>
      <c r="BO1689" s="303">
        <v>0</v>
      </c>
      <c r="BP1689" s="303">
        <v>0</v>
      </c>
      <c r="BQ1689" s="303">
        <v>0</v>
      </c>
      <c r="BR1689" s="74"/>
      <c r="BS1689" s="144">
        <v>2.5132898999999998E-5</v>
      </c>
      <c r="BT1689" s="144">
        <v>1.489028E-6</v>
      </c>
      <c r="BU1689" s="144">
        <v>1.2318155E-5</v>
      </c>
      <c r="BV1689" s="144">
        <v>7.9768810999999994E-8</v>
      </c>
      <c r="BW1689" s="144">
        <v>7.7599544000000004E-7</v>
      </c>
      <c r="BX1689" s="144">
        <v>9.3017972999999996E-7</v>
      </c>
      <c r="BY1689" s="144">
        <v>4.2380652000000002E-11</v>
      </c>
      <c r="BZ1689" s="144">
        <v>1.4140459999999999E-6</v>
      </c>
      <c r="CA1689" s="144">
        <v>4.5361687999999999E-8</v>
      </c>
      <c r="CB1689" s="144">
        <v>4.7101672999999999E-8</v>
      </c>
      <c r="CC1689" s="144">
        <v>2.2119713E-8</v>
      </c>
      <c r="CD1689" s="144">
        <v>1.2683224E-9</v>
      </c>
      <c r="CE1689" s="144">
        <v>3.9045480000000001E-10</v>
      </c>
      <c r="CF1689" s="144">
        <v>2.1524079000000002E-6</v>
      </c>
      <c r="CG1689" s="144">
        <v>5.8415578000000003E-6</v>
      </c>
      <c r="CH1689" s="144">
        <v>1.5476340000000002E-8</v>
      </c>
      <c r="CI1689" s="136">
        <v>0</v>
      </c>
      <c r="CJ1689" s="203"/>
      <c r="CK1689" s="201"/>
      <c r="CL1689" s="89" t="s">
        <v>6082</v>
      </c>
      <c r="CM1689" s="235"/>
      <c r="CN1689" s="235"/>
    </row>
    <row r="1690" spans="1:92" ht="14.5" customHeight="1">
      <c r="A1690" s="74" t="s">
        <v>6083</v>
      </c>
      <c r="B1690" s="129" t="s">
        <v>5931</v>
      </c>
      <c r="C1690" s="130" t="str">
        <f t="shared" si="902"/>
        <v>D.100.01.123</v>
      </c>
      <c r="D1690" s="131" t="s">
        <v>462</v>
      </c>
      <c r="E1690" s="129" t="s">
        <v>427</v>
      </c>
      <c r="F1690" s="132" t="s">
        <v>6085</v>
      </c>
      <c r="G1690" s="132">
        <f t="shared" si="903"/>
        <v>7.1931918669999997E-2</v>
      </c>
      <c r="H1690" s="348">
        <f t="shared" si="904"/>
        <v>7.1931918669999997E-2</v>
      </c>
      <c r="I1690" s="74"/>
      <c r="J1690" s="132">
        <f t="shared" si="905"/>
        <v>2.0632743700000002E-3</v>
      </c>
      <c r="K1690" s="132">
        <f t="shared" si="906"/>
        <v>5.1456027999999994E-3</v>
      </c>
      <c r="L1690" s="300">
        <f t="shared" si="907"/>
        <v>1.07849785E-2</v>
      </c>
      <c r="M1690" s="132">
        <v>5.3938063000000001E-2</v>
      </c>
      <c r="N1690" s="132">
        <v>3.0268088E-3</v>
      </c>
      <c r="O1690" s="132">
        <v>2.1187939999999998E-3</v>
      </c>
      <c r="P1690" s="132">
        <v>1.7800788000000001E-3</v>
      </c>
      <c r="Q1690" s="132">
        <v>2.8319556999999997E-4</v>
      </c>
      <c r="R1690" s="132">
        <v>0</v>
      </c>
      <c r="S1690" s="132">
        <v>0</v>
      </c>
      <c r="T1690" s="132">
        <v>0</v>
      </c>
      <c r="U1690" s="132">
        <v>3.775815E-4</v>
      </c>
      <c r="V1690" s="132">
        <v>0</v>
      </c>
      <c r="W1690" s="132">
        <v>1.0407397000000001E-2</v>
      </c>
      <c r="X1690" s="132">
        <v>0</v>
      </c>
      <c r="Y1690" s="132">
        <v>0</v>
      </c>
      <c r="Z1690" s="132">
        <v>0</v>
      </c>
      <c r="AA1690" s="74"/>
      <c r="AB1690" s="301">
        <f t="shared" si="908"/>
        <v>0.40554934586466163</v>
      </c>
      <c r="AC1690" s="338">
        <f t="shared" si="909"/>
        <v>0.40554934586466163</v>
      </c>
      <c r="AD1690" s="74"/>
      <c r="AE1690" s="136">
        <v>6.9411896000000004</v>
      </c>
      <c r="AF1690" s="136">
        <v>4.5590485000000003</v>
      </c>
      <c r="AG1690" s="136">
        <v>1.4108014</v>
      </c>
      <c r="AH1690" s="136">
        <v>0</v>
      </c>
      <c r="AI1690" s="136">
        <v>0.12111268</v>
      </c>
      <c r="AJ1690" s="136">
        <v>0.53067023999999996</v>
      </c>
      <c r="AK1690" s="136">
        <v>0.31955677999999998</v>
      </c>
      <c r="AL1690" s="74"/>
      <c r="AM1690" s="133">
        <v>8.0642171999999995E-3</v>
      </c>
      <c r="AN1690" s="340">
        <f t="shared" si="910"/>
        <v>8.0642171999999995E-3</v>
      </c>
      <c r="AP1690" s="133">
        <v>7.6086493999999996E-3</v>
      </c>
      <c r="AQ1690" s="133">
        <v>3.4051848999999999E-4</v>
      </c>
      <c r="AR1690" s="133">
        <v>1.1504926999999999E-4</v>
      </c>
      <c r="AS1690" s="134">
        <f t="shared" si="911"/>
        <v>4.5615404291999998E-7</v>
      </c>
      <c r="AT1690" s="135">
        <f t="shared" si="912"/>
        <v>1.2593139845250002E-9</v>
      </c>
      <c r="AU1690" s="135">
        <f t="shared" si="913"/>
        <v>1.61133429111E-2</v>
      </c>
      <c r="AV1690" s="302">
        <v>3.7634978999999998E-7</v>
      </c>
      <c r="AW1690" s="302">
        <v>1.1355382E-9</v>
      </c>
      <c r="AX1690" s="302">
        <v>3.1024525000000003E-14</v>
      </c>
      <c r="AY1690" s="303">
        <v>0</v>
      </c>
      <c r="AZ1690" s="303">
        <v>0</v>
      </c>
      <c r="BA1690" s="302">
        <v>2.6468492000000001E-10</v>
      </c>
      <c r="BB1690" s="302">
        <v>7.9539568000000004E-8</v>
      </c>
      <c r="BC1690" s="302">
        <v>3.7521267999999999E-11</v>
      </c>
      <c r="BD1690" s="302">
        <v>8.6223492E-11</v>
      </c>
      <c r="BE1690" s="303">
        <v>0</v>
      </c>
      <c r="BF1690" s="303">
        <v>0</v>
      </c>
      <c r="BG1690" s="303">
        <v>0</v>
      </c>
      <c r="BH1690" s="303">
        <v>0</v>
      </c>
      <c r="BI1690" s="303">
        <v>0</v>
      </c>
      <c r="BJ1690" s="303">
        <v>0</v>
      </c>
      <c r="BK1690" s="303">
        <v>0</v>
      </c>
      <c r="BL1690" s="303">
        <v>0</v>
      </c>
      <c r="BM1690" s="302">
        <v>7.6209111000000002E-6</v>
      </c>
      <c r="BN1690" s="303">
        <v>1.6105721999999999E-2</v>
      </c>
      <c r="BO1690" s="303">
        <v>0</v>
      </c>
      <c r="BP1690" s="303">
        <v>0</v>
      </c>
      <c r="BQ1690" s="303">
        <v>0</v>
      </c>
      <c r="BR1690" s="74"/>
      <c r="BS1690" s="144">
        <v>2.0909933000000001E-5</v>
      </c>
      <c r="BT1690" s="144">
        <v>6.8159231999999995E-7</v>
      </c>
      <c r="BU1690" s="144">
        <v>1.1307792E-5</v>
      </c>
      <c r="BV1690" s="136">
        <v>0</v>
      </c>
      <c r="BW1690" s="144">
        <v>6.8715528000000005E-7</v>
      </c>
      <c r="BX1690" s="144">
        <v>1.7135208999999999E-7</v>
      </c>
      <c r="BY1690" s="136">
        <v>0</v>
      </c>
      <c r="BZ1690" s="144">
        <v>2.6007560000000001E-7</v>
      </c>
      <c r="CA1690" s="136">
        <v>0</v>
      </c>
      <c r="CB1690" s="136">
        <v>0</v>
      </c>
      <c r="CC1690" s="136">
        <v>0</v>
      </c>
      <c r="CD1690" s="136">
        <v>0</v>
      </c>
      <c r="CE1690" s="136">
        <v>0</v>
      </c>
      <c r="CF1690" s="144">
        <v>3.6892743E-7</v>
      </c>
      <c r="CG1690" s="144">
        <v>7.2509327999999999E-6</v>
      </c>
      <c r="CH1690" s="144">
        <v>1.8210563000000001E-7</v>
      </c>
      <c r="CI1690" s="136">
        <v>0</v>
      </c>
      <c r="CJ1690" s="203"/>
      <c r="CK1690" s="201"/>
      <c r="CL1690" s="89" t="s">
        <v>6086</v>
      </c>
      <c r="CM1690" s="235"/>
      <c r="CN1690" s="235"/>
    </row>
    <row r="1691" spans="1:92" ht="14.5" customHeight="1">
      <c r="A1691" s="74" t="s">
        <v>6087</v>
      </c>
      <c r="B1691" s="129" t="s">
        <v>5931</v>
      </c>
      <c r="C1691" s="130" t="str">
        <f t="shared" si="902"/>
        <v>D.100.01.124</v>
      </c>
      <c r="D1691" s="131" t="s">
        <v>462</v>
      </c>
      <c r="E1691" s="129" t="s">
        <v>427</v>
      </c>
      <c r="F1691" s="132" t="s">
        <v>6089</v>
      </c>
      <c r="G1691" s="132">
        <f t="shared" si="903"/>
        <v>0.14386384135999999</v>
      </c>
      <c r="H1691" s="348">
        <f t="shared" si="904"/>
        <v>0.14386384135999999</v>
      </c>
      <c r="I1691" s="74"/>
      <c r="J1691" s="132">
        <f t="shared" si="905"/>
        <v>4.1265487500000003E-3</v>
      </c>
      <c r="K1691" s="132">
        <f t="shared" si="906"/>
        <v>1.0291205599999999E-2</v>
      </c>
      <c r="L1691" s="300">
        <f t="shared" si="907"/>
        <v>2.1569957010000002E-2</v>
      </c>
      <c r="M1691" s="132">
        <v>0.10787613</v>
      </c>
      <c r="N1691" s="132">
        <v>6.0536174999999996E-3</v>
      </c>
      <c r="O1691" s="132">
        <v>4.2375881000000001E-3</v>
      </c>
      <c r="P1691" s="132">
        <v>3.5601576000000002E-3</v>
      </c>
      <c r="Q1691" s="132">
        <v>5.6639115000000002E-4</v>
      </c>
      <c r="R1691" s="132">
        <v>0</v>
      </c>
      <c r="S1691" s="132">
        <v>0</v>
      </c>
      <c r="T1691" s="132">
        <v>0</v>
      </c>
      <c r="U1691" s="132">
        <v>7.5516300999999995E-4</v>
      </c>
      <c r="V1691" s="132">
        <v>0</v>
      </c>
      <c r="W1691" s="132">
        <v>2.0814794000000001E-2</v>
      </c>
      <c r="X1691" s="132">
        <v>0</v>
      </c>
      <c r="Y1691" s="132">
        <v>0</v>
      </c>
      <c r="Z1691" s="132">
        <v>0</v>
      </c>
      <c r="AA1691" s="74"/>
      <c r="AB1691" s="301">
        <f t="shared" si="908"/>
        <v>0.81109872180451126</v>
      </c>
      <c r="AC1691" s="338">
        <f t="shared" si="909"/>
        <v>0.81109872180451126</v>
      </c>
      <c r="AD1691" s="74"/>
      <c r="AE1691" s="136">
        <v>13.882379</v>
      </c>
      <c r="AF1691" s="136">
        <v>9.1180970000000006</v>
      </c>
      <c r="AG1691" s="136">
        <v>2.8216027000000001</v>
      </c>
      <c r="AH1691" s="136">
        <v>0</v>
      </c>
      <c r="AI1691" s="136">
        <v>0.24222536</v>
      </c>
      <c r="AJ1691" s="136">
        <v>1.0613405</v>
      </c>
      <c r="AK1691" s="136">
        <v>0.63911355999999997</v>
      </c>
      <c r="AL1691" s="74"/>
      <c r="AM1691" s="133">
        <v>1.6128434000000001E-2</v>
      </c>
      <c r="AN1691" s="340">
        <f t="shared" si="910"/>
        <v>1.6128434000000001E-2</v>
      </c>
      <c r="AP1691" s="133">
        <v>1.5217299E-2</v>
      </c>
      <c r="AQ1691" s="133">
        <v>6.8103697999999998E-4</v>
      </c>
      <c r="AR1691" s="133">
        <v>2.3009853E-4</v>
      </c>
      <c r="AS1691" s="134">
        <f t="shared" si="911"/>
        <v>9.1230808983000001E-7</v>
      </c>
      <c r="AT1691" s="135">
        <f t="shared" si="912"/>
        <v>2.5186278660499998E-9</v>
      </c>
      <c r="AU1691" s="135">
        <f t="shared" si="913"/>
        <v>3.2226684822000001E-2</v>
      </c>
      <c r="AV1691" s="302">
        <v>7.5269957999999997E-7</v>
      </c>
      <c r="AW1691" s="302">
        <v>2.2710763E-9</v>
      </c>
      <c r="AX1691" s="302">
        <v>6.2049050000000005E-14</v>
      </c>
      <c r="AY1691" s="303">
        <v>0</v>
      </c>
      <c r="AZ1691" s="303">
        <v>0</v>
      </c>
      <c r="BA1691" s="302">
        <v>5.2936982999999997E-10</v>
      </c>
      <c r="BB1691" s="302">
        <v>1.5907914E-7</v>
      </c>
      <c r="BC1691" s="302">
        <v>7.5042537000000004E-11</v>
      </c>
      <c r="BD1691" s="302">
        <v>1.7244698E-10</v>
      </c>
      <c r="BE1691" s="303">
        <v>0</v>
      </c>
      <c r="BF1691" s="303">
        <v>0</v>
      </c>
      <c r="BG1691" s="303">
        <v>0</v>
      </c>
      <c r="BH1691" s="303">
        <v>0</v>
      </c>
      <c r="BI1691" s="303">
        <v>0</v>
      </c>
      <c r="BJ1691" s="303">
        <v>0</v>
      </c>
      <c r="BK1691" s="303">
        <v>0</v>
      </c>
      <c r="BL1691" s="303">
        <v>0</v>
      </c>
      <c r="BM1691" s="302">
        <v>1.5241822000000001E-5</v>
      </c>
      <c r="BN1691" s="303">
        <v>3.2211442999999999E-2</v>
      </c>
      <c r="BO1691" s="303">
        <v>0</v>
      </c>
      <c r="BP1691" s="303">
        <v>0</v>
      </c>
      <c r="BQ1691" s="303">
        <v>0</v>
      </c>
      <c r="BR1691" s="74"/>
      <c r="BS1691" s="144">
        <v>4.1819866000000003E-5</v>
      </c>
      <c r="BT1691" s="144">
        <v>1.3631846E-6</v>
      </c>
      <c r="BU1691" s="144">
        <v>2.2615584E-5</v>
      </c>
      <c r="BV1691" s="136">
        <v>0</v>
      </c>
      <c r="BW1691" s="144">
        <v>1.3743106E-6</v>
      </c>
      <c r="BX1691" s="144">
        <v>3.4270417999999999E-7</v>
      </c>
      <c r="BY1691" s="136">
        <v>0</v>
      </c>
      <c r="BZ1691" s="144">
        <v>5.2015118999999998E-7</v>
      </c>
      <c r="CA1691" s="136">
        <v>0</v>
      </c>
      <c r="CB1691" s="136">
        <v>0</v>
      </c>
      <c r="CC1691" s="136">
        <v>0</v>
      </c>
      <c r="CD1691" s="136">
        <v>0</v>
      </c>
      <c r="CE1691" s="136">
        <v>0</v>
      </c>
      <c r="CF1691" s="144">
        <v>7.3785487000000004E-7</v>
      </c>
      <c r="CG1691" s="144">
        <v>1.4501866E-5</v>
      </c>
      <c r="CH1691" s="144">
        <v>3.6421126000000002E-7</v>
      </c>
      <c r="CI1691" s="136">
        <v>0</v>
      </c>
      <c r="CJ1691" s="203"/>
      <c r="CK1691" s="201"/>
      <c r="CL1691" s="89" t="s">
        <v>6090</v>
      </c>
      <c r="CM1691" s="235"/>
      <c r="CN1691" s="235"/>
    </row>
    <row r="1692" spans="1:92" ht="14.5" customHeight="1">
      <c r="A1692" s="74" t="s">
        <v>6091</v>
      </c>
      <c r="B1692" s="129" t="s">
        <v>5931</v>
      </c>
      <c r="C1692" s="130" t="str">
        <f t="shared" si="902"/>
        <v>D.100.01.125</v>
      </c>
      <c r="D1692" s="131" t="s">
        <v>462</v>
      </c>
      <c r="E1692" s="129" t="s">
        <v>957</v>
      </c>
      <c r="F1692" s="132" t="s">
        <v>6093</v>
      </c>
      <c r="G1692" s="132">
        <f t="shared" si="903"/>
        <v>0.15089934088000001</v>
      </c>
      <c r="H1692" s="348">
        <f t="shared" si="904"/>
        <v>0.15089934088000001</v>
      </c>
      <c r="I1692" s="74"/>
      <c r="J1692" s="132">
        <f t="shared" si="905"/>
        <v>4.3283529700000002E-3</v>
      </c>
      <c r="K1692" s="132">
        <f t="shared" si="906"/>
        <v>1.0794485499999999E-2</v>
      </c>
      <c r="L1692" s="300">
        <f t="shared" si="907"/>
        <v>2.262481241E-2</v>
      </c>
      <c r="M1692" s="132">
        <v>0.11315169</v>
      </c>
      <c r="N1692" s="132">
        <v>6.3496628999999997E-3</v>
      </c>
      <c r="O1692" s="132">
        <v>4.4448226000000004E-3</v>
      </c>
      <c r="P1692" s="132">
        <v>3.7342630999999999E-3</v>
      </c>
      <c r="Q1692" s="132">
        <v>5.9408987E-4</v>
      </c>
      <c r="R1692" s="132">
        <v>0</v>
      </c>
      <c r="S1692" s="132">
        <v>0</v>
      </c>
      <c r="T1692" s="132">
        <v>0</v>
      </c>
      <c r="U1692" s="132">
        <v>7.9209341E-4</v>
      </c>
      <c r="V1692" s="132">
        <v>0</v>
      </c>
      <c r="W1692" s="132">
        <v>2.1832719E-2</v>
      </c>
      <c r="X1692" s="132">
        <v>0</v>
      </c>
      <c r="Y1692" s="132">
        <v>0</v>
      </c>
      <c r="Z1692" s="132">
        <v>0</v>
      </c>
      <c r="AA1692" s="74"/>
      <c r="AB1692" s="301">
        <f t="shared" si="908"/>
        <v>0.85076458646616537</v>
      </c>
      <c r="AC1692" s="338">
        <f t="shared" si="909"/>
        <v>0.85076458646616537</v>
      </c>
      <c r="AD1692" s="74"/>
      <c r="AE1692" s="136">
        <v>14.561280999999999</v>
      </c>
      <c r="AF1692" s="136">
        <v>9.5640073000000001</v>
      </c>
      <c r="AG1692" s="136">
        <v>2.9595900999999998</v>
      </c>
      <c r="AH1692" s="136">
        <v>0</v>
      </c>
      <c r="AI1692" s="136">
        <v>0.25407111999999998</v>
      </c>
      <c r="AJ1692" s="136">
        <v>1.1132441</v>
      </c>
      <c r="AK1692" s="136">
        <v>0.67036868999999999</v>
      </c>
      <c r="AL1692" s="74"/>
      <c r="AM1692" s="133">
        <v>1.6917176999999999E-2</v>
      </c>
      <c r="AN1692" s="340">
        <f t="shared" si="910"/>
        <v>1.6917176999999999E-2</v>
      </c>
      <c r="AP1692" s="133">
        <v>1.5961484000000001E-2</v>
      </c>
      <c r="AQ1692" s="133">
        <v>7.1434232999999995E-4</v>
      </c>
      <c r="AR1692" s="133">
        <v>2.4135123999999999E-4</v>
      </c>
      <c r="AS1692" s="134">
        <f t="shared" si="911"/>
        <v>9.5692348807000004E-7</v>
      </c>
      <c r="AT1692" s="135">
        <f t="shared" si="912"/>
        <v>2.6417986014889996E-9</v>
      </c>
      <c r="AU1692" s="135">
        <f t="shared" si="913"/>
        <v>3.3802695205999995E-2</v>
      </c>
      <c r="AV1692" s="302">
        <v>7.8950951E-7</v>
      </c>
      <c r="AW1692" s="302">
        <v>2.3821408000000001E-9</v>
      </c>
      <c r="AX1692" s="302">
        <v>6.5083488999999995E-14</v>
      </c>
      <c r="AY1692" s="303">
        <v>0</v>
      </c>
      <c r="AZ1692" s="303">
        <v>0</v>
      </c>
      <c r="BA1692" s="302">
        <v>5.5525806999999999E-10</v>
      </c>
      <c r="BB1692" s="302">
        <v>1.6685871999999999E-7</v>
      </c>
      <c r="BC1692" s="302">
        <v>7.8712407999999999E-11</v>
      </c>
      <c r="BD1692" s="302">
        <v>1.8088031000000001E-10</v>
      </c>
      <c r="BE1692" s="303">
        <v>0</v>
      </c>
      <c r="BF1692" s="303">
        <v>0</v>
      </c>
      <c r="BG1692" s="303">
        <v>0</v>
      </c>
      <c r="BH1692" s="303">
        <v>0</v>
      </c>
      <c r="BI1692" s="303">
        <v>0</v>
      </c>
      <c r="BJ1692" s="303">
        <v>0</v>
      </c>
      <c r="BK1692" s="303">
        <v>0</v>
      </c>
      <c r="BL1692" s="303">
        <v>0</v>
      </c>
      <c r="BM1692" s="302">
        <v>1.5987206000000001E-5</v>
      </c>
      <c r="BN1692" s="303">
        <v>3.3786707999999999E-2</v>
      </c>
      <c r="BO1692" s="303">
        <v>0</v>
      </c>
      <c r="BP1692" s="303">
        <v>0</v>
      </c>
      <c r="BQ1692" s="303">
        <v>0</v>
      </c>
      <c r="BR1692" s="74"/>
      <c r="BS1692" s="144">
        <v>4.3865020000000002E-5</v>
      </c>
      <c r="BT1692" s="144">
        <v>1.4298496999999999E-6</v>
      </c>
      <c r="BU1692" s="144">
        <v>2.3721572999999999E-5</v>
      </c>
      <c r="BV1692" s="136">
        <v>0</v>
      </c>
      <c r="BW1692" s="144">
        <v>1.4415197E-6</v>
      </c>
      <c r="BX1692" s="144">
        <v>3.5946373999999998E-7</v>
      </c>
      <c r="BY1692" s="136">
        <v>0</v>
      </c>
      <c r="BZ1692" s="144">
        <v>5.4558859999999995E-7</v>
      </c>
      <c r="CA1692" s="136">
        <v>0</v>
      </c>
      <c r="CB1692" s="136">
        <v>0</v>
      </c>
      <c r="CC1692" s="136">
        <v>0</v>
      </c>
      <c r="CD1692" s="136">
        <v>0</v>
      </c>
      <c r="CE1692" s="136">
        <v>0</v>
      </c>
      <c r="CF1692" s="144">
        <v>7.7393883000000005E-7</v>
      </c>
      <c r="CG1692" s="144">
        <v>1.5211063E-5</v>
      </c>
      <c r="CH1692" s="144">
        <v>3.8202259999999998E-7</v>
      </c>
      <c r="CI1692" s="136">
        <v>0</v>
      </c>
      <c r="CJ1692" s="203"/>
      <c r="CK1692" s="201"/>
      <c r="CL1692" s="89" t="s">
        <v>6094</v>
      </c>
      <c r="CM1692" s="235"/>
      <c r="CN1692" s="235"/>
    </row>
    <row r="1693" spans="1:92" ht="14.5" customHeight="1">
      <c r="A1693" s="74" t="s">
        <v>6095</v>
      </c>
      <c r="B1693" s="129" t="s">
        <v>5931</v>
      </c>
      <c r="C1693" s="130" t="str">
        <f t="shared" si="902"/>
        <v>D.100.01.126</v>
      </c>
      <c r="D1693" s="131" t="s">
        <v>462</v>
      </c>
      <c r="E1693" s="129" t="s">
        <v>427</v>
      </c>
      <c r="F1693" s="132" t="s">
        <v>6097</v>
      </c>
      <c r="G1693" s="132">
        <f t="shared" si="903"/>
        <v>0.47950569510000002</v>
      </c>
      <c r="H1693" s="348">
        <f t="shared" si="904"/>
        <v>0.47950569510000002</v>
      </c>
      <c r="I1693" s="74"/>
      <c r="J1693" s="132">
        <f t="shared" si="905"/>
        <v>1.37540023E-2</v>
      </c>
      <c r="K1693" s="132">
        <f t="shared" si="906"/>
        <v>3.4301127000000001E-2</v>
      </c>
      <c r="L1693" s="300">
        <f t="shared" si="907"/>
        <v>7.1893795800000007E-2</v>
      </c>
      <c r="M1693" s="132">
        <v>0.35955677000000003</v>
      </c>
      <c r="N1693" s="132">
        <v>2.0177023999999998E-2</v>
      </c>
      <c r="O1693" s="132">
        <v>1.4124103000000001E-2</v>
      </c>
      <c r="P1693" s="132">
        <v>1.1866191E-2</v>
      </c>
      <c r="Q1693" s="132">
        <v>1.8878113E-3</v>
      </c>
      <c r="R1693" s="132">
        <v>0</v>
      </c>
      <c r="S1693" s="132">
        <v>0</v>
      </c>
      <c r="T1693" s="132">
        <v>0</v>
      </c>
      <c r="U1693" s="132">
        <v>2.5169977999999998E-3</v>
      </c>
      <c r="V1693" s="132">
        <v>0</v>
      </c>
      <c r="W1693" s="132">
        <v>6.9376798000000003E-2</v>
      </c>
      <c r="X1693" s="132">
        <v>0</v>
      </c>
      <c r="Y1693" s="132">
        <v>0</v>
      </c>
      <c r="Z1693" s="132">
        <v>0</v>
      </c>
      <c r="AA1693" s="74"/>
      <c r="AB1693" s="301">
        <f t="shared" si="908"/>
        <v>2.7034343609022558</v>
      </c>
      <c r="AC1693" s="338">
        <f t="shared" si="909"/>
        <v>2.7034343609022558</v>
      </c>
      <c r="AD1693" s="74"/>
      <c r="AE1693" s="136">
        <v>46.270695000000003</v>
      </c>
      <c r="AF1693" s="136">
        <v>30.391093999999999</v>
      </c>
      <c r="AG1693" s="136">
        <v>9.4045494000000005</v>
      </c>
      <c r="AH1693" s="136">
        <v>0</v>
      </c>
      <c r="AI1693" s="136">
        <v>0.80734978000000002</v>
      </c>
      <c r="AJ1693" s="136">
        <v>3.5375033</v>
      </c>
      <c r="AK1693" s="136">
        <v>2.1301988999999999</v>
      </c>
      <c r="AL1693" s="74"/>
      <c r="AM1693" s="133">
        <v>5.3756915000000002E-2</v>
      </c>
      <c r="AN1693" s="340">
        <f t="shared" si="910"/>
        <v>5.3756915000000002E-2</v>
      </c>
      <c r="AP1693" s="133">
        <v>5.0720053000000001E-2</v>
      </c>
      <c r="AQ1693" s="133">
        <v>2.2699319000000001E-3</v>
      </c>
      <c r="AR1693" s="133">
        <v>7.6693043999999995E-4</v>
      </c>
      <c r="AS1693" s="134">
        <f t="shared" si="911"/>
        <v>3.0407705872999999E-6</v>
      </c>
      <c r="AT1693" s="135">
        <f t="shared" si="912"/>
        <v>8.3947184227299981E-9</v>
      </c>
      <c r="AU1693" s="135">
        <f t="shared" si="913"/>
        <v>0.10741322179</v>
      </c>
      <c r="AV1693" s="302">
        <v>2.5087870999999998E-6</v>
      </c>
      <c r="AW1693" s="302">
        <v>7.5696160999999993E-9</v>
      </c>
      <c r="AX1693" s="302">
        <v>2.0681273000000001E-13</v>
      </c>
      <c r="AY1693" s="303">
        <v>0</v>
      </c>
      <c r="AZ1693" s="303">
        <v>0</v>
      </c>
      <c r="BA1693" s="302">
        <v>1.7644173E-9</v>
      </c>
      <c r="BB1693" s="302">
        <v>5.3021906999999995E-7</v>
      </c>
      <c r="BC1693" s="302">
        <v>2.5012069999999998E-10</v>
      </c>
      <c r="BD1693" s="302">
        <v>5.7477480999999999E-10</v>
      </c>
      <c r="BE1693" s="303">
        <v>0</v>
      </c>
      <c r="BF1693" s="303">
        <v>0</v>
      </c>
      <c r="BG1693" s="303">
        <v>0</v>
      </c>
      <c r="BH1693" s="303">
        <v>0</v>
      </c>
      <c r="BI1693" s="303">
        <v>0</v>
      </c>
      <c r="BJ1693" s="303">
        <v>0</v>
      </c>
      <c r="BK1693" s="303">
        <v>0</v>
      </c>
      <c r="BL1693" s="303">
        <v>0</v>
      </c>
      <c r="BM1693" s="302">
        <v>5.0801789999999998E-5</v>
      </c>
      <c r="BN1693" s="303">
        <v>0.10736242</v>
      </c>
      <c r="BO1693" s="303">
        <v>0</v>
      </c>
      <c r="BP1693" s="303">
        <v>0</v>
      </c>
      <c r="BQ1693" s="303">
        <v>0</v>
      </c>
      <c r="BR1693" s="74"/>
      <c r="BS1693" s="136">
        <v>1.3938779999999999E-4</v>
      </c>
      <c r="BT1693" s="144">
        <v>4.5435656999999997E-6</v>
      </c>
      <c r="BU1693" s="144">
        <v>7.5378921999999998E-5</v>
      </c>
      <c r="BV1693" s="136">
        <v>0</v>
      </c>
      <c r="BW1693" s="144">
        <v>4.5806488999999997E-6</v>
      </c>
      <c r="BX1693" s="144">
        <v>1.1422509E-6</v>
      </c>
      <c r="BY1693" s="136">
        <v>0</v>
      </c>
      <c r="BZ1693" s="144">
        <v>1.7336910999999999E-6</v>
      </c>
      <c r="CA1693" s="136">
        <v>0</v>
      </c>
      <c r="CB1693" s="136">
        <v>0</v>
      </c>
      <c r="CC1693" s="136">
        <v>0</v>
      </c>
      <c r="CD1693" s="136">
        <v>0</v>
      </c>
      <c r="CE1693" s="136">
        <v>0</v>
      </c>
      <c r="CF1693" s="144">
        <v>2.4593088000000001E-6</v>
      </c>
      <c r="CG1693" s="144">
        <v>4.8335475999999999E-5</v>
      </c>
      <c r="CH1693" s="144">
        <v>1.2139351999999999E-6</v>
      </c>
      <c r="CI1693" s="136">
        <v>0</v>
      </c>
      <c r="CJ1693" s="203"/>
      <c r="CK1693" s="201"/>
      <c r="CL1693" s="89" t="s">
        <v>6098</v>
      </c>
      <c r="CM1693" s="235"/>
      <c r="CN1693" s="235"/>
    </row>
    <row r="1694" spans="1:92" ht="14.5" customHeight="1">
      <c r="A1694" s="74" t="s">
        <v>6099</v>
      </c>
      <c r="B1694" s="129" t="s">
        <v>5931</v>
      </c>
      <c r="C1694" s="130" t="str">
        <f t="shared" si="902"/>
        <v>D.100.01.127</v>
      </c>
      <c r="D1694" s="131" t="s">
        <v>462</v>
      </c>
      <c r="E1694" s="129" t="s">
        <v>427</v>
      </c>
      <c r="F1694" s="132" t="s">
        <v>6101</v>
      </c>
      <c r="G1694" s="132">
        <f t="shared" si="903"/>
        <v>1.5344181551</v>
      </c>
      <c r="H1694" s="348">
        <f t="shared" si="904"/>
        <v>1.5344181551</v>
      </c>
      <c r="I1694" s="74"/>
      <c r="J1694" s="132">
        <f t="shared" si="905"/>
        <v>4.4012808200000003E-2</v>
      </c>
      <c r="K1694" s="132">
        <f t="shared" si="906"/>
        <v>0.109763604</v>
      </c>
      <c r="L1694" s="300">
        <f t="shared" si="907"/>
        <v>0.23006014290000001</v>
      </c>
      <c r="M1694" s="132">
        <v>1.1505816</v>
      </c>
      <c r="N1694" s="132">
        <v>6.4566475999999998E-2</v>
      </c>
      <c r="O1694" s="132">
        <v>4.5197128000000003E-2</v>
      </c>
      <c r="P1694" s="132">
        <v>3.7971812000000001E-2</v>
      </c>
      <c r="Q1694" s="132">
        <v>6.0409961999999999E-3</v>
      </c>
      <c r="R1694" s="132">
        <v>0</v>
      </c>
      <c r="S1694" s="132">
        <v>0</v>
      </c>
      <c r="T1694" s="132">
        <v>0</v>
      </c>
      <c r="U1694" s="132">
        <v>8.0543929000000004E-3</v>
      </c>
      <c r="V1694" s="132">
        <v>0</v>
      </c>
      <c r="W1694" s="132">
        <v>0.22200575</v>
      </c>
      <c r="X1694" s="132">
        <v>0</v>
      </c>
      <c r="Y1694" s="132">
        <v>0</v>
      </c>
      <c r="Z1694" s="132">
        <v>0</v>
      </c>
      <c r="AA1694" s="74"/>
      <c r="AB1694" s="301">
        <f t="shared" si="908"/>
        <v>8.6509894736842092</v>
      </c>
      <c r="AC1694" s="338">
        <f t="shared" si="909"/>
        <v>8.6509894736842092</v>
      </c>
      <c r="AD1694" s="74"/>
      <c r="AE1694" s="136">
        <v>148.06622999999999</v>
      </c>
      <c r="AF1694" s="136">
        <v>97.251501000000005</v>
      </c>
      <c r="AG1694" s="136">
        <v>30.094557999999999</v>
      </c>
      <c r="AH1694" s="136">
        <v>0</v>
      </c>
      <c r="AI1694" s="136">
        <v>2.5835192999999999</v>
      </c>
      <c r="AJ1694" s="136">
        <v>11.320010999999999</v>
      </c>
      <c r="AK1694" s="136">
        <v>6.8166365000000004</v>
      </c>
      <c r="AL1694" s="74"/>
      <c r="AM1694" s="133">
        <v>0.17202213</v>
      </c>
      <c r="AN1694" s="340">
        <f t="shared" si="910"/>
        <v>0.17202213</v>
      </c>
      <c r="AP1694" s="133">
        <v>0.16230417</v>
      </c>
      <c r="AQ1694" s="133">
        <v>7.2637819999999999E-3</v>
      </c>
      <c r="AR1694" s="133">
        <v>2.4541773999999998E-3</v>
      </c>
      <c r="AS1694" s="134">
        <f t="shared" si="911"/>
        <v>9.7304657354000005E-6</v>
      </c>
      <c r="AT1694" s="135">
        <f t="shared" si="912"/>
        <v>2.6863099430720001E-8</v>
      </c>
      <c r="AU1694" s="135">
        <f t="shared" si="913"/>
        <v>0.34372232573</v>
      </c>
      <c r="AV1694" s="302">
        <v>8.0281186000000008E-6</v>
      </c>
      <c r="AW1694" s="302">
        <v>2.4222772000000001E-8</v>
      </c>
      <c r="AX1694" s="302">
        <v>6.6180072000000004E-13</v>
      </c>
      <c r="AY1694" s="303">
        <v>0</v>
      </c>
      <c r="AZ1694" s="303">
        <v>0</v>
      </c>
      <c r="BA1694" s="302">
        <v>5.6461353999999999E-9</v>
      </c>
      <c r="BB1694" s="302">
        <v>1.696701E-6</v>
      </c>
      <c r="BC1694" s="302">
        <v>8.0038623000000002E-10</v>
      </c>
      <c r="BD1694" s="302">
        <v>1.8392794000000001E-9</v>
      </c>
      <c r="BE1694" s="303">
        <v>0</v>
      </c>
      <c r="BF1694" s="303">
        <v>0</v>
      </c>
      <c r="BG1694" s="303">
        <v>0</v>
      </c>
      <c r="BH1694" s="303">
        <v>0</v>
      </c>
      <c r="BI1694" s="303">
        <v>0</v>
      </c>
      <c r="BJ1694" s="303">
        <v>0</v>
      </c>
      <c r="BK1694" s="303">
        <v>0</v>
      </c>
      <c r="BL1694" s="303">
        <v>0</v>
      </c>
      <c r="BM1694" s="303">
        <v>1.6256573E-4</v>
      </c>
      <c r="BN1694" s="303">
        <v>0.34355975999999999</v>
      </c>
      <c r="BO1694" s="303">
        <v>0</v>
      </c>
      <c r="BP1694" s="303">
        <v>0</v>
      </c>
      <c r="BQ1694" s="303">
        <v>0</v>
      </c>
      <c r="BR1694" s="74"/>
      <c r="BS1694" s="136">
        <v>4.4604095999999999E-4</v>
      </c>
      <c r="BT1694" s="144">
        <v>1.4539410000000001E-5</v>
      </c>
      <c r="BU1694" s="136">
        <v>2.4121255000000001E-4</v>
      </c>
      <c r="BV1694" s="136">
        <v>0</v>
      </c>
      <c r="BW1694" s="144">
        <v>1.4658077E-5</v>
      </c>
      <c r="BX1694" s="144">
        <v>3.655203E-6</v>
      </c>
      <c r="BY1694" s="136">
        <v>0</v>
      </c>
      <c r="BZ1694" s="144">
        <v>5.5478116000000002E-6</v>
      </c>
      <c r="CA1694" s="136">
        <v>0</v>
      </c>
      <c r="CB1694" s="136">
        <v>0</v>
      </c>
      <c r="CC1694" s="136">
        <v>0</v>
      </c>
      <c r="CD1694" s="136">
        <v>0</v>
      </c>
      <c r="CE1694" s="136">
        <v>0</v>
      </c>
      <c r="CF1694" s="144">
        <v>7.8697883000000008E-6</v>
      </c>
      <c r="CG1694" s="136">
        <v>1.5467352000000001E-4</v>
      </c>
      <c r="CH1694" s="144">
        <v>3.8845925000000004E-6</v>
      </c>
      <c r="CI1694" s="136">
        <v>0</v>
      </c>
      <c r="CJ1694" s="203"/>
      <c r="CK1694" s="201"/>
      <c r="CL1694" s="89" t="s">
        <v>6102</v>
      </c>
      <c r="CM1694" s="235"/>
      <c r="CN1694" s="235"/>
    </row>
    <row r="1695" spans="1:92" ht="14.5" customHeight="1">
      <c r="A1695" s="74" t="s">
        <v>6103</v>
      </c>
      <c r="B1695" s="129" t="s">
        <v>5931</v>
      </c>
      <c r="C1695" s="130" t="str">
        <f t="shared" si="902"/>
        <v>D.100.01.128</v>
      </c>
      <c r="D1695" s="131" t="s">
        <v>462</v>
      </c>
      <c r="E1695" s="129" t="s">
        <v>427</v>
      </c>
      <c r="F1695" s="132" t="s">
        <v>6105</v>
      </c>
      <c r="G1695" s="132">
        <f t="shared" si="903"/>
        <v>2.2057504205000003</v>
      </c>
      <c r="H1695" s="348">
        <f t="shared" si="904"/>
        <v>2.2057504205000003</v>
      </c>
      <c r="I1695" s="74"/>
      <c r="J1695" s="132">
        <f t="shared" si="905"/>
        <v>6.3269107500000005E-2</v>
      </c>
      <c r="K1695" s="132">
        <f t="shared" si="906"/>
        <v>0.157786916</v>
      </c>
      <c r="L1695" s="300">
        <f t="shared" si="907"/>
        <v>0.33071509700000001</v>
      </c>
      <c r="M1695" s="132">
        <v>1.6539793</v>
      </c>
      <c r="N1695" s="132">
        <v>9.2815330000000001E-2</v>
      </c>
      <c r="O1695" s="132">
        <v>6.4971585999999998E-2</v>
      </c>
      <c r="P1695" s="132">
        <v>5.4585080000000001E-2</v>
      </c>
      <c r="Q1695" s="132">
        <v>8.6840275000000001E-3</v>
      </c>
      <c r="R1695" s="132">
        <v>0</v>
      </c>
      <c r="S1695" s="132">
        <v>0</v>
      </c>
      <c r="T1695" s="132">
        <v>0</v>
      </c>
      <c r="U1695" s="132">
        <v>1.1578316999999999E-2</v>
      </c>
      <c r="V1695" s="132">
        <v>0</v>
      </c>
      <c r="W1695" s="132">
        <v>0.31913678000000001</v>
      </c>
      <c r="X1695" s="132">
        <v>0</v>
      </c>
      <c r="Y1695" s="132">
        <v>0</v>
      </c>
      <c r="Z1695" s="132">
        <v>0</v>
      </c>
      <c r="AA1695" s="74"/>
      <c r="AB1695" s="301">
        <f t="shared" si="908"/>
        <v>12.435934586466166</v>
      </c>
      <c r="AC1695" s="338">
        <f t="shared" si="909"/>
        <v>12.435934586466166</v>
      </c>
      <c r="AD1695" s="74"/>
      <c r="AE1695" s="136">
        <v>212.84754000000001</v>
      </c>
      <c r="AF1695" s="136">
        <v>139.80056999999999</v>
      </c>
      <c r="AG1695" s="136">
        <v>43.261403000000001</v>
      </c>
      <c r="AH1695" s="136">
        <v>0</v>
      </c>
      <c r="AI1695" s="136">
        <v>3.7138498000000002</v>
      </c>
      <c r="AJ1695" s="136">
        <v>16.272694000000001</v>
      </c>
      <c r="AK1695" s="136">
        <v>9.7990227000000001</v>
      </c>
      <c r="AL1695" s="74"/>
      <c r="AM1695" s="133">
        <v>0.24728453</v>
      </c>
      <c r="AN1695" s="340">
        <f t="shared" si="910"/>
        <v>0.24728453</v>
      </c>
      <c r="AP1695" s="133">
        <v>0.23331481000000001</v>
      </c>
      <c r="AQ1695" s="133">
        <v>1.0441801000000001E-2</v>
      </c>
      <c r="AR1695" s="133">
        <v>3.5279188E-3</v>
      </c>
      <c r="AS1695" s="134">
        <f t="shared" si="911"/>
        <v>1.3987698008999999E-5</v>
      </c>
      <c r="AT1695" s="135">
        <f t="shared" si="912"/>
        <v>3.8616129449E-8</v>
      </c>
      <c r="AU1695" s="135">
        <f t="shared" si="913"/>
        <v>0.49410628080000002</v>
      </c>
      <c r="AV1695" s="302">
        <v>1.1540546999999999E-5</v>
      </c>
      <c r="AW1695" s="302">
        <v>3.4820616999999998E-8</v>
      </c>
      <c r="AX1695" s="302">
        <v>9.5134900000000001E-13</v>
      </c>
      <c r="AY1695" s="303">
        <v>0</v>
      </c>
      <c r="AZ1695" s="303">
        <v>0</v>
      </c>
      <c r="BA1695" s="302">
        <v>8.1164089999999994E-9</v>
      </c>
      <c r="BB1695" s="302">
        <v>2.4390346E-6</v>
      </c>
      <c r="BC1695" s="302">
        <v>1.1505679E-9</v>
      </c>
      <c r="BD1695" s="302">
        <v>2.6439931999999999E-9</v>
      </c>
      <c r="BE1695" s="303">
        <v>0</v>
      </c>
      <c r="BF1695" s="303">
        <v>0</v>
      </c>
      <c r="BG1695" s="303">
        <v>0</v>
      </c>
      <c r="BH1695" s="303">
        <v>0</v>
      </c>
      <c r="BI1695" s="303">
        <v>0</v>
      </c>
      <c r="BJ1695" s="303">
        <v>0</v>
      </c>
      <c r="BK1695" s="303">
        <v>0</v>
      </c>
      <c r="BL1695" s="303">
        <v>0</v>
      </c>
      <c r="BM1695" s="303">
        <v>2.336908E-4</v>
      </c>
      <c r="BN1695" s="303">
        <v>0.49387259</v>
      </c>
      <c r="BO1695" s="303">
        <v>0</v>
      </c>
      <c r="BP1695" s="303">
        <v>0</v>
      </c>
      <c r="BQ1695" s="303">
        <v>0</v>
      </c>
      <c r="BR1695" s="74"/>
      <c r="BS1695" s="136">
        <v>6.4119093E-4</v>
      </c>
      <c r="BT1695" s="144">
        <v>2.0900631999999999E-5</v>
      </c>
      <c r="BU1695" s="136">
        <v>3.4674686000000002E-4</v>
      </c>
      <c r="BV1695" s="136">
        <v>0</v>
      </c>
      <c r="BW1695" s="144">
        <v>2.1071216999999999E-5</v>
      </c>
      <c r="BX1695" s="144">
        <v>5.2544121000000003E-6</v>
      </c>
      <c r="BY1695" s="136">
        <v>0</v>
      </c>
      <c r="BZ1695" s="144">
        <v>7.9750668000000008E-6</v>
      </c>
      <c r="CA1695" s="136">
        <v>0</v>
      </c>
      <c r="CB1695" s="136">
        <v>0</v>
      </c>
      <c r="CC1695" s="136">
        <v>0</v>
      </c>
      <c r="CD1695" s="136">
        <v>0</v>
      </c>
      <c r="CE1695" s="136">
        <v>0</v>
      </c>
      <c r="CF1695" s="144">
        <v>1.1312944999999999E-5</v>
      </c>
      <c r="CG1695" s="136">
        <v>2.2234564E-4</v>
      </c>
      <c r="CH1695" s="144">
        <v>5.5841632000000002E-6</v>
      </c>
      <c r="CI1695" s="136">
        <v>0</v>
      </c>
      <c r="CJ1695" s="203"/>
      <c r="CK1695" s="201"/>
      <c r="CL1695" s="89" t="s">
        <v>6106</v>
      </c>
      <c r="CM1695" s="235"/>
      <c r="CN1695" s="235"/>
    </row>
    <row r="1696" spans="1:92" ht="14.5" customHeight="1">
      <c r="A1696" s="74" t="s">
        <v>6107</v>
      </c>
      <c r="B1696" s="129" t="s">
        <v>5931</v>
      </c>
      <c r="C1696" s="130" t="str">
        <f t="shared" si="902"/>
        <v>D.100.01.129</v>
      </c>
      <c r="D1696" s="131" t="s">
        <v>462</v>
      </c>
      <c r="E1696" s="129" t="s">
        <v>2286</v>
      </c>
      <c r="F1696" s="132" t="s">
        <v>6109</v>
      </c>
      <c r="G1696" s="132">
        <f t="shared" si="903"/>
        <v>4.8035480120000003E-3</v>
      </c>
      <c r="H1696" s="348">
        <f t="shared" si="904"/>
        <v>4.8035480120000003E-3</v>
      </c>
      <c r="I1696" s="74"/>
      <c r="J1696" s="132">
        <f t="shared" si="905"/>
        <v>1.3778358299999999E-4</v>
      </c>
      <c r="K1696" s="132">
        <f t="shared" si="906"/>
        <v>3.4361866999999999E-4</v>
      </c>
      <c r="L1696" s="300">
        <f t="shared" si="907"/>
        <v>7.202110590000001E-4</v>
      </c>
      <c r="M1696" s="132">
        <v>3.6019347E-3</v>
      </c>
      <c r="N1696" s="132">
        <v>2.0212752999999999E-4</v>
      </c>
      <c r="O1696" s="132">
        <v>1.4149114E-4</v>
      </c>
      <c r="P1696" s="132">
        <v>1.1887204E-4</v>
      </c>
      <c r="Q1696" s="304">
        <v>1.8911543000000001E-5</v>
      </c>
      <c r="R1696" s="132">
        <v>0</v>
      </c>
      <c r="S1696" s="132">
        <v>0</v>
      </c>
      <c r="T1696" s="132">
        <v>0</v>
      </c>
      <c r="U1696" s="304">
        <v>2.5214549000000001E-5</v>
      </c>
      <c r="V1696" s="132">
        <v>0</v>
      </c>
      <c r="W1696" s="132">
        <v>6.9499651000000005E-4</v>
      </c>
      <c r="X1696" s="132">
        <v>0</v>
      </c>
      <c r="Y1696" s="132">
        <v>0</v>
      </c>
      <c r="Z1696" s="132">
        <v>0</v>
      </c>
      <c r="AA1696" s="74"/>
      <c r="AB1696" s="301">
        <f t="shared" si="908"/>
        <v>2.7082215789473684E-2</v>
      </c>
      <c r="AC1696" s="338">
        <f t="shared" si="909"/>
        <v>2.7082215789473684E-2</v>
      </c>
      <c r="AD1696" s="74"/>
      <c r="AE1696" s="136">
        <v>0.46352631999999999</v>
      </c>
      <c r="AF1696" s="136">
        <v>0.30444911000000002</v>
      </c>
      <c r="AG1696" s="136">
        <v>9.4212031000000002E-2</v>
      </c>
      <c r="AH1696" s="136">
        <v>0</v>
      </c>
      <c r="AI1696" s="136">
        <v>8.0877944000000007E-3</v>
      </c>
      <c r="AJ1696" s="136">
        <v>3.5437675000000002E-2</v>
      </c>
      <c r="AK1696" s="136">
        <v>2.1339711000000001E-2</v>
      </c>
      <c r="AL1696" s="74"/>
      <c r="AM1696" s="133">
        <v>5.3852108000000004E-4</v>
      </c>
      <c r="AN1696" s="340">
        <f t="shared" si="910"/>
        <v>5.3852108000000004E-4</v>
      </c>
      <c r="AP1696" s="133">
        <v>5.0809868000000001E-4</v>
      </c>
      <c r="AQ1696" s="145">
        <v>2.2739514999999999E-5</v>
      </c>
      <c r="AR1696" s="145">
        <v>7.6828851999999994E-6</v>
      </c>
      <c r="AS1696" s="134">
        <f t="shared" si="911"/>
        <v>3.0461551318000002E-8</v>
      </c>
      <c r="AT1696" s="135">
        <f t="shared" si="912"/>
        <v>8.4095838189499996E-11</v>
      </c>
      <c r="AU1696" s="135">
        <f t="shared" si="913"/>
        <v>1.0760343175000001E-3</v>
      </c>
      <c r="AV1696" s="302">
        <v>2.5132296000000001E-8</v>
      </c>
      <c r="AW1696" s="302">
        <v>7.5830204E-11</v>
      </c>
      <c r="AX1696" s="302">
        <v>2.0717895000000002E-15</v>
      </c>
      <c r="AY1696" s="303">
        <v>0</v>
      </c>
      <c r="AZ1696" s="303">
        <v>0</v>
      </c>
      <c r="BA1696" s="302">
        <v>1.7675417999999999E-11</v>
      </c>
      <c r="BB1696" s="302">
        <v>5.3115798999999999E-9</v>
      </c>
      <c r="BC1696" s="302">
        <v>2.5056361E-12</v>
      </c>
      <c r="BD1696" s="302">
        <v>5.7579262999999998E-12</v>
      </c>
      <c r="BE1696" s="303">
        <v>0</v>
      </c>
      <c r="BF1696" s="303">
        <v>0</v>
      </c>
      <c r="BG1696" s="303">
        <v>0</v>
      </c>
      <c r="BH1696" s="303">
        <v>0</v>
      </c>
      <c r="BI1696" s="303">
        <v>0</v>
      </c>
      <c r="BJ1696" s="303">
        <v>0</v>
      </c>
      <c r="BK1696" s="303">
        <v>0</v>
      </c>
      <c r="BL1696" s="303">
        <v>0</v>
      </c>
      <c r="BM1696" s="302">
        <v>5.0891749999999996E-7</v>
      </c>
      <c r="BN1696" s="303">
        <v>1.0755254000000001E-3</v>
      </c>
      <c r="BO1696" s="303">
        <v>0</v>
      </c>
      <c r="BP1696" s="303">
        <v>0</v>
      </c>
      <c r="BQ1696" s="303">
        <v>0</v>
      </c>
      <c r="BR1696" s="74"/>
      <c r="BS1696" s="144">
        <v>1.3963462999999999E-6</v>
      </c>
      <c r="BT1696" s="144">
        <v>4.5516115000000002E-8</v>
      </c>
      <c r="BU1696" s="144">
        <v>7.5512404000000005E-7</v>
      </c>
      <c r="BV1696" s="136">
        <v>0</v>
      </c>
      <c r="BW1696" s="144">
        <v>4.5887604E-8</v>
      </c>
      <c r="BX1696" s="144">
        <v>1.1442736000000001E-8</v>
      </c>
      <c r="BY1696" s="136">
        <v>0</v>
      </c>
      <c r="BZ1696" s="144">
        <v>1.7367610999999999E-8</v>
      </c>
      <c r="CA1696" s="136">
        <v>0</v>
      </c>
      <c r="CB1696" s="136">
        <v>0</v>
      </c>
      <c r="CC1696" s="136">
        <v>0</v>
      </c>
      <c r="CD1696" s="136">
        <v>0</v>
      </c>
      <c r="CE1696" s="136">
        <v>0</v>
      </c>
      <c r="CF1696" s="144">
        <v>2.4636638000000001E-8</v>
      </c>
      <c r="CG1696" s="144">
        <v>4.8421068999999998E-7</v>
      </c>
      <c r="CH1696" s="144">
        <v>1.2160848E-8</v>
      </c>
      <c r="CI1696" s="136">
        <v>0</v>
      </c>
      <c r="CJ1696" s="203"/>
      <c r="CK1696" s="201"/>
      <c r="CL1696" s="89" t="s">
        <v>6110</v>
      </c>
      <c r="CM1696" s="235"/>
      <c r="CN1696" s="235"/>
    </row>
    <row r="1697" spans="1:92" ht="14.5" customHeight="1">
      <c r="A1697" s="74" t="s">
        <v>6111</v>
      </c>
      <c r="B1697" s="129" t="s">
        <v>5931</v>
      </c>
      <c r="C1697" s="130" t="str">
        <f t="shared" si="902"/>
        <v>D.100.01.130</v>
      </c>
      <c r="D1697" s="131" t="s">
        <v>462</v>
      </c>
      <c r="E1697" s="129" t="s">
        <v>2286</v>
      </c>
      <c r="F1697" s="132" t="s">
        <v>6113</v>
      </c>
      <c r="G1697" s="132">
        <f t="shared" si="903"/>
        <v>9.5901138310000005E-3</v>
      </c>
      <c r="H1697" s="348">
        <f t="shared" si="904"/>
        <v>9.5901138310000005E-3</v>
      </c>
      <c r="I1697" s="74"/>
      <c r="J1697" s="132">
        <f t="shared" si="905"/>
        <v>2.7508005600000002E-4</v>
      </c>
      <c r="K1697" s="132">
        <f t="shared" si="906"/>
        <v>6.8602251999999998E-4</v>
      </c>
      <c r="L1697" s="300">
        <f t="shared" si="907"/>
        <v>1.437875955E-3</v>
      </c>
      <c r="M1697" s="132">
        <v>7.1911353000000001E-3</v>
      </c>
      <c r="N1697" s="132">
        <v>4.0354046999999999E-4</v>
      </c>
      <c r="O1697" s="132">
        <v>2.8248204999999999E-4</v>
      </c>
      <c r="P1697" s="132">
        <v>2.3732382999999999E-4</v>
      </c>
      <c r="Q1697" s="304">
        <v>3.7756226000000001E-5</v>
      </c>
      <c r="R1697" s="132">
        <v>0</v>
      </c>
      <c r="S1697" s="132">
        <v>0</v>
      </c>
      <c r="T1697" s="132">
        <v>0</v>
      </c>
      <c r="U1697" s="304">
        <v>5.0339954999999999E-5</v>
      </c>
      <c r="V1697" s="132">
        <v>0</v>
      </c>
      <c r="W1697" s="132">
        <v>1.387536E-3</v>
      </c>
      <c r="X1697" s="132">
        <v>0</v>
      </c>
      <c r="Y1697" s="132">
        <v>0</v>
      </c>
      <c r="Z1697" s="132">
        <v>0</v>
      </c>
      <c r="AA1697" s="74"/>
      <c r="AB1697" s="301">
        <f t="shared" si="908"/>
        <v>5.406868646616541E-2</v>
      </c>
      <c r="AC1697" s="338">
        <f t="shared" si="909"/>
        <v>5.406868646616541E-2</v>
      </c>
      <c r="AD1697" s="74"/>
      <c r="AE1697" s="136">
        <v>0.92541390999999995</v>
      </c>
      <c r="AF1697" s="136">
        <v>0.60782188000000004</v>
      </c>
      <c r="AG1697" s="136">
        <v>0.18809099000000001</v>
      </c>
      <c r="AH1697" s="136">
        <v>0</v>
      </c>
      <c r="AI1697" s="136">
        <v>1.6146996E-2</v>
      </c>
      <c r="AJ1697" s="136">
        <v>7.0750066E-2</v>
      </c>
      <c r="AK1697" s="136">
        <v>4.2603978000000001E-2</v>
      </c>
      <c r="AL1697" s="74"/>
      <c r="AM1697" s="133">
        <v>1.0751383000000001E-3</v>
      </c>
      <c r="AN1697" s="340">
        <f t="shared" si="910"/>
        <v>1.0751383000000001E-3</v>
      </c>
      <c r="AP1697" s="133">
        <v>1.0144011000000001E-3</v>
      </c>
      <c r="AQ1697" s="145">
        <v>4.5398636999999997E-5</v>
      </c>
      <c r="AR1697" s="145">
        <v>1.5338609E-5</v>
      </c>
      <c r="AS1697" s="134">
        <f t="shared" si="911"/>
        <v>6.0815410347000001E-8</v>
      </c>
      <c r="AT1697" s="135">
        <f t="shared" si="912"/>
        <v>1.678943662545E-10</v>
      </c>
      <c r="AU1697" s="135">
        <f t="shared" si="913"/>
        <v>2.1482645358000003E-3</v>
      </c>
      <c r="AV1697" s="302">
        <v>5.0175740999999999E-8</v>
      </c>
      <c r="AW1697" s="302">
        <v>1.5139232E-10</v>
      </c>
      <c r="AX1697" s="302">
        <v>4.1362545000000001E-15</v>
      </c>
      <c r="AY1697" s="303">
        <v>0</v>
      </c>
      <c r="AZ1697" s="303">
        <v>0</v>
      </c>
      <c r="BA1697" s="302">
        <v>3.5288346999999997E-11</v>
      </c>
      <c r="BB1697" s="302">
        <v>1.0604380999999999E-8</v>
      </c>
      <c r="BC1697" s="302">
        <v>5.0024139999999998E-12</v>
      </c>
      <c r="BD1697" s="302">
        <v>1.1495496E-11</v>
      </c>
      <c r="BE1697" s="303">
        <v>0</v>
      </c>
      <c r="BF1697" s="303">
        <v>0</v>
      </c>
      <c r="BG1697" s="303">
        <v>0</v>
      </c>
      <c r="BH1697" s="303">
        <v>0</v>
      </c>
      <c r="BI1697" s="303">
        <v>0</v>
      </c>
      <c r="BJ1697" s="303">
        <v>0</v>
      </c>
      <c r="BK1697" s="303">
        <v>0</v>
      </c>
      <c r="BL1697" s="303">
        <v>0</v>
      </c>
      <c r="BM1697" s="302">
        <v>1.0160357999999999E-6</v>
      </c>
      <c r="BN1697" s="303">
        <v>2.1472485000000002E-3</v>
      </c>
      <c r="BO1697" s="303">
        <v>0</v>
      </c>
      <c r="BP1697" s="303">
        <v>0</v>
      </c>
      <c r="BQ1697" s="303">
        <v>0</v>
      </c>
      <c r="BR1697" s="74"/>
      <c r="BS1697" s="144">
        <v>2.7877559999999999E-6</v>
      </c>
      <c r="BT1697" s="144">
        <v>9.0871313999999994E-8</v>
      </c>
      <c r="BU1697" s="144">
        <v>1.5075784E-6</v>
      </c>
      <c r="BV1697" s="136">
        <v>0</v>
      </c>
      <c r="BW1697" s="144">
        <v>9.1612978000000001E-8</v>
      </c>
      <c r="BX1697" s="144">
        <v>2.2845019E-8</v>
      </c>
      <c r="BY1697" s="136">
        <v>0</v>
      </c>
      <c r="BZ1697" s="144">
        <v>3.4673822E-8</v>
      </c>
      <c r="CA1697" s="136">
        <v>0</v>
      </c>
      <c r="CB1697" s="136">
        <v>0</v>
      </c>
      <c r="CC1697" s="136">
        <v>0</v>
      </c>
      <c r="CD1697" s="136">
        <v>0</v>
      </c>
      <c r="CE1697" s="136">
        <v>0</v>
      </c>
      <c r="CF1697" s="144">
        <v>4.9186177000000001E-8</v>
      </c>
      <c r="CG1697" s="144">
        <v>9.6670953000000005E-7</v>
      </c>
      <c r="CH1697" s="144">
        <v>2.4278703E-8</v>
      </c>
      <c r="CI1697" s="136">
        <v>0</v>
      </c>
      <c r="CJ1697" s="203"/>
      <c r="CK1697" s="201"/>
      <c r="CL1697" s="89" t="s">
        <v>6114</v>
      </c>
      <c r="CM1697" s="235"/>
      <c r="CN1697" s="235"/>
    </row>
    <row r="1698" spans="1:92" ht="14.5" customHeight="1">
      <c r="A1698" s="74" t="s">
        <v>6115</v>
      </c>
      <c r="B1698" s="129" t="s">
        <v>5931</v>
      </c>
      <c r="C1698" s="130" t="str">
        <f t="shared" si="902"/>
        <v>D.100.01.131</v>
      </c>
      <c r="D1698" s="131" t="s">
        <v>462</v>
      </c>
      <c r="E1698" s="129" t="s">
        <v>2286</v>
      </c>
      <c r="F1698" s="132" t="s">
        <v>6117</v>
      </c>
      <c r="G1698" s="132">
        <f t="shared" si="903"/>
        <v>1.9189931537E-2</v>
      </c>
      <c r="H1698" s="348">
        <f t="shared" si="904"/>
        <v>1.9189931537E-2</v>
      </c>
      <c r="I1698" s="74"/>
      <c r="J1698" s="132">
        <f t="shared" si="905"/>
        <v>5.5043845700000001E-4</v>
      </c>
      <c r="K1698" s="132">
        <f t="shared" si="906"/>
        <v>1.3727392299999999E-3</v>
      </c>
      <c r="L1698" s="300">
        <f t="shared" si="907"/>
        <v>2.8772068499999998E-3</v>
      </c>
      <c r="M1698" s="132">
        <v>1.4389547000000001E-2</v>
      </c>
      <c r="N1698" s="132">
        <v>8.0748929000000003E-4</v>
      </c>
      <c r="O1698" s="132">
        <v>5.6524994000000002E-4</v>
      </c>
      <c r="P1698" s="132">
        <v>4.7488780000000001E-4</v>
      </c>
      <c r="Q1698" s="304">
        <v>7.5550656999999997E-5</v>
      </c>
      <c r="R1698" s="132">
        <v>0</v>
      </c>
      <c r="S1698" s="132">
        <v>0</v>
      </c>
      <c r="T1698" s="132">
        <v>0</v>
      </c>
      <c r="U1698" s="132">
        <v>1.0073085E-4</v>
      </c>
      <c r="V1698" s="132">
        <v>0</v>
      </c>
      <c r="W1698" s="132">
        <v>2.7764759999999999E-3</v>
      </c>
      <c r="X1698" s="132">
        <v>0</v>
      </c>
      <c r="Y1698" s="132">
        <v>0</v>
      </c>
      <c r="Z1698" s="132">
        <v>0</v>
      </c>
      <c r="AA1698" s="74"/>
      <c r="AB1698" s="301">
        <f t="shared" si="908"/>
        <v>0.10819208270676692</v>
      </c>
      <c r="AC1698" s="338">
        <f t="shared" si="909"/>
        <v>0.10819208270676692</v>
      </c>
      <c r="AD1698" s="74"/>
      <c r="AE1698" s="136">
        <v>1.8517642000000001</v>
      </c>
      <c r="AF1698" s="136">
        <v>1.2162588000000001</v>
      </c>
      <c r="AG1698" s="136">
        <v>0.37637229999999999</v>
      </c>
      <c r="AH1698" s="136">
        <v>0</v>
      </c>
      <c r="AI1698" s="136">
        <v>3.2310329999999998E-2</v>
      </c>
      <c r="AJ1698" s="136">
        <v>0.14157172000000001</v>
      </c>
      <c r="AK1698" s="136">
        <v>8.5251067E-2</v>
      </c>
      <c r="AL1698" s="74"/>
      <c r="AM1698" s="133">
        <v>2.1513645E-3</v>
      </c>
      <c r="AN1698" s="340">
        <f t="shared" si="910"/>
        <v>2.1513645E-3</v>
      </c>
      <c r="AP1698" s="133">
        <v>2.0298285999999998E-3</v>
      </c>
      <c r="AQ1698" s="145">
        <v>9.0843213E-5</v>
      </c>
      <c r="AR1698" s="145">
        <v>3.0692738000000002E-5</v>
      </c>
      <c r="AS1698" s="134">
        <f t="shared" si="911"/>
        <v>1.21692355401E-7</v>
      </c>
      <c r="AT1698" s="135">
        <f t="shared" si="912"/>
        <v>3.3595863169449995E-10</v>
      </c>
      <c r="AU1698" s="135">
        <f t="shared" si="913"/>
        <v>4.2987028997E-3</v>
      </c>
      <c r="AV1698" s="302">
        <v>1.0040224999999999E-7</v>
      </c>
      <c r="AW1698" s="302">
        <v>3.0293783999999998E-10</v>
      </c>
      <c r="AX1698" s="302">
        <v>8.2766945000000008E-15</v>
      </c>
      <c r="AY1698" s="303">
        <v>0</v>
      </c>
      <c r="AZ1698" s="303">
        <v>0</v>
      </c>
      <c r="BA1698" s="302">
        <v>7.0612400999999999E-11</v>
      </c>
      <c r="BB1698" s="302">
        <v>2.1219493000000001E-8</v>
      </c>
      <c r="BC1698" s="302">
        <v>1.0009890000000001E-11</v>
      </c>
      <c r="BD1698" s="302">
        <v>2.3002625000000001E-11</v>
      </c>
      <c r="BE1698" s="303">
        <v>0</v>
      </c>
      <c r="BF1698" s="303">
        <v>0</v>
      </c>
      <c r="BG1698" s="303">
        <v>0</v>
      </c>
      <c r="BH1698" s="303">
        <v>0</v>
      </c>
      <c r="BI1698" s="303">
        <v>0</v>
      </c>
      <c r="BJ1698" s="303">
        <v>0</v>
      </c>
      <c r="BK1698" s="303">
        <v>0</v>
      </c>
      <c r="BL1698" s="303">
        <v>0</v>
      </c>
      <c r="BM1698" s="302">
        <v>2.0330996999999998E-6</v>
      </c>
      <c r="BN1698" s="303">
        <v>4.2966697999999998E-3</v>
      </c>
      <c r="BO1698" s="303">
        <v>0</v>
      </c>
      <c r="BP1698" s="303">
        <v>0</v>
      </c>
      <c r="BQ1698" s="303">
        <v>0</v>
      </c>
      <c r="BR1698" s="74"/>
      <c r="BS1698" s="144">
        <v>5.5783328999999999E-6</v>
      </c>
      <c r="BT1698" s="144">
        <v>1.8183458E-7</v>
      </c>
      <c r="BU1698" s="144">
        <v>3.0166824E-6</v>
      </c>
      <c r="BV1698" s="136">
        <v>0</v>
      </c>
      <c r="BW1698" s="144">
        <v>1.8331866000000001E-7</v>
      </c>
      <c r="BX1698" s="144">
        <v>4.5713154000000003E-8</v>
      </c>
      <c r="BY1698" s="136">
        <v>0</v>
      </c>
      <c r="BZ1698" s="144">
        <v>6.9382730999999997E-8</v>
      </c>
      <c r="CA1698" s="136">
        <v>0</v>
      </c>
      <c r="CB1698" s="136">
        <v>0</v>
      </c>
      <c r="CC1698" s="136">
        <v>0</v>
      </c>
      <c r="CD1698" s="136">
        <v>0</v>
      </c>
      <c r="CE1698" s="136">
        <v>0</v>
      </c>
      <c r="CF1698" s="144">
        <v>9.8422124999999996E-8</v>
      </c>
      <c r="CG1698" s="144">
        <v>1.9343973E-6</v>
      </c>
      <c r="CH1698" s="144">
        <v>4.8581974000000003E-8</v>
      </c>
      <c r="CI1698" s="136">
        <v>0</v>
      </c>
      <c r="CJ1698" s="203"/>
      <c r="CK1698" s="201"/>
      <c r="CL1698" s="89" t="s">
        <v>6118</v>
      </c>
      <c r="CM1698" s="235"/>
      <c r="CN1698" s="235"/>
    </row>
    <row r="1699" spans="1:92" ht="14.5" customHeight="1">
      <c r="A1699" s="74" t="s">
        <v>6119</v>
      </c>
      <c r="B1699" s="129" t="s">
        <v>5931</v>
      </c>
      <c r="C1699" s="130" t="str">
        <f t="shared" si="902"/>
        <v>D.100.01.132</v>
      </c>
      <c r="D1699" s="131" t="s">
        <v>462</v>
      </c>
      <c r="E1699" s="129" t="s">
        <v>2286</v>
      </c>
      <c r="F1699" s="132" t="s">
        <v>6121</v>
      </c>
      <c r="G1699" s="132">
        <f t="shared" si="903"/>
        <v>4.5075718109999996E-2</v>
      </c>
      <c r="H1699" s="348">
        <f t="shared" si="904"/>
        <v>4.5075718109999996E-2</v>
      </c>
      <c r="I1699" s="74"/>
      <c r="J1699" s="132">
        <f t="shared" si="905"/>
        <v>1.29293886E-3</v>
      </c>
      <c r="K1699" s="132">
        <f t="shared" si="906"/>
        <v>3.2244621E-3</v>
      </c>
      <c r="L1699" s="300">
        <f t="shared" si="907"/>
        <v>6.7583441500000006E-3</v>
      </c>
      <c r="M1699" s="132">
        <v>3.3799972999999997E-2</v>
      </c>
      <c r="N1699" s="132">
        <v>1.8967321E-3</v>
      </c>
      <c r="O1699" s="132">
        <v>1.3277300000000001E-3</v>
      </c>
      <c r="P1699" s="132">
        <v>1.115476E-3</v>
      </c>
      <c r="Q1699" s="132">
        <v>1.7746286000000001E-4</v>
      </c>
      <c r="R1699" s="132">
        <v>0</v>
      </c>
      <c r="S1699" s="132">
        <v>0</v>
      </c>
      <c r="T1699" s="132">
        <v>0</v>
      </c>
      <c r="U1699" s="132">
        <v>2.3660924999999999E-4</v>
      </c>
      <c r="V1699" s="132">
        <v>0</v>
      </c>
      <c r="W1699" s="132">
        <v>6.5217349000000003E-3</v>
      </c>
      <c r="X1699" s="132">
        <v>0</v>
      </c>
      <c r="Y1699" s="132">
        <v>0</v>
      </c>
      <c r="Z1699" s="132">
        <v>0</v>
      </c>
      <c r="AA1699" s="74"/>
      <c r="AB1699" s="301">
        <f t="shared" si="908"/>
        <v>0.25413513533834581</v>
      </c>
      <c r="AC1699" s="338">
        <f t="shared" si="909"/>
        <v>0.25413513533834581</v>
      </c>
      <c r="AD1699" s="74"/>
      <c r="AE1699" s="136">
        <v>4.3496560999999998</v>
      </c>
      <c r="AF1699" s="136">
        <v>2.8569011999999998</v>
      </c>
      <c r="AG1699" s="136">
        <v>0.88407047000000005</v>
      </c>
      <c r="AH1699" s="136">
        <v>0</v>
      </c>
      <c r="AI1699" s="136">
        <v>7.5894555000000002E-2</v>
      </c>
      <c r="AJ1699" s="136">
        <v>0.33254141999999998</v>
      </c>
      <c r="AK1699" s="136">
        <v>0.20024839999999999</v>
      </c>
      <c r="AL1699" s="74"/>
      <c r="AM1699" s="133">
        <v>5.0533948000000004E-3</v>
      </c>
      <c r="AN1699" s="340">
        <f t="shared" si="910"/>
        <v>5.0533948000000004E-3</v>
      </c>
      <c r="AP1699" s="133">
        <v>4.7679159E-3</v>
      </c>
      <c r="AQ1699" s="133">
        <v>2.1338393000000001E-4</v>
      </c>
      <c r="AR1699" s="145">
        <v>7.2094953000000005E-5</v>
      </c>
      <c r="AS1699" s="134">
        <f t="shared" si="911"/>
        <v>2.8584628025999998E-7</v>
      </c>
      <c r="AT1699" s="135">
        <f t="shared" si="912"/>
        <v>7.8914175633799989E-10</v>
      </c>
      <c r="AU1699" s="135">
        <f t="shared" si="913"/>
        <v>1.00973325996E-2</v>
      </c>
      <c r="AV1699" s="302">
        <v>2.3583741E-7</v>
      </c>
      <c r="AW1699" s="302">
        <v>7.1157837999999996E-10</v>
      </c>
      <c r="AX1699" s="302">
        <v>1.9441337999999999E-14</v>
      </c>
      <c r="AY1699" s="303">
        <v>0</v>
      </c>
      <c r="AZ1699" s="303">
        <v>0</v>
      </c>
      <c r="BA1699" s="302">
        <v>1.6586326E-10</v>
      </c>
      <c r="BB1699" s="302">
        <v>4.9843006999999997E-8</v>
      </c>
      <c r="BC1699" s="302">
        <v>2.3512485000000001E-11</v>
      </c>
      <c r="BD1699" s="302">
        <v>5.4031450000000003E-11</v>
      </c>
      <c r="BE1699" s="303">
        <v>0</v>
      </c>
      <c r="BF1699" s="303">
        <v>0</v>
      </c>
      <c r="BG1699" s="303">
        <v>0</v>
      </c>
      <c r="BH1699" s="303">
        <v>0</v>
      </c>
      <c r="BI1699" s="303">
        <v>0</v>
      </c>
      <c r="BJ1699" s="303">
        <v>0</v>
      </c>
      <c r="BK1699" s="303">
        <v>0</v>
      </c>
      <c r="BL1699" s="303">
        <v>0</v>
      </c>
      <c r="BM1699" s="302">
        <v>4.7755995999999999E-6</v>
      </c>
      <c r="BN1699" s="303">
        <v>1.0092557E-2</v>
      </c>
      <c r="BO1699" s="303">
        <v>0</v>
      </c>
      <c r="BP1699" s="303">
        <v>0</v>
      </c>
      <c r="BQ1699" s="303">
        <v>0</v>
      </c>
      <c r="BR1699" s="74"/>
      <c r="BS1699" s="144">
        <v>1.3103088E-5</v>
      </c>
      <c r="BT1699" s="144">
        <v>4.2711585999999999E-7</v>
      </c>
      <c r="BU1699" s="144">
        <v>7.0859618999999999E-6</v>
      </c>
      <c r="BV1699" s="136">
        <v>0</v>
      </c>
      <c r="BW1699" s="144">
        <v>4.3060185999999998E-7</v>
      </c>
      <c r="BX1699" s="144">
        <v>1.0737679E-7</v>
      </c>
      <c r="BY1699" s="136">
        <v>0</v>
      </c>
      <c r="BZ1699" s="144">
        <v>1.6297486000000001E-7</v>
      </c>
      <c r="CA1699" s="136">
        <v>0</v>
      </c>
      <c r="CB1699" s="136">
        <v>0</v>
      </c>
      <c r="CC1699" s="136">
        <v>0</v>
      </c>
      <c r="CD1699" s="136">
        <v>0</v>
      </c>
      <c r="CE1699" s="136">
        <v>0</v>
      </c>
      <c r="CF1699" s="144">
        <v>2.3118623E-7</v>
      </c>
      <c r="CG1699" s="144">
        <v>4.5437548999999999E-6</v>
      </c>
      <c r="CH1699" s="144">
        <v>1.1411543E-7</v>
      </c>
      <c r="CI1699" s="136">
        <v>0</v>
      </c>
      <c r="CJ1699" s="203"/>
      <c r="CK1699" s="201"/>
      <c r="CL1699" s="89" t="s">
        <v>6122</v>
      </c>
      <c r="CM1699" s="235"/>
      <c r="CN1699" s="235"/>
    </row>
    <row r="1700" spans="1:92" ht="14.5" customHeight="1">
      <c r="A1700" s="74" t="s">
        <v>6123</v>
      </c>
      <c r="B1700" s="129" t="s">
        <v>5931</v>
      </c>
      <c r="C1700" s="130" t="str">
        <f t="shared" si="902"/>
        <v>D.100.01.133</v>
      </c>
      <c r="D1700" s="131" t="s">
        <v>462</v>
      </c>
      <c r="E1700" s="129" t="s">
        <v>957</v>
      </c>
      <c r="F1700" s="132" t="s">
        <v>6125</v>
      </c>
      <c r="G1700" s="132">
        <f t="shared" si="903"/>
        <v>1.1644964833E-2</v>
      </c>
      <c r="H1700" s="348">
        <f t="shared" si="904"/>
        <v>1.1644964833E-2</v>
      </c>
      <c r="I1700" s="74"/>
      <c r="J1700" s="132">
        <f t="shared" si="905"/>
        <v>3.3402080400000002E-4</v>
      </c>
      <c r="K1700" s="132">
        <f t="shared" si="906"/>
        <v>8.3301494999999998E-4</v>
      </c>
      <c r="L1700" s="300">
        <f t="shared" si="907"/>
        <v>1.745966179E-3</v>
      </c>
      <c r="M1700" s="132">
        <v>8.7319628999999992E-3</v>
      </c>
      <c r="N1700" s="132">
        <v>4.9000613999999995E-4</v>
      </c>
      <c r="O1700" s="132">
        <v>3.4300881000000002E-4</v>
      </c>
      <c r="P1700" s="132">
        <v>2.8817464000000003E-4</v>
      </c>
      <c r="Q1700" s="304">
        <v>4.5846164000000003E-5</v>
      </c>
      <c r="R1700" s="132">
        <v>0</v>
      </c>
      <c r="S1700" s="132">
        <v>0</v>
      </c>
      <c r="T1700" s="132">
        <v>0</v>
      </c>
      <c r="U1700" s="304">
        <v>6.1126179E-5</v>
      </c>
      <c r="V1700" s="132">
        <v>0</v>
      </c>
      <c r="W1700" s="132">
        <v>1.6848399999999999E-3</v>
      </c>
      <c r="X1700" s="132">
        <v>0</v>
      </c>
      <c r="Y1700" s="132">
        <v>0</v>
      </c>
      <c r="Z1700" s="132">
        <v>0</v>
      </c>
      <c r="AA1700" s="74"/>
      <c r="AB1700" s="301">
        <f t="shared" si="908"/>
        <v>6.5653856390977428E-2</v>
      </c>
      <c r="AC1700" s="338">
        <f t="shared" si="909"/>
        <v>6.5653856390977428E-2</v>
      </c>
      <c r="AD1700" s="74"/>
      <c r="AE1700" s="136">
        <v>1.1237002</v>
      </c>
      <c r="AF1700" s="136">
        <v>0.73805843999999998</v>
      </c>
      <c r="AG1700" s="136">
        <v>0.22839280000000001</v>
      </c>
      <c r="AH1700" s="136">
        <v>0</v>
      </c>
      <c r="AI1700" s="136">
        <v>1.9606774E-2</v>
      </c>
      <c r="AJ1700" s="136">
        <v>8.5909516000000005E-2</v>
      </c>
      <c r="AK1700" s="136">
        <v>5.1732632000000001E-2</v>
      </c>
      <c r="AL1700" s="74"/>
      <c r="AM1700" s="133">
        <v>1.3055057E-3</v>
      </c>
      <c r="AN1700" s="340">
        <f t="shared" si="910"/>
        <v>1.3055057E-3</v>
      </c>
      <c r="AP1700" s="133">
        <v>1.2317544E-3</v>
      </c>
      <c r="AQ1700" s="145">
        <v>5.5126096000000003E-5</v>
      </c>
      <c r="AR1700" s="145">
        <v>1.8625176E-5</v>
      </c>
      <c r="AS1700" s="134">
        <f t="shared" si="911"/>
        <v>7.3846185497000004E-8</v>
      </c>
      <c r="AT1700" s="135">
        <f t="shared" si="912"/>
        <v>2.0386870091999999E-10</v>
      </c>
      <c r="AU1700" s="135">
        <f t="shared" si="913"/>
        <v>2.6085681393999997E-3</v>
      </c>
      <c r="AV1700" s="302">
        <v>6.0926779000000006E-8</v>
      </c>
      <c r="AW1700" s="302">
        <v>1.838308E-10</v>
      </c>
      <c r="AX1700" s="302">
        <v>5.0225200000000002E-15</v>
      </c>
      <c r="AY1700" s="303">
        <v>0</v>
      </c>
      <c r="AZ1700" s="303">
        <v>0</v>
      </c>
      <c r="BA1700" s="302">
        <v>4.2849497E-11</v>
      </c>
      <c r="BB1700" s="302">
        <v>1.2876557E-8</v>
      </c>
      <c r="BC1700" s="302">
        <v>6.0742693999999998E-12</v>
      </c>
      <c r="BD1700" s="302">
        <v>1.3958608999999999E-11</v>
      </c>
      <c r="BE1700" s="303">
        <v>0</v>
      </c>
      <c r="BF1700" s="303">
        <v>0</v>
      </c>
      <c r="BG1700" s="303">
        <v>0</v>
      </c>
      <c r="BH1700" s="303">
        <v>0</v>
      </c>
      <c r="BI1700" s="303">
        <v>0</v>
      </c>
      <c r="BJ1700" s="303">
        <v>0</v>
      </c>
      <c r="BK1700" s="303">
        <v>0</v>
      </c>
      <c r="BL1700" s="303">
        <v>0</v>
      </c>
      <c r="BM1700" s="302">
        <v>1.2337393999999999E-6</v>
      </c>
      <c r="BN1700" s="303">
        <v>2.6073343999999999E-3</v>
      </c>
      <c r="BO1700" s="303">
        <v>0</v>
      </c>
      <c r="BP1700" s="303">
        <v>0</v>
      </c>
      <c r="BQ1700" s="303">
        <v>0</v>
      </c>
      <c r="BR1700" s="74"/>
      <c r="BS1700" s="144">
        <v>3.3850819E-6</v>
      </c>
      <c r="BT1700" s="144">
        <v>1.103421E-7</v>
      </c>
      <c r="BU1700" s="144">
        <v>1.8306037E-6</v>
      </c>
      <c r="BV1700" s="136">
        <v>0</v>
      </c>
      <c r="BW1700" s="144">
        <v>1.1124268E-7</v>
      </c>
      <c r="BX1700" s="144">
        <v>2.7739967000000002E-8</v>
      </c>
      <c r="BY1700" s="136">
        <v>0</v>
      </c>
      <c r="BZ1700" s="144">
        <v>4.2103301000000003E-8</v>
      </c>
      <c r="CA1700" s="136">
        <v>0</v>
      </c>
      <c r="CB1700" s="136">
        <v>0</v>
      </c>
      <c r="CC1700" s="136">
        <v>0</v>
      </c>
      <c r="CD1700" s="136">
        <v>0</v>
      </c>
      <c r="CE1700" s="136">
        <v>0</v>
      </c>
      <c r="CF1700" s="144">
        <v>5.9725183000000003E-8</v>
      </c>
      <c r="CG1700" s="144">
        <v>1.1738441E-6</v>
      </c>
      <c r="CH1700" s="144">
        <v>2.9480844000000001E-8</v>
      </c>
      <c r="CI1700" s="136">
        <v>0</v>
      </c>
      <c r="CJ1700" s="203"/>
      <c r="CK1700" s="201"/>
      <c r="CL1700" s="89" t="s">
        <v>6027</v>
      </c>
      <c r="CM1700" s="235"/>
      <c r="CN1700" s="235"/>
    </row>
    <row r="1701" spans="1:92" ht="14.5" customHeight="1">
      <c r="A1701" s="74" t="s">
        <v>6126</v>
      </c>
      <c r="B1701" s="129" t="s">
        <v>5931</v>
      </c>
      <c r="C1701" s="130" t="str">
        <f t="shared" si="902"/>
        <v>D.100.01.134</v>
      </c>
      <c r="D1701" s="131" t="s">
        <v>462</v>
      </c>
      <c r="E1701" s="129" t="s">
        <v>427</v>
      </c>
      <c r="F1701" s="132" t="s">
        <v>6127</v>
      </c>
      <c r="G1701" s="132">
        <f t="shared" si="903"/>
        <v>5.6499720493388153E-2</v>
      </c>
      <c r="H1701" s="348">
        <f t="shared" si="904"/>
        <v>5.6499720493388153E-2</v>
      </c>
      <c r="I1701" s="74"/>
      <c r="J1701" s="132">
        <f t="shared" si="905"/>
        <v>1.62199836E-3</v>
      </c>
      <c r="K1701" s="132">
        <f t="shared" si="906"/>
        <v>6.7581584230000007E-3</v>
      </c>
      <c r="L1701" s="300">
        <f t="shared" si="907"/>
        <v>2.3095758710388159E-2</v>
      </c>
      <c r="M1701" s="132">
        <v>2.5023805E-2</v>
      </c>
      <c r="N1701" s="132">
        <v>5.4085401000000003E-3</v>
      </c>
      <c r="O1701" s="132">
        <v>1.2923785E-3</v>
      </c>
      <c r="P1701" s="132">
        <v>1.0867756000000001E-3</v>
      </c>
      <c r="Q1701" s="132">
        <v>1.3399328E-4</v>
      </c>
      <c r="R1701" s="132">
        <v>1.8806498000000001E-4</v>
      </c>
      <c r="S1701" s="132">
        <v>2.1316449999999999E-4</v>
      </c>
      <c r="T1701" s="304">
        <v>5.7239823000000003E-5</v>
      </c>
      <c r="U1701" s="132">
        <v>1.8821472999999998E-2</v>
      </c>
      <c r="V1701" s="304">
        <v>8.9607535000000001E-5</v>
      </c>
      <c r="W1701" s="132">
        <v>4.1842077000000004E-3</v>
      </c>
      <c r="X1701" s="304">
        <v>4.6994647E-7</v>
      </c>
      <c r="Y1701" s="304">
        <v>5.2891816000000004E-10</v>
      </c>
      <c r="Z1701" s="132">
        <v>0</v>
      </c>
      <c r="AA1701" s="74"/>
      <c r="AB1701" s="301">
        <f t="shared" si="908"/>
        <v>0.18814890977443607</v>
      </c>
      <c r="AC1701" s="338">
        <f t="shared" si="909"/>
        <v>0.18814890977443607</v>
      </c>
      <c r="AD1701" s="74"/>
      <c r="AE1701" s="136">
        <v>3.2437762000000001</v>
      </c>
      <c r="AF1701" s="136">
        <v>2.2880400000000001</v>
      </c>
      <c r="AG1701" s="136">
        <v>0.56720150999999996</v>
      </c>
      <c r="AH1701" s="136">
        <v>0</v>
      </c>
      <c r="AI1701" s="136">
        <v>4.8340670000000002E-2</v>
      </c>
      <c r="AJ1701" s="136">
        <v>0.21185118999999999</v>
      </c>
      <c r="AK1701" s="136">
        <v>0.12834287</v>
      </c>
      <c r="AL1701" s="74"/>
      <c r="AM1701" s="133">
        <v>5.0680745999999999E-3</v>
      </c>
      <c r="AN1701" s="340">
        <f t="shared" si="910"/>
        <v>5.0680745999999999E-3</v>
      </c>
      <c r="AP1701" s="133">
        <v>4.8132671999999996E-3</v>
      </c>
      <c r="AQ1701" s="133">
        <v>1.8386891E-4</v>
      </c>
      <c r="AR1701" s="145">
        <v>7.093852E-5</v>
      </c>
      <c r="AS1701" s="134">
        <f t="shared" si="911"/>
        <v>2.8856517937840808E-7</v>
      </c>
      <c r="AT1701" s="135">
        <f t="shared" si="912"/>
        <v>6.7998856519039709E-10</v>
      </c>
      <c r="AU1701" s="135">
        <f t="shared" si="913"/>
        <v>9.9353670200000004E-3</v>
      </c>
      <c r="AV1701" s="302">
        <v>1.7504323E-7</v>
      </c>
      <c r="AW1701" s="302">
        <v>5.2816415000000004E-10</v>
      </c>
      <c r="AX1701" s="302">
        <v>1.4429485999999999E-14</v>
      </c>
      <c r="AY1701" s="302">
        <v>1.7102331E-12</v>
      </c>
      <c r="AZ1701" s="302">
        <v>2.0922853000000001E-13</v>
      </c>
      <c r="BA1701" s="302">
        <v>1.6159614000000001E-10</v>
      </c>
      <c r="BB1701" s="302">
        <v>1.1257178000000001E-7</v>
      </c>
      <c r="BC1701" s="302">
        <v>2.2966032E-11</v>
      </c>
      <c r="BD1701" s="302">
        <v>1.2797067000000001E-10</v>
      </c>
      <c r="BE1701" s="302">
        <v>2.9066916E-15</v>
      </c>
      <c r="BF1701" s="302">
        <v>3.2433972E-17</v>
      </c>
      <c r="BG1701" s="302">
        <v>1.2549016E-13</v>
      </c>
      <c r="BH1701" s="302">
        <v>1.4564137000000001E-15</v>
      </c>
      <c r="BI1701" s="302">
        <v>5.9097521999999998E-15</v>
      </c>
      <c r="BJ1701" s="302">
        <v>7.0414010999999998E-10</v>
      </c>
      <c r="BK1701" s="302">
        <v>8.2503412000000005E-11</v>
      </c>
      <c r="BL1701" s="302">
        <v>7.3742588999999999E-13</v>
      </c>
      <c r="BM1701" s="303">
        <v>7.1880662000000002E-4</v>
      </c>
      <c r="BN1701" s="303">
        <v>9.2165604000000005E-3</v>
      </c>
      <c r="BO1701" s="302">
        <v>1.0254778E-14</v>
      </c>
      <c r="BP1701" s="302">
        <v>6.2360135000000004E-17</v>
      </c>
      <c r="BQ1701" s="302">
        <v>2.7900385999999999E-21</v>
      </c>
      <c r="BR1701" s="74"/>
      <c r="BS1701" s="144">
        <v>1.1443904E-5</v>
      </c>
      <c r="BT1701" s="144">
        <v>9.3532442999999996E-7</v>
      </c>
      <c r="BU1701" s="144">
        <v>5.2460909000000001E-6</v>
      </c>
      <c r="BV1701" s="144">
        <v>6.7128540000000001E-9</v>
      </c>
      <c r="BW1701" s="144">
        <v>8.1271709999999995E-7</v>
      </c>
      <c r="BX1701" s="144">
        <v>1.0429474E-7</v>
      </c>
      <c r="BY1701" s="144">
        <v>1.5417083E-11</v>
      </c>
      <c r="BZ1701" s="144">
        <v>1.5854766999999999E-7</v>
      </c>
      <c r="CA1701" s="144">
        <v>2.5236995999999999E-7</v>
      </c>
      <c r="CB1701" s="144">
        <v>1.4105219000000001E-7</v>
      </c>
      <c r="CC1701" s="144">
        <v>1.5720093E-9</v>
      </c>
      <c r="CD1701" s="144">
        <v>4.9001928999999997E-10</v>
      </c>
      <c r="CE1701" s="144">
        <v>2.7765784000000001E-11</v>
      </c>
      <c r="CF1701" s="144">
        <v>2.6390541999999999E-7</v>
      </c>
      <c r="CG1701" s="144">
        <v>3.4469436000000002E-6</v>
      </c>
      <c r="CH1701" s="144">
        <v>7.3838475999999995E-8</v>
      </c>
      <c r="CI1701" s="144">
        <v>1.472148E-12</v>
      </c>
      <c r="CJ1701" s="203"/>
      <c r="CK1701" s="201"/>
      <c r="CL1701" s="89" t="s">
        <v>6128</v>
      </c>
      <c r="CM1701" s="235"/>
      <c r="CN1701" s="235"/>
    </row>
    <row r="1702" spans="1:92" ht="14.5" customHeight="1">
      <c r="B1702" s="129" t="s">
        <v>3519</v>
      </c>
      <c r="C1702" s="127" t="s">
        <v>6129</v>
      </c>
      <c r="D1702" s="127" t="s">
        <v>6130</v>
      </c>
      <c r="G1702" s="74"/>
      <c r="H1702" s="74"/>
      <c r="I1702" s="74"/>
      <c r="J1702" s="74"/>
      <c r="K1702" s="74"/>
      <c r="L1702" s="74"/>
      <c r="M1702" s="74"/>
      <c r="N1702" s="74"/>
      <c r="O1702" s="74"/>
      <c r="P1702" s="74"/>
      <c r="Q1702" s="74"/>
      <c r="R1702" s="74"/>
      <c r="S1702" s="74"/>
      <c r="T1702" s="74"/>
      <c r="U1702" s="74"/>
      <c r="V1702" s="74"/>
      <c r="W1702" s="74"/>
      <c r="X1702" s="74"/>
      <c r="Y1702" s="74"/>
      <c r="Z1702" s="74"/>
      <c r="AA1702" s="74"/>
      <c r="AB1702" s="74"/>
      <c r="AC1702" s="74"/>
      <c r="AD1702" s="74"/>
      <c r="AE1702" s="74"/>
      <c r="AF1702" s="74"/>
      <c r="AG1702" s="74"/>
      <c r="AH1702" s="74"/>
      <c r="AI1702" s="74"/>
      <c r="AJ1702" s="74"/>
      <c r="AK1702" s="74"/>
      <c r="AL1702" s="74"/>
      <c r="AM1702" s="74"/>
      <c r="AN1702" s="74"/>
      <c r="AP1702" s="74"/>
      <c r="AQ1702" s="74"/>
      <c r="AR1702" s="74"/>
      <c r="AS1702" s="74"/>
      <c r="AT1702" s="74"/>
      <c r="AU1702" s="74"/>
      <c r="AV1702" s="74"/>
      <c r="AW1702" s="74"/>
      <c r="AX1702" s="74"/>
      <c r="AY1702" s="74"/>
      <c r="AZ1702" s="74"/>
      <c r="BA1702" s="74"/>
      <c r="BB1702" s="74"/>
      <c r="BC1702" s="74"/>
      <c r="BD1702" s="74"/>
      <c r="BE1702" s="74"/>
      <c r="BF1702" s="74"/>
      <c r="BG1702" s="74"/>
      <c r="BH1702" s="74"/>
      <c r="BI1702" s="74"/>
      <c r="BJ1702" s="74"/>
      <c r="BK1702" s="74"/>
      <c r="BL1702" s="74"/>
      <c r="BM1702" s="74"/>
      <c r="BN1702" s="74"/>
      <c r="BO1702" s="74"/>
      <c r="BP1702" s="74"/>
      <c r="BQ1702" s="74"/>
      <c r="BR1702" s="74"/>
      <c r="BS1702" s="74"/>
      <c r="BT1702" s="74"/>
      <c r="BU1702" s="74"/>
      <c r="BV1702" s="74"/>
      <c r="BW1702" s="74"/>
      <c r="BX1702" s="74"/>
      <c r="BY1702" s="74"/>
      <c r="BZ1702" s="74"/>
      <c r="CA1702" s="74"/>
      <c r="CB1702" s="74"/>
      <c r="CC1702" s="74"/>
      <c r="CD1702" s="74"/>
      <c r="CE1702" s="74"/>
      <c r="CF1702" s="74"/>
      <c r="CG1702" s="74"/>
      <c r="CH1702" s="74"/>
      <c r="CI1702" s="74"/>
      <c r="CJ1702" s="124"/>
      <c r="CK1702" s="202"/>
      <c r="CL1702" s="89"/>
      <c r="CM1702" s="235"/>
      <c r="CN1702" s="235"/>
    </row>
    <row r="1703" spans="1:92" ht="14.5" customHeight="1">
      <c r="A1703" s="74" t="s">
        <v>6131</v>
      </c>
      <c r="B1703" s="129" t="s">
        <v>3519</v>
      </c>
      <c r="C1703" s="130" t="str">
        <f t="shared" ref="C1703:C1708" si="914">MID(A1703,1,12)</f>
        <v>D.110.01.101</v>
      </c>
      <c r="D1703" s="131" t="s">
        <v>6130</v>
      </c>
      <c r="E1703" s="129" t="s">
        <v>957</v>
      </c>
      <c r="F1703" s="132" t="s">
        <v>6133</v>
      </c>
      <c r="G1703" s="132">
        <f t="shared" ref="G1703:G1708" si="915">J1703+K1703+L1703+M1703</f>
        <v>2.2115280545452313E-2</v>
      </c>
      <c r="H1703" s="348">
        <f t="shared" ref="H1703:H1708" si="916">G1703</f>
        <v>2.2115280545452313E-2</v>
      </c>
      <c r="I1703" s="74"/>
      <c r="J1703" s="132">
        <f t="shared" ref="J1703:J1708" si="917">P1703+Q1703+R1703+S1703</f>
        <v>9.0135826479999996E-4</v>
      </c>
      <c r="K1703" s="132">
        <f t="shared" ref="K1703:K1708" si="918">N1703+O1703+T1703</f>
        <v>1.7842301089999999E-3</v>
      </c>
      <c r="L1703" s="300">
        <f t="shared" ref="L1703:L1708" si="919">U1703+IF(V1703="x",0,V1703)+IF(W1703="x",0,W1703)+IF(X1703="x",0,X1703)+Y1703+Z1703</f>
        <v>1.7223481716523124E-3</v>
      </c>
      <c r="M1703" s="132">
        <v>1.7707344E-2</v>
      </c>
      <c r="N1703" s="132">
        <v>8.3316746999999997E-4</v>
      </c>
      <c r="O1703" s="132">
        <v>9.1143102000000001E-4</v>
      </c>
      <c r="P1703" s="132">
        <v>7.5422852E-4</v>
      </c>
      <c r="Q1703" s="132">
        <v>1.3415698000000001E-4</v>
      </c>
      <c r="R1703" s="304">
        <v>6.9038126999999998E-6</v>
      </c>
      <c r="S1703" s="304">
        <v>6.0689521000000001E-6</v>
      </c>
      <c r="T1703" s="304">
        <v>3.9631619E-5</v>
      </c>
      <c r="U1703" s="304">
        <v>7.0750230999999997E-5</v>
      </c>
      <c r="V1703" s="304">
        <v>1.1106039999999999E-6</v>
      </c>
      <c r="W1703" s="132">
        <v>1.6501826E-3</v>
      </c>
      <c r="X1703" s="304">
        <v>3.0473664999999999E-7</v>
      </c>
      <c r="Y1703" s="304">
        <v>2.3127052000000001E-15</v>
      </c>
      <c r="Z1703" s="132">
        <v>0</v>
      </c>
      <c r="AA1703" s="74"/>
      <c r="AB1703" s="301">
        <f t="shared" ref="AB1703:AB1708" si="920">M1703/0.133</f>
        <v>0.13313792481203007</v>
      </c>
      <c r="AC1703" s="338">
        <f t="shared" ref="AC1703:AC1708" si="921">AB1703</f>
        <v>0.13313792481203007</v>
      </c>
      <c r="AD1703" s="74"/>
      <c r="AE1703" s="136">
        <v>3.5910228000000002</v>
      </c>
      <c r="AF1703" s="136">
        <v>3.2193428000000002</v>
      </c>
      <c r="AG1703" s="136">
        <v>0.22369629999999999</v>
      </c>
      <c r="AH1703" s="136">
        <v>0</v>
      </c>
      <c r="AI1703" s="136">
        <v>1.8144658000000001E-2</v>
      </c>
      <c r="AJ1703" s="136">
        <v>7.9597491000000006E-2</v>
      </c>
      <c r="AK1703" s="136">
        <v>5.0241533999999997E-2</v>
      </c>
      <c r="AL1703" s="74"/>
      <c r="AM1703" s="133">
        <v>2.7434728000000001E-3</v>
      </c>
      <c r="AN1703" s="340">
        <f t="shared" ref="AN1703:AN1708" si="922">AM1703</f>
        <v>2.7434728000000001E-3</v>
      </c>
      <c r="AP1703" s="133">
        <v>2.5097631E-3</v>
      </c>
      <c r="AQ1703" s="133">
        <v>1.1409353E-4</v>
      </c>
      <c r="AR1703" s="133">
        <v>1.1961611E-4</v>
      </c>
      <c r="AS1703" s="134">
        <f t="shared" ref="AS1703:AS1708" si="923">AV1703+AY1703+AZ1703+BA1703+BB1703+BJ1703+BK1703+BO1703</f>
        <v>1.5046541130296484E-7</v>
      </c>
      <c r="AT1703" s="135">
        <f t="shared" ref="AT1703:AT1708" si="924">AW1703+AX1703+BC1703+BD1703+BE1703+BF1703+BG1703+BH1703+BI1703+BL1703+BP1703+BQ1703</f>
        <v>4.2194354093928964E-10</v>
      </c>
      <c r="AU1703" s="135">
        <f t="shared" ref="AU1703:AU1708" si="925">BM1703+BN1703</f>
        <v>1.6752956799100001E-2</v>
      </c>
      <c r="AV1703" s="302">
        <v>1.2466346999999999E-7</v>
      </c>
      <c r="AW1703" s="302">
        <v>3.7618107999999999E-10</v>
      </c>
      <c r="AX1703" s="302">
        <v>1.0276011E-14</v>
      </c>
      <c r="AY1703" s="302">
        <v>4.8440777000000004E-12</v>
      </c>
      <c r="AZ1703" s="302">
        <v>6.2912521999999999E-13</v>
      </c>
      <c r="BA1703" s="302">
        <v>1.1214958E-10</v>
      </c>
      <c r="BB1703" s="302">
        <v>2.5580050000000001E-8</v>
      </c>
      <c r="BC1703" s="302">
        <v>1.6067511E-11</v>
      </c>
      <c r="BD1703" s="302">
        <v>2.6966009000000002E-11</v>
      </c>
      <c r="BE1703" s="302">
        <v>2.3219690999999999E-12</v>
      </c>
      <c r="BF1703" s="302">
        <v>3.6476856999999998E-17</v>
      </c>
      <c r="BG1703" s="302">
        <v>1.4973502999999999E-14</v>
      </c>
      <c r="BH1703" s="302">
        <v>8.6499709999999998E-16</v>
      </c>
      <c r="BI1703" s="302">
        <v>6.5423105999999999E-16</v>
      </c>
      <c r="BJ1703" s="302">
        <v>7.5190825000000005E-11</v>
      </c>
      <c r="BK1703" s="302">
        <v>2.9077694999999999E-11</v>
      </c>
      <c r="BL1703" s="302">
        <v>3.8016662000000001E-13</v>
      </c>
      <c r="BM1703" s="302">
        <v>1.8097990999999999E-6</v>
      </c>
      <c r="BN1703" s="303">
        <v>1.6751147000000001E-2</v>
      </c>
      <c r="BO1703" s="302">
        <v>4.4839221000000001E-20</v>
      </c>
      <c r="BP1703" s="302">
        <v>2.7267094000000001E-22</v>
      </c>
      <c r="BQ1703" s="302">
        <v>1.21995E-26</v>
      </c>
      <c r="BR1703" s="74"/>
      <c r="BS1703" s="144">
        <v>8.0604874999999993E-6</v>
      </c>
      <c r="BT1703" s="144">
        <v>2.2231407E-7</v>
      </c>
      <c r="BU1703" s="144">
        <v>3.7122386000000001E-6</v>
      </c>
      <c r="BV1703" s="144">
        <v>4.6661545999999999E-9</v>
      </c>
      <c r="BW1703" s="144">
        <v>2.5002328E-7</v>
      </c>
      <c r="BX1703" s="144">
        <v>7.1477801999999996E-8</v>
      </c>
      <c r="BY1703" s="144">
        <v>2.0919648999999999E-8</v>
      </c>
      <c r="BZ1703" s="144">
        <v>1.0896633E-7</v>
      </c>
      <c r="CA1703" s="144">
        <v>9.2644304999999994E-9</v>
      </c>
      <c r="CB1703" s="144">
        <v>4.0158608999999997E-9</v>
      </c>
      <c r="CC1703" s="144">
        <v>4.7286612000000001E-9</v>
      </c>
      <c r="CD1703" s="144">
        <v>2.7583183999999999E-10</v>
      </c>
      <c r="CE1703" s="144">
        <v>8.3477148999999995E-11</v>
      </c>
      <c r="CF1703" s="144">
        <v>1.6603493E-7</v>
      </c>
      <c r="CG1703" s="144">
        <v>3.4548973000000001E-6</v>
      </c>
      <c r="CH1703" s="144">
        <v>3.0581157999999998E-8</v>
      </c>
      <c r="CI1703" s="144">
        <v>6.4369966999999999E-18</v>
      </c>
      <c r="CJ1703" s="203"/>
      <c r="CK1703" s="201"/>
      <c r="CL1703" s="110" t="s">
        <v>3524</v>
      </c>
      <c r="CM1703" s="235"/>
      <c r="CN1703" s="235"/>
    </row>
    <row r="1704" spans="1:92" ht="14.5" customHeight="1">
      <c r="A1704" s="74" t="s">
        <v>6134</v>
      </c>
      <c r="B1704" s="129" t="s">
        <v>3519</v>
      </c>
      <c r="C1704" s="130" t="str">
        <f t="shared" si="914"/>
        <v>D.110.01.102</v>
      </c>
      <c r="D1704" s="131" t="s">
        <v>6130</v>
      </c>
      <c r="E1704" s="129" t="s">
        <v>2346</v>
      </c>
      <c r="F1704" s="132" t="s">
        <v>6136</v>
      </c>
      <c r="G1704" s="132">
        <f t="shared" si="915"/>
        <v>3.9700942145999996E-3</v>
      </c>
      <c r="H1704" s="348">
        <f t="shared" si="916"/>
        <v>3.9700942145999996E-3</v>
      </c>
      <c r="I1704" s="74"/>
      <c r="J1704" s="132">
        <f t="shared" si="917"/>
        <v>1.1802159659999999E-4</v>
      </c>
      <c r="K1704" s="132">
        <f t="shared" si="918"/>
        <v>8.5493688399999998E-4</v>
      </c>
      <c r="L1704" s="300">
        <f t="shared" si="919"/>
        <v>1.3619107339999999E-3</v>
      </c>
      <c r="M1704" s="132">
        <v>1.6352249999999999E-3</v>
      </c>
      <c r="N1704" s="132">
        <v>1.9926836E-4</v>
      </c>
      <c r="O1704" s="132">
        <v>6.1983228999999999E-4</v>
      </c>
      <c r="P1704" s="304">
        <v>4.6362894E-5</v>
      </c>
      <c r="Q1704" s="304">
        <v>5.2437586000000003E-5</v>
      </c>
      <c r="R1704" s="304">
        <v>5.4235926000000003E-6</v>
      </c>
      <c r="S1704" s="304">
        <v>1.3797524E-5</v>
      </c>
      <c r="T1704" s="304">
        <v>3.5836234000000001E-5</v>
      </c>
      <c r="U1704" s="304">
        <v>6.8075538000000006E-5</v>
      </c>
      <c r="V1704" s="132">
        <v>1.0097397E-3</v>
      </c>
      <c r="W1704" s="132">
        <v>2.2798459999999999E-4</v>
      </c>
      <c r="X1704" s="304">
        <v>4.5753320000000003E-5</v>
      </c>
      <c r="Y1704" s="304">
        <v>1.0357576E-5</v>
      </c>
      <c r="Z1704" s="132">
        <v>0</v>
      </c>
      <c r="AA1704" s="74"/>
      <c r="AB1704" s="301">
        <f t="shared" si="920"/>
        <v>1.2294924812030074E-2</v>
      </c>
      <c r="AC1704" s="338">
        <f t="shared" si="921"/>
        <v>1.2294924812030074E-2</v>
      </c>
      <c r="AD1704" s="74"/>
      <c r="AE1704" s="136">
        <v>0.27237514000000002</v>
      </c>
      <c r="AF1704" s="136">
        <v>0.18904919000000001</v>
      </c>
      <c r="AG1704" s="136">
        <v>3.0905729E-2</v>
      </c>
      <c r="AH1704" s="136">
        <v>0</v>
      </c>
      <c r="AI1704" s="136">
        <v>3.4758681E-2</v>
      </c>
      <c r="AJ1704" s="136">
        <v>1.027433E-2</v>
      </c>
      <c r="AK1704" s="136">
        <v>7.3872078000000001E-3</v>
      </c>
      <c r="AL1704" s="74"/>
      <c r="AM1704" s="133">
        <v>2.9133893000000001E-4</v>
      </c>
      <c r="AN1704" s="340">
        <f t="shared" si="922"/>
        <v>2.9133893000000001E-4</v>
      </c>
      <c r="AP1704" s="133">
        <v>2.7120642999999998E-4</v>
      </c>
      <c r="AQ1704" s="145">
        <v>1.0877707E-5</v>
      </c>
      <c r="AR1704" s="145">
        <v>9.2547958000000007E-6</v>
      </c>
      <c r="AS1704" s="134">
        <f t="shared" si="923"/>
        <v>1.6259378254899999E-8</v>
      </c>
      <c r="AT1704" s="135">
        <f t="shared" si="924"/>
        <v>4.0228204451340002E-11</v>
      </c>
      <c r="AU1704" s="135">
        <f t="shared" si="925"/>
        <v>1.2961899016999999E-3</v>
      </c>
      <c r="AV1704" s="302">
        <v>1.140969E-8</v>
      </c>
      <c r="AW1704" s="302">
        <v>3.4425789000000003E-11</v>
      </c>
      <c r="AX1704" s="302">
        <v>9.4056173999999993E-16</v>
      </c>
      <c r="AY1704" s="303">
        <v>0</v>
      </c>
      <c r="AZ1704" s="303">
        <v>0</v>
      </c>
      <c r="BA1704" s="302">
        <v>6.8964126000000004E-12</v>
      </c>
      <c r="BB1704" s="302">
        <v>4.8047520000000002E-9</v>
      </c>
      <c r="BC1704" s="302">
        <v>1.1604383999999999E-12</v>
      </c>
      <c r="BD1704" s="302">
        <v>4.6160272000000001E-12</v>
      </c>
      <c r="BE1704" s="303">
        <v>0</v>
      </c>
      <c r="BF1704" s="303">
        <v>0</v>
      </c>
      <c r="BG1704" s="302">
        <v>7.7421790999999993E-15</v>
      </c>
      <c r="BH1704" s="302">
        <v>1.4528867000000001E-14</v>
      </c>
      <c r="BI1704" s="302">
        <v>2.7382434999999999E-15</v>
      </c>
      <c r="BJ1704" s="302">
        <v>3.4799828999999997E-11</v>
      </c>
      <c r="BK1704" s="302">
        <v>3.2400132999999999E-12</v>
      </c>
      <c r="BL1704" s="303">
        <v>0</v>
      </c>
      <c r="BM1704" s="302">
        <v>1.3740016999999999E-6</v>
      </c>
      <c r="BN1704" s="303">
        <v>1.2948159E-3</v>
      </c>
      <c r="BO1704" s="303">
        <v>0</v>
      </c>
      <c r="BP1704" s="303">
        <v>0</v>
      </c>
      <c r="BQ1704" s="303">
        <v>0</v>
      </c>
      <c r="BR1704" s="74"/>
      <c r="BS1704" s="144">
        <v>7.9946990000000001E-7</v>
      </c>
      <c r="BT1704" s="144">
        <v>3.3397273000000002E-8</v>
      </c>
      <c r="BU1704" s="144">
        <v>3.4281511999999997E-7</v>
      </c>
      <c r="BV1704" s="144">
        <v>4.1977413E-9</v>
      </c>
      <c r="BW1704" s="144">
        <v>7.2139802000000006E-8</v>
      </c>
      <c r="BX1704" s="144">
        <v>3.0930671999999999E-9</v>
      </c>
      <c r="BY1704" s="136">
        <v>0</v>
      </c>
      <c r="BZ1704" s="144">
        <v>4.6946103999999999E-9</v>
      </c>
      <c r="CA1704" s="144">
        <v>7.2780793000000004E-9</v>
      </c>
      <c r="CB1704" s="144">
        <v>9.1299022E-9</v>
      </c>
      <c r="CC1704" s="136">
        <v>0</v>
      </c>
      <c r="CD1704" s="136">
        <v>0</v>
      </c>
      <c r="CE1704" s="136">
        <v>0</v>
      </c>
      <c r="CF1704" s="144">
        <v>2.3141496000000001E-8</v>
      </c>
      <c r="CG1704" s="144">
        <v>2.6675032000000003E-7</v>
      </c>
      <c r="CH1704" s="144">
        <v>3.2832484000000001E-8</v>
      </c>
      <c r="CI1704" s="136">
        <v>0</v>
      </c>
      <c r="CJ1704" s="203"/>
      <c r="CK1704" s="201"/>
      <c r="CL1704" s="89" t="s">
        <v>6137</v>
      </c>
      <c r="CM1704" s="235"/>
      <c r="CN1704" s="235"/>
    </row>
    <row r="1705" spans="1:92" ht="14.5" customHeight="1">
      <c r="A1705" s="74" t="s">
        <v>6138</v>
      </c>
      <c r="B1705" s="129" t="s">
        <v>3519</v>
      </c>
      <c r="C1705" s="130" t="str">
        <f t="shared" si="914"/>
        <v>D.110.01.103</v>
      </c>
      <c r="D1705" s="131" t="s">
        <v>6130</v>
      </c>
      <c r="E1705" s="129" t="s">
        <v>2346</v>
      </c>
      <c r="F1705" s="132" t="s">
        <v>6140</v>
      </c>
      <c r="G1705" s="132">
        <f t="shared" si="915"/>
        <v>7.5980701070000002E-3</v>
      </c>
      <c r="H1705" s="348">
        <f t="shared" si="916"/>
        <v>7.5980701070000002E-3</v>
      </c>
      <c r="I1705" s="74"/>
      <c r="J1705" s="132">
        <f t="shared" si="917"/>
        <v>3.5008171699999998E-4</v>
      </c>
      <c r="K1705" s="132">
        <f t="shared" si="918"/>
        <v>1.66239319E-3</v>
      </c>
      <c r="L1705" s="300">
        <f t="shared" si="919"/>
        <v>2.6480078999999998E-3</v>
      </c>
      <c r="M1705" s="132">
        <v>2.9375872999999999E-3</v>
      </c>
      <c r="N1705" s="132">
        <v>4.3260678000000001E-4</v>
      </c>
      <c r="O1705" s="132">
        <v>7.5128431999999998E-4</v>
      </c>
      <c r="P1705" s="304">
        <v>9.8620210999999998E-5</v>
      </c>
      <c r="Q1705" s="132">
        <v>1.5397712999999999E-4</v>
      </c>
      <c r="R1705" s="304">
        <v>4.9426989000000003E-5</v>
      </c>
      <c r="S1705" s="304">
        <v>4.8057387000000003E-5</v>
      </c>
      <c r="T1705" s="132">
        <v>4.7850209000000003E-4</v>
      </c>
      <c r="U1705" s="132">
        <v>1.6152294999999999E-4</v>
      </c>
      <c r="V1705" s="132">
        <v>1.8245710000000001E-3</v>
      </c>
      <c r="W1705" s="132">
        <v>3.3426293000000002E-4</v>
      </c>
      <c r="X1705" s="132">
        <v>1.1971158999999999E-4</v>
      </c>
      <c r="Y1705" s="132">
        <v>2.0793942999999999E-4</v>
      </c>
      <c r="Z1705" s="132">
        <v>0</v>
      </c>
      <c r="AA1705" s="74"/>
      <c r="AB1705" s="301">
        <f t="shared" si="920"/>
        <v>2.2087122556390976E-2</v>
      </c>
      <c r="AC1705" s="338">
        <f t="shared" si="921"/>
        <v>2.2087122556390976E-2</v>
      </c>
      <c r="AD1705" s="74"/>
      <c r="AE1705" s="136">
        <v>0.48165867000000001</v>
      </c>
      <c r="AF1705" s="136">
        <v>0.35473463</v>
      </c>
      <c r="AG1705" s="136">
        <v>4.5313421999999999E-2</v>
      </c>
      <c r="AH1705" s="136">
        <v>0</v>
      </c>
      <c r="AI1705" s="136">
        <v>5.6467874000000001E-2</v>
      </c>
      <c r="AJ1705" s="136">
        <v>1.381576E-2</v>
      </c>
      <c r="AK1705" s="136">
        <v>1.1326981999999999E-2</v>
      </c>
      <c r="AL1705" s="74"/>
      <c r="AM1705" s="133">
        <v>5.6888290000000003E-4</v>
      </c>
      <c r="AN1705" s="340">
        <f t="shared" si="922"/>
        <v>5.6888290000000003E-4</v>
      </c>
      <c r="AP1705" s="133">
        <v>5.2935467000000003E-4</v>
      </c>
      <c r="AQ1705" s="145">
        <v>2.0168389000000001E-5</v>
      </c>
      <c r="AR1705" s="145">
        <v>1.9359839000000001E-5</v>
      </c>
      <c r="AS1705" s="134">
        <f t="shared" si="923"/>
        <v>3.1735891582E-8</v>
      </c>
      <c r="AT1705" s="135">
        <f t="shared" si="924"/>
        <v>7.458723754089998E-11</v>
      </c>
      <c r="AU1705" s="135">
        <f t="shared" si="925"/>
        <v>2.7114619961999997E-3</v>
      </c>
      <c r="AV1705" s="302">
        <v>2.049685E-8</v>
      </c>
      <c r="AW1705" s="302">
        <v>6.1843942999999998E-11</v>
      </c>
      <c r="AX1705" s="302">
        <v>1.6896649E-15</v>
      </c>
      <c r="AY1705" s="303">
        <v>0</v>
      </c>
      <c r="AZ1705" s="303">
        <v>0</v>
      </c>
      <c r="BA1705" s="302">
        <v>1.4674436999999998E-11</v>
      </c>
      <c r="BB1705" s="302">
        <v>1.0744125E-8</v>
      </c>
      <c r="BC1705" s="302">
        <v>2.8105235E-12</v>
      </c>
      <c r="BD1705" s="302">
        <v>9.6723694E-12</v>
      </c>
      <c r="BE1705" s="303">
        <v>0</v>
      </c>
      <c r="BF1705" s="303">
        <v>0</v>
      </c>
      <c r="BG1705" s="302">
        <v>2.6721040000000001E-14</v>
      </c>
      <c r="BH1705" s="302">
        <v>1.9531698999999999E-13</v>
      </c>
      <c r="BI1705" s="302">
        <v>3.6673945999999999E-14</v>
      </c>
      <c r="BJ1705" s="302">
        <v>4.6452344999999998E-10</v>
      </c>
      <c r="BK1705" s="302">
        <v>1.5718695000000001E-11</v>
      </c>
      <c r="BL1705" s="303">
        <v>0</v>
      </c>
      <c r="BM1705" s="302">
        <v>3.2600962000000001E-6</v>
      </c>
      <c r="BN1705" s="303">
        <v>2.7082018999999998E-3</v>
      </c>
      <c r="BO1705" s="303">
        <v>0</v>
      </c>
      <c r="BP1705" s="303">
        <v>0</v>
      </c>
      <c r="BQ1705" s="303">
        <v>0</v>
      </c>
      <c r="BR1705" s="74"/>
      <c r="BS1705" s="144">
        <v>1.6755977E-6</v>
      </c>
      <c r="BT1705" s="144">
        <v>6.8729120000000005E-8</v>
      </c>
      <c r="BU1705" s="144">
        <v>6.1584759000000004E-7</v>
      </c>
      <c r="BV1705" s="144">
        <v>5.6050197000000002E-8</v>
      </c>
      <c r="BW1705" s="144">
        <v>1.9143793000000001E-7</v>
      </c>
      <c r="BX1705" s="144">
        <v>4.0209874000000002E-9</v>
      </c>
      <c r="BY1705" s="136">
        <v>0</v>
      </c>
      <c r="BZ1705" s="144">
        <v>6.1029934999999997E-9</v>
      </c>
      <c r="CA1705" s="144">
        <v>6.6327539000000005E-8</v>
      </c>
      <c r="CB1705" s="144">
        <v>3.1799853000000003E-8</v>
      </c>
      <c r="CC1705" s="136">
        <v>0</v>
      </c>
      <c r="CD1705" s="136">
        <v>0</v>
      </c>
      <c r="CE1705" s="136">
        <v>0</v>
      </c>
      <c r="CF1705" s="144">
        <v>7.2452149000000004E-8</v>
      </c>
      <c r="CG1705" s="144">
        <v>4.8492765000000004E-7</v>
      </c>
      <c r="CH1705" s="144">
        <v>7.7901693000000003E-8</v>
      </c>
      <c r="CI1705" s="136">
        <v>0</v>
      </c>
      <c r="CJ1705" s="203"/>
      <c r="CK1705" s="201"/>
      <c r="CL1705" s="89" t="s">
        <v>6137</v>
      </c>
      <c r="CM1705" s="235"/>
      <c r="CN1705" s="235"/>
    </row>
    <row r="1706" spans="1:92" ht="14.5" customHeight="1">
      <c r="A1706" s="74" t="s">
        <v>6141</v>
      </c>
      <c r="B1706" s="129" t="s">
        <v>3519</v>
      </c>
      <c r="C1706" s="130" t="str">
        <f t="shared" si="914"/>
        <v>D.110.01.104</v>
      </c>
      <c r="D1706" s="131" t="s">
        <v>6130</v>
      </c>
      <c r="E1706" s="129" t="s">
        <v>2346</v>
      </c>
      <c r="F1706" s="132" t="s">
        <v>6143</v>
      </c>
      <c r="G1706" s="132">
        <f t="shared" si="915"/>
        <v>1.2984391420000001E-3</v>
      </c>
      <c r="H1706" s="348">
        <f t="shared" si="916"/>
        <v>1.2984391420000001E-3</v>
      </c>
      <c r="I1706" s="74"/>
      <c r="J1706" s="132">
        <f t="shared" si="917"/>
        <v>3.7244052899999998E-5</v>
      </c>
      <c r="K1706" s="132">
        <f t="shared" si="918"/>
        <v>9.2882996000000001E-5</v>
      </c>
      <c r="L1706" s="300">
        <f t="shared" si="919"/>
        <v>1.9467906310000001E-4</v>
      </c>
      <c r="M1706" s="132">
        <v>9.7363303E-4</v>
      </c>
      <c r="N1706" s="304">
        <v>5.4636760000000002E-5</v>
      </c>
      <c r="O1706" s="304">
        <v>3.8246235999999998E-5</v>
      </c>
      <c r="P1706" s="304">
        <v>3.2132104999999997E-5</v>
      </c>
      <c r="Q1706" s="304">
        <v>5.1119478999999998E-6</v>
      </c>
      <c r="R1706" s="132">
        <v>0</v>
      </c>
      <c r="S1706" s="132">
        <v>0</v>
      </c>
      <c r="T1706" s="132">
        <v>0</v>
      </c>
      <c r="U1706" s="304">
        <v>6.8157030999999996E-6</v>
      </c>
      <c r="V1706" s="132">
        <v>0</v>
      </c>
      <c r="W1706" s="132">
        <v>1.8786336E-4</v>
      </c>
      <c r="X1706" s="132">
        <v>0</v>
      </c>
      <c r="Y1706" s="132">
        <v>0</v>
      </c>
      <c r="Z1706" s="132">
        <v>0</v>
      </c>
      <c r="AA1706" s="74"/>
      <c r="AB1706" s="301">
        <f t="shared" si="920"/>
        <v>7.3205490977443603E-3</v>
      </c>
      <c r="AC1706" s="338">
        <f t="shared" si="921"/>
        <v>7.3205490977443603E-3</v>
      </c>
      <c r="AD1706" s="74"/>
      <c r="AE1706" s="136">
        <v>0.12529503</v>
      </c>
      <c r="AF1706" s="136">
        <v>8.2295136000000005E-2</v>
      </c>
      <c r="AG1706" s="136">
        <v>2.5466299000000001E-2</v>
      </c>
      <c r="AH1706" s="136">
        <v>0</v>
      </c>
      <c r="AI1706" s="136">
        <v>2.1861984E-3</v>
      </c>
      <c r="AJ1706" s="136">
        <v>9.5790996E-3</v>
      </c>
      <c r="AK1706" s="136">
        <v>5.7683020000000003E-3</v>
      </c>
      <c r="AL1706" s="74"/>
      <c r="AM1706" s="133">
        <v>1.4556675000000001E-4</v>
      </c>
      <c r="AN1706" s="340">
        <f t="shared" si="922"/>
        <v>1.4556675000000001E-4</v>
      </c>
      <c r="AP1706" s="133">
        <v>1.3734332E-4</v>
      </c>
      <c r="AQ1706" s="145">
        <v>6.1466806999999998E-6</v>
      </c>
      <c r="AR1706" s="145">
        <v>2.076748E-6</v>
      </c>
      <c r="AS1706" s="134">
        <f t="shared" si="923"/>
        <v>8.2340118130000002E-9</v>
      </c>
      <c r="AT1706" s="135">
        <f t="shared" si="924"/>
        <v>2.2731806992010002E-11</v>
      </c>
      <c r="AU1706" s="135">
        <f t="shared" si="925"/>
        <v>2.9086107465E-4</v>
      </c>
      <c r="AV1706" s="302">
        <v>6.7934696E-9</v>
      </c>
      <c r="AW1706" s="302">
        <v>2.0497537E-11</v>
      </c>
      <c r="AX1706" s="302">
        <v>5.6002201000000001E-16</v>
      </c>
      <c r="AY1706" s="303">
        <v>0</v>
      </c>
      <c r="AZ1706" s="303">
        <v>0</v>
      </c>
      <c r="BA1706" s="302">
        <v>4.7778130000000003E-12</v>
      </c>
      <c r="BB1706" s="302">
        <v>1.4357644E-9</v>
      </c>
      <c r="BC1706" s="302">
        <v>6.7729436999999999E-13</v>
      </c>
      <c r="BD1706" s="302">
        <v>1.5564156E-12</v>
      </c>
      <c r="BE1706" s="303">
        <v>0</v>
      </c>
      <c r="BF1706" s="303">
        <v>0</v>
      </c>
      <c r="BG1706" s="303">
        <v>0</v>
      </c>
      <c r="BH1706" s="303">
        <v>0</v>
      </c>
      <c r="BI1706" s="303">
        <v>0</v>
      </c>
      <c r="BJ1706" s="303">
        <v>0</v>
      </c>
      <c r="BK1706" s="303">
        <v>0</v>
      </c>
      <c r="BL1706" s="303">
        <v>0</v>
      </c>
      <c r="BM1706" s="302">
        <v>1.3756465E-7</v>
      </c>
      <c r="BN1706" s="303">
        <v>2.9072351000000002E-4</v>
      </c>
      <c r="BO1706" s="303">
        <v>0</v>
      </c>
      <c r="BP1706" s="303">
        <v>0</v>
      </c>
      <c r="BQ1706" s="303">
        <v>0</v>
      </c>
      <c r="BR1706" s="74"/>
      <c r="BS1706" s="144">
        <v>3.7744405999999998E-7</v>
      </c>
      <c r="BT1706" s="144">
        <v>1.2303386E-8</v>
      </c>
      <c r="BU1706" s="144">
        <v>2.0411633000000001E-7</v>
      </c>
      <c r="BV1706" s="136">
        <v>0</v>
      </c>
      <c r="BW1706" s="144">
        <v>1.2403802E-8</v>
      </c>
      <c r="BX1706" s="144">
        <v>3.0930671999999999E-9</v>
      </c>
      <c r="BY1706" s="136">
        <v>0</v>
      </c>
      <c r="BZ1706" s="144">
        <v>4.6946103999999999E-9</v>
      </c>
      <c r="CA1706" s="136">
        <v>0</v>
      </c>
      <c r="CB1706" s="136">
        <v>0</v>
      </c>
      <c r="CC1706" s="136">
        <v>0</v>
      </c>
      <c r="CD1706" s="136">
        <v>0</v>
      </c>
      <c r="CE1706" s="136">
        <v>0</v>
      </c>
      <c r="CF1706" s="144">
        <v>6.6594889999999998E-9</v>
      </c>
      <c r="CG1706" s="144">
        <v>1.3088619E-7</v>
      </c>
      <c r="CH1706" s="144">
        <v>3.2871787999999998E-9</v>
      </c>
      <c r="CI1706" s="136">
        <v>0</v>
      </c>
      <c r="CJ1706" s="203"/>
      <c r="CK1706" s="201"/>
      <c r="CL1706" s="89" t="s">
        <v>6137</v>
      </c>
      <c r="CM1706" s="235"/>
      <c r="CN1706" s="235"/>
    </row>
    <row r="1707" spans="1:92" ht="14.5" customHeight="1">
      <c r="A1707" s="74" t="s">
        <v>6144</v>
      </c>
      <c r="B1707" s="129" t="s">
        <v>3519</v>
      </c>
      <c r="C1707" s="130" t="str">
        <f t="shared" si="914"/>
        <v>D.110.01.105</v>
      </c>
      <c r="D1707" s="131" t="s">
        <v>6130</v>
      </c>
      <c r="E1707" s="129" t="s">
        <v>2346</v>
      </c>
      <c r="F1707" s="132" t="s">
        <v>6146</v>
      </c>
      <c r="G1707" s="132">
        <f t="shared" si="915"/>
        <v>1.6879708473000001E-3</v>
      </c>
      <c r="H1707" s="348">
        <f t="shared" si="916"/>
        <v>1.6879708473000001E-3</v>
      </c>
      <c r="I1707" s="74"/>
      <c r="J1707" s="132">
        <f t="shared" si="917"/>
        <v>4.84172692E-5</v>
      </c>
      <c r="K1707" s="132">
        <f t="shared" si="918"/>
        <v>1.2074789400000001E-4</v>
      </c>
      <c r="L1707" s="300">
        <f t="shared" si="919"/>
        <v>2.530827841E-4</v>
      </c>
      <c r="M1707" s="132">
        <v>1.2657229E-3</v>
      </c>
      <c r="N1707" s="304">
        <v>7.1027788000000005E-5</v>
      </c>
      <c r="O1707" s="304">
        <v>4.9720106000000002E-5</v>
      </c>
      <c r="P1707" s="304">
        <v>4.1771737E-5</v>
      </c>
      <c r="Q1707" s="304">
        <v>6.6455322000000001E-6</v>
      </c>
      <c r="R1707" s="132">
        <v>0</v>
      </c>
      <c r="S1707" s="132">
        <v>0</v>
      </c>
      <c r="T1707" s="132">
        <v>0</v>
      </c>
      <c r="U1707" s="304">
        <v>8.8604141000000007E-6</v>
      </c>
      <c r="V1707" s="132">
        <v>0</v>
      </c>
      <c r="W1707" s="132">
        <v>2.4422236999999998E-4</v>
      </c>
      <c r="X1707" s="132">
        <v>0</v>
      </c>
      <c r="Y1707" s="132">
        <v>0</v>
      </c>
      <c r="Z1707" s="132">
        <v>0</v>
      </c>
      <c r="AA1707" s="74"/>
      <c r="AB1707" s="301">
        <f t="shared" si="920"/>
        <v>9.5167135338345855E-3</v>
      </c>
      <c r="AC1707" s="338">
        <f t="shared" si="921"/>
        <v>9.5167135338345855E-3</v>
      </c>
      <c r="AD1707" s="74"/>
      <c r="AE1707" s="136">
        <v>0.16288354999999999</v>
      </c>
      <c r="AF1707" s="136">
        <v>0.10698368</v>
      </c>
      <c r="AG1707" s="136">
        <v>3.3106188000000002E-2</v>
      </c>
      <c r="AH1707" s="136">
        <v>0</v>
      </c>
      <c r="AI1707" s="136">
        <v>2.8420579000000001E-3</v>
      </c>
      <c r="AJ1707" s="136">
        <v>1.2452829E-2</v>
      </c>
      <c r="AK1707" s="136">
        <v>7.4987926E-3</v>
      </c>
      <c r="AL1707" s="74"/>
      <c r="AM1707" s="133">
        <v>1.8923677E-4</v>
      </c>
      <c r="AN1707" s="340">
        <f t="shared" si="922"/>
        <v>1.8923677E-4</v>
      </c>
      <c r="AP1707" s="133">
        <v>1.7854631E-4</v>
      </c>
      <c r="AQ1707" s="145">
        <v>7.9906850000000002E-6</v>
      </c>
      <c r="AR1707" s="145">
        <v>2.6997723999999998E-6</v>
      </c>
      <c r="AS1707" s="134">
        <f t="shared" si="923"/>
        <v>1.0704215256900001E-8</v>
      </c>
      <c r="AT1707" s="135">
        <f t="shared" si="924"/>
        <v>2.9551349908609998E-11</v>
      </c>
      <c r="AU1707" s="135">
        <f t="shared" si="925"/>
        <v>3.7811939404999999E-4</v>
      </c>
      <c r="AV1707" s="302">
        <v>8.8315104000000004E-9</v>
      </c>
      <c r="AW1707" s="302">
        <v>2.6646799E-11</v>
      </c>
      <c r="AX1707" s="302">
        <v>7.2802860999999997E-16</v>
      </c>
      <c r="AY1707" s="303">
        <v>0</v>
      </c>
      <c r="AZ1707" s="303">
        <v>0</v>
      </c>
      <c r="BA1707" s="302">
        <v>6.2111569000000002E-12</v>
      </c>
      <c r="BB1707" s="302">
        <v>1.8664937000000002E-9</v>
      </c>
      <c r="BC1707" s="302">
        <v>8.8048267999999997E-13</v>
      </c>
      <c r="BD1707" s="302">
        <v>2.0233401999999999E-12</v>
      </c>
      <c r="BE1707" s="303">
        <v>0</v>
      </c>
      <c r="BF1707" s="303">
        <v>0</v>
      </c>
      <c r="BG1707" s="303">
        <v>0</v>
      </c>
      <c r="BH1707" s="303">
        <v>0</v>
      </c>
      <c r="BI1707" s="303">
        <v>0</v>
      </c>
      <c r="BJ1707" s="303">
        <v>0</v>
      </c>
      <c r="BK1707" s="303">
        <v>0</v>
      </c>
      <c r="BL1707" s="303">
        <v>0</v>
      </c>
      <c r="BM1707" s="302">
        <v>1.7883404999999999E-7</v>
      </c>
      <c r="BN1707" s="303">
        <v>3.7794055999999999E-4</v>
      </c>
      <c r="BO1707" s="303">
        <v>0</v>
      </c>
      <c r="BP1707" s="303">
        <v>0</v>
      </c>
      <c r="BQ1707" s="303">
        <v>0</v>
      </c>
      <c r="BR1707" s="74"/>
      <c r="BS1707" s="144">
        <v>4.9067727999999998E-7</v>
      </c>
      <c r="BT1707" s="144">
        <v>1.5994402E-8</v>
      </c>
      <c r="BU1707" s="144">
        <v>2.6535122999999999E-7</v>
      </c>
      <c r="BV1707" s="136">
        <v>0</v>
      </c>
      <c r="BW1707" s="144">
        <v>1.6124942999999999E-8</v>
      </c>
      <c r="BX1707" s="144">
        <v>4.0209874000000002E-9</v>
      </c>
      <c r="BY1707" s="136">
        <v>0</v>
      </c>
      <c r="BZ1707" s="144">
        <v>6.1029934999999997E-9</v>
      </c>
      <c r="CA1707" s="136">
        <v>0</v>
      </c>
      <c r="CB1707" s="136">
        <v>0</v>
      </c>
      <c r="CC1707" s="136">
        <v>0</v>
      </c>
      <c r="CD1707" s="136">
        <v>0</v>
      </c>
      <c r="CE1707" s="136">
        <v>0</v>
      </c>
      <c r="CF1707" s="144">
        <v>8.6573357000000005E-9</v>
      </c>
      <c r="CG1707" s="144">
        <v>1.7015205E-7</v>
      </c>
      <c r="CH1707" s="144">
        <v>4.2733324999999997E-9</v>
      </c>
      <c r="CI1707" s="136">
        <v>0</v>
      </c>
      <c r="CJ1707" s="203"/>
      <c r="CK1707" s="201"/>
      <c r="CL1707" s="89" t="s">
        <v>6137</v>
      </c>
      <c r="CM1707" s="235"/>
      <c r="CN1707" s="235"/>
    </row>
    <row r="1708" spans="1:92" ht="14.5" customHeight="1">
      <c r="A1708" s="74" t="s">
        <v>6147</v>
      </c>
      <c r="B1708" s="129" t="s">
        <v>3519</v>
      </c>
      <c r="C1708" s="130" t="str">
        <f t="shared" si="914"/>
        <v>D.110.01.106</v>
      </c>
      <c r="D1708" s="131" t="s">
        <v>6130</v>
      </c>
      <c r="E1708" s="129" t="s">
        <v>2346</v>
      </c>
      <c r="F1708" s="132" t="s">
        <v>6149</v>
      </c>
      <c r="G1708" s="132">
        <f t="shared" si="915"/>
        <v>2.9042070233999996E-3</v>
      </c>
      <c r="H1708" s="348">
        <f t="shared" si="916"/>
        <v>2.9042070233999996E-3</v>
      </c>
      <c r="I1708" s="74"/>
      <c r="J1708" s="132">
        <f t="shared" si="917"/>
        <v>7.1786164200000012E-5</v>
      </c>
      <c r="K1708" s="132">
        <f t="shared" si="918"/>
        <v>7.1726479899999996E-4</v>
      </c>
      <c r="L1708" s="300">
        <f t="shared" si="919"/>
        <v>1.0700546601999999E-3</v>
      </c>
      <c r="M1708" s="132">
        <v>1.0451014E-3</v>
      </c>
      <c r="N1708" s="132">
        <v>4.3252954999999999E-4</v>
      </c>
      <c r="O1708" s="132">
        <v>2.1047998E-4</v>
      </c>
      <c r="P1708" s="304">
        <v>3.578824E-5</v>
      </c>
      <c r="Q1708" s="304">
        <v>1.9266476E-5</v>
      </c>
      <c r="R1708" s="304">
        <v>7.7953404000000006E-6</v>
      </c>
      <c r="S1708" s="304">
        <v>8.9361077999999994E-6</v>
      </c>
      <c r="T1708" s="304">
        <v>7.4255268999999995E-5</v>
      </c>
      <c r="U1708" s="304">
        <v>9.3546340999999998E-6</v>
      </c>
      <c r="V1708" s="132">
        <v>1.0436898E-3</v>
      </c>
      <c r="W1708" s="304">
        <v>1.1224129000000001E-5</v>
      </c>
      <c r="X1708" s="304">
        <v>3.9391563999999997E-6</v>
      </c>
      <c r="Y1708" s="304">
        <v>1.8469407000000001E-6</v>
      </c>
      <c r="Z1708" s="132">
        <v>0</v>
      </c>
      <c r="AA1708" s="74"/>
      <c r="AB1708" s="301">
        <f t="shared" si="920"/>
        <v>7.8579052631578949E-3</v>
      </c>
      <c r="AC1708" s="338">
        <f t="shared" si="921"/>
        <v>7.8579052631578949E-3</v>
      </c>
      <c r="AD1708" s="74"/>
      <c r="AE1708" s="136">
        <v>0.20499348000000001</v>
      </c>
      <c r="AF1708" s="136">
        <v>0.20112065000000001</v>
      </c>
      <c r="AG1708" s="136">
        <v>1.5217093999999999E-3</v>
      </c>
      <c r="AH1708" s="136">
        <v>0</v>
      </c>
      <c r="AI1708" s="136">
        <v>1.8086375E-3</v>
      </c>
      <c r="AJ1708" s="136">
        <v>1.7140744E-4</v>
      </c>
      <c r="AK1708" s="136">
        <v>3.7106934999999998E-4</v>
      </c>
      <c r="AL1708" s="74"/>
      <c r="AM1708" s="133">
        <v>2.9028617999999999E-4</v>
      </c>
      <c r="AN1708" s="340">
        <f t="shared" si="922"/>
        <v>2.9028617999999999E-4</v>
      </c>
      <c r="AP1708" s="133">
        <v>2.7446296000000002E-4</v>
      </c>
      <c r="AQ1708" s="145">
        <v>9.6085574000000003E-6</v>
      </c>
      <c r="AR1708" s="145">
        <v>6.2146559999999996E-6</v>
      </c>
      <c r="AS1708" s="134">
        <f t="shared" si="923"/>
        <v>1.6454613986856997E-8</v>
      </c>
      <c r="AT1708" s="135">
        <f t="shared" si="924"/>
        <v>3.5534606779689804E-11</v>
      </c>
      <c r="AU1708" s="135">
        <f t="shared" si="925"/>
        <v>8.7039999726999998E-4</v>
      </c>
      <c r="AV1708" s="302">
        <v>7.2921636000000001E-9</v>
      </c>
      <c r="AW1708" s="302">
        <v>2.2002219E-11</v>
      </c>
      <c r="AX1708" s="302">
        <v>6.01132E-16</v>
      </c>
      <c r="AY1708" s="302">
        <v>6.597726E-16</v>
      </c>
      <c r="AZ1708" s="302">
        <v>1.4513843999999999E-15</v>
      </c>
      <c r="BA1708" s="302">
        <v>5.3267369000000002E-12</v>
      </c>
      <c r="BB1708" s="302">
        <v>9.086526E-9</v>
      </c>
      <c r="BC1708" s="302">
        <v>1.2145587000000001E-12</v>
      </c>
      <c r="BD1708" s="302">
        <v>1.2277342000000001E-11</v>
      </c>
      <c r="BE1708" s="302">
        <v>1.2339595000000001E-16</v>
      </c>
      <c r="BF1708" s="302">
        <v>2.2523979999999998E-19</v>
      </c>
      <c r="BG1708" s="302">
        <v>5.6700273E-15</v>
      </c>
      <c r="BH1708" s="302">
        <v>2.8697651E-14</v>
      </c>
      <c r="BI1708" s="302">
        <v>5.3946481999999997E-15</v>
      </c>
      <c r="BJ1708" s="302">
        <v>6.7990852000000003E-11</v>
      </c>
      <c r="BK1708" s="302">
        <v>2.6046868000000001E-12</v>
      </c>
      <c r="BL1708" s="303">
        <v>0</v>
      </c>
      <c r="BM1708" s="302">
        <v>1.8888726999999999E-7</v>
      </c>
      <c r="BN1708" s="303">
        <v>8.7021110999999996E-4</v>
      </c>
      <c r="BO1708" s="303">
        <v>0</v>
      </c>
      <c r="BP1708" s="303">
        <v>0</v>
      </c>
      <c r="BQ1708" s="303">
        <v>0</v>
      </c>
      <c r="BR1708" s="74"/>
      <c r="BS1708" s="144">
        <v>6.1593839000000003E-7</v>
      </c>
      <c r="BT1708" s="144">
        <v>8.8414570000000003E-8</v>
      </c>
      <c r="BU1708" s="144">
        <v>2.1909923999999999E-7</v>
      </c>
      <c r="BV1708" s="144">
        <v>8.6980410999999994E-9</v>
      </c>
      <c r="BW1708" s="144">
        <v>9.3068842999999997E-8</v>
      </c>
      <c r="BX1708" s="144">
        <v>1.0510753E-9</v>
      </c>
      <c r="BY1708" s="144">
        <v>2.3154228E-14</v>
      </c>
      <c r="BZ1708" s="144">
        <v>2.1256932000000001E-8</v>
      </c>
      <c r="CA1708" s="144">
        <v>1.0460798E-8</v>
      </c>
      <c r="CB1708" s="144">
        <v>5.9130745000000003E-9</v>
      </c>
      <c r="CC1708" s="144">
        <v>4.1155023000000001E-12</v>
      </c>
      <c r="CD1708" s="136">
        <v>0</v>
      </c>
      <c r="CE1708" s="144">
        <v>2.6851192999999998E-13</v>
      </c>
      <c r="CF1708" s="144">
        <v>4.1441960999999999E-8</v>
      </c>
      <c r="CG1708" s="144">
        <v>1.2201644999999999E-7</v>
      </c>
      <c r="CH1708" s="144">
        <v>4.5129922999999996E-9</v>
      </c>
      <c r="CI1708" s="136">
        <v>0</v>
      </c>
      <c r="CJ1708" s="203"/>
      <c r="CK1708" s="201"/>
      <c r="CL1708" s="89" t="s">
        <v>6137</v>
      </c>
      <c r="CM1708" s="250" t="s">
        <v>6150</v>
      </c>
      <c r="CN1708" s="235"/>
    </row>
    <row r="1709" spans="1:92" ht="14.5" customHeight="1">
      <c r="B1709" s="129" t="s">
        <v>3600</v>
      </c>
      <c r="C1709" s="127" t="s">
        <v>464</v>
      </c>
      <c r="D1709" s="127" t="s">
        <v>465</v>
      </c>
      <c r="G1709" s="74"/>
      <c r="H1709" s="74"/>
      <c r="I1709" s="74"/>
      <c r="J1709" s="74"/>
      <c r="K1709" s="74"/>
      <c r="L1709" s="74"/>
      <c r="M1709" s="74"/>
      <c r="N1709" s="74"/>
      <c r="O1709" s="74"/>
      <c r="P1709" s="74"/>
      <c r="Q1709" s="74"/>
      <c r="R1709" s="74"/>
      <c r="S1709" s="74"/>
      <c r="T1709" s="74"/>
      <c r="U1709" s="74"/>
      <c r="V1709" s="74"/>
      <c r="W1709" s="74"/>
      <c r="X1709" s="74"/>
      <c r="Y1709" s="74"/>
      <c r="Z1709" s="74"/>
      <c r="AA1709" s="74"/>
      <c r="AB1709" s="74"/>
      <c r="AC1709" s="74"/>
      <c r="AD1709" s="74"/>
      <c r="AE1709" s="74"/>
      <c r="AF1709" s="74"/>
      <c r="AG1709" s="74"/>
      <c r="AH1709" s="74"/>
      <c r="AI1709" s="74"/>
      <c r="AJ1709" s="74"/>
      <c r="AK1709" s="74"/>
      <c r="AL1709" s="74"/>
      <c r="AM1709" s="74"/>
      <c r="AN1709" s="74"/>
      <c r="AP1709" s="74"/>
      <c r="AQ1709" s="74"/>
      <c r="AR1709" s="74"/>
      <c r="AS1709" s="74"/>
      <c r="AT1709" s="74"/>
      <c r="AU1709" s="74"/>
      <c r="AV1709" s="74"/>
      <c r="AW1709" s="74"/>
      <c r="AX1709" s="74"/>
      <c r="AY1709" s="74"/>
      <c r="AZ1709" s="74"/>
      <c r="BA1709" s="74"/>
      <c r="BB1709" s="74"/>
      <c r="BC1709" s="74"/>
      <c r="BD1709" s="74"/>
      <c r="BE1709" s="74"/>
      <c r="BF1709" s="74"/>
      <c r="BG1709" s="74"/>
      <c r="BH1709" s="74"/>
      <c r="BI1709" s="74"/>
      <c r="BJ1709" s="74"/>
      <c r="BK1709" s="74"/>
      <c r="BL1709" s="74"/>
      <c r="BM1709" s="74"/>
      <c r="BN1709" s="74"/>
      <c r="BO1709" s="74"/>
      <c r="BP1709" s="74"/>
      <c r="BQ1709" s="74"/>
      <c r="BR1709" s="74"/>
      <c r="BS1709" s="74"/>
      <c r="BT1709" s="74"/>
      <c r="BU1709" s="74"/>
      <c r="BV1709" s="74"/>
      <c r="BW1709" s="74"/>
      <c r="BX1709" s="74"/>
      <c r="BY1709" s="74"/>
      <c r="BZ1709" s="74"/>
      <c r="CA1709" s="74"/>
      <c r="CB1709" s="74"/>
      <c r="CC1709" s="74"/>
      <c r="CD1709" s="74"/>
      <c r="CE1709" s="74"/>
      <c r="CF1709" s="74"/>
      <c r="CG1709" s="74"/>
      <c r="CH1709" s="74"/>
      <c r="CI1709" s="74"/>
      <c r="CJ1709" s="142"/>
      <c r="CK1709" s="202"/>
      <c r="CL1709" s="89"/>
      <c r="CM1709" s="250" t="s">
        <v>6151</v>
      </c>
      <c r="CN1709" s="235"/>
    </row>
    <row r="1710" spans="1:92" ht="14.5" customHeight="1">
      <c r="A1710" s="74" t="s">
        <v>6152</v>
      </c>
      <c r="B1710" s="129" t="s">
        <v>3600</v>
      </c>
      <c r="C1710" s="130" t="str">
        <f t="shared" ref="C1710:C1718" si="926">MID(A1710,1,12)</f>
        <v>D.120.01.101</v>
      </c>
      <c r="D1710" s="131" t="s">
        <v>465</v>
      </c>
      <c r="E1710" s="129" t="s">
        <v>957</v>
      </c>
      <c r="F1710" s="132" t="s">
        <v>6153</v>
      </c>
      <c r="G1710" s="132">
        <f t="shared" ref="G1710:G1718" si="927">J1710+K1710+L1710+M1710</f>
        <v>3.7555011329999999E-2</v>
      </c>
      <c r="H1710" s="348">
        <f t="shared" ref="H1710:H1718" si="928">G1710</f>
        <v>3.7555011329999999E-2</v>
      </c>
      <c r="I1710" s="74"/>
      <c r="J1710" s="132">
        <f t="shared" ref="J1710:J1718" si="929">P1710+Q1710+R1710+S1710</f>
        <v>1.0772170999999999E-3</v>
      </c>
      <c r="K1710" s="132">
        <f t="shared" ref="K1710:K1718" si="930">N1710+O1710+T1710</f>
        <v>2.6864732000000001E-3</v>
      </c>
      <c r="L1710" s="300">
        <f t="shared" ref="L1710:L1718" si="931">U1710+IF(V1710="x",0,V1710)+IF(W1710="x",0,W1710)+IF(X1710="x",0,X1710)+Y1710+Z1710</f>
        <v>5.6307410300000006E-3</v>
      </c>
      <c r="M1710" s="132">
        <v>2.8160580000000001E-2</v>
      </c>
      <c r="N1710" s="132">
        <v>1.5802698000000001E-3</v>
      </c>
      <c r="O1710" s="132">
        <v>1.1062034E-3</v>
      </c>
      <c r="P1710" s="132">
        <v>9.2936321999999999E-4</v>
      </c>
      <c r="Q1710" s="132">
        <v>1.4785387999999999E-4</v>
      </c>
      <c r="R1710" s="132">
        <v>0</v>
      </c>
      <c r="S1710" s="132">
        <v>0</v>
      </c>
      <c r="T1710" s="132">
        <v>0</v>
      </c>
      <c r="U1710" s="132">
        <v>1.9713192999999999E-4</v>
      </c>
      <c r="V1710" s="132">
        <v>0</v>
      </c>
      <c r="W1710" s="132">
        <v>5.4336091000000003E-3</v>
      </c>
      <c r="X1710" s="132">
        <v>0</v>
      </c>
      <c r="Y1710" s="132">
        <v>0</v>
      </c>
      <c r="Z1710" s="132">
        <v>0</v>
      </c>
      <c r="AA1710" s="74"/>
      <c r="AB1710" s="301">
        <f t="shared" ref="AB1710:AB1718" si="932">M1710/0.133</f>
        <v>0.21173368421052632</v>
      </c>
      <c r="AC1710" s="338">
        <f t="shared" ref="AC1710:AC1718" si="933">AB1710</f>
        <v>0.21173368421052632</v>
      </c>
      <c r="AD1710" s="74"/>
      <c r="AE1710" s="136">
        <v>3.6239330000000001</v>
      </c>
      <c r="AF1710" s="136">
        <v>2.3802384999999999</v>
      </c>
      <c r="AG1710" s="136">
        <v>0.73656679000000003</v>
      </c>
      <c r="AH1710" s="136">
        <v>0</v>
      </c>
      <c r="AI1710" s="136">
        <v>6.3231846999999994E-2</v>
      </c>
      <c r="AJ1710" s="136">
        <v>0.27705818999999998</v>
      </c>
      <c r="AK1710" s="136">
        <v>0.16683774000000001</v>
      </c>
      <c r="AL1710" s="74"/>
      <c r="AM1710" s="133">
        <v>4.2102557000000002E-3</v>
      </c>
      <c r="AN1710" s="340">
        <f t="shared" ref="AN1710:AN1718" si="934">AM1710</f>
        <v>4.2102557000000002E-3</v>
      </c>
      <c r="AP1710" s="133">
        <v>3.9724078999999997E-3</v>
      </c>
      <c r="AQ1710" s="133">
        <v>1.7778166E-4</v>
      </c>
      <c r="AR1710" s="145">
        <v>6.0066194000000001E-5</v>
      </c>
      <c r="AS1710" s="134">
        <f t="shared" ref="AS1710:AS1718" si="935">AV1710+AY1710+AZ1710+BA1710+BB1710+BJ1710+BK1710+BO1710</f>
        <v>2.3815394662999999E-7</v>
      </c>
      <c r="AT1710" s="135">
        <f t="shared" ref="AT1710:AT1718" si="936">AW1710+AX1710+BC1710+BD1710+BE1710+BF1710+BG1710+BH1710+BI1710+BL1710+BP1710+BQ1710</f>
        <v>6.5747656162700002E-10</v>
      </c>
      <c r="AU1710" s="135">
        <f t="shared" ref="AU1710:AU1718" si="937">BM1710+BN1710</f>
        <v>8.4126322096000003E-3</v>
      </c>
      <c r="AV1710" s="302">
        <v>1.9648886E-7</v>
      </c>
      <c r="AW1710" s="302">
        <v>5.9285433000000003E-10</v>
      </c>
      <c r="AX1710" s="302">
        <v>1.6197627000000001E-14</v>
      </c>
      <c r="AY1710" s="303">
        <v>0</v>
      </c>
      <c r="AZ1710" s="303">
        <v>0</v>
      </c>
      <c r="BA1710" s="302">
        <v>1.3818963E-10</v>
      </c>
      <c r="BB1710" s="302">
        <v>4.1526897000000002E-8</v>
      </c>
      <c r="BC1710" s="302">
        <v>1.9589519000000001E-11</v>
      </c>
      <c r="BD1710" s="302">
        <v>4.5016515000000001E-11</v>
      </c>
      <c r="BE1710" s="303">
        <v>0</v>
      </c>
      <c r="BF1710" s="303">
        <v>0</v>
      </c>
      <c r="BG1710" s="303">
        <v>0</v>
      </c>
      <c r="BH1710" s="303">
        <v>0</v>
      </c>
      <c r="BI1710" s="303">
        <v>0</v>
      </c>
      <c r="BJ1710" s="303">
        <v>0</v>
      </c>
      <c r="BK1710" s="303">
        <v>0</v>
      </c>
      <c r="BL1710" s="303">
        <v>0</v>
      </c>
      <c r="BM1710" s="302">
        <v>3.9788096E-6</v>
      </c>
      <c r="BN1710" s="303">
        <v>8.4086534000000004E-3</v>
      </c>
      <c r="BO1710" s="303">
        <v>0</v>
      </c>
      <c r="BP1710" s="303">
        <v>0</v>
      </c>
      <c r="BQ1710" s="303">
        <v>0</v>
      </c>
      <c r="BR1710" s="74"/>
      <c r="BS1710" s="144">
        <v>1.0916889E-5</v>
      </c>
      <c r="BT1710" s="144">
        <v>3.5585326000000002E-7</v>
      </c>
      <c r="BU1710" s="144">
        <v>5.903697E-6</v>
      </c>
      <c r="BV1710" s="136">
        <v>0</v>
      </c>
      <c r="BW1710" s="144">
        <v>3.5875763E-7</v>
      </c>
      <c r="BX1710" s="144">
        <v>8.9461393999999996E-8</v>
      </c>
      <c r="BY1710" s="136">
        <v>0</v>
      </c>
      <c r="BZ1710" s="144">
        <v>1.3578314E-7</v>
      </c>
      <c r="CA1710" s="136">
        <v>0</v>
      </c>
      <c r="CB1710" s="136">
        <v>0</v>
      </c>
      <c r="CC1710" s="136">
        <v>0</v>
      </c>
      <c r="CD1710" s="136">
        <v>0</v>
      </c>
      <c r="CE1710" s="136">
        <v>0</v>
      </c>
      <c r="CF1710" s="144">
        <v>1.9261372E-7</v>
      </c>
      <c r="CG1710" s="144">
        <v>3.7856471999999999E-6</v>
      </c>
      <c r="CH1710" s="144">
        <v>9.5075721999999995E-8</v>
      </c>
      <c r="CI1710" s="136">
        <v>0</v>
      </c>
      <c r="CJ1710" s="203"/>
      <c r="CK1710" s="201"/>
      <c r="CL1710" s="251" t="s">
        <v>6154</v>
      </c>
      <c r="CM1710" s="249" t="s">
        <v>6155</v>
      </c>
      <c r="CN1710" s="235"/>
    </row>
    <row r="1711" spans="1:92" ht="14.5" customHeight="1">
      <c r="A1711" s="74" t="s">
        <v>6156</v>
      </c>
      <c r="B1711" s="129" t="s">
        <v>3600</v>
      </c>
      <c r="C1711" s="130" t="str">
        <f t="shared" si="926"/>
        <v>D.120.01.102</v>
      </c>
      <c r="D1711" s="131" t="s">
        <v>465</v>
      </c>
      <c r="E1711" s="129" t="s">
        <v>957</v>
      </c>
      <c r="F1711" s="132" t="s">
        <v>6157</v>
      </c>
      <c r="G1711" s="132">
        <f t="shared" si="927"/>
        <v>0.19476203738999998</v>
      </c>
      <c r="H1711" s="348">
        <f t="shared" si="928"/>
        <v>0.19476203738999998</v>
      </c>
      <c r="I1711" s="74"/>
      <c r="J1711" s="132">
        <f t="shared" si="929"/>
        <v>5.5864979900000005E-3</v>
      </c>
      <c r="K1711" s="132">
        <f t="shared" si="930"/>
        <v>1.3932175099999999E-2</v>
      </c>
      <c r="L1711" s="300">
        <f t="shared" si="931"/>
        <v>2.9201284299999998E-2</v>
      </c>
      <c r="M1711" s="132">
        <v>0.14604207999999999</v>
      </c>
      <c r="N1711" s="132">
        <v>8.1953527000000002E-3</v>
      </c>
      <c r="O1711" s="132">
        <v>5.7368224000000001E-3</v>
      </c>
      <c r="P1711" s="132">
        <v>4.8197209000000003E-3</v>
      </c>
      <c r="Q1711" s="132">
        <v>7.6677709000000003E-4</v>
      </c>
      <c r="R1711" s="132">
        <v>0</v>
      </c>
      <c r="S1711" s="132">
        <v>0</v>
      </c>
      <c r="T1711" s="132">
        <v>0</v>
      </c>
      <c r="U1711" s="132">
        <v>1.0223353E-3</v>
      </c>
      <c r="V1711" s="132">
        <v>0</v>
      </c>
      <c r="W1711" s="132">
        <v>2.8178948999999998E-2</v>
      </c>
      <c r="X1711" s="132">
        <v>0</v>
      </c>
      <c r="Y1711" s="132">
        <v>0</v>
      </c>
      <c r="Z1711" s="132">
        <v>0</v>
      </c>
      <c r="AA1711" s="74"/>
      <c r="AB1711" s="301">
        <f t="shared" si="932"/>
        <v>1.0980607518796992</v>
      </c>
      <c r="AC1711" s="338">
        <f t="shared" si="933"/>
        <v>1.0980607518796992</v>
      </c>
      <c r="AD1711" s="74"/>
      <c r="AE1711" s="136">
        <v>18.793885</v>
      </c>
      <c r="AF1711" s="136">
        <v>12.344027000000001</v>
      </c>
      <c r="AG1711" s="136">
        <v>3.8198696000000001</v>
      </c>
      <c r="AH1711" s="136">
        <v>0</v>
      </c>
      <c r="AI1711" s="136">
        <v>0.32792329999999997</v>
      </c>
      <c r="AJ1711" s="136">
        <v>1.4368367</v>
      </c>
      <c r="AK1711" s="136">
        <v>0.86522827000000002</v>
      </c>
      <c r="AL1711" s="74"/>
      <c r="AM1711" s="133">
        <v>2.1834582000000002E-2</v>
      </c>
      <c r="AN1711" s="340">
        <f t="shared" si="934"/>
        <v>2.1834582000000002E-2</v>
      </c>
      <c r="AP1711" s="133">
        <v>2.0601092000000001E-2</v>
      </c>
      <c r="AQ1711" s="133">
        <v>9.2198395999999998E-4</v>
      </c>
      <c r="AR1711" s="133">
        <v>3.1150607000000001E-4</v>
      </c>
      <c r="AS1711" s="134">
        <f t="shared" si="935"/>
        <v>1.2350774778400002E-6</v>
      </c>
      <c r="AT1711" s="135">
        <f t="shared" si="936"/>
        <v>3.4097040016470001E-9</v>
      </c>
      <c r="AU1711" s="135">
        <f t="shared" si="937"/>
        <v>4.3628301291000003E-2</v>
      </c>
      <c r="AV1711" s="302">
        <v>1.0190004000000001E-6</v>
      </c>
      <c r="AW1711" s="302">
        <v>3.0745701000000001E-9</v>
      </c>
      <c r="AX1711" s="302">
        <v>8.4001646999999996E-14</v>
      </c>
      <c r="AY1711" s="303">
        <v>0</v>
      </c>
      <c r="AZ1711" s="303">
        <v>0</v>
      </c>
      <c r="BA1711" s="302">
        <v>7.1665783999999998E-10</v>
      </c>
      <c r="BB1711" s="302">
        <v>2.1536042000000001E-7</v>
      </c>
      <c r="BC1711" s="302">
        <v>1.0159216E-10</v>
      </c>
      <c r="BD1711" s="302">
        <v>2.3345774E-10</v>
      </c>
      <c r="BE1711" s="303">
        <v>0</v>
      </c>
      <c r="BF1711" s="303">
        <v>0</v>
      </c>
      <c r="BG1711" s="303">
        <v>0</v>
      </c>
      <c r="BH1711" s="303">
        <v>0</v>
      </c>
      <c r="BI1711" s="303">
        <v>0</v>
      </c>
      <c r="BJ1711" s="303">
        <v>0</v>
      </c>
      <c r="BK1711" s="303">
        <v>0</v>
      </c>
      <c r="BL1711" s="303">
        <v>0</v>
      </c>
      <c r="BM1711" s="302">
        <v>2.0634290999999999E-5</v>
      </c>
      <c r="BN1711" s="303">
        <v>4.3607667000000003E-2</v>
      </c>
      <c r="BO1711" s="303">
        <v>0</v>
      </c>
      <c r="BP1711" s="303">
        <v>0</v>
      </c>
      <c r="BQ1711" s="303">
        <v>0</v>
      </c>
      <c r="BR1711" s="74"/>
      <c r="BS1711" s="144">
        <v>5.6615495E-5</v>
      </c>
      <c r="BT1711" s="144">
        <v>1.8454716000000001E-6</v>
      </c>
      <c r="BU1711" s="144">
        <v>3.0616847000000003E-5</v>
      </c>
      <c r="BV1711" s="136">
        <v>0</v>
      </c>
      <c r="BW1711" s="144">
        <v>1.8605337000000001E-6</v>
      </c>
      <c r="BX1711" s="144">
        <v>4.6395094999999997E-7</v>
      </c>
      <c r="BY1711" s="136">
        <v>0</v>
      </c>
      <c r="BZ1711" s="144">
        <v>7.0417769999999996E-7</v>
      </c>
      <c r="CA1711" s="136">
        <v>0</v>
      </c>
      <c r="CB1711" s="136">
        <v>0</v>
      </c>
      <c r="CC1711" s="136">
        <v>0</v>
      </c>
      <c r="CD1711" s="136">
        <v>0</v>
      </c>
      <c r="CE1711" s="136">
        <v>0</v>
      </c>
      <c r="CF1711" s="144">
        <v>9.9890368999999992E-7</v>
      </c>
      <c r="CG1711" s="144">
        <v>1.9632543E-5</v>
      </c>
      <c r="CH1711" s="144">
        <v>4.9306712000000004E-7</v>
      </c>
      <c r="CI1711" s="136">
        <v>0</v>
      </c>
      <c r="CJ1711" s="203"/>
      <c r="CK1711" s="201"/>
      <c r="CL1711" s="251" t="s">
        <v>6154</v>
      </c>
      <c r="CM1711" s="250" t="s">
        <v>6158</v>
      </c>
      <c r="CN1711" s="235"/>
    </row>
    <row r="1712" spans="1:92" ht="14.5" customHeight="1">
      <c r="A1712" s="74" t="s">
        <v>6159</v>
      </c>
      <c r="B1712" s="129" t="s">
        <v>3600</v>
      </c>
      <c r="C1712" s="130" t="str">
        <f t="shared" si="926"/>
        <v>D.120.01.103</v>
      </c>
      <c r="D1712" s="131" t="s">
        <v>465</v>
      </c>
      <c r="E1712" s="129" t="s">
        <v>957</v>
      </c>
      <c r="F1712" s="132" t="s">
        <v>6160</v>
      </c>
      <c r="G1712" s="132">
        <f t="shared" si="927"/>
        <v>2.1834308736999999E-2</v>
      </c>
      <c r="H1712" s="348">
        <f t="shared" si="928"/>
        <v>2.1834308736999999E-2</v>
      </c>
      <c r="I1712" s="74"/>
      <c r="J1712" s="132">
        <f t="shared" si="929"/>
        <v>6.2628900700000001E-4</v>
      </c>
      <c r="K1712" s="132">
        <f t="shared" si="930"/>
        <v>1.56190304E-3</v>
      </c>
      <c r="L1712" s="300">
        <f t="shared" si="931"/>
        <v>3.2736866899999999E-3</v>
      </c>
      <c r="M1712" s="132">
        <v>1.637243E-2</v>
      </c>
      <c r="N1712" s="132">
        <v>9.1876150999999995E-4</v>
      </c>
      <c r="O1712" s="132">
        <v>6.4314153000000001E-4</v>
      </c>
      <c r="P1712" s="132">
        <v>5.4032745E-4</v>
      </c>
      <c r="Q1712" s="304">
        <v>8.5961556999999996E-5</v>
      </c>
      <c r="R1712" s="132">
        <v>0</v>
      </c>
      <c r="S1712" s="132">
        <v>0</v>
      </c>
      <c r="T1712" s="132">
        <v>0</v>
      </c>
      <c r="U1712" s="132">
        <v>1.1461159E-4</v>
      </c>
      <c r="V1712" s="132">
        <v>0</v>
      </c>
      <c r="W1712" s="132">
        <v>3.1590750999999999E-3</v>
      </c>
      <c r="X1712" s="132">
        <v>0</v>
      </c>
      <c r="Y1712" s="132">
        <v>0</v>
      </c>
      <c r="Z1712" s="132">
        <v>0</v>
      </c>
      <c r="AA1712" s="74"/>
      <c r="AB1712" s="301">
        <f t="shared" si="932"/>
        <v>0.12310097744360902</v>
      </c>
      <c r="AC1712" s="338">
        <f t="shared" si="933"/>
        <v>0.12310097744360902</v>
      </c>
      <c r="AD1712" s="74"/>
      <c r="AE1712" s="136">
        <v>2.1069377999999999</v>
      </c>
      <c r="AF1712" s="136">
        <v>1.3838596000000001</v>
      </c>
      <c r="AG1712" s="136">
        <v>0.42823650000000002</v>
      </c>
      <c r="AH1712" s="136">
        <v>0</v>
      </c>
      <c r="AI1712" s="136">
        <v>3.6762702000000001E-2</v>
      </c>
      <c r="AJ1712" s="136">
        <v>0.16108033999999999</v>
      </c>
      <c r="AK1712" s="136">
        <v>9.6998685000000001E-2</v>
      </c>
      <c r="AL1712" s="74"/>
      <c r="AM1712" s="133">
        <v>2.4478231E-3</v>
      </c>
      <c r="AN1712" s="340">
        <f t="shared" si="934"/>
        <v>2.4478231E-3</v>
      </c>
      <c r="AP1712" s="133">
        <v>2.3095394999999999E-3</v>
      </c>
      <c r="AQ1712" s="133">
        <v>1.0336143E-4</v>
      </c>
      <c r="AR1712" s="145">
        <v>3.4922205999999999E-5</v>
      </c>
      <c r="AS1712" s="134">
        <f t="shared" si="935"/>
        <v>1.3846159780800001E-7</v>
      </c>
      <c r="AT1712" s="135">
        <f t="shared" si="936"/>
        <v>3.8225381422509998E-10</v>
      </c>
      <c r="AU1712" s="135">
        <f t="shared" si="937"/>
        <v>4.8910652613999997E-3</v>
      </c>
      <c r="AV1712" s="302">
        <v>1.1423771E-7</v>
      </c>
      <c r="AW1712" s="302">
        <v>3.4468274999999999E-10</v>
      </c>
      <c r="AX1712" s="302">
        <v>9.4172251000000003E-15</v>
      </c>
      <c r="AY1712" s="303">
        <v>0</v>
      </c>
      <c r="AZ1712" s="303">
        <v>0</v>
      </c>
      <c r="BA1712" s="302">
        <v>8.0342807999999996E-11</v>
      </c>
      <c r="BB1712" s="302">
        <v>2.4143545000000002E-8</v>
      </c>
      <c r="BC1712" s="302">
        <v>1.1389255E-11</v>
      </c>
      <c r="BD1712" s="302">
        <v>2.6172392E-11</v>
      </c>
      <c r="BE1712" s="303">
        <v>0</v>
      </c>
      <c r="BF1712" s="303">
        <v>0</v>
      </c>
      <c r="BG1712" s="303">
        <v>0</v>
      </c>
      <c r="BH1712" s="303">
        <v>0</v>
      </c>
      <c r="BI1712" s="303">
        <v>0</v>
      </c>
      <c r="BJ1712" s="303">
        <v>0</v>
      </c>
      <c r="BK1712" s="303">
        <v>0</v>
      </c>
      <c r="BL1712" s="303">
        <v>0</v>
      </c>
      <c r="BM1712" s="302">
        <v>2.3132614000000001E-6</v>
      </c>
      <c r="BN1712" s="303">
        <v>4.8887519999999997E-3</v>
      </c>
      <c r="BO1712" s="303">
        <v>0</v>
      </c>
      <c r="BP1712" s="303">
        <v>0</v>
      </c>
      <c r="BQ1712" s="303">
        <v>0</v>
      </c>
      <c r="BR1712" s="74"/>
      <c r="BS1712" s="144">
        <v>6.3470285999999999E-6</v>
      </c>
      <c r="BT1712" s="144">
        <v>2.0689142999999999E-7</v>
      </c>
      <c r="BU1712" s="144">
        <v>3.4323819999999999E-6</v>
      </c>
      <c r="BV1712" s="136">
        <v>0</v>
      </c>
      <c r="BW1712" s="144">
        <v>2.0858002E-7</v>
      </c>
      <c r="BX1712" s="144">
        <v>5.2012439E-8</v>
      </c>
      <c r="BY1712" s="136">
        <v>0</v>
      </c>
      <c r="BZ1712" s="144">
        <v>7.8943688000000002E-8</v>
      </c>
      <c r="CA1712" s="136">
        <v>0</v>
      </c>
      <c r="CB1712" s="136">
        <v>0</v>
      </c>
      <c r="CC1712" s="136">
        <v>0</v>
      </c>
      <c r="CD1712" s="136">
        <v>0</v>
      </c>
      <c r="CE1712" s="136">
        <v>0</v>
      </c>
      <c r="CF1712" s="144">
        <v>1.1198472E-7</v>
      </c>
      <c r="CG1712" s="144">
        <v>2.2009577000000001E-6</v>
      </c>
      <c r="CH1712" s="144">
        <v>5.5276583000000002E-8</v>
      </c>
      <c r="CI1712" s="136">
        <v>0</v>
      </c>
      <c r="CJ1712" s="203"/>
      <c r="CK1712" s="201"/>
      <c r="CL1712" s="251" t="s">
        <v>6154</v>
      </c>
      <c r="CM1712" s="250" t="s">
        <v>6161</v>
      </c>
      <c r="CN1712" s="235"/>
    </row>
    <row r="1713" spans="1:92" ht="14.5" customHeight="1">
      <c r="A1713" s="74" t="s">
        <v>6162</v>
      </c>
      <c r="B1713" s="129" t="s">
        <v>3600</v>
      </c>
      <c r="C1713" s="130" t="str">
        <f t="shared" si="926"/>
        <v>D.120.01.104</v>
      </c>
      <c r="D1713" s="131" t="s">
        <v>465</v>
      </c>
      <c r="E1713" s="129" t="s">
        <v>957</v>
      </c>
      <c r="F1713" s="132" t="s">
        <v>6163</v>
      </c>
      <c r="G1713" s="132">
        <f t="shared" si="927"/>
        <v>5.9389321039999998E-2</v>
      </c>
      <c r="H1713" s="348">
        <f t="shared" si="928"/>
        <v>5.9389321039999998E-2</v>
      </c>
      <c r="I1713" s="74"/>
      <c r="J1713" s="132">
        <f t="shared" si="929"/>
        <v>1.7035061300000002E-3</v>
      </c>
      <c r="K1713" s="132">
        <f t="shared" si="930"/>
        <v>4.2483763000000004E-3</v>
      </c>
      <c r="L1713" s="300">
        <f t="shared" si="931"/>
        <v>8.9044276099999996E-3</v>
      </c>
      <c r="M1713" s="132">
        <v>4.4533010999999997E-2</v>
      </c>
      <c r="N1713" s="132">
        <v>2.4990313000000002E-3</v>
      </c>
      <c r="O1713" s="132">
        <v>1.749345E-3</v>
      </c>
      <c r="P1713" s="132">
        <v>1.4696907000000001E-3</v>
      </c>
      <c r="Q1713" s="132">
        <v>2.3381543E-4</v>
      </c>
      <c r="R1713" s="132">
        <v>0</v>
      </c>
      <c r="S1713" s="132">
        <v>0</v>
      </c>
      <c r="T1713" s="132">
        <v>0</v>
      </c>
      <c r="U1713" s="132">
        <v>3.1174350999999998E-4</v>
      </c>
      <c r="V1713" s="132">
        <v>0</v>
      </c>
      <c r="W1713" s="132">
        <v>8.5926840999999993E-3</v>
      </c>
      <c r="X1713" s="132">
        <v>0</v>
      </c>
      <c r="Y1713" s="132">
        <v>0</v>
      </c>
      <c r="Z1713" s="132">
        <v>0</v>
      </c>
      <c r="AA1713" s="74"/>
      <c r="AB1713" s="301">
        <f t="shared" si="932"/>
        <v>0.33483466917293231</v>
      </c>
      <c r="AC1713" s="338">
        <f t="shared" si="933"/>
        <v>0.33483466917293231</v>
      </c>
      <c r="AD1713" s="74"/>
      <c r="AE1713" s="136">
        <v>5.7308707999999999</v>
      </c>
      <c r="AF1713" s="136">
        <v>3.7640981</v>
      </c>
      <c r="AG1713" s="136">
        <v>1.1648033</v>
      </c>
      <c r="AH1713" s="136">
        <v>0</v>
      </c>
      <c r="AI1713" s="136">
        <v>9.9994549000000002E-2</v>
      </c>
      <c r="AJ1713" s="136">
        <v>0.43813853000000003</v>
      </c>
      <c r="AK1713" s="136">
        <v>0.26383642000000002</v>
      </c>
      <c r="AL1713" s="74"/>
      <c r="AM1713" s="133">
        <v>6.6580787999999998E-3</v>
      </c>
      <c r="AN1713" s="340">
        <f t="shared" si="934"/>
        <v>6.6580787999999998E-3</v>
      </c>
      <c r="AP1713" s="133">
        <v>6.2819473000000001E-3</v>
      </c>
      <c r="AQ1713" s="133">
        <v>2.8114308999999999E-4</v>
      </c>
      <c r="AR1713" s="145">
        <v>9.4988398999999997E-5</v>
      </c>
      <c r="AS1713" s="134">
        <f t="shared" si="935"/>
        <v>3.7661554443999998E-7</v>
      </c>
      <c r="AT1713" s="135">
        <f t="shared" si="936"/>
        <v>1.0397303658519999E-9</v>
      </c>
      <c r="AU1713" s="135">
        <f t="shared" si="937"/>
        <v>1.3303697070899999E-2</v>
      </c>
      <c r="AV1713" s="302">
        <v>3.1072656999999998E-7</v>
      </c>
      <c r="AW1713" s="302">
        <v>9.3753707000000003E-10</v>
      </c>
      <c r="AX1713" s="302">
        <v>2.5614852000000001E-14</v>
      </c>
      <c r="AY1713" s="303">
        <v>0</v>
      </c>
      <c r="AZ1713" s="303">
        <v>0</v>
      </c>
      <c r="BA1713" s="302">
        <v>2.1853244000000001E-10</v>
      </c>
      <c r="BB1713" s="302">
        <v>6.5670441999999994E-8</v>
      </c>
      <c r="BC1713" s="302">
        <v>3.0978774000000002E-11</v>
      </c>
      <c r="BD1713" s="302">
        <v>7.1188906999999998E-11</v>
      </c>
      <c r="BE1713" s="303">
        <v>0</v>
      </c>
      <c r="BF1713" s="303">
        <v>0</v>
      </c>
      <c r="BG1713" s="303">
        <v>0</v>
      </c>
      <c r="BH1713" s="303">
        <v>0</v>
      </c>
      <c r="BI1713" s="303">
        <v>0</v>
      </c>
      <c r="BJ1713" s="303">
        <v>0</v>
      </c>
      <c r="BK1713" s="303">
        <v>0</v>
      </c>
      <c r="BL1713" s="303">
        <v>0</v>
      </c>
      <c r="BM1713" s="302">
        <v>6.2920709000000002E-6</v>
      </c>
      <c r="BN1713" s="303">
        <v>1.3297405E-2</v>
      </c>
      <c r="BO1713" s="303">
        <v>0</v>
      </c>
      <c r="BP1713" s="303">
        <v>0</v>
      </c>
      <c r="BQ1713" s="303">
        <v>0</v>
      </c>
      <c r="BR1713" s="74"/>
      <c r="BS1713" s="144">
        <v>1.7263917999999998E-5</v>
      </c>
      <c r="BT1713" s="144">
        <v>5.6274469000000004E-7</v>
      </c>
      <c r="BU1713" s="144">
        <v>9.3360789999999995E-6</v>
      </c>
      <c r="BV1713" s="136">
        <v>0</v>
      </c>
      <c r="BW1713" s="144">
        <v>5.6733764000000001E-7</v>
      </c>
      <c r="BX1713" s="144">
        <v>1.4147383000000001E-7</v>
      </c>
      <c r="BY1713" s="136">
        <v>0</v>
      </c>
      <c r="BZ1713" s="144">
        <v>2.1472683000000001E-7</v>
      </c>
      <c r="CA1713" s="136">
        <v>0</v>
      </c>
      <c r="CB1713" s="136">
        <v>0</v>
      </c>
      <c r="CC1713" s="136">
        <v>0</v>
      </c>
      <c r="CD1713" s="136">
        <v>0</v>
      </c>
      <c r="CE1713" s="136">
        <v>0</v>
      </c>
      <c r="CF1713" s="144">
        <v>3.0459842999999998E-7</v>
      </c>
      <c r="CG1713" s="144">
        <v>5.9866049E-6</v>
      </c>
      <c r="CH1713" s="144">
        <v>1.503523E-7</v>
      </c>
      <c r="CI1713" s="136">
        <v>0</v>
      </c>
      <c r="CJ1713" s="203"/>
      <c r="CK1713" s="201"/>
      <c r="CL1713" s="251" t="s">
        <v>6154</v>
      </c>
      <c r="CM1713" s="250" t="s">
        <v>6164</v>
      </c>
      <c r="CN1713" s="235"/>
    </row>
    <row r="1714" spans="1:92" ht="14.5" customHeight="1">
      <c r="A1714" s="74" t="s">
        <v>6165</v>
      </c>
      <c r="B1714" s="129" t="s">
        <v>3600</v>
      </c>
      <c r="C1714" s="130" t="str">
        <f t="shared" si="926"/>
        <v>D.120.01.105</v>
      </c>
      <c r="D1714" s="131" t="s">
        <v>465</v>
      </c>
      <c r="E1714" s="129" t="s">
        <v>957</v>
      </c>
      <c r="F1714" s="132" t="s">
        <v>6166</v>
      </c>
      <c r="G1714" s="132">
        <f t="shared" si="927"/>
        <v>8.1223629490000004E-2</v>
      </c>
      <c r="H1714" s="348">
        <f t="shared" si="928"/>
        <v>8.1223629490000004E-2</v>
      </c>
      <c r="I1714" s="74"/>
      <c r="J1714" s="132">
        <f t="shared" si="929"/>
        <v>2.32979509E-3</v>
      </c>
      <c r="K1714" s="132">
        <f t="shared" si="930"/>
        <v>5.8102793000000003E-3</v>
      </c>
      <c r="L1714" s="300">
        <f t="shared" si="931"/>
        <v>1.21781141E-2</v>
      </c>
      <c r="M1714" s="132">
        <v>6.0905440999999998E-2</v>
      </c>
      <c r="N1714" s="132">
        <v>3.4177928000000001E-3</v>
      </c>
      <c r="O1714" s="132">
        <v>2.3924864999999998E-3</v>
      </c>
      <c r="P1714" s="132">
        <v>2.0100181000000002E-3</v>
      </c>
      <c r="Q1714" s="132">
        <v>3.1977699000000002E-4</v>
      </c>
      <c r="R1714" s="132">
        <v>0</v>
      </c>
      <c r="S1714" s="132">
        <v>0</v>
      </c>
      <c r="T1714" s="132">
        <v>0</v>
      </c>
      <c r="U1714" s="132">
        <v>4.2635509999999999E-4</v>
      </c>
      <c r="V1714" s="132">
        <v>0</v>
      </c>
      <c r="W1714" s="132">
        <v>1.1751759000000001E-2</v>
      </c>
      <c r="X1714" s="132">
        <v>0</v>
      </c>
      <c r="Y1714" s="132">
        <v>0</v>
      </c>
      <c r="Z1714" s="132">
        <v>0</v>
      </c>
      <c r="AA1714" s="74"/>
      <c r="AB1714" s="301">
        <f t="shared" si="932"/>
        <v>0.45793564661654129</v>
      </c>
      <c r="AC1714" s="338">
        <f t="shared" si="933"/>
        <v>0.45793564661654129</v>
      </c>
      <c r="AD1714" s="74"/>
      <c r="AE1714" s="136">
        <v>7.8378087000000001</v>
      </c>
      <c r="AF1714" s="136">
        <v>5.1479575999999998</v>
      </c>
      <c r="AG1714" s="136">
        <v>1.5930397999999999</v>
      </c>
      <c r="AH1714" s="136">
        <v>0</v>
      </c>
      <c r="AI1714" s="136">
        <v>0.13675725</v>
      </c>
      <c r="AJ1714" s="136">
        <v>0.59921886999999996</v>
      </c>
      <c r="AK1714" s="136">
        <v>0.36083511000000001</v>
      </c>
      <c r="AL1714" s="74"/>
      <c r="AM1714" s="133">
        <v>9.1059018999999995E-3</v>
      </c>
      <c r="AN1714" s="340">
        <f t="shared" si="934"/>
        <v>9.1059018999999995E-3</v>
      </c>
      <c r="AP1714" s="133">
        <v>8.5914867999999991E-3</v>
      </c>
      <c r="AQ1714" s="133">
        <v>3.8450452000000001E-4</v>
      </c>
      <c r="AR1714" s="133">
        <v>1.299106E-4</v>
      </c>
      <c r="AS1714" s="134">
        <f t="shared" si="935"/>
        <v>5.1507714223999994E-7</v>
      </c>
      <c r="AT1714" s="135">
        <f t="shared" si="936"/>
        <v>1.4219841600770002E-9</v>
      </c>
      <c r="AU1714" s="135">
        <f t="shared" si="937"/>
        <v>1.81947623323E-2</v>
      </c>
      <c r="AV1714" s="302">
        <v>4.2496427999999998E-7</v>
      </c>
      <c r="AW1714" s="302">
        <v>1.2822198000000001E-9</v>
      </c>
      <c r="AX1714" s="302">
        <v>3.5032077000000002E-14</v>
      </c>
      <c r="AY1714" s="303">
        <v>0</v>
      </c>
      <c r="AZ1714" s="303">
        <v>0</v>
      </c>
      <c r="BA1714" s="302">
        <v>2.9887524E-10</v>
      </c>
      <c r="BB1714" s="302">
        <v>8.9813987000000005E-8</v>
      </c>
      <c r="BC1714" s="302">
        <v>4.2368028999999998E-11</v>
      </c>
      <c r="BD1714" s="302">
        <v>9.7361298999999994E-11</v>
      </c>
      <c r="BE1714" s="303">
        <v>0</v>
      </c>
      <c r="BF1714" s="303">
        <v>0</v>
      </c>
      <c r="BG1714" s="303">
        <v>0</v>
      </c>
      <c r="BH1714" s="303">
        <v>0</v>
      </c>
      <c r="BI1714" s="303">
        <v>0</v>
      </c>
      <c r="BJ1714" s="303">
        <v>0</v>
      </c>
      <c r="BK1714" s="303">
        <v>0</v>
      </c>
      <c r="BL1714" s="303">
        <v>0</v>
      </c>
      <c r="BM1714" s="302">
        <v>8.6053322999999994E-6</v>
      </c>
      <c r="BN1714" s="303">
        <v>1.8186157000000001E-2</v>
      </c>
      <c r="BO1714" s="303">
        <v>0</v>
      </c>
      <c r="BP1714" s="303">
        <v>0</v>
      </c>
      <c r="BQ1714" s="303">
        <v>0</v>
      </c>
      <c r="BR1714" s="74"/>
      <c r="BS1714" s="144">
        <v>2.3610946E-5</v>
      </c>
      <c r="BT1714" s="144">
        <v>7.6963611999999996E-7</v>
      </c>
      <c r="BU1714" s="144">
        <v>1.2768461E-5</v>
      </c>
      <c r="BV1714" s="136">
        <v>0</v>
      </c>
      <c r="BW1714" s="144">
        <v>7.7591765999999996E-7</v>
      </c>
      <c r="BX1714" s="144">
        <v>1.9348626999999999E-7</v>
      </c>
      <c r="BY1714" s="136">
        <v>0</v>
      </c>
      <c r="BZ1714" s="144">
        <v>2.9367051999999999E-7</v>
      </c>
      <c r="CA1714" s="136">
        <v>0</v>
      </c>
      <c r="CB1714" s="136">
        <v>0</v>
      </c>
      <c r="CC1714" s="136">
        <v>0</v>
      </c>
      <c r="CD1714" s="136">
        <v>0</v>
      </c>
      <c r="CE1714" s="136">
        <v>0</v>
      </c>
      <c r="CF1714" s="144">
        <v>4.1658314999999998E-7</v>
      </c>
      <c r="CG1714" s="144">
        <v>8.1875626E-6</v>
      </c>
      <c r="CH1714" s="144">
        <v>2.0562888999999999E-7</v>
      </c>
      <c r="CI1714" s="136">
        <v>0</v>
      </c>
      <c r="CJ1714" s="203"/>
      <c r="CK1714" s="201"/>
      <c r="CL1714" s="251" t="s">
        <v>6154</v>
      </c>
      <c r="CM1714" s="250" t="s">
        <v>6167</v>
      </c>
      <c r="CN1714" s="235"/>
    </row>
    <row r="1715" spans="1:92" ht="14.5" customHeight="1">
      <c r="A1715" s="74" t="s">
        <v>6168</v>
      </c>
      <c r="B1715" s="129" t="s">
        <v>3600</v>
      </c>
      <c r="C1715" s="130" t="str">
        <f t="shared" si="926"/>
        <v>D.120.01.106</v>
      </c>
      <c r="D1715" s="131" t="s">
        <v>465</v>
      </c>
      <c r="E1715" s="129" t="s">
        <v>957</v>
      </c>
      <c r="F1715" s="132" t="s">
        <v>6169</v>
      </c>
      <c r="G1715" s="132">
        <f t="shared" si="927"/>
        <v>0.20698924946000002</v>
      </c>
      <c r="H1715" s="348">
        <f t="shared" si="928"/>
        <v>0.20698924946000002</v>
      </c>
      <c r="I1715" s="74"/>
      <c r="J1715" s="132">
        <f t="shared" si="929"/>
        <v>5.9372198599999997E-3</v>
      </c>
      <c r="K1715" s="132">
        <f t="shared" si="930"/>
        <v>1.48068408E-2</v>
      </c>
      <c r="L1715" s="300">
        <f t="shared" si="931"/>
        <v>3.1034548799999999E-2</v>
      </c>
      <c r="M1715" s="132">
        <v>0.15521064000000001</v>
      </c>
      <c r="N1715" s="132">
        <v>8.7098591E-3</v>
      </c>
      <c r="O1715" s="132">
        <v>6.0969817000000003E-3</v>
      </c>
      <c r="P1715" s="132">
        <v>5.1223042999999999E-3</v>
      </c>
      <c r="Q1715" s="132">
        <v>8.1491555999999997E-4</v>
      </c>
      <c r="R1715" s="132">
        <v>0</v>
      </c>
      <c r="S1715" s="132">
        <v>0</v>
      </c>
      <c r="T1715" s="132">
        <v>0</v>
      </c>
      <c r="U1715" s="132">
        <v>1.0865178E-3</v>
      </c>
      <c r="V1715" s="132">
        <v>0</v>
      </c>
      <c r="W1715" s="132">
        <v>2.9948031E-2</v>
      </c>
      <c r="X1715" s="132">
        <v>0</v>
      </c>
      <c r="Y1715" s="132">
        <v>0</v>
      </c>
      <c r="Z1715" s="132">
        <v>0</v>
      </c>
      <c r="AA1715" s="74"/>
      <c r="AB1715" s="301">
        <f t="shared" si="932"/>
        <v>1.1669972932330828</v>
      </c>
      <c r="AC1715" s="338">
        <f t="shared" si="933"/>
        <v>1.1669972932330828</v>
      </c>
      <c r="AD1715" s="74"/>
      <c r="AE1715" s="136">
        <v>19.973769999999998</v>
      </c>
      <c r="AF1715" s="136">
        <v>13.118988999999999</v>
      </c>
      <c r="AG1715" s="136">
        <v>4.0596820999999998</v>
      </c>
      <c r="AH1715" s="136">
        <v>0</v>
      </c>
      <c r="AI1715" s="136">
        <v>0.34851040999999999</v>
      </c>
      <c r="AJ1715" s="136">
        <v>1.5270416</v>
      </c>
      <c r="AK1715" s="136">
        <v>0.91954754000000005</v>
      </c>
      <c r="AL1715" s="74"/>
      <c r="AM1715" s="133">
        <v>2.3205363E-2</v>
      </c>
      <c r="AN1715" s="340">
        <f t="shared" si="934"/>
        <v>2.3205363E-2</v>
      </c>
      <c r="AP1715" s="133">
        <v>2.1894434000000001E-2</v>
      </c>
      <c r="AQ1715" s="133">
        <v>9.7986636000000011E-4</v>
      </c>
      <c r="AR1715" s="133">
        <v>3.3106250999999999E-4</v>
      </c>
      <c r="AS1715" s="134">
        <f t="shared" si="935"/>
        <v>1.3126159598200002E-6</v>
      </c>
      <c r="AT1715" s="135">
        <f t="shared" si="936"/>
        <v>3.6237660952940001E-9</v>
      </c>
      <c r="AU1715" s="135">
        <f t="shared" si="937"/>
        <v>4.6367298717999994E-2</v>
      </c>
      <c r="AV1715" s="302">
        <v>1.0829735000000001E-6</v>
      </c>
      <c r="AW1715" s="302">
        <v>3.2675923999999998E-9</v>
      </c>
      <c r="AX1715" s="302">
        <v>8.9275294000000001E-14</v>
      </c>
      <c r="AY1715" s="303">
        <v>0</v>
      </c>
      <c r="AZ1715" s="303">
        <v>0</v>
      </c>
      <c r="BA1715" s="302">
        <v>7.6164981999999997E-10</v>
      </c>
      <c r="BB1715" s="302">
        <v>2.2888081E-7</v>
      </c>
      <c r="BC1715" s="302">
        <v>1.0797014000000001E-10</v>
      </c>
      <c r="BD1715" s="302">
        <v>2.4811428000000002E-10</v>
      </c>
      <c r="BE1715" s="303">
        <v>0</v>
      </c>
      <c r="BF1715" s="303">
        <v>0</v>
      </c>
      <c r="BG1715" s="303">
        <v>0</v>
      </c>
      <c r="BH1715" s="303">
        <v>0</v>
      </c>
      <c r="BI1715" s="303">
        <v>0</v>
      </c>
      <c r="BJ1715" s="303">
        <v>0</v>
      </c>
      <c r="BK1715" s="303">
        <v>0</v>
      </c>
      <c r="BL1715" s="303">
        <v>0</v>
      </c>
      <c r="BM1715" s="302">
        <v>2.1929718E-5</v>
      </c>
      <c r="BN1715" s="303">
        <v>4.6345368999999997E-2</v>
      </c>
      <c r="BO1715" s="303">
        <v>0</v>
      </c>
      <c r="BP1715" s="303">
        <v>0</v>
      </c>
      <c r="BQ1715" s="303">
        <v>0</v>
      </c>
      <c r="BR1715" s="74"/>
      <c r="BS1715" s="144">
        <v>6.0169830999999999E-5</v>
      </c>
      <c r="BT1715" s="144">
        <v>1.9613308000000001E-6</v>
      </c>
      <c r="BU1715" s="144">
        <v>3.2538981000000003E-5</v>
      </c>
      <c r="BV1715" s="136">
        <v>0</v>
      </c>
      <c r="BW1715" s="144">
        <v>1.9773385999999999E-6</v>
      </c>
      <c r="BX1715" s="144">
        <v>4.9307792000000004E-7</v>
      </c>
      <c r="BY1715" s="136">
        <v>0</v>
      </c>
      <c r="BZ1715" s="144">
        <v>7.4838617000000002E-7</v>
      </c>
      <c r="CA1715" s="136">
        <v>0</v>
      </c>
      <c r="CB1715" s="136">
        <v>0</v>
      </c>
      <c r="CC1715" s="136">
        <v>0</v>
      </c>
      <c r="CD1715" s="136">
        <v>0</v>
      </c>
      <c r="CE1715" s="136">
        <v>0</v>
      </c>
      <c r="CF1715" s="144">
        <v>1.0616151000000001E-6</v>
      </c>
      <c r="CG1715" s="144">
        <v>2.0865079E-5</v>
      </c>
      <c r="CH1715" s="144">
        <v>5.2402199999999995E-7</v>
      </c>
      <c r="CI1715" s="136">
        <v>0</v>
      </c>
      <c r="CJ1715" s="203"/>
      <c r="CK1715" s="201"/>
      <c r="CL1715" s="251" t="s">
        <v>6154</v>
      </c>
      <c r="CM1715" s="250" t="s">
        <v>6170</v>
      </c>
      <c r="CN1715" s="235"/>
    </row>
    <row r="1716" spans="1:92" ht="14.5" customHeight="1">
      <c r="A1716" s="74" t="s">
        <v>6171</v>
      </c>
      <c r="B1716" s="129" t="s">
        <v>3600</v>
      </c>
      <c r="C1716" s="130" t="str">
        <f t="shared" si="926"/>
        <v>D.120.01.107</v>
      </c>
      <c r="D1716" s="131" t="s">
        <v>465</v>
      </c>
      <c r="E1716" s="129" t="s">
        <v>957</v>
      </c>
      <c r="F1716" s="132" t="s">
        <v>6172</v>
      </c>
      <c r="G1716" s="132">
        <f t="shared" si="927"/>
        <v>6.6047726917660005E-2</v>
      </c>
      <c r="H1716" s="348">
        <f t="shared" si="928"/>
        <v>6.6047726917660005E-2</v>
      </c>
      <c r="I1716" s="74"/>
      <c r="J1716" s="132">
        <f t="shared" si="929"/>
        <v>2.1811401180000002E-3</v>
      </c>
      <c r="K1716" s="132">
        <f t="shared" si="930"/>
        <v>4.547055672999999E-3</v>
      </c>
      <c r="L1716" s="300">
        <f t="shared" si="931"/>
        <v>6.2315131266600004E-3</v>
      </c>
      <c r="M1716" s="132">
        <v>5.3088018000000001E-2</v>
      </c>
      <c r="N1716" s="132">
        <v>2.2604437999999998E-3</v>
      </c>
      <c r="O1716" s="132">
        <v>2.1897193999999998E-3</v>
      </c>
      <c r="P1716" s="132">
        <v>1.8559497E-3</v>
      </c>
      <c r="Q1716" s="132">
        <v>2.9011906000000001E-4</v>
      </c>
      <c r="R1716" s="304">
        <v>1.6392883E-5</v>
      </c>
      <c r="S1716" s="304">
        <v>1.8678474999999999E-5</v>
      </c>
      <c r="T1716" s="304">
        <v>9.6892473000000001E-5</v>
      </c>
      <c r="U1716" s="132">
        <v>2.3777895000000001E-4</v>
      </c>
      <c r="V1716" s="132">
        <v>2.1954597E-4</v>
      </c>
      <c r="W1716" s="132">
        <v>5.7726152000000001E-3</v>
      </c>
      <c r="X1716" s="304">
        <v>1.5061015999999999E-6</v>
      </c>
      <c r="Y1716" s="304">
        <v>6.6905059999999995E-8</v>
      </c>
      <c r="Z1716" s="132">
        <v>0</v>
      </c>
      <c r="AA1716" s="74"/>
      <c r="AB1716" s="301">
        <f t="shared" si="932"/>
        <v>0.39915803007518796</v>
      </c>
      <c r="AC1716" s="338">
        <f t="shared" si="933"/>
        <v>0.39915803007518796</v>
      </c>
      <c r="AD1716" s="74"/>
      <c r="AE1716" s="136">
        <v>6.2812025</v>
      </c>
      <c r="AF1716" s="136">
        <v>4.9740190000000002</v>
      </c>
      <c r="AG1716" s="136">
        <v>0.78252533999999996</v>
      </c>
      <c r="AH1716" s="136">
        <v>0</v>
      </c>
      <c r="AI1716" s="136">
        <v>6.4694874999999999E-2</v>
      </c>
      <c r="AJ1716" s="136">
        <v>0.28368627000000002</v>
      </c>
      <c r="AK1716" s="136">
        <v>0.17627699999999999</v>
      </c>
      <c r="AL1716" s="74"/>
      <c r="AM1716" s="133">
        <v>7.8606500999999999E-3</v>
      </c>
      <c r="AN1716" s="340">
        <f t="shared" si="934"/>
        <v>7.8606500999999999E-3</v>
      </c>
      <c r="AP1716" s="133">
        <v>7.3366311000000002E-3</v>
      </c>
      <c r="AQ1716" s="133">
        <v>3.3482945999999998E-4</v>
      </c>
      <c r="AR1716" s="133">
        <v>1.8918951999999999E-4</v>
      </c>
      <c r="AS1716" s="134">
        <f t="shared" si="935"/>
        <v>4.3984598592600003E-7</v>
      </c>
      <c r="AT1716" s="135">
        <f t="shared" si="936"/>
        <v>1.2382745951412237E-9</v>
      </c>
      <c r="AU1716" s="135">
        <f t="shared" si="937"/>
        <v>2.6497131415600002E-2</v>
      </c>
      <c r="AV1716" s="302">
        <v>3.7301872999999999E-7</v>
      </c>
      <c r="AW1716" s="302">
        <v>1.125584E-9</v>
      </c>
      <c r="AX1716" s="302">
        <v>3.0748369999999998E-14</v>
      </c>
      <c r="AY1716" s="302">
        <v>1.1574428999999999E-11</v>
      </c>
      <c r="AZ1716" s="302">
        <v>1.4830375000000001E-12</v>
      </c>
      <c r="BA1716" s="302">
        <v>2.7596931000000001E-10</v>
      </c>
      <c r="BB1716" s="302">
        <v>6.6245331000000005E-8</v>
      </c>
      <c r="BC1716" s="302">
        <v>3.9526899999999999E-11</v>
      </c>
      <c r="BD1716" s="302">
        <v>7.0864886000000004E-11</v>
      </c>
      <c r="BE1716" s="302">
        <v>1.7905956999999999E-14</v>
      </c>
      <c r="BF1716" s="302">
        <v>1.2748310000000001E-16</v>
      </c>
      <c r="BG1716" s="302">
        <v>3.6739984999999999E-14</v>
      </c>
      <c r="BH1716" s="302">
        <v>2.1039829000000002E-15</v>
      </c>
      <c r="BI1716" s="302">
        <v>1.6705172000000001E-15</v>
      </c>
      <c r="BJ1716" s="302">
        <v>1.7739981000000001E-10</v>
      </c>
      <c r="BK1716" s="302">
        <v>1.1420116999999999E-10</v>
      </c>
      <c r="BL1716" s="302">
        <v>2.2016243000000001E-12</v>
      </c>
      <c r="BM1716" s="302">
        <v>6.0274155999999999E-6</v>
      </c>
      <c r="BN1716" s="303">
        <v>2.6491104000000001E-2</v>
      </c>
      <c r="BO1716" s="302">
        <v>1.2971694999999999E-12</v>
      </c>
      <c r="BP1716" s="302">
        <v>7.8881931000000003E-15</v>
      </c>
      <c r="BQ1716" s="302">
        <v>3.5292359999999998E-19</v>
      </c>
      <c r="BR1716" s="74"/>
      <c r="BS1716" s="144">
        <v>2.017066E-5</v>
      </c>
      <c r="BT1716" s="144">
        <v>5.7824169999999999E-7</v>
      </c>
      <c r="BU1716" s="144">
        <v>1.1129585E-5</v>
      </c>
      <c r="BV1716" s="144">
        <v>1.1405945E-8</v>
      </c>
      <c r="BW1716" s="144">
        <v>6.0373922000000001E-7</v>
      </c>
      <c r="BX1716" s="144">
        <v>1.7609834999999999E-7</v>
      </c>
      <c r="BY1716" s="144">
        <v>4.6882663000000003E-11</v>
      </c>
      <c r="BZ1716" s="144">
        <v>2.6860355000000002E-7</v>
      </c>
      <c r="CA1716" s="144">
        <v>2.1998095E-8</v>
      </c>
      <c r="CB1716" s="144">
        <v>1.2359656000000001E-8</v>
      </c>
      <c r="CC1716" s="144">
        <v>1.1145975E-8</v>
      </c>
      <c r="CD1716" s="144">
        <v>1.5010865E-9</v>
      </c>
      <c r="CE1716" s="144">
        <v>1.9678693999999999E-10</v>
      </c>
      <c r="CF1716" s="144">
        <v>4.0951735999999998E-7</v>
      </c>
      <c r="CG1716" s="144">
        <v>6.8406699000000001E-6</v>
      </c>
      <c r="CH1716" s="144">
        <v>1.0536415E-7</v>
      </c>
      <c r="CI1716" s="144">
        <v>1.8621813E-10</v>
      </c>
      <c r="CJ1716" s="203"/>
      <c r="CK1716" s="201"/>
      <c r="CL1716" s="235" t="s">
        <v>6173</v>
      </c>
      <c r="CN1716" s="235"/>
    </row>
    <row r="1717" spans="1:92" ht="14.5" customHeight="1">
      <c r="A1717" s="74" t="s">
        <v>6174</v>
      </c>
      <c r="B1717" s="129" t="s">
        <v>3600</v>
      </c>
      <c r="C1717" s="130" t="str">
        <f t="shared" si="926"/>
        <v>D.120.01.108</v>
      </c>
      <c r="D1717" s="131" t="s">
        <v>465</v>
      </c>
      <c r="E1717" s="129" t="s">
        <v>957</v>
      </c>
      <c r="F1717" s="132" t="s">
        <v>6175</v>
      </c>
      <c r="G1717" s="132">
        <f t="shared" si="927"/>
        <v>3.842838455E-2</v>
      </c>
      <c r="H1717" s="348">
        <f t="shared" si="928"/>
        <v>3.842838455E-2</v>
      </c>
      <c r="I1717" s="74"/>
      <c r="J1717" s="132">
        <f t="shared" si="929"/>
        <v>1.10226866E-3</v>
      </c>
      <c r="K1717" s="132">
        <f t="shared" si="930"/>
        <v>2.7489493999999998E-3</v>
      </c>
      <c r="L1717" s="300">
        <f t="shared" si="931"/>
        <v>5.7616884900000007E-3</v>
      </c>
      <c r="M1717" s="132">
        <v>2.8815477999999999E-2</v>
      </c>
      <c r="N1717" s="132">
        <v>1.6170202999999999E-3</v>
      </c>
      <c r="O1717" s="132">
        <v>1.1319291000000001E-3</v>
      </c>
      <c r="P1717" s="132">
        <v>9.5097631999999999E-4</v>
      </c>
      <c r="Q1717" s="132">
        <v>1.5129234E-4</v>
      </c>
      <c r="R1717" s="132">
        <v>0</v>
      </c>
      <c r="S1717" s="132">
        <v>0</v>
      </c>
      <c r="T1717" s="132">
        <v>0</v>
      </c>
      <c r="U1717" s="132">
        <v>2.0171638999999999E-4</v>
      </c>
      <c r="V1717" s="132">
        <v>0</v>
      </c>
      <c r="W1717" s="132">
        <v>5.5599721000000003E-3</v>
      </c>
      <c r="X1717" s="132">
        <v>0</v>
      </c>
      <c r="Y1717" s="132">
        <v>0</v>
      </c>
      <c r="Z1717" s="132">
        <v>0</v>
      </c>
      <c r="AA1717" s="74"/>
      <c r="AB1717" s="301">
        <f t="shared" si="932"/>
        <v>0.21665772932330823</v>
      </c>
      <c r="AC1717" s="338">
        <f t="shared" si="933"/>
        <v>0.21665772932330823</v>
      </c>
      <c r="AD1717" s="74"/>
      <c r="AE1717" s="136">
        <v>3.7082104999999999</v>
      </c>
      <c r="AF1717" s="136">
        <v>2.4355929000000001</v>
      </c>
      <c r="AG1717" s="136">
        <v>0.75369624999999996</v>
      </c>
      <c r="AH1717" s="136">
        <v>0</v>
      </c>
      <c r="AI1717" s="136">
        <v>6.4702355000000003E-2</v>
      </c>
      <c r="AJ1717" s="136">
        <v>0.28350140000000001</v>
      </c>
      <c r="AK1717" s="136">
        <v>0.17071769000000001</v>
      </c>
      <c r="AL1717" s="74"/>
      <c r="AM1717" s="133">
        <v>4.3081685999999996E-3</v>
      </c>
      <c r="AN1717" s="340">
        <f t="shared" si="934"/>
        <v>4.3081685999999996E-3</v>
      </c>
      <c r="AP1717" s="133">
        <v>4.0647894000000002E-3</v>
      </c>
      <c r="AQ1717" s="133">
        <v>1.8191611999999999E-4</v>
      </c>
      <c r="AR1717" s="145">
        <v>6.1463082000000002E-5</v>
      </c>
      <c r="AS1717" s="134">
        <f t="shared" si="935"/>
        <v>2.4369241234000003E-7</v>
      </c>
      <c r="AT1717" s="135">
        <f t="shared" si="936"/>
        <v>6.7276670331600012E-10</v>
      </c>
      <c r="AU1717" s="135">
        <f t="shared" si="937"/>
        <v>8.6082747399999996E-3</v>
      </c>
      <c r="AV1717" s="302">
        <v>2.0105836999999999E-7</v>
      </c>
      <c r="AW1717" s="302">
        <v>6.0664163000000001E-10</v>
      </c>
      <c r="AX1717" s="302">
        <v>1.6574316000000001E-14</v>
      </c>
      <c r="AY1717" s="303">
        <v>0</v>
      </c>
      <c r="AZ1717" s="303">
        <v>0</v>
      </c>
      <c r="BA1717" s="302">
        <v>1.4140334000000001E-10</v>
      </c>
      <c r="BB1717" s="302">
        <v>4.2492639000000003E-8</v>
      </c>
      <c r="BC1717" s="302">
        <v>2.0045089E-11</v>
      </c>
      <c r="BD1717" s="302">
        <v>4.6063409999999998E-11</v>
      </c>
      <c r="BE1717" s="303">
        <v>0</v>
      </c>
      <c r="BF1717" s="303">
        <v>0</v>
      </c>
      <c r="BG1717" s="303">
        <v>0</v>
      </c>
      <c r="BH1717" s="303">
        <v>0</v>
      </c>
      <c r="BI1717" s="303">
        <v>0</v>
      </c>
      <c r="BJ1717" s="303">
        <v>0</v>
      </c>
      <c r="BK1717" s="303">
        <v>0</v>
      </c>
      <c r="BL1717" s="303">
        <v>0</v>
      </c>
      <c r="BM1717" s="302">
        <v>4.0713399999999997E-6</v>
      </c>
      <c r="BN1717" s="303">
        <v>8.6042033999999996E-3</v>
      </c>
      <c r="BO1717" s="303">
        <v>0</v>
      </c>
      <c r="BP1717" s="303">
        <v>0</v>
      </c>
      <c r="BQ1717" s="303">
        <v>0</v>
      </c>
      <c r="BR1717" s="74"/>
      <c r="BS1717" s="144">
        <v>1.1170769999999999E-5</v>
      </c>
      <c r="BT1717" s="144">
        <v>3.6412892000000002E-7</v>
      </c>
      <c r="BU1717" s="144">
        <v>6.0409922999999999E-6</v>
      </c>
      <c r="BV1717" s="136">
        <v>0</v>
      </c>
      <c r="BW1717" s="144">
        <v>3.6710082999999999E-7</v>
      </c>
      <c r="BX1717" s="144">
        <v>9.1541892000000005E-8</v>
      </c>
      <c r="BY1717" s="136">
        <v>0</v>
      </c>
      <c r="BZ1717" s="144">
        <v>1.3894089E-7</v>
      </c>
      <c r="CA1717" s="136">
        <v>0</v>
      </c>
      <c r="CB1717" s="136">
        <v>0</v>
      </c>
      <c r="CC1717" s="136">
        <v>0</v>
      </c>
      <c r="CD1717" s="136">
        <v>0</v>
      </c>
      <c r="CE1717" s="136">
        <v>0</v>
      </c>
      <c r="CF1717" s="144">
        <v>1.970931E-7</v>
      </c>
      <c r="CG1717" s="144">
        <v>3.8736855000000002E-6</v>
      </c>
      <c r="CH1717" s="144">
        <v>9.7286785000000004E-8</v>
      </c>
      <c r="CI1717" s="136">
        <v>0</v>
      </c>
      <c r="CJ1717" s="203"/>
      <c r="CK1717" s="201"/>
      <c r="CL1717" s="251" t="s">
        <v>6154</v>
      </c>
      <c r="CM1717" s="250"/>
      <c r="CN1717" s="235"/>
    </row>
    <row r="1718" spans="1:92" ht="14.5" customHeight="1">
      <c r="A1718" s="74" t="s">
        <v>6176</v>
      </c>
      <c r="B1718" s="129" t="s">
        <v>3600</v>
      </c>
      <c r="C1718" s="130" t="str">
        <f t="shared" si="926"/>
        <v>D.120.01.109</v>
      </c>
      <c r="D1718" s="131" t="s">
        <v>465</v>
      </c>
      <c r="E1718" s="129" t="s">
        <v>957</v>
      </c>
      <c r="F1718" s="132" t="s">
        <v>6177</v>
      </c>
      <c r="G1718" s="132">
        <f t="shared" si="927"/>
        <v>7.8603513020000002E-2</v>
      </c>
      <c r="H1718" s="348">
        <f t="shared" si="928"/>
        <v>7.8603513020000002E-2</v>
      </c>
      <c r="I1718" s="74"/>
      <c r="J1718" s="132">
        <f t="shared" si="929"/>
        <v>2.2546404100000001E-3</v>
      </c>
      <c r="K1718" s="132">
        <f t="shared" si="930"/>
        <v>5.6228509000000003E-3</v>
      </c>
      <c r="L1718" s="300">
        <f t="shared" si="931"/>
        <v>1.178527171E-2</v>
      </c>
      <c r="M1718" s="132">
        <v>5.894075E-2</v>
      </c>
      <c r="N1718" s="132">
        <v>3.3075413999999999E-3</v>
      </c>
      <c r="O1718" s="132">
        <v>2.3153094999999999E-3</v>
      </c>
      <c r="P1718" s="132">
        <v>1.9451787999999999E-3</v>
      </c>
      <c r="Q1718" s="132">
        <v>3.0946161000000003E-4</v>
      </c>
      <c r="R1718" s="132">
        <v>0</v>
      </c>
      <c r="S1718" s="132">
        <v>0</v>
      </c>
      <c r="T1718" s="132">
        <v>0</v>
      </c>
      <c r="U1718" s="132">
        <v>4.1260171E-4</v>
      </c>
      <c r="V1718" s="132">
        <v>0</v>
      </c>
      <c r="W1718" s="132">
        <v>1.137267E-2</v>
      </c>
      <c r="X1718" s="132">
        <v>0</v>
      </c>
      <c r="Y1718" s="132">
        <v>0</v>
      </c>
      <c r="Z1718" s="132">
        <v>0</v>
      </c>
      <c r="AA1718" s="74"/>
      <c r="AB1718" s="301">
        <f t="shared" si="932"/>
        <v>0.44316353383458645</v>
      </c>
      <c r="AC1718" s="338">
        <f t="shared" si="933"/>
        <v>0.44316353383458645</v>
      </c>
      <c r="AD1718" s="74"/>
      <c r="AE1718" s="136">
        <v>7.5849761000000004</v>
      </c>
      <c r="AF1718" s="136">
        <v>4.9818945000000001</v>
      </c>
      <c r="AG1718" s="136">
        <v>1.5416513999999999</v>
      </c>
      <c r="AH1718" s="136">
        <v>0</v>
      </c>
      <c r="AI1718" s="136">
        <v>0.13234572999999999</v>
      </c>
      <c r="AJ1718" s="136">
        <v>0.57988923000000003</v>
      </c>
      <c r="AK1718" s="136">
        <v>0.34919527</v>
      </c>
      <c r="AL1718" s="74"/>
      <c r="AM1718" s="133">
        <v>8.8121630999999992E-3</v>
      </c>
      <c r="AN1718" s="340">
        <f t="shared" si="934"/>
        <v>8.8121630999999992E-3</v>
      </c>
      <c r="AP1718" s="133">
        <v>8.3143421000000002E-3</v>
      </c>
      <c r="AQ1718" s="133">
        <v>3.7210115E-4</v>
      </c>
      <c r="AR1718" s="133">
        <v>1.2571994000000001E-4</v>
      </c>
      <c r="AS1718" s="134">
        <f t="shared" si="935"/>
        <v>4.9846175611000009E-7</v>
      </c>
      <c r="AT1718" s="135">
        <f t="shared" si="936"/>
        <v>1.3761137330099998E-9</v>
      </c>
      <c r="AU1718" s="135">
        <f t="shared" si="937"/>
        <v>1.76078347409E-2</v>
      </c>
      <c r="AV1718" s="302">
        <v>4.1125576000000002E-7</v>
      </c>
      <c r="AW1718" s="302">
        <v>1.2408578999999999E-9</v>
      </c>
      <c r="AX1718" s="302">
        <v>3.3902009999999997E-14</v>
      </c>
      <c r="AY1718" s="303">
        <v>0</v>
      </c>
      <c r="AZ1718" s="303">
        <v>0</v>
      </c>
      <c r="BA1718" s="302">
        <v>2.8923411E-10</v>
      </c>
      <c r="BB1718" s="302">
        <v>8.6916761999999994E-8</v>
      </c>
      <c r="BC1718" s="302">
        <v>4.1001318999999999E-11</v>
      </c>
      <c r="BD1718" s="302">
        <v>9.4220612000000003E-11</v>
      </c>
      <c r="BE1718" s="303">
        <v>0</v>
      </c>
      <c r="BF1718" s="303">
        <v>0</v>
      </c>
      <c r="BG1718" s="303">
        <v>0</v>
      </c>
      <c r="BH1718" s="303">
        <v>0</v>
      </c>
      <c r="BI1718" s="303">
        <v>0</v>
      </c>
      <c r="BJ1718" s="303">
        <v>0</v>
      </c>
      <c r="BK1718" s="303">
        <v>0</v>
      </c>
      <c r="BL1718" s="303">
        <v>0</v>
      </c>
      <c r="BM1718" s="302">
        <v>8.3277409000000005E-6</v>
      </c>
      <c r="BN1718" s="303">
        <v>1.7599507E-2</v>
      </c>
      <c r="BO1718" s="303">
        <v>0</v>
      </c>
      <c r="BP1718" s="303">
        <v>0</v>
      </c>
      <c r="BQ1718" s="303">
        <v>0</v>
      </c>
      <c r="BR1718" s="74"/>
      <c r="BS1718" s="144">
        <v>2.2849303E-5</v>
      </c>
      <c r="BT1718" s="144">
        <v>7.4480915E-7</v>
      </c>
      <c r="BU1718" s="144">
        <v>1.2356575E-5</v>
      </c>
      <c r="BV1718" s="136">
        <v>0</v>
      </c>
      <c r="BW1718" s="144">
        <v>7.5088805999999997E-7</v>
      </c>
      <c r="BX1718" s="144">
        <v>1.8724478E-7</v>
      </c>
      <c r="BY1718" s="136">
        <v>0</v>
      </c>
      <c r="BZ1718" s="144">
        <v>2.8419728E-7</v>
      </c>
      <c r="CA1718" s="136">
        <v>0</v>
      </c>
      <c r="CB1718" s="136">
        <v>0</v>
      </c>
      <c r="CC1718" s="136">
        <v>0</v>
      </c>
      <c r="CD1718" s="136">
        <v>0</v>
      </c>
      <c r="CE1718" s="136">
        <v>0</v>
      </c>
      <c r="CF1718" s="144">
        <v>4.0314498999999999E-7</v>
      </c>
      <c r="CG1718" s="144">
        <v>7.9234476999999992E-6</v>
      </c>
      <c r="CH1718" s="144">
        <v>1.9899569999999999E-7</v>
      </c>
      <c r="CI1718" s="136">
        <v>0</v>
      </c>
      <c r="CJ1718" s="203"/>
      <c r="CK1718" s="201"/>
      <c r="CL1718" s="251" t="s">
        <v>6154</v>
      </c>
      <c r="CM1718" s="252"/>
      <c r="CN1718" s="235"/>
    </row>
    <row r="1719" spans="1:92" ht="14.5" customHeight="1">
      <c r="B1719" s="129" t="s">
        <v>4169</v>
      </c>
      <c r="C1719" s="127" t="s">
        <v>466</v>
      </c>
      <c r="D1719" s="127" t="s">
        <v>468</v>
      </c>
      <c r="G1719" s="74"/>
      <c r="H1719" s="74"/>
      <c r="I1719" s="74"/>
      <c r="J1719" s="74"/>
      <c r="K1719" s="74"/>
      <c r="L1719" s="74"/>
      <c r="M1719" s="74"/>
      <c r="N1719" s="74"/>
      <c r="O1719" s="74"/>
      <c r="P1719" s="74"/>
      <c r="Q1719" s="74"/>
      <c r="R1719" s="74"/>
      <c r="S1719" s="74"/>
      <c r="T1719" s="74"/>
      <c r="U1719" s="74"/>
      <c r="V1719" s="74"/>
      <c r="W1719" s="74"/>
      <c r="X1719" s="74"/>
      <c r="Y1719" s="74"/>
      <c r="Z1719" s="74"/>
      <c r="AA1719" s="74"/>
      <c r="AB1719" s="74"/>
      <c r="AC1719" s="74"/>
      <c r="AD1719" s="74"/>
      <c r="AE1719" s="74"/>
      <c r="AF1719" s="74"/>
      <c r="AG1719" s="74"/>
      <c r="AH1719" s="74"/>
      <c r="AI1719" s="74"/>
      <c r="AJ1719" s="74"/>
      <c r="AK1719" s="74"/>
      <c r="AL1719" s="74"/>
      <c r="AM1719" s="74"/>
      <c r="AN1719" s="74"/>
      <c r="AP1719" s="74"/>
      <c r="AQ1719" s="74"/>
      <c r="AR1719" s="74"/>
      <c r="AS1719" s="74"/>
      <c r="AT1719" s="74"/>
      <c r="AU1719" s="74"/>
      <c r="AV1719" s="74"/>
      <c r="AW1719" s="74"/>
      <c r="AX1719" s="74"/>
      <c r="AY1719" s="74"/>
      <c r="AZ1719" s="74"/>
      <c r="BA1719" s="74"/>
      <c r="BB1719" s="74"/>
      <c r="BC1719" s="74"/>
      <c r="BD1719" s="74"/>
      <c r="BE1719" s="74"/>
      <c r="BF1719" s="74"/>
      <c r="BG1719" s="74"/>
      <c r="BH1719" s="74"/>
      <c r="BI1719" s="74"/>
      <c r="BJ1719" s="74"/>
      <c r="BK1719" s="74"/>
      <c r="BL1719" s="74"/>
      <c r="BM1719" s="74"/>
      <c r="BN1719" s="74"/>
      <c r="BO1719" s="74"/>
      <c r="BP1719" s="74"/>
      <c r="BQ1719" s="74"/>
      <c r="BR1719" s="74"/>
      <c r="BS1719" s="74"/>
      <c r="BT1719" s="74"/>
      <c r="BU1719" s="74"/>
      <c r="BV1719" s="74"/>
      <c r="BW1719" s="74"/>
      <c r="BX1719" s="74"/>
      <c r="BY1719" s="74"/>
      <c r="BZ1719" s="74"/>
      <c r="CA1719" s="74"/>
      <c r="CB1719" s="74"/>
      <c r="CC1719" s="74"/>
      <c r="CD1719" s="74"/>
      <c r="CE1719" s="74"/>
      <c r="CF1719" s="74"/>
      <c r="CG1719" s="74"/>
      <c r="CH1719" s="74"/>
      <c r="CI1719" s="74"/>
      <c r="CJ1719" s="142"/>
      <c r="CK1719" s="202"/>
      <c r="CL1719" s="89"/>
      <c r="CM1719" s="250"/>
      <c r="CN1719" s="235"/>
    </row>
    <row r="1720" spans="1:92" ht="14.5" customHeight="1">
      <c r="A1720" s="74" t="s">
        <v>6178</v>
      </c>
      <c r="B1720" s="129" t="s">
        <v>4169</v>
      </c>
      <c r="C1720" s="130" t="str">
        <f>MID(A1720,1,12)</f>
        <v>D.140.01.101</v>
      </c>
      <c r="D1720" s="131" t="s">
        <v>468</v>
      </c>
      <c r="E1720" s="129" t="s">
        <v>6179</v>
      </c>
      <c r="F1720" s="132" t="s">
        <v>6180</v>
      </c>
      <c r="G1720" s="132">
        <f>J1720+K1720+L1720+M1720</f>
        <v>2.01191937076E-4</v>
      </c>
      <c r="H1720" s="348">
        <f t="shared" ref="H1720:H1723" si="938">G1720</f>
        <v>2.01191937076E-4</v>
      </c>
      <c r="I1720" s="74"/>
      <c r="J1720" s="132">
        <f>P1720+Q1720+R1720+S1720</f>
        <v>8.4479439440000019E-6</v>
      </c>
      <c r="K1720" s="132">
        <f>N1720+O1720+T1720</f>
        <v>1.47171804E-5</v>
      </c>
      <c r="L1720" s="300">
        <f>U1720+IF(V1720="x",0,V1720)+IF(W1720="x",0,W1720)+IF(X1720="x",0,X1720)+Y1720+Z1720</f>
        <v>7.9516475731999993E-5</v>
      </c>
      <c r="M1720" s="304">
        <v>9.8510336999999999E-5</v>
      </c>
      <c r="N1720" s="304">
        <v>6.5771041000000001E-6</v>
      </c>
      <c r="O1720" s="304">
        <v>6.5159760000000001E-6</v>
      </c>
      <c r="P1720" s="304">
        <v>5.3353910000000002E-6</v>
      </c>
      <c r="Q1720" s="304">
        <v>2.9496375000000002E-6</v>
      </c>
      <c r="R1720" s="304">
        <v>1.5727963999999999E-8</v>
      </c>
      <c r="S1720" s="304">
        <v>1.4718748E-7</v>
      </c>
      <c r="T1720" s="304">
        <v>1.6241003000000001E-6</v>
      </c>
      <c r="U1720" s="304">
        <v>5.5091026999999999E-8</v>
      </c>
      <c r="V1720" s="304">
        <v>7.9126667000000006E-5</v>
      </c>
      <c r="W1720" s="304">
        <v>3.0516854000000002E-7</v>
      </c>
      <c r="X1720" s="304">
        <v>2.9549164999999998E-8</v>
      </c>
      <c r="Y1720" s="132">
        <v>0</v>
      </c>
      <c r="Z1720" s="132">
        <v>0</v>
      </c>
      <c r="AA1720" s="74"/>
      <c r="AB1720" s="301">
        <f>M1720/0.133</f>
        <v>7.4067922556390973E-4</v>
      </c>
      <c r="AC1720" s="338">
        <f t="shared" ref="AC1720:AC1723" si="939">AB1720</f>
        <v>7.4067922556390973E-4</v>
      </c>
      <c r="AD1720" s="74"/>
      <c r="AE1720" s="136">
        <v>1.052354E-2</v>
      </c>
      <c r="AF1720" s="136">
        <v>1.0471682E-2</v>
      </c>
      <c r="AG1720" s="144">
        <v>4.1373174999999997E-5</v>
      </c>
      <c r="AH1720" s="136">
        <v>0</v>
      </c>
      <c r="AI1720" s="144">
        <v>1.2437806999999999E-7</v>
      </c>
      <c r="AJ1720" s="144">
        <v>4.5658557000000001E-7</v>
      </c>
      <c r="AK1720" s="144">
        <v>9.9036773E-6</v>
      </c>
      <c r="AM1720" s="145">
        <v>1.5937704999999999E-5</v>
      </c>
      <c r="AN1720" s="340">
        <f t="shared" ref="AN1720:AN1723" si="940">AM1720</f>
        <v>1.5937704999999999E-5</v>
      </c>
      <c r="AP1720" s="145">
        <v>1.4586829E-5</v>
      </c>
      <c r="AQ1720" s="145">
        <v>6.6807610000000002E-7</v>
      </c>
      <c r="AR1720" s="145">
        <v>6.8279952000000001E-7</v>
      </c>
      <c r="AS1720" s="134">
        <f>AV1720+AY1720+AZ1720+BA1720+BB1720+BJ1720+BK1720+BO1720</f>
        <v>8.745101301569E-10</v>
      </c>
      <c r="AT1720" s="135">
        <f>AW1720+AX1720+BC1720+BD1720+BE1720+BF1720+BG1720+BH1720+BI1720+BL1720+BP1720+BQ1720</f>
        <v>2.4706955989077002E-12</v>
      </c>
      <c r="AU1720" s="135">
        <f>BM1720+BN1720</f>
        <v>9.5630185080800001E-5</v>
      </c>
      <c r="AV1720" s="302">
        <v>6.9176237999999995E-10</v>
      </c>
      <c r="AW1720" s="302">
        <v>2.0873641E-12</v>
      </c>
      <c r="AX1720" s="302">
        <v>5.7022920999999999E-17</v>
      </c>
      <c r="AY1720" s="302">
        <v>4.9125554E-14</v>
      </c>
      <c r="AZ1720" s="302">
        <v>2.0081429000000002E-15</v>
      </c>
      <c r="BA1720" s="302">
        <v>7.9336023000000004E-13</v>
      </c>
      <c r="BB1720" s="302">
        <v>1.8012945000000001E-10</v>
      </c>
      <c r="BC1720" s="302">
        <v>1.1492413000000001E-13</v>
      </c>
      <c r="BD1720" s="302">
        <v>2.0535150000000001E-13</v>
      </c>
      <c r="BE1720" s="302">
        <v>7.9347654999999996E-16</v>
      </c>
      <c r="BF1720" s="302">
        <v>6.1836287E-18</v>
      </c>
      <c r="BG1720" s="302">
        <v>6.9655142999999999E-16</v>
      </c>
      <c r="BH1720" s="302">
        <v>2.4119914E-17</v>
      </c>
      <c r="BI1720" s="302">
        <v>5.5751463999999994E-17</v>
      </c>
      <c r="BJ1720" s="302">
        <v>2.2283913000000001E-13</v>
      </c>
      <c r="BK1720" s="302">
        <v>1.5509670999999999E-12</v>
      </c>
      <c r="BL1720" s="302">
        <v>6.1422763000000006E-14</v>
      </c>
      <c r="BM1720" s="302">
        <v>4.5890807999999999E-9</v>
      </c>
      <c r="BN1720" s="302">
        <v>9.5625595999999997E-5</v>
      </c>
      <c r="BO1720" s="303">
        <v>0</v>
      </c>
      <c r="BP1720" s="303">
        <v>0</v>
      </c>
      <c r="BQ1720" s="303">
        <v>0</v>
      </c>
      <c r="BR1720" s="74"/>
      <c r="BS1720" s="144">
        <v>3.9153852E-8</v>
      </c>
      <c r="BT1720" s="144">
        <v>1.6701015999999999E-9</v>
      </c>
      <c r="BU1720" s="144">
        <v>2.0652102000000001E-8</v>
      </c>
      <c r="BV1720" s="144">
        <v>1.9031750999999999E-10</v>
      </c>
      <c r="BW1720" s="144">
        <v>1.2564822000000001E-9</v>
      </c>
      <c r="BX1720" s="144">
        <v>5.1436616000000001E-10</v>
      </c>
      <c r="BY1720" s="144">
        <v>5.9562480000000002E-12</v>
      </c>
      <c r="BZ1720" s="144">
        <v>7.6574960999999999E-10</v>
      </c>
      <c r="CA1720" s="144">
        <v>2.1105821E-11</v>
      </c>
      <c r="CB1720" s="144">
        <v>9.7394813000000005E-11</v>
      </c>
      <c r="CC1720" s="144">
        <v>1.47317E-11</v>
      </c>
      <c r="CD1720" s="144">
        <v>4.1497306000000001E-11</v>
      </c>
      <c r="CE1720" s="144">
        <v>2.2206916999999999E-13</v>
      </c>
      <c r="CF1720" s="144">
        <v>1.2589006000000001E-9</v>
      </c>
      <c r="CG1720" s="144">
        <v>1.2639620000000001E-8</v>
      </c>
      <c r="CH1720" s="144">
        <v>2.5304717999999999E-11</v>
      </c>
      <c r="CI1720" s="136">
        <v>0</v>
      </c>
      <c r="CJ1720" s="203"/>
      <c r="CK1720" s="201"/>
      <c r="CL1720" s="235" t="s">
        <v>6181</v>
      </c>
      <c r="CM1720" s="152"/>
      <c r="CN1720" s="235"/>
    </row>
    <row r="1721" spans="1:92" ht="14.5" customHeight="1">
      <c r="A1721" s="74" t="s">
        <v>6182</v>
      </c>
      <c r="B1721" s="129" t="s">
        <v>4169</v>
      </c>
      <c r="C1721" s="130" t="str">
        <f>MID(A1721,1,12)</f>
        <v>D.140.01.102</v>
      </c>
      <c r="D1721" s="131" t="s">
        <v>468</v>
      </c>
      <c r="E1721" s="129" t="s">
        <v>6179</v>
      </c>
      <c r="F1721" s="132" t="s">
        <v>6183</v>
      </c>
      <c r="G1721" s="132">
        <f>J1721+K1721+L1721+M1721</f>
        <v>6.1311234733700006E-4</v>
      </c>
      <c r="H1721" s="348">
        <f t="shared" si="938"/>
        <v>6.1311234733700006E-4</v>
      </c>
      <c r="I1721" s="74"/>
      <c r="J1721" s="132">
        <f>P1721+Q1721+R1721+S1721</f>
        <v>6.3484835040000006E-6</v>
      </c>
      <c r="K1721" s="132">
        <f>N1721+O1721+T1721</f>
        <v>2.86043328E-5</v>
      </c>
      <c r="L1721" s="300">
        <f>U1721+IF(V1721="x",0,V1721)+IF(W1721="x",0,W1721)+IF(X1721="x",0,X1721)+Y1721+Z1721</f>
        <v>2.6332674103300002E-4</v>
      </c>
      <c r="M1721" s="132">
        <v>3.1483279000000001E-4</v>
      </c>
      <c r="N1721" s="304">
        <v>1.7110529000000001E-5</v>
      </c>
      <c r="O1721" s="304">
        <v>7.3309969999999999E-6</v>
      </c>
      <c r="P1721" s="304">
        <v>5.1562261000000001E-6</v>
      </c>
      <c r="Q1721" s="304">
        <v>8.0884452000000002E-7</v>
      </c>
      <c r="R1721" s="304">
        <v>4.7993524E-8</v>
      </c>
      <c r="S1721" s="304">
        <v>3.3541935999999998E-7</v>
      </c>
      <c r="T1721" s="304">
        <v>4.1628068000000003E-6</v>
      </c>
      <c r="U1721" s="304">
        <v>1.6967883000000001E-7</v>
      </c>
      <c r="V1721" s="132">
        <v>2.6216667000000002E-4</v>
      </c>
      <c r="W1721" s="304">
        <v>9.1384701E-7</v>
      </c>
      <c r="X1721" s="304">
        <v>7.6545193E-8</v>
      </c>
      <c r="Y1721" s="132">
        <v>0</v>
      </c>
      <c r="Z1721" s="132">
        <v>0</v>
      </c>
      <c r="AA1721" s="74"/>
      <c r="AB1721" s="301">
        <f>M1721/0.133</f>
        <v>2.3671638345864662E-3</v>
      </c>
      <c r="AC1721" s="338">
        <f t="shared" si="939"/>
        <v>2.3671638345864662E-3</v>
      </c>
      <c r="AD1721" s="74"/>
      <c r="AE1721" s="136">
        <v>3.2542322999999998E-2</v>
      </c>
      <c r="AF1721" s="136">
        <v>3.2384209999999997E-2</v>
      </c>
      <c r="AG1721" s="136">
        <v>1.2389228999999999E-4</v>
      </c>
      <c r="AH1721" s="136">
        <v>0</v>
      </c>
      <c r="AI1721" s="136">
        <v>0</v>
      </c>
      <c r="AJ1721" s="144">
        <v>3.5066704E-6</v>
      </c>
      <c r="AK1721" s="144">
        <v>3.0714640999999998E-5</v>
      </c>
      <c r="AM1721" s="145">
        <v>4.7185604999999998E-5</v>
      </c>
      <c r="AN1721" s="340">
        <f t="shared" si="940"/>
        <v>4.7185604999999998E-5</v>
      </c>
      <c r="AP1721" s="145">
        <v>4.3079515000000001E-5</v>
      </c>
      <c r="AQ1721" s="145">
        <v>1.9914756999999998E-6</v>
      </c>
      <c r="AR1721" s="145">
        <v>2.1146145000000001E-6</v>
      </c>
      <c r="AS1721" s="134">
        <f>AV1721+AY1721+AZ1721+BA1721+BB1721+BJ1721+BK1721+BO1721</f>
        <v>2.5827046647696999E-9</v>
      </c>
      <c r="AT1721" s="135">
        <f>AW1721+AX1721+BC1721+BD1721+BE1721+BF1721+BG1721+BH1721+BI1721+BL1721+BP1721+BQ1721</f>
        <v>7.3649247304820002E-12</v>
      </c>
      <c r="AU1721" s="135">
        <f>BM1721+BN1721</f>
        <v>2.9616449198299999E-4</v>
      </c>
      <c r="AV1721" s="302">
        <v>2.2078275999999999E-9</v>
      </c>
      <c r="AW1721" s="302">
        <v>6.6619254000000002E-12</v>
      </c>
      <c r="AX1721" s="302">
        <v>1.8199611000000001E-16</v>
      </c>
      <c r="AY1721" s="302">
        <v>1.2577325000000001E-13</v>
      </c>
      <c r="AZ1721" s="302">
        <v>5.1413297000000003E-15</v>
      </c>
      <c r="BA1721" s="302">
        <v>7.6680394E-13</v>
      </c>
      <c r="BB1721" s="302">
        <v>3.6942460000000002E-10</v>
      </c>
      <c r="BC1721" s="302">
        <v>1.1809289E-13</v>
      </c>
      <c r="BD1721" s="302">
        <v>4.2247049000000002E-13</v>
      </c>
      <c r="BE1721" s="302">
        <v>2.0314703000000002E-15</v>
      </c>
      <c r="BF1721" s="302">
        <v>1.5830612E-17</v>
      </c>
      <c r="BG1721" s="302">
        <v>1.8046847999999999E-15</v>
      </c>
      <c r="BH1721" s="302">
        <v>8.5783311000000001E-16</v>
      </c>
      <c r="BI1721" s="302">
        <v>2.8706555000000001E-16</v>
      </c>
      <c r="BJ1721" s="302">
        <v>5.7158235000000002E-13</v>
      </c>
      <c r="BK1721" s="302">
        <v>3.9831639000000004E-12</v>
      </c>
      <c r="BL1721" s="302">
        <v>1.5725706999999999E-13</v>
      </c>
      <c r="BM1721" s="302">
        <v>1.4381983000000001E-8</v>
      </c>
      <c r="BN1721" s="303">
        <v>2.9615011000000001E-4</v>
      </c>
      <c r="BO1721" s="303">
        <v>0</v>
      </c>
      <c r="BP1721" s="303">
        <v>0</v>
      </c>
      <c r="BQ1721" s="303">
        <v>0</v>
      </c>
      <c r="BR1721" s="74"/>
      <c r="BS1721" s="144">
        <v>1.1519115E-7</v>
      </c>
      <c r="BT1721" s="144">
        <v>3.1357390999999999E-9</v>
      </c>
      <c r="BU1721" s="144">
        <v>6.6002808000000004E-8</v>
      </c>
      <c r="BV1721" s="144">
        <v>4.8781142000000001E-10</v>
      </c>
      <c r="BW1721" s="144">
        <v>2.9959509000000001E-9</v>
      </c>
      <c r="BX1721" s="144">
        <v>4.7512109000000001E-10</v>
      </c>
      <c r="BY1721" s="144">
        <v>1.5249237000000001E-11</v>
      </c>
      <c r="BZ1721" s="144">
        <v>6.8286672999999995E-10</v>
      </c>
      <c r="CA1721" s="144">
        <v>6.4403929999999999E-11</v>
      </c>
      <c r="CB1721" s="144">
        <v>2.2194894E-10</v>
      </c>
      <c r="CC1721" s="144">
        <v>3.7716702000000003E-11</v>
      </c>
      <c r="CD1721" s="144">
        <v>1.0624310000000001E-10</v>
      </c>
      <c r="CE1721" s="144">
        <v>5.6855059999999998E-13</v>
      </c>
      <c r="CF1721" s="144">
        <v>1.8096741999999999E-9</v>
      </c>
      <c r="CG1721" s="144">
        <v>3.9090263999999999E-8</v>
      </c>
      <c r="CH1721" s="144">
        <v>6.4781229E-11</v>
      </c>
      <c r="CI1721" s="136">
        <v>0</v>
      </c>
      <c r="CJ1721" s="203"/>
      <c r="CK1721" s="201"/>
      <c r="CL1721" s="235" t="s">
        <v>6184</v>
      </c>
      <c r="CM1721" s="152"/>
      <c r="CN1721" s="235"/>
    </row>
    <row r="1722" spans="1:92" ht="14.5" customHeight="1">
      <c r="A1722" s="74" t="s">
        <v>6185</v>
      </c>
      <c r="B1722" s="129" t="s">
        <v>4169</v>
      </c>
      <c r="C1722" s="130" t="str">
        <f>MID(A1722,1,12)</f>
        <v>D.140.01.103</v>
      </c>
      <c r="D1722" s="131" t="s">
        <v>468</v>
      </c>
      <c r="E1722" s="129" t="s">
        <v>957</v>
      </c>
      <c r="F1722" s="132" t="s">
        <v>6186</v>
      </c>
      <c r="G1722" s="132">
        <f>J1722+K1722+L1722+M1722</f>
        <v>0.14556206429000002</v>
      </c>
      <c r="H1722" s="348">
        <f t="shared" si="938"/>
        <v>0.14556206429000002</v>
      </c>
      <c r="I1722" s="74"/>
      <c r="J1722" s="132">
        <f>P1722+Q1722+R1722+S1722</f>
        <v>4.1752600499999999E-3</v>
      </c>
      <c r="K1722" s="132">
        <f>N1722+O1722+T1722</f>
        <v>1.0412687E-2</v>
      </c>
      <c r="L1722" s="300">
        <f>U1722+IF(V1722="x",0,V1722)+IF(W1722="x",0,W1722)+IF(X1722="x",0,X1722)+Y1722+Z1722</f>
        <v>2.182457724E-2</v>
      </c>
      <c r="M1722" s="132">
        <v>0.10914954</v>
      </c>
      <c r="N1722" s="132">
        <v>6.1250768000000004E-3</v>
      </c>
      <c r="O1722" s="132">
        <v>4.2876101999999999E-3</v>
      </c>
      <c r="P1722" s="132">
        <v>3.6021830000000001E-3</v>
      </c>
      <c r="Q1722" s="132">
        <v>5.7307704999999998E-4</v>
      </c>
      <c r="R1722" s="132">
        <v>0</v>
      </c>
      <c r="S1722" s="132">
        <v>0</v>
      </c>
      <c r="T1722" s="132">
        <v>0</v>
      </c>
      <c r="U1722" s="132">
        <v>7.6407723999999996E-4</v>
      </c>
      <c r="V1722" s="132">
        <v>0</v>
      </c>
      <c r="W1722" s="132">
        <v>2.1060499999999999E-2</v>
      </c>
      <c r="X1722" s="132">
        <v>0</v>
      </c>
      <c r="Y1722" s="132">
        <v>0</v>
      </c>
      <c r="Z1722" s="132">
        <v>0</v>
      </c>
      <c r="AA1722" s="74"/>
      <c r="AB1722" s="301">
        <f>M1722/0.133</f>
        <v>0.82067323308270679</v>
      </c>
      <c r="AC1722" s="338">
        <f t="shared" si="939"/>
        <v>0.82067323308270679</v>
      </c>
      <c r="AD1722" s="74"/>
      <c r="AE1722" s="136">
        <v>14.046252000000001</v>
      </c>
      <c r="AF1722" s="136">
        <v>9.2257304999999992</v>
      </c>
      <c r="AG1722" s="136">
        <v>2.8549099999999998</v>
      </c>
      <c r="AH1722" s="136">
        <v>0</v>
      </c>
      <c r="AI1722" s="136">
        <v>0.24508468</v>
      </c>
      <c r="AJ1722" s="136">
        <v>1.0738688999999999</v>
      </c>
      <c r="AK1722" s="136">
        <v>0.64665790000000001</v>
      </c>
      <c r="AL1722" s="74"/>
      <c r="AM1722" s="133">
        <v>1.6318821000000001E-2</v>
      </c>
      <c r="AN1722" s="340">
        <f t="shared" si="940"/>
        <v>1.6318821000000001E-2</v>
      </c>
      <c r="AP1722" s="133">
        <v>1.539693E-2</v>
      </c>
      <c r="AQ1722" s="133">
        <v>6.8907620000000001E-4</v>
      </c>
      <c r="AR1722" s="133">
        <v>2.3281469999999999E-4</v>
      </c>
      <c r="AS1722" s="134">
        <f>AV1722+AY1722+AZ1722+BA1722+BB1722+BJ1722+BK1722+BO1722</f>
        <v>9.2307732871999995E-7</v>
      </c>
      <c r="AT1722" s="135">
        <f>AW1722+AX1722+BC1722+BD1722+BE1722+BF1722+BG1722+BH1722+BI1722+BL1722+BP1722+BQ1722</f>
        <v>2.5483587594999994E-9</v>
      </c>
      <c r="AU1722" s="135">
        <f>BM1722+BN1722</f>
        <v>3.2607101741999996E-2</v>
      </c>
      <c r="AV1722" s="302">
        <v>7.6158473999999996E-7</v>
      </c>
      <c r="AW1722" s="302">
        <v>2.2978849999999999E-9</v>
      </c>
      <c r="AX1722" s="302">
        <v>6.2781500000000006E-14</v>
      </c>
      <c r="AY1722" s="303">
        <v>0</v>
      </c>
      <c r="AZ1722" s="303">
        <v>0</v>
      </c>
      <c r="BA1722" s="302">
        <v>5.3561872000000004E-10</v>
      </c>
      <c r="BB1722" s="302">
        <v>1.6095697E-7</v>
      </c>
      <c r="BC1722" s="302">
        <v>7.5928368000000004E-11</v>
      </c>
      <c r="BD1722" s="302">
        <v>1.7448261E-10</v>
      </c>
      <c r="BE1722" s="303">
        <v>0</v>
      </c>
      <c r="BF1722" s="303">
        <v>0</v>
      </c>
      <c r="BG1722" s="303">
        <v>0</v>
      </c>
      <c r="BH1722" s="303">
        <v>0</v>
      </c>
      <c r="BI1722" s="303">
        <v>0</v>
      </c>
      <c r="BJ1722" s="303">
        <v>0</v>
      </c>
      <c r="BK1722" s="303">
        <v>0</v>
      </c>
      <c r="BL1722" s="303">
        <v>0</v>
      </c>
      <c r="BM1722" s="302">
        <v>1.5421742E-5</v>
      </c>
      <c r="BN1722" s="303">
        <v>3.2591679999999998E-2</v>
      </c>
      <c r="BO1722" s="303">
        <v>0</v>
      </c>
      <c r="BP1722" s="303">
        <v>0</v>
      </c>
      <c r="BQ1722" s="303">
        <v>0</v>
      </c>
      <c r="BR1722" s="74"/>
      <c r="BS1722" s="144">
        <v>4.2313524E-5</v>
      </c>
      <c r="BT1722" s="144">
        <v>1.3792761999999999E-6</v>
      </c>
      <c r="BU1722" s="144">
        <v>2.2882546999999998E-5</v>
      </c>
      <c r="BV1722" s="136">
        <v>0</v>
      </c>
      <c r="BW1722" s="144">
        <v>1.3905334000000001E-6</v>
      </c>
      <c r="BX1722" s="144">
        <v>3.4674959E-7</v>
      </c>
      <c r="BY1722" s="136">
        <v>0</v>
      </c>
      <c r="BZ1722" s="144">
        <v>5.2629126E-7</v>
      </c>
      <c r="CA1722" s="136">
        <v>0</v>
      </c>
      <c r="CB1722" s="136">
        <v>0</v>
      </c>
      <c r="CC1722" s="136">
        <v>0</v>
      </c>
      <c r="CD1722" s="136">
        <v>0</v>
      </c>
      <c r="CE1722" s="136">
        <v>0</v>
      </c>
      <c r="CF1722" s="144">
        <v>7.4656479000000005E-7</v>
      </c>
      <c r="CG1722" s="144">
        <v>1.4673050999999999E-5</v>
      </c>
      <c r="CH1722" s="144">
        <v>3.6851054999999999E-7</v>
      </c>
      <c r="CI1722" s="136">
        <v>0</v>
      </c>
      <c r="CJ1722" s="203"/>
      <c r="CK1722" s="201"/>
      <c r="CL1722" s="235" t="s">
        <v>6187</v>
      </c>
      <c r="CM1722" s="152"/>
      <c r="CN1722" s="235"/>
    </row>
    <row r="1723" spans="1:92" ht="14.5" customHeight="1">
      <c r="A1723" s="74" t="s">
        <v>6188</v>
      </c>
      <c r="B1723" s="129" t="s">
        <v>4169</v>
      </c>
      <c r="C1723" s="130" t="str">
        <f>MID(A1723,1,12)</f>
        <v>D.140.01.104</v>
      </c>
      <c r="D1723" s="131" t="s">
        <v>468</v>
      </c>
      <c r="E1723" s="129" t="s">
        <v>957</v>
      </c>
      <c r="F1723" s="132" t="s">
        <v>6189</v>
      </c>
      <c r="G1723" s="132">
        <f>J1723+K1723+L1723+M1723</f>
        <v>0.10917154521</v>
      </c>
      <c r="H1723" s="348">
        <f t="shared" si="938"/>
        <v>0.10917154521</v>
      </c>
      <c r="I1723" s="74"/>
      <c r="J1723" s="132">
        <f>P1723+Q1723+R1723+S1723</f>
        <v>3.1314450799999997E-3</v>
      </c>
      <c r="K1723" s="132">
        <f>N1723+O1723+T1723</f>
        <v>7.8095152000000004E-3</v>
      </c>
      <c r="L1723" s="300">
        <f>U1723+IF(V1723="x",0,V1723)+IF(W1723="x",0,W1723)+IF(X1723="x",0,X1723)+Y1723+Z1723</f>
        <v>1.6368432929999999E-2</v>
      </c>
      <c r="M1723" s="132">
        <v>8.1862151999999994E-2</v>
      </c>
      <c r="N1723" s="132">
        <v>4.5938076000000003E-3</v>
      </c>
      <c r="O1723" s="132">
        <v>3.2157076000000001E-3</v>
      </c>
      <c r="P1723" s="132">
        <v>2.7016372999999999E-3</v>
      </c>
      <c r="Q1723" s="132">
        <v>4.2980778000000001E-4</v>
      </c>
      <c r="R1723" s="132">
        <v>0</v>
      </c>
      <c r="S1723" s="132">
        <v>0</v>
      </c>
      <c r="T1723" s="132">
        <v>0</v>
      </c>
      <c r="U1723" s="132">
        <v>5.7305793000000005E-4</v>
      </c>
      <c r="V1723" s="132">
        <v>0</v>
      </c>
      <c r="W1723" s="132">
        <v>1.5795375E-2</v>
      </c>
      <c r="X1723" s="132">
        <v>0</v>
      </c>
      <c r="Y1723" s="132">
        <v>0</v>
      </c>
      <c r="Z1723" s="132">
        <v>0</v>
      </c>
      <c r="AA1723" s="74"/>
      <c r="AB1723" s="301">
        <f>M1723/0.133</f>
        <v>0.61550490225563903</v>
      </c>
      <c r="AC1723" s="338">
        <f t="shared" si="939"/>
        <v>0.61550490225563903</v>
      </c>
      <c r="AD1723" s="74"/>
      <c r="AE1723" s="136">
        <v>10.534689</v>
      </c>
      <c r="AF1723" s="136">
        <v>6.9192979000000001</v>
      </c>
      <c r="AG1723" s="136">
        <v>2.1411825000000002</v>
      </c>
      <c r="AH1723" s="136">
        <v>0</v>
      </c>
      <c r="AI1723" s="136">
        <v>0.18381351000000001</v>
      </c>
      <c r="AJ1723" s="136">
        <v>0.80540171000000005</v>
      </c>
      <c r="AK1723" s="136">
        <v>0.48499343</v>
      </c>
      <c r="AL1723" s="74"/>
      <c r="AM1723" s="133">
        <v>1.2239115E-2</v>
      </c>
      <c r="AN1723" s="340">
        <f t="shared" si="940"/>
        <v>1.2239115E-2</v>
      </c>
      <c r="AP1723" s="133">
        <v>1.1547697000000001E-2</v>
      </c>
      <c r="AQ1723" s="133">
        <v>5.1680715000000004E-4</v>
      </c>
      <c r="AR1723" s="133">
        <v>1.7461102999999999E-4</v>
      </c>
      <c r="AS1723" s="134">
        <f>AV1723+AY1723+AZ1723+BA1723+BB1723+BJ1723+BK1723+BO1723</f>
        <v>6.9230799403999998E-7</v>
      </c>
      <c r="AT1723" s="135">
        <f>AW1723+AX1723+BC1723+BD1723+BE1723+BF1723+BG1723+BH1723+BI1723+BL1723+BP1723+BQ1723</f>
        <v>1.911269022125E-9</v>
      </c>
      <c r="AU1723" s="135">
        <f>BM1723+BN1723</f>
        <v>2.4455326306999998E-2</v>
      </c>
      <c r="AV1723" s="302">
        <v>5.7118855E-7</v>
      </c>
      <c r="AW1723" s="302">
        <v>1.7234137000000001E-9</v>
      </c>
      <c r="AX1723" s="302">
        <v>4.7086125000000001E-14</v>
      </c>
      <c r="AY1723" s="303">
        <v>0</v>
      </c>
      <c r="AZ1723" s="303">
        <v>0</v>
      </c>
      <c r="BA1723" s="302">
        <v>4.0171404000000001E-10</v>
      </c>
      <c r="BB1723" s="302">
        <v>1.2071773000000001E-7</v>
      </c>
      <c r="BC1723" s="302">
        <v>5.6946275999999997E-11</v>
      </c>
      <c r="BD1723" s="302">
        <v>1.3086196E-10</v>
      </c>
      <c r="BE1723" s="303">
        <v>0</v>
      </c>
      <c r="BF1723" s="303">
        <v>0</v>
      </c>
      <c r="BG1723" s="303">
        <v>0</v>
      </c>
      <c r="BH1723" s="303">
        <v>0</v>
      </c>
      <c r="BI1723" s="303">
        <v>0</v>
      </c>
      <c r="BJ1723" s="303">
        <v>0</v>
      </c>
      <c r="BK1723" s="303">
        <v>0</v>
      </c>
      <c r="BL1723" s="303">
        <v>0</v>
      </c>
      <c r="BM1723" s="302">
        <v>1.1566307000000001E-5</v>
      </c>
      <c r="BN1723" s="303">
        <v>2.4443759999999998E-2</v>
      </c>
      <c r="BO1723" s="303">
        <v>0</v>
      </c>
      <c r="BP1723" s="303">
        <v>0</v>
      </c>
      <c r="BQ1723" s="303">
        <v>0</v>
      </c>
      <c r="BR1723" s="74"/>
      <c r="BS1723" s="144">
        <v>3.1735142999999998E-5</v>
      </c>
      <c r="BT1723" s="144">
        <v>1.0344572E-6</v>
      </c>
      <c r="BU1723" s="144">
        <v>1.716191E-5</v>
      </c>
      <c r="BV1723" s="136">
        <v>0</v>
      </c>
      <c r="BW1723" s="144">
        <v>1.0429000999999999E-6</v>
      </c>
      <c r="BX1723" s="144">
        <v>2.6006219000000002E-7</v>
      </c>
      <c r="BY1723" s="136">
        <v>0</v>
      </c>
      <c r="BZ1723" s="144">
        <v>3.9471843999999998E-7</v>
      </c>
      <c r="CA1723" s="136">
        <v>0</v>
      </c>
      <c r="CB1723" s="136">
        <v>0</v>
      </c>
      <c r="CC1723" s="136">
        <v>0</v>
      </c>
      <c r="CD1723" s="136">
        <v>0</v>
      </c>
      <c r="CE1723" s="136">
        <v>0</v>
      </c>
      <c r="CF1723" s="144">
        <v>5.5992358999999995E-7</v>
      </c>
      <c r="CG1723" s="144">
        <v>1.1004788000000001E-5</v>
      </c>
      <c r="CH1723" s="144">
        <v>2.7638291000000001E-7</v>
      </c>
      <c r="CI1723" s="136">
        <v>0</v>
      </c>
      <c r="CJ1723" s="203"/>
      <c r="CK1723" s="201"/>
      <c r="CL1723" s="235" t="s">
        <v>6187</v>
      </c>
      <c r="CM1723" s="152"/>
      <c r="CN1723" s="235"/>
    </row>
    <row r="1724" spans="1:92" ht="14.5" customHeight="1">
      <c r="B1724" s="129" t="s">
        <v>6190</v>
      </c>
      <c r="C1724" s="127" t="s">
        <v>6191</v>
      </c>
      <c r="D1724" s="131"/>
      <c r="G1724" s="74"/>
      <c r="H1724" s="74"/>
      <c r="I1724" s="74"/>
      <c r="J1724" s="74"/>
      <c r="K1724" s="74"/>
      <c r="L1724" s="74"/>
      <c r="M1724" s="74"/>
      <c r="N1724" s="74"/>
      <c r="O1724" s="74"/>
      <c r="P1724" s="74"/>
      <c r="Q1724" s="74"/>
      <c r="R1724" s="74"/>
      <c r="S1724" s="74"/>
      <c r="T1724" s="74"/>
      <c r="U1724" s="74"/>
      <c r="V1724" s="74"/>
      <c r="W1724" s="74"/>
      <c r="X1724" s="74"/>
      <c r="Y1724" s="74"/>
      <c r="Z1724" s="74"/>
      <c r="AA1724" s="74"/>
      <c r="AB1724" s="74"/>
      <c r="AC1724" s="74"/>
      <c r="AD1724" s="74"/>
      <c r="AE1724" s="74"/>
      <c r="AF1724" s="74"/>
      <c r="AG1724" s="74"/>
      <c r="AH1724" s="74"/>
      <c r="AI1724" s="74"/>
      <c r="AJ1724" s="74"/>
      <c r="AK1724" s="74"/>
      <c r="AL1724" s="74"/>
      <c r="AM1724" s="74"/>
      <c r="AN1724" s="74"/>
      <c r="AP1724" s="74"/>
      <c r="AQ1724" s="74"/>
      <c r="AR1724" s="74"/>
      <c r="AS1724" s="74"/>
      <c r="AT1724" s="74"/>
      <c r="AU1724" s="74"/>
      <c r="AV1724" s="74"/>
      <c r="AW1724" s="74"/>
      <c r="AX1724" s="74"/>
      <c r="AY1724" s="74"/>
      <c r="AZ1724" s="74"/>
      <c r="BA1724" s="74"/>
      <c r="BB1724" s="74"/>
      <c r="BC1724" s="74"/>
      <c r="BD1724" s="74"/>
      <c r="BE1724" s="74"/>
      <c r="BF1724" s="74"/>
      <c r="BG1724" s="74"/>
      <c r="BH1724" s="74"/>
      <c r="BI1724" s="74"/>
      <c r="BJ1724" s="74"/>
      <c r="BK1724" s="74"/>
      <c r="BL1724" s="74"/>
      <c r="BM1724" s="74"/>
      <c r="BN1724" s="74"/>
      <c r="BO1724" s="74"/>
      <c r="BP1724" s="74"/>
      <c r="BQ1724" s="74"/>
      <c r="BR1724" s="74"/>
      <c r="BS1724" s="74"/>
      <c r="BT1724" s="74"/>
      <c r="BU1724" s="74"/>
      <c r="BV1724" s="74"/>
      <c r="BW1724" s="74"/>
      <c r="BX1724" s="74"/>
      <c r="BY1724" s="74"/>
      <c r="BZ1724" s="74"/>
      <c r="CA1724" s="74"/>
      <c r="CB1724" s="74"/>
      <c r="CC1724" s="74"/>
      <c r="CD1724" s="74"/>
      <c r="CE1724" s="74"/>
      <c r="CF1724" s="74"/>
      <c r="CG1724" s="74"/>
      <c r="CH1724" s="74"/>
      <c r="CI1724" s="74"/>
      <c r="CJ1724" s="124"/>
      <c r="CK1724" s="245"/>
      <c r="CL1724" s="235"/>
    </row>
    <row r="1725" spans="1:92" ht="14.5" customHeight="1">
      <c r="B1725" s="129" t="s">
        <v>6190</v>
      </c>
      <c r="C1725" s="127" t="s">
        <v>469</v>
      </c>
      <c r="D1725" s="127" t="s">
        <v>470</v>
      </c>
      <c r="G1725" s="74"/>
      <c r="H1725" s="74"/>
      <c r="I1725" s="74"/>
      <c r="J1725" s="74"/>
      <c r="K1725" s="74"/>
      <c r="L1725" s="74"/>
      <c r="M1725" s="74"/>
      <c r="N1725" s="74"/>
      <c r="O1725" s="74"/>
      <c r="P1725" s="74"/>
      <c r="Q1725" s="74"/>
      <c r="R1725" s="74"/>
      <c r="S1725" s="74"/>
      <c r="T1725" s="74"/>
      <c r="U1725" s="74"/>
      <c r="V1725" s="74"/>
      <c r="W1725" s="74"/>
      <c r="X1725" s="74"/>
      <c r="Y1725" s="74"/>
      <c r="Z1725" s="74"/>
      <c r="AA1725" s="74"/>
      <c r="AB1725" s="74"/>
      <c r="AC1725" s="74"/>
      <c r="AD1725" s="74"/>
      <c r="AE1725" s="74"/>
      <c r="AF1725" s="74"/>
      <c r="AG1725" s="74"/>
      <c r="AH1725" s="74"/>
      <c r="AI1725" s="74"/>
      <c r="AJ1725" s="74"/>
      <c r="AK1725" s="74"/>
      <c r="AL1725" s="74"/>
      <c r="AM1725" s="74"/>
      <c r="AN1725" s="74"/>
      <c r="AP1725" s="74"/>
      <c r="AQ1725" s="74"/>
      <c r="AR1725" s="74"/>
      <c r="AS1725" s="74"/>
      <c r="AT1725" s="74"/>
      <c r="AU1725" s="74"/>
      <c r="AV1725" s="74"/>
      <c r="AW1725" s="74"/>
      <c r="AX1725" s="74"/>
      <c r="AY1725" s="74"/>
      <c r="AZ1725" s="74"/>
      <c r="BA1725" s="74"/>
      <c r="BB1725" s="74"/>
      <c r="BC1725" s="74"/>
      <c r="BD1725" s="74"/>
      <c r="BE1725" s="74"/>
      <c r="BF1725" s="74"/>
      <c r="BG1725" s="74"/>
      <c r="BH1725" s="74"/>
      <c r="BI1725" s="74"/>
      <c r="BJ1725" s="74"/>
      <c r="BK1725" s="74"/>
      <c r="BL1725" s="74"/>
      <c r="BM1725" s="74"/>
      <c r="BN1725" s="74"/>
      <c r="BO1725" s="74"/>
      <c r="BP1725" s="74"/>
      <c r="BQ1725" s="74"/>
      <c r="BR1725" s="74"/>
      <c r="BS1725" s="74"/>
      <c r="BT1725" s="74"/>
      <c r="BU1725" s="74"/>
      <c r="BV1725" s="74"/>
      <c r="BW1725" s="74"/>
      <c r="BX1725" s="74"/>
      <c r="BY1725" s="74"/>
      <c r="BZ1725" s="74"/>
      <c r="CA1725" s="74"/>
      <c r="CB1725" s="74"/>
      <c r="CC1725" s="74"/>
      <c r="CD1725" s="74"/>
      <c r="CE1725" s="74"/>
      <c r="CF1725" s="74"/>
      <c r="CG1725" s="74"/>
      <c r="CH1725" s="74"/>
      <c r="CI1725" s="74"/>
      <c r="CJ1725" s="124"/>
      <c r="CK1725" s="245"/>
      <c r="CL1725" s="89"/>
      <c r="CN1725" s="235"/>
    </row>
    <row r="1726" spans="1:92" ht="14.5" customHeight="1">
      <c r="A1726" s="74" t="s">
        <v>6192</v>
      </c>
      <c r="B1726" s="129" t="s">
        <v>6190</v>
      </c>
      <c r="C1726" s="130" t="str">
        <f t="shared" ref="C1726:C1733" si="941">MID(A1726,1,12)</f>
        <v>F.010.01.101</v>
      </c>
      <c r="D1726" s="131" t="s">
        <v>470</v>
      </c>
      <c r="E1726" s="129" t="s">
        <v>957</v>
      </c>
      <c r="F1726" s="132" t="s">
        <v>6193</v>
      </c>
      <c r="G1726" s="132">
        <v>-5.5143493064000002E-2</v>
      </c>
      <c r="H1726" s="348">
        <f t="shared" ref="H1726:H1733" si="942">G1726</f>
        <v>-5.5143493064000002E-2</v>
      </c>
      <c r="I1726" s="74"/>
      <c r="J1726" s="132">
        <v>-4.6103220400000007E-3</v>
      </c>
      <c r="K1726" s="132">
        <v>-1.5646977449999998E-2</v>
      </c>
      <c r="L1726" s="300">
        <v>-5.0355465739999996E-3</v>
      </c>
      <c r="M1726" s="132">
        <v>-2.9850647000000001E-2</v>
      </c>
      <c r="N1726" s="132">
        <v>-1.2778496E-2</v>
      </c>
      <c r="O1726" s="132">
        <v>-9.7731165000000003E-4</v>
      </c>
      <c r="P1726" s="132">
        <v>-1.2242991999999999E-3</v>
      </c>
      <c r="Q1726" s="132">
        <v>-2.7685623000000001E-3</v>
      </c>
      <c r="R1726" s="132">
        <v>-3.2979099E-4</v>
      </c>
      <c r="S1726" s="132">
        <v>-2.8766955000000002E-4</v>
      </c>
      <c r="T1726" s="132">
        <v>-1.8911697999999999E-3</v>
      </c>
      <c r="U1726" s="132">
        <v>-6.7852101999999999E-4</v>
      </c>
      <c r="V1726" s="132">
        <v>0</v>
      </c>
      <c r="W1726" s="132">
        <v>-4.3426743999999996E-3</v>
      </c>
      <c r="X1726" s="304">
        <v>-1.4351154E-5</v>
      </c>
      <c r="Y1726" s="132">
        <v>0</v>
      </c>
      <c r="Z1726" s="132">
        <v>0</v>
      </c>
      <c r="AA1726" s="74"/>
      <c r="AB1726" s="301">
        <v>-0.22444095488721805</v>
      </c>
      <c r="AC1726" s="338">
        <f t="shared" ref="AC1726:AC1733" si="943">AB1726</f>
        <v>-0.22444095488721805</v>
      </c>
      <c r="AD1726" s="74"/>
      <c r="AE1726" s="136">
        <v>-51.760142000000002</v>
      </c>
      <c r="AF1726" s="136">
        <v>-51.051693999999998</v>
      </c>
      <c r="AG1726" s="136">
        <v>-0.58875736999999995</v>
      </c>
      <c r="AH1726" s="136">
        <v>0</v>
      </c>
      <c r="AI1726" s="136">
        <v>0</v>
      </c>
      <c r="AJ1726" s="136">
        <v>-5.8945687E-3</v>
      </c>
      <c r="AK1726" s="136">
        <v>-0.11379626</v>
      </c>
      <c r="AL1726" s="74"/>
      <c r="AM1726" s="133">
        <v>-1.2022359E-2</v>
      </c>
      <c r="AN1726" s="340">
        <f t="shared" ref="AN1726:AN1733" si="944">AM1726</f>
        <v>-1.2022359E-2</v>
      </c>
      <c r="AP1726" s="133">
        <v>-9.1575683000000001E-3</v>
      </c>
      <c r="AQ1726" s="133">
        <v>-3.0405683000000002E-4</v>
      </c>
      <c r="AR1726" s="133">
        <v>-2.5607334000000001E-3</v>
      </c>
      <c r="AS1726" s="134">
        <v>-5.4901489258900001E-7</v>
      </c>
      <c r="AT1726" s="135">
        <v>-1.1244705449683E-9</v>
      </c>
      <c r="AU1726" s="135">
        <v>-0.358646139689</v>
      </c>
      <c r="AV1726" s="302">
        <v>-2.6085394999999999E-7</v>
      </c>
      <c r="AW1726" s="302">
        <v>-7.8901104999999997E-10</v>
      </c>
      <c r="AX1726" s="302">
        <v>-2.1472090000000001E-14</v>
      </c>
      <c r="AY1726" s="302">
        <v>-2.3136626000000001E-10</v>
      </c>
      <c r="AZ1726" s="302">
        <v>-3.0055599000000003E-11</v>
      </c>
      <c r="BA1726" s="302">
        <v>-1.8210273000000001E-10</v>
      </c>
      <c r="BB1726" s="302">
        <v>-2.8274807999999998E-7</v>
      </c>
      <c r="BC1726" s="302">
        <v>-3.3905827999999998E-11</v>
      </c>
      <c r="BD1726" s="302">
        <v>-2.8258763999999999E-10</v>
      </c>
      <c r="BE1726" s="302">
        <v>-3.3739629999999999E-13</v>
      </c>
      <c r="BF1726" s="302">
        <v>-1.7306793000000001E-15</v>
      </c>
      <c r="BG1726" s="302">
        <v>-7.1497774999999996E-13</v>
      </c>
      <c r="BH1726" s="302">
        <v>-4.1307733000000001E-14</v>
      </c>
      <c r="BI1726" s="302">
        <v>-3.1220415999999999E-14</v>
      </c>
      <c r="BJ1726" s="302">
        <v>-3.5921163999999999E-9</v>
      </c>
      <c r="BK1726" s="302">
        <v>-1.3772216E-9</v>
      </c>
      <c r="BL1726" s="302">
        <v>-1.7817921999999999E-11</v>
      </c>
      <c r="BM1726" s="302">
        <v>-3.1929688999999997E-5</v>
      </c>
      <c r="BN1726" s="303">
        <v>-0.35861420999999999</v>
      </c>
      <c r="BO1726" s="303">
        <v>0</v>
      </c>
      <c r="BP1726" s="303">
        <v>0</v>
      </c>
      <c r="BQ1726" s="303">
        <v>0</v>
      </c>
      <c r="BR1726" s="74"/>
      <c r="BS1726" s="144">
        <v>-7.4431092000000004E-5</v>
      </c>
      <c r="BT1726" s="144">
        <v>-1.9833178999999998E-6</v>
      </c>
      <c r="BU1726" s="144">
        <v>-6.2580093000000003E-6</v>
      </c>
      <c r="BV1726" s="144">
        <v>-2.2266417E-7</v>
      </c>
      <c r="BW1726" s="144">
        <v>-4.0684247000000001E-6</v>
      </c>
      <c r="BX1726" s="144">
        <v>-6.4073849000000003E-8</v>
      </c>
      <c r="BY1726" s="144">
        <v>-4.3282775999999999E-10</v>
      </c>
      <c r="BZ1726" s="144">
        <v>-1.200591E-7</v>
      </c>
      <c r="CA1726" s="144">
        <v>-4.4255629E-7</v>
      </c>
      <c r="CB1726" s="144">
        <v>-1.9035261E-7</v>
      </c>
      <c r="CC1726" s="144">
        <v>-2.2590558E-7</v>
      </c>
      <c r="CD1726" s="144">
        <v>-1.2953202E-8</v>
      </c>
      <c r="CE1726" s="144">
        <v>-3.9876611000000002E-9</v>
      </c>
      <c r="CF1726" s="144">
        <v>-1.0212712999999999E-6</v>
      </c>
      <c r="CG1726" s="144">
        <v>-5.9659025999999997E-5</v>
      </c>
      <c r="CH1726" s="144">
        <v>-1.5805771999999999E-7</v>
      </c>
      <c r="CI1726" s="136">
        <v>0</v>
      </c>
      <c r="CJ1726" s="205"/>
      <c r="CK1726" s="201"/>
      <c r="CL1726" s="110" t="s">
        <v>6194</v>
      </c>
      <c r="CN1726" s="235"/>
    </row>
    <row r="1727" spans="1:92" ht="14.5" customHeight="1">
      <c r="A1727" s="74" t="s">
        <v>6195</v>
      </c>
      <c r="B1727" s="129" t="s">
        <v>6190</v>
      </c>
      <c r="C1727" s="130" t="str">
        <f t="shared" si="941"/>
        <v>F.010.01.102</v>
      </c>
      <c r="D1727" s="131" t="s">
        <v>470</v>
      </c>
      <c r="E1727" s="129" t="s">
        <v>957</v>
      </c>
      <c r="F1727" s="132" t="s">
        <v>6196</v>
      </c>
      <c r="G1727" s="132">
        <v>-4.6376618906000006E-2</v>
      </c>
      <c r="H1727" s="348">
        <f t="shared" si="942"/>
        <v>-4.6376618906000006E-2</v>
      </c>
      <c r="I1727" s="74"/>
      <c r="J1727" s="132">
        <v>1.6438580999999985E-4</v>
      </c>
      <c r="K1727" s="132">
        <v>-6.9677239999999998E-3</v>
      </c>
      <c r="L1727" s="300">
        <v>-3.5505627159999999E-3</v>
      </c>
      <c r="M1727" s="132">
        <v>-3.6022718000000002E-2</v>
      </c>
      <c r="N1727" s="132">
        <v>-9.0101143999999998E-3</v>
      </c>
      <c r="O1727" s="132">
        <v>3.3758538000000001E-3</v>
      </c>
      <c r="P1727" s="132">
        <v>2.5518697999999999E-3</v>
      </c>
      <c r="Q1727" s="132">
        <v>-1.9521127E-3</v>
      </c>
      <c r="R1727" s="132">
        <v>-2.3253556000000001E-4</v>
      </c>
      <c r="S1727" s="132">
        <v>-2.0283572999999999E-4</v>
      </c>
      <c r="T1727" s="132">
        <v>-1.3334633999999999E-3</v>
      </c>
      <c r="U1727" s="132">
        <v>-4.7842502000000002E-4</v>
      </c>
      <c r="V1727" s="132">
        <v>0</v>
      </c>
      <c r="W1727" s="132">
        <v>-3.0620186999999999E-3</v>
      </c>
      <c r="X1727" s="304">
        <v>-1.0118996E-5</v>
      </c>
      <c r="Y1727" s="132">
        <v>0</v>
      </c>
      <c r="Z1727" s="132">
        <v>0</v>
      </c>
      <c r="AA1727" s="74"/>
      <c r="AB1727" s="301">
        <v>-0.27084750375939848</v>
      </c>
      <c r="AC1727" s="338">
        <f t="shared" si="943"/>
        <v>-0.27084750375939848</v>
      </c>
      <c r="AD1727" s="74"/>
      <c r="AE1727" s="136">
        <v>-36.496065000000002</v>
      </c>
      <c r="AF1727" s="136">
        <v>-35.996538000000001</v>
      </c>
      <c r="AG1727" s="136">
        <v>-0.41513269000000003</v>
      </c>
      <c r="AH1727" s="136">
        <v>0</v>
      </c>
      <c r="AI1727" s="136">
        <v>0</v>
      </c>
      <c r="AJ1727" s="136">
        <v>-4.1562591000000003E-3</v>
      </c>
      <c r="AK1727" s="136">
        <v>-8.0237718E-2</v>
      </c>
      <c r="AL1727" s="74"/>
      <c r="AM1727" s="133">
        <v>-9.6215091999999995E-3</v>
      </c>
      <c r="AN1727" s="340">
        <f t="shared" si="944"/>
        <v>-9.6215091999999995E-3</v>
      </c>
      <c r="AP1727" s="133">
        <v>-7.5472743000000002E-3</v>
      </c>
      <c r="AQ1727" s="133">
        <v>-2.6866229E-4</v>
      </c>
      <c r="AR1727" s="133">
        <v>-1.8055726000000001E-3</v>
      </c>
      <c r="AS1727" s="134">
        <v>-4.5247448400599995E-7</v>
      </c>
      <c r="AT1727" s="135">
        <v>-9.9357353401859967E-10</v>
      </c>
      <c r="AU1727" s="135">
        <v>-0.252881313617</v>
      </c>
      <c r="AV1727" s="302">
        <v>-2.8841551E-7</v>
      </c>
      <c r="AW1727" s="302">
        <v>-8.7159537000000002E-10</v>
      </c>
      <c r="AX1727" s="302">
        <v>-2.3753424999999998E-14</v>
      </c>
      <c r="AY1727" s="302">
        <v>-1.631363E-10</v>
      </c>
      <c r="AZ1727" s="302">
        <v>-2.1192196000000001E-11</v>
      </c>
      <c r="BA1727" s="302">
        <v>3.7940362E-10</v>
      </c>
      <c r="BB1727" s="302">
        <v>-1.6075016999999999E-7</v>
      </c>
      <c r="BC1727" s="302">
        <v>4.8078441000000002E-11</v>
      </c>
      <c r="BD1727" s="302">
        <v>-1.5667504999999999E-10</v>
      </c>
      <c r="BE1727" s="302">
        <v>-2.3789806E-13</v>
      </c>
      <c r="BF1727" s="302">
        <v>-1.2203016E-15</v>
      </c>
      <c r="BG1727" s="302">
        <v>-5.0413064999999996E-13</v>
      </c>
      <c r="BH1727" s="302">
        <v>-2.9126073999999998E-14</v>
      </c>
      <c r="BI1727" s="302">
        <v>-2.2013507999999999E-14</v>
      </c>
      <c r="BJ1727" s="302">
        <v>-2.5328004999999999E-9</v>
      </c>
      <c r="BK1727" s="302">
        <v>-9.7107863000000002E-10</v>
      </c>
      <c r="BL1727" s="302">
        <v>-1.2563413000000001E-11</v>
      </c>
      <c r="BM1727" s="302">
        <v>-2.2513617000000001E-5</v>
      </c>
      <c r="BN1727" s="303">
        <v>-0.25285879999999999</v>
      </c>
      <c r="BO1727" s="303">
        <v>0</v>
      </c>
      <c r="BP1727" s="303">
        <v>0</v>
      </c>
      <c r="BQ1727" s="303">
        <v>0</v>
      </c>
      <c r="BR1727" s="74"/>
      <c r="BS1727" s="144">
        <v>-5.3545156000000003E-5</v>
      </c>
      <c r="BT1727" s="144">
        <v>-9.3771229999999998E-7</v>
      </c>
      <c r="BU1727" s="144">
        <v>-7.5519469999999999E-6</v>
      </c>
      <c r="BV1727" s="144">
        <v>-1.5700045999999999E-7</v>
      </c>
      <c r="BW1727" s="144">
        <v>-2.7342766000000001E-6</v>
      </c>
      <c r="BX1727" s="144">
        <v>2.8356453999999998E-7</v>
      </c>
      <c r="BY1727" s="144">
        <v>-3.0518676E-10</v>
      </c>
      <c r="BZ1727" s="144">
        <v>4.1430748000000003E-7</v>
      </c>
      <c r="CA1727" s="144">
        <v>-3.1204634E-7</v>
      </c>
      <c r="CB1727" s="144">
        <v>-1.3421759000000001E-7</v>
      </c>
      <c r="CC1727" s="144">
        <v>-1.5928597999999999E-7</v>
      </c>
      <c r="CD1727" s="144">
        <v>-9.1332994999999993E-9</v>
      </c>
      <c r="CE1727" s="144">
        <v>-2.8116989999999998E-9</v>
      </c>
      <c r="CF1727" s="144">
        <v>-6.7278857000000001E-8</v>
      </c>
      <c r="CG1727" s="144">
        <v>-4.2065566E-5</v>
      </c>
      <c r="CH1727" s="144">
        <v>-1.1144647E-7</v>
      </c>
      <c r="CI1727" s="136">
        <v>0</v>
      </c>
      <c r="CJ1727" s="203"/>
      <c r="CK1727" s="201"/>
      <c r="CL1727" s="110" t="s">
        <v>6194</v>
      </c>
      <c r="CM1727" s="110"/>
      <c r="CN1727" s="110"/>
    </row>
    <row r="1728" spans="1:92" ht="14.5" customHeight="1">
      <c r="A1728" s="74" t="s">
        <v>6197</v>
      </c>
      <c r="B1728" s="129" t="s">
        <v>6190</v>
      </c>
      <c r="C1728" s="130" t="str">
        <f t="shared" si="941"/>
        <v>F.010.01.103</v>
      </c>
      <c r="D1728" s="131" t="s">
        <v>470</v>
      </c>
      <c r="E1728" s="129" t="s">
        <v>957</v>
      </c>
      <c r="F1728" s="132" t="s">
        <v>6198</v>
      </c>
      <c r="G1728" s="132">
        <v>-7.3840770518000004E-2</v>
      </c>
      <c r="H1728" s="348">
        <f t="shared" si="942"/>
        <v>-7.3840770518000004E-2</v>
      </c>
      <c r="I1728" s="74"/>
      <c r="J1728" s="132">
        <v>-4.4758914999999998E-3</v>
      </c>
      <c r="K1728" s="132">
        <v>-1.530675586E-2</v>
      </c>
      <c r="L1728" s="300">
        <v>-4.9462241580000002E-3</v>
      </c>
      <c r="M1728" s="132">
        <v>-4.9111899000000001E-2</v>
      </c>
      <c r="N1728" s="132">
        <v>-1.2551826E-2</v>
      </c>
      <c r="O1728" s="132">
        <v>-8.9730626E-4</v>
      </c>
      <c r="P1728" s="132">
        <v>-1.1499310999999999E-3</v>
      </c>
      <c r="Q1728" s="132">
        <v>-2.7194526E-3</v>
      </c>
      <c r="R1728" s="132">
        <v>-3.2394104000000001E-4</v>
      </c>
      <c r="S1728" s="132">
        <v>-2.8256675999999999E-4</v>
      </c>
      <c r="T1728" s="132">
        <v>-1.8576236000000001E-3</v>
      </c>
      <c r="U1728" s="132">
        <v>-6.6648517000000005E-4</v>
      </c>
      <c r="V1728" s="132">
        <v>0</v>
      </c>
      <c r="W1728" s="132">
        <v>-4.2656424000000002E-3</v>
      </c>
      <c r="X1728" s="304">
        <v>-1.4096588E-5</v>
      </c>
      <c r="Y1728" s="132">
        <v>0</v>
      </c>
      <c r="Z1728" s="132">
        <v>0</v>
      </c>
      <c r="AA1728" s="74"/>
      <c r="AB1728" s="301">
        <v>-0.3692623984962406</v>
      </c>
      <c r="AC1728" s="338">
        <f t="shared" si="943"/>
        <v>-0.3692623984962406</v>
      </c>
      <c r="AD1728" s="74"/>
      <c r="AE1728" s="136">
        <v>-50.842002000000001</v>
      </c>
      <c r="AF1728" s="136">
        <v>-50.146121000000001</v>
      </c>
      <c r="AG1728" s="136">
        <v>-0.57831378</v>
      </c>
      <c r="AH1728" s="136">
        <v>0</v>
      </c>
      <c r="AI1728" s="136">
        <v>0</v>
      </c>
      <c r="AJ1728" s="136">
        <v>-5.7900088000000004E-3</v>
      </c>
      <c r="AK1728" s="136">
        <v>-0.11177769999999999</v>
      </c>
      <c r="AL1728" s="74"/>
      <c r="AM1728" s="133">
        <v>-1.4214549999999999E-2</v>
      </c>
      <c r="AN1728" s="340">
        <f t="shared" si="944"/>
        <v>-1.4214549999999999E-2</v>
      </c>
      <c r="AP1728" s="133">
        <v>-1.1288390000000001E-2</v>
      </c>
      <c r="AQ1728" s="133">
        <v>-4.1085033000000002E-4</v>
      </c>
      <c r="AR1728" s="133">
        <v>-2.5153101999999998E-3</v>
      </c>
      <c r="AS1728" s="134">
        <v>-6.7676196836199999E-7</v>
      </c>
      <c r="AT1728" s="135">
        <v>-1.5194168588729002E-9</v>
      </c>
      <c r="AU1728" s="135">
        <v>-0.35228434330899999</v>
      </c>
      <c r="AV1728" s="302">
        <v>-3.9431568999999998E-7</v>
      </c>
      <c r="AW1728" s="302">
        <v>-1.1916627E-9</v>
      </c>
      <c r="AX1728" s="302">
        <v>-3.2474614000000002E-14</v>
      </c>
      <c r="AY1728" s="302">
        <v>-2.272622E-10</v>
      </c>
      <c r="AZ1728" s="302">
        <v>-2.9522461999999998E-11</v>
      </c>
      <c r="BA1728" s="302">
        <v>-1.710437E-10</v>
      </c>
      <c r="BB1728" s="302">
        <v>-2.7713726000000002E-7</v>
      </c>
      <c r="BC1728" s="302">
        <v>-3.2194594000000003E-11</v>
      </c>
      <c r="BD1728" s="302">
        <v>-2.7691857999999999E-10</v>
      </c>
      <c r="BE1728" s="302">
        <v>-3.3141143999999999E-13</v>
      </c>
      <c r="BF1728" s="302">
        <v>-1.6999799000000001E-15</v>
      </c>
      <c r="BG1728" s="302">
        <v>-7.0229521999999997E-13</v>
      </c>
      <c r="BH1728" s="302">
        <v>-4.0575002E-14</v>
      </c>
      <c r="BI1728" s="302">
        <v>-3.0666617E-14</v>
      </c>
      <c r="BJ1728" s="302">
        <v>-3.5283981000000002E-9</v>
      </c>
      <c r="BK1728" s="302">
        <v>-1.3527919E-9</v>
      </c>
      <c r="BL1728" s="302">
        <v>-1.7501862E-11</v>
      </c>
      <c r="BM1728" s="302">
        <v>-3.1363309000000003E-5</v>
      </c>
      <c r="BN1728" s="303">
        <v>-0.35225297999999999</v>
      </c>
      <c r="BO1728" s="303">
        <v>0</v>
      </c>
      <c r="BP1728" s="303">
        <v>0</v>
      </c>
      <c r="BQ1728" s="303">
        <v>0</v>
      </c>
      <c r="BR1728" s="74"/>
      <c r="BS1728" s="144">
        <v>-7.7227820000000001E-5</v>
      </c>
      <c r="BT1728" s="144">
        <v>-1.9410341000000002E-6</v>
      </c>
      <c r="BU1728" s="144">
        <v>-1.0296016E-5</v>
      </c>
      <c r="BV1728" s="144">
        <v>-2.1871448E-7</v>
      </c>
      <c r="BW1728" s="144">
        <v>-3.9941859999999998E-6</v>
      </c>
      <c r="BX1728" s="144">
        <v>-5.7869048000000002E-8</v>
      </c>
      <c r="BY1728" s="144">
        <v>-4.2515011E-10</v>
      </c>
      <c r="BZ1728" s="144">
        <v>-1.1023696E-7</v>
      </c>
      <c r="CA1728" s="144">
        <v>-4.3470606999999999E-7</v>
      </c>
      <c r="CB1728" s="144">
        <v>-1.8697607000000001E-7</v>
      </c>
      <c r="CC1728" s="144">
        <v>-2.2189839E-7</v>
      </c>
      <c r="CD1728" s="144">
        <v>-1.2723433E-8</v>
      </c>
      <c r="CE1728" s="144">
        <v>-3.9169266000000002E-9</v>
      </c>
      <c r="CF1728" s="144">
        <v>-9.9309105E-7</v>
      </c>
      <c r="CG1728" s="144">
        <v>-5.8600773000000003E-5</v>
      </c>
      <c r="CH1728" s="144">
        <v>-1.5525404000000001E-7</v>
      </c>
      <c r="CI1728" s="136">
        <v>0</v>
      </c>
      <c r="CJ1728" s="203"/>
      <c r="CK1728" s="201"/>
      <c r="CL1728" s="110" t="s">
        <v>6194</v>
      </c>
      <c r="CM1728" s="110"/>
      <c r="CN1728" s="110"/>
    </row>
    <row r="1729" spans="1:92" ht="14.5" customHeight="1">
      <c r="A1729" s="74" t="s">
        <v>6199</v>
      </c>
      <c r="B1729" s="129" t="s">
        <v>6190</v>
      </c>
      <c r="C1729" s="130" t="str">
        <f t="shared" si="941"/>
        <v>F.010.01.104</v>
      </c>
      <c r="D1729" s="131" t="s">
        <v>470</v>
      </c>
      <c r="E1729" s="129" t="s">
        <v>957</v>
      </c>
      <c r="F1729" s="132" t="s">
        <v>6200</v>
      </c>
      <c r="G1729" s="132">
        <v>-0.47179072861299998</v>
      </c>
      <c r="H1729" s="348">
        <f t="shared" si="942"/>
        <v>-0.47179072861299998</v>
      </c>
      <c r="I1729" s="74"/>
      <c r="J1729" s="132">
        <v>-3.1959884349999999E-3</v>
      </c>
      <c r="K1729" s="132">
        <v>-1.3175098869999999E-2</v>
      </c>
      <c r="L1729" s="300">
        <v>-4.6447613080000004E-3</v>
      </c>
      <c r="M1729" s="132">
        <v>-0.45077487999999999</v>
      </c>
      <c r="N1729" s="132">
        <v>-1.1786816E-2</v>
      </c>
      <c r="O1729" s="132">
        <v>3.5612213000000003E-4</v>
      </c>
      <c r="P1729" s="132">
        <v>-7.2738914999999997E-5</v>
      </c>
      <c r="Q1729" s="132">
        <v>-2.5537072000000002E-3</v>
      </c>
      <c r="R1729" s="132">
        <v>-3.0419745999999998E-4</v>
      </c>
      <c r="S1729" s="132">
        <v>-2.6534486000000002E-4</v>
      </c>
      <c r="T1729" s="132">
        <v>-1.7444050000000001E-3</v>
      </c>
      <c r="U1729" s="132">
        <v>-6.2586418E-4</v>
      </c>
      <c r="V1729" s="132">
        <v>0</v>
      </c>
      <c r="W1729" s="132">
        <v>-4.0056596999999998E-3</v>
      </c>
      <c r="X1729" s="304">
        <v>-1.3237428E-5</v>
      </c>
      <c r="Y1729" s="132">
        <v>0</v>
      </c>
      <c r="Z1729" s="132">
        <v>0</v>
      </c>
      <c r="AA1729" s="74"/>
      <c r="AB1729" s="301">
        <v>-3.3892848120300751</v>
      </c>
      <c r="AC1729" s="338">
        <f t="shared" si="943"/>
        <v>-3.3892848120300751</v>
      </c>
      <c r="AD1729" s="74"/>
      <c r="AE1729" s="136">
        <v>-47.743279999999999</v>
      </c>
      <c r="AF1729" s="136">
        <v>-47.089810999999997</v>
      </c>
      <c r="AG1729" s="136">
        <v>-0.54306666999999997</v>
      </c>
      <c r="AH1729" s="136">
        <v>0</v>
      </c>
      <c r="AI1729" s="136">
        <v>0</v>
      </c>
      <c r="AJ1729" s="136">
        <v>-5.4371187999999997E-3</v>
      </c>
      <c r="AK1729" s="136">
        <v>-0.10496506</v>
      </c>
      <c r="AL1729" s="74"/>
      <c r="AM1729" s="133">
        <v>-6.2545661000000002E-2</v>
      </c>
      <c r="AN1729" s="340">
        <f t="shared" si="944"/>
        <v>-6.2545661000000002E-2</v>
      </c>
      <c r="AP1729" s="133">
        <v>-5.7503357999999997E-2</v>
      </c>
      <c r="AQ1729" s="133">
        <v>-2.6802965000000002E-3</v>
      </c>
      <c r="AR1729" s="133">
        <v>-2.3620069000000001E-3</v>
      </c>
      <c r="AS1729" s="134">
        <v>-3.4474435244009999E-6</v>
      </c>
      <c r="AT1729" s="135">
        <v>-9.9123389943274007E-9</v>
      </c>
      <c r="AU1729" s="135">
        <v>-0.33081329177500002</v>
      </c>
      <c r="AV1729" s="302">
        <v>-3.1937490999999998E-6</v>
      </c>
      <c r="AW1729" s="302">
        <v>-9.6381121999999994E-9</v>
      </c>
      <c r="AX1729" s="302">
        <v>-2.6324875999999999E-13</v>
      </c>
      <c r="AY1729" s="302">
        <v>-2.13411E-10</v>
      </c>
      <c r="AZ1729" s="302">
        <v>-2.7723123999999999E-11</v>
      </c>
      <c r="BA1729" s="302">
        <v>-1.0869477000000001E-11</v>
      </c>
      <c r="BB1729" s="302">
        <v>-2.4885873000000002E-7</v>
      </c>
      <c r="BC1729" s="302">
        <v>-9.0041783999999996E-12</v>
      </c>
      <c r="BD1729" s="302">
        <v>-2.4748500999999999E-10</v>
      </c>
      <c r="BE1729" s="302">
        <v>-3.1121255E-13</v>
      </c>
      <c r="BF1729" s="302">
        <v>-1.5963694000000001E-15</v>
      </c>
      <c r="BG1729" s="302">
        <v>-6.5949166999999996E-13</v>
      </c>
      <c r="BH1729" s="302">
        <v>-3.8102033000000003E-14</v>
      </c>
      <c r="BI1729" s="302">
        <v>-2.8797545000000001E-14</v>
      </c>
      <c r="BJ1729" s="302">
        <v>-3.313349E-9</v>
      </c>
      <c r="BK1729" s="302">
        <v>-1.2703417999999999E-9</v>
      </c>
      <c r="BL1729" s="302">
        <v>-1.6435156999999999E-11</v>
      </c>
      <c r="BM1729" s="302">
        <v>-2.9451775E-5</v>
      </c>
      <c r="BN1729" s="303">
        <v>-0.33078384</v>
      </c>
      <c r="BO1729" s="303">
        <v>0</v>
      </c>
      <c r="BP1729" s="303">
        <v>0</v>
      </c>
      <c r="BQ1729" s="303">
        <v>0</v>
      </c>
      <c r="BR1729" s="74"/>
      <c r="BS1729" s="136">
        <v>-1.5674260000000001E-4</v>
      </c>
      <c r="BT1729" s="144">
        <v>-1.6868659000000001E-6</v>
      </c>
      <c r="BU1729" s="136">
        <v>-9.4502253000000003E-5</v>
      </c>
      <c r="BV1729" s="144">
        <v>-2.0538424999999999E-7</v>
      </c>
      <c r="BW1729" s="144">
        <v>-3.7111231999999998E-6</v>
      </c>
      <c r="BX1729" s="144">
        <v>4.2602956999999997E-8</v>
      </c>
      <c r="BY1729" s="144">
        <v>-3.9923803000000002E-10</v>
      </c>
      <c r="BZ1729" s="144">
        <v>4.3623413000000002E-8</v>
      </c>
      <c r="CA1729" s="144">
        <v>-4.0821157E-7</v>
      </c>
      <c r="CB1729" s="144">
        <v>-1.7558024000000001E-7</v>
      </c>
      <c r="CC1729" s="144">
        <v>-2.0837411000000001E-7</v>
      </c>
      <c r="CD1729" s="144">
        <v>-1.1947964000000001E-8</v>
      </c>
      <c r="CE1729" s="144">
        <v>-3.6781974E-9</v>
      </c>
      <c r="CF1729" s="144">
        <v>-7.4005026E-7</v>
      </c>
      <c r="CG1729" s="144">
        <v>-5.5029167999999997E-5</v>
      </c>
      <c r="CH1729" s="144">
        <v>-1.4579159999999999E-7</v>
      </c>
      <c r="CI1729" s="136">
        <v>0</v>
      </c>
      <c r="CJ1729" s="203"/>
      <c r="CK1729" s="201"/>
      <c r="CL1729" s="110" t="s">
        <v>6201</v>
      </c>
      <c r="CM1729" s="110"/>
      <c r="CN1729" s="110"/>
    </row>
    <row r="1730" spans="1:92" ht="14.5" customHeight="1">
      <c r="A1730" s="74" t="s">
        <v>6202</v>
      </c>
      <c r="B1730" s="129" t="s">
        <v>6190</v>
      </c>
      <c r="C1730" s="130" t="str">
        <f t="shared" si="941"/>
        <v>F.010.01.105</v>
      </c>
      <c r="D1730" s="131" t="s">
        <v>470</v>
      </c>
      <c r="E1730" s="129" t="s">
        <v>957</v>
      </c>
      <c r="F1730" s="132" t="s">
        <v>6203</v>
      </c>
      <c r="G1730" s="132">
        <v>0.49931178901759993</v>
      </c>
      <c r="H1730" s="348">
        <f t="shared" si="942"/>
        <v>0.49931178901759993</v>
      </c>
      <c r="I1730" s="74"/>
      <c r="J1730" s="132">
        <v>5.5499857399999998E-2</v>
      </c>
      <c r="K1730" s="132">
        <v>0.44845258259999998</v>
      </c>
      <c r="L1730" s="300">
        <v>-2.7466617823999999E-3</v>
      </c>
      <c r="M1730" s="132">
        <v>-1.8939892000000001E-3</v>
      </c>
      <c r="N1730" s="132">
        <v>-6.9700884999999999E-3</v>
      </c>
      <c r="O1730" s="132">
        <v>-3.6256889E-3</v>
      </c>
      <c r="P1730" s="132">
        <v>-3.2660177000000002E-3</v>
      </c>
      <c r="Q1730" s="132">
        <v>-1.5101248999999999E-3</v>
      </c>
      <c r="R1730" s="132">
        <v>-1.7988600000000001E-4</v>
      </c>
      <c r="S1730" s="132">
        <v>6.0455886E-2</v>
      </c>
      <c r="T1730" s="132">
        <v>0.45904835999999999</v>
      </c>
      <c r="U1730" s="132">
        <v>-3.7010237999999997E-4</v>
      </c>
      <c r="V1730" s="132">
        <v>0</v>
      </c>
      <c r="W1730" s="132">
        <v>-2.3687315E-3</v>
      </c>
      <c r="X1730" s="304">
        <v>-7.8279024000000003E-6</v>
      </c>
      <c r="Y1730" s="132">
        <v>0</v>
      </c>
      <c r="Z1730" s="132">
        <v>0</v>
      </c>
      <c r="AA1730" s="74"/>
      <c r="AB1730" s="301">
        <v>-1.424052030075188E-2</v>
      </c>
      <c r="AC1730" s="338">
        <f t="shared" si="943"/>
        <v>-1.424052030075188E-2</v>
      </c>
      <c r="AD1730" s="74"/>
      <c r="AE1730" s="136">
        <v>-28.232804999999999</v>
      </c>
      <c r="AF1730" s="136">
        <v>-27.846378999999999</v>
      </c>
      <c r="AG1730" s="136">
        <v>-0.32114038</v>
      </c>
      <c r="AH1730" s="136">
        <v>0</v>
      </c>
      <c r="AI1730" s="136">
        <v>0</v>
      </c>
      <c r="AJ1730" s="136">
        <v>-3.2152193000000002E-3</v>
      </c>
      <c r="AK1730" s="136">
        <v>-6.2070686999999999E-2</v>
      </c>
      <c r="AL1730" s="74"/>
      <c r="AM1730" s="133">
        <v>-5.3212366000000002E-3</v>
      </c>
      <c r="AN1730" s="340">
        <f t="shared" si="944"/>
        <v>-5.3212366000000002E-3</v>
      </c>
      <c r="AP1730" s="133">
        <v>-3.8169647999999998E-3</v>
      </c>
      <c r="AQ1730" s="133">
        <v>-1.0750817E-4</v>
      </c>
      <c r="AR1730" s="133">
        <v>-1.3967637000000001E-3</v>
      </c>
      <c r="AS1730" s="134">
        <v>-2.2883481983299997E-7</v>
      </c>
      <c r="AT1730" s="135">
        <v>-3.9758938186601999E-10</v>
      </c>
      <c r="AU1730" s="135">
        <v>-0.195625166194</v>
      </c>
      <c r="AV1730" s="302">
        <v>-4.1891243000000002E-8</v>
      </c>
      <c r="AW1730" s="302">
        <v>-1.2746057E-10</v>
      </c>
      <c r="AX1730" s="302">
        <v>-3.4361400999999998E-15</v>
      </c>
      <c r="AY1730" s="302">
        <v>-1.2619977999999999E-10</v>
      </c>
      <c r="AZ1730" s="302">
        <v>-1.6393963000000001E-11</v>
      </c>
      <c r="BA1730" s="302">
        <v>-4.8566512000000001E-10</v>
      </c>
      <c r="BB1730" s="302">
        <v>-1.8360476999999999E-7</v>
      </c>
      <c r="BC1730" s="302">
        <v>-7.3260452000000003E-11</v>
      </c>
      <c r="BD1730" s="302">
        <v>-1.8653152999999999E-10</v>
      </c>
      <c r="BE1730" s="302">
        <v>-1.8403435000000001E-13</v>
      </c>
      <c r="BF1730" s="302">
        <v>-9.4400692000000009E-16</v>
      </c>
      <c r="BG1730" s="302">
        <v>-3.8998785999999999E-13</v>
      </c>
      <c r="BH1730" s="302">
        <v>-2.2531490999999999E-14</v>
      </c>
      <c r="BI1730" s="302">
        <v>-1.7029318000000001E-14</v>
      </c>
      <c r="BJ1730" s="302">
        <v>-1.9593362E-9</v>
      </c>
      <c r="BK1730" s="302">
        <v>-7.5121176999999996E-10</v>
      </c>
      <c r="BL1730" s="302">
        <v>-9.7188666999999999E-12</v>
      </c>
      <c r="BM1730" s="302">
        <v>-1.7416194000000001E-5</v>
      </c>
      <c r="BN1730" s="303">
        <v>-0.19560775</v>
      </c>
      <c r="BO1730" s="303">
        <v>0</v>
      </c>
      <c r="BP1730" s="303">
        <v>0</v>
      </c>
      <c r="BQ1730" s="303">
        <v>0</v>
      </c>
      <c r="BR1730" s="74"/>
      <c r="BS1730" s="144">
        <v>5.4838615999999997E-5</v>
      </c>
      <c r="BT1730" s="144">
        <v>-1.4323280999999999E-6</v>
      </c>
      <c r="BU1730" s="144">
        <v>-3.9706348999999999E-7</v>
      </c>
      <c r="BV1730" s="144">
        <v>5.3770828E-5</v>
      </c>
      <c r="BW1730" s="144">
        <v>-2.3213682000000002E-6</v>
      </c>
      <c r="BX1730" s="144">
        <v>-2.8505634E-7</v>
      </c>
      <c r="BY1730" s="144">
        <v>-2.3608786999999998E-10</v>
      </c>
      <c r="BZ1730" s="144">
        <v>-4.4509534000000002E-7</v>
      </c>
      <c r="CA1730" s="144">
        <v>-2.4139433999999999E-7</v>
      </c>
      <c r="CB1730" s="144">
        <v>4.0004011999999998E-5</v>
      </c>
      <c r="CC1730" s="144">
        <v>-1.2322123E-7</v>
      </c>
      <c r="CD1730" s="144">
        <v>-7.0653827000000003E-9</v>
      </c>
      <c r="CE1730" s="144">
        <v>-2.1750878999999999E-9</v>
      </c>
      <c r="CF1730" s="144">
        <v>-1.0537205999999999E-6</v>
      </c>
      <c r="CG1730" s="144">
        <v>-3.2541286999999997E-5</v>
      </c>
      <c r="CH1730" s="144">
        <v>-8.6213303999999997E-8</v>
      </c>
      <c r="CI1730" s="136">
        <v>0</v>
      </c>
      <c r="CJ1730" s="203"/>
      <c r="CK1730" s="201"/>
      <c r="CL1730" s="110" t="s">
        <v>6194</v>
      </c>
      <c r="CM1730" s="110"/>
      <c r="CN1730" s="110"/>
    </row>
    <row r="1731" spans="1:92" ht="14.5" customHeight="1">
      <c r="A1731" s="74" t="s">
        <v>6204</v>
      </c>
      <c r="B1731" s="129" t="s">
        <v>6190</v>
      </c>
      <c r="C1731" s="130" t="str">
        <f t="shared" si="941"/>
        <v>F.010.01.106</v>
      </c>
      <c r="D1731" s="131" t="s">
        <v>470</v>
      </c>
      <c r="E1731" s="129" t="s">
        <v>957</v>
      </c>
      <c r="F1731" s="132" t="s">
        <v>6205</v>
      </c>
      <c r="G1731" s="132">
        <v>-3.9735121240000015E-3</v>
      </c>
      <c r="H1731" s="348">
        <f t="shared" si="942"/>
        <v>-3.9735121240000015E-3</v>
      </c>
      <c r="I1731" s="74"/>
      <c r="J1731" s="132">
        <v>-3.9636066100000008E-3</v>
      </c>
      <c r="K1731" s="132">
        <v>-1.18361423E-2</v>
      </c>
      <c r="L1731" s="300">
        <v>-3.5282322140000001E-3</v>
      </c>
      <c r="M1731" s="132">
        <v>1.5354469000000001E-2</v>
      </c>
      <c r="N1731" s="132">
        <v>-8.9534469999999998E-3</v>
      </c>
      <c r="O1731" s="132">
        <v>-1.5576184999999999E-3</v>
      </c>
      <c r="P1731" s="132">
        <v>-1.5911382E-3</v>
      </c>
      <c r="Q1731" s="132">
        <v>-1.9398353000000001E-3</v>
      </c>
      <c r="R1731" s="132">
        <v>-2.3107307000000001E-4</v>
      </c>
      <c r="S1731" s="132">
        <v>-2.0156003999999999E-4</v>
      </c>
      <c r="T1731" s="132">
        <v>-1.3250768E-3</v>
      </c>
      <c r="U1731" s="132">
        <v>-4.7541606000000002E-4</v>
      </c>
      <c r="V1731" s="132">
        <v>0</v>
      </c>
      <c r="W1731" s="132">
        <v>-3.0427608000000001E-3</v>
      </c>
      <c r="X1731" s="304">
        <v>-1.0055353999999999E-5</v>
      </c>
      <c r="Y1731" s="132">
        <v>0</v>
      </c>
      <c r="Z1731" s="132">
        <v>0</v>
      </c>
      <c r="AA1731" s="74"/>
      <c r="AB1731" s="301">
        <v>0.11544713533834586</v>
      </c>
      <c r="AC1731" s="338">
        <f t="shared" si="943"/>
        <v>0.11544713533834586</v>
      </c>
      <c r="AD1731" s="74"/>
      <c r="AE1731" s="136">
        <v>-36.266530000000003</v>
      </c>
      <c r="AF1731" s="136">
        <v>-35.770144999999999</v>
      </c>
      <c r="AG1731" s="136">
        <v>-0.41252179</v>
      </c>
      <c r="AH1731" s="136">
        <v>0</v>
      </c>
      <c r="AI1731" s="136">
        <v>0</v>
      </c>
      <c r="AJ1731" s="136">
        <v>-4.1301191000000003E-3</v>
      </c>
      <c r="AK1731" s="136">
        <v>-7.9733077999999999E-2</v>
      </c>
      <c r="AL1731" s="74"/>
      <c r="AM1731" s="133">
        <v>-4.1427353000000004E-3</v>
      </c>
      <c r="AN1731" s="340">
        <f t="shared" si="944"/>
        <v>-4.1427353000000004E-3</v>
      </c>
      <c r="AP1731" s="133">
        <v>-2.3353009000000001E-3</v>
      </c>
      <c r="AQ1731" s="145">
        <v>-1.3217641000000001E-5</v>
      </c>
      <c r="AR1731" s="133">
        <v>-1.7942168E-3</v>
      </c>
      <c r="AS1731" s="134">
        <v>-1.40006048922E-7</v>
      </c>
      <c r="AT1731" s="135">
        <v>-4.888181424170002E-11</v>
      </c>
      <c r="AU1731" s="135">
        <v>-0.25129086202200002</v>
      </c>
      <c r="AV1731" s="302">
        <v>7.0299053999999997E-8</v>
      </c>
      <c r="AW1731" s="302">
        <v>2.1074170000000001E-10</v>
      </c>
      <c r="AX1731" s="302">
        <v>5.8171941000000002E-15</v>
      </c>
      <c r="AY1731" s="302">
        <v>-1.6211028E-10</v>
      </c>
      <c r="AZ1731" s="302">
        <v>-2.1058912000000002E-11</v>
      </c>
      <c r="BA1731" s="302">
        <v>-2.3663162000000002E-10</v>
      </c>
      <c r="BB1731" s="302">
        <v>-2.0640346E-7</v>
      </c>
      <c r="BC1731" s="302">
        <v>-3.9213751E-11</v>
      </c>
      <c r="BD1731" s="302">
        <v>-2.0714179000000001E-10</v>
      </c>
      <c r="BE1731" s="302">
        <v>-2.3640184E-13</v>
      </c>
      <c r="BF1731" s="302">
        <v>-1.2126267999999999E-15</v>
      </c>
      <c r="BG1731" s="302">
        <v>-5.0096001999999999E-13</v>
      </c>
      <c r="BH1731" s="302">
        <v>-2.8942890999999998E-14</v>
      </c>
      <c r="BI1731" s="302">
        <v>-2.1875058E-14</v>
      </c>
      <c r="BJ1731" s="302">
        <v>-2.5168709000000001E-9</v>
      </c>
      <c r="BK1731" s="302">
        <v>-9.6497121000000004E-10</v>
      </c>
      <c r="BL1731" s="302">
        <v>-1.2484397999999999E-11</v>
      </c>
      <c r="BM1731" s="302">
        <v>-2.2372021999999999E-5</v>
      </c>
      <c r="BN1731" s="303">
        <v>-0.25126849000000001</v>
      </c>
      <c r="BO1731" s="303">
        <v>0</v>
      </c>
      <c r="BP1731" s="303">
        <v>0</v>
      </c>
      <c r="BQ1731" s="303">
        <v>0</v>
      </c>
      <c r="BR1731" s="74"/>
      <c r="BS1731" s="144">
        <v>-4.4993222000000002E-5</v>
      </c>
      <c r="BT1731" s="144">
        <v>-1.4885712E-6</v>
      </c>
      <c r="BU1731" s="144">
        <v>3.2189725000000002E-6</v>
      </c>
      <c r="BV1731" s="144">
        <v>-1.5601303000000001E-7</v>
      </c>
      <c r="BW1731" s="144">
        <v>-2.8794560000000002E-6</v>
      </c>
      <c r="BX1731" s="144">
        <v>-1.1548386E-7</v>
      </c>
      <c r="BY1731" s="144">
        <v>-3.0326735000000001E-10</v>
      </c>
      <c r="BZ1731" s="144">
        <v>-1.9126097999999999E-7</v>
      </c>
      <c r="CA1731" s="144">
        <v>-3.1008379000000002E-7</v>
      </c>
      <c r="CB1731" s="144">
        <v>-1.3337345E-7</v>
      </c>
      <c r="CC1731" s="144">
        <v>-1.5828418000000001E-7</v>
      </c>
      <c r="CD1731" s="144">
        <v>-9.0758574000000005E-9</v>
      </c>
      <c r="CE1731" s="144">
        <v>-2.7940153E-9</v>
      </c>
      <c r="CF1731" s="144">
        <v>-8.5574624000000004E-7</v>
      </c>
      <c r="CG1731" s="144">
        <v>-4.1801003000000003E-5</v>
      </c>
      <c r="CH1731" s="144">
        <v>-1.1074555E-7</v>
      </c>
      <c r="CI1731" s="136">
        <v>0</v>
      </c>
      <c r="CJ1731" s="203"/>
      <c r="CK1731" s="201"/>
      <c r="CL1731" s="110" t="s">
        <v>6206</v>
      </c>
      <c r="CM1731" s="110"/>
      <c r="CN1731" s="110"/>
    </row>
    <row r="1732" spans="1:92" ht="14.5" customHeight="1">
      <c r="A1732" s="74" t="s">
        <v>6207</v>
      </c>
      <c r="B1732" s="129" t="s">
        <v>6190</v>
      </c>
      <c r="C1732" s="130" t="str">
        <f t="shared" si="941"/>
        <v>F.010.01.107</v>
      </c>
      <c r="D1732" s="131" t="s">
        <v>470</v>
      </c>
      <c r="E1732" s="129" t="s">
        <v>957</v>
      </c>
      <c r="F1732" s="132" t="s">
        <v>6208</v>
      </c>
      <c r="G1732" s="132">
        <v>2.2488092699999955E-3</v>
      </c>
      <c r="H1732" s="348">
        <f t="shared" si="942"/>
        <v>2.2488092699999955E-3</v>
      </c>
      <c r="I1732" s="74"/>
      <c r="J1732" s="132">
        <v>-2.3823425400000004E-3</v>
      </c>
      <c r="K1732" s="132">
        <v>-1.1936315400000001E-2</v>
      </c>
      <c r="L1732" s="300">
        <v>-4.51077779E-3</v>
      </c>
      <c r="M1732" s="132">
        <v>2.1078244999999999E-2</v>
      </c>
      <c r="N1732" s="132">
        <v>-1.1446812000000001E-2</v>
      </c>
      <c r="O1732" s="132">
        <v>1.2045821999999999E-3</v>
      </c>
      <c r="P1732" s="132">
        <v>6.5081316999999995E-4</v>
      </c>
      <c r="Q1732" s="132">
        <v>-2.4800425000000002E-3</v>
      </c>
      <c r="R1732" s="132">
        <v>-2.9542252999999999E-4</v>
      </c>
      <c r="S1732" s="132">
        <v>-2.5769067999999997E-4</v>
      </c>
      <c r="T1732" s="132">
        <v>-1.6940855999999999E-3</v>
      </c>
      <c r="U1732" s="132">
        <v>-6.0781040999999996E-4</v>
      </c>
      <c r="V1732" s="132">
        <v>0</v>
      </c>
      <c r="W1732" s="132">
        <v>-3.8901118000000002E-3</v>
      </c>
      <c r="X1732" s="304">
        <v>-1.285558E-5</v>
      </c>
      <c r="Y1732" s="132">
        <v>0</v>
      </c>
      <c r="Z1732" s="132">
        <v>0</v>
      </c>
      <c r="AA1732" s="74"/>
      <c r="AB1732" s="301">
        <v>0.15848304511278194</v>
      </c>
      <c r="AC1732" s="338">
        <f t="shared" si="943"/>
        <v>0.15848304511278194</v>
      </c>
      <c r="AD1732" s="74"/>
      <c r="AE1732" s="136">
        <v>-46.366070000000001</v>
      </c>
      <c r="AF1732" s="136">
        <v>-45.731451</v>
      </c>
      <c r="AG1732" s="136">
        <v>-0.52740127999999997</v>
      </c>
      <c r="AH1732" s="136">
        <v>0</v>
      </c>
      <c r="AI1732" s="136">
        <v>0</v>
      </c>
      <c r="AJ1732" s="136">
        <v>-5.2802789000000001E-3</v>
      </c>
      <c r="AK1732" s="136">
        <v>-0.10193723</v>
      </c>
      <c r="AL1732" s="74"/>
      <c r="AM1732" s="133">
        <v>-4.5822336E-3</v>
      </c>
      <c r="AN1732" s="340">
        <f t="shared" si="944"/>
        <v>-4.5822336E-3</v>
      </c>
      <c r="AP1732" s="133">
        <v>-2.3040609E-3</v>
      </c>
      <c r="AQ1732" s="145">
        <v>1.5699290999999999E-5</v>
      </c>
      <c r="AR1732" s="133">
        <v>-2.2938720999999998E-3</v>
      </c>
      <c r="AS1732" s="134">
        <v>-1.3813314427299999E-7</v>
      </c>
      <c r="AT1732" s="135">
        <v>5.805951361369998E-11</v>
      </c>
      <c r="AU1732" s="135">
        <v>-0.32127060220500003</v>
      </c>
      <c r="AV1732" s="302">
        <v>9.9978283999999995E-8</v>
      </c>
      <c r="AW1732" s="302">
        <v>2.9991028000000001E-10</v>
      </c>
      <c r="AX1732" s="302">
        <v>8.2699570000000005E-15</v>
      </c>
      <c r="AY1732" s="302">
        <v>-2.0725492E-10</v>
      </c>
      <c r="AZ1732" s="302">
        <v>-2.6923418999999999E-11</v>
      </c>
      <c r="BA1732" s="302">
        <v>9.6719065999999994E-11</v>
      </c>
      <c r="BB1732" s="302">
        <v>-2.3352250000000001E-7</v>
      </c>
      <c r="BC1732" s="302">
        <v>6.4626728999999996E-12</v>
      </c>
      <c r="BD1732" s="302">
        <v>-2.3135142E-10</v>
      </c>
      <c r="BE1732" s="302">
        <v>-3.0223526999999999E-13</v>
      </c>
      <c r="BF1732" s="302">
        <v>-1.5503203000000001E-15</v>
      </c>
      <c r="BG1732" s="302">
        <v>-6.4046787000000004E-13</v>
      </c>
      <c r="BH1732" s="302">
        <v>-3.7002936000000002E-14</v>
      </c>
      <c r="BI1732" s="302">
        <v>-2.7966846999999999E-14</v>
      </c>
      <c r="BJ1732" s="302">
        <v>-3.2177715999999998E-9</v>
      </c>
      <c r="BK1732" s="302">
        <v>-1.2336974E-9</v>
      </c>
      <c r="BL1732" s="302">
        <v>-1.5961066E-11</v>
      </c>
      <c r="BM1732" s="302">
        <v>-2.8602204999999999E-5</v>
      </c>
      <c r="BN1732" s="303">
        <v>-0.32124200000000003</v>
      </c>
      <c r="BO1732" s="303">
        <v>0</v>
      </c>
      <c r="BP1732" s="303">
        <v>0</v>
      </c>
      <c r="BQ1732" s="303">
        <v>0</v>
      </c>
      <c r="BR1732" s="74"/>
      <c r="BS1732" s="144">
        <v>-5.5587546000000002E-5</v>
      </c>
      <c r="BT1732" s="144">
        <v>-1.5408769999999999E-6</v>
      </c>
      <c r="BU1732" s="144">
        <v>4.4189279000000001E-6</v>
      </c>
      <c r="BV1732" s="144">
        <v>-1.9945970000000001E-7</v>
      </c>
      <c r="BW1732" s="144">
        <v>-3.5756858000000001E-6</v>
      </c>
      <c r="BX1732" s="144">
        <v>1.1082186000000001E-7</v>
      </c>
      <c r="BY1732" s="144">
        <v>-3.8772154000000002E-10</v>
      </c>
      <c r="BZ1732" s="144">
        <v>1.4777192000000001E-7</v>
      </c>
      <c r="CA1732" s="144">
        <v>-3.9643623E-7</v>
      </c>
      <c r="CB1732" s="144">
        <v>-1.7051542E-7</v>
      </c>
      <c r="CC1732" s="144">
        <v>-2.0236331999999999E-7</v>
      </c>
      <c r="CD1732" s="144">
        <v>-1.1603311E-8</v>
      </c>
      <c r="CE1732" s="144">
        <v>-3.5720955999999999E-9</v>
      </c>
      <c r="CF1732" s="144">
        <v>-5.8079283000000005E-7</v>
      </c>
      <c r="CG1732" s="144">
        <v>-5.3441788000000001E-5</v>
      </c>
      <c r="CH1732" s="144">
        <v>-1.4158608000000001E-7</v>
      </c>
      <c r="CI1732" s="136">
        <v>0</v>
      </c>
      <c r="CJ1732" s="203"/>
      <c r="CK1732" s="201"/>
      <c r="CL1732" s="110" t="s">
        <v>6194</v>
      </c>
      <c r="CM1732" s="110"/>
      <c r="CN1732" s="110"/>
    </row>
    <row r="1733" spans="1:92" ht="14.5" customHeight="1">
      <c r="A1733" s="74" t="s">
        <v>6209</v>
      </c>
      <c r="B1733" s="129" t="s">
        <v>6190</v>
      </c>
      <c r="C1733" s="130" t="str">
        <f t="shared" si="941"/>
        <v>F.010.01.108</v>
      </c>
      <c r="D1733" s="131" t="s">
        <v>470</v>
      </c>
      <c r="E1733" s="129" t="s">
        <v>957</v>
      </c>
      <c r="F1733" s="132" t="s">
        <v>6210</v>
      </c>
      <c r="G1733" s="132">
        <v>1.6182783848699998E-2</v>
      </c>
      <c r="H1733" s="348">
        <f t="shared" si="942"/>
        <v>1.6182783848699998E-2</v>
      </c>
      <c r="I1733" s="74"/>
      <c r="J1733" s="132">
        <v>-4.5295788900000002E-3</v>
      </c>
      <c r="K1733" s="132">
        <v>-9.9868537600000008E-3</v>
      </c>
      <c r="L1733" s="300">
        <v>-2.2777195012999999E-3</v>
      </c>
      <c r="M1733" s="132">
        <v>3.2976935999999998E-2</v>
      </c>
      <c r="N1733" s="132">
        <v>-5.7800734000000003E-3</v>
      </c>
      <c r="O1733" s="132">
        <v>-3.3513509999999998E-3</v>
      </c>
      <c r="P1733" s="132">
        <v>-2.9979854E-3</v>
      </c>
      <c r="Q1733" s="132">
        <v>-1.2522987E-3</v>
      </c>
      <c r="R1733" s="132">
        <v>-1.4917374999999999E-4</v>
      </c>
      <c r="S1733" s="132">
        <v>-1.3012104E-4</v>
      </c>
      <c r="T1733" s="132">
        <v>-8.5542935999999997E-4</v>
      </c>
      <c r="U1733" s="132">
        <v>-3.0691417000000001E-4</v>
      </c>
      <c r="V1733" s="132">
        <v>0</v>
      </c>
      <c r="W1733" s="132">
        <v>-1.9643139E-3</v>
      </c>
      <c r="X1733" s="304">
        <v>-6.4914312999999998E-6</v>
      </c>
      <c r="Y1733" s="132">
        <v>0</v>
      </c>
      <c r="Z1733" s="132">
        <v>0</v>
      </c>
      <c r="AA1733" s="74"/>
      <c r="AB1733" s="301">
        <v>0.24794688721804509</v>
      </c>
      <c r="AC1733" s="338">
        <f t="shared" si="943"/>
        <v>0.24794688721804509</v>
      </c>
      <c r="AD1733" s="74"/>
      <c r="AE1733" s="136">
        <v>-23.412569999999999</v>
      </c>
      <c r="AF1733" s="136">
        <v>-23.092119</v>
      </c>
      <c r="AG1733" s="136">
        <v>-0.26631154000000001</v>
      </c>
      <c r="AH1733" s="136">
        <v>0</v>
      </c>
      <c r="AI1733" s="136">
        <v>0</v>
      </c>
      <c r="AJ1733" s="136">
        <v>-2.6662793999999998E-3</v>
      </c>
      <c r="AK1733" s="136">
        <v>-5.1473252999999997E-2</v>
      </c>
      <c r="AL1733" s="74"/>
      <c r="AM1733" s="133">
        <v>-2.5324684E-4</v>
      </c>
      <c r="AN1733" s="340">
        <f t="shared" si="944"/>
        <v>-2.5324684E-4</v>
      </c>
      <c r="AP1733" s="133">
        <v>8.0015291999999995E-4</v>
      </c>
      <c r="AQ1733" s="133">
        <v>1.0489208E-4</v>
      </c>
      <c r="AR1733" s="133">
        <v>-1.1582917999999999E-3</v>
      </c>
      <c r="AS1733" s="134">
        <v>4.7970794815999983E-8</v>
      </c>
      <c r="AT1733" s="135">
        <v>3.8791447408000004E-10</v>
      </c>
      <c r="AU1733" s="135">
        <v>-0.162225742698</v>
      </c>
      <c r="AV1733" s="302">
        <v>2.0631457999999999E-7</v>
      </c>
      <c r="AW1733" s="302">
        <v>6.2161806000000001E-10</v>
      </c>
      <c r="AX1733" s="302">
        <v>1.7021858999999999E-14</v>
      </c>
      <c r="AY1733" s="302">
        <v>-1.0465347E-10</v>
      </c>
      <c r="AZ1733" s="302">
        <v>-1.3594994000000001E-11</v>
      </c>
      <c r="BA1733" s="302">
        <v>-4.4580521999999999E-10</v>
      </c>
      <c r="BB1733" s="302">
        <v>-1.5553196000000001E-7</v>
      </c>
      <c r="BC1733" s="302">
        <v>-6.6856471999999995E-11</v>
      </c>
      <c r="BD1733" s="302">
        <v>-1.5829498000000001E-10</v>
      </c>
      <c r="BE1733" s="302">
        <v>-1.5261384999999999E-13</v>
      </c>
      <c r="BF1733" s="302">
        <v>-7.8283500000000003E-16</v>
      </c>
      <c r="BG1733" s="302">
        <v>-3.2340456999999999E-13</v>
      </c>
      <c r="BH1733" s="302">
        <v>-1.8684651000000001E-14</v>
      </c>
      <c r="BI1733" s="302">
        <v>-1.4121873E-14</v>
      </c>
      <c r="BJ1733" s="302">
        <v>-1.6248154E-9</v>
      </c>
      <c r="BK1733" s="302">
        <v>-6.2295609999999998E-10</v>
      </c>
      <c r="BL1733" s="302">
        <v>-8.059548E-12</v>
      </c>
      <c r="BM1733" s="302">
        <v>-1.4442697999999999E-5</v>
      </c>
      <c r="BN1733" s="303">
        <v>-0.1622113</v>
      </c>
      <c r="BO1733" s="303">
        <v>0</v>
      </c>
      <c r="BP1733" s="303">
        <v>0</v>
      </c>
      <c r="BQ1733" s="303">
        <v>0</v>
      </c>
      <c r="BR1733" s="74"/>
      <c r="BS1733" s="144">
        <v>-2.5408705E-5</v>
      </c>
      <c r="BT1733" s="144">
        <v>-1.2268508000000001E-6</v>
      </c>
      <c r="BU1733" s="144">
        <v>6.9134171000000004E-6</v>
      </c>
      <c r="BV1733" s="144">
        <v>-1.0071728E-7</v>
      </c>
      <c r="BW1733" s="144">
        <v>-1.9364307000000002E-6</v>
      </c>
      <c r="BX1733" s="144">
        <v>-2.6426347999999998E-7</v>
      </c>
      <c r="BY1733" s="144">
        <v>-1.9578018999999999E-10</v>
      </c>
      <c r="BZ1733" s="144">
        <v>-4.1141216E-7</v>
      </c>
      <c r="CA1733" s="144">
        <v>-2.0018067E-7</v>
      </c>
      <c r="CB1733" s="144">
        <v>-8.6101847E-8</v>
      </c>
      <c r="CC1733" s="144">
        <v>-1.0218346E-7</v>
      </c>
      <c r="CD1733" s="144">
        <v>-5.8590978000000003E-9</v>
      </c>
      <c r="CE1733" s="144">
        <v>-1.8037314E-9</v>
      </c>
      <c r="CF1733" s="144">
        <v>-9.2917192999999996E-7</v>
      </c>
      <c r="CG1733" s="144">
        <v>-2.6985457E-5</v>
      </c>
      <c r="CH1733" s="144">
        <v>-7.1493960000000005E-8</v>
      </c>
      <c r="CI1733" s="136">
        <v>0</v>
      </c>
      <c r="CJ1733" s="203"/>
      <c r="CK1733" s="201"/>
      <c r="CL1733" s="180" t="s">
        <v>6211</v>
      </c>
      <c r="CM1733" s="110"/>
      <c r="CN1733" s="110"/>
    </row>
    <row r="1734" spans="1:92" ht="14.5" customHeight="1">
      <c r="B1734" s="129" t="s">
        <v>6190</v>
      </c>
      <c r="C1734" s="127" t="s">
        <v>479</v>
      </c>
      <c r="D1734" s="127" t="s">
        <v>480</v>
      </c>
      <c r="G1734" s="74"/>
      <c r="H1734" s="74"/>
      <c r="I1734" s="74"/>
      <c r="J1734" s="74"/>
      <c r="K1734" s="74"/>
      <c r="L1734" s="74"/>
      <c r="M1734" s="74"/>
      <c r="N1734" s="74"/>
      <c r="O1734" s="74"/>
      <c r="P1734" s="74"/>
      <c r="Q1734" s="74"/>
      <c r="R1734" s="74"/>
      <c r="S1734" s="74"/>
      <c r="T1734" s="74"/>
      <c r="U1734" s="74"/>
      <c r="V1734" s="74"/>
      <c r="W1734" s="74"/>
      <c r="X1734" s="74"/>
      <c r="Y1734" s="74"/>
      <c r="Z1734" s="74"/>
      <c r="AA1734" s="74"/>
      <c r="AB1734" s="74"/>
      <c r="AC1734" s="74"/>
      <c r="AD1734" s="74"/>
      <c r="AE1734" s="74"/>
      <c r="AF1734" s="74"/>
      <c r="AG1734" s="74"/>
      <c r="AH1734" s="74"/>
      <c r="AI1734" s="74"/>
      <c r="AJ1734" s="74"/>
      <c r="AK1734" s="74"/>
      <c r="AL1734" s="74"/>
      <c r="AM1734" s="74"/>
      <c r="AN1734" s="74"/>
      <c r="AP1734" s="74"/>
      <c r="AQ1734" s="74"/>
      <c r="AR1734" s="74"/>
      <c r="AS1734" s="74"/>
      <c r="AT1734" s="74"/>
      <c r="AU1734" s="74"/>
      <c r="AV1734" s="74"/>
      <c r="AW1734" s="74"/>
      <c r="AX1734" s="74"/>
      <c r="AY1734" s="74"/>
      <c r="AZ1734" s="74"/>
      <c r="BA1734" s="74"/>
      <c r="BB1734" s="74"/>
      <c r="BC1734" s="74"/>
      <c r="BD1734" s="74"/>
      <c r="BE1734" s="74"/>
      <c r="BF1734" s="74"/>
      <c r="BG1734" s="74"/>
      <c r="BH1734" s="74"/>
      <c r="BI1734" s="74"/>
      <c r="BJ1734" s="74"/>
      <c r="BK1734" s="74"/>
      <c r="BL1734" s="74"/>
      <c r="BM1734" s="74"/>
      <c r="BN1734" s="74"/>
      <c r="BO1734" s="74"/>
      <c r="BP1734" s="74"/>
      <c r="BQ1734" s="74"/>
      <c r="BR1734" s="74"/>
      <c r="BS1734" s="74"/>
      <c r="BT1734" s="74"/>
      <c r="BU1734" s="74"/>
      <c r="BV1734" s="74"/>
      <c r="BW1734" s="74"/>
      <c r="BX1734" s="74"/>
      <c r="BY1734" s="74"/>
      <c r="BZ1734" s="74"/>
      <c r="CA1734" s="74"/>
      <c r="CB1734" s="74"/>
      <c r="CC1734" s="74"/>
      <c r="CD1734" s="74"/>
      <c r="CE1734" s="74"/>
      <c r="CF1734" s="74"/>
      <c r="CG1734" s="74"/>
      <c r="CH1734" s="74"/>
      <c r="CI1734" s="74"/>
      <c r="CJ1734" s="142"/>
      <c r="CK1734" s="202"/>
      <c r="CL1734" s="176"/>
      <c r="CM1734" s="110"/>
      <c r="CN1734" s="110"/>
    </row>
    <row r="1735" spans="1:92" ht="14.5" customHeight="1">
      <c r="A1735" s="74" t="s">
        <v>6212</v>
      </c>
      <c r="B1735" s="129" t="s">
        <v>6190</v>
      </c>
      <c r="C1735" s="130" t="str">
        <f t="shared" ref="C1735:C1747" si="945">MID(A1735,1,12)</f>
        <v>F.020.01.101</v>
      </c>
      <c r="D1735" s="131" t="s">
        <v>480</v>
      </c>
      <c r="E1735" s="129" t="s">
        <v>957</v>
      </c>
      <c r="F1735" s="132" t="s">
        <v>6213</v>
      </c>
      <c r="G1735" s="132">
        <v>-0.52526170463262001</v>
      </c>
      <c r="H1735" s="348">
        <f t="shared" ref="H1735:H1747" si="946">G1735</f>
        <v>-0.52526170463262001</v>
      </c>
      <c r="I1735" s="74"/>
      <c r="J1735" s="132">
        <v>-0.2178925746</v>
      </c>
      <c r="K1735" s="132">
        <v>-0.31206666800000005</v>
      </c>
      <c r="L1735" s="300">
        <v>-5.5718180326200005E-3</v>
      </c>
      <c r="M1735" s="132">
        <v>1.0269356E-2</v>
      </c>
      <c r="N1735" s="132">
        <v>-0.27925849000000003</v>
      </c>
      <c r="O1735" s="132">
        <v>-3.1765992E-2</v>
      </c>
      <c r="P1735" s="132">
        <v>-2.6788512E-2</v>
      </c>
      <c r="Q1735" s="132">
        <v>-3.5313313000000001E-3</v>
      </c>
      <c r="R1735" s="132">
        <v>-1.0094513000000001E-3</v>
      </c>
      <c r="S1735" s="132">
        <v>-0.18656328</v>
      </c>
      <c r="T1735" s="132">
        <v>-1.0421860000000001E-3</v>
      </c>
      <c r="U1735" s="132">
        <v>-2.6578413E-4</v>
      </c>
      <c r="V1735" s="132">
        <v>-3.5326511E-3</v>
      </c>
      <c r="W1735" s="132">
        <v>-1.7552621000000001E-3</v>
      </c>
      <c r="X1735" s="304">
        <v>-1.7843813999999998E-5</v>
      </c>
      <c r="Y1735" s="304">
        <v>-2.7688862000000001E-7</v>
      </c>
      <c r="Z1735" s="132">
        <v>0</v>
      </c>
      <c r="AA1735" s="74"/>
      <c r="AB1735" s="301">
        <v>7.7213203007518799E-2</v>
      </c>
      <c r="AC1735" s="338">
        <f t="shared" ref="AC1735:AC1747" si="947">AB1735</f>
        <v>7.7213203007518799E-2</v>
      </c>
      <c r="AD1735" s="74"/>
      <c r="AE1735" s="136">
        <v>-44.077697000000001</v>
      </c>
      <c r="AF1735" s="136">
        <v>-43.780479</v>
      </c>
      <c r="AG1735" s="136">
        <v>-0.23796654</v>
      </c>
      <c r="AH1735" s="136">
        <v>0</v>
      </c>
      <c r="AI1735" s="136">
        <v>-1.9687677E-3</v>
      </c>
      <c r="AJ1735" s="136">
        <v>-1.0495315999999999E-2</v>
      </c>
      <c r="AK1735" s="136">
        <v>-4.6787635000000001E-2</v>
      </c>
      <c r="AL1735" s="74"/>
      <c r="AM1735" s="133">
        <v>-9.2742910999999997E-2</v>
      </c>
      <c r="AN1735" s="340">
        <f t="shared" ref="AN1735:AN1747" si="948">AM1735</f>
        <v>-9.2742910999999997E-2</v>
      </c>
      <c r="AP1735" s="133">
        <v>-8.9650453000000005E-2</v>
      </c>
      <c r="AQ1735" s="133">
        <v>-1.8157446E-3</v>
      </c>
      <c r="AR1735" s="133">
        <v>-1.2767136000000001E-3</v>
      </c>
      <c r="AS1735" s="134">
        <v>-5.3747274243874997E-6</v>
      </c>
      <c r="AT1735" s="135">
        <v>-6.715031757947784E-9</v>
      </c>
      <c r="AU1735" s="135">
        <v>-0.17881142388599999</v>
      </c>
      <c r="AV1735" s="302">
        <v>4.6776146999999999E-8</v>
      </c>
      <c r="AW1735" s="302">
        <v>1.4020182000000001E-10</v>
      </c>
      <c r="AX1735" s="302">
        <v>3.8708203E-15</v>
      </c>
      <c r="AY1735" s="302">
        <v>-8.7056177000000004E-11</v>
      </c>
      <c r="AZ1735" s="302">
        <v>-1.0999535000000001E-11</v>
      </c>
      <c r="BA1735" s="302">
        <v>-3.9832794999999998E-9</v>
      </c>
      <c r="BB1735" s="302">
        <v>-5.3881631999999998E-6</v>
      </c>
      <c r="BC1735" s="302">
        <v>-5.6792380999999995E-10</v>
      </c>
      <c r="BD1735" s="302">
        <v>-6.2411491999999998E-9</v>
      </c>
      <c r="BE1735" s="302">
        <v>-1.4116810999999999E-13</v>
      </c>
      <c r="BF1735" s="302">
        <v>-1.2933115E-15</v>
      </c>
      <c r="BG1735" s="302">
        <v>-1.8494542E-11</v>
      </c>
      <c r="BH1735" s="302">
        <v>-2.8914661E-14</v>
      </c>
      <c r="BI1735" s="302">
        <v>-7.6878698000000004E-14</v>
      </c>
      <c r="BJ1735" s="302">
        <v>-8.0341628E-9</v>
      </c>
      <c r="BK1735" s="302">
        <v>-2.1219504999999998E-8</v>
      </c>
      <c r="BL1735" s="302">
        <v>-2.7388995E-11</v>
      </c>
      <c r="BM1735" s="302">
        <v>-1.3613886E-5</v>
      </c>
      <c r="BN1735" s="303">
        <v>-0.17879781</v>
      </c>
      <c r="BO1735" s="302">
        <v>-5.3683755E-12</v>
      </c>
      <c r="BP1735" s="302">
        <v>-3.2645527000000002E-14</v>
      </c>
      <c r="BQ1735" s="302">
        <v>-1.460585E-18</v>
      </c>
      <c r="BR1735" s="74"/>
      <c r="BS1735" s="136">
        <v>-2.7200424999999998E-4</v>
      </c>
      <c r="BT1735" s="144">
        <v>-4.4330704000000003E-5</v>
      </c>
      <c r="BU1735" s="144">
        <v>2.1529090000000002E-6</v>
      </c>
      <c r="BV1735" s="144">
        <v>-1.2249629999999999E-7</v>
      </c>
      <c r="BW1735" s="144">
        <v>-3.7787631000000002E-5</v>
      </c>
      <c r="BX1735" s="144">
        <v>-2.5590691999999999E-6</v>
      </c>
      <c r="BY1735" s="144">
        <v>-5.4684612000000001E-10</v>
      </c>
      <c r="BZ1735" s="144">
        <v>-3.8956077E-6</v>
      </c>
      <c r="CA1735" s="144">
        <v>-1.3546126000000001E-6</v>
      </c>
      <c r="CB1735" s="136">
        <v>-1.2345001000000001E-4</v>
      </c>
      <c r="CC1735" s="144">
        <v>-8.2660928000000005E-8</v>
      </c>
      <c r="CD1735" s="144">
        <v>-1.8342897000000001E-8</v>
      </c>
      <c r="CE1735" s="144">
        <v>-1.4580001E-9</v>
      </c>
      <c r="CF1735" s="144">
        <v>-8.0895917999999995E-6</v>
      </c>
      <c r="CG1735" s="144">
        <v>-5.2401180999999997E-5</v>
      </c>
      <c r="CH1735" s="144">
        <v>-6.2481139999999994E-8</v>
      </c>
      <c r="CI1735" s="144">
        <v>-7.7066941000000005E-10</v>
      </c>
      <c r="CJ1735" s="203"/>
      <c r="CK1735" s="201"/>
      <c r="CL1735" s="110" t="s">
        <v>6214</v>
      </c>
      <c r="CM1735" s="176"/>
      <c r="CN1735" s="176"/>
    </row>
    <row r="1736" spans="1:92" ht="14.5" customHeight="1">
      <c r="A1736" s="74" t="s">
        <v>6215</v>
      </c>
      <c r="B1736" s="129" t="s">
        <v>6190</v>
      </c>
      <c r="C1736" s="130" t="str">
        <f t="shared" si="945"/>
        <v>F.020.01.102</v>
      </c>
      <c r="D1736" s="131" t="s">
        <v>480</v>
      </c>
      <c r="E1736" s="129" t="s">
        <v>957</v>
      </c>
      <c r="F1736" s="132" t="s">
        <v>6216</v>
      </c>
      <c r="G1736" s="132">
        <v>7.0374181208000004E-3</v>
      </c>
      <c r="H1736" s="348">
        <f t="shared" si="946"/>
        <v>7.0374181208000004E-3</v>
      </c>
      <c r="I1736" s="74"/>
      <c r="J1736" s="132">
        <v>-8.12988015E-4</v>
      </c>
      <c r="K1736" s="132">
        <v>-4.4367469599999997E-3</v>
      </c>
      <c r="L1736" s="300">
        <v>-1.7194549042000003E-3</v>
      </c>
      <c r="M1736" s="132">
        <v>1.4006608E-2</v>
      </c>
      <c r="N1736" s="132">
        <v>-4.3633887E-3</v>
      </c>
      <c r="O1736" s="132">
        <v>5.7240703999999999E-4</v>
      </c>
      <c r="P1736" s="132">
        <v>3.4321492000000001E-4</v>
      </c>
      <c r="Q1736" s="132">
        <v>-9.4536274999999998E-4</v>
      </c>
      <c r="R1736" s="132">
        <v>-1.1261155999999999E-4</v>
      </c>
      <c r="S1736" s="304">
        <v>-9.8228625000000005E-5</v>
      </c>
      <c r="T1736" s="132">
        <v>-6.4576529999999996E-4</v>
      </c>
      <c r="U1736" s="132">
        <v>-2.3169010999999999E-4</v>
      </c>
      <c r="V1736" s="132">
        <v>0</v>
      </c>
      <c r="W1736" s="132">
        <v>-1.4828644000000001E-3</v>
      </c>
      <c r="X1736" s="304">
        <v>-4.9003941999999998E-6</v>
      </c>
      <c r="Y1736" s="132">
        <v>0</v>
      </c>
      <c r="Z1736" s="132">
        <v>0</v>
      </c>
      <c r="AA1736" s="74"/>
      <c r="AB1736" s="301">
        <v>0.10531284210526315</v>
      </c>
      <c r="AC1736" s="338">
        <f t="shared" si="947"/>
        <v>0.10531284210526315</v>
      </c>
      <c r="AD1736" s="74"/>
      <c r="AE1736" s="136">
        <v>-17.674195000000001</v>
      </c>
      <c r="AF1736" s="136">
        <v>-17.432286000000001</v>
      </c>
      <c r="AG1736" s="136">
        <v>-0.2010391</v>
      </c>
      <c r="AH1736" s="136">
        <v>0</v>
      </c>
      <c r="AI1736" s="136">
        <v>0</v>
      </c>
      <c r="AJ1736" s="136">
        <v>-2.0127795999999999E-3</v>
      </c>
      <c r="AK1736" s="136">
        <v>-3.8857258999999998E-2</v>
      </c>
      <c r="AL1736" s="74"/>
      <c r="AM1736" s="133">
        <v>-9.9863116000000005E-4</v>
      </c>
      <c r="AN1736" s="340">
        <f t="shared" si="948"/>
        <v>-9.9863116000000005E-4</v>
      </c>
      <c r="AP1736" s="133">
        <v>-1.6507806000000001E-4</v>
      </c>
      <c r="AQ1736" s="145">
        <v>4.0843677E-5</v>
      </c>
      <c r="AR1736" s="133">
        <v>-8.7439677999999997E-4</v>
      </c>
      <c r="AS1736" s="134">
        <v>-9.8967653759999936E-9</v>
      </c>
      <c r="AT1736" s="135">
        <v>1.5104910153141999E-10</v>
      </c>
      <c r="AU1736" s="135">
        <v>-0.12246453282099999</v>
      </c>
      <c r="AV1736" s="302">
        <v>7.9778653000000001E-8</v>
      </c>
      <c r="AW1736" s="302">
        <v>2.4004501000000002E-10</v>
      </c>
      <c r="AX1736" s="302">
        <v>6.5873351000000004E-15</v>
      </c>
      <c r="AY1736" s="302">
        <v>-7.9003111999999999E-11</v>
      </c>
      <c r="AZ1736" s="302">
        <v>-1.0262887E-11</v>
      </c>
      <c r="BA1736" s="302">
        <v>5.1013702999999999E-11</v>
      </c>
      <c r="BB1736" s="302">
        <v>-8.7940318999999998E-8</v>
      </c>
      <c r="BC1736" s="302">
        <v>4.4687417E-12</v>
      </c>
      <c r="BD1736" s="302">
        <v>-8.7002364999999999E-11</v>
      </c>
      <c r="BE1736" s="302">
        <v>-1.1520849E-13</v>
      </c>
      <c r="BF1736" s="302">
        <v>-5.9096367999999997E-16</v>
      </c>
      <c r="BG1736" s="302">
        <v>-2.4413874000000001E-13</v>
      </c>
      <c r="BH1736" s="302">
        <v>-1.410508E-14</v>
      </c>
      <c r="BI1736" s="302">
        <v>-1.0660630000000001E-14</v>
      </c>
      <c r="BJ1736" s="302">
        <v>-1.2265763E-9</v>
      </c>
      <c r="BK1736" s="302">
        <v>-4.7027078000000003E-10</v>
      </c>
      <c r="BL1736" s="302">
        <v>-6.0841685999999999E-12</v>
      </c>
      <c r="BM1736" s="302">
        <v>-1.0902821000000001E-5</v>
      </c>
      <c r="BN1736" s="303">
        <v>-0.12245362999999999</v>
      </c>
      <c r="BO1736" s="303">
        <v>0</v>
      </c>
      <c r="BP1736" s="303">
        <v>0</v>
      </c>
      <c r="BQ1736" s="303">
        <v>0</v>
      </c>
      <c r="BR1736" s="74"/>
      <c r="BS1736" s="144">
        <v>-1.9879534000000001E-5</v>
      </c>
      <c r="BT1736" s="144">
        <v>-5.7452991000000004E-7</v>
      </c>
      <c r="BU1736" s="144">
        <v>2.9364015999999998E-6</v>
      </c>
      <c r="BV1736" s="144">
        <v>-7.6031669000000006E-8</v>
      </c>
      <c r="BW1736" s="144">
        <v>-1.3592659E-6</v>
      </c>
      <c r="BX1736" s="144">
        <v>5.1401539999999998E-8</v>
      </c>
      <c r="BY1736" s="144">
        <v>-1.4779485000000001E-10</v>
      </c>
      <c r="BZ1736" s="144">
        <v>7.0228108999999997E-8</v>
      </c>
      <c r="CA1736" s="144">
        <v>-1.5111678000000001E-7</v>
      </c>
      <c r="CB1736" s="144">
        <v>-6.4998453E-8</v>
      </c>
      <c r="CC1736" s="144">
        <v>-7.7138491999999997E-8</v>
      </c>
      <c r="CD1736" s="144">
        <v>-4.4230444000000002E-9</v>
      </c>
      <c r="CE1736" s="144">
        <v>-1.3616404E-9</v>
      </c>
      <c r="CF1736" s="144">
        <v>-2.0320620000000001E-7</v>
      </c>
      <c r="CG1736" s="144">
        <v>-2.0371375000000001E-5</v>
      </c>
      <c r="CH1736" s="144">
        <v>-5.3970929999999998E-8</v>
      </c>
      <c r="CI1736" s="136">
        <v>0</v>
      </c>
      <c r="CJ1736" s="203"/>
      <c r="CK1736" s="201"/>
      <c r="CL1736" s="110" t="s">
        <v>6217</v>
      </c>
      <c r="CM1736" s="110"/>
      <c r="CN1736" s="110"/>
    </row>
    <row r="1737" spans="1:92" ht="14.5" customHeight="1">
      <c r="A1737" s="74" t="s">
        <v>6218</v>
      </c>
      <c r="B1737" s="129" t="s">
        <v>6190</v>
      </c>
      <c r="C1737" s="130" t="str">
        <f t="shared" si="945"/>
        <v>F.020.01.103</v>
      </c>
      <c r="D1737" s="131" t="s">
        <v>480</v>
      </c>
      <c r="E1737" s="129" t="s">
        <v>957</v>
      </c>
      <c r="F1737" s="132" t="s">
        <v>6219</v>
      </c>
      <c r="G1737" s="132">
        <v>2.0924409434200004E-2</v>
      </c>
      <c r="H1737" s="348">
        <f t="shared" si="946"/>
        <v>2.0924409434200004E-2</v>
      </c>
      <c r="I1737" s="74"/>
      <c r="J1737" s="132">
        <v>-5.3489110999999992E-3</v>
      </c>
      <c r="K1737" s="132">
        <v>-1.2921884599999999E-2</v>
      </c>
      <c r="L1737" s="300">
        <v>-3.2490998657999999E-3</v>
      </c>
      <c r="M1737" s="132">
        <v>4.2444305000000002E-2</v>
      </c>
      <c r="N1737" s="132">
        <v>-8.2451047000000003E-3</v>
      </c>
      <c r="O1737" s="132">
        <v>-3.4565351000000002E-3</v>
      </c>
      <c r="P1737" s="132">
        <v>-3.1641379999999999E-3</v>
      </c>
      <c r="Q1737" s="132">
        <v>-1.7863673E-3</v>
      </c>
      <c r="R1737" s="132">
        <v>-2.1279196999999999E-4</v>
      </c>
      <c r="S1737" s="132">
        <v>-1.8561382999999999E-4</v>
      </c>
      <c r="T1737" s="132">
        <v>-1.2202447999999999E-3</v>
      </c>
      <c r="U1737" s="132">
        <v>-4.3780403000000001E-4</v>
      </c>
      <c r="V1737" s="132">
        <v>0</v>
      </c>
      <c r="W1737" s="132">
        <v>-2.8020359999999999E-3</v>
      </c>
      <c r="X1737" s="304">
        <v>-9.2598357999999993E-6</v>
      </c>
      <c r="Y1737" s="132">
        <v>0</v>
      </c>
      <c r="Z1737" s="132">
        <v>0</v>
      </c>
      <c r="AA1737" s="74"/>
      <c r="AB1737" s="301">
        <v>0.31913011278195486</v>
      </c>
      <c r="AC1737" s="338">
        <f t="shared" si="947"/>
        <v>0.31913011278195486</v>
      </c>
      <c r="AD1737" s="74"/>
      <c r="AE1737" s="136">
        <v>-33.397342000000002</v>
      </c>
      <c r="AF1737" s="136">
        <v>-32.940227999999998</v>
      </c>
      <c r="AG1737" s="136">
        <v>-0.37988558</v>
      </c>
      <c r="AH1737" s="136">
        <v>0</v>
      </c>
      <c r="AI1737" s="136">
        <v>0</v>
      </c>
      <c r="AJ1737" s="136">
        <v>-3.8033692000000001E-3</v>
      </c>
      <c r="AK1737" s="136">
        <v>-7.3425081000000003E-2</v>
      </c>
      <c r="AL1737" s="74"/>
      <c r="AM1737" s="133">
        <v>-6.9970017999999997E-4</v>
      </c>
      <c r="AN1737" s="340">
        <f t="shared" si="948"/>
        <v>-6.9970017999999997E-4</v>
      </c>
      <c r="AP1737" s="133">
        <v>8.1901916000000005E-4</v>
      </c>
      <c r="AQ1737" s="145">
        <v>1.3354989E-4</v>
      </c>
      <c r="AR1737" s="133">
        <v>-1.6522691999999999E-3</v>
      </c>
      <c r="AS1737" s="134">
        <v>4.9101869931000051E-8</v>
      </c>
      <c r="AT1737" s="135">
        <v>4.9389754491889995E-10</v>
      </c>
      <c r="AU1737" s="135">
        <v>-0.23141025208300001</v>
      </c>
      <c r="AV1737" s="302">
        <v>2.6223109000000002E-7</v>
      </c>
      <c r="AW1737" s="302">
        <v>7.8995517999999996E-10</v>
      </c>
      <c r="AX1737" s="302">
        <v>2.1637432000000001E-14</v>
      </c>
      <c r="AY1737" s="302">
        <v>-1.492851E-10</v>
      </c>
      <c r="AZ1737" s="302">
        <v>-1.9392859E-11</v>
      </c>
      <c r="BA1737" s="302">
        <v>-4.7052215999999995E-10</v>
      </c>
      <c r="BB1737" s="302">
        <v>-2.0928364E-7</v>
      </c>
      <c r="BC1737" s="302">
        <v>-7.1921143999999997E-11</v>
      </c>
      <c r="BD1737" s="302">
        <v>-2.1193448000000001E-10</v>
      </c>
      <c r="BE1737" s="302">
        <v>-2.1769917000000001E-13</v>
      </c>
      <c r="BF1737" s="302">
        <v>-1.1166911E-15</v>
      </c>
      <c r="BG1737" s="302">
        <v>-4.6132711000000004E-13</v>
      </c>
      <c r="BH1737" s="302">
        <v>-2.6653105000000001E-14</v>
      </c>
      <c r="BI1737" s="302">
        <v>-2.0144436999999999E-14</v>
      </c>
      <c r="BJ1737" s="302">
        <v>-2.3177513999999998E-9</v>
      </c>
      <c r="BK1737" s="302">
        <v>-8.8862855000000001E-10</v>
      </c>
      <c r="BL1737" s="302">
        <v>-1.1496708E-11</v>
      </c>
      <c r="BM1737" s="302">
        <v>-2.0602083000000001E-5</v>
      </c>
      <c r="BN1737" s="303">
        <v>-0.23138965</v>
      </c>
      <c r="BO1737" s="303">
        <v>0</v>
      </c>
      <c r="BP1737" s="303">
        <v>0</v>
      </c>
      <c r="BQ1737" s="303">
        <v>0</v>
      </c>
      <c r="BR1737" s="74"/>
      <c r="BS1737" s="144">
        <v>-3.6532277E-5</v>
      </c>
      <c r="BT1737" s="144">
        <v>-1.5999957999999999E-6</v>
      </c>
      <c r="BU1737" s="144">
        <v>8.8981944000000006E-6</v>
      </c>
      <c r="BV1737" s="144">
        <v>-1.4367023E-7</v>
      </c>
      <c r="BW1737" s="144">
        <v>-2.7184937999999998E-6</v>
      </c>
      <c r="BX1737" s="144">
        <v>-2.6988339999999998E-7</v>
      </c>
      <c r="BY1737" s="144">
        <v>-2.7927468000000002E-10</v>
      </c>
      <c r="BZ1737" s="144">
        <v>-4.2434190000000001E-7</v>
      </c>
      <c r="CA1737" s="144">
        <v>-2.8555184000000002E-7</v>
      </c>
      <c r="CB1737" s="144">
        <v>-1.2282175000000001E-7</v>
      </c>
      <c r="CC1737" s="144">
        <v>-1.457617E-7</v>
      </c>
      <c r="CD1737" s="144">
        <v>-8.3578307000000001E-9</v>
      </c>
      <c r="CE1737" s="144">
        <v>-2.5729698E-9</v>
      </c>
      <c r="CF1737" s="144">
        <v>-1.1127951E-6</v>
      </c>
      <c r="CG1737" s="144">
        <v>-3.8493961000000001E-5</v>
      </c>
      <c r="CH1737" s="144">
        <v>-1.0198403E-7</v>
      </c>
      <c r="CI1737" s="136">
        <v>0</v>
      </c>
      <c r="CJ1737" s="203"/>
      <c r="CK1737" s="201"/>
      <c r="CL1737" s="110" t="s">
        <v>6220</v>
      </c>
      <c r="CM1737" s="110"/>
      <c r="CN1737" s="110"/>
    </row>
    <row r="1738" spans="1:92" ht="14.5" customHeight="1">
      <c r="A1738" s="74" t="s">
        <v>6221</v>
      </c>
      <c r="B1738" s="129" t="s">
        <v>6190</v>
      </c>
      <c r="C1738" s="130" t="str">
        <f t="shared" si="945"/>
        <v>F.020.01.104</v>
      </c>
      <c r="D1738" s="131" t="s">
        <v>480</v>
      </c>
      <c r="E1738" s="129" t="s">
        <v>957</v>
      </c>
      <c r="F1738" s="132" t="s">
        <v>6222</v>
      </c>
      <c r="G1738" s="132">
        <v>6.3671921217999996E-3</v>
      </c>
      <c r="H1738" s="348">
        <f t="shared" si="946"/>
        <v>6.3671921217999996E-3</v>
      </c>
      <c r="I1738" s="74"/>
      <c r="J1738" s="132">
        <v>-1.118988014E-3</v>
      </c>
      <c r="K1738" s="132">
        <v>-4.8009729600000002E-3</v>
      </c>
      <c r="L1738" s="300">
        <v>-1.7194549042000003E-3</v>
      </c>
      <c r="M1738" s="132">
        <v>1.4006608E-2</v>
      </c>
      <c r="N1738" s="132">
        <v>-4.3633887E-3</v>
      </c>
      <c r="O1738" s="132">
        <v>2.0818103999999999E-4</v>
      </c>
      <c r="P1738" s="304">
        <v>3.7214920999999999E-5</v>
      </c>
      <c r="Q1738" s="132">
        <v>-9.4536274999999998E-4</v>
      </c>
      <c r="R1738" s="132">
        <v>-1.1261155999999999E-4</v>
      </c>
      <c r="S1738" s="304">
        <v>-9.8228625000000005E-5</v>
      </c>
      <c r="T1738" s="132">
        <v>-6.4576529999999996E-4</v>
      </c>
      <c r="U1738" s="132">
        <v>-2.3169010999999999E-4</v>
      </c>
      <c r="V1738" s="132">
        <v>0</v>
      </c>
      <c r="W1738" s="132">
        <v>-1.4828644000000001E-3</v>
      </c>
      <c r="X1738" s="304">
        <v>-4.9003941999999998E-6</v>
      </c>
      <c r="Y1738" s="132">
        <v>0</v>
      </c>
      <c r="Z1738" s="132">
        <v>0</v>
      </c>
      <c r="AA1738" s="74"/>
      <c r="AB1738" s="301">
        <v>0.10531284210526315</v>
      </c>
      <c r="AC1738" s="338">
        <f t="shared" si="947"/>
        <v>0.10531284210526315</v>
      </c>
      <c r="AD1738" s="74"/>
      <c r="AE1738" s="136">
        <v>-17.674195000000001</v>
      </c>
      <c r="AF1738" s="136">
        <v>-17.432286000000001</v>
      </c>
      <c r="AG1738" s="136">
        <v>-0.2010391</v>
      </c>
      <c r="AH1738" s="136">
        <v>0</v>
      </c>
      <c r="AI1738" s="136">
        <v>0</v>
      </c>
      <c r="AJ1738" s="136">
        <v>-2.0127795999999999E-3</v>
      </c>
      <c r="AK1738" s="136">
        <v>-3.8857258999999998E-2</v>
      </c>
      <c r="AL1738" s="74"/>
      <c r="AM1738" s="133">
        <v>-1.0598786E-3</v>
      </c>
      <c r="AN1738" s="340">
        <f t="shared" si="948"/>
        <v>-1.0598786E-3</v>
      </c>
      <c r="AP1738" s="133">
        <v>-2.235498E-4</v>
      </c>
      <c r="AQ1738" s="145">
        <v>3.8068021E-5</v>
      </c>
      <c r="AR1738" s="133">
        <v>-8.7439677999999997E-4</v>
      </c>
      <c r="AS1738" s="134">
        <v>-1.340226537569999E-8</v>
      </c>
      <c r="AT1738" s="135">
        <v>1.4078410153141997E-10</v>
      </c>
      <c r="AU1738" s="135">
        <v>-0.12246453282099999</v>
      </c>
      <c r="AV1738" s="302">
        <v>7.9778653000000001E-8</v>
      </c>
      <c r="AW1738" s="302">
        <v>2.4004501000000002E-10</v>
      </c>
      <c r="AX1738" s="302">
        <v>6.5873351000000004E-15</v>
      </c>
      <c r="AY1738" s="302">
        <v>-7.9003111999999999E-11</v>
      </c>
      <c r="AZ1738" s="302">
        <v>-1.0262887E-11</v>
      </c>
      <c r="BA1738" s="302">
        <v>5.5137033000000001E-12</v>
      </c>
      <c r="BB1738" s="302">
        <v>-9.1400319000000004E-8</v>
      </c>
      <c r="BC1738" s="302">
        <v>-1.9812582999999998E-12</v>
      </c>
      <c r="BD1738" s="302">
        <v>-9.0817365E-11</v>
      </c>
      <c r="BE1738" s="302">
        <v>-1.1520849E-13</v>
      </c>
      <c r="BF1738" s="302">
        <v>-5.9096367999999997E-16</v>
      </c>
      <c r="BG1738" s="302">
        <v>-2.4413874000000001E-13</v>
      </c>
      <c r="BH1738" s="302">
        <v>-1.410508E-14</v>
      </c>
      <c r="BI1738" s="302">
        <v>-1.0660630000000001E-14</v>
      </c>
      <c r="BJ1738" s="302">
        <v>-1.2265763E-9</v>
      </c>
      <c r="BK1738" s="302">
        <v>-4.7027078000000003E-10</v>
      </c>
      <c r="BL1738" s="302">
        <v>-6.0841685999999999E-12</v>
      </c>
      <c r="BM1738" s="302">
        <v>-1.0902821000000001E-5</v>
      </c>
      <c r="BN1738" s="303">
        <v>-0.12245362999999999</v>
      </c>
      <c r="BO1738" s="303">
        <v>0</v>
      </c>
      <c r="BP1738" s="303">
        <v>0</v>
      </c>
      <c r="BQ1738" s="303">
        <v>0</v>
      </c>
      <c r="BR1738" s="74"/>
      <c r="BS1738" s="144">
        <v>-2.0065512999999998E-5</v>
      </c>
      <c r="BT1738" s="144">
        <v>-6.1581151999999996E-7</v>
      </c>
      <c r="BU1738" s="144">
        <v>2.9364015999999998E-6</v>
      </c>
      <c r="BV1738" s="144">
        <v>-7.6031669000000006E-8</v>
      </c>
      <c r="BW1738" s="144">
        <v>-1.3713056000000001E-6</v>
      </c>
      <c r="BX1738" s="144">
        <v>2.1945687E-8</v>
      </c>
      <c r="BY1738" s="144">
        <v>-1.4779485000000001E-10</v>
      </c>
      <c r="BZ1738" s="144">
        <v>2.5520462000000001E-8</v>
      </c>
      <c r="CA1738" s="144">
        <v>-1.5111678000000001E-7</v>
      </c>
      <c r="CB1738" s="144">
        <v>-6.4998453E-8</v>
      </c>
      <c r="CC1738" s="144">
        <v>-7.7138491999999997E-8</v>
      </c>
      <c r="CD1738" s="144">
        <v>-4.4230444000000002E-9</v>
      </c>
      <c r="CE1738" s="144">
        <v>-1.3616404E-9</v>
      </c>
      <c r="CF1738" s="144">
        <v>-2.6169976E-7</v>
      </c>
      <c r="CG1738" s="144">
        <v>-2.0371375000000001E-5</v>
      </c>
      <c r="CH1738" s="144">
        <v>-5.3970929999999998E-8</v>
      </c>
      <c r="CI1738" s="136">
        <v>0</v>
      </c>
      <c r="CJ1738" s="203"/>
      <c r="CK1738" s="201"/>
      <c r="CL1738" s="110" t="s">
        <v>6223</v>
      </c>
      <c r="CM1738" s="110"/>
      <c r="CN1738" s="110"/>
    </row>
    <row r="1739" spans="1:92" ht="14.5" customHeight="1">
      <c r="A1739" s="74" t="s">
        <v>6224</v>
      </c>
      <c r="B1739" s="129" t="s">
        <v>6190</v>
      </c>
      <c r="C1739" s="130" t="str">
        <f t="shared" si="945"/>
        <v>F.020.01.105</v>
      </c>
      <c r="D1739" s="131" t="s">
        <v>480</v>
      </c>
      <c r="E1739" s="129" t="s">
        <v>957</v>
      </c>
      <c r="F1739" s="132" t="s">
        <v>6225</v>
      </c>
      <c r="G1739" s="132">
        <v>-0.20033433535199999</v>
      </c>
      <c r="H1739" s="348">
        <f t="shared" si="946"/>
        <v>-0.20033433535199999</v>
      </c>
      <c r="I1739" s="74"/>
      <c r="J1739" s="132">
        <v>-6.654796399999999E-4</v>
      </c>
      <c r="K1739" s="132">
        <v>-4.8018037699999998E-3</v>
      </c>
      <c r="L1739" s="300">
        <v>-1.9874219419999998E-3</v>
      </c>
      <c r="M1739" s="132">
        <v>-0.19287963</v>
      </c>
      <c r="N1739" s="132">
        <v>-5.0433973999999999E-3</v>
      </c>
      <c r="O1739" s="132">
        <v>9.8799767999999989E-4</v>
      </c>
      <c r="P1739" s="132">
        <v>6.7091074999999997E-4</v>
      </c>
      <c r="Q1739" s="132">
        <v>-1.0926919999999999E-3</v>
      </c>
      <c r="R1739" s="132">
        <v>-1.3016140999999999E-4</v>
      </c>
      <c r="S1739" s="132">
        <v>-1.1353698000000001E-4</v>
      </c>
      <c r="T1739" s="132">
        <v>-7.4640405000000001E-4</v>
      </c>
      <c r="U1739" s="132">
        <v>-2.6779765000000002E-4</v>
      </c>
      <c r="V1739" s="132">
        <v>0</v>
      </c>
      <c r="W1739" s="132">
        <v>-1.7139601999999999E-3</v>
      </c>
      <c r="X1739" s="304">
        <v>-5.6640920000000003E-6</v>
      </c>
      <c r="Y1739" s="132">
        <v>0</v>
      </c>
      <c r="Z1739" s="132">
        <v>0</v>
      </c>
      <c r="AA1739" s="74"/>
      <c r="AB1739" s="301">
        <v>-1.4502227819548872</v>
      </c>
      <c r="AC1739" s="338">
        <f t="shared" si="947"/>
        <v>-1.4502227819548872</v>
      </c>
      <c r="AD1739" s="74"/>
      <c r="AE1739" s="136">
        <v>-20.428615000000001</v>
      </c>
      <c r="AF1739" s="136">
        <v>-20.149006</v>
      </c>
      <c r="AG1739" s="136">
        <v>-0.23236987000000001</v>
      </c>
      <c r="AH1739" s="136">
        <v>0</v>
      </c>
      <c r="AI1739" s="136">
        <v>0</v>
      </c>
      <c r="AJ1739" s="136">
        <v>-2.3264595000000001E-3</v>
      </c>
      <c r="AK1739" s="136">
        <v>-4.4912936000000001E-2</v>
      </c>
      <c r="AL1739" s="74"/>
      <c r="AM1739" s="133">
        <v>-2.6621810999999999E-2</v>
      </c>
      <c r="AN1739" s="340">
        <f t="shared" si="948"/>
        <v>-2.6621810999999999E-2</v>
      </c>
      <c r="AP1739" s="133">
        <v>-2.4470655000000001E-2</v>
      </c>
      <c r="AQ1739" s="133">
        <v>-1.1404895999999999E-3</v>
      </c>
      <c r="AR1739" s="133">
        <v>-1.0106664E-3</v>
      </c>
      <c r="AS1739" s="134">
        <v>-1.467065616795E-6</v>
      </c>
      <c r="AT1739" s="135">
        <v>-4.2177870485529204E-9</v>
      </c>
      <c r="AU1739" s="135">
        <v>-0.14154991196200001</v>
      </c>
      <c r="AV1739" s="302">
        <v>-1.3665561E-6</v>
      </c>
      <c r="AW1739" s="302">
        <v>-4.1239999000000002E-9</v>
      </c>
      <c r="AX1739" s="302">
        <v>-1.1264009E-13</v>
      </c>
      <c r="AY1739" s="302">
        <v>-9.1315285E-11</v>
      </c>
      <c r="AZ1739" s="302">
        <v>-1.1862298E-11</v>
      </c>
      <c r="BA1739" s="302">
        <v>9.9736617999999996E-11</v>
      </c>
      <c r="BB1739" s="302">
        <v>-9.8544785000000001E-8</v>
      </c>
      <c r="BC1739" s="302">
        <v>1.0945039000000001E-11</v>
      </c>
      <c r="BD1739" s="302">
        <v>-9.7142538999999999E-11</v>
      </c>
      <c r="BE1739" s="302">
        <v>-1.3316305999999999E-13</v>
      </c>
      <c r="BF1739" s="302">
        <v>-6.8306192000000005E-16</v>
      </c>
      <c r="BG1739" s="302">
        <v>-2.8218634000000001E-13</v>
      </c>
      <c r="BH1739" s="302">
        <v>-1.6303274000000001E-14</v>
      </c>
      <c r="BI1739" s="302">
        <v>-1.2322026999999999E-14</v>
      </c>
      <c r="BJ1739" s="302">
        <v>-1.4177311E-9</v>
      </c>
      <c r="BK1739" s="302">
        <v>-5.4355972999999997E-10</v>
      </c>
      <c r="BL1739" s="302">
        <v>-7.0323506999999996E-12</v>
      </c>
      <c r="BM1739" s="302">
        <v>-1.2601962E-5</v>
      </c>
      <c r="BN1739" s="303">
        <v>-0.14153731</v>
      </c>
      <c r="BO1739" s="303">
        <v>0</v>
      </c>
      <c r="BP1739" s="303">
        <v>0</v>
      </c>
      <c r="BQ1739" s="303">
        <v>0</v>
      </c>
      <c r="BR1739" s="74"/>
      <c r="BS1739" s="144">
        <v>-6.6641070000000006E-5</v>
      </c>
      <c r="BT1739" s="144">
        <v>-6.2707442999999999E-7</v>
      </c>
      <c r="BU1739" s="144">
        <v>-4.0436060000000001E-5</v>
      </c>
      <c r="BV1739" s="144">
        <v>-8.7880759999999994E-8</v>
      </c>
      <c r="BW1739" s="144">
        <v>-1.5603107999999999E-6</v>
      </c>
      <c r="BX1739" s="144">
        <v>8.5807674999999995E-8</v>
      </c>
      <c r="BY1739" s="144">
        <v>-1.7082781000000001E-10</v>
      </c>
      <c r="BZ1739" s="144">
        <v>1.2123543999999999E-7</v>
      </c>
      <c r="CA1739" s="144">
        <v>-1.7466745E-7</v>
      </c>
      <c r="CB1739" s="144">
        <v>-7.5128082000000002E-8</v>
      </c>
      <c r="CC1739" s="144">
        <v>-8.9160075000000006E-8</v>
      </c>
      <c r="CD1739" s="144">
        <v>-5.1123500999999997E-9</v>
      </c>
      <c r="CE1739" s="144">
        <v>-1.5738441000000001E-9</v>
      </c>
      <c r="CF1739" s="144">
        <v>-1.8245838999999999E-7</v>
      </c>
      <c r="CG1739" s="144">
        <v>-2.3546134000000001E-5</v>
      </c>
      <c r="CH1739" s="144">
        <v>-6.2381984000000004E-8</v>
      </c>
      <c r="CI1739" s="136">
        <v>0</v>
      </c>
      <c r="CJ1739" s="203"/>
      <c r="CK1739" s="201"/>
      <c r="CL1739" s="110" t="s">
        <v>6226</v>
      </c>
      <c r="CM1739" s="110"/>
      <c r="CN1739" s="110"/>
    </row>
    <row r="1740" spans="1:92" ht="14.5" customHeight="1">
      <c r="A1740" s="74" t="s">
        <v>6227</v>
      </c>
      <c r="B1740" s="129" t="s">
        <v>6190</v>
      </c>
      <c r="C1740" s="130" t="str">
        <f t="shared" si="945"/>
        <v>F.020.01.106</v>
      </c>
      <c r="D1740" s="131" t="s">
        <v>480</v>
      </c>
      <c r="E1740" s="129" t="s">
        <v>957</v>
      </c>
      <c r="F1740" s="132" t="s">
        <v>6228</v>
      </c>
      <c r="G1740" s="132">
        <v>-0.17066129490900001</v>
      </c>
      <c r="H1740" s="348">
        <f t="shared" si="946"/>
        <v>-0.17066129490900001</v>
      </c>
      <c r="I1740" s="74"/>
      <c r="J1740" s="132">
        <v>4.8643310900000003E-4</v>
      </c>
      <c r="K1740" s="132">
        <v>-2.8833127099999996E-3</v>
      </c>
      <c r="L1740" s="300">
        <v>-1.716105308E-3</v>
      </c>
      <c r="M1740" s="132">
        <v>-0.16654831</v>
      </c>
      <c r="N1740" s="132">
        <v>-4.3548885999999997E-3</v>
      </c>
      <c r="O1740" s="132">
        <v>2.1160832E-3</v>
      </c>
      <c r="P1740" s="132">
        <v>1.6403837000000001E-3</v>
      </c>
      <c r="Q1740" s="132">
        <v>-9.4352113000000003E-4</v>
      </c>
      <c r="R1740" s="132">
        <v>-1.1239219E-4</v>
      </c>
      <c r="S1740" s="132">
        <v>-9.8037270999999998E-5</v>
      </c>
      <c r="T1740" s="132">
        <v>-6.4450730999999995E-4</v>
      </c>
      <c r="U1740" s="132">
        <v>-2.3123876000000001E-4</v>
      </c>
      <c r="V1740" s="132">
        <v>0</v>
      </c>
      <c r="W1740" s="132">
        <v>-1.4799756999999999E-3</v>
      </c>
      <c r="X1740" s="304">
        <v>-4.8908480000000003E-6</v>
      </c>
      <c r="Y1740" s="132">
        <v>0</v>
      </c>
      <c r="Z1740" s="132">
        <v>0</v>
      </c>
      <c r="AA1740" s="74"/>
      <c r="AB1740" s="301">
        <v>-1.2522429323308271</v>
      </c>
      <c r="AC1740" s="338">
        <f t="shared" si="947"/>
        <v>-1.2522429323308271</v>
      </c>
      <c r="AD1740" s="74"/>
      <c r="AE1740" s="136">
        <v>-17.639765000000001</v>
      </c>
      <c r="AF1740" s="136">
        <v>-17.398326999999998</v>
      </c>
      <c r="AG1740" s="136">
        <v>-0.20064746999999999</v>
      </c>
      <c r="AH1740" s="136">
        <v>0</v>
      </c>
      <c r="AI1740" s="136">
        <v>0</v>
      </c>
      <c r="AJ1740" s="136">
        <v>-2.0088585999999999E-3</v>
      </c>
      <c r="AK1740" s="136">
        <v>-3.8781563999999998E-2</v>
      </c>
      <c r="AL1740" s="74"/>
      <c r="AM1740" s="133">
        <v>-2.2775107999999999E-2</v>
      </c>
      <c r="AN1740" s="340">
        <f t="shared" si="948"/>
        <v>-2.2775107999999999E-2</v>
      </c>
      <c r="AP1740" s="133">
        <v>-2.0927245000000001E-2</v>
      </c>
      <c r="AQ1740" s="133">
        <v>-9.7516889999999998E-4</v>
      </c>
      <c r="AR1740" s="133">
        <v>-8.7269341E-4</v>
      </c>
      <c r="AS1740" s="134">
        <v>-1.254631053255E-6</v>
      </c>
      <c r="AT1740" s="135">
        <v>-3.6063938456084501E-9</v>
      </c>
      <c r="AU1740" s="135">
        <v>-0.122225971581</v>
      </c>
      <c r="AV1740" s="302">
        <v>-1.1799982E-6</v>
      </c>
      <c r="AW1740" s="302">
        <v>-3.5610044000000002E-9</v>
      </c>
      <c r="AX1740" s="302">
        <v>-9.7262822000000003E-14</v>
      </c>
      <c r="AY1740" s="302">
        <v>-7.8849210000000001E-11</v>
      </c>
      <c r="AZ1740" s="302">
        <v>-1.0242895000000001E-11</v>
      </c>
      <c r="BA1740" s="302">
        <v>2.4389342000000001E-10</v>
      </c>
      <c r="BB1740" s="302">
        <v>-7.3094113000000006E-8</v>
      </c>
      <c r="BC1740" s="302">
        <v>3.1816412999999997E-11</v>
      </c>
      <c r="BD1740" s="302">
        <v>-7.0652325000000001E-11</v>
      </c>
      <c r="BE1740" s="302">
        <v>-1.1498406000000001E-13</v>
      </c>
      <c r="BF1740" s="302">
        <v>-5.8981244999999997E-16</v>
      </c>
      <c r="BG1740" s="302">
        <v>-2.4366314999999999E-13</v>
      </c>
      <c r="BH1740" s="302">
        <v>-1.4077601999999999E-14</v>
      </c>
      <c r="BI1740" s="302">
        <v>-1.0639862000000001E-14</v>
      </c>
      <c r="BJ1740" s="302">
        <v>-1.2241868999999999E-9</v>
      </c>
      <c r="BK1740" s="302">
        <v>-4.6935466999999996E-10</v>
      </c>
      <c r="BL1740" s="302">
        <v>-6.0723163E-12</v>
      </c>
      <c r="BM1740" s="302">
        <v>-1.0881581000000001E-5</v>
      </c>
      <c r="BN1740" s="303">
        <v>-0.12221509</v>
      </c>
      <c r="BO1740" s="303">
        <v>0</v>
      </c>
      <c r="BP1740" s="303">
        <v>0</v>
      </c>
      <c r="BQ1740" s="303">
        <v>0</v>
      </c>
      <c r="BR1740" s="74"/>
      <c r="BS1740" s="144">
        <v>-5.6898555999999997E-5</v>
      </c>
      <c r="BT1740" s="144">
        <v>-3.9832307E-7</v>
      </c>
      <c r="BU1740" s="144">
        <v>-3.4915856000000002E-5</v>
      </c>
      <c r="BV1740" s="144">
        <v>-7.5883554999999994E-8</v>
      </c>
      <c r="BW1740" s="144">
        <v>-1.3055543000000001E-6</v>
      </c>
      <c r="BX1740" s="144">
        <v>1.7623248000000001E-7</v>
      </c>
      <c r="BY1740" s="144">
        <v>-1.4750692999999999E-10</v>
      </c>
      <c r="BZ1740" s="144">
        <v>2.5970977999999998E-7</v>
      </c>
      <c r="CA1740" s="144">
        <v>-1.5082239999999999E-7</v>
      </c>
      <c r="CB1740" s="144">
        <v>-6.4871833000000003E-8</v>
      </c>
      <c r="CC1740" s="144">
        <v>-7.6988221999999999E-8</v>
      </c>
      <c r="CD1740" s="144">
        <v>-4.4144280999999998E-9</v>
      </c>
      <c r="CE1740" s="144">
        <v>-1.3589878E-9</v>
      </c>
      <c r="CF1740" s="144">
        <v>4.5278322999999997E-8</v>
      </c>
      <c r="CG1740" s="144">
        <v>-2.033169E-5</v>
      </c>
      <c r="CH1740" s="144">
        <v>-5.3865792000000001E-8</v>
      </c>
      <c r="CI1740" s="136">
        <v>0</v>
      </c>
      <c r="CJ1740" s="203"/>
      <c r="CK1740" s="201"/>
      <c r="CL1740" s="110" t="s">
        <v>6229</v>
      </c>
      <c r="CM1740" s="110"/>
      <c r="CN1740" s="110"/>
    </row>
    <row r="1741" spans="1:92" ht="14.5" customHeight="1">
      <c r="A1741" s="74" t="s">
        <v>6230</v>
      </c>
      <c r="B1741" s="129" t="s">
        <v>6190</v>
      </c>
      <c r="C1741" s="130" t="str">
        <f t="shared" si="945"/>
        <v>F.020.01.107</v>
      </c>
      <c r="D1741" s="131" t="s">
        <v>480</v>
      </c>
      <c r="E1741" s="129" t="s">
        <v>957</v>
      </c>
      <c r="F1741" s="132" t="s">
        <v>6231</v>
      </c>
      <c r="G1741" s="132">
        <v>-7.70019461691E-2</v>
      </c>
      <c r="H1741" s="348">
        <f t="shared" si="946"/>
        <v>-7.70019461691E-2</v>
      </c>
      <c r="I1741" s="74"/>
      <c r="J1741" s="132">
        <v>4.122306037999999E-3</v>
      </c>
      <c r="K1741" s="132">
        <v>3.1721712500000004E-3</v>
      </c>
      <c r="L1741" s="300">
        <v>-8.5972745710000001E-4</v>
      </c>
      <c r="M1741" s="132">
        <v>-8.3436696000000005E-2</v>
      </c>
      <c r="N1741" s="132">
        <v>-2.1816943999999998E-3</v>
      </c>
      <c r="O1741" s="132">
        <v>5.6767483000000002E-3</v>
      </c>
      <c r="P1741" s="132">
        <v>4.7004074999999999E-3</v>
      </c>
      <c r="Q1741" s="132">
        <v>-4.7268137000000001E-4</v>
      </c>
      <c r="R1741" s="304">
        <v>-5.6305779000000001E-5</v>
      </c>
      <c r="S1741" s="304">
        <v>-4.9114313000000001E-5</v>
      </c>
      <c r="T1741" s="132">
        <v>-3.2288264999999998E-4</v>
      </c>
      <c r="U1741" s="132">
        <v>-1.1584505E-4</v>
      </c>
      <c r="V1741" s="132">
        <v>0</v>
      </c>
      <c r="W1741" s="132">
        <v>-7.4143221000000001E-4</v>
      </c>
      <c r="X1741" s="304">
        <v>-2.4501970999999999E-6</v>
      </c>
      <c r="Y1741" s="132">
        <v>0</v>
      </c>
      <c r="Z1741" s="132">
        <v>0</v>
      </c>
      <c r="AA1741" s="74"/>
      <c r="AB1741" s="301">
        <v>-0.62734357894736847</v>
      </c>
      <c r="AC1741" s="338">
        <f t="shared" si="947"/>
        <v>-0.62734357894736847</v>
      </c>
      <c r="AD1741" s="74"/>
      <c r="AE1741" s="136">
        <v>-8.8370975000000005</v>
      </c>
      <c r="AF1741" s="136">
        <v>-8.7161428999999995</v>
      </c>
      <c r="AG1741" s="136">
        <v>-0.10051955</v>
      </c>
      <c r="AH1741" s="136">
        <v>0</v>
      </c>
      <c r="AI1741" s="136">
        <v>0</v>
      </c>
      <c r="AJ1741" s="136">
        <v>-1.0063898E-3</v>
      </c>
      <c r="AK1741" s="136">
        <v>-1.9428629999999999E-2</v>
      </c>
      <c r="AL1741" s="74"/>
      <c r="AM1741" s="133">
        <v>-1.0633457000000001E-2</v>
      </c>
      <c r="AN1741" s="340">
        <f t="shared" si="948"/>
        <v>-1.0633457000000001E-2</v>
      </c>
      <c r="AP1741" s="133">
        <v>-9.7429044999999999E-3</v>
      </c>
      <c r="AQ1741" s="133">
        <v>-4.5335412E-4</v>
      </c>
      <c r="AR1741" s="133">
        <v>-4.3719838999999998E-4</v>
      </c>
      <c r="AS1741" s="134">
        <v>-5.8410697929970001E-7</v>
      </c>
      <c r="AT1741" s="135">
        <v>-1.6766054735844397E-9</v>
      </c>
      <c r="AU1741" s="135">
        <v>-6.1232267410400006E-2</v>
      </c>
      <c r="AV1741" s="302">
        <v>-5.9115067000000004E-7</v>
      </c>
      <c r="AW1741" s="302">
        <v>-1.7839774999999999E-9</v>
      </c>
      <c r="AX1741" s="302">
        <v>-4.8726332000000002E-14</v>
      </c>
      <c r="AY1741" s="302">
        <v>-3.9501555999999999E-11</v>
      </c>
      <c r="AZ1741" s="302">
        <v>-5.1314436999999999E-12</v>
      </c>
      <c r="BA1741" s="302">
        <v>6.9890685000000005E-10</v>
      </c>
      <c r="BB1741" s="302">
        <v>7.2378403999999996E-9</v>
      </c>
      <c r="BC1741" s="302">
        <v>9.7694370999999997E-11</v>
      </c>
      <c r="BD1741" s="302">
        <v>1.2960818E-11</v>
      </c>
      <c r="BE1741" s="302">
        <v>-5.7604245999999995E-14</v>
      </c>
      <c r="BF1741" s="302">
        <v>-2.9548183999999999E-16</v>
      </c>
      <c r="BG1741" s="302">
        <v>-1.2206937E-13</v>
      </c>
      <c r="BH1741" s="302">
        <v>-7.0525398E-15</v>
      </c>
      <c r="BI1741" s="302">
        <v>-5.3303148000000003E-15</v>
      </c>
      <c r="BJ1741" s="302">
        <v>-6.1328816000000003E-10</v>
      </c>
      <c r="BK1741" s="302">
        <v>-2.3513539000000002E-10</v>
      </c>
      <c r="BL1741" s="302">
        <v>-3.0420843E-12</v>
      </c>
      <c r="BM1741" s="302">
        <v>-5.4514103999999996E-6</v>
      </c>
      <c r="BN1741" s="303">
        <v>-6.1226816000000003E-2</v>
      </c>
      <c r="BO1741" s="303">
        <v>0</v>
      </c>
      <c r="BP1741" s="303">
        <v>0</v>
      </c>
      <c r="BQ1741" s="303">
        <v>0</v>
      </c>
      <c r="BR1741" s="74"/>
      <c r="BS1741" s="144">
        <v>-2.6147493000000001E-5</v>
      </c>
      <c r="BT1741" s="144">
        <v>3.2370284E-7</v>
      </c>
      <c r="BU1741" s="144">
        <v>-1.7492003999999999E-5</v>
      </c>
      <c r="BV1741" s="144">
        <v>-3.8015834000000001E-8</v>
      </c>
      <c r="BW1741" s="144">
        <v>-5.0144634999999997E-7</v>
      </c>
      <c r="BX1741" s="144">
        <v>4.616474E-7</v>
      </c>
      <c r="BY1741" s="144">
        <v>-7.3897423000000003E-11</v>
      </c>
      <c r="BZ1741" s="144">
        <v>6.9678721999999996E-7</v>
      </c>
      <c r="CA1741" s="144">
        <v>-7.5558390999999996E-8</v>
      </c>
      <c r="CB1741" s="144">
        <v>-3.2499227000000002E-8</v>
      </c>
      <c r="CC1741" s="144">
        <v>-3.8569245999999998E-8</v>
      </c>
      <c r="CD1741" s="144">
        <v>-2.2115222000000001E-9</v>
      </c>
      <c r="CE1741" s="144">
        <v>-6.8082018999999995E-10</v>
      </c>
      <c r="CF1741" s="144">
        <v>7.6410161000000004E-7</v>
      </c>
      <c r="CG1741" s="144">
        <v>-1.0185686999999999E-5</v>
      </c>
      <c r="CH1741" s="144">
        <v>-2.6985464999999999E-8</v>
      </c>
      <c r="CI1741" s="136">
        <v>0</v>
      </c>
      <c r="CJ1741" s="203"/>
      <c r="CK1741" s="201"/>
      <c r="CL1741" s="110" t="s">
        <v>6232</v>
      </c>
      <c r="CM1741" s="110"/>
      <c r="CN1741" s="110"/>
    </row>
    <row r="1742" spans="1:92" ht="14.5" customHeight="1">
      <c r="A1742" s="74" t="s">
        <v>6233</v>
      </c>
      <c r="B1742" s="129" t="s">
        <v>6190</v>
      </c>
      <c r="C1742" s="130" t="str">
        <f t="shared" si="945"/>
        <v>F.020.01.108</v>
      </c>
      <c r="D1742" s="131" t="s">
        <v>480</v>
      </c>
      <c r="E1742" s="129" t="s">
        <v>957</v>
      </c>
      <c r="F1742" s="132" t="s">
        <v>6234</v>
      </c>
      <c r="G1742" s="132">
        <v>-0.1661431834432</v>
      </c>
      <c r="H1742" s="348">
        <f t="shared" si="946"/>
        <v>-0.1661431834432</v>
      </c>
      <c r="I1742" s="74"/>
      <c r="J1742" s="132">
        <v>6.6182721799999992E-4</v>
      </c>
      <c r="K1742" s="132">
        <v>-2.5911968699999996E-3</v>
      </c>
      <c r="L1742" s="300">
        <v>-1.6747937912E-3</v>
      </c>
      <c r="M1742" s="132">
        <v>-0.16253902000000001</v>
      </c>
      <c r="N1742" s="132">
        <v>-4.2500539999999996E-3</v>
      </c>
      <c r="O1742" s="132">
        <v>2.2878492999999999E-3</v>
      </c>
      <c r="P1742" s="304">
        <v>1.7879988999999999E-3</v>
      </c>
      <c r="Q1742" s="132">
        <v>-9.2080787000000004E-4</v>
      </c>
      <c r="R1742" s="132">
        <v>-1.0968658000000001E-4</v>
      </c>
      <c r="S1742" s="132">
        <v>-9.5677231999999993E-5</v>
      </c>
      <c r="T1742" s="132">
        <v>-6.2899216999999996E-4</v>
      </c>
      <c r="U1742" s="132">
        <v>-2.2567217999999999E-4</v>
      </c>
      <c r="V1742" s="132">
        <v>0</v>
      </c>
      <c r="W1742" s="132">
        <v>-1.4443485E-3</v>
      </c>
      <c r="X1742" s="304">
        <v>-4.7731112000000001E-6</v>
      </c>
      <c r="Y1742" s="132">
        <v>0</v>
      </c>
      <c r="Z1742" s="132">
        <v>0</v>
      </c>
      <c r="AA1742" s="74"/>
      <c r="AB1742" s="301">
        <v>-1.2220978947368422</v>
      </c>
      <c r="AC1742" s="338">
        <f t="shared" si="947"/>
        <v>-1.2220978947368422</v>
      </c>
      <c r="AD1742" s="74"/>
      <c r="AE1742" s="136">
        <v>-17.215125</v>
      </c>
      <c r="AF1742" s="136">
        <v>-16.979499000000001</v>
      </c>
      <c r="AG1742" s="136">
        <v>-0.19581730999999999</v>
      </c>
      <c r="AH1742" s="136">
        <v>0</v>
      </c>
      <c r="AI1742" s="136">
        <v>0</v>
      </c>
      <c r="AJ1742" s="136">
        <v>-1.9604995999999999E-3</v>
      </c>
      <c r="AK1742" s="136">
        <v>-3.7847980000000003E-2</v>
      </c>
      <c r="AL1742" s="74"/>
      <c r="AM1742" s="133">
        <v>-2.2189396E-2</v>
      </c>
      <c r="AN1742" s="340">
        <f t="shared" si="948"/>
        <v>-2.2189396E-2</v>
      </c>
      <c r="AP1742" s="133">
        <v>-2.0387714000000001E-2</v>
      </c>
      <c r="AQ1742" s="133">
        <v>-9.4999660999999999E-4</v>
      </c>
      <c r="AR1742" s="133">
        <v>-8.5168517E-4</v>
      </c>
      <c r="AS1742" s="134">
        <v>-1.2222849853419002E-6</v>
      </c>
      <c r="AT1742" s="135">
        <v>-3.5133010482249703E-9</v>
      </c>
      <c r="AU1742" s="135">
        <v>-0.119283639631</v>
      </c>
      <c r="AV1742" s="302">
        <v>-1.1515922E-6</v>
      </c>
      <c r="AW1742" s="302">
        <v>-3.4752807999999999E-9</v>
      </c>
      <c r="AX1742" s="302">
        <v>-9.4921427000000003E-14</v>
      </c>
      <c r="AY1742" s="302">
        <v>-7.6951083000000001E-11</v>
      </c>
      <c r="AZ1742" s="302">
        <v>-9.9963189000000005E-12</v>
      </c>
      <c r="BA1742" s="302">
        <v>2.6584322000000001E-10</v>
      </c>
      <c r="BB1742" s="302">
        <v>-6.9218908000000003E-8</v>
      </c>
      <c r="BC1742" s="302">
        <v>3.4994359000000003E-11</v>
      </c>
      <c r="BD1742" s="302">
        <v>-6.6618835999999999E-11</v>
      </c>
      <c r="BE1742" s="302">
        <v>-1.1221606E-13</v>
      </c>
      <c r="BF1742" s="302">
        <v>-5.7561396999999997E-16</v>
      </c>
      <c r="BG1742" s="302">
        <v>-2.3779748000000001E-13</v>
      </c>
      <c r="BH1742" s="302">
        <v>-1.3738714E-14</v>
      </c>
      <c r="BI1742" s="302">
        <v>-1.038373E-14</v>
      </c>
      <c r="BJ1742" s="302">
        <v>-1.1947171999999999E-9</v>
      </c>
      <c r="BK1742" s="302">
        <v>-4.5805596000000001E-10</v>
      </c>
      <c r="BL1742" s="302">
        <v>-5.9261382000000002E-12</v>
      </c>
      <c r="BM1742" s="302">
        <v>-1.0619631000000001E-5</v>
      </c>
      <c r="BN1742" s="303">
        <v>-0.11927301999999999</v>
      </c>
      <c r="BO1742" s="303">
        <v>0</v>
      </c>
      <c r="BP1742" s="303">
        <v>0</v>
      </c>
      <c r="BQ1742" s="303">
        <v>0</v>
      </c>
      <c r="BR1742" s="74"/>
      <c r="BS1742" s="144">
        <v>-5.5415128000000001E-5</v>
      </c>
      <c r="BT1742" s="144">
        <v>-3.6349262000000001E-7</v>
      </c>
      <c r="BU1742" s="144">
        <v>-3.4075332000000003E-5</v>
      </c>
      <c r="BV1742" s="144">
        <v>-7.4056819999999995E-8</v>
      </c>
      <c r="BW1742" s="144">
        <v>-1.2667642E-6</v>
      </c>
      <c r="BX1742" s="144">
        <v>1.9000086999999999E-7</v>
      </c>
      <c r="BY1742" s="144">
        <v>-1.4395601999999999E-10</v>
      </c>
      <c r="BZ1742" s="144">
        <v>2.8079435000000002E-7</v>
      </c>
      <c r="CA1742" s="144">
        <v>-1.4719167000000001E-7</v>
      </c>
      <c r="CB1742" s="144">
        <v>-6.3310182000000001E-8</v>
      </c>
      <c r="CC1742" s="144">
        <v>-7.5134894999999994E-8</v>
      </c>
      <c r="CD1742" s="144">
        <v>-4.3081602000000002E-9</v>
      </c>
      <c r="CE1742" s="144">
        <v>-1.3262731E-9</v>
      </c>
      <c r="CF1742" s="144">
        <v>7.9954282999999997E-8</v>
      </c>
      <c r="CG1742" s="144">
        <v>-1.9842247999999999E-5</v>
      </c>
      <c r="CH1742" s="144">
        <v>-5.2569088000000001E-8</v>
      </c>
      <c r="CI1742" s="136">
        <v>0</v>
      </c>
      <c r="CJ1742" s="203"/>
      <c r="CK1742" s="201"/>
      <c r="CL1742" s="110" t="s">
        <v>6235</v>
      </c>
      <c r="CM1742" s="110"/>
      <c r="CN1742" s="110"/>
    </row>
    <row r="1743" spans="1:92" ht="14.5" customHeight="1">
      <c r="A1743" s="74" t="s">
        <v>6236</v>
      </c>
      <c r="B1743" s="129" t="s">
        <v>6190</v>
      </c>
      <c r="C1743" s="130" t="str">
        <f t="shared" si="945"/>
        <v>F.020.01.109</v>
      </c>
      <c r="D1743" s="131" t="s">
        <v>480</v>
      </c>
      <c r="E1743" s="129" t="s">
        <v>957</v>
      </c>
      <c r="F1743" s="132" t="s">
        <v>6237</v>
      </c>
      <c r="G1743" s="132">
        <v>-8.9999838260999998E-2</v>
      </c>
      <c r="H1743" s="348">
        <f t="shared" si="946"/>
        <v>-8.9999838260999998E-2</v>
      </c>
      <c r="I1743" s="74"/>
      <c r="J1743" s="132">
        <v>-4.2509028999999999E-3</v>
      </c>
      <c r="K1743" s="132">
        <v>-1.5106535290000001E-2</v>
      </c>
      <c r="L1743" s="300">
        <v>-4.9797200710000001E-3</v>
      </c>
      <c r="M1743" s="132">
        <v>-6.5662680000000001E-2</v>
      </c>
      <c r="N1743" s="132">
        <v>-1.2636827E-2</v>
      </c>
      <c r="O1743" s="132">
        <v>-5.9950488999999997E-4</v>
      </c>
      <c r="P1743" s="132">
        <v>-9.0241913000000003E-4</v>
      </c>
      <c r="Q1743" s="132">
        <v>-2.7378686999999999E-3</v>
      </c>
      <c r="R1743" s="132">
        <v>-3.2613477000000002E-4</v>
      </c>
      <c r="S1743" s="132">
        <v>-2.8448029999999998E-4</v>
      </c>
      <c r="T1743" s="132">
        <v>-1.8702034000000001E-3</v>
      </c>
      <c r="U1743" s="132">
        <v>-6.7099862000000003E-4</v>
      </c>
      <c r="V1743" s="132">
        <v>0</v>
      </c>
      <c r="W1743" s="132">
        <v>-4.2945294000000002E-3</v>
      </c>
      <c r="X1743" s="304">
        <v>-1.4192051E-5</v>
      </c>
      <c r="Y1743" s="132">
        <v>0</v>
      </c>
      <c r="Z1743" s="132">
        <v>0</v>
      </c>
      <c r="AA1743" s="74"/>
      <c r="AB1743" s="301">
        <v>-0.49370436090225561</v>
      </c>
      <c r="AC1743" s="338">
        <f t="shared" si="947"/>
        <v>-0.49370436090225561</v>
      </c>
      <c r="AD1743" s="74"/>
      <c r="AE1743" s="136">
        <v>-51.186304999999997</v>
      </c>
      <c r="AF1743" s="136">
        <v>-50.485711000000002</v>
      </c>
      <c r="AG1743" s="136">
        <v>-0.58223013000000001</v>
      </c>
      <c r="AH1743" s="136">
        <v>0</v>
      </c>
      <c r="AI1743" s="136">
        <v>0</v>
      </c>
      <c r="AJ1743" s="136">
        <v>-5.8292188E-3</v>
      </c>
      <c r="AK1743" s="136">
        <v>-0.11253465999999999</v>
      </c>
      <c r="AL1743" s="74"/>
      <c r="AM1743" s="133">
        <v>-1.6239573E-2</v>
      </c>
      <c r="AN1743" s="340">
        <f t="shared" si="948"/>
        <v>-1.6239573E-2</v>
      </c>
      <c r="AP1743" s="133">
        <v>-1.3203585E-2</v>
      </c>
      <c r="AQ1743" s="133">
        <v>-5.0364357999999998E-4</v>
      </c>
      <c r="AR1743" s="133">
        <v>-2.5323439000000001E-3</v>
      </c>
      <c r="AS1743" s="134">
        <v>-7.9158185993799996E-7</v>
      </c>
      <c r="AT1743" s="135">
        <v>-1.8625872365422004E-9</v>
      </c>
      <c r="AU1743" s="135">
        <v>-0.35467001570200002</v>
      </c>
      <c r="AV1743" s="302">
        <v>-5.1014753999999997E-7</v>
      </c>
      <c r="AW1743" s="302">
        <v>-1.5411684000000001E-9</v>
      </c>
      <c r="AX1743" s="302">
        <v>-4.2023043000000002E-14</v>
      </c>
      <c r="AY1743" s="302">
        <v>-2.2880122000000001E-10</v>
      </c>
      <c r="AZ1743" s="302">
        <v>-2.9722387999999997E-11</v>
      </c>
      <c r="BA1743" s="302">
        <v>-1.3424082999999999E-10</v>
      </c>
      <c r="BB1743" s="302">
        <v>-2.7612731000000001E-7</v>
      </c>
      <c r="BC1743" s="302">
        <v>-2.7031307000000001E-11</v>
      </c>
      <c r="BD1743" s="302">
        <v>-2.7561098000000002E-10</v>
      </c>
      <c r="BE1743" s="302">
        <v>-3.3365577000000001E-13</v>
      </c>
      <c r="BF1743" s="302">
        <v>-1.7114921999999999E-15</v>
      </c>
      <c r="BG1743" s="302">
        <v>-7.0705117000000003E-13</v>
      </c>
      <c r="BH1743" s="302">
        <v>-4.0849776E-14</v>
      </c>
      <c r="BI1743" s="302">
        <v>-3.0874291000000002E-14</v>
      </c>
      <c r="BJ1743" s="302">
        <v>-3.5522924999999999E-9</v>
      </c>
      <c r="BK1743" s="302">
        <v>-1.361953E-9</v>
      </c>
      <c r="BL1743" s="302">
        <v>-1.7620384000000002E-11</v>
      </c>
      <c r="BM1743" s="302">
        <v>-3.1575702000000002E-5</v>
      </c>
      <c r="BN1743" s="303">
        <v>-0.35463844</v>
      </c>
      <c r="BO1743" s="303">
        <v>0</v>
      </c>
      <c r="BP1743" s="303">
        <v>0</v>
      </c>
      <c r="BQ1743" s="303">
        <v>0</v>
      </c>
      <c r="BR1743" s="74"/>
      <c r="BS1743" s="144">
        <v>-8.0995690999999996E-5</v>
      </c>
      <c r="BT1743" s="144">
        <v>-1.9197370999999999E-6</v>
      </c>
      <c r="BU1743" s="144">
        <v>-1.3765788E-5</v>
      </c>
      <c r="BV1743" s="144">
        <v>-2.2019561000000001E-7</v>
      </c>
      <c r="BW1743" s="144">
        <v>-4.0111898000000001E-6</v>
      </c>
      <c r="BX1743" s="144">
        <v>-3.3685580999999997E-8</v>
      </c>
      <c r="BY1743" s="144">
        <v>-4.2802923E-10</v>
      </c>
      <c r="BZ1743" s="144">
        <v>-7.3683384000000002E-8</v>
      </c>
      <c r="CA1743" s="144">
        <v>-4.3764990000000001E-7</v>
      </c>
      <c r="CB1743" s="144">
        <v>-1.8824227E-7</v>
      </c>
      <c r="CC1743" s="144">
        <v>-2.2340109000000001E-7</v>
      </c>
      <c r="CD1743" s="144">
        <v>-1.2809596E-8</v>
      </c>
      <c r="CE1743" s="144">
        <v>-3.9434520000000003E-9</v>
      </c>
      <c r="CF1743" s="144">
        <v>-9.5101441999999998E-7</v>
      </c>
      <c r="CG1743" s="144">
        <v>-5.8997618000000002E-5</v>
      </c>
      <c r="CH1743" s="144">
        <v>-1.5630542000000001E-7</v>
      </c>
      <c r="CI1743" s="136">
        <v>0</v>
      </c>
      <c r="CJ1743" s="203"/>
      <c r="CK1743" s="201"/>
      <c r="CL1743" s="110" t="s">
        <v>6238</v>
      </c>
      <c r="CM1743" s="110"/>
      <c r="CN1743" s="110"/>
    </row>
    <row r="1744" spans="1:92" ht="14.5" customHeight="1">
      <c r="A1744" s="74" t="s">
        <v>6239</v>
      </c>
      <c r="B1744" s="129" t="s">
        <v>6190</v>
      </c>
      <c r="C1744" s="130" t="str">
        <f t="shared" si="945"/>
        <v>F.020.01.110</v>
      </c>
      <c r="D1744" s="131" t="s">
        <v>480</v>
      </c>
      <c r="E1744" s="129" t="s">
        <v>957</v>
      </c>
      <c r="F1744" s="132" t="s">
        <v>6240</v>
      </c>
      <c r="G1744" s="132">
        <v>4.2706290519399996E-2</v>
      </c>
      <c r="H1744" s="348">
        <f t="shared" si="946"/>
        <v>4.2706290519399996E-2</v>
      </c>
      <c r="I1744" s="74"/>
      <c r="J1744" s="132">
        <v>-1.2870261589999999E-3</v>
      </c>
      <c r="K1744" s="132">
        <v>-5.2262494999999994E-3</v>
      </c>
      <c r="L1744" s="300">
        <v>-1.8311078216000001E-3</v>
      </c>
      <c r="M1744" s="132">
        <v>5.1050673999999997E-2</v>
      </c>
      <c r="N1744" s="132">
        <v>-4.6467256999999998E-3</v>
      </c>
      <c r="O1744" s="132">
        <v>1.0817431000000001E-4</v>
      </c>
      <c r="P1744" s="132">
        <v>-5.5745149000000003E-5</v>
      </c>
      <c r="Q1744" s="132">
        <v>-1.0067499E-3</v>
      </c>
      <c r="R1744" s="132">
        <v>-1.19924E-4</v>
      </c>
      <c r="S1744" s="132">
        <v>-1.0460711E-4</v>
      </c>
      <c r="T1744" s="132">
        <v>-6.8769811000000004E-4</v>
      </c>
      <c r="U1744" s="132">
        <v>-2.4673491999999998E-4</v>
      </c>
      <c r="V1744" s="132">
        <v>0</v>
      </c>
      <c r="W1744" s="132">
        <v>-1.5791543E-3</v>
      </c>
      <c r="X1744" s="304">
        <v>-5.2186016000000002E-6</v>
      </c>
      <c r="Y1744" s="132">
        <v>0</v>
      </c>
      <c r="Z1744" s="132">
        <v>0</v>
      </c>
      <c r="AA1744" s="74"/>
      <c r="AB1744" s="301">
        <v>0.38383965413533833</v>
      </c>
      <c r="AC1744" s="338">
        <f t="shared" si="947"/>
        <v>0.38383965413533833</v>
      </c>
      <c r="AD1744" s="74"/>
      <c r="AE1744" s="136">
        <v>-18.821870000000001</v>
      </c>
      <c r="AF1744" s="136">
        <v>-18.564252</v>
      </c>
      <c r="AG1744" s="136">
        <v>-0.21409359</v>
      </c>
      <c r="AH1744" s="136">
        <v>0</v>
      </c>
      <c r="AI1744" s="136">
        <v>0</v>
      </c>
      <c r="AJ1744" s="136">
        <v>-2.1434795E-3</v>
      </c>
      <c r="AK1744" s="136">
        <v>-4.1380458000000002E-2</v>
      </c>
      <c r="AL1744" s="74"/>
      <c r="AM1744" s="133">
        <v>3.2633886000000001E-3</v>
      </c>
      <c r="AN1744" s="340">
        <f t="shared" si="948"/>
        <v>3.2633886000000001E-3</v>
      </c>
      <c r="AP1744" s="133">
        <v>3.9491832999999999E-3</v>
      </c>
      <c r="AQ1744" s="133">
        <v>2.4538110000000001E-4</v>
      </c>
      <c r="AR1744" s="133">
        <v>-9.3117579E-4</v>
      </c>
      <c r="AS1744" s="134">
        <v>2.3676158948479995E-7</v>
      </c>
      <c r="AT1744" s="135">
        <v>9.074744820600603E-10</v>
      </c>
      <c r="AU1744" s="135">
        <v>-0.130416780796</v>
      </c>
      <c r="AV1744" s="302">
        <v>3.3708584000000001E-7</v>
      </c>
      <c r="AW1744" s="302">
        <v>1.0163596000000001E-9</v>
      </c>
      <c r="AX1744" s="302">
        <v>2.779924E-14</v>
      </c>
      <c r="AY1744" s="302">
        <v>-8.4133184000000001E-11</v>
      </c>
      <c r="AZ1744" s="302">
        <v>-1.0929309E-11</v>
      </c>
      <c r="BA1744" s="302">
        <v>-8.3100822000000005E-12</v>
      </c>
      <c r="BB1744" s="302">
        <v>-9.8413845999999994E-8</v>
      </c>
      <c r="BC1744" s="302">
        <v>-4.1203011000000004E-12</v>
      </c>
      <c r="BD1744" s="302">
        <v>-9.7903686999999995E-11</v>
      </c>
      <c r="BE1744" s="302">
        <v>-1.2268956000000001E-13</v>
      </c>
      <c r="BF1744" s="302">
        <v>-6.2933793999999996E-16</v>
      </c>
      <c r="BG1744" s="302">
        <v>-2.5999191000000001E-13</v>
      </c>
      <c r="BH1744" s="302">
        <v>-1.5020994E-14</v>
      </c>
      <c r="BI1744" s="302">
        <v>-1.1352878E-14</v>
      </c>
      <c r="BJ1744" s="302">
        <v>-1.3062240999999999E-9</v>
      </c>
      <c r="BK1744" s="302">
        <v>-5.0080784000000005E-10</v>
      </c>
      <c r="BL1744" s="302">
        <v>-6.4792443999999999E-12</v>
      </c>
      <c r="BM1744" s="302">
        <v>-1.1610796E-5</v>
      </c>
      <c r="BN1744" s="303">
        <v>-0.13040516999999999</v>
      </c>
      <c r="BO1744" s="303">
        <v>0</v>
      </c>
      <c r="BP1744" s="303">
        <v>0</v>
      </c>
      <c r="BQ1744" s="303">
        <v>0</v>
      </c>
      <c r="BR1744" s="74"/>
      <c r="BS1744" s="144">
        <v>-1.3851044E-5</v>
      </c>
      <c r="BT1744" s="144">
        <v>-6.6866628000000002E-7</v>
      </c>
      <c r="BU1744" s="144">
        <v>1.0702468E-5</v>
      </c>
      <c r="BV1744" s="144">
        <v>-8.0968789999999995E-8</v>
      </c>
      <c r="BW1744" s="144">
        <v>-1.464104E-6</v>
      </c>
      <c r="BX1744" s="144">
        <v>1.4189685999999999E-8</v>
      </c>
      <c r="BY1744" s="144">
        <v>-1.5739190999999999E-10</v>
      </c>
      <c r="BZ1744" s="144">
        <v>1.3242784E-8</v>
      </c>
      <c r="CA1744" s="144">
        <v>-1.6092955999999999E-7</v>
      </c>
      <c r="CB1744" s="144">
        <v>-6.9219131999999995E-8</v>
      </c>
      <c r="CC1744" s="144">
        <v>-8.2147485E-8</v>
      </c>
      <c r="CD1744" s="144">
        <v>-4.7102550999999999E-9</v>
      </c>
      <c r="CE1744" s="144">
        <v>-1.4500586E-9</v>
      </c>
      <c r="CF1744" s="144">
        <v>-2.9692501E-7</v>
      </c>
      <c r="CG1744" s="144">
        <v>-2.1694190999999998E-5</v>
      </c>
      <c r="CH1744" s="144">
        <v>-5.7475536000000002E-8</v>
      </c>
      <c r="CI1744" s="136">
        <v>0</v>
      </c>
      <c r="CJ1744" s="203"/>
      <c r="CK1744" s="201"/>
      <c r="CL1744" s="110" t="s">
        <v>6241</v>
      </c>
      <c r="CM1744" s="110"/>
      <c r="CN1744" s="110"/>
    </row>
    <row r="1745" spans="1:92" ht="14.5" customHeight="1">
      <c r="A1745" s="74" t="s">
        <v>6242</v>
      </c>
      <c r="B1745" s="129" t="s">
        <v>6190</v>
      </c>
      <c r="C1745" s="130" t="str">
        <f t="shared" si="945"/>
        <v>F.020.01.111</v>
      </c>
      <c r="D1745" s="131" t="s">
        <v>480</v>
      </c>
      <c r="E1745" s="129" t="s">
        <v>957</v>
      </c>
      <c r="F1745" s="132" t="s">
        <v>6243</v>
      </c>
      <c r="G1745" s="132">
        <v>-0.2033274473842</v>
      </c>
      <c r="H1745" s="348">
        <f t="shared" si="946"/>
        <v>-0.2033274473842</v>
      </c>
      <c r="I1745" s="74"/>
      <c r="J1745" s="132">
        <v>-5.0169113999999995E-4</v>
      </c>
      <c r="K1745" s="132">
        <v>-4.6744284900000002E-3</v>
      </c>
      <c r="L1745" s="300">
        <v>-2.0209177541999999E-3</v>
      </c>
      <c r="M1745" s="132">
        <v>-0.19613041000000001</v>
      </c>
      <c r="N1745" s="132">
        <v>-5.1283984999999999E-3</v>
      </c>
      <c r="O1745" s="132">
        <v>1.2129539E-3</v>
      </c>
      <c r="P1745" s="132">
        <v>8.5722273000000005E-4</v>
      </c>
      <c r="Q1745" s="132">
        <v>-1.1111082E-3</v>
      </c>
      <c r="R1745" s="132">
        <v>-1.3235514E-4</v>
      </c>
      <c r="S1745" s="132">
        <v>-1.1545053E-4</v>
      </c>
      <c r="T1745" s="132">
        <v>-7.5898388999999999E-4</v>
      </c>
      <c r="U1745" s="132">
        <v>-2.723111E-4</v>
      </c>
      <c r="V1745" s="132">
        <v>0</v>
      </c>
      <c r="W1745" s="132">
        <v>-1.7428471000000001E-3</v>
      </c>
      <c r="X1745" s="304">
        <v>-5.7595541999999998E-6</v>
      </c>
      <c r="Y1745" s="132">
        <v>0</v>
      </c>
      <c r="Z1745" s="132">
        <v>0</v>
      </c>
      <c r="AA1745" s="74"/>
      <c r="AB1745" s="301">
        <v>-1.4746647368421053</v>
      </c>
      <c r="AC1745" s="338">
        <f t="shared" si="947"/>
        <v>-1.4746647368421053</v>
      </c>
      <c r="AD1745" s="74"/>
      <c r="AE1745" s="136">
        <v>-20.772917</v>
      </c>
      <c r="AF1745" s="136">
        <v>-20.488596000000001</v>
      </c>
      <c r="AG1745" s="136">
        <v>-0.23628621999999999</v>
      </c>
      <c r="AH1745" s="136">
        <v>0</v>
      </c>
      <c r="AI1745" s="136">
        <v>0</v>
      </c>
      <c r="AJ1745" s="136">
        <v>-2.3656695000000001E-3</v>
      </c>
      <c r="AK1745" s="136">
        <v>-4.5669896000000001E-2</v>
      </c>
      <c r="AL1745" s="74"/>
      <c r="AM1745" s="133">
        <v>-2.7035465000000002E-2</v>
      </c>
      <c r="AN1745" s="340">
        <f t="shared" si="948"/>
        <v>-2.7035465000000002E-2</v>
      </c>
      <c r="AP1745" s="133">
        <v>-2.4849640999999999E-2</v>
      </c>
      <c r="AQ1745" s="133">
        <v>-1.1581238999999999E-3</v>
      </c>
      <c r="AR1745" s="133">
        <v>-1.0277000999999999E-3</v>
      </c>
      <c r="AS1745" s="134">
        <v>-1.4897865663020002E-6</v>
      </c>
      <c r="AT1745" s="135">
        <v>-4.2830026729131886E-9</v>
      </c>
      <c r="AU1745" s="135">
        <v>-0.143935594354</v>
      </c>
      <c r="AV1745" s="302">
        <v>-1.3895878999999999E-6</v>
      </c>
      <c r="AW1745" s="302">
        <v>-4.1935054999999997E-9</v>
      </c>
      <c r="AX1745" s="302">
        <v>-1.1453852E-13</v>
      </c>
      <c r="AY1745" s="302">
        <v>-9.2854307000000006E-11</v>
      </c>
      <c r="AZ1745" s="302">
        <v>-1.2062225E-11</v>
      </c>
      <c r="BA1745" s="302">
        <v>1.2743948000000001E-10</v>
      </c>
      <c r="BB1745" s="302">
        <v>-9.8226842999999996E-8</v>
      </c>
      <c r="BC1745" s="302">
        <v>1.4818326E-11</v>
      </c>
      <c r="BD1745" s="302">
        <v>-9.6597934999999998E-11</v>
      </c>
      <c r="BE1745" s="302">
        <v>-1.3540737999999999E-13</v>
      </c>
      <c r="BF1745" s="302">
        <v>-6.9457419E-16</v>
      </c>
      <c r="BG1745" s="302">
        <v>-2.8694229000000002E-13</v>
      </c>
      <c r="BH1745" s="302">
        <v>-1.6578047999999998E-14</v>
      </c>
      <c r="BI1745" s="302">
        <v>-1.2529701E-14</v>
      </c>
      <c r="BJ1745" s="302">
        <v>-1.4416254000000001E-9</v>
      </c>
      <c r="BK1745" s="302">
        <v>-5.5272084999999999E-10</v>
      </c>
      <c r="BL1745" s="302">
        <v>-7.1508734000000001E-12</v>
      </c>
      <c r="BM1745" s="302">
        <v>-1.2814354E-5</v>
      </c>
      <c r="BN1745" s="303">
        <v>-0.14392278</v>
      </c>
      <c r="BO1745" s="303">
        <v>0</v>
      </c>
      <c r="BP1745" s="303">
        <v>0</v>
      </c>
      <c r="BQ1745" s="303">
        <v>0</v>
      </c>
      <c r="BR1745" s="74"/>
      <c r="BS1745" s="144">
        <v>-6.7657872000000005E-5</v>
      </c>
      <c r="BT1745" s="144">
        <v>-6.1403373999999996E-7</v>
      </c>
      <c r="BU1745" s="144">
        <v>-4.1117566999999997E-5</v>
      </c>
      <c r="BV1745" s="144">
        <v>-8.9361895999999996E-8</v>
      </c>
      <c r="BW1745" s="144">
        <v>-1.5797225999999999E-6</v>
      </c>
      <c r="BX1745" s="144">
        <v>1.0409997E-7</v>
      </c>
      <c r="BY1745" s="144">
        <v>-1.7370693000000001E-10</v>
      </c>
      <c r="BZ1745" s="144">
        <v>1.4884748999999999E-7</v>
      </c>
      <c r="CA1745" s="144">
        <v>-1.7761128E-7</v>
      </c>
      <c r="CB1745" s="144">
        <v>-7.6394285999999994E-8</v>
      </c>
      <c r="CC1745" s="144">
        <v>-9.0662773000000006E-8</v>
      </c>
      <c r="CD1745" s="144">
        <v>-5.1985133000000003E-9</v>
      </c>
      <c r="CE1745" s="144">
        <v>-1.6003695E-9</v>
      </c>
      <c r="CF1745" s="144">
        <v>-1.5208047000000001E-7</v>
      </c>
      <c r="CG1745" s="144">
        <v>-2.3942979E-5</v>
      </c>
      <c r="CH1745" s="144">
        <v>-6.3433366000000001E-8</v>
      </c>
      <c r="CI1745" s="136">
        <v>0</v>
      </c>
      <c r="CJ1745" s="203"/>
      <c r="CK1745" s="201"/>
      <c r="CL1745" s="110" t="s">
        <v>6226</v>
      </c>
      <c r="CM1745" s="110"/>
      <c r="CN1745" s="110"/>
    </row>
    <row r="1746" spans="1:92" ht="14.5" customHeight="1">
      <c r="A1746" s="74" t="s">
        <v>6244</v>
      </c>
      <c r="B1746" s="129" t="s">
        <v>6190</v>
      </c>
      <c r="C1746" s="130" t="str">
        <f t="shared" si="945"/>
        <v>F.020.01.112</v>
      </c>
      <c r="D1746" s="131" t="s">
        <v>480</v>
      </c>
      <c r="E1746" s="129" t="s">
        <v>957</v>
      </c>
      <c r="F1746" s="132" t="s">
        <v>6245</v>
      </c>
      <c r="G1746" s="132">
        <v>-0.17279963342769999</v>
      </c>
      <c r="H1746" s="348">
        <f t="shared" si="946"/>
        <v>-0.17279963342769999</v>
      </c>
      <c r="I1746" s="74"/>
      <c r="J1746" s="132">
        <v>6.8340433800000004E-4</v>
      </c>
      <c r="K1746" s="132">
        <v>-2.7006722599999997E-3</v>
      </c>
      <c r="L1746" s="300">
        <v>-1.7417855056999999E-3</v>
      </c>
      <c r="M1746" s="132">
        <v>-0.16904058</v>
      </c>
      <c r="N1746" s="132">
        <v>-4.4200560999999999E-3</v>
      </c>
      <c r="O1746" s="132">
        <v>2.3735357000000002E-3</v>
      </c>
      <c r="P1746" s="132">
        <v>1.8546229000000001E-3</v>
      </c>
      <c r="Q1746" s="132">
        <v>-9.5764019000000005E-4</v>
      </c>
      <c r="R1746" s="132">
        <v>-1.1407405E-4</v>
      </c>
      <c r="S1746" s="132">
        <v>-9.9504322000000002E-5</v>
      </c>
      <c r="T1746" s="132">
        <v>-6.5415185999999998E-4</v>
      </c>
      <c r="U1746" s="132">
        <v>-2.3469906999999999E-4</v>
      </c>
      <c r="V1746" s="132">
        <v>0</v>
      </c>
      <c r="W1746" s="132">
        <v>-1.5021224E-3</v>
      </c>
      <c r="X1746" s="304">
        <v>-4.9640356999999997E-6</v>
      </c>
      <c r="Y1746" s="132">
        <v>0</v>
      </c>
      <c r="Z1746" s="132">
        <v>0</v>
      </c>
      <c r="AA1746" s="74"/>
      <c r="AB1746" s="301">
        <v>-1.2709818045112782</v>
      </c>
      <c r="AC1746" s="338">
        <f t="shared" si="947"/>
        <v>-1.2709818045112782</v>
      </c>
      <c r="AD1746" s="74"/>
      <c r="AE1746" s="136">
        <v>-17.903729999999999</v>
      </c>
      <c r="AF1746" s="136">
        <v>-17.658678999999999</v>
      </c>
      <c r="AG1746" s="136">
        <v>-0.20365</v>
      </c>
      <c r="AH1746" s="136">
        <v>0</v>
      </c>
      <c r="AI1746" s="136">
        <v>0</v>
      </c>
      <c r="AJ1746" s="136">
        <v>-2.0389195999999999E-3</v>
      </c>
      <c r="AK1746" s="136">
        <v>-3.9361898999999999E-2</v>
      </c>
      <c r="AL1746" s="74"/>
      <c r="AM1746" s="133">
        <v>-2.3077950999999999E-2</v>
      </c>
      <c r="AN1746" s="340">
        <f t="shared" si="948"/>
        <v>-2.3077950999999999E-2</v>
      </c>
      <c r="AP1746" s="133">
        <v>-2.1204158000000001E-2</v>
      </c>
      <c r="AQ1746" s="133">
        <v>-9.8804089000000006E-4</v>
      </c>
      <c r="AR1746" s="133">
        <v>-8.8575258000000003E-4</v>
      </c>
      <c r="AS1746" s="134">
        <v>-1.2712324854380003E-6</v>
      </c>
      <c r="AT1746" s="135">
        <v>-3.6539973980545299E-9</v>
      </c>
      <c r="AU1746" s="135">
        <v>-0.12405498441600001</v>
      </c>
      <c r="AV1746" s="302">
        <v>-1.1976559000000001E-6</v>
      </c>
      <c r="AW1746" s="302">
        <v>-3.6142921000000002E-9</v>
      </c>
      <c r="AX1746" s="302">
        <v>-9.8718284000000001E-14</v>
      </c>
      <c r="AY1746" s="302">
        <v>-8.0029125999999994E-11</v>
      </c>
      <c r="AZ1746" s="302">
        <v>-1.0396172E-11</v>
      </c>
      <c r="BA1746" s="302">
        <v>2.7574894999999998E-10</v>
      </c>
      <c r="BB1746" s="302">
        <v>-7.2043025000000003E-8</v>
      </c>
      <c r="BC1746" s="302">
        <v>3.6290933E-11</v>
      </c>
      <c r="BD1746" s="302">
        <v>-6.9344629000000006E-11</v>
      </c>
      <c r="BE1746" s="302">
        <v>-1.1670471E-13</v>
      </c>
      <c r="BF1746" s="302">
        <v>-5.9863852999999997E-16</v>
      </c>
      <c r="BG1746" s="302">
        <v>-2.4730938000000002E-13</v>
      </c>
      <c r="BH1746" s="302">
        <v>-1.4288262999999999E-14</v>
      </c>
      <c r="BI1746" s="302">
        <v>-1.0799079000000001E-14</v>
      </c>
      <c r="BJ1746" s="302">
        <v>-1.2425059E-9</v>
      </c>
      <c r="BK1746" s="302">
        <v>-4.7637818999999996E-10</v>
      </c>
      <c r="BL1746" s="302">
        <v>-6.1631836999999997E-12</v>
      </c>
      <c r="BM1746" s="302">
        <v>-1.1044415999999999E-5</v>
      </c>
      <c r="BN1746" s="303">
        <v>-0.12404394000000001</v>
      </c>
      <c r="BO1746" s="303">
        <v>0</v>
      </c>
      <c r="BP1746" s="303">
        <v>0</v>
      </c>
      <c r="BQ1746" s="303">
        <v>0</v>
      </c>
      <c r="BR1746" s="74"/>
      <c r="BS1746" s="144">
        <v>-5.7634708999999997E-5</v>
      </c>
      <c r="BT1746" s="144">
        <v>-3.7869283000000001E-7</v>
      </c>
      <c r="BU1746" s="144">
        <v>-3.5438344999999999E-5</v>
      </c>
      <c r="BV1746" s="144">
        <v>-7.7019093000000003E-8</v>
      </c>
      <c r="BW1746" s="144">
        <v>-1.3176274E-6</v>
      </c>
      <c r="BX1746" s="144">
        <v>1.9712961000000001E-7</v>
      </c>
      <c r="BY1746" s="144">
        <v>-1.4971426E-10</v>
      </c>
      <c r="BZ1746" s="144">
        <v>2.9131080000000002E-7</v>
      </c>
      <c r="CA1746" s="144">
        <v>-1.5307934000000001E-7</v>
      </c>
      <c r="CB1746" s="144">
        <v>-6.5842588999999994E-8</v>
      </c>
      <c r="CC1746" s="144">
        <v>-7.8140290000000003E-8</v>
      </c>
      <c r="CD1746" s="144">
        <v>-4.4804865999999999E-9</v>
      </c>
      <c r="CE1746" s="144">
        <v>-1.379324E-9</v>
      </c>
      <c r="CF1746" s="144">
        <v>8.2216556999999995E-8</v>
      </c>
      <c r="CG1746" s="144">
        <v>-2.0635938000000001E-5</v>
      </c>
      <c r="CH1746" s="144">
        <v>-5.4671850999999997E-8</v>
      </c>
      <c r="CI1746" s="136">
        <v>0</v>
      </c>
      <c r="CJ1746" s="203"/>
      <c r="CK1746" s="201"/>
      <c r="CL1746" s="110" t="s">
        <v>6246</v>
      </c>
      <c r="CM1746" s="110"/>
      <c r="CN1746" s="110"/>
    </row>
    <row r="1747" spans="1:92" ht="14.5" customHeight="1">
      <c r="A1747" s="74" t="s">
        <v>6247</v>
      </c>
      <c r="B1747" s="129" t="s">
        <v>6190</v>
      </c>
      <c r="C1747" s="130" t="str">
        <f t="shared" si="945"/>
        <v>F.020.01.113</v>
      </c>
      <c r="D1747" s="131" t="s">
        <v>480</v>
      </c>
      <c r="E1747" s="129" t="s">
        <v>957</v>
      </c>
      <c r="F1747" s="132" t="s">
        <v>6248</v>
      </c>
      <c r="G1747" s="132">
        <v>-7.7552832551799997E-2</v>
      </c>
      <c r="H1747" s="348">
        <f t="shared" si="946"/>
        <v>-7.7552832551799997E-2</v>
      </c>
      <c r="I1747" s="74"/>
      <c r="J1747" s="132">
        <v>4.3809022259999999E-3</v>
      </c>
      <c r="K1747" s="132">
        <v>3.4574469699999999E-3</v>
      </c>
      <c r="L1747" s="300">
        <v>-8.7089274780000005E-4</v>
      </c>
      <c r="M1747" s="132">
        <v>-8.4520288999999998E-2</v>
      </c>
      <c r="N1747" s="132">
        <v>-2.2100281000000002E-3</v>
      </c>
      <c r="O1747" s="132">
        <v>5.9945509999999999E-3</v>
      </c>
      <c r="P1747" s="132">
        <v>4.9665114999999996E-3</v>
      </c>
      <c r="Q1747" s="132">
        <v>-4.7882008999999999E-4</v>
      </c>
      <c r="R1747" s="304">
        <v>-5.7037022999999999E-5</v>
      </c>
      <c r="S1747" s="304">
        <v>-4.9752161000000001E-5</v>
      </c>
      <c r="T1747" s="132">
        <v>-3.2707592999999999E-4</v>
      </c>
      <c r="U1747" s="132">
        <v>-1.1734953E-4</v>
      </c>
      <c r="V1747" s="132">
        <v>0</v>
      </c>
      <c r="W1747" s="132">
        <v>-7.5106119999999998E-4</v>
      </c>
      <c r="X1747" s="304">
        <v>-2.4820177999999999E-6</v>
      </c>
      <c r="Y1747" s="132">
        <v>0</v>
      </c>
      <c r="Z1747" s="132">
        <v>0</v>
      </c>
      <c r="AA1747" s="74"/>
      <c r="AB1747" s="301">
        <v>-0.63549089473684206</v>
      </c>
      <c r="AC1747" s="338">
        <f t="shared" si="947"/>
        <v>-0.63549089473684206</v>
      </c>
      <c r="AD1747" s="74"/>
      <c r="AE1747" s="136">
        <v>-8.9518649999999997</v>
      </c>
      <c r="AF1747" s="136">
        <v>-8.8293396000000008</v>
      </c>
      <c r="AG1747" s="136">
        <v>-0.101825</v>
      </c>
      <c r="AH1747" s="136">
        <v>0</v>
      </c>
      <c r="AI1747" s="136">
        <v>0</v>
      </c>
      <c r="AJ1747" s="136">
        <v>-1.0194598E-3</v>
      </c>
      <c r="AK1747" s="136">
        <v>-1.9680949999999999E-2</v>
      </c>
      <c r="AL1747" s="74"/>
      <c r="AM1747" s="133">
        <v>-1.073051E-2</v>
      </c>
      <c r="AN1747" s="340">
        <f t="shared" si="948"/>
        <v>-1.073051E-2</v>
      </c>
      <c r="AP1747" s="133">
        <v>-9.8302519999999994E-3</v>
      </c>
      <c r="AQ1747" s="133">
        <v>-4.5738178E-4</v>
      </c>
      <c r="AR1747" s="133">
        <v>-4.4287629000000001E-4</v>
      </c>
      <c r="AS1747" s="134">
        <v>-5.8934365261879999E-7</v>
      </c>
      <c r="AT1747" s="135">
        <v>-1.6915006460762698E-9</v>
      </c>
      <c r="AU1747" s="135">
        <v>-6.20274912079E-2</v>
      </c>
      <c r="AV1747" s="302">
        <v>-5.9882795999999998E-7</v>
      </c>
      <c r="AW1747" s="302">
        <v>-1.8071460000000001E-9</v>
      </c>
      <c r="AX1747" s="302">
        <v>-4.9359142E-14</v>
      </c>
      <c r="AY1747" s="302">
        <v>-4.0014562999999997E-11</v>
      </c>
      <c r="AZ1747" s="302">
        <v>-5.1980857999999997E-12</v>
      </c>
      <c r="BA1747" s="302">
        <v>7.3847446999999999E-10</v>
      </c>
      <c r="BB1747" s="302">
        <v>9.6504876000000003E-9</v>
      </c>
      <c r="BC1747" s="302">
        <v>1.0328547E-10</v>
      </c>
      <c r="BD1747" s="302">
        <v>1.5685685E-11</v>
      </c>
      <c r="BE1747" s="302">
        <v>-5.8352354000000004E-14</v>
      </c>
      <c r="BF1747" s="302">
        <v>-2.9931926999999998E-16</v>
      </c>
      <c r="BG1747" s="302">
        <v>-1.2365469000000001E-13</v>
      </c>
      <c r="BH1747" s="302">
        <v>-7.1441312999999994E-15</v>
      </c>
      <c r="BI1747" s="302">
        <v>-5.3995397000000002E-15</v>
      </c>
      <c r="BJ1747" s="302">
        <v>-6.2125293999999997E-10</v>
      </c>
      <c r="BK1747" s="302">
        <v>-2.381891E-10</v>
      </c>
      <c r="BL1747" s="302">
        <v>-3.0815918999999999E-12</v>
      </c>
      <c r="BM1747" s="302">
        <v>-5.5222078999999997E-6</v>
      </c>
      <c r="BN1747" s="303">
        <v>-6.2021969000000003E-2</v>
      </c>
      <c r="BO1747" s="303">
        <v>0</v>
      </c>
      <c r="BP1747" s="303">
        <v>0</v>
      </c>
      <c r="BQ1747" s="303">
        <v>0</v>
      </c>
      <c r="BR1747" s="74"/>
      <c r="BS1747" s="144">
        <v>-2.6362440999999999E-5</v>
      </c>
      <c r="BT1747" s="144">
        <v>3.5557080999999997E-7</v>
      </c>
      <c r="BU1747" s="144">
        <v>-1.7719172000000001E-5</v>
      </c>
      <c r="BV1747" s="144">
        <v>-3.8509546E-8</v>
      </c>
      <c r="BW1747" s="144">
        <v>-4.9989051999999999E-7</v>
      </c>
      <c r="BX1747" s="144">
        <v>4.8738206999999995E-7</v>
      </c>
      <c r="BY1747" s="144">
        <v>-7.4857129999999998E-11</v>
      </c>
      <c r="BZ1747" s="144">
        <v>7.3579633000000004E-7</v>
      </c>
      <c r="CA1747" s="144">
        <v>-7.6539669E-8</v>
      </c>
      <c r="CB1747" s="144">
        <v>-3.2921294000000002E-8</v>
      </c>
      <c r="CC1747" s="144">
        <v>-3.9070145000000002E-8</v>
      </c>
      <c r="CD1747" s="144">
        <v>-2.2402432999999999E-9</v>
      </c>
      <c r="CE1747" s="144">
        <v>-6.8966201000000004E-10</v>
      </c>
      <c r="CF1747" s="144">
        <v>8.1322329E-7</v>
      </c>
      <c r="CG1747" s="144">
        <v>-1.0317969E-5</v>
      </c>
      <c r="CH1747" s="144">
        <v>-2.7335926E-8</v>
      </c>
      <c r="CI1747" s="136">
        <v>0</v>
      </c>
      <c r="CJ1747" s="203"/>
      <c r="CK1747" s="201"/>
      <c r="CL1747" s="110" t="s">
        <v>6249</v>
      </c>
      <c r="CM1747" s="110"/>
      <c r="CN1747" s="110"/>
    </row>
    <row r="1748" spans="1:92" ht="14.5" customHeight="1">
      <c r="B1748" s="129" t="s">
        <v>6190</v>
      </c>
      <c r="C1748" s="127" t="s">
        <v>494</v>
      </c>
      <c r="D1748" s="127" t="s">
        <v>495</v>
      </c>
      <c r="G1748" s="74"/>
      <c r="H1748" s="74"/>
      <c r="I1748" s="74"/>
      <c r="J1748" s="74"/>
      <c r="K1748" s="74"/>
      <c r="L1748" s="74"/>
      <c r="M1748" s="74"/>
      <c r="N1748" s="74"/>
      <c r="O1748" s="74"/>
      <c r="P1748" s="74"/>
      <c r="Q1748" s="74"/>
      <c r="R1748" s="74"/>
      <c r="S1748" s="74"/>
      <c r="T1748" s="74"/>
      <c r="U1748" s="74"/>
      <c r="V1748" s="74"/>
      <c r="W1748" s="74"/>
      <c r="X1748" s="74"/>
      <c r="Y1748" s="74"/>
      <c r="Z1748" s="74"/>
      <c r="AA1748" s="74"/>
      <c r="AB1748" s="74"/>
      <c r="AC1748" s="74"/>
      <c r="AD1748" s="74"/>
      <c r="AE1748" s="74"/>
      <c r="AF1748" s="74"/>
      <c r="AG1748" s="74"/>
      <c r="AH1748" s="74"/>
      <c r="AI1748" s="74"/>
      <c r="AJ1748" s="74"/>
      <c r="AK1748" s="74"/>
      <c r="AL1748" s="74"/>
      <c r="AM1748" s="74"/>
      <c r="AN1748" s="74"/>
      <c r="AP1748" s="74"/>
      <c r="AQ1748" s="74"/>
      <c r="AR1748" s="74"/>
      <c r="AS1748" s="74"/>
      <c r="AT1748" s="74"/>
      <c r="AU1748" s="74"/>
      <c r="AV1748" s="74"/>
      <c r="AW1748" s="74"/>
      <c r="AX1748" s="74"/>
      <c r="AY1748" s="74"/>
      <c r="AZ1748" s="74"/>
      <c r="BA1748" s="74"/>
      <c r="BB1748" s="74"/>
      <c r="BC1748" s="74"/>
      <c r="BD1748" s="74"/>
      <c r="BE1748" s="74"/>
      <c r="BF1748" s="74"/>
      <c r="BG1748" s="74"/>
      <c r="BH1748" s="74"/>
      <c r="BI1748" s="74"/>
      <c r="BJ1748" s="74"/>
      <c r="BK1748" s="74"/>
      <c r="BL1748" s="74"/>
      <c r="BM1748" s="74"/>
      <c r="BN1748" s="74"/>
      <c r="BO1748" s="74"/>
      <c r="BP1748" s="74"/>
      <c r="BQ1748" s="74"/>
      <c r="BR1748" s="74"/>
      <c r="BS1748" s="74"/>
      <c r="BT1748" s="74"/>
      <c r="BU1748" s="74"/>
      <c r="BV1748" s="74"/>
      <c r="BW1748" s="74"/>
      <c r="BX1748" s="74"/>
      <c r="BY1748" s="74"/>
      <c r="BZ1748" s="74"/>
      <c r="CA1748" s="74"/>
      <c r="CB1748" s="74"/>
      <c r="CC1748" s="74"/>
      <c r="CD1748" s="74"/>
      <c r="CE1748" s="74"/>
      <c r="CF1748" s="74"/>
      <c r="CG1748" s="74"/>
      <c r="CH1748" s="74"/>
      <c r="CI1748" s="74"/>
      <c r="CJ1748" s="124"/>
      <c r="CK1748" s="202"/>
      <c r="CL1748" s="89"/>
      <c r="CM1748" s="110"/>
      <c r="CN1748" s="110"/>
    </row>
    <row r="1749" spans="1:92" ht="14.5" customHeight="1">
      <c r="A1749" s="74" t="s">
        <v>6250</v>
      </c>
      <c r="B1749" s="129" t="s">
        <v>6190</v>
      </c>
      <c r="C1749" s="130" t="str">
        <f t="shared" ref="C1749:C1773" si="949">MID(A1749,1,12)</f>
        <v>F.030.01.101</v>
      </c>
      <c r="D1749" s="131" t="s">
        <v>495</v>
      </c>
      <c r="E1749" s="129" t="s">
        <v>957</v>
      </c>
      <c r="F1749" s="132" t="s">
        <v>6251</v>
      </c>
      <c r="G1749" s="132">
        <v>-1.6550843996E-2</v>
      </c>
      <c r="H1749" s="348">
        <f t="shared" ref="H1749:H1773" si="950">G1749</f>
        <v>-1.6550843996E-2</v>
      </c>
      <c r="I1749" s="74"/>
      <c r="J1749" s="132">
        <v>-3.4198336399999998E-3</v>
      </c>
      <c r="K1749" s="132">
        <v>-1.2646356609999999E-2</v>
      </c>
      <c r="L1749" s="300">
        <v>-4.250626546E-3</v>
      </c>
      <c r="M1749" s="132">
        <v>3.7659728000000001E-3</v>
      </c>
      <c r="N1749" s="132">
        <v>-1.0786637E-2</v>
      </c>
      <c r="O1749" s="132">
        <v>-2.6333751000000001E-4</v>
      </c>
      <c r="P1749" s="132">
        <v>-5.6160987000000002E-4</v>
      </c>
      <c r="Q1749" s="132">
        <v>-2.3370104000000002E-3</v>
      </c>
      <c r="R1749" s="132">
        <v>-2.7838454999999998E-4</v>
      </c>
      <c r="S1749" s="132">
        <v>-2.4282882E-4</v>
      </c>
      <c r="T1749" s="132">
        <v>-1.5963821E-3</v>
      </c>
      <c r="U1749" s="132">
        <v>-5.7275599000000004E-4</v>
      </c>
      <c r="V1749" s="132">
        <v>0</v>
      </c>
      <c r="W1749" s="132">
        <v>-3.6657564000000002E-3</v>
      </c>
      <c r="X1749" s="304">
        <v>-1.2114156E-5</v>
      </c>
      <c r="Y1749" s="132">
        <v>0</v>
      </c>
      <c r="Z1749" s="132">
        <v>0</v>
      </c>
      <c r="AA1749" s="74"/>
      <c r="AB1749" s="301">
        <v>2.8315584962406014E-2</v>
      </c>
      <c r="AC1749" s="338">
        <f t="shared" ref="AC1749:AC1773" si="951">AB1749</f>
        <v>2.8315584962406014E-2</v>
      </c>
      <c r="AD1749" s="74"/>
      <c r="AE1749" s="136">
        <v>-43.691986999999997</v>
      </c>
      <c r="AF1749" s="136">
        <v>-43.093969000000001</v>
      </c>
      <c r="AG1749" s="136">
        <v>-0.49698432999999997</v>
      </c>
      <c r="AH1749" s="136">
        <v>0</v>
      </c>
      <c r="AI1749" s="136">
        <v>0</v>
      </c>
      <c r="AJ1749" s="136">
        <v>-4.9757478999999999E-3</v>
      </c>
      <c r="AK1749" s="136">
        <v>-9.6058172999999997E-2</v>
      </c>
      <c r="AL1749" s="74"/>
      <c r="AM1749" s="133">
        <v>-6.5181409000000003E-3</v>
      </c>
      <c r="AN1749" s="340">
        <f t="shared" ref="AN1749:AN1773" si="952">AM1749</f>
        <v>-6.5181409000000003E-3</v>
      </c>
      <c r="AP1749" s="133">
        <v>-4.2690660000000002E-3</v>
      </c>
      <c r="AQ1749" s="145">
        <v>-8.7497920999999999E-5</v>
      </c>
      <c r="AR1749" s="133">
        <v>-2.161577E-3</v>
      </c>
      <c r="AS1749" s="134">
        <v>-2.5593920522099998E-7</v>
      </c>
      <c r="AT1749" s="135">
        <v>-3.2358698262269996E-10</v>
      </c>
      <c r="AU1749" s="135">
        <v>-0.30274187262199997</v>
      </c>
      <c r="AV1749" s="302">
        <v>-1.8101058E-8</v>
      </c>
      <c r="AW1749" s="302">
        <v>-5.6262763E-11</v>
      </c>
      <c r="AX1749" s="302">
        <v>-1.4655814E-15</v>
      </c>
      <c r="AY1749" s="302">
        <v>-1.9530185000000001E-10</v>
      </c>
      <c r="AZ1749" s="302">
        <v>-2.5370657E-11</v>
      </c>
      <c r="BA1749" s="302">
        <v>-8.3556513999999998E-11</v>
      </c>
      <c r="BB1749" s="302">
        <v>-2.3333917999999999E-7</v>
      </c>
      <c r="BC1749" s="302">
        <v>-1.8674857000000001E-11</v>
      </c>
      <c r="BD1749" s="302">
        <v>-2.3265634000000001E-10</v>
      </c>
      <c r="BE1749" s="302">
        <v>-2.8480437000000002E-13</v>
      </c>
      <c r="BF1749" s="302">
        <v>-1.4609083E-15</v>
      </c>
      <c r="BG1749" s="302">
        <v>-6.0352999999999995E-13</v>
      </c>
      <c r="BH1749" s="302">
        <v>-3.4868855999999998E-14</v>
      </c>
      <c r="BI1749" s="302">
        <v>-2.6353907E-14</v>
      </c>
      <c r="BJ1749" s="302">
        <v>-3.0321921999999999E-9</v>
      </c>
      <c r="BK1749" s="302">
        <v>-1.1625460000000001E-9</v>
      </c>
      <c r="BL1749" s="302">
        <v>-1.5040539000000001E-11</v>
      </c>
      <c r="BM1749" s="302">
        <v>-2.6952622E-5</v>
      </c>
      <c r="BN1749" s="303">
        <v>-0.30271492</v>
      </c>
      <c r="BO1749" s="303">
        <v>0</v>
      </c>
      <c r="BP1749" s="303">
        <v>0</v>
      </c>
      <c r="BQ1749" s="303">
        <v>0</v>
      </c>
      <c r="BR1749" s="74"/>
      <c r="BS1749" s="144">
        <v>-5.6470256E-5</v>
      </c>
      <c r="BT1749" s="144">
        <v>-1.6105105000000001E-6</v>
      </c>
      <c r="BU1749" s="144">
        <v>7.8951363999999995E-7</v>
      </c>
      <c r="BV1749" s="144">
        <v>-1.8795621000000001E-7</v>
      </c>
      <c r="BW1749" s="144">
        <v>-3.4156906E-6</v>
      </c>
      <c r="BX1749" s="144">
        <v>-8.6654892000000006E-9</v>
      </c>
      <c r="BY1749" s="144">
        <v>-3.6536038000000001E-10</v>
      </c>
      <c r="BZ1749" s="144">
        <v>-3.2405800000000002E-8</v>
      </c>
      <c r="CA1749" s="144">
        <v>-3.7357246000000001E-7</v>
      </c>
      <c r="CB1749" s="144">
        <v>-1.6068124000000001E-7</v>
      </c>
      <c r="CC1749" s="144">
        <v>-1.9069236000000001E-7</v>
      </c>
      <c r="CD1749" s="144">
        <v>-1.0934110000000001E-8</v>
      </c>
      <c r="CE1749" s="144">
        <v>-3.3660811E-9</v>
      </c>
      <c r="CF1749" s="144">
        <v>-7.7188292999999999E-7</v>
      </c>
      <c r="CG1749" s="144">
        <v>-5.0359626000000003E-5</v>
      </c>
      <c r="CH1749" s="144">
        <v>-1.3342035000000001E-7</v>
      </c>
      <c r="CI1749" s="136">
        <v>0</v>
      </c>
      <c r="CJ1749" s="205"/>
      <c r="CK1749" s="201"/>
      <c r="CL1749" s="110" t="s">
        <v>6252</v>
      </c>
    </row>
    <row r="1750" spans="1:92" ht="14.5" customHeight="1">
      <c r="A1750" s="74" t="s">
        <v>6253</v>
      </c>
      <c r="B1750" s="129" t="s">
        <v>6190</v>
      </c>
      <c r="C1750" s="130" t="str">
        <f t="shared" si="949"/>
        <v>F.030.01.102</v>
      </c>
      <c r="D1750" s="131" t="s">
        <v>495</v>
      </c>
      <c r="E1750" s="129" t="s">
        <v>957</v>
      </c>
      <c r="F1750" s="132" t="s">
        <v>6254</v>
      </c>
      <c r="G1750" s="132">
        <v>-0.50721770266099997</v>
      </c>
      <c r="H1750" s="348">
        <f t="shared" si="950"/>
        <v>-0.50721770266099997</v>
      </c>
      <c r="I1750" s="74"/>
      <c r="J1750" s="132">
        <v>-4.0673028999999999E-3</v>
      </c>
      <c r="K1750" s="132">
        <v>-1.4887999690000001E-2</v>
      </c>
      <c r="L1750" s="300">
        <v>-4.9797200710000001E-3</v>
      </c>
      <c r="M1750" s="132">
        <v>-0.48328268000000002</v>
      </c>
      <c r="N1750" s="132">
        <v>-1.2636827E-2</v>
      </c>
      <c r="O1750" s="132">
        <v>-3.8096929000000002E-4</v>
      </c>
      <c r="P1750" s="132">
        <v>-7.1881913000000001E-4</v>
      </c>
      <c r="Q1750" s="132">
        <v>-2.7378686999999999E-3</v>
      </c>
      <c r="R1750" s="132">
        <v>-3.2613477000000002E-4</v>
      </c>
      <c r="S1750" s="132">
        <v>-2.8448029999999998E-4</v>
      </c>
      <c r="T1750" s="132">
        <v>-1.8702034000000001E-3</v>
      </c>
      <c r="U1750" s="132">
        <v>-6.7099862000000003E-4</v>
      </c>
      <c r="V1750" s="132">
        <v>0</v>
      </c>
      <c r="W1750" s="132">
        <v>-4.2945294000000002E-3</v>
      </c>
      <c r="X1750" s="304">
        <v>-1.4192051E-5</v>
      </c>
      <c r="Y1750" s="132">
        <v>0</v>
      </c>
      <c r="Z1750" s="132">
        <v>0</v>
      </c>
      <c r="AA1750" s="74"/>
      <c r="AB1750" s="301">
        <v>-3.6337043609022555</v>
      </c>
      <c r="AC1750" s="338">
        <f t="shared" si="951"/>
        <v>-3.6337043609022555</v>
      </c>
      <c r="AD1750" s="74"/>
      <c r="AE1750" s="136">
        <v>-51.186304999999997</v>
      </c>
      <c r="AF1750" s="136">
        <v>-50.485711000000002</v>
      </c>
      <c r="AG1750" s="136">
        <v>-0.58223013000000001</v>
      </c>
      <c r="AH1750" s="136">
        <v>0</v>
      </c>
      <c r="AI1750" s="136">
        <v>0</v>
      </c>
      <c r="AJ1750" s="136">
        <v>-5.8292188E-3</v>
      </c>
      <c r="AK1750" s="136">
        <v>-0.11253465999999999</v>
      </c>
      <c r="AL1750" s="74"/>
      <c r="AM1750" s="133">
        <v>-6.7184432000000002E-2</v>
      </c>
      <c r="AN1750" s="340">
        <f t="shared" si="952"/>
        <v>-6.7184432000000002E-2</v>
      </c>
      <c r="AP1750" s="133">
        <v>-6.1772687999999999E-2</v>
      </c>
      <c r="AQ1750" s="133">
        <v>-2.8793998999999998E-3</v>
      </c>
      <c r="AR1750" s="133">
        <v>-2.5323439000000001E-3</v>
      </c>
      <c r="AS1750" s="134">
        <v>-3.7033985199379998E-6</v>
      </c>
      <c r="AT1750" s="135">
        <v>-1.06486680465392E-8</v>
      </c>
      <c r="AU1750" s="135">
        <v>-0.35467001570200002</v>
      </c>
      <c r="AV1750" s="302">
        <v>-3.4240674999999998E-6</v>
      </c>
      <c r="AW1750" s="302">
        <v>-1.0333168E-8</v>
      </c>
      <c r="AX1750" s="302">
        <v>-2.8223304000000001E-13</v>
      </c>
      <c r="AY1750" s="302">
        <v>-2.2880122000000001E-10</v>
      </c>
      <c r="AZ1750" s="302">
        <v>-2.9722387999999997E-11</v>
      </c>
      <c r="BA1750" s="302">
        <v>-1.0694083E-10</v>
      </c>
      <c r="BB1750" s="302">
        <v>-2.7405130999999998E-7</v>
      </c>
      <c r="BC1750" s="302">
        <v>-2.3161306999999999E-11</v>
      </c>
      <c r="BD1750" s="302">
        <v>-2.7332198000000002E-10</v>
      </c>
      <c r="BE1750" s="302">
        <v>-3.3365577000000001E-13</v>
      </c>
      <c r="BF1750" s="302">
        <v>-1.7114921999999999E-15</v>
      </c>
      <c r="BG1750" s="302">
        <v>-7.0705117000000003E-13</v>
      </c>
      <c r="BH1750" s="302">
        <v>-4.0849776E-14</v>
      </c>
      <c r="BI1750" s="302">
        <v>-3.0874291000000002E-14</v>
      </c>
      <c r="BJ1750" s="302">
        <v>-3.5522924999999999E-9</v>
      </c>
      <c r="BK1750" s="302">
        <v>-1.361953E-9</v>
      </c>
      <c r="BL1750" s="302">
        <v>-1.7620384000000002E-11</v>
      </c>
      <c r="BM1750" s="302">
        <v>-3.1575702000000002E-5</v>
      </c>
      <c r="BN1750" s="303">
        <v>-0.35463844</v>
      </c>
      <c r="BO1750" s="303">
        <v>0</v>
      </c>
      <c r="BP1750" s="303">
        <v>0</v>
      </c>
      <c r="BQ1750" s="303">
        <v>0</v>
      </c>
      <c r="BR1750" s="74"/>
      <c r="BS1750" s="136">
        <v>-1.6843564E-4</v>
      </c>
      <c r="BT1750" s="144">
        <v>-1.8949681E-6</v>
      </c>
      <c r="BU1750" s="136">
        <v>-1.0131732E-4</v>
      </c>
      <c r="BV1750" s="144">
        <v>-2.2019561000000001E-7</v>
      </c>
      <c r="BW1750" s="144">
        <v>-4.0039659999999996E-6</v>
      </c>
      <c r="BX1750" s="144">
        <v>-1.6012069E-8</v>
      </c>
      <c r="BY1750" s="144">
        <v>-4.2802923E-10</v>
      </c>
      <c r="BZ1750" s="144">
        <v>-4.6858795999999997E-8</v>
      </c>
      <c r="CA1750" s="144">
        <v>-4.3764990000000001E-7</v>
      </c>
      <c r="CB1750" s="144">
        <v>-1.8824227E-7</v>
      </c>
      <c r="CC1750" s="144">
        <v>-2.2340109000000001E-7</v>
      </c>
      <c r="CD1750" s="144">
        <v>-1.2809596E-8</v>
      </c>
      <c r="CE1750" s="144">
        <v>-3.9434520000000003E-9</v>
      </c>
      <c r="CF1750" s="144">
        <v>-9.1591828000000002E-7</v>
      </c>
      <c r="CG1750" s="144">
        <v>-5.8997618000000002E-5</v>
      </c>
      <c r="CH1750" s="144">
        <v>-1.5630542000000001E-7</v>
      </c>
      <c r="CI1750" s="136">
        <v>0</v>
      </c>
      <c r="CJ1750" s="203"/>
      <c r="CK1750" s="201"/>
      <c r="CL1750" s="110" t="s">
        <v>6252</v>
      </c>
      <c r="CM1750" s="110"/>
      <c r="CN1750" s="110"/>
    </row>
    <row r="1751" spans="1:92" ht="14.5" customHeight="1">
      <c r="A1751" s="74" t="s">
        <v>6255</v>
      </c>
      <c r="B1751" s="129" t="s">
        <v>6190</v>
      </c>
      <c r="C1751" s="130" t="str">
        <f t="shared" si="949"/>
        <v>F.030.01.103</v>
      </c>
      <c r="D1751" s="131" t="s">
        <v>495</v>
      </c>
      <c r="E1751" s="129" t="s">
        <v>957</v>
      </c>
      <c r="F1751" s="132" t="s">
        <v>6256</v>
      </c>
      <c r="G1751" s="132">
        <v>-0.16626251595449998</v>
      </c>
      <c r="H1751" s="348">
        <f t="shared" si="950"/>
        <v>-0.16626251595449998</v>
      </c>
      <c r="I1751" s="74"/>
      <c r="J1751" s="132">
        <v>9.7231126000000098E-5</v>
      </c>
      <c r="K1751" s="132">
        <v>-3.2406985899999996E-3</v>
      </c>
      <c r="L1751" s="300">
        <v>-1.6636284905000001E-3</v>
      </c>
      <c r="M1751" s="132">
        <v>-0.16145541999999999</v>
      </c>
      <c r="N1751" s="132">
        <v>-4.2217202999999997E-3</v>
      </c>
      <c r="O1751" s="132">
        <v>1.6058206E-3</v>
      </c>
      <c r="P1751" s="132">
        <v>1.215895E-3</v>
      </c>
      <c r="Q1751" s="132">
        <v>-9.1466914999999995E-4</v>
      </c>
      <c r="R1751" s="132">
        <v>-1.0895534E-4</v>
      </c>
      <c r="S1751" s="132">
        <v>-9.5039384000000006E-5</v>
      </c>
      <c r="T1751" s="132">
        <v>-6.2479889E-4</v>
      </c>
      <c r="U1751" s="132">
        <v>-2.2416769999999999E-4</v>
      </c>
      <c r="V1751" s="132">
        <v>0</v>
      </c>
      <c r="W1751" s="132">
        <v>-1.4347195000000001E-3</v>
      </c>
      <c r="X1751" s="304">
        <v>-4.7412904999999997E-6</v>
      </c>
      <c r="Y1751" s="132">
        <v>0</v>
      </c>
      <c r="Z1751" s="132">
        <v>0</v>
      </c>
      <c r="AA1751" s="74"/>
      <c r="AB1751" s="301">
        <v>-1.2139505263157893</v>
      </c>
      <c r="AC1751" s="338">
        <f t="shared" si="951"/>
        <v>-1.2139505263157893</v>
      </c>
      <c r="AD1751" s="74"/>
      <c r="AE1751" s="136">
        <v>-17.100356999999999</v>
      </c>
      <c r="AF1751" s="136">
        <v>-16.866302999999998</v>
      </c>
      <c r="AG1751" s="136">
        <v>-0.19451186000000001</v>
      </c>
      <c r="AH1751" s="136">
        <v>0</v>
      </c>
      <c r="AI1751" s="136">
        <v>0</v>
      </c>
      <c r="AJ1751" s="136">
        <v>-1.9474296000000001E-3</v>
      </c>
      <c r="AK1751" s="136">
        <v>-3.7595660000000003E-2</v>
      </c>
      <c r="AL1751" s="74"/>
      <c r="AM1751" s="133">
        <v>-2.2153590000000001E-2</v>
      </c>
      <c r="AN1751" s="340">
        <f t="shared" si="952"/>
        <v>-2.2153590000000001E-2</v>
      </c>
      <c r="AP1751" s="133">
        <v>-2.0358838000000001E-2</v>
      </c>
      <c r="AQ1751" s="133">
        <v>-9.4874460000000005E-4</v>
      </c>
      <c r="AR1751" s="133">
        <v>-8.4600726999999997E-4</v>
      </c>
      <c r="AS1751" s="134">
        <v>-1.2205538028026998E-6</v>
      </c>
      <c r="AT1751" s="135">
        <v>-3.5086708737415501E-9</v>
      </c>
      <c r="AU1751" s="135">
        <v>-0.11848840883300001</v>
      </c>
      <c r="AV1751" s="302">
        <v>-1.1439149E-6</v>
      </c>
      <c r="AW1751" s="302">
        <v>-3.4521122999999999E-9</v>
      </c>
      <c r="AX1751" s="302">
        <v>-9.4288616999999998E-14</v>
      </c>
      <c r="AY1751" s="302">
        <v>-7.6438075999999997E-11</v>
      </c>
      <c r="AZ1751" s="302">
        <v>-9.9296767000000007E-12</v>
      </c>
      <c r="BA1751" s="302">
        <v>1.8077559999999999E-10</v>
      </c>
      <c r="BB1751" s="302">
        <v>-7.5091555999999999E-8</v>
      </c>
      <c r="BC1751" s="302">
        <v>2.2953262999999999E-11</v>
      </c>
      <c r="BD1751" s="302">
        <v>-7.3158703999999998E-11</v>
      </c>
      <c r="BE1751" s="302">
        <v>-1.1146796E-13</v>
      </c>
      <c r="BF1751" s="302">
        <v>-5.7177655000000002E-16</v>
      </c>
      <c r="BG1751" s="302">
        <v>-2.3621215999999997E-13</v>
      </c>
      <c r="BH1751" s="302">
        <v>-1.3647122999999999E-14</v>
      </c>
      <c r="BI1751" s="302">
        <v>-1.0314505000000001E-14</v>
      </c>
      <c r="BJ1751" s="302">
        <v>-1.1867524E-9</v>
      </c>
      <c r="BK1751" s="302">
        <v>-4.5500225000000002E-10</v>
      </c>
      <c r="BL1751" s="302">
        <v>-5.8866306000000003E-12</v>
      </c>
      <c r="BM1751" s="302">
        <v>-1.0548833E-5</v>
      </c>
      <c r="BN1751" s="303">
        <v>-0.11847786</v>
      </c>
      <c r="BO1751" s="303">
        <v>0</v>
      </c>
      <c r="BP1751" s="303">
        <v>0</v>
      </c>
      <c r="BQ1751" s="303">
        <v>0</v>
      </c>
      <c r="BR1751" s="74"/>
      <c r="BS1751" s="144">
        <v>-5.5386158E-5</v>
      </c>
      <c r="BT1751" s="144">
        <v>-4.3664220000000001E-7</v>
      </c>
      <c r="BU1751" s="144">
        <v>-3.3848162999999998E-5</v>
      </c>
      <c r="BV1751" s="144">
        <v>-7.3563108000000003E-8</v>
      </c>
      <c r="BW1751" s="144">
        <v>-1.2803597E-6</v>
      </c>
      <c r="BX1751" s="144">
        <v>1.3481033999999999E-7</v>
      </c>
      <c r="BY1751" s="144">
        <v>-1.4299631E-10</v>
      </c>
      <c r="BZ1751" s="144">
        <v>1.9707759000000001E-7</v>
      </c>
      <c r="CA1751" s="144">
        <v>-1.4621039E-7</v>
      </c>
      <c r="CB1751" s="144">
        <v>-6.2888114000000004E-8</v>
      </c>
      <c r="CC1751" s="144">
        <v>-7.4633995E-8</v>
      </c>
      <c r="CD1751" s="144">
        <v>-4.2794391E-9</v>
      </c>
      <c r="CE1751" s="144">
        <v>-1.3174313000000001E-9</v>
      </c>
      <c r="CF1751" s="144">
        <v>-2.7660958999999999E-8</v>
      </c>
      <c r="CG1751" s="144">
        <v>-1.9709966E-5</v>
      </c>
      <c r="CH1751" s="144">
        <v>-5.2218627000000003E-8</v>
      </c>
      <c r="CI1751" s="136">
        <v>0</v>
      </c>
      <c r="CJ1751" s="203"/>
      <c r="CK1751" s="201"/>
      <c r="CL1751" s="110" t="s">
        <v>6257</v>
      </c>
      <c r="CM1751" s="110"/>
      <c r="CN1751" s="110"/>
    </row>
    <row r="1752" spans="1:92" ht="14.5" customHeight="1">
      <c r="A1752" s="74" t="s">
        <v>6258</v>
      </c>
      <c r="B1752" s="129" t="s">
        <v>6190</v>
      </c>
      <c r="C1752" s="130" t="str">
        <f t="shared" si="949"/>
        <v>F.030.01.104</v>
      </c>
      <c r="D1752" s="131" t="s">
        <v>495</v>
      </c>
      <c r="E1752" s="129" t="s">
        <v>957</v>
      </c>
      <c r="F1752" s="132" t="s">
        <v>6259</v>
      </c>
      <c r="G1752" s="132">
        <v>-7.5011926369999999E-3</v>
      </c>
      <c r="H1752" s="348">
        <f t="shared" si="950"/>
        <v>-7.5011926369999999E-3</v>
      </c>
      <c r="I1752" s="74"/>
      <c r="J1752" s="132">
        <v>-3.5681261199999995E-3</v>
      </c>
      <c r="K1752" s="132">
        <v>-1.2660676040000001E-2</v>
      </c>
      <c r="L1752" s="300">
        <v>-4.1702364770000002E-3</v>
      </c>
      <c r="M1752" s="132">
        <v>1.2897845999999999E-2</v>
      </c>
      <c r="N1752" s="132">
        <v>-1.0582634E-2</v>
      </c>
      <c r="O1752" s="132">
        <v>-5.1185154000000003E-4</v>
      </c>
      <c r="P1752" s="132">
        <v>-7.6395862000000004E-4</v>
      </c>
      <c r="Q1752" s="132">
        <v>-2.2928115999999998E-3</v>
      </c>
      <c r="R1752" s="132">
        <v>-2.7311959000000003E-4</v>
      </c>
      <c r="S1752" s="132">
        <v>-2.3823631E-4</v>
      </c>
      <c r="T1752" s="132">
        <v>-1.5661905E-3</v>
      </c>
      <c r="U1752" s="132">
        <v>-5.6192372999999999E-4</v>
      </c>
      <c r="V1752" s="132">
        <v>0</v>
      </c>
      <c r="W1752" s="132">
        <v>-3.5964276999999999E-3</v>
      </c>
      <c r="X1752" s="304">
        <v>-1.1885047000000001E-5</v>
      </c>
      <c r="Y1752" s="132">
        <v>0</v>
      </c>
      <c r="Z1752" s="132">
        <v>0</v>
      </c>
      <c r="AA1752" s="74"/>
      <c r="AB1752" s="301">
        <v>9.6976285714285709E-2</v>
      </c>
      <c r="AC1752" s="338">
        <f t="shared" si="951"/>
        <v>9.6976285714285709E-2</v>
      </c>
      <c r="AD1752" s="74"/>
      <c r="AE1752" s="136">
        <v>-42.865661000000003</v>
      </c>
      <c r="AF1752" s="136">
        <v>-42.278953000000001</v>
      </c>
      <c r="AG1752" s="136">
        <v>-0.48758509</v>
      </c>
      <c r="AH1752" s="136">
        <v>0</v>
      </c>
      <c r="AI1752" s="136">
        <v>0</v>
      </c>
      <c r="AJ1752" s="136">
        <v>-4.8816440000000001E-3</v>
      </c>
      <c r="AK1752" s="136">
        <v>-9.4241469999999994E-2</v>
      </c>
      <c r="AL1752" s="74"/>
      <c r="AM1752" s="133">
        <v>-5.3140111E-3</v>
      </c>
      <c r="AN1752" s="340">
        <f t="shared" si="952"/>
        <v>-5.3140111E-3</v>
      </c>
      <c r="AP1752" s="133">
        <v>-3.1579313000000002E-3</v>
      </c>
      <c r="AQ1752" s="145">
        <v>-3.5383647E-5</v>
      </c>
      <c r="AR1752" s="133">
        <v>-2.1206961000000001E-3</v>
      </c>
      <c r="AS1752" s="134">
        <v>-1.8932441852399998E-7</v>
      </c>
      <c r="AT1752" s="135">
        <v>-1.3085667723770001E-10</v>
      </c>
      <c r="AU1752" s="135">
        <v>-0.29701625288</v>
      </c>
      <c r="AV1752" s="302">
        <v>4.6455369000000003E-8</v>
      </c>
      <c r="AW1752" s="302">
        <v>1.3855072E-10</v>
      </c>
      <c r="AX1752" s="302">
        <v>3.8556471E-15</v>
      </c>
      <c r="AY1752" s="302">
        <v>-1.9160819999999999E-10</v>
      </c>
      <c r="AZ1752" s="302">
        <v>-2.4890834000000001E-11</v>
      </c>
      <c r="BA1752" s="302">
        <v>-1.1364339E-10</v>
      </c>
      <c r="BB1752" s="302">
        <v>-2.3133424E-7</v>
      </c>
      <c r="BC1752" s="302">
        <v>-2.2810747000000001E-11</v>
      </c>
      <c r="BD1752" s="302">
        <v>-2.3091139E-10</v>
      </c>
      <c r="BE1752" s="302">
        <v>-2.7941799999999999E-13</v>
      </c>
      <c r="BF1752" s="302">
        <v>-1.4332787999999999E-15</v>
      </c>
      <c r="BG1752" s="302">
        <v>-5.9211572000000002E-13</v>
      </c>
      <c r="BH1752" s="302">
        <v>-3.4209398000000001E-14</v>
      </c>
      <c r="BI1752" s="302">
        <v>-2.5855488000000001E-14</v>
      </c>
      <c r="BJ1752" s="302">
        <v>-2.9748457999999998E-9</v>
      </c>
      <c r="BK1752" s="302">
        <v>-1.1405593E-9</v>
      </c>
      <c r="BL1752" s="302">
        <v>-1.4756084000000001E-11</v>
      </c>
      <c r="BM1752" s="302">
        <v>-2.6442879999999999E-5</v>
      </c>
      <c r="BN1752" s="303">
        <v>-0.29698981000000002</v>
      </c>
      <c r="BO1752" s="303">
        <v>0</v>
      </c>
      <c r="BP1752" s="303">
        <v>0</v>
      </c>
      <c r="BQ1752" s="303">
        <v>0</v>
      </c>
      <c r="BR1752" s="74"/>
      <c r="BS1752" s="144">
        <v>-5.3602323000000003E-5</v>
      </c>
      <c r="BT1752" s="144">
        <v>-1.6087829E-6</v>
      </c>
      <c r="BU1752" s="144">
        <v>2.7039560999999999E-6</v>
      </c>
      <c r="BV1752" s="144">
        <v>-1.8440148000000001E-7</v>
      </c>
      <c r="BW1752" s="144">
        <v>-3.3594705999999998E-6</v>
      </c>
      <c r="BX1752" s="144">
        <v>-2.900232E-8</v>
      </c>
      <c r="BY1752" s="144">
        <v>-3.5845049E-10</v>
      </c>
      <c r="BZ1752" s="144">
        <v>-6.2908600000000003E-8</v>
      </c>
      <c r="CA1752" s="144">
        <v>-3.6650725999999998E-7</v>
      </c>
      <c r="CB1752" s="144">
        <v>-1.5764235E-7</v>
      </c>
      <c r="CC1752" s="144">
        <v>-1.8708589000000001E-7</v>
      </c>
      <c r="CD1752" s="144">
        <v>-1.0727319E-8</v>
      </c>
      <c r="CE1752" s="144">
        <v>-3.3024199999999999E-9</v>
      </c>
      <c r="CF1752" s="144">
        <v>-7.9799509E-7</v>
      </c>
      <c r="CG1752" s="144">
        <v>-4.9407197999999998E-5</v>
      </c>
      <c r="CH1752" s="144">
        <v>-1.3089702999999999E-7</v>
      </c>
      <c r="CI1752" s="136">
        <v>0</v>
      </c>
      <c r="CJ1752" s="203"/>
      <c r="CK1752" s="201"/>
      <c r="CL1752" s="110" t="s">
        <v>785</v>
      </c>
      <c r="CM1752" s="110"/>
      <c r="CN1752" s="110"/>
    </row>
    <row r="1753" spans="1:92" ht="14.5" customHeight="1">
      <c r="A1753" s="74" t="s">
        <v>6260</v>
      </c>
      <c r="B1753" s="129" t="s">
        <v>6190</v>
      </c>
      <c r="C1753" s="130" t="str">
        <f t="shared" si="949"/>
        <v>F.030.01.105</v>
      </c>
      <c r="D1753" s="131" t="s">
        <v>495</v>
      </c>
      <c r="E1753" s="129" t="s">
        <v>957</v>
      </c>
      <c r="F1753" s="132" t="s">
        <v>6261</v>
      </c>
      <c r="G1753" s="132">
        <v>-0.32103187722520005</v>
      </c>
      <c r="H1753" s="348">
        <f t="shared" si="950"/>
        <v>-0.32103187722520005</v>
      </c>
      <c r="I1753" s="74"/>
      <c r="J1753" s="132">
        <v>1.3666190999999989E-4</v>
      </c>
      <c r="K1753" s="132">
        <v>-6.3159213000000001E-3</v>
      </c>
      <c r="L1753" s="300">
        <v>-3.2111378352000001E-3</v>
      </c>
      <c r="M1753" s="132">
        <v>-0.31164148000000003</v>
      </c>
      <c r="N1753" s="132">
        <v>-8.1487700999999992E-3</v>
      </c>
      <c r="O1753" s="132">
        <v>3.0388364999999998E-3</v>
      </c>
      <c r="P1753" s="132">
        <v>2.2959083999999999E-3</v>
      </c>
      <c r="Q1753" s="132">
        <v>-1.7654955999999999E-3</v>
      </c>
      <c r="R1753" s="132">
        <v>-2.1030574000000001E-4</v>
      </c>
      <c r="S1753" s="132">
        <v>-1.8344515000000001E-4</v>
      </c>
      <c r="T1753" s="132">
        <v>-1.2059877E-3</v>
      </c>
      <c r="U1753" s="132">
        <v>-4.3268879000000002E-4</v>
      </c>
      <c r="V1753" s="132">
        <v>0</v>
      </c>
      <c r="W1753" s="132">
        <v>-2.7692974000000001E-3</v>
      </c>
      <c r="X1753" s="304">
        <v>-9.1516452000000002E-6</v>
      </c>
      <c r="Y1753" s="132">
        <v>0</v>
      </c>
      <c r="Z1753" s="132">
        <v>0</v>
      </c>
      <c r="AA1753" s="74"/>
      <c r="AB1753" s="301">
        <v>-2.343169022556391</v>
      </c>
      <c r="AC1753" s="338">
        <f t="shared" si="951"/>
        <v>-2.343169022556391</v>
      </c>
      <c r="AD1753" s="74"/>
      <c r="AE1753" s="136">
        <v>-33.007133000000003</v>
      </c>
      <c r="AF1753" s="136">
        <v>-32.55536</v>
      </c>
      <c r="AG1753" s="136">
        <v>-0.37544705</v>
      </c>
      <c r="AH1753" s="136">
        <v>0</v>
      </c>
      <c r="AI1753" s="136">
        <v>0</v>
      </c>
      <c r="AJ1753" s="136">
        <v>-3.7589312000000001E-3</v>
      </c>
      <c r="AK1753" s="136">
        <v>-7.2567194000000002E-2</v>
      </c>
      <c r="AL1753" s="74"/>
      <c r="AM1753" s="133">
        <v>-4.2771099999999999E-2</v>
      </c>
      <c r="AN1753" s="340">
        <f t="shared" si="952"/>
        <v>-4.2771099999999999E-2</v>
      </c>
      <c r="AP1753" s="133">
        <v>-3.9306405000000003E-2</v>
      </c>
      <c r="AQ1753" s="133">
        <v>-1.8317308E-3</v>
      </c>
      <c r="AR1753" s="133">
        <v>-1.6329643999999999E-3</v>
      </c>
      <c r="AS1753" s="134">
        <v>-2.3564991162750007E-6</v>
      </c>
      <c r="AT1753" s="135">
        <v>-6.7741525240598995E-9</v>
      </c>
      <c r="AU1753" s="135">
        <v>-0.228706491372</v>
      </c>
      <c r="AV1753" s="302">
        <v>-2.2079862000000002E-6</v>
      </c>
      <c r="AW1753" s="302">
        <v>-6.6632717999999996E-9</v>
      </c>
      <c r="AX1753" s="302">
        <v>-1.8199601999999999E-13</v>
      </c>
      <c r="AY1753" s="302">
        <v>-1.4754088000000001E-10</v>
      </c>
      <c r="AZ1753" s="302">
        <v>-1.9166274999999999E-11</v>
      </c>
      <c r="BA1753" s="302">
        <v>3.4134793E-10</v>
      </c>
      <c r="BB1753" s="302">
        <v>-1.4551864000000001E-7</v>
      </c>
      <c r="BC1753" s="302">
        <v>4.3229130999999998E-11</v>
      </c>
      <c r="BD1753" s="302">
        <v>-1.4184703000000001E-10</v>
      </c>
      <c r="BE1753" s="302">
        <v>-2.151556E-13</v>
      </c>
      <c r="BF1753" s="302">
        <v>-1.1036439E-15</v>
      </c>
      <c r="BG1753" s="302">
        <v>-4.5593703000000002E-13</v>
      </c>
      <c r="BH1753" s="302">
        <v>-2.6341693999999999E-14</v>
      </c>
      <c r="BI1753" s="302">
        <v>-1.9909072E-14</v>
      </c>
      <c r="BJ1753" s="302">
        <v>-2.2906710999999998E-9</v>
      </c>
      <c r="BK1753" s="302">
        <v>-8.7824594999999999E-10</v>
      </c>
      <c r="BL1753" s="302">
        <v>-1.1362382E-11</v>
      </c>
      <c r="BM1753" s="302">
        <v>-2.0361372000000001E-5</v>
      </c>
      <c r="BN1753" s="303">
        <v>-0.22868612999999999</v>
      </c>
      <c r="BO1753" s="303">
        <v>0</v>
      </c>
      <c r="BP1753" s="303">
        <v>0</v>
      </c>
      <c r="BQ1753" s="303">
        <v>0</v>
      </c>
      <c r="BR1753" s="74"/>
      <c r="BS1753" s="136">
        <v>-1.0693744E-4</v>
      </c>
      <c r="BT1753" s="144">
        <v>-8.4968947000000002E-7</v>
      </c>
      <c r="BU1753" s="144">
        <v>-6.5333768999999996E-5</v>
      </c>
      <c r="BV1753" s="144">
        <v>-1.4199161000000001E-7</v>
      </c>
      <c r="BW1753" s="144">
        <v>-2.4733591000000002E-6</v>
      </c>
      <c r="BX1753" s="144">
        <v>2.5530048000000001E-7</v>
      </c>
      <c r="BY1753" s="144">
        <v>-2.7601167000000001E-10</v>
      </c>
      <c r="BZ1753" s="144">
        <v>3.7294616000000001E-7</v>
      </c>
      <c r="CA1753" s="144">
        <v>-2.8221549999999998E-7</v>
      </c>
      <c r="CB1753" s="144">
        <v>-1.2138671999999999E-7</v>
      </c>
      <c r="CC1753" s="144">
        <v>-1.4405864E-7</v>
      </c>
      <c r="CD1753" s="144">
        <v>-8.2601791E-9</v>
      </c>
      <c r="CE1753" s="144">
        <v>-2.5429075999999999E-9</v>
      </c>
      <c r="CF1753" s="144">
        <v>-6.3142764000000003E-8</v>
      </c>
      <c r="CG1753" s="144">
        <v>-3.8044204000000002E-5</v>
      </c>
      <c r="CH1753" s="144">
        <v>-1.0079245999999999E-7</v>
      </c>
      <c r="CI1753" s="136">
        <v>0</v>
      </c>
      <c r="CJ1753" s="203"/>
      <c r="CK1753" s="201"/>
      <c r="CL1753" s="110" t="s">
        <v>6252</v>
      </c>
      <c r="CM1753" s="110"/>
      <c r="CN1753" s="110"/>
    </row>
    <row r="1754" spans="1:92" ht="14.5" customHeight="1">
      <c r="A1754" s="74" t="s">
        <v>6262</v>
      </c>
      <c r="B1754" s="129" t="s">
        <v>6190</v>
      </c>
      <c r="C1754" s="130" t="str">
        <f t="shared" si="949"/>
        <v>F.030.01.106</v>
      </c>
      <c r="D1754" s="131" t="s">
        <v>495</v>
      </c>
      <c r="E1754" s="129" t="s">
        <v>957</v>
      </c>
      <c r="F1754" s="132" t="s">
        <v>6263</v>
      </c>
      <c r="G1754" s="132">
        <v>1.1780013248000043E-3</v>
      </c>
      <c r="H1754" s="348">
        <f t="shared" si="950"/>
        <v>1.1780013248000043E-3</v>
      </c>
      <c r="I1754" s="74"/>
      <c r="J1754" s="132">
        <v>-2.7397381099999998E-3</v>
      </c>
      <c r="K1754" s="132">
        <v>-9.7396457299999979E-3</v>
      </c>
      <c r="L1754" s="300">
        <v>-3.2111378352000001E-3</v>
      </c>
      <c r="M1754" s="132">
        <v>1.6868523E-2</v>
      </c>
      <c r="N1754" s="132">
        <v>-8.1487700999999992E-3</v>
      </c>
      <c r="O1754" s="132">
        <v>-3.8488793000000001E-4</v>
      </c>
      <c r="P1754" s="132">
        <v>-5.8049162000000005E-4</v>
      </c>
      <c r="Q1754" s="132">
        <v>-1.7654955999999999E-3</v>
      </c>
      <c r="R1754" s="132">
        <v>-2.1030574000000001E-4</v>
      </c>
      <c r="S1754" s="132">
        <v>-1.8344515000000001E-4</v>
      </c>
      <c r="T1754" s="132">
        <v>-1.2059877E-3</v>
      </c>
      <c r="U1754" s="132">
        <v>-4.3268879000000002E-4</v>
      </c>
      <c r="V1754" s="132">
        <v>0</v>
      </c>
      <c r="W1754" s="132">
        <v>-2.7692974000000001E-3</v>
      </c>
      <c r="X1754" s="304">
        <v>-9.1516452000000002E-6</v>
      </c>
      <c r="Y1754" s="132">
        <v>0</v>
      </c>
      <c r="Z1754" s="132">
        <v>0</v>
      </c>
      <c r="AA1754" s="74"/>
      <c r="AB1754" s="301">
        <v>0.126831</v>
      </c>
      <c r="AC1754" s="338">
        <f t="shared" si="951"/>
        <v>0.126831</v>
      </c>
      <c r="AD1754" s="74"/>
      <c r="AE1754" s="136">
        <v>-33.007133000000003</v>
      </c>
      <c r="AF1754" s="136">
        <v>-32.55536</v>
      </c>
      <c r="AG1754" s="136">
        <v>-0.37544705</v>
      </c>
      <c r="AH1754" s="136">
        <v>0</v>
      </c>
      <c r="AI1754" s="136">
        <v>0</v>
      </c>
      <c r="AJ1754" s="136">
        <v>-3.7589312000000001E-3</v>
      </c>
      <c r="AK1754" s="136">
        <v>-7.2567194000000002E-2</v>
      </c>
      <c r="AL1754" s="74"/>
      <c r="AM1754" s="133">
        <v>-3.2434590000000002E-3</v>
      </c>
      <c r="AN1754" s="340">
        <f t="shared" si="952"/>
        <v>-3.2434590000000002E-3</v>
      </c>
      <c r="AP1754" s="133">
        <v>-1.6228101E-3</v>
      </c>
      <c r="AQ1754" s="145">
        <v>1.2315485999999999E-5</v>
      </c>
      <c r="AR1754" s="133">
        <v>-1.6329643999999999E-3</v>
      </c>
      <c r="AS1754" s="134">
        <v>-9.7290769275999972E-8</v>
      </c>
      <c r="AT1754" s="135">
        <v>4.5545440944299996E-11</v>
      </c>
      <c r="AU1754" s="135">
        <v>-0.228706491372</v>
      </c>
      <c r="AV1754" s="302">
        <v>8.4173846999999997E-8</v>
      </c>
      <c r="AW1754" s="302">
        <v>2.5272821E-10</v>
      </c>
      <c r="AX1754" s="302">
        <v>6.9589842000000002E-15</v>
      </c>
      <c r="AY1754" s="302">
        <v>-1.4754088000000001E-10</v>
      </c>
      <c r="AZ1754" s="302">
        <v>-1.9166274999999999E-11</v>
      </c>
      <c r="BA1754" s="302">
        <v>-8.6352071000000004E-11</v>
      </c>
      <c r="BB1754" s="302">
        <v>-1.7804263999999999E-7</v>
      </c>
      <c r="BC1754" s="302">
        <v>-1.7400869E-11</v>
      </c>
      <c r="BD1754" s="302">
        <v>-1.7770803000000001E-10</v>
      </c>
      <c r="BE1754" s="302">
        <v>-2.151556E-13</v>
      </c>
      <c r="BF1754" s="302">
        <v>-1.1036439E-15</v>
      </c>
      <c r="BG1754" s="302">
        <v>-4.5593703000000002E-13</v>
      </c>
      <c r="BH1754" s="302">
        <v>-2.6341693999999999E-14</v>
      </c>
      <c r="BI1754" s="302">
        <v>-1.9909072E-14</v>
      </c>
      <c r="BJ1754" s="302">
        <v>-2.2906710999999998E-9</v>
      </c>
      <c r="BK1754" s="302">
        <v>-8.7824594999999999E-10</v>
      </c>
      <c r="BL1754" s="302">
        <v>-1.1362382E-11</v>
      </c>
      <c r="BM1754" s="302">
        <v>-2.0361372000000001E-5</v>
      </c>
      <c r="BN1754" s="303">
        <v>-0.22868612999999999</v>
      </c>
      <c r="BO1754" s="303">
        <v>0</v>
      </c>
      <c r="BP1754" s="303">
        <v>0</v>
      </c>
      <c r="BQ1754" s="303">
        <v>0</v>
      </c>
      <c r="BR1754" s="74"/>
      <c r="BS1754" s="144">
        <v>-3.9815484000000001E-5</v>
      </c>
      <c r="BT1754" s="144">
        <v>-1.2377366E-6</v>
      </c>
      <c r="BU1754" s="144">
        <v>3.5363849E-6</v>
      </c>
      <c r="BV1754" s="144">
        <v>-1.4199161000000001E-7</v>
      </c>
      <c r="BW1754" s="144">
        <v>-2.5865316999999999E-6</v>
      </c>
      <c r="BX1754" s="144">
        <v>-2.158454E-8</v>
      </c>
      <c r="BY1754" s="144">
        <v>-2.7601167000000001E-10</v>
      </c>
      <c r="BZ1754" s="144">
        <v>-4.7305716000000002E-8</v>
      </c>
      <c r="CA1754" s="144">
        <v>-2.8221549999999998E-7</v>
      </c>
      <c r="CB1754" s="144">
        <v>-1.2138671999999999E-7</v>
      </c>
      <c r="CC1754" s="144">
        <v>-1.4405864E-7</v>
      </c>
      <c r="CD1754" s="144">
        <v>-8.2601791E-9</v>
      </c>
      <c r="CE1754" s="144">
        <v>-2.5429075999999999E-9</v>
      </c>
      <c r="CF1754" s="144">
        <v>-6.1298224000000005E-7</v>
      </c>
      <c r="CG1754" s="144">
        <v>-3.8044204000000002E-5</v>
      </c>
      <c r="CH1754" s="144">
        <v>-1.0079245999999999E-7</v>
      </c>
      <c r="CI1754" s="136">
        <v>0</v>
      </c>
      <c r="CJ1754" s="203"/>
      <c r="CK1754" s="201"/>
      <c r="CL1754" s="110" t="s">
        <v>6252</v>
      </c>
      <c r="CM1754" s="110"/>
      <c r="CN1754" s="110"/>
    </row>
    <row r="1755" spans="1:92" ht="14.5" customHeight="1">
      <c r="A1755" s="74" t="s">
        <v>6264</v>
      </c>
      <c r="B1755" s="129" t="s">
        <v>6190</v>
      </c>
      <c r="C1755" s="130" t="str">
        <f t="shared" si="949"/>
        <v>F.030.01.107</v>
      </c>
      <c r="D1755" s="131" t="s">
        <v>495</v>
      </c>
      <c r="E1755" s="129" t="s">
        <v>957</v>
      </c>
      <c r="F1755" s="132" t="s">
        <v>6265</v>
      </c>
      <c r="G1755" s="132">
        <v>4.8397451496799998E-2</v>
      </c>
      <c r="H1755" s="348">
        <f t="shared" si="950"/>
        <v>4.8397451496799998E-2</v>
      </c>
      <c r="I1755" s="74"/>
      <c r="J1755" s="132">
        <v>-2.8853493300000001E-3</v>
      </c>
      <c r="K1755" s="132">
        <v>-1.0214817390000002E-2</v>
      </c>
      <c r="L1755" s="300">
        <v>-3.3607527832000004E-3</v>
      </c>
      <c r="M1755" s="132">
        <v>6.4858370999999998E-2</v>
      </c>
      <c r="N1755" s="132">
        <v>-8.5284416000000005E-3</v>
      </c>
      <c r="O1755" s="132">
        <v>-4.2419818999999998E-4</v>
      </c>
      <c r="P1755" s="132">
        <v>-6.2549811000000004E-4</v>
      </c>
      <c r="Q1755" s="132">
        <v>-1.8477545E-3</v>
      </c>
      <c r="R1755" s="132">
        <v>-2.2010441000000001E-4</v>
      </c>
      <c r="S1755" s="132">
        <v>-1.9199231E-4</v>
      </c>
      <c r="T1755" s="132">
        <v>-1.2621775999999999E-3</v>
      </c>
      <c r="U1755" s="132">
        <v>-4.5284884E-4</v>
      </c>
      <c r="V1755" s="132">
        <v>0</v>
      </c>
      <c r="W1755" s="132">
        <v>-2.8983259000000001E-3</v>
      </c>
      <c r="X1755" s="304">
        <v>-9.5780431999999996E-6</v>
      </c>
      <c r="Y1755" s="132">
        <v>0</v>
      </c>
      <c r="Z1755" s="132">
        <v>0</v>
      </c>
      <c r="AA1755" s="74"/>
      <c r="AB1755" s="301">
        <v>0.48765692481203005</v>
      </c>
      <c r="AC1755" s="338">
        <f t="shared" si="951"/>
        <v>0.48765692481203005</v>
      </c>
      <c r="AD1755" s="74"/>
      <c r="AE1755" s="136">
        <v>-34.545017000000001</v>
      </c>
      <c r="AF1755" s="136">
        <v>-34.072195000000001</v>
      </c>
      <c r="AG1755" s="136">
        <v>-0.39294005999999998</v>
      </c>
      <c r="AH1755" s="136">
        <v>0</v>
      </c>
      <c r="AI1755" s="136">
        <v>0</v>
      </c>
      <c r="AJ1755" s="136">
        <v>-3.9340692000000002E-3</v>
      </c>
      <c r="AK1755" s="136">
        <v>-7.5948280000000007E-2</v>
      </c>
      <c r="AL1755" s="74"/>
      <c r="AM1755" s="133">
        <v>2.3643147E-3</v>
      </c>
      <c r="AN1755" s="340">
        <f t="shared" si="952"/>
        <v>2.3643147E-3</v>
      </c>
      <c r="AP1755" s="133">
        <v>3.7919147999999998E-3</v>
      </c>
      <c r="AQ1755" s="133">
        <v>2.8144815E-4</v>
      </c>
      <c r="AR1755" s="133">
        <v>-1.7090482E-3</v>
      </c>
      <c r="AS1755" s="134">
        <v>2.2733302478600001E-7</v>
      </c>
      <c r="AT1755" s="135">
        <v>1.0408585420575995E-9</v>
      </c>
      <c r="AU1755" s="135">
        <v>-0.23936250005900001</v>
      </c>
      <c r="AV1755" s="302">
        <v>4.1745827999999999E-7</v>
      </c>
      <c r="AW1755" s="302">
        <v>1.2582698E-9</v>
      </c>
      <c r="AX1755" s="302">
        <v>3.4434337E-14</v>
      </c>
      <c r="AY1755" s="302">
        <v>-1.5441517000000001E-10</v>
      </c>
      <c r="AZ1755" s="302">
        <v>-2.0059280000000001E-11</v>
      </c>
      <c r="BA1755" s="302">
        <v>-9.3045944000000002E-11</v>
      </c>
      <c r="BB1755" s="302">
        <v>-1.8654117000000001E-7</v>
      </c>
      <c r="BC1755" s="302">
        <v>-1.8590186999999999E-11</v>
      </c>
      <c r="BD1755" s="302">
        <v>-1.862118E-10</v>
      </c>
      <c r="BE1755" s="302">
        <v>-2.2518023999999999E-13</v>
      </c>
      <c r="BF1755" s="302">
        <v>-1.1550654000000001E-15</v>
      </c>
      <c r="BG1755" s="302">
        <v>-4.7718027000000001E-13</v>
      </c>
      <c r="BH1755" s="302">
        <v>-2.7569018999999999E-14</v>
      </c>
      <c r="BI1755" s="302">
        <v>-2.0836685E-14</v>
      </c>
      <c r="BJ1755" s="302">
        <v>-2.3973992000000002E-9</v>
      </c>
      <c r="BK1755" s="302">
        <v>-9.1916561999999997E-10</v>
      </c>
      <c r="BL1755" s="302">
        <v>-1.1891784E-11</v>
      </c>
      <c r="BM1755" s="302">
        <v>-2.1310058999999999E-5</v>
      </c>
      <c r="BN1755" s="303">
        <v>-0.23934119000000001</v>
      </c>
      <c r="BO1755" s="303">
        <v>0</v>
      </c>
      <c r="BP1755" s="303">
        <v>0</v>
      </c>
      <c r="BQ1755" s="303">
        <v>0</v>
      </c>
      <c r="BR1755" s="74"/>
      <c r="BS1755" s="144">
        <v>-3.1785487E-5</v>
      </c>
      <c r="BT1755" s="144">
        <v>-1.2978287E-6</v>
      </c>
      <c r="BU1755" s="144">
        <v>1.3597168999999999E-5</v>
      </c>
      <c r="BV1755" s="144">
        <v>-1.4860735E-7</v>
      </c>
      <c r="BW1755" s="144">
        <v>-2.7077513000000001E-6</v>
      </c>
      <c r="BX1755" s="144">
        <v>-2.4319059E-8</v>
      </c>
      <c r="BY1755" s="144">
        <v>-2.8887174E-10</v>
      </c>
      <c r="BZ1755" s="144">
        <v>-5.2133816000000003E-8</v>
      </c>
      <c r="CA1755" s="144">
        <v>-2.9536462E-7</v>
      </c>
      <c r="CB1755" s="144">
        <v>-1.2704243000000001E-7</v>
      </c>
      <c r="CC1755" s="144">
        <v>-1.5077069000000001E-7</v>
      </c>
      <c r="CD1755" s="144">
        <v>-8.6450414000000006E-9</v>
      </c>
      <c r="CE1755" s="144">
        <v>-2.6613879999999998E-9</v>
      </c>
      <c r="CF1755" s="144">
        <v>-6.4497574999999998E-7</v>
      </c>
      <c r="CG1755" s="144">
        <v>-3.9816778000000001E-5</v>
      </c>
      <c r="CH1755" s="144">
        <v>-1.0548864E-7</v>
      </c>
      <c r="CI1755" s="136">
        <v>0</v>
      </c>
      <c r="CJ1755" s="203"/>
      <c r="CK1755" s="201"/>
      <c r="CL1755" s="74" t="s">
        <v>786</v>
      </c>
      <c r="CM1755" s="110"/>
      <c r="CN1755" s="110"/>
    </row>
    <row r="1756" spans="1:92" ht="14.5" customHeight="1">
      <c r="A1756" s="74" t="s">
        <v>6266</v>
      </c>
      <c r="B1756" s="129" t="s">
        <v>6190</v>
      </c>
      <c r="C1756" s="130" t="str">
        <f t="shared" si="949"/>
        <v>F.030.01.108</v>
      </c>
      <c r="D1756" s="131" t="s">
        <v>495</v>
      </c>
      <c r="E1756" s="129" t="s">
        <v>957</v>
      </c>
      <c r="F1756" s="132" t="s">
        <v>6267</v>
      </c>
      <c r="G1756" s="132">
        <v>-8.9999838260999998E-2</v>
      </c>
      <c r="H1756" s="348">
        <f t="shared" si="950"/>
        <v>-8.9999838260999998E-2</v>
      </c>
      <c r="I1756" s="74"/>
      <c r="J1756" s="132">
        <v>-4.2509028999999999E-3</v>
      </c>
      <c r="K1756" s="132">
        <v>-1.5106535290000001E-2</v>
      </c>
      <c r="L1756" s="300">
        <v>-4.9797200710000001E-3</v>
      </c>
      <c r="M1756" s="132">
        <v>-6.5662680000000001E-2</v>
      </c>
      <c r="N1756" s="132">
        <v>-1.2636827E-2</v>
      </c>
      <c r="O1756" s="132">
        <v>-5.9950488999999997E-4</v>
      </c>
      <c r="P1756" s="132">
        <v>-9.0241913000000003E-4</v>
      </c>
      <c r="Q1756" s="132">
        <v>-2.7378686999999999E-3</v>
      </c>
      <c r="R1756" s="132">
        <v>-3.2613477000000002E-4</v>
      </c>
      <c r="S1756" s="132">
        <v>-2.8448029999999998E-4</v>
      </c>
      <c r="T1756" s="132">
        <v>-1.8702034000000001E-3</v>
      </c>
      <c r="U1756" s="132">
        <v>-6.7099862000000003E-4</v>
      </c>
      <c r="V1756" s="132">
        <v>0</v>
      </c>
      <c r="W1756" s="132">
        <v>-4.2945294000000002E-3</v>
      </c>
      <c r="X1756" s="304">
        <v>-1.4192051E-5</v>
      </c>
      <c r="Y1756" s="132">
        <v>0</v>
      </c>
      <c r="Z1756" s="132">
        <v>0</v>
      </c>
      <c r="AA1756" s="74"/>
      <c r="AB1756" s="301">
        <v>-0.49370436090225561</v>
      </c>
      <c r="AC1756" s="338">
        <f t="shared" si="951"/>
        <v>-0.49370436090225561</v>
      </c>
      <c r="AD1756" s="74"/>
      <c r="AE1756" s="136">
        <v>-51.186304999999997</v>
      </c>
      <c r="AF1756" s="136">
        <v>-50.485711000000002</v>
      </c>
      <c r="AG1756" s="136">
        <v>-0.58223013000000001</v>
      </c>
      <c r="AH1756" s="136">
        <v>0</v>
      </c>
      <c r="AI1756" s="136">
        <v>0</v>
      </c>
      <c r="AJ1756" s="136">
        <v>-5.8292188E-3</v>
      </c>
      <c r="AK1756" s="136">
        <v>-0.11253465999999999</v>
      </c>
      <c r="AL1756" s="74"/>
      <c r="AM1756" s="133">
        <v>-1.6239573E-2</v>
      </c>
      <c r="AN1756" s="340">
        <f t="shared" si="952"/>
        <v>-1.6239573E-2</v>
      </c>
      <c r="AP1756" s="133">
        <v>-1.3203585E-2</v>
      </c>
      <c r="AQ1756" s="133">
        <v>-5.0364357999999998E-4</v>
      </c>
      <c r="AR1756" s="133">
        <v>-2.5323439000000001E-3</v>
      </c>
      <c r="AS1756" s="134">
        <v>-7.9158185993799996E-7</v>
      </c>
      <c r="AT1756" s="135">
        <v>-1.8625872365422004E-9</v>
      </c>
      <c r="AU1756" s="135">
        <v>-0.35467001570200002</v>
      </c>
      <c r="AV1756" s="302">
        <v>-5.1014753999999997E-7</v>
      </c>
      <c r="AW1756" s="302">
        <v>-1.5411684000000001E-9</v>
      </c>
      <c r="AX1756" s="302">
        <v>-4.2023043000000002E-14</v>
      </c>
      <c r="AY1756" s="302">
        <v>-2.2880122000000001E-10</v>
      </c>
      <c r="AZ1756" s="302">
        <v>-2.9722387999999997E-11</v>
      </c>
      <c r="BA1756" s="302">
        <v>-1.3424082999999999E-10</v>
      </c>
      <c r="BB1756" s="302">
        <v>-2.7612731000000001E-7</v>
      </c>
      <c r="BC1756" s="302">
        <v>-2.7031307000000001E-11</v>
      </c>
      <c r="BD1756" s="302">
        <v>-2.7561098000000002E-10</v>
      </c>
      <c r="BE1756" s="302">
        <v>-3.3365577000000001E-13</v>
      </c>
      <c r="BF1756" s="302">
        <v>-1.7114921999999999E-15</v>
      </c>
      <c r="BG1756" s="302">
        <v>-7.0705117000000003E-13</v>
      </c>
      <c r="BH1756" s="302">
        <v>-4.0849776E-14</v>
      </c>
      <c r="BI1756" s="302">
        <v>-3.0874291000000002E-14</v>
      </c>
      <c r="BJ1756" s="302">
        <v>-3.5522924999999999E-9</v>
      </c>
      <c r="BK1756" s="302">
        <v>-1.361953E-9</v>
      </c>
      <c r="BL1756" s="302">
        <v>-1.7620384000000002E-11</v>
      </c>
      <c r="BM1756" s="302">
        <v>-3.1575702000000002E-5</v>
      </c>
      <c r="BN1756" s="303">
        <v>-0.35463844</v>
      </c>
      <c r="BO1756" s="303">
        <v>0</v>
      </c>
      <c r="BP1756" s="303">
        <v>0</v>
      </c>
      <c r="BQ1756" s="303">
        <v>0</v>
      </c>
      <c r="BR1756" s="74"/>
      <c r="BS1756" s="144">
        <v>-8.0995690999999996E-5</v>
      </c>
      <c r="BT1756" s="144">
        <v>-1.9197370999999999E-6</v>
      </c>
      <c r="BU1756" s="144">
        <v>-1.3765788E-5</v>
      </c>
      <c r="BV1756" s="144">
        <v>-2.2019561000000001E-7</v>
      </c>
      <c r="BW1756" s="144">
        <v>-4.0111898000000001E-6</v>
      </c>
      <c r="BX1756" s="144">
        <v>-3.3685580999999997E-8</v>
      </c>
      <c r="BY1756" s="144">
        <v>-4.2802923E-10</v>
      </c>
      <c r="BZ1756" s="144">
        <v>-7.3683384000000002E-8</v>
      </c>
      <c r="CA1756" s="144">
        <v>-4.3764990000000001E-7</v>
      </c>
      <c r="CB1756" s="144">
        <v>-1.8824227E-7</v>
      </c>
      <c r="CC1756" s="144">
        <v>-2.2340109000000001E-7</v>
      </c>
      <c r="CD1756" s="144">
        <v>-1.2809596E-8</v>
      </c>
      <c r="CE1756" s="144">
        <v>-3.9434520000000003E-9</v>
      </c>
      <c r="CF1756" s="144">
        <v>-9.5101441999999998E-7</v>
      </c>
      <c r="CG1756" s="144">
        <v>-5.8997618000000002E-5</v>
      </c>
      <c r="CH1756" s="144">
        <v>-1.5630542000000001E-7</v>
      </c>
      <c r="CI1756" s="136">
        <v>0</v>
      </c>
      <c r="CJ1756" s="203"/>
      <c r="CK1756" s="201"/>
      <c r="CL1756" s="74" t="s">
        <v>786</v>
      </c>
      <c r="CM1756" s="110"/>
      <c r="CN1756" s="110"/>
    </row>
    <row r="1757" spans="1:92" ht="14.5" customHeight="1">
      <c r="A1757" s="74" t="s">
        <v>6268</v>
      </c>
      <c r="B1757" s="129" t="s">
        <v>6190</v>
      </c>
      <c r="C1757" s="130" t="str">
        <f t="shared" si="949"/>
        <v>F.030.01.110</v>
      </c>
      <c r="D1757" s="131" t="s">
        <v>495</v>
      </c>
      <c r="E1757" s="129" t="s">
        <v>957</v>
      </c>
      <c r="F1757" s="132" t="s">
        <v>6269</v>
      </c>
      <c r="G1757" s="132">
        <v>-0.2405264340279</v>
      </c>
      <c r="H1757" s="348">
        <f t="shared" si="950"/>
        <v>-0.2405264340279</v>
      </c>
      <c r="I1757" s="74"/>
      <c r="J1757" s="132">
        <v>-1.1618133099999999E-3</v>
      </c>
      <c r="K1757" s="132">
        <v>-6.1810035999999994E-3</v>
      </c>
      <c r="L1757" s="300">
        <v>-2.3782071178999999E-3</v>
      </c>
      <c r="M1757" s="132">
        <v>-0.23080540999999999</v>
      </c>
      <c r="N1757" s="132">
        <v>-6.0350765999999997E-3</v>
      </c>
      <c r="O1757" s="132">
        <v>7.4724188999999996E-4</v>
      </c>
      <c r="P1757" s="132">
        <v>4.3735051E-4</v>
      </c>
      <c r="Q1757" s="132">
        <v>-1.3075471999999999E-3</v>
      </c>
      <c r="R1757" s="132">
        <v>-1.5575495E-4</v>
      </c>
      <c r="S1757" s="132">
        <v>-1.3586167000000001E-4</v>
      </c>
      <c r="T1757" s="132">
        <v>-8.9316888999999998E-4</v>
      </c>
      <c r="U1757" s="132">
        <v>-3.2045450000000003E-4</v>
      </c>
      <c r="V1757" s="132">
        <v>0</v>
      </c>
      <c r="W1757" s="132">
        <v>-2.0509748E-3</v>
      </c>
      <c r="X1757" s="304">
        <v>-6.7778178999999999E-6</v>
      </c>
      <c r="Y1757" s="132">
        <v>0</v>
      </c>
      <c r="Z1757" s="132">
        <v>0</v>
      </c>
      <c r="AA1757" s="74"/>
      <c r="AB1757" s="301">
        <v>-1.7353790225563908</v>
      </c>
      <c r="AC1757" s="338">
        <f t="shared" si="951"/>
        <v>-1.7353790225563908</v>
      </c>
      <c r="AD1757" s="74"/>
      <c r="AE1757" s="136">
        <v>-24.445477</v>
      </c>
      <c r="AF1757" s="136">
        <v>-24.110889</v>
      </c>
      <c r="AG1757" s="136">
        <v>-0.27806058</v>
      </c>
      <c r="AH1757" s="136">
        <v>0</v>
      </c>
      <c r="AI1757" s="136">
        <v>0</v>
      </c>
      <c r="AJ1757" s="136">
        <v>-2.7839093999999999E-3</v>
      </c>
      <c r="AK1757" s="136">
        <v>-5.3744132E-2</v>
      </c>
      <c r="AL1757" s="74"/>
      <c r="AM1757" s="133">
        <v>-3.1929589000000001E-2</v>
      </c>
      <c r="AN1757" s="340">
        <f t="shared" si="952"/>
        <v>-3.1929589000000001E-2</v>
      </c>
      <c r="AP1757" s="133">
        <v>-2.9352138E-2</v>
      </c>
      <c r="AQ1757" s="133">
        <v>-1.3680584E-3</v>
      </c>
      <c r="AR1757" s="133">
        <v>-1.2093929E-3</v>
      </c>
      <c r="AS1757" s="134">
        <v>-1.759720529804E-6</v>
      </c>
      <c r="AT1757" s="135">
        <v>-5.0593875758028407E-9</v>
      </c>
      <c r="AU1757" s="135">
        <v>-0.16938276987499998</v>
      </c>
      <c r="AV1757" s="302">
        <v>-1.635261E-6</v>
      </c>
      <c r="AW1757" s="302">
        <v>-4.9348988E-9</v>
      </c>
      <c r="AX1757" s="302">
        <v>-1.3478842999999999E-13</v>
      </c>
      <c r="AY1757" s="302">
        <v>-1.0927054E-10</v>
      </c>
      <c r="AZ1757" s="302">
        <v>-1.4194773000000001E-11</v>
      </c>
      <c r="BA1757" s="302">
        <v>6.5003368999999995E-11</v>
      </c>
      <c r="BB1757" s="302">
        <v>-1.2205413000000001E-7</v>
      </c>
      <c r="BC1757" s="302">
        <v>5.3933894000000004E-12</v>
      </c>
      <c r="BD1757" s="302">
        <v>-1.2080016999999999E-10</v>
      </c>
      <c r="BE1757" s="302">
        <v>-1.5934681E-13</v>
      </c>
      <c r="BF1757" s="302">
        <v>-8.1737183999999997E-16</v>
      </c>
      <c r="BG1757" s="302">
        <v>-3.3767242000000001E-13</v>
      </c>
      <c r="BH1757" s="302">
        <v>-1.9508973999999999E-14</v>
      </c>
      <c r="BI1757" s="302">
        <v>-1.4744897000000001E-14</v>
      </c>
      <c r="BJ1757" s="302">
        <v>-1.6964984E-9</v>
      </c>
      <c r="BK1757" s="302">
        <v>-6.5043945999999995E-10</v>
      </c>
      <c r="BL1757" s="302">
        <v>-8.4151163000000001E-12</v>
      </c>
      <c r="BM1757" s="302">
        <v>-1.5079874999999999E-5</v>
      </c>
      <c r="BN1757" s="303">
        <v>-0.16936768999999999</v>
      </c>
      <c r="BO1757" s="303">
        <v>0</v>
      </c>
      <c r="BP1757" s="303">
        <v>0</v>
      </c>
      <c r="BQ1757" s="303">
        <v>0</v>
      </c>
      <c r="BR1757" s="74"/>
      <c r="BS1757" s="144">
        <v>-7.9966780999999996E-5</v>
      </c>
      <c r="BT1757" s="144">
        <v>-7.9968160000000001E-7</v>
      </c>
      <c r="BU1757" s="144">
        <v>-4.8386970999999997E-5</v>
      </c>
      <c r="BV1757" s="144">
        <v>-1.0516068E-7</v>
      </c>
      <c r="BW1757" s="144">
        <v>-1.8814934000000001E-6</v>
      </c>
      <c r="BX1757" s="144">
        <v>6.7498428999999994E-8</v>
      </c>
      <c r="BY1757" s="144">
        <v>-2.0441755E-10</v>
      </c>
      <c r="BZ1757" s="144">
        <v>9.1675865999999997E-8</v>
      </c>
      <c r="CA1757" s="144">
        <v>-2.0901217E-7</v>
      </c>
      <c r="CB1757" s="144">
        <v>-8.9900457999999998E-8</v>
      </c>
      <c r="CC1757" s="144">
        <v>-1.0669155E-7</v>
      </c>
      <c r="CD1757" s="144">
        <v>-6.1175873999999998E-9</v>
      </c>
      <c r="CE1757" s="144">
        <v>-1.8833077999999999E-9</v>
      </c>
      <c r="CF1757" s="144">
        <v>-2.881987E-7</v>
      </c>
      <c r="CG1757" s="144">
        <v>-2.8175992000000001E-5</v>
      </c>
      <c r="CH1757" s="144">
        <v>-7.4648105000000005E-8</v>
      </c>
      <c r="CI1757" s="136">
        <v>0</v>
      </c>
      <c r="CJ1757" s="203"/>
      <c r="CK1757" s="201"/>
      <c r="CL1757" s="74" t="s">
        <v>786</v>
      </c>
      <c r="CM1757" s="110"/>
      <c r="CN1757" s="110"/>
    </row>
    <row r="1758" spans="1:92" ht="14.5" customHeight="1">
      <c r="A1758" s="74" t="s">
        <v>6270</v>
      </c>
      <c r="B1758" s="129" t="s">
        <v>6190</v>
      </c>
      <c r="C1758" s="130" t="str">
        <f t="shared" si="949"/>
        <v>F.030.01.111</v>
      </c>
      <c r="D1758" s="131" t="s">
        <v>495</v>
      </c>
      <c r="E1758" s="129" t="s">
        <v>957</v>
      </c>
      <c r="F1758" s="132" t="s">
        <v>6271</v>
      </c>
      <c r="G1758" s="132">
        <v>4.0574336808000003E-2</v>
      </c>
      <c r="H1758" s="348">
        <f t="shared" si="950"/>
        <v>4.0574336808000003E-2</v>
      </c>
      <c r="I1758" s="74"/>
      <c r="J1758" s="132">
        <v>-2.1848858000000004E-3</v>
      </c>
      <c r="K1758" s="132">
        <v>-7.8267487400000002E-3</v>
      </c>
      <c r="L1758" s="300">
        <v>-2.5903476519999998E-3</v>
      </c>
      <c r="M1758" s="132">
        <v>5.3176319E-2</v>
      </c>
      <c r="N1758" s="132">
        <v>-6.5734167999999997E-3</v>
      </c>
      <c r="O1758" s="132">
        <v>-2.8049070999999997E-4</v>
      </c>
      <c r="P1758" s="132">
        <v>-4.4307363000000002E-4</v>
      </c>
      <c r="Q1758" s="132">
        <v>-1.4241828E-3</v>
      </c>
      <c r="R1758" s="132">
        <v>-1.6964858000000001E-4</v>
      </c>
      <c r="S1758" s="132">
        <v>-1.4798078999999999E-4</v>
      </c>
      <c r="T1758" s="132">
        <v>-9.7284122999999995E-4</v>
      </c>
      <c r="U1758" s="132">
        <v>-3.4903963999999998E-4</v>
      </c>
      <c r="V1758" s="132">
        <v>0</v>
      </c>
      <c r="W1758" s="132">
        <v>-2.2339256000000001E-3</v>
      </c>
      <c r="X1758" s="304">
        <v>-7.3824120000000002E-6</v>
      </c>
      <c r="Y1758" s="132">
        <v>0</v>
      </c>
      <c r="Z1758" s="132">
        <v>0</v>
      </c>
      <c r="AA1758" s="74"/>
      <c r="AB1758" s="301">
        <v>0.39982194736842103</v>
      </c>
      <c r="AC1758" s="338">
        <f t="shared" si="951"/>
        <v>0.39982194736842103</v>
      </c>
      <c r="AD1758" s="74"/>
      <c r="AE1758" s="136">
        <v>-26.626059999999999</v>
      </c>
      <c r="AF1758" s="136">
        <v>-26.261624999999999</v>
      </c>
      <c r="AG1758" s="136">
        <v>-0.30286410000000002</v>
      </c>
      <c r="AH1758" s="136">
        <v>0</v>
      </c>
      <c r="AI1758" s="136">
        <v>0</v>
      </c>
      <c r="AJ1758" s="136">
        <v>-3.0322394000000001E-3</v>
      </c>
      <c r="AK1758" s="136">
        <v>-5.8538209000000001E-2</v>
      </c>
      <c r="AL1758" s="74"/>
      <c r="AM1758" s="133">
        <v>2.2190557E-3</v>
      </c>
      <c r="AN1758" s="340">
        <f t="shared" si="952"/>
        <v>2.2190557E-3</v>
      </c>
      <c r="AP1758" s="133">
        <v>3.3009084000000001E-3</v>
      </c>
      <c r="AQ1758" s="133">
        <v>2.3542039999999999E-4</v>
      </c>
      <c r="AR1758" s="133">
        <v>-1.3172730999999999E-3</v>
      </c>
      <c r="AS1758" s="134">
        <v>1.9789619035299996E-7</v>
      </c>
      <c r="AT1758" s="135">
        <v>8.7063758685005003E-10</v>
      </c>
      <c r="AU1758" s="135">
        <v>-0.184492025029</v>
      </c>
      <c r="AV1758" s="302">
        <v>3.439907E-7</v>
      </c>
      <c r="AW1758" s="302">
        <v>1.0368990000000001E-9</v>
      </c>
      <c r="AX1758" s="302">
        <v>2.8373192999999999E-14</v>
      </c>
      <c r="AY1758" s="302">
        <v>-1.1901767000000001E-10</v>
      </c>
      <c r="AZ1758" s="302">
        <v>-1.5460973E-11</v>
      </c>
      <c r="BA1758" s="302">
        <v>-6.5911824000000001E-11</v>
      </c>
      <c r="BB1758" s="302">
        <v>-1.4333783E-7</v>
      </c>
      <c r="BC1758" s="302">
        <v>-1.3505791999999999E-11</v>
      </c>
      <c r="BD1758" s="302">
        <v>-1.4303867999999999E-10</v>
      </c>
      <c r="BE1758" s="302">
        <v>-1.7356085000000001E-13</v>
      </c>
      <c r="BF1758" s="302">
        <v>-8.9028295E-16</v>
      </c>
      <c r="BG1758" s="302">
        <v>-3.6779342999999999E-13</v>
      </c>
      <c r="BH1758" s="302">
        <v>-2.1249211000000001E-14</v>
      </c>
      <c r="BI1758" s="302">
        <v>-1.6060169000000001E-14</v>
      </c>
      <c r="BJ1758" s="302">
        <v>-1.8478293E-9</v>
      </c>
      <c r="BK1758" s="302">
        <v>-7.0845988000000004E-10</v>
      </c>
      <c r="BL1758" s="302">
        <v>-9.1657603999999993E-12</v>
      </c>
      <c r="BM1758" s="302">
        <v>-1.6425028999999999E-5</v>
      </c>
      <c r="BN1758" s="303">
        <v>-0.18447559999999999</v>
      </c>
      <c r="BO1758" s="303">
        <v>0</v>
      </c>
      <c r="BP1758" s="303">
        <v>0</v>
      </c>
      <c r="BQ1758" s="303">
        <v>0</v>
      </c>
      <c r="BR1758" s="74"/>
      <c r="BS1758" s="144">
        <v>-2.3807499999999999E-5</v>
      </c>
      <c r="BT1758" s="144">
        <v>-9.9505332999999991E-7</v>
      </c>
      <c r="BU1758" s="144">
        <v>1.1148096999999999E-5</v>
      </c>
      <c r="BV1758" s="144">
        <v>-1.1454122E-7</v>
      </c>
      <c r="BW1758" s="144">
        <v>-2.0855016000000001E-6</v>
      </c>
      <c r="BX1758" s="144">
        <v>-1.4986434999999999E-8</v>
      </c>
      <c r="BY1758" s="144">
        <v>-2.2265198000000001E-10</v>
      </c>
      <c r="BZ1758" s="144">
        <v>-3.4479307999999999E-8</v>
      </c>
      <c r="CA1758" s="144">
        <v>-2.2765645E-7</v>
      </c>
      <c r="CB1758" s="144">
        <v>-9.7919748000000005E-8</v>
      </c>
      <c r="CC1758" s="144">
        <v>-1.1620864E-7</v>
      </c>
      <c r="CD1758" s="144">
        <v>-6.6632876999999997E-9</v>
      </c>
      <c r="CE1758" s="144">
        <v>-2.0513024000000001E-9</v>
      </c>
      <c r="CF1758" s="144">
        <v>-4.8966187000000001E-7</v>
      </c>
      <c r="CG1758" s="144">
        <v>-3.0689343999999998E-5</v>
      </c>
      <c r="CH1758" s="144">
        <v>-8.1306855999999995E-8</v>
      </c>
      <c r="CI1758" s="136">
        <v>0</v>
      </c>
      <c r="CJ1758" s="203"/>
      <c r="CK1758" s="201"/>
      <c r="CL1758" s="74" t="s">
        <v>786</v>
      </c>
      <c r="CM1758" s="110"/>
      <c r="CN1758" s="110"/>
    </row>
    <row r="1759" spans="1:92" ht="14.5" customHeight="1">
      <c r="A1759" s="74" t="s">
        <v>6272</v>
      </c>
      <c r="B1759" s="129" t="s">
        <v>6190</v>
      </c>
      <c r="C1759" s="130" t="str">
        <f t="shared" si="949"/>
        <v>F.030.01.112</v>
      </c>
      <c r="D1759" s="131" t="s">
        <v>495</v>
      </c>
      <c r="E1759" s="129" t="s">
        <v>957</v>
      </c>
      <c r="F1759" s="132" t="s">
        <v>6273</v>
      </c>
      <c r="G1759" s="132">
        <v>-0.30171611703500001</v>
      </c>
      <c r="H1759" s="348">
        <f t="shared" si="950"/>
        <v>-0.30171611703500001</v>
      </c>
      <c r="I1759" s="74"/>
      <c r="J1759" s="132">
        <v>-3.59320412E-3</v>
      </c>
      <c r="K1759" s="132">
        <v>-1.02013612E-2</v>
      </c>
      <c r="L1759" s="300">
        <v>-2.9364717149999997E-3</v>
      </c>
      <c r="M1759" s="132">
        <v>-0.28498508</v>
      </c>
      <c r="N1759" s="132">
        <v>-7.4517613E-3</v>
      </c>
      <c r="O1759" s="132">
        <v>-1.6467669999999999E-3</v>
      </c>
      <c r="P1759" s="132">
        <v>-1.6186498000000001E-3</v>
      </c>
      <c r="Q1759" s="132">
        <v>-1.6144830999999999E-3</v>
      </c>
      <c r="R1759" s="132">
        <v>-1.9231713999999999E-4</v>
      </c>
      <c r="S1759" s="132">
        <v>-1.6775408E-4</v>
      </c>
      <c r="T1759" s="132">
        <v>-1.1028329000000001E-3</v>
      </c>
      <c r="U1759" s="132">
        <v>-3.9567855999999999E-4</v>
      </c>
      <c r="V1759" s="132">
        <v>0</v>
      </c>
      <c r="W1759" s="132">
        <v>-2.5324242999999998E-3</v>
      </c>
      <c r="X1759" s="304">
        <v>-8.3688550000000007E-6</v>
      </c>
      <c r="Y1759" s="132">
        <v>0</v>
      </c>
      <c r="Z1759" s="132">
        <v>0</v>
      </c>
      <c r="AA1759" s="74"/>
      <c r="AB1759" s="301">
        <v>-2.1427449624060149</v>
      </c>
      <c r="AC1759" s="338">
        <f t="shared" si="951"/>
        <v>-2.1427449624060149</v>
      </c>
      <c r="AD1759" s="74"/>
      <c r="AE1759" s="136">
        <v>-30.183852000000002</v>
      </c>
      <c r="AF1759" s="136">
        <v>-29.770721999999999</v>
      </c>
      <c r="AG1759" s="136">
        <v>-0.34333300999999999</v>
      </c>
      <c r="AH1759" s="136">
        <v>0</v>
      </c>
      <c r="AI1759" s="136">
        <v>0</v>
      </c>
      <c r="AJ1759" s="136">
        <v>-3.4374092999999999E-3</v>
      </c>
      <c r="AK1759" s="136">
        <v>-6.6360125000000006E-2</v>
      </c>
      <c r="AL1759" s="74"/>
      <c r="AM1759" s="133">
        <v>-3.9856864999999998E-2</v>
      </c>
      <c r="AN1759" s="340">
        <f t="shared" si="952"/>
        <v>-3.9856864999999998E-2</v>
      </c>
      <c r="AP1759" s="133">
        <v>-3.6654797000000003E-2</v>
      </c>
      <c r="AQ1759" s="133">
        <v>-1.7087796000000001E-3</v>
      </c>
      <c r="AR1759" s="133">
        <v>-1.493288E-3</v>
      </c>
      <c r="AS1759" s="134">
        <v>-2.1975297956089997E-6</v>
      </c>
      <c r="AT1759" s="135">
        <v>-6.3194512232382001E-9</v>
      </c>
      <c r="AU1759" s="135">
        <v>-0.209143979752</v>
      </c>
      <c r="AV1759" s="302">
        <v>-2.0191249999999999E-6</v>
      </c>
      <c r="AW1759" s="302">
        <v>-6.0933257E-9</v>
      </c>
      <c r="AX1759" s="302">
        <v>-1.664289E-13</v>
      </c>
      <c r="AY1759" s="302">
        <v>-1.3492089999999999E-10</v>
      </c>
      <c r="AZ1759" s="302">
        <v>-1.7526879000000001E-11</v>
      </c>
      <c r="BA1759" s="302">
        <v>-2.4071555999999999E-10</v>
      </c>
      <c r="BB1759" s="302">
        <v>-1.7511377E-7</v>
      </c>
      <c r="BC1759" s="302">
        <v>-3.8841823999999998E-11</v>
      </c>
      <c r="BD1759" s="302">
        <v>-1.7606977999999999E-10</v>
      </c>
      <c r="BE1759" s="302">
        <v>-1.9675217E-13</v>
      </c>
      <c r="BF1759" s="302">
        <v>-1.0092432E-15</v>
      </c>
      <c r="BG1759" s="302">
        <v>-4.1693824E-13</v>
      </c>
      <c r="BH1759" s="302">
        <v>-2.4088545000000001E-14</v>
      </c>
      <c r="BI1759" s="302">
        <v>-1.820614E-14</v>
      </c>
      <c r="BJ1759" s="302">
        <v>-2.0947375000000002E-9</v>
      </c>
      <c r="BK1759" s="302">
        <v>-8.0312476999999996E-10</v>
      </c>
      <c r="BL1759" s="302">
        <v>-1.0390496E-11</v>
      </c>
      <c r="BM1759" s="302">
        <v>-1.8619752E-5</v>
      </c>
      <c r="BN1759" s="303">
        <v>-0.20912536000000001</v>
      </c>
      <c r="BO1759" s="303">
        <v>0</v>
      </c>
      <c r="BP1759" s="303">
        <v>0</v>
      </c>
      <c r="BQ1759" s="303">
        <v>0</v>
      </c>
      <c r="BR1759" s="74"/>
      <c r="BS1759" s="136">
        <v>-1.000503E-4</v>
      </c>
      <c r="BT1759" s="144">
        <v>-1.2786197E-6</v>
      </c>
      <c r="BU1759" s="144">
        <v>-5.9745415E-5</v>
      </c>
      <c r="BV1759" s="144">
        <v>-1.2984629E-7</v>
      </c>
      <c r="BW1759" s="144">
        <v>-2.4080916999999998E-6</v>
      </c>
      <c r="BX1759" s="144">
        <v>-1.2445200999999999E-7</v>
      </c>
      <c r="BY1759" s="144">
        <v>-2.5240288999999998E-10</v>
      </c>
      <c r="BZ1759" s="144">
        <v>-2.0219228E-7</v>
      </c>
      <c r="CA1759" s="144">
        <v>-2.5807605999999999E-7</v>
      </c>
      <c r="CB1759" s="144">
        <v>-1.1100385E-7</v>
      </c>
      <c r="CC1759" s="144">
        <v>-1.3173651999999999E-7</v>
      </c>
      <c r="CD1759" s="144">
        <v>-7.5536408000000007E-9</v>
      </c>
      <c r="CE1759" s="144">
        <v>-2.3253987999999999E-9</v>
      </c>
      <c r="CF1759" s="144">
        <v>-7.6849147000000001E-7</v>
      </c>
      <c r="CG1759" s="144">
        <v>-3.4790075000000002E-5</v>
      </c>
      <c r="CH1759" s="144">
        <v>-9.2171133999999995E-8</v>
      </c>
      <c r="CI1759" s="136">
        <v>0</v>
      </c>
      <c r="CJ1759" s="203"/>
      <c r="CK1759" s="201"/>
      <c r="CL1759" s="110" t="s">
        <v>6211</v>
      </c>
      <c r="CM1759" s="110"/>
      <c r="CN1759" s="110"/>
    </row>
    <row r="1760" spans="1:92" ht="14.5" customHeight="1">
      <c r="A1760" s="74" t="s">
        <v>6274</v>
      </c>
      <c r="B1760" s="129" t="s">
        <v>6190</v>
      </c>
      <c r="C1760" s="130" t="str">
        <f t="shared" si="949"/>
        <v>F.030.01.113</v>
      </c>
      <c r="D1760" s="131" t="s">
        <v>495</v>
      </c>
      <c r="E1760" s="129" t="s">
        <v>957</v>
      </c>
      <c r="F1760" s="132" t="s">
        <v>6275</v>
      </c>
      <c r="G1760" s="132">
        <v>-0.19774335888979999</v>
      </c>
      <c r="H1760" s="348">
        <f t="shared" si="950"/>
        <v>-0.19774335888979999</v>
      </c>
      <c r="I1760" s="74"/>
      <c r="J1760" s="132">
        <v>-1.01286825E-3</v>
      </c>
      <c r="K1760" s="132">
        <v>-5.1477146000000005E-3</v>
      </c>
      <c r="L1760" s="300">
        <v>-1.9539260398E-3</v>
      </c>
      <c r="M1760" s="132">
        <v>-0.18962884999999999</v>
      </c>
      <c r="N1760" s="132">
        <v>-4.9583963E-3</v>
      </c>
      <c r="O1760" s="132">
        <v>5.4450590000000001E-4</v>
      </c>
      <c r="P1760" s="132">
        <v>3.0099876999999998E-4</v>
      </c>
      <c r="Q1760" s="132">
        <v>-1.0742759000000001E-3</v>
      </c>
      <c r="R1760" s="132">
        <v>-1.2796768000000001E-4</v>
      </c>
      <c r="S1760" s="132">
        <v>-1.1162344E-4</v>
      </c>
      <c r="T1760" s="132">
        <v>-7.3382419999999996E-4</v>
      </c>
      <c r="U1760" s="132">
        <v>-2.6328421E-4</v>
      </c>
      <c r="V1760" s="132">
        <v>0</v>
      </c>
      <c r="W1760" s="132">
        <v>-1.6850732000000001E-3</v>
      </c>
      <c r="X1760" s="304">
        <v>-5.5686298E-6</v>
      </c>
      <c r="Y1760" s="132">
        <v>0</v>
      </c>
      <c r="Z1760" s="132">
        <v>0</v>
      </c>
      <c r="AA1760" s="74"/>
      <c r="AB1760" s="301">
        <v>-1.4257808270676691</v>
      </c>
      <c r="AC1760" s="338">
        <f t="shared" si="951"/>
        <v>-1.4257808270676691</v>
      </c>
      <c r="AD1760" s="74"/>
      <c r="AE1760" s="136">
        <v>-20.084312000000001</v>
      </c>
      <c r="AF1760" s="136">
        <v>-19.809415999999999</v>
      </c>
      <c r="AG1760" s="136">
        <v>-0.22845351999999999</v>
      </c>
      <c r="AH1760" s="136">
        <v>0</v>
      </c>
      <c r="AI1760" s="136">
        <v>0</v>
      </c>
      <c r="AJ1760" s="136">
        <v>-2.2872495E-3</v>
      </c>
      <c r="AK1760" s="136">
        <v>-4.4155976999999999E-2</v>
      </c>
      <c r="AL1760" s="74"/>
      <c r="AM1760" s="133">
        <v>-2.6244904999999999E-2</v>
      </c>
      <c r="AN1760" s="340">
        <f t="shared" si="952"/>
        <v>-2.6244904999999999E-2</v>
      </c>
      <c r="AP1760" s="133">
        <v>-2.4126750999999998E-2</v>
      </c>
      <c r="AQ1760" s="133">
        <v>-1.1245207E-3</v>
      </c>
      <c r="AR1760" s="133">
        <v>-9.9363269999999996E-4</v>
      </c>
      <c r="AS1760" s="134">
        <v>-1.446447970191E-6</v>
      </c>
      <c r="AT1760" s="135">
        <v>-4.1587304231916408E-9</v>
      </c>
      <c r="AU1760" s="135">
        <v>-0.13916423956899998</v>
      </c>
      <c r="AV1760" s="302">
        <v>-1.3435243E-6</v>
      </c>
      <c r="AW1760" s="302">
        <v>-4.0544942999999998E-9</v>
      </c>
      <c r="AX1760" s="302">
        <v>-1.1074165999999999E-13</v>
      </c>
      <c r="AY1760" s="302">
        <v>-8.9776262999999994E-11</v>
      </c>
      <c r="AZ1760" s="302">
        <v>-1.1662371999999999E-11</v>
      </c>
      <c r="BA1760" s="302">
        <v>4.4733753999999999E-11</v>
      </c>
      <c r="BB1760" s="302">
        <v>-1.0093873E-7</v>
      </c>
      <c r="BC1760" s="302">
        <v>3.2017519000000001E-12</v>
      </c>
      <c r="BD1760" s="302">
        <v>-9.9976141999999996E-11</v>
      </c>
      <c r="BE1760" s="302">
        <v>-1.3091874000000001E-13</v>
      </c>
      <c r="BF1760" s="302">
        <v>-6.7154964E-16</v>
      </c>
      <c r="BG1760" s="302">
        <v>-2.7743039E-13</v>
      </c>
      <c r="BH1760" s="302">
        <v>-1.6028500000000001E-14</v>
      </c>
      <c r="BI1760" s="302">
        <v>-1.2114352000000001E-14</v>
      </c>
      <c r="BJ1760" s="302">
        <v>-1.3938367E-9</v>
      </c>
      <c r="BK1760" s="302">
        <v>-5.3439861000000005E-10</v>
      </c>
      <c r="BL1760" s="302">
        <v>-6.9138278999999998E-12</v>
      </c>
      <c r="BM1760" s="302">
        <v>-1.2389568999999999E-5</v>
      </c>
      <c r="BN1760" s="303">
        <v>-0.13915184999999999</v>
      </c>
      <c r="BO1760" s="303">
        <v>0</v>
      </c>
      <c r="BP1760" s="303">
        <v>0</v>
      </c>
      <c r="BQ1760" s="303">
        <v>0</v>
      </c>
      <c r="BR1760" s="74"/>
      <c r="BS1760" s="144">
        <v>-6.5735856000000002E-5</v>
      </c>
      <c r="BT1760" s="144">
        <v>-6.6488410000000001E-7</v>
      </c>
      <c r="BU1760" s="144">
        <v>-3.9754554000000001E-5</v>
      </c>
      <c r="BV1760" s="144">
        <v>-8.6399623000000002E-8</v>
      </c>
      <c r="BW1760" s="144">
        <v>-1.5481228E-6</v>
      </c>
      <c r="BX1760" s="144">
        <v>4.9841866000000001E-8</v>
      </c>
      <c r="BY1760" s="144">
        <v>-1.6794869000000001E-10</v>
      </c>
      <c r="BZ1760" s="144">
        <v>6.6798808000000006E-8</v>
      </c>
      <c r="CA1760" s="144">
        <v>-1.7172362000000001E-7</v>
      </c>
      <c r="CB1760" s="144">
        <v>-7.3861879000000001E-8</v>
      </c>
      <c r="CC1760" s="144">
        <v>-8.7657377000000006E-8</v>
      </c>
      <c r="CD1760" s="144">
        <v>-5.0261868999999998E-9</v>
      </c>
      <c r="CE1760" s="144">
        <v>-1.5473186E-9</v>
      </c>
      <c r="CF1760" s="144">
        <v>-2.4793245000000002E-7</v>
      </c>
      <c r="CG1760" s="144">
        <v>-2.3149288999999999E-5</v>
      </c>
      <c r="CH1760" s="144">
        <v>-6.1330602999999998E-8</v>
      </c>
      <c r="CI1760" s="136">
        <v>0</v>
      </c>
      <c r="CJ1760" s="203"/>
      <c r="CK1760" s="201"/>
      <c r="CL1760" s="110" t="s">
        <v>6276</v>
      </c>
      <c r="CM1760" s="110"/>
      <c r="CN1760" s="110"/>
    </row>
    <row r="1761" spans="1:92" ht="14.5" customHeight="1">
      <c r="A1761" s="74" t="s">
        <v>6277</v>
      </c>
      <c r="B1761" s="129" t="s">
        <v>6190</v>
      </c>
      <c r="C1761" s="130" t="str">
        <f t="shared" si="949"/>
        <v>F.030.01.114</v>
      </c>
      <c r="D1761" s="131" t="s">
        <v>495</v>
      </c>
      <c r="E1761" s="129" t="s">
        <v>957</v>
      </c>
      <c r="F1761" s="132" t="s">
        <v>6278</v>
      </c>
      <c r="G1761" s="132">
        <v>6.8776911238999996E-3</v>
      </c>
      <c r="H1761" s="348">
        <f t="shared" si="950"/>
        <v>6.8776911238999996E-3</v>
      </c>
      <c r="I1761" s="74"/>
      <c r="J1761" s="132">
        <v>-2.4123583800000001E-3</v>
      </c>
      <c r="K1761" s="132">
        <v>-8.52550631E-3</v>
      </c>
      <c r="L1761" s="300">
        <v>-2.8024881860999997E-3</v>
      </c>
      <c r="M1761" s="132">
        <v>2.0618043999999999E-2</v>
      </c>
      <c r="N1761" s="132">
        <v>-7.1117569999999998E-3</v>
      </c>
      <c r="O1761" s="132">
        <v>-3.6123570999999999E-4</v>
      </c>
      <c r="P1761" s="132">
        <v>-5.2789776000000004E-4</v>
      </c>
      <c r="Q1761" s="132">
        <v>-1.5408185E-3</v>
      </c>
      <c r="R1761" s="132">
        <v>-1.8354221999999999E-4</v>
      </c>
      <c r="S1761" s="132">
        <v>-1.6009990000000001E-4</v>
      </c>
      <c r="T1761" s="132">
        <v>-1.0525135999999999E-3</v>
      </c>
      <c r="U1761" s="132">
        <v>-3.7762477999999999E-4</v>
      </c>
      <c r="V1761" s="132">
        <v>0</v>
      </c>
      <c r="W1761" s="132">
        <v>-2.4168763999999998E-3</v>
      </c>
      <c r="X1761" s="304">
        <v>-7.9870060999999996E-6</v>
      </c>
      <c r="Y1761" s="132">
        <v>0</v>
      </c>
      <c r="Z1761" s="132">
        <v>0</v>
      </c>
      <c r="AA1761" s="74"/>
      <c r="AB1761" s="301">
        <v>0.15502288721804508</v>
      </c>
      <c r="AC1761" s="338">
        <f t="shared" si="951"/>
        <v>0.15502288721804508</v>
      </c>
      <c r="AD1761" s="74"/>
      <c r="AE1761" s="136">
        <v>-28.806642</v>
      </c>
      <c r="AF1761" s="136">
        <v>-28.412362000000002</v>
      </c>
      <c r="AG1761" s="136">
        <v>-0.32766762999999999</v>
      </c>
      <c r="AH1761" s="136">
        <v>0</v>
      </c>
      <c r="AI1761" s="136">
        <v>0</v>
      </c>
      <c r="AJ1761" s="136">
        <v>-3.2805693000000002E-3</v>
      </c>
      <c r="AK1761" s="136">
        <v>-6.3332287000000001E-2</v>
      </c>
      <c r="AL1761" s="74"/>
      <c r="AM1761" s="133">
        <v>-2.1151664000000001E-3</v>
      </c>
      <c r="AN1761" s="340">
        <f t="shared" si="952"/>
        <v>-2.1151664000000001E-3</v>
      </c>
      <c r="AP1761" s="133">
        <v>-7.3413422999999995E-4</v>
      </c>
      <c r="AQ1761" s="145">
        <v>4.4121062999999999E-5</v>
      </c>
      <c r="AR1761" s="133">
        <v>-1.4251532E-3</v>
      </c>
      <c r="AS1761" s="134">
        <v>-4.4012839400000017E-8</v>
      </c>
      <c r="AT1761" s="135">
        <v>1.6316960979835002E-10</v>
      </c>
      <c r="AU1761" s="135">
        <v>-0.19960129018199999</v>
      </c>
      <c r="AV1761" s="302">
        <v>1.1460235E-7</v>
      </c>
      <c r="AW1761" s="302">
        <v>3.4469673000000002E-10</v>
      </c>
      <c r="AX1761" s="302">
        <v>9.4648123999999996E-15</v>
      </c>
      <c r="AY1761" s="302">
        <v>-1.2876481E-10</v>
      </c>
      <c r="AZ1761" s="302">
        <v>-1.6727174E-11</v>
      </c>
      <c r="BA1761" s="302">
        <v>-7.8527015999999996E-11</v>
      </c>
      <c r="BB1761" s="302">
        <v>-1.5562553000000001E-7</v>
      </c>
      <c r="BC1761" s="302">
        <v>-1.5634973E-11</v>
      </c>
      <c r="BD1761" s="302">
        <v>-1.5535819E-10</v>
      </c>
      <c r="BE1761" s="302">
        <v>-1.8777488E-13</v>
      </c>
      <c r="BF1761" s="302">
        <v>-9.6319405000000004E-16</v>
      </c>
      <c r="BG1761" s="302">
        <v>-3.9791445000000001E-13</v>
      </c>
      <c r="BH1761" s="302">
        <v>-2.2989448E-14</v>
      </c>
      <c r="BI1761" s="302">
        <v>-1.7375442000000001E-14</v>
      </c>
      <c r="BJ1761" s="302">
        <v>-1.9991601E-9</v>
      </c>
      <c r="BK1761" s="302">
        <v>-7.6648030000000002E-10</v>
      </c>
      <c r="BL1761" s="302">
        <v>-9.9164046000000003E-12</v>
      </c>
      <c r="BM1761" s="302">
        <v>-1.7770181999999999E-5</v>
      </c>
      <c r="BN1761" s="303">
        <v>-0.19958351999999999</v>
      </c>
      <c r="BO1761" s="303">
        <v>0</v>
      </c>
      <c r="BP1761" s="303">
        <v>0</v>
      </c>
      <c r="BQ1761" s="303">
        <v>0</v>
      </c>
      <c r="BR1761" s="74"/>
      <c r="BS1761" s="144">
        <v>-3.3525390000000002E-5</v>
      </c>
      <c r="BT1761" s="144">
        <v>-1.0830928999999999E-6</v>
      </c>
      <c r="BU1761" s="144">
        <v>4.3224493E-6</v>
      </c>
      <c r="BV1761" s="144">
        <v>-1.2392175000000001E-7</v>
      </c>
      <c r="BW1761" s="144">
        <v>-2.2582067E-6</v>
      </c>
      <c r="BX1761" s="144">
        <v>-2.0886080000000002E-8</v>
      </c>
      <c r="BY1761" s="144">
        <v>-2.4088641000000002E-10</v>
      </c>
      <c r="BZ1761" s="144">
        <v>-4.4394602E-8</v>
      </c>
      <c r="CA1761" s="144">
        <v>-2.4630072999999998E-7</v>
      </c>
      <c r="CB1761" s="144">
        <v>-1.0593904000000001E-7</v>
      </c>
      <c r="CC1761" s="144">
        <v>-1.2572571999999999E-7</v>
      </c>
      <c r="CD1761" s="144">
        <v>-7.2089879999999997E-9</v>
      </c>
      <c r="CE1761" s="144">
        <v>-2.2192969999999998E-9</v>
      </c>
      <c r="CF1761" s="144">
        <v>-5.3904176999999995E-7</v>
      </c>
      <c r="CG1761" s="144">
        <v>-3.3202694999999999E-5</v>
      </c>
      <c r="CH1761" s="144">
        <v>-8.7965606999999999E-8</v>
      </c>
      <c r="CI1761" s="136">
        <v>0</v>
      </c>
      <c r="CJ1761" s="203"/>
      <c r="CK1761" s="201"/>
      <c r="CL1761" s="74" t="s">
        <v>786</v>
      </c>
      <c r="CM1761" s="110"/>
      <c r="CN1761" s="110"/>
    </row>
    <row r="1762" spans="1:92" ht="14.5" customHeight="1">
      <c r="A1762" s="74" t="s">
        <v>6279</v>
      </c>
      <c r="B1762" s="129" t="s">
        <v>6190</v>
      </c>
      <c r="C1762" s="130" t="str">
        <f t="shared" si="949"/>
        <v>F.030.01.115</v>
      </c>
      <c r="D1762" s="131" t="s">
        <v>495</v>
      </c>
      <c r="E1762" s="129" t="s">
        <v>957</v>
      </c>
      <c r="F1762" s="132" t="s">
        <v>6280</v>
      </c>
      <c r="G1762" s="132">
        <v>1.4489492662100001E-2</v>
      </c>
      <c r="H1762" s="348">
        <f t="shared" si="950"/>
        <v>1.4489492662100001E-2</v>
      </c>
      <c r="I1762" s="74"/>
      <c r="J1762" s="132">
        <v>-1.5396071100000001E-3</v>
      </c>
      <c r="K1762" s="132">
        <v>-5.4142598199999996E-3</v>
      </c>
      <c r="L1762" s="300">
        <v>-1.7752814079000001E-3</v>
      </c>
      <c r="M1762" s="132">
        <v>2.3218641000000002E-2</v>
      </c>
      <c r="N1762" s="132">
        <v>-4.5050571999999999E-3</v>
      </c>
      <c r="O1762" s="132">
        <v>-2.4247092000000001E-4</v>
      </c>
      <c r="P1762" s="132">
        <v>-3.4586510999999999E-4</v>
      </c>
      <c r="Q1762" s="132">
        <v>-9.7605635E-4</v>
      </c>
      <c r="R1762" s="132">
        <v>-1.1626778E-4</v>
      </c>
      <c r="S1762" s="132">
        <v>-1.0141787E-4</v>
      </c>
      <c r="T1762" s="132">
        <v>-6.6673169999999996E-4</v>
      </c>
      <c r="U1762" s="132">
        <v>-2.3921251000000001E-4</v>
      </c>
      <c r="V1762" s="132">
        <v>0</v>
      </c>
      <c r="W1762" s="132">
        <v>-1.5310094E-3</v>
      </c>
      <c r="X1762" s="304">
        <v>-5.0594979E-6</v>
      </c>
      <c r="Y1762" s="132">
        <v>0</v>
      </c>
      <c r="Z1762" s="132">
        <v>0</v>
      </c>
      <c r="AA1762" s="74"/>
      <c r="AB1762" s="301">
        <v>0.17457624812030076</v>
      </c>
      <c r="AC1762" s="338">
        <f t="shared" si="951"/>
        <v>0.17457624812030076</v>
      </c>
      <c r="AD1762" s="74"/>
      <c r="AE1762" s="136">
        <v>-18.248031999999998</v>
      </c>
      <c r="AF1762" s="136">
        <v>-17.998269000000001</v>
      </c>
      <c r="AG1762" s="136">
        <v>-0.20756635000000001</v>
      </c>
      <c r="AH1762" s="136">
        <v>0</v>
      </c>
      <c r="AI1762" s="136">
        <v>0</v>
      </c>
      <c r="AJ1762" s="136">
        <v>-2.0781295999999999E-3</v>
      </c>
      <c r="AK1762" s="136">
        <v>-4.0118859E-2</v>
      </c>
      <c r="AL1762" s="74"/>
      <c r="AM1762" s="133">
        <v>-1.0214977E-4</v>
      </c>
      <c r="AN1762" s="340">
        <f t="shared" si="952"/>
        <v>-1.0214977E-4</v>
      </c>
      <c r="AP1762" s="133">
        <v>7.1496502000000005E-4</v>
      </c>
      <c r="AQ1762" s="145">
        <v>8.5671492999999995E-5</v>
      </c>
      <c r="AR1762" s="133">
        <v>-9.0278628000000001E-4</v>
      </c>
      <c r="AS1762" s="134">
        <v>4.2863615054999992E-8</v>
      </c>
      <c r="AT1762" s="135">
        <v>3.1683244148619002E-10</v>
      </c>
      <c r="AU1762" s="135">
        <v>-0.12644065680799998</v>
      </c>
      <c r="AV1762" s="302">
        <v>1.4347225000000001E-7</v>
      </c>
      <c r="AW1762" s="302">
        <v>4.3220231000000002E-10</v>
      </c>
      <c r="AX1762" s="302">
        <v>1.1838288E-14</v>
      </c>
      <c r="AY1762" s="302">
        <v>-8.1568148E-11</v>
      </c>
      <c r="AZ1762" s="302">
        <v>-1.0596098000000001E-11</v>
      </c>
      <c r="BA1762" s="302">
        <v>-5.1448189000000002E-11</v>
      </c>
      <c r="BB1762" s="302">
        <v>-9.8713083000000002E-8</v>
      </c>
      <c r="BC1762" s="302">
        <v>-1.014578E-11</v>
      </c>
      <c r="BD1762" s="302">
        <v>-9.8557025999999996E-11</v>
      </c>
      <c r="BE1762" s="302">
        <v>-1.1894903E-13</v>
      </c>
      <c r="BF1762" s="302">
        <v>-6.1015081000000002E-16</v>
      </c>
      <c r="BG1762" s="302">
        <v>-2.5206532999999998E-13</v>
      </c>
      <c r="BH1762" s="302">
        <v>-1.4563036999999999E-14</v>
      </c>
      <c r="BI1762" s="302">
        <v>-1.1006753999999999E-14</v>
      </c>
      <c r="BJ1762" s="302">
        <v>-1.2664002E-9</v>
      </c>
      <c r="BK1762" s="302">
        <v>-4.8553930999999999E-10</v>
      </c>
      <c r="BL1762" s="302">
        <v>-6.2817065000000003E-12</v>
      </c>
      <c r="BM1762" s="302">
        <v>-1.1256808000000001E-5</v>
      </c>
      <c r="BN1762" s="303">
        <v>-0.1264294</v>
      </c>
      <c r="BO1762" s="303">
        <v>0</v>
      </c>
      <c r="BP1762" s="303">
        <v>0</v>
      </c>
      <c r="BQ1762" s="303">
        <v>0</v>
      </c>
      <c r="BR1762" s="74"/>
      <c r="BS1762" s="144">
        <v>-1.9114640000000001E-5</v>
      </c>
      <c r="BT1762" s="144">
        <v>-6.8764867000000004E-7</v>
      </c>
      <c r="BU1762" s="144">
        <v>4.8676489999999996E-6</v>
      </c>
      <c r="BV1762" s="144">
        <v>-7.8500229000000005E-8</v>
      </c>
      <c r="BW1762" s="144">
        <v>-1.4309484E-6</v>
      </c>
      <c r="BX1762" s="144">
        <v>-1.4333752E-8</v>
      </c>
      <c r="BY1762" s="144">
        <v>-1.5259338E-10</v>
      </c>
      <c r="BZ1762" s="144">
        <v>-2.9796788000000001E-8</v>
      </c>
      <c r="CA1762" s="144">
        <v>-1.5602317E-7</v>
      </c>
      <c r="CB1762" s="144">
        <v>-6.7108792999999999E-8</v>
      </c>
      <c r="CC1762" s="144">
        <v>-7.9642988000000003E-8</v>
      </c>
      <c r="CD1762" s="144">
        <v>-4.5666497999999997E-9</v>
      </c>
      <c r="CE1762" s="144">
        <v>-1.4058494999999999E-9</v>
      </c>
      <c r="CF1762" s="144">
        <v>-3.4365530999999998E-7</v>
      </c>
      <c r="CG1762" s="144">
        <v>-2.1032783E-5</v>
      </c>
      <c r="CH1762" s="144">
        <v>-5.5723233E-8</v>
      </c>
      <c r="CI1762" s="136">
        <v>0</v>
      </c>
      <c r="CJ1762" s="203"/>
      <c r="CK1762" s="201"/>
      <c r="CL1762" s="74" t="s">
        <v>786</v>
      </c>
      <c r="CM1762" s="110"/>
      <c r="CN1762" s="110"/>
    </row>
    <row r="1763" spans="1:92" ht="14.5" customHeight="1">
      <c r="A1763" s="74" t="s">
        <v>6281</v>
      </c>
      <c r="B1763" s="129" t="s">
        <v>6190</v>
      </c>
      <c r="C1763" s="130" t="str">
        <f t="shared" si="949"/>
        <v>F.030.01.116</v>
      </c>
      <c r="D1763" s="131" t="s">
        <v>495</v>
      </c>
      <c r="E1763" s="129" t="s">
        <v>957</v>
      </c>
      <c r="F1763" s="132" t="s">
        <v>6282</v>
      </c>
      <c r="G1763" s="132">
        <v>-6.8407237137000004E-2</v>
      </c>
      <c r="H1763" s="348">
        <f t="shared" si="950"/>
        <v>-6.8407237137000004E-2</v>
      </c>
      <c r="I1763" s="74"/>
      <c r="J1763" s="132">
        <v>-4.0846304199999997E-3</v>
      </c>
      <c r="K1763" s="132">
        <v>-1.448062319E-2</v>
      </c>
      <c r="L1763" s="300">
        <v>-4.7675795269999993E-3</v>
      </c>
      <c r="M1763" s="132">
        <v>-4.5074403999999998E-2</v>
      </c>
      <c r="N1763" s="132">
        <v>-1.2098487E-2</v>
      </c>
      <c r="O1763" s="132">
        <v>-5.9160509E-4</v>
      </c>
      <c r="P1763" s="132">
        <v>-8.7879498999999996E-4</v>
      </c>
      <c r="Q1763" s="132">
        <v>-2.6212331000000002E-3</v>
      </c>
      <c r="R1763" s="132">
        <v>-3.1224113999999998E-4</v>
      </c>
      <c r="S1763" s="132">
        <v>-2.7236118999999999E-4</v>
      </c>
      <c r="T1763" s="132">
        <v>-1.7905311E-3</v>
      </c>
      <c r="U1763" s="132">
        <v>-6.4241346999999996E-4</v>
      </c>
      <c r="V1763" s="132">
        <v>0</v>
      </c>
      <c r="W1763" s="132">
        <v>-4.1115785999999996E-3</v>
      </c>
      <c r="X1763" s="304">
        <v>-1.3587457000000001E-5</v>
      </c>
      <c r="Y1763" s="132">
        <v>0</v>
      </c>
      <c r="Z1763" s="132">
        <v>0</v>
      </c>
      <c r="AA1763" s="74"/>
      <c r="AB1763" s="301">
        <v>-0.33890529323308266</v>
      </c>
      <c r="AC1763" s="338">
        <f t="shared" si="951"/>
        <v>-0.33890529323308266</v>
      </c>
      <c r="AD1763" s="74"/>
      <c r="AE1763" s="136">
        <v>-49.005721999999999</v>
      </c>
      <c r="AF1763" s="136">
        <v>-48.334974000000003</v>
      </c>
      <c r="AG1763" s="136">
        <v>-0.55742659999999999</v>
      </c>
      <c r="AH1763" s="136">
        <v>0</v>
      </c>
      <c r="AI1763" s="136">
        <v>0</v>
      </c>
      <c r="AJ1763" s="136">
        <v>-5.5808888000000003E-3</v>
      </c>
      <c r="AK1763" s="136">
        <v>-0.10774058</v>
      </c>
      <c r="AL1763" s="74"/>
      <c r="AM1763" s="133">
        <v>-1.3378856999999999E-2</v>
      </c>
      <c r="AN1763" s="340">
        <f t="shared" si="952"/>
        <v>-1.3378856999999999E-2</v>
      </c>
      <c r="AP1763" s="133">
        <v>-1.0573351E-2</v>
      </c>
      <c r="AQ1763" s="133">
        <v>-3.8104204E-4</v>
      </c>
      <c r="AR1763" s="133">
        <v>-2.4244637999999998E-3</v>
      </c>
      <c r="AS1763" s="134">
        <v>-6.3389393010799997E-7</v>
      </c>
      <c r="AT1763" s="135">
        <v>-1.4091791136810996E-9</v>
      </c>
      <c r="AU1763" s="135">
        <v>-0.339560750548</v>
      </c>
      <c r="AV1763" s="302">
        <v>-3.6427919E-7</v>
      </c>
      <c r="AW1763" s="302">
        <v>-1.1009661E-9</v>
      </c>
      <c r="AX1763" s="302">
        <v>-2.9999662000000002E-14</v>
      </c>
      <c r="AY1763" s="302">
        <v>-2.1905408000000001E-10</v>
      </c>
      <c r="AZ1763" s="302">
        <v>-2.8456188000000001E-11</v>
      </c>
      <c r="BA1763" s="302">
        <v>-1.3072563999999999E-10</v>
      </c>
      <c r="BB1763" s="302">
        <v>-2.6453161000000002E-7</v>
      </c>
      <c r="BC1763" s="302">
        <v>-2.6192125000000001E-11</v>
      </c>
      <c r="BD1763" s="302">
        <v>-2.6405446999999999E-10</v>
      </c>
      <c r="BE1763" s="302">
        <v>-3.1944172999999998E-13</v>
      </c>
      <c r="BF1763" s="302">
        <v>-1.6385811000000001E-15</v>
      </c>
      <c r="BG1763" s="302">
        <v>-6.7693015000000001E-13</v>
      </c>
      <c r="BH1763" s="302">
        <v>-3.9109538999999998E-14</v>
      </c>
      <c r="BI1763" s="302">
        <v>-2.9559019000000002E-14</v>
      </c>
      <c r="BJ1763" s="302">
        <v>-3.4009615999999999E-9</v>
      </c>
      <c r="BK1763" s="302">
        <v>-1.3039326000000001E-9</v>
      </c>
      <c r="BL1763" s="302">
        <v>-1.6869740000000001E-11</v>
      </c>
      <c r="BM1763" s="302">
        <v>-3.0230547999999999E-5</v>
      </c>
      <c r="BN1763" s="303">
        <v>-0.33953052</v>
      </c>
      <c r="BO1763" s="303">
        <v>0</v>
      </c>
      <c r="BP1763" s="303">
        <v>0</v>
      </c>
      <c r="BQ1763" s="303">
        <v>0</v>
      </c>
      <c r="BR1763" s="74"/>
      <c r="BS1763" s="144">
        <v>-7.3824435E-5</v>
      </c>
      <c r="BT1763" s="144">
        <v>-1.8399538000000001E-6</v>
      </c>
      <c r="BU1763" s="144">
        <v>-9.4495787999999995E-6</v>
      </c>
      <c r="BV1763" s="144">
        <v>-2.1081508E-7</v>
      </c>
      <c r="BW1763" s="144">
        <v>-3.8408926000000002E-6</v>
      </c>
      <c r="BX1763" s="144">
        <v>-3.3677105999999998E-8</v>
      </c>
      <c r="BY1763" s="144">
        <v>-4.0979480000000002E-10</v>
      </c>
      <c r="BZ1763" s="144">
        <v>-7.2709619000000002E-8</v>
      </c>
      <c r="CA1763" s="144">
        <v>-4.1900561999999998E-7</v>
      </c>
      <c r="CB1763" s="144">
        <v>-1.8022297999999999E-7</v>
      </c>
      <c r="CC1763" s="144">
        <v>-2.1388400000000001E-7</v>
      </c>
      <c r="CD1763" s="144">
        <v>-1.2263896E-8</v>
      </c>
      <c r="CE1763" s="144">
        <v>-3.7754574000000001E-9</v>
      </c>
      <c r="CF1763" s="144">
        <v>-9.1333322000000002E-7</v>
      </c>
      <c r="CG1763" s="144">
        <v>-5.6484265999999998E-5</v>
      </c>
      <c r="CH1763" s="144">
        <v>-1.4964667000000001E-7</v>
      </c>
      <c r="CI1763" s="136">
        <v>0</v>
      </c>
      <c r="CJ1763" s="203"/>
      <c r="CK1763" s="201"/>
      <c r="CL1763" s="74" t="s">
        <v>786</v>
      </c>
      <c r="CM1763" s="110"/>
      <c r="CN1763" s="110"/>
    </row>
    <row r="1764" spans="1:92" ht="14.5" customHeight="1">
      <c r="A1764" s="74" t="s">
        <v>6283</v>
      </c>
      <c r="B1764" s="129" t="s">
        <v>6190</v>
      </c>
      <c r="C1764" s="130" t="str">
        <f t="shared" si="949"/>
        <v>F.030.01.117</v>
      </c>
      <c r="D1764" s="131" t="s">
        <v>495</v>
      </c>
      <c r="E1764" s="129" t="s">
        <v>957</v>
      </c>
      <c r="F1764" s="132" t="s">
        <v>6284</v>
      </c>
      <c r="G1764" s="132">
        <v>-2.8475628111E-2</v>
      </c>
      <c r="H1764" s="348">
        <f t="shared" si="950"/>
        <v>-2.8475628111E-2</v>
      </c>
      <c r="I1764" s="74"/>
      <c r="J1764" s="132">
        <v>-3.9976036199999999E-3</v>
      </c>
      <c r="K1764" s="132">
        <v>-1.421935207E-2</v>
      </c>
      <c r="L1764" s="300">
        <v>-4.6894225210000005E-3</v>
      </c>
      <c r="M1764" s="132">
        <v>-5.5692498999999999E-3</v>
      </c>
      <c r="N1764" s="132">
        <v>-1.1900150999999999E-2</v>
      </c>
      <c r="O1764" s="132">
        <v>-5.5802296999999995E-4</v>
      </c>
      <c r="P1764" s="132">
        <v>-8.4432294000000004E-4</v>
      </c>
      <c r="Q1764" s="132">
        <v>-2.578262E-3</v>
      </c>
      <c r="R1764" s="132">
        <v>-3.0712243000000002E-4</v>
      </c>
      <c r="S1764" s="132">
        <v>-2.6789624999999997E-4</v>
      </c>
      <c r="T1764" s="132">
        <v>-1.7611781E-3</v>
      </c>
      <c r="U1764" s="132">
        <v>-6.3188211000000005E-4</v>
      </c>
      <c r="V1764" s="132">
        <v>0</v>
      </c>
      <c r="W1764" s="132">
        <v>-4.0441757000000004E-3</v>
      </c>
      <c r="X1764" s="304">
        <v>-1.3364710999999999E-5</v>
      </c>
      <c r="Y1764" s="132">
        <v>0</v>
      </c>
      <c r="Z1764" s="132">
        <v>0</v>
      </c>
      <c r="AA1764" s="74"/>
      <c r="AB1764" s="301">
        <v>-4.1874059398496241E-2</v>
      </c>
      <c r="AC1764" s="338">
        <f t="shared" si="951"/>
        <v>-4.1874059398496241E-2</v>
      </c>
      <c r="AD1764" s="74"/>
      <c r="AE1764" s="136">
        <v>-48.202350000000003</v>
      </c>
      <c r="AF1764" s="136">
        <v>-47.542597999999998</v>
      </c>
      <c r="AG1764" s="136">
        <v>-0.54828845999999998</v>
      </c>
      <c r="AH1764" s="136">
        <v>0</v>
      </c>
      <c r="AI1764" s="136">
        <v>0</v>
      </c>
      <c r="AJ1764" s="136">
        <v>-5.4893987999999998E-3</v>
      </c>
      <c r="AK1764" s="136">
        <v>-0.10597434</v>
      </c>
      <c r="AL1764" s="74"/>
      <c r="AM1764" s="133">
        <v>-8.4230675000000008E-3</v>
      </c>
      <c r="AN1764" s="340">
        <f t="shared" si="952"/>
        <v>-8.4230675000000008E-3</v>
      </c>
      <c r="AP1764" s="133">
        <v>-5.8844233999999999E-3</v>
      </c>
      <c r="AQ1764" s="133">
        <v>-1.5392554E-4</v>
      </c>
      <c r="AR1764" s="133">
        <v>-2.3847184999999998E-3</v>
      </c>
      <c r="AS1764" s="134">
        <v>-3.5278317651299999E-7</v>
      </c>
      <c r="AT1764" s="135">
        <v>-5.692512644783E-10</v>
      </c>
      <c r="AU1764" s="135">
        <v>-0.33399418496600003</v>
      </c>
      <c r="AV1764" s="302">
        <v>-8.7818220000000003E-8</v>
      </c>
      <c r="AW1764" s="302">
        <v>-2.6678634E-10</v>
      </c>
      <c r="AX1764" s="302">
        <v>-7.2099951999999993E-15</v>
      </c>
      <c r="AY1764" s="302">
        <v>-2.1546303E-10</v>
      </c>
      <c r="AZ1764" s="302">
        <v>-2.7989692999999999E-11</v>
      </c>
      <c r="BA1764" s="302">
        <v>-1.2559899000000001E-10</v>
      </c>
      <c r="BB1764" s="302">
        <v>-2.5996813999999999E-7</v>
      </c>
      <c r="BC1764" s="302">
        <v>-2.5339795000000001E-11</v>
      </c>
      <c r="BD1764" s="302">
        <v>-2.5947554E-10</v>
      </c>
      <c r="BE1764" s="302">
        <v>-3.1420498E-13</v>
      </c>
      <c r="BF1764" s="302">
        <v>-1.6117191000000001E-15</v>
      </c>
      <c r="BG1764" s="302">
        <v>-6.6583294E-13</v>
      </c>
      <c r="BH1764" s="302">
        <v>-3.8468398999999997E-14</v>
      </c>
      <c r="BI1764" s="302">
        <v>-2.9074444999999997E-14</v>
      </c>
      <c r="BJ1764" s="302">
        <v>-3.3452081000000001E-9</v>
      </c>
      <c r="BK1764" s="302">
        <v>-1.2825566999999999E-9</v>
      </c>
      <c r="BL1764" s="302">
        <v>-1.6593186999999999E-11</v>
      </c>
      <c r="BM1764" s="302">
        <v>-2.9734965999999999E-5</v>
      </c>
      <c r="BN1764" s="303">
        <v>-0.33396445000000002</v>
      </c>
      <c r="BO1764" s="303">
        <v>0</v>
      </c>
      <c r="BP1764" s="303">
        <v>0</v>
      </c>
      <c r="BQ1764" s="303">
        <v>0</v>
      </c>
      <c r="BR1764" s="74"/>
      <c r="BS1764" s="144">
        <v>-6.4474894999999995E-5</v>
      </c>
      <c r="BT1764" s="144">
        <v>-1.8070837E-6</v>
      </c>
      <c r="BU1764" s="144">
        <v>-1.1675599000000001E-6</v>
      </c>
      <c r="BV1764" s="144">
        <v>-2.0735909999999999E-7</v>
      </c>
      <c r="BW1764" s="144">
        <v>-3.7771377000000002E-6</v>
      </c>
      <c r="BX1764" s="144">
        <v>-3.1193491000000001E-8</v>
      </c>
      <c r="BY1764" s="144">
        <v>-4.0307685E-10</v>
      </c>
      <c r="BZ1764" s="144">
        <v>-6.8586008999999996E-8</v>
      </c>
      <c r="CA1764" s="144">
        <v>-4.1213668000000001E-7</v>
      </c>
      <c r="CB1764" s="144">
        <v>-1.7726850999999999E-7</v>
      </c>
      <c r="CC1764" s="144">
        <v>-2.103777E-7</v>
      </c>
      <c r="CD1764" s="144">
        <v>-1.2062848E-8</v>
      </c>
      <c r="CE1764" s="144">
        <v>-3.7135647E-9</v>
      </c>
      <c r="CF1764" s="144">
        <v>-8.9452491000000002E-7</v>
      </c>
      <c r="CG1764" s="144">
        <v>-5.5558294999999999E-5</v>
      </c>
      <c r="CH1764" s="144">
        <v>-1.4719345E-7</v>
      </c>
      <c r="CI1764" s="136">
        <v>0</v>
      </c>
      <c r="CJ1764" s="203"/>
      <c r="CK1764" s="201"/>
      <c r="CL1764" s="74" t="s">
        <v>786</v>
      </c>
      <c r="CM1764" s="110"/>
      <c r="CN1764" s="110"/>
    </row>
    <row r="1765" spans="1:92" ht="14.5" customHeight="1">
      <c r="A1765" s="74" t="s">
        <v>6285</v>
      </c>
      <c r="B1765" s="129" t="s">
        <v>6190</v>
      </c>
      <c r="C1765" s="130" t="str">
        <f t="shared" si="949"/>
        <v>F.030.01.118</v>
      </c>
      <c r="D1765" s="131" t="s">
        <v>495</v>
      </c>
      <c r="E1765" s="129" t="s">
        <v>957</v>
      </c>
      <c r="F1765" s="132" t="s">
        <v>6286</v>
      </c>
      <c r="G1765" s="132">
        <v>4.0721295260300001E-2</v>
      </c>
      <c r="H1765" s="348">
        <f t="shared" si="950"/>
        <v>4.0721295260300001E-2</v>
      </c>
      <c r="I1765" s="74"/>
      <c r="J1765" s="132">
        <v>-6.6685582000000003E-4</v>
      </c>
      <c r="K1765" s="132">
        <v>-2.3030133799999998E-3</v>
      </c>
      <c r="L1765" s="300">
        <v>-7.4807453969999991E-4</v>
      </c>
      <c r="M1765" s="132">
        <v>4.4439238999999998E-2</v>
      </c>
      <c r="N1765" s="132">
        <v>-1.8983574E-3</v>
      </c>
      <c r="O1765" s="132">
        <v>-1.2370613999999999E-4</v>
      </c>
      <c r="P1765" s="132">
        <v>-1.6383247000000001E-4</v>
      </c>
      <c r="Q1765" s="132">
        <v>-4.1129418000000002E-4</v>
      </c>
      <c r="R1765" s="304">
        <v>-4.899334E-5</v>
      </c>
      <c r="S1765" s="304">
        <v>-4.273583E-5</v>
      </c>
      <c r="T1765" s="132">
        <v>-2.8094984000000001E-4</v>
      </c>
      <c r="U1765" s="132">
        <v>-1.0080024E-4</v>
      </c>
      <c r="V1765" s="132">
        <v>0</v>
      </c>
      <c r="W1765" s="132">
        <v>-6.4514230999999998E-4</v>
      </c>
      <c r="X1765" s="304">
        <v>-2.1319897E-6</v>
      </c>
      <c r="Y1765" s="132">
        <v>0</v>
      </c>
      <c r="Z1765" s="132">
        <v>0</v>
      </c>
      <c r="AA1765" s="74"/>
      <c r="AB1765" s="301">
        <v>0.33412961654135337</v>
      </c>
      <c r="AC1765" s="338">
        <f t="shared" si="951"/>
        <v>0.33412961654135337</v>
      </c>
      <c r="AD1765" s="74"/>
      <c r="AE1765" s="136">
        <v>-7.6894225</v>
      </c>
      <c r="AF1765" s="136">
        <v>-7.5841763000000002</v>
      </c>
      <c r="AG1765" s="136">
        <v>-8.7465063999999995E-2</v>
      </c>
      <c r="AH1765" s="136">
        <v>0</v>
      </c>
      <c r="AI1765" s="136">
        <v>0</v>
      </c>
      <c r="AJ1765" s="136">
        <v>-8.7568981000000004E-4</v>
      </c>
      <c r="AK1765" s="136">
        <v>-1.6905430999999999E-2</v>
      </c>
      <c r="AL1765" s="74"/>
      <c r="AM1765" s="133">
        <v>4.1839321E-3</v>
      </c>
      <c r="AN1765" s="340">
        <f t="shared" si="952"/>
        <v>4.1839321E-3</v>
      </c>
      <c r="AP1765" s="133">
        <v>4.3311299000000003E-3</v>
      </c>
      <c r="AQ1765" s="133">
        <v>2.3322162E-4</v>
      </c>
      <c r="AR1765" s="133">
        <v>-3.8041938E-4</v>
      </c>
      <c r="AS1765" s="134">
        <v>2.5966006345060009E-7</v>
      </c>
      <c r="AT1765" s="135">
        <v>8.6250598577762997E-10</v>
      </c>
      <c r="AU1765" s="135">
        <v>-5.3280024435000004E-2</v>
      </c>
      <c r="AV1765" s="302">
        <v>3.0226213999999999E-7</v>
      </c>
      <c r="AW1765" s="302">
        <v>9.1170788999999996E-10</v>
      </c>
      <c r="AX1765" s="302">
        <v>2.4921763000000001E-14</v>
      </c>
      <c r="AY1765" s="302">
        <v>-3.4371483999999997E-11</v>
      </c>
      <c r="AZ1765" s="302">
        <v>-4.4650224000000001E-12</v>
      </c>
      <c r="BA1765" s="302">
        <v>-2.4369363E-11</v>
      </c>
      <c r="BB1765" s="302">
        <v>-4.1800632E-8</v>
      </c>
      <c r="BC1765" s="302">
        <v>-4.6565864000000004E-12</v>
      </c>
      <c r="BD1765" s="302">
        <v>-4.1755860000000001E-11</v>
      </c>
      <c r="BE1765" s="302">
        <v>-5.0123176000000001E-14</v>
      </c>
      <c r="BF1765" s="302">
        <v>-2.5710756999999999E-16</v>
      </c>
      <c r="BG1765" s="302">
        <v>-1.0621621E-13</v>
      </c>
      <c r="BH1765" s="302">
        <v>-6.1366255999999997E-15</v>
      </c>
      <c r="BI1765" s="302">
        <v>-4.6380661999999999E-15</v>
      </c>
      <c r="BJ1765" s="302">
        <v>-5.3364035000000004E-10</v>
      </c>
      <c r="BK1765" s="302">
        <v>-2.0459833E-10</v>
      </c>
      <c r="BL1765" s="302">
        <v>-2.6470083999999999E-12</v>
      </c>
      <c r="BM1765" s="302">
        <v>-4.7434350000000001E-6</v>
      </c>
      <c r="BN1765" s="303">
        <v>-5.3275281000000001E-2</v>
      </c>
      <c r="BO1765" s="303">
        <v>0</v>
      </c>
      <c r="BP1765" s="303">
        <v>0</v>
      </c>
      <c r="BQ1765" s="303">
        <v>0</v>
      </c>
      <c r="BR1765" s="74"/>
      <c r="BS1765" s="144">
        <v>-8.0031931000000005E-7</v>
      </c>
      <c r="BT1765" s="144">
        <v>-2.9220444999999998E-7</v>
      </c>
      <c r="BU1765" s="144">
        <v>9.3164202000000007E-6</v>
      </c>
      <c r="BV1765" s="144">
        <v>-3.3078712999999999E-8</v>
      </c>
      <c r="BW1765" s="144">
        <v>-6.0369002999999998E-7</v>
      </c>
      <c r="BX1765" s="144">
        <v>-7.7814238999999998E-9</v>
      </c>
      <c r="BY1765" s="144">
        <v>-6.4300355000000005E-11</v>
      </c>
      <c r="BZ1765" s="144">
        <v>-1.5198973000000001E-8</v>
      </c>
      <c r="CA1765" s="144">
        <v>-6.5745612999999998E-8</v>
      </c>
      <c r="CB1765" s="144">
        <v>-2.8278547999999999E-8</v>
      </c>
      <c r="CC1765" s="144">
        <v>-3.3560253000000002E-8</v>
      </c>
      <c r="CD1765" s="144">
        <v>-1.9243115E-9</v>
      </c>
      <c r="CE1765" s="144">
        <v>-5.9240199000000002E-10</v>
      </c>
      <c r="CF1765" s="144">
        <v>-1.4826883999999999E-7</v>
      </c>
      <c r="CG1765" s="144">
        <v>-8.8628708000000003E-6</v>
      </c>
      <c r="CH1765" s="144">
        <v>-2.3480858999999998E-8</v>
      </c>
      <c r="CI1765" s="136">
        <v>0</v>
      </c>
      <c r="CJ1765" s="205"/>
      <c r="CK1765" s="201"/>
      <c r="CL1765" s="74" t="s">
        <v>786</v>
      </c>
      <c r="CM1765" s="110"/>
      <c r="CN1765" s="110"/>
    </row>
    <row r="1766" spans="1:92" ht="14.5" customHeight="1">
      <c r="A1766" s="74" t="s">
        <v>6287</v>
      </c>
      <c r="B1766" s="129" t="s">
        <v>6190</v>
      </c>
      <c r="C1766" s="130" t="str">
        <f t="shared" si="949"/>
        <v>F.030.01.119</v>
      </c>
      <c r="D1766" s="131" t="s">
        <v>495</v>
      </c>
      <c r="E1766" s="129" t="s">
        <v>957</v>
      </c>
      <c r="F1766" s="132" t="s">
        <v>6288</v>
      </c>
      <c r="G1766" s="132">
        <v>-4.0050838352000004E-2</v>
      </c>
      <c r="H1766" s="348">
        <f t="shared" si="950"/>
        <v>-4.0050838352000004E-2</v>
      </c>
      <c r="I1766" s="74"/>
      <c r="J1766" s="132">
        <v>-3.7760857699999997E-3</v>
      </c>
      <c r="K1766" s="132">
        <v>-9.7207239299999994E-3</v>
      </c>
      <c r="L1766" s="300">
        <v>-2.5903476519999998E-3</v>
      </c>
      <c r="M1766" s="132">
        <v>-2.3963681000000001E-2</v>
      </c>
      <c r="N1766" s="132">
        <v>-6.5734167999999997E-3</v>
      </c>
      <c r="O1766" s="132">
        <v>-2.1744658999999999E-3</v>
      </c>
      <c r="P1766" s="132">
        <v>-2.0342735999999998E-3</v>
      </c>
      <c r="Q1766" s="132">
        <v>-1.4241828E-3</v>
      </c>
      <c r="R1766" s="132">
        <v>-1.6964858000000001E-4</v>
      </c>
      <c r="S1766" s="132">
        <v>-1.4798078999999999E-4</v>
      </c>
      <c r="T1766" s="132">
        <v>-9.7284122999999995E-4</v>
      </c>
      <c r="U1766" s="132">
        <v>-3.4903963999999998E-4</v>
      </c>
      <c r="V1766" s="132">
        <v>0</v>
      </c>
      <c r="W1766" s="132">
        <v>-2.2339256000000001E-3</v>
      </c>
      <c r="X1766" s="304">
        <v>-7.3824120000000002E-6</v>
      </c>
      <c r="Y1766" s="132">
        <v>0</v>
      </c>
      <c r="Z1766" s="132">
        <v>0</v>
      </c>
      <c r="AA1766" s="74"/>
      <c r="AB1766" s="301">
        <v>-0.18017805263157893</v>
      </c>
      <c r="AC1766" s="338">
        <f t="shared" si="951"/>
        <v>-0.18017805263157893</v>
      </c>
      <c r="AD1766" s="74"/>
      <c r="AE1766" s="136">
        <v>-26.626059999999999</v>
      </c>
      <c r="AF1766" s="136">
        <v>-26.261624999999999</v>
      </c>
      <c r="AG1766" s="136">
        <v>-0.30286410000000002</v>
      </c>
      <c r="AH1766" s="136">
        <v>0</v>
      </c>
      <c r="AI1766" s="136">
        <v>0</v>
      </c>
      <c r="AJ1766" s="136">
        <v>-3.0322394000000001E-3</v>
      </c>
      <c r="AK1766" s="136">
        <v>-5.8538209000000001E-2</v>
      </c>
      <c r="AL1766" s="74"/>
      <c r="AM1766" s="133">
        <v>-7.5164155E-3</v>
      </c>
      <c r="AN1766" s="340">
        <f t="shared" si="952"/>
        <v>-7.5164155E-3</v>
      </c>
      <c r="AP1766" s="133">
        <v>-5.9809879E-3</v>
      </c>
      <c r="AQ1766" s="133">
        <v>-2.1815461E-4</v>
      </c>
      <c r="AR1766" s="133">
        <v>-1.3172730999999999E-3</v>
      </c>
      <c r="AS1766" s="134">
        <v>-3.5857240964299999E-7</v>
      </c>
      <c r="AT1766" s="135">
        <v>-8.0678481314994999E-10</v>
      </c>
      <c r="AU1766" s="135">
        <v>-0.184492025029</v>
      </c>
      <c r="AV1766" s="302">
        <v>-1.9424930000000001E-7</v>
      </c>
      <c r="AW1766" s="302">
        <v>-5.8710103000000001E-10</v>
      </c>
      <c r="AX1766" s="302">
        <v>-1.5996806999999999E-14</v>
      </c>
      <c r="AY1766" s="302">
        <v>-1.1901767000000001E-10</v>
      </c>
      <c r="AZ1766" s="302">
        <v>-1.5460973E-11</v>
      </c>
      <c r="BA1766" s="302">
        <v>-3.0251182000000001E-10</v>
      </c>
      <c r="BB1766" s="302">
        <v>-1.6132982999999999E-7</v>
      </c>
      <c r="BC1766" s="302">
        <v>-4.7045792000000002E-11</v>
      </c>
      <c r="BD1766" s="302">
        <v>-1.6287668000000001E-10</v>
      </c>
      <c r="BE1766" s="302">
        <v>-1.7356085000000001E-13</v>
      </c>
      <c r="BF1766" s="302">
        <v>-8.9028295E-16</v>
      </c>
      <c r="BG1766" s="302">
        <v>-3.6779342999999999E-13</v>
      </c>
      <c r="BH1766" s="302">
        <v>-2.1249211000000001E-14</v>
      </c>
      <c r="BI1766" s="302">
        <v>-1.6060169000000001E-14</v>
      </c>
      <c r="BJ1766" s="302">
        <v>-1.8478293E-9</v>
      </c>
      <c r="BK1766" s="302">
        <v>-7.0845988000000004E-10</v>
      </c>
      <c r="BL1766" s="302">
        <v>-9.1657603999999993E-12</v>
      </c>
      <c r="BM1766" s="302">
        <v>-1.6425028999999999E-5</v>
      </c>
      <c r="BN1766" s="303">
        <v>-0.18447559999999999</v>
      </c>
      <c r="BO1766" s="303">
        <v>0</v>
      </c>
      <c r="BP1766" s="303">
        <v>0</v>
      </c>
      <c r="BQ1766" s="303">
        <v>0</v>
      </c>
      <c r="BR1766" s="74"/>
      <c r="BS1766" s="144">
        <v>-4.0946526000000003E-5</v>
      </c>
      <c r="BT1766" s="144">
        <v>-1.2097177000000001E-6</v>
      </c>
      <c r="BU1766" s="144">
        <v>-5.0238421999999998E-6</v>
      </c>
      <c r="BV1766" s="144">
        <v>-1.1454122E-7</v>
      </c>
      <c r="BW1766" s="144">
        <v>-2.1481076999999998E-6</v>
      </c>
      <c r="BX1766" s="144">
        <v>-1.6815686999999999E-7</v>
      </c>
      <c r="BY1766" s="144">
        <v>-2.2265198000000001E-10</v>
      </c>
      <c r="BZ1766" s="144">
        <v>-2.6695907000000002E-7</v>
      </c>
      <c r="CA1766" s="144">
        <v>-2.2765645E-7</v>
      </c>
      <c r="CB1766" s="144">
        <v>-9.7919748000000005E-8</v>
      </c>
      <c r="CC1766" s="144">
        <v>-1.1620864E-7</v>
      </c>
      <c r="CD1766" s="144">
        <v>-6.6632876999999997E-9</v>
      </c>
      <c r="CE1766" s="144">
        <v>-2.0513024000000001E-9</v>
      </c>
      <c r="CF1766" s="144">
        <v>-7.9382838999999999E-7</v>
      </c>
      <c r="CG1766" s="144">
        <v>-3.0689343999999998E-5</v>
      </c>
      <c r="CH1766" s="144">
        <v>-8.1306855999999995E-8</v>
      </c>
      <c r="CI1766" s="136">
        <v>0</v>
      </c>
      <c r="CJ1766" s="203"/>
      <c r="CK1766" s="201"/>
      <c r="CL1766" s="74" t="s">
        <v>786</v>
      </c>
      <c r="CM1766" s="110"/>
      <c r="CN1766" s="110"/>
    </row>
    <row r="1767" spans="1:92" ht="14.5" customHeight="1">
      <c r="A1767" s="74" t="s">
        <v>6289</v>
      </c>
      <c r="B1767" s="129" t="s">
        <v>6190</v>
      </c>
      <c r="C1767" s="130" t="str">
        <f t="shared" si="949"/>
        <v>F.030.01.120</v>
      </c>
      <c r="D1767" s="131" t="s">
        <v>495</v>
      </c>
      <c r="E1767" s="129" t="s">
        <v>957</v>
      </c>
      <c r="F1767" s="132" t="s">
        <v>6290</v>
      </c>
      <c r="G1767" s="132">
        <v>2.0924409434200004E-2</v>
      </c>
      <c r="H1767" s="348">
        <f t="shared" si="950"/>
        <v>2.0924409434200004E-2</v>
      </c>
      <c r="I1767" s="74"/>
      <c r="J1767" s="132">
        <v>-5.3489110999999992E-3</v>
      </c>
      <c r="K1767" s="132">
        <v>-1.2921884599999999E-2</v>
      </c>
      <c r="L1767" s="300">
        <v>-3.2490998657999999E-3</v>
      </c>
      <c r="M1767" s="132">
        <v>4.2444305000000002E-2</v>
      </c>
      <c r="N1767" s="132">
        <v>-8.2451047000000003E-3</v>
      </c>
      <c r="O1767" s="132">
        <v>-3.4565351000000002E-3</v>
      </c>
      <c r="P1767" s="132">
        <v>-3.1641379999999999E-3</v>
      </c>
      <c r="Q1767" s="132">
        <v>-1.7863673E-3</v>
      </c>
      <c r="R1767" s="132">
        <v>-2.1279196999999999E-4</v>
      </c>
      <c r="S1767" s="132">
        <v>-1.8561382999999999E-4</v>
      </c>
      <c r="T1767" s="132">
        <v>-1.2202447999999999E-3</v>
      </c>
      <c r="U1767" s="132">
        <v>-4.3780403000000001E-4</v>
      </c>
      <c r="V1767" s="132">
        <v>0</v>
      </c>
      <c r="W1767" s="132">
        <v>-2.8020359999999999E-3</v>
      </c>
      <c r="X1767" s="304">
        <v>-9.2598357999999993E-6</v>
      </c>
      <c r="Y1767" s="132">
        <v>0</v>
      </c>
      <c r="Z1767" s="132">
        <v>0</v>
      </c>
      <c r="AA1767" s="74"/>
      <c r="AB1767" s="301">
        <v>0.31913011278195486</v>
      </c>
      <c r="AC1767" s="338">
        <f t="shared" si="951"/>
        <v>0.31913011278195486</v>
      </c>
      <c r="AD1767" s="74"/>
      <c r="AE1767" s="136">
        <v>-33.397342000000002</v>
      </c>
      <c r="AF1767" s="136">
        <v>-32.940227999999998</v>
      </c>
      <c r="AG1767" s="136">
        <v>-0.37988558</v>
      </c>
      <c r="AH1767" s="136">
        <v>0</v>
      </c>
      <c r="AI1767" s="136">
        <v>0</v>
      </c>
      <c r="AJ1767" s="136">
        <v>-3.8033692000000001E-3</v>
      </c>
      <c r="AK1767" s="136">
        <v>-7.3425081000000003E-2</v>
      </c>
      <c r="AL1767" s="74"/>
      <c r="AM1767" s="133">
        <v>-6.9970017999999997E-4</v>
      </c>
      <c r="AN1767" s="340">
        <f t="shared" si="952"/>
        <v>-6.9970017999999997E-4</v>
      </c>
      <c r="AP1767" s="133">
        <v>8.1901916000000005E-4</v>
      </c>
      <c r="AQ1767" s="145">
        <v>1.3354989E-4</v>
      </c>
      <c r="AR1767" s="133">
        <v>-1.6522691999999999E-3</v>
      </c>
      <c r="AS1767" s="134">
        <v>4.9101869931000051E-8</v>
      </c>
      <c r="AT1767" s="135">
        <v>4.9389754491889995E-10</v>
      </c>
      <c r="AU1767" s="135">
        <v>-0.23141025208300001</v>
      </c>
      <c r="AV1767" s="302">
        <v>2.6223109000000002E-7</v>
      </c>
      <c r="AW1767" s="302">
        <v>7.8995517999999996E-10</v>
      </c>
      <c r="AX1767" s="302">
        <v>2.1637432000000001E-14</v>
      </c>
      <c r="AY1767" s="302">
        <v>-1.492851E-10</v>
      </c>
      <c r="AZ1767" s="302">
        <v>-1.9392859E-11</v>
      </c>
      <c r="BA1767" s="302">
        <v>-4.7052215999999995E-10</v>
      </c>
      <c r="BB1767" s="302">
        <v>-2.0928364E-7</v>
      </c>
      <c r="BC1767" s="302">
        <v>-7.1921143999999997E-11</v>
      </c>
      <c r="BD1767" s="302">
        <v>-2.1193448000000001E-10</v>
      </c>
      <c r="BE1767" s="302">
        <v>-2.1769917000000001E-13</v>
      </c>
      <c r="BF1767" s="302">
        <v>-1.1166911E-15</v>
      </c>
      <c r="BG1767" s="302">
        <v>-4.6132711000000004E-13</v>
      </c>
      <c r="BH1767" s="302">
        <v>-2.6653105000000001E-14</v>
      </c>
      <c r="BI1767" s="302">
        <v>-2.0144436999999999E-14</v>
      </c>
      <c r="BJ1767" s="302">
        <v>-2.3177513999999998E-9</v>
      </c>
      <c r="BK1767" s="302">
        <v>-8.8862855000000001E-10</v>
      </c>
      <c r="BL1767" s="302">
        <v>-1.1496708E-11</v>
      </c>
      <c r="BM1767" s="302">
        <v>-2.0602083000000001E-5</v>
      </c>
      <c r="BN1767" s="303">
        <v>-0.23138965</v>
      </c>
      <c r="BO1767" s="303">
        <v>0</v>
      </c>
      <c r="BP1767" s="303">
        <v>0</v>
      </c>
      <c r="BQ1767" s="303">
        <v>0</v>
      </c>
      <c r="BR1767" s="74"/>
      <c r="BS1767" s="144">
        <v>-3.6532277E-5</v>
      </c>
      <c r="BT1767" s="144">
        <v>-1.5999957999999999E-6</v>
      </c>
      <c r="BU1767" s="144">
        <v>8.8981944000000006E-6</v>
      </c>
      <c r="BV1767" s="144">
        <v>-1.4367023E-7</v>
      </c>
      <c r="BW1767" s="144">
        <v>-2.7184937999999998E-6</v>
      </c>
      <c r="BX1767" s="144">
        <v>-2.6988339999999998E-7</v>
      </c>
      <c r="BY1767" s="144">
        <v>-2.7927468000000002E-10</v>
      </c>
      <c r="BZ1767" s="144">
        <v>-4.2434190000000001E-7</v>
      </c>
      <c r="CA1767" s="144">
        <v>-2.8555184000000002E-7</v>
      </c>
      <c r="CB1767" s="144">
        <v>-1.2282175000000001E-7</v>
      </c>
      <c r="CC1767" s="144">
        <v>-1.457617E-7</v>
      </c>
      <c r="CD1767" s="144">
        <v>-8.3578307000000001E-9</v>
      </c>
      <c r="CE1767" s="144">
        <v>-2.5729698E-9</v>
      </c>
      <c r="CF1767" s="144">
        <v>-1.1127951E-6</v>
      </c>
      <c r="CG1767" s="144">
        <v>-3.8493961000000001E-5</v>
      </c>
      <c r="CH1767" s="144">
        <v>-1.0198403E-7</v>
      </c>
      <c r="CI1767" s="136">
        <v>0</v>
      </c>
      <c r="CJ1767" s="203"/>
      <c r="CK1767" s="201"/>
      <c r="CL1767" s="110" t="s">
        <v>6206</v>
      </c>
      <c r="CM1767" s="110"/>
      <c r="CN1767" s="110"/>
    </row>
    <row r="1768" spans="1:92" ht="14.5" customHeight="1">
      <c r="A1768" s="74" t="s">
        <v>6291</v>
      </c>
      <c r="B1768" s="129" t="s">
        <v>6190</v>
      </c>
      <c r="C1768" s="130" t="str">
        <f t="shared" si="949"/>
        <v>F.030.01.121</v>
      </c>
      <c r="D1768" s="131" t="s">
        <v>495</v>
      </c>
      <c r="E1768" s="129" t="s">
        <v>957</v>
      </c>
      <c r="F1768" s="132" t="s">
        <v>6292</v>
      </c>
      <c r="G1768" s="132">
        <v>-1.12572772538E-2</v>
      </c>
      <c r="H1768" s="348">
        <f t="shared" si="950"/>
        <v>-1.12572772538E-2</v>
      </c>
      <c r="I1768" s="74"/>
      <c r="J1768" s="132">
        <v>-1.4740209100000002E-3</v>
      </c>
      <c r="K1768" s="132">
        <v>-5.730476204E-3</v>
      </c>
      <c r="L1768" s="300">
        <v>-1.9539260398E-3</v>
      </c>
      <c r="M1768" s="132">
        <v>-2.0988540999999999E-3</v>
      </c>
      <c r="N1768" s="132">
        <v>-4.9583963E-3</v>
      </c>
      <c r="O1768" s="132">
        <v>-3.8255703999999998E-5</v>
      </c>
      <c r="P1768" s="132">
        <v>-1.6018850999999999E-4</v>
      </c>
      <c r="Q1768" s="132">
        <v>-1.0742759000000001E-3</v>
      </c>
      <c r="R1768" s="132">
        <v>-1.2796768000000001E-4</v>
      </c>
      <c r="S1768" s="132">
        <v>-1.1158882000000001E-4</v>
      </c>
      <c r="T1768" s="132">
        <v>-7.3382419999999996E-4</v>
      </c>
      <c r="U1768" s="132">
        <v>-2.6328421E-4</v>
      </c>
      <c r="V1768" s="132">
        <v>0</v>
      </c>
      <c r="W1768" s="132">
        <v>-1.6850732000000001E-3</v>
      </c>
      <c r="X1768" s="304">
        <v>-5.5686298E-6</v>
      </c>
      <c r="Y1768" s="132">
        <v>0</v>
      </c>
      <c r="Z1768" s="132">
        <v>0</v>
      </c>
      <c r="AA1768" s="74"/>
      <c r="AB1768" s="301">
        <v>-1.5780857894736839E-2</v>
      </c>
      <c r="AC1768" s="338">
        <f t="shared" si="951"/>
        <v>-1.5780857894736839E-2</v>
      </c>
      <c r="AD1768" s="74"/>
      <c r="AE1768" s="136">
        <v>-20.084312000000001</v>
      </c>
      <c r="AF1768" s="136">
        <v>-19.809415999999999</v>
      </c>
      <c r="AG1768" s="136">
        <v>-0.22845351999999999</v>
      </c>
      <c r="AH1768" s="136">
        <v>0</v>
      </c>
      <c r="AI1768" s="136">
        <v>0</v>
      </c>
      <c r="AJ1768" s="136">
        <v>-2.2872495E-3</v>
      </c>
      <c r="AK1768" s="136">
        <v>-4.4155976999999999E-2</v>
      </c>
      <c r="AL1768" s="74"/>
      <c r="AM1768" s="133">
        <v>-3.4495544999999998E-3</v>
      </c>
      <c r="AN1768" s="340">
        <f t="shared" si="952"/>
        <v>-3.4495544999999998E-3</v>
      </c>
      <c r="AP1768" s="133">
        <v>-2.3947893000000001E-3</v>
      </c>
      <c r="AQ1768" s="133">
        <v>-6.1132548000000003E-5</v>
      </c>
      <c r="AR1768" s="133">
        <v>-9.9363269999999996E-4</v>
      </c>
      <c r="AS1768" s="134">
        <v>-1.4357250259100001E-7</v>
      </c>
      <c r="AT1768" s="135">
        <v>-2.2608190619633999E-10</v>
      </c>
      <c r="AU1768" s="135">
        <v>-0.13916423956899998</v>
      </c>
      <c r="AV1768" s="302">
        <v>-3.5044258000000002E-8</v>
      </c>
      <c r="AW1768" s="302">
        <v>-1.0649431000000001E-10</v>
      </c>
      <c r="AX1768" s="302">
        <v>-2.8766647E-15</v>
      </c>
      <c r="AY1768" s="302">
        <v>-8.9776262999999994E-11</v>
      </c>
      <c r="AZ1768" s="302">
        <v>-1.1662371999999999E-11</v>
      </c>
      <c r="BA1768" s="302">
        <v>-2.3840646E-11</v>
      </c>
      <c r="BB1768" s="302">
        <v>-1.0647473000000001E-7</v>
      </c>
      <c r="BC1768" s="302">
        <v>-6.1535881000000004E-12</v>
      </c>
      <c r="BD1768" s="302">
        <v>-1.0608014E-10</v>
      </c>
      <c r="BE1768" s="302">
        <v>-1.3091874000000001E-13</v>
      </c>
      <c r="BF1768" s="302">
        <v>-6.7154964E-16</v>
      </c>
      <c r="BG1768" s="302">
        <v>-2.7743039E-13</v>
      </c>
      <c r="BH1768" s="302">
        <v>-1.6028500000000001E-14</v>
      </c>
      <c r="BI1768" s="302">
        <v>-1.2114352000000001E-14</v>
      </c>
      <c r="BJ1768" s="302">
        <v>-1.3938367E-9</v>
      </c>
      <c r="BK1768" s="302">
        <v>-5.3439861000000005E-10</v>
      </c>
      <c r="BL1768" s="302">
        <v>-6.9138278999999998E-12</v>
      </c>
      <c r="BM1768" s="302">
        <v>-1.2389568999999999E-5</v>
      </c>
      <c r="BN1768" s="303">
        <v>-0.13915184999999999</v>
      </c>
      <c r="BO1768" s="303">
        <v>0</v>
      </c>
      <c r="BP1768" s="303">
        <v>0</v>
      </c>
      <c r="BQ1768" s="303">
        <v>0</v>
      </c>
      <c r="BR1768" s="74"/>
      <c r="BS1768" s="144">
        <v>-2.6718857000000002E-5</v>
      </c>
      <c r="BT1768" s="144">
        <v>-7.3093467000000005E-7</v>
      </c>
      <c r="BU1768" s="144">
        <v>-4.4001218999999998E-7</v>
      </c>
      <c r="BV1768" s="144">
        <v>-8.6399623000000002E-8</v>
      </c>
      <c r="BW1768" s="144">
        <v>-1.5673861999999999E-6</v>
      </c>
      <c r="BX1768" s="144">
        <v>2.7125005E-9</v>
      </c>
      <c r="BY1768" s="144">
        <v>-1.6794869000000001E-10</v>
      </c>
      <c r="BZ1768" s="144">
        <v>-4.7334259000000002E-9</v>
      </c>
      <c r="CA1768" s="144">
        <v>-1.7172362000000001E-7</v>
      </c>
      <c r="CB1768" s="144">
        <v>-7.3838970000000001E-8</v>
      </c>
      <c r="CC1768" s="144">
        <v>-8.7657377000000006E-8</v>
      </c>
      <c r="CD1768" s="144">
        <v>-5.0261868999999998E-9</v>
      </c>
      <c r="CE1768" s="144">
        <v>-1.5473186E-9</v>
      </c>
      <c r="CF1768" s="144">
        <v>-3.4152213999999998E-7</v>
      </c>
      <c r="CG1768" s="144">
        <v>-2.3149288999999999E-5</v>
      </c>
      <c r="CH1768" s="144">
        <v>-6.1330602999999998E-8</v>
      </c>
      <c r="CI1768" s="136">
        <v>0</v>
      </c>
      <c r="CJ1768" s="203"/>
      <c r="CK1768" s="201"/>
      <c r="CL1768" s="110" t="s">
        <v>6206</v>
      </c>
      <c r="CM1768" s="110"/>
      <c r="CN1768" s="110"/>
    </row>
    <row r="1769" spans="1:92" ht="14.5" customHeight="1">
      <c r="A1769" s="74" t="s">
        <v>6293</v>
      </c>
      <c r="B1769" s="129" t="s">
        <v>6190</v>
      </c>
      <c r="C1769" s="130" t="str">
        <f t="shared" si="949"/>
        <v>F.030.01.122</v>
      </c>
      <c r="D1769" s="131" t="s">
        <v>495</v>
      </c>
      <c r="E1769" s="129" t="s">
        <v>957</v>
      </c>
      <c r="F1769" s="132" t="s">
        <v>6294</v>
      </c>
      <c r="G1769" s="132">
        <v>0.9549327180388999</v>
      </c>
      <c r="H1769" s="348">
        <f t="shared" si="950"/>
        <v>0.9549327180388999</v>
      </c>
      <c r="I1769" s="74"/>
      <c r="J1769" s="132">
        <v>0.109844419116</v>
      </c>
      <c r="K1769" s="132">
        <v>0.83791320823000004</v>
      </c>
      <c r="L1769" s="300">
        <v>-1.1611903071E-3</v>
      </c>
      <c r="M1769" s="132">
        <v>8.3362809999999992E-3</v>
      </c>
      <c r="N1769" s="132">
        <v>-2.9467041000000001E-3</v>
      </c>
      <c r="O1769" s="132">
        <v>-1.6592766999999999E-4</v>
      </c>
      <c r="P1769" s="132">
        <v>-2.3238473000000001E-4</v>
      </c>
      <c r="Q1769" s="132">
        <v>-6.3842678999999998E-4</v>
      </c>
      <c r="R1769" s="304">
        <v>-7.6049363999999999E-5</v>
      </c>
      <c r="S1769" s="132">
        <v>0.11079128000000001</v>
      </c>
      <c r="T1769" s="132">
        <v>0.84102584000000002</v>
      </c>
      <c r="U1769" s="132">
        <v>-1.5646605000000001E-4</v>
      </c>
      <c r="V1769" s="132">
        <v>0</v>
      </c>
      <c r="W1769" s="132">
        <v>-1.0014149E-3</v>
      </c>
      <c r="X1769" s="304">
        <v>-3.3093570999999998E-6</v>
      </c>
      <c r="Y1769" s="132">
        <v>0</v>
      </c>
      <c r="Z1769" s="132">
        <v>0</v>
      </c>
      <c r="AA1769" s="74"/>
      <c r="AB1769" s="301">
        <v>6.2678804511278191E-2</v>
      </c>
      <c r="AC1769" s="338">
        <f t="shared" si="951"/>
        <v>6.2678804511278191E-2</v>
      </c>
      <c r="AD1769" s="74"/>
      <c r="AE1769" s="136">
        <v>-11.93582</v>
      </c>
      <c r="AF1769" s="136">
        <v>-11.772453000000001</v>
      </c>
      <c r="AG1769" s="136">
        <v>-0.13576667000000001</v>
      </c>
      <c r="AH1769" s="136">
        <v>0</v>
      </c>
      <c r="AI1769" s="136">
        <v>0</v>
      </c>
      <c r="AJ1769" s="136">
        <v>-1.3592796999999999E-3</v>
      </c>
      <c r="AK1769" s="136">
        <v>-2.6241265999999999E-2</v>
      </c>
      <c r="AL1769" s="74"/>
      <c r="AM1769" s="133">
        <v>-9.0436406999999999E-4</v>
      </c>
      <c r="AN1769" s="340">
        <f t="shared" si="952"/>
        <v>-9.0436406999999999E-4</v>
      </c>
      <c r="AP1769" s="133">
        <v>-3.3084329999999998E-4</v>
      </c>
      <c r="AQ1769" s="145">
        <v>1.6980949999999999E-5</v>
      </c>
      <c r="AR1769" s="133">
        <v>-5.9050172000000005E-4</v>
      </c>
      <c r="AS1769" s="134">
        <v>-1.9834730611099995E-8</v>
      </c>
      <c r="AT1769" s="135">
        <v>6.2799365965740003E-11</v>
      </c>
      <c r="AU1769" s="135">
        <v>-8.2703321943899996E-2</v>
      </c>
      <c r="AV1769" s="302">
        <v>4.6042726000000003E-8</v>
      </c>
      <c r="AW1769" s="302">
        <v>1.3847194999999999E-10</v>
      </c>
      <c r="AX1769" s="302">
        <v>3.8028106999999998E-15</v>
      </c>
      <c r="AY1769" s="302">
        <v>-5.3352751E-11</v>
      </c>
      <c r="AZ1769" s="302">
        <v>-6.9307810999999999E-12</v>
      </c>
      <c r="BA1769" s="302">
        <v>-3.4567369000000003E-11</v>
      </c>
      <c r="BB1769" s="302">
        <v>-6.4636683E-8</v>
      </c>
      <c r="BC1769" s="302">
        <v>-6.7660445999999999E-12</v>
      </c>
      <c r="BD1769" s="302">
        <v>-6.4541753000000001E-11</v>
      </c>
      <c r="BE1769" s="302">
        <v>-7.7803137999999997E-14</v>
      </c>
      <c r="BF1769" s="302">
        <v>-3.9909236000000001E-16</v>
      </c>
      <c r="BG1769" s="302">
        <v>-1.6487291999999999E-13</v>
      </c>
      <c r="BH1769" s="302">
        <v>-9.5255083000000007E-15</v>
      </c>
      <c r="BI1769" s="302">
        <v>-7.1993863000000003E-15</v>
      </c>
      <c r="BJ1769" s="302">
        <v>-8.2833725000000001E-10</v>
      </c>
      <c r="BK1769" s="302">
        <v>-3.1758545999999998E-10</v>
      </c>
      <c r="BL1769" s="302">
        <v>-4.1087891999999998E-12</v>
      </c>
      <c r="BM1769" s="302">
        <v>-7.3629438999999998E-6</v>
      </c>
      <c r="BN1769" s="303">
        <v>-8.2695958999999999E-2</v>
      </c>
      <c r="BO1769" s="303">
        <v>0</v>
      </c>
      <c r="BP1769" s="303">
        <v>0</v>
      </c>
      <c r="BQ1769" s="303">
        <v>0</v>
      </c>
      <c r="BR1769" s="74"/>
      <c r="BS1769" s="136">
        <v>1.5797865999999999E-4</v>
      </c>
      <c r="BT1769" s="144">
        <v>-4.5061360000000002E-7</v>
      </c>
      <c r="BU1769" s="144">
        <v>1.7476513999999999E-6</v>
      </c>
      <c r="BV1769" s="144">
        <v>9.8514800000000001E-5</v>
      </c>
      <c r="BW1769" s="144">
        <v>-9.3620853999999999E-7</v>
      </c>
      <c r="BX1769" s="144">
        <v>-9.9683580000000003E-9</v>
      </c>
      <c r="BY1769" s="144">
        <v>-9.9809506999999996E-11</v>
      </c>
      <c r="BZ1769" s="144">
        <v>-2.0389498999999998E-8</v>
      </c>
      <c r="CA1769" s="144">
        <v>-1.0205289000000001E-7</v>
      </c>
      <c r="CB1769" s="144">
        <v>7.3311234000000003E-5</v>
      </c>
      <c r="CC1769" s="144">
        <v>-5.2093527000000001E-8</v>
      </c>
      <c r="CD1769" s="144">
        <v>-2.9869910000000002E-9</v>
      </c>
      <c r="CE1769" s="144">
        <v>-9.1954934999999999E-10</v>
      </c>
      <c r="CF1769" s="144">
        <v>-2.2595806E-7</v>
      </c>
      <c r="CG1769" s="144">
        <v>-1.3757291999999999E-5</v>
      </c>
      <c r="CH1769" s="144">
        <v>-3.6447901000000001E-8</v>
      </c>
      <c r="CI1769" s="136">
        <v>0</v>
      </c>
      <c r="CJ1769" s="203"/>
      <c r="CK1769" s="201"/>
      <c r="CL1769" s="110" t="s">
        <v>6211</v>
      </c>
      <c r="CM1769" s="110"/>
      <c r="CN1769" s="110"/>
    </row>
    <row r="1770" spans="1:92" ht="14.5" customHeight="1">
      <c r="A1770" s="74" t="s">
        <v>6295</v>
      </c>
      <c r="B1770" s="129" t="s">
        <v>6190</v>
      </c>
      <c r="C1770" s="130" t="str">
        <f t="shared" si="949"/>
        <v>F.030.01.123</v>
      </c>
      <c r="D1770" s="131" t="s">
        <v>495</v>
      </c>
      <c r="E1770" s="129" t="s">
        <v>957</v>
      </c>
      <c r="F1770" s="132" t="s">
        <v>6296</v>
      </c>
      <c r="G1770" s="132">
        <v>-0.18252442058749999</v>
      </c>
      <c r="H1770" s="348">
        <f t="shared" si="950"/>
        <v>-0.18252442058749999</v>
      </c>
      <c r="I1770" s="74"/>
      <c r="J1770" s="132">
        <v>-1.2060147381E-3</v>
      </c>
      <c r="K1770" s="132">
        <v>-5.062243939999999E-3</v>
      </c>
      <c r="L1770" s="300">
        <v>-1.7976119093999999E-3</v>
      </c>
      <c r="M1770" s="132">
        <v>-0.17445854999999999</v>
      </c>
      <c r="N1770" s="132">
        <v>-4.5617245999999998E-3</v>
      </c>
      <c r="O1770" s="132">
        <v>1.7459893000000001E-4</v>
      </c>
      <c r="P1770" s="132">
        <v>2.7428719000000002E-6</v>
      </c>
      <c r="Q1770" s="132">
        <v>-9.8833378000000001E-4</v>
      </c>
      <c r="R1770" s="132">
        <v>-1.1773027E-4</v>
      </c>
      <c r="S1770" s="132">
        <v>-1.0269356E-4</v>
      </c>
      <c r="T1770" s="132">
        <v>-6.7511826999999995E-4</v>
      </c>
      <c r="U1770" s="132">
        <v>-2.4222147E-4</v>
      </c>
      <c r="V1770" s="132">
        <v>0</v>
      </c>
      <c r="W1770" s="132">
        <v>-1.5502673E-3</v>
      </c>
      <c r="X1770" s="304">
        <v>-5.1231393999999999E-6</v>
      </c>
      <c r="Y1770" s="132">
        <v>0</v>
      </c>
      <c r="Z1770" s="132">
        <v>0</v>
      </c>
      <c r="AA1770" s="74"/>
      <c r="AB1770" s="301">
        <v>-1.3117184210526314</v>
      </c>
      <c r="AC1770" s="338">
        <f t="shared" si="951"/>
        <v>-1.3117184210526314</v>
      </c>
      <c r="AD1770" s="74"/>
      <c r="AE1770" s="136">
        <v>-18.477567000000001</v>
      </c>
      <c r="AF1770" s="136">
        <v>-18.224661999999999</v>
      </c>
      <c r="AG1770" s="136">
        <v>-0.21017723999999999</v>
      </c>
      <c r="AH1770" s="136">
        <v>0</v>
      </c>
      <c r="AI1770" s="136">
        <v>0</v>
      </c>
      <c r="AJ1770" s="136">
        <v>-2.1042696E-3</v>
      </c>
      <c r="AK1770" s="136">
        <v>-4.0623499E-2</v>
      </c>
      <c r="AL1770" s="74"/>
      <c r="AM1770" s="133">
        <v>-2.420019E-2</v>
      </c>
      <c r="AN1770" s="340">
        <f t="shared" si="952"/>
        <v>-2.420019E-2</v>
      </c>
      <c r="AP1770" s="133">
        <v>-2.2249002E-2</v>
      </c>
      <c r="AQ1770" s="133">
        <v>-1.037046E-3</v>
      </c>
      <c r="AR1770" s="133">
        <v>-9.1414209000000002E-4</v>
      </c>
      <c r="AS1770" s="134">
        <v>-1.3338730010205201E-6</v>
      </c>
      <c r="AT1770" s="135">
        <v>-3.8352294737796597E-9</v>
      </c>
      <c r="AU1770" s="135">
        <v>-0.128031108403</v>
      </c>
      <c r="AV1770" s="302">
        <v>-1.2360423E-6</v>
      </c>
      <c r="AW1770" s="302">
        <v>-3.7301348000000001E-9</v>
      </c>
      <c r="AX1770" s="302">
        <v>-1.0188233E-13</v>
      </c>
      <c r="AY1770" s="302">
        <v>-8.2594161999999995E-11</v>
      </c>
      <c r="AZ1770" s="302">
        <v>-1.0729382E-11</v>
      </c>
      <c r="BA1770" s="302">
        <v>3.8705347999999998E-13</v>
      </c>
      <c r="BB1770" s="302">
        <v>-9.5963787999999997E-8</v>
      </c>
      <c r="BC1770" s="302">
        <v>-2.8335883000000001E-12</v>
      </c>
      <c r="BD1770" s="302">
        <v>-9.5396290999999999E-11</v>
      </c>
      <c r="BE1770" s="302">
        <v>-1.2044524000000001E-13</v>
      </c>
      <c r="BF1770" s="302">
        <v>-6.1782566000000002E-16</v>
      </c>
      <c r="BG1770" s="302">
        <v>-2.5523596E-13</v>
      </c>
      <c r="BH1770" s="302">
        <v>-1.4746219999999999E-14</v>
      </c>
      <c r="BI1770" s="302">
        <v>-1.1145204000000001E-14</v>
      </c>
      <c r="BJ1770" s="302">
        <v>-1.2823298E-9</v>
      </c>
      <c r="BK1770" s="302">
        <v>-4.9164672999999996E-10</v>
      </c>
      <c r="BL1770" s="302">
        <v>-6.3607217000000002E-12</v>
      </c>
      <c r="BM1770" s="302">
        <v>-1.1398403000000001E-5</v>
      </c>
      <c r="BN1770" s="303">
        <v>-0.12801971000000001</v>
      </c>
      <c r="BO1770" s="303">
        <v>0</v>
      </c>
      <c r="BP1770" s="303">
        <v>0</v>
      </c>
      <c r="BQ1770" s="303">
        <v>0</v>
      </c>
      <c r="BR1770" s="74"/>
      <c r="BS1770" s="144">
        <v>-6.0643624000000002E-5</v>
      </c>
      <c r="BT1770" s="144">
        <v>-6.4868169E-7</v>
      </c>
      <c r="BU1770" s="144">
        <v>-3.6574189000000003E-5</v>
      </c>
      <c r="BV1770" s="144">
        <v>-7.9487654000000006E-8</v>
      </c>
      <c r="BW1770" s="144">
        <v>-1.4350604999999999E-6</v>
      </c>
      <c r="BX1770" s="144">
        <v>1.9462071999999999E-8</v>
      </c>
      <c r="BY1770" s="144">
        <v>-1.5451279000000001E-10</v>
      </c>
      <c r="BZ1770" s="144">
        <v>2.1396851999999999E-8</v>
      </c>
      <c r="CA1770" s="144">
        <v>-1.5798573E-7</v>
      </c>
      <c r="CB1770" s="144">
        <v>-6.7952928000000003E-8</v>
      </c>
      <c r="CC1770" s="144">
        <v>-8.0644787E-8</v>
      </c>
      <c r="CD1770" s="144">
        <v>-4.6240919000000001E-9</v>
      </c>
      <c r="CE1770" s="144">
        <v>-1.4235330999999999E-9</v>
      </c>
      <c r="CF1770" s="144">
        <v>-2.8050807999999999E-7</v>
      </c>
      <c r="CG1770" s="144">
        <v>-2.1297345999999999E-5</v>
      </c>
      <c r="CH1770" s="144">
        <v>-5.6424153999999999E-8</v>
      </c>
      <c r="CI1770" s="136">
        <v>0</v>
      </c>
      <c r="CJ1770" s="203"/>
      <c r="CK1770" s="201"/>
      <c r="CL1770" s="110" t="s">
        <v>6297</v>
      </c>
      <c r="CM1770" s="110"/>
      <c r="CN1770" s="110"/>
    </row>
    <row r="1771" spans="1:92" ht="14.5" customHeight="1">
      <c r="A1771" s="74" t="s">
        <v>6298</v>
      </c>
      <c r="B1771" s="129" t="s">
        <v>6190</v>
      </c>
      <c r="C1771" s="130" t="str">
        <f t="shared" si="949"/>
        <v>F.030.01.124</v>
      </c>
      <c r="D1771" s="131" t="s">
        <v>495</v>
      </c>
      <c r="E1771" s="129" t="s">
        <v>957</v>
      </c>
      <c r="F1771" s="132" t="s">
        <v>6299</v>
      </c>
      <c r="G1771" s="132">
        <v>-0.30660056470799996</v>
      </c>
      <c r="H1771" s="348">
        <f t="shared" si="950"/>
        <v>-0.30660056470799996</v>
      </c>
      <c r="I1771" s="74"/>
      <c r="J1771" s="132">
        <v>-3.7828194900000004E-3</v>
      </c>
      <c r="K1771" s="132">
        <v>-1.0517162300000001E-2</v>
      </c>
      <c r="L1771" s="300">
        <v>-2.9811329179999999E-3</v>
      </c>
      <c r="M1771" s="132">
        <v>-0.28931944999999998</v>
      </c>
      <c r="N1771" s="132">
        <v>-7.5650960999999999E-3</v>
      </c>
      <c r="O1771" s="132">
        <v>-1.8324601E-3</v>
      </c>
      <c r="P1771" s="132">
        <v>-1.7782339E-3</v>
      </c>
      <c r="Q1771" s="132">
        <v>-1.639038E-3</v>
      </c>
      <c r="R1771" s="132">
        <v>-1.9524211999999999E-4</v>
      </c>
      <c r="S1771" s="132">
        <v>-1.7030547000000001E-4</v>
      </c>
      <c r="T1771" s="132">
        <v>-1.1196061E-3</v>
      </c>
      <c r="U1771" s="132">
        <v>-4.0169647999999998E-4</v>
      </c>
      <c r="V1771" s="132">
        <v>0</v>
      </c>
      <c r="W1771" s="132">
        <v>-2.5709403E-3</v>
      </c>
      <c r="X1771" s="304">
        <v>-8.4961380000000005E-6</v>
      </c>
      <c r="Y1771" s="132">
        <v>0</v>
      </c>
      <c r="Z1771" s="132">
        <v>0</v>
      </c>
      <c r="AA1771" s="74"/>
      <c r="AB1771" s="301">
        <v>-2.1753342105263154</v>
      </c>
      <c r="AC1771" s="338">
        <f t="shared" si="951"/>
        <v>-2.1753342105263154</v>
      </c>
      <c r="AD1771" s="74"/>
      <c r="AE1771" s="136">
        <v>-30.642921999999999</v>
      </c>
      <c r="AF1771" s="136">
        <v>-30.223509</v>
      </c>
      <c r="AG1771" s="136">
        <v>-0.34855480999999999</v>
      </c>
      <c r="AH1771" s="136">
        <v>0</v>
      </c>
      <c r="AI1771" s="136">
        <v>0</v>
      </c>
      <c r="AJ1771" s="136">
        <v>-3.4896892999999999E-3</v>
      </c>
      <c r="AK1771" s="136">
        <v>-6.7369403999999994E-2</v>
      </c>
      <c r="AL1771" s="74"/>
      <c r="AM1771" s="133">
        <v>-4.0490066999999998E-2</v>
      </c>
      <c r="AN1771" s="340">
        <f t="shared" si="952"/>
        <v>-4.0490066999999998E-2</v>
      </c>
      <c r="AP1771" s="133">
        <v>-3.7238075000000002E-2</v>
      </c>
      <c r="AQ1771" s="133">
        <v>-1.7359929000000001E-3</v>
      </c>
      <c r="AR1771" s="133">
        <v>-1.5159996000000001E-3</v>
      </c>
      <c r="AS1771" s="134">
        <v>-2.2324985276479993E-6</v>
      </c>
      <c r="AT1771" s="135">
        <v>-6.4200921237838995E-9</v>
      </c>
      <c r="AU1771" s="135">
        <v>-0.212324872942</v>
      </c>
      <c r="AV1771" s="302">
        <v>-2.0498341999999998E-6</v>
      </c>
      <c r="AW1771" s="302">
        <v>-6.1859998999999999E-9</v>
      </c>
      <c r="AX1771" s="302">
        <v>-1.6896013999999999E-13</v>
      </c>
      <c r="AY1771" s="302">
        <v>-1.3697292999999999E-10</v>
      </c>
      <c r="AZ1771" s="302">
        <v>-1.7793448000000001E-11</v>
      </c>
      <c r="BA1771" s="302">
        <v>-2.6444507000000001E-10</v>
      </c>
      <c r="BB1771" s="302">
        <v>-1.7930317999999999E-7</v>
      </c>
      <c r="BC1771" s="302">
        <v>-4.2277440999999998E-11</v>
      </c>
      <c r="BD1771" s="302">
        <v>-1.8043031E-10</v>
      </c>
      <c r="BE1771" s="302">
        <v>-1.9974459000000001E-13</v>
      </c>
      <c r="BF1771" s="302">
        <v>-1.0245929E-15</v>
      </c>
      <c r="BG1771" s="302">
        <v>-4.2327950999999999E-13</v>
      </c>
      <c r="BH1771" s="302">
        <v>-2.4454910999999999E-14</v>
      </c>
      <c r="BI1771" s="302">
        <v>-1.8483039999999999E-14</v>
      </c>
      <c r="BJ1771" s="302">
        <v>-2.1265965999999998E-9</v>
      </c>
      <c r="BK1771" s="302">
        <v>-8.1533959999999997E-10</v>
      </c>
      <c r="BL1771" s="302">
        <v>-1.0548526000000001E-11</v>
      </c>
      <c r="BM1771" s="302">
        <v>-1.8902942E-5</v>
      </c>
      <c r="BN1771" s="303">
        <v>-0.21230597000000001</v>
      </c>
      <c r="BO1771" s="303">
        <v>0</v>
      </c>
      <c r="BP1771" s="303">
        <v>0</v>
      </c>
      <c r="BQ1771" s="303">
        <v>0</v>
      </c>
      <c r="BR1771" s="74"/>
      <c r="BS1771" s="136">
        <v>-1.0165401E-4</v>
      </c>
      <c r="BT1771" s="144">
        <v>-1.3162742999999999E-6</v>
      </c>
      <c r="BU1771" s="144">
        <v>-6.0654089999999999E-5</v>
      </c>
      <c r="BV1771" s="144">
        <v>-1.3182114E-7</v>
      </c>
      <c r="BW1771" s="144">
        <v>-2.4500269E-6</v>
      </c>
      <c r="BX1771" s="144">
        <v>-1.3933674999999999E-7</v>
      </c>
      <c r="BY1771" s="144">
        <v>-2.5624171E-10</v>
      </c>
      <c r="BZ1771" s="144">
        <v>-2.2498641000000001E-7</v>
      </c>
      <c r="CA1771" s="144">
        <v>-2.6200117E-7</v>
      </c>
      <c r="CB1771" s="144">
        <v>-1.1269212E-7</v>
      </c>
      <c r="CC1771" s="144">
        <v>-1.3374011000000001E-7</v>
      </c>
      <c r="CD1771" s="144">
        <v>-7.6685250999999999E-9</v>
      </c>
      <c r="CE1771" s="144">
        <v>-2.3607660999999999E-9</v>
      </c>
      <c r="CF1771" s="144">
        <v>-8.0597900000000005E-7</v>
      </c>
      <c r="CG1771" s="144">
        <v>-3.5319201999999998E-5</v>
      </c>
      <c r="CH1771" s="144">
        <v>-9.3572976999999996E-8</v>
      </c>
      <c r="CI1771" s="136">
        <v>0</v>
      </c>
      <c r="CJ1771" s="137"/>
      <c r="CK1771" s="206"/>
      <c r="CL1771" s="110" t="s">
        <v>6211</v>
      </c>
      <c r="CM1771" s="110"/>
      <c r="CN1771" s="110"/>
    </row>
    <row r="1772" spans="1:92" ht="14.5" customHeight="1">
      <c r="A1772" s="74" t="s">
        <v>6300</v>
      </c>
      <c r="B1772" s="129" t="s">
        <v>6190</v>
      </c>
      <c r="C1772" s="130" t="str">
        <f t="shared" si="949"/>
        <v>F.030.01.125</v>
      </c>
      <c r="D1772" s="131" t="s">
        <v>495</v>
      </c>
      <c r="E1772" s="129" t="s">
        <v>957</v>
      </c>
      <c r="F1772" s="132" t="s">
        <v>6301</v>
      </c>
      <c r="G1772" s="132">
        <v>-0.30293722653570004</v>
      </c>
      <c r="H1772" s="348">
        <f t="shared" si="950"/>
        <v>-0.30293722653570004</v>
      </c>
      <c r="I1772" s="74"/>
      <c r="J1772" s="132">
        <v>-3.6406080200000004E-3</v>
      </c>
      <c r="K1772" s="132">
        <v>-1.02803115E-2</v>
      </c>
      <c r="L1772" s="300">
        <v>-2.9476370156999998E-3</v>
      </c>
      <c r="M1772" s="132">
        <v>-0.28606867000000002</v>
      </c>
      <c r="N1772" s="132">
        <v>-7.480095E-3</v>
      </c>
      <c r="O1772" s="132">
        <v>-1.6931902999999999E-3</v>
      </c>
      <c r="P1772" s="132">
        <v>-1.6585458E-3</v>
      </c>
      <c r="Q1772" s="132">
        <v>-1.6206218999999999E-3</v>
      </c>
      <c r="R1772" s="132">
        <v>-1.9304839000000001E-4</v>
      </c>
      <c r="S1772" s="132">
        <v>-1.6839192999999999E-4</v>
      </c>
      <c r="T1772" s="132">
        <v>-1.1070262E-3</v>
      </c>
      <c r="U1772" s="132">
        <v>-3.9718304000000001E-4</v>
      </c>
      <c r="V1772" s="132">
        <v>0</v>
      </c>
      <c r="W1772" s="132">
        <v>-2.5420532999999999E-3</v>
      </c>
      <c r="X1772" s="304">
        <v>-8.4006757000000003E-6</v>
      </c>
      <c r="Y1772" s="132">
        <v>0</v>
      </c>
      <c r="Z1772" s="132">
        <v>0</v>
      </c>
      <c r="AA1772" s="74"/>
      <c r="AB1772" s="301">
        <v>-2.1508922556390977</v>
      </c>
      <c r="AC1772" s="338">
        <f t="shared" si="951"/>
        <v>-2.1508922556390977</v>
      </c>
      <c r="AD1772" s="74"/>
      <c r="AE1772" s="136">
        <v>-30.29862</v>
      </c>
      <c r="AF1772" s="136">
        <v>-29.883918999999999</v>
      </c>
      <c r="AG1772" s="136">
        <v>-0.34463845999999998</v>
      </c>
      <c r="AH1772" s="136">
        <v>0</v>
      </c>
      <c r="AI1772" s="136">
        <v>0</v>
      </c>
      <c r="AJ1772" s="136">
        <v>-3.4504792999999999E-3</v>
      </c>
      <c r="AK1772" s="136">
        <v>-6.6612445000000006E-2</v>
      </c>
      <c r="AL1772" s="74"/>
      <c r="AM1772" s="133">
        <v>-4.0015165999999998E-2</v>
      </c>
      <c r="AN1772" s="340">
        <f t="shared" si="952"/>
        <v>-4.0015165999999998E-2</v>
      </c>
      <c r="AP1772" s="133">
        <v>-3.6800617000000001E-2</v>
      </c>
      <c r="AQ1772" s="133">
        <v>-1.7155829000000001E-3</v>
      </c>
      <c r="AR1772" s="133">
        <v>-1.4989659E-3</v>
      </c>
      <c r="AS1772" s="134">
        <v>-2.2062719761509997E-6</v>
      </c>
      <c r="AT1772" s="135">
        <v>-6.3446114961226001E-9</v>
      </c>
      <c r="AU1772" s="135">
        <v>-0.20993920055000001</v>
      </c>
      <c r="AV1772" s="302">
        <v>-2.0268023000000001E-6</v>
      </c>
      <c r="AW1772" s="302">
        <v>-6.1164943000000004E-9</v>
      </c>
      <c r="AX1772" s="302">
        <v>-1.6706171E-13</v>
      </c>
      <c r="AY1772" s="302">
        <v>-1.3543391000000001E-10</v>
      </c>
      <c r="AZ1772" s="302">
        <v>-1.7593521000000001E-11</v>
      </c>
      <c r="BA1772" s="302">
        <v>-2.4664794E-10</v>
      </c>
      <c r="BB1772" s="302">
        <v>-1.7616112E-7</v>
      </c>
      <c r="BC1772" s="302">
        <v>-3.9700728999999997E-11</v>
      </c>
      <c r="BD1772" s="302">
        <v>-1.7715991E-10</v>
      </c>
      <c r="BE1772" s="302">
        <v>-1.9750027000000001E-13</v>
      </c>
      <c r="BF1772" s="302">
        <v>-1.0130806E-15</v>
      </c>
      <c r="BG1772" s="302">
        <v>-4.1852355999999998E-13</v>
      </c>
      <c r="BH1772" s="302">
        <v>-2.4180137000000001E-14</v>
      </c>
      <c r="BI1772" s="302">
        <v>-1.8275365E-14</v>
      </c>
      <c r="BJ1772" s="302">
        <v>-2.1027023000000001E-9</v>
      </c>
      <c r="BK1772" s="302">
        <v>-8.0617847999999995E-10</v>
      </c>
      <c r="BL1772" s="302">
        <v>-1.0430003E-11</v>
      </c>
      <c r="BM1772" s="302">
        <v>-1.869055E-5</v>
      </c>
      <c r="BN1772" s="303">
        <v>-0.20992051</v>
      </c>
      <c r="BO1772" s="303">
        <v>0</v>
      </c>
      <c r="BP1772" s="303">
        <v>0</v>
      </c>
      <c r="BQ1772" s="303">
        <v>0</v>
      </c>
      <c r="BR1772" s="74"/>
      <c r="BS1772" s="136">
        <v>-1.0045122999999999E-4</v>
      </c>
      <c r="BT1772" s="144">
        <v>-1.2880334E-6</v>
      </c>
      <c r="BU1772" s="144">
        <v>-5.9972583999999999E-5</v>
      </c>
      <c r="BV1772" s="144">
        <v>-1.3033999999999999E-7</v>
      </c>
      <c r="BW1772" s="144">
        <v>-2.4185755000000001E-6</v>
      </c>
      <c r="BX1772" s="144">
        <v>-1.281732E-7</v>
      </c>
      <c r="BY1772" s="144">
        <v>-2.5336259E-10</v>
      </c>
      <c r="BZ1772" s="144">
        <v>-2.0789082E-7</v>
      </c>
      <c r="CA1772" s="144">
        <v>-2.5905733999999998E-7</v>
      </c>
      <c r="CB1772" s="144">
        <v>-1.1142592E-7</v>
      </c>
      <c r="CC1772" s="144">
        <v>-1.3223741E-7</v>
      </c>
      <c r="CD1772" s="144">
        <v>-7.5823618999999992E-9</v>
      </c>
      <c r="CE1772" s="144">
        <v>-2.3342406999999998E-9</v>
      </c>
      <c r="CF1772" s="144">
        <v>-7.7786335000000003E-7</v>
      </c>
      <c r="CG1772" s="144">
        <v>-3.4922356999999999E-5</v>
      </c>
      <c r="CH1772" s="144">
        <v>-9.2521595E-8</v>
      </c>
      <c r="CI1772" s="136">
        <v>0</v>
      </c>
      <c r="CL1772" s="110" t="s">
        <v>6211</v>
      </c>
    </row>
    <row r="1773" spans="1:92" ht="14.5" customHeight="1">
      <c r="A1773" s="74" t="s">
        <v>6302</v>
      </c>
      <c r="B1773" s="129" t="s">
        <v>6190</v>
      </c>
      <c r="C1773" s="130" t="str">
        <f t="shared" si="949"/>
        <v>F.030.01.126</v>
      </c>
      <c r="D1773" s="131" t="s">
        <v>495</v>
      </c>
      <c r="E1773" s="129" t="s">
        <v>957</v>
      </c>
      <c r="F1773" s="132" t="s">
        <v>6303</v>
      </c>
      <c r="G1773" s="132">
        <v>-0.28828387429679997</v>
      </c>
      <c r="H1773" s="348">
        <f t="shared" si="950"/>
        <v>-0.28828387429679997</v>
      </c>
      <c r="I1773" s="74"/>
      <c r="J1773" s="132">
        <v>-3.0717622099999996E-3</v>
      </c>
      <c r="K1773" s="132">
        <v>-9.3329085999999985E-3</v>
      </c>
      <c r="L1773" s="300">
        <v>-2.8136534867999998E-3</v>
      </c>
      <c r="M1773" s="132">
        <v>-0.27306554999999999</v>
      </c>
      <c r="N1773" s="132">
        <v>-7.1400906999999998E-3</v>
      </c>
      <c r="O1773" s="132">
        <v>-1.136111E-3</v>
      </c>
      <c r="P1773" s="132">
        <v>-1.1797938E-3</v>
      </c>
      <c r="Q1773" s="132">
        <v>-1.5469571999999999E-3</v>
      </c>
      <c r="R1773" s="132">
        <v>-1.8427345999999999E-4</v>
      </c>
      <c r="S1773" s="132">
        <v>-1.6073775E-4</v>
      </c>
      <c r="T1773" s="132">
        <v>-1.0567069E-3</v>
      </c>
      <c r="U1773" s="132">
        <v>-3.7912926000000001E-4</v>
      </c>
      <c r="V1773" s="132">
        <v>0</v>
      </c>
      <c r="W1773" s="132">
        <v>-2.4265053999999999E-3</v>
      </c>
      <c r="X1773" s="304">
        <v>-8.0188267999999992E-6</v>
      </c>
      <c r="Y1773" s="132">
        <v>0</v>
      </c>
      <c r="Z1773" s="132">
        <v>0</v>
      </c>
      <c r="AA1773" s="74"/>
      <c r="AB1773" s="301">
        <v>-2.0531244360902252</v>
      </c>
      <c r="AC1773" s="338">
        <f t="shared" si="951"/>
        <v>-2.0531244360902252</v>
      </c>
      <c r="AD1773" s="74"/>
      <c r="AE1773" s="136">
        <v>-28.921410000000002</v>
      </c>
      <c r="AF1773" s="136">
        <v>-28.525559000000001</v>
      </c>
      <c r="AG1773" s="136">
        <v>-0.32897307999999997</v>
      </c>
      <c r="AH1773" s="136">
        <v>0</v>
      </c>
      <c r="AI1773" s="136">
        <v>0</v>
      </c>
      <c r="AJ1773" s="136">
        <v>-3.2936392999999998E-3</v>
      </c>
      <c r="AK1773" s="136">
        <v>-6.3584606000000002E-2</v>
      </c>
      <c r="AL1773" s="74"/>
      <c r="AM1773" s="133">
        <v>-3.8115559E-2</v>
      </c>
      <c r="AN1773" s="340">
        <f t="shared" si="952"/>
        <v>-3.8115559E-2</v>
      </c>
      <c r="AP1773" s="133">
        <v>-3.5050785000000001E-2</v>
      </c>
      <c r="AQ1773" s="133">
        <v>-1.6339430999999999E-3</v>
      </c>
      <c r="AR1773" s="133">
        <v>-1.4308311000000001E-3</v>
      </c>
      <c r="AS1773" s="134">
        <v>-2.1013659799259996E-6</v>
      </c>
      <c r="AT1773" s="135">
        <v>-6.0426888926874802E-9</v>
      </c>
      <c r="AU1773" s="135">
        <v>-0.20039651097900002</v>
      </c>
      <c r="AV1773" s="302">
        <v>-1.9346748999999999E-6</v>
      </c>
      <c r="AW1773" s="302">
        <v>-5.8384717999999997E-9</v>
      </c>
      <c r="AX1773" s="302">
        <v>-1.5946800000000001E-13</v>
      </c>
      <c r="AY1773" s="302">
        <v>-1.2927782E-10</v>
      </c>
      <c r="AZ1773" s="302">
        <v>-1.6793816E-11</v>
      </c>
      <c r="BA1773" s="302">
        <v>-1.7545939E-10</v>
      </c>
      <c r="BB1773" s="302">
        <v>-1.6359289E-7</v>
      </c>
      <c r="BC1773" s="302">
        <v>-2.9393876999999997E-11</v>
      </c>
      <c r="BD1773" s="302">
        <v>-1.6407832E-10</v>
      </c>
      <c r="BE1773" s="302">
        <v>-1.8852298999999999E-13</v>
      </c>
      <c r="BF1773" s="302">
        <v>-9.6703147999999999E-16</v>
      </c>
      <c r="BG1773" s="302">
        <v>-3.9949976000000001E-13</v>
      </c>
      <c r="BH1773" s="302">
        <v>-2.3081039E-14</v>
      </c>
      <c r="BI1773" s="302">
        <v>-1.7444666999999998E-14</v>
      </c>
      <c r="BJ1773" s="302">
        <v>-2.0071248999999999E-9</v>
      </c>
      <c r="BK1773" s="302">
        <v>-7.6953399999999996E-10</v>
      </c>
      <c r="BL1773" s="302">
        <v>-9.9559121999999994E-12</v>
      </c>
      <c r="BM1773" s="302">
        <v>-1.7840979E-5</v>
      </c>
      <c r="BN1773" s="303">
        <v>-0.20037867000000001</v>
      </c>
      <c r="BO1773" s="303">
        <v>0</v>
      </c>
      <c r="BP1773" s="303">
        <v>0</v>
      </c>
      <c r="BQ1773" s="303">
        <v>0</v>
      </c>
      <c r="BR1773" s="74"/>
      <c r="BS1773" s="144">
        <v>-9.5640111000000003E-5</v>
      </c>
      <c r="BT1773" s="144">
        <v>-1.1750697E-6</v>
      </c>
      <c r="BU1773" s="144">
        <v>-5.7246556999999997E-5</v>
      </c>
      <c r="BV1773" s="144">
        <v>-1.2441545999999999E-7</v>
      </c>
      <c r="BW1773" s="144">
        <v>-2.2927698E-6</v>
      </c>
      <c r="BX1773" s="144">
        <v>-8.3518971999999999E-8</v>
      </c>
      <c r="BY1773" s="144">
        <v>-2.4184610999999999E-10</v>
      </c>
      <c r="BZ1773" s="144">
        <v>-1.3950843000000001E-7</v>
      </c>
      <c r="CA1773" s="144">
        <v>-2.4728201000000001E-7</v>
      </c>
      <c r="CB1773" s="144">
        <v>-1.0636111E-7</v>
      </c>
      <c r="CC1773" s="144">
        <v>-1.2622662000000001E-7</v>
      </c>
      <c r="CD1773" s="144">
        <v>-7.2377090999999999E-9</v>
      </c>
      <c r="CE1773" s="144">
        <v>-2.2281388000000002E-9</v>
      </c>
      <c r="CF1773" s="144">
        <v>-6.6540077999999999E-7</v>
      </c>
      <c r="CG1773" s="144">
        <v>-3.3334977000000002E-5</v>
      </c>
      <c r="CH1773" s="144">
        <v>-8.8316068000000003E-8</v>
      </c>
      <c r="CI1773" s="136">
        <v>0</v>
      </c>
      <c r="CL1773" s="110" t="s">
        <v>6211</v>
      </c>
    </row>
    <row r="1774" spans="1:92" ht="14.5" customHeight="1">
      <c r="B1774" s="129" t="s">
        <v>6190</v>
      </c>
      <c r="C1774" s="127" t="s">
        <v>517</v>
      </c>
      <c r="D1774" s="127" t="s">
        <v>518</v>
      </c>
      <c r="G1774" s="74"/>
      <c r="H1774" s="74"/>
      <c r="I1774" s="74"/>
      <c r="J1774" s="74"/>
      <c r="K1774" s="74"/>
      <c r="L1774" s="74"/>
      <c r="M1774" s="74"/>
      <c r="N1774" s="74"/>
      <c r="O1774" s="74"/>
      <c r="P1774" s="74"/>
      <c r="Q1774" s="74"/>
      <c r="R1774" s="74"/>
      <c r="S1774" s="74"/>
      <c r="T1774" s="74"/>
      <c r="U1774" s="74"/>
      <c r="V1774" s="74"/>
      <c r="W1774" s="74"/>
      <c r="X1774" s="74"/>
      <c r="Y1774" s="74"/>
      <c r="Z1774" s="74"/>
      <c r="AA1774" s="74"/>
      <c r="AB1774" s="74"/>
      <c r="AC1774" s="74"/>
      <c r="AD1774" s="74"/>
      <c r="AE1774" s="74"/>
      <c r="AF1774" s="74"/>
      <c r="AG1774" s="74"/>
      <c r="AH1774" s="74"/>
      <c r="AI1774" s="74"/>
      <c r="AJ1774" s="74"/>
      <c r="AK1774" s="74"/>
      <c r="AL1774" s="74"/>
      <c r="AM1774" s="74"/>
      <c r="AN1774" s="74"/>
      <c r="AP1774" s="74"/>
      <c r="AQ1774" s="74"/>
      <c r="AR1774" s="74"/>
      <c r="AS1774" s="74"/>
      <c r="AT1774" s="74"/>
      <c r="AU1774" s="74"/>
      <c r="AV1774" s="74"/>
      <c r="AW1774" s="74"/>
      <c r="AX1774" s="74"/>
      <c r="AY1774" s="74"/>
      <c r="AZ1774" s="74"/>
      <c r="BA1774" s="74"/>
      <c r="BB1774" s="74"/>
      <c r="BC1774" s="74"/>
      <c r="BD1774" s="74"/>
      <c r="BE1774" s="74"/>
      <c r="BF1774" s="74"/>
      <c r="BG1774" s="74"/>
      <c r="BH1774" s="74"/>
      <c r="BI1774" s="74"/>
      <c r="BJ1774" s="74"/>
      <c r="BK1774" s="74"/>
      <c r="BL1774" s="74"/>
      <c r="BM1774" s="74"/>
      <c r="BN1774" s="74"/>
      <c r="BO1774" s="74"/>
      <c r="BP1774" s="74"/>
      <c r="BQ1774" s="74"/>
      <c r="BR1774" s="74"/>
      <c r="BS1774" s="74"/>
      <c r="BT1774" s="74"/>
      <c r="BU1774" s="74"/>
      <c r="BV1774" s="74"/>
      <c r="BW1774" s="74"/>
      <c r="BX1774" s="74"/>
      <c r="BY1774" s="74"/>
      <c r="BZ1774" s="74"/>
      <c r="CA1774" s="74"/>
      <c r="CB1774" s="74"/>
      <c r="CC1774" s="74"/>
      <c r="CD1774" s="74"/>
      <c r="CE1774" s="74"/>
      <c r="CF1774" s="74"/>
      <c r="CG1774" s="74"/>
      <c r="CH1774" s="74"/>
      <c r="CI1774" s="74"/>
      <c r="CJ1774" s="124"/>
      <c r="CK1774" s="152"/>
      <c r="CL1774" s="89"/>
    </row>
    <row r="1775" spans="1:92" ht="14.5" customHeight="1">
      <c r="A1775" s="74" t="s">
        <v>6304</v>
      </c>
      <c r="B1775" s="129" t="s">
        <v>6190</v>
      </c>
      <c r="C1775" s="130" t="str">
        <f>MID(A1775,1,12)</f>
        <v>F.040.01.101</v>
      </c>
      <c r="D1775" s="131" t="s">
        <v>518</v>
      </c>
      <c r="E1775" s="129" t="s">
        <v>957</v>
      </c>
      <c r="F1775" s="132" t="s">
        <v>6305</v>
      </c>
      <c r="G1775" s="132">
        <v>-1.1687871222999999E-2</v>
      </c>
      <c r="H1775" s="348">
        <f t="shared" ref="H1775:H1777" si="953">G1775</f>
        <v>-1.1687871222999999E-2</v>
      </c>
      <c r="I1775" s="74"/>
      <c r="J1775" s="132">
        <v>-3.1860524000000001E-3</v>
      </c>
      <c r="K1775" s="132">
        <v>-1.1180950889999999E-2</v>
      </c>
      <c r="L1775" s="300">
        <v>-3.662215633E-3</v>
      </c>
      <c r="M1775" s="132">
        <v>6.3413476999999996E-3</v>
      </c>
      <c r="N1775" s="132">
        <v>-9.2934513E-3</v>
      </c>
      <c r="O1775" s="132">
        <v>-5.1210339000000004E-4</v>
      </c>
      <c r="P1775" s="132">
        <v>-7.2349030000000002E-4</v>
      </c>
      <c r="Q1775" s="132">
        <v>-2.0134999000000001E-3</v>
      </c>
      <c r="R1775" s="132">
        <v>-2.3984799000000001E-4</v>
      </c>
      <c r="S1775" s="132">
        <v>-2.0921420999999999E-4</v>
      </c>
      <c r="T1775" s="132">
        <v>-1.3753961999999999E-3</v>
      </c>
      <c r="U1775" s="132">
        <v>-4.9346983000000001E-4</v>
      </c>
      <c r="V1775" s="132">
        <v>0</v>
      </c>
      <c r="W1775" s="132">
        <v>-3.1583086000000001E-3</v>
      </c>
      <c r="X1775" s="304">
        <v>-1.0437203000000001E-5</v>
      </c>
      <c r="Y1775" s="132">
        <v>0</v>
      </c>
      <c r="Z1775" s="132">
        <v>0</v>
      </c>
      <c r="AA1775" s="74"/>
      <c r="AB1775" s="301">
        <v>4.7679306015037587E-2</v>
      </c>
      <c r="AC1775" s="338">
        <f t="shared" ref="AC1775:AC1777" si="954">AB1775</f>
        <v>4.7679306015037587E-2</v>
      </c>
      <c r="AD1775" s="74"/>
      <c r="AE1775" s="136">
        <v>-37.643740000000001</v>
      </c>
      <c r="AF1775" s="136">
        <v>-37.128504999999997</v>
      </c>
      <c r="AG1775" s="136">
        <v>-0.42818718</v>
      </c>
      <c r="AH1775" s="136">
        <v>0</v>
      </c>
      <c r="AI1775" s="136">
        <v>0</v>
      </c>
      <c r="AJ1775" s="136">
        <v>-4.2869591000000004E-3</v>
      </c>
      <c r="AK1775" s="136">
        <v>-8.2760916000000004E-2</v>
      </c>
      <c r="AL1775" s="74"/>
      <c r="AM1775" s="133">
        <v>-5.2857677E-3</v>
      </c>
      <c r="AN1775" s="340">
        <f t="shared" ref="AN1775:AN1777" si="955">AM1775</f>
        <v>-5.2857677E-3</v>
      </c>
      <c r="AP1775" s="133">
        <v>-3.3634857000000001E-3</v>
      </c>
      <c r="AQ1775" s="145">
        <v>-5.9930396E-5</v>
      </c>
      <c r="AR1775" s="133">
        <v>-1.8623515999999999E-3</v>
      </c>
      <c r="AS1775" s="134">
        <v>-2.0164782334699999E-7</v>
      </c>
      <c r="AT1775" s="135">
        <v>-2.2163607389097997E-10</v>
      </c>
      <c r="AU1775" s="135">
        <v>-0.260833551592</v>
      </c>
      <c r="AV1775" s="302">
        <v>6.0116758000000004E-9</v>
      </c>
      <c r="AW1775" s="302">
        <v>1.6719238000000001E-11</v>
      </c>
      <c r="AX1775" s="302">
        <v>5.1847992000000001E-16</v>
      </c>
      <c r="AY1775" s="302">
        <v>-1.6826636999999999E-10</v>
      </c>
      <c r="AZ1775" s="302">
        <v>-2.1858616999999999E-11</v>
      </c>
      <c r="BA1775" s="302">
        <v>-1.0762016E-10</v>
      </c>
      <c r="BB1775" s="302">
        <v>-2.0374768999999999E-7</v>
      </c>
      <c r="BC1775" s="302">
        <v>-2.1140601999999999E-11</v>
      </c>
      <c r="BD1775" s="302">
        <v>-2.0343736999999999E-10</v>
      </c>
      <c r="BE1775" s="302">
        <v>-2.4537913E-13</v>
      </c>
      <c r="BF1775" s="302">
        <v>-1.2586758999999999E-15</v>
      </c>
      <c r="BG1775" s="302">
        <v>-5.1998382000000002E-13</v>
      </c>
      <c r="BH1775" s="302">
        <v>-3.0041987999999999E-14</v>
      </c>
      <c r="BI1775" s="302">
        <v>-2.2705756999999999E-14</v>
      </c>
      <c r="BJ1775" s="302">
        <v>-2.6124482999999999E-9</v>
      </c>
      <c r="BK1775" s="302">
        <v>-1.0016157E-9</v>
      </c>
      <c r="BL1775" s="302">
        <v>-1.2958489E-11</v>
      </c>
      <c r="BM1775" s="302">
        <v>-2.3221592E-5</v>
      </c>
      <c r="BN1775" s="303">
        <v>-0.26081032999999998</v>
      </c>
      <c r="BO1775" s="303">
        <v>0</v>
      </c>
      <c r="BP1775" s="303">
        <v>0</v>
      </c>
      <c r="BQ1775" s="303">
        <v>0</v>
      </c>
      <c r="BR1775" s="74"/>
      <c r="BS1775" s="144">
        <v>-4.8149555999999997E-5</v>
      </c>
      <c r="BT1775" s="144">
        <v>-1.4198958E-6</v>
      </c>
      <c r="BU1775" s="144">
        <v>1.3294256E-6</v>
      </c>
      <c r="BV1775" s="144">
        <v>-1.6193757999999999E-7</v>
      </c>
      <c r="BW1775" s="144">
        <v>-2.9522873000000002E-6</v>
      </c>
      <c r="BX1775" s="144">
        <v>-3.0532333999999999E-8</v>
      </c>
      <c r="BY1775" s="144">
        <v>-3.1478383000000002E-10</v>
      </c>
      <c r="BZ1775" s="144">
        <v>-6.2929724E-8</v>
      </c>
      <c r="CA1775" s="144">
        <v>-3.2185911999999998E-7</v>
      </c>
      <c r="CB1775" s="144">
        <v>-1.3843826E-7</v>
      </c>
      <c r="CC1775" s="144">
        <v>-1.6429497E-7</v>
      </c>
      <c r="CD1775" s="144">
        <v>-9.4205101999999998E-9</v>
      </c>
      <c r="CE1775" s="144">
        <v>-2.9001172E-9</v>
      </c>
      <c r="CF1775" s="144">
        <v>-7.1083715000000002E-7</v>
      </c>
      <c r="CG1775" s="144">
        <v>-4.3388383E-5</v>
      </c>
      <c r="CH1775" s="144">
        <v>-1.1495107E-7</v>
      </c>
      <c r="CI1775" s="136">
        <v>0</v>
      </c>
      <c r="CJ1775" s="203"/>
      <c r="CK1775" s="201"/>
      <c r="CL1775" s="110" t="s">
        <v>6211</v>
      </c>
    </row>
    <row r="1776" spans="1:92" ht="14.5" customHeight="1">
      <c r="A1776" s="74" t="s">
        <v>6306</v>
      </c>
      <c r="B1776" s="129" t="s">
        <v>6190</v>
      </c>
      <c r="C1776" s="130" t="str">
        <f>MID(A1776,1,12)</f>
        <v>F.040.01.102</v>
      </c>
      <c r="D1776" s="131" t="s">
        <v>518</v>
      </c>
      <c r="E1776" s="129" t="s">
        <v>957</v>
      </c>
      <c r="F1776" s="132" t="s">
        <v>6307</v>
      </c>
      <c r="G1776" s="132">
        <v>6.1196023510000017E-3</v>
      </c>
      <c r="H1776" s="348">
        <f t="shared" si="953"/>
        <v>6.1196023510000017E-3</v>
      </c>
      <c r="I1776" s="74"/>
      <c r="J1776" s="132">
        <v>-3.0714332999999998E-3</v>
      </c>
      <c r="K1776" s="132">
        <v>-1.0931890119999999E-2</v>
      </c>
      <c r="L1776" s="300">
        <v>-3.6063892289999997E-3</v>
      </c>
      <c r="M1776" s="132">
        <v>2.3729315000000001E-2</v>
      </c>
      <c r="N1776" s="132">
        <v>-9.1517829000000005E-3</v>
      </c>
      <c r="O1776" s="132">
        <v>-4.2567742000000001E-4</v>
      </c>
      <c r="P1776" s="132">
        <v>-6.4641025999999998E-4</v>
      </c>
      <c r="Q1776" s="132">
        <v>-1.9828062999999998E-3</v>
      </c>
      <c r="R1776" s="132">
        <v>-2.3619177E-4</v>
      </c>
      <c r="S1776" s="132">
        <v>-2.0602496999999999E-4</v>
      </c>
      <c r="T1776" s="132">
        <v>-1.3544297999999999E-3</v>
      </c>
      <c r="U1776" s="132">
        <v>-4.8594742999999999E-4</v>
      </c>
      <c r="V1776" s="132">
        <v>0</v>
      </c>
      <c r="W1776" s="132">
        <v>-3.1101636999999998E-3</v>
      </c>
      <c r="X1776" s="304">
        <v>-1.0278099E-5</v>
      </c>
      <c r="Y1776" s="132">
        <v>0</v>
      </c>
      <c r="Z1776" s="132">
        <v>0</v>
      </c>
      <c r="AA1776" s="74"/>
      <c r="AB1776" s="301">
        <v>0.17841590225563908</v>
      </c>
      <c r="AC1776" s="338">
        <f t="shared" si="954"/>
        <v>0.17841590225563908</v>
      </c>
      <c r="AD1776" s="74"/>
      <c r="AE1776" s="136">
        <v>-37.069901999999999</v>
      </c>
      <c r="AF1776" s="136">
        <v>-36.562522000000001</v>
      </c>
      <c r="AG1776" s="136">
        <v>-0.42165993000000002</v>
      </c>
      <c r="AH1776" s="136">
        <v>0</v>
      </c>
      <c r="AI1776" s="136">
        <v>0</v>
      </c>
      <c r="AJ1776" s="136">
        <v>-4.2216090999999999E-3</v>
      </c>
      <c r="AK1776" s="136">
        <v>-8.1499317000000002E-2</v>
      </c>
      <c r="AL1776" s="74"/>
      <c r="AM1776" s="133">
        <v>-3.0575077999999999E-3</v>
      </c>
      <c r="AN1776" s="340">
        <f t="shared" si="955"/>
        <v>-3.0575077999999999E-3</v>
      </c>
      <c r="AP1776" s="133">
        <v>-1.2646643000000001E-3</v>
      </c>
      <c r="AQ1776" s="145">
        <v>4.1118612999999999E-5</v>
      </c>
      <c r="AR1776" s="133">
        <v>-1.8339621E-3</v>
      </c>
      <c r="AS1776" s="134">
        <v>-7.5819206568999986E-8</v>
      </c>
      <c r="AT1776" s="135">
        <v>1.5206587655519995E-10</v>
      </c>
      <c r="AU1776" s="135">
        <v>-0.25685743760399998</v>
      </c>
      <c r="AV1776" s="302">
        <v>1.2791807999999999E-7</v>
      </c>
      <c r="AW1776" s="302">
        <v>3.8456192999999998E-10</v>
      </c>
      <c r="AX1776" s="302">
        <v>1.0567527E-14</v>
      </c>
      <c r="AY1776" s="302">
        <v>-1.6570133000000001E-10</v>
      </c>
      <c r="AZ1776" s="302">
        <v>-2.1525407E-11</v>
      </c>
      <c r="BA1776" s="302">
        <v>-9.6158272000000005E-11</v>
      </c>
      <c r="BB1776" s="302">
        <v>-1.9989492999999999E-7</v>
      </c>
      <c r="BC1776" s="302">
        <v>-1.9426081000000001E-11</v>
      </c>
      <c r="BD1776" s="302">
        <v>-1.9951270999999999E-10</v>
      </c>
      <c r="BE1776" s="302">
        <v>-2.4163858999999998E-13</v>
      </c>
      <c r="BF1776" s="302">
        <v>-1.2394888E-15</v>
      </c>
      <c r="BG1776" s="302">
        <v>-5.1205723E-13</v>
      </c>
      <c r="BH1776" s="302">
        <v>-2.9584030999999999E-14</v>
      </c>
      <c r="BI1776" s="302">
        <v>-2.2359631999999999E-14</v>
      </c>
      <c r="BJ1776" s="302">
        <v>-2.5726243999999999E-9</v>
      </c>
      <c r="BK1776" s="302">
        <v>-9.8634715999999997E-10</v>
      </c>
      <c r="BL1776" s="302">
        <v>-1.2760950999999999E-11</v>
      </c>
      <c r="BM1776" s="302">
        <v>-2.2867603999999999E-5</v>
      </c>
      <c r="BN1776" s="303">
        <v>-0.25683456999999998</v>
      </c>
      <c r="BO1776" s="303">
        <v>0</v>
      </c>
      <c r="BP1776" s="303">
        <v>0</v>
      </c>
      <c r="BQ1776" s="303">
        <v>0</v>
      </c>
      <c r="BR1776" s="74"/>
      <c r="BS1776" s="144">
        <v>-4.3709876000000001E-5</v>
      </c>
      <c r="BT1776" s="144">
        <v>-1.3893401999999999E-6</v>
      </c>
      <c r="BU1776" s="144">
        <v>4.9747087999999997E-6</v>
      </c>
      <c r="BV1776" s="144">
        <v>-1.5946902E-7</v>
      </c>
      <c r="BW1776" s="144">
        <v>-2.9046840999999998E-6</v>
      </c>
      <c r="BX1776" s="144">
        <v>-2.3708748E-8</v>
      </c>
      <c r="BY1776" s="144">
        <v>-3.0998528999999999E-10</v>
      </c>
      <c r="BZ1776" s="144">
        <v>-5.232012E-8</v>
      </c>
      <c r="CA1776" s="144">
        <v>-3.1695272999999999E-7</v>
      </c>
      <c r="CB1776" s="144">
        <v>-1.3632792E-7</v>
      </c>
      <c r="CC1776" s="144">
        <v>-1.6179047000000001E-7</v>
      </c>
      <c r="CD1776" s="144">
        <v>-9.2769049000000004E-9</v>
      </c>
      <c r="CE1776" s="144">
        <v>-2.8559081000000001E-9</v>
      </c>
      <c r="CF1776" s="144">
        <v>-6.8737517000000001E-7</v>
      </c>
      <c r="CG1776" s="144">
        <v>-4.2726974000000002E-5</v>
      </c>
      <c r="CH1776" s="144">
        <v>-1.1319877000000001E-7</v>
      </c>
      <c r="CI1776" s="136">
        <v>0</v>
      </c>
      <c r="CJ1776" s="203"/>
      <c r="CK1776" s="201"/>
      <c r="CL1776" s="110" t="s">
        <v>6211</v>
      </c>
    </row>
    <row r="1777" spans="1:92" ht="14.5" customHeight="1">
      <c r="A1777" s="74" t="s">
        <v>6308</v>
      </c>
      <c r="B1777" s="129" t="s">
        <v>6190</v>
      </c>
      <c r="C1777" s="130" t="str">
        <f>MID(A1777,1,12)</f>
        <v>F.040.01.103</v>
      </c>
      <c r="D1777" s="131" t="s">
        <v>518</v>
      </c>
      <c r="E1777" s="129" t="s">
        <v>957</v>
      </c>
      <c r="F1777" s="132" t="s">
        <v>6309</v>
      </c>
      <c r="G1777" s="132">
        <v>-2.20293307628E-2</v>
      </c>
      <c r="H1777" s="348">
        <f t="shared" si="953"/>
        <v>-2.20293307628E-2</v>
      </c>
      <c r="I1777" s="74"/>
      <c r="J1777" s="132">
        <v>-2.71129584E-3</v>
      </c>
      <c r="K1777" s="132">
        <v>-9.6922755599999997E-3</v>
      </c>
      <c r="L1777" s="300">
        <v>-3.2044386628000002E-3</v>
      </c>
      <c r="M1777" s="132">
        <v>-6.4213207000000001E-3</v>
      </c>
      <c r="N1777" s="132">
        <v>-8.1317699000000004E-3</v>
      </c>
      <c r="O1777" s="132">
        <v>-3.5703395999999999E-4</v>
      </c>
      <c r="P1777" s="132">
        <v>-5.5655400999999997E-4</v>
      </c>
      <c r="Q1777" s="132">
        <v>-1.7618124000000001E-3</v>
      </c>
      <c r="R1777" s="132">
        <v>-2.0986698999999999E-4</v>
      </c>
      <c r="S1777" s="132">
        <v>-1.8306244000000001E-4</v>
      </c>
      <c r="T1777" s="132">
        <v>-1.2034717E-3</v>
      </c>
      <c r="U1777" s="132">
        <v>-4.3178611000000002E-4</v>
      </c>
      <c r="V1777" s="132">
        <v>0</v>
      </c>
      <c r="W1777" s="132">
        <v>-2.7635200000000002E-3</v>
      </c>
      <c r="X1777" s="304">
        <v>-9.1325527999999995E-6</v>
      </c>
      <c r="Y1777" s="132">
        <v>0</v>
      </c>
      <c r="Z1777" s="132">
        <v>0</v>
      </c>
      <c r="AA1777" s="74"/>
      <c r="AB1777" s="301">
        <v>-4.828060676691729E-2</v>
      </c>
      <c r="AC1777" s="338">
        <f t="shared" si="954"/>
        <v>-4.828060676691729E-2</v>
      </c>
      <c r="AD1777" s="74"/>
      <c r="AE1777" s="136">
        <v>-32.938271999999998</v>
      </c>
      <c r="AF1777" s="136">
        <v>-32.487442000000001</v>
      </c>
      <c r="AG1777" s="136">
        <v>-0.37466378</v>
      </c>
      <c r="AH1777" s="136">
        <v>0</v>
      </c>
      <c r="AI1777" s="136">
        <v>0</v>
      </c>
      <c r="AJ1777" s="136">
        <v>-3.7510892000000001E-3</v>
      </c>
      <c r="AK1777" s="136">
        <v>-7.2415802000000001E-2</v>
      </c>
      <c r="AL1777" s="74"/>
      <c r="AM1777" s="133">
        <v>-6.0709911999999996E-3</v>
      </c>
      <c r="AN1777" s="340">
        <f t="shared" si="955"/>
        <v>-6.0709911999999996E-3</v>
      </c>
      <c r="AP1777" s="133">
        <v>-4.3215457000000002E-3</v>
      </c>
      <c r="AQ1777" s="133">
        <v>-1.1988784E-4</v>
      </c>
      <c r="AR1777" s="133">
        <v>-1.6295576E-3</v>
      </c>
      <c r="AS1777" s="134">
        <v>-2.59085471934E-7</v>
      </c>
      <c r="AT1777" s="135">
        <v>-4.4337220452750005E-10</v>
      </c>
      <c r="AU1777" s="135">
        <v>-0.228229358893</v>
      </c>
      <c r="AV1777" s="302">
        <v>-7.8259783999999998E-8</v>
      </c>
      <c r="AW1777" s="302">
        <v>-2.3737067000000002E-10</v>
      </c>
      <c r="AX1777" s="302">
        <v>-6.4313301000000003E-15</v>
      </c>
      <c r="AY1777" s="302">
        <v>-1.4723306999999999E-10</v>
      </c>
      <c r="AZ1777" s="302">
        <v>-1.912629E-11</v>
      </c>
      <c r="BA1777" s="302">
        <v>-8.2792643999999994E-11</v>
      </c>
      <c r="BB1777" s="302">
        <v>-1.7741422999999999E-7</v>
      </c>
      <c r="BC1777" s="302">
        <v>-1.6885526999999999E-11</v>
      </c>
      <c r="BD1777" s="302">
        <v>-1.7705394999999999E-10</v>
      </c>
      <c r="BE1777" s="302">
        <v>-2.1470674000000001E-13</v>
      </c>
      <c r="BF1777" s="302">
        <v>-1.1013414E-15</v>
      </c>
      <c r="BG1777" s="302">
        <v>-4.5498584E-13</v>
      </c>
      <c r="BH1777" s="302">
        <v>-2.6286739000000001E-14</v>
      </c>
      <c r="BI1777" s="302">
        <v>-1.9867537E-14</v>
      </c>
      <c r="BJ1777" s="302">
        <v>-2.2858922000000001E-9</v>
      </c>
      <c r="BK1777" s="302">
        <v>-8.7641373000000005E-10</v>
      </c>
      <c r="BL1777" s="302">
        <v>-1.1338678000000001E-11</v>
      </c>
      <c r="BM1777" s="302">
        <v>-2.0318893E-5</v>
      </c>
      <c r="BN1777" s="303">
        <v>-0.22820904</v>
      </c>
      <c r="BO1777" s="303">
        <v>0</v>
      </c>
      <c r="BP1777" s="303">
        <v>0</v>
      </c>
      <c r="BQ1777" s="303">
        <v>0</v>
      </c>
      <c r="BR1777" s="74"/>
      <c r="BS1777" s="144">
        <v>-4.4593805E-5</v>
      </c>
      <c r="BT1777" s="144">
        <v>-1.2320884000000001E-6</v>
      </c>
      <c r="BU1777" s="144">
        <v>-1.3461914000000001E-6</v>
      </c>
      <c r="BV1777" s="144">
        <v>-1.4169538E-7</v>
      </c>
      <c r="BW1777" s="144">
        <v>-2.5802414000000001E-6</v>
      </c>
      <c r="BX1777" s="144">
        <v>-1.9351828999999999E-8</v>
      </c>
      <c r="BY1777" s="144">
        <v>-2.7543585E-10</v>
      </c>
      <c r="BZ1777" s="144">
        <v>-4.3886597000000002E-8</v>
      </c>
      <c r="CA1777" s="144">
        <v>-2.8162673000000001E-7</v>
      </c>
      <c r="CB1777" s="144">
        <v>-1.2113348E-7</v>
      </c>
      <c r="CC1777" s="144">
        <v>-1.437581E-7</v>
      </c>
      <c r="CD1777" s="144">
        <v>-8.2429463999999992E-9</v>
      </c>
      <c r="CE1777" s="144">
        <v>-2.5376025E-9</v>
      </c>
      <c r="CF1777" s="144">
        <v>-6.0735911000000001E-7</v>
      </c>
      <c r="CG1777" s="144">
        <v>-3.7964835000000002E-5</v>
      </c>
      <c r="CH1777" s="144">
        <v>-1.0058218999999999E-7</v>
      </c>
      <c r="CI1777" s="136">
        <v>0</v>
      </c>
      <c r="CJ1777" s="203"/>
      <c r="CK1777" s="201"/>
      <c r="CL1777" s="110" t="s">
        <v>6211</v>
      </c>
    </row>
    <row r="1778" spans="1:92" ht="14.5" customHeight="1">
      <c r="B1778" s="129" t="s">
        <v>6190</v>
      </c>
      <c r="C1778" s="127" t="s">
        <v>6310</v>
      </c>
      <c r="D1778" s="127" t="s">
        <v>6311</v>
      </c>
      <c r="G1778" s="74"/>
      <c r="H1778" s="74"/>
      <c r="I1778" s="74"/>
      <c r="J1778" s="74"/>
      <c r="K1778" s="74"/>
      <c r="L1778" s="74"/>
      <c r="M1778" s="74"/>
      <c r="N1778" s="74"/>
      <c r="O1778" s="74"/>
      <c r="P1778" s="74"/>
      <c r="Q1778" s="74"/>
      <c r="R1778" s="74"/>
      <c r="S1778" s="74"/>
      <c r="T1778" s="74"/>
      <c r="U1778" s="74"/>
      <c r="V1778" s="74"/>
      <c r="W1778" s="74"/>
      <c r="X1778" s="74"/>
      <c r="Y1778" s="74"/>
      <c r="Z1778" s="74"/>
      <c r="AA1778" s="74"/>
      <c r="AB1778" s="74"/>
      <c r="AC1778" s="74"/>
      <c r="AD1778" s="74"/>
      <c r="AE1778" s="74"/>
      <c r="AF1778" s="74"/>
      <c r="AG1778" s="74"/>
      <c r="AH1778" s="74"/>
      <c r="AI1778" s="74"/>
      <c r="AJ1778" s="74"/>
      <c r="AK1778" s="74"/>
      <c r="AL1778" s="74"/>
      <c r="AM1778" s="74"/>
      <c r="AN1778" s="74"/>
      <c r="AP1778" s="74"/>
      <c r="AQ1778" s="74"/>
      <c r="AR1778" s="74"/>
      <c r="AS1778" s="74"/>
      <c r="AT1778" s="74"/>
      <c r="AU1778" s="74"/>
      <c r="AV1778" s="74"/>
      <c r="AW1778" s="74"/>
      <c r="AX1778" s="74"/>
      <c r="AY1778" s="74"/>
      <c r="AZ1778" s="74"/>
      <c r="BA1778" s="74"/>
      <c r="BB1778" s="74"/>
      <c r="BC1778" s="74"/>
      <c r="BD1778" s="74"/>
      <c r="BE1778" s="74"/>
      <c r="BF1778" s="74"/>
      <c r="BG1778" s="74"/>
      <c r="BH1778" s="74"/>
      <c r="BI1778" s="74"/>
      <c r="BJ1778" s="74"/>
      <c r="BK1778" s="74"/>
      <c r="BL1778" s="74"/>
      <c r="BM1778" s="74"/>
      <c r="BN1778" s="74"/>
      <c r="BO1778" s="74"/>
      <c r="BP1778" s="74"/>
      <c r="BQ1778" s="74"/>
      <c r="BR1778" s="74"/>
      <c r="BS1778" s="74"/>
      <c r="BT1778" s="74"/>
      <c r="BU1778" s="74"/>
      <c r="BV1778" s="74"/>
      <c r="BW1778" s="74"/>
      <c r="BX1778" s="74"/>
      <c r="BY1778" s="74"/>
      <c r="BZ1778" s="74"/>
      <c r="CA1778" s="74"/>
      <c r="CB1778" s="74"/>
      <c r="CC1778" s="74"/>
      <c r="CD1778" s="74"/>
      <c r="CE1778" s="74"/>
      <c r="CF1778" s="74"/>
      <c r="CG1778" s="74"/>
      <c r="CH1778" s="74"/>
      <c r="CI1778" s="74"/>
      <c r="CJ1778" s="142"/>
      <c r="CK1778" s="202"/>
      <c r="CL1778" s="110"/>
    </row>
    <row r="1779" spans="1:92" ht="14.5" customHeight="1">
      <c r="A1779" s="74" t="s">
        <v>6312</v>
      </c>
      <c r="B1779" s="129" t="s">
        <v>6190</v>
      </c>
      <c r="C1779" s="130" t="str">
        <f t="shared" ref="C1779:C1795" si="956">MID(A1779,1,12)</f>
        <v>F.044.01.101</v>
      </c>
      <c r="D1779" s="131" t="s">
        <v>6314</v>
      </c>
      <c r="E1779" s="129" t="s">
        <v>957</v>
      </c>
      <c r="F1779" s="132" t="s">
        <v>6315</v>
      </c>
      <c r="G1779" s="132">
        <v>1.1056174276999998E-2</v>
      </c>
      <c r="H1779" s="348">
        <f t="shared" ref="H1779:H1795" si="957">G1779</f>
        <v>1.1056174276999998E-2</v>
      </c>
      <c r="I1779" s="74"/>
      <c r="J1779" s="132">
        <v>-3.1248524000000001E-3</v>
      </c>
      <c r="K1779" s="132">
        <v>-1.110810569E-2</v>
      </c>
      <c r="L1779" s="300">
        <v>-3.662215633E-3</v>
      </c>
      <c r="M1779" s="132">
        <v>2.8951347999999998E-2</v>
      </c>
      <c r="N1779" s="132">
        <v>-9.2934513E-3</v>
      </c>
      <c r="O1779" s="132">
        <v>-4.3925818999999999E-4</v>
      </c>
      <c r="P1779" s="132">
        <v>-6.6229030000000005E-4</v>
      </c>
      <c r="Q1779" s="132">
        <v>-2.0134999000000001E-3</v>
      </c>
      <c r="R1779" s="132">
        <v>-2.3984799000000001E-4</v>
      </c>
      <c r="S1779" s="132">
        <v>-2.0921420999999999E-4</v>
      </c>
      <c r="T1779" s="132">
        <v>-1.3753961999999999E-3</v>
      </c>
      <c r="U1779" s="132">
        <v>-4.9346983000000001E-4</v>
      </c>
      <c r="V1779" s="132">
        <v>0</v>
      </c>
      <c r="W1779" s="132">
        <v>-3.1583086000000001E-3</v>
      </c>
      <c r="X1779" s="304">
        <v>-1.0437203000000001E-5</v>
      </c>
      <c r="Y1779" s="132">
        <v>0</v>
      </c>
      <c r="Z1779" s="132">
        <v>0</v>
      </c>
      <c r="AA1779" s="74"/>
      <c r="AB1779" s="301">
        <v>0.21767930827067666</v>
      </c>
      <c r="AC1779" s="338">
        <f t="shared" ref="AC1779:AC1795" si="958">AB1779</f>
        <v>0.21767930827067666</v>
      </c>
      <c r="AD1779" s="74"/>
      <c r="AE1779" s="136">
        <v>-37.643740000000001</v>
      </c>
      <c r="AF1779" s="136">
        <v>-37.128504999999997</v>
      </c>
      <c r="AG1779" s="136">
        <v>-0.42818718</v>
      </c>
      <c r="AH1779" s="136">
        <v>0</v>
      </c>
      <c r="AI1779" s="136">
        <v>0</v>
      </c>
      <c r="AJ1779" s="136">
        <v>-4.2869591000000004E-3</v>
      </c>
      <c r="AK1779" s="136">
        <v>-8.2760916000000004E-2</v>
      </c>
      <c r="AL1779" s="74"/>
      <c r="AM1779" s="133">
        <v>-2.5133675E-3</v>
      </c>
      <c r="AN1779" s="340">
        <f t="shared" ref="AN1779:AN1795" si="959">AM1779</f>
        <v>-2.5133675E-3</v>
      </c>
      <c r="AP1779" s="133">
        <v>-7.2035459000000001E-4</v>
      </c>
      <c r="AQ1779" s="145">
        <v>6.9338652000000003E-5</v>
      </c>
      <c r="AR1779" s="133">
        <v>-1.8623515999999999E-3</v>
      </c>
      <c r="AS1779" s="134">
        <v>-4.3186719150999982E-8</v>
      </c>
      <c r="AT1779" s="135">
        <v>2.5642993310909989E-10</v>
      </c>
      <c r="AU1779" s="135">
        <v>-0.260833551592</v>
      </c>
      <c r="AV1779" s="302">
        <v>1.6377168E-7</v>
      </c>
      <c r="AW1779" s="302">
        <v>4.9271923999999995E-10</v>
      </c>
      <c r="AX1779" s="302">
        <v>1.352348E-14</v>
      </c>
      <c r="AY1779" s="302">
        <v>-1.6826636999999999E-10</v>
      </c>
      <c r="AZ1779" s="302">
        <v>-2.1858616999999999E-11</v>
      </c>
      <c r="BA1779" s="302">
        <v>-9.8520164000000004E-11</v>
      </c>
      <c r="BB1779" s="302">
        <v>-2.0305569E-7</v>
      </c>
      <c r="BC1779" s="302">
        <v>-1.9850602E-11</v>
      </c>
      <c r="BD1779" s="302">
        <v>-2.0267437000000001E-10</v>
      </c>
      <c r="BE1779" s="302">
        <v>-2.4537913E-13</v>
      </c>
      <c r="BF1779" s="302">
        <v>-1.2586758999999999E-15</v>
      </c>
      <c r="BG1779" s="302">
        <v>-5.1998382000000002E-13</v>
      </c>
      <c r="BH1779" s="302">
        <v>-3.0041987999999999E-14</v>
      </c>
      <c r="BI1779" s="302">
        <v>-2.2705756999999999E-14</v>
      </c>
      <c r="BJ1779" s="302">
        <v>-2.6124482999999999E-9</v>
      </c>
      <c r="BK1779" s="302">
        <v>-1.0016157E-9</v>
      </c>
      <c r="BL1779" s="302">
        <v>-1.2958489E-11</v>
      </c>
      <c r="BM1779" s="302">
        <v>-2.3221592E-5</v>
      </c>
      <c r="BN1779" s="303">
        <v>-0.26081032999999998</v>
      </c>
      <c r="BO1779" s="303">
        <v>0</v>
      </c>
      <c r="BP1779" s="303">
        <v>0</v>
      </c>
      <c r="BQ1779" s="303">
        <v>0</v>
      </c>
      <c r="BR1779" s="74"/>
      <c r="BS1779" s="144">
        <v>-4.3372309000000003E-5</v>
      </c>
      <c r="BT1779" s="144">
        <v>-1.4116395000000001E-6</v>
      </c>
      <c r="BU1779" s="144">
        <v>6.0694765999999999E-6</v>
      </c>
      <c r="BV1779" s="144">
        <v>-1.6193757999999999E-7</v>
      </c>
      <c r="BW1779" s="144">
        <v>-2.9498793000000002E-6</v>
      </c>
      <c r="BX1779" s="144">
        <v>-2.4641163000000001E-8</v>
      </c>
      <c r="BY1779" s="144">
        <v>-3.1478383000000002E-10</v>
      </c>
      <c r="BZ1779" s="144">
        <v>-5.3988194000000002E-8</v>
      </c>
      <c r="CA1779" s="144">
        <v>-3.2185911999999998E-7</v>
      </c>
      <c r="CB1779" s="144">
        <v>-1.3843826E-7</v>
      </c>
      <c r="CC1779" s="144">
        <v>-1.6429497E-7</v>
      </c>
      <c r="CD1779" s="144">
        <v>-9.4205101999999998E-9</v>
      </c>
      <c r="CE1779" s="144">
        <v>-2.9001172E-9</v>
      </c>
      <c r="CF1779" s="144">
        <v>-6.9913844E-7</v>
      </c>
      <c r="CG1779" s="144">
        <v>-4.3388383E-5</v>
      </c>
      <c r="CH1779" s="144">
        <v>-1.1495107E-7</v>
      </c>
      <c r="CI1779" s="136">
        <v>0</v>
      </c>
      <c r="CJ1779" s="203"/>
      <c r="CK1779" s="201"/>
      <c r="CL1779" s="110" t="s">
        <v>6211</v>
      </c>
      <c r="CM1779" s="110"/>
      <c r="CN1779" s="110"/>
    </row>
    <row r="1780" spans="1:92" ht="14.5" customHeight="1">
      <c r="A1780" s="74" t="s">
        <v>6316</v>
      </c>
      <c r="B1780" s="129" t="s">
        <v>6190</v>
      </c>
      <c r="C1780" s="130" t="str">
        <f t="shared" si="956"/>
        <v>F.044.01.102</v>
      </c>
      <c r="D1780" s="131" t="s">
        <v>6314</v>
      </c>
      <c r="E1780" s="129" t="s">
        <v>957</v>
      </c>
      <c r="F1780" s="132" t="s">
        <v>6318</v>
      </c>
      <c r="G1780" s="132">
        <v>-5.1557301057000002E-2</v>
      </c>
      <c r="H1780" s="348">
        <f t="shared" si="957"/>
        <v>-5.1557301057000002E-2</v>
      </c>
      <c r="I1780" s="74"/>
      <c r="J1780" s="132">
        <v>-4.45817456E-3</v>
      </c>
      <c r="K1780" s="132">
        <v>-1.34159785E-2</v>
      </c>
      <c r="L1780" s="300">
        <v>-4.0195049970000001E-3</v>
      </c>
      <c r="M1780" s="132">
        <v>-2.9663643E-2</v>
      </c>
      <c r="N1780" s="132">
        <v>-1.020013E-2</v>
      </c>
      <c r="O1780" s="132">
        <v>-1.7062672999999999E-3</v>
      </c>
      <c r="P1780" s="132">
        <v>-1.7553625000000001E-3</v>
      </c>
      <c r="Q1780" s="132">
        <v>-2.2099389000000001E-3</v>
      </c>
      <c r="R1780" s="132">
        <v>-2.6324779999999998E-4</v>
      </c>
      <c r="S1780" s="132">
        <v>-2.2962536000000001E-4</v>
      </c>
      <c r="T1780" s="132">
        <v>-1.5095811999999999E-3</v>
      </c>
      <c r="U1780" s="132">
        <v>-5.4161322999999998E-4</v>
      </c>
      <c r="V1780" s="132">
        <v>0</v>
      </c>
      <c r="W1780" s="132">
        <v>-3.4664362999999999E-3</v>
      </c>
      <c r="X1780" s="304">
        <v>-1.1455467E-5</v>
      </c>
      <c r="Y1780" s="132">
        <v>0</v>
      </c>
      <c r="Z1780" s="132">
        <v>0</v>
      </c>
      <c r="AA1780" s="74"/>
      <c r="AB1780" s="301">
        <v>-0.22303490977443607</v>
      </c>
      <c r="AC1780" s="338">
        <f t="shared" si="958"/>
        <v>-0.22303490977443607</v>
      </c>
      <c r="AD1780" s="74"/>
      <c r="AE1780" s="136">
        <v>-41.316299999999998</v>
      </c>
      <c r="AF1780" s="136">
        <v>-40.750798000000003</v>
      </c>
      <c r="AG1780" s="136">
        <v>-0.46996154000000001</v>
      </c>
      <c r="AH1780" s="136">
        <v>0</v>
      </c>
      <c r="AI1780" s="136">
        <v>0</v>
      </c>
      <c r="AJ1780" s="136">
        <v>-4.7051990000000002E-3</v>
      </c>
      <c r="AK1780" s="136">
        <v>-9.0835152000000002E-2</v>
      </c>
      <c r="AL1780" s="74"/>
      <c r="AM1780" s="133">
        <v>-1.0464749000000001E-2</v>
      </c>
      <c r="AN1780" s="340">
        <f t="shared" si="959"/>
        <v>-1.0464749000000001E-2</v>
      </c>
      <c r="AP1780" s="133">
        <v>-8.1377166000000008E-3</v>
      </c>
      <c r="AQ1780" s="133">
        <v>-2.8298758000000002E-4</v>
      </c>
      <c r="AR1780" s="133">
        <v>-2.0440444000000002E-3</v>
      </c>
      <c r="AS1780" s="134">
        <v>-4.8787269564499999E-7</v>
      </c>
      <c r="AT1780" s="135">
        <v>-1.0465516952634999E-9</v>
      </c>
      <c r="AU1780" s="135">
        <v>-0.28628072711300001</v>
      </c>
      <c r="AV1780" s="302">
        <v>-2.4894133000000001E-7</v>
      </c>
      <c r="AW1780" s="302">
        <v>-7.5267401000000002E-10</v>
      </c>
      <c r="AX1780" s="302">
        <v>-2.0496424000000001E-14</v>
      </c>
      <c r="AY1780" s="302">
        <v>-1.846826E-10</v>
      </c>
      <c r="AZ1780" s="302">
        <v>-2.3991165E-11</v>
      </c>
      <c r="BA1780" s="302">
        <v>-2.6105628E-10</v>
      </c>
      <c r="BB1780" s="302">
        <v>-2.3449497999999999E-7</v>
      </c>
      <c r="BC1780" s="302">
        <v>-4.3465539000000003E-11</v>
      </c>
      <c r="BD1780" s="302">
        <v>-2.3526960999999997E-10</v>
      </c>
      <c r="BE1780" s="302">
        <v>-2.6931854999999998E-13</v>
      </c>
      <c r="BF1780" s="302">
        <v>-1.3814734999999999E-15</v>
      </c>
      <c r="BG1780" s="302">
        <v>-5.7071394999999996E-13</v>
      </c>
      <c r="BH1780" s="302">
        <v>-3.2972913000000003E-14</v>
      </c>
      <c r="BI1780" s="302">
        <v>-2.4920953000000001E-14</v>
      </c>
      <c r="BJ1780" s="302">
        <v>-2.8673213E-9</v>
      </c>
      <c r="BK1780" s="302">
        <v>-1.0993343000000001E-9</v>
      </c>
      <c r="BL1780" s="302">
        <v>-1.4222732000000001E-11</v>
      </c>
      <c r="BM1780" s="302">
        <v>-2.5487113000000001E-5</v>
      </c>
      <c r="BN1780" s="303">
        <v>-0.28625524000000002</v>
      </c>
      <c r="BO1780" s="303">
        <v>0</v>
      </c>
      <c r="BP1780" s="303">
        <v>0</v>
      </c>
      <c r="BQ1780" s="303">
        <v>0</v>
      </c>
      <c r="BR1780" s="74"/>
      <c r="BS1780" s="144">
        <v>-6.1109247999999999E-5</v>
      </c>
      <c r="BT1780" s="144">
        <v>-1.6881068000000001E-6</v>
      </c>
      <c r="BU1780" s="144">
        <v>-6.218805E-6</v>
      </c>
      <c r="BV1780" s="144">
        <v>-1.7773636999999999E-7</v>
      </c>
      <c r="BW1780" s="144">
        <v>-3.2781374000000001E-6</v>
      </c>
      <c r="BX1780" s="144">
        <v>-1.2604558E-7</v>
      </c>
      <c r="BY1780" s="144">
        <v>-3.4549444999999998E-10</v>
      </c>
      <c r="BZ1780" s="144">
        <v>-2.0951664E-7</v>
      </c>
      <c r="CA1780" s="144">
        <v>-3.5326001000000001E-7</v>
      </c>
      <c r="CB1780" s="144">
        <v>-1.5194444000000001E-7</v>
      </c>
      <c r="CC1780" s="144">
        <v>-1.8032374999999999E-7</v>
      </c>
      <c r="CD1780" s="144">
        <v>-1.0339584E-8</v>
      </c>
      <c r="CE1780" s="144">
        <v>-3.1830555000000002E-9</v>
      </c>
      <c r="CF1780" s="144">
        <v>-9.639425E-7</v>
      </c>
      <c r="CG1780" s="144">
        <v>-4.7621396E-5</v>
      </c>
      <c r="CH1780" s="144">
        <v>-1.2616580999999999E-7</v>
      </c>
      <c r="CI1780" s="136">
        <v>0</v>
      </c>
      <c r="CJ1780" s="203"/>
      <c r="CK1780" s="201"/>
      <c r="CL1780" s="110" t="s">
        <v>6211</v>
      </c>
      <c r="CM1780" s="110"/>
      <c r="CN1780" s="110"/>
    </row>
    <row r="1781" spans="1:92" ht="14.5" customHeight="1">
      <c r="A1781" s="74" t="s">
        <v>6319</v>
      </c>
      <c r="B1781" s="129" t="s">
        <v>6190</v>
      </c>
      <c r="C1781" s="130" t="str">
        <f t="shared" si="956"/>
        <v>F.044.01.103</v>
      </c>
      <c r="D1781" s="131" t="s">
        <v>6314</v>
      </c>
      <c r="E1781" s="129" t="s">
        <v>957</v>
      </c>
      <c r="F1781" s="132" t="s">
        <v>6321</v>
      </c>
      <c r="G1781" s="132">
        <v>-5.4223751121000002E-2</v>
      </c>
      <c r="H1781" s="348">
        <f t="shared" si="957"/>
        <v>-5.4223751121000002E-2</v>
      </c>
      <c r="I1781" s="74"/>
      <c r="J1781" s="132">
        <v>-4.4365975100000002E-3</v>
      </c>
      <c r="K1781" s="132">
        <v>-1.35254539E-2</v>
      </c>
      <c r="L1781" s="300">
        <v>-4.0864967110000004E-3</v>
      </c>
      <c r="M1781" s="132">
        <v>-3.2175202999999999E-2</v>
      </c>
      <c r="N1781" s="132">
        <v>-1.0370132000000001E-2</v>
      </c>
      <c r="O1781" s="132">
        <v>-1.6205810000000001E-3</v>
      </c>
      <c r="P1781" s="132">
        <v>-1.6887385999999999E-3</v>
      </c>
      <c r="Q1781" s="132">
        <v>-2.2467711999999999E-3</v>
      </c>
      <c r="R1781" s="132">
        <v>-2.6763526E-4</v>
      </c>
      <c r="S1781" s="132">
        <v>-2.3345245E-4</v>
      </c>
      <c r="T1781" s="132">
        <v>-1.5347409E-3</v>
      </c>
      <c r="U1781" s="132">
        <v>-5.5064011999999998E-4</v>
      </c>
      <c r="V1781" s="132">
        <v>0</v>
      </c>
      <c r="W1781" s="132">
        <v>-3.5242101999999999E-3</v>
      </c>
      <c r="X1781" s="304">
        <v>-1.1646391E-5</v>
      </c>
      <c r="Y1781" s="132">
        <v>0</v>
      </c>
      <c r="Z1781" s="132">
        <v>0</v>
      </c>
      <c r="AA1781" s="74"/>
      <c r="AB1781" s="301">
        <v>-0.24191881954887218</v>
      </c>
      <c r="AC1781" s="338">
        <f t="shared" si="958"/>
        <v>-0.24191881954887218</v>
      </c>
      <c r="AD1781" s="74"/>
      <c r="AE1781" s="136">
        <v>-42.004905000000001</v>
      </c>
      <c r="AF1781" s="136">
        <v>-41.429977999999998</v>
      </c>
      <c r="AG1781" s="136">
        <v>-0.47779422999999999</v>
      </c>
      <c r="AH1781" s="136">
        <v>0</v>
      </c>
      <c r="AI1781" s="136">
        <v>0</v>
      </c>
      <c r="AJ1781" s="136">
        <v>-4.7836190000000002E-3</v>
      </c>
      <c r="AK1781" s="136">
        <v>-9.2349071000000005E-2</v>
      </c>
      <c r="AL1781" s="74"/>
      <c r="AM1781" s="133">
        <v>-1.0866219E-2</v>
      </c>
      <c r="AN1781" s="340">
        <f t="shared" si="959"/>
        <v>-1.0866219E-2</v>
      </c>
      <c r="AP1781" s="133">
        <v>-8.4897895000000008E-3</v>
      </c>
      <c r="AQ1781" s="133">
        <v>-2.9831763000000001E-4</v>
      </c>
      <c r="AR1781" s="133">
        <v>-2.0781117999999999E-3</v>
      </c>
      <c r="AS1781" s="134">
        <v>-5.0898018870800005E-7</v>
      </c>
      <c r="AT1781" s="135">
        <v>-1.1032456765840998E-9</v>
      </c>
      <c r="AU1781" s="135">
        <v>-0.29105207189899995</v>
      </c>
      <c r="AV1781" s="302">
        <v>-2.6716502000000002E-7</v>
      </c>
      <c r="AW1781" s="302">
        <v>-8.0768524000000002E-10</v>
      </c>
      <c r="AX1781" s="302">
        <v>-2.1998282000000001E-14</v>
      </c>
      <c r="AY1781" s="302">
        <v>-1.8776063999999999E-10</v>
      </c>
      <c r="AZ1781" s="302">
        <v>-2.4391017999999999E-11</v>
      </c>
      <c r="BA1781" s="302">
        <v>-2.5115054999999997E-10</v>
      </c>
      <c r="BB1781" s="302">
        <v>-2.373191E-7</v>
      </c>
      <c r="BC1781" s="302">
        <v>-4.2168964999999999E-11</v>
      </c>
      <c r="BD1781" s="302">
        <v>-2.3799539999999999E-10</v>
      </c>
      <c r="BE1781" s="302">
        <v>-2.7380720000000002E-13</v>
      </c>
      <c r="BF1781" s="302">
        <v>-1.4044981E-15</v>
      </c>
      <c r="BG1781" s="302">
        <v>-5.8022583999999998E-13</v>
      </c>
      <c r="BH1781" s="302">
        <v>-3.3522461999999997E-14</v>
      </c>
      <c r="BI1781" s="302">
        <v>-2.5336301999999999E-14</v>
      </c>
      <c r="BJ1781" s="302">
        <v>-2.9151099999999999E-9</v>
      </c>
      <c r="BK1781" s="302">
        <v>-1.1176565E-9</v>
      </c>
      <c r="BL1781" s="302">
        <v>-1.4459777E-11</v>
      </c>
      <c r="BM1781" s="302">
        <v>-2.5911898999999999E-5</v>
      </c>
      <c r="BN1781" s="303">
        <v>-0.29102615999999998</v>
      </c>
      <c r="BO1781" s="303">
        <v>0</v>
      </c>
      <c r="BP1781" s="303">
        <v>0</v>
      </c>
      <c r="BQ1781" s="303">
        <v>0</v>
      </c>
      <c r="BR1781" s="74"/>
      <c r="BS1781" s="144">
        <v>-6.2492348999999999E-5</v>
      </c>
      <c r="BT1781" s="144">
        <v>-1.7033071E-6</v>
      </c>
      <c r="BU1781" s="144">
        <v>-6.7453386999999998E-6</v>
      </c>
      <c r="BV1781" s="144">
        <v>-1.8069863999999999E-7</v>
      </c>
      <c r="BW1781" s="144">
        <v>-3.3290005999999999E-6</v>
      </c>
      <c r="BX1781" s="144">
        <v>-1.1891683999999999E-7</v>
      </c>
      <c r="BY1781" s="144">
        <v>-3.5125268999999999E-10</v>
      </c>
      <c r="BZ1781" s="144">
        <v>-1.9900019E-7</v>
      </c>
      <c r="CA1781" s="144">
        <v>-3.5914767999999998E-7</v>
      </c>
      <c r="CB1781" s="144">
        <v>-1.5447683999999999E-7</v>
      </c>
      <c r="CC1781" s="144">
        <v>-1.8332913999999999E-7</v>
      </c>
      <c r="CD1781" s="144">
        <v>-1.0511911E-8</v>
      </c>
      <c r="CE1781" s="144">
        <v>-3.2361064E-9</v>
      </c>
      <c r="CF1781" s="144">
        <v>-9.6168022000000008E-7</v>
      </c>
      <c r="CG1781" s="144">
        <v>-4.8415085000000002E-5</v>
      </c>
      <c r="CH1781" s="144">
        <v>-1.2826857E-7</v>
      </c>
      <c r="CI1781" s="136">
        <v>0</v>
      </c>
      <c r="CJ1781" s="203"/>
      <c r="CK1781" s="201"/>
      <c r="CL1781" s="110" t="s">
        <v>6211</v>
      </c>
      <c r="CM1781" s="110"/>
      <c r="CN1781" s="110"/>
    </row>
    <row r="1782" spans="1:92" ht="14.5" customHeight="1">
      <c r="A1782" s="74" t="s">
        <v>6322</v>
      </c>
      <c r="B1782" s="129" t="s">
        <v>6190</v>
      </c>
      <c r="C1782" s="130" t="str">
        <f t="shared" si="956"/>
        <v>F.044.01.104</v>
      </c>
      <c r="D1782" s="131" t="s">
        <v>6314</v>
      </c>
      <c r="E1782" s="129" t="s">
        <v>957</v>
      </c>
      <c r="F1782" s="132" t="s">
        <v>6324</v>
      </c>
      <c r="G1782" s="132">
        <v>0.48893705149880001</v>
      </c>
      <c r="H1782" s="348">
        <f t="shared" si="957"/>
        <v>0.48893705149880001</v>
      </c>
      <c r="I1782" s="74"/>
      <c r="J1782" s="132">
        <v>5.6561710289999997E-2</v>
      </c>
      <c r="K1782" s="132">
        <v>0.43595763885</v>
      </c>
      <c r="L1782" s="300">
        <v>-1.9762566412000002E-3</v>
      </c>
      <c r="M1782" s="132">
        <v>-1.6060409999999999E-3</v>
      </c>
      <c r="N1782" s="132">
        <v>-5.0150637E-3</v>
      </c>
      <c r="O1782" s="132">
        <v>-2.0394744999999999E-4</v>
      </c>
      <c r="P1782" s="132">
        <v>-3.2959324E-4</v>
      </c>
      <c r="Q1782" s="132">
        <v>-1.0865533E-3</v>
      </c>
      <c r="R1782" s="132">
        <v>-1.2943017000000001E-4</v>
      </c>
      <c r="S1782" s="132">
        <v>5.8107287000000001E-2</v>
      </c>
      <c r="T1782" s="132">
        <v>0.44117665</v>
      </c>
      <c r="U1782" s="132">
        <v>-2.6629316999999999E-4</v>
      </c>
      <c r="V1782" s="132">
        <v>0</v>
      </c>
      <c r="W1782" s="132">
        <v>-1.7043312E-3</v>
      </c>
      <c r="X1782" s="304">
        <v>-5.6322712E-6</v>
      </c>
      <c r="Y1782" s="132">
        <v>0</v>
      </c>
      <c r="Z1782" s="132">
        <v>0</v>
      </c>
      <c r="AA1782" s="74"/>
      <c r="AB1782" s="301">
        <v>-1.2075496240601502E-2</v>
      </c>
      <c r="AC1782" s="338">
        <f t="shared" si="958"/>
        <v>-1.2075496240601502E-2</v>
      </c>
      <c r="AD1782" s="74"/>
      <c r="AE1782" s="136">
        <v>-20.313846999999999</v>
      </c>
      <c r="AF1782" s="136">
        <v>-20.035809</v>
      </c>
      <c r="AG1782" s="136">
        <v>-0.23106441999999999</v>
      </c>
      <c r="AH1782" s="136">
        <v>0</v>
      </c>
      <c r="AI1782" s="136">
        <v>0</v>
      </c>
      <c r="AJ1782" s="136">
        <v>-2.3133895000000001E-3</v>
      </c>
      <c r="AK1782" s="136">
        <v>-4.4660616E-2</v>
      </c>
      <c r="AL1782" s="74"/>
      <c r="AM1782" s="133">
        <v>-3.4540128000000001E-3</v>
      </c>
      <c r="AN1782" s="340">
        <f t="shared" si="959"/>
        <v>-3.4540128000000001E-3</v>
      </c>
      <c r="AP1782" s="133">
        <v>-2.3886119E-3</v>
      </c>
      <c r="AQ1782" s="145">
        <v>-6.0412353000000003E-5</v>
      </c>
      <c r="AR1782" s="133">
        <v>-1.0049885E-3</v>
      </c>
      <c r="AS1782" s="134">
        <v>-1.4320215226699999E-7</v>
      </c>
      <c r="AT1782" s="135">
        <v>-2.2341846907219002E-10</v>
      </c>
      <c r="AU1782" s="135">
        <v>-0.140754691164</v>
      </c>
      <c r="AV1782" s="302">
        <v>-3.1838820999999997E-8</v>
      </c>
      <c r="AW1782" s="302">
        <v>-9.6831386999999996E-11</v>
      </c>
      <c r="AX1782" s="302">
        <v>-2.6122837E-15</v>
      </c>
      <c r="AY1782" s="302">
        <v>-9.0802277999999996E-11</v>
      </c>
      <c r="AZ1782" s="302">
        <v>-1.1795656E-11</v>
      </c>
      <c r="BA1782" s="302">
        <v>-4.9031003000000002E-11</v>
      </c>
      <c r="BB1782" s="302">
        <v>-1.0926143E-7</v>
      </c>
      <c r="BC1782" s="302">
        <v>-1.0126057E-11</v>
      </c>
      <c r="BD1782" s="302">
        <v>-1.0902341000000001E-10</v>
      </c>
      <c r="BE1782" s="302">
        <v>-1.3241496E-13</v>
      </c>
      <c r="BF1782" s="302">
        <v>-6.7922449E-16</v>
      </c>
      <c r="BG1782" s="302">
        <v>-2.8060101999999998E-13</v>
      </c>
      <c r="BH1782" s="302">
        <v>-1.6211682000000001E-14</v>
      </c>
      <c r="BI1782" s="302">
        <v>-1.2252802E-14</v>
      </c>
      <c r="BJ1782" s="302">
        <v>-1.4097663E-9</v>
      </c>
      <c r="BK1782" s="302">
        <v>-5.4050603000000002E-10</v>
      </c>
      <c r="BL1782" s="302">
        <v>-6.9928430999999997E-12</v>
      </c>
      <c r="BM1782" s="302">
        <v>-1.2531163999999999E-5</v>
      </c>
      <c r="BN1782" s="303">
        <v>-0.14074216000000001</v>
      </c>
      <c r="BO1782" s="303">
        <v>0</v>
      </c>
      <c r="BP1782" s="303">
        <v>0</v>
      </c>
      <c r="BQ1782" s="303">
        <v>0</v>
      </c>
      <c r="BR1782" s="74"/>
      <c r="BS1782" s="144">
        <v>6.3289314999999998E-5</v>
      </c>
      <c r="BT1782" s="144">
        <v>-7.5801826000000005E-7</v>
      </c>
      <c r="BU1782" s="144">
        <v>-3.3669688E-7</v>
      </c>
      <c r="BV1782" s="144">
        <v>5.1677568E-5</v>
      </c>
      <c r="BW1782" s="144">
        <v>-1.5907618E-6</v>
      </c>
      <c r="BX1782" s="144">
        <v>-1.0621040999999999E-8</v>
      </c>
      <c r="BY1782" s="144">
        <v>-1.6986809999999999E-10</v>
      </c>
      <c r="BZ1782" s="144">
        <v>-2.5072020000000001E-8</v>
      </c>
      <c r="CA1782" s="144">
        <v>-1.7368616999999999E-7</v>
      </c>
      <c r="CB1782" s="144">
        <v>3.8449930000000001E-5</v>
      </c>
      <c r="CC1782" s="144">
        <v>-8.8659176000000003E-8</v>
      </c>
      <c r="CD1782" s="144">
        <v>-5.0836290000000003E-9</v>
      </c>
      <c r="CE1782" s="144">
        <v>-1.5650023E-9</v>
      </c>
      <c r="CF1782" s="144">
        <v>-3.7196461999999998E-7</v>
      </c>
      <c r="CG1782" s="144">
        <v>-2.3413853000000001E-5</v>
      </c>
      <c r="CH1782" s="144">
        <v>-6.2031524000000003E-8</v>
      </c>
      <c r="CI1782" s="136">
        <v>0</v>
      </c>
      <c r="CJ1782" s="205"/>
      <c r="CK1782" s="201"/>
      <c r="CL1782" s="110" t="s">
        <v>6211</v>
      </c>
      <c r="CM1782" s="110"/>
      <c r="CN1782" s="110"/>
    </row>
    <row r="1783" spans="1:92" ht="14.5" customHeight="1">
      <c r="A1783" s="74" t="s">
        <v>6325</v>
      </c>
      <c r="B1783" s="129" t="s">
        <v>6190</v>
      </c>
      <c r="C1783" s="130" t="str">
        <f t="shared" si="956"/>
        <v>F.044.01.105</v>
      </c>
      <c r="D1783" s="131" t="s">
        <v>6314</v>
      </c>
      <c r="E1783" s="129" t="s">
        <v>957</v>
      </c>
      <c r="F1783" s="132" t="s">
        <v>6327</v>
      </c>
      <c r="G1783" s="132">
        <v>-7.9991873201999991E-2</v>
      </c>
      <c r="H1783" s="348">
        <f t="shared" si="957"/>
        <v>-7.9991873201999991E-2</v>
      </c>
      <c r="I1783" s="74"/>
      <c r="J1783" s="132">
        <v>-4.6159479100000003E-3</v>
      </c>
      <c r="K1783" s="132">
        <v>-1.3446088300000001E-2</v>
      </c>
      <c r="L1783" s="300">
        <v>-3.9413479919999991E-3</v>
      </c>
      <c r="M1783" s="132">
        <v>-5.7988488999999997E-2</v>
      </c>
      <c r="N1783" s="132">
        <v>-1.0001794E-2</v>
      </c>
      <c r="O1783" s="132">
        <v>-1.964066E-3</v>
      </c>
      <c r="P1783" s="132">
        <v>-1.9656905000000001E-3</v>
      </c>
      <c r="Q1783" s="132">
        <v>-2.1669679E-3</v>
      </c>
      <c r="R1783" s="132">
        <v>-2.5812908999999997E-4</v>
      </c>
      <c r="S1783" s="132">
        <v>-2.2516041999999999E-4</v>
      </c>
      <c r="T1783" s="132">
        <v>-1.4802283E-3</v>
      </c>
      <c r="U1783" s="132">
        <v>-5.3108186999999997E-4</v>
      </c>
      <c r="V1783" s="132">
        <v>0</v>
      </c>
      <c r="W1783" s="132">
        <v>-3.3990333999999998E-3</v>
      </c>
      <c r="X1783" s="304">
        <v>-1.1232722E-5</v>
      </c>
      <c r="Y1783" s="132">
        <v>0</v>
      </c>
      <c r="Z1783" s="132">
        <v>0</v>
      </c>
      <c r="AA1783" s="74"/>
      <c r="AB1783" s="301">
        <v>-0.43600367669172929</v>
      </c>
      <c r="AC1783" s="338">
        <f t="shared" si="958"/>
        <v>-0.43600367669172929</v>
      </c>
      <c r="AD1783" s="74"/>
      <c r="AE1783" s="136">
        <v>-40.512926999999998</v>
      </c>
      <c r="AF1783" s="136">
        <v>-39.958421000000001</v>
      </c>
      <c r="AG1783" s="136">
        <v>-0.46082339999999999</v>
      </c>
      <c r="AH1783" s="136">
        <v>0</v>
      </c>
      <c r="AI1783" s="136">
        <v>0</v>
      </c>
      <c r="AJ1783" s="136">
        <v>-4.6137089999999997E-3</v>
      </c>
      <c r="AK1783" s="136">
        <v>-8.9068913E-2</v>
      </c>
      <c r="AL1783" s="74"/>
      <c r="AM1783" s="133">
        <v>-1.3838408999999999E-2</v>
      </c>
      <c r="AN1783" s="340">
        <f t="shared" si="959"/>
        <v>-1.3838408999999999E-2</v>
      </c>
      <c r="AP1783" s="133">
        <v>-1.1389877E-2</v>
      </c>
      <c r="AQ1783" s="133">
        <v>-4.4423336000000001E-4</v>
      </c>
      <c r="AR1783" s="133">
        <v>-2.0042990999999998E-3</v>
      </c>
      <c r="AS1783" s="134">
        <v>-6.8284634194999998E-7</v>
      </c>
      <c r="AT1783" s="135">
        <v>-1.6428748110615997E-9</v>
      </c>
      <c r="AU1783" s="135">
        <v>-0.28071416153099998</v>
      </c>
      <c r="AV1783" s="302">
        <v>-4.4576036000000002E-7</v>
      </c>
      <c r="AW1783" s="302">
        <v>-1.3464942000000001E-9</v>
      </c>
      <c r="AX1783" s="302">
        <v>-3.6721757999999999E-14</v>
      </c>
      <c r="AY1783" s="302">
        <v>-1.8109154999999999E-10</v>
      </c>
      <c r="AZ1783" s="302">
        <v>-2.3524670000000001E-11</v>
      </c>
      <c r="BA1783" s="302">
        <v>-2.9232963000000002E-10</v>
      </c>
      <c r="BB1783" s="302">
        <v>-2.3269951000000001E-7</v>
      </c>
      <c r="BC1783" s="302">
        <v>-4.7773208999999998E-11</v>
      </c>
      <c r="BD1783" s="302">
        <v>-2.3374268000000001E-10</v>
      </c>
      <c r="BE1783" s="302">
        <v>-2.6408180999999999E-13</v>
      </c>
      <c r="BF1783" s="302">
        <v>-1.3546116E-15</v>
      </c>
      <c r="BG1783" s="302">
        <v>-5.5961672999999996E-13</v>
      </c>
      <c r="BH1783" s="302">
        <v>-3.2331774000000002E-14</v>
      </c>
      <c r="BI1783" s="302">
        <v>-2.4436378E-14</v>
      </c>
      <c r="BJ1783" s="302">
        <v>-2.8115678000000002E-9</v>
      </c>
      <c r="BK1783" s="302">
        <v>-1.0779582999999999E-9</v>
      </c>
      <c r="BL1783" s="302">
        <v>-1.3946179E-11</v>
      </c>
      <c r="BM1783" s="302">
        <v>-2.4991531000000001E-5</v>
      </c>
      <c r="BN1783" s="303">
        <v>-0.28068916999999999</v>
      </c>
      <c r="BO1783" s="303">
        <v>0</v>
      </c>
      <c r="BP1783" s="303">
        <v>0</v>
      </c>
      <c r="BQ1783" s="303">
        <v>0</v>
      </c>
      <c r="BR1783" s="74"/>
      <c r="BS1783" s="144">
        <v>-6.6128644000000003E-5</v>
      </c>
      <c r="BT1783" s="144">
        <v>-1.688262E-6</v>
      </c>
      <c r="BU1783" s="144">
        <v>-1.2156939E-5</v>
      </c>
      <c r="BV1783" s="144">
        <v>-1.7428038E-7</v>
      </c>
      <c r="BW1783" s="144">
        <v>-3.2240140999999999E-6</v>
      </c>
      <c r="BX1783" s="144">
        <v>-1.4712664999999999E-7</v>
      </c>
      <c r="BY1783" s="144">
        <v>-3.3877650000000001E-10</v>
      </c>
      <c r="BZ1783" s="144">
        <v>-2.4115915000000001E-7</v>
      </c>
      <c r="CA1783" s="144">
        <v>-3.4639106999999998E-7</v>
      </c>
      <c r="CB1783" s="144">
        <v>-1.4898996E-7</v>
      </c>
      <c r="CC1783" s="144">
        <v>-1.7681745000000001E-7</v>
      </c>
      <c r="CD1783" s="144">
        <v>-1.0138537E-8</v>
      </c>
      <c r="CE1783" s="144">
        <v>-3.1211627E-9</v>
      </c>
      <c r="CF1783" s="144">
        <v>-9.9192903000000004E-7</v>
      </c>
      <c r="CG1783" s="144">
        <v>-4.6695423999999999E-5</v>
      </c>
      <c r="CH1783" s="144">
        <v>-1.2371259000000001E-7</v>
      </c>
      <c r="CI1783" s="136">
        <v>0</v>
      </c>
      <c r="CJ1783" s="203"/>
      <c r="CK1783" s="201"/>
      <c r="CL1783" s="110" t="s">
        <v>6211</v>
      </c>
      <c r="CM1783" s="110"/>
      <c r="CN1783" s="110"/>
    </row>
    <row r="1784" spans="1:92" ht="14.5" customHeight="1">
      <c r="A1784" s="74" t="s">
        <v>6328</v>
      </c>
      <c r="B1784" s="129" t="s">
        <v>6190</v>
      </c>
      <c r="C1784" s="130" t="str">
        <f t="shared" si="956"/>
        <v>F.044.01.106</v>
      </c>
      <c r="D1784" s="131" t="s">
        <v>6314</v>
      </c>
      <c r="E1784" s="129" t="s">
        <v>957</v>
      </c>
      <c r="F1784" s="132" t="s">
        <v>6330</v>
      </c>
      <c r="G1784" s="132">
        <v>-4.7949278404999986E-3</v>
      </c>
      <c r="H1784" s="348">
        <f t="shared" si="957"/>
        <v>-4.7949278404999986E-3</v>
      </c>
      <c r="I1784" s="74"/>
      <c r="J1784" s="132">
        <v>-1.6722720399999999E-3</v>
      </c>
      <c r="K1784" s="132">
        <v>-5.9551168599999999E-3</v>
      </c>
      <c r="L1784" s="300">
        <v>-1.9650913405000001E-3</v>
      </c>
      <c r="M1784" s="132">
        <v>4.7975524000000002E-3</v>
      </c>
      <c r="N1784" s="132">
        <v>-4.98673E-3</v>
      </c>
      <c r="O1784" s="132">
        <v>-2.3036937999999999E-4</v>
      </c>
      <c r="P1784" s="132">
        <v>-3.5089722999999997E-4</v>
      </c>
      <c r="Q1784" s="132">
        <v>-1.0804146E-3</v>
      </c>
      <c r="R1784" s="132">
        <v>-1.2869891999999999E-4</v>
      </c>
      <c r="S1784" s="132">
        <v>-1.1226128999999999E-4</v>
      </c>
      <c r="T1784" s="132">
        <v>-7.3801748000000003E-4</v>
      </c>
      <c r="U1784" s="132">
        <v>-2.6478869000000002E-4</v>
      </c>
      <c r="V1784" s="132">
        <v>0</v>
      </c>
      <c r="W1784" s="132">
        <v>-1.6947022E-3</v>
      </c>
      <c r="X1784" s="304">
        <v>-5.6004504999999996E-6</v>
      </c>
      <c r="Y1784" s="132">
        <v>0</v>
      </c>
      <c r="Z1784" s="132">
        <v>0</v>
      </c>
      <c r="AA1784" s="74"/>
      <c r="AB1784" s="301">
        <v>3.6071822556390978E-2</v>
      </c>
      <c r="AC1784" s="338">
        <f t="shared" si="958"/>
        <v>3.6071822556390978E-2</v>
      </c>
      <c r="AD1784" s="74"/>
      <c r="AE1784" s="136">
        <v>-20.199079999999999</v>
      </c>
      <c r="AF1784" s="136">
        <v>-19.922612000000001</v>
      </c>
      <c r="AG1784" s="136">
        <v>-0.22975897000000001</v>
      </c>
      <c r="AH1784" s="136">
        <v>0</v>
      </c>
      <c r="AI1784" s="136">
        <v>0</v>
      </c>
      <c r="AJ1784" s="136">
        <v>-2.3003195000000001E-3</v>
      </c>
      <c r="AK1784" s="136">
        <v>-4.4408296999999999E-2</v>
      </c>
      <c r="AL1784" s="74"/>
      <c r="AM1784" s="133">
        <v>-2.6585145E-3</v>
      </c>
      <c r="AN1784" s="340">
        <f t="shared" si="959"/>
        <v>-2.6585145E-3</v>
      </c>
      <c r="AP1784" s="133">
        <v>-1.6353253999999999E-3</v>
      </c>
      <c r="AQ1784" s="145">
        <v>-2.3878535000000001E-5</v>
      </c>
      <c r="AR1784" s="133">
        <v>-9.9931059999999999E-4</v>
      </c>
      <c r="AS1784" s="134">
        <v>-9.804109073E-8</v>
      </c>
      <c r="AT1784" s="135">
        <v>-8.830818658926E-11</v>
      </c>
      <c r="AU1784" s="135">
        <v>-0.13995947036700002</v>
      </c>
      <c r="AV1784" s="302">
        <v>1.295846E-8</v>
      </c>
      <c r="AW1784" s="302">
        <v>3.8337151999999998E-11</v>
      </c>
      <c r="AX1784" s="302">
        <v>1.0805258E-15</v>
      </c>
      <c r="AY1784" s="302">
        <v>-9.0289271000000005E-11</v>
      </c>
      <c r="AZ1784" s="302">
        <v>-1.1729014000000001E-11</v>
      </c>
      <c r="BA1784" s="302">
        <v>-5.2198624999999999E-11</v>
      </c>
      <c r="BB1784" s="302">
        <v>-1.0890607999999999E-7</v>
      </c>
      <c r="BC1784" s="302">
        <v>-1.0557151999999999E-11</v>
      </c>
      <c r="BD1784" s="302">
        <v>-1.0869627E-10</v>
      </c>
      <c r="BE1784" s="302">
        <v>-1.3166685000000001E-13</v>
      </c>
      <c r="BF1784" s="302">
        <v>-6.7538705999999995E-16</v>
      </c>
      <c r="BG1784" s="302">
        <v>-2.7901570999999998E-13</v>
      </c>
      <c r="BH1784" s="302">
        <v>-1.6120091000000001E-14</v>
      </c>
      <c r="BI1784" s="302">
        <v>-1.2183577E-14</v>
      </c>
      <c r="BJ1784" s="302">
        <v>-1.4018014999999999E-9</v>
      </c>
      <c r="BK1784" s="302">
        <v>-5.3745232000000004E-10</v>
      </c>
      <c r="BL1784" s="302">
        <v>-6.9533354999999998E-12</v>
      </c>
      <c r="BM1784" s="302">
        <v>-1.2460367E-5</v>
      </c>
      <c r="BN1784" s="303">
        <v>-0.13994701000000001</v>
      </c>
      <c r="BO1784" s="303">
        <v>0</v>
      </c>
      <c r="BP1784" s="303">
        <v>0</v>
      </c>
      <c r="BQ1784" s="303">
        <v>0</v>
      </c>
      <c r="BR1784" s="74"/>
      <c r="BS1784" s="144">
        <v>-2.5521238999999999E-5</v>
      </c>
      <c r="BT1784" s="144">
        <v>-7.5686095000000002E-7</v>
      </c>
      <c r="BU1784" s="144">
        <v>1.0057780999999999E-6</v>
      </c>
      <c r="BV1784" s="144">
        <v>-8.6893335999999997E-8</v>
      </c>
      <c r="BW1784" s="144">
        <v>-1.5826859E-6</v>
      </c>
      <c r="BX1784" s="144">
        <v>-1.2791026E-8</v>
      </c>
      <c r="BY1784" s="144">
        <v>-1.689084E-10</v>
      </c>
      <c r="BZ1784" s="144">
        <v>-2.8315017000000001E-8</v>
      </c>
      <c r="CA1784" s="144">
        <v>-1.7270489000000001E-7</v>
      </c>
      <c r="CB1784" s="144">
        <v>-7.4283945999999995E-8</v>
      </c>
      <c r="CC1784" s="144">
        <v>-8.8158275999999996E-8</v>
      </c>
      <c r="CD1784" s="144">
        <v>-5.0549079E-9</v>
      </c>
      <c r="CE1784" s="144">
        <v>-1.5561604000000001E-9</v>
      </c>
      <c r="CF1784" s="144">
        <v>-3.7429145000000002E-7</v>
      </c>
      <c r="CG1784" s="144">
        <v>-2.3281571000000002E-5</v>
      </c>
      <c r="CH1784" s="144">
        <v>-6.1681062999999998E-8</v>
      </c>
      <c r="CI1784" s="136">
        <v>0</v>
      </c>
      <c r="CJ1784" s="203"/>
      <c r="CK1784" s="201"/>
      <c r="CL1784" s="110" t="s">
        <v>6211</v>
      </c>
      <c r="CM1784" s="110"/>
      <c r="CN1784" s="110"/>
    </row>
    <row r="1785" spans="1:92" ht="14.5" customHeight="1">
      <c r="A1785" s="74" t="s">
        <v>6331</v>
      </c>
      <c r="B1785" s="129" t="s">
        <v>6190</v>
      </c>
      <c r="C1785" s="130" t="str">
        <f t="shared" si="956"/>
        <v>F.044.01.107</v>
      </c>
      <c r="D1785" s="131" t="s">
        <v>6314</v>
      </c>
      <c r="E1785" s="129" t="s">
        <v>957</v>
      </c>
      <c r="F1785" s="132" t="s">
        <v>6333</v>
      </c>
      <c r="G1785" s="132">
        <v>3.2398232352399997E-2</v>
      </c>
      <c r="H1785" s="348">
        <f t="shared" si="957"/>
        <v>3.2398232352399997E-2</v>
      </c>
      <c r="I1785" s="74"/>
      <c r="J1785" s="132">
        <v>-2.6854691500000001E-3</v>
      </c>
      <c r="K1785" s="132">
        <v>-9.5038498499999992E-3</v>
      </c>
      <c r="L1785" s="300">
        <v>-3.1262816476E-3</v>
      </c>
      <c r="M1785" s="132">
        <v>4.7713832999999997E-2</v>
      </c>
      <c r="N1785" s="132">
        <v>-7.9334340999999992E-3</v>
      </c>
      <c r="O1785" s="132">
        <v>-3.9629705000000001E-4</v>
      </c>
      <c r="P1785" s="132">
        <v>-5.8328196000000001E-4</v>
      </c>
      <c r="Q1785" s="132">
        <v>-1.7188414E-3</v>
      </c>
      <c r="R1785" s="132">
        <v>-2.0474828999999999E-4</v>
      </c>
      <c r="S1785" s="132">
        <v>-1.7859749999999999E-4</v>
      </c>
      <c r="T1785" s="132">
        <v>-1.1741187000000001E-3</v>
      </c>
      <c r="U1785" s="132">
        <v>-4.2125474E-4</v>
      </c>
      <c r="V1785" s="132">
        <v>0</v>
      </c>
      <c r="W1785" s="132">
        <v>-2.6961171000000001E-3</v>
      </c>
      <c r="X1785" s="304">
        <v>-8.9098075999999994E-6</v>
      </c>
      <c r="Y1785" s="132">
        <v>0</v>
      </c>
      <c r="Z1785" s="132">
        <v>0</v>
      </c>
      <c r="AA1785" s="74"/>
      <c r="AB1785" s="301">
        <v>0.35875062406015035</v>
      </c>
      <c r="AC1785" s="338">
        <f t="shared" si="958"/>
        <v>0.35875062406015035</v>
      </c>
      <c r="AD1785" s="74"/>
      <c r="AE1785" s="136">
        <v>-32.134900000000002</v>
      </c>
      <c r="AF1785" s="136">
        <v>-31.695065</v>
      </c>
      <c r="AG1785" s="136">
        <v>-0.36552563999999999</v>
      </c>
      <c r="AH1785" s="136">
        <v>0</v>
      </c>
      <c r="AI1785" s="136">
        <v>0</v>
      </c>
      <c r="AJ1785" s="136">
        <v>-3.6595992E-3</v>
      </c>
      <c r="AK1785" s="136">
        <v>-7.0649562999999999E-2</v>
      </c>
      <c r="AL1785" s="74"/>
      <c r="AM1785" s="133">
        <v>6.5852838999999998E-4</v>
      </c>
      <c r="AN1785" s="340">
        <f t="shared" si="959"/>
        <v>6.5852838999999998E-4</v>
      </c>
      <c r="AP1785" s="133">
        <v>2.0583817E-3</v>
      </c>
      <c r="AQ1785" s="133">
        <v>1.8995899E-4</v>
      </c>
      <c r="AR1785" s="133">
        <v>-1.5898123E-3</v>
      </c>
      <c r="AS1785" s="134">
        <v>1.2340418561099998E-7</v>
      </c>
      <c r="AT1785" s="135">
        <v>7.0251106968560002E-10</v>
      </c>
      <c r="AU1785" s="135">
        <v>-0.22266279331</v>
      </c>
      <c r="AV1785" s="302">
        <v>3.0028119000000001E-7</v>
      </c>
      <c r="AW1785" s="302">
        <v>9.0480910999999997E-10</v>
      </c>
      <c r="AX1785" s="302">
        <v>2.4773337E-14</v>
      </c>
      <c r="AY1785" s="302">
        <v>-1.4364202000000001E-10</v>
      </c>
      <c r="AZ1785" s="302">
        <v>-1.8659795000000001E-11</v>
      </c>
      <c r="BA1785" s="302">
        <v>-8.6765994000000002E-11</v>
      </c>
      <c r="BB1785" s="302">
        <v>-1.7354276000000001E-7</v>
      </c>
      <c r="BC1785" s="302">
        <v>-1.7323196999999999E-11</v>
      </c>
      <c r="BD1785" s="302">
        <v>-1.7323803E-10</v>
      </c>
      <c r="BE1785" s="302">
        <v>-2.0946999E-13</v>
      </c>
      <c r="BF1785" s="302">
        <v>-1.0744794E-15</v>
      </c>
      <c r="BG1785" s="302">
        <v>-4.4388862000000001E-13</v>
      </c>
      <c r="BH1785" s="302">
        <v>-2.5645599E-14</v>
      </c>
      <c r="BI1785" s="302">
        <v>-1.9382963000000002E-14</v>
      </c>
      <c r="BJ1785" s="302">
        <v>-2.2301387999999999E-9</v>
      </c>
      <c r="BK1785" s="302">
        <v>-8.5503778000000001E-10</v>
      </c>
      <c r="BL1785" s="302">
        <v>-1.1062125000000001E-11</v>
      </c>
      <c r="BM1785" s="302">
        <v>-1.9823310000000001E-5</v>
      </c>
      <c r="BN1785" s="303">
        <v>-0.22264297</v>
      </c>
      <c r="BO1785" s="303">
        <v>0</v>
      </c>
      <c r="BP1785" s="303">
        <v>0</v>
      </c>
      <c r="BQ1785" s="303">
        <v>0</v>
      </c>
      <c r="BR1785" s="74"/>
      <c r="BS1785" s="144">
        <v>-3.2214369000000003E-5</v>
      </c>
      <c r="BT1785" s="144">
        <v>-1.2074746000000001E-6</v>
      </c>
      <c r="BU1785" s="144">
        <v>1.0002919000000001E-5</v>
      </c>
      <c r="BV1785" s="144">
        <v>-1.3823939999999999E-7</v>
      </c>
      <c r="BW1785" s="144">
        <v>-2.5188944000000002E-6</v>
      </c>
      <c r="BX1785" s="144">
        <v>-2.2759383999999999E-8</v>
      </c>
      <c r="BY1785" s="144">
        <v>-2.6871789999999998E-10</v>
      </c>
      <c r="BZ1785" s="144">
        <v>-4.8704516000000003E-8</v>
      </c>
      <c r="CA1785" s="144">
        <v>-2.7475778999999998E-7</v>
      </c>
      <c r="CB1785" s="144">
        <v>-1.1817901E-7</v>
      </c>
      <c r="CC1785" s="144">
        <v>-1.4025179999999999E-7</v>
      </c>
      <c r="CD1785" s="144">
        <v>-8.0418989999999994E-9</v>
      </c>
      <c r="CE1785" s="144">
        <v>-2.4757097999999999E-9</v>
      </c>
      <c r="CF1785" s="144">
        <v>-6.0024951000000001E-7</v>
      </c>
      <c r="CG1785" s="144">
        <v>-3.7038863000000001E-5</v>
      </c>
      <c r="CH1785" s="144">
        <v>-9.8128964000000006E-8</v>
      </c>
      <c r="CI1785" s="136">
        <v>0</v>
      </c>
      <c r="CJ1785" s="203"/>
      <c r="CK1785" s="201"/>
      <c r="CL1785" s="110" t="s">
        <v>6211</v>
      </c>
      <c r="CM1785" s="110"/>
      <c r="CN1785" s="110"/>
    </row>
    <row r="1786" spans="1:92" ht="14.5" customHeight="1">
      <c r="A1786" s="74" t="s">
        <v>6334</v>
      </c>
      <c r="B1786" s="129" t="s">
        <v>6190</v>
      </c>
      <c r="C1786" s="130" t="str">
        <f t="shared" si="956"/>
        <v>F.044.01.108</v>
      </c>
      <c r="D1786" s="131" t="s">
        <v>6314</v>
      </c>
      <c r="E1786" s="129" t="s">
        <v>957</v>
      </c>
      <c r="F1786" s="132" t="s">
        <v>6336</v>
      </c>
      <c r="G1786" s="132">
        <v>2.3953753208999992E-3</v>
      </c>
      <c r="H1786" s="348">
        <f t="shared" si="957"/>
        <v>2.3953753208999992E-3</v>
      </c>
      <c r="I1786" s="74"/>
      <c r="J1786" s="132">
        <v>-2.41837368E-3</v>
      </c>
      <c r="K1786" s="132">
        <v>-8.6227716000000006E-3</v>
      </c>
      <c r="L1786" s="300">
        <v>-2.8471493990999998E-3</v>
      </c>
      <c r="M1786" s="132">
        <v>1.628367E-2</v>
      </c>
      <c r="N1786" s="132">
        <v>-7.2250917000000001E-3</v>
      </c>
      <c r="O1786" s="132">
        <v>-3.2839320000000003E-4</v>
      </c>
      <c r="P1786" s="132">
        <v>-5.0388178999999996E-4</v>
      </c>
      <c r="Q1786" s="132">
        <v>-1.5653734E-3</v>
      </c>
      <c r="R1786" s="132">
        <v>-1.8646719E-4</v>
      </c>
      <c r="S1786" s="132">
        <v>-1.6265130000000001E-4</v>
      </c>
      <c r="T1786" s="132">
        <v>-1.0692867E-3</v>
      </c>
      <c r="U1786" s="132">
        <v>-3.8364270999999999E-4</v>
      </c>
      <c r="V1786" s="132">
        <v>0</v>
      </c>
      <c r="W1786" s="132">
        <v>-2.4553924E-3</v>
      </c>
      <c r="X1786" s="304">
        <v>-8.1142890999999994E-6</v>
      </c>
      <c r="Y1786" s="132">
        <v>0</v>
      </c>
      <c r="Z1786" s="132">
        <v>0</v>
      </c>
      <c r="AA1786" s="74"/>
      <c r="AB1786" s="301">
        <v>0.12243360902255639</v>
      </c>
      <c r="AC1786" s="338">
        <f t="shared" si="958"/>
        <v>0.12243360902255639</v>
      </c>
      <c r="AD1786" s="74"/>
      <c r="AE1786" s="136">
        <v>-29.265712000000001</v>
      </c>
      <c r="AF1786" s="136">
        <v>-28.865148999999999</v>
      </c>
      <c r="AG1786" s="136">
        <v>-0.33288941999999999</v>
      </c>
      <c r="AH1786" s="136">
        <v>0</v>
      </c>
      <c r="AI1786" s="136">
        <v>0</v>
      </c>
      <c r="AJ1786" s="136">
        <v>-3.3328492999999998E-3</v>
      </c>
      <c r="AK1786" s="136">
        <v>-6.4341566000000003E-2</v>
      </c>
      <c r="AL1786" s="74"/>
      <c r="AM1786" s="133">
        <v>-2.7116200000000001E-3</v>
      </c>
      <c r="AN1786" s="340">
        <f t="shared" si="959"/>
        <v>-2.7116200000000001E-3</v>
      </c>
      <c r="AP1786" s="133">
        <v>-1.2823284E-3</v>
      </c>
      <c r="AQ1786" s="145">
        <v>1.8573168999999999E-5</v>
      </c>
      <c r="AR1786" s="133">
        <v>-1.4478647999999999E-3</v>
      </c>
      <c r="AS1786" s="134">
        <v>-7.6878197431999994E-8</v>
      </c>
      <c r="AT1786" s="135">
        <v>6.8687758855539979E-11</v>
      </c>
      <c r="AU1786" s="135">
        <v>-0.20278218337199999</v>
      </c>
      <c r="AV1786" s="302">
        <v>8.3893224000000001E-8</v>
      </c>
      <c r="AW1786" s="302">
        <v>2.5202257999999999E-10</v>
      </c>
      <c r="AX1786" s="302">
        <v>6.9335743000000004E-15</v>
      </c>
      <c r="AY1786" s="302">
        <v>-1.3081684000000001E-10</v>
      </c>
      <c r="AZ1786" s="302">
        <v>-1.6993741999999999E-11</v>
      </c>
      <c r="BA1786" s="302">
        <v>-7.4956530000000006E-11</v>
      </c>
      <c r="BB1786" s="302">
        <v>-1.5773894E-7</v>
      </c>
      <c r="BC1786" s="302">
        <v>-1.5200590000000001E-11</v>
      </c>
      <c r="BD1786" s="302">
        <v>-1.5742972000000001E-10</v>
      </c>
      <c r="BE1786" s="302">
        <v>-1.9076731E-13</v>
      </c>
      <c r="BF1786" s="302">
        <v>-9.7854376000000003E-16</v>
      </c>
      <c r="BG1786" s="302">
        <v>-4.0425571000000001E-13</v>
      </c>
      <c r="BH1786" s="302">
        <v>-2.3355814E-14</v>
      </c>
      <c r="BI1786" s="302">
        <v>-1.7652341000000001E-14</v>
      </c>
      <c r="BJ1786" s="302">
        <v>-2.0310192E-9</v>
      </c>
      <c r="BK1786" s="302">
        <v>-7.7869511999999998E-10</v>
      </c>
      <c r="BL1786" s="302">
        <v>-1.0074435E-11</v>
      </c>
      <c r="BM1786" s="302">
        <v>-1.8053371999999999E-5</v>
      </c>
      <c r="BN1786" s="303">
        <v>-0.20276412999999999</v>
      </c>
      <c r="BO1786" s="303">
        <v>0</v>
      </c>
      <c r="BP1786" s="303">
        <v>0</v>
      </c>
      <c r="BQ1786" s="303">
        <v>0</v>
      </c>
      <c r="BR1786" s="74"/>
      <c r="BS1786" s="144">
        <v>-3.5017508999999999E-5</v>
      </c>
      <c r="BT1786" s="144">
        <v>-1.0959784999999999E-6</v>
      </c>
      <c r="BU1786" s="144">
        <v>3.4137738000000001E-6</v>
      </c>
      <c r="BV1786" s="144">
        <v>-1.2589659E-7</v>
      </c>
      <c r="BW1786" s="144">
        <v>-2.2929182000000001E-6</v>
      </c>
      <c r="BX1786" s="144">
        <v>-1.8097308999999999E-8</v>
      </c>
      <c r="BY1786" s="144">
        <v>-2.4472522999999999E-10</v>
      </c>
      <c r="BZ1786" s="144">
        <v>-4.0364144000000003E-8</v>
      </c>
      <c r="CA1786" s="144">
        <v>-2.5022583999999998E-7</v>
      </c>
      <c r="CB1786" s="144">
        <v>-1.0762731E-7</v>
      </c>
      <c r="CC1786" s="144">
        <v>-1.2772931999999999E-7</v>
      </c>
      <c r="CD1786" s="144">
        <v>-7.3238722999999998E-9</v>
      </c>
      <c r="CE1786" s="144">
        <v>-2.2546642999999999E-9</v>
      </c>
      <c r="CF1786" s="144">
        <v>-5.4143316000000003E-7</v>
      </c>
      <c r="CG1786" s="144">
        <v>-3.3731822000000001E-5</v>
      </c>
      <c r="CH1786" s="144">
        <v>-8.936745E-8</v>
      </c>
      <c r="CI1786" s="136">
        <v>0</v>
      </c>
      <c r="CJ1786" s="203"/>
      <c r="CK1786" s="201"/>
      <c r="CL1786" s="110" t="s">
        <v>6211</v>
      </c>
      <c r="CM1786" s="110"/>
      <c r="CN1786" s="110"/>
    </row>
    <row r="1787" spans="1:92" ht="14.5" customHeight="1">
      <c r="A1787" s="74" t="s">
        <v>6337</v>
      </c>
      <c r="B1787" s="129" t="s">
        <v>6190</v>
      </c>
      <c r="C1787" s="130" t="str">
        <f t="shared" si="956"/>
        <v>F.044.01.109</v>
      </c>
      <c r="D1787" s="131" t="s">
        <v>6314</v>
      </c>
      <c r="E1787" s="129" t="s">
        <v>957</v>
      </c>
      <c r="F1787" s="132" t="s">
        <v>6339</v>
      </c>
      <c r="G1787" s="132">
        <v>1.2172309844718998</v>
      </c>
      <c r="H1787" s="348">
        <f t="shared" si="957"/>
        <v>1.2172309844718998</v>
      </c>
      <c r="I1787" s="74"/>
      <c r="J1787" s="132">
        <v>-4.0047873399999995E-4</v>
      </c>
      <c r="K1787" s="132">
        <v>1.2004588514999999</v>
      </c>
      <c r="L1787" s="300">
        <v>-8.1506629410000003E-4</v>
      </c>
      <c r="M1787" s="132">
        <v>1.7987678E-2</v>
      </c>
      <c r="N1787" s="132">
        <v>1.2005116</v>
      </c>
      <c r="O1787" s="132">
        <v>2.5336101999999999E-4</v>
      </c>
      <c r="P1787" s="132">
        <v>1.4759149E-4</v>
      </c>
      <c r="Q1787" s="132">
        <v>-4.4812649999999998E-4</v>
      </c>
      <c r="R1787" s="304">
        <v>-5.3380804E-5</v>
      </c>
      <c r="S1787" s="304">
        <v>-4.6562920000000002E-5</v>
      </c>
      <c r="T1787" s="132">
        <v>-3.0610951999999997E-4</v>
      </c>
      <c r="U1787" s="132">
        <v>-1.0982713E-4</v>
      </c>
      <c r="V1787" s="132">
        <v>0</v>
      </c>
      <c r="W1787" s="132">
        <v>-7.0291625000000002E-4</v>
      </c>
      <c r="X1787" s="304">
        <v>-2.3229141000000001E-6</v>
      </c>
      <c r="Y1787" s="132">
        <v>0</v>
      </c>
      <c r="Z1787" s="132">
        <v>0</v>
      </c>
      <c r="AA1787" s="74"/>
      <c r="AB1787" s="301">
        <v>0.1352456992481203</v>
      </c>
      <c r="AC1787" s="338">
        <f t="shared" si="958"/>
        <v>0.1352456992481203</v>
      </c>
      <c r="AD1787" s="74"/>
      <c r="AE1787" s="136">
        <v>-8.3780275</v>
      </c>
      <c r="AF1787" s="136">
        <v>-8.2633562999999999</v>
      </c>
      <c r="AG1787" s="136">
        <v>-9.5297755999999997E-2</v>
      </c>
      <c r="AH1787" s="136">
        <v>0</v>
      </c>
      <c r="AI1787" s="136">
        <v>0</v>
      </c>
      <c r="AJ1787" s="136">
        <v>-9.5410980000000002E-4</v>
      </c>
      <c r="AK1787" s="136">
        <v>-1.8419350000000001E-2</v>
      </c>
      <c r="AL1787" s="74"/>
      <c r="AM1787" s="133">
        <v>0.37207911999999999</v>
      </c>
      <c r="AN1787" s="340">
        <f t="shared" si="959"/>
        <v>0.37207911999999999</v>
      </c>
      <c r="AP1787" s="133">
        <v>0.36553080999999998</v>
      </c>
      <c r="AQ1787" s="133">
        <v>6.9628028E-3</v>
      </c>
      <c r="AR1787" s="133">
        <v>-4.1448678000000002E-4</v>
      </c>
      <c r="AS1787" s="134">
        <v>2.1914316722373802E-5</v>
      </c>
      <c r="AT1787" s="135">
        <v>2.5750009884255967E-8</v>
      </c>
      <c r="AU1787" s="135">
        <v>-5.8051370220199995E-2</v>
      </c>
      <c r="AV1787" s="302">
        <v>1.1699845E-7</v>
      </c>
      <c r="AW1787" s="302">
        <v>3.5269665999999999E-10</v>
      </c>
      <c r="AX1787" s="302">
        <v>9.6499055999999999E-15</v>
      </c>
      <c r="AY1787" s="302">
        <v>-3.7449527000000002E-11</v>
      </c>
      <c r="AZ1787" s="302">
        <v>-4.8648751999999998E-12</v>
      </c>
      <c r="BA1787" s="302">
        <v>2.1936366E-11</v>
      </c>
      <c r="BB1787" s="302">
        <v>2.1798143000000002E-5</v>
      </c>
      <c r="BC1787" s="302">
        <v>1.7999879000000001E-12</v>
      </c>
      <c r="BD1787" s="302">
        <v>2.539857E-8</v>
      </c>
      <c r="BE1787" s="302">
        <v>-5.4611818000000001E-14</v>
      </c>
      <c r="BF1787" s="302">
        <v>-2.8013212999999999E-16</v>
      </c>
      <c r="BG1787" s="302">
        <v>-1.1572811E-13</v>
      </c>
      <c r="BH1787" s="302">
        <v>-6.6861741000000004E-15</v>
      </c>
      <c r="BI1787" s="302">
        <v>-5.0534154E-15</v>
      </c>
      <c r="BJ1787" s="302">
        <v>-5.8142903000000005E-10</v>
      </c>
      <c r="BK1787" s="302">
        <v>-2.2292056E-10</v>
      </c>
      <c r="BL1787" s="302">
        <v>-2.8840538999999998E-12</v>
      </c>
      <c r="BM1787" s="302">
        <v>-5.1682202000000003E-6</v>
      </c>
      <c r="BN1787" s="303">
        <v>-5.8046201999999998E-2</v>
      </c>
      <c r="BO1787" s="303">
        <v>0</v>
      </c>
      <c r="BP1787" s="303">
        <v>0</v>
      </c>
      <c r="BQ1787" s="303">
        <v>0</v>
      </c>
      <c r="BR1787" s="74"/>
      <c r="BS1787" s="136">
        <v>3.2419835E-4</v>
      </c>
      <c r="BT1787" s="136">
        <v>1.7511666999999999E-4</v>
      </c>
      <c r="BU1787" s="144">
        <v>3.771009E-6</v>
      </c>
      <c r="BV1787" s="144">
        <v>-3.6040986E-8</v>
      </c>
      <c r="BW1787" s="136">
        <v>1.4383070999999999E-4</v>
      </c>
      <c r="BX1787" s="144">
        <v>2.2912E-8</v>
      </c>
      <c r="BY1787" s="144">
        <v>-7.0058596000000005E-11</v>
      </c>
      <c r="BZ1787" s="144">
        <v>3.1083595999999999E-8</v>
      </c>
      <c r="CA1787" s="144">
        <v>-7.163328E-8</v>
      </c>
      <c r="CB1787" s="144">
        <v>-3.0810954999999999E-8</v>
      </c>
      <c r="CC1787" s="144">
        <v>-3.6565649000000002E-8</v>
      </c>
      <c r="CD1787" s="144">
        <v>-2.0966379000000001E-9</v>
      </c>
      <c r="CE1787" s="144">
        <v>-6.4545291000000002E-10</v>
      </c>
      <c r="CF1787" s="144">
        <v>1.1285975E-5</v>
      </c>
      <c r="CG1787" s="144">
        <v>-9.6565608000000001E-6</v>
      </c>
      <c r="CH1787" s="144">
        <v>-2.5583623000000002E-8</v>
      </c>
      <c r="CI1787" s="136">
        <v>0</v>
      </c>
      <c r="CJ1787" s="203"/>
      <c r="CK1787" s="201"/>
      <c r="CL1787" s="110" t="s">
        <v>6211</v>
      </c>
      <c r="CM1787" s="110"/>
      <c r="CN1787" s="110"/>
    </row>
    <row r="1788" spans="1:92" ht="14.5" customHeight="1">
      <c r="A1788" s="74" t="s">
        <v>6340</v>
      </c>
      <c r="B1788" s="129" t="s">
        <v>6190</v>
      </c>
      <c r="C1788" s="130" t="str">
        <f t="shared" si="956"/>
        <v>F.044.01.110</v>
      </c>
      <c r="D1788" s="131" t="s">
        <v>6314</v>
      </c>
      <c r="E1788" s="129" t="s">
        <v>957</v>
      </c>
      <c r="F1788" s="132" t="s">
        <v>6342</v>
      </c>
      <c r="G1788" s="132">
        <v>-0.18252442058749999</v>
      </c>
      <c r="H1788" s="348">
        <f t="shared" si="957"/>
        <v>-0.18252442058749999</v>
      </c>
      <c r="I1788" s="74"/>
      <c r="J1788" s="132">
        <v>-1.2060147381E-3</v>
      </c>
      <c r="K1788" s="132">
        <v>-5.062243939999999E-3</v>
      </c>
      <c r="L1788" s="300">
        <v>-1.7976119093999999E-3</v>
      </c>
      <c r="M1788" s="132">
        <v>-0.17445854999999999</v>
      </c>
      <c r="N1788" s="132">
        <v>-4.5617245999999998E-3</v>
      </c>
      <c r="O1788" s="132">
        <v>1.7459893000000001E-4</v>
      </c>
      <c r="P1788" s="132">
        <v>2.7428719000000002E-6</v>
      </c>
      <c r="Q1788" s="132">
        <v>-9.8833378000000001E-4</v>
      </c>
      <c r="R1788" s="132">
        <v>-1.1773027E-4</v>
      </c>
      <c r="S1788" s="132">
        <v>-1.0269356E-4</v>
      </c>
      <c r="T1788" s="132">
        <v>-6.7511826999999995E-4</v>
      </c>
      <c r="U1788" s="132">
        <v>-2.4222147E-4</v>
      </c>
      <c r="V1788" s="132">
        <v>0</v>
      </c>
      <c r="W1788" s="132">
        <v>-1.5502673E-3</v>
      </c>
      <c r="X1788" s="304">
        <v>-5.1231393999999999E-6</v>
      </c>
      <c r="Y1788" s="132">
        <v>0</v>
      </c>
      <c r="Z1788" s="132">
        <v>0</v>
      </c>
      <c r="AA1788" s="74"/>
      <c r="AB1788" s="301">
        <v>-1.3117184210526314</v>
      </c>
      <c r="AC1788" s="338">
        <f t="shared" si="958"/>
        <v>-1.3117184210526314</v>
      </c>
      <c r="AD1788" s="74"/>
      <c r="AE1788" s="136">
        <v>-18.477567000000001</v>
      </c>
      <c r="AF1788" s="136">
        <v>-18.224661999999999</v>
      </c>
      <c r="AG1788" s="136">
        <v>-0.21017723999999999</v>
      </c>
      <c r="AH1788" s="136">
        <v>0</v>
      </c>
      <c r="AI1788" s="136">
        <v>0</v>
      </c>
      <c r="AJ1788" s="136">
        <v>-2.1042696E-3</v>
      </c>
      <c r="AK1788" s="136">
        <v>-4.0623499E-2</v>
      </c>
      <c r="AL1788" s="74"/>
      <c r="AM1788" s="133">
        <v>-2.420019E-2</v>
      </c>
      <c r="AN1788" s="340">
        <f t="shared" si="959"/>
        <v>-2.420019E-2</v>
      </c>
      <c r="AP1788" s="133">
        <v>-2.2249002E-2</v>
      </c>
      <c r="AQ1788" s="133">
        <v>-1.037046E-3</v>
      </c>
      <c r="AR1788" s="133">
        <v>-9.1414209000000002E-4</v>
      </c>
      <c r="AS1788" s="134">
        <v>-1.3338730010205201E-6</v>
      </c>
      <c r="AT1788" s="135">
        <v>-3.8352294737796597E-9</v>
      </c>
      <c r="AU1788" s="135">
        <v>-0.128031108403</v>
      </c>
      <c r="AV1788" s="302">
        <v>-1.2360423E-6</v>
      </c>
      <c r="AW1788" s="302">
        <v>-3.7301348000000001E-9</v>
      </c>
      <c r="AX1788" s="302">
        <v>-1.0188233E-13</v>
      </c>
      <c r="AY1788" s="302">
        <v>-8.2594161999999995E-11</v>
      </c>
      <c r="AZ1788" s="302">
        <v>-1.0729382E-11</v>
      </c>
      <c r="BA1788" s="302">
        <v>3.8705347999999998E-13</v>
      </c>
      <c r="BB1788" s="302">
        <v>-9.5963787999999997E-8</v>
      </c>
      <c r="BC1788" s="302">
        <v>-2.8335883000000001E-12</v>
      </c>
      <c r="BD1788" s="302">
        <v>-9.5396290999999999E-11</v>
      </c>
      <c r="BE1788" s="302">
        <v>-1.2044524000000001E-13</v>
      </c>
      <c r="BF1788" s="302">
        <v>-6.1782566000000002E-16</v>
      </c>
      <c r="BG1788" s="302">
        <v>-2.5523596E-13</v>
      </c>
      <c r="BH1788" s="302">
        <v>-1.4746219999999999E-14</v>
      </c>
      <c r="BI1788" s="302">
        <v>-1.1145204000000001E-14</v>
      </c>
      <c r="BJ1788" s="302">
        <v>-1.2823298E-9</v>
      </c>
      <c r="BK1788" s="302">
        <v>-4.9164672999999996E-10</v>
      </c>
      <c r="BL1788" s="302">
        <v>-6.3607217000000002E-12</v>
      </c>
      <c r="BM1788" s="302">
        <v>-1.1398403000000001E-5</v>
      </c>
      <c r="BN1788" s="303">
        <v>-0.12801971000000001</v>
      </c>
      <c r="BO1788" s="303">
        <v>0</v>
      </c>
      <c r="BP1788" s="303">
        <v>0</v>
      </c>
      <c r="BQ1788" s="303">
        <v>0</v>
      </c>
      <c r="BR1788" s="74"/>
      <c r="BS1788" s="144">
        <v>-6.0643624000000002E-5</v>
      </c>
      <c r="BT1788" s="144">
        <v>-6.4868169E-7</v>
      </c>
      <c r="BU1788" s="144">
        <v>-3.6574189000000003E-5</v>
      </c>
      <c r="BV1788" s="144">
        <v>-7.9487654000000006E-8</v>
      </c>
      <c r="BW1788" s="144">
        <v>-1.4350604999999999E-6</v>
      </c>
      <c r="BX1788" s="144">
        <v>1.9462071999999999E-8</v>
      </c>
      <c r="BY1788" s="144">
        <v>-1.5451279000000001E-10</v>
      </c>
      <c r="BZ1788" s="144">
        <v>2.1396851999999999E-8</v>
      </c>
      <c r="CA1788" s="144">
        <v>-1.5798573E-7</v>
      </c>
      <c r="CB1788" s="144">
        <v>-6.7952928000000003E-8</v>
      </c>
      <c r="CC1788" s="144">
        <v>-8.0644787E-8</v>
      </c>
      <c r="CD1788" s="144">
        <v>-4.6240919000000001E-9</v>
      </c>
      <c r="CE1788" s="144">
        <v>-1.4235330999999999E-9</v>
      </c>
      <c r="CF1788" s="144">
        <v>-2.8050807999999999E-7</v>
      </c>
      <c r="CG1788" s="144">
        <v>-2.1297345999999999E-5</v>
      </c>
      <c r="CH1788" s="144">
        <v>-5.6424153999999999E-8</v>
      </c>
      <c r="CI1788" s="136">
        <v>0</v>
      </c>
      <c r="CJ1788" s="203"/>
      <c r="CK1788" s="201"/>
      <c r="CL1788" s="110" t="s">
        <v>6211</v>
      </c>
      <c r="CM1788" s="110"/>
      <c r="CN1788" s="110"/>
    </row>
    <row r="1789" spans="1:92" ht="14.5" customHeight="1">
      <c r="A1789" s="74" t="s">
        <v>6343</v>
      </c>
      <c r="B1789" s="129" t="s">
        <v>6190</v>
      </c>
      <c r="C1789" s="130" t="str">
        <f t="shared" si="956"/>
        <v>F.044.01.111</v>
      </c>
      <c r="D1789" s="131" t="s">
        <v>6314</v>
      </c>
      <c r="E1789" s="129" t="s">
        <v>957</v>
      </c>
      <c r="F1789" s="132" t="s">
        <v>6345</v>
      </c>
      <c r="G1789" s="132">
        <v>2.5636311819300005E-2</v>
      </c>
      <c r="H1789" s="348">
        <f t="shared" si="957"/>
        <v>2.5636311819300005E-2</v>
      </c>
      <c r="I1789" s="74"/>
      <c r="J1789" s="132">
        <v>-2.9857472E-3</v>
      </c>
      <c r="K1789" s="132">
        <v>-1.0440193279999999E-2</v>
      </c>
      <c r="L1789" s="300">
        <v>-3.4132297007E-3</v>
      </c>
      <c r="M1789" s="132">
        <v>4.2475482000000002E-2</v>
      </c>
      <c r="N1789" s="132">
        <v>-8.6616100000000001E-3</v>
      </c>
      <c r="O1789" s="132">
        <v>-4.9669717999999998E-4</v>
      </c>
      <c r="P1789" s="132">
        <v>-6.9060933999999996E-4</v>
      </c>
      <c r="Q1789" s="132">
        <v>-1.8766064E-3</v>
      </c>
      <c r="R1789" s="132">
        <v>-2.2354126E-4</v>
      </c>
      <c r="S1789" s="132">
        <v>-1.9499019999999999E-4</v>
      </c>
      <c r="T1789" s="132">
        <v>-1.2818860999999999E-3</v>
      </c>
      <c r="U1789" s="132">
        <v>-4.5991990000000002E-4</v>
      </c>
      <c r="V1789" s="132">
        <v>0</v>
      </c>
      <c r="W1789" s="132">
        <v>-2.9435822000000002E-3</v>
      </c>
      <c r="X1789" s="304">
        <v>-9.7276006999999994E-6</v>
      </c>
      <c r="Y1789" s="132">
        <v>0</v>
      </c>
      <c r="Z1789" s="132">
        <v>0</v>
      </c>
      <c r="AA1789" s="74"/>
      <c r="AB1789" s="301">
        <v>0.31936452631578949</v>
      </c>
      <c r="AC1789" s="338">
        <f t="shared" si="958"/>
        <v>0.31936452631578949</v>
      </c>
      <c r="AD1789" s="74"/>
      <c r="AE1789" s="136">
        <v>-35.084425000000003</v>
      </c>
      <c r="AF1789" s="136">
        <v>-34.604219000000001</v>
      </c>
      <c r="AG1789" s="136">
        <v>-0.39907566999999999</v>
      </c>
      <c r="AH1789" s="136">
        <v>0</v>
      </c>
      <c r="AI1789" s="136">
        <v>0</v>
      </c>
      <c r="AJ1789" s="136">
        <v>-3.9954980999999997E-3</v>
      </c>
      <c r="AK1789" s="136">
        <v>-7.7134182999999995E-2</v>
      </c>
      <c r="AL1789" s="74"/>
      <c r="AM1789" s="133">
        <v>-4.6590233000000001E-4</v>
      </c>
      <c r="AN1789" s="340">
        <f t="shared" si="959"/>
        <v>-4.6590233000000001E-4</v>
      </c>
      <c r="AP1789" s="133">
        <v>1.1176775E-3</v>
      </c>
      <c r="AQ1789" s="133">
        <v>1.5215450999999999E-4</v>
      </c>
      <c r="AR1789" s="133">
        <v>-1.7357344E-3</v>
      </c>
      <c r="AS1789" s="134">
        <v>6.7007041432000014E-8</v>
      </c>
      <c r="AT1789" s="135">
        <v>5.6270157588969997E-10</v>
      </c>
      <c r="AU1789" s="135">
        <v>-0.24310005280700001</v>
      </c>
      <c r="AV1789" s="302">
        <v>2.6073504999999998E-7</v>
      </c>
      <c r="AW1789" s="302">
        <v>7.8537766000000005E-10</v>
      </c>
      <c r="AX1789" s="302">
        <v>2.1515131999999999E-14</v>
      </c>
      <c r="AY1789" s="302">
        <v>-1.5682630999999999E-10</v>
      </c>
      <c r="AZ1789" s="302">
        <v>-2.0372498000000001E-11</v>
      </c>
      <c r="BA1789" s="302">
        <v>-1.0272812E-10</v>
      </c>
      <c r="BB1789" s="302">
        <v>-1.9007972999999999E-7</v>
      </c>
      <c r="BC1789" s="302">
        <v>-2.0047037E-11</v>
      </c>
      <c r="BD1789" s="302">
        <v>-1.8980943000000001E-10</v>
      </c>
      <c r="BE1789" s="302">
        <v>-2.2869634E-13</v>
      </c>
      <c r="BF1789" s="302">
        <v>-1.1731013E-15</v>
      </c>
      <c r="BG1789" s="302">
        <v>-4.8463126000000003E-13</v>
      </c>
      <c r="BH1789" s="302">
        <v>-2.7999498999999999E-14</v>
      </c>
      <c r="BI1789" s="302">
        <v>-2.1162042E-14</v>
      </c>
      <c r="BJ1789" s="302">
        <v>-2.4348335999999999E-9</v>
      </c>
      <c r="BK1789" s="302">
        <v>-9.3351804000000006E-10</v>
      </c>
      <c r="BL1789" s="302">
        <v>-1.207747E-11</v>
      </c>
      <c r="BM1789" s="302">
        <v>-2.1642807000000001E-5</v>
      </c>
      <c r="BN1789" s="303">
        <v>-0.24307840999999999</v>
      </c>
      <c r="BO1789" s="303">
        <v>0</v>
      </c>
      <c r="BP1789" s="303">
        <v>0</v>
      </c>
      <c r="BQ1789" s="303">
        <v>0</v>
      </c>
      <c r="BR1789" s="74"/>
      <c r="BS1789" s="144">
        <v>-3.7220194999999999E-5</v>
      </c>
      <c r="BT1789" s="144">
        <v>-1.3255601999999999E-6</v>
      </c>
      <c r="BU1789" s="144">
        <v>8.9047302999999999E-6</v>
      </c>
      <c r="BV1789" s="144">
        <v>-1.509278E-7</v>
      </c>
      <c r="BW1789" s="144">
        <v>-2.7522093999999999E-6</v>
      </c>
      <c r="BX1789" s="144">
        <v>-3.0026289000000003E-8</v>
      </c>
      <c r="BY1789" s="144">
        <v>-2.9338236999999998E-10</v>
      </c>
      <c r="BZ1789" s="144">
        <v>-6.1033859999999998E-8</v>
      </c>
      <c r="CA1789" s="144">
        <v>-2.9997663000000002E-7</v>
      </c>
      <c r="CB1789" s="144">
        <v>-1.2902614999999999E-7</v>
      </c>
      <c r="CC1789" s="144">
        <v>-1.5312491999999999E-7</v>
      </c>
      <c r="CD1789" s="144">
        <v>-8.7800303999999996E-9</v>
      </c>
      <c r="CE1789" s="144">
        <v>-2.7029446E-9</v>
      </c>
      <c r="CF1789" s="144">
        <v>-6.6562616999999999E-7</v>
      </c>
      <c r="CG1789" s="144">
        <v>-4.0438502000000001E-5</v>
      </c>
      <c r="CH1789" s="144">
        <v>-1.071358E-7</v>
      </c>
      <c r="CI1789" s="136">
        <v>0</v>
      </c>
      <c r="CJ1789" s="203"/>
      <c r="CK1789" s="201"/>
      <c r="CL1789" s="110" t="s">
        <v>6211</v>
      </c>
      <c r="CM1789" s="110"/>
      <c r="CN1789" s="110"/>
    </row>
    <row r="1790" spans="1:92" ht="14.5" customHeight="1">
      <c r="A1790" s="74" t="s">
        <v>6346</v>
      </c>
      <c r="B1790" s="129" t="s">
        <v>6190</v>
      </c>
      <c r="C1790" s="130" t="str">
        <f t="shared" si="956"/>
        <v>F.044.01.112</v>
      </c>
      <c r="D1790" s="131" t="s">
        <v>6314</v>
      </c>
      <c r="E1790" s="129" t="s">
        <v>957</v>
      </c>
      <c r="F1790" s="132" t="s">
        <v>6348</v>
      </c>
      <c r="G1790" s="132">
        <v>4.0016188170899997E-2</v>
      </c>
      <c r="H1790" s="348">
        <f t="shared" si="957"/>
        <v>4.0016188170899997E-2</v>
      </c>
      <c r="I1790" s="74"/>
      <c r="J1790" s="132">
        <v>-1.3367876780000001E-2</v>
      </c>
      <c r="K1790" s="132">
        <v>-2.2263969800000002E-2</v>
      </c>
      <c r="L1790" s="300">
        <v>-3.1486122491E-3</v>
      </c>
      <c r="M1790" s="132">
        <v>7.8796646999999997E-2</v>
      </c>
      <c r="N1790" s="132">
        <v>-7.9901014999999992E-3</v>
      </c>
      <c r="O1790" s="132">
        <v>-1.3091363E-2</v>
      </c>
      <c r="P1790" s="132">
        <v>-1.1250674E-2</v>
      </c>
      <c r="Q1790" s="132">
        <v>-1.7311188000000001E-3</v>
      </c>
      <c r="R1790" s="132">
        <v>-2.0621077999999999E-4</v>
      </c>
      <c r="S1790" s="132">
        <v>-1.798732E-4</v>
      </c>
      <c r="T1790" s="132">
        <v>-1.1825053E-3</v>
      </c>
      <c r="U1790" s="132">
        <v>-4.2426369999999999E-4</v>
      </c>
      <c r="V1790" s="132">
        <v>0</v>
      </c>
      <c r="W1790" s="132">
        <v>-2.7153750999999999E-3</v>
      </c>
      <c r="X1790" s="304">
        <v>-8.9734491000000002E-6</v>
      </c>
      <c r="Y1790" s="132">
        <v>0</v>
      </c>
      <c r="Z1790" s="132">
        <v>0</v>
      </c>
      <c r="AA1790" s="74"/>
      <c r="AB1790" s="301">
        <v>0.59245599248120295</v>
      </c>
      <c r="AC1790" s="338">
        <f t="shared" si="958"/>
        <v>0.59245599248120295</v>
      </c>
      <c r="AD1790" s="74"/>
      <c r="AE1790" s="136">
        <v>-32.364435</v>
      </c>
      <c r="AF1790" s="136">
        <v>-31.921458000000001</v>
      </c>
      <c r="AG1790" s="136">
        <v>-0.36813654000000001</v>
      </c>
      <c r="AH1790" s="136">
        <v>0</v>
      </c>
      <c r="AI1790" s="136">
        <v>0</v>
      </c>
      <c r="AJ1790" s="136">
        <v>-3.6857392E-3</v>
      </c>
      <c r="AK1790" s="136">
        <v>-7.1154202E-2</v>
      </c>
      <c r="AL1790" s="74"/>
      <c r="AM1790" s="133">
        <v>2.2818126E-3</v>
      </c>
      <c r="AN1790" s="340">
        <f t="shared" si="959"/>
        <v>2.2818126E-3</v>
      </c>
      <c r="AP1790" s="133">
        <v>3.6133809000000001E-3</v>
      </c>
      <c r="AQ1790" s="133">
        <v>2.6959982000000001E-4</v>
      </c>
      <c r="AR1790" s="133">
        <v>-1.6011681000000001E-3</v>
      </c>
      <c r="AS1790" s="134">
        <v>2.1662954458099992E-7</v>
      </c>
      <c r="AT1790" s="135">
        <v>9.9704073490770005E-10</v>
      </c>
      <c r="AU1790" s="135">
        <v>-0.22425323490500002</v>
      </c>
      <c r="AV1790" s="302">
        <v>5.1692661999999998E-7</v>
      </c>
      <c r="AW1790" s="302">
        <v>1.5584719999999999E-9</v>
      </c>
      <c r="AX1790" s="302">
        <v>4.2632717E-14</v>
      </c>
      <c r="AY1790" s="302">
        <v>-1.4466804000000001E-10</v>
      </c>
      <c r="AZ1790" s="302">
        <v>-1.8793079000000001E-11</v>
      </c>
      <c r="BA1790" s="302">
        <v>-1.6729308E-9</v>
      </c>
      <c r="BB1790" s="302">
        <v>-2.9535347E-7</v>
      </c>
      <c r="BC1790" s="302">
        <v>-2.4221100999999998E-10</v>
      </c>
      <c r="BD1790" s="302">
        <v>-3.0741728999999998E-10</v>
      </c>
      <c r="BE1790" s="302">
        <v>-2.1096620000000001E-13</v>
      </c>
      <c r="BF1790" s="302">
        <v>-1.0821543000000001E-15</v>
      </c>
      <c r="BG1790" s="302">
        <v>-4.4705926000000002E-13</v>
      </c>
      <c r="BH1790" s="302">
        <v>-2.5828782E-14</v>
      </c>
      <c r="BI1790" s="302">
        <v>-1.9521413E-14</v>
      </c>
      <c r="BJ1790" s="302">
        <v>-2.2460683000000002E-9</v>
      </c>
      <c r="BK1790" s="302">
        <v>-8.6114519999999999E-10</v>
      </c>
      <c r="BL1790" s="302">
        <v>-1.114114E-11</v>
      </c>
      <c r="BM1790" s="302">
        <v>-1.9964905E-5</v>
      </c>
      <c r="BN1790" s="303">
        <v>-0.22423327000000001</v>
      </c>
      <c r="BO1790" s="303">
        <v>0</v>
      </c>
      <c r="BP1790" s="303">
        <v>0</v>
      </c>
      <c r="BQ1790" s="303">
        <v>0</v>
      </c>
      <c r="BR1790" s="74"/>
      <c r="BS1790" s="144">
        <v>-3.2480407999999997E-5</v>
      </c>
      <c r="BT1790" s="144">
        <v>-2.6546453999999999E-6</v>
      </c>
      <c r="BU1790" s="144">
        <v>1.6519244999999999E-5</v>
      </c>
      <c r="BV1790" s="144">
        <v>-1.3922681999999999E-7</v>
      </c>
      <c r="BW1790" s="144">
        <v>-2.9564335000000002E-6</v>
      </c>
      <c r="BX1790" s="144">
        <v>-1.0493743E-6</v>
      </c>
      <c r="BY1790" s="144">
        <v>-2.7063732000000001E-10</v>
      </c>
      <c r="BZ1790" s="144">
        <v>-1.6069861E-6</v>
      </c>
      <c r="CA1790" s="144">
        <v>-2.7672034000000002E-7</v>
      </c>
      <c r="CB1790" s="144">
        <v>-1.1902314E-7</v>
      </c>
      <c r="CC1790" s="144">
        <v>-1.4125360000000001E-7</v>
      </c>
      <c r="CD1790" s="144">
        <v>-8.0993410999999998E-9</v>
      </c>
      <c r="CE1790" s="144">
        <v>-2.4933934000000001E-9</v>
      </c>
      <c r="CF1790" s="144">
        <v>-2.6428704999999999E-6</v>
      </c>
      <c r="CG1790" s="144">
        <v>-3.7303425999999997E-5</v>
      </c>
      <c r="CH1790" s="144">
        <v>-9.8829884999999999E-8</v>
      </c>
      <c r="CI1790" s="136">
        <v>0</v>
      </c>
      <c r="CJ1790" s="203"/>
      <c r="CK1790" s="201"/>
      <c r="CL1790" s="110" t="s">
        <v>6211</v>
      </c>
      <c r="CM1790" s="110"/>
      <c r="CN1790" s="110"/>
    </row>
    <row r="1791" spans="1:92" ht="14.5" customHeight="1">
      <c r="A1791" s="74" t="s">
        <v>6349</v>
      </c>
      <c r="B1791" s="129" t="s">
        <v>6190</v>
      </c>
      <c r="C1791" s="130" t="str">
        <f t="shared" si="956"/>
        <v>F.044.01.113</v>
      </c>
      <c r="D1791" s="131" t="s">
        <v>6314</v>
      </c>
      <c r="E1791" s="129" t="s">
        <v>957</v>
      </c>
      <c r="F1791" s="132" t="s">
        <v>6351</v>
      </c>
      <c r="G1791" s="132">
        <v>7.2915824821300004E-2</v>
      </c>
      <c r="H1791" s="348">
        <f t="shared" si="957"/>
        <v>7.2915824821300004E-2</v>
      </c>
      <c r="I1791" s="74"/>
      <c r="J1791" s="132">
        <v>-2.0660171100000003E-3</v>
      </c>
      <c r="K1791" s="132">
        <v>-7.279786649999999E-3</v>
      </c>
      <c r="L1791" s="300">
        <v>-2.3893724186999999E-3</v>
      </c>
      <c r="M1791" s="132">
        <v>8.4651001000000003E-2</v>
      </c>
      <c r="N1791" s="132">
        <v>-6.0634102999999996E-3</v>
      </c>
      <c r="O1791" s="132">
        <v>-3.1901417999999999E-4</v>
      </c>
      <c r="P1791" s="132">
        <v>-4.5934550000000001E-4</v>
      </c>
      <c r="Q1791" s="132">
        <v>-1.3136859000000001E-3</v>
      </c>
      <c r="R1791" s="132">
        <v>-1.5648619000000001E-4</v>
      </c>
      <c r="S1791" s="132">
        <v>-1.3649952E-4</v>
      </c>
      <c r="T1791" s="132">
        <v>-8.9736217000000004E-4</v>
      </c>
      <c r="U1791" s="132">
        <v>-3.2195898E-4</v>
      </c>
      <c r="V1791" s="132">
        <v>0</v>
      </c>
      <c r="W1791" s="132">
        <v>-2.0606038000000001E-3</v>
      </c>
      <c r="X1791" s="304">
        <v>-6.8096387000000002E-6</v>
      </c>
      <c r="Y1791" s="132">
        <v>0</v>
      </c>
      <c r="Z1791" s="132">
        <v>0</v>
      </c>
      <c r="AA1791" s="74"/>
      <c r="AB1791" s="301">
        <v>0.63647369172932333</v>
      </c>
      <c r="AC1791" s="338">
        <f t="shared" si="958"/>
        <v>0.63647369172932333</v>
      </c>
      <c r="AD1791" s="74"/>
      <c r="AE1791" s="136">
        <v>-24.560244999999998</v>
      </c>
      <c r="AF1791" s="136">
        <v>-24.224086</v>
      </c>
      <c r="AG1791" s="136">
        <v>-0.27936601999999999</v>
      </c>
      <c r="AH1791" s="136">
        <v>0</v>
      </c>
      <c r="AI1791" s="136">
        <v>0</v>
      </c>
      <c r="AJ1791" s="136">
        <v>-2.7969793999999999E-3</v>
      </c>
      <c r="AK1791" s="136">
        <v>-5.3996452E-2</v>
      </c>
      <c r="AL1791" s="74"/>
      <c r="AM1791" s="133">
        <v>6.3827277999999998E-3</v>
      </c>
      <c r="AN1791" s="340">
        <f t="shared" si="959"/>
        <v>6.3827277999999998E-3</v>
      </c>
      <c r="AP1791" s="133">
        <v>7.1784372999999999E-3</v>
      </c>
      <c r="AQ1791" s="133">
        <v>4.1936128E-4</v>
      </c>
      <c r="AR1791" s="133">
        <v>-1.2150708E-3</v>
      </c>
      <c r="AS1791" s="134">
        <v>4.3036194967499995E-7</v>
      </c>
      <c r="AT1791" s="135">
        <v>1.5508923214177301E-9</v>
      </c>
      <c r="AU1791" s="135">
        <v>-0.17017799067300002</v>
      </c>
      <c r="AV1791" s="302">
        <v>5.6570175999999997E-7</v>
      </c>
      <c r="AW1791" s="302">
        <v>1.7059327E-9</v>
      </c>
      <c r="AX1791" s="302">
        <v>4.6648763999999997E-14</v>
      </c>
      <c r="AY1791" s="302">
        <v>-1.0978354E-10</v>
      </c>
      <c r="AZ1791" s="302">
        <v>-1.4261415E-11</v>
      </c>
      <c r="BA1791" s="302">
        <v>-6.8329009999999995E-11</v>
      </c>
      <c r="BB1791" s="302">
        <v>-1.3278948000000001E-7</v>
      </c>
      <c r="BC1791" s="302">
        <v>-1.3525515E-11</v>
      </c>
      <c r="BD1791" s="302">
        <v>-1.325723E-10</v>
      </c>
      <c r="BE1791" s="302">
        <v>-1.6009492E-13</v>
      </c>
      <c r="BF1791" s="302">
        <v>-8.2120927000000002E-16</v>
      </c>
      <c r="BG1791" s="302">
        <v>-3.3925773E-13</v>
      </c>
      <c r="BH1791" s="302">
        <v>-1.9600564999999999E-14</v>
      </c>
      <c r="BI1791" s="302">
        <v>-1.4814122000000001E-14</v>
      </c>
      <c r="BJ1791" s="302">
        <v>-1.7044631999999999E-9</v>
      </c>
      <c r="BK1791" s="302">
        <v>-6.5349316E-10</v>
      </c>
      <c r="BL1791" s="302">
        <v>-8.4546238000000008E-12</v>
      </c>
      <c r="BM1791" s="302">
        <v>-1.5150673E-5</v>
      </c>
      <c r="BN1791" s="303">
        <v>-0.17016284000000001</v>
      </c>
      <c r="BO1791" s="303">
        <v>0</v>
      </c>
      <c r="BP1791" s="303">
        <v>0</v>
      </c>
      <c r="BQ1791" s="303">
        <v>0</v>
      </c>
      <c r="BR1791" s="74"/>
      <c r="BS1791" s="144">
        <v>-1.4527732000000001E-5</v>
      </c>
      <c r="BT1791" s="144">
        <v>-9.2468374000000001E-7</v>
      </c>
      <c r="BU1791" s="144">
        <v>1.7746574999999999E-5</v>
      </c>
      <c r="BV1791" s="144">
        <v>-1.056544E-7</v>
      </c>
      <c r="BW1791" s="144">
        <v>-1.9256882E-6</v>
      </c>
      <c r="BX1791" s="144">
        <v>-1.8699146000000001E-8</v>
      </c>
      <c r="BY1791" s="144">
        <v>-2.0537725E-10</v>
      </c>
      <c r="BZ1791" s="144">
        <v>-3.9204076000000003E-8</v>
      </c>
      <c r="CA1791" s="144">
        <v>-2.0999345000000001E-7</v>
      </c>
      <c r="CB1791" s="144">
        <v>-9.0322525999999995E-8</v>
      </c>
      <c r="CC1791" s="144">
        <v>-1.0719245E-7</v>
      </c>
      <c r="CD1791" s="144">
        <v>-6.1463085E-9</v>
      </c>
      <c r="CE1791" s="144">
        <v>-1.8921495999999998E-9</v>
      </c>
      <c r="CF1791" s="144">
        <v>-4.6135255000000002E-7</v>
      </c>
      <c r="CG1791" s="144">
        <v>-2.8308274E-5</v>
      </c>
      <c r="CH1791" s="144">
        <v>-7.4998565999999996E-8</v>
      </c>
      <c r="CI1791" s="136">
        <v>0</v>
      </c>
      <c r="CJ1791" s="203"/>
      <c r="CK1791" s="201"/>
      <c r="CL1791" s="110" t="s">
        <v>6211</v>
      </c>
      <c r="CM1791" s="110"/>
      <c r="CN1791" s="110"/>
    </row>
    <row r="1792" spans="1:92" ht="14.5" customHeight="1">
      <c r="A1792" s="74" t="s">
        <v>6352</v>
      </c>
      <c r="B1792" s="129" t="s">
        <v>6190</v>
      </c>
      <c r="C1792" s="130" t="str">
        <f t="shared" si="956"/>
        <v>F.044.01.114</v>
      </c>
      <c r="D1792" s="131" t="s">
        <v>6314</v>
      </c>
      <c r="E1792" s="129" t="s">
        <v>957</v>
      </c>
      <c r="F1792" s="132" t="s">
        <v>6354</v>
      </c>
      <c r="G1792" s="132">
        <v>1.4591918243000001E-2</v>
      </c>
      <c r="H1792" s="348">
        <f t="shared" si="957"/>
        <v>1.4591918243000001E-2</v>
      </c>
      <c r="I1792" s="74"/>
      <c r="J1792" s="132">
        <v>-3.0654180199999998E-3</v>
      </c>
      <c r="K1792" s="132">
        <v>-1.0834624720000002E-2</v>
      </c>
      <c r="L1792" s="300">
        <v>-3.5617280170000005E-3</v>
      </c>
      <c r="M1792" s="132">
        <v>3.2053689000000003E-2</v>
      </c>
      <c r="N1792" s="132">
        <v>-9.0384481000000006E-3</v>
      </c>
      <c r="O1792" s="132">
        <v>-4.5851992000000002E-4</v>
      </c>
      <c r="P1792" s="132">
        <v>-6.7042624000000002E-4</v>
      </c>
      <c r="Q1792" s="132">
        <v>-1.9582514E-3</v>
      </c>
      <c r="R1792" s="132">
        <v>-2.3326679999999999E-4</v>
      </c>
      <c r="S1792" s="132">
        <v>-2.0347358000000001E-4</v>
      </c>
      <c r="T1792" s="132">
        <v>-1.3376567E-3</v>
      </c>
      <c r="U1792" s="132">
        <v>-4.7992949999999999E-4</v>
      </c>
      <c r="V1792" s="132">
        <v>0</v>
      </c>
      <c r="W1792" s="132">
        <v>-3.0716477000000001E-3</v>
      </c>
      <c r="X1792" s="304">
        <v>-1.0150816999999999E-5</v>
      </c>
      <c r="Y1792" s="132">
        <v>0</v>
      </c>
      <c r="Z1792" s="132">
        <v>0</v>
      </c>
      <c r="AA1792" s="74"/>
      <c r="AB1792" s="301">
        <v>0.24100518045112784</v>
      </c>
      <c r="AC1792" s="338">
        <f t="shared" si="958"/>
        <v>0.24100518045112784</v>
      </c>
      <c r="AD1792" s="74"/>
      <c r="AE1792" s="136">
        <v>-36.610832000000002</v>
      </c>
      <c r="AF1792" s="136">
        <v>-36.109735000000001</v>
      </c>
      <c r="AG1792" s="136">
        <v>-0.41643814000000001</v>
      </c>
      <c r="AH1792" s="136">
        <v>0</v>
      </c>
      <c r="AI1792" s="136">
        <v>0</v>
      </c>
      <c r="AJ1792" s="136">
        <v>-4.1693290999999999E-3</v>
      </c>
      <c r="AK1792" s="136">
        <v>-8.0490038E-2</v>
      </c>
      <c r="AL1792" s="74"/>
      <c r="AM1792" s="133">
        <v>-1.9739686999999998E-3</v>
      </c>
      <c r="AN1792" s="340">
        <f t="shared" si="959"/>
        <v>-1.9739686999999998E-3</v>
      </c>
      <c r="AP1792" s="133">
        <v>-2.5209891999999998E-4</v>
      </c>
      <c r="AQ1792" s="145">
        <v>8.9380726999999997E-5</v>
      </c>
      <c r="AR1792" s="133">
        <v>-1.8112505000000001E-3</v>
      </c>
      <c r="AS1792" s="134">
        <v>-1.5113844425000014E-8</v>
      </c>
      <c r="AT1792" s="135">
        <v>3.3055003209889992E-10</v>
      </c>
      <c r="AU1792" s="135">
        <v>-0.25367653441400001</v>
      </c>
      <c r="AV1792" s="302">
        <v>1.8646720999999999E-7</v>
      </c>
      <c r="AW1792" s="302">
        <v>5.6123608999999997E-10</v>
      </c>
      <c r="AX1792" s="302">
        <v>1.5393766000000002E-14</v>
      </c>
      <c r="AY1792" s="302">
        <v>-1.6364930000000001E-10</v>
      </c>
      <c r="AZ1792" s="302">
        <v>-2.1258838000000001E-11</v>
      </c>
      <c r="BA1792" s="302">
        <v>-9.9728757000000001E-11</v>
      </c>
      <c r="BB1792" s="302">
        <v>-1.9778152E-7</v>
      </c>
      <c r="BC1792" s="302">
        <v>-1.9860463999999999E-11</v>
      </c>
      <c r="BD1792" s="302">
        <v>-1.9744118E-10</v>
      </c>
      <c r="BE1792" s="302">
        <v>-2.3864615999999998E-13</v>
      </c>
      <c r="BF1792" s="302">
        <v>-1.2241391E-15</v>
      </c>
      <c r="BG1792" s="302">
        <v>-5.0571597000000005E-13</v>
      </c>
      <c r="BH1792" s="302">
        <v>-2.9217664999999998E-14</v>
      </c>
      <c r="BI1792" s="302">
        <v>-2.2082732999999999E-14</v>
      </c>
      <c r="BJ1792" s="302">
        <v>-2.5407651999999998E-9</v>
      </c>
      <c r="BK1792" s="302">
        <v>-9.7413233000000007E-10</v>
      </c>
      <c r="BL1792" s="302">
        <v>-1.2602921E-11</v>
      </c>
      <c r="BM1792" s="302">
        <v>-2.2584413999999998E-5</v>
      </c>
      <c r="BN1792" s="303">
        <v>-0.25365395000000002</v>
      </c>
      <c r="BO1792" s="303">
        <v>0</v>
      </c>
      <c r="BP1792" s="303">
        <v>0</v>
      </c>
      <c r="BQ1792" s="303">
        <v>0</v>
      </c>
      <c r="BR1792" s="74"/>
      <c r="BS1792" s="144">
        <v>-4.1381277E-5</v>
      </c>
      <c r="BT1792" s="144">
        <v>-1.3764547000000001E-6</v>
      </c>
      <c r="BU1792" s="144">
        <v>6.7198638999999997E-6</v>
      </c>
      <c r="BV1792" s="144">
        <v>-1.5749417E-7</v>
      </c>
      <c r="BW1792" s="144">
        <v>-2.8699726000000002E-6</v>
      </c>
      <c r="BX1792" s="144">
        <v>-2.6497518999999999E-8</v>
      </c>
      <c r="BY1792" s="144">
        <v>-3.0614647000000001E-10</v>
      </c>
      <c r="BZ1792" s="144">
        <v>-5.6350577999999997E-8</v>
      </c>
      <c r="CA1792" s="144">
        <v>-3.1302761999999999E-7</v>
      </c>
      <c r="CB1792" s="144">
        <v>-1.3463964999999999E-7</v>
      </c>
      <c r="CC1792" s="144">
        <v>-1.5978687999999999E-7</v>
      </c>
      <c r="CD1792" s="144">
        <v>-9.1620205999999995E-9</v>
      </c>
      <c r="CE1792" s="144">
        <v>-2.8205408000000001E-9</v>
      </c>
      <c r="CF1792" s="144">
        <v>-6.8498378000000004E-7</v>
      </c>
      <c r="CG1792" s="144">
        <v>-4.2197848000000002E-5</v>
      </c>
      <c r="CH1792" s="144">
        <v>-1.1179693E-7</v>
      </c>
      <c r="CI1792" s="136">
        <v>0</v>
      </c>
      <c r="CJ1792" s="203"/>
      <c r="CK1792" s="201"/>
      <c r="CL1792" s="110" t="s">
        <v>6211</v>
      </c>
      <c r="CM1792" s="110"/>
      <c r="CN1792" s="110"/>
    </row>
    <row r="1793" spans="1:92" ht="14.5" customHeight="1">
      <c r="A1793" s="74" t="s">
        <v>6355</v>
      </c>
      <c r="B1793" s="129" t="s">
        <v>6190</v>
      </c>
      <c r="C1793" s="130" t="str">
        <f t="shared" si="956"/>
        <v>F.044.01.115</v>
      </c>
      <c r="D1793" s="131" t="s">
        <v>6314</v>
      </c>
      <c r="E1793" s="129" t="s">
        <v>957</v>
      </c>
      <c r="F1793" s="132" t="s">
        <v>6357</v>
      </c>
      <c r="G1793" s="132">
        <v>5.9184832664523999</v>
      </c>
      <c r="H1793" s="348">
        <f t="shared" si="957"/>
        <v>5.9184832664523999</v>
      </c>
      <c r="I1793" s="74"/>
      <c r="J1793" s="132">
        <v>-2.6854691500000001E-3</v>
      </c>
      <c r="K1793" s="132">
        <v>5.9031811842500002</v>
      </c>
      <c r="L1793" s="300">
        <v>-3.1262816476E-3</v>
      </c>
      <c r="M1793" s="132">
        <v>2.1113832999999999E-2</v>
      </c>
      <c r="N1793" s="132">
        <v>5.9047516</v>
      </c>
      <c r="O1793" s="132">
        <v>-3.9629705000000001E-4</v>
      </c>
      <c r="P1793" s="132">
        <v>-5.8328196000000001E-4</v>
      </c>
      <c r="Q1793" s="132">
        <v>-1.7188414E-3</v>
      </c>
      <c r="R1793" s="132">
        <v>-2.0474828999999999E-4</v>
      </c>
      <c r="S1793" s="132">
        <v>-1.7859749999999999E-4</v>
      </c>
      <c r="T1793" s="132">
        <v>-1.1741187000000001E-3</v>
      </c>
      <c r="U1793" s="132">
        <v>-4.2125474E-4</v>
      </c>
      <c r="V1793" s="132">
        <v>0</v>
      </c>
      <c r="W1793" s="132">
        <v>-2.6961171000000001E-3</v>
      </c>
      <c r="X1793" s="304">
        <v>-8.9098075999999994E-6</v>
      </c>
      <c r="Y1793" s="132">
        <v>0</v>
      </c>
      <c r="Z1793" s="132">
        <v>0</v>
      </c>
      <c r="AA1793" s="74"/>
      <c r="AB1793" s="301">
        <v>0.15875062406015036</v>
      </c>
      <c r="AC1793" s="338">
        <f t="shared" si="958"/>
        <v>0.15875062406015036</v>
      </c>
      <c r="AD1793" s="74"/>
      <c r="AE1793" s="136">
        <v>-32.134900000000002</v>
      </c>
      <c r="AF1793" s="136">
        <v>-31.695065</v>
      </c>
      <c r="AG1793" s="136">
        <v>-0.36552563999999999</v>
      </c>
      <c r="AH1793" s="136">
        <v>0</v>
      </c>
      <c r="AI1793" s="136">
        <v>0</v>
      </c>
      <c r="AJ1793" s="136">
        <v>-3.6595992E-3</v>
      </c>
      <c r="AK1793" s="136">
        <v>-7.0649562999999999E-2</v>
      </c>
      <c r="AL1793" s="74"/>
      <c r="AM1793" s="133">
        <v>1.8223313000000001</v>
      </c>
      <c r="AN1793" s="340">
        <f t="shared" si="959"/>
        <v>1.8223313000000001</v>
      </c>
      <c r="AP1793" s="133">
        <v>1.7900609999999999</v>
      </c>
      <c r="AQ1793" s="133">
        <v>3.3860162999999999E-2</v>
      </c>
      <c r="AR1793" s="133">
        <v>-1.5898123E-3</v>
      </c>
      <c r="AS1793" s="134">
        <v>1.0731780694561099E-4</v>
      </c>
      <c r="AT1793" s="135">
        <v>1.2522249379968507E-7</v>
      </c>
      <c r="AU1793" s="135">
        <v>-0.22266279331</v>
      </c>
      <c r="AV1793" s="302">
        <v>1.1468118999999999E-7</v>
      </c>
      <c r="AW1793" s="302">
        <v>3.4480910999999999E-10</v>
      </c>
      <c r="AX1793" s="302">
        <v>9.4733365000000001E-15</v>
      </c>
      <c r="AY1793" s="302">
        <v>-1.4364202000000001E-10</v>
      </c>
      <c r="AZ1793" s="302">
        <v>-1.8659795000000001E-11</v>
      </c>
      <c r="BA1793" s="302">
        <v>-8.6765994000000002E-11</v>
      </c>
      <c r="BB1793" s="303">
        <v>1.0720645999999999E-4</v>
      </c>
      <c r="BC1793" s="302">
        <v>-1.7323196999999999E-11</v>
      </c>
      <c r="BD1793" s="302">
        <v>1.2490676E-7</v>
      </c>
      <c r="BE1793" s="302">
        <v>-2.0946999E-13</v>
      </c>
      <c r="BF1793" s="302">
        <v>-1.0744794E-15</v>
      </c>
      <c r="BG1793" s="302">
        <v>-4.4388862000000001E-13</v>
      </c>
      <c r="BH1793" s="302">
        <v>-2.5645599E-14</v>
      </c>
      <c r="BI1793" s="302">
        <v>-1.9382963000000002E-14</v>
      </c>
      <c r="BJ1793" s="302">
        <v>-2.2301387999999999E-9</v>
      </c>
      <c r="BK1793" s="302">
        <v>-8.5503778000000001E-10</v>
      </c>
      <c r="BL1793" s="302">
        <v>-1.1062125000000001E-11</v>
      </c>
      <c r="BM1793" s="302">
        <v>-1.9823310000000001E-5</v>
      </c>
      <c r="BN1793" s="303">
        <v>-0.22264297</v>
      </c>
      <c r="BO1793" s="303">
        <v>0</v>
      </c>
      <c r="BP1793" s="303">
        <v>0</v>
      </c>
      <c r="BQ1793" s="303">
        <v>0</v>
      </c>
      <c r="BR1793" s="74"/>
      <c r="BS1793" s="136">
        <v>1.5908641E-3</v>
      </c>
      <c r="BT1793" s="136">
        <v>8.6113184000000001E-4</v>
      </c>
      <c r="BU1793" s="144">
        <v>4.4263886999999998E-6</v>
      </c>
      <c r="BV1793" s="144">
        <v>-1.3823939999999999E-7</v>
      </c>
      <c r="BW1793" s="136">
        <v>7.0781965000000005E-4</v>
      </c>
      <c r="BX1793" s="144">
        <v>-2.2759383999999999E-8</v>
      </c>
      <c r="BY1793" s="144">
        <v>-2.6871789999999998E-10</v>
      </c>
      <c r="BZ1793" s="144">
        <v>-4.8704516000000003E-8</v>
      </c>
      <c r="CA1793" s="144">
        <v>-2.7475778999999998E-7</v>
      </c>
      <c r="CB1793" s="144">
        <v>-1.1817901E-7</v>
      </c>
      <c r="CC1793" s="144">
        <v>-1.4025179999999999E-7</v>
      </c>
      <c r="CD1793" s="144">
        <v>-8.0418989999999994E-9</v>
      </c>
      <c r="CE1793" s="144">
        <v>-2.4757097999999999E-9</v>
      </c>
      <c r="CF1793" s="144">
        <v>5.5376919E-5</v>
      </c>
      <c r="CG1793" s="144">
        <v>-3.7038863000000001E-5</v>
      </c>
      <c r="CH1793" s="144">
        <v>-9.8128964000000006E-8</v>
      </c>
      <c r="CI1793" s="136">
        <v>0</v>
      </c>
      <c r="CJ1793" s="203"/>
      <c r="CK1793" s="201"/>
      <c r="CL1793" s="110" t="s">
        <v>6358</v>
      </c>
      <c r="CM1793" s="110"/>
      <c r="CN1793" s="110"/>
    </row>
    <row r="1794" spans="1:92" ht="14.5" customHeight="1">
      <c r="A1794" s="74" t="s">
        <v>6359</v>
      </c>
      <c r="B1794" s="129" t="s">
        <v>6190</v>
      </c>
      <c r="C1794" s="130" t="str">
        <f t="shared" si="956"/>
        <v>F.044.01.116</v>
      </c>
      <c r="D1794" s="131" t="s">
        <v>6314</v>
      </c>
      <c r="E1794" s="129" t="s">
        <v>957</v>
      </c>
      <c r="F1794" s="132" t="s">
        <v>6361</v>
      </c>
      <c r="G1794" s="132">
        <v>2.3596938172100002E-2</v>
      </c>
      <c r="H1794" s="348">
        <f t="shared" si="957"/>
        <v>2.3596938172100002E-2</v>
      </c>
      <c r="I1794" s="74"/>
      <c r="J1794" s="132">
        <v>-2.0186133099999999E-3</v>
      </c>
      <c r="K1794" s="132">
        <v>-7.2008363999999997E-3</v>
      </c>
      <c r="L1794" s="300">
        <v>-2.3782071178999999E-3</v>
      </c>
      <c r="M1794" s="132">
        <v>3.5194595000000002E-2</v>
      </c>
      <c r="N1794" s="132">
        <v>-6.0350765999999997E-3</v>
      </c>
      <c r="O1794" s="132">
        <v>-2.7259091000000001E-4</v>
      </c>
      <c r="P1794" s="132">
        <v>-4.1944949000000001E-4</v>
      </c>
      <c r="Q1794" s="132">
        <v>-1.3075471999999999E-3</v>
      </c>
      <c r="R1794" s="132">
        <v>-1.5575495E-4</v>
      </c>
      <c r="S1794" s="132">
        <v>-1.3586167000000001E-4</v>
      </c>
      <c r="T1794" s="132">
        <v>-8.9316888999999998E-4</v>
      </c>
      <c r="U1794" s="132">
        <v>-3.2045450000000003E-4</v>
      </c>
      <c r="V1794" s="132">
        <v>0</v>
      </c>
      <c r="W1794" s="132">
        <v>-2.0509748E-3</v>
      </c>
      <c r="X1794" s="304">
        <v>-6.7778178999999999E-6</v>
      </c>
      <c r="Y1794" s="132">
        <v>0</v>
      </c>
      <c r="Z1794" s="132">
        <v>0</v>
      </c>
      <c r="AA1794" s="74"/>
      <c r="AB1794" s="301">
        <v>0.264621015037594</v>
      </c>
      <c r="AC1794" s="338">
        <f t="shared" si="958"/>
        <v>0.264621015037594</v>
      </c>
      <c r="AD1794" s="74"/>
      <c r="AE1794" s="136">
        <v>-24.445477</v>
      </c>
      <c r="AF1794" s="136">
        <v>-24.110889</v>
      </c>
      <c r="AG1794" s="136">
        <v>-0.27806058</v>
      </c>
      <c r="AH1794" s="136">
        <v>0</v>
      </c>
      <c r="AI1794" s="136">
        <v>0</v>
      </c>
      <c r="AJ1794" s="136">
        <v>-2.7839093999999999E-3</v>
      </c>
      <c r="AK1794" s="136">
        <v>-5.3744132E-2</v>
      </c>
      <c r="AL1794" s="74"/>
      <c r="AM1794" s="133">
        <v>3.7127965000000003E-4</v>
      </c>
      <c r="AN1794" s="340">
        <f t="shared" si="959"/>
        <v>3.7127965000000003E-4</v>
      </c>
      <c r="AP1794" s="133">
        <v>1.4422215E-3</v>
      </c>
      <c r="AQ1794" s="133">
        <v>1.3845114E-4</v>
      </c>
      <c r="AR1794" s="133">
        <v>-1.2093929E-3</v>
      </c>
      <c r="AS1794" s="134">
        <v>8.6464120195999981E-8</v>
      </c>
      <c r="AT1794" s="135">
        <v>5.1202343380116006E-10</v>
      </c>
      <c r="AU1794" s="135">
        <v>-0.16938276987499998</v>
      </c>
      <c r="AV1794" s="302">
        <v>2.2073905E-7</v>
      </c>
      <c r="AW1794" s="302">
        <v>6.6510121000000002E-10</v>
      </c>
      <c r="AX1794" s="302">
        <v>1.8211573999999999E-14</v>
      </c>
      <c r="AY1794" s="302">
        <v>-1.0927054E-10</v>
      </c>
      <c r="AZ1794" s="302">
        <v>-1.4194773000000001E-11</v>
      </c>
      <c r="BA1794" s="302">
        <v>-6.2396630999999999E-11</v>
      </c>
      <c r="BB1794" s="302">
        <v>-1.3174213000000001E-7</v>
      </c>
      <c r="BC1794" s="302">
        <v>-1.2666611E-11</v>
      </c>
      <c r="BD1794" s="302">
        <v>-1.3148216999999999E-10</v>
      </c>
      <c r="BE1794" s="302">
        <v>-1.5934681E-13</v>
      </c>
      <c r="BF1794" s="302">
        <v>-8.1737183999999997E-16</v>
      </c>
      <c r="BG1794" s="302">
        <v>-3.3767242000000001E-13</v>
      </c>
      <c r="BH1794" s="302">
        <v>-1.9508973999999999E-14</v>
      </c>
      <c r="BI1794" s="302">
        <v>-1.4744897000000001E-14</v>
      </c>
      <c r="BJ1794" s="302">
        <v>-1.6964984E-9</v>
      </c>
      <c r="BK1794" s="302">
        <v>-6.5043945999999995E-10</v>
      </c>
      <c r="BL1794" s="302">
        <v>-8.4151163000000001E-12</v>
      </c>
      <c r="BM1794" s="302">
        <v>-1.5079874999999999E-5</v>
      </c>
      <c r="BN1794" s="303">
        <v>-0.16936768999999999</v>
      </c>
      <c r="BO1794" s="303">
        <v>0</v>
      </c>
      <c r="BP1794" s="303">
        <v>0</v>
      </c>
      <c r="BQ1794" s="303">
        <v>0</v>
      </c>
      <c r="BR1794" s="74"/>
      <c r="BS1794" s="144">
        <v>-2.4722213000000001E-5</v>
      </c>
      <c r="BT1794" s="144">
        <v>-9.1527010000000001E-7</v>
      </c>
      <c r="BU1794" s="144">
        <v>7.3783360000000003E-6</v>
      </c>
      <c r="BV1794" s="144">
        <v>-1.0516068E-7</v>
      </c>
      <c r="BW1794" s="144">
        <v>-1.9152044000000002E-6</v>
      </c>
      <c r="BX1794" s="144">
        <v>-1.4977960000000001E-8</v>
      </c>
      <c r="BY1794" s="144">
        <v>-2.0441755E-10</v>
      </c>
      <c r="BZ1794" s="144">
        <v>-3.3505542999999999E-8</v>
      </c>
      <c r="CA1794" s="144">
        <v>-2.0901217E-7</v>
      </c>
      <c r="CB1794" s="144">
        <v>-8.9900457999999998E-8</v>
      </c>
      <c r="CC1794" s="144">
        <v>-1.0669155E-7</v>
      </c>
      <c r="CD1794" s="144">
        <v>-6.1175873999999998E-9</v>
      </c>
      <c r="CE1794" s="144">
        <v>-1.8833077999999999E-9</v>
      </c>
      <c r="CF1794" s="144">
        <v>-4.5198067E-7</v>
      </c>
      <c r="CG1794" s="144">
        <v>-2.8175992000000001E-5</v>
      </c>
      <c r="CH1794" s="144">
        <v>-7.4648105000000005E-8</v>
      </c>
      <c r="CI1794" s="136">
        <v>0</v>
      </c>
      <c r="CJ1794" s="203"/>
      <c r="CK1794" s="201"/>
      <c r="CL1794" s="110" t="s">
        <v>6358</v>
      </c>
      <c r="CM1794" s="110"/>
      <c r="CN1794" s="110"/>
    </row>
    <row r="1795" spans="1:92" ht="14.5" customHeight="1">
      <c r="A1795" s="74" t="s">
        <v>6362</v>
      </c>
      <c r="B1795" s="129" t="s">
        <v>6190</v>
      </c>
      <c r="C1795" s="130" t="str">
        <f t="shared" si="956"/>
        <v>F.044.01.117</v>
      </c>
      <c r="D1795" s="131" t="s">
        <v>6314</v>
      </c>
      <c r="E1795" s="129" t="s">
        <v>957</v>
      </c>
      <c r="F1795" s="132" t="s">
        <v>6364</v>
      </c>
      <c r="G1795" s="132">
        <v>2.8924547571299995E-2</v>
      </c>
      <c r="H1795" s="348">
        <f t="shared" si="957"/>
        <v>2.8924547571299995E-2</v>
      </c>
      <c r="I1795" s="74"/>
      <c r="J1795" s="132">
        <v>-2.3055201899999998E-3</v>
      </c>
      <c r="K1795" s="132">
        <v>-8.1730749699999994E-3</v>
      </c>
      <c r="L1795" s="300">
        <v>-2.6908352687000001E-3</v>
      </c>
      <c r="M1795" s="132">
        <v>4.2093977999999997E-2</v>
      </c>
      <c r="N1795" s="132">
        <v>-6.82842E-3</v>
      </c>
      <c r="O1795" s="132">
        <v>-3.3407416999999998E-4</v>
      </c>
      <c r="P1795" s="132">
        <v>-4.9613768999999996E-4</v>
      </c>
      <c r="Q1795" s="132">
        <v>-1.4794312999999999E-3</v>
      </c>
      <c r="R1795" s="132">
        <v>-1.7622978E-4</v>
      </c>
      <c r="S1795" s="132">
        <v>-1.5372142E-4</v>
      </c>
      <c r="T1795" s="132">
        <v>-1.0105807999999999E-3</v>
      </c>
      <c r="U1795" s="132">
        <v>-3.6257997E-4</v>
      </c>
      <c r="V1795" s="132">
        <v>0</v>
      </c>
      <c r="W1795" s="132">
        <v>-2.3205865000000001E-3</v>
      </c>
      <c r="X1795" s="304">
        <v>-7.6687986999999993E-6</v>
      </c>
      <c r="Y1795" s="132">
        <v>0</v>
      </c>
      <c r="Z1795" s="132">
        <v>0</v>
      </c>
      <c r="AA1795" s="74"/>
      <c r="AB1795" s="301">
        <v>0.31649607518796991</v>
      </c>
      <c r="AC1795" s="338">
        <f t="shared" si="958"/>
        <v>0.31649607518796991</v>
      </c>
      <c r="AD1795" s="74"/>
      <c r="AE1795" s="136">
        <v>-27.658967000000001</v>
      </c>
      <c r="AF1795" s="136">
        <v>-27.280394999999999</v>
      </c>
      <c r="AG1795" s="136">
        <v>-0.31461314000000001</v>
      </c>
      <c r="AH1795" s="136">
        <v>0</v>
      </c>
      <c r="AI1795" s="136">
        <v>0</v>
      </c>
      <c r="AJ1795" s="136">
        <v>-3.1498693000000001E-3</v>
      </c>
      <c r="AK1795" s="136">
        <v>-6.0809087999999997E-2</v>
      </c>
      <c r="AL1795" s="74"/>
      <c r="AM1795" s="133">
        <v>6.9323653000000001E-4</v>
      </c>
      <c r="AN1795" s="340">
        <f t="shared" si="959"/>
        <v>6.9323653000000001E-4</v>
      </c>
      <c r="AP1795" s="133">
        <v>1.892216E-3</v>
      </c>
      <c r="AQ1795" s="133">
        <v>1.6939475E-4</v>
      </c>
      <c r="AR1795" s="133">
        <v>-1.3683742E-3</v>
      </c>
      <c r="AS1795" s="134">
        <v>1.1344219574699997E-7</v>
      </c>
      <c r="AT1795" s="135">
        <v>6.2645986757021999E-10</v>
      </c>
      <c r="AU1795" s="135">
        <v>-0.19164904220600001</v>
      </c>
      <c r="AV1795" s="302">
        <v>2.6561515999999998E-7</v>
      </c>
      <c r="AW1795" s="302">
        <v>8.0038212000000002E-10</v>
      </c>
      <c r="AX1795" s="302">
        <v>2.1912906999999999E-14</v>
      </c>
      <c r="AY1795" s="302">
        <v>-1.2363474000000001E-10</v>
      </c>
      <c r="AZ1795" s="302">
        <v>-1.6060751999999999E-11</v>
      </c>
      <c r="BA1795" s="302">
        <v>-7.3803231000000004E-11</v>
      </c>
      <c r="BB1795" s="302">
        <v>-1.4930401000000001E-7</v>
      </c>
      <c r="BC1795" s="302">
        <v>-1.4785930000000001E-11</v>
      </c>
      <c r="BD1795" s="302">
        <v>-1.4903487000000001E-10</v>
      </c>
      <c r="BE1795" s="302">
        <v>-1.8029380999999999E-13</v>
      </c>
      <c r="BF1795" s="302">
        <v>-9.2481977999999995E-16</v>
      </c>
      <c r="BG1795" s="302">
        <v>-3.8206128000000001E-13</v>
      </c>
      <c r="BH1795" s="302">
        <v>-2.2073533999999999E-14</v>
      </c>
      <c r="BI1795" s="302">
        <v>-1.6683193000000001E-14</v>
      </c>
      <c r="BJ1795" s="302">
        <v>-1.9195123E-9</v>
      </c>
      <c r="BK1795" s="302">
        <v>-7.3594322999999996E-10</v>
      </c>
      <c r="BL1795" s="302">
        <v>-9.5213286999999994E-12</v>
      </c>
      <c r="BM1795" s="302">
        <v>-1.7062206E-5</v>
      </c>
      <c r="BN1795" s="303">
        <v>-0.19163198000000001</v>
      </c>
      <c r="BO1795" s="303">
        <v>0</v>
      </c>
      <c r="BP1795" s="303">
        <v>0</v>
      </c>
      <c r="BQ1795" s="303">
        <v>0</v>
      </c>
      <c r="BR1795" s="74"/>
      <c r="BS1795" s="144">
        <v>-2.7508687000000001E-5</v>
      </c>
      <c r="BT1795" s="144">
        <v>-1.0384945E-6</v>
      </c>
      <c r="BU1795" s="144">
        <v>8.8247504000000003E-6</v>
      </c>
      <c r="BV1795" s="144">
        <v>-1.1898462E-7</v>
      </c>
      <c r="BW1795" s="144">
        <v>-2.1678162000000001E-6</v>
      </c>
      <c r="BX1795" s="144">
        <v>-1.9021249999999999E-8</v>
      </c>
      <c r="BY1795" s="144">
        <v>-2.3128933999999999E-10</v>
      </c>
      <c r="BZ1795" s="144">
        <v>-4.1058454000000002E-8</v>
      </c>
      <c r="CA1795" s="144">
        <v>-2.3648795E-7</v>
      </c>
      <c r="CB1795" s="144">
        <v>-1.0171835999999999E-7</v>
      </c>
      <c r="CC1795" s="144">
        <v>-1.2071673000000001E-7</v>
      </c>
      <c r="CD1795" s="144">
        <v>-6.9217773E-9</v>
      </c>
      <c r="CE1795" s="144">
        <v>-2.1308788E-9</v>
      </c>
      <c r="CF1795" s="144">
        <v>-5.1551523999999999E-7</v>
      </c>
      <c r="CG1795" s="144">
        <v>-3.1879879000000002E-5</v>
      </c>
      <c r="CH1795" s="144">
        <v>-8.4461000999999995E-8</v>
      </c>
      <c r="CI1795" s="136">
        <v>0</v>
      </c>
      <c r="CJ1795" s="203"/>
      <c r="CK1795" s="201"/>
      <c r="CL1795" s="110" t="s">
        <v>6211</v>
      </c>
      <c r="CM1795" s="110"/>
      <c r="CN1795" s="110"/>
    </row>
    <row r="1796" spans="1:92" ht="14.5" customHeight="1">
      <c r="B1796" s="129" t="s">
        <v>6190</v>
      </c>
      <c r="C1796" s="127" t="s">
        <v>522</v>
      </c>
      <c r="D1796" s="127" t="s">
        <v>523</v>
      </c>
      <c r="G1796" s="74"/>
      <c r="H1796" s="74"/>
      <c r="I1796" s="74"/>
      <c r="J1796" s="74"/>
      <c r="K1796" s="74"/>
      <c r="L1796" s="74"/>
      <c r="M1796" s="74"/>
      <c r="N1796" s="74"/>
      <c r="O1796" s="74"/>
      <c r="P1796" s="74"/>
      <c r="Q1796" s="74"/>
      <c r="R1796" s="74"/>
      <c r="S1796" s="74"/>
      <c r="T1796" s="74"/>
      <c r="U1796" s="74"/>
      <c r="V1796" s="74"/>
      <c r="W1796" s="74"/>
      <c r="X1796" s="74"/>
      <c r="Y1796" s="74"/>
      <c r="Z1796" s="74"/>
      <c r="AA1796" s="74"/>
      <c r="AB1796" s="74"/>
      <c r="AC1796" s="74"/>
      <c r="AD1796" s="74"/>
      <c r="AE1796" s="74"/>
      <c r="AF1796" s="74"/>
      <c r="AG1796" s="74"/>
      <c r="AH1796" s="74"/>
      <c r="AI1796" s="74"/>
      <c r="AJ1796" s="74"/>
      <c r="AK1796" s="74"/>
      <c r="AL1796" s="74"/>
      <c r="AM1796" s="74"/>
      <c r="AN1796" s="74"/>
      <c r="AP1796" s="74"/>
      <c r="AQ1796" s="74"/>
      <c r="AR1796" s="74"/>
      <c r="AS1796" s="74"/>
      <c r="AT1796" s="74"/>
      <c r="AU1796" s="74"/>
      <c r="AV1796" s="74"/>
      <c r="AW1796" s="74"/>
      <c r="AX1796" s="74"/>
      <c r="AY1796" s="74"/>
      <c r="AZ1796" s="74"/>
      <c r="BA1796" s="74"/>
      <c r="BB1796" s="74"/>
      <c r="BC1796" s="74"/>
      <c r="BD1796" s="74"/>
      <c r="BE1796" s="74"/>
      <c r="BF1796" s="74"/>
      <c r="BG1796" s="74"/>
      <c r="BH1796" s="74"/>
      <c r="BI1796" s="74"/>
      <c r="BJ1796" s="74"/>
      <c r="BK1796" s="74"/>
      <c r="BL1796" s="74"/>
      <c r="BM1796" s="74"/>
      <c r="BN1796" s="74"/>
      <c r="BO1796" s="74"/>
      <c r="BP1796" s="74"/>
      <c r="BQ1796" s="74"/>
      <c r="BR1796" s="74"/>
      <c r="BS1796" s="74"/>
      <c r="BT1796" s="74"/>
      <c r="BU1796" s="74"/>
      <c r="BV1796" s="74"/>
      <c r="BW1796" s="74"/>
      <c r="BX1796" s="74"/>
      <c r="BY1796" s="74"/>
      <c r="BZ1796" s="74"/>
      <c r="CA1796" s="74"/>
      <c r="CB1796" s="74"/>
      <c r="CC1796" s="74"/>
      <c r="CD1796" s="74"/>
      <c r="CE1796" s="74"/>
      <c r="CF1796" s="74"/>
      <c r="CG1796" s="74"/>
      <c r="CH1796" s="74"/>
      <c r="CI1796" s="74"/>
      <c r="CJ1796" s="142"/>
      <c r="CK1796" s="202"/>
      <c r="CL1796" s="89"/>
      <c r="CM1796" s="110"/>
      <c r="CN1796" s="110"/>
    </row>
    <row r="1797" spans="1:92" ht="14.5" customHeight="1">
      <c r="A1797" s="74" t="s">
        <v>6365</v>
      </c>
      <c r="B1797" s="129" t="s">
        <v>6190</v>
      </c>
      <c r="C1797" s="130" t="str">
        <f t="shared" ref="C1797:C1803" si="960">MID(A1797,1,12)</f>
        <v>F.050.01.101</v>
      </c>
      <c r="D1797" s="131" t="s">
        <v>523</v>
      </c>
      <c r="E1797" s="129" t="s">
        <v>957</v>
      </c>
      <c r="F1797" s="132" t="s">
        <v>6366</v>
      </c>
      <c r="G1797" s="132">
        <v>-0.13598169510990002</v>
      </c>
      <c r="H1797" s="348">
        <f t="shared" ref="H1797:H1803" si="961">G1797</f>
        <v>-0.13598169510990002</v>
      </c>
      <c r="I1797" s="74"/>
      <c r="J1797" s="132">
        <v>1.8327015489999999E-3</v>
      </c>
      <c r="K1797" s="132">
        <v>-6.4112562999999974E-4</v>
      </c>
      <c r="L1797" s="300">
        <v>-1.3990110288999999E-3</v>
      </c>
      <c r="M1797" s="132">
        <v>-0.13501574</v>
      </c>
      <c r="N1797" s="132">
        <v>-3.5303781999999999E-3</v>
      </c>
      <c r="O1797" s="132">
        <v>3.4670005000000002E-3</v>
      </c>
      <c r="P1797" s="132">
        <v>2.8013575000000001E-3</v>
      </c>
      <c r="Q1797" s="132">
        <v>-7.6488440999999995E-4</v>
      </c>
      <c r="R1797" s="304">
        <v>-9.1112988E-5</v>
      </c>
      <c r="S1797" s="304">
        <v>-7.9475887999999996E-5</v>
      </c>
      <c r="T1797" s="132">
        <v>-5.2248283000000005E-4</v>
      </c>
      <c r="U1797" s="132">
        <v>-1.8745835999999999E-4</v>
      </c>
      <c r="V1797" s="132">
        <v>0</v>
      </c>
      <c r="W1797" s="132">
        <v>-1.1997721E-3</v>
      </c>
      <c r="X1797" s="304">
        <v>-3.9648644000000004E-6</v>
      </c>
      <c r="Y1797" s="132">
        <v>0</v>
      </c>
      <c r="Z1797" s="132">
        <v>0</v>
      </c>
      <c r="AA1797" s="74"/>
      <c r="AB1797" s="301">
        <v>-1.020859097744361</v>
      </c>
      <c r="AC1797" s="338">
        <f t="shared" ref="AC1797:AC1803" si="962">AB1797</f>
        <v>-1.020859097744361</v>
      </c>
      <c r="AD1797" s="74"/>
      <c r="AE1797" s="136">
        <v>-14.380368000000001</v>
      </c>
      <c r="AF1797" s="136">
        <v>-14.183541999999999</v>
      </c>
      <c r="AG1797" s="136">
        <v>-0.16357272</v>
      </c>
      <c r="AH1797" s="136">
        <v>0</v>
      </c>
      <c r="AI1797" s="136">
        <v>0</v>
      </c>
      <c r="AJ1797" s="136">
        <v>-1.6376706999999999E-3</v>
      </c>
      <c r="AK1797" s="136">
        <v>-3.1615679000000001E-2</v>
      </c>
      <c r="AL1797" s="74"/>
      <c r="AM1797" s="133">
        <v>-1.8279373000000002E-2</v>
      </c>
      <c r="AN1797" s="340">
        <f t="shared" ref="AN1797:AN1803" si="963">AM1797</f>
        <v>-1.8279373000000002E-2</v>
      </c>
      <c r="AP1797" s="133">
        <v>-1.6785977000000001E-2</v>
      </c>
      <c r="AQ1797" s="133">
        <v>-7.8195456E-4</v>
      </c>
      <c r="AR1797" s="133">
        <v>-7.1144101000000001E-4</v>
      </c>
      <c r="AS1797" s="134">
        <v>-1.0063535396033997E-6</v>
      </c>
      <c r="AT1797" s="135">
        <v>-2.89184377692254E-9</v>
      </c>
      <c r="AU1797" s="135">
        <v>-9.9641598931400011E-2</v>
      </c>
      <c r="AV1797" s="302">
        <v>-9.6196336999999996E-7</v>
      </c>
      <c r="AW1797" s="302">
        <v>-2.9030178999999999E-9</v>
      </c>
      <c r="AX1797" s="302">
        <v>-7.9291031999999999E-14</v>
      </c>
      <c r="AY1797" s="302">
        <v>-6.4279804999999994E-11</v>
      </c>
      <c r="AZ1797" s="302">
        <v>-8.3502583999999995E-12</v>
      </c>
      <c r="BA1797" s="302">
        <v>4.1237296999999999E-10</v>
      </c>
      <c r="BB1797" s="302">
        <v>-4.3349296000000002E-8</v>
      </c>
      <c r="BC1797" s="302">
        <v>5.6209293999999999E-11</v>
      </c>
      <c r="BD1797" s="302">
        <v>-3.9692569999999998E-11</v>
      </c>
      <c r="BE1797" s="302">
        <v>-9.3737818999999995E-14</v>
      </c>
      <c r="BF1797" s="302">
        <v>-4.8082954000000005E-16</v>
      </c>
      <c r="BG1797" s="302">
        <v>-1.9864016E-13</v>
      </c>
      <c r="BH1797" s="302">
        <v>-1.1476406000000001E-14</v>
      </c>
      <c r="BI1797" s="302">
        <v>-8.6738760000000004E-15</v>
      </c>
      <c r="BJ1797" s="302">
        <v>-9.9798710000000009E-10</v>
      </c>
      <c r="BK1797" s="302">
        <v>-3.8262941000000001E-10</v>
      </c>
      <c r="BL1797" s="302">
        <v>-4.9503007999999997E-12</v>
      </c>
      <c r="BM1797" s="302">
        <v>-8.8709313999999996E-6</v>
      </c>
      <c r="BN1797" s="303">
        <v>-9.9632728000000004E-2</v>
      </c>
      <c r="BO1797" s="303">
        <v>0</v>
      </c>
      <c r="BP1797" s="303">
        <v>0</v>
      </c>
      <c r="BQ1797" s="303">
        <v>0</v>
      </c>
      <c r="BR1797" s="74"/>
      <c r="BS1797" s="144">
        <v>-4.5512242999999999E-5</v>
      </c>
      <c r="BT1797" s="144">
        <v>-1.3097580000000001E-7</v>
      </c>
      <c r="BU1797" s="144">
        <v>-2.8464259999999998E-5</v>
      </c>
      <c r="BV1797" s="144">
        <v>-6.1862129999999997E-8</v>
      </c>
      <c r="BW1797" s="144">
        <v>-1.0078142E-6</v>
      </c>
      <c r="BX1797" s="144">
        <v>2.8191414E-7</v>
      </c>
      <c r="BY1797" s="144">
        <v>-1.2025126E-10</v>
      </c>
      <c r="BZ1797" s="144">
        <v>4.215481E-7</v>
      </c>
      <c r="CA1797" s="144">
        <v>-1.2295411000000001E-7</v>
      </c>
      <c r="CB1797" s="144">
        <v>-5.2885104999999997E-8</v>
      </c>
      <c r="CC1797" s="144">
        <v>-6.2762682000000002E-8</v>
      </c>
      <c r="CD1797" s="144">
        <v>-3.5987498000000001E-9</v>
      </c>
      <c r="CE1797" s="144">
        <v>-1.1078800999999999E-9</v>
      </c>
      <c r="CF1797" s="144">
        <v>3.1143974999999998E-7</v>
      </c>
      <c r="CG1797" s="144">
        <v>-1.6574891000000002E-5</v>
      </c>
      <c r="CH1797" s="144">
        <v>-4.3912711000000001E-8</v>
      </c>
      <c r="CI1797" s="136">
        <v>0</v>
      </c>
      <c r="CJ1797" s="203"/>
      <c r="CK1797" s="201"/>
      <c r="CL1797" s="110" t="s">
        <v>6367</v>
      </c>
      <c r="CM1797" s="110"/>
      <c r="CN1797" s="110"/>
    </row>
    <row r="1798" spans="1:92" ht="14.5" customHeight="1">
      <c r="A1798" s="74" t="s">
        <v>6368</v>
      </c>
      <c r="B1798" s="129" t="s">
        <v>6190</v>
      </c>
      <c r="C1798" s="130" t="str">
        <f t="shared" si="960"/>
        <v>F.050.01.102</v>
      </c>
      <c r="D1798" s="131" t="s">
        <v>523</v>
      </c>
      <c r="E1798" s="129" t="s">
        <v>957</v>
      </c>
      <c r="F1798" s="132" t="s">
        <v>6369</v>
      </c>
      <c r="G1798" s="132">
        <v>-0.1148564403971</v>
      </c>
      <c r="H1798" s="348">
        <f t="shared" si="961"/>
        <v>-0.1148564403971</v>
      </c>
      <c r="I1798" s="74"/>
      <c r="J1798" s="132">
        <v>2.6527875830000005E-3</v>
      </c>
      <c r="K1798" s="132">
        <v>7.2471352999999971E-4</v>
      </c>
      <c r="L1798" s="300">
        <v>-1.2058515101E-3</v>
      </c>
      <c r="M1798" s="132">
        <v>-0.11702809</v>
      </c>
      <c r="N1798" s="132">
        <v>-3.0600389E-3</v>
      </c>
      <c r="O1798" s="132">
        <v>4.2376267999999998E-3</v>
      </c>
      <c r="P1798" s="132">
        <v>3.4636312000000001E-3</v>
      </c>
      <c r="Q1798" s="132">
        <v>-6.6298167000000002E-4</v>
      </c>
      <c r="R1798" s="304">
        <v>-7.8974340000000003E-5</v>
      </c>
      <c r="S1798" s="304">
        <v>-6.8887606999999993E-5</v>
      </c>
      <c r="T1798" s="132">
        <v>-4.5287437000000001E-4</v>
      </c>
      <c r="U1798" s="132">
        <v>-1.6248397E-4</v>
      </c>
      <c r="V1798" s="132">
        <v>0</v>
      </c>
      <c r="W1798" s="132">
        <v>-1.0399309E-3</v>
      </c>
      <c r="X1798" s="304">
        <v>-3.4366401E-6</v>
      </c>
      <c r="Y1798" s="132">
        <v>0</v>
      </c>
      <c r="Z1798" s="132">
        <v>0</v>
      </c>
      <c r="AA1798" s="74"/>
      <c r="AB1798" s="301">
        <v>-0.87991045112781952</v>
      </c>
      <c r="AC1798" s="338">
        <f t="shared" si="962"/>
        <v>-0.87991045112781952</v>
      </c>
      <c r="AD1798" s="74"/>
      <c r="AE1798" s="136">
        <v>-12.39489</v>
      </c>
      <c r="AF1798" s="136">
        <v>-12.225239</v>
      </c>
      <c r="AG1798" s="136">
        <v>-0.14098846000000001</v>
      </c>
      <c r="AH1798" s="136">
        <v>0</v>
      </c>
      <c r="AI1798" s="136">
        <v>0</v>
      </c>
      <c r="AJ1798" s="136">
        <v>-1.4115597E-3</v>
      </c>
      <c r="AK1798" s="136">
        <v>-2.7250546E-2</v>
      </c>
      <c r="AL1798" s="74"/>
      <c r="AM1798" s="133">
        <v>-1.5540773000000001E-2</v>
      </c>
      <c r="AN1798" s="340">
        <f t="shared" si="963"/>
        <v>-1.5540773000000001E-2</v>
      </c>
      <c r="AP1798" s="133">
        <v>-1.4263303E-2</v>
      </c>
      <c r="AQ1798" s="133">
        <v>-6.6425709999999995E-4</v>
      </c>
      <c r="AR1798" s="133">
        <v>-6.1321331999999995E-4</v>
      </c>
      <c r="AS1798" s="134">
        <v>-8.5511408967959999E-7</v>
      </c>
      <c r="AT1798" s="135">
        <v>-2.4565720992748597E-9</v>
      </c>
      <c r="AU1798" s="135">
        <v>-8.5884219134000003E-2</v>
      </c>
      <c r="AV1798" s="302">
        <v>-8.291464E-7</v>
      </c>
      <c r="AW1798" s="302">
        <v>-2.5022022000000002E-9</v>
      </c>
      <c r="AX1798" s="302">
        <v>-6.8343426999999997E-14</v>
      </c>
      <c r="AY1798" s="302">
        <v>-5.5404779999999997E-11</v>
      </c>
      <c r="AZ1798" s="302">
        <v>-7.1973496E-12</v>
      </c>
      <c r="BA1798" s="302">
        <v>5.1500312000000002E-10</v>
      </c>
      <c r="BB1798" s="302">
        <v>-2.5230093999999998E-8</v>
      </c>
      <c r="BC1798" s="302">
        <v>7.1068338000000003E-11</v>
      </c>
      <c r="BD1798" s="302">
        <v>-2.0833281999999999E-11</v>
      </c>
      <c r="BE1798" s="302">
        <v>-8.0795565999999997E-14</v>
      </c>
      <c r="BF1798" s="302">
        <v>-4.1444206000000001E-16</v>
      </c>
      <c r="BG1798" s="302">
        <v>-1.7121417999999999E-13</v>
      </c>
      <c r="BH1798" s="302">
        <v>-9.8918739999999996E-15</v>
      </c>
      <c r="BI1798" s="302">
        <v>-7.4762857999999998E-15</v>
      </c>
      <c r="BJ1798" s="302">
        <v>-8.6019637999999999E-10</v>
      </c>
      <c r="BK1798" s="302">
        <v>-3.2980028999999999E-10</v>
      </c>
      <c r="BL1798" s="302">
        <v>-4.2668195000000003E-12</v>
      </c>
      <c r="BM1798" s="302">
        <v>-7.6461339999999992E-6</v>
      </c>
      <c r="BN1798" s="303">
        <v>-8.5876572999999998E-2</v>
      </c>
      <c r="BO1798" s="303">
        <v>0</v>
      </c>
      <c r="BP1798" s="303">
        <v>0</v>
      </c>
      <c r="BQ1798" s="303">
        <v>0</v>
      </c>
      <c r="BR1798" s="74"/>
      <c r="BS1798" s="144">
        <v>-3.8576214999999999E-5</v>
      </c>
      <c r="BT1798" s="144">
        <v>3.188011E-8</v>
      </c>
      <c r="BU1798" s="144">
        <v>-2.4534239E-5</v>
      </c>
      <c r="BV1798" s="144">
        <v>-5.3320910000000003E-8</v>
      </c>
      <c r="BW1798" s="144">
        <v>-8.2644434999999998E-7</v>
      </c>
      <c r="BX1798" s="144">
        <v>3.4629064999999999E-7</v>
      </c>
      <c r="BY1798" s="144">
        <v>-1.0364833E-10</v>
      </c>
      <c r="BZ1798" s="144">
        <v>5.2013270999999997E-7</v>
      </c>
      <c r="CA1798" s="144">
        <v>-1.05978E-7</v>
      </c>
      <c r="CB1798" s="144">
        <v>-4.5583331000000002E-8</v>
      </c>
      <c r="CC1798" s="144">
        <v>-5.4097123999999998E-8</v>
      </c>
      <c r="CD1798" s="144">
        <v>-3.1018753000000002E-9</v>
      </c>
      <c r="CE1798" s="144">
        <v>-9.5491663999999997E-10</v>
      </c>
      <c r="CF1798" s="144">
        <v>4.7357328999999999E-7</v>
      </c>
      <c r="CG1798" s="144">
        <v>-1.4286419E-5</v>
      </c>
      <c r="CH1798" s="144">
        <v>-3.7849742999999999E-8</v>
      </c>
      <c r="CI1798" s="136">
        <v>0</v>
      </c>
      <c r="CJ1798" s="203"/>
      <c r="CK1798" s="201"/>
      <c r="CL1798" s="110" t="s">
        <v>6367</v>
      </c>
      <c r="CM1798" s="110"/>
      <c r="CN1798" s="110"/>
    </row>
    <row r="1799" spans="1:92" ht="14.5" customHeight="1">
      <c r="A1799" s="74" t="s">
        <v>6370</v>
      </c>
      <c r="B1799" s="129" t="s">
        <v>6190</v>
      </c>
      <c r="C1799" s="130" t="str">
        <f t="shared" si="960"/>
        <v>F.050.01.103</v>
      </c>
      <c r="D1799" s="131" t="s">
        <v>523</v>
      </c>
      <c r="E1799" s="129" t="s">
        <v>957</v>
      </c>
      <c r="F1799" s="132" t="s">
        <v>6371</v>
      </c>
      <c r="G1799" s="132">
        <v>-4.8916350928999999E-2</v>
      </c>
      <c r="H1799" s="348">
        <f t="shared" si="961"/>
        <v>-4.8916350928999999E-2</v>
      </c>
      <c r="I1799" s="74"/>
      <c r="J1799" s="132">
        <v>5.2125937960000009E-3</v>
      </c>
      <c r="K1799" s="132">
        <v>4.9880270200000007E-3</v>
      </c>
      <c r="L1799" s="300">
        <v>-6.0292574499999998E-4</v>
      </c>
      <c r="M1799" s="132">
        <v>-5.8514046E-2</v>
      </c>
      <c r="N1799" s="132">
        <v>-1.5300194E-3</v>
      </c>
      <c r="O1799" s="132">
        <v>6.7444836000000001E-3</v>
      </c>
      <c r="P1799" s="132">
        <v>5.6180155999999998E-3</v>
      </c>
      <c r="Q1799" s="132">
        <v>-3.3149082999999998E-4</v>
      </c>
      <c r="R1799" s="304">
        <v>-3.9487170000000002E-5</v>
      </c>
      <c r="S1799" s="304">
        <v>-3.4443804000000001E-5</v>
      </c>
      <c r="T1799" s="132">
        <v>-2.2643718E-4</v>
      </c>
      <c r="U1799" s="304">
        <v>-8.1241984999999998E-5</v>
      </c>
      <c r="V1799" s="132">
        <v>0</v>
      </c>
      <c r="W1799" s="132">
        <v>-5.1996544000000003E-4</v>
      </c>
      <c r="X1799" s="304">
        <v>-1.7183200000000001E-6</v>
      </c>
      <c r="Y1799" s="132">
        <v>0</v>
      </c>
      <c r="Z1799" s="132">
        <v>0</v>
      </c>
      <c r="AA1799" s="74"/>
      <c r="AB1799" s="301">
        <v>-0.43995523308270673</v>
      </c>
      <c r="AC1799" s="338">
        <f t="shared" si="962"/>
        <v>-0.43995523308270673</v>
      </c>
      <c r="AD1799" s="74"/>
      <c r="AE1799" s="136">
        <v>-6.1974450000000001</v>
      </c>
      <c r="AF1799" s="136">
        <v>-6.1126196999999998</v>
      </c>
      <c r="AG1799" s="136">
        <v>-7.0494231000000004E-2</v>
      </c>
      <c r="AH1799" s="136">
        <v>0</v>
      </c>
      <c r="AI1799" s="136">
        <v>0</v>
      </c>
      <c r="AJ1799" s="136">
        <v>-7.0577984999999998E-4</v>
      </c>
      <c r="AK1799" s="136">
        <v>-1.3625273E-2</v>
      </c>
      <c r="AL1799" s="74"/>
      <c r="AM1799" s="133">
        <v>-6.9925448000000001E-3</v>
      </c>
      <c r="AN1799" s="340">
        <f t="shared" si="963"/>
        <v>-6.9925448000000001E-3</v>
      </c>
      <c r="AP1799" s="133">
        <v>-6.3890604000000004E-3</v>
      </c>
      <c r="AQ1799" s="133">
        <v>-2.9687772000000002E-4</v>
      </c>
      <c r="AR1799" s="133">
        <v>-3.0660665999999998E-4</v>
      </c>
      <c r="AS1799" s="134">
        <v>-3.8303719483480005E-7</v>
      </c>
      <c r="AT1799" s="135">
        <v>-1.0979205486899302E-9</v>
      </c>
      <c r="AU1799" s="135">
        <v>-4.2942109067000002E-2</v>
      </c>
      <c r="AV1799" s="302">
        <v>-4.145732E-7</v>
      </c>
      <c r="AW1799" s="302">
        <v>-1.2511011000000001E-9</v>
      </c>
      <c r="AX1799" s="302">
        <v>-3.4171714000000002E-14</v>
      </c>
      <c r="AY1799" s="302">
        <v>-2.7702389999999999E-11</v>
      </c>
      <c r="AZ1799" s="302">
        <v>-3.5986748E-12</v>
      </c>
      <c r="BA1799" s="302">
        <v>8.3535156000000004E-10</v>
      </c>
      <c r="BB1799" s="302">
        <v>3.1326953000000001E-8</v>
      </c>
      <c r="BC1799" s="302">
        <v>1.1744916999999999E-10</v>
      </c>
      <c r="BD1799" s="302">
        <v>3.8033859000000002E-11</v>
      </c>
      <c r="BE1799" s="302">
        <v>-4.0397782999999999E-14</v>
      </c>
      <c r="BF1799" s="302">
        <v>-2.0722103E-16</v>
      </c>
      <c r="BG1799" s="302">
        <v>-8.5607091999999994E-14</v>
      </c>
      <c r="BH1799" s="302">
        <v>-4.9459369999999998E-15</v>
      </c>
      <c r="BI1799" s="302">
        <v>-3.7381428999999999E-15</v>
      </c>
      <c r="BJ1799" s="302">
        <v>-4.3009819E-10</v>
      </c>
      <c r="BK1799" s="302">
        <v>-1.6490014E-10</v>
      </c>
      <c r="BL1799" s="302">
        <v>-2.1334098000000002E-12</v>
      </c>
      <c r="BM1799" s="302">
        <v>-3.8230669999999996E-6</v>
      </c>
      <c r="BN1799" s="303">
        <v>-4.2938285999999999E-2</v>
      </c>
      <c r="BO1799" s="303">
        <v>0</v>
      </c>
      <c r="BP1799" s="303">
        <v>0</v>
      </c>
      <c r="BQ1799" s="303">
        <v>0</v>
      </c>
      <c r="BR1799" s="74"/>
      <c r="BS1799" s="144">
        <v>-1.6926183000000001E-5</v>
      </c>
      <c r="BT1799" s="144">
        <v>5.4021646999999996E-7</v>
      </c>
      <c r="BU1799" s="144">
        <v>-1.2267119E-5</v>
      </c>
      <c r="BV1799" s="144">
        <v>-2.6660455000000001E-8</v>
      </c>
      <c r="BW1799" s="144">
        <v>-2.6031879E-7</v>
      </c>
      <c r="BX1799" s="144">
        <v>5.4723465999999997E-7</v>
      </c>
      <c r="BY1799" s="144">
        <v>-5.1824167000000003E-11</v>
      </c>
      <c r="BZ1799" s="144">
        <v>8.2785346E-7</v>
      </c>
      <c r="CA1799" s="144">
        <v>-5.2989002E-8</v>
      </c>
      <c r="CB1799" s="144">
        <v>-2.2791664999999999E-8</v>
      </c>
      <c r="CC1799" s="144">
        <v>-2.7048561999999999E-8</v>
      </c>
      <c r="CD1799" s="144">
        <v>-1.5509376999999999E-9</v>
      </c>
      <c r="CE1799" s="144">
        <v>-4.7745831999999998E-10</v>
      </c>
      <c r="CF1799" s="144">
        <v>9.7965487999999993E-7</v>
      </c>
      <c r="CG1799" s="144">
        <v>-7.1432092999999999E-6</v>
      </c>
      <c r="CH1799" s="144">
        <v>-1.8924872000000001E-8</v>
      </c>
      <c r="CI1799" s="136">
        <v>0</v>
      </c>
      <c r="CJ1799" s="203"/>
      <c r="CK1799" s="201"/>
      <c r="CL1799" s="110" t="s">
        <v>6367</v>
      </c>
      <c r="CM1799" s="110"/>
      <c r="CN1799" s="110"/>
    </row>
    <row r="1800" spans="1:92" ht="14.5" customHeight="1">
      <c r="A1800" s="74" t="s">
        <v>6372</v>
      </c>
      <c r="B1800" s="129" t="s">
        <v>6190</v>
      </c>
      <c r="C1800" s="130" t="str">
        <f t="shared" si="960"/>
        <v>F.050.01.104</v>
      </c>
      <c r="D1800" s="131" t="s">
        <v>523</v>
      </c>
      <c r="E1800" s="129" t="s">
        <v>957</v>
      </c>
      <c r="F1800" s="132" t="s">
        <v>6373</v>
      </c>
      <c r="G1800" s="132">
        <v>-9.4097525149499997E-2</v>
      </c>
      <c r="H1800" s="348">
        <f t="shared" si="961"/>
        <v>-9.4097525149499997E-2</v>
      </c>
      <c r="I1800" s="74"/>
      <c r="J1800" s="132">
        <v>3.4586525779999999E-3</v>
      </c>
      <c r="K1800" s="132">
        <v>2.0668678100000002E-3</v>
      </c>
      <c r="L1800" s="300">
        <v>-1.0160415375000001E-3</v>
      </c>
      <c r="M1800" s="132">
        <v>-0.11377731000000001</v>
      </c>
      <c r="N1800" s="132">
        <v>-2.9750378000000001E-3</v>
      </c>
      <c r="O1800" s="132">
        <v>4.3768966999999997E-3</v>
      </c>
      <c r="P1800" s="132">
        <v>3.5833192999999998E-3</v>
      </c>
      <c r="Q1800" s="132">
        <v>-6.4456550999999996E-4</v>
      </c>
      <c r="R1800" s="304">
        <v>-7.6780608000000003E-5</v>
      </c>
      <c r="S1800" s="304">
        <v>-6.6974063000000005E-5</v>
      </c>
      <c r="T1800" s="132">
        <v>-4.4029452000000002E-4</v>
      </c>
      <c r="U1800" s="132">
        <v>-1.5797053E-4</v>
      </c>
      <c r="V1800" s="132">
        <v>0</v>
      </c>
      <c r="W1800" s="132">
        <v>-1.0110439E-3</v>
      </c>
      <c r="X1800" s="304">
        <v>-3.3411779000000002E-6</v>
      </c>
      <c r="Y1800" s="132">
        <v>0</v>
      </c>
      <c r="Z1800" s="132">
        <v>0</v>
      </c>
      <c r="AA1800" s="74"/>
      <c r="AB1800" s="301">
        <v>-0.74140604511278185</v>
      </c>
      <c r="AC1800" s="338">
        <f t="shared" si="962"/>
        <v>-0.74140604511278185</v>
      </c>
      <c r="AD1800" s="74"/>
      <c r="AE1800" s="136">
        <v>-10.443842</v>
      </c>
      <c r="AF1800" s="136">
        <v>-10.300896</v>
      </c>
      <c r="AG1800" s="136">
        <v>-0.11879583000000001</v>
      </c>
      <c r="AH1800" s="136">
        <v>0</v>
      </c>
      <c r="AI1800" s="136">
        <v>0</v>
      </c>
      <c r="AJ1800" s="136">
        <v>-1.1893697E-3</v>
      </c>
      <c r="AK1800" s="136">
        <v>-2.2961108000000001E-2</v>
      </c>
      <c r="AL1800" s="74"/>
      <c r="AM1800" s="133">
        <v>-1.2849664E-2</v>
      </c>
      <c r="AN1800" s="340">
        <f t="shared" si="963"/>
        <v>-1.2849664E-2</v>
      </c>
      <c r="AP1800" s="133">
        <v>-1.1784375E-2</v>
      </c>
      <c r="AQ1800" s="133">
        <v>-5.4860062000000002E-4</v>
      </c>
      <c r="AR1800" s="133">
        <v>-5.1668899999999997E-4</v>
      </c>
      <c r="AS1800" s="134">
        <v>-7.0649728462039999E-7</v>
      </c>
      <c r="AT1800" s="135">
        <v>-2.0288484240006095E-9</v>
      </c>
      <c r="AU1800" s="135">
        <v>-7.2365406575900001E-2</v>
      </c>
      <c r="AV1800" s="302">
        <v>-6.9863260999999999E-7</v>
      </c>
      <c r="AW1800" s="302">
        <v>-2.1083370000000001E-9</v>
      </c>
      <c r="AX1800" s="302">
        <v>-5.7585665999999995E-14</v>
      </c>
      <c r="AY1800" s="302">
        <v>-4.6683656999999998E-11</v>
      </c>
      <c r="AZ1800" s="302">
        <v>-6.0644333999999998E-12</v>
      </c>
      <c r="BA1800" s="302">
        <v>6.1585354999999999E-10</v>
      </c>
      <c r="BB1800" s="302">
        <v>-7.4250977E-9</v>
      </c>
      <c r="BC1800" s="302">
        <v>8.5669710999999995E-11</v>
      </c>
      <c r="BD1800" s="302">
        <v>-2.3010338000000001E-12</v>
      </c>
      <c r="BE1800" s="302">
        <v>-6.8077746000000001E-14</v>
      </c>
      <c r="BF1800" s="302">
        <v>-3.4920581000000002E-16</v>
      </c>
      <c r="BG1800" s="302">
        <v>-1.4426380000000001E-13</v>
      </c>
      <c r="BH1800" s="302">
        <v>-8.3348197999999993E-15</v>
      </c>
      <c r="BI1800" s="302">
        <v>-6.2994630000000003E-15</v>
      </c>
      <c r="BJ1800" s="302">
        <v>-7.2479510000000001E-10</v>
      </c>
      <c r="BK1800" s="302">
        <v>-2.7788727999999999E-10</v>
      </c>
      <c r="BL1800" s="302">
        <v>-3.5951905E-12</v>
      </c>
      <c r="BM1800" s="302">
        <v>-6.4425759000000002E-6</v>
      </c>
      <c r="BN1800" s="303">
        <v>-7.2358963999999998E-2</v>
      </c>
      <c r="BO1800" s="303">
        <v>0</v>
      </c>
      <c r="BP1800" s="303">
        <v>0</v>
      </c>
      <c r="BQ1800" s="303">
        <v>0</v>
      </c>
      <c r="BR1800" s="74"/>
      <c r="BS1800" s="144">
        <v>-3.1760463999999997E-5</v>
      </c>
      <c r="BT1800" s="144">
        <v>1.9191192999999999E-7</v>
      </c>
      <c r="BU1800" s="144">
        <v>-2.0672368000000001E-5</v>
      </c>
      <c r="BV1800" s="144">
        <v>-4.4927804000000001E-8</v>
      </c>
      <c r="BW1800" s="144">
        <v>-6.4821963999999998E-7</v>
      </c>
      <c r="BX1800" s="144">
        <v>4.095508E-7</v>
      </c>
      <c r="BY1800" s="144">
        <v>-8.7333318E-11</v>
      </c>
      <c r="BZ1800" s="144">
        <v>6.1700775999999996E-7</v>
      </c>
      <c r="CA1800" s="144">
        <v>-8.9296280999999995E-8</v>
      </c>
      <c r="CB1800" s="144">
        <v>-3.8408177000000002E-8</v>
      </c>
      <c r="CC1800" s="144">
        <v>-4.5581835999999998E-8</v>
      </c>
      <c r="CD1800" s="144">
        <v>-2.6136171999999998E-9</v>
      </c>
      <c r="CE1800" s="144">
        <v>-8.0460567999999996E-10</v>
      </c>
      <c r="CF1800" s="144">
        <v>6.3289527E-7</v>
      </c>
      <c r="CG1800" s="144">
        <v>-1.2037631E-5</v>
      </c>
      <c r="CH1800" s="144">
        <v>-3.1891913000000001E-8</v>
      </c>
      <c r="CI1800" s="136">
        <v>0</v>
      </c>
      <c r="CJ1800" s="203"/>
      <c r="CK1800" s="201"/>
      <c r="CL1800" s="110" t="s">
        <v>6367</v>
      </c>
    </row>
    <row r="1801" spans="1:92" ht="14.5" customHeight="1">
      <c r="A1801" s="74" t="s">
        <v>6374</v>
      </c>
      <c r="B1801" s="129" t="s">
        <v>6190</v>
      </c>
      <c r="C1801" s="130" t="str">
        <f t="shared" si="960"/>
        <v>F.050.01.105</v>
      </c>
      <c r="D1801" s="131" t="s">
        <v>523</v>
      </c>
      <c r="E1801" s="129" t="s">
        <v>957</v>
      </c>
      <c r="F1801" s="132" t="s">
        <v>6375</v>
      </c>
      <c r="G1801" s="132">
        <v>-0.1434929287559</v>
      </c>
      <c r="H1801" s="348">
        <f t="shared" si="961"/>
        <v>-0.1434929287559</v>
      </c>
      <c r="I1801" s="74"/>
      <c r="J1801" s="132">
        <v>1.8210960119999996E-3</v>
      </c>
      <c r="K1801" s="132">
        <v>-8.0586630999999998E-4</v>
      </c>
      <c r="L1801" s="300">
        <v>-1.4738184579E-3</v>
      </c>
      <c r="M1801" s="132">
        <v>-0.13761636999999999</v>
      </c>
      <c r="N1801" s="132">
        <v>-3.5983790000000001E-3</v>
      </c>
      <c r="O1801" s="132">
        <v>3.7198105999999998E-3</v>
      </c>
      <c r="P1801" s="132">
        <v>3.0116070999999999E-3</v>
      </c>
      <c r="Q1801" s="132">
        <v>-7.7961733000000001E-4</v>
      </c>
      <c r="R1801" s="304">
        <v>-9.2867973000000005E-5</v>
      </c>
      <c r="S1801" s="304">
        <v>-8.1006723000000001E-5</v>
      </c>
      <c r="T1801" s="132">
        <v>-5.3254671000000004E-4</v>
      </c>
      <c r="U1801" s="132">
        <v>-1.9106911E-4</v>
      </c>
      <c r="V1801" s="132">
        <v>0</v>
      </c>
      <c r="W1801" s="132">
        <v>-1.2228816999999999E-3</v>
      </c>
      <c r="X1801" s="304">
        <v>-4.0412341999999999E-6</v>
      </c>
      <c r="Y1801" s="132">
        <v>0</v>
      </c>
      <c r="Z1801" s="132">
        <v>0</v>
      </c>
      <c r="AA1801" s="74"/>
      <c r="AB1801" s="301">
        <v>-1.0754461654135339</v>
      </c>
      <c r="AC1801" s="338">
        <f t="shared" si="962"/>
        <v>-1.0754461654135339</v>
      </c>
      <c r="AD1801" s="74"/>
      <c r="AE1801" s="136">
        <v>-15.14931</v>
      </c>
      <c r="AF1801" s="136">
        <v>-14.941959000000001</v>
      </c>
      <c r="AG1801" s="136">
        <v>-0.17231922999999999</v>
      </c>
      <c r="AH1801" s="136">
        <v>0</v>
      </c>
      <c r="AI1801" s="136">
        <v>0</v>
      </c>
      <c r="AJ1801" s="136">
        <v>-1.7252395999999999E-3</v>
      </c>
      <c r="AK1801" s="136">
        <v>-3.3306222000000003E-2</v>
      </c>
      <c r="AL1801" s="74"/>
      <c r="AM1801" s="133">
        <v>-1.9278739E-2</v>
      </c>
      <c r="AN1801" s="340">
        <f t="shared" si="963"/>
        <v>-1.9278739E-2</v>
      </c>
      <c r="AP1801" s="133">
        <v>-1.7704495000000001E-2</v>
      </c>
      <c r="AQ1801" s="133">
        <v>-8.2476116000000004E-4</v>
      </c>
      <c r="AR1801" s="133">
        <v>-7.4948294999999999E-4</v>
      </c>
      <c r="AS1801" s="134">
        <v>-1.0614205870235998E-6</v>
      </c>
      <c r="AT1801" s="135">
        <v>-3.0501521986639004E-9</v>
      </c>
      <c r="AU1801" s="135">
        <v>-0.1049696052749</v>
      </c>
      <c r="AV1801" s="302">
        <v>-1.0134012E-6</v>
      </c>
      <c r="AW1801" s="302">
        <v>-3.0582471000000002E-9</v>
      </c>
      <c r="AX1801" s="302">
        <v>-8.3530855999999996E-14</v>
      </c>
      <c r="AY1801" s="302">
        <v>-6.7716953000000005E-11</v>
      </c>
      <c r="AZ1801" s="302">
        <v>-8.7967606000000005E-12</v>
      </c>
      <c r="BA1801" s="302">
        <v>4.1812602999999998E-10</v>
      </c>
      <c r="BB1801" s="302">
        <v>-4.6906558999999999E-8</v>
      </c>
      <c r="BC1801" s="302">
        <v>5.6904635999999999E-11</v>
      </c>
      <c r="BD1801" s="302">
        <v>-4.3181456E-11</v>
      </c>
      <c r="BE1801" s="302">
        <v>-9.8750137000000003E-14</v>
      </c>
      <c r="BF1801" s="302">
        <v>-5.0654029999999999E-16</v>
      </c>
      <c r="BG1801" s="302">
        <v>-2.0926177999999999E-13</v>
      </c>
      <c r="BH1801" s="302">
        <v>-1.2090067999999999E-14</v>
      </c>
      <c r="BI1801" s="302">
        <v>-9.1376826000000001E-15</v>
      </c>
      <c r="BJ1801" s="302">
        <v>-1.0513511E-9</v>
      </c>
      <c r="BK1801" s="302">
        <v>-4.0308923999999998E-10</v>
      </c>
      <c r="BL1801" s="302">
        <v>-5.2150016E-12</v>
      </c>
      <c r="BM1801" s="302">
        <v>-9.3452749000000001E-6</v>
      </c>
      <c r="BN1801" s="303">
        <v>-0.10496026</v>
      </c>
      <c r="BO1801" s="303">
        <v>0</v>
      </c>
      <c r="BP1801" s="303">
        <v>0</v>
      </c>
      <c r="BQ1801" s="303">
        <v>0</v>
      </c>
      <c r="BR1801" s="74"/>
      <c r="BS1801" s="144">
        <v>-4.8012473000000001E-5</v>
      </c>
      <c r="BT1801" s="144">
        <v>-1.5276556E-7</v>
      </c>
      <c r="BU1801" s="144">
        <v>-2.9986291999999999E-5</v>
      </c>
      <c r="BV1801" s="144">
        <v>-6.5170002000000001E-8</v>
      </c>
      <c r="BW1801" s="144">
        <v>-1.0660161E-6</v>
      </c>
      <c r="BX1801" s="144">
        <v>2.8643806000000002E-7</v>
      </c>
      <c r="BY1801" s="144">
        <v>-1.266813E-10</v>
      </c>
      <c r="BZ1801" s="144">
        <v>4.2807558000000001E-7</v>
      </c>
      <c r="CA1801" s="144">
        <v>-1.2952866999999999E-7</v>
      </c>
      <c r="CB1801" s="144">
        <v>-5.5712959999999998E-8</v>
      </c>
      <c r="CC1801" s="144">
        <v>-6.6118706999999994E-8</v>
      </c>
      <c r="CD1801" s="144">
        <v>-3.7911808999999996E-9</v>
      </c>
      <c r="CE1801" s="144">
        <v>-1.1671203000000001E-9</v>
      </c>
      <c r="CF1801" s="144">
        <v>3.0714170999999999E-7</v>
      </c>
      <c r="CG1801" s="144">
        <v>-1.7461178000000001E-5</v>
      </c>
      <c r="CH1801" s="144">
        <v>-4.6260796999999998E-8</v>
      </c>
      <c r="CI1801" s="136">
        <v>0</v>
      </c>
      <c r="CJ1801" s="203"/>
      <c r="CK1801" s="201"/>
      <c r="CL1801" s="110" t="s">
        <v>6367</v>
      </c>
    </row>
    <row r="1802" spans="1:92" ht="14.5" customHeight="1">
      <c r="A1802" s="74" t="s">
        <v>6376</v>
      </c>
      <c r="B1802" s="129" t="s">
        <v>6190</v>
      </c>
      <c r="C1802" s="130" t="str">
        <f t="shared" si="960"/>
        <v>F.050.01.106</v>
      </c>
      <c r="D1802" s="131" t="s">
        <v>523</v>
      </c>
      <c r="E1802" s="129" t="s">
        <v>957</v>
      </c>
      <c r="F1802" s="132" t="s">
        <v>6377</v>
      </c>
      <c r="G1802" s="132">
        <v>-0.12151289035450001</v>
      </c>
      <c r="H1802" s="348">
        <f t="shared" si="961"/>
        <v>-0.12151289035450001</v>
      </c>
      <c r="I1802" s="74"/>
      <c r="J1802" s="132">
        <v>2.67436472E-3</v>
      </c>
      <c r="K1802" s="132">
        <v>6.1523814999999977E-4</v>
      </c>
      <c r="L1802" s="300">
        <v>-1.2728432245E-3</v>
      </c>
      <c r="M1802" s="132">
        <v>-0.11811169000000001</v>
      </c>
      <c r="N1802" s="132">
        <v>-3.0883725E-3</v>
      </c>
      <c r="O1802" s="132">
        <v>4.5554295999999999E-3</v>
      </c>
      <c r="P1802" s="132">
        <v>3.7297352000000001E-3</v>
      </c>
      <c r="Q1802" s="132">
        <v>-6.6912039E-4</v>
      </c>
      <c r="R1802" s="304">
        <v>-7.9705582999999998E-5</v>
      </c>
      <c r="S1802" s="304">
        <v>-6.9525456000000003E-5</v>
      </c>
      <c r="T1802" s="132">
        <v>-4.5706765000000002E-4</v>
      </c>
      <c r="U1802" s="132">
        <v>-1.6398844999999999E-4</v>
      </c>
      <c r="V1802" s="132">
        <v>0</v>
      </c>
      <c r="W1802" s="132">
        <v>-1.0495598999999999E-3</v>
      </c>
      <c r="X1802" s="304">
        <v>-3.4684608E-6</v>
      </c>
      <c r="Y1802" s="132">
        <v>0</v>
      </c>
      <c r="Z1802" s="132">
        <v>0</v>
      </c>
      <c r="AA1802" s="74"/>
      <c r="AB1802" s="301">
        <v>-0.92879436090225564</v>
      </c>
      <c r="AC1802" s="338">
        <f t="shared" si="962"/>
        <v>-0.92879436090225564</v>
      </c>
      <c r="AD1802" s="74"/>
      <c r="AE1802" s="136">
        <v>-13.083494999999999</v>
      </c>
      <c r="AF1802" s="136">
        <v>-12.904419000000001</v>
      </c>
      <c r="AG1802" s="136">
        <v>-0.14882115000000001</v>
      </c>
      <c r="AH1802" s="136">
        <v>0</v>
      </c>
      <c r="AI1802" s="136">
        <v>0</v>
      </c>
      <c r="AJ1802" s="136">
        <v>-1.4899797E-3</v>
      </c>
      <c r="AK1802" s="136">
        <v>-2.8764464999999999E-2</v>
      </c>
      <c r="AL1802" s="74"/>
      <c r="AM1802" s="133">
        <v>-1.6429328999999999E-2</v>
      </c>
      <c r="AN1802" s="340">
        <f t="shared" si="963"/>
        <v>-1.6429328999999999E-2</v>
      </c>
      <c r="AP1802" s="133">
        <v>-1.5079746999999999E-2</v>
      </c>
      <c r="AQ1802" s="133">
        <v>-7.0230137000000005E-4</v>
      </c>
      <c r="AR1802" s="133">
        <v>-6.4728072999999998E-4</v>
      </c>
      <c r="AS1802" s="134">
        <v>-9.0406157877530007E-7</v>
      </c>
      <c r="AT1802" s="135">
        <v>-2.5972683480976194E-9</v>
      </c>
      <c r="AU1802" s="135">
        <v>-9.0655564919200002E-2</v>
      </c>
      <c r="AV1802" s="302">
        <v>-8.7521008999999997E-7</v>
      </c>
      <c r="AW1802" s="302">
        <v>-2.6412134000000001E-9</v>
      </c>
      <c r="AX1802" s="302">
        <v>-7.2140283999999995E-14</v>
      </c>
      <c r="AY1802" s="302">
        <v>-5.8482822999999996E-11</v>
      </c>
      <c r="AZ1802" s="302">
        <v>-7.5972023000000005E-12</v>
      </c>
      <c r="BA1802" s="302">
        <v>5.2490885000000005E-10</v>
      </c>
      <c r="BB1802" s="302">
        <v>-2.8054209999999998E-8</v>
      </c>
      <c r="BC1802" s="302">
        <v>7.2364912999999995E-11</v>
      </c>
      <c r="BD1802" s="302">
        <v>-2.3559075E-11</v>
      </c>
      <c r="BE1802" s="302">
        <v>-8.5284208999999997E-14</v>
      </c>
      <c r="BF1802" s="302">
        <v>-4.3746662E-16</v>
      </c>
      <c r="BG1802" s="302">
        <v>-1.8072608E-13</v>
      </c>
      <c r="BH1802" s="302">
        <v>-1.0441423E-14</v>
      </c>
      <c r="BI1802" s="302">
        <v>-7.8916350000000007E-15</v>
      </c>
      <c r="BJ1802" s="302">
        <v>-9.0798507000000005E-10</v>
      </c>
      <c r="BK1802" s="302">
        <v>-3.4812252999999998E-10</v>
      </c>
      <c r="BL1802" s="302">
        <v>-4.5038649999999998E-12</v>
      </c>
      <c r="BM1802" s="302">
        <v>-8.0709191999999994E-6</v>
      </c>
      <c r="BN1802" s="303">
        <v>-9.0647493999999995E-2</v>
      </c>
      <c r="BO1802" s="303">
        <v>0</v>
      </c>
      <c r="BP1802" s="303">
        <v>0</v>
      </c>
      <c r="BQ1802" s="303">
        <v>0</v>
      </c>
      <c r="BR1802" s="74"/>
      <c r="BS1802" s="144">
        <v>-4.0795795E-5</v>
      </c>
      <c r="BT1802" s="144">
        <v>1.6679898999999999E-8</v>
      </c>
      <c r="BU1802" s="144">
        <v>-2.5897251999999999E-5</v>
      </c>
      <c r="BV1802" s="144">
        <v>-5.6283182999999997E-8</v>
      </c>
      <c r="BW1802" s="144">
        <v>-8.7730755999999995E-7</v>
      </c>
      <c r="BX1802" s="144">
        <v>3.5341939000000001E-7</v>
      </c>
      <c r="BY1802" s="144">
        <v>-1.0940657E-10</v>
      </c>
      <c r="BZ1802" s="144">
        <v>5.3064917000000001E-7</v>
      </c>
      <c r="CA1802" s="144">
        <v>-1.1186567E-7</v>
      </c>
      <c r="CB1802" s="144">
        <v>-4.8115738000000001E-8</v>
      </c>
      <c r="CC1802" s="144">
        <v>-5.7102519999999998E-8</v>
      </c>
      <c r="CD1802" s="144">
        <v>-3.2742016999999998E-9</v>
      </c>
      <c r="CE1802" s="144">
        <v>-1.0079676E-9</v>
      </c>
      <c r="CF1802" s="144">
        <v>4.7583556999999998E-7</v>
      </c>
      <c r="CG1802" s="144">
        <v>-1.5080108999999999E-5</v>
      </c>
      <c r="CH1802" s="144">
        <v>-3.9952506999999999E-8</v>
      </c>
      <c r="CI1802" s="136">
        <v>0</v>
      </c>
      <c r="CJ1802" s="203"/>
      <c r="CK1802" s="201"/>
      <c r="CL1802" s="110" t="s">
        <v>6367</v>
      </c>
      <c r="CM1802" s="110"/>
      <c r="CN1802" s="110"/>
    </row>
    <row r="1803" spans="1:92" ht="14.5" customHeight="1">
      <c r="A1803" s="74" t="s">
        <v>6378</v>
      </c>
      <c r="B1803" s="129" t="s">
        <v>6190</v>
      </c>
      <c r="C1803" s="130" t="str">
        <f t="shared" si="960"/>
        <v>F.050.01.107</v>
      </c>
      <c r="D1803" s="131" t="s">
        <v>523</v>
      </c>
      <c r="E1803" s="129" t="s">
        <v>957</v>
      </c>
      <c r="F1803" s="132" t="s">
        <v>6379</v>
      </c>
      <c r="G1803" s="132">
        <v>-5.2397908748600001E-2</v>
      </c>
      <c r="H1803" s="348">
        <f t="shared" si="961"/>
        <v>-5.2397908748600001E-2</v>
      </c>
      <c r="I1803" s="74"/>
      <c r="J1803" s="132">
        <v>5.3574208329999996E-3</v>
      </c>
      <c r="K1803" s="132">
        <v>5.0838221600000002E-3</v>
      </c>
      <c r="L1803" s="300">
        <v>-6.4088774159999997E-4</v>
      </c>
      <c r="M1803" s="132">
        <v>-5.9164201999999999E-2</v>
      </c>
      <c r="N1803" s="132">
        <v>-1.5470195999999999E-3</v>
      </c>
      <c r="O1803" s="132">
        <v>7.0808557000000003E-3</v>
      </c>
      <c r="P1803" s="132">
        <v>5.9000779999999996E-3</v>
      </c>
      <c r="Q1803" s="132">
        <v>-3.3517406999999998E-4</v>
      </c>
      <c r="R1803" s="304">
        <v>-3.9925916E-5</v>
      </c>
      <c r="S1803" s="304">
        <v>-3.4826512999999998E-5</v>
      </c>
      <c r="T1803" s="132">
        <v>-2.2895315E-4</v>
      </c>
      <c r="U1803" s="304">
        <v>-8.2144673999999995E-5</v>
      </c>
      <c r="V1803" s="132">
        <v>0</v>
      </c>
      <c r="W1803" s="132">
        <v>-5.2574284000000005E-4</v>
      </c>
      <c r="X1803" s="304">
        <v>-1.7374124999999999E-6</v>
      </c>
      <c r="Y1803" s="132">
        <v>0</v>
      </c>
      <c r="Z1803" s="132">
        <v>0</v>
      </c>
      <c r="AA1803" s="74"/>
      <c r="AB1803" s="301">
        <v>-0.46765612030075188</v>
      </c>
      <c r="AC1803" s="338">
        <f t="shared" si="962"/>
        <v>-0.46765612030075188</v>
      </c>
      <c r="AD1803" s="74"/>
      <c r="AE1803" s="136">
        <v>-6.5876545000000002</v>
      </c>
      <c r="AF1803" s="136">
        <v>-6.4974883999999999</v>
      </c>
      <c r="AG1803" s="136">
        <v>-7.4932756000000003E-2</v>
      </c>
      <c r="AH1803" s="136">
        <v>0</v>
      </c>
      <c r="AI1803" s="136">
        <v>0</v>
      </c>
      <c r="AJ1803" s="136">
        <v>-7.5021783999999997E-4</v>
      </c>
      <c r="AK1803" s="136">
        <v>-1.448316E-2</v>
      </c>
      <c r="AL1803" s="74"/>
      <c r="AM1803" s="133">
        <v>-7.4695192000000001E-3</v>
      </c>
      <c r="AN1803" s="340">
        <f t="shared" si="963"/>
        <v>-7.4695192000000001E-3</v>
      </c>
      <c r="AP1803" s="133">
        <v>-6.8263743000000002E-3</v>
      </c>
      <c r="AQ1803" s="133">
        <v>-3.1723336000000002E-4</v>
      </c>
      <c r="AR1803" s="133">
        <v>-3.2591153000000001E-4</v>
      </c>
      <c r="AS1803" s="134">
        <v>-4.0925505760199999E-7</v>
      </c>
      <c r="AT1803" s="135">
        <v>-1.1732002495045799E-9</v>
      </c>
      <c r="AU1803" s="135">
        <v>-4.5645871778600002E-2</v>
      </c>
      <c r="AV1803" s="302">
        <v>-4.4067596000000001E-7</v>
      </c>
      <c r="AW1803" s="302">
        <v>-1.3298740999999999E-9</v>
      </c>
      <c r="AX1803" s="302">
        <v>-3.6323266000000002E-14</v>
      </c>
      <c r="AY1803" s="302">
        <v>-2.9446614000000003E-11</v>
      </c>
      <c r="AZ1803" s="302">
        <v>-3.8252579999999999E-12</v>
      </c>
      <c r="BA1803" s="302">
        <v>8.6068147E-10</v>
      </c>
      <c r="BB1803" s="302">
        <v>3.1225954000000003E-8</v>
      </c>
      <c r="BC1803" s="302">
        <v>1.2097889E-10</v>
      </c>
      <c r="BD1803" s="302">
        <v>3.8142408999999998E-11</v>
      </c>
      <c r="BE1803" s="302">
        <v>-4.2941347000000002E-14</v>
      </c>
      <c r="BF1803" s="302">
        <v>-2.2026827999999999E-16</v>
      </c>
      <c r="BG1803" s="302">
        <v>-9.0997167999999996E-14</v>
      </c>
      <c r="BH1803" s="302">
        <v>-5.2573478999999997E-15</v>
      </c>
      <c r="BI1803" s="302">
        <v>-3.9735073999999998E-15</v>
      </c>
      <c r="BJ1803" s="302">
        <v>-4.5717844999999999E-10</v>
      </c>
      <c r="BK1803" s="302">
        <v>-1.7528275000000001E-10</v>
      </c>
      <c r="BL1803" s="302">
        <v>-2.2677356000000001E-12</v>
      </c>
      <c r="BM1803" s="302">
        <v>-4.0637786000000003E-6</v>
      </c>
      <c r="BN1803" s="303">
        <v>-4.5641807999999999E-2</v>
      </c>
      <c r="BO1803" s="303">
        <v>0</v>
      </c>
      <c r="BP1803" s="303">
        <v>0</v>
      </c>
      <c r="BQ1803" s="303">
        <v>0</v>
      </c>
      <c r="BR1803" s="74"/>
      <c r="BS1803" s="144">
        <v>-1.8103355E-5</v>
      </c>
      <c r="BT1803" s="144">
        <v>5.4949172000000002E-7</v>
      </c>
      <c r="BU1803" s="144">
        <v>-1.3039494E-5</v>
      </c>
      <c r="BV1803" s="144">
        <v>-2.8339076000000001E-8</v>
      </c>
      <c r="BW1803" s="144">
        <v>-2.8392410000000001E-7</v>
      </c>
      <c r="BX1803" s="144">
        <v>5.6403848999999999E-7</v>
      </c>
      <c r="BY1803" s="144">
        <v>-5.5087170000000002E-11</v>
      </c>
      <c r="BZ1803" s="144">
        <v>8.5318610000000002E-7</v>
      </c>
      <c r="CA1803" s="144">
        <v>-5.6325346000000001E-8</v>
      </c>
      <c r="CB1803" s="144">
        <v>-2.4226696000000002E-8</v>
      </c>
      <c r="CC1803" s="144">
        <v>-2.875162E-8</v>
      </c>
      <c r="CD1803" s="144">
        <v>-1.6485893E-9</v>
      </c>
      <c r="CE1803" s="144">
        <v>-5.0752051000000002E-10</v>
      </c>
      <c r="CF1803" s="144">
        <v>1.006284E-6</v>
      </c>
      <c r="CG1803" s="144">
        <v>-7.5929669999999997E-6</v>
      </c>
      <c r="CH1803" s="144">
        <v>-2.0116438E-8</v>
      </c>
      <c r="CI1803" s="136">
        <v>0</v>
      </c>
      <c r="CJ1803" s="203"/>
      <c r="CK1803" s="201"/>
      <c r="CL1803" s="110" t="s">
        <v>6367</v>
      </c>
      <c r="CM1803" s="110"/>
      <c r="CN1803" s="110"/>
    </row>
    <row r="1804" spans="1:92" ht="14.5" customHeight="1">
      <c r="B1804" s="129" t="s">
        <v>6190</v>
      </c>
      <c r="C1804" s="127" t="s">
        <v>531</v>
      </c>
      <c r="D1804" s="127" t="s">
        <v>532</v>
      </c>
      <c r="G1804" s="74"/>
      <c r="H1804" s="74"/>
      <c r="I1804" s="74"/>
      <c r="J1804" s="74"/>
      <c r="K1804" s="74"/>
      <c r="L1804" s="74"/>
      <c r="M1804" s="74"/>
      <c r="N1804" s="74"/>
      <c r="O1804" s="74"/>
      <c r="P1804" s="74"/>
      <c r="Q1804" s="74"/>
      <c r="R1804" s="74"/>
      <c r="S1804" s="74"/>
      <c r="T1804" s="74"/>
      <c r="U1804" s="74"/>
      <c r="V1804" s="74"/>
      <c r="W1804" s="74"/>
      <c r="X1804" s="74"/>
      <c r="Y1804" s="74"/>
      <c r="Z1804" s="74"/>
      <c r="AA1804" s="74"/>
      <c r="AB1804" s="74"/>
      <c r="AC1804" s="74"/>
      <c r="AD1804" s="74"/>
      <c r="AE1804" s="74"/>
      <c r="AF1804" s="74"/>
      <c r="AG1804" s="74"/>
      <c r="AH1804" s="74"/>
      <c r="AI1804" s="74"/>
      <c r="AJ1804" s="74"/>
      <c r="AK1804" s="74"/>
      <c r="AL1804" s="74"/>
      <c r="AM1804" s="74"/>
      <c r="AN1804" s="74"/>
      <c r="AP1804" s="74"/>
      <c r="AQ1804" s="74"/>
      <c r="AR1804" s="74"/>
      <c r="AS1804" s="74"/>
      <c r="AT1804" s="74"/>
      <c r="AU1804" s="74"/>
      <c r="AV1804" s="74"/>
      <c r="AW1804" s="74"/>
      <c r="AX1804" s="74"/>
      <c r="AY1804" s="74"/>
      <c r="AZ1804" s="74"/>
      <c r="BA1804" s="74"/>
      <c r="BB1804" s="74"/>
      <c r="BC1804" s="74"/>
      <c r="BD1804" s="74"/>
      <c r="BE1804" s="74"/>
      <c r="BF1804" s="74"/>
      <c r="BG1804" s="74"/>
      <c r="BH1804" s="74"/>
      <c r="BI1804" s="74"/>
      <c r="BJ1804" s="74"/>
      <c r="BK1804" s="74"/>
      <c r="BL1804" s="74"/>
      <c r="BM1804" s="74"/>
      <c r="BN1804" s="74"/>
      <c r="BO1804" s="74"/>
      <c r="BP1804" s="74"/>
      <c r="BQ1804" s="74"/>
      <c r="BR1804" s="74"/>
      <c r="BS1804" s="74"/>
      <c r="BT1804" s="74"/>
      <c r="BU1804" s="74"/>
      <c r="BV1804" s="74"/>
      <c r="BW1804" s="74"/>
      <c r="BX1804" s="74"/>
      <c r="BY1804" s="74"/>
      <c r="BZ1804" s="74"/>
      <c r="CA1804" s="74"/>
      <c r="CB1804" s="74"/>
      <c r="CC1804" s="74"/>
      <c r="CD1804" s="74"/>
      <c r="CE1804" s="74"/>
      <c r="CF1804" s="74"/>
      <c r="CG1804" s="74"/>
      <c r="CH1804" s="74"/>
      <c r="CI1804" s="74"/>
      <c r="CJ1804" s="124"/>
      <c r="CK1804" s="245"/>
      <c r="CL1804" s="110"/>
      <c r="CM1804" s="110"/>
      <c r="CN1804" s="110"/>
    </row>
    <row r="1805" spans="1:92" ht="14.5" customHeight="1">
      <c r="A1805" s="74" t="s">
        <v>6380</v>
      </c>
      <c r="B1805" s="129" t="s">
        <v>6190</v>
      </c>
      <c r="C1805" s="130" t="str">
        <f t="shared" ref="C1805:C1812" si="964">MID(A1805,1,12)</f>
        <v>F.070.01.101</v>
      </c>
      <c r="D1805" s="131" t="s">
        <v>532</v>
      </c>
      <c r="E1805" s="129" t="s">
        <v>957</v>
      </c>
      <c r="F1805" s="132" t="s">
        <v>6381</v>
      </c>
      <c r="G1805" s="132">
        <v>0.192620292134</v>
      </c>
      <c r="H1805" s="348">
        <f t="shared" ref="H1805:H1812" si="965">G1805</f>
        <v>0.192620292134</v>
      </c>
      <c r="I1805" s="74"/>
      <c r="J1805" s="132">
        <v>5.0079127500000003E-3</v>
      </c>
      <c r="K1805" s="132">
        <v>3.7202819999999958E-4</v>
      </c>
      <c r="L1805" s="300">
        <v>-2.7701088160000001E-3</v>
      </c>
      <c r="M1805" s="132">
        <v>0.19001045999999999</v>
      </c>
      <c r="N1805" s="132">
        <v>-7.0295892999999998E-3</v>
      </c>
      <c r="O1805" s="132">
        <v>8.4419705999999994E-3</v>
      </c>
      <c r="P1805" s="132">
        <v>6.8706006999999999E-3</v>
      </c>
      <c r="Q1805" s="132">
        <v>-1.5230161999999999E-3</v>
      </c>
      <c r="R1805" s="132">
        <v>-1.8142161E-4</v>
      </c>
      <c r="S1805" s="132">
        <v>-1.5825014000000001E-4</v>
      </c>
      <c r="T1805" s="132">
        <v>-1.0403531E-3</v>
      </c>
      <c r="U1805" s="132">
        <v>-3.7326178999999999E-4</v>
      </c>
      <c r="V1805" s="132">
        <v>0</v>
      </c>
      <c r="W1805" s="132">
        <v>-2.3889522999999998E-3</v>
      </c>
      <c r="X1805" s="304">
        <v>-7.8947260000000003E-6</v>
      </c>
      <c r="Y1805" s="132">
        <v>0</v>
      </c>
      <c r="Z1805" s="132">
        <v>0</v>
      </c>
      <c r="AA1805" s="74"/>
      <c r="AB1805" s="301">
        <v>1.4286500751879698</v>
      </c>
      <c r="AC1805" s="338">
        <f t="shared" ref="AC1805:AC1812" si="966">AB1805</f>
        <v>1.4286500751879698</v>
      </c>
      <c r="AD1805" s="74"/>
      <c r="AE1805" s="136">
        <v>-28.473817</v>
      </c>
      <c r="AF1805" s="136">
        <v>-28.084091999999998</v>
      </c>
      <c r="AG1805" s="136">
        <v>-0.32388182999999998</v>
      </c>
      <c r="AH1805" s="136">
        <v>0</v>
      </c>
      <c r="AI1805" s="136">
        <v>0</v>
      </c>
      <c r="AJ1805" s="136">
        <v>-3.2426663000000001E-3</v>
      </c>
      <c r="AK1805" s="136">
        <v>-6.2600559E-2</v>
      </c>
      <c r="AL1805" s="74"/>
      <c r="AM1805" s="133">
        <v>2.0096818999999998E-2</v>
      </c>
      <c r="AN1805" s="340">
        <f t="shared" ref="AN1805:AN1868" si="967">AM1805</f>
        <v>2.0096818999999998E-2</v>
      </c>
      <c r="AP1805" s="133">
        <v>2.0429169E-2</v>
      </c>
      <c r="AQ1805" s="133">
        <v>1.0763372E-3</v>
      </c>
      <c r="AR1805" s="133">
        <v>-1.4086872999999999E-3</v>
      </c>
      <c r="AS1805" s="134">
        <v>1.2247703691490002E-6</v>
      </c>
      <c r="AT1805" s="135">
        <v>3.9805368603714898E-9</v>
      </c>
      <c r="AU1805" s="135">
        <v>-0.19729513486900002</v>
      </c>
      <c r="AV1805" s="302">
        <v>1.2968665000000001E-6</v>
      </c>
      <c r="AW1805" s="302">
        <v>3.9118854999999996E-9</v>
      </c>
      <c r="AX1805" s="302">
        <v>1.0692496E-13</v>
      </c>
      <c r="AY1805" s="302">
        <v>-1.2727709000000001E-10</v>
      </c>
      <c r="AZ1805" s="302">
        <v>-1.6533910999999999E-11</v>
      </c>
      <c r="BA1805" s="302">
        <v>1.0215768999999999E-9</v>
      </c>
      <c r="BB1805" s="302">
        <v>-7.0240210000000006E-8</v>
      </c>
      <c r="BC1805" s="302">
        <v>1.4036585E-10</v>
      </c>
      <c r="BD1805" s="302">
        <v>-6.1399809000000002E-11</v>
      </c>
      <c r="BE1805" s="302">
        <v>-1.8560536999999999E-13</v>
      </c>
      <c r="BF1805" s="302">
        <v>-9.5206550999999993E-16</v>
      </c>
      <c r="BG1805" s="302">
        <v>-3.9331702999999998E-13</v>
      </c>
      <c r="BH1805" s="302">
        <v>-2.2723833000000001E-14</v>
      </c>
      <c r="BI1805" s="302">
        <v>-1.7174689999999999E-14</v>
      </c>
      <c r="BJ1805" s="302">
        <v>-1.9760622000000002E-9</v>
      </c>
      <c r="BK1805" s="302">
        <v>-7.5762455000000002E-10</v>
      </c>
      <c r="BL1805" s="302">
        <v>-9.8018326000000007E-12</v>
      </c>
      <c r="BM1805" s="302">
        <v>-1.7564869E-5</v>
      </c>
      <c r="BN1805" s="303">
        <v>-0.19727757000000001</v>
      </c>
      <c r="BO1805" s="303">
        <v>0</v>
      </c>
      <c r="BP1805" s="303">
        <v>0</v>
      </c>
      <c r="BQ1805" s="303">
        <v>0</v>
      </c>
      <c r="BR1805" s="74"/>
      <c r="BS1805" s="144">
        <v>6.9168972999999997E-6</v>
      </c>
      <c r="BT1805" s="144">
        <v>-7.3291077000000006E-8</v>
      </c>
      <c r="BU1805" s="144">
        <v>3.9834555999999999E-5</v>
      </c>
      <c r="BV1805" s="144">
        <v>-1.2248997999999999E-7</v>
      </c>
      <c r="BW1805" s="144">
        <v>-1.9412603999999999E-6</v>
      </c>
      <c r="BX1805" s="144">
        <v>6.9095467000000003E-7</v>
      </c>
      <c r="BY1805" s="144">
        <v>-2.3810325999999998E-10</v>
      </c>
      <c r="BZ1805" s="144">
        <v>1.0361731E-6</v>
      </c>
      <c r="CA1805" s="144">
        <v>-2.4345502000000002E-7</v>
      </c>
      <c r="CB1805" s="144">
        <v>-1.0471503999999999E-7</v>
      </c>
      <c r="CC1805" s="144">
        <v>-1.2427312E-7</v>
      </c>
      <c r="CD1805" s="144">
        <v>-7.1256968999999997E-9</v>
      </c>
      <c r="CE1805" s="144">
        <v>-2.1936556999999999E-9</v>
      </c>
      <c r="CF1805" s="144">
        <v>8.8028344999999996E-7</v>
      </c>
      <c r="CG1805" s="144">
        <v>-3.2819077999999999E-5</v>
      </c>
      <c r="CH1805" s="144">
        <v>-8.6949272000000001E-8</v>
      </c>
      <c r="CI1805" s="136">
        <v>0</v>
      </c>
      <c r="CJ1805" s="203"/>
      <c r="CK1805" s="201"/>
      <c r="CL1805" s="110" t="s">
        <v>6211</v>
      </c>
      <c r="CM1805" s="110"/>
      <c r="CN1805" s="110"/>
    </row>
    <row r="1806" spans="1:92" ht="14.5" customHeight="1">
      <c r="A1806" s="74" t="s">
        <v>6382</v>
      </c>
      <c r="B1806" s="129" t="s">
        <v>6190</v>
      </c>
      <c r="C1806" s="130" t="str">
        <f t="shared" si="964"/>
        <v>F.070.01.102</v>
      </c>
      <c r="D1806" s="131" t="s">
        <v>532</v>
      </c>
      <c r="E1806" s="129" t="s">
        <v>957</v>
      </c>
      <c r="F1806" s="132" t="s">
        <v>6383</v>
      </c>
      <c r="G1806" s="132">
        <v>0.1282425172402</v>
      </c>
      <c r="H1806" s="348">
        <f t="shared" si="965"/>
        <v>0.1282425172402</v>
      </c>
      <c r="I1806" s="74"/>
      <c r="J1806" s="132">
        <v>6.9431317799999994E-3</v>
      </c>
      <c r="K1806" s="132">
        <v>4.3221615000000003E-3</v>
      </c>
      <c r="L1806" s="300">
        <v>-1.9539260398E-3</v>
      </c>
      <c r="M1806" s="132">
        <v>0.11893115</v>
      </c>
      <c r="N1806" s="132">
        <v>-4.9583963E-3</v>
      </c>
      <c r="O1806" s="132">
        <v>1.0014382E-2</v>
      </c>
      <c r="P1806" s="132">
        <v>8.2569988E-3</v>
      </c>
      <c r="Q1806" s="132">
        <v>-1.0742759000000001E-3</v>
      </c>
      <c r="R1806" s="132">
        <v>-1.2796768000000001E-4</v>
      </c>
      <c r="S1806" s="132">
        <v>-1.1162344E-4</v>
      </c>
      <c r="T1806" s="132">
        <v>-7.3382419999999996E-4</v>
      </c>
      <c r="U1806" s="132">
        <v>-2.6328421E-4</v>
      </c>
      <c r="V1806" s="132">
        <v>0</v>
      </c>
      <c r="W1806" s="132">
        <v>-1.6850732000000001E-3</v>
      </c>
      <c r="X1806" s="304">
        <v>-5.5686298E-6</v>
      </c>
      <c r="Y1806" s="132">
        <v>0</v>
      </c>
      <c r="Z1806" s="132">
        <v>0</v>
      </c>
      <c r="AA1806" s="74"/>
      <c r="AB1806" s="301">
        <v>0.89421917293233077</v>
      </c>
      <c r="AC1806" s="338">
        <f t="shared" si="966"/>
        <v>0.89421917293233077</v>
      </c>
      <c r="AD1806" s="74"/>
      <c r="AE1806" s="136">
        <v>-20.084312000000001</v>
      </c>
      <c r="AF1806" s="136">
        <v>-19.809415999999999</v>
      </c>
      <c r="AG1806" s="136">
        <v>-0.22845351999999999</v>
      </c>
      <c r="AH1806" s="136">
        <v>0</v>
      </c>
      <c r="AI1806" s="136">
        <v>0</v>
      </c>
      <c r="AJ1806" s="136">
        <v>-2.2872495E-3</v>
      </c>
      <c r="AK1806" s="136">
        <v>-4.4155976999999999E-2</v>
      </c>
      <c r="AL1806" s="74"/>
      <c r="AM1806" s="133">
        <v>1.3015466999999999E-2</v>
      </c>
      <c r="AN1806" s="340">
        <f t="shared" si="967"/>
        <v>1.3015466999999999E-2</v>
      </c>
      <c r="AP1806" s="133">
        <v>1.3304887E-2</v>
      </c>
      <c r="AQ1806" s="133">
        <v>7.0421274000000004E-4</v>
      </c>
      <c r="AR1806" s="133">
        <v>-9.9363269999999996E-4</v>
      </c>
      <c r="AS1806" s="134">
        <v>7.9765507385500001E-7</v>
      </c>
      <c r="AT1806" s="135">
        <v>2.60433705494336E-9</v>
      </c>
      <c r="AU1806" s="135">
        <v>-0.13916423956899998</v>
      </c>
      <c r="AV1806" s="302">
        <v>8.0943573999999998E-7</v>
      </c>
      <c r="AW1806" s="302">
        <v>2.4415057000000001E-9</v>
      </c>
      <c r="AX1806" s="302">
        <v>6.6738335000000005E-14</v>
      </c>
      <c r="AY1806" s="302">
        <v>-8.9776262999999994E-11</v>
      </c>
      <c r="AZ1806" s="302">
        <v>-1.1662371999999999E-11</v>
      </c>
      <c r="BA1806" s="302">
        <v>1.2277338E-9</v>
      </c>
      <c r="BB1806" s="302">
        <v>-1.0978726000000001E-8</v>
      </c>
      <c r="BC1806" s="302">
        <v>1.7090174999999999E-10</v>
      </c>
      <c r="BD1806" s="302">
        <v>-7.8614196000000002E-13</v>
      </c>
      <c r="BE1806" s="302">
        <v>-1.3091874000000001E-13</v>
      </c>
      <c r="BF1806" s="302">
        <v>-6.7154964E-16</v>
      </c>
      <c r="BG1806" s="302">
        <v>-2.7743039E-13</v>
      </c>
      <c r="BH1806" s="302">
        <v>-1.6028500000000001E-14</v>
      </c>
      <c r="BI1806" s="302">
        <v>-1.2114352000000001E-14</v>
      </c>
      <c r="BJ1806" s="302">
        <v>-1.3938367E-9</v>
      </c>
      <c r="BK1806" s="302">
        <v>-5.3439861000000005E-10</v>
      </c>
      <c r="BL1806" s="302">
        <v>-6.9138278999999998E-12</v>
      </c>
      <c r="BM1806" s="302">
        <v>-1.2389568999999999E-5</v>
      </c>
      <c r="BN1806" s="303">
        <v>-0.13915184999999999</v>
      </c>
      <c r="BO1806" s="303">
        <v>0</v>
      </c>
      <c r="BP1806" s="303">
        <v>0</v>
      </c>
      <c r="BQ1806" s="303">
        <v>0</v>
      </c>
      <c r="BR1806" s="74"/>
      <c r="BS1806" s="144">
        <v>3.7873356000000001E-6</v>
      </c>
      <c r="BT1806" s="144">
        <v>4.0843769999999999E-7</v>
      </c>
      <c r="BU1806" s="144">
        <v>2.4933201999999999E-5</v>
      </c>
      <c r="BV1806" s="144">
        <v>-8.6399623000000002E-8</v>
      </c>
      <c r="BW1806" s="144">
        <v>-1.2350923000000001E-6</v>
      </c>
      <c r="BX1806" s="144">
        <v>8.1569404999999999E-7</v>
      </c>
      <c r="BY1806" s="144">
        <v>-1.6794869000000001E-10</v>
      </c>
      <c r="BZ1806" s="144">
        <v>1.2291976E-6</v>
      </c>
      <c r="CA1806" s="144">
        <v>-1.7172362000000001E-7</v>
      </c>
      <c r="CB1806" s="144">
        <v>-7.3861879000000001E-8</v>
      </c>
      <c r="CC1806" s="144">
        <v>-8.7657377000000006E-8</v>
      </c>
      <c r="CD1806" s="144">
        <v>-5.0261868999999998E-9</v>
      </c>
      <c r="CE1806" s="144">
        <v>-1.5473186E-9</v>
      </c>
      <c r="CF1806" s="144">
        <v>1.2729002E-6</v>
      </c>
      <c r="CG1806" s="144">
        <v>-2.3149288999999999E-5</v>
      </c>
      <c r="CH1806" s="144">
        <v>-6.1330602999999998E-8</v>
      </c>
      <c r="CI1806" s="136">
        <v>0</v>
      </c>
      <c r="CJ1806" s="205"/>
      <c r="CK1806" s="201"/>
      <c r="CL1806" s="110" t="s">
        <v>6211</v>
      </c>
    </row>
    <row r="1807" spans="1:92" ht="14.5" customHeight="1">
      <c r="A1807" s="74" t="s">
        <v>6384</v>
      </c>
      <c r="B1807" s="129" t="s">
        <v>6190</v>
      </c>
      <c r="C1807" s="130" t="str">
        <f t="shared" si="964"/>
        <v>F.070.01.103</v>
      </c>
      <c r="D1807" s="131" t="s">
        <v>532</v>
      </c>
      <c r="E1807" s="129" t="s">
        <v>957</v>
      </c>
      <c r="F1807" s="132" t="s">
        <v>6385</v>
      </c>
      <c r="G1807" s="132">
        <v>0.1695270164753</v>
      </c>
      <c r="H1807" s="348">
        <f t="shared" si="965"/>
        <v>0.1695270164753</v>
      </c>
      <c r="I1807" s="74"/>
      <c r="J1807" s="132">
        <v>4.9716894600000004E-3</v>
      </c>
      <c r="K1807" s="132">
        <v>4.2802860000000064E-4</v>
      </c>
      <c r="L1807" s="300">
        <v>-2.7209815847000001E-3</v>
      </c>
      <c r="M1807" s="132">
        <v>0.16684827999999999</v>
      </c>
      <c r="N1807" s="132">
        <v>-6.9049209999999996E-3</v>
      </c>
      <c r="O1807" s="132">
        <v>8.3548522000000004E-3</v>
      </c>
      <c r="P1807" s="132">
        <v>6.8013431000000001E-3</v>
      </c>
      <c r="Q1807" s="132">
        <v>-1.4960059E-3</v>
      </c>
      <c r="R1807" s="132">
        <v>-1.7820413E-4</v>
      </c>
      <c r="S1807" s="132">
        <v>-1.5544361000000001E-4</v>
      </c>
      <c r="T1807" s="132">
        <v>-1.0219026000000001E-3</v>
      </c>
      <c r="U1807" s="132">
        <v>-3.6664207000000002E-4</v>
      </c>
      <c r="V1807" s="132">
        <v>0</v>
      </c>
      <c r="W1807" s="132">
        <v>-2.3465847999999999E-3</v>
      </c>
      <c r="X1807" s="304">
        <v>-7.7547147E-6</v>
      </c>
      <c r="Y1807" s="132">
        <v>0</v>
      </c>
      <c r="Z1807" s="132">
        <v>0</v>
      </c>
      <c r="AA1807" s="74"/>
      <c r="AB1807" s="301">
        <v>1.2544983458646615</v>
      </c>
      <c r="AC1807" s="338">
        <f t="shared" si="966"/>
        <v>1.2544983458646615</v>
      </c>
      <c r="AD1807" s="74"/>
      <c r="AE1807" s="136">
        <v>-27.96884</v>
      </c>
      <c r="AF1807" s="136">
        <v>-27.586026</v>
      </c>
      <c r="AG1807" s="136">
        <v>-0.31813785</v>
      </c>
      <c r="AH1807" s="136">
        <v>0</v>
      </c>
      <c r="AI1807" s="136">
        <v>0</v>
      </c>
      <c r="AJ1807" s="136">
        <v>-3.1851583000000001E-3</v>
      </c>
      <c r="AK1807" s="136">
        <v>-6.1490351999999998E-2</v>
      </c>
      <c r="AL1807" s="74"/>
      <c r="AM1807" s="133">
        <v>1.7334746000000002E-2</v>
      </c>
      <c r="AN1807" s="340">
        <f t="shared" si="967"/>
        <v>1.7334746000000002E-2</v>
      </c>
      <c r="AP1807" s="133">
        <v>1.7773397999999999E-2</v>
      </c>
      <c r="AQ1807" s="133">
        <v>9.4505171000000001E-4</v>
      </c>
      <c r="AR1807" s="133">
        <v>-1.3837045000000001E-3</v>
      </c>
      <c r="AS1807" s="134">
        <v>1.0655514553140002E-6</v>
      </c>
      <c r="AT1807" s="135">
        <v>3.4950137666801598E-9</v>
      </c>
      <c r="AU1807" s="135">
        <v>-0.19379615336</v>
      </c>
      <c r="AV1807" s="302">
        <v>1.1357665E-6</v>
      </c>
      <c r="AW1807" s="302">
        <v>3.4258270999999998E-9</v>
      </c>
      <c r="AX1807" s="302">
        <v>9.3644321999999997E-14</v>
      </c>
      <c r="AY1807" s="302">
        <v>-1.2501986E-10</v>
      </c>
      <c r="AZ1807" s="302">
        <v>-1.6240685999999999E-11</v>
      </c>
      <c r="BA1807" s="302">
        <v>1.0112793E-9</v>
      </c>
      <c r="BB1807" s="302">
        <v>-6.8399858000000005E-8</v>
      </c>
      <c r="BC1807" s="302">
        <v>1.3898502999999999E-10</v>
      </c>
      <c r="BD1807" s="302">
        <v>-5.9655226999999995E-11</v>
      </c>
      <c r="BE1807" s="302">
        <v>-1.823137E-13</v>
      </c>
      <c r="BF1807" s="302">
        <v>-9.3518083999999999E-16</v>
      </c>
      <c r="BG1807" s="302">
        <v>-3.8634163000000002E-13</v>
      </c>
      <c r="BH1807" s="302">
        <v>-2.2320830999999999E-14</v>
      </c>
      <c r="BI1807" s="302">
        <v>-1.6870099999999999E-14</v>
      </c>
      <c r="BJ1807" s="302">
        <v>-1.9410171999999999E-9</v>
      </c>
      <c r="BK1807" s="302">
        <v>-7.4418824000000001E-10</v>
      </c>
      <c r="BL1807" s="302">
        <v>-9.6279992000000001E-12</v>
      </c>
      <c r="BM1807" s="302">
        <v>-1.725336E-5</v>
      </c>
      <c r="BN1807" s="303">
        <v>-0.1937789</v>
      </c>
      <c r="BO1807" s="303">
        <v>0</v>
      </c>
      <c r="BP1807" s="303">
        <v>0</v>
      </c>
      <c r="BQ1807" s="303">
        <v>0</v>
      </c>
      <c r="BR1807" s="74"/>
      <c r="BS1807" s="144">
        <v>2.6768341E-6</v>
      </c>
      <c r="BT1807" s="144">
        <v>-6.4896362999999994E-8</v>
      </c>
      <c r="BU1807" s="144">
        <v>3.4978741999999999E-5</v>
      </c>
      <c r="BV1807" s="144">
        <v>-1.2031765000000001E-7</v>
      </c>
      <c r="BW1807" s="144">
        <v>-1.9047633E-6</v>
      </c>
      <c r="BX1807" s="144">
        <v>6.8376320000000004E-7</v>
      </c>
      <c r="BY1807" s="144">
        <v>-2.3388054999999999E-10</v>
      </c>
      <c r="BZ1807" s="144">
        <v>1.0254805E-6</v>
      </c>
      <c r="CA1807" s="144">
        <v>-2.391374E-7</v>
      </c>
      <c r="CB1807" s="144">
        <v>-1.0285794E-7</v>
      </c>
      <c r="CC1807" s="144">
        <v>-1.2206916E-7</v>
      </c>
      <c r="CD1807" s="144">
        <v>-6.9993242000000003E-9</v>
      </c>
      <c r="CE1807" s="144">
        <v>-2.1547517E-9</v>
      </c>
      <c r="CF1807" s="144">
        <v>8.7472488000000001E-7</v>
      </c>
      <c r="CG1807" s="144">
        <v>-3.2237039000000003E-5</v>
      </c>
      <c r="CH1807" s="144">
        <v>-8.5407244999999994E-8</v>
      </c>
      <c r="CI1807" s="136">
        <v>0</v>
      </c>
      <c r="CJ1807" s="203"/>
      <c r="CK1807" s="201"/>
      <c r="CL1807" s="110" t="s">
        <v>6211</v>
      </c>
      <c r="CM1807" s="110"/>
      <c r="CN1807" s="110"/>
    </row>
    <row r="1808" spans="1:92" ht="14.5" customHeight="1">
      <c r="A1808" s="74" t="s">
        <v>6386</v>
      </c>
      <c r="B1808" s="129" t="s">
        <v>6190</v>
      </c>
      <c r="C1808" s="130" t="str">
        <f t="shared" si="964"/>
        <v>F.070.01.104</v>
      </c>
      <c r="D1808" s="131" t="s">
        <v>532</v>
      </c>
      <c r="E1808" s="129" t="s">
        <v>957</v>
      </c>
      <c r="F1808" s="132" t="s">
        <v>6387</v>
      </c>
      <c r="G1808" s="132">
        <v>-0.2431984049856</v>
      </c>
      <c r="H1808" s="348">
        <f t="shared" si="965"/>
        <v>-0.2431984049856</v>
      </c>
      <c r="I1808" s="74"/>
      <c r="J1808" s="132">
        <v>5.6780064299999993E-3</v>
      </c>
      <c r="K1808" s="132">
        <v>1.6043872699999988E-3</v>
      </c>
      <c r="L1808" s="300">
        <v>-2.5546186856000002E-3</v>
      </c>
      <c r="M1808" s="132">
        <v>-0.24792618</v>
      </c>
      <c r="N1808" s="132">
        <v>-6.4827490000000003E-3</v>
      </c>
      <c r="O1808" s="132">
        <v>9.0465589999999992E-3</v>
      </c>
      <c r="P1808" s="132">
        <v>7.3957935999999997E-3</v>
      </c>
      <c r="Q1808" s="132">
        <v>-1.4045389E-3</v>
      </c>
      <c r="R1808" s="132">
        <v>-1.6730860000000001E-4</v>
      </c>
      <c r="S1808" s="132">
        <v>-1.4593966999999999E-4</v>
      </c>
      <c r="T1808" s="132">
        <v>-9.5942273000000004E-4</v>
      </c>
      <c r="U1808" s="132">
        <v>-3.4422530000000003E-4</v>
      </c>
      <c r="V1808" s="132">
        <v>0</v>
      </c>
      <c r="W1808" s="132">
        <v>-2.2031128E-3</v>
      </c>
      <c r="X1808" s="304">
        <v>-7.2805855999999997E-6</v>
      </c>
      <c r="Y1808" s="132">
        <v>0</v>
      </c>
      <c r="Z1808" s="132">
        <v>0</v>
      </c>
      <c r="AA1808" s="74"/>
      <c r="AB1808" s="301">
        <v>-1.8641066165413533</v>
      </c>
      <c r="AC1808" s="338">
        <f t="shared" si="966"/>
        <v>-1.8641066165413533</v>
      </c>
      <c r="AD1808" s="74"/>
      <c r="AE1808" s="136">
        <v>-26.258804000000001</v>
      </c>
      <c r="AF1808" s="136">
        <v>-25.899395999999999</v>
      </c>
      <c r="AG1808" s="136">
        <v>-0.29868666999999999</v>
      </c>
      <c r="AH1808" s="136">
        <v>0</v>
      </c>
      <c r="AI1808" s="136">
        <v>0</v>
      </c>
      <c r="AJ1808" s="136">
        <v>-2.9904153999999999E-3</v>
      </c>
      <c r="AK1808" s="136">
        <v>-5.7730785999999999E-2</v>
      </c>
      <c r="AL1808" s="74"/>
      <c r="AM1808" s="133">
        <v>-3.2911801999999997E-2</v>
      </c>
      <c r="AN1808" s="340">
        <f t="shared" si="967"/>
        <v>-3.2911801999999997E-2</v>
      </c>
      <c r="AP1808" s="133">
        <v>-3.0205984000000002E-2</v>
      </c>
      <c r="AQ1808" s="133">
        <v>-1.4067146000000001E-3</v>
      </c>
      <c r="AR1808" s="133">
        <v>-1.2991038000000001E-3</v>
      </c>
      <c r="AS1808" s="134">
        <v>-1.8109102849880001E-6</v>
      </c>
      <c r="AT1808" s="135">
        <v>-5.2023469391111795E-9</v>
      </c>
      <c r="AU1808" s="135">
        <v>-0.18194730847600002</v>
      </c>
      <c r="AV1808" s="302">
        <v>-1.7565620000000001E-6</v>
      </c>
      <c r="AW1808" s="302">
        <v>-5.3009617E-9</v>
      </c>
      <c r="AX1808" s="302">
        <v>-1.4478682E-13</v>
      </c>
      <c r="AY1808" s="302">
        <v>-1.1737604999999999E-10</v>
      </c>
      <c r="AZ1808" s="302">
        <v>-1.5247718E-11</v>
      </c>
      <c r="BA1808" s="302">
        <v>1.0996717999999999E-9</v>
      </c>
      <c r="BB1808" s="302">
        <v>-5.2794302999999997E-8</v>
      </c>
      <c r="BC1808" s="302">
        <v>1.517827E-10</v>
      </c>
      <c r="BD1808" s="302">
        <v>-4.3412255999999999E-11</v>
      </c>
      <c r="BE1808" s="302">
        <v>-1.7116689999999999E-13</v>
      </c>
      <c r="BF1808" s="302">
        <v>-8.7800317999999999E-16</v>
      </c>
      <c r="BG1808" s="302">
        <v>-3.6272041999999999E-13</v>
      </c>
      <c r="BH1808" s="302">
        <v>-2.0956118000000001E-14</v>
      </c>
      <c r="BI1808" s="302">
        <v>-1.5838649999999999E-14</v>
      </c>
      <c r="BJ1808" s="302">
        <v>-1.822342E-9</v>
      </c>
      <c r="BK1808" s="302">
        <v>-6.9868801999999996E-10</v>
      </c>
      <c r="BL1808" s="302">
        <v>-9.0393362E-12</v>
      </c>
      <c r="BM1808" s="302">
        <v>-1.6198475999999998E-5</v>
      </c>
      <c r="BN1808" s="303">
        <v>-0.18193111000000001</v>
      </c>
      <c r="BO1808" s="303">
        <v>0</v>
      </c>
      <c r="BP1808" s="303">
        <v>0</v>
      </c>
      <c r="BQ1808" s="303">
        <v>0</v>
      </c>
      <c r="BR1808" s="74"/>
      <c r="BS1808" s="144">
        <v>-8.1689158000000002E-5</v>
      </c>
      <c r="BT1808" s="144">
        <v>7.5366818000000004E-8</v>
      </c>
      <c r="BU1808" s="144">
        <v>-5.1976238999999999E-5</v>
      </c>
      <c r="BV1808" s="144">
        <v>-1.1296134E-7</v>
      </c>
      <c r="BW1808" s="144">
        <v>-1.7485545999999999E-6</v>
      </c>
      <c r="BX1808" s="144">
        <v>7.3920886000000001E-7</v>
      </c>
      <c r="BY1808" s="144">
        <v>-2.1958091E-10</v>
      </c>
      <c r="BZ1808" s="144">
        <v>1.1103887000000001E-6</v>
      </c>
      <c r="CA1808" s="144">
        <v>-2.2451636000000001E-7</v>
      </c>
      <c r="CB1808" s="144">
        <v>-9.6569130000000004E-8</v>
      </c>
      <c r="CC1808" s="144">
        <v>-1.1460576E-7</v>
      </c>
      <c r="CD1808" s="144">
        <v>-6.5713803000000002E-9</v>
      </c>
      <c r="CE1808" s="144">
        <v>-2.0230086E-9</v>
      </c>
      <c r="CF1808" s="144">
        <v>1.0143658999999999E-6</v>
      </c>
      <c r="CG1808" s="144">
        <v>-3.0266041999999999E-5</v>
      </c>
      <c r="CH1808" s="144">
        <v>-8.0185381999999996E-8</v>
      </c>
      <c r="CI1808" s="136">
        <v>0</v>
      </c>
      <c r="CJ1808" s="203"/>
      <c r="CK1808" s="201"/>
      <c r="CL1808" s="110" t="s">
        <v>6201</v>
      </c>
      <c r="CM1808" s="110"/>
      <c r="CN1808" s="110"/>
    </row>
    <row r="1809" spans="1:92" ht="14.5" customHeight="1">
      <c r="A1809" s="74" t="s">
        <v>6388</v>
      </c>
      <c r="B1809" s="129" t="s">
        <v>6190</v>
      </c>
      <c r="C1809" s="130" t="str">
        <f t="shared" si="964"/>
        <v>F.070.01.105</v>
      </c>
      <c r="D1809" s="131" t="s">
        <v>532</v>
      </c>
      <c r="E1809" s="129" t="s">
        <v>957</v>
      </c>
      <c r="F1809" s="132" t="s">
        <v>6389</v>
      </c>
      <c r="G1809" s="132">
        <v>0.63448898514570007</v>
      </c>
      <c r="H1809" s="348">
        <f t="shared" si="965"/>
        <v>0.63448898514570007</v>
      </c>
      <c r="I1809" s="74"/>
      <c r="J1809" s="132">
        <v>6.0747460301999998E-2</v>
      </c>
      <c r="K1809" s="132">
        <v>0.45719237880000002</v>
      </c>
      <c r="L1809" s="300">
        <v>-1.5106639562999999E-3</v>
      </c>
      <c r="M1809" s="132">
        <v>0.11805981</v>
      </c>
      <c r="N1809" s="132">
        <v>-3.8335486999999998E-3</v>
      </c>
      <c r="O1809" s="132">
        <v>1.5133675E-3</v>
      </c>
      <c r="P1809" s="132">
        <v>1.1504702999999999E-3</v>
      </c>
      <c r="Q1809" s="132">
        <v>-8.3056869999999997E-4</v>
      </c>
      <c r="R1809" s="304">
        <v>-9.8937297999999993E-5</v>
      </c>
      <c r="S1809" s="132">
        <v>6.0526495999999999E-2</v>
      </c>
      <c r="T1809" s="132">
        <v>0.45951256000000001</v>
      </c>
      <c r="U1809" s="132">
        <v>-2.0355631000000001E-4</v>
      </c>
      <c r="V1809" s="132">
        <v>0</v>
      </c>
      <c r="W1809" s="132">
        <v>-1.3028022999999999E-3</v>
      </c>
      <c r="X1809" s="304">
        <v>-4.3053462999999999E-6</v>
      </c>
      <c r="Y1809" s="132">
        <v>0</v>
      </c>
      <c r="Z1809" s="132">
        <v>0</v>
      </c>
      <c r="AA1809" s="74"/>
      <c r="AB1809" s="301">
        <v>0.88766774436090223</v>
      </c>
      <c r="AC1809" s="338">
        <f t="shared" si="966"/>
        <v>0.88766774436090223</v>
      </c>
      <c r="AD1809" s="74"/>
      <c r="AE1809" s="136">
        <v>-15.528043</v>
      </c>
      <c r="AF1809" s="136">
        <v>-15.315507999999999</v>
      </c>
      <c r="AG1809" s="136">
        <v>-0.17662721000000001</v>
      </c>
      <c r="AH1809" s="136">
        <v>0</v>
      </c>
      <c r="AI1809" s="136">
        <v>0</v>
      </c>
      <c r="AJ1809" s="136">
        <v>-1.7683706E-3</v>
      </c>
      <c r="AK1809" s="136">
        <v>-3.4138877999999998E-2</v>
      </c>
      <c r="AL1809" s="74"/>
      <c r="AM1809" s="133">
        <v>1.2202632E-2</v>
      </c>
      <c r="AN1809" s="340">
        <f t="shared" si="967"/>
        <v>1.2202632E-2</v>
      </c>
      <c r="AP1809" s="133">
        <v>1.2325233E-2</v>
      </c>
      <c r="AQ1809" s="133">
        <v>6.4561955999999998E-4</v>
      </c>
      <c r="AR1809" s="133">
        <v>-7.6822003E-4</v>
      </c>
      <c r="AS1809" s="134">
        <v>7.3892281825339997E-7</v>
      </c>
      <c r="AT1809" s="135">
        <v>2.3876463093145001E-9</v>
      </c>
      <c r="AU1809" s="135">
        <v>-0.10759383890680001</v>
      </c>
      <c r="AV1809" s="302">
        <v>8.0798382E-7</v>
      </c>
      <c r="AW1809" s="302">
        <v>2.4372967E-9</v>
      </c>
      <c r="AX1809" s="302">
        <v>6.6615873000000003E-14</v>
      </c>
      <c r="AY1809" s="302">
        <v>-6.9409876999999996E-11</v>
      </c>
      <c r="AZ1809" s="302">
        <v>-9.0166795999999993E-12</v>
      </c>
      <c r="BA1809" s="302">
        <v>1.7104918000000001E-10</v>
      </c>
      <c r="BB1809" s="302">
        <v>-6.7662822999999995E-8</v>
      </c>
      <c r="BC1809" s="302">
        <v>2.1820251999999999E-11</v>
      </c>
      <c r="BD1809" s="302">
        <v>-6.5853891999999995E-11</v>
      </c>
      <c r="BE1809" s="302">
        <v>-1.0121888999999999E-13</v>
      </c>
      <c r="BF1809" s="302">
        <v>-5.1920380000000004E-16</v>
      </c>
      <c r="BG1809" s="302">
        <v>-2.1449332000000001E-13</v>
      </c>
      <c r="BH1809" s="302">
        <v>-1.239232E-14</v>
      </c>
      <c r="BI1809" s="302">
        <v>-9.3661247000000008E-15</v>
      </c>
      <c r="BJ1809" s="302">
        <v>-1.0776349E-9</v>
      </c>
      <c r="BK1809" s="302">
        <v>-4.1316647000000002E-10</v>
      </c>
      <c r="BL1809" s="302">
        <v>-5.3453766999999997E-12</v>
      </c>
      <c r="BM1809" s="302">
        <v>-9.5789068E-6</v>
      </c>
      <c r="BN1809" s="303">
        <v>-0.10758426</v>
      </c>
      <c r="BO1809" s="303">
        <v>0</v>
      </c>
      <c r="BP1809" s="303">
        <v>0</v>
      </c>
      <c r="BQ1809" s="303">
        <v>0</v>
      </c>
      <c r="BR1809" s="74"/>
      <c r="BS1809" s="144">
        <v>9.9221180999999999E-5</v>
      </c>
      <c r="BT1809" s="144">
        <v>-3.9023859E-7</v>
      </c>
      <c r="BU1809" s="144">
        <v>2.4750531000000001E-5</v>
      </c>
      <c r="BV1809" s="144">
        <v>5.3825481999999999E-5</v>
      </c>
      <c r="BW1809" s="144">
        <v>-1.1608108E-6</v>
      </c>
      <c r="BX1809" s="144">
        <v>1.2687888E-7</v>
      </c>
      <c r="BY1809" s="144">
        <v>-1.2984833E-10</v>
      </c>
      <c r="BZ1809" s="144">
        <v>1.8573219000000001E-7</v>
      </c>
      <c r="CA1809" s="144">
        <v>-1.3276689000000001E-7</v>
      </c>
      <c r="CB1809" s="144">
        <v>4.0050735000000002E-5</v>
      </c>
      <c r="CC1809" s="144">
        <v>-6.7771675000000005E-8</v>
      </c>
      <c r="CD1809" s="144">
        <v>-3.8859604999999998E-9</v>
      </c>
      <c r="CE1809" s="144">
        <v>-1.1962983E-9</v>
      </c>
      <c r="CF1809" s="144">
        <v>-1.6253308999999999E-8</v>
      </c>
      <c r="CG1809" s="144">
        <v>-1.7897708000000002E-5</v>
      </c>
      <c r="CH1809" s="144">
        <v>-4.7417316999999999E-8</v>
      </c>
      <c r="CI1809" s="136">
        <v>0</v>
      </c>
      <c r="CJ1809" s="203"/>
      <c r="CK1809" s="201"/>
      <c r="CL1809" s="110" t="s">
        <v>6211</v>
      </c>
      <c r="CM1809" s="110"/>
      <c r="CN1809" s="110"/>
    </row>
    <row r="1810" spans="1:92" ht="14.5" customHeight="1">
      <c r="A1810" s="74" t="s">
        <v>6390</v>
      </c>
      <c r="B1810" s="129" t="s">
        <v>6190</v>
      </c>
      <c r="C1810" s="130" t="str">
        <f t="shared" si="964"/>
        <v>F.070.01.106</v>
      </c>
      <c r="D1810" s="131" t="s">
        <v>532</v>
      </c>
      <c r="E1810" s="129" t="s">
        <v>957</v>
      </c>
      <c r="F1810" s="132" t="s">
        <v>6391</v>
      </c>
      <c r="G1810" s="132">
        <v>0.16966873154509998</v>
      </c>
      <c r="H1810" s="348">
        <f t="shared" si="965"/>
        <v>0.16966873154509998</v>
      </c>
      <c r="I1810" s="74"/>
      <c r="J1810" s="132">
        <v>2.7772163900000001E-3</v>
      </c>
      <c r="K1810" s="132">
        <v>-6.0941716999999987E-4</v>
      </c>
      <c r="L1810" s="300">
        <v>-1.9405276749000001E-3</v>
      </c>
      <c r="M1810" s="132">
        <v>0.16944145999999999</v>
      </c>
      <c r="N1810" s="132">
        <v>-4.9243958999999997E-3</v>
      </c>
      <c r="O1810" s="132">
        <v>5.0437709999999998E-3</v>
      </c>
      <c r="P1810" s="132">
        <v>4.0820739999999998E-3</v>
      </c>
      <c r="Q1810" s="132">
        <v>-1.0669093999999999E-3</v>
      </c>
      <c r="R1810" s="132">
        <v>-1.2709019E-4</v>
      </c>
      <c r="S1810" s="132">
        <v>-1.1085802E-4</v>
      </c>
      <c r="T1810" s="132">
        <v>-7.2879227000000003E-4</v>
      </c>
      <c r="U1810" s="132">
        <v>-2.6147882999999998E-4</v>
      </c>
      <c r="V1810" s="132">
        <v>0</v>
      </c>
      <c r="W1810" s="132">
        <v>-1.6735184000000001E-3</v>
      </c>
      <c r="X1810" s="304">
        <v>-5.5304449000000003E-6</v>
      </c>
      <c r="Y1810" s="132">
        <v>0</v>
      </c>
      <c r="Z1810" s="132">
        <v>0</v>
      </c>
      <c r="AA1810" s="74"/>
      <c r="AB1810" s="301">
        <v>1.2739959398496239</v>
      </c>
      <c r="AC1810" s="338">
        <f t="shared" si="966"/>
        <v>1.2739959398496239</v>
      </c>
      <c r="AD1810" s="74"/>
      <c r="AE1810" s="136">
        <v>-19.946591000000002</v>
      </c>
      <c r="AF1810" s="136">
        <v>-19.673580000000001</v>
      </c>
      <c r="AG1810" s="136">
        <v>-0.22688699000000001</v>
      </c>
      <c r="AH1810" s="136">
        <v>0</v>
      </c>
      <c r="AI1810" s="136">
        <v>0</v>
      </c>
      <c r="AJ1810" s="136">
        <v>-2.2715654999999999E-3</v>
      </c>
      <c r="AK1810" s="136">
        <v>-4.3853192999999999E-2</v>
      </c>
      <c r="AL1810" s="74"/>
      <c r="AM1810" s="133">
        <v>1.8367600000000001E-2</v>
      </c>
      <c r="AN1810" s="340">
        <f t="shared" si="967"/>
        <v>1.8367600000000001E-2</v>
      </c>
      <c r="AP1810" s="133">
        <v>1.8400204999999999E-2</v>
      </c>
      <c r="AQ1810" s="133">
        <v>9.5421472000000005E-4</v>
      </c>
      <c r="AR1810" s="133">
        <v>-9.868192200000001E-4</v>
      </c>
      <c r="AS1810" s="134">
        <v>1.1031297933839997E-6</v>
      </c>
      <c r="AT1810" s="135">
        <v>3.5289005720702796E-9</v>
      </c>
      <c r="AU1810" s="135">
        <v>-0.13820997461199999</v>
      </c>
      <c r="AV1810" s="302">
        <v>1.1620085E-6</v>
      </c>
      <c r="AW1810" s="302">
        <v>3.5053078999999999E-9</v>
      </c>
      <c r="AX1810" s="302">
        <v>9.5802707000000004E-14</v>
      </c>
      <c r="AY1810" s="302">
        <v>-8.9160655000000002E-11</v>
      </c>
      <c r="AZ1810" s="302">
        <v>-1.1582401E-11</v>
      </c>
      <c r="BA1810" s="302">
        <v>6.0695261E-10</v>
      </c>
      <c r="BB1810" s="302">
        <v>-5.7469903000000003E-8</v>
      </c>
      <c r="BC1810" s="302">
        <v>8.2922437000000001E-11</v>
      </c>
      <c r="BD1810" s="302">
        <v>-5.2124982999999998E-11</v>
      </c>
      <c r="BE1810" s="302">
        <v>-1.3002100999999999E-13</v>
      </c>
      <c r="BF1810" s="302">
        <v>-6.6694471999999998E-16</v>
      </c>
      <c r="BG1810" s="302">
        <v>-2.7552800999999998E-13</v>
      </c>
      <c r="BH1810" s="302">
        <v>-1.5918590000000001E-14</v>
      </c>
      <c r="BI1810" s="302">
        <v>-1.2031282E-14</v>
      </c>
      <c r="BJ1810" s="302">
        <v>-1.384279E-9</v>
      </c>
      <c r="BK1810" s="302">
        <v>-5.3073416999999995E-10</v>
      </c>
      <c r="BL1810" s="302">
        <v>-6.8664188000000003E-12</v>
      </c>
      <c r="BM1810" s="302">
        <v>-1.2304612E-5</v>
      </c>
      <c r="BN1810" s="303">
        <v>-0.13819766999999999</v>
      </c>
      <c r="BO1810" s="303">
        <v>0</v>
      </c>
      <c r="BP1810" s="303">
        <v>0</v>
      </c>
      <c r="BQ1810" s="303">
        <v>0</v>
      </c>
      <c r="BR1810" s="74"/>
      <c r="BS1810" s="144">
        <v>1.2018529E-5</v>
      </c>
      <c r="BT1810" s="144">
        <v>-1.4995212E-7</v>
      </c>
      <c r="BU1810" s="144">
        <v>3.5522387000000002E-5</v>
      </c>
      <c r="BV1810" s="144">
        <v>-8.5807169E-8</v>
      </c>
      <c r="BW1810" s="144">
        <v>-1.3886587E-6</v>
      </c>
      <c r="BX1810" s="144">
        <v>4.1366870000000002E-7</v>
      </c>
      <c r="BY1810" s="144">
        <v>-1.6679704000000001E-10</v>
      </c>
      <c r="BZ1810" s="144">
        <v>6.1907032999999998E-7</v>
      </c>
      <c r="CA1810" s="144">
        <v>-1.7054608E-7</v>
      </c>
      <c r="CB1810" s="144">
        <v>-7.3355396999999995E-8</v>
      </c>
      <c r="CC1810" s="144">
        <v>-8.7056298000000004E-8</v>
      </c>
      <c r="CD1810" s="144">
        <v>-4.9917215999999999E-9</v>
      </c>
      <c r="CE1810" s="144">
        <v>-1.5367084000000001E-9</v>
      </c>
      <c r="CF1810" s="144">
        <v>4.7693526000000005E-7</v>
      </c>
      <c r="CG1810" s="144">
        <v>-2.2990551999999998E-5</v>
      </c>
      <c r="CH1810" s="144">
        <v>-6.0910050000000004E-8</v>
      </c>
      <c r="CI1810" s="136">
        <v>0</v>
      </c>
      <c r="CJ1810" s="203"/>
      <c r="CK1810" s="201"/>
      <c r="CL1810" s="110" t="s">
        <v>6206</v>
      </c>
      <c r="CM1810" s="110"/>
      <c r="CN1810" s="110"/>
    </row>
    <row r="1811" spans="1:92" ht="14.5" customHeight="1">
      <c r="A1811" s="74" t="s">
        <v>6392</v>
      </c>
      <c r="B1811" s="129" t="s">
        <v>6190</v>
      </c>
      <c r="C1811" s="130" t="str">
        <f t="shared" si="964"/>
        <v>F.070.01.107</v>
      </c>
      <c r="D1811" s="131" t="s">
        <v>532</v>
      </c>
      <c r="E1811" s="129" t="s">
        <v>957</v>
      </c>
      <c r="F1811" s="132" t="s">
        <v>6393</v>
      </c>
      <c r="G1811" s="132">
        <v>0.2242471134813</v>
      </c>
      <c r="H1811" s="348">
        <f t="shared" si="965"/>
        <v>0.2242471134813</v>
      </c>
      <c r="I1811" s="74"/>
      <c r="J1811" s="132">
        <v>6.2356715399999986E-3</v>
      </c>
      <c r="K1811" s="132">
        <v>2.4168397300000002E-3</v>
      </c>
      <c r="L1811" s="300">
        <v>-2.4809277887000002E-3</v>
      </c>
      <c r="M1811" s="132">
        <v>0.21807552999999999</v>
      </c>
      <c r="N1811" s="132">
        <v>-6.2957465999999998E-3</v>
      </c>
      <c r="O1811" s="132">
        <v>9.6443333999999999E-3</v>
      </c>
      <c r="P1811" s="132">
        <v>7.9039071999999991E-3</v>
      </c>
      <c r="Q1811" s="132">
        <v>-1.3640233999999999E-3</v>
      </c>
      <c r="R1811" s="132">
        <v>-1.6248238999999999E-4</v>
      </c>
      <c r="S1811" s="132">
        <v>-1.4172986999999999E-4</v>
      </c>
      <c r="T1811" s="132">
        <v>-9.3174706999999996E-4</v>
      </c>
      <c r="U1811" s="132">
        <v>-3.3429572000000002E-4</v>
      </c>
      <c r="V1811" s="132">
        <v>0</v>
      </c>
      <c r="W1811" s="132">
        <v>-2.1395615000000001E-3</v>
      </c>
      <c r="X1811" s="304">
        <v>-7.0705687000000001E-6</v>
      </c>
      <c r="Y1811" s="132">
        <v>0</v>
      </c>
      <c r="Z1811" s="132">
        <v>0</v>
      </c>
      <c r="AA1811" s="74"/>
      <c r="AB1811" s="301">
        <v>1.6396656390977442</v>
      </c>
      <c r="AC1811" s="338">
        <f t="shared" si="966"/>
        <v>1.6396656390977442</v>
      </c>
      <c r="AD1811" s="74"/>
      <c r="AE1811" s="136">
        <v>-25.501338000000001</v>
      </c>
      <c r="AF1811" s="136">
        <v>-25.152297999999998</v>
      </c>
      <c r="AG1811" s="136">
        <v>-0.29007070000000001</v>
      </c>
      <c r="AH1811" s="136">
        <v>0</v>
      </c>
      <c r="AI1811" s="136">
        <v>0</v>
      </c>
      <c r="AJ1811" s="136">
        <v>-2.9041534000000002E-3</v>
      </c>
      <c r="AK1811" s="136">
        <v>-5.6065473999999997E-2</v>
      </c>
      <c r="AL1811" s="74"/>
      <c r="AM1811" s="133">
        <v>2.4196802999999999E-2</v>
      </c>
      <c r="AN1811" s="340">
        <f t="shared" si="967"/>
        <v>2.4196802999999999E-2</v>
      </c>
      <c r="AP1811" s="133">
        <v>2.4205889000000001E-2</v>
      </c>
      <c r="AQ1811" s="133">
        <v>1.2525431999999999E-3</v>
      </c>
      <c r="AR1811" s="133">
        <v>-1.2616296E-3</v>
      </c>
      <c r="AS1811" s="134">
        <v>1.45119244447E-6</v>
      </c>
      <c r="AT1811" s="135">
        <v>4.63218644184283E-9</v>
      </c>
      <c r="AU1811" s="135">
        <v>-0.17669883121300001</v>
      </c>
      <c r="AV1811" s="302">
        <v>1.4957081000000001E-6</v>
      </c>
      <c r="AW1811" s="302">
        <v>4.5119507000000001E-9</v>
      </c>
      <c r="AX1811" s="302">
        <v>1.2331473E-13</v>
      </c>
      <c r="AY1811" s="302">
        <v>-1.139902E-10</v>
      </c>
      <c r="AZ1811" s="302">
        <v>-1.4807879999999999E-11</v>
      </c>
      <c r="BA1811" s="302">
        <v>1.1752255000000001E-9</v>
      </c>
      <c r="BB1811" s="302">
        <v>-4.3113775000000003E-8</v>
      </c>
      <c r="BC1811" s="302">
        <v>1.6261147E-10</v>
      </c>
      <c r="BD1811" s="302">
        <v>-3.3165383999999998E-11</v>
      </c>
      <c r="BE1811" s="302">
        <v>-1.662294E-13</v>
      </c>
      <c r="BF1811" s="302">
        <v>-8.5267616999999998E-16</v>
      </c>
      <c r="BG1811" s="302">
        <v>-3.5225733000000002E-13</v>
      </c>
      <c r="BH1811" s="302">
        <v>-2.0351614999999999E-14</v>
      </c>
      <c r="BI1811" s="302">
        <v>-1.5381766000000001E-14</v>
      </c>
      <c r="BJ1811" s="302">
        <v>-1.7697743999999999E-9</v>
      </c>
      <c r="BK1811" s="302">
        <v>-6.7853355000000003E-10</v>
      </c>
      <c r="BL1811" s="302">
        <v>-8.7785861000000006E-12</v>
      </c>
      <c r="BM1811" s="302">
        <v>-1.5731213000000002E-5</v>
      </c>
      <c r="BN1811" s="303">
        <v>-0.17668310000000001</v>
      </c>
      <c r="BO1811" s="303">
        <v>0</v>
      </c>
      <c r="BP1811" s="303">
        <v>0</v>
      </c>
      <c r="BQ1811" s="303">
        <v>0</v>
      </c>
      <c r="BR1811" s="74"/>
      <c r="BS1811" s="144">
        <v>1.7300893999999999E-5</v>
      </c>
      <c r="BT1811" s="144">
        <v>1.7052209999999999E-7</v>
      </c>
      <c r="BU1811" s="144">
        <v>4.5718230000000001E-5</v>
      </c>
      <c r="BV1811" s="144">
        <v>-1.0970284E-7</v>
      </c>
      <c r="BW1811" s="144">
        <v>-1.6697298E-6</v>
      </c>
      <c r="BX1811" s="144">
        <v>7.8733336999999999E-7</v>
      </c>
      <c r="BY1811" s="144">
        <v>-2.1324684999999999E-10</v>
      </c>
      <c r="BZ1811" s="144">
        <v>1.1837651E-6</v>
      </c>
      <c r="CA1811" s="144">
        <v>-2.1803993E-7</v>
      </c>
      <c r="CB1811" s="144">
        <v>-9.3783482000000002E-8</v>
      </c>
      <c r="CC1811" s="144">
        <v>-1.1129982000000001E-7</v>
      </c>
      <c r="CD1811" s="144">
        <v>-6.3818211999999998E-9</v>
      </c>
      <c r="CE1811" s="144">
        <v>-1.9646525999999998E-9</v>
      </c>
      <c r="CF1811" s="144">
        <v>1.1230152E-6</v>
      </c>
      <c r="CG1811" s="144">
        <v>-2.9392984000000001E-5</v>
      </c>
      <c r="CH1811" s="144">
        <v>-7.7872341999999994E-8</v>
      </c>
      <c r="CI1811" s="136">
        <v>0</v>
      </c>
      <c r="CJ1811" s="203"/>
      <c r="CK1811" s="201"/>
      <c r="CL1811" s="110" t="s">
        <v>6211</v>
      </c>
      <c r="CM1811" s="110"/>
      <c r="CN1811" s="110"/>
    </row>
    <row r="1812" spans="1:92" ht="14.5" customHeight="1">
      <c r="A1812" s="74" t="s">
        <v>6394</v>
      </c>
      <c r="B1812" s="129" t="s">
        <v>6190</v>
      </c>
      <c r="C1812" s="130" t="str">
        <f t="shared" si="964"/>
        <v>F.070.01.108</v>
      </c>
      <c r="D1812" s="131" t="s">
        <v>532</v>
      </c>
      <c r="E1812" s="129" t="s">
        <v>957</v>
      </c>
      <c r="F1812" s="132" t="s">
        <v>6395</v>
      </c>
      <c r="G1812" s="132">
        <v>0.12828093484880002</v>
      </c>
      <c r="H1812" s="348">
        <f t="shared" si="965"/>
        <v>0.12828093484880002</v>
      </c>
      <c r="I1812" s="74"/>
      <c r="J1812" s="132">
        <v>-1.779084139999999E-4</v>
      </c>
      <c r="K1812" s="132">
        <v>-2.7392210599999998E-3</v>
      </c>
      <c r="L1812" s="300">
        <v>-1.2527456772000001E-3</v>
      </c>
      <c r="M1812" s="132">
        <v>0.13245081</v>
      </c>
      <c r="N1812" s="132">
        <v>-3.1790403999999999E-3</v>
      </c>
      <c r="O1812" s="132">
        <v>9.1030549000000003E-4</v>
      </c>
      <c r="P1812" s="132">
        <v>6.6446801000000005E-4</v>
      </c>
      <c r="Q1812" s="132">
        <v>-6.8876428999999995E-4</v>
      </c>
      <c r="R1812" s="304">
        <v>-8.2045564000000001E-5</v>
      </c>
      <c r="S1812" s="304">
        <v>-7.1566569999999998E-5</v>
      </c>
      <c r="T1812" s="132">
        <v>-4.7048614999999999E-4</v>
      </c>
      <c r="U1812" s="132">
        <v>-1.6880279E-4</v>
      </c>
      <c r="V1812" s="132">
        <v>0</v>
      </c>
      <c r="W1812" s="132">
        <v>-1.0803726E-3</v>
      </c>
      <c r="X1812" s="304">
        <v>-3.5702872000000001E-6</v>
      </c>
      <c r="Y1812" s="132">
        <v>0</v>
      </c>
      <c r="Z1812" s="132">
        <v>0</v>
      </c>
      <c r="AA1812" s="74"/>
      <c r="AB1812" s="301">
        <v>0.9958707518796992</v>
      </c>
      <c r="AC1812" s="338">
        <f t="shared" si="966"/>
        <v>0.9958707518796992</v>
      </c>
      <c r="AD1812" s="74"/>
      <c r="AE1812" s="136">
        <v>-12.876913</v>
      </c>
      <c r="AF1812" s="136">
        <v>-12.700665000000001</v>
      </c>
      <c r="AG1812" s="136">
        <v>-0.14647135</v>
      </c>
      <c r="AH1812" s="136">
        <v>0</v>
      </c>
      <c r="AI1812" s="136">
        <v>0</v>
      </c>
      <c r="AJ1812" s="136">
        <v>-1.4664537E-3</v>
      </c>
      <c r="AK1812" s="136">
        <v>-2.8310288999999999E-2</v>
      </c>
      <c r="AL1812" s="74"/>
      <c r="AM1812" s="133">
        <v>1.4278742000000001E-2</v>
      </c>
      <c r="AN1812" s="340">
        <f t="shared" si="967"/>
        <v>1.4278742000000001E-2</v>
      </c>
      <c r="AP1812" s="133">
        <v>1.4186364999999999E-2</v>
      </c>
      <c r="AQ1812" s="133">
        <v>7.2943702000000002E-4</v>
      </c>
      <c r="AR1812" s="133">
        <v>-6.3706050999999997E-4</v>
      </c>
      <c r="AS1812" s="134">
        <v>8.505015211605E-7</v>
      </c>
      <c r="AT1812" s="135">
        <v>2.6976220810995503E-9</v>
      </c>
      <c r="AU1812" s="135">
        <v>-8.9224160483699994E-2</v>
      </c>
      <c r="AV1812" s="302">
        <v>9.1108902000000003E-7</v>
      </c>
      <c r="AW1812" s="302">
        <v>2.7484898999999999E-9</v>
      </c>
      <c r="AX1812" s="302">
        <v>7.5113773000000004E-14</v>
      </c>
      <c r="AY1812" s="302">
        <v>-5.7559410000000001E-11</v>
      </c>
      <c r="AZ1812" s="302">
        <v>-7.4772464999999999E-12</v>
      </c>
      <c r="BA1812" s="302">
        <v>9.8787127000000004E-11</v>
      </c>
      <c r="BB1812" s="302">
        <v>-5.9384975000000001E-8</v>
      </c>
      <c r="BC1812" s="302">
        <v>1.199094E-11</v>
      </c>
      <c r="BD1812" s="302">
        <v>-5.8220837000000005E-11</v>
      </c>
      <c r="BE1812" s="302">
        <v>-8.3937615999999994E-14</v>
      </c>
      <c r="BF1812" s="302">
        <v>-4.3055924999999998E-16</v>
      </c>
      <c r="BG1812" s="302">
        <v>-1.7787250999999999E-13</v>
      </c>
      <c r="BH1812" s="302">
        <v>-1.0276557999999999E-14</v>
      </c>
      <c r="BI1812" s="302">
        <v>-7.7670301999999995E-15</v>
      </c>
      <c r="BJ1812" s="302">
        <v>-8.9364845999999997E-10</v>
      </c>
      <c r="BK1812" s="302">
        <v>-3.4262585000000001E-10</v>
      </c>
      <c r="BL1812" s="302">
        <v>-4.4327513999999997E-12</v>
      </c>
      <c r="BM1812" s="302">
        <v>-7.9434836999999992E-6</v>
      </c>
      <c r="BN1812" s="303">
        <v>-8.9216217E-2</v>
      </c>
      <c r="BO1812" s="303">
        <v>0</v>
      </c>
      <c r="BP1812" s="303">
        <v>0</v>
      </c>
      <c r="BQ1812" s="303">
        <v>0</v>
      </c>
      <c r="BR1812" s="74"/>
      <c r="BS1812" s="144">
        <v>1.1396349E-5</v>
      </c>
      <c r="BT1812" s="144">
        <v>-3.6267899E-7</v>
      </c>
      <c r="BU1812" s="144">
        <v>2.7767519999999999E-5</v>
      </c>
      <c r="BV1812" s="144">
        <v>-5.5394500999999997E-8</v>
      </c>
      <c r="BW1812" s="144">
        <v>-9.7401721000000008E-7</v>
      </c>
      <c r="BX1812" s="144">
        <v>7.7341335000000002E-8</v>
      </c>
      <c r="BY1812" s="144">
        <v>-1.0767909999999999E-10</v>
      </c>
      <c r="BZ1812" s="144">
        <v>1.1171312E-7</v>
      </c>
      <c r="CA1812" s="144">
        <v>-1.1009937E-7</v>
      </c>
      <c r="CB1812" s="144">
        <v>-4.7356016000000002E-8</v>
      </c>
      <c r="CC1812" s="144">
        <v>-5.6200901E-8</v>
      </c>
      <c r="CD1812" s="144">
        <v>-3.2225038E-9</v>
      </c>
      <c r="CE1812" s="144">
        <v>-9.9205227999999992E-10</v>
      </c>
      <c r="CF1812" s="144">
        <v>-6.8833237000000004E-8</v>
      </c>
      <c r="CG1812" s="144">
        <v>-1.4842002E-5</v>
      </c>
      <c r="CH1812" s="144">
        <v>-3.9321678000000003E-8</v>
      </c>
      <c r="CI1812" s="136">
        <v>0</v>
      </c>
      <c r="CJ1812" s="203"/>
      <c r="CK1812" s="201"/>
      <c r="CL1812" s="110" t="s">
        <v>6211</v>
      </c>
      <c r="CM1812" s="110"/>
      <c r="CN1812" s="110"/>
    </row>
    <row r="1813" spans="1:92" ht="14.5" customHeight="1">
      <c r="B1813" s="129" t="s">
        <v>6190</v>
      </c>
      <c r="C1813" s="127" t="s">
        <v>541</v>
      </c>
      <c r="D1813" s="127" t="s">
        <v>542</v>
      </c>
      <c r="G1813" s="74"/>
      <c r="H1813" s="74"/>
      <c r="I1813" s="74"/>
      <c r="J1813" s="74"/>
      <c r="K1813" s="74"/>
      <c r="L1813" s="74"/>
      <c r="M1813" s="74"/>
      <c r="N1813" s="74"/>
      <c r="O1813" s="74"/>
      <c r="P1813" s="74"/>
      <c r="Q1813" s="74"/>
      <c r="R1813" s="74"/>
      <c r="S1813" s="74"/>
      <c r="T1813" s="74"/>
      <c r="U1813" s="74"/>
      <c r="V1813" s="74"/>
      <c r="W1813" s="74"/>
      <c r="X1813" s="74"/>
      <c r="Y1813" s="74"/>
      <c r="Z1813" s="74"/>
      <c r="AA1813" s="74"/>
      <c r="AB1813" s="74"/>
      <c r="AC1813" s="74"/>
      <c r="AD1813" s="74"/>
      <c r="AE1813" s="74"/>
      <c r="AF1813" s="74"/>
      <c r="AG1813" s="74"/>
      <c r="AH1813" s="74"/>
      <c r="AI1813" s="74"/>
      <c r="AJ1813" s="74"/>
      <c r="AK1813" s="74"/>
      <c r="AL1813" s="74"/>
      <c r="AM1813" s="74"/>
      <c r="AN1813" s="74"/>
      <c r="AP1813" s="74"/>
      <c r="AQ1813" s="74"/>
      <c r="AR1813" s="74"/>
      <c r="AS1813" s="74"/>
      <c r="AT1813" s="74"/>
      <c r="AU1813" s="74"/>
      <c r="AV1813" s="74"/>
      <c r="AW1813" s="74"/>
      <c r="AX1813" s="74"/>
      <c r="AY1813" s="74"/>
      <c r="AZ1813" s="74"/>
      <c r="BA1813" s="74"/>
      <c r="BB1813" s="74"/>
      <c r="BC1813" s="74"/>
      <c r="BD1813" s="74"/>
      <c r="BE1813" s="74"/>
      <c r="BF1813" s="74"/>
      <c r="BG1813" s="74"/>
      <c r="BH1813" s="74"/>
      <c r="BI1813" s="74"/>
      <c r="BJ1813" s="74"/>
      <c r="BK1813" s="74"/>
      <c r="BL1813" s="74"/>
      <c r="BM1813" s="74"/>
      <c r="BN1813" s="74"/>
      <c r="BO1813" s="74"/>
      <c r="BP1813" s="74"/>
      <c r="BQ1813" s="74"/>
      <c r="BR1813" s="74"/>
      <c r="BS1813" s="74"/>
      <c r="BT1813" s="74"/>
      <c r="BU1813" s="74"/>
      <c r="BV1813" s="74"/>
      <c r="BW1813" s="74"/>
      <c r="BX1813" s="74"/>
      <c r="BY1813" s="74"/>
      <c r="BZ1813" s="74"/>
      <c r="CA1813" s="74"/>
      <c r="CB1813" s="74"/>
      <c r="CC1813" s="74"/>
      <c r="CD1813" s="74"/>
      <c r="CE1813" s="74"/>
      <c r="CF1813" s="74"/>
      <c r="CG1813" s="74"/>
      <c r="CH1813" s="74"/>
      <c r="CI1813" s="74"/>
      <c r="CJ1813" s="142"/>
      <c r="CK1813" s="202"/>
      <c r="CL1813" s="89"/>
      <c r="CM1813" s="110"/>
      <c r="CN1813" s="110"/>
    </row>
    <row r="1814" spans="1:92" ht="14.5" customHeight="1">
      <c r="A1814" s="74" t="s">
        <v>6396</v>
      </c>
      <c r="B1814" s="129" t="s">
        <v>6190</v>
      </c>
      <c r="C1814" s="130" t="str">
        <f t="shared" ref="C1814:C1826" si="968">MID(A1814,1,12)</f>
        <v>F.080.01.101</v>
      </c>
      <c r="D1814" s="131" t="s">
        <v>542</v>
      </c>
      <c r="E1814" s="129" t="s">
        <v>957</v>
      </c>
      <c r="F1814" s="132" t="s">
        <v>6397</v>
      </c>
      <c r="G1814" s="132">
        <v>-9.1635865942340022E-2</v>
      </c>
      <c r="H1814" s="348">
        <f t="shared" ref="H1814:H1826" si="969">G1814</f>
        <v>-9.1635865942340022E-2</v>
      </c>
      <c r="I1814" s="74"/>
      <c r="J1814" s="132">
        <v>-0.11704989846</v>
      </c>
      <c r="K1814" s="132">
        <v>-0.16831006065999998</v>
      </c>
      <c r="L1814" s="300">
        <v>-3.06226682234E-3</v>
      </c>
      <c r="M1814" s="132">
        <v>0.19678635999999999</v>
      </c>
      <c r="N1814" s="132">
        <v>-0.15358649999999999</v>
      </c>
      <c r="O1814" s="132">
        <v>-1.4151197000000001E-2</v>
      </c>
      <c r="P1814" s="132">
        <v>-1.1944161999999999E-2</v>
      </c>
      <c r="Q1814" s="132">
        <v>-1.9410045E-3</v>
      </c>
      <c r="R1814" s="132">
        <v>-5.5505196000000005E-4</v>
      </c>
      <c r="S1814" s="132">
        <v>-0.10260967999999999</v>
      </c>
      <c r="T1814" s="132">
        <v>-5.7236365999999996E-4</v>
      </c>
      <c r="U1814" s="132">
        <v>-1.4588036999999999E-4</v>
      </c>
      <c r="V1814" s="132">
        <v>-1.9429581000000001E-3</v>
      </c>
      <c r="W1814" s="132">
        <v>-9.6346832999999997E-4</v>
      </c>
      <c r="X1814" s="304">
        <v>-9.8077335999999992E-6</v>
      </c>
      <c r="Y1814" s="304">
        <v>-1.5228874E-7</v>
      </c>
      <c r="Z1814" s="132">
        <v>0</v>
      </c>
      <c r="AA1814" s="74"/>
      <c r="AB1814" s="301">
        <v>1.4795966917293233</v>
      </c>
      <c r="AC1814" s="338">
        <f t="shared" ref="AC1814:AC1826" si="970">AB1814</f>
        <v>1.4795966917293233</v>
      </c>
      <c r="AD1814" s="74"/>
      <c r="AE1814" s="136">
        <v>-24.21978</v>
      </c>
      <c r="AF1814" s="136">
        <v>-24.056623999999999</v>
      </c>
      <c r="AG1814" s="136">
        <v>-0.13062051</v>
      </c>
      <c r="AH1814" s="136">
        <v>0</v>
      </c>
      <c r="AI1814" s="136">
        <v>-1.0828223000000001E-3</v>
      </c>
      <c r="AJ1814" s="136">
        <v>-5.7698096999999997E-3</v>
      </c>
      <c r="AK1814" s="136">
        <v>-2.5682735000000002E-2</v>
      </c>
      <c r="AL1814" s="74"/>
      <c r="AM1814" s="133">
        <v>-2.7113165000000002E-2</v>
      </c>
      <c r="AN1814" s="340">
        <f t="shared" si="967"/>
        <v>-2.7113165000000002E-2</v>
      </c>
      <c r="AP1814" s="133">
        <v>-2.6526915000000002E-2</v>
      </c>
      <c r="AQ1814" s="133">
        <v>1.1480730999999999E-4</v>
      </c>
      <c r="AR1814" s="133">
        <v>-7.0105687999999998E-4</v>
      </c>
      <c r="AS1814" s="134">
        <v>-1.5903427032182999E-6</v>
      </c>
      <c r="AT1814" s="135">
        <v>4.24583220839858E-10</v>
      </c>
      <c r="AU1814" s="135">
        <v>-9.8187237477999997E-2</v>
      </c>
      <c r="AV1814" s="302">
        <v>1.3594063E-6</v>
      </c>
      <c r="AW1814" s="302">
        <v>4.1011446999999996E-9</v>
      </c>
      <c r="AX1814" s="302">
        <v>1.1207126E-13</v>
      </c>
      <c r="AY1814" s="302">
        <v>-4.7778296000000001E-11</v>
      </c>
      <c r="AZ1814" s="302">
        <v>-6.0364157999999998E-12</v>
      </c>
      <c r="BA1814" s="302">
        <v>-1.7760222999999999E-9</v>
      </c>
      <c r="BB1814" s="302">
        <v>-2.9318288999999998E-6</v>
      </c>
      <c r="BC1814" s="302">
        <v>-2.5355581E-10</v>
      </c>
      <c r="BD1814" s="302">
        <v>-3.3977357000000002E-9</v>
      </c>
      <c r="BE1814" s="302">
        <v>-7.7492839000000006E-14</v>
      </c>
      <c r="BF1814" s="302">
        <v>-7.1055381999999998E-16</v>
      </c>
      <c r="BG1814" s="302">
        <v>-1.0171681E-11</v>
      </c>
      <c r="BH1814" s="302">
        <v>-1.5884744999999999E-14</v>
      </c>
      <c r="BI1814" s="302">
        <v>-4.2269438999999999E-14</v>
      </c>
      <c r="BJ1814" s="302">
        <v>-4.4171965999999998E-9</v>
      </c>
      <c r="BK1814" s="302">
        <v>-1.1670117000000001E-8</v>
      </c>
      <c r="BL1814" s="302">
        <v>-1.5056046E-11</v>
      </c>
      <c r="BM1814" s="302">
        <v>-7.4734780000000003E-6</v>
      </c>
      <c r="BN1814" s="303">
        <v>-9.8179764000000003E-2</v>
      </c>
      <c r="BO1814" s="302">
        <v>-2.9526064999999999E-12</v>
      </c>
      <c r="BP1814" s="302">
        <v>-1.795504E-14</v>
      </c>
      <c r="BQ1814" s="302">
        <v>-8.0332178000000001E-19</v>
      </c>
      <c r="BR1814" s="74"/>
      <c r="BS1814" s="136">
        <v>-1.0780605999999999E-4</v>
      </c>
      <c r="BT1814" s="144">
        <v>-2.4004755000000001E-5</v>
      </c>
      <c r="BU1814" s="144">
        <v>4.1255082999999998E-5</v>
      </c>
      <c r="BV1814" s="144">
        <v>-6.7274221000000005E-8</v>
      </c>
      <c r="BW1814" s="144">
        <v>-2.0671660000000001E-5</v>
      </c>
      <c r="BX1814" s="144">
        <v>-1.1389900999999999E-6</v>
      </c>
      <c r="BY1814" s="144">
        <v>-3.0057342000000001E-10</v>
      </c>
      <c r="BZ1814" s="144">
        <v>-1.7350520000000001E-6</v>
      </c>
      <c r="CA1814" s="144">
        <v>-7.4484065000000002E-7</v>
      </c>
      <c r="CB1814" s="144">
        <v>-6.7897418999999997E-5</v>
      </c>
      <c r="CC1814" s="144">
        <v>-4.5363330999999997E-8</v>
      </c>
      <c r="CD1814" s="144">
        <v>-1.0082849E-8</v>
      </c>
      <c r="CE1814" s="144">
        <v>-8.0013168999999999E-10</v>
      </c>
      <c r="CF1814" s="144">
        <v>-3.9156947000000003E-6</v>
      </c>
      <c r="CG1814" s="144">
        <v>-2.8794193E-5</v>
      </c>
      <c r="CH1814" s="144">
        <v>-3.4294534999999998E-8</v>
      </c>
      <c r="CI1814" s="144">
        <v>-4.2386818000000001E-10</v>
      </c>
      <c r="CJ1814" s="203"/>
      <c r="CK1814" s="201"/>
      <c r="CL1814" s="110" t="s">
        <v>6398</v>
      </c>
      <c r="CM1814" s="110"/>
      <c r="CN1814" s="110"/>
    </row>
    <row r="1815" spans="1:92" ht="14.5" customHeight="1">
      <c r="A1815" s="74" t="s">
        <v>6399</v>
      </c>
      <c r="B1815" s="129" t="s">
        <v>6190</v>
      </c>
      <c r="C1815" s="130" t="str">
        <f t="shared" si="968"/>
        <v>F.080.01.102</v>
      </c>
      <c r="D1815" s="131" t="s">
        <v>542</v>
      </c>
      <c r="E1815" s="129" t="s">
        <v>957</v>
      </c>
      <c r="F1815" s="132" t="s">
        <v>6400</v>
      </c>
      <c r="G1815" s="132">
        <v>9.1234532445299998E-2</v>
      </c>
      <c r="H1815" s="348">
        <f t="shared" si="969"/>
        <v>9.1234532445299998E-2</v>
      </c>
      <c r="I1815" s="74"/>
      <c r="J1815" s="132">
        <v>2.1755773480000001E-3</v>
      </c>
      <c r="K1815" s="132">
        <v>6.8606924E-4</v>
      </c>
      <c r="L1815" s="300">
        <v>-9.4346714269999995E-4</v>
      </c>
      <c r="M1815" s="132">
        <v>8.9316353000000001E-2</v>
      </c>
      <c r="N1815" s="132">
        <v>-2.3941970999999999E-3</v>
      </c>
      <c r="O1815" s="132">
        <v>3.4345985999999998E-3</v>
      </c>
      <c r="P1815" s="132">
        <v>2.8099874E-3</v>
      </c>
      <c r="Q1815" s="132">
        <v>-5.1872177000000005E-4</v>
      </c>
      <c r="R1815" s="304">
        <v>-6.1790108000000005E-5</v>
      </c>
      <c r="S1815" s="304">
        <v>-5.3898174000000001E-5</v>
      </c>
      <c r="T1815" s="132">
        <v>-3.5433226E-4</v>
      </c>
      <c r="U1815" s="132">
        <v>-1.2712866E-4</v>
      </c>
      <c r="V1815" s="132">
        <v>0</v>
      </c>
      <c r="W1815" s="132">
        <v>-8.1364963000000003E-4</v>
      </c>
      <c r="X1815" s="304">
        <v>-2.6888527000000002E-6</v>
      </c>
      <c r="Y1815" s="132">
        <v>0</v>
      </c>
      <c r="Z1815" s="132">
        <v>0</v>
      </c>
      <c r="AA1815" s="74"/>
      <c r="AB1815" s="301">
        <v>0.6715515263157894</v>
      </c>
      <c r="AC1815" s="338">
        <f t="shared" si="970"/>
        <v>0.6715515263157894</v>
      </c>
      <c r="AD1815" s="74"/>
      <c r="AE1815" s="136">
        <v>-9.6978536999999996</v>
      </c>
      <c r="AF1815" s="136">
        <v>-9.5651179000000006</v>
      </c>
      <c r="AG1815" s="136">
        <v>-0.11031042000000001</v>
      </c>
      <c r="AH1815" s="136">
        <v>0</v>
      </c>
      <c r="AI1815" s="136">
        <v>0</v>
      </c>
      <c r="AJ1815" s="136">
        <v>-1.1044148E-3</v>
      </c>
      <c r="AK1815" s="136">
        <v>-2.1321028999999998E-2</v>
      </c>
      <c r="AL1815" s="74"/>
      <c r="AM1815" s="133">
        <v>9.9420082999999992E-3</v>
      </c>
      <c r="AN1815" s="340">
        <f t="shared" si="967"/>
        <v>9.9420082999999992E-3</v>
      </c>
      <c r="AP1815" s="133">
        <v>9.9108921000000006E-3</v>
      </c>
      <c r="AQ1815" s="133">
        <v>5.1089888999999999E-4</v>
      </c>
      <c r="AR1815" s="133">
        <v>-4.7978265E-4</v>
      </c>
      <c r="AS1815" s="134">
        <v>5.9417818643040002E-7</v>
      </c>
      <c r="AT1815" s="135">
        <v>1.88941900385656E-9</v>
      </c>
      <c r="AU1815" s="135">
        <v>-6.7196449391900004E-2</v>
      </c>
      <c r="AV1815" s="302">
        <v>6.1334971999999996E-7</v>
      </c>
      <c r="AW1815" s="302">
        <v>1.8502584999999999E-9</v>
      </c>
      <c r="AX1815" s="302">
        <v>5.0567596000000003E-14</v>
      </c>
      <c r="AY1815" s="302">
        <v>-4.3349110000000001E-11</v>
      </c>
      <c r="AZ1815" s="302">
        <v>-5.6312596000000002E-12</v>
      </c>
      <c r="BA1815" s="302">
        <v>4.1781401E-10</v>
      </c>
      <c r="BB1815" s="302">
        <v>-1.8609304999999999E-8</v>
      </c>
      <c r="BC1815" s="302">
        <v>5.7712589000000002E-11</v>
      </c>
      <c r="BD1815" s="302">
        <v>-1.5053173999999999E-11</v>
      </c>
      <c r="BE1815" s="302">
        <v>-6.3215050000000002E-14</v>
      </c>
      <c r="BF1815" s="302">
        <v>-3.2426254E-16</v>
      </c>
      <c r="BG1815" s="302">
        <v>-1.3395924999999999E-13</v>
      </c>
      <c r="BH1815" s="302">
        <v>-7.7394755000000001E-15</v>
      </c>
      <c r="BI1815" s="302">
        <v>-5.8495013999999998E-15</v>
      </c>
      <c r="BJ1815" s="302">
        <v>-6.7302402000000004E-10</v>
      </c>
      <c r="BK1815" s="302">
        <v>-2.5803819000000002E-10</v>
      </c>
      <c r="BL1815" s="302">
        <v>-3.3383912000000002E-12</v>
      </c>
      <c r="BM1815" s="302">
        <v>-5.9823919000000004E-6</v>
      </c>
      <c r="BN1815" s="303">
        <v>-6.7190467000000004E-2</v>
      </c>
      <c r="BO1815" s="303">
        <v>0</v>
      </c>
      <c r="BP1815" s="303">
        <v>0</v>
      </c>
      <c r="BQ1815" s="303">
        <v>0</v>
      </c>
      <c r="BR1815" s="74"/>
      <c r="BS1815" s="144">
        <v>7.7988799999999994E-6</v>
      </c>
      <c r="BT1815" s="144">
        <v>3.8436204E-8</v>
      </c>
      <c r="BU1815" s="144">
        <v>1.8724639E-5</v>
      </c>
      <c r="BV1815" s="144">
        <v>-4.1718674999999997E-8</v>
      </c>
      <c r="BW1815" s="144">
        <v>-6.4268101000000005E-7</v>
      </c>
      <c r="BX1815" s="144">
        <v>2.8056807000000002E-7</v>
      </c>
      <c r="BY1815" s="144">
        <v>-8.1095224000000005E-11</v>
      </c>
      <c r="BZ1815" s="144">
        <v>4.2156846000000001E-7</v>
      </c>
      <c r="CA1815" s="144">
        <v>-8.2917975000000004E-8</v>
      </c>
      <c r="CB1815" s="144">
        <v>-3.5664735999999997E-8</v>
      </c>
      <c r="CC1815" s="144">
        <v>-4.2325990999999998E-8</v>
      </c>
      <c r="CD1815" s="144">
        <v>-2.4269302000000001E-9</v>
      </c>
      <c r="CE1815" s="144">
        <v>-7.4713384999999997E-10</v>
      </c>
      <c r="CF1815" s="144">
        <v>3.8964597999999997E-7</v>
      </c>
      <c r="CG1815" s="144">
        <v>-1.11778E-5</v>
      </c>
      <c r="CH1815" s="144">
        <v>-2.9613920000000001E-8</v>
      </c>
      <c r="CI1815" s="136">
        <v>0</v>
      </c>
      <c r="CJ1815" s="203"/>
      <c r="CK1815" s="201"/>
      <c r="CL1815" s="110" t="s">
        <v>6398</v>
      </c>
    </row>
    <row r="1816" spans="1:92" ht="14.5" customHeight="1">
      <c r="A1816" s="74" t="s">
        <v>6401</v>
      </c>
      <c r="B1816" s="129" t="s">
        <v>6190</v>
      </c>
      <c r="C1816" s="130" t="str">
        <f t="shared" si="968"/>
        <v>F.080.01.103</v>
      </c>
      <c r="D1816" s="131" t="s">
        <v>542</v>
      </c>
      <c r="E1816" s="129" t="s">
        <v>957</v>
      </c>
      <c r="F1816" s="132" t="s">
        <v>6402</v>
      </c>
      <c r="G1816" s="132">
        <v>0.1808901903114</v>
      </c>
      <c r="H1816" s="348">
        <f t="shared" si="969"/>
        <v>0.1808901903114</v>
      </c>
      <c r="I1816" s="74"/>
      <c r="J1816" s="132">
        <v>8.6098911000000004E-4</v>
      </c>
      <c r="K1816" s="132">
        <v>-2.5794020900000002E-3</v>
      </c>
      <c r="L1816" s="300">
        <v>-1.7864467085999998E-3</v>
      </c>
      <c r="M1816" s="132">
        <v>0.18439505</v>
      </c>
      <c r="N1816" s="132">
        <v>-4.5333908999999999E-3</v>
      </c>
      <c r="O1816" s="132">
        <v>2.6249137999999998E-3</v>
      </c>
      <c r="P1816" s="132">
        <v>2.0622389E-3</v>
      </c>
      <c r="Q1816" s="132">
        <v>-9.8219505999999992E-4</v>
      </c>
      <c r="R1816" s="132">
        <v>-1.1699902E-4</v>
      </c>
      <c r="S1816" s="132">
        <v>-1.0205570999999999E-4</v>
      </c>
      <c r="T1816" s="132">
        <v>-6.7092498999999999E-4</v>
      </c>
      <c r="U1816" s="132">
        <v>-2.4071699000000001E-4</v>
      </c>
      <c r="V1816" s="132">
        <v>0</v>
      </c>
      <c r="W1816" s="132">
        <v>-1.5406383999999999E-3</v>
      </c>
      <c r="X1816" s="304">
        <v>-5.0913186000000004E-6</v>
      </c>
      <c r="Y1816" s="132">
        <v>0</v>
      </c>
      <c r="Z1816" s="132">
        <v>0</v>
      </c>
      <c r="AA1816" s="74"/>
      <c r="AB1816" s="301">
        <v>1.386428947368421</v>
      </c>
      <c r="AC1816" s="338">
        <f t="shared" si="970"/>
        <v>1.386428947368421</v>
      </c>
      <c r="AD1816" s="74"/>
      <c r="AE1816" s="136">
        <v>-18.3628</v>
      </c>
      <c r="AF1816" s="136">
        <v>-18.111466</v>
      </c>
      <c r="AG1816" s="136">
        <v>-0.20887179</v>
      </c>
      <c r="AH1816" s="136">
        <v>0</v>
      </c>
      <c r="AI1816" s="136">
        <v>0</v>
      </c>
      <c r="AJ1816" s="136">
        <v>-2.0911996E-3</v>
      </c>
      <c r="AK1816" s="136">
        <v>-4.0371179E-2</v>
      </c>
      <c r="AL1816" s="74"/>
      <c r="AM1816" s="133">
        <v>2.0037669000000001E-2</v>
      </c>
      <c r="AN1816" s="340">
        <f t="shared" si="967"/>
        <v>2.0037669000000001E-2</v>
      </c>
      <c r="AP1816" s="133">
        <v>1.9921347999999998E-2</v>
      </c>
      <c r="AQ1816" s="133">
        <v>1.0247851000000001E-3</v>
      </c>
      <c r="AR1816" s="133">
        <v>-9.0846418000000003E-4</v>
      </c>
      <c r="AS1816" s="134">
        <v>1.194325481515E-6</v>
      </c>
      <c r="AT1816" s="135">
        <v>3.7898855870047604E-9</v>
      </c>
      <c r="AU1816" s="135">
        <v>-0.127235877606</v>
      </c>
      <c r="AV1816" s="302">
        <v>1.267955E-6</v>
      </c>
      <c r="AW1816" s="302">
        <v>3.8250338000000004E-9</v>
      </c>
      <c r="AX1816" s="302">
        <v>1.0453548E-13</v>
      </c>
      <c r="AY1816" s="302">
        <v>-8.2081155000000004E-11</v>
      </c>
      <c r="AZ1816" s="302">
        <v>-1.066274E-11</v>
      </c>
      <c r="BA1816" s="302">
        <v>3.0661943000000002E-10</v>
      </c>
      <c r="BB1816" s="302">
        <v>-7.2080436000000001E-8</v>
      </c>
      <c r="BC1816" s="302">
        <v>4.0595315999999998E-11</v>
      </c>
      <c r="BD1816" s="302">
        <v>-6.9127157999999999E-11</v>
      </c>
      <c r="BE1816" s="302">
        <v>-1.1969713999999999E-13</v>
      </c>
      <c r="BF1816" s="302">
        <v>-6.1398823999999997E-16</v>
      </c>
      <c r="BG1816" s="302">
        <v>-2.5365064000000002E-13</v>
      </c>
      <c r="BH1816" s="302">
        <v>-1.4654627999999999E-14</v>
      </c>
      <c r="BI1816" s="302">
        <v>-1.1075979E-14</v>
      </c>
      <c r="BJ1816" s="302">
        <v>-1.2743650000000001E-9</v>
      </c>
      <c r="BK1816" s="302">
        <v>-4.8859301999999998E-10</v>
      </c>
      <c r="BL1816" s="302">
        <v>-6.3212141000000002E-12</v>
      </c>
      <c r="BM1816" s="302">
        <v>-1.1327606E-5</v>
      </c>
      <c r="BN1816" s="303">
        <v>-0.12722454999999999</v>
      </c>
      <c r="BO1816" s="303">
        <v>0</v>
      </c>
      <c r="BP1816" s="303">
        <v>0</v>
      </c>
      <c r="BQ1816" s="303">
        <v>0</v>
      </c>
      <c r="BR1816" s="74"/>
      <c r="BS1816" s="144">
        <v>1.5989097000000001E-5</v>
      </c>
      <c r="BT1816" s="144">
        <v>-3.6680944000000002E-7</v>
      </c>
      <c r="BU1816" s="144">
        <v>3.8657317E-5</v>
      </c>
      <c r="BV1816" s="144">
        <v>-7.8993940999999997E-8</v>
      </c>
      <c r="BW1816" s="144">
        <v>-1.3451151E-6</v>
      </c>
      <c r="BX1816" s="144">
        <v>2.1759189000000001E-7</v>
      </c>
      <c r="BY1816" s="144">
        <v>-1.5355308999999999E-10</v>
      </c>
      <c r="BZ1816" s="144">
        <v>3.2216585000000001E-7</v>
      </c>
      <c r="CA1816" s="144">
        <v>-1.5700445000000001E-7</v>
      </c>
      <c r="CB1816" s="144">
        <v>-6.7530860000000006E-8</v>
      </c>
      <c r="CC1816" s="144">
        <v>-8.0143887999999997E-8</v>
      </c>
      <c r="CD1816" s="144">
        <v>-4.5953707999999999E-9</v>
      </c>
      <c r="CE1816" s="144">
        <v>-1.4146913E-9</v>
      </c>
      <c r="CF1816" s="144">
        <v>1.1492131E-7</v>
      </c>
      <c r="CG1816" s="144">
        <v>-2.1165064999999999E-5</v>
      </c>
      <c r="CH1816" s="144">
        <v>-5.6073693999999998E-8</v>
      </c>
      <c r="CI1816" s="136">
        <v>0</v>
      </c>
      <c r="CJ1816" s="203"/>
      <c r="CK1816" s="201"/>
      <c r="CL1816" s="110" t="s">
        <v>6403</v>
      </c>
      <c r="CM1816" s="110"/>
      <c r="CN1816" s="110"/>
    </row>
    <row r="1817" spans="1:92" ht="14.5" customHeight="1">
      <c r="A1817" s="74" t="s">
        <v>6404</v>
      </c>
      <c r="B1817" s="129" t="s">
        <v>6190</v>
      </c>
      <c r="C1817" s="130" t="str">
        <f t="shared" si="968"/>
        <v>F.080.01.104</v>
      </c>
      <c r="D1817" s="131" t="s">
        <v>542</v>
      </c>
      <c r="E1817" s="129" t="s">
        <v>957</v>
      </c>
      <c r="F1817" s="132" t="s">
        <v>6405</v>
      </c>
      <c r="G1817" s="132">
        <v>9.1234532445299998E-2</v>
      </c>
      <c r="H1817" s="348">
        <f t="shared" si="969"/>
        <v>9.1234532445299998E-2</v>
      </c>
      <c r="I1817" s="74"/>
      <c r="J1817" s="132">
        <v>2.1755773480000001E-3</v>
      </c>
      <c r="K1817" s="132">
        <v>6.8606924E-4</v>
      </c>
      <c r="L1817" s="300">
        <v>-9.4346714269999995E-4</v>
      </c>
      <c r="M1817" s="132">
        <v>8.9316353000000001E-2</v>
      </c>
      <c r="N1817" s="132">
        <v>-2.3941970999999999E-3</v>
      </c>
      <c r="O1817" s="132">
        <v>3.4345985999999998E-3</v>
      </c>
      <c r="P1817" s="132">
        <v>2.8099874E-3</v>
      </c>
      <c r="Q1817" s="132">
        <v>-5.1872177000000005E-4</v>
      </c>
      <c r="R1817" s="304">
        <v>-6.1790108000000005E-5</v>
      </c>
      <c r="S1817" s="304">
        <v>-5.3898174000000001E-5</v>
      </c>
      <c r="T1817" s="132">
        <v>-3.5433226E-4</v>
      </c>
      <c r="U1817" s="132">
        <v>-1.2712866E-4</v>
      </c>
      <c r="V1817" s="132">
        <v>0</v>
      </c>
      <c r="W1817" s="132">
        <v>-8.1364963000000003E-4</v>
      </c>
      <c r="X1817" s="304">
        <v>-2.6888527000000002E-6</v>
      </c>
      <c r="Y1817" s="132">
        <v>0</v>
      </c>
      <c r="Z1817" s="132">
        <v>0</v>
      </c>
      <c r="AA1817" s="74"/>
      <c r="AB1817" s="301">
        <v>0.6715515263157894</v>
      </c>
      <c r="AC1817" s="338">
        <f t="shared" si="970"/>
        <v>0.6715515263157894</v>
      </c>
      <c r="AD1817" s="74"/>
      <c r="AE1817" s="136">
        <v>-9.6978536999999996</v>
      </c>
      <c r="AF1817" s="136">
        <v>-9.5651179000000006</v>
      </c>
      <c r="AG1817" s="136">
        <v>-0.11031042000000001</v>
      </c>
      <c r="AH1817" s="136">
        <v>0</v>
      </c>
      <c r="AI1817" s="136">
        <v>0</v>
      </c>
      <c r="AJ1817" s="136">
        <v>-1.1044148E-3</v>
      </c>
      <c r="AK1817" s="136">
        <v>-2.1321028999999998E-2</v>
      </c>
      <c r="AL1817" s="74"/>
      <c r="AM1817" s="133">
        <v>9.9420082999999992E-3</v>
      </c>
      <c r="AN1817" s="340">
        <f t="shared" si="967"/>
        <v>9.9420082999999992E-3</v>
      </c>
      <c r="AP1817" s="133">
        <v>9.9108921000000006E-3</v>
      </c>
      <c r="AQ1817" s="133">
        <v>5.1089888999999999E-4</v>
      </c>
      <c r="AR1817" s="133">
        <v>-4.7978265E-4</v>
      </c>
      <c r="AS1817" s="134">
        <v>5.9417818643040002E-7</v>
      </c>
      <c r="AT1817" s="135">
        <v>1.88941900385656E-9</v>
      </c>
      <c r="AU1817" s="135">
        <v>-6.7196449391900004E-2</v>
      </c>
      <c r="AV1817" s="302">
        <v>6.1334971999999996E-7</v>
      </c>
      <c r="AW1817" s="302">
        <v>1.8502584999999999E-9</v>
      </c>
      <c r="AX1817" s="302">
        <v>5.0567596000000003E-14</v>
      </c>
      <c r="AY1817" s="302">
        <v>-4.3349110000000001E-11</v>
      </c>
      <c r="AZ1817" s="302">
        <v>-5.6312596000000002E-12</v>
      </c>
      <c r="BA1817" s="302">
        <v>4.1781401E-10</v>
      </c>
      <c r="BB1817" s="302">
        <v>-1.8609304999999999E-8</v>
      </c>
      <c r="BC1817" s="302">
        <v>5.7712589000000002E-11</v>
      </c>
      <c r="BD1817" s="302">
        <v>-1.5053173999999999E-11</v>
      </c>
      <c r="BE1817" s="302">
        <v>-6.3215050000000002E-14</v>
      </c>
      <c r="BF1817" s="302">
        <v>-3.2426254E-16</v>
      </c>
      <c r="BG1817" s="302">
        <v>-1.3395924999999999E-13</v>
      </c>
      <c r="BH1817" s="302">
        <v>-7.7394755000000001E-15</v>
      </c>
      <c r="BI1817" s="302">
        <v>-5.8495013999999998E-15</v>
      </c>
      <c r="BJ1817" s="302">
        <v>-6.7302402000000004E-10</v>
      </c>
      <c r="BK1817" s="302">
        <v>-2.5803819000000002E-10</v>
      </c>
      <c r="BL1817" s="302">
        <v>-3.3383912000000002E-12</v>
      </c>
      <c r="BM1817" s="302">
        <v>-5.9823919000000004E-6</v>
      </c>
      <c r="BN1817" s="303">
        <v>-6.7190467000000004E-2</v>
      </c>
      <c r="BO1817" s="303">
        <v>0</v>
      </c>
      <c r="BP1817" s="303">
        <v>0</v>
      </c>
      <c r="BQ1817" s="303">
        <v>0</v>
      </c>
      <c r="BR1817" s="74"/>
      <c r="BS1817" s="144">
        <v>7.7988799999999994E-6</v>
      </c>
      <c r="BT1817" s="144">
        <v>3.8436204E-8</v>
      </c>
      <c r="BU1817" s="144">
        <v>1.8724639E-5</v>
      </c>
      <c r="BV1817" s="144">
        <v>-4.1718674999999997E-8</v>
      </c>
      <c r="BW1817" s="144">
        <v>-6.4268101000000005E-7</v>
      </c>
      <c r="BX1817" s="144">
        <v>2.8056807000000002E-7</v>
      </c>
      <c r="BY1817" s="144">
        <v>-8.1095224000000005E-11</v>
      </c>
      <c r="BZ1817" s="144">
        <v>4.2156846000000001E-7</v>
      </c>
      <c r="CA1817" s="144">
        <v>-8.2917975000000004E-8</v>
      </c>
      <c r="CB1817" s="144">
        <v>-3.5664735999999997E-8</v>
      </c>
      <c r="CC1817" s="144">
        <v>-4.2325990999999998E-8</v>
      </c>
      <c r="CD1817" s="144">
        <v>-2.4269302000000001E-9</v>
      </c>
      <c r="CE1817" s="144">
        <v>-7.4713384999999997E-10</v>
      </c>
      <c r="CF1817" s="144">
        <v>3.8964597999999997E-7</v>
      </c>
      <c r="CG1817" s="144">
        <v>-1.11778E-5</v>
      </c>
      <c r="CH1817" s="144">
        <v>-2.9613920000000001E-8</v>
      </c>
      <c r="CI1817" s="136">
        <v>0</v>
      </c>
      <c r="CJ1817" s="203"/>
      <c r="CK1817" s="201"/>
      <c r="CL1817" s="110" t="s">
        <v>6398</v>
      </c>
      <c r="CM1817" s="110"/>
      <c r="CN1817" s="110"/>
    </row>
    <row r="1818" spans="1:92" ht="14.5" customHeight="1">
      <c r="A1818" s="74" t="s">
        <v>6406</v>
      </c>
      <c r="B1818" s="129" t="s">
        <v>6190</v>
      </c>
      <c r="C1818" s="130" t="str">
        <f t="shared" si="968"/>
        <v>F.080.01.105</v>
      </c>
      <c r="D1818" s="131" t="s">
        <v>542</v>
      </c>
      <c r="E1818" s="129" t="s">
        <v>957</v>
      </c>
      <c r="F1818" s="132" t="s">
        <v>6407</v>
      </c>
      <c r="G1818" s="132">
        <v>-0.1025232047966</v>
      </c>
      <c r="H1818" s="348">
        <f t="shared" si="969"/>
        <v>-0.1025232047966</v>
      </c>
      <c r="I1818" s="74"/>
      <c r="J1818" s="132">
        <v>3.1315661840000003E-3</v>
      </c>
      <c r="K1818" s="132">
        <v>1.5221110700000002E-3</v>
      </c>
      <c r="L1818" s="300">
        <v>-1.0930820506000001E-3</v>
      </c>
      <c r="M1818" s="132">
        <v>-0.10608380000000001</v>
      </c>
      <c r="N1818" s="132">
        <v>-2.7738685999999999E-3</v>
      </c>
      <c r="O1818" s="132">
        <v>4.7065019E-3</v>
      </c>
      <c r="P1818" s="132">
        <v>3.8665809E-3</v>
      </c>
      <c r="Q1818" s="132">
        <v>-6.0098059999999997E-4</v>
      </c>
      <c r="R1818" s="304">
        <v>-7.1588775999999996E-5</v>
      </c>
      <c r="S1818" s="304">
        <v>-6.2445339999999999E-5</v>
      </c>
      <c r="T1818" s="132">
        <v>-4.1052223000000003E-4</v>
      </c>
      <c r="U1818" s="132">
        <v>-1.4728871000000001E-4</v>
      </c>
      <c r="V1818" s="132">
        <v>0</v>
      </c>
      <c r="W1818" s="132">
        <v>-9.4267809000000004E-4</v>
      </c>
      <c r="X1818" s="304">
        <v>-3.1152506E-6</v>
      </c>
      <c r="Y1818" s="132">
        <v>0</v>
      </c>
      <c r="Z1818" s="132">
        <v>0</v>
      </c>
      <c r="AA1818" s="74"/>
      <c r="AB1818" s="301">
        <v>-0.79762255639097746</v>
      </c>
      <c r="AC1818" s="338">
        <f t="shared" si="970"/>
        <v>-0.79762255639097746</v>
      </c>
      <c r="AD1818" s="74"/>
      <c r="AE1818" s="136">
        <v>-11.235738</v>
      </c>
      <c r="AF1818" s="136">
        <v>-11.081953</v>
      </c>
      <c r="AG1818" s="136">
        <v>-0.12780343</v>
      </c>
      <c r="AH1818" s="136">
        <v>0</v>
      </c>
      <c r="AI1818" s="136">
        <v>0</v>
      </c>
      <c r="AJ1818" s="136">
        <v>-1.2795527E-3</v>
      </c>
      <c r="AK1818" s="136">
        <v>-2.4702115E-2</v>
      </c>
      <c r="AL1818" s="74"/>
      <c r="AM1818" s="133">
        <v>-1.3941937999999999E-2</v>
      </c>
      <c r="AN1818" s="340">
        <f t="shared" si="967"/>
        <v>-1.3941937999999999E-2</v>
      </c>
      <c r="AP1818" s="133">
        <v>-1.2790528000000001E-2</v>
      </c>
      <c r="AQ1818" s="133">
        <v>-5.9554355E-4</v>
      </c>
      <c r="AR1818" s="133">
        <v>-5.5586652E-4</v>
      </c>
      <c r="AS1818" s="134">
        <v>-7.668182294711001E-7</v>
      </c>
      <c r="AT1818" s="135">
        <v>-2.2024539820252499E-9</v>
      </c>
      <c r="AU1818" s="135">
        <v>-7.7852454078899999E-2</v>
      </c>
      <c r="AV1818" s="302">
        <v>-7.5160586000000001E-7</v>
      </c>
      <c r="AW1818" s="302">
        <v>-2.2682000000000001E-9</v>
      </c>
      <c r="AX1818" s="302">
        <v>-6.1952050999999994E-14</v>
      </c>
      <c r="AY1818" s="302">
        <v>-5.0223406999999998E-11</v>
      </c>
      <c r="AZ1818" s="302">
        <v>-6.5242640999999999E-12</v>
      </c>
      <c r="BA1818" s="302">
        <v>5.7492014000000002E-10</v>
      </c>
      <c r="BB1818" s="302">
        <v>-1.4651832E-8</v>
      </c>
      <c r="BC1818" s="302">
        <v>7.9743270999999995E-11</v>
      </c>
      <c r="BD1818" s="302">
        <v>-9.8229462999999993E-12</v>
      </c>
      <c r="BE1818" s="302">
        <v>-7.3239684999999999E-14</v>
      </c>
      <c r="BF1818" s="302">
        <v>-3.7568404999999998E-16</v>
      </c>
      <c r="BG1818" s="302">
        <v>-1.5520249E-13</v>
      </c>
      <c r="BH1818" s="302">
        <v>-8.9668006000000004E-15</v>
      </c>
      <c r="BI1818" s="302">
        <v>-6.7771146000000002E-15</v>
      </c>
      <c r="BJ1818" s="302">
        <v>-7.7975209000000003E-10</v>
      </c>
      <c r="BK1818" s="302">
        <v>-2.9895785000000001E-10</v>
      </c>
      <c r="BL1818" s="302">
        <v>-3.8677929000000001E-12</v>
      </c>
      <c r="BM1818" s="302">
        <v>-6.9310788999999997E-6</v>
      </c>
      <c r="BN1818" s="303">
        <v>-7.7845523E-2</v>
      </c>
      <c r="BO1818" s="303">
        <v>0</v>
      </c>
      <c r="BP1818" s="303">
        <v>0</v>
      </c>
      <c r="BQ1818" s="303">
        <v>0</v>
      </c>
      <c r="BR1818" s="74"/>
      <c r="BS1818" s="144">
        <v>-3.4526856999999999E-5</v>
      </c>
      <c r="BT1818" s="144">
        <v>1.2695783999999999E-7</v>
      </c>
      <c r="BU1818" s="144">
        <v>-2.2239833E-5</v>
      </c>
      <c r="BV1818" s="144">
        <v>-4.8334418000000002E-8</v>
      </c>
      <c r="BW1818" s="144">
        <v>-7.2055791000000003E-7</v>
      </c>
      <c r="BX1818" s="144">
        <v>3.8387461999999999E-7</v>
      </c>
      <c r="BY1818" s="144">
        <v>-9.3955294999999996E-11</v>
      </c>
      <c r="BZ1818" s="144">
        <v>5.7768789E-7</v>
      </c>
      <c r="CA1818" s="144">
        <v>-9.6067097000000004E-8</v>
      </c>
      <c r="CB1818" s="144">
        <v>-4.1320445000000002E-8</v>
      </c>
      <c r="CC1818" s="144">
        <v>-4.9038041000000002E-8</v>
      </c>
      <c r="CD1818" s="144">
        <v>-2.8117924999999998E-9</v>
      </c>
      <c r="CE1818" s="144">
        <v>-8.6561424999999998E-10</v>
      </c>
      <c r="CF1818" s="144">
        <v>5.6822928999999997E-7</v>
      </c>
      <c r="CG1818" s="144">
        <v>-1.2950373999999999E-5</v>
      </c>
      <c r="CH1818" s="144">
        <v>-3.4310091E-8</v>
      </c>
      <c r="CI1818" s="136">
        <v>0</v>
      </c>
      <c r="CJ1818" s="203"/>
      <c r="CK1818" s="201"/>
      <c r="CL1818" s="110" t="s">
        <v>6408</v>
      </c>
      <c r="CM1818" s="110"/>
      <c r="CN1818" s="110"/>
    </row>
    <row r="1819" spans="1:92" ht="14.5" customHeight="1">
      <c r="A1819" s="74" t="s">
        <v>6409</v>
      </c>
      <c r="B1819" s="129" t="s">
        <v>6190</v>
      </c>
      <c r="C1819" s="130" t="str">
        <f t="shared" si="968"/>
        <v>F.080.01.106</v>
      </c>
      <c r="D1819" s="131" t="s">
        <v>542</v>
      </c>
      <c r="E1819" s="129" t="s">
        <v>957</v>
      </c>
      <c r="F1819" s="132" t="s">
        <v>6410</v>
      </c>
      <c r="G1819" s="132">
        <v>-8.6160292354699991E-2</v>
      </c>
      <c r="H1819" s="348">
        <f t="shared" si="969"/>
        <v>-8.6160292354699991E-2</v>
      </c>
      <c r="I1819" s="74"/>
      <c r="J1819" s="132">
        <v>3.7667773480000001E-3</v>
      </c>
      <c r="K1819" s="132">
        <v>2.5800444400000001E-3</v>
      </c>
      <c r="L1819" s="300">
        <v>-9.4346714269999995E-4</v>
      </c>
      <c r="M1819" s="132">
        <v>-9.1563646999999998E-2</v>
      </c>
      <c r="N1819" s="132">
        <v>-2.3941970999999999E-3</v>
      </c>
      <c r="O1819" s="132">
        <v>5.3285737999999999E-3</v>
      </c>
      <c r="P1819" s="132">
        <v>4.4011874000000001E-3</v>
      </c>
      <c r="Q1819" s="132">
        <v>-5.1872177000000005E-4</v>
      </c>
      <c r="R1819" s="304">
        <v>-6.1790108000000005E-5</v>
      </c>
      <c r="S1819" s="304">
        <v>-5.3898174000000001E-5</v>
      </c>
      <c r="T1819" s="132">
        <v>-3.5433226E-4</v>
      </c>
      <c r="U1819" s="132">
        <v>-1.2712866E-4</v>
      </c>
      <c r="V1819" s="132">
        <v>0</v>
      </c>
      <c r="W1819" s="132">
        <v>-8.1364963000000003E-4</v>
      </c>
      <c r="X1819" s="304">
        <v>-2.6888527000000002E-6</v>
      </c>
      <c r="Y1819" s="132">
        <v>0</v>
      </c>
      <c r="Z1819" s="132">
        <v>0</v>
      </c>
      <c r="AA1819" s="74"/>
      <c r="AB1819" s="301">
        <v>-0.68844847368421047</v>
      </c>
      <c r="AC1819" s="338">
        <f t="shared" si="970"/>
        <v>-0.68844847368421047</v>
      </c>
      <c r="AD1819" s="74"/>
      <c r="AE1819" s="136">
        <v>-9.6978536999999996</v>
      </c>
      <c r="AF1819" s="136">
        <v>-9.5651179000000006</v>
      </c>
      <c r="AG1819" s="136">
        <v>-0.11031042000000001</v>
      </c>
      <c r="AH1819" s="136">
        <v>0</v>
      </c>
      <c r="AI1819" s="136">
        <v>0</v>
      </c>
      <c r="AJ1819" s="136">
        <v>-1.1044148E-3</v>
      </c>
      <c r="AK1819" s="136">
        <v>-2.1321028999999998E-2</v>
      </c>
      <c r="AL1819" s="74"/>
      <c r="AM1819" s="133">
        <v>-1.1820710999999999E-2</v>
      </c>
      <c r="AN1819" s="340">
        <f t="shared" si="967"/>
        <v>-1.1820710999999999E-2</v>
      </c>
      <c r="AP1819" s="133">
        <v>-1.0836548999999999E-2</v>
      </c>
      <c r="AQ1819" s="133">
        <v>-5.0437902999999999E-4</v>
      </c>
      <c r="AR1819" s="133">
        <v>-4.7978265E-4</v>
      </c>
      <c r="AS1819" s="134">
        <v>-6.4967321361959986E-7</v>
      </c>
      <c r="AT1819" s="135">
        <v>-1.8653070364434399E-9</v>
      </c>
      <c r="AU1819" s="135">
        <v>-6.7196449391900004E-2</v>
      </c>
      <c r="AV1819" s="302">
        <v>-6.4873027999999997E-7</v>
      </c>
      <c r="AW1819" s="302">
        <v>-1.9577415E-9</v>
      </c>
      <c r="AX1819" s="302">
        <v>-5.3472404000000001E-14</v>
      </c>
      <c r="AY1819" s="302">
        <v>-4.3349110000000001E-11</v>
      </c>
      <c r="AZ1819" s="302">
        <v>-5.6312596000000002E-12</v>
      </c>
      <c r="BA1819" s="302">
        <v>6.5441400999999999E-10</v>
      </c>
      <c r="BB1819" s="302">
        <v>-6.1730504999999998E-10</v>
      </c>
      <c r="BC1819" s="302">
        <v>9.1252588999999997E-11</v>
      </c>
      <c r="BD1819" s="302">
        <v>4.7848256999999999E-12</v>
      </c>
      <c r="BE1819" s="302">
        <v>-6.3215050000000002E-14</v>
      </c>
      <c r="BF1819" s="302">
        <v>-3.2426254E-16</v>
      </c>
      <c r="BG1819" s="302">
        <v>-1.3395924999999999E-13</v>
      </c>
      <c r="BH1819" s="302">
        <v>-7.7394755000000001E-15</v>
      </c>
      <c r="BI1819" s="302">
        <v>-5.8495013999999998E-15</v>
      </c>
      <c r="BJ1819" s="302">
        <v>-6.7302402000000004E-10</v>
      </c>
      <c r="BK1819" s="302">
        <v>-2.5803819000000002E-10</v>
      </c>
      <c r="BL1819" s="302">
        <v>-3.3383912000000002E-12</v>
      </c>
      <c r="BM1819" s="302">
        <v>-5.9823919000000004E-6</v>
      </c>
      <c r="BN1819" s="303">
        <v>-6.7190467000000004E-2</v>
      </c>
      <c r="BO1819" s="303">
        <v>0</v>
      </c>
      <c r="BP1819" s="303">
        <v>0</v>
      </c>
      <c r="BQ1819" s="303">
        <v>0</v>
      </c>
      <c r="BR1819" s="74"/>
      <c r="BS1819" s="144">
        <v>-2.9154440999999999E-5</v>
      </c>
      <c r="BT1819" s="144">
        <v>2.5310055999999998E-7</v>
      </c>
      <c r="BU1819" s="144">
        <v>-1.9195770000000001E-5</v>
      </c>
      <c r="BV1819" s="144">
        <v>-4.1718674999999997E-8</v>
      </c>
      <c r="BW1819" s="144">
        <v>-5.8007489999999997E-7</v>
      </c>
      <c r="BX1819" s="144">
        <v>4.3373851000000001E-7</v>
      </c>
      <c r="BY1819" s="144">
        <v>-8.1095224000000005E-11</v>
      </c>
      <c r="BZ1819" s="144">
        <v>6.5404823000000005E-7</v>
      </c>
      <c r="CA1819" s="144">
        <v>-8.2917975000000004E-8</v>
      </c>
      <c r="CB1819" s="144">
        <v>-3.5664735999999997E-8</v>
      </c>
      <c r="CC1819" s="144">
        <v>-4.2325990999999998E-8</v>
      </c>
      <c r="CD1819" s="144">
        <v>-2.4269302000000001E-9</v>
      </c>
      <c r="CE1819" s="144">
        <v>-7.4713384999999997E-10</v>
      </c>
      <c r="CF1819" s="144">
        <v>6.9381249999999995E-7</v>
      </c>
      <c r="CG1819" s="144">
        <v>-1.11778E-5</v>
      </c>
      <c r="CH1819" s="144">
        <v>-2.9613920000000001E-8</v>
      </c>
      <c r="CI1819" s="136">
        <v>0</v>
      </c>
      <c r="CJ1819" s="203"/>
      <c r="CK1819" s="201"/>
      <c r="CL1819" s="110" t="s">
        <v>6411</v>
      </c>
      <c r="CM1819" s="110"/>
      <c r="CN1819" s="110"/>
    </row>
    <row r="1820" spans="1:92" ht="14.5" customHeight="1">
      <c r="A1820" s="74" t="s">
        <v>6412</v>
      </c>
      <c r="B1820" s="129" t="s">
        <v>6190</v>
      </c>
      <c r="C1820" s="130" t="str">
        <f t="shared" si="968"/>
        <v>F.080.01.107</v>
      </c>
      <c r="D1820" s="131" t="s">
        <v>542</v>
      </c>
      <c r="E1820" s="129" t="s">
        <v>957</v>
      </c>
      <c r="F1820" s="132" t="s">
        <v>6413</v>
      </c>
      <c r="G1820" s="132">
        <v>-3.4751442377400008E-2</v>
      </c>
      <c r="H1820" s="348">
        <f t="shared" si="969"/>
        <v>-3.4751442377400008E-2</v>
      </c>
      <c r="I1820" s="74"/>
      <c r="J1820" s="132">
        <v>5.7624781049999997E-3</v>
      </c>
      <c r="K1820" s="132">
        <v>5.90384988E-3</v>
      </c>
      <c r="L1820" s="300">
        <v>-4.7340836240000001E-4</v>
      </c>
      <c r="M1820" s="132">
        <v>-4.5944362000000002E-2</v>
      </c>
      <c r="N1820" s="132">
        <v>-1.2013486000000001E-3</v>
      </c>
      <c r="O1820" s="132">
        <v>7.2829936E-3</v>
      </c>
      <c r="P1820" s="132">
        <v>6.0808093000000001E-3</v>
      </c>
      <c r="Q1820" s="132">
        <v>-2.6028169000000002E-4</v>
      </c>
      <c r="R1820" s="304">
        <v>-3.1004740999999997E-5</v>
      </c>
      <c r="S1820" s="304">
        <v>-2.7044764000000001E-5</v>
      </c>
      <c r="T1820" s="132">
        <v>-1.7779512E-4</v>
      </c>
      <c r="U1820" s="304">
        <v>-6.3790002999999999E-5</v>
      </c>
      <c r="V1820" s="132">
        <v>0</v>
      </c>
      <c r="W1820" s="132">
        <v>-4.0826916000000002E-4</v>
      </c>
      <c r="X1820" s="304">
        <v>-1.3491994000000001E-6</v>
      </c>
      <c r="Y1820" s="132">
        <v>0</v>
      </c>
      <c r="Z1820" s="132">
        <v>0</v>
      </c>
      <c r="AA1820" s="74"/>
      <c r="AB1820" s="301">
        <v>-0.34544633082706766</v>
      </c>
      <c r="AC1820" s="338">
        <f t="shared" si="970"/>
        <v>-0.34544633082706766</v>
      </c>
      <c r="AD1820" s="74"/>
      <c r="AE1820" s="136">
        <v>-4.866142</v>
      </c>
      <c r="AF1820" s="136">
        <v>-4.7995384000000003</v>
      </c>
      <c r="AG1820" s="136">
        <v>-5.5351024999999998E-2</v>
      </c>
      <c r="AH1820" s="136">
        <v>0</v>
      </c>
      <c r="AI1820" s="136">
        <v>0</v>
      </c>
      <c r="AJ1820" s="136">
        <v>-5.5416788E-4</v>
      </c>
      <c r="AK1820" s="136">
        <v>-1.0698361999999999E-2</v>
      </c>
      <c r="AL1820" s="74"/>
      <c r="AM1820" s="133">
        <v>-5.1562585999999997E-3</v>
      </c>
      <c r="AN1820" s="340">
        <f t="shared" si="967"/>
        <v>-5.1562585999999997E-3</v>
      </c>
      <c r="AP1820" s="133">
        <v>-4.6975563999999996E-3</v>
      </c>
      <c r="AQ1820" s="133">
        <v>-2.1795918E-4</v>
      </c>
      <c r="AR1820" s="133">
        <v>-2.4074301000000001E-4</v>
      </c>
      <c r="AS1820" s="134">
        <v>-2.816280788621E-7</v>
      </c>
      <c r="AT1820" s="135">
        <v>-8.0606206830178013E-10</v>
      </c>
      <c r="AU1820" s="135">
        <v>-3.3717507815599998E-2</v>
      </c>
      <c r="AV1820" s="302">
        <v>-3.2551673000000002E-7</v>
      </c>
      <c r="AW1820" s="302">
        <v>-9.8234605000000001E-10</v>
      </c>
      <c r="AX1820" s="302">
        <v>-2.6831123000000001E-14</v>
      </c>
      <c r="AY1820" s="302">
        <v>-2.1751505999999999E-11</v>
      </c>
      <c r="AZ1820" s="302">
        <v>-2.8256261000000001E-12</v>
      </c>
      <c r="BA1820" s="302">
        <v>9.0416715000000001E-10</v>
      </c>
      <c r="BB1820" s="302">
        <v>4.3476245E-8</v>
      </c>
      <c r="BC1820" s="302">
        <v>1.2741246E-10</v>
      </c>
      <c r="BD1820" s="302">
        <v>5.0679392999999998E-11</v>
      </c>
      <c r="BE1820" s="302">
        <v>-3.1719740999999999E-14</v>
      </c>
      <c r="BF1820" s="302">
        <v>-1.6270688E-16</v>
      </c>
      <c r="BG1820" s="302">
        <v>-6.721742E-14</v>
      </c>
      <c r="BH1820" s="302">
        <v>-3.8834765000000004E-15</v>
      </c>
      <c r="BI1820" s="302">
        <v>-2.9351344E-15</v>
      </c>
      <c r="BJ1820" s="302">
        <v>-3.3770672999999998E-10</v>
      </c>
      <c r="BK1820" s="302">
        <v>-1.2947715E-10</v>
      </c>
      <c r="BL1820" s="302">
        <v>-1.6751217E-12</v>
      </c>
      <c r="BM1820" s="302">
        <v>-3.0018156E-6</v>
      </c>
      <c r="BN1820" s="303">
        <v>-3.3714505999999998E-2</v>
      </c>
      <c r="BO1820" s="303">
        <v>0</v>
      </c>
      <c r="BP1820" s="303">
        <v>0</v>
      </c>
      <c r="BQ1820" s="303">
        <v>0</v>
      </c>
      <c r="BR1820" s="74"/>
      <c r="BS1820" s="144">
        <v>-1.2275435E-5</v>
      </c>
      <c r="BT1820" s="144">
        <v>6.4941464999999997E-7</v>
      </c>
      <c r="BU1820" s="144">
        <v>-9.6319604000000006E-6</v>
      </c>
      <c r="BV1820" s="144">
        <v>-2.0933393999999999E-8</v>
      </c>
      <c r="BW1820" s="144">
        <v>-1.3870663999999999E-7</v>
      </c>
      <c r="BX1820" s="144">
        <v>5.9040041E-7</v>
      </c>
      <c r="BY1820" s="144">
        <v>-4.0691567999999998E-11</v>
      </c>
      <c r="BZ1820" s="144">
        <v>8.9395644E-7</v>
      </c>
      <c r="CA1820" s="144">
        <v>-4.1606179000000003E-8</v>
      </c>
      <c r="CB1820" s="144">
        <v>-1.7895678E-8</v>
      </c>
      <c r="CC1820" s="144">
        <v>-2.123813E-8</v>
      </c>
      <c r="CD1820" s="144">
        <v>-1.2177733E-9</v>
      </c>
      <c r="CE1820" s="144">
        <v>-3.7489320000000002E-10</v>
      </c>
      <c r="CF1820" s="144">
        <v>1.0883687E-6</v>
      </c>
      <c r="CG1820" s="144">
        <v>-5.6087421E-6</v>
      </c>
      <c r="CH1820" s="144">
        <v>-1.4859529000000001E-8</v>
      </c>
      <c r="CI1820" s="136">
        <v>0</v>
      </c>
      <c r="CJ1820" s="203"/>
      <c r="CK1820" s="201"/>
      <c r="CL1820" s="110" t="s">
        <v>6414</v>
      </c>
      <c r="CM1820" s="110"/>
      <c r="CN1820" s="110"/>
    </row>
    <row r="1821" spans="1:92" ht="14.5" customHeight="1">
      <c r="A1821" s="74" t="s">
        <v>6415</v>
      </c>
      <c r="B1821" s="129" t="s">
        <v>6190</v>
      </c>
      <c r="C1821" s="130" t="str">
        <f t="shared" si="968"/>
        <v>F.080.01.108</v>
      </c>
      <c r="D1821" s="131" t="s">
        <v>542</v>
      </c>
      <c r="E1821" s="129" t="s">
        <v>957</v>
      </c>
      <c r="F1821" s="132" t="s">
        <v>6416</v>
      </c>
      <c r="G1821" s="132">
        <v>-8.3718066689199996E-2</v>
      </c>
      <c r="H1821" s="348">
        <f t="shared" si="969"/>
        <v>-8.3718066689199996E-2</v>
      </c>
      <c r="I1821" s="74"/>
      <c r="J1821" s="132">
        <v>3.8615849720000004E-3</v>
      </c>
      <c r="K1821" s="132">
        <v>2.7379449000000003E-3</v>
      </c>
      <c r="L1821" s="300">
        <v>-9.2113656120000002E-4</v>
      </c>
      <c r="M1821" s="132">
        <v>-8.9396459999999997E-2</v>
      </c>
      <c r="N1821" s="132">
        <v>-2.3375296999999999E-3</v>
      </c>
      <c r="O1821" s="132">
        <v>5.4214203000000002E-3</v>
      </c>
      <c r="P1821" s="132">
        <v>4.4809793999999997E-3</v>
      </c>
      <c r="Q1821" s="132">
        <v>-5.0644432999999997E-4</v>
      </c>
      <c r="R1821" s="304">
        <v>-6.0327620000000003E-5</v>
      </c>
      <c r="S1821" s="304">
        <v>-5.2622478E-5</v>
      </c>
      <c r="T1821" s="132">
        <v>-3.4594569999999998E-4</v>
      </c>
      <c r="U1821" s="132">
        <v>-1.241197E-4</v>
      </c>
      <c r="V1821" s="132">
        <v>0</v>
      </c>
      <c r="W1821" s="132">
        <v>-7.9439164999999998E-4</v>
      </c>
      <c r="X1821" s="304">
        <v>-2.6252111999999998E-6</v>
      </c>
      <c r="Y1821" s="132">
        <v>0</v>
      </c>
      <c r="Z1821" s="132">
        <v>0</v>
      </c>
      <c r="AA1821" s="74"/>
      <c r="AB1821" s="301">
        <v>-0.67215383458646616</v>
      </c>
      <c r="AC1821" s="338">
        <f t="shared" si="970"/>
        <v>-0.67215383458646616</v>
      </c>
      <c r="AD1821" s="74"/>
      <c r="AE1821" s="136">
        <v>-9.4683186999999993</v>
      </c>
      <c r="AF1821" s="136">
        <v>-9.3387246000000008</v>
      </c>
      <c r="AG1821" s="136">
        <v>-0.10769952000000001</v>
      </c>
      <c r="AH1821" s="136">
        <v>0</v>
      </c>
      <c r="AI1821" s="136">
        <v>0</v>
      </c>
      <c r="AJ1821" s="136">
        <v>-1.0782748E-3</v>
      </c>
      <c r="AK1821" s="136">
        <v>-2.0816389000000001E-2</v>
      </c>
      <c r="AL1821" s="74"/>
      <c r="AM1821" s="133">
        <v>-1.150411E-2</v>
      </c>
      <c r="AN1821" s="340">
        <f t="shared" si="967"/>
        <v>-1.150411E-2</v>
      </c>
      <c r="AP1821" s="133">
        <v>-1.0544911000000001E-2</v>
      </c>
      <c r="AQ1821" s="133">
        <v>-4.9077238999999996E-4</v>
      </c>
      <c r="AR1821" s="133">
        <v>-4.6842685E-4</v>
      </c>
      <c r="AS1821" s="134">
        <v>-6.3218888714139996E-7</v>
      </c>
      <c r="AT1821" s="135">
        <v>-1.8149866869629899E-9</v>
      </c>
      <c r="AU1821" s="135">
        <v>-6.5606000796799999E-2</v>
      </c>
      <c r="AV1821" s="302">
        <v>-6.3337571999999996E-7</v>
      </c>
      <c r="AW1821" s="302">
        <v>-1.9114045E-9</v>
      </c>
      <c r="AX1821" s="302">
        <v>-5.2206784999999997E-14</v>
      </c>
      <c r="AY1821" s="302">
        <v>-4.2323095999999999E-11</v>
      </c>
      <c r="AZ1821" s="302">
        <v>-5.4979753999999997E-12</v>
      </c>
      <c r="BA1821" s="302">
        <v>6.6627877E-10</v>
      </c>
      <c r="BB1821" s="302">
        <v>1.4774004E-9</v>
      </c>
      <c r="BC1821" s="302">
        <v>9.2970397000000006E-11</v>
      </c>
      <c r="BD1821" s="302">
        <v>6.9650901999999999E-12</v>
      </c>
      <c r="BE1821" s="302">
        <v>-6.1718835999999996E-14</v>
      </c>
      <c r="BF1821" s="302">
        <v>-3.1658769E-16</v>
      </c>
      <c r="BG1821" s="302">
        <v>-1.3078861E-13</v>
      </c>
      <c r="BH1821" s="302">
        <v>-7.5562926999999999E-15</v>
      </c>
      <c r="BI1821" s="302">
        <v>-5.7110516000000001E-15</v>
      </c>
      <c r="BJ1821" s="302">
        <v>-6.5709445999999997E-10</v>
      </c>
      <c r="BK1821" s="302">
        <v>-2.5193077999999999E-10</v>
      </c>
      <c r="BL1821" s="302">
        <v>-3.2593759999999999E-12</v>
      </c>
      <c r="BM1821" s="302">
        <v>-5.8407968000000003E-6</v>
      </c>
      <c r="BN1821" s="303">
        <v>-6.5600160000000005E-2</v>
      </c>
      <c r="BO1821" s="303">
        <v>0</v>
      </c>
      <c r="BP1821" s="303">
        <v>0</v>
      </c>
      <c r="BQ1821" s="303">
        <v>0</v>
      </c>
      <c r="BR1821" s="74"/>
      <c r="BS1821" s="144">
        <v>-2.8352588000000001E-5</v>
      </c>
      <c r="BT1821" s="144">
        <v>2.7192783999999997E-7</v>
      </c>
      <c r="BU1821" s="144">
        <v>-1.8741432000000001E-5</v>
      </c>
      <c r="BV1821" s="144">
        <v>-4.0731251E-8</v>
      </c>
      <c r="BW1821" s="144">
        <v>-5.5910728000000001E-7</v>
      </c>
      <c r="BX1821" s="144">
        <v>4.4118088E-7</v>
      </c>
      <c r="BY1821" s="144">
        <v>-7.9175810000000003E-11</v>
      </c>
      <c r="BZ1821" s="144">
        <v>6.6544528999999998E-7</v>
      </c>
      <c r="CA1821" s="144">
        <v>-8.0955418999999997E-8</v>
      </c>
      <c r="CB1821" s="144">
        <v>-3.4820600000000003E-8</v>
      </c>
      <c r="CC1821" s="144">
        <v>-4.1324192000000002E-8</v>
      </c>
      <c r="CD1821" s="144">
        <v>-2.3694881000000001E-9</v>
      </c>
      <c r="CE1821" s="144">
        <v>-7.2945021E-10</v>
      </c>
      <c r="CF1821" s="144">
        <v>7.1255626000000001E-7</v>
      </c>
      <c r="CG1821" s="144">
        <v>-1.0913235999999999E-5</v>
      </c>
      <c r="CH1821" s="144">
        <v>-2.8912998000000002E-8</v>
      </c>
      <c r="CI1821" s="136">
        <v>0</v>
      </c>
      <c r="CJ1821" s="203"/>
      <c r="CK1821" s="201"/>
      <c r="CL1821" s="110" t="s">
        <v>6417</v>
      </c>
      <c r="CM1821" s="110"/>
      <c r="CN1821" s="110"/>
    </row>
    <row r="1822" spans="1:92" ht="14.5" customHeight="1">
      <c r="A1822" s="74" t="s">
        <v>6418</v>
      </c>
      <c r="B1822" s="129" t="s">
        <v>6190</v>
      </c>
      <c r="C1822" s="130" t="str">
        <f t="shared" si="968"/>
        <v>F.080.01.109</v>
      </c>
      <c r="D1822" s="131" t="s">
        <v>542</v>
      </c>
      <c r="E1822" s="129" t="s">
        <v>957</v>
      </c>
      <c r="F1822" s="132" t="s">
        <v>6419</v>
      </c>
      <c r="G1822" s="132">
        <v>0.1550775067421</v>
      </c>
      <c r="H1822" s="348">
        <f t="shared" si="969"/>
        <v>0.1550775067421</v>
      </c>
      <c r="I1822" s="74"/>
      <c r="J1822" s="132">
        <v>5.2630434099999995E-3</v>
      </c>
      <c r="K1822" s="132">
        <v>7.3877939999999987E-4</v>
      </c>
      <c r="L1822" s="300">
        <v>-2.7388460678999999E-3</v>
      </c>
      <c r="M1822" s="132">
        <v>0.15181453</v>
      </c>
      <c r="N1822" s="132">
        <v>-6.9502549000000002E-3</v>
      </c>
      <c r="O1822" s="132">
        <v>8.7176462E-3</v>
      </c>
      <c r="P1822" s="132">
        <v>7.1047094999999996E-3</v>
      </c>
      <c r="Q1822" s="132">
        <v>-1.5058278E-3</v>
      </c>
      <c r="R1822" s="132">
        <v>-1.7937412E-4</v>
      </c>
      <c r="S1822" s="132">
        <v>-1.5646417000000001E-4</v>
      </c>
      <c r="T1822" s="132">
        <v>-1.0286118999999999E-3</v>
      </c>
      <c r="U1822" s="132">
        <v>-3.6904924E-4</v>
      </c>
      <c r="V1822" s="132">
        <v>0</v>
      </c>
      <c r="W1822" s="132">
        <v>-2.3619912E-3</v>
      </c>
      <c r="X1822" s="304">
        <v>-7.8056279000000003E-6</v>
      </c>
      <c r="Y1822" s="132">
        <v>0</v>
      </c>
      <c r="Z1822" s="132">
        <v>0</v>
      </c>
      <c r="AA1822" s="74"/>
      <c r="AB1822" s="301">
        <v>1.1414626315789473</v>
      </c>
      <c r="AC1822" s="338">
        <f t="shared" si="970"/>
        <v>1.1414626315789473</v>
      </c>
      <c r="AD1822" s="74"/>
      <c r="AE1822" s="136">
        <v>-28.152467999999999</v>
      </c>
      <c r="AF1822" s="136">
        <v>-27.767140999999999</v>
      </c>
      <c r="AG1822" s="136">
        <v>-0.32022656999999999</v>
      </c>
      <c r="AH1822" s="136">
        <v>0</v>
      </c>
      <c r="AI1822" s="136">
        <v>0</v>
      </c>
      <c r="AJ1822" s="136">
        <v>-3.2060703000000002E-3</v>
      </c>
      <c r="AK1822" s="136">
        <v>-6.1894062999999999E-2</v>
      </c>
      <c r="AL1822" s="74"/>
      <c r="AM1822" s="133">
        <v>1.5531343E-2</v>
      </c>
      <c r="AN1822" s="340">
        <f t="shared" si="967"/>
        <v>1.5531343E-2</v>
      </c>
      <c r="AP1822" s="133">
        <v>1.606235E-2</v>
      </c>
      <c r="AQ1822" s="133">
        <v>8.6178312000000003E-4</v>
      </c>
      <c r="AR1822" s="133">
        <v>-1.3927892E-3</v>
      </c>
      <c r="AS1822" s="134">
        <v>9.6297064144700009E-7</v>
      </c>
      <c r="AT1822" s="135">
        <v>3.1870677340592795E-9</v>
      </c>
      <c r="AU1822" s="135">
        <v>-0.19506850663600001</v>
      </c>
      <c r="AV1822" s="302">
        <v>1.0306828999999999E-6</v>
      </c>
      <c r="AW1822" s="302">
        <v>3.1087573999999999E-9</v>
      </c>
      <c r="AX1822" s="302">
        <v>8.4981827E-14</v>
      </c>
      <c r="AY1822" s="302">
        <v>-1.2584066999999999E-10</v>
      </c>
      <c r="AZ1822" s="302">
        <v>-1.6347313E-11</v>
      </c>
      <c r="BA1822" s="302">
        <v>1.0563874999999999E-9</v>
      </c>
      <c r="BB1822" s="302">
        <v>-6.5923622999999998E-8</v>
      </c>
      <c r="BC1822" s="302">
        <v>1.4535078000000001E-10</v>
      </c>
      <c r="BD1822" s="302">
        <v>-5.6821438E-11</v>
      </c>
      <c r="BE1822" s="302">
        <v>-1.8351067000000001E-13</v>
      </c>
      <c r="BF1822" s="302">
        <v>-9.4132071999999995E-16</v>
      </c>
      <c r="BG1822" s="302">
        <v>-3.8887814000000001E-13</v>
      </c>
      <c r="BH1822" s="302">
        <v>-2.2467377E-14</v>
      </c>
      <c r="BI1822" s="302">
        <v>-1.698086E-14</v>
      </c>
      <c r="BJ1822" s="302">
        <v>-1.9537609E-9</v>
      </c>
      <c r="BK1822" s="302">
        <v>-7.4907417000000005E-10</v>
      </c>
      <c r="BL1822" s="302">
        <v>-9.6912114000000007E-12</v>
      </c>
      <c r="BM1822" s="302">
        <v>-1.7366635999999999E-5</v>
      </c>
      <c r="BN1822" s="303">
        <v>-0.19505114000000001</v>
      </c>
      <c r="BO1822" s="303">
        <v>0</v>
      </c>
      <c r="BP1822" s="303">
        <v>0</v>
      </c>
      <c r="BQ1822" s="303">
        <v>0</v>
      </c>
      <c r="BR1822" s="74"/>
      <c r="BS1822" s="144">
        <v>-5.2973965000000003E-7</v>
      </c>
      <c r="BT1822" s="144">
        <v>-3.0420251999999998E-8</v>
      </c>
      <c r="BU1822" s="144">
        <v>3.1827006000000002E-5</v>
      </c>
      <c r="BV1822" s="144">
        <v>-1.2110759E-7</v>
      </c>
      <c r="BW1822" s="144">
        <v>-1.9070898E-6</v>
      </c>
      <c r="BX1822" s="144">
        <v>7.1315632999999999E-7</v>
      </c>
      <c r="BY1822" s="144">
        <v>-2.3541608000000001E-10</v>
      </c>
      <c r="BZ1822" s="144">
        <v>1.0700121E-6</v>
      </c>
      <c r="CA1822" s="144">
        <v>-2.4070745E-7</v>
      </c>
      <c r="CB1822" s="144">
        <v>-1.0353325E-7</v>
      </c>
      <c r="CC1822" s="144">
        <v>-1.2287059999999999E-7</v>
      </c>
      <c r="CD1822" s="144">
        <v>-7.0452778999999996E-9</v>
      </c>
      <c r="CE1822" s="144">
        <v>-2.1688986000000002E-9</v>
      </c>
      <c r="CF1822" s="144">
        <v>9.2992214000000004E-7</v>
      </c>
      <c r="CG1822" s="144">
        <v>-3.2448689999999999E-5</v>
      </c>
      <c r="CH1822" s="144">
        <v>-8.5967981999999994E-8</v>
      </c>
      <c r="CI1822" s="136">
        <v>0</v>
      </c>
      <c r="CJ1822" s="203"/>
      <c r="CK1822" s="201"/>
      <c r="CL1822" s="110" t="s">
        <v>6420</v>
      </c>
      <c r="CM1822" s="110"/>
      <c r="CN1822" s="110"/>
    </row>
    <row r="1823" spans="1:92" ht="14.5" customHeight="1">
      <c r="A1823" s="74" t="s">
        <v>6421</v>
      </c>
      <c r="B1823" s="129" t="s">
        <v>6190</v>
      </c>
      <c r="C1823" s="130" t="str">
        <f t="shared" si="968"/>
        <v>F.080.01.110</v>
      </c>
      <c r="D1823" s="131" t="s">
        <v>542</v>
      </c>
      <c r="E1823" s="129" t="s">
        <v>957</v>
      </c>
      <c r="F1823" s="132" t="s">
        <v>6422</v>
      </c>
      <c r="G1823" s="132">
        <v>0.13795308646519999</v>
      </c>
      <c r="H1823" s="348">
        <f t="shared" si="969"/>
        <v>0.13795308646519999</v>
      </c>
      <c r="I1823" s="74"/>
      <c r="J1823" s="132">
        <v>2.4104716290000001E-3</v>
      </c>
      <c r="K1823" s="132">
        <v>9.3186992000000011E-4</v>
      </c>
      <c r="L1823" s="300">
        <v>-9.6021508379999997E-4</v>
      </c>
      <c r="M1823" s="132">
        <v>0.13557095999999999</v>
      </c>
      <c r="N1823" s="132">
        <v>-2.4366976E-3</v>
      </c>
      <c r="O1823" s="132">
        <v>3.7291897000000002E-3</v>
      </c>
      <c r="P1823" s="132">
        <v>3.0561434E-3</v>
      </c>
      <c r="Q1823" s="132">
        <v>-5.2792984999999997E-4</v>
      </c>
      <c r="R1823" s="304">
        <v>-6.2886974000000005E-5</v>
      </c>
      <c r="S1823" s="304">
        <v>-5.4854946999999997E-5</v>
      </c>
      <c r="T1823" s="132">
        <v>-3.6062217999999999E-4</v>
      </c>
      <c r="U1823" s="132">
        <v>-1.2938538000000001E-4</v>
      </c>
      <c r="V1823" s="132">
        <v>0</v>
      </c>
      <c r="W1823" s="132">
        <v>-8.2809311999999997E-4</v>
      </c>
      <c r="X1823" s="304">
        <v>-2.7365837999999999E-6</v>
      </c>
      <c r="Y1823" s="132">
        <v>0</v>
      </c>
      <c r="Z1823" s="132">
        <v>0</v>
      </c>
      <c r="AA1823" s="74"/>
      <c r="AB1823" s="301">
        <v>1.0193305263157892</v>
      </c>
      <c r="AC1823" s="338">
        <f t="shared" si="970"/>
        <v>1.0193305263157892</v>
      </c>
      <c r="AD1823" s="74"/>
      <c r="AE1823" s="136">
        <v>-9.8700050000000008</v>
      </c>
      <c r="AF1823" s="136">
        <v>-9.7349128999999994</v>
      </c>
      <c r="AG1823" s="136">
        <v>-0.11226859</v>
      </c>
      <c r="AH1823" s="136">
        <v>0</v>
      </c>
      <c r="AI1823" s="136">
        <v>0</v>
      </c>
      <c r="AJ1823" s="136">
        <v>-1.1240198E-3</v>
      </c>
      <c r="AK1823" s="136">
        <v>-2.1699508999999999E-2</v>
      </c>
      <c r="AL1823" s="74"/>
      <c r="AM1823" s="133">
        <v>1.5610829999999999E-2</v>
      </c>
      <c r="AN1823" s="340">
        <f t="shared" si="967"/>
        <v>1.5610829999999999E-2</v>
      </c>
      <c r="AP1823" s="133">
        <v>1.5323089E-2</v>
      </c>
      <c r="AQ1823" s="133">
        <v>7.7604021E-4</v>
      </c>
      <c r="AR1823" s="133">
        <v>-4.8829950000000004E-4</v>
      </c>
      <c r="AS1823" s="134">
        <v>9.1865043165619998E-7</v>
      </c>
      <c r="AT1823" s="135">
        <v>2.8699712301319201E-9</v>
      </c>
      <c r="AU1823" s="135">
        <v>-6.8389285588200011E-2</v>
      </c>
      <c r="AV1823" s="302">
        <v>9.3591378999999995E-7</v>
      </c>
      <c r="AW1823" s="302">
        <v>2.8235057000000002E-9</v>
      </c>
      <c r="AX1823" s="302">
        <v>7.7158381999999997E-14</v>
      </c>
      <c r="AY1823" s="302">
        <v>-4.4118620999999997E-11</v>
      </c>
      <c r="AZ1823" s="302">
        <v>-5.7312227999999999E-12</v>
      </c>
      <c r="BA1823" s="302">
        <v>4.5441544000000002E-10</v>
      </c>
      <c r="BB1823" s="302">
        <v>-1.6720334000000001E-8</v>
      </c>
      <c r="BC1823" s="302">
        <v>6.2874231999999999E-11</v>
      </c>
      <c r="BD1823" s="302">
        <v>-1.2873373E-11</v>
      </c>
      <c r="BE1823" s="302">
        <v>-6.4337210000000004E-14</v>
      </c>
      <c r="BF1823" s="302">
        <v>-3.3001867999999998E-16</v>
      </c>
      <c r="BG1823" s="302">
        <v>-1.3633722E-13</v>
      </c>
      <c r="BH1823" s="302">
        <v>-7.8768627000000003E-15</v>
      </c>
      <c r="BI1823" s="302">
        <v>-5.9533387000000001E-15</v>
      </c>
      <c r="BJ1823" s="302">
        <v>-6.8497118999999999E-10</v>
      </c>
      <c r="BK1823" s="302">
        <v>-2.6261874999999998E-10</v>
      </c>
      <c r="BL1823" s="302">
        <v>-3.3976526000000001E-12</v>
      </c>
      <c r="BM1823" s="302">
        <v>-6.0885882E-6</v>
      </c>
      <c r="BN1823" s="303">
        <v>-6.8383197000000007E-2</v>
      </c>
      <c r="BO1823" s="303">
        <v>0</v>
      </c>
      <c r="BP1823" s="303">
        <v>0</v>
      </c>
      <c r="BQ1823" s="303">
        <v>0</v>
      </c>
      <c r="BR1823" s="74"/>
      <c r="BS1823" s="144">
        <v>1.7421224000000001E-5</v>
      </c>
      <c r="BT1823" s="144">
        <v>6.5597357E-8</v>
      </c>
      <c r="BU1823" s="144">
        <v>2.8421639999999998E-5</v>
      </c>
      <c r="BV1823" s="144">
        <v>-4.2459244000000002E-8</v>
      </c>
      <c r="BW1823" s="144">
        <v>-6.4636707999999998E-7</v>
      </c>
      <c r="BX1823" s="144">
        <v>3.0444215000000001E-7</v>
      </c>
      <c r="BY1823" s="144">
        <v>-8.2534783999999994E-11</v>
      </c>
      <c r="BZ1823" s="144">
        <v>4.5772831000000002E-7</v>
      </c>
      <c r="CA1823" s="144">
        <v>-8.4389891000000005E-8</v>
      </c>
      <c r="CB1823" s="144">
        <v>-3.6297837000000003E-8</v>
      </c>
      <c r="CC1823" s="144">
        <v>-4.3077339999999998E-8</v>
      </c>
      <c r="CD1823" s="144">
        <v>-2.4700118E-9</v>
      </c>
      <c r="CE1823" s="144">
        <v>-7.6039658000000005E-10</v>
      </c>
      <c r="CF1823" s="144">
        <v>4.3408172000000003E-7</v>
      </c>
      <c r="CG1823" s="144">
        <v>-1.1376222E-5</v>
      </c>
      <c r="CH1823" s="144">
        <v>-3.0139609999999999E-8</v>
      </c>
      <c r="CI1823" s="136">
        <v>0</v>
      </c>
      <c r="CJ1823" s="203"/>
      <c r="CK1823" s="201"/>
      <c r="CL1823" s="110" t="s">
        <v>6398</v>
      </c>
      <c r="CM1823" s="110"/>
      <c r="CN1823" s="110"/>
    </row>
    <row r="1824" spans="1:92" ht="14.5" customHeight="1">
      <c r="A1824" s="74" t="s">
        <v>6423</v>
      </c>
      <c r="B1824" s="129" t="s">
        <v>6190</v>
      </c>
      <c r="C1824" s="130" t="str">
        <f t="shared" si="968"/>
        <v>F.080.01.111</v>
      </c>
      <c r="D1824" s="131" t="s">
        <v>542</v>
      </c>
      <c r="E1824" s="129" t="s">
        <v>957</v>
      </c>
      <c r="F1824" s="132" t="s">
        <v>6424</v>
      </c>
      <c r="G1824" s="132">
        <v>-0.1044173194141</v>
      </c>
      <c r="H1824" s="348">
        <f t="shared" si="969"/>
        <v>-0.1044173194141</v>
      </c>
      <c r="I1824" s="74"/>
      <c r="J1824" s="132">
        <v>3.3380181700000001E-3</v>
      </c>
      <c r="K1824" s="132">
        <v>1.7205415799999998E-3</v>
      </c>
      <c r="L1824" s="300">
        <v>-1.1165291641000001E-3</v>
      </c>
      <c r="M1824" s="132">
        <v>-0.10835934999999999</v>
      </c>
      <c r="N1824" s="132">
        <v>-2.8333693000000002E-3</v>
      </c>
      <c r="O1824" s="132">
        <v>4.973239E-3</v>
      </c>
      <c r="P1824" s="132">
        <v>4.0887993000000003E-3</v>
      </c>
      <c r="Q1824" s="132">
        <v>-6.1387192E-4</v>
      </c>
      <c r="R1824" s="304">
        <v>-7.3124387999999994E-5</v>
      </c>
      <c r="S1824" s="304">
        <v>-6.3784822000000007E-5</v>
      </c>
      <c r="T1824" s="132">
        <v>-4.1932812000000002E-4</v>
      </c>
      <c r="U1824" s="132">
        <v>-1.5044812E-4</v>
      </c>
      <c r="V1824" s="132">
        <v>0</v>
      </c>
      <c r="W1824" s="132">
        <v>-9.6289897000000004E-4</v>
      </c>
      <c r="X1824" s="304">
        <v>-3.1820741000000001E-6</v>
      </c>
      <c r="Y1824" s="132">
        <v>0</v>
      </c>
      <c r="Z1824" s="132">
        <v>0</v>
      </c>
      <c r="AA1824" s="74"/>
      <c r="AB1824" s="301">
        <v>-0.81473195488721795</v>
      </c>
      <c r="AC1824" s="338">
        <f t="shared" si="970"/>
        <v>-0.81473195488721795</v>
      </c>
      <c r="AD1824" s="74"/>
      <c r="AE1824" s="136">
        <v>-11.476749999999999</v>
      </c>
      <c r="AF1824" s="136">
        <v>-11.319666</v>
      </c>
      <c r="AG1824" s="136">
        <v>-0.13054487000000001</v>
      </c>
      <c r="AH1824" s="136">
        <v>0</v>
      </c>
      <c r="AI1824" s="136">
        <v>0</v>
      </c>
      <c r="AJ1824" s="136">
        <v>-1.3069996999999999E-3</v>
      </c>
      <c r="AK1824" s="136">
        <v>-2.5231987000000001E-2</v>
      </c>
      <c r="AL1824" s="74"/>
      <c r="AM1824" s="133">
        <v>-1.4213122E-2</v>
      </c>
      <c r="AN1824" s="340">
        <f t="shared" si="967"/>
        <v>-1.4213122E-2</v>
      </c>
      <c r="AP1824" s="133">
        <v>-1.3038276999999999E-2</v>
      </c>
      <c r="AQ1824" s="133">
        <v>-6.0705486999999999E-4</v>
      </c>
      <c r="AR1824" s="133">
        <v>-5.6779012000000005E-4</v>
      </c>
      <c r="AS1824" s="134">
        <v>-7.8167127355460006E-7</v>
      </c>
      <c r="AT1824" s="135">
        <v>-2.245025398483049E-9</v>
      </c>
      <c r="AU1824" s="135">
        <v>-7.95224247537E-2</v>
      </c>
      <c r="AV1824" s="302">
        <v>-7.6772815000000002E-7</v>
      </c>
      <c r="AW1824" s="302">
        <v>-2.3168538999999999E-9</v>
      </c>
      <c r="AX1824" s="302">
        <v>-6.3280950999999996E-14</v>
      </c>
      <c r="AY1824" s="302">
        <v>-5.1300722000000003E-11</v>
      </c>
      <c r="AZ1824" s="302">
        <v>-6.6642125999999998E-12</v>
      </c>
      <c r="BA1824" s="302">
        <v>6.0796215E-10</v>
      </c>
      <c r="BB1824" s="302">
        <v>-1.3391272E-8</v>
      </c>
      <c r="BC1824" s="302">
        <v>8.4389572999999998E-11</v>
      </c>
      <c r="BD1824" s="302">
        <v>-8.2972239999999999E-12</v>
      </c>
      <c r="BE1824" s="302">
        <v>-7.4810709999999997E-14</v>
      </c>
      <c r="BF1824" s="302">
        <v>-3.8374265000000002E-16</v>
      </c>
      <c r="BG1824" s="302">
        <v>-1.5853165E-13</v>
      </c>
      <c r="BH1824" s="302">
        <v>-9.1591426000000003E-15</v>
      </c>
      <c r="BI1824" s="302">
        <v>-6.9224868E-15</v>
      </c>
      <c r="BJ1824" s="302">
        <v>-7.9647812999999997E-10</v>
      </c>
      <c r="BK1824" s="302">
        <v>-3.0537064000000001E-10</v>
      </c>
      <c r="BL1824" s="302">
        <v>-3.9507588000000001E-12</v>
      </c>
      <c r="BM1824" s="302">
        <v>-7.0797536999999997E-6</v>
      </c>
      <c r="BN1824" s="303">
        <v>-7.9515345000000001E-2</v>
      </c>
      <c r="BO1824" s="303">
        <v>0</v>
      </c>
      <c r="BP1824" s="303">
        <v>0</v>
      </c>
      <c r="BQ1824" s="303">
        <v>0</v>
      </c>
      <c r="BR1824" s="74"/>
      <c r="BS1824" s="144">
        <v>-3.5182823999999997E-5</v>
      </c>
      <c r="BT1824" s="144">
        <v>1.4847081000000001E-7</v>
      </c>
      <c r="BU1824" s="144">
        <v>-2.2716888E-5</v>
      </c>
      <c r="BV1824" s="144">
        <v>-4.9371212999999998E-8</v>
      </c>
      <c r="BW1824" s="144">
        <v>-7.3053426000000001E-7</v>
      </c>
      <c r="BX1824" s="144">
        <v>4.0551599000000001E-7</v>
      </c>
      <c r="BY1824" s="144">
        <v>-9.5970679000000003E-11</v>
      </c>
      <c r="BZ1824" s="144">
        <v>6.1042861999999996E-7</v>
      </c>
      <c r="CA1824" s="144">
        <v>-9.8127781000000003E-8</v>
      </c>
      <c r="CB1824" s="144">
        <v>-4.2206788000000001E-8</v>
      </c>
      <c r="CC1824" s="144">
        <v>-5.0089929999999998E-8</v>
      </c>
      <c r="CD1824" s="144">
        <v>-2.8721068000000001E-9</v>
      </c>
      <c r="CE1824" s="144">
        <v>-8.8418206999999996E-10</v>
      </c>
      <c r="CF1824" s="144">
        <v>6.0704190999999996E-7</v>
      </c>
      <c r="CG1824" s="144">
        <v>-1.3228165000000001E-5</v>
      </c>
      <c r="CH1824" s="144">
        <v>-3.5046058999999997E-8</v>
      </c>
      <c r="CI1824" s="136">
        <v>0</v>
      </c>
      <c r="CJ1824" s="203"/>
      <c r="CK1824" s="201"/>
      <c r="CL1824" s="110" t="s">
        <v>6425</v>
      </c>
      <c r="CM1824" s="110"/>
      <c r="CN1824" s="110"/>
    </row>
    <row r="1825" spans="1:93" ht="14.5" customHeight="1">
      <c r="A1825" s="74" t="s">
        <v>6426</v>
      </c>
      <c r="B1825" s="129" t="s">
        <v>6190</v>
      </c>
      <c r="C1825" s="130" t="str">
        <f t="shared" si="968"/>
        <v>F.080.01.112</v>
      </c>
      <c r="D1825" s="131" t="s">
        <v>542</v>
      </c>
      <c r="E1825" s="129" t="s">
        <v>957</v>
      </c>
      <c r="F1825" s="132" t="s">
        <v>6427</v>
      </c>
      <c r="G1825" s="132">
        <v>-8.7321735334800005E-2</v>
      </c>
      <c r="H1825" s="348">
        <f t="shared" si="969"/>
        <v>-8.7321735334800005E-2</v>
      </c>
      <c r="I1825" s="74"/>
      <c r="J1825" s="132">
        <v>4.0016716289999997E-3</v>
      </c>
      <c r="K1825" s="132">
        <v>2.82584512E-3</v>
      </c>
      <c r="L1825" s="300">
        <v>-9.6021508379999997E-4</v>
      </c>
      <c r="M1825" s="132">
        <v>-9.3189037000000002E-2</v>
      </c>
      <c r="N1825" s="132">
        <v>-2.4366976E-3</v>
      </c>
      <c r="O1825" s="132">
        <v>5.6231648999999998E-3</v>
      </c>
      <c r="P1825" s="132">
        <v>4.6473434000000001E-3</v>
      </c>
      <c r="Q1825" s="132">
        <v>-5.2792984999999997E-4</v>
      </c>
      <c r="R1825" s="304">
        <v>-6.2886974000000005E-5</v>
      </c>
      <c r="S1825" s="304">
        <v>-5.4854946999999997E-5</v>
      </c>
      <c r="T1825" s="132">
        <v>-3.6062217999999999E-4</v>
      </c>
      <c r="U1825" s="132">
        <v>-1.2938538000000001E-4</v>
      </c>
      <c r="V1825" s="132">
        <v>0</v>
      </c>
      <c r="W1825" s="132">
        <v>-8.2809311999999997E-4</v>
      </c>
      <c r="X1825" s="304">
        <v>-2.7365837999999999E-6</v>
      </c>
      <c r="Y1825" s="132">
        <v>0</v>
      </c>
      <c r="Z1825" s="132">
        <v>0</v>
      </c>
      <c r="AA1825" s="74"/>
      <c r="AB1825" s="301">
        <v>-0.70066945112781953</v>
      </c>
      <c r="AC1825" s="338">
        <f t="shared" si="970"/>
        <v>-0.70066945112781953</v>
      </c>
      <c r="AD1825" s="74"/>
      <c r="AE1825" s="136">
        <v>-9.8700050000000008</v>
      </c>
      <c r="AF1825" s="136">
        <v>-9.7349128999999994</v>
      </c>
      <c r="AG1825" s="136">
        <v>-0.11226859</v>
      </c>
      <c r="AH1825" s="136">
        <v>0</v>
      </c>
      <c r="AI1825" s="136">
        <v>0</v>
      </c>
      <c r="AJ1825" s="136">
        <v>-1.1240198E-3</v>
      </c>
      <c r="AK1825" s="136">
        <v>-2.1699508999999999E-2</v>
      </c>
      <c r="AL1825" s="74"/>
      <c r="AM1825" s="133">
        <v>-1.1996913999999999E-2</v>
      </c>
      <c r="AN1825" s="340">
        <f t="shared" si="967"/>
        <v>-1.1996913999999999E-2</v>
      </c>
      <c r="AP1825" s="133">
        <v>-1.0996807000000001E-2</v>
      </c>
      <c r="AQ1825" s="133">
        <v>-5.1180835999999996E-4</v>
      </c>
      <c r="AR1825" s="133">
        <v>-4.8829950000000004E-4</v>
      </c>
      <c r="AS1825" s="134">
        <v>-6.5928096844379992E-7</v>
      </c>
      <c r="AT1825" s="135">
        <v>-1.8927823494680803E-9</v>
      </c>
      <c r="AU1825" s="135">
        <v>-6.8389285588200011E-2</v>
      </c>
      <c r="AV1825" s="302">
        <v>-6.6024620999999996E-7</v>
      </c>
      <c r="AW1825" s="302">
        <v>-1.9924943000000001E-9</v>
      </c>
      <c r="AX1825" s="302">
        <v>-5.4421618000000002E-14</v>
      </c>
      <c r="AY1825" s="302">
        <v>-4.4118620999999997E-11</v>
      </c>
      <c r="AZ1825" s="302">
        <v>-5.7312227999999999E-12</v>
      </c>
      <c r="BA1825" s="302">
        <v>6.9101544000000001E-10</v>
      </c>
      <c r="BB1825" s="302">
        <v>1.2716658999999999E-9</v>
      </c>
      <c r="BC1825" s="302">
        <v>9.6414232000000006E-11</v>
      </c>
      <c r="BD1825" s="302">
        <v>6.9646274000000001E-12</v>
      </c>
      <c r="BE1825" s="302">
        <v>-6.4337210000000004E-14</v>
      </c>
      <c r="BF1825" s="302">
        <v>-3.3001867999999998E-16</v>
      </c>
      <c r="BG1825" s="302">
        <v>-1.3633722E-13</v>
      </c>
      <c r="BH1825" s="302">
        <v>-7.8768627000000003E-15</v>
      </c>
      <c r="BI1825" s="302">
        <v>-5.9533387000000001E-15</v>
      </c>
      <c r="BJ1825" s="302">
        <v>-6.8497118999999999E-10</v>
      </c>
      <c r="BK1825" s="302">
        <v>-2.6261874999999998E-10</v>
      </c>
      <c r="BL1825" s="302">
        <v>-3.3976526000000001E-12</v>
      </c>
      <c r="BM1825" s="302">
        <v>-6.0885882E-6</v>
      </c>
      <c r="BN1825" s="303">
        <v>-6.8383197000000007E-2</v>
      </c>
      <c r="BO1825" s="303">
        <v>0</v>
      </c>
      <c r="BP1825" s="303">
        <v>0</v>
      </c>
      <c r="BQ1825" s="303">
        <v>0</v>
      </c>
      <c r="BR1825" s="74"/>
      <c r="BS1825" s="144">
        <v>-2.9569853000000001E-5</v>
      </c>
      <c r="BT1825" s="144">
        <v>2.8026171999999999E-7</v>
      </c>
      <c r="BU1825" s="144">
        <v>-1.9536523000000001E-5</v>
      </c>
      <c r="BV1825" s="144">
        <v>-4.2459244000000002E-8</v>
      </c>
      <c r="BW1825" s="144">
        <v>-5.8376097000000001E-7</v>
      </c>
      <c r="BX1825" s="144">
        <v>4.5761258000000002E-7</v>
      </c>
      <c r="BY1825" s="144">
        <v>-8.2534783999999994E-11</v>
      </c>
      <c r="BZ1825" s="144">
        <v>6.9020807000000002E-7</v>
      </c>
      <c r="CA1825" s="144">
        <v>-8.4389891000000005E-8</v>
      </c>
      <c r="CB1825" s="144">
        <v>-3.6297837000000003E-8</v>
      </c>
      <c r="CC1825" s="144">
        <v>-4.3077339999999998E-8</v>
      </c>
      <c r="CD1825" s="144">
        <v>-2.4700118E-9</v>
      </c>
      <c r="CE1825" s="144">
        <v>-7.6039658000000005E-10</v>
      </c>
      <c r="CF1825" s="144">
        <v>7.3824823999999995E-7</v>
      </c>
      <c r="CG1825" s="144">
        <v>-1.1376222E-5</v>
      </c>
      <c r="CH1825" s="144">
        <v>-3.0139609999999999E-8</v>
      </c>
      <c r="CI1825" s="136">
        <v>0</v>
      </c>
      <c r="CJ1825" s="203"/>
      <c r="CK1825" s="201"/>
      <c r="CL1825" s="110" t="s">
        <v>6428</v>
      </c>
      <c r="CM1825" s="110"/>
      <c r="CN1825" s="110"/>
    </row>
    <row r="1826" spans="1:93" ht="14.5" customHeight="1">
      <c r="A1826" s="74" t="s">
        <v>6429</v>
      </c>
      <c r="B1826" s="129" t="s">
        <v>6190</v>
      </c>
      <c r="C1826" s="130" t="str">
        <f t="shared" si="968"/>
        <v>F.080.01.113</v>
      </c>
      <c r="D1826" s="131" t="s">
        <v>542</v>
      </c>
      <c r="E1826" s="129" t="s">
        <v>957</v>
      </c>
      <c r="F1826" s="132" t="s">
        <v>6430</v>
      </c>
      <c r="G1826" s="132">
        <v>-3.4813884013900002E-2</v>
      </c>
      <c r="H1826" s="348">
        <f t="shared" si="969"/>
        <v>-3.4813884013900002E-2</v>
      </c>
      <c r="I1826" s="74"/>
      <c r="J1826" s="132">
        <v>6.0400358199999993E-3</v>
      </c>
      <c r="K1826" s="132">
        <v>6.2207057099999989E-3</v>
      </c>
      <c r="L1826" s="300">
        <v>-4.8010754389999998E-4</v>
      </c>
      <c r="M1826" s="132">
        <v>-4.6594518000000001E-2</v>
      </c>
      <c r="N1826" s="132">
        <v>-1.2183488E-3</v>
      </c>
      <c r="O1826" s="132">
        <v>7.6193655999999997E-3</v>
      </c>
      <c r="P1826" s="132">
        <v>6.3628716999999998E-3</v>
      </c>
      <c r="Q1826" s="132">
        <v>-2.6396492000000001E-4</v>
      </c>
      <c r="R1826" s="304">
        <v>-3.1443487000000003E-5</v>
      </c>
      <c r="S1826" s="304">
        <v>-2.7427473000000001E-5</v>
      </c>
      <c r="T1826" s="132">
        <v>-1.8031108999999999E-4</v>
      </c>
      <c r="U1826" s="304">
        <v>-6.4692691999999996E-5</v>
      </c>
      <c r="V1826" s="132">
        <v>0</v>
      </c>
      <c r="W1826" s="132">
        <v>-4.1404655999999998E-4</v>
      </c>
      <c r="X1826" s="304">
        <v>-1.3682918999999999E-6</v>
      </c>
      <c r="Y1826" s="132">
        <v>0</v>
      </c>
      <c r="Z1826" s="132">
        <v>0</v>
      </c>
      <c r="AA1826" s="74"/>
      <c r="AB1826" s="301">
        <v>-0.35033472180451125</v>
      </c>
      <c r="AC1826" s="338">
        <f t="shared" si="970"/>
        <v>-0.35033472180451125</v>
      </c>
      <c r="AD1826" s="74"/>
      <c r="AE1826" s="136">
        <v>-4.9350025000000004</v>
      </c>
      <c r="AF1826" s="136">
        <v>-4.8674564</v>
      </c>
      <c r="AG1826" s="136">
        <v>-5.6134295000000001E-2</v>
      </c>
      <c r="AH1826" s="136">
        <v>0</v>
      </c>
      <c r="AI1826" s="136">
        <v>0</v>
      </c>
      <c r="AJ1826" s="136">
        <v>-5.6200987999999999E-4</v>
      </c>
      <c r="AK1826" s="136">
        <v>-1.0849754E-2</v>
      </c>
      <c r="AL1826" s="74"/>
      <c r="AM1826" s="133">
        <v>-5.1899915999999999E-3</v>
      </c>
      <c r="AN1826" s="340">
        <f t="shared" si="967"/>
        <v>-5.1899915999999999E-3</v>
      </c>
      <c r="AP1826" s="133">
        <v>-4.7265763000000002E-3</v>
      </c>
      <c r="AQ1826" s="133">
        <v>-2.1926551999999999E-4</v>
      </c>
      <c r="AR1826" s="133">
        <v>-2.4414975000000002E-4</v>
      </c>
      <c r="AS1826" s="134">
        <v>-2.8336787917139999E-7</v>
      </c>
      <c r="AT1826" s="135">
        <v>-8.1089319043394011E-10</v>
      </c>
      <c r="AU1826" s="135">
        <v>-3.4194642294099999E-2</v>
      </c>
      <c r="AV1826" s="302">
        <v>-3.3012310000000002E-7</v>
      </c>
      <c r="AW1826" s="302">
        <v>-9.9624716999999995E-10</v>
      </c>
      <c r="AX1826" s="302">
        <v>-2.7210809000000001E-14</v>
      </c>
      <c r="AY1826" s="302">
        <v>-2.2059309999999998E-11</v>
      </c>
      <c r="AZ1826" s="302">
        <v>-2.8656113999999999E-12</v>
      </c>
      <c r="BA1826" s="302">
        <v>9.4610771999999993E-10</v>
      </c>
      <c r="BB1826" s="302">
        <v>4.6307833000000003E-8</v>
      </c>
      <c r="BC1826" s="302">
        <v>1.3334712E-10</v>
      </c>
      <c r="BD1826" s="302">
        <v>5.3840313999999999E-11</v>
      </c>
      <c r="BE1826" s="302">
        <v>-3.2168605000000002E-14</v>
      </c>
      <c r="BF1826" s="302">
        <v>-1.6500933999999999E-16</v>
      </c>
      <c r="BG1826" s="302">
        <v>-6.8168609999999999E-14</v>
      </c>
      <c r="BH1826" s="302">
        <v>-3.9384313000000001E-15</v>
      </c>
      <c r="BI1826" s="302">
        <v>-2.9766693E-15</v>
      </c>
      <c r="BJ1826" s="302">
        <v>-3.4248560000000002E-10</v>
      </c>
      <c r="BK1826" s="302">
        <v>-1.3130937E-10</v>
      </c>
      <c r="BL1826" s="302">
        <v>-1.6988263E-12</v>
      </c>
      <c r="BM1826" s="302">
        <v>-3.0442941E-6</v>
      </c>
      <c r="BN1826" s="303">
        <v>-3.4191597999999997E-2</v>
      </c>
      <c r="BO1826" s="303">
        <v>0</v>
      </c>
      <c r="BP1826" s="303">
        <v>0</v>
      </c>
      <c r="BQ1826" s="303">
        <v>0</v>
      </c>
      <c r="BR1826" s="74"/>
      <c r="BS1826" s="144">
        <v>-1.2330012999999999E-5</v>
      </c>
      <c r="BT1826" s="144">
        <v>6.8504808000000003E-7</v>
      </c>
      <c r="BU1826" s="144">
        <v>-9.7682617000000005E-6</v>
      </c>
      <c r="BV1826" s="144">
        <v>-2.1229622000000001E-8</v>
      </c>
      <c r="BW1826" s="144">
        <v>-1.3295729000000001E-7</v>
      </c>
      <c r="BX1826" s="144">
        <v>6.1762355000000001E-7</v>
      </c>
      <c r="BY1826" s="144">
        <v>-4.1267391999999997E-11</v>
      </c>
      <c r="BZ1826" s="144">
        <v>9.3524497000000003E-7</v>
      </c>
      <c r="CA1826" s="144">
        <v>-4.2194945999999998E-8</v>
      </c>
      <c r="CB1826" s="144">
        <v>-1.8148919E-8</v>
      </c>
      <c r="CC1826" s="144">
        <v>-2.1538669999999999E-8</v>
      </c>
      <c r="CD1826" s="144">
        <v>-1.2350059E-9</v>
      </c>
      <c r="CE1826" s="144">
        <v>-3.8019829000000002E-10</v>
      </c>
      <c r="CF1826" s="144">
        <v>1.1412390999999999E-6</v>
      </c>
      <c r="CG1826" s="144">
        <v>-5.6881110999999998E-6</v>
      </c>
      <c r="CH1826" s="144">
        <v>-1.5069804999999999E-8</v>
      </c>
      <c r="CI1826" s="136">
        <v>0</v>
      </c>
      <c r="CJ1826" s="203"/>
      <c r="CK1826" s="253"/>
      <c r="CL1826" s="110" t="s">
        <v>6431</v>
      </c>
      <c r="CM1826" s="110"/>
      <c r="CN1826" s="110"/>
    </row>
    <row r="1827" spans="1:93" ht="14.5" customHeight="1">
      <c r="B1827" s="129" t="s">
        <v>6190</v>
      </c>
      <c r="C1827" s="127" t="s">
        <v>556</v>
      </c>
      <c r="D1827" s="127" t="s">
        <v>557</v>
      </c>
      <c r="G1827" s="74"/>
      <c r="H1827" s="74"/>
      <c r="I1827" s="74"/>
      <c r="J1827" s="74"/>
      <c r="K1827" s="74"/>
      <c r="L1827" s="74"/>
      <c r="M1827" s="74"/>
      <c r="N1827" s="74"/>
      <c r="O1827" s="74"/>
      <c r="P1827" s="74"/>
      <c r="Q1827" s="74"/>
      <c r="R1827" s="74"/>
      <c r="S1827" s="74"/>
      <c r="T1827" s="74"/>
      <c r="U1827" s="74"/>
      <c r="V1827" s="74"/>
      <c r="W1827" s="74"/>
      <c r="X1827" s="74"/>
      <c r="Y1827" s="74"/>
      <c r="Z1827" s="74"/>
      <c r="AA1827" s="74"/>
      <c r="AB1827" s="74"/>
      <c r="AC1827" s="74"/>
      <c r="AD1827" s="74"/>
      <c r="AE1827" s="74"/>
      <c r="AF1827" s="74"/>
      <c r="AG1827" s="74"/>
      <c r="AH1827" s="74"/>
      <c r="AI1827" s="74"/>
      <c r="AJ1827" s="74"/>
      <c r="AK1827" s="74"/>
      <c r="AL1827" s="74"/>
      <c r="AM1827" s="74"/>
      <c r="AN1827" s="74"/>
      <c r="AP1827" s="74"/>
      <c r="AQ1827" s="74"/>
      <c r="AR1827" s="74"/>
      <c r="AS1827" s="74"/>
      <c r="AT1827" s="74"/>
      <c r="AU1827" s="74"/>
      <c r="AV1827" s="74"/>
      <c r="AW1827" s="74"/>
      <c r="AX1827" s="74"/>
      <c r="AY1827" s="74"/>
      <c r="AZ1827" s="74"/>
      <c r="BA1827" s="74"/>
      <c r="BB1827" s="74"/>
      <c r="BC1827" s="74"/>
      <c r="BD1827" s="74"/>
      <c r="BE1827" s="74"/>
      <c r="BF1827" s="74"/>
      <c r="BG1827" s="74"/>
      <c r="BH1827" s="74"/>
      <c r="BI1827" s="74"/>
      <c r="BJ1827" s="74"/>
      <c r="BK1827" s="74"/>
      <c r="BL1827" s="74"/>
      <c r="BM1827" s="74"/>
      <c r="BN1827" s="74"/>
      <c r="BO1827" s="74"/>
      <c r="BP1827" s="74"/>
      <c r="BQ1827" s="74"/>
      <c r="BR1827" s="74"/>
      <c r="BS1827" s="74"/>
      <c r="BT1827" s="74"/>
      <c r="BU1827" s="74"/>
      <c r="BV1827" s="74"/>
      <c r="BW1827" s="74"/>
      <c r="BX1827" s="74"/>
      <c r="BY1827" s="74"/>
      <c r="BZ1827" s="74"/>
      <c r="CA1827" s="74"/>
      <c r="CB1827" s="74"/>
      <c r="CC1827" s="74"/>
      <c r="CD1827" s="74"/>
      <c r="CE1827" s="74"/>
      <c r="CF1827" s="74"/>
      <c r="CG1827" s="74"/>
      <c r="CH1827" s="74"/>
      <c r="CI1827" s="74"/>
      <c r="CJ1827" s="142"/>
      <c r="CK1827" s="202"/>
      <c r="CL1827" s="89"/>
      <c r="CM1827" s="110"/>
      <c r="CN1827" s="110"/>
    </row>
    <row r="1828" spans="1:93" ht="14.5" customHeight="1">
      <c r="A1828" s="74" t="s">
        <v>6432</v>
      </c>
      <c r="B1828" s="129" t="s">
        <v>6190</v>
      </c>
      <c r="C1828" s="130" t="str">
        <f t="shared" ref="C1828:C1852" si="971">MID(A1828,1,12)</f>
        <v>F.090.01.101</v>
      </c>
      <c r="D1828" s="131" t="s">
        <v>557</v>
      </c>
      <c r="E1828" s="129" t="s">
        <v>957</v>
      </c>
      <c r="F1828" s="132" t="s">
        <v>6433</v>
      </c>
      <c r="G1828" s="132">
        <v>0.1926257793067</v>
      </c>
      <c r="H1828" s="348">
        <f t="shared" ref="H1828:H1852" si="972">G1828</f>
        <v>0.1926257793067</v>
      </c>
      <c r="I1828" s="74"/>
      <c r="J1828" s="132">
        <v>4.7004404100000003E-3</v>
      </c>
      <c r="K1828" s="132">
        <v>8.7782091999999998E-4</v>
      </c>
      <c r="L1828" s="300">
        <v>-2.3380120232999999E-3</v>
      </c>
      <c r="M1828" s="132">
        <v>0.18938553</v>
      </c>
      <c r="N1828" s="132">
        <v>-5.9330753E-3</v>
      </c>
      <c r="O1828" s="132">
        <v>7.6889693E-3</v>
      </c>
      <c r="P1828" s="132">
        <v>6.2725760999999998E-3</v>
      </c>
      <c r="Q1828" s="132">
        <v>-1.2854477999999999E-3</v>
      </c>
      <c r="R1828" s="132">
        <v>-1.5312246999999999E-4</v>
      </c>
      <c r="S1828" s="132">
        <v>-1.3356541999999999E-4</v>
      </c>
      <c r="T1828" s="132">
        <v>-8.7807308000000005E-4</v>
      </c>
      <c r="U1828" s="132">
        <v>-3.1503835999999999E-4</v>
      </c>
      <c r="V1828" s="132">
        <v>0</v>
      </c>
      <c r="W1828" s="132">
        <v>-2.0163104E-3</v>
      </c>
      <c r="X1828" s="304">
        <v>-6.6632632999999997E-6</v>
      </c>
      <c r="Y1828" s="132">
        <v>0</v>
      </c>
      <c r="Z1828" s="132">
        <v>0</v>
      </c>
      <c r="AA1828" s="74"/>
      <c r="AB1828" s="301">
        <v>1.4239513533834585</v>
      </c>
      <c r="AC1828" s="338">
        <f t="shared" ref="AC1828:AC1852" si="973">AB1828</f>
        <v>1.4239513533834585</v>
      </c>
      <c r="AD1828" s="74"/>
      <c r="AE1828" s="136">
        <v>-24.032314</v>
      </c>
      <c r="AF1828" s="136">
        <v>-23.703381</v>
      </c>
      <c r="AG1828" s="136">
        <v>-0.27336095999999999</v>
      </c>
      <c r="AH1828" s="136">
        <v>0</v>
      </c>
      <c r="AI1828" s="136">
        <v>0</v>
      </c>
      <c r="AJ1828" s="136">
        <v>-2.7368573999999998E-3</v>
      </c>
      <c r="AK1828" s="136">
        <v>-5.2835779999999999E-2</v>
      </c>
      <c r="AL1828" s="74"/>
      <c r="AM1828" s="133">
        <v>2.0598740000000001E-2</v>
      </c>
      <c r="AN1828" s="340">
        <f t="shared" si="967"/>
        <v>2.0598740000000001E-2</v>
      </c>
      <c r="AP1828" s="133">
        <v>2.0709781E-2</v>
      </c>
      <c r="AQ1828" s="133">
        <v>1.0779111E-3</v>
      </c>
      <c r="AR1828" s="133">
        <v>-1.1889525E-3</v>
      </c>
      <c r="AS1828" s="134">
        <v>1.241593650049E-6</v>
      </c>
      <c r="AT1828" s="135">
        <v>3.9863576973908903E-9</v>
      </c>
      <c r="AU1828" s="135">
        <v>-0.16651995500399999</v>
      </c>
      <c r="AV1828" s="302">
        <v>1.2970172999999999E-6</v>
      </c>
      <c r="AW1828" s="302">
        <v>3.9125080000000004E-9</v>
      </c>
      <c r="AX1828" s="302">
        <v>1.0693469000000001E-13</v>
      </c>
      <c r="AY1828" s="302">
        <v>-1.0742371E-10</v>
      </c>
      <c r="AZ1828" s="302">
        <v>-1.3954861000000001E-11</v>
      </c>
      <c r="BA1828" s="302">
        <v>9.3265993000000006E-10</v>
      </c>
      <c r="BB1828" s="302">
        <v>-5.3927660000000002E-8</v>
      </c>
      <c r="BC1828" s="302">
        <v>1.2845543999999999E-10</v>
      </c>
      <c r="BD1828" s="302">
        <v>-4.5916690999999998E-11</v>
      </c>
      <c r="BE1828" s="302">
        <v>-1.5665363000000001E-13</v>
      </c>
      <c r="BF1828" s="302">
        <v>-8.0355711000000001E-16</v>
      </c>
      <c r="BG1828" s="302">
        <v>-3.3196527999999999E-13</v>
      </c>
      <c r="BH1828" s="302">
        <v>-1.9179245E-14</v>
      </c>
      <c r="BI1828" s="302">
        <v>-1.4495686999999998E-14</v>
      </c>
      <c r="BJ1828" s="302">
        <v>-1.6678251999999999E-9</v>
      </c>
      <c r="BK1828" s="302">
        <v>-6.3944611000000004E-10</v>
      </c>
      <c r="BL1828" s="302">
        <v>-8.2728888999999997E-12</v>
      </c>
      <c r="BM1828" s="302">
        <v>-1.4825004E-5</v>
      </c>
      <c r="BN1828" s="303">
        <v>-0.16650513</v>
      </c>
      <c r="BO1828" s="303">
        <v>0</v>
      </c>
      <c r="BP1828" s="303">
        <v>0</v>
      </c>
      <c r="BQ1828" s="303">
        <v>0</v>
      </c>
      <c r="BR1828" s="74"/>
      <c r="BS1828" s="144">
        <v>1.2208456E-5</v>
      </c>
      <c r="BT1828" s="144">
        <v>2.0453958999999999E-9</v>
      </c>
      <c r="BU1828" s="144">
        <v>3.9703541999999998E-5</v>
      </c>
      <c r="BV1828" s="144">
        <v>-1.0338332E-7</v>
      </c>
      <c r="BW1828" s="144">
        <v>-1.6198145E-6</v>
      </c>
      <c r="BX1828" s="144">
        <v>6.2877356999999996E-7</v>
      </c>
      <c r="BY1828" s="144">
        <v>-2.009626E-10</v>
      </c>
      <c r="BZ1828" s="144">
        <v>9.4375279999999996E-7</v>
      </c>
      <c r="CA1828" s="144">
        <v>-2.0547957000000001E-7</v>
      </c>
      <c r="CB1828" s="144">
        <v>-8.8381014E-8</v>
      </c>
      <c r="CC1828" s="144">
        <v>-1.0488831000000001E-7</v>
      </c>
      <c r="CD1828" s="144">
        <v>-6.0141916E-9</v>
      </c>
      <c r="CE1828" s="144">
        <v>-1.8514773000000001E-9</v>
      </c>
      <c r="CF1828" s="144">
        <v>8.3352031999999996E-7</v>
      </c>
      <c r="CG1828" s="144">
        <v>-2.7699777999999998E-5</v>
      </c>
      <c r="CH1828" s="144">
        <v>-7.3386447E-8</v>
      </c>
      <c r="CI1828" s="136">
        <v>0</v>
      </c>
      <c r="CJ1828" s="226"/>
      <c r="CK1828" s="201"/>
      <c r="CL1828" s="110" t="s">
        <v>6252</v>
      </c>
      <c r="CM1828" s="110"/>
      <c r="CN1828" s="110"/>
    </row>
    <row r="1829" spans="1:93" ht="14.5" customHeight="1">
      <c r="A1829" s="74" t="s">
        <v>6434</v>
      </c>
      <c r="B1829" s="129" t="s">
        <v>6190</v>
      </c>
      <c r="C1829" s="130" t="str">
        <f t="shared" si="971"/>
        <v>F.090.01.102</v>
      </c>
      <c r="D1829" s="131" t="s">
        <v>557</v>
      </c>
      <c r="E1829" s="129" t="s">
        <v>957</v>
      </c>
      <c r="F1829" s="132" t="s">
        <v>6435</v>
      </c>
      <c r="G1829" s="132">
        <v>-0.2621403576579</v>
      </c>
      <c r="H1829" s="348">
        <f t="shared" si="972"/>
        <v>-0.2621403576579</v>
      </c>
      <c r="I1829" s="74"/>
      <c r="J1829" s="132">
        <v>5.4466434100000002E-3</v>
      </c>
      <c r="K1829" s="132">
        <v>9.5731499999999982E-4</v>
      </c>
      <c r="L1829" s="300">
        <v>-2.7388460678999999E-3</v>
      </c>
      <c r="M1829" s="132">
        <v>-0.26580546999999999</v>
      </c>
      <c r="N1829" s="132">
        <v>-6.9502549000000002E-3</v>
      </c>
      <c r="O1829" s="132">
        <v>8.9361817999999999E-3</v>
      </c>
      <c r="P1829" s="132">
        <v>7.2883095000000004E-3</v>
      </c>
      <c r="Q1829" s="132">
        <v>-1.5058278E-3</v>
      </c>
      <c r="R1829" s="132">
        <v>-1.7937412E-4</v>
      </c>
      <c r="S1829" s="132">
        <v>-1.5646417000000001E-4</v>
      </c>
      <c r="T1829" s="132">
        <v>-1.0286118999999999E-3</v>
      </c>
      <c r="U1829" s="132">
        <v>-3.6904924E-4</v>
      </c>
      <c r="V1829" s="132">
        <v>0</v>
      </c>
      <c r="W1829" s="132">
        <v>-2.3619912E-3</v>
      </c>
      <c r="X1829" s="304">
        <v>-7.8056279000000003E-6</v>
      </c>
      <c r="Y1829" s="132">
        <v>0</v>
      </c>
      <c r="Z1829" s="132">
        <v>0</v>
      </c>
      <c r="AA1829" s="74"/>
      <c r="AB1829" s="301">
        <v>-1.9985373684210523</v>
      </c>
      <c r="AC1829" s="338">
        <f t="shared" si="973"/>
        <v>-1.9985373684210523</v>
      </c>
      <c r="AD1829" s="74"/>
      <c r="AE1829" s="136">
        <v>-28.152467999999999</v>
      </c>
      <c r="AF1829" s="136">
        <v>-27.767140999999999</v>
      </c>
      <c r="AG1829" s="136">
        <v>-0.32022656999999999</v>
      </c>
      <c r="AH1829" s="136">
        <v>0</v>
      </c>
      <c r="AI1829" s="136">
        <v>0</v>
      </c>
      <c r="AJ1829" s="136">
        <v>-3.2060703000000002E-3</v>
      </c>
      <c r="AK1829" s="136">
        <v>-6.1894062999999999E-2</v>
      </c>
      <c r="AL1829" s="74"/>
      <c r="AM1829" s="133">
        <v>-3.5413515E-2</v>
      </c>
      <c r="AN1829" s="340">
        <f t="shared" si="967"/>
        <v>-3.5413515E-2</v>
      </c>
      <c r="AP1829" s="133">
        <v>-3.2506752999999999E-2</v>
      </c>
      <c r="AQ1829" s="133">
        <v>-1.5139731999999999E-3</v>
      </c>
      <c r="AR1829" s="133">
        <v>-1.3927892E-3</v>
      </c>
      <c r="AS1829" s="134">
        <v>-1.9488460585530002E-6</v>
      </c>
      <c r="AT1829" s="135">
        <v>-5.5990134759377208E-9</v>
      </c>
      <c r="AU1829" s="135">
        <v>-0.19506850663600001</v>
      </c>
      <c r="AV1829" s="302">
        <v>-1.8832370999999999E-6</v>
      </c>
      <c r="AW1829" s="302">
        <v>-5.6832425999999999E-9</v>
      </c>
      <c r="AX1829" s="302">
        <v>-1.5522817E-13</v>
      </c>
      <c r="AY1829" s="302">
        <v>-1.2584066999999999E-10</v>
      </c>
      <c r="AZ1829" s="302">
        <v>-1.6347313E-11</v>
      </c>
      <c r="BA1829" s="302">
        <v>1.0836875E-9</v>
      </c>
      <c r="BB1829" s="302">
        <v>-6.3847622999999999E-8</v>
      </c>
      <c r="BC1829" s="302">
        <v>1.4922077999999999E-10</v>
      </c>
      <c r="BD1829" s="302">
        <v>-5.4532438000000003E-11</v>
      </c>
      <c r="BE1829" s="302">
        <v>-1.8351067000000001E-13</v>
      </c>
      <c r="BF1829" s="302">
        <v>-9.4132071999999995E-16</v>
      </c>
      <c r="BG1829" s="302">
        <v>-3.8887814000000001E-13</v>
      </c>
      <c r="BH1829" s="302">
        <v>-2.2467377E-14</v>
      </c>
      <c r="BI1829" s="302">
        <v>-1.698086E-14</v>
      </c>
      <c r="BJ1829" s="302">
        <v>-1.9537609E-9</v>
      </c>
      <c r="BK1829" s="302">
        <v>-7.4907417000000005E-10</v>
      </c>
      <c r="BL1829" s="302">
        <v>-9.6912114000000007E-12</v>
      </c>
      <c r="BM1829" s="302">
        <v>-1.7366635999999999E-5</v>
      </c>
      <c r="BN1829" s="303">
        <v>-0.19505114000000001</v>
      </c>
      <c r="BO1829" s="303">
        <v>0</v>
      </c>
      <c r="BP1829" s="303">
        <v>0</v>
      </c>
      <c r="BQ1829" s="303">
        <v>0</v>
      </c>
      <c r="BR1829" s="74"/>
      <c r="BS1829" s="144">
        <v>-8.7969684000000002E-5</v>
      </c>
      <c r="BT1829" s="144">
        <v>-5.6512875000000003E-9</v>
      </c>
      <c r="BU1829" s="144">
        <v>-5.5724526000000003E-5</v>
      </c>
      <c r="BV1829" s="144">
        <v>-1.2110759E-7</v>
      </c>
      <c r="BW1829" s="144">
        <v>-1.8998661000000001E-6</v>
      </c>
      <c r="BX1829" s="144">
        <v>7.3082983999999999E-7</v>
      </c>
      <c r="BY1829" s="144">
        <v>-2.3541608000000001E-10</v>
      </c>
      <c r="BZ1829" s="144">
        <v>1.0968367E-6</v>
      </c>
      <c r="CA1829" s="144">
        <v>-2.4070745E-7</v>
      </c>
      <c r="CB1829" s="144">
        <v>-1.0353325E-7</v>
      </c>
      <c r="CC1829" s="144">
        <v>-1.2287059999999999E-7</v>
      </c>
      <c r="CD1829" s="144">
        <v>-7.0452778999999996E-9</v>
      </c>
      <c r="CE1829" s="144">
        <v>-2.1688986000000002E-9</v>
      </c>
      <c r="CF1829" s="144">
        <v>9.650182799999999E-7</v>
      </c>
      <c r="CG1829" s="144">
        <v>-3.2448689999999999E-5</v>
      </c>
      <c r="CH1829" s="144">
        <v>-8.5967981999999994E-8</v>
      </c>
      <c r="CI1829" s="136">
        <v>0</v>
      </c>
      <c r="CJ1829" s="203"/>
      <c r="CK1829" s="201"/>
      <c r="CL1829" s="110" t="s">
        <v>6252</v>
      </c>
    </row>
    <row r="1830" spans="1:93" ht="14.5" customHeight="1">
      <c r="A1830" s="74" t="s">
        <v>6436</v>
      </c>
      <c r="B1830" s="129" t="s">
        <v>6190</v>
      </c>
      <c r="C1830" s="130" t="str">
        <f t="shared" si="971"/>
        <v>F.090.01.103</v>
      </c>
      <c r="D1830" s="131" t="s">
        <v>557</v>
      </c>
      <c r="E1830" s="129" t="s">
        <v>957</v>
      </c>
      <c r="F1830" s="132" t="s">
        <v>6437</v>
      </c>
      <c r="G1830" s="132">
        <v>-8.4386906066799994E-2</v>
      </c>
      <c r="H1830" s="348">
        <f t="shared" si="972"/>
        <v>-8.4386906066799994E-2</v>
      </c>
      <c r="I1830" s="74"/>
      <c r="J1830" s="132">
        <v>3.2756570729999997E-3</v>
      </c>
      <c r="K1830" s="132">
        <v>2.0529155100000003E-3</v>
      </c>
      <c r="L1830" s="300">
        <v>-9.1499564979999988E-4</v>
      </c>
      <c r="M1830" s="132">
        <v>-8.8800483E-2</v>
      </c>
      <c r="N1830" s="132">
        <v>-2.3219462000000001E-3</v>
      </c>
      <c r="O1830" s="132">
        <v>4.7185011000000004E-3</v>
      </c>
      <c r="P1830" s="132">
        <v>3.8909221999999999E-3</v>
      </c>
      <c r="Q1830" s="132">
        <v>-5.0306802999999995E-4</v>
      </c>
      <c r="R1830" s="304">
        <v>-5.9925435999999999E-5</v>
      </c>
      <c r="S1830" s="304">
        <v>-5.2271661000000003E-5</v>
      </c>
      <c r="T1830" s="132">
        <v>-3.4363938999999998E-4</v>
      </c>
      <c r="U1830" s="132">
        <v>-1.2329223E-4</v>
      </c>
      <c r="V1830" s="132">
        <v>0</v>
      </c>
      <c r="W1830" s="132">
        <v>-7.8909570999999995E-4</v>
      </c>
      <c r="X1830" s="304">
        <v>-2.6077098E-6</v>
      </c>
      <c r="Y1830" s="132">
        <v>0</v>
      </c>
      <c r="Z1830" s="132">
        <v>0</v>
      </c>
      <c r="AA1830" s="74"/>
      <c r="AB1830" s="301">
        <v>-0.6676728045112782</v>
      </c>
      <c r="AC1830" s="338">
        <f t="shared" si="973"/>
        <v>-0.6676728045112782</v>
      </c>
      <c r="AD1830" s="74"/>
      <c r="AE1830" s="136">
        <v>-9.4051966</v>
      </c>
      <c r="AF1830" s="136">
        <v>-9.2764664000000003</v>
      </c>
      <c r="AG1830" s="136">
        <v>-0.10698152</v>
      </c>
      <c r="AH1830" s="136">
        <v>0</v>
      </c>
      <c r="AI1830" s="136">
        <v>0</v>
      </c>
      <c r="AJ1830" s="136">
        <v>-1.0710863000000001E-3</v>
      </c>
      <c r="AK1830" s="136">
        <v>-2.0677613000000001E-2</v>
      </c>
      <c r="AL1830" s="74"/>
      <c r="AM1830" s="133">
        <v>-1.1539539E-2</v>
      </c>
      <c r="AN1830" s="340">
        <f t="shared" si="967"/>
        <v>-1.1539539E-2</v>
      </c>
      <c r="AP1830" s="133">
        <v>-1.0581653999999999E-2</v>
      </c>
      <c r="AQ1830" s="133">
        <v>-4.9258186999999996E-4</v>
      </c>
      <c r="AR1830" s="133">
        <v>-4.6530399999999999E-4</v>
      </c>
      <c r="AS1830" s="134">
        <v>-6.3439170135419994E-7</v>
      </c>
      <c r="AT1830" s="135">
        <v>-1.8216785650293998E-9</v>
      </c>
      <c r="AU1830" s="135">
        <v>-6.516862785819999E-2</v>
      </c>
      <c r="AV1830" s="302">
        <v>-6.2915321999999997E-7</v>
      </c>
      <c r="AW1830" s="302">
        <v>-1.8986617999999999E-9</v>
      </c>
      <c r="AX1830" s="302">
        <v>-5.1858739999999999E-14</v>
      </c>
      <c r="AY1830" s="302">
        <v>-4.2040941999999999E-11</v>
      </c>
      <c r="AZ1830" s="302">
        <v>-5.4613221999999997E-12</v>
      </c>
      <c r="BA1830" s="302">
        <v>5.7854157999999996E-10</v>
      </c>
      <c r="BB1830" s="302">
        <v>-4.8665555999999996E-9</v>
      </c>
      <c r="BC1830" s="302">
        <v>8.0542795000000005E-11</v>
      </c>
      <c r="BD1830" s="302">
        <v>-6.5337050000000003E-14</v>
      </c>
      <c r="BE1830" s="302">
        <v>-6.1307377000000005E-14</v>
      </c>
      <c r="BF1830" s="302">
        <v>-3.1447710000000001E-16</v>
      </c>
      <c r="BG1830" s="302">
        <v>-1.2991668999999999E-13</v>
      </c>
      <c r="BH1830" s="302">
        <v>-7.5059174000000008E-15</v>
      </c>
      <c r="BI1830" s="302">
        <v>-5.6729778999999997E-15</v>
      </c>
      <c r="BJ1830" s="302">
        <v>-6.5271383000000001E-10</v>
      </c>
      <c r="BK1830" s="302">
        <v>-2.5025123999999998E-10</v>
      </c>
      <c r="BL1830" s="302">
        <v>-3.2376467999999998E-12</v>
      </c>
      <c r="BM1830" s="302">
        <v>-5.8018582000000003E-6</v>
      </c>
      <c r="BN1830" s="303">
        <v>-6.5162825999999993E-2</v>
      </c>
      <c r="BO1830" s="303">
        <v>0</v>
      </c>
      <c r="BP1830" s="303">
        <v>0</v>
      </c>
      <c r="BQ1830" s="303">
        <v>0</v>
      </c>
      <c r="BR1830" s="74"/>
      <c r="BS1830" s="144">
        <v>-2.8504034999999999E-5</v>
      </c>
      <c r="BT1830" s="144">
        <v>1.9454212000000001E-7</v>
      </c>
      <c r="BU1830" s="144">
        <v>-1.8616489E-5</v>
      </c>
      <c r="BV1830" s="144">
        <v>-4.0459709000000003E-8</v>
      </c>
      <c r="BW1830" s="144">
        <v>-5.7742045999999997E-7</v>
      </c>
      <c r="BX1830" s="144">
        <v>3.8431582000000002E-7</v>
      </c>
      <c r="BY1830" s="144">
        <v>-7.8647972E-11</v>
      </c>
      <c r="BZ1830" s="144">
        <v>5.7916419000000001E-7</v>
      </c>
      <c r="CA1830" s="144">
        <v>-8.0415715999999999E-8</v>
      </c>
      <c r="CB1830" s="144">
        <v>-3.4588462999999997E-8</v>
      </c>
      <c r="CC1830" s="144">
        <v>-4.1048696999999999E-8</v>
      </c>
      <c r="CD1830" s="144">
        <v>-2.3536915E-9</v>
      </c>
      <c r="CE1830" s="144">
        <v>-7.2458720999999996E-10</v>
      </c>
      <c r="CF1830" s="144">
        <v>6.0072367999999995E-7</v>
      </c>
      <c r="CG1830" s="144">
        <v>-1.0840482E-5</v>
      </c>
      <c r="CH1830" s="144">
        <v>-2.8720245E-8</v>
      </c>
      <c r="CI1830" s="136">
        <v>0</v>
      </c>
      <c r="CJ1830" s="203"/>
      <c r="CK1830" s="201"/>
      <c r="CL1830" s="110" t="s">
        <v>6257</v>
      </c>
      <c r="CM1830" s="110"/>
      <c r="CN1830" s="110"/>
      <c r="CO1830" s="74"/>
    </row>
    <row r="1831" spans="1:93" ht="14.5" customHeight="1">
      <c r="A1831" s="74" t="s">
        <v>6438</v>
      </c>
      <c r="B1831" s="129" t="s">
        <v>6190</v>
      </c>
      <c r="C1831" s="130" t="str">
        <f t="shared" si="971"/>
        <v>F.090.01.104</v>
      </c>
      <c r="D1831" s="131" t="s">
        <v>557</v>
      </c>
      <c r="E1831" s="129" t="s">
        <v>957</v>
      </c>
      <c r="F1831" s="132" t="s">
        <v>6439</v>
      </c>
      <c r="G1831" s="132">
        <v>0.19776786511969999</v>
      </c>
      <c r="H1831" s="348">
        <f t="shared" si="972"/>
        <v>0.19776786511969999</v>
      </c>
      <c r="I1831" s="74"/>
      <c r="J1831" s="132">
        <v>4.4004557899999987E-3</v>
      </c>
      <c r="K1831" s="132">
        <v>6.1086025000000016E-4</v>
      </c>
      <c r="L1831" s="300">
        <v>-2.2933509202999998E-3</v>
      </c>
      <c r="M1831" s="132">
        <v>0.1950499</v>
      </c>
      <c r="N1831" s="132">
        <v>-5.8197405999999997E-3</v>
      </c>
      <c r="O1831" s="132">
        <v>7.2919007999999999E-3</v>
      </c>
      <c r="P1831" s="132">
        <v>5.9425601999999996E-3</v>
      </c>
      <c r="Q1831" s="132">
        <v>-1.2608929000000001E-3</v>
      </c>
      <c r="R1831" s="132">
        <v>-1.5019748999999999E-4</v>
      </c>
      <c r="S1831" s="132">
        <v>-1.3101401999999999E-4</v>
      </c>
      <c r="T1831" s="132">
        <v>-8.6129995000000005E-4</v>
      </c>
      <c r="U1831" s="132">
        <v>-3.0902044E-4</v>
      </c>
      <c r="V1831" s="132">
        <v>0</v>
      </c>
      <c r="W1831" s="132">
        <v>-1.9777944999999999E-3</v>
      </c>
      <c r="X1831" s="304">
        <v>-6.5359802999999999E-6</v>
      </c>
      <c r="Y1831" s="132">
        <v>0</v>
      </c>
      <c r="Z1831" s="132">
        <v>0</v>
      </c>
      <c r="AA1831" s="74"/>
      <c r="AB1831" s="301">
        <v>1.4665406015037592</v>
      </c>
      <c r="AC1831" s="338">
        <f t="shared" si="973"/>
        <v>1.4665406015037592</v>
      </c>
      <c r="AD1831" s="74"/>
      <c r="AE1831" s="136">
        <v>-23.573243999999999</v>
      </c>
      <c r="AF1831" s="136">
        <v>-23.250594</v>
      </c>
      <c r="AG1831" s="136">
        <v>-0.26813916999999998</v>
      </c>
      <c r="AH1831" s="136">
        <v>0</v>
      </c>
      <c r="AI1831" s="136">
        <v>0</v>
      </c>
      <c r="AJ1831" s="136">
        <v>-2.6845774000000002E-3</v>
      </c>
      <c r="AK1831" s="136">
        <v>-5.1826500999999997E-2</v>
      </c>
      <c r="AL1831" s="74"/>
      <c r="AM1831" s="133">
        <v>2.1296308E-2</v>
      </c>
      <c r="AN1831" s="340">
        <f t="shared" si="967"/>
        <v>2.1296308E-2</v>
      </c>
      <c r="AP1831" s="133">
        <v>2.1354293999999999E-2</v>
      </c>
      <c r="AQ1831" s="133">
        <v>1.1082548E-3</v>
      </c>
      <c r="AR1831" s="133">
        <v>-1.1662408999999999E-3</v>
      </c>
      <c r="AS1831" s="134">
        <v>1.2802334830869999E-6</v>
      </c>
      <c r="AT1831" s="135">
        <v>4.0985752652455999E-9</v>
      </c>
      <c r="AU1831" s="135">
        <v>-0.16333906181400001</v>
      </c>
      <c r="AV1831" s="302">
        <v>1.3370064E-6</v>
      </c>
      <c r="AW1831" s="302">
        <v>4.0331820999999998E-9</v>
      </c>
      <c r="AX1831" s="302">
        <v>1.1023093E-13</v>
      </c>
      <c r="AY1831" s="302">
        <v>-1.0537167999999999E-10</v>
      </c>
      <c r="AZ1831" s="302">
        <v>-1.3688293E-11</v>
      </c>
      <c r="BA1831" s="302">
        <v>8.8358944999999998E-10</v>
      </c>
      <c r="BB1831" s="302">
        <v>-5.5274248999999999E-8</v>
      </c>
      <c r="BC1831" s="302">
        <v>1.2157105999999999E-10</v>
      </c>
      <c r="BD1831" s="302">
        <v>-4.7660162000000003E-11</v>
      </c>
      <c r="BE1831" s="302">
        <v>-1.5366120000000001E-13</v>
      </c>
      <c r="BF1831" s="302">
        <v>-7.8820740000000002E-16</v>
      </c>
      <c r="BG1831" s="302">
        <v>-3.2562401E-13</v>
      </c>
      <c r="BH1831" s="302">
        <v>-1.8812879E-14</v>
      </c>
      <c r="BI1831" s="302">
        <v>-1.4218787999999999E-14</v>
      </c>
      <c r="BJ1831" s="302">
        <v>-1.6359661000000001E-9</v>
      </c>
      <c r="BK1831" s="302">
        <v>-6.2723128999999997E-10</v>
      </c>
      <c r="BL1831" s="302">
        <v>-8.1148586E-12</v>
      </c>
      <c r="BM1831" s="302">
        <v>-1.4541814E-5</v>
      </c>
      <c r="BN1831" s="303">
        <v>-0.16332452</v>
      </c>
      <c r="BO1831" s="303">
        <v>0</v>
      </c>
      <c r="BP1831" s="303">
        <v>0</v>
      </c>
      <c r="BQ1831" s="303">
        <v>0</v>
      </c>
      <c r="BR1831" s="74"/>
      <c r="BS1831" s="144">
        <v>1.3793424E-5</v>
      </c>
      <c r="BT1831" s="144">
        <v>-2.6350631E-8</v>
      </c>
      <c r="BU1831" s="144">
        <v>4.0891043999999999E-5</v>
      </c>
      <c r="BV1831" s="144">
        <v>-1.0140847E-7</v>
      </c>
      <c r="BW1831" s="144">
        <v>-1.5971427E-6</v>
      </c>
      <c r="BX1831" s="144">
        <v>5.9652893999999998E-7</v>
      </c>
      <c r="BY1831" s="144">
        <v>-1.9712378E-10</v>
      </c>
      <c r="BZ1831" s="144">
        <v>8.9501469999999997E-7</v>
      </c>
      <c r="CA1831" s="144">
        <v>-2.0155446000000001E-7</v>
      </c>
      <c r="CB1831" s="144">
        <v>-8.6692741999999998E-8</v>
      </c>
      <c r="CC1831" s="144">
        <v>-1.0288472E-7</v>
      </c>
      <c r="CD1831" s="144">
        <v>-5.8993072999999999E-9</v>
      </c>
      <c r="CE1831" s="144">
        <v>-1.81611E-9</v>
      </c>
      <c r="CF1831" s="144">
        <v>7.7741815000000005E-7</v>
      </c>
      <c r="CG1831" s="144">
        <v>-2.7170651999999999E-5</v>
      </c>
      <c r="CH1831" s="144">
        <v>-7.1984603999999999E-8</v>
      </c>
      <c r="CI1831" s="136">
        <v>0</v>
      </c>
      <c r="CJ1831" s="203"/>
      <c r="CK1831" s="201"/>
      <c r="CL1831" s="110" t="s">
        <v>785</v>
      </c>
      <c r="CM1831" s="110"/>
      <c r="CN1831" s="110"/>
    </row>
    <row r="1832" spans="1:93" ht="14.5" customHeight="1">
      <c r="A1832" s="74" t="s">
        <v>6440</v>
      </c>
      <c r="B1832" s="129" t="s">
        <v>6190</v>
      </c>
      <c r="C1832" s="130" t="str">
        <f t="shared" si="971"/>
        <v>F.090.01.105</v>
      </c>
      <c r="D1832" s="131" t="s">
        <v>557</v>
      </c>
      <c r="E1832" s="129" t="s">
        <v>957</v>
      </c>
      <c r="F1832" s="132" t="s">
        <v>6441</v>
      </c>
      <c r="G1832" s="132">
        <v>-0.1630198723913</v>
      </c>
      <c r="H1832" s="348">
        <f t="shared" si="972"/>
        <v>-0.1630198723913</v>
      </c>
      <c r="I1832" s="74"/>
      <c r="J1832" s="132">
        <v>6.2707159600000001E-3</v>
      </c>
      <c r="K1832" s="132">
        <v>3.9002408200000003E-3</v>
      </c>
      <c r="L1832" s="300">
        <v>-1.7663491713E-3</v>
      </c>
      <c r="M1832" s="132">
        <v>-0.17142447999999999</v>
      </c>
      <c r="N1832" s="132">
        <v>-4.4823902000000002E-3</v>
      </c>
      <c r="O1832" s="132">
        <v>9.0460081000000008E-3</v>
      </c>
      <c r="P1832" s="132">
        <v>7.4584517000000003E-3</v>
      </c>
      <c r="Q1832" s="132">
        <v>-9.7114537000000001E-4</v>
      </c>
      <c r="R1832" s="132">
        <v>-1.1568277999999999E-4</v>
      </c>
      <c r="S1832" s="132">
        <v>-1.0090759E-4</v>
      </c>
      <c r="T1832" s="132">
        <v>-6.6337708000000005E-4</v>
      </c>
      <c r="U1832" s="132">
        <v>-2.3800893E-4</v>
      </c>
      <c r="V1832" s="132">
        <v>0</v>
      </c>
      <c r="W1832" s="132">
        <v>-1.5233061999999999E-3</v>
      </c>
      <c r="X1832" s="304">
        <v>-5.0340412999999999E-6</v>
      </c>
      <c r="Y1832" s="132">
        <v>0</v>
      </c>
      <c r="Z1832" s="132">
        <v>0</v>
      </c>
      <c r="AA1832" s="74"/>
      <c r="AB1832" s="301">
        <v>-1.288905864661654</v>
      </c>
      <c r="AC1832" s="338">
        <f t="shared" si="973"/>
        <v>-1.288905864661654</v>
      </c>
      <c r="AD1832" s="74"/>
      <c r="AE1832" s="136">
        <v>-18.156217999999999</v>
      </c>
      <c r="AF1832" s="136">
        <v>-17.907712</v>
      </c>
      <c r="AG1832" s="136">
        <v>-0.20652198999999999</v>
      </c>
      <c r="AH1832" s="136">
        <v>0</v>
      </c>
      <c r="AI1832" s="136">
        <v>0</v>
      </c>
      <c r="AJ1832" s="136">
        <v>-2.0676736000000001E-3</v>
      </c>
      <c r="AK1832" s="136">
        <v>-3.9917003E-2</v>
      </c>
      <c r="AL1832" s="74"/>
      <c r="AM1832" s="133">
        <v>-2.2287010999999999E-2</v>
      </c>
      <c r="AN1832" s="340">
        <f t="shared" si="967"/>
        <v>-2.2287010999999999E-2</v>
      </c>
      <c r="AP1832" s="133">
        <v>-2.0437385999999998E-2</v>
      </c>
      <c r="AQ1832" s="133">
        <v>-9.5138098999999999E-4</v>
      </c>
      <c r="AR1832" s="133">
        <v>-8.9824396000000003E-4</v>
      </c>
      <c r="AS1832" s="134">
        <v>-1.2252629282760001E-6</v>
      </c>
      <c r="AT1832" s="135">
        <v>-3.51842088701887E-9</v>
      </c>
      <c r="AU1832" s="135">
        <v>-0.12580448017000001</v>
      </c>
      <c r="AV1832" s="302">
        <v>-1.2145459E-6</v>
      </c>
      <c r="AW1832" s="302">
        <v>-3.6652628999999999E-9</v>
      </c>
      <c r="AX1832" s="302">
        <v>-1.0011045999999999E-13</v>
      </c>
      <c r="AY1832" s="302">
        <v>-8.1157741999999996E-11</v>
      </c>
      <c r="AZ1832" s="302">
        <v>-1.0542784E-11</v>
      </c>
      <c r="BA1832" s="302">
        <v>1.1089977000000001E-9</v>
      </c>
      <c r="BB1832" s="302">
        <v>-9.9912006999999994E-9</v>
      </c>
      <c r="BC1832" s="302">
        <v>1.5437134E-10</v>
      </c>
      <c r="BD1832" s="302">
        <v>-7.8392032999999998E-13</v>
      </c>
      <c r="BE1832" s="302">
        <v>-1.1835054E-13</v>
      </c>
      <c r="BF1832" s="302">
        <v>-6.0708087000000004E-16</v>
      </c>
      <c r="BG1832" s="302">
        <v>-2.5079706999999999E-13</v>
      </c>
      <c r="BH1832" s="302">
        <v>-1.4489764000000001E-14</v>
      </c>
      <c r="BI1832" s="302">
        <v>-1.0951374E-14</v>
      </c>
      <c r="BJ1832" s="302">
        <v>-1.2600283999999999E-9</v>
      </c>
      <c r="BK1832" s="302">
        <v>-4.8309634999999999E-10</v>
      </c>
      <c r="BL1832" s="302">
        <v>-6.2501004E-12</v>
      </c>
      <c r="BM1832" s="302">
        <v>-1.120017E-5</v>
      </c>
      <c r="BN1832" s="303">
        <v>-0.12579328000000001</v>
      </c>
      <c r="BO1832" s="303">
        <v>0</v>
      </c>
      <c r="BP1832" s="303">
        <v>0</v>
      </c>
      <c r="BQ1832" s="303">
        <v>0</v>
      </c>
      <c r="BR1832" s="74"/>
      <c r="BS1832" s="144">
        <v>-5.5057550999999999E-5</v>
      </c>
      <c r="BT1832" s="144">
        <v>3.6843507999999998E-7</v>
      </c>
      <c r="BU1832" s="144">
        <v>-3.5938115999999998E-5</v>
      </c>
      <c r="BV1832" s="144">
        <v>-7.810526E-8</v>
      </c>
      <c r="BW1832" s="144">
        <v>-1.1167545999999999E-6</v>
      </c>
      <c r="BX1832" s="144">
        <v>7.3682187000000001E-7</v>
      </c>
      <c r="BY1832" s="144">
        <v>-1.5182560999999999E-10</v>
      </c>
      <c r="BZ1832" s="144">
        <v>1.1103362999999999E-6</v>
      </c>
      <c r="CA1832" s="144">
        <v>-1.5523814999999999E-7</v>
      </c>
      <c r="CB1832" s="144">
        <v>-6.6771137999999994E-8</v>
      </c>
      <c r="CC1832" s="144">
        <v>-7.9242268999999999E-8</v>
      </c>
      <c r="CD1832" s="144">
        <v>-4.5436729E-9</v>
      </c>
      <c r="CE1832" s="144">
        <v>-1.398776E-9</v>
      </c>
      <c r="CF1832" s="144">
        <v>1.1495787E-6</v>
      </c>
      <c r="CG1832" s="144">
        <v>-2.0926958E-5</v>
      </c>
      <c r="CH1832" s="144">
        <v>-5.5442865000000002E-8</v>
      </c>
      <c r="CI1832" s="136">
        <v>0</v>
      </c>
      <c r="CJ1832" s="203"/>
      <c r="CK1832" s="201"/>
      <c r="CL1832" s="110" t="s">
        <v>6252</v>
      </c>
      <c r="CM1832" s="110"/>
      <c r="CN1832" s="110"/>
    </row>
    <row r="1833" spans="1:93" ht="14.5" customHeight="1">
      <c r="A1833" s="74" t="s">
        <v>6442</v>
      </c>
      <c r="B1833" s="129" t="s">
        <v>6190</v>
      </c>
      <c r="C1833" s="130" t="str">
        <f t="shared" si="971"/>
        <v>F.090.01.106</v>
      </c>
      <c r="D1833" s="131" t="s">
        <v>557</v>
      </c>
      <c r="E1833" s="129" t="s">
        <v>957</v>
      </c>
      <c r="F1833" s="132" t="s">
        <v>6443</v>
      </c>
      <c r="G1833" s="132">
        <v>0.1591900032087</v>
      </c>
      <c r="H1833" s="348">
        <f t="shared" si="972"/>
        <v>0.1591900032087</v>
      </c>
      <c r="I1833" s="74"/>
      <c r="J1833" s="132">
        <v>3.3943159599999998E-3</v>
      </c>
      <c r="K1833" s="132">
        <v>4.7651642000000002E-4</v>
      </c>
      <c r="L1833" s="300">
        <v>-1.7663491713E-3</v>
      </c>
      <c r="M1833" s="132">
        <v>0.15708552000000001</v>
      </c>
      <c r="N1833" s="132">
        <v>-4.4823902000000002E-3</v>
      </c>
      <c r="O1833" s="132">
        <v>5.6222837000000003E-3</v>
      </c>
      <c r="P1833" s="132">
        <v>4.5820517E-3</v>
      </c>
      <c r="Q1833" s="132">
        <v>-9.7114537000000001E-4</v>
      </c>
      <c r="R1833" s="132">
        <v>-1.1568277999999999E-4</v>
      </c>
      <c r="S1833" s="132">
        <v>-1.0090759E-4</v>
      </c>
      <c r="T1833" s="132">
        <v>-6.6337708000000005E-4</v>
      </c>
      <c r="U1833" s="132">
        <v>-2.3800893E-4</v>
      </c>
      <c r="V1833" s="132">
        <v>0</v>
      </c>
      <c r="W1833" s="132">
        <v>-1.5233061999999999E-3</v>
      </c>
      <c r="X1833" s="304">
        <v>-5.0340412999999999E-6</v>
      </c>
      <c r="Y1833" s="132">
        <v>0</v>
      </c>
      <c r="Z1833" s="132">
        <v>0</v>
      </c>
      <c r="AA1833" s="74"/>
      <c r="AB1833" s="301">
        <v>1.181094135338346</v>
      </c>
      <c r="AC1833" s="338">
        <f t="shared" si="973"/>
        <v>1.181094135338346</v>
      </c>
      <c r="AD1833" s="74"/>
      <c r="AE1833" s="136">
        <v>-18.156217999999999</v>
      </c>
      <c r="AF1833" s="136">
        <v>-17.907712</v>
      </c>
      <c r="AG1833" s="136">
        <v>-0.20652198999999999</v>
      </c>
      <c r="AH1833" s="136">
        <v>0</v>
      </c>
      <c r="AI1833" s="136">
        <v>0</v>
      </c>
      <c r="AJ1833" s="136">
        <v>-2.0676736000000001E-3</v>
      </c>
      <c r="AK1833" s="136">
        <v>-3.9917003E-2</v>
      </c>
      <c r="AL1833" s="74"/>
      <c r="AM1833" s="133">
        <v>1.724063E-2</v>
      </c>
      <c r="AN1833" s="340">
        <f t="shared" si="967"/>
        <v>1.724063E-2</v>
      </c>
      <c r="AP1833" s="133">
        <v>1.7246207999999999E-2</v>
      </c>
      <c r="AQ1833" s="133">
        <v>8.9266533000000004E-4</v>
      </c>
      <c r="AR1833" s="133">
        <v>-8.9824396000000003E-4</v>
      </c>
      <c r="AS1833" s="134">
        <v>1.0339453714339999E-6</v>
      </c>
      <c r="AT1833" s="135">
        <v>3.3012770723061303E-9</v>
      </c>
      <c r="AU1833" s="135">
        <v>-0.12580448017000001</v>
      </c>
      <c r="AV1833" s="302">
        <v>1.0776141E-6</v>
      </c>
      <c r="AW1833" s="302">
        <v>3.2507371000000002E-9</v>
      </c>
      <c r="AX1833" s="302">
        <v>8.8844535000000001E-14</v>
      </c>
      <c r="AY1833" s="302">
        <v>-8.1157741999999996E-11</v>
      </c>
      <c r="AZ1833" s="302">
        <v>-1.0542784E-11</v>
      </c>
      <c r="BA1833" s="302">
        <v>6.8129771000000005E-10</v>
      </c>
      <c r="BB1833" s="302">
        <v>-4.2515201000000002E-8</v>
      </c>
      <c r="BC1833" s="302">
        <v>9.3741344000000004E-11</v>
      </c>
      <c r="BD1833" s="302">
        <v>-3.6644919999999999E-11</v>
      </c>
      <c r="BE1833" s="302">
        <v>-1.1835054E-13</v>
      </c>
      <c r="BF1833" s="302">
        <v>-6.0708087000000004E-16</v>
      </c>
      <c r="BG1833" s="302">
        <v>-2.5079706999999999E-13</v>
      </c>
      <c r="BH1833" s="302">
        <v>-1.4489764000000001E-14</v>
      </c>
      <c r="BI1833" s="302">
        <v>-1.0951374E-14</v>
      </c>
      <c r="BJ1833" s="302">
        <v>-1.2600283999999999E-9</v>
      </c>
      <c r="BK1833" s="302">
        <v>-4.8309634999999999E-10</v>
      </c>
      <c r="BL1833" s="302">
        <v>-6.2501004E-12</v>
      </c>
      <c r="BM1833" s="302">
        <v>-1.120017E-5</v>
      </c>
      <c r="BN1833" s="303">
        <v>-0.12579328000000001</v>
      </c>
      <c r="BO1833" s="303">
        <v>0</v>
      </c>
      <c r="BP1833" s="303">
        <v>0</v>
      </c>
      <c r="BQ1833" s="303">
        <v>0</v>
      </c>
      <c r="BR1833" s="74"/>
      <c r="BS1833" s="144">
        <v>1.2064407E-5</v>
      </c>
      <c r="BT1833" s="144">
        <v>-1.9612036999999999E-8</v>
      </c>
      <c r="BU1833" s="144">
        <v>3.2932038E-5</v>
      </c>
      <c r="BV1833" s="144">
        <v>-7.810526E-8</v>
      </c>
      <c r="BW1833" s="144">
        <v>-1.2299272000000001E-6</v>
      </c>
      <c r="BX1833" s="144">
        <v>4.5993684999999998E-7</v>
      </c>
      <c r="BY1833" s="144">
        <v>-1.5182560999999999E-10</v>
      </c>
      <c r="BZ1833" s="144">
        <v>6.9008437999999995E-7</v>
      </c>
      <c r="CA1833" s="144">
        <v>-1.5523814999999999E-7</v>
      </c>
      <c r="CB1833" s="144">
        <v>-6.6771137999999994E-8</v>
      </c>
      <c r="CC1833" s="144">
        <v>-7.9242268999999999E-8</v>
      </c>
      <c r="CD1833" s="144">
        <v>-4.5436729E-9</v>
      </c>
      <c r="CE1833" s="144">
        <v>-1.398776E-9</v>
      </c>
      <c r="CF1833" s="144">
        <v>5.9973919000000002E-7</v>
      </c>
      <c r="CG1833" s="144">
        <v>-2.0926958E-5</v>
      </c>
      <c r="CH1833" s="144">
        <v>-5.5442865000000002E-8</v>
      </c>
      <c r="CI1833" s="136">
        <v>0</v>
      </c>
      <c r="CJ1833" s="203"/>
      <c r="CK1833" s="201"/>
      <c r="CL1833" s="110" t="s">
        <v>6252</v>
      </c>
      <c r="CM1833" s="110"/>
      <c r="CN1833" s="110"/>
    </row>
    <row r="1834" spans="1:93" ht="14.5" customHeight="1">
      <c r="A1834" s="74" t="s">
        <v>6444</v>
      </c>
      <c r="B1834" s="129" t="s">
        <v>6190</v>
      </c>
      <c r="C1834" s="130" t="str">
        <f t="shared" si="971"/>
        <v>F.090.01.107</v>
      </c>
      <c r="D1834" s="131" t="s">
        <v>557</v>
      </c>
      <c r="E1834" s="129" t="s">
        <v>957</v>
      </c>
      <c r="F1834" s="132" t="s">
        <v>6445</v>
      </c>
      <c r="G1834" s="132">
        <v>0.21385823345730001</v>
      </c>
      <c r="H1834" s="348">
        <f t="shared" si="972"/>
        <v>0.21385823345730001</v>
      </c>
      <c r="I1834" s="74"/>
      <c r="J1834" s="132">
        <v>3.5378680600000002E-3</v>
      </c>
      <c r="K1834" s="132">
        <v>4.829411699999994E-4</v>
      </c>
      <c r="L1834" s="300">
        <v>-1.8478557726999999E-3</v>
      </c>
      <c r="M1834" s="132">
        <v>0.21168528</v>
      </c>
      <c r="N1834" s="132">
        <v>-4.6892262000000004E-3</v>
      </c>
      <c r="O1834" s="132">
        <v>5.8661553999999998E-3</v>
      </c>
      <c r="P1834" s="132">
        <v>4.7804108E-3</v>
      </c>
      <c r="Q1834" s="132">
        <v>-1.015958E-3</v>
      </c>
      <c r="R1834" s="132">
        <v>-1.2102086E-4</v>
      </c>
      <c r="S1834" s="132">
        <v>-1.0556388E-4</v>
      </c>
      <c r="T1834" s="132">
        <v>-6.9398802999999997E-4</v>
      </c>
      <c r="U1834" s="132">
        <v>-2.4899163999999999E-4</v>
      </c>
      <c r="V1834" s="132">
        <v>0</v>
      </c>
      <c r="W1834" s="132">
        <v>-1.5935978E-3</v>
      </c>
      <c r="X1834" s="304">
        <v>-5.2663327000000003E-6</v>
      </c>
      <c r="Y1834" s="132">
        <v>0</v>
      </c>
      <c r="Z1834" s="132">
        <v>0</v>
      </c>
      <c r="AA1834" s="74"/>
      <c r="AB1834" s="301">
        <v>1.5916186466165414</v>
      </c>
      <c r="AC1834" s="338">
        <f t="shared" si="973"/>
        <v>1.5916186466165414</v>
      </c>
      <c r="AD1834" s="74"/>
      <c r="AE1834" s="136">
        <v>-18.994021</v>
      </c>
      <c r="AF1834" s="136">
        <v>-18.734047</v>
      </c>
      <c r="AG1834" s="136">
        <v>-0.21605176000000001</v>
      </c>
      <c r="AH1834" s="136">
        <v>0</v>
      </c>
      <c r="AI1834" s="136">
        <v>0</v>
      </c>
      <c r="AJ1834" s="136">
        <v>-2.1630845000000002E-3</v>
      </c>
      <c r="AK1834" s="136">
        <v>-4.1758938000000002E-2</v>
      </c>
      <c r="AL1834" s="74"/>
      <c r="AM1834" s="133">
        <v>2.3814037E-2</v>
      </c>
      <c r="AN1834" s="340">
        <f t="shared" si="967"/>
        <v>2.3814037E-2</v>
      </c>
      <c r="AP1834" s="133">
        <v>2.3550431E-2</v>
      </c>
      <c r="AQ1834" s="133">
        <v>1.2032983000000001E-3</v>
      </c>
      <c r="AR1834" s="133">
        <v>-9.3969264000000005E-4</v>
      </c>
      <c r="AS1834" s="134">
        <v>1.4118963236830002E-6</v>
      </c>
      <c r="AT1834" s="135">
        <v>4.4500674994389211E-9</v>
      </c>
      <c r="AU1834" s="135">
        <v>-0.13160961699199999</v>
      </c>
      <c r="AV1834" s="302">
        <v>1.4577299000000001E-6</v>
      </c>
      <c r="AW1834" s="302">
        <v>4.3976068000000003E-9</v>
      </c>
      <c r="AX1834" s="302">
        <v>1.2018003000000001E-13</v>
      </c>
      <c r="AY1834" s="302">
        <v>-8.4902694999999997E-11</v>
      </c>
      <c r="AZ1834" s="302">
        <v>-1.1029271999999999E-11</v>
      </c>
      <c r="BA1834" s="302">
        <v>7.1079135E-10</v>
      </c>
      <c r="BB1834" s="302">
        <v>-4.4624875999999998E-8</v>
      </c>
      <c r="BC1834" s="302">
        <v>9.7791342999999999E-11</v>
      </c>
      <c r="BD1834" s="302">
        <v>-3.8498885999999999E-11</v>
      </c>
      <c r="BE1834" s="302">
        <v>-1.2381172E-13</v>
      </c>
      <c r="BF1834" s="302">
        <v>-6.3509407999999999E-16</v>
      </c>
      <c r="BG1834" s="302">
        <v>-2.6236987999999999E-13</v>
      </c>
      <c r="BH1834" s="302">
        <v>-1.5158381E-14</v>
      </c>
      <c r="BI1834" s="302">
        <v>-1.1456716E-14</v>
      </c>
      <c r="BJ1834" s="302">
        <v>-1.3181713E-9</v>
      </c>
      <c r="BK1834" s="302">
        <v>-5.0538839999999995E-10</v>
      </c>
      <c r="BL1834" s="302">
        <v>-6.5385058000000002E-12</v>
      </c>
      <c r="BM1834" s="302">
        <v>-1.1716992E-5</v>
      </c>
      <c r="BN1834" s="303">
        <v>-0.13159789999999999</v>
      </c>
      <c r="BO1834" s="303">
        <v>0</v>
      </c>
      <c r="BP1834" s="303">
        <v>0</v>
      </c>
      <c r="BQ1834" s="303">
        <v>0</v>
      </c>
      <c r="BR1834" s="74"/>
      <c r="BS1834" s="144">
        <v>2.2540056000000001E-5</v>
      </c>
      <c r="BT1834" s="144">
        <v>-2.2281009999999999E-8</v>
      </c>
      <c r="BU1834" s="144">
        <v>4.4378551999999998E-5</v>
      </c>
      <c r="BV1834" s="144">
        <v>-8.1709357999999996E-8</v>
      </c>
      <c r="BW1834" s="144">
        <v>-1.2871954999999999E-6</v>
      </c>
      <c r="BX1834" s="144">
        <v>4.7990156E-7</v>
      </c>
      <c r="BY1834" s="144">
        <v>-1.5883146999999999E-10</v>
      </c>
      <c r="BZ1834" s="144">
        <v>7.2001732999999996E-7</v>
      </c>
      <c r="CA1834" s="144">
        <v>-1.6240147999999999E-7</v>
      </c>
      <c r="CB1834" s="144">
        <v>-6.9852233999999998E-8</v>
      </c>
      <c r="CC1834" s="144">
        <v>-8.2898834E-8</v>
      </c>
      <c r="CD1834" s="144">
        <v>-4.7533367000000002E-9</v>
      </c>
      <c r="CE1834" s="144">
        <v>-1.4633213000000001E-9</v>
      </c>
      <c r="CF1834" s="144">
        <v>6.2491415000000002E-7</v>
      </c>
      <c r="CG1834" s="144">
        <v>-2.1892613999999999E-5</v>
      </c>
      <c r="CH1834" s="144">
        <v>-5.8001227000000001E-8</v>
      </c>
      <c r="CI1834" s="136">
        <v>0</v>
      </c>
      <c r="CJ1834" s="203"/>
      <c r="CK1834" s="201"/>
      <c r="CL1834" s="74" t="s">
        <v>786</v>
      </c>
      <c r="CM1834" s="110"/>
      <c r="CN1834" s="110"/>
    </row>
    <row r="1835" spans="1:93" ht="14.5" customHeight="1">
      <c r="A1835" s="74" t="s">
        <v>6446</v>
      </c>
      <c r="B1835" s="129" t="s">
        <v>6190</v>
      </c>
      <c r="C1835" s="130" t="str">
        <f t="shared" si="971"/>
        <v>F.090.01.108</v>
      </c>
      <c r="D1835" s="131" t="s">
        <v>557</v>
      </c>
      <c r="E1835" s="129" t="s">
        <v>957</v>
      </c>
      <c r="F1835" s="132" t="s">
        <v>6447</v>
      </c>
      <c r="G1835" s="132">
        <v>0.1550775067421</v>
      </c>
      <c r="H1835" s="348">
        <f t="shared" si="972"/>
        <v>0.1550775067421</v>
      </c>
      <c r="I1835" s="74"/>
      <c r="J1835" s="132">
        <v>5.2630434099999995E-3</v>
      </c>
      <c r="K1835" s="132">
        <v>7.3877939999999987E-4</v>
      </c>
      <c r="L1835" s="300">
        <v>-2.7388460678999999E-3</v>
      </c>
      <c r="M1835" s="132">
        <v>0.15181453</v>
      </c>
      <c r="N1835" s="132">
        <v>-6.9502549000000002E-3</v>
      </c>
      <c r="O1835" s="132">
        <v>8.7176462E-3</v>
      </c>
      <c r="P1835" s="132">
        <v>7.1047094999999996E-3</v>
      </c>
      <c r="Q1835" s="132">
        <v>-1.5058278E-3</v>
      </c>
      <c r="R1835" s="132">
        <v>-1.7937412E-4</v>
      </c>
      <c r="S1835" s="132">
        <v>-1.5646417000000001E-4</v>
      </c>
      <c r="T1835" s="132">
        <v>-1.0286118999999999E-3</v>
      </c>
      <c r="U1835" s="132">
        <v>-3.6904924E-4</v>
      </c>
      <c r="V1835" s="132">
        <v>0</v>
      </c>
      <c r="W1835" s="132">
        <v>-2.3619912E-3</v>
      </c>
      <c r="X1835" s="304">
        <v>-7.8056279000000003E-6</v>
      </c>
      <c r="Y1835" s="132">
        <v>0</v>
      </c>
      <c r="Z1835" s="132">
        <v>0</v>
      </c>
      <c r="AA1835" s="74"/>
      <c r="AB1835" s="301">
        <v>1.1414626315789473</v>
      </c>
      <c r="AC1835" s="338">
        <f t="shared" si="973"/>
        <v>1.1414626315789473</v>
      </c>
      <c r="AD1835" s="74"/>
      <c r="AE1835" s="136">
        <v>-28.152467999999999</v>
      </c>
      <c r="AF1835" s="136">
        <v>-27.767140999999999</v>
      </c>
      <c r="AG1835" s="136">
        <v>-0.32022656999999999</v>
      </c>
      <c r="AH1835" s="136">
        <v>0</v>
      </c>
      <c r="AI1835" s="136">
        <v>0</v>
      </c>
      <c r="AJ1835" s="136">
        <v>-3.2060703000000002E-3</v>
      </c>
      <c r="AK1835" s="136">
        <v>-6.1894062999999999E-2</v>
      </c>
      <c r="AL1835" s="74"/>
      <c r="AM1835" s="133">
        <v>1.5531343E-2</v>
      </c>
      <c r="AN1835" s="340">
        <f t="shared" si="967"/>
        <v>1.5531343E-2</v>
      </c>
      <c r="AP1835" s="133">
        <v>1.606235E-2</v>
      </c>
      <c r="AQ1835" s="133">
        <v>8.6178312000000003E-4</v>
      </c>
      <c r="AR1835" s="133">
        <v>-1.3927892E-3</v>
      </c>
      <c r="AS1835" s="134">
        <v>9.6297064144700009E-7</v>
      </c>
      <c r="AT1835" s="135">
        <v>3.1870677340592795E-9</v>
      </c>
      <c r="AU1835" s="135">
        <v>-0.19506850663600001</v>
      </c>
      <c r="AV1835" s="302">
        <v>1.0306828999999999E-6</v>
      </c>
      <c r="AW1835" s="302">
        <v>3.1087573999999999E-9</v>
      </c>
      <c r="AX1835" s="302">
        <v>8.4981827E-14</v>
      </c>
      <c r="AY1835" s="302">
        <v>-1.2584066999999999E-10</v>
      </c>
      <c r="AZ1835" s="302">
        <v>-1.6347313E-11</v>
      </c>
      <c r="BA1835" s="302">
        <v>1.0563874999999999E-9</v>
      </c>
      <c r="BB1835" s="302">
        <v>-6.5923622999999998E-8</v>
      </c>
      <c r="BC1835" s="302">
        <v>1.4535078000000001E-10</v>
      </c>
      <c r="BD1835" s="302">
        <v>-5.6821438E-11</v>
      </c>
      <c r="BE1835" s="302">
        <v>-1.8351067000000001E-13</v>
      </c>
      <c r="BF1835" s="302">
        <v>-9.4132071999999995E-16</v>
      </c>
      <c r="BG1835" s="302">
        <v>-3.8887814000000001E-13</v>
      </c>
      <c r="BH1835" s="302">
        <v>-2.2467377E-14</v>
      </c>
      <c r="BI1835" s="302">
        <v>-1.698086E-14</v>
      </c>
      <c r="BJ1835" s="302">
        <v>-1.9537609E-9</v>
      </c>
      <c r="BK1835" s="302">
        <v>-7.4907417000000005E-10</v>
      </c>
      <c r="BL1835" s="302">
        <v>-9.6912114000000007E-12</v>
      </c>
      <c r="BM1835" s="302">
        <v>-1.7366635999999999E-5</v>
      </c>
      <c r="BN1835" s="303">
        <v>-0.19505114000000001</v>
      </c>
      <c r="BO1835" s="303">
        <v>0</v>
      </c>
      <c r="BP1835" s="303">
        <v>0</v>
      </c>
      <c r="BQ1835" s="303">
        <v>0</v>
      </c>
      <c r="BR1835" s="74"/>
      <c r="BS1835" s="144">
        <v>-5.2973965000000003E-7</v>
      </c>
      <c r="BT1835" s="144">
        <v>-3.0420251999999998E-8</v>
      </c>
      <c r="BU1835" s="144">
        <v>3.1827006000000002E-5</v>
      </c>
      <c r="BV1835" s="144">
        <v>-1.2110759E-7</v>
      </c>
      <c r="BW1835" s="144">
        <v>-1.9070898E-6</v>
      </c>
      <c r="BX1835" s="144">
        <v>7.1315632999999999E-7</v>
      </c>
      <c r="BY1835" s="144">
        <v>-2.3541608000000001E-10</v>
      </c>
      <c r="BZ1835" s="144">
        <v>1.0700121E-6</v>
      </c>
      <c r="CA1835" s="144">
        <v>-2.4070745E-7</v>
      </c>
      <c r="CB1835" s="144">
        <v>-1.0353325E-7</v>
      </c>
      <c r="CC1835" s="144">
        <v>-1.2287059999999999E-7</v>
      </c>
      <c r="CD1835" s="144">
        <v>-7.0452778999999996E-9</v>
      </c>
      <c r="CE1835" s="144">
        <v>-2.1688986000000002E-9</v>
      </c>
      <c r="CF1835" s="144">
        <v>9.2992214000000004E-7</v>
      </c>
      <c r="CG1835" s="144">
        <v>-3.2448689999999999E-5</v>
      </c>
      <c r="CH1835" s="144">
        <v>-8.5967981999999994E-8</v>
      </c>
      <c r="CI1835" s="136">
        <v>0</v>
      </c>
      <c r="CJ1835" s="203"/>
      <c r="CK1835" s="201"/>
      <c r="CL1835" s="74" t="s">
        <v>786</v>
      </c>
      <c r="CM1835" s="110"/>
      <c r="CN1835" s="110"/>
    </row>
    <row r="1836" spans="1:93" ht="14.5" customHeight="1">
      <c r="A1836" s="74" t="s">
        <v>6448</v>
      </c>
      <c r="B1836" s="129" t="s">
        <v>6190</v>
      </c>
      <c r="C1836" s="130" t="str">
        <f t="shared" si="971"/>
        <v>F.090.01.110</v>
      </c>
      <c r="D1836" s="131" t="s">
        <v>557</v>
      </c>
      <c r="E1836" s="129" t="s">
        <v>957</v>
      </c>
      <c r="F1836" s="132" t="s">
        <v>6449</v>
      </c>
      <c r="G1836" s="132">
        <v>-0.1232995956427</v>
      </c>
      <c r="H1836" s="348">
        <f t="shared" si="972"/>
        <v>-0.1232995956427</v>
      </c>
      <c r="I1836" s="74"/>
      <c r="J1836" s="132">
        <v>3.3889532840000003E-3</v>
      </c>
      <c r="K1836" s="132">
        <v>1.3982202E-3</v>
      </c>
      <c r="L1836" s="300">
        <v>-1.3063391267E-3</v>
      </c>
      <c r="M1836" s="132">
        <v>-0.12678043</v>
      </c>
      <c r="N1836" s="132">
        <v>-3.3150420999999998E-3</v>
      </c>
      <c r="O1836" s="132">
        <v>5.2038761999999997E-3</v>
      </c>
      <c r="P1836" s="132">
        <v>4.2673672000000003E-3</v>
      </c>
      <c r="Q1836" s="132">
        <v>-7.1823014000000002E-4</v>
      </c>
      <c r="R1836" s="304">
        <v>-8.5555534999999993E-5</v>
      </c>
      <c r="S1836" s="304">
        <v>-7.4628241000000004E-5</v>
      </c>
      <c r="T1836" s="132">
        <v>-4.9061389999999997E-4</v>
      </c>
      <c r="U1836" s="132">
        <v>-1.7602429999999999E-4</v>
      </c>
      <c r="V1836" s="132">
        <v>0</v>
      </c>
      <c r="W1836" s="132">
        <v>-1.1265918E-3</v>
      </c>
      <c r="X1836" s="304">
        <v>-3.7230267000000001E-6</v>
      </c>
      <c r="Y1836" s="132">
        <v>0</v>
      </c>
      <c r="Z1836" s="132">
        <v>0</v>
      </c>
      <c r="AA1836" s="74"/>
      <c r="AB1836" s="301">
        <v>-0.95323631578947365</v>
      </c>
      <c r="AC1836" s="338">
        <f t="shared" si="973"/>
        <v>-0.95323631578947365</v>
      </c>
      <c r="AD1836" s="74"/>
      <c r="AE1836" s="136">
        <v>-13.427797</v>
      </c>
      <c r="AF1836" s="136">
        <v>-13.244009</v>
      </c>
      <c r="AG1836" s="136">
        <v>-0.1527375</v>
      </c>
      <c r="AH1836" s="136">
        <v>0</v>
      </c>
      <c r="AI1836" s="136">
        <v>0</v>
      </c>
      <c r="AJ1836" s="136">
        <v>-1.5291897E-3</v>
      </c>
      <c r="AK1836" s="136">
        <v>-2.9521424000000001E-2</v>
      </c>
      <c r="AL1836" s="74"/>
      <c r="AM1836" s="133">
        <v>-1.6732738E-2</v>
      </c>
      <c r="AN1836" s="340">
        <f t="shared" si="967"/>
        <v>-1.6732738E-2</v>
      </c>
      <c r="AP1836" s="133">
        <v>-1.5353484000000001E-2</v>
      </c>
      <c r="AQ1836" s="133">
        <v>-7.149395E-4</v>
      </c>
      <c r="AR1836" s="133">
        <v>-6.6431442999999996E-4</v>
      </c>
      <c r="AS1836" s="134">
        <v>-9.2047266932369997E-7</v>
      </c>
      <c r="AT1836" s="135">
        <v>-2.6440070735584998E-9</v>
      </c>
      <c r="AU1836" s="135">
        <v>-9.3041237311800001E-2</v>
      </c>
      <c r="AV1836" s="302">
        <v>-8.9824192999999999E-7</v>
      </c>
      <c r="AW1836" s="302">
        <v>-2.7107191E-9</v>
      </c>
      <c r="AX1836" s="302">
        <v>-7.4038713000000004E-14</v>
      </c>
      <c r="AY1836" s="302">
        <v>-6.0021845000000002E-11</v>
      </c>
      <c r="AZ1836" s="302">
        <v>-7.7971287E-12</v>
      </c>
      <c r="BA1836" s="302">
        <v>6.3451170999999998E-10</v>
      </c>
      <c r="BB1836" s="302">
        <v>-2.1508268999999999E-8</v>
      </c>
      <c r="BC1836" s="302">
        <v>8.7848199999999994E-11</v>
      </c>
      <c r="BD1836" s="302">
        <v>-1.6147471999999998E-11</v>
      </c>
      <c r="BE1836" s="302">
        <v>-8.7528530000000006E-14</v>
      </c>
      <c r="BF1836" s="302">
        <v>-4.4897889999999995E-16</v>
      </c>
      <c r="BG1836" s="302">
        <v>-1.8548203000000001E-13</v>
      </c>
      <c r="BH1836" s="302">
        <v>-1.0716197000000001E-14</v>
      </c>
      <c r="BI1836" s="302">
        <v>-8.0993095999999995E-15</v>
      </c>
      <c r="BJ1836" s="302">
        <v>-9.3187940999999995E-10</v>
      </c>
      <c r="BK1836" s="302">
        <v>-3.5728365000000001E-10</v>
      </c>
      <c r="BL1836" s="302">
        <v>-4.6223878000000004E-12</v>
      </c>
      <c r="BM1836" s="302">
        <v>-8.2833118000000004E-6</v>
      </c>
      <c r="BN1836" s="303">
        <v>-9.3032954000000001E-2</v>
      </c>
      <c r="BO1836" s="303">
        <v>0</v>
      </c>
      <c r="BP1836" s="303">
        <v>0</v>
      </c>
      <c r="BQ1836" s="303">
        <v>0</v>
      </c>
      <c r="BR1836" s="74"/>
      <c r="BS1836" s="144">
        <v>-4.1477836000000003E-5</v>
      </c>
      <c r="BT1836" s="144">
        <v>1.0402749E-7</v>
      </c>
      <c r="BU1836" s="144">
        <v>-2.6578759000000002E-5</v>
      </c>
      <c r="BV1836" s="144">
        <v>-5.7764320000000003E-8</v>
      </c>
      <c r="BW1836" s="144">
        <v>-8.7504799000000001E-7</v>
      </c>
      <c r="BX1836" s="144">
        <v>4.2473223000000001E-7</v>
      </c>
      <c r="BY1836" s="144">
        <v>-1.1228569E-10</v>
      </c>
      <c r="BZ1836" s="144">
        <v>6.3873497999999996E-7</v>
      </c>
      <c r="CA1836" s="144">
        <v>-1.1480950000000001E-7</v>
      </c>
      <c r="CB1836" s="144">
        <v>-4.9381942E-8</v>
      </c>
      <c r="CC1836" s="144">
        <v>-5.8605217999999998E-8</v>
      </c>
      <c r="CD1836" s="144">
        <v>-3.3603649000000001E-9</v>
      </c>
      <c r="CE1836" s="144">
        <v>-1.0344929999999999E-9</v>
      </c>
      <c r="CF1836" s="144">
        <v>6.115019E-7</v>
      </c>
      <c r="CG1836" s="144">
        <v>-1.5476953999999999E-5</v>
      </c>
      <c r="CH1836" s="144">
        <v>-4.1003889000000002E-8</v>
      </c>
      <c r="CI1836" s="136">
        <v>0</v>
      </c>
      <c r="CJ1836" s="203"/>
      <c r="CK1836" s="201"/>
      <c r="CL1836" s="74" t="s">
        <v>786</v>
      </c>
      <c r="CM1836" s="110"/>
      <c r="CN1836" s="110"/>
    </row>
    <row r="1837" spans="1:93" ht="14.5" customHeight="1">
      <c r="A1837" s="74" t="s">
        <v>6450</v>
      </c>
      <c r="B1837" s="129" t="s">
        <v>6190</v>
      </c>
      <c r="C1837" s="130" t="str">
        <f t="shared" si="971"/>
        <v>F.090.01.111</v>
      </c>
      <c r="D1837" s="131" t="s">
        <v>557</v>
      </c>
      <c r="E1837" s="129" t="s">
        <v>957</v>
      </c>
      <c r="F1837" s="132" t="s">
        <v>6451</v>
      </c>
      <c r="G1837" s="132">
        <v>0.1738343955403</v>
      </c>
      <c r="H1837" s="348">
        <f t="shared" si="972"/>
        <v>0.1738343955403</v>
      </c>
      <c r="I1837" s="74"/>
      <c r="J1837" s="132">
        <v>5.4521323989999999E-3</v>
      </c>
      <c r="K1837" s="132">
        <v>3.6129508999999996E-3</v>
      </c>
      <c r="L1837" s="300">
        <v>-1.4258077587E-3</v>
      </c>
      <c r="M1837" s="132">
        <v>0.16619512</v>
      </c>
      <c r="N1837" s="132">
        <v>-3.6182126000000002E-3</v>
      </c>
      <c r="O1837" s="132">
        <v>7.7666454999999997E-3</v>
      </c>
      <c r="P1837" s="132">
        <v>6.4108799000000003E-3</v>
      </c>
      <c r="Q1837" s="132">
        <v>-7.8391444000000001E-4</v>
      </c>
      <c r="R1837" s="304">
        <v>-9.3379844000000004E-5</v>
      </c>
      <c r="S1837" s="304">
        <v>-8.1453216999999994E-5</v>
      </c>
      <c r="T1837" s="132">
        <v>-5.3548199999999999E-4</v>
      </c>
      <c r="U1837" s="132">
        <v>-1.9212225000000001E-4</v>
      </c>
      <c r="V1837" s="132">
        <v>0</v>
      </c>
      <c r="W1837" s="132">
        <v>-1.2296220000000001E-3</v>
      </c>
      <c r="X1837" s="304">
        <v>-4.0635086999999999E-6</v>
      </c>
      <c r="Y1837" s="132">
        <v>0</v>
      </c>
      <c r="Z1837" s="132">
        <v>0</v>
      </c>
      <c r="AA1837" s="74"/>
      <c r="AB1837" s="301">
        <v>1.2495873684210526</v>
      </c>
      <c r="AC1837" s="338">
        <f t="shared" si="973"/>
        <v>1.2495873684210526</v>
      </c>
      <c r="AD1837" s="74"/>
      <c r="AE1837" s="136">
        <v>-14.655810000000001</v>
      </c>
      <c r="AF1837" s="136">
        <v>-14.455214</v>
      </c>
      <c r="AG1837" s="136">
        <v>-0.16670579999999999</v>
      </c>
      <c r="AH1837" s="136">
        <v>0</v>
      </c>
      <c r="AI1837" s="136">
        <v>0</v>
      </c>
      <c r="AJ1837" s="136">
        <v>-1.6690386000000001E-3</v>
      </c>
      <c r="AK1837" s="136">
        <v>-3.2221247000000001E-2</v>
      </c>
      <c r="AL1837" s="74"/>
      <c r="AM1837" s="133">
        <v>1.9268778E-2</v>
      </c>
      <c r="AN1837" s="340">
        <f t="shared" si="967"/>
        <v>1.9268778E-2</v>
      </c>
      <c r="AP1837" s="133">
        <v>1.9024413E-2</v>
      </c>
      <c r="AQ1837" s="133">
        <v>9.6943264000000004E-4</v>
      </c>
      <c r="AR1837" s="133">
        <v>-7.2506798000000002E-4</v>
      </c>
      <c r="AS1837" s="134">
        <v>1.1405524104384999E-6</v>
      </c>
      <c r="AT1837" s="135">
        <v>3.5851798847489395E-9</v>
      </c>
      <c r="AU1837" s="135">
        <v>-0.1015501408455</v>
      </c>
      <c r="AV1837" s="302">
        <v>1.1447311999999999E-6</v>
      </c>
      <c r="AW1837" s="302">
        <v>3.4533776E-9</v>
      </c>
      <c r="AX1837" s="302">
        <v>9.4375225000000005E-14</v>
      </c>
      <c r="AY1837" s="302">
        <v>-6.5511021999999997E-11</v>
      </c>
      <c r="AZ1837" s="302">
        <v>-8.5101995000000003E-12</v>
      </c>
      <c r="BA1837" s="302">
        <v>9.5323526000000009E-10</v>
      </c>
      <c r="BB1837" s="302">
        <v>-3.6509426999999998E-9</v>
      </c>
      <c r="BC1837" s="302">
        <v>1.3283791999999999E-10</v>
      </c>
      <c r="BD1837" s="302">
        <v>4.2341129999999997E-12</v>
      </c>
      <c r="BE1837" s="302">
        <v>-9.5533276000000001E-14</v>
      </c>
      <c r="BF1837" s="302">
        <v>-4.9003935999999999E-16</v>
      </c>
      <c r="BG1837" s="302">
        <v>-2.0244491999999999E-13</v>
      </c>
      <c r="BH1837" s="302">
        <v>-1.1696225E-14</v>
      </c>
      <c r="BI1837" s="302">
        <v>-8.8400157000000004E-15</v>
      </c>
      <c r="BJ1837" s="302">
        <v>-1.0171025999999999E-9</v>
      </c>
      <c r="BK1837" s="302">
        <v>-3.8995829999999999E-10</v>
      </c>
      <c r="BL1837" s="302">
        <v>-5.0451189999999996E-12</v>
      </c>
      <c r="BM1837" s="302">
        <v>-9.0408454999999994E-6</v>
      </c>
      <c r="BN1837" s="303">
        <v>-0.1015411</v>
      </c>
      <c r="BO1837" s="303">
        <v>0</v>
      </c>
      <c r="BP1837" s="303">
        <v>0</v>
      </c>
      <c r="BQ1837" s="303">
        <v>0</v>
      </c>
      <c r="BR1837" s="74"/>
      <c r="BS1837" s="144">
        <v>1.9645745E-5</v>
      </c>
      <c r="BT1837" s="144">
        <v>3.5006708999999999E-7</v>
      </c>
      <c r="BU1837" s="144">
        <v>3.4841810999999999E-5</v>
      </c>
      <c r="BV1837" s="144">
        <v>-6.3047039000000005E-8</v>
      </c>
      <c r="BW1837" s="144">
        <v>-8.8609178000000001E-7</v>
      </c>
      <c r="BX1837" s="144">
        <v>6.3234471000000005E-7</v>
      </c>
      <c r="BY1837" s="144">
        <v>-1.2255456E-10</v>
      </c>
      <c r="BZ1837" s="144">
        <v>9.5330490999999996E-7</v>
      </c>
      <c r="CA1837" s="144">
        <v>-1.2530917999999999E-7</v>
      </c>
      <c r="CB1837" s="144">
        <v>-5.3898067999999999E-8</v>
      </c>
      <c r="CC1837" s="144">
        <v>-6.3964840000000006E-8</v>
      </c>
      <c r="CD1837" s="144">
        <v>-3.6676803E-9</v>
      </c>
      <c r="CE1837" s="144">
        <v>-1.1291004999999999E-9</v>
      </c>
      <c r="CF1837" s="144">
        <v>1.0025686999999999E-6</v>
      </c>
      <c r="CG1837" s="144">
        <v>-1.6892367000000001E-5</v>
      </c>
      <c r="CH1837" s="144">
        <v>-4.4753817000000003E-8</v>
      </c>
      <c r="CI1837" s="136">
        <v>0</v>
      </c>
      <c r="CJ1837" s="203"/>
      <c r="CK1837" s="201"/>
      <c r="CL1837" s="74" t="s">
        <v>786</v>
      </c>
      <c r="CM1837" s="110"/>
      <c r="CN1837" s="110"/>
    </row>
    <row r="1838" spans="1:93" ht="14.5" customHeight="1">
      <c r="A1838" s="74" t="s">
        <v>6452</v>
      </c>
      <c r="B1838" s="129" t="s">
        <v>6190</v>
      </c>
      <c r="C1838" s="130" t="str">
        <f t="shared" si="971"/>
        <v>F.090.01.112</v>
      </c>
      <c r="D1838" s="131" t="s">
        <v>557</v>
      </c>
      <c r="E1838" s="129" t="s">
        <v>957</v>
      </c>
      <c r="F1838" s="132" t="s">
        <v>6453</v>
      </c>
      <c r="G1838" s="132">
        <v>-0.1576248028785</v>
      </c>
      <c r="H1838" s="348">
        <f t="shared" si="972"/>
        <v>-0.1576248028785</v>
      </c>
      <c r="I1838" s="74"/>
      <c r="J1838" s="132">
        <v>2.0004463690000002E-3</v>
      </c>
      <c r="K1838" s="132">
        <v>-8.8523196999999948E-4</v>
      </c>
      <c r="L1838" s="300">
        <v>-1.6189672774999998E-3</v>
      </c>
      <c r="M1838" s="132">
        <v>-0.15712105000000001</v>
      </c>
      <c r="N1838" s="132">
        <v>-4.1083854999999997E-3</v>
      </c>
      <c r="O1838" s="132">
        <v>3.8311793000000002E-3</v>
      </c>
      <c r="P1838" s="132">
        <v>3.0890789999999998E-3</v>
      </c>
      <c r="Q1838" s="132">
        <v>-8.9011427999999997E-4</v>
      </c>
      <c r="R1838" s="132">
        <v>-1.0603036E-4</v>
      </c>
      <c r="S1838" s="304">
        <v>-9.2487990999999995E-5</v>
      </c>
      <c r="T1838" s="132">
        <v>-6.0802576999999995E-4</v>
      </c>
      <c r="U1838" s="132">
        <v>-2.1814976999999999E-4</v>
      </c>
      <c r="V1838" s="132">
        <v>0</v>
      </c>
      <c r="W1838" s="132">
        <v>-1.3962034999999999E-3</v>
      </c>
      <c r="X1838" s="304">
        <v>-4.6140074999999999E-6</v>
      </c>
      <c r="Y1838" s="132">
        <v>0</v>
      </c>
      <c r="Z1838" s="132">
        <v>0</v>
      </c>
      <c r="AA1838" s="74"/>
      <c r="AB1838" s="301">
        <v>-1.1813612781954888</v>
      </c>
      <c r="AC1838" s="338">
        <f t="shared" si="973"/>
        <v>-1.1813612781954888</v>
      </c>
      <c r="AD1838" s="74"/>
      <c r="AE1838" s="136">
        <v>-16.641286999999998</v>
      </c>
      <c r="AF1838" s="136">
        <v>-16.413516000000001</v>
      </c>
      <c r="AG1838" s="136">
        <v>-0.18929006000000001</v>
      </c>
      <c r="AH1838" s="136">
        <v>0</v>
      </c>
      <c r="AI1838" s="136">
        <v>0</v>
      </c>
      <c r="AJ1838" s="136">
        <v>-1.8951496E-3</v>
      </c>
      <c r="AK1838" s="136">
        <v>-3.6586381000000001E-2</v>
      </c>
      <c r="AL1838" s="74"/>
      <c r="AM1838" s="133">
        <v>-2.1177402000000001E-2</v>
      </c>
      <c r="AN1838" s="340">
        <f t="shared" si="967"/>
        <v>-2.1177402000000001E-2</v>
      </c>
      <c r="AP1838" s="133">
        <v>-1.9448119E-2</v>
      </c>
      <c r="AQ1838" s="133">
        <v>-9.0598763999999996E-4</v>
      </c>
      <c r="AR1838" s="133">
        <v>-8.2329566999999996E-4</v>
      </c>
      <c r="AS1838" s="134">
        <v>-1.1659543697651999E-6</v>
      </c>
      <c r="AT1838" s="135">
        <v>-3.3505459738888401E-9</v>
      </c>
      <c r="AU1838" s="135">
        <v>-0.115307515643</v>
      </c>
      <c r="AV1838" s="302">
        <v>-1.1132058000000001E-6</v>
      </c>
      <c r="AW1838" s="302">
        <v>-3.3594380999999999E-9</v>
      </c>
      <c r="AX1838" s="302">
        <v>-9.1757379000000003E-14</v>
      </c>
      <c r="AY1838" s="302">
        <v>-7.4386047E-11</v>
      </c>
      <c r="AZ1838" s="302">
        <v>-9.6631081999999998E-12</v>
      </c>
      <c r="BA1838" s="302">
        <v>4.5930511000000002E-10</v>
      </c>
      <c r="BB1838" s="302">
        <v>-5.1526144999999998E-8</v>
      </c>
      <c r="BC1838" s="302">
        <v>6.2508879999999999E-11</v>
      </c>
      <c r="BD1838" s="302">
        <v>-4.7434174999999998E-11</v>
      </c>
      <c r="BE1838" s="302">
        <v>-1.0847553000000001E-13</v>
      </c>
      <c r="BF1838" s="302">
        <v>-5.5642684000000003E-16</v>
      </c>
      <c r="BG1838" s="302">
        <v>-2.2987088999999999E-13</v>
      </c>
      <c r="BH1838" s="302">
        <v>-1.3280757000000001E-14</v>
      </c>
      <c r="BI1838" s="302">
        <v>-1.0037605999999999E-14</v>
      </c>
      <c r="BJ1838" s="302">
        <v>-1.1548932999999999E-9</v>
      </c>
      <c r="BK1838" s="302">
        <v>-4.4278742000000001E-10</v>
      </c>
      <c r="BL1838" s="302">
        <v>-5.7286002999999998E-12</v>
      </c>
      <c r="BM1838" s="302">
        <v>-1.0265643E-5</v>
      </c>
      <c r="BN1838" s="303">
        <v>-0.11529725</v>
      </c>
      <c r="BO1838" s="303">
        <v>0</v>
      </c>
      <c r="BP1838" s="303">
        <v>0</v>
      </c>
      <c r="BQ1838" s="303">
        <v>0</v>
      </c>
      <c r="BR1838" s="74"/>
      <c r="BS1838" s="144">
        <v>-5.2740973999999998E-5</v>
      </c>
      <c r="BT1838" s="144">
        <v>-1.6781064999999999E-7</v>
      </c>
      <c r="BU1838" s="144">
        <v>-3.2939487000000003E-5</v>
      </c>
      <c r="BV1838" s="144">
        <v>-7.1588259000000005E-8</v>
      </c>
      <c r="BW1838" s="144">
        <v>-1.1710025000000001E-6</v>
      </c>
      <c r="BX1838" s="144">
        <v>3.1464785999999999E-7</v>
      </c>
      <c r="BY1838" s="144">
        <v>-1.3915749E-10</v>
      </c>
      <c r="BZ1838" s="144">
        <v>4.7023454E-7</v>
      </c>
      <c r="CA1838" s="144">
        <v>-1.4228527999999999E-7</v>
      </c>
      <c r="CB1838" s="144">
        <v>-6.1199842000000001E-8</v>
      </c>
      <c r="CC1838" s="144">
        <v>-7.2630397999999997E-8</v>
      </c>
      <c r="CD1838" s="144">
        <v>-4.1645547999999999E-9</v>
      </c>
      <c r="CE1838" s="144">
        <v>-1.2820640000000001E-9</v>
      </c>
      <c r="CF1838" s="144">
        <v>3.3739050999999998E-7</v>
      </c>
      <c r="CG1838" s="144">
        <v>-1.918084E-5</v>
      </c>
      <c r="CH1838" s="144">
        <v>-5.0816784999999999E-8</v>
      </c>
      <c r="CI1838" s="136">
        <v>0</v>
      </c>
      <c r="CJ1838" s="203"/>
      <c r="CK1838" s="201"/>
      <c r="CL1838" s="110" t="s">
        <v>6211</v>
      </c>
      <c r="CM1838" s="110"/>
      <c r="CN1838" s="110"/>
    </row>
    <row r="1839" spans="1:93" ht="14.5" customHeight="1">
      <c r="A1839" s="74" t="s">
        <v>6454</v>
      </c>
      <c r="B1839" s="129" t="s">
        <v>6190</v>
      </c>
      <c r="C1839" s="130" t="str">
        <f t="shared" si="971"/>
        <v>F.090.01.113</v>
      </c>
      <c r="D1839" s="131" t="s">
        <v>557</v>
      </c>
      <c r="E1839" s="129" t="s">
        <v>957</v>
      </c>
      <c r="F1839" s="132" t="s">
        <v>6455</v>
      </c>
      <c r="G1839" s="132">
        <v>-0.1015807294714</v>
      </c>
      <c r="H1839" s="348">
        <f t="shared" si="972"/>
        <v>-0.1015807294714</v>
      </c>
      <c r="I1839" s="74"/>
      <c r="J1839" s="132">
        <v>2.7201824650000001E-3</v>
      </c>
      <c r="K1839" s="132">
        <v>1.0696173900000001E-3</v>
      </c>
      <c r="L1839" s="300">
        <v>-1.0746593264000001E-3</v>
      </c>
      <c r="M1839" s="132">
        <v>-0.10429587</v>
      </c>
      <c r="N1839" s="132">
        <v>-2.7271180000000002E-3</v>
      </c>
      <c r="O1839" s="132">
        <v>4.2003387000000003E-3</v>
      </c>
      <c r="P1839" s="132">
        <v>3.4428092999999999E-3</v>
      </c>
      <c r="Q1839" s="132">
        <v>-5.9085172000000004E-4</v>
      </c>
      <c r="R1839" s="304">
        <v>-7.0382224000000004E-5</v>
      </c>
      <c r="S1839" s="304">
        <v>-6.1392891000000002E-5</v>
      </c>
      <c r="T1839" s="132">
        <v>-4.0360331E-4</v>
      </c>
      <c r="U1839" s="132">
        <v>-1.4480632E-4</v>
      </c>
      <c r="V1839" s="132">
        <v>0</v>
      </c>
      <c r="W1839" s="132">
        <v>-9.2679025999999997E-4</v>
      </c>
      <c r="X1839" s="304">
        <v>-3.0627464000000001E-6</v>
      </c>
      <c r="Y1839" s="132">
        <v>0</v>
      </c>
      <c r="Z1839" s="132">
        <v>0</v>
      </c>
      <c r="AA1839" s="74"/>
      <c r="AB1839" s="301">
        <v>-0.78417947368421048</v>
      </c>
      <c r="AC1839" s="338">
        <f t="shared" si="973"/>
        <v>-0.78417947368421048</v>
      </c>
      <c r="AD1839" s="74"/>
      <c r="AE1839" s="136">
        <v>-11.046372</v>
      </c>
      <c r="AF1839" s="136">
        <v>-10.895179000000001</v>
      </c>
      <c r="AG1839" s="136">
        <v>-0.12564944</v>
      </c>
      <c r="AH1839" s="136">
        <v>0</v>
      </c>
      <c r="AI1839" s="136">
        <v>0</v>
      </c>
      <c r="AJ1839" s="136">
        <v>-1.2579872E-3</v>
      </c>
      <c r="AK1839" s="136">
        <v>-2.4285787E-2</v>
      </c>
      <c r="AL1839" s="74"/>
      <c r="AM1839" s="133">
        <v>-1.3778738E-2</v>
      </c>
      <c r="AN1839" s="340">
        <f t="shared" si="967"/>
        <v>-1.3778738E-2</v>
      </c>
      <c r="AP1839" s="133">
        <v>-1.2643481E-2</v>
      </c>
      <c r="AQ1839" s="133">
        <v>-5.8875911E-4</v>
      </c>
      <c r="AR1839" s="133">
        <v>-5.4649799000000001E-4</v>
      </c>
      <c r="AS1839" s="134">
        <v>-7.5800245212960005E-7</v>
      </c>
      <c r="AT1839" s="135">
        <v>-2.1773636172547005E-9</v>
      </c>
      <c r="AU1839" s="135">
        <v>-7.6540334262899995E-2</v>
      </c>
      <c r="AV1839" s="302">
        <v>-7.3893833999999999E-7</v>
      </c>
      <c r="AW1839" s="302">
        <v>-2.2299719000000001E-9</v>
      </c>
      <c r="AX1839" s="302">
        <v>-6.0907915999999999E-14</v>
      </c>
      <c r="AY1839" s="302">
        <v>-4.9376945000000002E-11</v>
      </c>
      <c r="AZ1839" s="302">
        <v>-6.4143045999999997E-12</v>
      </c>
      <c r="BA1839" s="302">
        <v>5.1190856000000004E-10</v>
      </c>
      <c r="BB1839" s="302">
        <v>-1.8459700000000002E-8</v>
      </c>
      <c r="BC1839" s="302">
        <v>7.0840463999999994E-11</v>
      </c>
      <c r="BD1839" s="302">
        <v>-1.4128228E-11</v>
      </c>
      <c r="BE1839" s="302">
        <v>-7.2005308E-14</v>
      </c>
      <c r="BF1839" s="302">
        <v>-3.6935230000000001E-16</v>
      </c>
      <c r="BG1839" s="302">
        <v>-1.5258671000000001E-13</v>
      </c>
      <c r="BH1839" s="302">
        <v>-8.8156747999999999E-15</v>
      </c>
      <c r="BI1839" s="302">
        <v>-6.6628935999999998E-15</v>
      </c>
      <c r="BJ1839" s="302">
        <v>-7.6661019999999996E-10</v>
      </c>
      <c r="BK1839" s="302">
        <v>-2.9391923999999998E-10</v>
      </c>
      <c r="BL1839" s="302">
        <v>-3.8026053999999999E-12</v>
      </c>
      <c r="BM1839" s="302">
        <v>-6.8142628999999998E-6</v>
      </c>
      <c r="BN1839" s="303">
        <v>-7.6533519999999994E-2</v>
      </c>
      <c r="BO1839" s="303">
        <v>0</v>
      </c>
      <c r="BP1839" s="303">
        <v>0</v>
      </c>
      <c r="BQ1839" s="303">
        <v>0</v>
      </c>
      <c r="BR1839" s="74"/>
      <c r="BS1839" s="144">
        <v>-3.4162892999999999E-5</v>
      </c>
      <c r="BT1839" s="144">
        <v>7.6439764000000006E-8</v>
      </c>
      <c r="BU1839" s="144">
        <v>-2.1865003999999999E-5</v>
      </c>
      <c r="BV1839" s="144">
        <v>-4.7519793000000002E-8</v>
      </c>
      <c r="BW1839" s="144">
        <v>-7.2252304E-7</v>
      </c>
      <c r="BX1839" s="144">
        <v>3.4288521000000001E-7</v>
      </c>
      <c r="BY1839" s="144">
        <v>-9.2371778999999999E-11</v>
      </c>
      <c r="BZ1839" s="144">
        <v>5.1555824000000001E-7</v>
      </c>
      <c r="CA1839" s="144">
        <v>-9.4447989E-8</v>
      </c>
      <c r="CB1839" s="144">
        <v>-4.0624033000000001E-8</v>
      </c>
      <c r="CC1839" s="144">
        <v>-4.8211557000000003E-8</v>
      </c>
      <c r="CD1839" s="144">
        <v>-2.7644028000000002E-9</v>
      </c>
      <c r="CE1839" s="144">
        <v>-8.5102524E-10</v>
      </c>
      <c r="CF1839" s="144">
        <v>4.9010320000000004E-7</v>
      </c>
      <c r="CG1839" s="144">
        <v>-1.2732108999999999E-5</v>
      </c>
      <c r="CH1839" s="144">
        <v>-3.3731831000000003E-8</v>
      </c>
      <c r="CI1839" s="136">
        <v>0</v>
      </c>
      <c r="CJ1839" s="203"/>
      <c r="CK1839" s="201"/>
      <c r="CL1839" s="110" t="s">
        <v>6276</v>
      </c>
      <c r="CM1839" s="110"/>
      <c r="CN1839" s="110"/>
    </row>
    <row r="1840" spans="1:93" ht="14.5" customHeight="1">
      <c r="A1840" s="74" t="s">
        <v>6456</v>
      </c>
      <c r="B1840" s="129" t="s">
        <v>6190</v>
      </c>
      <c r="C1840" s="130" t="str">
        <f t="shared" si="971"/>
        <v>F.090.01.114</v>
      </c>
      <c r="D1840" s="131" t="s">
        <v>557</v>
      </c>
      <c r="E1840" s="129" t="s">
        <v>957</v>
      </c>
      <c r="F1840" s="132" t="s">
        <v>6457</v>
      </c>
      <c r="G1840" s="132">
        <v>0.1447413226466</v>
      </c>
      <c r="H1840" s="348">
        <f t="shared" si="972"/>
        <v>0.1447413226466</v>
      </c>
      <c r="I1840" s="74"/>
      <c r="J1840" s="132">
        <v>2.9395326709999998E-3</v>
      </c>
      <c r="K1840" s="132">
        <v>3.8797677000000045E-4</v>
      </c>
      <c r="L1840" s="300">
        <v>-1.5419267944000001E-3</v>
      </c>
      <c r="M1840" s="132">
        <v>0.14295574</v>
      </c>
      <c r="N1840" s="132">
        <v>-3.9128829999999998E-3</v>
      </c>
      <c r="O1840" s="132">
        <v>4.8799519000000003E-3</v>
      </c>
      <c r="P1840" s="132">
        <v>3.9763613999999996E-3</v>
      </c>
      <c r="Q1840" s="132">
        <v>-8.4775710999999998E-4</v>
      </c>
      <c r="R1840" s="132">
        <v>-1.0098477999999999E-4</v>
      </c>
      <c r="S1840" s="304">
        <v>-8.8086839000000005E-5</v>
      </c>
      <c r="T1840" s="132">
        <v>-5.7909213000000004E-4</v>
      </c>
      <c r="U1840" s="132">
        <v>-2.0776885000000001E-4</v>
      </c>
      <c r="V1840" s="132">
        <v>0</v>
      </c>
      <c r="W1840" s="132">
        <v>-1.3297635E-3</v>
      </c>
      <c r="X1840" s="304">
        <v>-4.3944443999999999E-6</v>
      </c>
      <c r="Y1840" s="132">
        <v>0</v>
      </c>
      <c r="Z1840" s="132">
        <v>0</v>
      </c>
      <c r="AA1840" s="74"/>
      <c r="AB1840" s="301">
        <v>1.0748551879699246</v>
      </c>
      <c r="AC1840" s="338">
        <f t="shared" si="973"/>
        <v>1.0748551879699246</v>
      </c>
      <c r="AD1840" s="74"/>
      <c r="AE1840" s="136">
        <v>-15.849392</v>
      </c>
      <c r="AF1840" s="136">
        <v>-15.632459000000001</v>
      </c>
      <c r="AG1840" s="136">
        <v>-0.18028247</v>
      </c>
      <c r="AH1840" s="136">
        <v>0</v>
      </c>
      <c r="AI1840" s="136">
        <v>0</v>
      </c>
      <c r="AJ1840" s="136">
        <v>-1.8049666000000001E-3</v>
      </c>
      <c r="AK1840" s="136">
        <v>-3.4845373999999998E-2</v>
      </c>
      <c r="AL1840" s="74"/>
      <c r="AM1840" s="133">
        <v>1.5756963999999998E-2</v>
      </c>
      <c r="AN1840" s="340">
        <f t="shared" si="967"/>
        <v>1.5756963999999998E-2</v>
      </c>
      <c r="AP1840" s="133">
        <v>1.5728866000000001E-2</v>
      </c>
      <c r="AQ1840" s="133">
        <v>8.1221609999999997E-4</v>
      </c>
      <c r="AR1840" s="133">
        <v>-7.8411815000000004E-4</v>
      </c>
      <c r="AS1840" s="134">
        <v>9.4297755479539995E-7</v>
      </c>
      <c r="AT1840" s="135">
        <v>3.0037577846271003E-9</v>
      </c>
      <c r="AU1840" s="135">
        <v>-0.1098204671399</v>
      </c>
      <c r="AV1840" s="302">
        <v>9.8136743000000005E-7</v>
      </c>
      <c r="AW1840" s="302">
        <v>2.9604247999999999E-9</v>
      </c>
      <c r="AX1840" s="302">
        <v>8.0909005999999995E-14</v>
      </c>
      <c r="AY1840" s="302">
        <v>-7.0846296999999995E-11</v>
      </c>
      <c r="AZ1840" s="302">
        <v>-9.2032775999999998E-12</v>
      </c>
      <c r="BA1840" s="302">
        <v>5.9123852000000004E-10</v>
      </c>
      <c r="BB1840" s="302">
        <v>-3.7379411000000002E-8</v>
      </c>
      <c r="BC1840" s="302">
        <v>8.133532E-11</v>
      </c>
      <c r="BD1840" s="302">
        <v>-3.2282261999999998E-11</v>
      </c>
      <c r="BE1840" s="302">
        <v>-1.0331359E-13</v>
      </c>
      <c r="BF1840" s="302">
        <v>-5.2994860000000002E-16</v>
      </c>
      <c r="BG1840" s="302">
        <v>-2.1893221E-13</v>
      </c>
      <c r="BH1840" s="302">
        <v>-1.2648776E-14</v>
      </c>
      <c r="BI1840" s="302">
        <v>-9.5599542999999995E-15</v>
      </c>
      <c r="BJ1840" s="302">
        <v>-1.0999363000000001E-9</v>
      </c>
      <c r="BK1840" s="302">
        <v>-4.2171685E-10</v>
      </c>
      <c r="BL1840" s="302">
        <v>-5.4559978999999998E-12</v>
      </c>
      <c r="BM1840" s="302">
        <v>-9.7771398999999994E-6</v>
      </c>
      <c r="BN1840" s="303">
        <v>-0.10981069</v>
      </c>
      <c r="BO1840" s="303">
        <v>0</v>
      </c>
      <c r="BP1840" s="303">
        <v>0</v>
      </c>
      <c r="BQ1840" s="303">
        <v>0</v>
      </c>
      <c r="BR1840" s="74"/>
      <c r="BS1840" s="144">
        <v>1.1739213E-5</v>
      </c>
      <c r="BT1840" s="144">
        <v>-2.0293342000000002E-8</v>
      </c>
      <c r="BU1840" s="144">
        <v>2.9969815999999999E-5</v>
      </c>
      <c r="BV1840" s="144">
        <v>-6.8181645999999994E-8</v>
      </c>
      <c r="BW1840" s="144">
        <v>-1.0745850000000001E-6</v>
      </c>
      <c r="BX1840" s="144">
        <v>3.9923575000000001E-7</v>
      </c>
      <c r="BY1840" s="144">
        <v>-1.3253550999999999E-10</v>
      </c>
      <c r="BZ1840" s="144">
        <v>5.9896971000000003E-7</v>
      </c>
      <c r="CA1840" s="144">
        <v>-1.3551446999999999E-7</v>
      </c>
      <c r="CB1840" s="144">
        <v>-5.8287574000000002E-8</v>
      </c>
      <c r="CC1840" s="144">
        <v>-6.9174193000000006E-8</v>
      </c>
      <c r="CD1840" s="144">
        <v>-3.9663795E-9</v>
      </c>
      <c r="CE1840" s="144">
        <v>-1.2210553999999999E-9</v>
      </c>
      <c r="CF1840" s="144">
        <v>5.1904361000000004E-7</v>
      </c>
      <c r="CG1840" s="144">
        <v>-1.8268096000000001E-5</v>
      </c>
      <c r="CH1840" s="144">
        <v>-4.8398606999999999E-8</v>
      </c>
      <c r="CI1840" s="136">
        <v>0</v>
      </c>
      <c r="CJ1840" s="203"/>
      <c r="CK1840" s="201"/>
      <c r="CL1840" s="74" t="s">
        <v>786</v>
      </c>
      <c r="CM1840" s="110"/>
      <c r="CN1840" s="110"/>
    </row>
    <row r="1841" spans="1:92" ht="14.5" customHeight="1">
      <c r="A1841" s="74" t="s">
        <v>6458</v>
      </c>
      <c r="B1841" s="129" t="s">
        <v>6190</v>
      </c>
      <c r="C1841" s="130" t="str">
        <f t="shared" si="971"/>
        <v>F.090.01.115</v>
      </c>
      <c r="D1841" s="131" t="s">
        <v>557</v>
      </c>
      <c r="E1841" s="129" t="s">
        <v>957</v>
      </c>
      <c r="F1841" s="132" t="s">
        <v>6459</v>
      </c>
      <c r="G1841" s="132">
        <v>0.1017990557861</v>
      </c>
      <c r="H1841" s="348">
        <f t="shared" si="972"/>
        <v>0.1017990557861</v>
      </c>
      <c r="I1841" s="74"/>
      <c r="J1841" s="132">
        <v>1.8497659109999998E-3</v>
      </c>
      <c r="K1841" s="132">
        <v>2.3068289999999983E-4</v>
      </c>
      <c r="L1841" s="300">
        <v>-9.7696302489999999E-4</v>
      </c>
      <c r="M1841" s="132">
        <v>0.10069557</v>
      </c>
      <c r="N1841" s="132">
        <v>-2.4791981000000002E-3</v>
      </c>
      <c r="O1841" s="132">
        <v>3.0767931E-3</v>
      </c>
      <c r="P1841" s="132">
        <v>2.5066994E-3</v>
      </c>
      <c r="Q1841" s="132">
        <v>-5.3713793E-4</v>
      </c>
      <c r="R1841" s="304">
        <v>-6.3983840000000005E-5</v>
      </c>
      <c r="S1841" s="304">
        <v>-5.5811718999999998E-5</v>
      </c>
      <c r="T1841" s="132">
        <v>-3.6691209999999998E-4</v>
      </c>
      <c r="U1841" s="132">
        <v>-1.3164211000000001E-4</v>
      </c>
      <c r="V1841" s="132">
        <v>0</v>
      </c>
      <c r="W1841" s="132">
        <v>-8.4253660000000005E-4</v>
      </c>
      <c r="X1841" s="304">
        <v>-2.7843149E-6</v>
      </c>
      <c r="Y1841" s="132">
        <v>0</v>
      </c>
      <c r="Z1841" s="132">
        <v>0</v>
      </c>
      <c r="AA1841" s="74"/>
      <c r="AB1841" s="301">
        <v>0.7571095488721804</v>
      </c>
      <c r="AC1841" s="338">
        <f t="shared" si="973"/>
        <v>0.7571095488721804</v>
      </c>
      <c r="AD1841" s="74"/>
      <c r="AE1841" s="136">
        <v>-10.042156</v>
      </c>
      <c r="AF1841" s="136">
        <v>-9.9047079</v>
      </c>
      <c r="AG1841" s="136">
        <v>-0.11422676</v>
      </c>
      <c r="AH1841" s="136">
        <v>0</v>
      </c>
      <c r="AI1841" s="136">
        <v>0</v>
      </c>
      <c r="AJ1841" s="136">
        <v>-1.1436248E-3</v>
      </c>
      <c r="AK1841" s="136">
        <v>-2.2077988E-2</v>
      </c>
      <c r="AL1841" s="74"/>
      <c r="AM1841" s="133">
        <v>1.1216337999999999E-2</v>
      </c>
      <c r="AN1841" s="340">
        <f t="shared" si="967"/>
        <v>1.1216337999999999E-2</v>
      </c>
      <c r="AP1841" s="133">
        <v>1.1141046E-2</v>
      </c>
      <c r="AQ1841" s="133">
        <v>5.7210900000000001E-4</v>
      </c>
      <c r="AR1841" s="133">
        <v>-4.9681634999999998E-4</v>
      </c>
      <c r="AS1841" s="134">
        <v>6.6792838689199986E-7</v>
      </c>
      <c r="AT1841" s="135">
        <v>2.1157876934063803E-9</v>
      </c>
      <c r="AU1841" s="135">
        <v>-6.958212178449999E-2</v>
      </c>
      <c r="AV1841" s="302">
        <v>6.9239787000000004E-7</v>
      </c>
      <c r="AW1841" s="302">
        <v>2.0887527999999999E-9</v>
      </c>
      <c r="AX1841" s="302">
        <v>5.7084168000000002E-14</v>
      </c>
      <c r="AY1841" s="302">
        <v>-4.4888132E-11</v>
      </c>
      <c r="AZ1841" s="302">
        <v>-5.8311859999999996E-12</v>
      </c>
      <c r="BA1841" s="302">
        <v>3.7271687999999999E-10</v>
      </c>
      <c r="BB1841" s="302">
        <v>-2.3827362999999999E-8</v>
      </c>
      <c r="BC1841" s="302">
        <v>5.1265875999999999E-11</v>
      </c>
      <c r="BD1841" s="302">
        <v>-2.0612571000000001E-11</v>
      </c>
      <c r="BE1841" s="302">
        <v>-6.5459370999999999E-14</v>
      </c>
      <c r="BF1841" s="302">
        <v>-3.3577482E-16</v>
      </c>
      <c r="BG1841" s="302">
        <v>-1.3871519000000001E-13</v>
      </c>
      <c r="BH1841" s="302">
        <v>-8.0142498000000004E-15</v>
      </c>
      <c r="BI1841" s="302">
        <v>-6.0571760000000003E-15</v>
      </c>
      <c r="BJ1841" s="302">
        <v>-6.9691836000000004E-10</v>
      </c>
      <c r="BK1841" s="302">
        <v>-2.6719930999999999E-10</v>
      </c>
      <c r="BL1841" s="302">
        <v>-3.4569139999999999E-12</v>
      </c>
      <c r="BM1841" s="302">
        <v>-6.1947844999999996E-6</v>
      </c>
      <c r="BN1841" s="303">
        <v>-6.9575926999999996E-2</v>
      </c>
      <c r="BO1841" s="303">
        <v>0</v>
      </c>
      <c r="BP1841" s="303">
        <v>0</v>
      </c>
      <c r="BQ1841" s="303">
        <v>0</v>
      </c>
      <c r="BR1841" s="74"/>
      <c r="BS1841" s="144">
        <v>9.5516053000000003E-6</v>
      </c>
      <c r="BT1841" s="144">
        <v>-1.4573669999999999E-8</v>
      </c>
      <c r="BU1841" s="144">
        <v>2.1110223999999999E-5</v>
      </c>
      <c r="BV1841" s="144">
        <v>-4.3199812000000003E-8</v>
      </c>
      <c r="BW1841" s="144">
        <v>-6.8135621000000002E-7</v>
      </c>
      <c r="BX1841" s="144">
        <v>2.5173100000000002E-7</v>
      </c>
      <c r="BY1841" s="144">
        <v>-8.3974343999999996E-11</v>
      </c>
      <c r="BZ1841" s="144">
        <v>3.7764828E-7</v>
      </c>
      <c r="CA1841" s="144">
        <v>-8.5861807999999997E-8</v>
      </c>
      <c r="CB1841" s="144">
        <v>-3.6930938999999999E-8</v>
      </c>
      <c r="CC1841" s="144">
        <v>-4.3828688999999998E-8</v>
      </c>
      <c r="CD1841" s="144">
        <v>-2.5130933999999999E-9</v>
      </c>
      <c r="CE1841" s="144">
        <v>-7.7365931000000002E-10</v>
      </c>
      <c r="CF1841" s="144">
        <v>3.2643419999999998E-7</v>
      </c>
      <c r="CG1841" s="144">
        <v>-1.1574645000000001E-5</v>
      </c>
      <c r="CH1841" s="144">
        <v>-3.0665300999999997E-8</v>
      </c>
      <c r="CI1841" s="136">
        <v>0</v>
      </c>
      <c r="CJ1841" s="203"/>
      <c r="CK1841" s="201"/>
      <c r="CL1841" s="74" t="s">
        <v>786</v>
      </c>
      <c r="CM1841" s="110"/>
      <c r="CN1841" s="110"/>
    </row>
    <row r="1842" spans="1:92" ht="14.5" customHeight="1">
      <c r="A1842" s="74" t="s">
        <v>6460</v>
      </c>
      <c r="B1842" s="129" t="s">
        <v>6190</v>
      </c>
      <c r="C1842" s="130" t="str">
        <f t="shared" si="971"/>
        <v>F.090.01.116</v>
      </c>
      <c r="D1842" s="131" t="s">
        <v>557</v>
      </c>
      <c r="E1842" s="129" t="s">
        <v>957</v>
      </c>
      <c r="F1842" s="132" t="s">
        <v>6461</v>
      </c>
      <c r="G1842" s="132">
        <v>0.1662906475599</v>
      </c>
      <c r="H1842" s="348">
        <f t="shared" si="972"/>
        <v>0.1662906475599</v>
      </c>
      <c r="I1842" s="74"/>
      <c r="J1842" s="132">
        <v>5.0263834800000004E-3</v>
      </c>
      <c r="K1842" s="132">
        <v>6.936145800000011E-4</v>
      </c>
      <c r="L1842" s="300">
        <v>-2.6216105001000004E-3</v>
      </c>
      <c r="M1842" s="132">
        <v>0.16319226000000001</v>
      </c>
      <c r="N1842" s="132">
        <v>-6.6527510999999998E-3</v>
      </c>
      <c r="O1842" s="132">
        <v>8.3309481000000008E-3</v>
      </c>
      <c r="P1842" s="132">
        <v>6.7892176000000004E-3</v>
      </c>
      <c r="Q1842" s="132">
        <v>-1.4413713E-3</v>
      </c>
      <c r="R1842" s="132">
        <v>-1.7169605999999999E-4</v>
      </c>
      <c r="S1842" s="132">
        <v>-1.4976675999999999E-4</v>
      </c>
      <c r="T1842" s="132">
        <v>-9.8458241999999996E-4</v>
      </c>
      <c r="U1842" s="132">
        <v>-3.5325219000000003E-4</v>
      </c>
      <c r="V1842" s="132">
        <v>0</v>
      </c>
      <c r="W1842" s="132">
        <v>-2.2608868E-3</v>
      </c>
      <c r="X1842" s="304">
        <v>-7.4715101000000002E-6</v>
      </c>
      <c r="Y1842" s="132">
        <v>0</v>
      </c>
      <c r="Z1842" s="132">
        <v>0</v>
      </c>
      <c r="AA1842" s="74"/>
      <c r="AB1842" s="301">
        <v>1.2270094736842105</v>
      </c>
      <c r="AC1842" s="338">
        <f t="shared" si="973"/>
        <v>1.2270094736842105</v>
      </c>
      <c r="AD1842" s="74"/>
      <c r="AE1842" s="136">
        <v>-26.947409</v>
      </c>
      <c r="AF1842" s="136">
        <v>-26.578576000000002</v>
      </c>
      <c r="AG1842" s="136">
        <v>-0.30651936000000002</v>
      </c>
      <c r="AH1842" s="136">
        <v>0</v>
      </c>
      <c r="AI1842" s="136">
        <v>0</v>
      </c>
      <c r="AJ1842" s="136">
        <v>-3.0688352999999999E-3</v>
      </c>
      <c r="AK1842" s="136">
        <v>-5.9244705000000002E-2</v>
      </c>
      <c r="AL1842" s="74"/>
      <c r="AM1842" s="133">
        <v>1.7046505E-2</v>
      </c>
      <c r="AN1842" s="340">
        <f t="shared" si="967"/>
        <v>1.7046505E-2</v>
      </c>
      <c r="AP1842" s="133">
        <v>1.7453119999999999E-2</v>
      </c>
      <c r="AQ1842" s="133">
        <v>9.2655641999999999E-4</v>
      </c>
      <c r="AR1842" s="133">
        <v>-1.3331712E-3</v>
      </c>
      <c r="AS1842" s="134">
        <v>1.0463501159689998E-6</v>
      </c>
      <c r="AT1842" s="135">
        <v>3.42661402606226E-9</v>
      </c>
      <c r="AU1842" s="135">
        <v>-0.18671865326199999</v>
      </c>
      <c r="AV1842" s="302">
        <v>1.1112942999999999E-6</v>
      </c>
      <c r="AW1842" s="302">
        <v>3.3520271E-9</v>
      </c>
      <c r="AX1842" s="302">
        <v>9.1626326000000002E-14</v>
      </c>
      <c r="AY1842" s="302">
        <v>-1.204541E-10</v>
      </c>
      <c r="AZ1842" s="302">
        <v>-1.5647570999999999E-11</v>
      </c>
      <c r="BA1842" s="302">
        <v>1.0094774999999999E-9</v>
      </c>
      <c r="BB1842" s="302">
        <v>-6.3230419000000002E-8</v>
      </c>
      <c r="BC1842" s="302">
        <v>1.3888928E-10</v>
      </c>
      <c r="BD1842" s="302">
        <v>-5.4531050000000003E-11</v>
      </c>
      <c r="BE1842" s="302">
        <v>-1.7565555000000001E-13</v>
      </c>
      <c r="BF1842" s="302">
        <v>-9.0102773999999998E-16</v>
      </c>
      <c r="BG1842" s="302">
        <v>-3.7223232000000001E-13</v>
      </c>
      <c r="BH1842" s="302">
        <v>-2.1505666999999999E-14</v>
      </c>
      <c r="BI1842" s="302">
        <v>-1.6253999E-14</v>
      </c>
      <c r="BJ1842" s="302">
        <v>-1.8701305999999998E-9</v>
      </c>
      <c r="BK1842" s="302">
        <v>-7.1701026000000001E-10</v>
      </c>
      <c r="BL1842" s="302">
        <v>-9.2763816999999995E-12</v>
      </c>
      <c r="BM1842" s="302">
        <v>-1.6623262E-5</v>
      </c>
      <c r="BN1842" s="303">
        <v>-0.18670202999999999</v>
      </c>
      <c r="BO1842" s="303">
        <v>0</v>
      </c>
      <c r="BP1842" s="303">
        <v>0</v>
      </c>
      <c r="BQ1842" s="303">
        <v>0</v>
      </c>
      <c r="BR1842" s="74"/>
      <c r="BS1842" s="144">
        <v>3.2336408E-6</v>
      </c>
      <c r="BT1842" s="144">
        <v>-3.0652928999999997E-8</v>
      </c>
      <c r="BU1842" s="144">
        <v>3.4212279E-5</v>
      </c>
      <c r="BV1842" s="144">
        <v>-1.1592361E-7</v>
      </c>
      <c r="BW1842" s="144">
        <v>-1.8259050000000001E-6</v>
      </c>
      <c r="BX1842" s="144">
        <v>6.8153472000000001E-7</v>
      </c>
      <c r="BY1842" s="144">
        <v>-2.2533916E-10</v>
      </c>
      <c r="BZ1842" s="144">
        <v>1.0225483E-6</v>
      </c>
      <c r="CA1842" s="144">
        <v>-2.3040403000000001E-7</v>
      </c>
      <c r="CB1842" s="144">
        <v>-9.9101538000000001E-8</v>
      </c>
      <c r="CC1842" s="144">
        <v>-1.1761116E-7</v>
      </c>
      <c r="CD1842" s="144">
        <v>-6.7437066999999998E-9</v>
      </c>
      <c r="CE1842" s="144">
        <v>-2.0760594999999998E-9</v>
      </c>
      <c r="CF1842" s="144">
        <v>8.8794233999999996E-7</v>
      </c>
      <c r="CG1842" s="144">
        <v>-3.1059731999999998E-5</v>
      </c>
      <c r="CH1842" s="144">
        <v>-8.2288146000000002E-8</v>
      </c>
      <c r="CI1842" s="136">
        <v>0</v>
      </c>
      <c r="CJ1842" s="203"/>
      <c r="CK1842" s="201"/>
      <c r="CL1842" s="74" t="s">
        <v>786</v>
      </c>
      <c r="CM1842" s="110"/>
      <c r="CN1842" s="110"/>
    </row>
    <row r="1843" spans="1:92" ht="14.5" customHeight="1">
      <c r="A1843" s="74" t="s">
        <v>6462</v>
      </c>
      <c r="B1843" s="129" t="s">
        <v>6190</v>
      </c>
      <c r="C1843" s="130" t="str">
        <f t="shared" si="971"/>
        <v>F.090.01.117</v>
      </c>
      <c r="D1843" s="131" t="s">
        <v>557</v>
      </c>
      <c r="E1843" s="129" t="s">
        <v>957</v>
      </c>
      <c r="F1843" s="132" t="s">
        <v>6463</v>
      </c>
      <c r="G1843" s="132">
        <v>0.20231469041870001</v>
      </c>
      <c r="H1843" s="348">
        <f t="shared" si="972"/>
        <v>0.20231469041870001</v>
      </c>
      <c r="I1843" s="74"/>
      <c r="J1843" s="132">
        <v>4.9617180200000012E-3</v>
      </c>
      <c r="K1843" s="132">
        <v>7.0224475000000089E-4</v>
      </c>
      <c r="L1843" s="300">
        <v>-2.5791823513000001E-3</v>
      </c>
      <c r="M1843" s="132">
        <v>0.19922991000000001</v>
      </c>
      <c r="N1843" s="132">
        <v>-6.5450830999999998E-3</v>
      </c>
      <c r="O1843" s="132">
        <v>8.2159758000000006E-3</v>
      </c>
      <c r="P1843" s="132">
        <v>6.6960224000000004E-3</v>
      </c>
      <c r="Q1843" s="132">
        <v>-1.4180441000000001E-3</v>
      </c>
      <c r="R1843" s="132">
        <v>-1.6891734000000001E-4</v>
      </c>
      <c r="S1843" s="132">
        <v>-1.4734294E-4</v>
      </c>
      <c r="T1843" s="132">
        <v>-9.6864795E-4</v>
      </c>
      <c r="U1843" s="132">
        <v>-3.4753516000000001E-4</v>
      </c>
      <c r="V1843" s="132">
        <v>0</v>
      </c>
      <c r="W1843" s="132">
        <v>-2.2242965999999999E-3</v>
      </c>
      <c r="X1843" s="304">
        <v>-7.3505912999999998E-6</v>
      </c>
      <c r="Y1843" s="132">
        <v>0</v>
      </c>
      <c r="Z1843" s="132">
        <v>0</v>
      </c>
      <c r="AA1843" s="74"/>
      <c r="AB1843" s="301">
        <v>1.4979692481203009</v>
      </c>
      <c r="AC1843" s="338">
        <f t="shared" si="973"/>
        <v>1.4979692481203009</v>
      </c>
      <c r="AD1843" s="74"/>
      <c r="AE1843" s="136">
        <v>-26.511292000000001</v>
      </c>
      <c r="AF1843" s="136">
        <v>-26.148429</v>
      </c>
      <c r="AG1843" s="136">
        <v>-0.30155864999999998</v>
      </c>
      <c r="AH1843" s="136">
        <v>0</v>
      </c>
      <c r="AI1843" s="136">
        <v>0</v>
      </c>
      <c r="AJ1843" s="136">
        <v>-3.0191694000000001E-3</v>
      </c>
      <c r="AK1843" s="136">
        <v>-5.8285889E-2</v>
      </c>
      <c r="AL1843" s="74"/>
      <c r="AM1843" s="133">
        <v>2.1495733E-2</v>
      </c>
      <c r="AN1843" s="340">
        <f t="shared" si="967"/>
        <v>2.1495733E-2</v>
      </c>
      <c r="AP1843" s="133">
        <v>2.1675426000000001E-2</v>
      </c>
      <c r="AQ1843" s="133">
        <v>1.1319023000000001E-3</v>
      </c>
      <c r="AR1843" s="133">
        <v>-1.3115952000000001E-3</v>
      </c>
      <c r="AS1843" s="134">
        <v>1.2994859718789998E-6</v>
      </c>
      <c r="AT1843" s="135">
        <v>4.1860291453404796E-9</v>
      </c>
      <c r="AU1843" s="135">
        <v>-0.18369680423099999</v>
      </c>
      <c r="AV1843" s="302">
        <v>1.363188E-6</v>
      </c>
      <c r="AW1843" s="302">
        <v>4.1120674999999999E-9</v>
      </c>
      <c r="AX1843" s="302">
        <v>1.12391E-13</v>
      </c>
      <c r="AY1843" s="302">
        <v>-1.1850467E-10</v>
      </c>
      <c r="AZ1843" s="302">
        <v>-1.5394331E-11</v>
      </c>
      <c r="BA1843" s="302">
        <v>9.9562055000000009E-10</v>
      </c>
      <c r="BB1843" s="302">
        <v>-6.2018478999999997E-8</v>
      </c>
      <c r="BC1843" s="302">
        <v>1.3699311000000001E-10</v>
      </c>
      <c r="BD1843" s="302">
        <v>-5.3440546999999998E-11</v>
      </c>
      <c r="BE1843" s="302">
        <v>-1.7281274000000001E-13</v>
      </c>
      <c r="BF1843" s="302">
        <v>-8.8644551999999996E-16</v>
      </c>
      <c r="BG1843" s="302">
        <v>-3.6620811000000001E-13</v>
      </c>
      <c r="BH1843" s="302">
        <v>-2.1157619000000001E-14</v>
      </c>
      <c r="BI1843" s="302">
        <v>-1.5990945E-14</v>
      </c>
      <c r="BJ1843" s="302">
        <v>-1.8398645000000001E-9</v>
      </c>
      <c r="BK1843" s="302">
        <v>-7.0540617000000005E-10</v>
      </c>
      <c r="BL1843" s="302">
        <v>-9.1262528000000002E-12</v>
      </c>
      <c r="BM1843" s="302">
        <v>-1.6354231000000002E-5</v>
      </c>
      <c r="BN1843" s="303">
        <v>-0.18368045</v>
      </c>
      <c r="BO1843" s="303">
        <v>0</v>
      </c>
      <c r="BP1843" s="303">
        <v>0</v>
      </c>
      <c r="BQ1843" s="303">
        <v>0</v>
      </c>
      <c r="BR1843" s="74"/>
      <c r="BS1843" s="144">
        <v>1.1300215999999999E-5</v>
      </c>
      <c r="BT1843" s="144">
        <v>-2.7906396999999999E-8</v>
      </c>
      <c r="BU1843" s="144">
        <v>4.1767358000000001E-5</v>
      </c>
      <c r="BV1843" s="144">
        <v>-1.140475E-7</v>
      </c>
      <c r="BW1843" s="144">
        <v>-1.7956982000000001E-6</v>
      </c>
      <c r="BX1843" s="144">
        <v>6.7211055000000004E-7</v>
      </c>
      <c r="BY1843" s="144">
        <v>-2.2169226999999999E-10</v>
      </c>
      <c r="BZ1843" s="144">
        <v>1.0084365999999999E-6</v>
      </c>
      <c r="CA1843" s="144">
        <v>-2.2667516999999999E-7</v>
      </c>
      <c r="CB1843" s="144">
        <v>-9.7497679999999995E-8</v>
      </c>
      <c r="CC1843" s="144">
        <v>-1.1570774E-7</v>
      </c>
      <c r="CD1843" s="144">
        <v>-6.6345666000000003E-9</v>
      </c>
      <c r="CE1843" s="144">
        <v>-2.0424606000000002E-9</v>
      </c>
      <c r="CF1843" s="144">
        <v>8.7676063999999996E-7</v>
      </c>
      <c r="CG1843" s="144">
        <v>-3.0557062000000002E-5</v>
      </c>
      <c r="CH1843" s="144">
        <v>-8.0956395000000004E-8</v>
      </c>
      <c r="CI1843" s="136">
        <v>0</v>
      </c>
      <c r="CJ1843" s="203"/>
      <c r="CK1843" s="201"/>
      <c r="CL1843" s="74" t="s">
        <v>786</v>
      </c>
      <c r="CM1843" s="110"/>
      <c r="CN1843" s="110"/>
    </row>
    <row r="1844" spans="1:92" ht="14.5" customHeight="1">
      <c r="A1844" s="74" t="s">
        <v>6464</v>
      </c>
      <c r="B1844" s="129" t="s">
        <v>6190</v>
      </c>
      <c r="C1844" s="130" t="str">
        <f t="shared" si="971"/>
        <v>F.090.01.118</v>
      </c>
      <c r="D1844" s="131" t="s">
        <v>557</v>
      </c>
      <c r="E1844" s="129" t="s">
        <v>957</v>
      </c>
      <c r="F1844" s="132" t="s">
        <v>6465</v>
      </c>
      <c r="G1844" s="132">
        <v>7.7598901769699996E-2</v>
      </c>
      <c r="H1844" s="348">
        <f t="shared" si="972"/>
        <v>7.7598901769699996E-2</v>
      </c>
      <c r="I1844" s="74"/>
      <c r="J1844" s="132">
        <v>7.6473945100000011E-4</v>
      </c>
      <c r="K1844" s="132">
        <v>8.1284050000000088E-5</v>
      </c>
      <c r="L1844" s="300">
        <v>-4.108827313E-4</v>
      </c>
      <c r="M1844" s="132">
        <v>7.7163760999999997E-2</v>
      </c>
      <c r="N1844" s="132">
        <v>-1.0426799E-3</v>
      </c>
      <c r="O1844" s="132">
        <v>1.2782767000000001E-3</v>
      </c>
      <c r="P1844" s="132">
        <v>1.0410269000000001E-3</v>
      </c>
      <c r="Q1844" s="132">
        <v>-2.2590486E-4</v>
      </c>
      <c r="R1844" s="304">
        <v>-2.6909774999999999E-5</v>
      </c>
      <c r="S1844" s="304">
        <v>-2.3472814000000002E-5</v>
      </c>
      <c r="T1844" s="132">
        <v>-1.5431274999999999E-4</v>
      </c>
      <c r="U1844" s="304">
        <v>-5.5364907999999998E-5</v>
      </c>
      <c r="V1844" s="132">
        <v>0</v>
      </c>
      <c r="W1844" s="132">
        <v>-3.5434681999999999E-4</v>
      </c>
      <c r="X1844" s="304">
        <v>-1.1710033E-6</v>
      </c>
      <c r="Y1844" s="132">
        <v>0</v>
      </c>
      <c r="Z1844" s="132">
        <v>0</v>
      </c>
      <c r="AA1844" s="74"/>
      <c r="AB1844" s="301">
        <v>0.58017865413533831</v>
      </c>
      <c r="AC1844" s="338">
        <f t="shared" si="973"/>
        <v>0.58017865413533831</v>
      </c>
      <c r="AD1844" s="74"/>
      <c r="AE1844" s="136">
        <v>-4.2234439999999998</v>
      </c>
      <c r="AF1844" s="136">
        <v>-4.1656370999999996</v>
      </c>
      <c r="AG1844" s="136">
        <v>-4.8040513E-2</v>
      </c>
      <c r="AH1844" s="136">
        <v>0</v>
      </c>
      <c r="AI1844" s="136">
        <v>0</v>
      </c>
      <c r="AJ1844" s="136">
        <v>-4.809759E-4</v>
      </c>
      <c r="AK1844" s="136">
        <v>-9.2853711000000002E-3</v>
      </c>
      <c r="AL1844" s="74"/>
      <c r="AM1844" s="133">
        <v>8.9646081000000002E-3</v>
      </c>
      <c r="AN1844" s="340">
        <f t="shared" si="967"/>
        <v>8.9646081000000002E-3</v>
      </c>
      <c r="AP1844" s="133">
        <v>8.7348730000000006E-3</v>
      </c>
      <c r="AQ1844" s="133">
        <v>4.3868193999999999E-4</v>
      </c>
      <c r="AR1844" s="133">
        <v>-2.0894676E-4</v>
      </c>
      <c r="AS1844" s="134">
        <v>5.2367343703379995E-7</v>
      </c>
      <c r="AT1844" s="135">
        <v>1.6223444807641096E-9</v>
      </c>
      <c r="AU1844" s="135">
        <v>-2.92642523494E-2</v>
      </c>
      <c r="AV1844" s="302">
        <v>5.3411603999999995E-7</v>
      </c>
      <c r="AW1844" s="302">
        <v>1.6113978E-9</v>
      </c>
      <c r="AX1844" s="302">
        <v>4.403261E-14</v>
      </c>
      <c r="AY1844" s="302">
        <v>-1.8878665999999999E-11</v>
      </c>
      <c r="AZ1844" s="302">
        <v>-2.4524302E-12</v>
      </c>
      <c r="BA1844" s="302">
        <v>1.5478847E-10</v>
      </c>
      <c r="BB1844" s="302">
        <v>-1.0170580000000001E-8</v>
      </c>
      <c r="BC1844" s="302">
        <v>2.1282323E-11</v>
      </c>
      <c r="BD1844" s="302">
        <v>-8.8338663999999993E-12</v>
      </c>
      <c r="BE1844" s="302">
        <v>-2.7530340999999999E-14</v>
      </c>
      <c r="BF1844" s="302">
        <v>-1.4121729E-16</v>
      </c>
      <c r="BG1844" s="302">
        <v>-5.8339647999999995E-14</v>
      </c>
      <c r="BH1844" s="302">
        <v>-3.3705645000000001E-15</v>
      </c>
      <c r="BI1844" s="302">
        <v>-2.5474750999999998E-15</v>
      </c>
      <c r="BJ1844" s="302">
        <v>-2.9310395000000002E-10</v>
      </c>
      <c r="BK1844" s="302">
        <v>-1.1237639E-10</v>
      </c>
      <c r="BL1844" s="302">
        <v>-1.4538792E-12</v>
      </c>
      <c r="BM1844" s="302">
        <v>-2.6053493999999999E-6</v>
      </c>
      <c r="BN1844" s="303">
        <v>-2.9261646999999998E-2</v>
      </c>
      <c r="BO1844" s="303">
        <v>0</v>
      </c>
      <c r="BP1844" s="303">
        <v>0</v>
      </c>
      <c r="BQ1844" s="303">
        <v>0</v>
      </c>
      <c r="BR1844" s="74"/>
      <c r="BS1844" s="144">
        <v>1.1307661E-5</v>
      </c>
      <c r="BT1844" s="144">
        <v>-7.9126346000000004E-9</v>
      </c>
      <c r="BU1844" s="144">
        <v>1.6176919999999999E-5</v>
      </c>
      <c r="BV1844" s="144">
        <v>-1.8168606999999999E-8</v>
      </c>
      <c r="BW1844" s="144">
        <v>-2.8707907000000001E-7</v>
      </c>
      <c r="BX1844" s="144">
        <v>1.0459837E-7</v>
      </c>
      <c r="BY1844" s="144">
        <v>-3.5317209999999999E-11</v>
      </c>
      <c r="BZ1844" s="144">
        <v>1.5689671000000001E-7</v>
      </c>
      <c r="CA1844" s="144">
        <v>-3.6111023000000002E-8</v>
      </c>
      <c r="CB1844" s="144">
        <v>-1.5532098000000001E-8</v>
      </c>
      <c r="CC1844" s="144">
        <v>-1.8433094000000001E-8</v>
      </c>
      <c r="CD1844" s="144">
        <v>-1.0569353E-9</v>
      </c>
      <c r="CE1844" s="144">
        <v>-3.2537900000000001E-10</v>
      </c>
      <c r="CF1844" s="144">
        <v>1.3476198000000001E-7</v>
      </c>
      <c r="CG1844" s="144">
        <v>-4.8679649E-6</v>
      </c>
      <c r="CH1844" s="144">
        <v>-1.289695E-8</v>
      </c>
      <c r="CI1844" s="136">
        <v>0</v>
      </c>
      <c r="CJ1844" s="203"/>
      <c r="CK1844" s="201"/>
      <c r="CL1844" s="74" t="s">
        <v>786</v>
      </c>
      <c r="CM1844" s="110"/>
      <c r="CN1844" s="110"/>
    </row>
    <row r="1845" spans="1:92" ht="14.5" customHeight="1">
      <c r="A1845" s="74" t="s">
        <v>6466</v>
      </c>
      <c r="B1845" s="129" t="s">
        <v>6190</v>
      </c>
      <c r="C1845" s="130" t="str">
        <f t="shared" si="971"/>
        <v>F.090.01.119</v>
      </c>
      <c r="D1845" s="131" t="s">
        <v>557</v>
      </c>
      <c r="E1845" s="129" t="s">
        <v>957</v>
      </c>
      <c r="F1845" s="132" t="s">
        <v>6467</v>
      </c>
      <c r="G1845" s="132">
        <v>8.743333958140001E-2</v>
      </c>
      <c r="H1845" s="348">
        <f t="shared" si="972"/>
        <v>8.743333958140001E-2</v>
      </c>
      <c r="I1845" s="74"/>
      <c r="J1845" s="132">
        <v>1.1728727879999996E-3</v>
      </c>
      <c r="K1845" s="132">
        <v>-1.4783179799999998E-3</v>
      </c>
      <c r="L1845" s="300">
        <v>-1.4246912266000001E-3</v>
      </c>
      <c r="M1845" s="132">
        <v>8.9163476000000005E-2</v>
      </c>
      <c r="N1845" s="132">
        <v>-3.6153791999999998E-3</v>
      </c>
      <c r="O1845" s="132">
        <v>2.6721239000000001E-3</v>
      </c>
      <c r="P1845" s="132">
        <v>2.1308694999999998E-3</v>
      </c>
      <c r="Q1845" s="132">
        <v>-7.8330056000000005E-4</v>
      </c>
      <c r="R1845" s="304">
        <v>-9.330672E-5</v>
      </c>
      <c r="S1845" s="304">
        <v>-8.1389431999999998E-5</v>
      </c>
      <c r="T1845" s="132">
        <v>-5.3506267999999999E-4</v>
      </c>
      <c r="U1845" s="132">
        <v>-1.9197180000000001E-4</v>
      </c>
      <c r="V1845" s="132">
        <v>0</v>
      </c>
      <c r="W1845" s="132">
        <v>-1.2286591E-3</v>
      </c>
      <c r="X1845" s="304">
        <v>-4.0603265999999998E-6</v>
      </c>
      <c r="Y1845" s="132">
        <v>0</v>
      </c>
      <c r="Z1845" s="132">
        <v>0</v>
      </c>
      <c r="AA1845" s="74"/>
      <c r="AB1845" s="301">
        <v>0.6704020751879699</v>
      </c>
      <c r="AC1845" s="338">
        <f t="shared" si="973"/>
        <v>0.6704020751879699</v>
      </c>
      <c r="AD1845" s="74"/>
      <c r="AE1845" s="136">
        <v>-14.644333</v>
      </c>
      <c r="AF1845" s="136">
        <v>-14.443894</v>
      </c>
      <c r="AG1845" s="136">
        <v>-0.16657526</v>
      </c>
      <c r="AH1845" s="136">
        <v>0</v>
      </c>
      <c r="AI1845" s="136">
        <v>0</v>
      </c>
      <c r="AJ1845" s="136">
        <v>-1.6677316E-3</v>
      </c>
      <c r="AK1845" s="136">
        <v>-3.2196015000000001E-2</v>
      </c>
      <c r="AL1845" s="74"/>
      <c r="AM1845" s="133">
        <v>9.0101598000000005E-3</v>
      </c>
      <c r="AN1845" s="340">
        <f t="shared" si="967"/>
        <v>9.0101598000000005E-3</v>
      </c>
      <c r="AP1845" s="133">
        <v>9.2425478000000005E-3</v>
      </c>
      <c r="AQ1845" s="133">
        <v>4.9211218999999995E-4</v>
      </c>
      <c r="AR1845" s="133">
        <v>-7.2450018999999999E-4</v>
      </c>
      <c r="AS1845" s="134">
        <v>5.5410957921379994E-7</v>
      </c>
      <c r="AT1845" s="135">
        <v>1.8199414866351801E-9</v>
      </c>
      <c r="AU1845" s="135">
        <v>-0.10147061376569999</v>
      </c>
      <c r="AV1845" s="302">
        <v>6.0725888000000001E-7</v>
      </c>
      <c r="AW1845" s="302">
        <v>1.8316944000000001E-9</v>
      </c>
      <c r="AX1845" s="302">
        <v>5.0068505999999999E-14</v>
      </c>
      <c r="AY1845" s="302">
        <v>-6.5459721E-11</v>
      </c>
      <c r="AZ1845" s="302">
        <v>-8.5035352E-12</v>
      </c>
      <c r="BA1845" s="302">
        <v>3.1682850000000002E-10</v>
      </c>
      <c r="BB1845" s="302">
        <v>-5.1986207000000003E-8</v>
      </c>
      <c r="BC1845" s="302">
        <v>4.2623815000000002E-11</v>
      </c>
      <c r="BD1845" s="302">
        <v>-4.9066873999999997E-11</v>
      </c>
      <c r="BE1845" s="302">
        <v>-9.5458466000000003E-14</v>
      </c>
      <c r="BF1845" s="302">
        <v>-4.8965561999999995E-16</v>
      </c>
      <c r="BG1845" s="302">
        <v>-2.0228639E-13</v>
      </c>
      <c r="BH1845" s="302">
        <v>-1.1687066E-14</v>
      </c>
      <c r="BI1845" s="302">
        <v>-8.8330932000000003E-15</v>
      </c>
      <c r="BJ1845" s="302">
        <v>-1.0163061E-9</v>
      </c>
      <c r="BK1845" s="302">
        <v>-3.8965293000000002E-10</v>
      </c>
      <c r="BL1845" s="302">
        <v>-5.0411682000000002E-12</v>
      </c>
      <c r="BM1845" s="302">
        <v>-9.0337657000000003E-6</v>
      </c>
      <c r="BN1845" s="303">
        <v>-0.10146158</v>
      </c>
      <c r="BO1845" s="303">
        <v>0</v>
      </c>
      <c r="BP1845" s="303">
        <v>0</v>
      </c>
      <c r="BQ1845" s="303">
        <v>0</v>
      </c>
      <c r="BR1845" s="74"/>
      <c r="BS1845" s="144">
        <v>9.1020218999999999E-7</v>
      </c>
      <c r="BT1845" s="144">
        <v>-2.2693405999999999E-7</v>
      </c>
      <c r="BU1845" s="144">
        <v>1.8692589000000001E-5</v>
      </c>
      <c r="BV1845" s="144">
        <v>-6.2997668000000006E-8</v>
      </c>
      <c r="BW1845" s="144">
        <v>-1.0535982999999999E-6</v>
      </c>
      <c r="BX1845" s="144">
        <v>2.2033488000000001E-7</v>
      </c>
      <c r="BY1845" s="144">
        <v>-1.2245859000000001E-10</v>
      </c>
      <c r="BZ1845" s="144">
        <v>3.2796771999999998E-7</v>
      </c>
      <c r="CA1845" s="144">
        <v>-1.2521104999999999E-7</v>
      </c>
      <c r="CB1845" s="144">
        <v>-5.3855861000000001E-8</v>
      </c>
      <c r="CC1845" s="144">
        <v>-6.3914750000000007E-8</v>
      </c>
      <c r="CD1845" s="144">
        <v>-3.6648082000000001E-9</v>
      </c>
      <c r="CE1845" s="144">
        <v>-1.1282162999999999E-9</v>
      </c>
      <c r="CF1845" s="144">
        <v>1.8459601E-7</v>
      </c>
      <c r="CG1845" s="144">
        <v>-1.6879138999999999E-5</v>
      </c>
      <c r="CH1845" s="144">
        <v>-4.4718771000000001E-8</v>
      </c>
      <c r="CI1845" s="136">
        <v>0</v>
      </c>
      <c r="CJ1845" s="203"/>
      <c r="CK1845" s="201"/>
      <c r="CL1845" s="74" t="s">
        <v>786</v>
      </c>
      <c r="CM1845" s="110"/>
      <c r="CN1845" s="110"/>
    </row>
    <row r="1846" spans="1:92" ht="14.5" customHeight="1">
      <c r="A1846" s="74" t="s">
        <v>6468</v>
      </c>
      <c r="B1846" s="129" t="s">
        <v>6190</v>
      </c>
      <c r="C1846" s="130" t="str">
        <f t="shared" si="971"/>
        <v>F.090.01.120</v>
      </c>
      <c r="D1846" s="131" t="s">
        <v>557</v>
      </c>
      <c r="E1846" s="129" t="s">
        <v>957</v>
      </c>
      <c r="F1846" s="132" t="s">
        <v>6469</v>
      </c>
      <c r="G1846" s="132">
        <v>0.1808901903114</v>
      </c>
      <c r="H1846" s="348">
        <f t="shared" si="972"/>
        <v>0.1808901903114</v>
      </c>
      <c r="I1846" s="74"/>
      <c r="J1846" s="132">
        <v>8.6098911000000004E-4</v>
      </c>
      <c r="K1846" s="132">
        <v>-2.5794020900000002E-3</v>
      </c>
      <c r="L1846" s="300">
        <v>-1.7864467085999998E-3</v>
      </c>
      <c r="M1846" s="132">
        <v>0.18439505</v>
      </c>
      <c r="N1846" s="132">
        <v>-4.5333908999999999E-3</v>
      </c>
      <c r="O1846" s="132">
        <v>2.6249137999999998E-3</v>
      </c>
      <c r="P1846" s="132">
        <v>2.0622389E-3</v>
      </c>
      <c r="Q1846" s="132">
        <v>-9.8219505999999992E-4</v>
      </c>
      <c r="R1846" s="132">
        <v>-1.1699902E-4</v>
      </c>
      <c r="S1846" s="132">
        <v>-1.0205570999999999E-4</v>
      </c>
      <c r="T1846" s="132">
        <v>-6.7092498999999999E-4</v>
      </c>
      <c r="U1846" s="132">
        <v>-2.4071699000000001E-4</v>
      </c>
      <c r="V1846" s="132">
        <v>0</v>
      </c>
      <c r="W1846" s="132">
        <v>-1.5406383999999999E-3</v>
      </c>
      <c r="X1846" s="304">
        <v>-5.0913186000000004E-6</v>
      </c>
      <c r="Y1846" s="132">
        <v>0</v>
      </c>
      <c r="Z1846" s="132">
        <v>0</v>
      </c>
      <c r="AA1846" s="74"/>
      <c r="AB1846" s="301">
        <v>1.386428947368421</v>
      </c>
      <c r="AC1846" s="338">
        <f t="shared" si="973"/>
        <v>1.386428947368421</v>
      </c>
      <c r="AD1846" s="74"/>
      <c r="AE1846" s="136">
        <v>-18.3628</v>
      </c>
      <c r="AF1846" s="136">
        <v>-18.111466</v>
      </c>
      <c r="AG1846" s="136">
        <v>-0.20887179</v>
      </c>
      <c r="AH1846" s="136">
        <v>0</v>
      </c>
      <c r="AI1846" s="136">
        <v>0</v>
      </c>
      <c r="AJ1846" s="136">
        <v>-2.0911996E-3</v>
      </c>
      <c r="AK1846" s="136">
        <v>-4.0371179E-2</v>
      </c>
      <c r="AL1846" s="74"/>
      <c r="AM1846" s="133">
        <v>2.0037669000000001E-2</v>
      </c>
      <c r="AN1846" s="340">
        <f t="shared" si="967"/>
        <v>2.0037669000000001E-2</v>
      </c>
      <c r="AP1846" s="133">
        <v>1.9921347999999998E-2</v>
      </c>
      <c r="AQ1846" s="133">
        <v>1.0247851000000001E-3</v>
      </c>
      <c r="AR1846" s="133">
        <v>-9.0846418000000003E-4</v>
      </c>
      <c r="AS1846" s="134">
        <v>1.194325481515E-6</v>
      </c>
      <c r="AT1846" s="135">
        <v>3.7898855870047604E-9</v>
      </c>
      <c r="AU1846" s="135">
        <v>-0.127235877606</v>
      </c>
      <c r="AV1846" s="302">
        <v>1.267955E-6</v>
      </c>
      <c r="AW1846" s="302">
        <v>3.8250338000000004E-9</v>
      </c>
      <c r="AX1846" s="302">
        <v>1.0453548E-13</v>
      </c>
      <c r="AY1846" s="302">
        <v>-8.2081155000000004E-11</v>
      </c>
      <c r="AZ1846" s="302">
        <v>-1.066274E-11</v>
      </c>
      <c r="BA1846" s="302">
        <v>3.0661943000000002E-10</v>
      </c>
      <c r="BB1846" s="302">
        <v>-7.2080436000000001E-8</v>
      </c>
      <c r="BC1846" s="302">
        <v>4.0595315999999998E-11</v>
      </c>
      <c r="BD1846" s="302">
        <v>-6.9127157999999999E-11</v>
      </c>
      <c r="BE1846" s="302">
        <v>-1.1969713999999999E-13</v>
      </c>
      <c r="BF1846" s="302">
        <v>-6.1398823999999997E-16</v>
      </c>
      <c r="BG1846" s="302">
        <v>-2.5365064000000002E-13</v>
      </c>
      <c r="BH1846" s="302">
        <v>-1.4654627999999999E-14</v>
      </c>
      <c r="BI1846" s="302">
        <v>-1.1075979E-14</v>
      </c>
      <c r="BJ1846" s="302">
        <v>-1.2743650000000001E-9</v>
      </c>
      <c r="BK1846" s="302">
        <v>-4.8859301999999998E-10</v>
      </c>
      <c r="BL1846" s="302">
        <v>-6.3212141000000002E-12</v>
      </c>
      <c r="BM1846" s="302">
        <v>-1.1327606E-5</v>
      </c>
      <c r="BN1846" s="303">
        <v>-0.12722454999999999</v>
      </c>
      <c r="BO1846" s="303">
        <v>0</v>
      </c>
      <c r="BP1846" s="303">
        <v>0</v>
      </c>
      <c r="BQ1846" s="303">
        <v>0</v>
      </c>
      <c r="BR1846" s="74"/>
      <c r="BS1846" s="144">
        <v>1.5989097000000001E-5</v>
      </c>
      <c r="BT1846" s="144">
        <v>-3.6680944000000002E-7</v>
      </c>
      <c r="BU1846" s="144">
        <v>3.8657317E-5</v>
      </c>
      <c r="BV1846" s="144">
        <v>-7.8993940999999997E-8</v>
      </c>
      <c r="BW1846" s="144">
        <v>-1.3451151E-6</v>
      </c>
      <c r="BX1846" s="144">
        <v>2.1759189000000001E-7</v>
      </c>
      <c r="BY1846" s="144">
        <v>-1.5355308999999999E-10</v>
      </c>
      <c r="BZ1846" s="144">
        <v>3.2216585000000001E-7</v>
      </c>
      <c r="CA1846" s="144">
        <v>-1.5700445000000001E-7</v>
      </c>
      <c r="CB1846" s="144">
        <v>-6.7530860000000006E-8</v>
      </c>
      <c r="CC1846" s="144">
        <v>-8.0143887999999997E-8</v>
      </c>
      <c r="CD1846" s="144">
        <v>-4.5953707999999999E-9</v>
      </c>
      <c r="CE1846" s="144">
        <v>-1.4146913E-9</v>
      </c>
      <c r="CF1846" s="144">
        <v>1.1492131E-7</v>
      </c>
      <c r="CG1846" s="144">
        <v>-2.1165064999999999E-5</v>
      </c>
      <c r="CH1846" s="144">
        <v>-5.6073693999999998E-8</v>
      </c>
      <c r="CI1846" s="136">
        <v>0</v>
      </c>
      <c r="CJ1846" s="203"/>
      <c r="CK1846" s="201"/>
      <c r="CL1846" s="110" t="s">
        <v>6470</v>
      </c>
      <c r="CM1846" s="110"/>
      <c r="CN1846" s="110"/>
    </row>
    <row r="1847" spans="1:92" ht="14.5" customHeight="1">
      <c r="A1847" s="74" t="s">
        <v>6471</v>
      </c>
      <c r="B1847" s="129" t="s">
        <v>6190</v>
      </c>
      <c r="C1847" s="130" t="str">
        <f t="shared" si="971"/>
        <v>F.090.01.121</v>
      </c>
      <c r="D1847" s="131" t="s">
        <v>557</v>
      </c>
      <c r="E1847" s="129" t="s">
        <v>957</v>
      </c>
      <c r="F1847" s="132" t="s">
        <v>6472</v>
      </c>
      <c r="G1847" s="132">
        <v>8.4886840792600005E-2</v>
      </c>
      <c r="H1847" s="348">
        <f t="shared" si="972"/>
        <v>8.4886840792600005E-2</v>
      </c>
      <c r="I1847" s="74"/>
      <c r="J1847" s="132">
        <v>2.2404894690000003E-3</v>
      </c>
      <c r="K1847" s="132">
        <v>4.8688064999999971E-4</v>
      </c>
      <c r="L1847" s="300">
        <v>-1.0746593264000001E-3</v>
      </c>
      <c r="M1847" s="132">
        <v>8.3234130000000003E-2</v>
      </c>
      <c r="N1847" s="132">
        <v>-2.7271180000000002E-3</v>
      </c>
      <c r="O1847" s="132">
        <v>3.6175770999999999E-3</v>
      </c>
      <c r="P1847" s="132">
        <v>2.9532093000000001E-3</v>
      </c>
      <c r="Q1847" s="132">
        <v>-5.9085172000000004E-4</v>
      </c>
      <c r="R1847" s="304">
        <v>-7.0382224000000004E-5</v>
      </c>
      <c r="S1847" s="304">
        <v>-5.1485886999999999E-5</v>
      </c>
      <c r="T1847" s="132">
        <v>-4.0357845000000002E-4</v>
      </c>
      <c r="U1847" s="132">
        <v>-1.4480632E-4</v>
      </c>
      <c r="V1847" s="132">
        <v>0</v>
      </c>
      <c r="W1847" s="132">
        <v>-9.2679025999999997E-4</v>
      </c>
      <c r="X1847" s="304">
        <v>-3.0627464000000001E-6</v>
      </c>
      <c r="Y1847" s="132">
        <v>0</v>
      </c>
      <c r="Z1847" s="132">
        <v>0</v>
      </c>
      <c r="AA1847" s="74"/>
      <c r="AB1847" s="301">
        <v>0.62582052631578944</v>
      </c>
      <c r="AC1847" s="338">
        <f t="shared" si="973"/>
        <v>0.62582052631578944</v>
      </c>
      <c r="AD1847" s="74"/>
      <c r="AE1847" s="136">
        <v>-11.046372</v>
      </c>
      <c r="AF1847" s="136">
        <v>-10.895179000000001</v>
      </c>
      <c r="AG1847" s="136">
        <v>-0.12564944</v>
      </c>
      <c r="AH1847" s="136">
        <v>0</v>
      </c>
      <c r="AI1847" s="136">
        <v>0</v>
      </c>
      <c r="AJ1847" s="136">
        <v>-1.2579872E-3</v>
      </c>
      <c r="AK1847" s="136">
        <v>-2.4285787E-2</v>
      </c>
      <c r="AL1847" s="74"/>
      <c r="AM1847" s="133">
        <v>9.0162808999999997E-3</v>
      </c>
      <c r="AN1847" s="340">
        <f t="shared" si="967"/>
        <v>9.0162808999999997E-3</v>
      </c>
      <c r="AP1847" s="133">
        <v>9.0884107000000006E-3</v>
      </c>
      <c r="AQ1847" s="133">
        <v>4.7436819999999998E-4</v>
      </c>
      <c r="AR1847" s="133">
        <v>-5.4649799000000001E-4</v>
      </c>
      <c r="AS1847" s="134">
        <v>5.4486874787040003E-7</v>
      </c>
      <c r="AT1847" s="135">
        <v>1.7543202477453001E-9</v>
      </c>
      <c r="AU1847" s="135">
        <v>-7.6540334262899995E-2</v>
      </c>
      <c r="AV1847" s="302">
        <v>5.6954166000000004E-7</v>
      </c>
      <c r="AW1847" s="302">
        <v>1.7180280999999999E-9</v>
      </c>
      <c r="AX1847" s="302">
        <v>4.6957083999999997E-14</v>
      </c>
      <c r="AY1847" s="302">
        <v>-4.9376945000000002E-11</v>
      </c>
      <c r="AZ1847" s="302">
        <v>-6.4143045999999997E-12</v>
      </c>
      <c r="BA1847" s="302">
        <v>4.3910855999999999E-10</v>
      </c>
      <c r="BB1847" s="302">
        <v>-2.3995699999999999E-8</v>
      </c>
      <c r="BC1847" s="302">
        <v>6.0520463999999998E-11</v>
      </c>
      <c r="BD1847" s="302">
        <v>-2.0232228000000001E-11</v>
      </c>
      <c r="BE1847" s="302">
        <v>-7.2005308E-14</v>
      </c>
      <c r="BF1847" s="302">
        <v>-3.6935230000000001E-16</v>
      </c>
      <c r="BG1847" s="302">
        <v>-1.5258671000000001E-13</v>
      </c>
      <c r="BH1847" s="302">
        <v>-8.8156747999999999E-15</v>
      </c>
      <c r="BI1847" s="302">
        <v>-6.6628935999999998E-15</v>
      </c>
      <c r="BJ1847" s="302">
        <v>-7.6661019999999996E-10</v>
      </c>
      <c r="BK1847" s="302">
        <v>-2.9391923999999998E-10</v>
      </c>
      <c r="BL1847" s="302">
        <v>-3.8026053999999999E-12</v>
      </c>
      <c r="BM1847" s="302">
        <v>-6.8142628999999998E-6</v>
      </c>
      <c r="BN1847" s="303">
        <v>-7.6533519999999994E-2</v>
      </c>
      <c r="BO1847" s="303">
        <v>0</v>
      </c>
      <c r="BP1847" s="303">
        <v>0</v>
      </c>
      <c r="BQ1847" s="303">
        <v>0</v>
      </c>
      <c r="BR1847" s="74"/>
      <c r="BS1847" s="144">
        <v>4.8606412000000001E-6</v>
      </c>
      <c r="BT1847" s="144">
        <v>1.0389192E-8</v>
      </c>
      <c r="BU1847" s="144">
        <v>1.7449537000000001E-5</v>
      </c>
      <c r="BV1847" s="144">
        <v>-4.7516880000000003E-8</v>
      </c>
      <c r="BW1847" s="144">
        <v>-7.4178646000000005E-7</v>
      </c>
      <c r="BX1847" s="144">
        <v>2.9575584999999998E-7</v>
      </c>
      <c r="BY1847" s="144">
        <v>-9.2371778999999999E-11</v>
      </c>
      <c r="BZ1847" s="144">
        <v>4.4402599999999998E-7</v>
      </c>
      <c r="CA1847" s="144">
        <v>-9.4447989E-8</v>
      </c>
      <c r="CB1847" s="144">
        <v>-3.4068510999999999E-8</v>
      </c>
      <c r="CC1847" s="144">
        <v>-4.8211557000000003E-8</v>
      </c>
      <c r="CD1847" s="144">
        <v>-2.7644028000000002E-9</v>
      </c>
      <c r="CE1847" s="144">
        <v>-8.5102524E-10</v>
      </c>
      <c r="CF1847" s="144">
        <v>3.9651349999999999E-7</v>
      </c>
      <c r="CG1847" s="144">
        <v>-1.2732108999999999E-5</v>
      </c>
      <c r="CH1847" s="144">
        <v>-3.3731831000000003E-8</v>
      </c>
      <c r="CI1847" s="136">
        <v>0</v>
      </c>
      <c r="CJ1847" s="203"/>
      <c r="CK1847" s="201"/>
      <c r="CL1847" s="110" t="s">
        <v>6470</v>
      </c>
      <c r="CM1847" s="110"/>
      <c r="CN1847" s="110"/>
    </row>
    <row r="1848" spans="1:92" ht="14.5" customHeight="1">
      <c r="A1848" s="74" t="s">
        <v>6473</v>
      </c>
      <c r="B1848" s="129" t="s">
        <v>6190</v>
      </c>
      <c r="C1848" s="130" t="str">
        <f t="shared" si="971"/>
        <v>F.090.01.122</v>
      </c>
      <c r="D1848" s="131" t="s">
        <v>557</v>
      </c>
      <c r="E1848" s="129" t="s">
        <v>957</v>
      </c>
      <c r="F1848" s="132" t="s">
        <v>6474</v>
      </c>
      <c r="G1848" s="132">
        <v>1.0120807911286001</v>
      </c>
      <c r="H1848" s="348">
        <f t="shared" si="972"/>
        <v>1.0120807911286001</v>
      </c>
      <c r="I1848" s="74"/>
      <c r="J1848" s="132">
        <v>0.11206291651</v>
      </c>
      <c r="K1848" s="132">
        <v>0.84160807429999995</v>
      </c>
      <c r="L1848" s="300">
        <v>-6.3865468140000001E-4</v>
      </c>
      <c r="M1848" s="132">
        <v>5.9048455E-2</v>
      </c>
      <c r="N1848" s="132">
        <v>-1.6206872000000001E-3</v>
      </c>
      <c r="O1848" s="132">
        <v>2.0066814999999999E-3</v>
      </c>
      <c r="P1848" s="132">
        <v>1.6347484E-3</v>
      </c>
      <c r="Q1848" s="132">
        <v>-3.5113473999999999E-4</v>
      </c>
      <c r="R1848" s="304">
        <v>-4.1827150000000002E-5</v>
      </c>
      <c r="S1848" s="132">
        <v>0.11082113</v>
      </c>
      <c r="T1848" s="132">
        <v>0.84122207999999998</v>
      </c>
      <c r="U1848" s="304">
        <v>-8.6056325000000007E-5</v>
      </c>
      <c r="V1848" s="132">
        <v>0</v>
      </c>
      <c r="W1848" s="132">
        <v>-5.5077820999999995E-4</v>
      </c>
      <c r="X1848" s="304">
        <v>-1.8201463999999999E-6</v>
      </c>
      <c r="Y1848" s="132">
        <v>0</v>
      </c>
      <c r="Z1848" s="132">
        <v>0</v>
      </c>
      <c r="AA1848" s="74"/>
      <c r="AB1848" s="301">
        <v>0.44397334586466164</v>
      </c>
      <c r="AC1848" s="338">
        <f t="shared" si="973"/>
        <v>0.44397334586466164</v>
      </c>
      <c r="AD1848" s="74"/>
      <c r="AE1848" s="136">
        <v>-6.5647010000000003</v>
      </c>
      <c r="AF1848" s="136">
        <v>-6.4748489999999999</v>
      </c>
      <c r="AG1848" s="136">
        <v>-7.4671665999999998E-2</v>
      </c>
      <c r="AH1848" s="136">
        <v>0</v>
      </c>
      <c r="AI1848" s="136">
        <v>0</v>
      </c>
      <c r="AJ1848" s="136">
        <v>-7.4760384000000001E-4</v>
      </c>
      <c r="AK1848" s="136">
        <v>-1.4432696E-2</v>
      </c>
      <c r="AL1848" s="74"/>
      <c r="AM1848" s="133">
        <v>6.5041007999999999E-3</v>
      </c>
      <c r="AN1848" s="340">
        <f t="shared" si="967"/>
        <v>6.5041007999999999E-3</v>
      </c>
      <c r="AP1848" s="133">
        <v>6.4935002999999998E-3</v>
      </c>
      <c r="AQ1848" s="133">
        <v>3.3537641000000001E-4</v>
      </c>
      <c r="AR1848" s="133">
        <v>-3.2477595000000002E-4</v>
      </c>
      <c r="AS1848" s="134">
        <v>3.8929857851740002E-7</v>
      </c>
      <c r="AT1848" s="135">
        <v>1.2402974052720999E-9</v>
      </c>
      <c r="AU1848" s="135">
        <v>-4.5486827619100001E-2</v>
      </c>
      <c r="AV1848" s="302">
        <v>4.0533949999999999E-7</v>
      </c>
      <c r="AW1848" s="302">
        <v>1.2227595999999999E-9</v>
      </c>
      <c r="AX1848" s="302">
        <v>3.3418296000000002E-14</v>
      </c>
      <c r="AY1848" s="302">
        <v>-2.9344013000000002E-11</v>
      </c>
      <c r="AZ1848" s="302">
        <v>-3.8119296000000001E-12</v>
      </c>
      <c r="BA1848" s="302">
        <v>2.4306794999999999E-10</v>
      </c>
      <c r="BB1848" s="302">
        <v>-1.5620575999999999E-8</v>
      </c>
      <c r="BC1848" s="302">
        <v>3.3430675000000003E-11</v>
      </c>
      <c r="BD1848" s="302">
        <v>-1.3523564E-11</v>
      </c>
      <c r="BE1848" s="302">
        <v>-4.2791725999999998E-14</v>
      </c>
      <c r="BF1848" s="302">
        <v>-2.195008E-16</v>
      </c>
      <c r="BG1848" s="302">
        <v>-9.0680104999999998E-14</v>
      </c>
      <c r="BH1848" s="302">
        <v>-5.2390296000000003E-15</v>
      </c>
      <c r="BI1848" s="302">
        <v>-3.9596624999999997E-15</v>
      </c>
      <c r="BJ1848" s="302">
        <v>-4.5558548999999999E-10</v>
      </c>
      <c r="BK1848" s="302">
        <v>-1.7467199999999999E-10</v>
      </c>
      <c r="BL1848" s="302">
        <v>-2.259834E-12</v>
      </c>
      <c r="BM1848" s="302">
        <v>-4.0496191000000004E-6</v>
      </c>
      <c r="BN1848" s="303">
        <v>-4.5482778000000001E-2</v>
      </c>
      <c r="BO1848" s="303">
        <v>0</v>
      </c>
      <c r="BP1848" s="303">
        <v>0</v>
      </c>
      <c r="BQ1848" s="303">
        <v>0</v>
      </c>
      <c r="BR1848" s="74"/>
      <c r="BS1848" s="136">
        <v>1.7674202E-4</v>
      </c>
      <c r="BT1848" s="144">
        <v>-1.0055421E-8</v>
      </c>
      <c r="BU1848" s="144">
        <v>1.2379155E-5</v>
      </c>
      <c r="BV1848" s="144">
        <v>9.8537905999999994E-5</v>
      </c>
      <c r="BW1848" s="144">
        <v>-4.4556639000000002E-7</v>
      </c>
      <c r="BX1848" s="144">
        <v>1.6418311999999999E-7</v>
      </c>
      <c r="BY1848" s="144">
        <v>-5.4895228999999998E-11</v>
      </c>
      <c r="BZ1848" s="144">
        <v>2.4630182000000001E-7</v>
      </c>
      <c r="CA1848" s="144">
        <v>-5.6129090999999998E-8</v>
      </c>
      <c r="CB1848" s="144">
        <v>7.3330987000000004E-5</v>
      </c>
      <c r="CC1848" s="144">
        <v>-2.8651440000000001E-8</v>
      </c>
      <c r="CD1848" s="144">
        <v>-1.6428451000000001E-9</v>
      </c>
      <c r="CE1848" s="144">
        <v>-5.0575213999999995E-10</v>
      </c>
      <c r="CF1848" s="144">
        <v>2.1264597999999999E-7</v>
      </c>
      <c r="CG1848" s="144">
        <v>-7.5665105999999998E-6</v>
      </c>
      <c r="CH1848" s="144">
        <v>-2.0046346000000001E-8</v>
      </c>
      <c r="CI1848" s="136">
        <v>0</v>
      </c>
      <c r="CJ1848" s="203"/>
      <c r="CK1848" s="201"/>
      <c r="CL1848" s="110" t="s">
        <v>6211</v>
      </c>
      <c r="CM1848" s="110"/>
      <c r="CN1848" s="110"/>
    </row>
    <row r="1849" spans="1:92" ht="14.5" customHeight="1">
      <c r="A1849" s="74" t="s">
        <v>6475</v>
      </c>
      <c r="B1849" s="129" t="s">
        <v>6190</v>
      </c>
      <c r="C1849" s="130" t="str">
        <f t="shared" si="971"/>
        <v>F.090.01.123</v>
      </c>
      <c r="D1849" s="131" t="s">
        <v>557</v>
      </c>
      <c r="E1849" s="129" t="s">
        <v>957</v>
      </c>
      <c r="F1849" s="132" t="s">
        <v>6476</v>
      </c>
      <c r="G1849" s="132">
        <v>-9.3993738086599998E-2</v>
      </c>
      <c r="H1849" s="348">
        <f t="shared" si="972"/>
        <v>-9.3993738086599998E-2</v>
      </c>
      <c r="I1849" s="74"/>
      <c r="J1849" s="132">
        <v>2.2307621089999998E-3</v>
      </c>
      <c r="K1849" s="132">
        <v>6.6164911999999957E-4</v>
      </c>
      <c r="L1849" s="300">
        <v>-9.8812831560000014E-4</v>
      </c>
      <c r="M1849" s="132">
        <v>-9.5898021E-2</v>
      </c>
      <c r="N1849" s="132">
        <v>-2.5075318000000002E-3</v>
      </c>
      <c r="O1849" s="132">
        <v>3.5402862999999998E-3</v>
      </c>
      <c r="P1849" s="132">
        <v>2.8952034E-3</v>
      </c>
      <c r="Q1849" s="132">
        <v>-5.4327664000000003E-4</v>
      </c>
      <c r="R1849" s="304">
        <v>-6.4715083999999996E-5</v>
      </c>
      <c r="S1849" s="304">
        <v>-5.6449566999999999E-5</v>
      </c>
      <c r="T1849" s="132">
        <v>-3.7110537999999999E-4</v>
      </c>
      <c r="U1849" s="132">
        <v>-1.3314659E-4</v>
      </c>
      <c r="V1849" s="132">
        <v>0</v>
      </c>
      <c r="W1849" s="132">
        <v>-8.5216559000000002E-4</v>
      </c>
      <c r="X1849" s="304">
        <v>-2.8161356E-6</v>
      </c>
      <c r="Y1849" s="132">
        <v>0</v>
      </c>
      <c r="Z1849" s="132">
        <v>0</v>
      </c>
      <c r="AA1849" s="74"/>
      <c r="AB1849" s="301">
        <v>-0.72103775187969921</v>
      </c>
      <c r="AC1849" s="338">
        <f t="shared" si="973"/>
        <v>-0.72103775187969921</v>
      </c>
      <c r="AD1849" s="74"/>
      <c r="AE1849" s="136">
        <v>-10.156924</v>
      </c>
      <c r="AF1849" s="136">
        <v>-10.017905000000001</v>
      </c>
      <c r="AG1849" s="136">
        <v>-0.11553221</v>
      </c>
      <c r="AH1849" s="136">
        <v>0</v>
      </c>
      <c r="AI1849" s="136">
        <v>0</v>
      </c>
      <c r="AJ1849" s="136">
        <v>-1.1566948000000001E-3</v>
      </c>
      <c r="AK1849" s="136">
        <v>-2.2330308E-2</v>
      </c>
      <c r="AL1849" s="74"/>
      <c r="AM1849" s="133">
        <v>-1.2723402E-2</v>
      </c>
      <c r="AN1849" s="340">
        <f t="shared" si="967"/>
        <v>-1.2723402E-2</v>
      </c>
      <c r="AP1849" s="133">
        <v>-1.1677102E-2</v>
      </c>
      <c r="AQ1849" s="133">
        <v>-5.4380520999999999E-4</v>
      </c>
      <c r="AR1849" s="133">
        <v>-5.0249425000000001E-4</v>
      </c>
      <c r="AS1849" s="134">
        <v>-7.0006607661709987E-7</v>
      </c>
      <c r="AT1849" s="135">
        <v>-2.0111139359842398E-9</v>
      </c>
      <c r="AU1849" s="135">
        <v>-7.0377346581999997E-2</v>
      </c>
      <c r="AV1849" s="302">
        <v>-6.7943941000000003E-7</v>
      </c>
      <c r="AW1849" s="302">
        <v>-2.0504156999999999E-9</v>
      </c>
      <c r="AX1849" s="302">
        <v>-5.6003642000000002E-14</v>
      </c>
      <c r="AY1849" s="302">
        <v>-4.5401138999999998E-11</v>
      </c>
      <c r="AZ1849" s="302">
        <v>-5.8978281000000002E-12</v>
      </c>
      <c r="BA1849" s="302">
        <v>4.3048449999999998E-10</v>
      </c>
      <c r="BB1849" s="302">
        <v>-2.0030716000000001E-8</v>
      </c>
      <c r="BC1849" s="302">
        <v>5.9436972E-11</v>
      </c>
      <c r="BD1849" s="302">
        <v>-1.6361703E-11</v>
      </c>
      <c r="BE1849" s="302">
        <v>-6.6207478000000002E-14</v>
      </c>
      <c r="BF1849" s="302">
        <v>-3.3961224E-16</v>
      </c>
      <c r="BG1849" s="302">
        <v>-1.4030050999999999E-13</v>
      </c>
      <c r="BH1849" s="302">
        <v>-8.1058412000000006E-15</v>
      </c>
      <c r="BI1849" s="302">
        <v>-6.1264008000000002E-15</v>
      </c>
      <c r="BJ1849" s="302">
        <v>-7.0488313999999998E-10</v>
      </c>
      <c r="BK1849" s="302">
        <v>-2.7025300999999999E-10</v>
      </c>
      <c r="BL1849" s="302">
        <v>-3.4964214999999998E-12</v>
      </c>
      <c r="BM1849" s="302">
        <v>-6.2655819999999997E-6</v>
      </c>
      <c r="BN1849" s="303">
        <v>-7.0371081000000002E-2</v>
      </c>
      <c r="BO1849" s="303">
        <v>0</v>
      </c>
      <c r="BP1849" s="303">
        <v>0</v>
      </c>
      <c r="BQ1849" s="303">
        <v>0</v>
      </c>
      <c r="BR1849" s="74"/>
      <c r="BS1849" s="144">
        <v>-3.1576452E-5</v>
      </c>
      <c r="BT1849" s="144">
        <v>3.3806944999999999E-8</v>
      </c>
      <c r="BU1849" s="144">
        <v>-2.0104445999999999E-5</v>
      </c>
      <c r="BV1849" s="144">
        <v>-4.3693524000000001E-8</v>
      </c>
      <c r="BW1849" s="144">
        <v>-6.7498451999999996E-7</v>
      </c>
      <c r="BX1849" s="144">
        <v>2.8924801000000001E-7</v>
      </c>
      <c r="BY1849" s="144">
        <v>-8.4934051000000003E-11</v>
      </c>
      <c r="BZ1849" s="144">
        <v>4.3454045000000002E-7</v>
      </c>
      <c r="CA1849" s="144">
        <v>-8.6843086E-8</v>
      </c>
      <c r="CB1849" s="144">
        <v>-3.7353007000000003E-8</v>
      </c>
      <c r="CC1849" s="144">
        <v>-4.4329588000000002E-8</v>
      </c>
      <c r="CD1849" s="144">
        <v>-2.5418145000000001E-9</v>
      </c>
      <c r="CE1849" s="144">
        <v>-7.8250113000000001E-10</v>
      </c>
      <c r="CF1849" s="144">
        <v>3.9895331E-7</v>
      </c>
      <c r="CG1849" s="144">
        <v>-1.1706926000000001E-5</v>
      </c>
      <c r="CH1849" s="144">
        <v>-3.1015762000000001E-8</v>
      </c>
      <c r="CI1849" s="136">
        <v>0</v>
      </c>
      <c r="CJ1849" s="203"/>
      <c r="CK1849" s="201"/>
      <c r="CL1849" s="110" t="s">
        <v>6297</v>
      </c>
      <c r="CM1849" s="110"/>
      <c r="CN1849" s="110"/>
    </row>
    <row r="1850" spans="1:92" ht="14.5" customHeight="1">
      <c r="A1850" s="74" t="s">
        <v>6477</v>
      </c>
      <c r="B1850" s="129" t="s">
        <v>6190</v>
      </c>
      <c r="C1850" s="130" t="str">
        <f t="shared" si="971"/>
        <v>F.090.01.124</v>
      </c>
      <c r="D1850" s="131" t="s">
        <v>557</v>
      </c>
      <c r="E1850" s="129" t="s">
        <v>957</v>
      </c>
      <c r="F1850" s="132" t="s">
        <v>6478</v>
      </c>
      <c r="G1850" s="132">
        <v>-0.1642077202783</v>
      </c>
      <c r="H1850" s="348">
        <f t="shared" si="972"/>
        <v>-0.1642077202783</v>
      </c>
      <c r="I1850" s="74"/>
      <c r="J1850" s="132">
        <v>-4.9495746999999994E-4</v>
      </c>
      <c r="K1850" s="132">
        <v>-3.87799022E-3</v>
      </c>
      <c r="L1850" s="300">
        <v>-1.6301325882999999E-3</v>
      </c>
      <c r="M1850" s="132">
        <v>-0.15820464000000001</v>
      </c>
      <c r="N1850" s="132">
        <v>-4.1367191999999997E-3</v>
      </c>
      <c r="O1850" s="132">
        <v>8.7094802999999996E-4</v>
      </c>
      <c r="P1850" s="132">
        <v>6.0118298000000001E-4</v>
      </c>
      <c r="Q1850" s="132">
        <v>-8.9625299999999996E-4</v>
      </c>
      <c r="R1850" s="132">
        <v>-1.0676161000000001E-4</v>
      </c>
      <c r="S1850" s="304">
        <v>-9.3125840000000005E-5</v>
      </c>
      <c r="T1850" s="132">
        <v>-6.1221905000000002E-4</v>
      </c>
      <c r="U1850" s="132">
        <v>-2.1965426E-4</v>
      </c>
      <c r="V1850" s="132">
        <v>0</v>
      </c>
      <c r="W1850" s="132">
        <v>-1.4058325E-3</v>
      </c>
      <c r="X1850" s="304">
        <v>-4.6458283000000002E-6</v>
      </c>
      <c r="Y1850" s="132">
        <v>0</v>
      </c>
      <c r="Z1850" s="132">
        <v>0</v>
      </c>
      <c r="AA1850" s="74"/>
      <c r="AB1850" s="301">
        <v>-1.1895085714285714</v>
      </c>
      <c r="AC1850" s="338">
        <f t="shared" si="973"/>
        <v>-1.1895085714285714</v>
      </c>
      <c r="AD1850" s="74"/>
      <c r="AE1850" s="136">
        <v>-16.756055</v>
      </c>
      <c r="AF1850" s="136">
        <v>-16.526713000000001</v>
      </c>
      <c r="AG1850" s="136">
        <v>-0.19059551</v>
      </c>
      <c r="AH1850" s="136">
        <v>0</v>
      </c>
      <c r="AI1850" s="136">
        <v>0</v>
      </c>
      <c r="AJ1850" s="136">
        <v>-1.9082196E-3</v>
      </c>
      <c r="AK1850" s="136">
        <v>-3.6838701000000001E-2</v>
      </c>
      <c r="AL1850" s="74"/>
      <c r="AM1850" s="133">
        <v>-2.1825681999999999E-2</v>
      </c>
      <c r="AN1850" s="340">
        <f t="shared" si="967"/>
        <v>-2.1825681999999999E-2</v>
      </c>
      <c r="AP1850" s="133">
        <v>-2.0061711999999999E-2</v>
      </c>
      <c r="AQ1850" s="133">
        <v>-9.3499621000000003E-4</v>
      </c>
      <c r="AR1850" s="133">
        <v>-8.2897356999999999E-4</v>
      </c>
      <c r="AS1850" s="134">
        <v>-1.2027405523024002E-6</v>
      </c>
      <c r="AT1850" s="135">
        <v>-3.4578262483822699E-9</v>
      </c>
      <c r="AU1850" s="135">
        <v>-0.11610273643999999</v>
      </c>
      <c r="AV1850" s="302">
        <v>-1.1208831E-6</v>
      </c>
      <c r="AW1850" s="302">
        <v>-3.3826066999999999E-9</v>
      </c>
      <c r="AX1850" s="302">
        <v>-9.2390188999999996E-14</v>
      </c>
      <c r="AY1850" s="302">
        <v>-7.4899054000000004E-11</v>
      </c>
      <c r="AZ1850" s="302">
        <v>-9.7297503999999996E-12</v>
      </c>
      <c r="BA1850" s="302">
        <v>8.9372731999999998E-11</v>
      </c>
      <c r="BB1850" s="302">
        <v>-8.0253497E-8</v>
      </c>
      <c r="BC1850" s="302">
        <v>1.0049975999999999E-11</v>
      </c>
      <c r="BD1850" s="302">
        <v>-7.9044307000000004E-11</v>
      </c>
      <c r="BE1850" s="302">
        <v>-1.0922364E-13</v>
      </c>
      <c r="BF1850" s="302">
        <v>-5.6026426999999998E-16</v>
      </c>
      <c r="BG1850" s="302">
        <v>-2.3145621000000002E-13</v>
      </c>
      <c r="BH1850" s="302">
        <v>-1.3372347999999999E-14</v>
      </c>
      <c r="BI1850" s="302">
        <v>-1.0106831E-14</v>
      </c>
      <c r="BJ1850" s="302">
        <v>-1.1628581000000001E-9</v>
      </c>
      <c r="BK1850" s="302">
        <v>-4.4584113E-10</v>
      </c>
      <c r="BL1850" s="302">
        <v>-5.7681078999999997E-12</v>
      </c>
      <c r="BM1850" s="302">
        <v>-1.0336439999999999E-5</v>
      </c>
      <c r="BN1850" s="303">
        <v>-0.1160924</v>
      </c>
      <c r="BO1850" s="303">
        <v>0</v>
      </c>
      <c r="BP1850" s="303">
        <v>0</v>
      </c>
      <c r="BQ1850" s="303">
        <v>0</v>
      </c>
      <c r="BR1850" s="74"/>
      <c r="BS1850" s="144">
        <v>-5.4629726999999997E-5</v>
      </c>
      <c r="BT1850" s="144">
        <v>-5.0747715000000003E-7</v>
      </c>
      <c r="BU1850" s="144">
        <v>-3.3166656000000002E-5</v>
      </c>
      <c r="BV1850" s="144">
        <v>-7.2081972000000001E-8</v>
      </c>
      <c r="BW1850" s="144">
        <v>-1.2778033999999999E-6</v>
      </c>
      <c r="BX1850" s="144">
        <v>7.5279853000000006E-8</v>
      </c>
      <c r="BY1850" s="144">
        <v>-1.4011719E-10</v>
      </c>
      <c r="BZ1850" s="144">
        <v>1.0687484E-7</v>
      </c>
      <c r="CA1850" s="144">
        <v>-1.4326656E-7</v>
      </c>
      <c r="CB1850" s="144">
        <v>-6.1621909999999999E-8</v>
      </c>
      <c r="CC1850" s="144">
        <v>-7.3131297E-8</v>
      </c>
      <c r="CD1850" s="144">
        <v>-4.1932759000000002E-9</v>
      </c>
      <c r="CE1850" s="144">
        <v>-1.2909057999999999E-9</v>
      </c>
      <c r="CF1850" s="144">
        <v>-1.3992986E-7</v>
      </c>
      <c r="CG1850" s="144">
        <v>-1.9313122E-5</v>
      </c>
      <c r="CH1850" s="144">
        <v>-5.1167246000000003E-8</v>
      </c>
      <c r="CI1850" s="136">
        <v>0</v>
      </c>
      <c r="CJ1850" s="137"/>
      <c r="CK1850" s="206"/>
      <c r="CL1850" s="110" t="s">
        <v>6211</v>
      </c>
      <c r="CM1850" s="110"/>
      <c r="CN1850" s="110"/>
    </row>
    <row r="1851" spans="1:92" ht="14.5" customHeight="1">
      <c r="A1851" s="74" t="s">
        <v>6479</v>
      </c>
      <c r="B1851" s="129" t="s">
        <v>6190</v>
      </c>
      <c r="C1851" s="130" t="str">
        <f t="shared" si="971"/>
        <v>F.090.01.125</v>
      </c>
      <c r="D1851" s="131" t="s">
        <v>557</v>
      </c>
      <c r="E1851" s="129" t="s">
        <v>957</v>
      </c>
      <c r="F1851" s="132" t="s">
        <v>6480</v>
      </c>
      <c r="G1851" s="132">
        <v>-0.1629866108885</v>
      </c>
      <c r="H1851" s="348">
        <f t="shared" si="972"/>
        <v>-0.1629866108885</v>
      </c>
      <c r="I1851" s="74"/>
      <c r="J1851" s="132">
        <v>-4.4755365099999995E-4</v>
      </c>
      <c r="K1851" s="132">
        <v>-3.7990399599999998E-3</v>
      </c>
      <c r="L1851" s="300">
        <v>-1.6189672774999998E-3</v>
      </c>
      <c r="M1851" s="132">
        <v>-0.15712105000000001</v>
      </c>
      <c r="N1851" s="132">
        <v>-4.1083854999999997E-3</v>
      </c>
      <c r="O1851" s="132">
        <v>9.1737131E-4</v>
      </c>
      <c r="P1851" s="132">
        <v>6.4107897999999999E-4</v>
      </c>
      <c r="Q1851" s="132">
        <v>-8.9011427999999997E-4</v>
      </c>
      <c r="R1851" s="132">
        <v>-1.0603036E-4</v>
      </c>
      <c r="S1851" s="304">
        <v>-9.2487990999999995E-5</v>
      </c>
      <c r="T1851" s="132">
        <v>-6.0802576999999995E-4</v>
      </c>
      <c r="U1851" s="132">
        <v>-2.1814976999999999E-4</v>
      </c>
      <c r="V1851" s="132">
        <v>0</v>
      </c>
      <c r="W1851" s="132">
        <v>-1.3962034999999999E-3</v>
      </c>
      <c r="X1851" s="304">
        <v>-4.6140074999999999E-6</v>
      </c>
      <c r="Y1851" s="132">
        <v>0</v>
      </c>
      <c r="Z1851" s="132">
        <v>0</v>
      </c>
      <c r="AA1851" s="74"/>
      <c r="AB1851" s="301">
        <v>-1.1813612781954888</v>
      </c>
      <c r="AC1851" s="338">
        <f t="shared" si="973"/>
        <v>-1.1813612781954888</v>
      </c>
      <c r="AD1851" s="74"/>
      <c r="AE1851" s="136">
        <v>-16.641286999999998</v>
      </c>
      <c r="AF1851" s="136">
        <v>-16.413516000000001</v>
      </c>
      <c r="AG1851" s="136">
        <v>-0.18929006000000001</v>
      </c>
      <c r="AH1851" s="136">
        <v>0</v>
      </c>
      <c r="AI1851" s="136">
        <v>0</v>
      </c>
      <c r="AJ1851" s="136">
        <v>-1.8951496E-3</v>
      </c>
      <c r="AK1851" s="136">
        <v>-3.6586381000000001E-2</v>
      </c>
      <c r="AL1851" s="74"/>
      <c r="AM1851" s="133">
        <v>-2.1667381999999999E-2</v>
      </c>
      <c r="AN1851" s="340">
        <f t="shared" si="967"/>
        <v>-2.1667381999999999E-2</v>
      </c>
      <c r="AP1851" s="133">
        <v>-1.9915893E-2</v>
      </c>
      <c r="AQ1851" s="133">
        <v>-9.2819289000000001E-4</v>
      </c>
      <c r="AR1851" s="133">
        <v>-8.2329566999999996E-4</v>
      </c>
      <c r="AS1851" s="134">
        <v>-1.1939983697652001E-6</v>
      </c>
      <c r="AT1851" s="135">
        <v>-3.4326659738888403E-9</v>
      </c>
      <c r="AU1851" s="135">
        <v>-0.115307515643</v>
      </c>
      <c r="AV1851" s="302">
        <v>-1.1132058000000001E-6</v>
      </c>
      <c r="AW1851" s="302">
        <v>-3.3594380999999999E-9</v>
      </c>
      <c r="AX1851" s="302">
        <v>-9.1757379000000003E-14</v>
      </c>
      <c r="AY1851" s="302">
        <v>-7.4386047E-11</v>
      </c>
      <c r="AZ1851" s="302">
        <v>-9.6631081999999998E-12</v>
      </c>
      <c r="BA1851" s="302">
        <v>9.530511E-11</v>
      </c>
      <c r="BB1851" s="302">
        <v>-7.9206144999999998E-8</v>
      </c>
      <c r="BC1851" s="302">
        <v>1.0908880000000001E-11</v>
      </c>
      <c r="BD1851" s="302">
        <v>-7.7954174999999999E-11</v>
      </c>
      <c r="BE1851" s="302">
        <v>-1.0847553000000001E-13</v>
      </c>
      <c r="BF1851" s="302">
        <v>-5.5642684000000003E-16</v>
      </c>
      <c r="BG1851" s="302">
        <v>-2.2987088999999999E-13</v>
      </c>
      <c r="BH1851" s="302">
        <v>-1.3280757000000001E-14</v>
      </c>
      <c r="BI1851" s="302">
        <v>-1.0037605999999999E-14</v>
      </c>
      <c r="BJ1851" s="302">
        <v>-1.1548932999999999E-9</v>
      </c>
      <c r="BK1851" s="302">
        <v>-4.4278742000000001E-10</v>
      </c>
      <c r="BL1851" s="302">
        <v>-5.7286002999999998E-12</v>
      </c>
      <c r="BM1851" s="302">
        <v>-1.0265643E-5</v>
      </c>
      <c r="BN1851" s="303">
        <v>-0.11529725</v>
      </c>
      <c r="BO1851" s="303">
        <v>0</v>
      </c>
      <c r="BP1851" s="303">
        <v>0</v>
      </c>
      <c r="BQ1851" s="303">
        <v>0</v>
      </c>
      <c r="BR1851" s="74"/>
      <c r="BS1851" s="144">
        <v>-5.4228799999999998E-5</v>
      </c>
      <c r="BT1851" s="144">
        <v>-4.9806351000000003E-7</v>
      </c>
      <c r="BU1851" s="144">
        <v>-3.2939487000000003E-5</v>
      </c>
      <c r="BV1851" s="144">
        <v>-7.1588259000000005E-8</v>
      </c>
      <c r="BW1851" s="144">
        <v>-1.2673196000000001E-6</v>
      </c>
      <c r="BX1851" s="144">
        <v>7.9001037999999999E-8</v>
      </c>
      <c r="BY1851" s="144">
        <v>-1.3915749E-10</v>
      </c>
      <c r="BZ1851" s="144">
        <v>1.1257337E-7</v>
      </c>
      <c r="CA1851" s="144">
        <v>-1.4228527999999999E-7</v>
      </c>
      <c r="CB1851" s="144">
        <v>-6.1199842000000001E-8</v>
      </c>
      <c r="CC1851" s="144">
        <v>-7.2630397999999997E-8</v>
      </c>
      <c r="CD1851" s="144">
        <v>-4.1645547999999999E-9</v>
      </c>
      <c r="CE1851" s="144">
        <v>-1.2820640000000001E-9</v>
      </c>
      <c r="CF1851" s="144">
        <v>-1.3055798E-7</v>
      </c>
      <c r="CG1851" s="144">
        <v>-1.918084E-5</v>
      </c>
      <c r="CH1851" s="144">
        <v>-5.0816784999999999E-8</v>
      </c>
      <c r="CI1851" s="136">
        <v>0</v>
      </c>
      <c r="CL1851" s="110" t="s">
        <v>6211</v>
      </c>
    </row>
    <row r="1852" spans="1:92" ht="14.5" customHeight="1">
      <c r="A1852" s="74" t="s">
        <v>6481</v>
      </c>
      <c r="B1852" s="129" t="s">
        <v>6190</v>
      </c>
      <c r="C1852" s="130" t="str">
        <f t="shared" si="971"/>
        <v>F.090.01.126</v>
      </c>
      <c r="D1852" s="131" t="s">
        <v>557</v>
      </c>
      <c r="E1852" s="129" t="s">
        <v>957</v>
      </c>
      <c r="F1852" s="132" t="s">
        <v>6482</v>
      </c>
      <c r="G1852" s="132">
        <v>-0.15443882539629999</v>
      </c>
      <c r="H1852" s="348">
        <f t="shared" si="972"/>
        <v>-0.15443882539629999</v>
      </c>
      <c r="I1852" s="74"/>
      <c r="J1852" s="132">
        <v>-1.1572692399999996E-4</v>
      </c>
      <c r="K1852" s="132">
        <v>-3.2463881999999999E-3</v>
      </c>
      <c r="L1852" s="300">
        <v>-1.5408102722999999E-3</v>
      </c>
      <c r="M1852" s="132">
        <v>-0.1495359</v>
      </c>
      <c r="N1852" s="132">
        <v>-3.9100495999999998E-3</v>
      </c>
      <c r="O1852" s="132">
        <v>1.2423342E-3</v>
      </c>
      <c r="P1852" s="132">
        <v>9.2035103000000001E-4</v>
      </c>
      <c r="Q1852" s="132">
        <v>-8.4714323999999998E-4</v>
      </c>
      <c r="R1852" s="132">
        <v>-1.0091166E-4</v>
      </c>
      <c r="S1852" s="304">
        <v>-8.8023053999999995E-5</v>
      </c>
      <c r="T1852" s="132">
        <v>-5.7867279999999997E-4</v>
      </c>
      <c r="U1852" s="132">
        <v>-2.0761841E-4</v>
      </c>
      <c r="V1852" s="132">
        <v>0</v>
      </c>
      <c r="W1852" s="132">
        <v>-1.3288006E-3</v>
      </c>
      <c r="X1852" s="304">
        <v>-4.3912622999999998E-6</v>
      </c>
      <c r="Y1852" s="132">
        <v>0</v>
      </c>
      <c r="Z1852" s="132">
        <v>0</v>
      </c>
      <c r="AA1852" s="74"/>
      <c r="AB1852" s="301">
        <v>-1.1243300751879699</v>
      </c>
      <c r="AC1852" s="338">
        <f t="shared" si="973"/>
        <v>-1.1243300751879699</v>
      </c>
      <c r="AD1852" s="74"/>
      <c r="AE1852" s="136">
        <v>-15.837915000000001</v>
      </c>
      <c r="AF1852" s="136">
        <v>-15.621138999999999</v>
      </c>
      <c r="AG1852" s="136">
        <v>-0.18015191999999999</v>
      </c>
      <c r="AH1852" s="136">
        <v>0</v>
      </c>
      <c r="AI1852" s="136">
        <v>0</v>
      </c>
      <c r="AJ1852" s="136">
        <v>-1.8036596E-3</v>
      </c>
      <c r="AK1852" s="136">
        <v>-3.4820141999999998E-2</v>
      </c>
      <c r="AL1852" s="74"/>
      <c r="AM1852" s="133">
        <v>-2.0559278E-2</v>
      </c>
      <c r="AN1852" s="340">
        <f t="shared" si="967"/>
        <v>-2.0559278E-2</v>
      </c>
      <c r="AP1852" s="133">
        <v>-1.8895157999999999E-2</v>
      </c>
      <c r="AQ1852" s="133">
        <v>-8.8056964000000004E-4</v>
      </c>
      <c r="AR1852" s="133">
        <v>-7.8355036000000002E-4</v>
      </c>
      <c r="AS1852" s="134">
        <v>-1.1328031871293997E-6</v>
      </c>
      <c r="AT1852" s="135">
        <v>-3.2565445485866596E-9</v>
      </c>
      <c r="AU1852" s="135">
        <v>-0.1097409500601</v>
      </c>
      <c r="AV1852" s="302">
        <v>-1.0594648E-6</v>
      </c>
      <c r="AW1852" s="302">
        <v>-3.1972584000000001E-9</v>
      </c>
      <c r="AX1852" s="302">
        <v>-8.7327712999999994E-14</v>
      </c>
      <c r="AY1852" s="302">
        <v>-7.0794995999999997E-11</v>
      </c>
      <c r="AZ1852" s="302">
        <v>-9.1966133999999995E-12</v>
      </c>
      <c r="BA1852" s="302">
        <v>1.3683175999999999E-10</v>
      </c>
      <c r="BB1852" s="302">
        <v>-7.1874676000000003E-8</v>
      </c>
      <c r="BC1852" s="302">
        <v>1.6921209999999999E-11</v>
      </c>
      <c r="BD1852" s="302">
        <v>-7.0323249000000004E-11</v>
      </c>
      <c r="BE1852" s="302">
        <v>-1.0323878E-13</v>
      </c>
      <c r="BF1852" s="302">
        <v>-5.2956485999999998E-16</v>
      </c>
      <c r="BG1852" s="302">
        <v>-2.1877368E-13</v>
      </c>
      <c r="BH1852" s="302">
        <v>-1.2639617E-14</v>
      </c>
      <c r="BI1852" s="302">
        <v>-9.5530317999999994E-15</v>
      </c>
      <c r="BJ1852" s="302">
        <v>-1.0991397999999999E-9</v>
      </c>
      <c r="BK1852" s="302">
        <v>-4.2141148000000002E-10</v>
      </c>
      <c r="BL1852" s="302">
        <v>-5.4520472000000004E-12</v>
      </c>
      <c r="BM1852" s="302">
        <v>-9.7700601000000004E-6</v>
      </c>
      <c r="BN1852" s="303">
        <v>-0.10973118</v>
      </c>
      <c r="BO1852" s="303">
        <v>0</v>
      </c>
      <c r="BP1852" s="303">
        <v>0</v>
      </c>
      <c r="BQ1852" s="303">
        <v>0</v>
      </c>
      <c r="BR1852" s="74"/>
      <c r="BS1852" s="144">
        <v>-5.1422314000000002E-5</v>
      </c>
      <c r="BT1852" s="144">
        <v>-4.3216805000000001E-7</v>
      </c>
      <c r="BU1852" s="144">
        <v>-3.1349305000000002E-5</v>
      </c>
      <c r="BV1852" s="144">
        <v>-6.8132274000000006E-8</v>
      </c>
      <c r="BW1852" s="144">
        <v>-1.193933E-6</v>
      </c>
      <c r="BX1852" s="144">
        <v>1.0504934000000001E-7</v>
      </c>
      <c r="BY1852" s="144">
        <v>-1.3243954E-10</v>
      </c>
      <c r="BZ1852" s="144">
        <v>1.524631E-7</v>
      </c>
      <c r="CA1852" s="144">
        <v>-1.3541633999999999E-7</v>
      </c>
      <c r="CB1852" s="144">
        <v>-5.8245366999999998E-8</v>
      </c>
      <c r="CC1852" s="144">
        <v>-6.9124102999999994E-8</v>
      </c>
      <c r="CD1852" s="144">
        <v>-3.9635073000000001E-9</v>
      </c>
      <c r="CE1852" s="144">
        <v>-1.2201712999999999E-9</v>
      </c>
      <c r="CF1852" s="144">
        <v>-6.4954812999999998E-8</v>
      </c>
      <c r="CG1852" s="144">
        <v>-1.8254867999999999E-5</v>
      </c>
      <c r="CH1852" s="144">
        <v>-4.8363560999999998E-8</v>
      </c>
      <c r="CI1852" s="136">
        <v>0</v>
      </c>
      <c r="CL1852" s="110" t="s">
        <v>6211</v>
      </c>
    </row>
    <row r="1853" spans="1:92" ht="14.5" customHeight="1">
      <c r="B1853" s="129" t="s">
        <v>6190</v>
      </c>
      <c r="C1853" s="127" t="s">
        <v>579</v>
      </c>
      <c r="D1853" s="127" t="s">
        <v>580</v>
      </c>
      <c r="G1853" s="74"/>
      <c r="H1853" s="74"/>
      <c r="I1853" s="74"/>
      <c r="J1853" s="74"/>
      <c r="K1853" s="74"/>
      <c r="L1853" s="74"/>
      <c r="M1853" s="74"/>
      <c r="N1853" s="74"/>
      <c r="O1853" s="74"/>
      <c r="P1853" s="74"/>
      <c r="Q1853" s="74"/>
      <c r="R1853" s="74"/>
      <c r="S1853" s="74"/>
      <c r="T1853" s="74"/>
      <c r="U1853" s="74"/>
      <c r="V1853" s="74"/>
      <c r="W1853" s="74"/>
      <c r="X1853" s="74"/>
      <c r="Y1853" s="74"/>
      <c r="Z1853" s="74"/>
      <c r="AA1853" s="74"/>
      <c r="AB1853" s="74"/>
      <c r="AC1853" s="74"/>
      <c r="AD1853" s="74"/>
      <c r="AE1853" s="74"/>
      <c r="AF1853" s="74"/>
      <c r="AG1853" s="74"/>
      <c r="AH1853" s="74"/>
      <c r="AI1853" s="74"/>
      <c r="AJ1853" s="74"/>
      <c r="AK1853" s="74"/>
      <c r="AL1853" s="74"/>
      <c r="AM1853" s="74"/>
      <c r="AN1853" s="74"/>
      <c r="AP1853" s="74"/>
      <c r="AQ1853" s="74"/>
      <c r="AR1853" s="74"/>
      <c r="AS1853" s="74"/>
      <c r="AT1853" s="74"/>
      <c r="AU1853" s="74"/>
      <c r="AV1853" s="74"/>
      <c r="AW1853" s="74"/>
      <c r="AX1853" s="74"/>
      <c r="AY1853" s="74"/>
      <c r="AZ1853" s="74"/>
      <c r="BA1853" s="74"/>
      <c r="BB1853" s="74"/>
      <c r="BC1853" s="74"/>
      <c r="BD1853" s="74"/>
      <c r="BE1853" s="74"/>
      <c r="BF1853" s="74"/>
      <c r="BG1853" s="74"/>
      <c r="BH1853" s="74"/>
      <c r="BI1853" s="74"/>
      <c r="BJ1853" s="74"/>
      <c r="BK1853" s="74"/>
      <c r="BL1853" s="74"/>
      <c r="BM1853" s="74"/>
      <c r="BN1853" s="74"/>
      <c r="BO1853" s="74"/>
      <c r="BP1853" s="74"/>
      <c r="BQ1853" s="74"/>
      <c r="BR1853" s="74"/>
      <c r="BS1853" s="74"/>
      <c r="BT1853" s="74"/>
      <c r="BU1853" s="74"/>
      <c r="BV1853" s="74"/>
      <c r="BW1853" s="74"/>
      <c r="BX1853" s="74"/>
      <c r="BY1853" s="74"/>
      <c r="BZ1853" s="74"/>
      <c r="CA1853" s="74"/>
      <c r="CB1853" s="74"/>
      <c r="CC1853" s="74"/>
      <c r="CD1853" s="74"/>
      <c r="CE1853" s="74"/>
      <c r="CF1853" s="74"/>
      <c r="CG1853" s="74"/>
      <c r="CH1853" s="74"/>
      <c r="CI1853" s="74"/>
      <c r="CJ1853" s="124"/>
      <c r="CK1853" s="152"/>
      <c r="CL1853" s="89"/>
    </row>
    <row r="1854" spans="1:92" ht="14.5" customHeight="1">
      <c r="A1854" s="74" t="s">
        <v>6483</v>
      </c>
      <c r="B1854" s="129" t="s">
        <v>6190</v>
      </c>
      <c r="C1854" s="130" t="str">
        <f>MID(A1854,1,12)</f>
        <v>F.100.01.101</v>
      </c>
      <c r="D1854" s="131" t="s">
        <v>580</v>
      </c>
      <c r="E1854" s="129" t="s">
        <v>957</v>
      </c>
      <c r="F1854" s="132" t="s">
        <v>6484</v>
      </c>
      <c r="G1854" s="132">
        <v>0.16903682595649999</v>
      </c>
      <c r="H1854" s="348">
        <f t="shared" ref="H1854:H1856" si="974">G1854</f>
        <v>0.16903682595649999</v>
      </c>
      <c r="I1854" s="74"/>
      <c r="J1854" s="132">
        <v>3.82971272E-3</v>
      </c>
      <c r="K1854" s="132">
        <v>5.036856900000002E-4</v>
      </c>
      <c r="L1854" s="300">
        <v>-2.0097524534999998E-3</v>
      </c>
      <c r="M1854" s="132">
        <v>0.16671317999999999</v>
      </c>
      <c r="N1854" s="132">
        <v>-5.1000647999999999E-3</v>
      </c>
      <c r="O1854" s="132">
        <v>6.3585411000000001E-3</v>
      </c>
      <c r="P1854" s="132">
        <v>5.1811187E-3</v>
      </c>
      <c r="Q1854" s="132">
        <v>-1.1049694000000001E-3</v>
      </c>
      <c r="R1854" s="132">
        <v>-1.3162389999999999E-4</v>
      </c>
      <c r="S1854" s="132">
        <v>-1.1481268E-4</v>
      </c>
      <c r="T1854" s="132">
        <v>-7.5479061000000003E-4</v>
      </c>
      <c r="U1854" s="132">
        <v>-2.7080662000000003E-4</v>
      </c>
      <c r="V1854" s="132">
        <v>0</v>
      </c>
      <c r="W1854" s="132">
        <v>-1.7332180999999999E-3</v>
      </c>
      <c r="X1854" s="304">
        <v>-5.7277335000000002E-6</v>
      </c>
      <c r="Y1854" s="132">
        <v>0</v>
      </c>
      <c r="Z1854" s="132">
        <v>0</v>
      </c>
      <c r="AA1854" s="74"/>
      <c r="AB1854" s="301">
        <v>1.2534825563909773</v>
      </c>
      <c r="AC1854" s="338">
        <f t="shared" ref="AC1854:AC1856" si="975">AB1854</f>
        <v>1.2534825563909773</v>
      </c>
      <c r="AD1854" s="74"/>
      <c r="AE1854" s="136">
        <v>-20.658149999999999</v>
      </c>
      <c r="AF1854" s="136">
        <v>-20.375399000000002</v>
      </c>
      <c r="AG1854" s="136">
        <v>-0.23498077000000001</v>
      </c>
      <c r="AH1854" s="136">
        <v>0</v>
      </c>
      <c r="AI1854" s="136">
        <v>0</v>
      </c>
      <c r="AJ1854" s="136">
        <v>-2.3525995000000001E-3</v>
      </c>
      <c r="AK1854" s="136">
        <v>-4.5417576000000001E-2</v>
      </c>
      <c r="AL1854" s="74"/>
      <c r="AM1854" s="133">
        <v>1.8142710999999999E-2</v>
      </c>
      <c r="AN1854" s="340">
        <f t="shared" si="967"/>
        <v>1.8142710999999999E-2</v>
      </c>
      <c r="AP1854" s="133">
        <v>1.8217772E-2</v>
      </c>
      <c r="AQ1854" s="133">
        <v>9.4696123999999998E-4</v>
      </c>
      <c r="AR1854" s="133">
        <v>-1.0220222000000001E-3</v>
      </c>
      <c r="AS1854" s="134">
        <v>1.0921925172280001E-6</v>
      </c>
      <c r="AT1854" s="135">
        <v>3.50207558146823E-9</v>
      </c>
      <c r="AU1854" s="135">
        <v>-0.14314036355700002</v>
      </c>
      <c r="AV1854" s="302">
        <v>1.1422492999999999E-6</v>
      </c>
      <c r="AW1854" s="302">
        <v>3.445663E-9</v>
      </c>
      <c r="AX1854" s="302">
        <v>9.4174288000000002E-14</v>
      </c>
      <c r="AY1854" s="302">
        <v>-9.2341298999999995E-11</v>
      </c>
      <c r="AZ1854" s="302">
        <v>-1.1995583E-11</v>
      </c>
      <c r="BA1854" s="302">
        <v>7.7037186000000001E-10</v>
      </c>
      <c r="BB1854" s="302">
        <v>-4.8739490000000001E-8</v>
      </c>
      <c r="BC1854" s="302">
        <v>1.0597723E-10</v>
      </c>
      <c r="BD1854" s="302">
        <v>-4.2097803E-11</v>
      </c>
      <c r="BE1854" s="302">
        <v>-1.3465928000000001E-13</v>
      </c>
      <c r="BF1854" s="302">
        <v>-6.9073677000000005E-16</v>
      </c>
      <c r="BG1854" s="302">
        <v>-2.8535696999999999E-13</v>
      </c>
      <c r="BH1854" s="302">
        <v>-1.6486457000000001E-14</v>
      </c>
      <c r="BI1854" s="302">
        <v>-1.2460475999999999E-14</v>
      </c>
      <c r="BJ1854" s="302">
        <v>-1.4336606E-9</v>
      </c>
      <c r="BK1854" s="302">
        <v>-5.4966715000000005E-10</v>
      </c>
      <c r="BL1854" s="302">
        <v>-7.1113659000000003E-12</v>
      </c>
      <c r="BM1854" s="302">
        <v>-1.2743557E-5</v>
      </c>
      <c r="BN1854" s="303">
        <v>-0.14312762000000001</v>
      </c>
      <c r="BO1854" s="303">
        <v>0</v>
      </c>
      <c r="BP1854" s="303">
        <v>0</v>
      </c>
      <c r="BQ1854" s="303">
        <v>0</v>
      </c>
      <c r="BR1854" s="74"/>
      <c r="BS1854" s="144">
        <v>1.1187568E-5</v>
      </c>
      <c r="BT1854" s="144">
        <v>-2.6677592000000001E-8</v>
      </c>
      <c r="BU1854" s="144">
        <v>3.4950419000000002E-5</v>
      </c>
      <c r="BV1854" s="144">
        <v>-8.8868184000000004E-8</v>
      </c>
      <c r="BW1854" s="144">
        <v>-1.4006839E-6</v>
      </c>
      <c r="BX1854" s="144">
        <v>5.2020310000000003E-7</v>
      </c>
      <c r="BY1854" s="144">
        <v>-1.7274722E-10</v>
      </c>
      <c r="BZ1854" s="144">
        <v>7.8045307E-7</v>
      </c>
      <c r="CA1854" s="144">
        <v>-1.7663001E-7</v>
      </c>
      <c r="CB1854" s="144">
        <v>-7.5972217999999997E-8</v>
      </c>
      <c r="CC1854" s="144">
        <v>-9.0161874000000003E-8</v>
      </c>
      <c r="CD1854" s="144">
        <v>-5.1697922000000001E-9</v>
      </c>
      <c r="CE1854" s="144">
        <v>-1.5915277000000001E-9</v>
      </c>
      <c r="CF1854" s="144">
        <v>6.7620127000000003E-7</v>
      </c>
      <c r="CG1854" s="144">
        <v>-2.3810698E-5</v>
      </c>
      <c r="CH1854" s="144">
        <v>-6.3082906E-8</v>
      </c>
      <c r="CI1854" s="136">
        <v>0</v>
      </c>
      <c r="CJ1854" s="203"/>
      <c r="CK1854" s="201"/>
      <c r="CL1854" s="110" t="s">
        <v>6211</v>
      </c>
      <c r="CM1854" s="110"/>
      <c r="CN1854" s="110"/>
    </row>
    <row r="1855" spans="1:92" ht="14.5" customHeight="1">
      <c r="A1855" s="74" t="s">
        <v>6485</v>
      </c>
      <c r="B1855" s="129" t="s">
        <v>6190</v>
      </c>
      <c r="C1855" s="130" t="str">
        <f>MID(A1855,1,12)</f>
        <v>F.100.01.102</v>
      </c>
      <c r="D1855" s="131" t="s">
        <v>580</v>
      </c>
      <c r="E1855" s="129" t="s">
        <v>957</v>
      </c>
      <c r="F1855" s="132" t="s">
        <v>6486</v>
      </c>
      <c r="G1855" s="132">
        <v>0.18366940209630001</v>
      </c>
      <c r="H1855" s="348">
        <f t="shared" si="974"/>
        <v>0.18366940209630001</v>
      </c>
      <c r="I1855" s="74"/>
      <c r="J1855" s="132">
        <v>3.8210819500000002E-3</v>
      </c>
      <c r="K1855" s="132">
        <v>5.4747596999999988E-4</v>
      </c>
      <c r="L1855" s="300">
        <v>-1.9829558236999999E-3</v>
      </c>
      <c r="M1855" s="132">
        <v>0.18128379999999999</v>
      </c>
      <c r="N1855" s="132">
        <v>-5.0320638999999997E-3</v>
      </c>
      <c r="O1855" s="132">
        <v>6.3242665999999996E-3</v>
      </c>
      <c r="P1855" s="132">
        <v>5.1544692000000001E-3</v>
      </c>
      <c r="Q1855" s="132">
        <v>-1.0902365E-3</v>
      </c>
      <c r="R1855" s="132">
        <v>-1.2986890999999999E-4</v>
      </c>
      <c r="S1855" s="132">
        <v>-1.1328184000000001E-4</v>
      </c>
      <c r="T1855" s="132">
        <v>-7.4472673000000004E-4</v>
      </c>
      <c r="U1855" s="132">
        <v>-2.6719586E-4</v>
      </c>
      <c r="V1855" s="132">
        <v>0</v>
      </c>
      <c r="W1855" s="132">
        <v>-1.7101086000000001E-3</v>
      </c>
      <c r="X1855" s="304">
        <v>-5.6513636999999998E-6</v>
      </c>
      <c r="Y1855" s="132">
        <v>0</v>
      </c>
      <c r="Z1855" s="132">
        <v>0</v>
      </c>
      <c r="AA1855" s="74"/>
      <c r="AB1855" s="301">
        <v>1.3630360902255638</v>
      </c>
      <c r="AC1855" s="338">
        <f t="shared" si="975"/>
        <v>1.3630360902255638</v>
      </c>
      <c r="AD1855" s="74"/>
      <c r="AE1855" s="136">
        <v>-20.382708000000001</v>
      </c>
      <c r="AF1855" s="136">
        <v>-20.103726999999999</v>
      </c>
      <c r="AG1855" s="136">
        <v>-0.23184769</v>
      </c>
      <c r="AH1855" s="136">
        <v>0</v>
      </c>
      <c r="AI1855" s="136">
        <v>0</v>
      </c>
      <c r="AJ1855" s="136">
        <v>-2.3212315000000002E-3</v>
      </c>
      <c r="AK1855" s="136">
        <v>-4.4812008E-2</v>
      </c>
      <c r="AL1855" s="74"/>
      <c r="AM1855" s="133">
        <v>1.9959389000000001E-2</v>
      </c>
      <c r="AN1855" s="340">
        <f t="shared" si="967"/>
        <v>1.9959389000000001E-2</v>
      </c>
      <c r="AP1855" s="133">
        <v>1.9937462999999999E-2</v>
      </c>
      <c r="AQ1855" s="133">
        <v>1.0303216E-3</v>
      </c>
      <c r="AR1855" s="133">
        <v>-1.0083952000000001E-3</v>
      </c>
      <c r="AS1855" s="134">
        <v>1.1952915363960004E-6</v>
      </c>
      <c r="AT1855" s="135">
        <v>3.8103609858990587E-9</v>
      </c>
      <c r="AU1855" s="135">
        <v>-0.14123182364299999</v>
      </c>
      <c r="AV1855" s="302">
        <v>1.2441948000000001E-6</v>
      </c>
      <c r="AW1855" s="302">
        <v>3.7532674999999998E-9</v>
      </c>
      <c r="AX1855" s="302">
        <v>1.0257803E-13</v>
      </c>
      <c r="AY1855" s="302">
        <v>-9.1110082000000005E-11</v>
      </c>
      <c r="AZ1855" s="302">
        <v>-1.1835641999999999E-11</v>
      </c>
      <c r="BA1855" s="302">
        <v>7.6640956999999999E-10</v>
      </c>
      <c r="BB1855" s="302">
        <v>-4.7609843999999997E-8</v>
      </c>
      <c r="BC1855" s="302">
        <v>1.054586E-10</v>
      </c>
      <c r="BD1855" s="302">
        <v>-4.1007485999999999E-11</v>
      </c>
      <c r="BE1855" s="302">
        <v>-1.3286382E-13</v>
      </c>
      <c r="BF1855" s="302">
        <v>-6.8152694000000001E-16</v>
      </c>
      <c r="BG1855" s="302">
        <v>-2.8155220999999999E-13</v>
      </c>
      <c r="BH1855" s="302">
        <v>-1.6266636999999999E-14</v>
      </c>
      <c r="BI1855" s="302">
        <v>-1.2294337000000001E-14</v>
      </c>
      <c r="BJ1855" s="302">
        <v>-1.4145452E-9</v>
      </c>
      <c r="BK1855" s="302">
        <v>-5.4233824999999997E-10</v>
      </c>
      <c r="BL1855" s="302">
        <v>-7.0165476000000003E-12</v>
      </c>
      <c r="BM1855" s="302">
        <v>-1.2573643E-5</v>
      </c>
      <c r="BN1855" s="303">
        <v>-0.14121924999999999</v>
      </c>
      <c r="BO1855" s="303">
        <v>0</v>
      </c>
      <c r="BP1855" s="303">
        <v>0</v>
      </c>
      <c r="BQ1855" s="303">
        <v>0</v>
      </c>
      <c r="BR1855" s="74"/>
      <c r="BS1855" s="144">
        <v>1.4584839E-5</v>
      </c>
      <c r="BT1855" s="144">
        <v>-2.0597507999999999E-8</v>
      </c>
      <c r="BU1855" s="144">
        <v>3.8005062999999998E-5</v>
      </c>
      <c r="BV1855" s="144">
        <v>-8.7683274999999997E-8</v>
      </c>
      <c r="BW1855" s="144">
        <v>-1.3803386E-6</v>
      </c>
      <c r="BX1855" s="144">
        <v>5.1735161000000003E-7</v>
      </c>
      <c r="BY1855" s="144">
        <v>-1.7044392999999999E-10</v>
      </c>
      <c r="BZ1855" s="144">
        <v>7.7624648999999995E-7</v>
      </c>
      <c r="CA1855" s="144">
        <v>-1.7427494000000001E-7</v>
      </c>
      <c r="CB1855" s="144">
        <v>-7.4959255000000002E-8</v>
      </c>
      <c r="CC1855" s="144">
        <v>-8.8959714999999996E-8</v>
      </c>
      <c r="CD1855" s="144">
        <v>-5.1008616000000002E-9</v>
      </c>
      <c r="CE1855" s="144">
        <v>-1.5703073999999999E-9</v>
      </c>
      <c r="CF1855" s="144">
        <v>6.7529636000000005E-7</v>
      </c>
      <c r="CG1855" s="144">
        <v>-2.3493222000000001E-5</v>
      </c>
      <c r="CH1855" s="144">
        <v>-6.2241799999999998E-8</v>
      </c>
      <c r="CI1855" s="136">
        <v>0</v>
      </c>
      <c r="CJ1855" s="203"/>
      <c r="CK1855" s="201"/>
      <c r="CL1855" s="110" t="s">
        <v>6211</v>
      </c>
      <c r="CM1855" s="110"/>
      <c r="CN1855" s="110"/>
    </row>
    <row r="1856" spans="1:92" ht="14.5" customHeight="1">
      <c r="A1856" s="74" t="s">
        <v>6487</v>
      </c>
      <c r="B1856" s="129" t="s">
        <v>6190</v>
      </c>
      <c r="C1856" s="130" t="str">
        <f>MID(A1856,1,12)</f>
        <v>F.100.01.103</v>
      </c>
      <c r="D1856" s="131" t="s">
        <v>580</v>
      </c>
      <c r="E1856" s="129" t="s">
        <v>957</v>
      </c>
      <c r="F1856" s="132" t="s">
        <v>6488</v>
      </c>
      <c r="G1856" s="132">
        <v>0.13573844087699999</v>
      </c>
      <c r="H1856" s="348">
        <f t="shared" si="974"/>
        <v>0.13573844087699999</v>
      </c>
      <c r="I1856" s="74"/>
      <c r="J1856" s="132">
        <v>3.4132774899999999E-3</v>
      </c>
      <c r="K1856" s="132">
        <v>5.0809643000000076E-4</v>
      </c>
      <c r="L1856" s="300">
        <v>-1.7618830429999999E-3</v>
      </c>
      <c r="M1856" s="132">
        <v>0.13357895</v>
      </c>
      <c r="N1856" s="132">
        <v>-4.4710567999999996E-3</v>
      </c>
      <c r="O1856" s="132">
        <v>5.6408530000000004E-3</v>
      </c>
      <c r="P1856" s="132">
        <v>4.5980101000000001E-3</v>
      </c>
      <c r="Q1856" s="132">
        <v>-9.6868987999999996E-4</v>
      </c>
      <c r="R1856" s="132">
        <v>-1.1539028E-4</v>
      </c>
      <c r="S1856" s="132">
        <v>-1.0065245E-4</v>
      </c>
      <c r="T1856" s="132">
        <v>-6.6169977000000004E-4</v>
      </c>
      <c r="U1856" s="132">
        <v>-2.3740712999999999E-4</v>
      </c>
      <c r="V1856" s="132">
        <v>0</v>
      </c>
      <c r="W1856" s="132">
        <v>-1.5194545999999999E-3</v>
      </c>
      <c r="X1856" s="304">
        <v>-5.0213130000000003E-6</v>
      </c>
      <c r="Y1856" s="132">
        <v>0</v>
      </c>
      <c r="Z1856" s="132">
        <v>0</v>
      </c>
      <c r="AA1856" s="74"/>
      <c r="AB1856" s="301">
        <v>1.004353007518797</v>
      </c>
      <c r="AC1856" s="338">
        <f t="shared" si="975"/>
        <v>1.004353007518797</v>
      </c>
      <c r="AD1856" s="74"/>
      <c r="AE1856" s="136">
        <v>-18.110310999999999</v>
      </c>
      <c r="AF1856" s="136">
        <v>-17.862432999999999</v>
      </c>
      <c r="AG1856" s="136">
        <v>-0.20599981000000001</v>
      </c>
      <c r="AH1856" s="136">
        <v>0</v>
      </c>
      <c r="AI1856" s="136">
        <v>0</v>
      </c>
      <c r="AJ1856" s="136">
        <v>-2.0624456000000002E-3</v>
      </c>
      <c r="AK1856" s="136">
        <v>-3.9816074999999999E-2</v>
      </c>
      <c r="AL1856" s="74"/>
      <c r="AM1856" s="133">
        <v>1.4381437E-2</v>
      </c>
      <c r="AN1856" s="340">
        <f t="shared" si="967"/>
        <v>1.4381437E-2</v>
      </c>
      <c r="AP1856" s="133">
        <v>1.4518309E-2</v>
      </c>
      <c r="AQ1856" s="133">
        <v>7.5910134000000003E-4</v>
      </c>
      <c r="AR1856" s="133">
        <v>-8.9597280000000004E-4</v>
      </c>
      <c r="AS1856" s="134">
        <v>8.7040220463400004E-7</v>
      </c>
      <c r="AT1856" s="135">
        <v>2.8073274716520995E-9</v>
      </c>
      <c r="AU1856" s="135">
        <v>-0.125486381851</v>
      </c>
      <c r="AV1856" s="302">
        <v>9.1364498000000003E-7</v>
      </c>
      <c r="AW1856" s="302">
        <v>2.7560045999999998E-9</v>
      </c>
      <c r="AX1856" s="302">
        <v>7.5327659000000004E-14</v>
      </c>
      <c r="AY1856" s="302">
        <v>-8.0952539000000001E-11</v>
      </c>
      <c r="AZ1856" s="302">
        <v>-1.0516127E-11</v>
      </c>
      <c r="BA1856" s="302">
        <v>6.8367066000000002E-10</v>
      </c>
      <c r="BB1856" s="302">
        <v>-4.2096259999999999E-8</v>
      </c>
      <c r="BC1856" s="302">
        <v>9.4084904999999994E-11</v>
      </c>
      <c r="BD1856" s="302">
        <v>-3.6208867000000002E-11</v>
      </c>
      <c r="BE1856" s="302">
        <v>-1.1805130000000001E-13</v>
      </c>
      <c r="BF1856" s="302">
        <v>-6.055459E-16</v>
      </c>
      <c r="BG1856" s="302">
        <v>-2.5016295E-13</v>
      </c>
      <c r="BH1856" s="302">
        <v>-1.4453127E-14</v>
      </c>
      <c r="BI1856" s="302">
        <v>-1.0923684E-14</v>
      </c>
      <c r="BJ1856" s="302">
        <v>-1.2568424999999999E-9</v>
      </c>
      <c r="BK1856" s="302">
        <v>-4.8187486000000005E-10</v>
      </c>
      <c r="BL1856" s="302">
        <v>-6.2342973999999999E-12</v>
      </c>
      <c r="BM1856" s="302">
        <v>-1.1171851E-5</v>
      </c>
      <c r="BN1856" s="303">
        <v>-0.12547521</v>
      </c>
      <c r="BO1856" s="303">
        <v>0</v>
      </c>
      <c r="BP1856" s="303">
        <v>0</v>
      </c>
      <c r="BQ1856" s="303">
        <v>0</v>
      </c>
      <c r="BR1856" s="74"/>
      <c r="BS1856" s="144">
        <v>7.2059000999999998E-6</v>
      </c>
      <c r="BT1856" s="144">
        <v>-1.5846581999999999E-8</v>
      </c>
      <c r="BU1856" s="144">
        <v>2.8004026999999999E-5</v>
      </c>
      <c r="BV1856" s="144">
        <v>-7.7907775000000003E-8</v>
      </c>
      <c r="BW1856" s="144">
        <v>-1.2257336000000001E-6</v>
      </c>
      <c r="BX1856" s="144">
        <v>4.6142531999999999E-7</v>
      </c>
      <c r="BY1856" s="144">
        <v>-1.5144173E-10</v>
      </c>
      <c r="BZ1856" s="144">
        <v>6.9236378999999997E-7</v>
      </c>
      <c r="CA1856" s="144">
        <v>-1.5484564E-7</v>
      </c>
      <c r="CB1856" s="144">
        <v>-6.6602311000000006E-8</v>
      </c>
      <c r="CC1856" s="144">
        <v>-7.9041909000000001E-8</v>
      </c>
      <c r="CD1856" s="144">
        <v>-4.5321844999999997E-9</v>
      </c>
      <c r="CE1856" s="144">
        <v>-1.3952393E-9</v>
      </c>
      <c r="CF1856" s="144">
        <v>6.0348794E-7</v>
      </c>
      <c r="CG1856" s="144">
        <v>-2.0874045E-5</v>
      </c>
      <c r="CH1856" s="144">
        <v>-5.5302681000000003E-8</v>
      </c>
      <c r="CI1856" s="136">
        <v>0</v>
      </c>
      <c r="CJ1856" s="203"/>
      <c r="CK1856" s="201"/>
      <c r="CL1856" s="110" t="s">
        <v>6211</v>
      </c>
      <c r="CM1856" s="110"/>
      <c r="CN1856" s="110"/>
    </row>
    <row r="1857" spans="1:92" ht="14.5" customHeight="1">
      <c r="B1857" s="129" t="s">
        <v>6190</v>
      </c>
      <c r="C1857" s="127" t="s">
        <v>6489</v>
      </c>
      <c r="D1857" s="127" t="s">
        <v>6490</v>
      </c>
      <c r="G1857" s="74"/>
      <c r="H1857" s="74"/>
      <c r="I1857" s="74"/>
      <c r="J1857" s="74"/>
      <c r="K1857" s="74"/>
      <c r="L1857" s="74"/>
      <c r="M1857" s="74"/>
      <c r="N1857" s="74"/>
      <c r="O1857" s="74"/>
      <c r="P1857" s="74"/>
      <c r="Q1857" s="74"/>
      <c r="R1857" s="74"/>
      <c r="S1857" s="74"/>
      <c r="T1857" s="74"/>
      <c r="U1857" s="74"/>
      <c r="V1857" s="74"/>
      <c r="W1857" s="74"/>
      <c r="X1857" s="74"/>
      <c r="Y1857" s="74"/>
      <c r="Z1857" s="74"/>
      <c r="AA1857" s="74"/>
      <c r="AB1857" s="74"/>
      <c r="AC1857" s="74"/>
      <c r="AD1857" s="74"/>
      <c r="AE1857" s="74"/>
      <c r="AF1857" s="74"/>
      <c r="AG1857" s="74"/>
      <c r="AH1857" s="74"/>
      <c r="AI1857" s="74"/>
      <c r="AJ1857" s="74"/>
      <c r="AK1857" s="74"/>
      <c r="AL1857" s="74"/>
      <c r="AM1857" s="74"/>
      <c r="AN1857" s="74"/>
      <c r="AP1857" s="74"/>
      <c r="AQ1857" s="74"/>
      <c r="AR1857" s="74"/>
      <c r="AS1857" s="74"/>
      <c r="AT1857" s="74"/>
      <c r="AU1857" s="74"/>
      <c r="AV1857" s="74"/>
      <c r="AW1857" s="74"/>
      <c r="AX1857" s="74"/>
      <c r="AY1857" s="74"/>
      <c r="AZ1857" s="74"/>
      <c r="BA1857" s="74"/>
      <c r="BB1857" s="74"/>
      <c r="BC1857" s="74"/>
      <c r="BD1857" s="74"/>
      <c r="BE1857" s="74"/>
      <c r="BF1857" s="74"/>
      <c r="BG1857" s="74"/>
      <c r="BH1857" s="74"/>
      <c r="BI1857" s="74"/>
      <c r="BJ1857" s="74"/>
      <c r="BK1857" s="74"/>
      <c r="BL1857" s="74"/>
      <c r="BM1857" s="74"/>
      <c r="BN1857" s="74"/>
      <c r="BO1857" s="74"/>
      <c r="BP1857" s="74"/>
      <c r="BQ1857" s="74"/>
      <c r="BR1857" s="74"/>
      <c r="BS1857" s="74"/>
      <c r="BT1857" s="74"/>
      <c r="BU1857" s="74"/>
      <c r="BV1857" s="74"/>
      <c r="BW1857" s="74"/>
      <c r="BX1857" s="74"/>
      <c r="BY1857" s="74"/>
      <c r="BZ1857" s="74"/>
      <c r="CA1857" s="74"/>
      <c r="CB1857" s="74"/>
      <c r="CC1857" s="74"/>
      <c r="CD1857" s="74"/>
      <c r="CE1857" s="74"/>
      <c r="CF1857" s="74"/>
      <c r="CG1857" s="74"/>
      <c r="CH1857" s="74"/>
      <c r="CI1857" s="74"/>
      <c r="CJ1857" s="124"/>
      <c r="CK1857" s="202"/>
      <c r="CL1857" s="110"/>
      <c r="CM1857" s="110"/>
      <c r="CN1857" s="110"/>
    </row>
    <row r="1858" spans="1:92" ht="14.5" customHeight="1">
      <c r="A1858" s="74" t="s">
        <v>6491</v>
      </c>
      <c r="B1858" s="129" t="s">
        <v>6190</v>
      </c>
      <c r="C1858" s="130" t="str">
        <f t="shared" ref="C1858:C1874" si="976">MID(A1858,1,12)</f>
        <v>F.104.01.101</v>
      </c>
      <c r="D1858" s="131" t="s">
        <v>6490</v>
      </c>
      <c r="E1858" s="129" t="s">
        <v>957</v>
      </c>
      <c r="F1858" s="132" t="s">
        <v>6493</v>
      </c>
      <c r="G1858" s="132">
        <v>0.1912924234882</v>
      </c>
      <c r="H1858" s="348">
        <f t="shared" ref="H1858:H1874" si="977">G1858</f>
        <v>0.1912924234882</v>
      </c>
      <c r="I1858" s="74"/>
      <c r="J1858" s="132">
        <v>3.8719511799999995E-3</v>
      </c>
      <c r="K1858" s="132">
        <v>5.449508800000006E-4</v>
      </c>
      <c r="L1858" s="300">
        <v>-2.0142185717999996E-3</v>
      </c>
      <c r="M1858" s="132">
        <v>0.18888974</v>
      </c>
      <c r="N1858" s="132">
        <v>-5.1113981999999997E-3</v>
      </c>
      <c r="O1858" s="132">
        <v>6.4128170000000003E-3</v>
      </c>
      <c r="P1858" s="132">
        <v>5.2263602999999999E-3</v>
      </c>
      <c r="Q1858" s="132">
        <v>-1.1074249E-3</v>
      </c>
      <c r="R1858" s="132">
        <v>-1.3191639999999999E-4</v>
      </c>
      <c r="S1858" s="132">
        <v>-1.1506782E-4</v>
      </c>
      <c r="T1858" s="132">
        <v>-7.5646792000000004E-4</v>
      </c>
      <c r="U1858" s="132">
        <v>-2.7140840999999999E-4</v>
      </c>
      <c r="V1858" s="132">
        <v>0</v>
      </c>
      <c r="W1858" s="132">
        <v>-1.7370697E-3</v>
      </c>
      <c r="X1858" s="304">
        <v>-5.7404617999999998E-6</v>
      </c>
      <c r="Y1858" s="132">
        <v>0</v>
      </c>
      <c r="Z1858" s="132">
        <v>0</v>
      </c>
      <c r="AA1858" s="74"/>
      <c r="AB1858" s="301">
        <v>1.4202236090225564</v>
      </c>
      <c r="AC1858" s="338">
        <f t="shared" ref="AC1858:AC1874" si="978">AB1858</f>
        <v>1.4202236090225564</v>
      </c>
      <c r="AD1858" s="74"/>
      <c r="AE1858" s="136">
        <v>-20.704056999999999</v>
      </c>
      <c r="AF1858" s="136">
        <v>-20.420677999999999</v>
      </c>
      <c r="AG1858" s="136">
        <v>-0.23550294999999999</v>
      </c>
      <c r="AH1858" s="136">
        <v>0</v>
      </c>
      <c r="AI1858" s="136">
        <v>0</v>
      </c>
      <c r="AJ1858" s="136">
        <v>-2.3578275E-3</v>
      </c>
      <c r="AK1858" s="136">
        <v>-4.5518504000000001E-2</v>
      </c>
      <c r="AL1858" s="74"/>
      <c r="AM1858" s="133">
        <v>2.0851791000000001E-2</v>
      </c>
      <c r="AN1858" s="340">
        <f t="shared" si="967"/>
        <v>2.0851791000000001E-2</v>
      </c>
      <c r="AP1858" s="133">
        <v>2.0802575E-2</v>
      </c>
      <c r="AQ1858" s="133">
        <v>1.0735090000000001E-3</v>
      </c>
      <c r="AR1858" s="133">
        <v>-1.0242934E-3</v>
      </c>
      <c r="AS1858" s="134">
        <v>1.2471567640389999E-6</v>
      </c>
      <c r="AT1858" s="135">
        <v>3.9700775181092592E-9</v>
      </c>
      <c r="AU1858" s="135">
        <v>-0.14345845187599998</v>
      </c>
      <c r="AV1858" s="302">
        <v>1.2969384E-6</v>
      </c>
      <c r="AW1858" s="302">
        <v>3.9123956000000001E-9</v>
      </c>
      <c r="AX1858" s="302">
        <v>1.0692616E-13</v>
      </c>
      <c r="AY1858" s="302">
        <v>-9.2546502000000003E-11</v>
      </c>
      <c r="AZ1858" s="302">
        <v>-1.2022238999999999E-11</v>
      </c>
      <c r="BA1858" s="302">
        <v>7.7709891000000004E-10</v>
      </c>
      <c r="BB1858" s="302">
        <v>-4.8466431E-8</v>
      </c>
      <c r="BC1858" s="302">
        <v>1.0692367E-10</v>
      </c>
      <c r="BD1858" s="302">
        <v>-4.1770855999999998E-11</v>
      </c>
      <c r="BE1858" s="302">
        <v>-1.3495852E-13</v>
      </c>
      <c r="BF1858" s="302">
        <v>-6.9227173999999999E-16</v>
      </c>
      <c r="BG1858" s="302">
        <v>-2.8599110000000001E-13</v>
      </c>
      <c r="BH1858" s="302">
        <v>-1.6523093E-14</v>
      </c>
      <c r="BI1858" s="302">
        <v>-1.2488165999999999E-14</v>
      </c>
      <c r="BJ1858" s="302">
        <v>-1.4368465E-9</v>
      </c>
      <c r="BK1858" s="302">
        <v>-5.5088863000000005E-10</v>
      </c>
      <c r="BL1858" s="302">
        <v>-7.1271689000000004E-12</v>
      </c>
      <c r="BM1858" s="302">
        <v>-1.2771876E-5</v>
      </c>
      <c r="BN1858" s="303">
        <v>-0.14344567999999999</v>
      </c>
      <c r="BO1858" s="303">
        <v>0</v>
      </c>
      <c r="BP1858" s="303">
        <v>0</v>
      </c>
      <c r="BQ1858" s="303">
        <v>0</v>
      </c>
      <c r="BR1858" s="74"/>
      <c r="BS1858" s="144">
        <v>1.5804444000000001E-5</v>
      </c>
      <c r="BT1858" s="144">
        <v>-2.2186725E-8</v>
      </c>
      <c r="BU1858" s="144">
        <v>3.9599603000000001E-5</v>
      </c>
      <c r="BV1858" s="144">
        <v>-8.9065669000000002E-8</v>
      </c>
      <c r="BW1858" s="144">
        <v>-1.4024695E-6</v>
      </c>
      <c r="BX1858" s="144">
        <v>5.246058E-7</v>
      </c>
      <c r="BY1858" s="144">
        <v>-1.7313111000000001E-10</v>
      </c>
      <c r="BZ1858" s="144">
        <v>7.8711518999999999E-7</v>
      </c>
      <c r="CA1858" s="144">
        <v>-1.7702251999999999E-7</v>
      </c>
      <c r="CB1858" s="144">
        <v>-7.6141044999999998E-8</v>
      </c>
      <c r="CC1858" s="144">
        <v>-9.0362232999999997E-8</v>
      </c>
      <c r="CD1858" s="144">
        <v>-5.1812806000000003E-9</v>
      </c>
      <c r="CE1858" s="144">
        <v>-1.5950645000000001E-9</v>
      </c>
      <c r="CF1858" s="144">
        <v>6.8415122999999996E-7</v>
      </c>
      <c r="CG1858" s="144">
        <v>-2.386361E-5</v>
      </c>
      <c r="CH1858" s="144">
        <v>-6.3223090000000005E-8</v>
      </c>
      <c r="CI1858" s="136">
        <v>0</v>
      </c>
      <c r="CJ1858" s="203"/>
      <c r="CK1858" s="201"/>
      <c r="CL1858" s="110" t="s">
        <v>6211</v>
      </c>
      <c r="CM1858" s="110"/>
      <c r="CN1858" s="110"/>
    </row>
    <row r="1859" spans="1:92" ht="14.5" customHeight="1">
      <c r="A1859" s="74" t="s">
        <v>6494</v>
      </c>
      <c r="B1859" s="129" t="s">
        <v>6190</v>
      </c>
      <c r="C1859" s="130" t="str">
        <f t="shared" si="976"/>
        <v>F.104.01.102</v>
      </c>
      <c r="D1859" s="131" t="s">
        <v>6490</v>
      </c>
      <c r="E1859" s="129" t="s">
        <v>957</v>
      </c>
      <c r="F1859" s="132" t="s">
        <v>6496</v>
      </c>
      <c r="G1859" s="132">
        <v>0.14626297830319998</v>
      </c>
      <c r="H1859" s="348">
        <f t="shared" si="977"/>
        <v>0.14626297830319998</v>
      </c>
      <c r="I1859" s="74"/>
      <c r="J1859" s="132">
        <v>3.2212439599999996E-3</v>
      </c>
      <c r="K1859" s="132">
        <v>-6.2603787000000061E-4</v>
      </c>
      <c r="L1859" s="300">
        <v>-2.2107277867999997E-3</v>
      </c>
      <c r="M1859" s="132">
        <v>0.14587849999999999</v>
      </c>
      <c r="N1859" s="132">
        <v>-5.6100712000000004E-3</v>
      </c>
      <c r="O1859" s="132">
        <v>5.8143029999999998E-3</v>
      </c>
      <c r="P1859" s="132">
        <v>4.7077906000000001E-3</v>
      </c>
      <c r="Q1859" s="132">
        <v>-1.2154664E-3</v>
      </c>
      <c r="R1859" s="132">
        <v>-1.4478629E-4</v>
      </c>
      <c r="S1859" s="132">
        <v>-1.2629395E-4</v>
      </c>
      <c r="T1859" s="132">
        <v>-8.3026967000000005E-4</v>
      </c>
      <c r="U1859" s="132">
        <v>-2.9788728000000001E-4</v>
      </c>
      <c r="V1859" s="132">
        <v>0</v>
      </c>
      <c r="W1859" s="132">
        <v>-1.90654E-3</v>
      </c>
      <c r="X1859" s="304">
        <v>-6.3005068000000002E-6</v>
      </c>
      <c r="Y1859" s="132">
        <v>0</v>
      </c>
      <c r="Z1859" s="132">
        <v>0</v>
      </c>
      <c r="AA1859" s="74"/>
      <c r="AB1859" s="301">
        <v>1.096830827067669</v>
      </c>
      <c r="AC1859" s="338">
        <f t="shared" si="978"/>
        <v>1.096830827067669</v>
      </c>
      <c r="AD1859" s="74"/>
      <c r="AE1859" s="136">
        <v>-22.723965</v>
      </c>
      <c r="AF1859" s="136">
        <v>-22.412939000000001</v>
      </c>
      <c r="AG1859" s="136">
        <v>-0.25847884999999998</v>
      </c>
      <c r="AH1859" s="136">
        <v>0</v>
      </c>
      <c r="AI1859" s="136">
        <v>0</v>
      </c>
      <c r="AJ1859" s="136">
        <v>-2.5878594000000002E-3</v>
      </c>
      <c r="AK1859" s="136">
        <v>-4.9959334000000001E-2</v>
      </c>
      <c r="AL1859" s="74"/>
      <c r="AM1859" s="133">
        <v>1.5179936999999999E-2</v>
      </c>
      <c r="AN1859" s="340">
        <f t="shared" si="967"/>
        <v>1.5179936999999999E-2</v>
      </c>
      <c r="AP1859" s="133">
        <v>1.5485011E-2</v>
      </c>
      <c r="AQ1859" s="133">
        <v>8.1915055999999997E-4</v>
      </c>
      <c r="AR1859" s="133">
        <v>-1.1242244E-3</v>
      </c>
      <c r="AS1859" s="134">
        <v>9.2835798891900009E-7</v>
      </c>
      <c r="AT1859" s="135">
        <v>3.0294029680005495E-9</v>
      </c>
      <c r="AU1859" s="135">
        <v>-0.157454397912</v>
      </c>
      <c r="AV1859" s="302">
        <v>9.9477826999999994E-7</v>
      </c>
      <c r="AW1859" s="302">
        <v>3.0006293E-9</v>
      </c>
      <c r="AX1859" s="302">
        <v>8.2018716999999998E-14</v>
      </c>
      <c r="AY1859" s="302">
        <v>-1.0157543E-10</v>
      </c>
      <c r="AZ1859" s="302">
        <v>-1.3195141E-11</v>
      </c>
      <c r="BA1859" s="302">
        <v>6.9998904999999999E-10</v>
      </c>
      <c r="BB1859" s="302">
        <v>-6.4823838999999997E-8</v>
      </c>
      <c r="BC1859" s="302">
        <v>9.5676953999999999E-11</v>
      </c>
      <c r="BD1859" s="302">
        <v>-5.8668182999999994E-11</v>
      </c>
      <c r="BE1859" s="302">
        <v>-1.4812521000000001E-13</v>
      </c>
      <c r="BF1859" s="302">
        <v>-7.5981045000000003E-16</v>
      </c>
      <c r="BG1859" s="302">
        <v>-3.1389267000000003E-13</v>
      </c>
      <c r="BH1859" s="302">
        <v>-1.8135102E-14</v>
      </c>
      <c r="BI1859" s="302">
        <v>-1.3706524E-14</v>
      </c>
      <c r="BJ1859" s="302">
        <v>-1.5770267000000001E-9</v>
      </c>
      <c r="BK1859" s="302">
        <v>-6.0463386000000004E-10</v>
      </c>
      <c r="BL1859" s="302">
        <v>-7.8225024000000004E-12</v>
      </c>
      <c r="BM1859" s="302">
        <v>-1.4017912E-5</v>
      </c>
      <c r="BN1859" s="303">
        <v>-0.15744037999999999</v>
      </c>
      <c r="BO1859" s="303">
        <v>0</v>
      </c>
      <c r="BP1859" s="303">
        <v>0</v>
      </c>
      <c r="BQ1859" s="303">
        <v>0</v>
      </c>
      <c r="BR1859" s="74"/>
      <c r="BS1859" s="144">
        <v>3.8408471999999998E-6</v>
      </c>
      <c r="BT1859" s="144">
        <v>-1.6309776E-7</v>
      </c>
      <c r="BU1859" s="144">
        <v>3.0582552999999999E-5</v>
      </c>
      <c r="BV1859" s="144">
        <v>-9.7755001999999998E-8</v>
      </c>
      <c r="BW1859" s="144">
        <v>-1.5797607000000001E-6</v>
      </c>
      <c r="BX1859" s="144">
        <v>4.7678645000000001E-7</v>
      </c>
      <c r="BY1859" s="144">
        <v>-1.9002195000000001E-10</v>
      </c>
      <c r="BZ1859" s="144">
        <v>7.1364561E-7</v>
      </c>
      <c r="CA1859" s="144">
        <v>-1.9429300999999999E-7</v>
      </c>
      <c r="CB1859" s="144">
        <v>-8.3569439999999993E-8</v>
      </c>
      <c r="CC1859" s="144">
        <v>-9.9178060999999999E-8</v>
      </c>
      <c r="CD1859" s="144">
        <v>-5.6867713999999998E-9</v>
      </c>
      <c r="CE1859" s="144">
        <v>-1.7506804999999999E-9</v>
      </c>
      <c r="CF1859" s="144">
        <v>5.5430225999999997E-7</v>
      </c>
      <c r="CG1859" s="144">
        <v>-2.6191768000000001E-5</v>
      </c>
      <c r="CH1859" s="144">
        <v>-6.9391195999999999E-8</v>
      </c>
      <c r="CI1859" s="136">
        <v>0</v>
      </c>
      <c r="CJ1859" s="203"/>
      <c r="CK1859" s="201"/>
      <c r="CL1859" s="110" t="s">
        <v>6211</v>
      </c>
      <c r="CM1859" s="110"/>
      <c r="CN1859" s="110"/>
    </row>
    <row r="1860" spans="1:92" ht="14.5" customHeight="1">
      <c r="A1860" s="74" t="s">
        <v>6497</v>
      </c>
      <c r="B1860" s="129" t="s">
        <v>6190</v>
      </c>
      <c r="C1860" s="130" t="str">
        <f t="shared" si="976"/>
        <v>F.104.01.103</v>
      </c>
      <c r="D1860" s="131" t="s">
        <v>6490</v>
      </c>
      <c r="E1860" s="129" t="s">
        <v>957</v>
      </c>
      <c r="F1860" s="132" t="s">
        <v>6499</v>
      </c>
      <c r="G1860" s="132">
        <v>0.1468935304747</v>
      </c>
      <c r="H1860" s="348">
        <f t="shared" si="977"/>
        <v>0.1468935304747</v>
      </c>
      <c r="I1860" s="74"/>
      <c r="J1860" s="132">
        <v>3.3708113599999999E-3</v>
      </c>
      <c r="K1860" s="132">
        <v>-5.2234770000000018E-4</v>
      </c>
      <c r="L1860" s="300">
        <v>-2.2475731852999998E-3</v>
      </c>
      <c r="M1860" s="132">
        <v>0.14629264</v>
      </c>
      <c r="N1860" s="132">
        <v>-5.7035723999999998E-3</v>
      </c>
      <c r="O1860" s="132">
        <v>6.0253321999999996E-3</v>
      </c>
      <c r="P1860" s="132">
        <v>4.8821337999999997E-3</v>
      </c>
      <c r="Q1860" s="132">
        <v>-1.2357242E-3</v>
      </c>
      <c r="R1860" s="132">
        <v>-1.4719939E-4</v>
      </c>
      <c r="S1860" s="132">
        <v>-1.2839884999999999E-4</v>
      </c>
      <c r="T1860" s="132">
        <v>-8.4410750000000004E-4</v>
      </c>
      <c r="U1860" s="132">
        <v>-3.0285206999999998E-4</v>
      </c>
      <c r="V1860" s="132">
        <v>0</v>
      </c>
      <c r="W1860" s="132">
        <v>-1.9383155999999999E-3</v>
      </c>
      <c r="X1860" s="304">
        <v>-6.4055152999999999E-6</v>
      </c>
      <c r="Y1860" s="132">
        <v>0</v>
      </c>
      <c r="Z1860" s="132">
        <v>0</v>
      </c>
      <c r="AA1860" s="74"/>
      <c r="AB1860" s="301">
        <v>1.0999446616541353</v>
      </c>
      <c r="AC1860" s="338">
        <f t="shared" si="978"/>
        <v>1.0999446616541353</v>
      </c>
      <c r="AD1860" s="74"/>
      <c r="AE1860" s="136">
        <v>-23.102698</v>
      </c>
      <c r="AF1860" s="136">
        <v>-22.786487999999999</v>
      </c>
      <c r="AG1860" s="136">
        <v>-0.26278683000000003</v>
      </c>
      <c r="AH1860" s="136">
        <v>0</v>
      </c>
      <c r="AI1860" s="136">
        <v>0</v>
      </c>
      <c r="AJ1860" s="136">
        <v>-2.6309903999999999E-3</v>
      </c>
      <c r="AK1860" s="136">
        <v>-5.0791989000000003E-2</v>
      </c>
      <c r="AL1860" s="74"/>
      <c r="AM1860" s="133">
        <v>1.5205878000000001E-2</v>
      </c>
      <c r="AN1860" s="340">
        <f t="shared" si="967"/>
        <v>1.5205878000000001E-2</v>
      </c>
      <c r="AP1860" s="133">
        <v>1.5526649999999999E-2</v>
      </c>
      <c r="AQ1860" s="133">
        <v>8.2218948E-4</v>
      </c>
      <c r="AR1860" s="133">
        <v>-1.1429615E-3</v>
      </c>
      <c r="AS1860" s="134">
        <v>9.3085434419999987E-7</v>
      </c>
      <c r="AT1860" s="135">
        <v>3.0406415339810507E-9</v>
      </c>
      <c r="AU1860" s="135">
        <v>-0.16007864154400001</v>
      </c>
      <c r="AV1860" s="302">
        <v>9.9728323999999994E-7</v>
      </c>
      <c r="AW1860" s="302">
        <v>3.0081731000000001E-9</v>
      </c>
      <c r="AX1860" s="302">
        <v>8.2225445E-14</v>
      </c>
      <c r="AY1860" s="302">
        <v>-1.0326835E-10</v>
      </c>
      <c r="AZ1860" s="302">
        <v>-1.341506E-11</v>
      </c>
      <c r="BA1860" s="302">
        <v>7.2591220000000001E-10</v>
      </c>
      <c r="BB1860" s="302">
        <v>-6.4820102999999997E-8</v>
      </c>
      <c r="BC1860" s="302">
        <v>9.9292569000000004E-11</v>
      </c>
      <c r="BD1860" s="302">
        <v>-5.8450619999999998E-11</v>
      </c>
      <c r="BE1860" s="302">
        <v>-1.5059396000000001E-13</v>
      </c>
      <c r="BF1860" s="302">
        <v>-7.7247394999999999E-16</v>
      </c>
      <c r="BG1860" s="302">
        <v>-3.1912420999999999E-13</v>
      </c>
      <c r="BH1860" s="302">
        <v>-1.8437354000000001E-14</v>
      </c>
      <c r="BI1860" s="302">
        <v>-1.3934965999999999E-14</v>
      </c>
      <c r="BJ1860" s="302">
        <v>-1.6033105000000001E-9</v>
      </c>
      <c r="BK1860" s="302">
        <v>-6.1471109000000004E-10</v>
      </c>
      <c r="BL1860" s="302">
        <v>-7.9528774999999993E-12</v>
      </c>
      <c r="BM1860" s="302">
        <v>-1.4251543999999999E-5</v>
      </c>
      <c r="BN1860" s="303">
        <v>-0.16006439</v>
      </c>
      <c r="BO1860" s="303">
        <v>0</v>
      </c>
      <c r="BP1860" s="303">
        <v>0</v>
      </c>
      <c r="BQ1860" s="303">
        <v>0</v>
      </c>
      <c r="BR1860" s="74"/>
      <c r="BS1860" s="144">
        <v>3.5402475999999999E-6</v>
      </c>
      <c r="BT1860" s="144">
        <v>-1.5288114999999999E-7</v>
      </c>
      <c r="BU1860" s="144">
        <v>3.0669375E-5</v>
      </c>
      <c r="BV1860" s="144">
        <v>-9.9384253000000003E-8</v>
      </c>
      <c r="BW1860" s="144">
        <v>-1.6023176E-6</v>
      </c>
      <c r="BX1860" s="144">
        <v>4.9396239E-7</v>
      </c>
      <c r="BY1860" s="144">
        <v>-1.9318898000000001E-10</v>
      </c>
      <c r="BZ1860" s="144">
        <v>7.3954809999999996E-7</v>
      </c>
      <c r="CA1860" s="144">
        <v>-1.9753122E-7</v>
      </c>
      <c r="CB1860" s="144">
        <v>-8.4962263999999995E-8</v>
      </c>
      <c r="CC1860" s="144">
        <v>-1.0083103E-7</v>
      </c>
      <c r="CD1860" s="144">
        <v>-5.7815509E-9</v>
      </c>
      <c r="CE1860" s="144">
        <v>-1.7798585E-9</v>
      </c>
      <c r="CF1860" s="144">
        <v>5.8186861000000005E-7</v>
      </c>
      <c r="CG1860" s="144">
        <v>-2.6628296999999999E-5</v>
      </c>
      <c r="CH1860" s="144">
        <v>-7.0547716000000006E-8</v>
      </c>
      <c r="CI1860" s="136">
        <v>0</v>
      </c>
      <c r="CJ1860" s="203"/>
      <c r="CK1860" s="201"/>
      <c r="CL1860" s="110" t="s">
        <v>6211</v>
      </c>
      <c r="CM1860" s="110"/>
      <c r="CN1860" s="110"/>
    </row>
    <row r="1861" spans="1:92" ht="14.5" customHeight="1">
      <c r="A1861" s="74" t="s">
        <v>6500</v>
      </c>
      <c r="B1861" s="129" t="s">
        <v>6190</v>
      </c>
      <c r="C1861" s="130" t="str">
        <f t="shared" si="976"/>
        <v>F.104.01.104</v>
      </c>
      <c r="D1861" s="131" t="s">
        <v>6490</v>
      </c>
      <c r="E1861" s="129" t="s">
        <v>957</v>
      </c>
      <c r="F1861" s="132" t="s">
        <v>6502</v>
      </c>
      <c r="G1861" s="132">
        <v>0.58613762648579992</v>
      </c>
      <c r="H1861" s="348">
        <f t="shared" si="977"/>
        <v>0.58613762648579992</v>
      </c>
      <c r="I1861" s="74"/>
      <c r="J1861" s="132">
        <v>6.0335054495999997E-2</v>
      </c>
      <c r="K1861" s="132">
        <v>0.44224207339999999</v>
      </c>
      <c r="L1861" s="300">
        <v>-1.0874994102000001E-3</v>
      </c>
      <c r="M1861" s="132">
        <v>8.4647998000000002E-2</v>
      </c>
      <c r="N1861" s="132">
        <v>-2.7597017000000001E-3</v>
      </c>
      <c r="O1861" s="132">
        <v>3.4913450999999999E-3</v>
      </c>
      <c r="P1861" s="132">
        <v>2.8461289000000002E-3</v>
      </c>
      <c r="Q1861" s="132">
        <v>-5.9791124999999999E-4</v>
      </c>
      <c r="R1861" s="304">
        <v>-7.1223154E-5</v>
      </c>
      <c r="S1861" s="132">
        <v>5.8158059999999998E-2</v>
      </c>
      <c r="T1861" s="132">
        <v>0.44151043000000001</v>
      </c>
      <c r="U1861" s="132">
        <v>-1.4653647E-4</v>
      </c>
      <c r="V1861" s="132">
        <v>0</v>
      </c>
      <c r="W1861" s="132">
        <v>-9.3786360000000003E-4</v>
      </c>
      <c r="X1861" s="304">
        <v>-3.0993401999999998E-6</v>
      </c>
      <c r="Y1861" s="132">
        <v>0</v>
      </c>
      <c r="Z1861" s="132">
        <v>0</v>
      </c>
      <c r="AA1861" s="74"/>
      <c r="AB1861" s="301">
        <v>0.63645111278195488</v>
      </c>
      <c r="AC1861" s="338">
        <f t="shared" si="978"/>
        <v>0.63645111278195488</v>
      </c>
      <c r="AD1861" s="74"/>
      <c r="AE1861" s="136">
        <v>-11.178354000000001</v>
      </c>
      <c r="AF1861" s="136">
        <v>-11.025354999999999</v>
      </c>
      <c r="AG1861" s="136">
        <v>-0.12715070000000001</v>
      </c>
      <c r="AH1861" s="136">
        <v>0</v>
      </c>
      <c r="AI1861" s="136">
        <v>0</v>
      </c>
      <c r="AJ1861" s="136">
        <v>-1.2730177E-3</v>
      </c>
      <c r="AK1861" s="136">
        <v>-2.4575955E-2</v>
      </c>
      <c r="AL1861" s="74"/>
      <c r="AM1861" s="133">
        <v>9.1467093999999995E-3</v>
      </c>
      <c r="AN1861" s="340">
        <f t="shared" si="967"/>
        <v>9.1467093999999995E-3</v>
      </c>
      <c r="AP1861" s="133">
        <v>9.2186048999999999E-3</v>
      </c>
      <c r="AQ1861" s="133">
        <v>4.8113206999999999E-4</v>
      </c>
      <c r="AR1861" s="133">
        <v>-5.5302756999999999E-4</v>
      </c>
      <c r="AS1861" s="134">
        <v>5.52674152784E-7</v>
      </c>
      <c r="AT1861" s="135">
        <v>1.7793345515195598E-9</v>
      </c>
      <c r="AU1861" s="135">
        <v>-7.7454841680100001E-2</v>
      </c>
      <c r="AV1861" s="302">
        <v>5.7927278000000005E-7</v>
      </c>
      <c r="AW1861" s="302">
        <v>1.7473842999999999E-9</v>
      </c>
      <c r="AX1861" s="302">
        <v>4.7759353E-14</v>
      </c>
      <c r="AY1861" s="302">
        <v>-4.9966902999999999E-11</v>
      </c>
      <c r="AZ1861" s="302">
        <v>-6.4909429999999999E-12</v>
      </c>
      <c r="BA1861" s="302">
        <v>4.2318633E-10</v>
      </c>
      <c r="BB1861" s="302">
        <v>-2.5892155000000001E-8</v>
      </c>
      <c r="BC1861" s="302">
        <v>5.8242724000000006E-11</v>
      </c>
      <c r="BD1861" s="302">
        <v>-2.224888E-11</v>
      </c>
      <c r="BE1861" s="302">
        <v>-7.2865630999999994E-14</v>
      </c>
      <c r="BF1861" s="302">
        <v>-3.7376534000000001E-16</v>
      </c>
      <c r="BG1861" s="302">
        <v>-1.5440982999999999E-13</v>
      </c>
      <c r="BH1861" s="302">
        <v>-8.9210049000000003E-15</v>
      </c>
      <c r="BI1861" s="302">
        <v>-6.7425021999999998E-15</v>
      </c>
      <c r="BJ1861" s="302">
        <v>-7.7576970000000001E-10</v>
      </c>
      <c r="BK1861" s="302">
        <v>-2.9743099999999998E-10</v>
      </c>
      <c r="BL1861" s="302">
        <v>-3.8480390999999997E-12</v>
      </c>
      <c r="BM1861" s="302">
        <v>-6.8956801000000001E-6</v>
      </c>
      <c r="BN1861" s="303">
        <v>-7.7447946000000004E-2</v>
      </c>
      <c r="BO1861" s="303">
        <v>0</v>
      </c>
      <c r="BP1861" s="303">
        <v>0</v>
      </c>
      <c r="BQ1861" s="303">
        <v>0</v>
      </c>
      <c r="BR1861" s="74"/>
      <c r="BS1861" s="144">
        <v>9.5203065999999997E-5</v>
      </c>
      <c r="BT1861" s="144">
        <v>-8.6928112999999999E-9</v>
      </c>
      <c r="BU1861" s="144">
        <v>1.7745946000000001E-5</v>
      </c>
      <c r="BV1861" s="144">
        <v>5.1716867000000003E-5</v>
      </c>
      <c r="BW1861" s="144">
        <v>-7.5625077E-7</v>
      </c>
      <c r="BX1861" s="144">
        <v>2.8558532000000002E-7</v>
      </c>
      <c r="BY1861" s="144">
        <v>-9.3475442000000002E-11</v>
      </c>
      <c r="BZ1861" s="144">
        <v>4.2853116000000001E-7</v>
      </c>
      <c r="CA1861" s="144">
        <v>-9.5576458000000002E-8</v>
      </c>
      <c r="CB1861" s="144">
        <v>3.8483526999999999E-5</v>
      </c>
      <c r="CC1861" s="144">
        <v>-4.8787592000000002E-8</v>
      </c>
      <c r="CD1861" s="144">
        <v>-2.7974320000000001E-9</v>
      </c>
      <c r="CE1861" s="144">
        <v>-8.6119333999999999E-10</v>
      </c>
      <c r="CF1861" s="144">
        <v>3.7403713E-7</v>
      </c>
      <c r="CG1861" s="144">
        <v>-1.2884233E-5</v>
      </c>
      <c r="CH1861" s="144">
        <v>-3.4134861E-8</v>
      </c>
      <c r="CI1861" s="136">
        <v>0</v>
      </c>
      <c r="CJ1861" s="203"/>
      <c r="CK1861" s="201"/>
      <c r="CL1861" s="110" t="s">
        <v>6211</v>
      </c>
      <c r="CM1861" s="110"/>
      <c r="CN1861" s="110"/>
    </row>
    <row r="1862" spans="1:92" ht="14.5" customHeight="1">
      <c r="A1862" s="74" t="s">
        <v>6503</v>
      </c>
      <c r="B1862" s="129" t="s">
        <v>6190</v>
      </c>
      <c r="C1862" s="130" t="str">
        <f t="shared" si="976"/>
        <v>F.104.01.105</v>
      </c>
      <c r="D1862" s="131" t="s">
        <v>6490</v>
      </c>
      <c r="E1862" s="129" t="s">
        <v>957</v>
      </c>
      <c r="F1862" s="132" t="s">
        <v>6505</v>
      </c>
      <c r="G1862" s="132">
        <v>0.1141650641162</v>
      </c>
      <c r="H1862" s="348">
        <f t="shared" si="977"/>
        <v>0.1141650641162</v>
      </c>
      <c r="I1862" s="74"/>
      <c r="J1862" s="132">
        <v>2.9212592400000002E-3</v>
      </c>
      <c r="K1862" s="132">
        <v>-8.9299855000000039E-4</v>
      </c>
      <c r="L1862" s="300">
        <v>-2.1660665738E-3</v>
      </c>
      <c r="M1862" s="132">
        <v>0.11430287</v>
      </c>
      <c r="N1862" s="132">
        <v>-5.4967365000000001E-3</v>
      </c>
      <c r="O1862" s="132">
        <v>5.4172344999999997E-3</v>
      </c>
      <c r="P1862" s="132">
        <v>4.3777746000000003E-3</v>
      </c>
      <c r="Q1862" s="132">
        <v>-1.1909115E-3</v>
      </c>
      <c r="R1862" s="132">
        <v>-1.4186131E-4</v>
      </c>
      <c r="S1862" s="132">
        <v>-1.2374255000000001E-4</v>
      </c>
      <c r="T1862" s="132">
        <v>-8.1349655E-4</v>
      </c>
      <c r="U1862" s="132">
        <v>-2.9186935E-4</v>
      </c>
      <c r="V1862" s="132">
        <v>0</v>
      </c>
      <c r="W1862" s="132">
        <v>-1.868024E-3</v>
      </c>
      <c r="X1862" s="304">
        <v>-6.1732238000000004E-6</v>
      </c>
      <c r="Y1862" s="132">
        <v>0</v>
      </c>
      <c r="Z1862" s="132">
        <v>0</v>
      </c>
      <c r="AA1862" s="74"/>
      <c r="AB1862" s="301">
        <v>0.85942007518796992</v>
      </c>
      <c r="AC1862" s="338">
        <f t="shared" si="978"/>
        <v>0.85942007518796992</v>
      </c>
      <c r="AD1862" s="74"/>
      <c r="AE1862" s="136">
        <v>-22.264894999999999</v>
      </c>
      <c r="AF1862" s="136">
        <v>-21.960152000000001</v>
      </c>
      <c r="AG1862" s="136">
        <v>-0.25325704999999998</v>
      </c>
      <c r="AH1862" s="136">
        <v>0</v>
      </c>
      <c r="AI1862" s="136">
        <v>0</v>
      </c>
      <c r="AJ1862" s="136">
        <v>-2.5355795000000002E-3</v>
      </c>
      <c r="AK1862" s="136">
        <v>-4.8950054E-2</v>
      </c>
      <c r="AL1862" s="74"/>
      <c r="AM1862" s="133">
        <v>1.1331374999999999E-2</v>
      </c>
      <c r="AN1862" s="340">
        <f t="shared" si="967"/>
        <v>1.1331374999999999E-2</v>
      </c>
      <c r="AP1862" s="133">
        <v>1.1795393E-2</v>
      </c>
      <c r="AQ1862" s="133">
        <v>6.3749480999999997E-4</v>
      </c>
      <c r="AR1862" s="133">
        <v>-1.1015128000000001E-3</v>
      </c>
      <c r="AS1862" s="134">
        <v>7.0715784194800017E-7</v>
      </c>
      <c r="AT1862" s="135">
        <v>2.3575992118532599E-9</v>
      </c>
      <c r="AU1862" s="135">
        <v>-0.15427350472199999</v>
      </c>
      <c r="AV1862" s="302">
        <v>7.7492739000000003E-7</v>
      </c>
      <c r="AW1862" s="302">
        <v>2.3373035000000001E-9</v>
      </c>
      <c r="AX1862" s="302">
        <v>6.3894955000000004E-14</v>
      </c>
      <c r="AY1862" s="302">
        <v>-9.9523399999999994E-11</v>
      </c>
      <c r="AZ1862" s="302">
        <v>-1.2928572E-11</v>
      </c>
      <c r="BA1862" s="302">
        <v>6.5091855999999996E-10</v>
      </c>
      <c r="BB1862" s="302">
        <v>-6.6170427999999994E-8</v>
      </c>
      <c r="BC1862" s="302">
        <v>8.8792571000000002E-11</v>
      </c>
      <c r="BD1862" s="302">
        <v>-6.0411654999999994E-11</v>
      </c>
      <c r="BE1862" s="302">
        <v>-1.4513277999999999E-13</v>
      </c>
      <c r="BF1862" s="302">
        <v>-7.4446074000000004E-16</v>
      </c>
      <c r="BG1862" s="302">
        <v>-3.0755139999999999E-13</v>
      </c>
      <c r="BH1862" s="302">
        <v>-1.7768737E-14</v>
      </c>
      <c r="BI1862" s="302">
        <v>-1.3429624000000001E-14</v>
      </c>
      <c r="BJ1862" s="302">
        <v>-1.5451676E-9</v>
      </c>
      <c r="BK1862" s="302">
        <v>-5.9241903999999997E-10</v>
      </c>
      <c r="BL1862" s="302">
        <v>-7.6644721000000008E-12</v>
      </c>
      <c r="BM1862" s="302">
        <v>-1.3734721999999999E-5</v>
      </c>
      <c r="BN1862" s="303">
        <v>-0.15425976999999999</v>
      </c>
      <c r="BO1862" s="303">
        <v>0</v>
      </c>
      <c r="BP1862" s="303">
        <v>0</v>
      </c>
      <c r="BQ1862" s="303">
        <v>0</v>
      </c>
      <c r="BR1862" s="74"/>
      <c r="BS1862" s="144">
        <v>-2.3813284000000001E-6</v>
      </c>
      <c r="BT1862" s="144">
        <v>-1.9149379000000001E-7</v>
      </c>
      <c r="BU1862" s="144">
        <v>2.3962912E-5</v>
      </c>
      <c r="BV1862" s="144">
        <v>-9.5780154000000004E-8</v>
      </c>
      <c r="BW1862" s="144">
        <v>-1.5570889000000001E-6</v>
      </c>
      <c r="BX1862" s="144">
        <v>4.4454183E-7</v>
      </c>
      <c r="BY1862" s="144">
        <v>-1.8618311999999999E-10</v>
      </c>
      <c r="BZ1862" s="144">
        <v>6.6490749999999997E-7</v>
      </c>
      <c r="CA1862" s="144">
        <v>-1.9036789E-7</v>
      </c>
      <c r="CB1862" s="144">
        <v>-8.1881168000000004E-8</v>
      </c>
      <c r="CC1862" s="144">
        <v>-9.7174463999999996E-8</v>
      </c>
      <c r="CD1862" s="144">
        <v>-5.5718870999999998E-9</v>
      </c>
      <c r="CE1862" s="144">
        <v>-1.7153131999999999E-9</v>
      </c>
      <c r="CF1862" s="144">
        <v>4.9820008000000003E-7</v>
      </c>
      <c r="CG1862" s="144">
        <v>-2.5662640999999999E-5</v>
      </c>
      <c r="CH1862" s="144">
        <v>-6.7989354000000001E-8</v>
      </c>
      <c r="CI1862" s="136">
        <v>0</v>
      </c>
      <c r="CJ1862" s="203"/>
      <c r="CK1862" s="201"/>
      <c r="CL1862" s="110" t="s">
        <v>6211</v>
      </c>
      <c r="CM1862" s="110"/>
      <c r="CN1862" s="110"/>
    </row>
    <row r="1863" spans="1:92" ht="14.5" customHeight="1">
      <c r="A1863" s="74" t="s">
        <v>6506</v>
      </c>
      <c r="B1863" s="129" t="s">
        <v>6190</v>
      </c>
      <c r="C1863" s="130" t="str">
        <f t="shared" si="976"/>
        <v>F.104.01.106</v>
      </c>
      <c r="D1863" s="131" t="s">
        <v>6490</v>
      </c>
      <c r="E1863" s="129" t="s">
        <v>957</v>
      </c>
      <c r="F1863" s="132" t="s">
        <v>6508</v>
      </c>
      <c r="G1863" s="132">
        <v>9.1917206927200013E-2</v>
      </c>
      <c r="H1863" s="348">
        <f t="shared" si="977"/>
        <v>9.1917206927200013E-2</v>
      </c>
      <c r="I1863" s="74"/>
      <c r="J1863" s="132">
        <v>2.0821103749999997E-3</v>
      </c>
      <c r="K1863" s="132">
        <v>2.9774278000000006E-4</v>
      </c>
      <c r="L1863" s="300">
        <v>-1.0808002278E-3</v>
      </c>
      <c r="M1863" s="132">
        <v>9.0618154000000006E-2</v>
      </c>
      <c r="N1863" s="132">
        <v>-2.7427014999999999E-3</v>
      </c>
      <c r="O1863" s="132">
        <v>3.4463539E-3</v>
      </c>
      <c r="P1863" s="132">
        <v>2.8088664999999999E-3</v>
      </c>
      <c r="Q1863" s="132">
        <v>-5.9422800999999999E-4</v>
      </c>
      <c r="R1863" s="304">
        <v>-7.0784408000000001E-5</v>
      </c>
      <c r="S1863" s="304">
        <v>-6.1743707000000002E-5</v>
      </c>
      <c r="T1863" s="132">
        <v>-4.0590962E-4</v>
      </c>
      <c r="U1863" s="132">
        <v>-1.4563377999999999E-4</v>
      </c>
      <c r="V1863" s="132">
        <v>0</v>
      </c>
      <c r="W1863" s="132">
        <v>-9.3208620000000001E-4</v>
      </c>
      <c r="X1863" s="304">
        <v>-3.0802477999999999E-6</v>
      </c>
      <c r="Y1863" s="132">
        <v>0</v>
      </c>
      <c r="Z1863" s="132">
        <v>0</v>
      </c>
      <c r="AA1863" s="74"/>
      <c r="AB1863" s="301">
        <v>0.68133950375939856</v>
      </c>
      <c r="AC1863" s="338">
        <f t="shared" si="978"/>
        <v>0.68133950375939856</v>
      </c>
      <c r="AD1863" s="74"/>
      <c r="AE1863" s="136">
        <v>-11.109494</v>
      </c>
      <c r="AF1863" s="136">
        <v>-10.957437000000001</v>
      </c>
      <c r="AG1863" s="136">
        <v>-0.12636744</v>
      </c>
      <c r="AH1863" s="136">
        <v>0</v>
      </c>
      <c r="AI1863" s="136">
        <v>0</v>
      </c>
      <c r="AJ1863" s="136">
        <v>-1.2651756999999999E-3</v>
      </c>
      <c r="AK1863" s="136">
        <v>-2.4424563E-2</v>
      </c>
      <c r="AL1863" s="74"/>
      <c r="AM1863" s="133">
        <v>9.8788875000000009E-3</v>
      </c>
      <c r="AN1863" s="340">
        <f t="shared" si="967"/>
        <v>9.8788875000000009E-3</v>
      </c>
      <c r="AP1863" s="133">
        <v>9.9135638000000005E-3</v>
      </c>
      <c r="AQ1863" s="133">
        <v>5.1494455000000001E-4</v>
      </c>
      <c r="AR1863" s="133">
        <v>-5.4962082999999995E-4</v>
      </c>
      <c r="AS1863" s="134">
        <v>5.9433835209319995E-7</v>
      </c>
      <c r="AT1863" s="135">
        <v>1.9043807156518195E-9</v>
      </c>
      <c r="AU1863" s="135">
        <v>-7.6977707201600007E-2</v>
      </c>
      <c r="AV1863" s="302">
        <v>6.2099914999999995E-7</v>
      </c>
      <c r="AW1863" s="302">
        <v>1.8732854E-9</v>
      </c>
      <c r="AX1863" s="302">
        <v>5.1199039000000002E-14</v>
      </c>
      <c r="AY1863" s="302">
        <v>-4.9659099000000003E-11</v>
      </c>
      <c r="AZ1863" s="302">
        <v>-6.4509577999999997E-12</v>
      </c>
      <c r="BA1863" s="302">
        <v>4.1764575999999998E-10</v>
      </c>
      <c r="BB1863" s="302">
        <v>-2.5955743999999999E-8</v>
      </c>
      <c r="BC1863" s="302">
        <v>5.7468065999999998E-11</v>
      </c>
      <c r="BD1863" s="302">
        <v>-2.2357801000000001E-11</v>
      </c>
      <c r="BE1863" s="302">
        <v>-7.2416767000000004E-14</v>
      </c>
      <c r="BF1863" s="302">
        <v>-3.7146288E-16</v>
      </c>
      <c r="BG1863" s="302">
        <v>-1.5345864E-13</v>
      </c>
      <c r="BH1863" s="302">
        <v>-8.8660501000000005E-15</v>
      </c>
      <c r="BI1863" s="302">
        <v>-6.7009672000000002E-15</v>
      </c>
      <c r="BJ1863" s="302">
        <v>-7.7099083000000002E-10</v>
      </c>
      <c r="BK1863" s="302">
        <v>-2.9559877999999999E-10</v>
      </c>
      <c r="BL1863" s="302">
        <v>-3.8243344999999999E-12</v>
      </c>
      <c r="BM1863" s="302">
        <v>-6.8532015999999998E-6</v>
      </c>
      <c r="BN1863" s="303">
        <v>-7.6970854000000005E-2</v>
      </c>
      <c r="BO1863" s="303">
        <v>0</v>
      </c>
      <c r="BP1863" s="303">
        <v>0</v>
      </c>
      <c r="BQ1863" s="303">
        <v>0</v>
      </c>
      <c r="BR1863" s="74"/>
      <c r="BS1863" s="144">
        <v>6.2321409999999997E-6</v>
      </c>
      <c r="BT1863" s="144">
        <v>-1.1300951000000001E-8</v>
      </c>
      <c r="BU1863" s="144">
        <v>1.8997553000000001E-5</v>
      </c>
      <c r="BV1863" s="144">
        <v>-4.7791334999999999E-8</v>
      </c>
      <c r="BW1863" s="144">
        <v>-7.5236840999999996E-7</v>
      </c>
      <c r="BX1863" s="144">
        <v>2.8192685999999998E-7</v>
      </c>
      <c r="BY1863" s="144">
        <v>-9.2899617999999996E-11</v>
      </c>
      <c r="BZ1863" s="144">
        <v>4.2300874999999999E-7</v>
      </c>
      <c r="CA1863" s="144">
        <v>-9.4987691999999998E-8</v>
      </c>
      <c r="CB1863" s="144">
        <v>-4.0856170999999997E-8</v>
      </c>
      <c r="CC1863" s="144">
        <v>-4.8487051999999999E-8</v>
      </c>
      <c r="CD1863" s="144">
        <v>-2.7801994000000002E-9</v>
      </c>
      <c r="CE1863" s="144">
        <v>-8.5588824000000005E-10</v>
      </c>
      <c r="CF1863" s="144">
        <v>3.6796154E-7</v>
      </c>
      <c r="CG1863" s="144">
        <v>-1.2804864E-5</v>
      </c>
      <c r="CH1863" s="144">
        <v>-3.3924584999999998E-8</v>
      </c>
      <c r="CI1863" s="136">
        <v>0</v>
      </c>
      <c r="CJ1863" s="203"/>
      <c r="CK1863" s="201"/>
      <c r="CL1863" s="110" t="s">
        <v>6211</v>
      </c>
      <c r="CM1863" s="110"/>
      <c r="CN1863" s="110"/>
    </row>
    <row r="1864" spans="1:92" ht="14.5" customHeight="1">
      <c r="A1864" s="74" t="s">
        <v>6509</v>
      </c>
      <c r="B1864" s="129" t="s">
        <v>6190</v>
      </c>
      <c r="C1864" s="130" t="str">
        <f t="shared" si="976"/>
        <v>F.104.01.107</v>
      </c>
      <c r="D1864" s="131" t="s">
        <v>6490</v>
      </c>
      <c r="E1864" s="129" t="s">
        <v>957</v>
      </c>
      <c r="F1864" s="132" t="s">
        <v>6511</v>
      </c>
      <c r="G1864" s="132">
        <v>0.1862584484608</v>
      </c>
      <c r="H1864" s="348">
        <f t="shared" si="977"/>
        <v>0.1862584484608</v>
      </c>
      <c r="I1864" s="74"/>
      <c r="J1864" s="132">
        <v>3.2874119650000005E-3</v>
      </c>
      <c r="K1864" s="132">
        <v>4.4388140000000038E-4</v>
      </c>
      <c r="L1864" s="300">
        <v>-1.7194549042000003E-3</v>
      </c>
      <c r="M1864" s="132">
        <v>0.18424661000000001</v>
      </c>
      <c r="N1864" s="132">
        <v>-4.3633887E-3</v>
      </c>
      <c r="O1864" s="132">
        <v>5.4530354000000003E-3</v>
      </c>
      <c r="P1864" s="132">
        <v>4.4436149000000001E-3</v>
      </c>
      <c r="Q1864" s="132">
        <v>-9.4536274999999998E-4</v>
      </c>
      <c r="R1864" s="132">
        <v>-1.1261155999999999E-4</v>
      </c>
      <c r="S1864" s="304">
        <v>-9.8228625000000005E-5</v>
      </c>
      <c r="T1864" s="132">
        <v>-6.4576529999999996E-4</v>
      </c>
      <c r="U1864" s="132">
        <v>-2.3169010999999999E-4</v>
      </c>
      <c r="V1864" s="132">
        <v>0</v>
      </c>
      <c r="W1864" s="132">
        <v>-1.4828644000000001E-3</v>
      </c>
      <c r="X1864" s="304">
        <v>-4.9003941999999998E-6</v>
      </c>
      <c r="Y1864" s="132">
        <v>0</v>
      </c>
      <c r="Z1864" s="132">
        <v>0</v>
      </c>
      <c r="AA1864" s="74"/>
      <c r="AB1864" s="301">
        <v>1.385312857142857</v>
      </c>
      <c r="AC1864" s="338">
        <f t="shared" si="978"/>
        <v>1.385312857142857</v>
      </c>
      <c r="AD1864" s="74"/>
      <c r="AE1864" s="136">
        <v>-17.674195000000001</v>
      </c>
      <c r="AF1864" s="136">
        <v>-17.432286000000001</v>
      </c>
      <c r="AG1864" s="136">
        <v>-0.2010391</v>
      </c>
      <c r="AH1864" s="136">
        <v>0</v>
      </c>
      <c r="AI1864" s="136">
        <v>0</v>
      </c>
      <c r="AJ1864" s="136">
        <v>-2.0127795999999999E-3</v>
      </c>
      <c r="AK1864" s="136">
        <v>-3.8857258999999998E-2</v>
      </c>
      <c r="AL1864" s="74"/>
      <c r="AM1864" s="133">
        <v>2.0604395000000001E-2</v>
      </c>
      <c r="AN1864" s="340">
        <f t="shared" si="967"/>
        <v>2.0604395000000001E-2</v>
      </c>
      <c r="AP1864" s="133">
        <v>2.0431614000000001E-2</v>
      </c>
      <c r="AQ1864" s="133">
        <v>1.0471775E-3</v>
      </c>
      <c r="AR1864" s="133">
        <v>-8.7439677999999997E-4</v>
      </c>
      <c r="AS1864" s="134">
        <v>1.2249169816210003E-6</v>
      </c>
      <c r="AT1864" s="135">
        <v>3.87269801183632E-9</v>
      </c>
      <c r="AU1864" s="135">
        <v>-0.12246453282099999</v>
      </c>
      <c r="AV1864" s="302">
        <v>1.2676187E-6</v>
      </c>
      <c r="AW1864" s="302">
        <v>3.8240450000000003E-9</v>
      </c>
      <c r="AX1864" s="302">
        <v>1.0450734E-13</v>
      </c>
      <c r="AY1864" s="302">
        <v>-7.9003111999999999E-11</v>
      </c>
      <c r="AZ1864" s="302">
        <v>-1.0262887E-11</v>
      </c>
      <c r="BA1864" s="302">
        <v>6.6071370000000003E-10</v>
      </c>
      <c r="BB1864" s="302">
        <v>-4.1576319E-8</v>
      </c>
      <c r="BC1864" s="302">
        <v>9.0898742000000002E-11</v>
      </c>
      <c r="BD1864" s="302">
        <v>-3.5881365000000003E-11</v>
      </c>
      <c r="BE1864" s="302">
        <v>-1.1520849E-13</v>
      </c>
      <c r="BF1864" s="302">
        <v>-5.9096367999999997E-16</v>
      </c>
      <c r="BG1864" s="302">
        <v>-2.4413874000000001E-13</v>
      </c>
      <c r="BH1864" s="302">
        <v>-1.410508E-14</v>
      </c>
      <c r="BI1864" s="302">
        <v>-1.0660630000000001E-14</v>
      </c>
      <c r="BJ1864" s="302">
        <v>-1.2265763E-9</v>
      </c>
      <c r="BK1864" s="302">
        <v>-4.7027078000000003E-10</v>
      </c>
      <c r="BL1864" s="302">
        <v>-6.0841685999999999E-12</v>
      </c>
      <c r="BM1864" s="302">
        <v>-1.0902821000000001E-5</v>
      </c>
      <c r="BN1864" s="303">
        <v>-0.12245362999999999</v>
      </c>
      <c r="BO1864" s="303">
        <v>0</v>
      </c>
      <c r="BP1864" s="303">
        <v>0</v>
      </c>
      <c r="BQ1864" s="303">
        <v>0</v>
      </c>
      <c r="BR1864" s="74"/>
      <c r="BS1864" s="144">
        <v>1.8302371E-5</v>
      </c>
      <c r="BT1864" s="144">
        <v>-2.1356371999999999E-8</v>
      </c>
      <c r="BU1864" s="144">
        <v>3.8626198000000001E-5</v>
      </c>
      <c r="BV1864" s="144">
        <v>-7.6031669000000006E-8</v>
      </c>
      <c r="BW1864" s="144">
        <v>-1.1979348E-6</v>
      </c>
      <c r="BX1864" s="144">
        <v>4.4610997000000001E-7</v>
      </c>
      <c r="BY1864" s="144">
        <v>-1.4779485000000001E-10</v>
      </c>
      <c r="BZ1864" s="144">
        <v>6.6931057000000001E-7</v>
      </c>
      <c r="CA1864" s="144">
        <v>-1.5111678000000001E-7</v>
      </c>
      <c r="CB1864" s="144">
        <v>-6.4998453E-8</v>
      </c>
      <c r="CC1864" s="144">
        <v>-7.7138491999999997E-8</v>
      </c>
      <c r="CD1864" s="144">
        <v>-4.4230444000000002E-9</v>
      </c>
      <c r="CE1864" s="144">
        <v>-1.3616404E-9</v>
      </c>
      <c r="CF1864" s="144">
        <v>5.8060753E-7</v>
      </c>
      <c r="CG1864" s="144">
        <v>-2.0371375000000001E-5</v>
      </c>
      <c r="CH1864" s="144">
        <v>-5.3970929999999998E-8</v>
      </c>
      <c r="CI1864" s="136">
        <v>0</v>
      </c>
      <c r="CJ1864" s="203"/>
      <c r="CK1864" s="201"/>
      <c r="CL1864" s="110" t="s">
        <v>6211</v>
      </c>
      <c r="CM1864" s="110"/>
      <c r="CN1864" s="110"/>
    </row>
    <row r="1865" spans="1:92" ht="14.5" customHeight="1">
      <c r="A1865" s="74" t="s">
        <v>6512</v>
      </c>
      <c r="B1865" s="129" t="s">
        <v>6190</v>
      </c>
      <c r="C1865" s="130" t="str">
        <f t="shared" si="976"/>
        <v>F.104.01.108</v>
      </c>
      <c r="D1865" s="131" t="s">
        <v>6490</v>
      </c>
      <c r="E1865" s="129" t="s">
        <v>957</v>
      </c>
      <c r="F1865" s="132" t="s">
        <v>6514</v>
      </c>
      <c r="G1865" s="132">
        <v>0.14245701566499999</v>
      </c>
      <c r="H1865" s="348">
        <f t="shared" si="977"/>
        <v>0.14245701566499999</v>
      </c>
      <c r="I1865" s="74"/>
      <c r="J1865" s="132">
        <v>3.0188442750000003E-3</v>
      </c>
      <c r="K1865" s="132">
        <v>4.3282184999999997E-4</v>
      </c>
      <c r="L1865" s="300">
        <v>-1.5664904599999999E-3</v>
      </c>
      <c r="M1865" s="132">
        <v>0.14057184</v>
      </c>
      <c r="N1865" s="132">
        <v>-3.9752171000000001E-3</v>
      </c>
      <c r="O1865" s="132">
        <v>4.9963563000000001E-3</v>
      </c>
      <c r="P1865" s="132">
        <v>4.0721901999999999E-3</v>
      </c>
      <c r="Q1865" s="132">
        <v>-8.612623E-4</v>
      </c>
      <c r="R1865" s="132">
        <v>-1.0259351999999999E-4</v>
      </c>
      <c r="S1865" s="304">
        <v>-8.9490104999999999E-5</v>
      </c>
      <c r="T1865" s="132">
        <v>-5.8831735E-4</v>
      </c>
      <c r="U1865" s="132">
        <v>-2.1107871E-4</v>
      </c>
      <c r="V1865" s="132">
        <v>0</v>
      </c>
      <c r="W1865" s="132">
        <v>-1.3509473E-3</v>
      </c>
      <c r="X1865" s="304">
        <v>-4.4644500000000001E-6</v>
      </c>
      <c r="Y1865" s="132">
        <v>0</v>
      </c>
      <c r="Z1865" s="132">
        <v>0</v>
      </c>
      <c r="AA1865" s="74"/>
      <c r="AB1865" s="301">
        <v>1.0569311278195488</v>
      </c>
      <c r="AC1865" s="338">
        <f t="shared" si="978"/>
        <v>1.0569311278195488</v>
      </c>
      <c r="AD1865" s="74"/>
      <c r="AE1865" s="136">
        <v>-16.101880000000001</v>
      </c>
      <c r="AF1865" s="136">
        <v>-15.881492</v>
      </c>
      <c r="AG1865" s="136">
        <v>-0.18315445</v>
      </c>
      <c r="AH1865" s="136">
        <v>0</v>
      </c>
      <c r="AI1865" s="136">
        <v>0</v>
      </c>
      <c r="AJ1865" s="136">
        <v>-1.8337206E-3</v>
      </c>
      <c r="AK1865" s="136">
        <v>-3.5400477E-2</v>
      </c>
      <c r="AL1865" s="74"/>
      <c r="AM1865" s="133">
        <v>1.5445451000000001E-2</v>
      </c>
      <c r="AN1865" s="340">
        <f t="shared" si="967"/>
        <v>1.5445451000000001E-2</v>
      </c>
      <c r="AP1865" s="133">
        <v>1.5443146E-2</v>
      </c>
      <c r="AQ1865" s="133">
        <v>7.9891418E-4</v>
      </c>
      <c r="AR1865" s="133">
        <v>-7.9660953000000004E-4</v>
      </c>
      <c r="AS1865" s="134">
        <v>9.258480916868001E-7</v>
      </c>
      <c r="AT1865" s="135">
        <v>2.9545642989680602E-9</v>
      </c>
      <c r="AU1865" s="135">
        <v>-0.11156996289440001</v>
      </c>
      <c r="AV1865" s="302">
        <v>9.6447741000000005E-7</v>
      </c>
      <c r="AW1865" s="302">
        <v>2.9094540000000002E-9</v>
      </c>
      <c r="AX1865" s="302">
        <v>7.9516824999999996E-14</v>
      </c>
      <c r="AY1865" s="302">
        <v>-7.1974912999999997E-11</v>
      </c>
      <c r="AZ1865" s="302">
        <v>-9.3498902E-12</v>
      </c>
      <c r="BA1865" s="302">
        <v>6.0548728999999997E-10</v>
      </c>
      <c r="BB1865" s="302">
        <v>-3.7607586999999999E-8</v>
      </c>
      <c r="BC1865" s="302">
        <v>8.3315729999999994E-11</v>
      </c>
      <c r="BD1865" s="302">
        <v>-3.2391553000000002E-11</v>
      </c>
      <c r="BE1865" s="302">
        <v>-1.0495943E-13</v>
      </c>
      <c r="BF1865" s="302">
        <v>-5.3839093999999999E-16</v>
      </c>
      <c r="BG1865" s="302">
        <v>-2.2241991E-13</v>
      </c>
      <c r="BH1865" s="302">
        <v>-1.2850277000000001E-14</v>
      </c>
      <c r="BI1865" s="302">
        <v>-9.7122489999999994E-15</v>
      </c>
      <c r="BJ1865" s="302">
        <v>-1.1174588E-9</v>
      </c>
      <c r="BK1865" s="302">
        <v>-4.2843499999999998E-10</v>
      </c>
      <c r="BL1865" s="302">
        <v>-5.5429146000000001E-12</v>
      </c>
      <c r="BM1865" s="302">
        <v>-9.9328943999999994E-6</v>
      </c>
      <c r="BN1865" s="303">
        <v>-0.11156003</v>
      </c>
      <c r="BO1865" s="303">
        <v>0</v>
      </c>
      <c r="BP1865" s="303">
        <v>0</v>
      </c>
      <c r="BQ1865" s="303">
        <v>0</v>
      </c>
      <c r="BR1865" s="74"/>
      <c r="BS1865" s="144">
        <v>1.0968762E-5</v>
      </c>
      <c r="BT1865" s="144">
        <v>-1.6234376999999999E-8</v>
      </c>
      <c r="BU1865" s="144">
        <v>2.9470044000000001E-5</v>
      </c>
      <c r="BV1865" s="144">
        <v>-6.9267812000000002E-8</v>
      </c>
      <c r="BW1865" s="144">
        <v>-1.0904256000000001E-6</v>
      </c>
      <c r="BX1865" s="144">
        <v>4.0872265E-7</v>
      </c>
      <c r="BY1865" s="144">
        <v>-1.3464685999999999E-10</v>
      </c>
      <c r="BZ1865" s="144">
        <v>6.1325751999999998E-7</v>
      </c>
      <c r="CA1865" s="144">
        <v>-1.3767328E-7</v>
      </c>
      <c r="CB1865" s="144">
        <v>-5.9216123000000002E-8</v>
      </c>
      <c r="CC1865" s="144">
        <v>-7.0276170999999998E-8</v>
      </c>
      <c r="CD1865" s="144">
        <v>-4.0295658000000001E-9</v>
      </c>
      <c r="CE1865" s="144">
        <v>-1.2405074000000001E-9</v>
      </c>
      <c r="CF1865" s="144">
        <v>5.3352160999999999E-7</v>
      </c>
      <c r="CG1865" s="144">
        <v>-1.8559116E-5</v>
      </c>
      <c r="CH1865" s="144">
        <v>-4.9169620000000001E-8</v>
      </c>
      <c r="CI1865" s="136">
        <v>0</v>
      </c>
      <c r="CJ1865" s="203"/>
      <c r="CK1865" s="201"/>
      <c r="CL1865" s="110" t="s">
        <v>6211</v>
      </c>
      <c r="CM1865" s="110"/>
      <c r="CN1865" s="110"/>
    </row>
    <row r="1866" spans="1:92" ht="14.5" customHeight="1">
      <c r="A1866" s="74" t="s">
        <v>6515</v>
      </c>
      <c r="B1866" s="129" t="s">
        <v>6190</v>
      </c>
      <c r="C1866" s="130" t="str">
        <f t="shared" si="976"/>
        <v>F.104.01.109</v>
      </c>
      <c r="D1866" s="131" t="s">
        <v>6490</v>
      </c>
      <c r="E1866" s="129" t="s">
        <v>957</v>
      </c>
      <c r="F1866" s="132" t="s">
        <v>6517</v>
      </c>
      <c r="G1866" s="132">
        <v>1.2572835392602</v>
      </c>
      <c r="H1866" s="348">
        <f t="shared" si="977"/>
        <v>1.2572835392602</v>
      </c>
      <c r="I1866" s="74"/>
      <c r="J1866" s="132">
        <v>1.1543664879999998E-3</v>
      </c>
      <c r="K1866" s="132">
        <v>1.2030484744999999</v>
      </c>
      <c r="L1866" s="300">
        <v>-4.4884472780000001E-4</v>
      </c>
      <c r="M1866" s="132">
        <v>5.3529542999999999E-2</v>
      </c>
      <c r="N1866" s="132">
        <v>1.201441</v>
      </c>
      <c r="O1866" s="132">
        <v>1.7760444E-3</v>
      </c>
      <c r="P1866" s="132">
        <v>1.4561805E-3</v>
      </c>
      <c r="Q1866" s="132">
        <v>-2.4677651000000001E-4</v>
      </c>
      <c r="R1866" s="304">
        <v>-2.9396003999999999E-5</v>
      </c>
      <c r="S1866" s="304">
        <v>-2.5641498E-5</v>
      </c>
      <c r="T1866" s="132">
        <v>-1.6856989999999999E-4</v>
      </c>
      <c r="U1866" s="304">
        <v>-6.0480143999999998E-5</v>
      </c>
      <c r="V1866" s="132">
        <v>0</v>
      </c>
      <c r="W1866" s="132">
        <v>-3.8708539000000003E-4</v>
      </c>
      <c r="X1866" s="304">
        <v>-1.2791937999999999E-6</v>
      </c>
      <c r="Y1866" s="132">
        <v>0</v>
      </c>
      <c r="Z1866" s="132">
        <v>0</v>
      </c>
      <c r="AA1866" s="74"/>
      <c r="AB1866" s="301">
        <v>0.4024777669172932</v>
      </c>
      <c r="AC1866" s="338">
        <f t="shared" si="978"/>
        <v>0.4024777669172932</v>
      </c>
      <c r="AD1866" s="74"/>
      <c r="AE1866" s="136">
        <v>-4.6136534999999999</v>
      </c>
      <c r="AF1866" s="136">
        <v>-4.5505057999999998</v>
      </c>
      <c r="AG1866" s="136">
        <v>-5.2479037999999999E-2</v>
      </c>
      <c r="AH1866" s="136">
        <v>0</v>
      </c>
      <c r="AI1866" s="136">
        <v>0</v>
      </c>
      <c r="AJ1866" s="136">
        <v>-5.2541388999999999E-4</v>
      </c>
      <c r="AK1866" s="136">
        <v>-1.0143259E-2</v>
      </c>
      <c r="AL1866" s="74"/>
      <c r="AM1866" s="133">
        <v>0.37727137999999999</v>
      </c>
      <c r="AN1866" s="340">
        <f t="shared" si="967"/>
        <v>0.37727137999999999</v>
      </c>
      <c r="AP1866" s="133">
        <v>0.37031367999999998</v>
      </c>
      <c r="AQ1866" s="133">
        <v>7.1859517000000001E-3</v>
      </c>
      <c r="AR1866" s="133">
        <v>-2.2825163000000001E-4</v>
      </c>
      <c r="AS1866" s="134">
        <v>2.2201059553266499E-5</v>
      </c>
      <c r="AT1866" s="135">
        <v>2.6575265526349463E-8</v>
      </c>
      <c r="AU1866" s="135">
        <v>-3.1968015060999999E-2</v>
      </c>
      <c r="AV1866" s="302">
        <v>3.6881328000000002E-7</v>
      </c>
      <c r="AW1866" s="302">
        <v>1.1126247000000001E-9</v>
      </c>
      <c r="AX1866" s="302">
        <v>3.0406058000000003E-14</v>
      </c>
      <c r="AY1866" s="302">
        <v>-2.062289E-11</v>
      </c>
      <c r="AZ1866" s="302">
        <v>-2.6790134999999999E-12</v>
      </c>
      <c r="BA1866" s="302">
        <v>2.1651837999999999E-10</v>
      </c>
      <c r="BB1866" s="302">
        <v>2.1832496E-5</v>
      </c>
      <c r="BC1866" s="302">
        <v>2.9972048000000001E-11</v>
      </c>
      <c r="BD1866" s="302">
        <v>2.5434327E-8</v>
      </c>
      <c r="BE1866" s="302">
        <v>-3.0073905000000002E-14</v>
      </c>
      <c r="BF1866" s="302">
        <v>-1.5426454000000001E-16</v>
      </c>
      <c r="BG1866" s="302">
        <v>-6.3729723999999996E-14</v>
      </c>
      <c r="BH1866" s="302">
        <v>-3.6819753E-15</v>
      </c>
      <c r="BI1866" s="302">
        <v>-2.7828397000000001E-15</v>
      </c>
      <c r="BJ1866" s="302">
        <v>-3.2018421000000001E-10</v>
      </c>
      <c r="BK1866" s="302">
        <v>-1.2275899999999999E-10</v>
      </c>
      <c r="BL1866" s="302">
        <v>-1.5882050000000001E-12</v>
      </c>
      <c r="BM1866" s="302">
        <v>-2.8460610000000001E-6</v>
      </c>
      <c r="BN1866" s="303">
        <v>-3.1965169000000002E-2</v>
      </c>
      <c r="BO1866" s="303">
        <v>0</v>
      </c>
      <c r="BP1866" s="303">
        <v>0</v>
      </c>
      <c r="BQ1866" s="303">
        <v>0</v>
      </c>
      <c r="BR1866" s="74"/>
      <c r="BS1866" s="136">
        <v>3.3734873999999998E-4</v>
      </c>
      <c r="BT1866" s="136">
        <v>1.7542543000000001E-4</v>
      </c>
      <c r="BU1866" s="144">
        <v>1.1222148E-5</v>
      </c>
      <c r="BV1866" s="144">
        <v>-1.9847227999999999E-8</v>
      </c>
      <c r="BW1866" s="136">
        <v>1.4417457999999999E-4</v>
      </c>
      <c r="BX1866" s="144">
        <v>1.4496687999999999E-7</v>
      </c>
      <c r="BY1866" s="144">
        <v>-3.8580212999999998E-11</v>
      </c>
      <c r="BZ1866" s="144">
        <v>2.1799545999999999E-7</v>
      </c>
      <c r="CA1866" s="144">
        <v>-3.9447368000000001E-8</v>
      </c>
      <c r="CB1866" s="144">
        <v>-1.6967129E-8</v>
      </c>
      <c r="CC1866" s="144">
        <v>-2.0136152000000001E-8</v>
      </c>
      <c r="CD1866" s="144">
        <v>-1.1545869000000001E-9</v>
      </c>
      <c r="CE1866" s="144">
        <v>-3.5544118999999999E-10</v>
      </c>
      <c r="CF1866" s="144">
        <v>1.1593372999999999E-5</v>
      </c>
      <c r="CG1866" s="144">
        <v>-5.3177224999999998E-6</v>
      </c>
      <c r="CH1866" s="144">
        <v>-1.4088515999999999E-8</v>
      </c>
      <c r="CI1866" s="136">
        <v>0</v>
      </c>
      <c r="CJ1866" s="203"/>
      <c r="CK1866" s="201"/>
      <c r="CL1866" s="110" t="s">
        <v>6211</v>
      </c>
      <c r="CM1866" s="110"/>
      <c r="CN1866" s="110"/>
    </row>
    <row r="1867" spans="1:92" ht="14.5" customHeight="1">
      <c r="A1867" s="74" t="s">
        <v>6518</v>
      </c>
      <c r="B1867" s="129" t="s">
        <v>6190</v>
      </c>
      <c r="C1867" s="130" t="str">
        <f t="shared" si="976"/>
        <v>F.104.01.110</v>
      </c>
      <c r="D1867" s="131" t="s">
        <v>6490</v>
      </c>
      <c r="E1867" s="129" t="s">
        <v>957</v>
      </c>
      <c r="F1867" s="132" t="s">
        <v>6520</v>
      </c>
      <c r="G1867" s="132">
        <v>-9.3993738086599998E-2</v>
      </c>
      <c r="H1867" s="348">
        <f t="shared" si="977"/>
        <v>-9.3993738086599998E-2</v>
      </c>
      <c r="I1867" s="74"/>
      <c r="J1867" s="132">
        <v>2.2307621089999998E-3</v>
      </c>
      <c r="K1867" s="132">
        <v>6.6164911999999957E-4</v>
      </c>
      <c r="L1867" s="300">
        <v>-9.8812831560000014E-4</v>
      </c>
      <c r="M1867" s="132">
        <v>-9.5898021E-2</v>
      </c>
      <c r="N1867" s="132">
        <v>-2.5075318000000002E-3</v>
      </c>
      <c r="O1867" s="132">
        <v>3.5402862999999998E-3</v>
      </c>
      <c r="P1867" s="132">
        <v>2.8952034E-3</v>
      </c>
      <c r="Q1867" s="132">
        <v>-5.4327664000000003E-4</v>
      </c>
      <c r="R1867" s="304">
        <v>-6.4715083999999996E-5</v>
      </c>
      <c r="S1867" s="304">
        <v>-5.6449566999999999E-5</v>
      </c>
      <c r="T1867" s="132">
        <v>-3.7110537999999999E-4</v>
      </c>
      <c r="U1867" s="132">
        <v>-1.3314659E-4</v>
      </c>
      <c r="V1867" s="132">
        <v>0</v>
      </c>
      <c r="W1867" s="132">
        <v>-8.5216559000000002E-4</v>
      </c>
      <c r="X1867" s="304">
        <v>-2.8161356E-6</v>
      </c>
      <c r="Y1867" s="132">
        <v>0</v>
      </c>
      <c r="Z1867" s="132">
        <v>0</v>
      </c>
      <c r="AA1867" s="74"/>
      <c r="AB1867" s="301">
        <v>-0.72103775187969921</v>
      </c>
      <c r="AC1867" s="338">
        <f t="shared" si="978"/>
        <v>-0.72103775187969921</v>
      </c>
      <c r="AD1867" s="74"/>
      <c r="AE1867" s="136">
        <v>-10.156924</v>
      </c>
      <c r="AF1867" s="136">
        <v>-10.017905000000001</v>
      </c>
      <c r="AG1867" s="136">
        <v>-0.11553221</v>
      </c>
      <c r="AH1867" s="136">
        <v>0</v>
      </c>
      <c r="AI1867" s="136">
        <v>0</v>
      </c>
      <c r="AJ1867" s="136">
        <v>-1.1566948000000001E-3</v>
      </c>
      <c r="AK1867" s="136">
        <v>-2.2330308E-2</v>
      </c>
      <c r="AL1867" s="74"/>
      <c r="AM1867" s="133">
        <v>-1.2723402E-2</v>
      </c>
      <c r="AN1867" s="340">
        <f t="shared" si="967"/>
        <v>-1.2723402E-2</v>
      </c>
      <c r="AP1867" s="133">
        <v>-1.1677102E-2</v>
      </c>
      <c r="AQ1867" s="133">
        <v>-5.4380520999999999E-4</v>
      </c>
      <c r="AR1867" s="133">
        <v>-5.0249425000000001E-4</v>
      </c>
      <c r="AS1867" s="134">
        <v>-7.0006607661709987E-7</v>
      </c>
      <c r="AT1867" s="135">
        <v>-2.0111139359842398E-9</v>
      </c>
      <c r="AU1867" s="135">
        <v>-7.0377346581999997E-2</v>
      </c>
      <c r="AV1867" s="302">
        <v>-6.7943941000000003E-7</v>
      </c>
      <c r="AW1867" s="302">
        <v>-2.0504156999999999E-9</v>
      </c>
      <c r="AX1867" s="302">
        <v>-5.6003642000000002E-14</v>
      </c>
      <c r="AY1867" s="302">
        <v>-4.5401138999999998E-11</v>
      </c>
      <c r="AZ1867" s="302">
        <v>-5.8978281000000002E-12</v>
      </c>
      <c r="BA1867" s="302">
        <v>4.3048449999999998E-10</v>
      </c>
      <c r="BB1867" s="302">
        <v>-2.0030716000000001E-8</v>
      </c>
      <c r="BC1867" s="302">
        <v>5.9436972E-11</v>
      </c>
      <c r="BD1867" s="302">
        <v>-1.6361703E-11</v>
      </c>
      <c r="BE1867" s="302">
        <v>-6.6207478000000002E-14</v>
      </c>
      <c r="BF1867" s="302">
        <v>-3.3961224E-16</v>
      </c>
      <c r="BG1867" s="302">
        <v>-1.4030050999999999E-13</v>
      </c>
      <c r="BH1867" s="302">
        <v>-8.1058412000000006E-15</v>
      </c>
      <c r="BI1867" s="302">
        <v>-6.1264008000000002E-15</v>
      </c>
      <c r="BJ1867" s="302">
        <v>-7.0488313999999998E-10</v>
      </c>
      <c r="BK1867" s="302">
        <v>-2.7025300999999999E-10</v>
      </c>
      <c r="BL1867" s="302">
        <v>-3.4964214999999998E-12</v>
      </c>
      <c r="BM1867" s="302">
        <v>-6.2655819999999997E-6</v>
      </c>
      <c r="BN1867" s="303">
        <v>-7.0371081000000002E-2</v>
      </c>
      <c r="BO1867" s="303">
        <v>0</v>
      </c>
      <c r="BP1867" s="303">
        <v>0</v>
      </c>
      <c r="BQ1867" s="303">
        <v>0</v>
      </c>
      <c r="BR1867" s="74"/>
      <c r="BS1867" s="144">
        <v>-3.1576452E-5</v>
      </c>
      <c r="BT1867" s="144">
        <v>3.3806944999999999E-8</v>
      </c>
      <c r="BU1867" s="144">
        <v>-2.0104445999999999E-5</v>
      </c>
      <c r="BV1867" s="144">
        <v>-4.3693524000000001E-8</v>
      </c>
      <c r="BW1867" s="144">
        <v>-6.7498451999999996E-7</v>
      </c>
      <c r="BX1867" s="144">
        <v>2.8924801000000001E-7</v>
      </c>
      <c r="BY1867" s="144">
        <v>-8.4934051000000003E-11</v>
      </c>
      <c r="BZ1867" s="144">
        <v>4.3454045000000002E-7</v>
      </c>
      <c r="CA1867" s="144">
        <v>-8.6843086E-8</v>
      </c>
      <c r="CB1867" s="144">
        <v>-3.7353007000000003E-8</v>
      </c>
      <c r="CC1867" s="144">
        <v>-4.4329588000000002E-8</v>
      </c>
      <c r="CD1867" s="144">
        <v>-2.5418145000000001E-9</v>
      </c>
      <c r="CE1867" s="144">
        <v>-7.8250113000000001E-10</v>
      </c>
      <c r="CF1867" s="144">
        <v>3.9895331E-7</v>
      </c>
      <c r="CG1867" s="144">
        <v>-1.1706926000000001E-5</v>
      </c>
      <c r="CH1867" s="144">
        <v>-3.1015762000000001E-8</v>
      </c>
      <c r="CI1867" s="136">
        <v>0</v>
      </c>
      <c r="CJ1867" s="203"/>
      <c r="CK1867" s="201"/>
      <c r="CL1867" s="110" t="s">
        <v>6211</v>
      </c>
      <c r="CM1867" s="110"/>
      <c r="CN1867" s="110"/>
    </row>
    <row r="1868" spans="1:92" ht="14.5" customHeight="1">
      <c r="A1868" s="74" t="s">
        <v>6521</v>
      </c>
      <c r="B1868" s="129" t="s">
        <v>6190</v>
      </c>
      <c r="C1868" s="130" t="str">
        <f t="shared" si="976"/>
        <v>F.104.01.111</v>
      </c>
      <c r="D1868" s="131" t="s">
        <v>6490</v>
      </c>
      <c r="E1868" s="129" t="s">
        <v>957</v>
      </c>
      <c r="F1868" s="132" t="s">
        <v>6523</v>
      </c>
      <c r="G1868" s="132">
        <v>0.19366143349340001</v>
      </c>
      <c r="H1868" s="348">
        <f t="shared" si="977"/>
        <v>0.19366143349340001</v>
      </c>
      <c r="I1868" s="74"/>
      <c r="J1868" s="132">
        <v>3.5370181100000003E-3</v>
      </c>
      <c r="K1868" s="132">
        <v>4.2336093999999994E-4</v>
      </c>
      <c r="L1868" s="300">
        <v>-1.8768855566E-3</v>
      </c>
      <c r="M1868" s="132">
        <v>0.19157794</v>
      </c>
      <c r="N1868" s="132">
        <v>-4.7628938000000001E-3</v>
      </c>
      <c r="O1868" s="132">
        <v>5.8911453000000001E-3</v>
      </c>
      <c r="P1868" s="132">
        <v>4.7990812000000002E-3</v>
      </c>
      <c r="Q1868" s="132">
        <v>-1.0319187E-3</v>
      </c>
      <c r="R1868" s="132">
        <v>-1.2292210000000001E-4</v>
      </c>
      <c r="S1868" s="132">
        <v>-1.0722229E-4</v>
      </c>
      <c r="T1868" s="132">
        <v>-7.0489056000000005E-4</v>
      </c>
      <c r="U1868" s="132">
        <v>-2.5290328999999999E-4</v>
      </c>
      <c r="V1868" s="132">
        <v>0</v>
      </c>
      <c r="W1868" s="132">
        <v>-1.6186332E-3</v>
      </c>
      <c r="X1868" s="304">
        <v>-5.3490666000000001E-6</v>
      </c>
      <c r="Y1868" s="132">
        <v>0</v>
      </c>
      <c r="Z1868" s="132">
        <v>0</v>
      </c>
      <c r="AA1868" s="74"/>
      <c r="AB1868" s="301">
        <v>1.4404356390977442</v>
      </c>
      <c r="AC1868" s="338">
        <f t="shared" si="978"/>
        <v>1.4404356390977442</v>
      </c>
      <c r="AD1868" s="74"/>
      <c r="AE1868" s="136">
        <v>-19.292417</v>
      </c>
      <c r="AF1868" s="136">
        <v>-19.028358999999998</v>
      </c>
      <c r="AG1868" s="136">
        <v>-0.21944593000000001</v>
      </c>
      <c r="AH1868" s="136">
        <v>0</v>
      </c>
      <c r="AI1868" s="136">
        <v>0</v>
      </c>
      <c r="AJ1868" s="136">
        <v>-2.1970664999999999E-3</v>
      </c>
      <c r="AK1868" s="136">
        <v>-4.2414970000000003E-2</v>
      </c>
      <c r="AL1868" s="74"/>
      <c r="AM1868" s="133">
        <v>2.1316251000000001E-2</v>
      </c>
      <c r="AN1868" s="340">
        <f t="shared" si="967"/>
        <v>2.1316251000000001E-2</v>
      </c>
      <c r="AP1868" s="133">
        <v>2.1182414E-2</v>
      </c>
      <c r="AQ1868" s="133">
        <v>1.0882915999999999E-3</v>
      </c>
      <c r="AR1868" s="133">
        <v>-9.5445518000000003E-4</v>
      </c>
      <c r="AS1868" s="134">
        <v>1.269928927375E-6</v>
      </c>
      <c r="AT1868" s="135">
        <v>4.0247469983196108E-9</v>
      </c>
      <c r="AU1868" s="135">
        <v>-0.13367720106599998</v>
      </c>
      <c r="AV1868" s="302">
        <v>1.317129E-6</v>
      </c>
      <c r="AW1868" s="302">
        <v>3.9733686000000003E-9</v>
      </c>
      <c r="AX1868" s="302">
        <v>1.0858971999999999E-13</v>
      </c>
      <c r="AY1868" s="302">
        <v>-8.6236513999999995E-11</v>
      </c>
      <c r="AZ1868" s="302">
        <v>-1.1202541000000001E-11</v>
      </c>
      <c r="BA1868" s="302">
        <v>7.1356716999999995E-10</v>
      </c>
      <c r="BB1868" s="302">
        <v>-4.5963993000000002E-8</v>
      </c>
      <c r="BC1868" s="302">
        <v>9.8138191000000006E-11</v>
      </c>
      <c r="BD1868" s="302">
        <v>-3.980723E-11</v>
      </c>
      <c r="BE1868" s="302">
        <v>-1.2575680000000001E-13</v>
      </c>
      <c r="BF1868" s="302">
        <v>-6.4507138999999999E-16</v>
      </c>
      <c r="BG1868" s="302">
        <v>-2.6649171000000002E-13</v>
      </c>
      <c r="BH1868" s="302">
        <v>-1.5396519000000001E-14</v>
      </c>
      <c r="BI1868" s="302">
        <v>-1.1636700000000001E-14</v>
      </c>
      <c r="BJ1868" s="302">
        <v>-1.3388796999999999E-9</v>
      </c>
      <c r="BK1868" s="302">
        <v>-5.1332803999999998E-10</v>
      </c>
      <c r="BL1868" s="302">
        <v>-6.6412255999999998E-12</v>
      </c>
      <c r="BM1868" s="302">
        <v>-1.1901066000000001E-5</v>
      </c>
      <c r="BN1868" s="303">
        <v>-0.13366529999999999</v>
      </c>
      <c r="BO1868" s="303">
        <v>0</v>
      </c>
      <c r="BP1868" s="303">
        <v>0</v>
      </c>
      <c r="BQ1868" s="303">
        <v>0</v>
      </c>
      <c r="BR1868" s="74"/>
      <c r="BS1868" s="144">
        <v>1.7947293000000001E-5</v>
      </c>
      <c r="BT1868" s="144">
        <v>-3.0243821000000002E-8</v>
      </c>
      <c r="BU1868" s="144">
        <v>4.0163168000000001E-5</v>
      </c>
      <c r="BV1868" s="144">
        <v>-8.2993010000000004E-8</v>
      </c>
      <c r="BW1868" s="144">
        <v>-1.3096375999999999E-6</v>
      </c>
      <c r="BX1868" s="144">
        <v>4.8200882000000002E-7</v>
      </c>
      <c r="BY1868" s="144">
        <v>-1.6132671E-10</v>
      </c>
      <c r="BZ1868" s="144">
        <v>7.2308419999999998E-7</v>
      </c>
      <c r="CA1868" s="144">
        <v>-1.649528E-7</v>
      </c>
      <c r="CB1868" s="144">
        <v>-7.0949609999999998E-8</v>
      </c>
      <c r="CC1868" s="144">
        <v>-8.4201172000000003E-8</v>
      </c>
      <c r="CD1868" s="144">
        <v>-4.8280114999999998E-9</v>
      </c>
      <c r="CE1868" s="144">
        <v>-1.4863101E-9</v>
      </c>
      <c r="CF1868" s="144">
        <v>6.2394468000000005E-7</v>
      </c>
      <c r="CG1868" s="144">
        <v>-2.2236545999999999E-5</v>
      </c>
      <c r="CH1868" s="144">
        <v>-5.8912424999999998E-8</v>
      </c>
      <c r="CI1868" s="136">
        <v>0</v>
      </c>
      <c r="CJ1868" s="203"/>
      <c r="CK1868" s="201"/>
      <c r="CL1868" s="110" t="s">
        <v>6252</v>
      </c>
      <c r="CM1868" s="110"/>
      <c r="CN1868" s="110"/>
    </row>
    <row r="1869" spans="1:92" ht="14.5" customHeight="1">
      <c r="A1869" s="74" t="s">
        <v>6524</v>
      </c>
      <c r="B1869" s="129" t="s">
        <v>6190</v>
      </c>
      <c r="C1869" s="130" t="str">
        <f t="shared" si="976"/>
        <v>F.104.01.112</v>
      </c>
      <c r="D1869" s="131" t="s">
        <v>6490</v>
      </c>
      <c r="E1869" s="129" t="s">
        <v>957</v>
      </c>
      <c r="F1869" s="132" t="s">
        <v>6526</v>
      </c>
      <c r="G1869" s="132">
        <v>0.19497540753500001</v>
      </c>
      <c r="H1869" s="348">
        <f t="shared" si="977"/>
        <v>0.19497540753500001</v>
      </c>
      <c r="I1869" s="74"/>
      <c r="J1869" s="132">
        <v>-7.3523322280000004E-3</v>
      </c>
      <c r="K1869" s="132">
        <v>-1.224518351E-2</v>
      </c>
      <c r="L1869" s="300">
        <v>-1.7317367269999999E-3</v>
      </c>
      <c r="M1869" s="132">
        <v>0.21630466000000001</v>
      </c>
      <c r="N1869" s="132">
        <v>-4.3945557999999999E-3</v>
      </c>
      <c r="O1869" s="132">
        <v>-7.2002498E-3</v>
      </c>
      <c r="P1869" s="132">
        <v>-6.1878706999999996E-3</v>
      </c>
      <c r="Q1869" s="132">
        <v>-9.5211533999999996E-4</v>
      </c>
      <c r="R1869" s="132">
        <v>-1.1341592999999999E-4</v>
      </c>
      <c r="S1869" s="304">
        <v>-9.8930258000000002E-5</v>
      </c>
      <c r="T1869" s="132">
        <v>-6.5037790999999999E-4</v>
      </c>
      <c r="U1869" s="132">
        <v>-2.3334503E-4</v>
      </c>
      <c r="V1869" s="132">
        <v>0</v>
      </c>
      <c r="W1869" s="132">
        <v>-1.4934563000000001E-3</v>
      </c>
      <c r="X1869" s="304">
        <v>-4.9353970000000003E-6</v>
      </c>
      <c r="Y1869" s="132">
        <v>0</v>
      </c>
      <c r="Z1869" s="132">
        <v>0</v>
      </c>
      <c r="AA1869" s="74"/>
      <c r="AB1869" s="301">
        <v>1.6263508270676692</v>
      </c>
      <c r="AC1869" s="338">
        <f t="shared" si="978"/>
        <v>1.6263508270676692</v>
      </c>
      <c r="AD1869" s="74"/>
      <c r="AE1869" s="136">
        <v>-17.800439000000001</v>
      </c>
      <c r="AF1869" s="136">
        <v>-17.556802000000001</v>
      </c>
      <c r="AG1869" s="136">
        <v>-0.20247509999999999</v>
      </c>
      <c r="AH1869" s="136">
        <v>0</v>
      </c>
      <c r="AI1869" s="136">
        <v>0</v>
      </c>
      <c r="AJ1869" s="136">
        <v>-2.0271566000000002E-3</v>
      </c>
      <c r="AK1869" s="136">
        <v>-3.9134810999999999E-2</v>
      </c>
      <c r="AL1869" s="74"/>
      <c r="AM1869" s="133">
        <v>2.2370149999999998E-2</v>
      </c>
      <c r="AN1869" s="340">
        <f t="shared" ref="AN1869:AN1874" si="979">AM1869</f>
        <v>2.2370149999999998E-2</v>
      </c>
      <c r="AP1869" s="133">
        <v>2.2117851000000001E-2</v>
      </c>
      <c r="AQ1869" s="133">
        <v>1.1329414000000001E-3</v>
      </c>
      <c r="AR1869" s="133">
        <v>-8.8064247000000002E-4</v>
      </c>
      <c r="AS1869" s="134">
        <v>1.326010207016E-6</v>
      </c>
      <c r="AT1869" s="135">
        <v>4.1898718975481493E-9</v>
      </c>
      <c r="AU1869" s="135">
        <v>-0.123339280698</v>
      </c>
      <c r="AV1869" s="302">
        <v>1.4911736E-6</v>
      </c>
      <c r="AW1869" s="302">
        <v>4.4985595999999997E-9</v>
      </c>
      <c r="AX1869" s="302">
        <v>1.2293624E-13</v>
      </c>
      <c r="AY1869" s="302">
        <v>-7.956742E-11</v>
      </c>
      <c r="AZ1869" s="302">
        <v>-1.0336194E-11</v>
      </c>
      <c r="BA1869" s="302">
        <v>-9.2011190999999997E-10</v>
      </c>
      <c r="BB1869" s="302">
        <v>-1.6244441E-7</v>
      </c>
      <c r="BC1869" s="302">
        <v>-1.3321604999999999E-10</v>
      </c>
      <c r="BD1869" s="302">
        <v>-1.6907950999999999E-10</v>
      </c>
      <c r="BE1869" s="302">
        <v>-1.1603141E-13</v>
      </c>
      <c r="BF1869" s="302">
        <v>-5.9518484999999995E-16</v>
      </c>
      <c r="BG1869" s="302">
        <v>-2.4588259000000001E-13</v>
      </c>
      <c r="BH1869" s="302">
        <v>-1.420583E-14</v>
      </c>
      <c r="BI1869" s="302">
        <v>-1.0736777E-14</v>
      </c>
      <c r="BJ1869" s="302">
        <v>-1.2353376000000001E-9</v>
      </c>
      <c r="BK1869" s="302">
        <v>-4.7362986000000005E-10</v>
      </c>
      <c r="BL1869" s="302">
        <v>-6.1276269E-12</v>
      </c>
      <c r="BM1869" s="302">
        <v>-1.0980697999999999E-5</v>
      </c>
      <c r="BN1869" s="303">
        <v>-0.1233283</v>
      </c>
      <c r="BO1869" s="303">
        <v>0</v>
      </c>
      <c r="BP1869" s="303">
        <v>0</v>
      </c>
      <c r="BQ1869" s="303">
        <v>0</v>
      </c>
      <c r="BR1869" s="74"/>
      <c r="BS1869" s="144">
        <v>1.8397166000000001E-5</v>
      </c>
      <c r="BT1869" s="144">
        <v>-1.460055E-6</v>
      </c>
      <c r="BU1869" s="144">
        <v>4.5346975999999999E-5</v>
      </c>
      <c r="BV1869" s="144">
        <v>-7.6574751999999996E-8</v>
      </c>
      <c r="BW1869" s="144">
        <v>-1.6260383999999999E-6</v>
      </c>
      <c r="BX1869" s="144">
        <v>-5.7715585E-7</v>
      </c>
      <c r="BY1869" s="144">
        <v>-1.4885052E-10</v>
      </c>
      <c r="BZ1869" s="144">
        <v>-8.8384238000000001E-7</v>
      </c>
      <c r="CA1869" s="144">
        <v>-1.5219619E-7</v>
      </c>
      <c r="CB1869" s="144">
        <v>-6.5462728000000001E-8</v>
      </c>
      <c r="CC1869" s="144">
        <v>-7.7689481E-8</v>
      </c>
      <c r="CD1869" s="144">
        <v>-4.4546376000000003E-9</v>
      </c>
      <c r="CE1869" s="144">
        <v>-1.3713664000000001E-9</v>
      </c>
      <c r="CF1869" s="144">
        <v>-1.4535787999999999E-6</v>
      </c>
      <c r="CG1869" s="144">
        <v>-2.0516884999999999E-5</v>
      </c>
      <c r="CH1869" s="144">
        <v>-5.4356436999999998E-8</v>
      </c>
      <c r="CI1869" s="136">
        <v>0</v>
      </c>
      <c r="CJ1869" s="203"/>
      <c r="CK1869" s="201"/>
      <c r="CL1869" s="110" t="s">
        <v>6527</v>
      </c>
      <c r="CM1869" s="110"/>
      <c r="CN1869" s="110"/>
    </row>
    <row r="1870" spans="1:92" ht="14.5" customHeight="1">
      <c r="A1870" s="74" t="s">
        <v>6528</v>
      </c>
      <c r="B1870" s="129" t="s">
        <v>6190</v>
      </c>
      <c r="C1870" s="130" t="str">
        <f t="shared" si="976"/>
        <v>F.104.01.113</v>
      </c>
      <c r="D1870" s="131" t="s">
        <v>6490</v>
      </c>
      <c r="E1870" s="129" t="s">
        <v>957</v>
      </c>
      <c r="F1870" s="132" t="s">
        <v>6530</v>
      </c>
      <c r="G1870" s="132">
        <v>0.1905089879887</v>
      </c>
      <c r="H1870" s="348">
        <f t="shared" si="977"/>
        <v>0.1905089879887</v>
      </c>
      <c r="I1870" s="74"/>
      <c r="J1870" s="132">
        <v>2.4989706199999998E-3</v>
      </c>
      <c r="K1870" s="132">
        <v>3.2312220999999983E-4</v>
      </c>
      <c r="L1870" s="300">
        <v>-1.3141548413E-3</v>
      </c>
      <c r="M1870" s="132">
        <v>0.18900105</v>
      </c>
      <c r="N1870" s="132">
        <v>-3.3348757E-3</v>
      </c>
      <c r="O1870" s="132">
        <v>4.1515470999999998E-3</v>
      </c>
      <c r="P1870" s="132">
        <v>3.3826400000000001E-3</v>
      </c>
      <c r="Q1870" s="132">
        <v>-7.2252723999999995E-4</v>
      </c>
      <c r="R1870" s="304">
        <v>-8.6067404999999996E-5</v>
      </c>
      <c r="S1870" s="304">
        <v>-7.5074734999999997E-5</v>
      </c>
      <c r="T1870" s="132">
        <v>-4.9354919000000003E-4</v>
      </c>
      <c r="U1870" s="132">
        <v>-1.7707743999999999E-4</v>
      </c>
      <c r="V1870" s="132">
        <v>0</v>
      </c>
      <c r="W1870" s="132">
        <v>-1.1333320999999999E-3</v>
      </c>
      <c r="X1870" s="304">
        <v>-3.7453013E-6</v>
      </c>
      <c r="Y1870" s="132">
        <v>0</v>
      </c>
      <c r="Z1870" s="132">
        <v>0</v>
      </c>
      <c r="AA1870" s="74"/>
      <c r="AB1870" s="301">
        <v>1.4210605263157894</v>
      </c>
      <c r="AC1870" s="338">
        <f t="shared" si="978"/>
        <v>1.4210605263157894</v>
      </c>
      <c r="AD1870" s="74"/>
      <c r="AE1870" s="136">
        <v>-13.508134999999999</v>
      </c>
      <c r="AF1870" s="136">
        <v>-13.323247</v>
      </c>
      <c r="AG1870" s="136">
        <v>-0.15365131000000001</v>
      </c>
      <c r="AH1870" s="136">
        <v>0</v>
      </c>
      <c r="AI1870" s="136">
        <v>0</v>
      </c>
      <c r="AJ1870" s="136">
        <v>-1.5383387E-3</v>
      </c>
      <c r="AK1870" s="136">
        <v>-2.9698048000000001E-2</v>
      </c>
      <c r="AL1870" s="74"/>
      <c r="AM1870" s="133">
        <v>2.1627068999999999E-2</v>
      </c>
      <c r="AN1870" s="340">
        <f t="shared" si="979"/>
        <v>2.1627068999999999E-2</v>
      </c>
      <c r="AP1870" s="133">
        <v>2.1220836999999999E-2</v>
      </c>
      <c r="AQ1870" s="133">
        <v>1.0745212E-3</v>
      </c>
      <c r="AR1870" s="133">
        <v>-6.6828896999999998E-4</v>
      </c>
      <c r="AS1870" s="134">
        <v>1.2722324433117999E-6</v>
      </c>
      <c r="AT1870" s="135">
        <v>3.9738209235218995E-9</v>
      </c>
      <c r="AU1870" s="135">
        <v>-9.3597893870100007E-2</v>
      </c>
      <c r="AV1870" s="302">
        <v>1.305024E-6</v>
      </c>
      <c r="AW1870" s="302">
        <v>3.9370630000000002E-9</v>
      </c>
      <c r="AX1870" s="302">
        <v>1.0758832E-13</v>
      </c>
      <c r="AY1870" s="302">
        <v>-6.0380949999999995E-11</v>
      </c>
      <c r="AZ1870" s="302">
        <v>-7.8437782000000005E-12</v>
      </c>
      <c r="BA1870" s="302">
        <v>5.0295903999999995E-10</v>
      </c>
      <c r="BB1870" s="302">
        <v>-3.1929414999999998E-8</v>
      </c>
      <c r="BC1870" s="302">
        <v>6.9186966999999996E-11</v>
      </c>
      <c r="BD1870" s="302">
        <v>-2.7592564999999999E-11</v>
      </c>
      <c r="BE1870" s="302">
        <v>-8.8052205000000002E-14</v>
      </c>
      <c r="BF1870" s="302">
        <v>-4.516651E-16</v>
      </c>
      <c r="BG1870" s="302">
        <v>-1.8659174999999999E-13</v>
      </c>
      <c r="BH1870" s="302">
        <v>-1.0780311E-14</v>
      </c>
      <c r="BI1870" s="302">
        <v>-8.147767E-15</v>
      </c>
      <c r="BJ1870" s="302">
        <v>-9.3745476000000001E-10</v>
      </c>
      <c r="BK1870" s="302">
        <v>-3.5942123999999998E-10</v>
      </c>
      <c r="BL1870" s="302">
        <v>-4.6500430999999996E-12</v>
      </c>
      <c r="BM1870" s="302">
        <v>-8.3328701000000007E-6</v>
      </c>
      <c r="BN1870" s="303">
        <v>-9.3589561000000002E-2</v>
      </c>
      <c r="BO1870" s="303">
        <v>0</v>
      </c>
      <c r="BP1870" s="303">
        <v>0</v>
      </c>
      <c r="BQ1870" s="303">
        <v>0</v>
      </c>
      <c r="BR1870" s="74"/>
      <c r="BS1870" s="144">
        <v>2.4081492000000001E-5</v>
      </c>
      <c r="BT1870" s="144">
        <v>-1.8150554999999999E-8</v>
      </c>
      <c r="BU1870" s="144">
        <v>3.9622938E-5</v>
      </c>
      <c r="BV1870" s="144">
        <v>-5.8109918000000003E-8</v>
      </c>
      <c r="BW1870" s="144">
        <v>-9.1609764000000002E-7</v>
      </c>
      <c r="BX1870" s="144">
        <v>3.3965101000000001E-7</v>
      </c>
      <c r="BY1870" s="144">
        <v>-1.1295749E-10</v>
      </c>
      <c r="BZ1870" s="144">
        <v>5.0956459999999998E-7</v>
      </c>
      <c r="CA1870" s="144">
        <v>-1.154964E-7</v>
      </c>
      <c r="CB1870" s="144">
        <v>-4.9677388999999997E-8</v>
      </c>
      <c r="CC1870" s="144">
        <v>-5.8955847000000003E-8</v>
      </c>
      <c r="CD1870" s="144">
        <v>-3.3804696999999999E-9</v>
      </c>
      <c r="CE1870" s="144">
        <v>-1.0406823000000001E-9</v>
      </c>
      <c r="CF1870" s="144">
        <v>4.4115960999999998E-7</v>
      </c>
      <c r="CG1870" s="144">
        <v>-1.5569551E-5</v>
      </c>
      <c r="CH1870" s="144">
        <v>-4.1249210999999999E-8</v>
      </c>
      <c r="CI1870" s="136">
        <v>0</v>
      </c>
      <c r="CJ1870" s="203"/>
      <c r="CK1870" s="201"/>
      <c r="CL1870" s="110" t="s">
        <v>6211</v>
      </c>
      <c r="CM1870" s="110"/>
      <c r="CN1870" s="110"/>
    </row>
    <row r="1871" spans="1:92" ht="14.5" customHeight="1">
      <c r="A1871" s="74" t="s">
        <v>6531</v>
      </c>
      <c r="B1871" s="129" t="s">
        <v>6190</v>
      </c>
      <c r="C1871" s="130" t="str">
        <f t="shared" si="976"/>
        <v>F.104.01.114</v>
      </c>
      <c r="D1871" s="131" t="s">
        <v>6490</v>
      </c>
      <c r="E1871" s="129" t="s">
        <v>957</v>
      </c>
      <c r="F1871" s="132" t="s">
        <v>6533</v>
      </c>
      <c r="G1871" s="132">
        <v>0.18982160720989999</v>
      </c>
      <c r="H1871" s="348">
        <f t="shared" si="977"/>
        <v>0.18982160720989999</v>
      </c>
      <c r="I1871" s="74"/>
      <c r="J1871" s="132">
        <v>3.7370299399999995E-3</v>
      </c>
      <c r="K1871" s="132">
        <v>4.9473596000000034E-4</v>
      </c>
      <c r="L1871" s="300">
        <v>-1.9595086901000001E-3</v>
      </c>
      <c r="M1871" s="132">
        <v>0.18754935</v>
      </c>
      <c r="N1871" s="132">
        <v>-4.9725630999999998E-3</v>
      </c>
      <c r="O1871" s="132">
        <v>6.2032199000000001E-3</v>
      </c>
      <c r="P1871" s="132">
        <v>5.0546508000000002E-3</v>
      </c>
      <c r="Q1871" s="132">
        <v>-1.0773452E-3</v>
      </c>
      <c r="R1871" s="132">
        <v>-1.283333E-4</v>
      </c>
      <c r="S1871" s="132">
        <v>-1.1194236E-4</v>
      </c>
      <c r="T1871" s="132">
        <v>-7.3592084000000005E-4</v>
      </c>
      <c r="U1871" s="132">
        <v>-2.6403644999999998E-4</v>
      </c>
      <c r="V1871" s="132">
        <v>0</v>
      </c>
      <c r="W1871" s="132">
        <v>-1.6898877E-3</v>
      </c>
      <c r="X1871" s="304">
        <v>-5.5845400999999998E-6</v>
      </c>
      <c r="Y1871" s="132">
        <v>0</v>
      </c>
      <c r="Z1871" s="132">
        <v>0</v>
      </c>
      <c r="AA1871" s="74"/>
      <c r="AB1871" s="301">
        <v>1.4101454887218046</v>
      </c>
      <c r="AC1871" s="338">
        <f t="shared" si="978"/>
        <v>1.4101454887218046</v>
      </c>
      <c r="AD1871" s="74"/>
      <c r="AE1871" s="136">
        <v>-20.141696</v>
      </c>
      <c r="AF1871" s="136">
        <v>-19.866014</v>
      </c>
      <c r="AG1871" s="136">
        <v>-0.22910625000000001</v>
      </c>
      <c r="AH1871" s="136">
        <v>0</v>
      </c>
      <c r="AI1871" s="136">
        <v>0</v>
      </c>
      <c r="AJ1871" s="136">
        <v>-2.2937844999999998E-3</v>
      </c>
      <c r="AK1871" s="136">
        <v>-4.4282136999999999E-2</v>
      </c>
      <c r="AL1871" s="74"/>
      <c r="AM1871" s="133">
        <v>2.0742157000000001E-2</v>
      </c>
      <c r="AN1871" s="340">
        <f t="shared" si="979"/>
        <v>2.0742157000000001E-2</v>
      </c>
      <c r="AP1871" s="133">
        <v>2.0672972000000001E-2</v>
      </c>
      <c r="AQ1871" s="133">
        <v>1.0656573999999999E-3</v>
      </c>
      <c r="AR1871" s="133">
        <v>-9.9647165000000008E-4</v>
      </c>
      <c r="AS1871" s="134">
        <v>1.2393867915299999E-6</v>
      </c>
      <c r="AT1871" s="135">
        <v>3.9410406996526504E-9</v>
      </c>
      <c r="AU1871" s="135">
        <v>-0.139561854968</v>
      </c>
      <c r="AV1871" s="302">
        <v>1.2881571E-6</v>
      </c>
      <c r="AW1871" s="302">
        <v>3.8859213999999998E-9</v>
      </c>
      <c r="AX1871" s="302">
        <v>1.0620193E-13</v>
      </c>
      <c r="AY1871" s="302">
        <v>-9.0032766999999999E-11</v>
      </c>
      <c r="AZ1871" s="302">
        <v>-1.1695693000000001E-11</v>
      </c>
      <c r="BA1871" s="302">
        <v>7.5156756000000001E-10</v>
      </c>
      <c r="BB1871" s="302">
        <v>-4.7486402999999999E-8</v>
      </c>
      <c r="BC1871" s="302">
        <v>1.033923E-10</v>
      </c>
      <c r="BD1871" s="302">
        <v>-4.1007208E-11</v>
      </c>
      <c r="BE1871" s="302">
        <v>-1.3129279999999999E-13</v>
      </c>
      <c r="BF1871" s="302">
        <v>-6.7346834999999998E-16</v>
      </c>
      <c r="BG1871" s="302">
        <v>-2.7822304999999999E-13</v>
      </c>
      <c r="BH1871" s="302">
        <v>-1.6074295000000001E-14</v>
      </c>
      <c r="BI1871" s="302">
        <v>-1.2148963999999999E-14</v>
      </c>
      <c r="BJ1871" s="302">
        <v>-1.3978191E-9</v>
      </c>
      <c r="BK1871" s="302">
        <v>-5.3592547000000001E-10</v>
      </c>
      <c r="BL1871" s="302">
        <v>-6.9335817000000002E-12</v>
      </c>
      <c r="BM1871" s="302">
        <v>-1.2424968E-5</v>
      </c>
      <c r="BN1871" s="303">
        <v>-0.13954943</v>
      </c>
      <c r="BO1871" s="303">
        <v>0</v>
      </c>
      <c r="BP1871" s="303">
        <v>0</v>
      </c>
      <c r="BQ1871" s="303">
        <v>0</v>
      </c>
      <c r="BR1871" s="74"/>
      <c r="BS1871" s="144">
        <v>1.6151678E-5</v>
      </c>
      <c r="BT1871" s="144">
        <v>-2.5597835999999999E-8</v>
      </c>
      <c r="BU1871" s="144">
        <v>3.9318598000000001E-5</v>
      </c>
      <c r="BV1871" s="144">
        <v>-8.6646478999999998E-8</v>
      </c>
      <c r="BW1871" s="144">
        <v>-1.3655464000000001E-6</v>
      </c>
      <c r="BX1871" s="144">
        <v>5.0749257999999999E-7</v>
      </c>
      <c r="BY1871" s="144">
        <v>-1.6842853999999999E-10</v>
      </c>
      <c r="BZ1871" s="144">
        <v>7.6138882000000002E-7</v>
      </c>
      <c r="CA1871" s="144">
        <v>-1.7221426E-7</v>
      </c>
      <c r="CB1871" s="144">
        <v>-7.4072912000000003E-8</v>
      </c>
      <c r="CC1871" s="144">
        <v>-8.7907827000000003E-8</v>
      </c>
      <c r="CD1871" s="144">
        <v>-5.0405473999999999E-9</v>
      </c>
      <c r="CE1871" s="144">
        <v>-1.5517394999999999E-9</v>
      </c>
      <c r="CF1871" s="144">
        <v>6.5988117000000001E-7</v>
      </c>
      <c r="CG1871" s="144">
        <v>-2.321543E-5</v>
      </c>
      <c r="CH1871" s="144">
        <v>-6.1505832999999998E-8</v>
      </c>
      <c r="CI1871" s="136">
        <v>0</v>
      </c>
      <c r="CJ1871" s="205"/>
      <c r="CK1871" s="201"/>
      <c r="CL1871" s="110" t="s">
        <v>6211</v>
      </c>
      <c r="CM1871" s="110"/>
      <c r="CN1871" s="110"/>
    </row>
    <row r="1872" spans="1:92" ht="14.5" customHeight="1">
      <c r="A1872" s="74" t="s">
        <v>6534</v>
      </c>
      <c r="B1872" s="129" t="s">
        <v>6190</v>
      </c>
      <c r="C1872" s="130" t="str">
        <f t="shared" si="976"/>
        <v>F.104.01.115</v>
      </c>
      <c r="D1872" s="131" t="s">
        <v>6490</v>
      </c>
      <c r="E1872" s="129" t="s">
        <v>957</v>
      </c>
      <c r="F1872" s="132" t="s">
        <v>6536</v>
      </c>
      <c r="G1872" s="132">
        <v>6.0723434371608001</v>
      </c>
      <c r="H1872" s="348">
        <f t="shared" si="977"/>
        <v>6.0723434371608001</v>
      </c>
      <c r="I1872" s="74"/>
      <c r="J1872" s="132">
        <v>3.2874119650000005E-3</v>
      </c>
      <c r="K1872" s="132">
        <v>5.9131288701000004</v>
      </c>
      <c r="L1872" s="300">
        <v>-1.7194549042000003E-3</v>
      </c>
      <c r="M1872" s="132">
        <v>0.15764660999999999</v>
      </c>
      <c r="N1872" s="132">
        <v>5.9083215999999998</v>
      </c>
      <c r="O1872" s="132">
        <v>5.4530354000000003E-3</v>
      </c>
      <c r="P1872" s="132">
        <v>4.4436149000000001E-3</v>
      </c>
      <c r="Q1872" s="132">
        <v>-9.4536274999999998E-4</v>
      </c>
      <c r="R1872" s="132">
        <v>-1.1261155999999999E-4</v>
      </c>
      <c r="S1872" s="304">
        <v>-9.8228625000000005E-5</v>
      </c>
      <c r="T1872" s="132">
        <v>-6.4576529999999996E-4</v>
      </c>
      <c r="U1872" s="132">
        <v>-2.3169010999999999E-4</v>
      </c>
      <c r="V1872" s="132">
        <v>0</v>
      </c>
      <c r="W1872" s="132">
        <v>-1.4828644000000001E-3</v>
      </c>
      <c r="X1872" s="304">
        <v>-4.9003941999999998E-6</v>
      </c>
      <c r="Y1872" s="132">
        <v>0</v>
      </c>
      <c r="Z1872" s="132">
        <v>0</v>
      </c>
      <c r="AA1872" s="74"/>
      <c r="AB1872" s="301">
        <v>1.1853128571428571</v>
      </c>
      <c r="AC1872" s="338">
        <f t="shared" si="978"/>
        <v>1.1853128571428571</v>
      </c>
      <c r="AD1872" s="74"/>
      <c r="AE1872" s="136">
        <v>-17.674195000000001</v>
      </c>
      <c r="AF1872" s="136">
        <v>-17.432286000000001</v>
      </c>
      <c r="AG1872" s="136">
        <v>-0.2010391</v>
      </c>
      <c r="AH1872" s="136">
        <v>0</v>
      </c>
      <c r="AI1872" s="136">
        <v>0</v>
      </c>
      <c r="AJ1872" s="136">
        <v>-2.0127795999999999E-3</v>
      </c>
      <c r="AK1872" s="136">
        <v>-3.8857258999999998E-2</v>
      </c>
      <c r="AL1872" s="74"/>
      <c r="AM1872" s="133">
        <v>1.8422772000000001</v>
      </c>
      <c r="AN1872" s="340">
        <f t="shared" si="979"/>
        <v>1.8422772000000001</v>
      </c>
      <c r="AP1872" s="133">
        <v>1.8084342</v>
      </c>
      <c r="AQ1872" s="133">
        <v>3.4717380999999999E-2</v>
      </c>
      <c r="AR1872" s="133">
        <v>-8.7439677999999997E-4</v>
      </c>
      <c r="AS1872" s="134">
        <v>1.0841931330062099E-4</v>
      </c>
      <c r="AT1872" s="135">
        <v>1.2839268407683131E-7</v>
      </c>
      <c r="AU1872" s="135">
        <v>-0.12246453282099999</v>
      </c>
      <c r="AV1872" s="302">
        <v>1.0820187E-6</v>
      </c>
      <c r="AW1872" s="302">
        <v>3.2640450000000002E-9</v>
      </c>
      <c r="AX1872" s="302">
        <v>8.9207334999999999E-14</v>
      </c>
      <c r="AY1872" s="302">
        <v>-7.9003111999999999E-11</v>
      </c>
      <c r="AZ1872" s="302">
        <v>-1.0262887E-11</v>
      </c>
      <c r="BA1872" s="302">
        <v>6.6071370000000003E-10</v>
      </c>
      <c r="BB1872" s="303">
        <v>1.0733842E-4</v>
      </c>
      <c r="BC1872" s="302">
        <v>9.0898742000000002E-11</v>
      </c>
      <c r="BD1872" s="302">
        <v>1.2504412E-7</v>
      </c>
      <c r="BE1872" s="302">
        <v>-1.1520849E-13</v>
      </c>
      <c r="BF1872" s="302">
        <v>-5.9096367999999997E-16</v>
      </c>
      <c r="BG1872" s="302">
        <v>-2.4413874000000001E-13</v>
      </c>
      <c r="BH1872" s="302">
        <v>-1.410508E-14</v>
      </c>
      <c r="BI1872" s="302">
        <v>-1.0660630000000001E-14</v>
      </c>
      <c r="BJ1872" s="302">
        <v>-1.2265763E-9</v>
      </c>
      <c r="BK1872" s="302">
        <v>-4.7027078000000003E-10</v>
      </c>
      <c r="BL1872" s="302">
        <v>-6.0841685999999999E-12</v>
      </c>
      <c r="BM1872" s="302">
        <v>-1.0902821000000001E-5</v>
      </c>
      <c r="BN1872" s="303">
        <v>-0.12245362999999999</v>
      </c>
      <c r="BO1872" s="303">
        <v>0</v>
      </c>
      <c r="BP1872" s="303">
        <v>0</v>
      </c>
      <c r="BQ1872" s="303">
        <v>0</v>
      </c>
      <c r="BR1872" s="74"/>
      <c r="BS1872" s="136">
        <v>1.6413809000000001E-3</v>
      </c>
      <c r="BT1872" s="136">
        <v>8.6231795999999999E-4</v>
      </c>
      <c r="BU1872" s="144">
        <v>3.3049666999999999E-5</v>
      </c>
      <c r="BV1872" s="144">
        <v>-7.6031669000000006E-8</v>
      </c>
      <c r="BW1872" s="136">
        <v>7.0914060999999998E-4</v>
      </c>
      <c r="BX1872" s="144">
        <v>4.4610997000000001E-7</v>
      </c>
      <c r="BY1872" s="144">
        <v>-1.4779485000000001E-10</v>
      </c>
      <c r="BZ1872" s="144">
        <v>6.6931057000000001E-7</v>
      </c>
      <c r="CA1872" s="144">
        <v>-1.5111678000000001E-7</v>
      </c>
      <c r="CB1872" s="144">
        <v>-6.4998453E-8</v>
      </c>
      <c r="CC1872" s="144">
        <v>-7.7138491999999997E-8</v>
      </c>
      <c r="CD1872" s="144">
        <v>-4.4230444000000002E-9</v>
      </c>
      <c r="CE1872" s="144">
        <v>-1.3616404E-9</v>
      </c>
      <c r="CF1872" s="144">
        <v>5.6557775999999997E-5</v>
      </c>
      <c r="CG1872" s="144">
        <v>-2.0371375000000001E-5</v>
      </c>
      <c r="CH1872" s="144">
        <v>-5.3970929999999998E-8</v>
      </c>
      <c r="CI1872" s="136">
        <v>0</v>
      </c>
      <c r="CJ1872" s="203"/>
      <c r="CK1872" s="201"/>
      <c r="CL1872" s="110" t="s">
        <v>6252</v>
      </c>
      <c r="CM1872" s="110"/>
      <c r="CN1872" s="110"/>
    </row>
    <row r="1873" spans="1:92" ht="14.5" customHeight="1">
      <c r="A1873" s="74" t="s">
        <v>6537</v>
      </c>
      <c r="B1873" s="129" t="s">
        <v>6190</v>
      </c>
      <c r="C1873" s="130" t="str">
        <f t="shared" si="976"/>
        <v>F.104.01.116</v>
      </c>
      <c r="D1873" s="131" t="s">
        <v>6490</v>
      </c>
      <c r="E1873" s="129" t="s">
        <v>957</v>
      </c>
      <c r="F1873" s="132" t="s">
        <v>6539</v>
      </c>
      <c r="G1873" s="132">
        <v>0.1408237715573</v>
      </c>
      <c r="H1873" s="348">
        <f t="shared" si="977"/>
        <v>0.1408237715573</v>
      </c>
      <c r="I1873" s="74"/>
      <c r="J1873" s="132">
        <v>2.5321532839999998E-3</v>
      </c>
      <c r="K1873" s="132">
        <v>3.7838740000000046E-4</v>
      </c>
      <c r="L1873" s="300">
        <v>-1.3063391267E-3</v>
      </c>
      <c r="M1873" s="132">
        <v>0.13921956999999999</v>
      </c>
      <c r="N1873" s="132">
        <v>-3.3150420999999998E-3</v>
      </c>
      <c r="O1873" s="132">
        <v>4.1840434000000003E-3</v>
      </c>
      <c r="P1873" s="132">
        <v>3.4105671999999998E-3</v>
      </c>
      <c r="Q1873" s="132">
        <v>-7.1823014000000002E-4</v>
      </c>
      <c r="R1873" s="304">
        <v>-8.5555534999999993E-5</v>
      </c>
      <c r="S1873" s="304">
        <v>-7.4628241000000004E-5</v>
      </c>
      <c r="T1873" s="132">
        <v>-4.9061389999999997E-4</v>
      </c>
      <c r="U1873" s="132">
        <v>-1.7602429999999999E-4</v>
      </c>
      <c r="V1873" s="132">
        <v>0</v>
      </c>
      <c r="W1873" s="132">
        <v>-1.1265918E-3</v>
      </c>
      <c r="X1873" s="304">
        <v>-3.7230267000000001E-6</v>
      </c>
      <c r="Y1873" s="132">
        <v>0</v>
      </c>
      <c r="Z1873" s="132">
        <v>0</v>
      </c>
      <c r="AA1873" s="74"/>
      <c r="AB1873" s="301">
        <v>1.0467636842105261</v>
      </c>
      <c r="AC1873" s="338">
        <f t="shared" si="978"/>
        <v>1.0467636842105261</v>
      </c>
      <c r="AD1873" s="74"/>
      <c r="AE1873" s="136">
        <v>-13.427797</v>
      </c>
      <c r="AF1873" s="136">
        <v>-13.244009</v>
      </c>
      <c r="AG1873" s="136">
        <v>-0.1527375</v>
      </c>
      <c r="AH1873" s="136">
        <v>0</v>
      </c>
      <c r="AI1873" s="136">
        <v>0</v>
      </c>
      <c r="AJ1873" s="136">
        <v>-1.5291897E-3</v>
      </c>
      <c r="AK1873" s="136">
        <v>-2.9521424000000001E-2</v>
      </c>
      <c r="AL1873" s="74"/>
      <c r="AM1873" s="133">
        <v>1.5568131000000001E-2</v>
      </c>
      <c r="AN1873" s="340">
        <f t="shared" si="979"/>
        <v>1.5568131000000001E-2</v>
      </c>
      <c r="AP1873" s="133">
        <v>1.5440875E-2</v>
      </c>
      <c r="AQ1873" s="133">
        <v>7.9157003E-4</v>
      </c>
      <c r="AR1873" s="133">
        <v>-6.6431442999999996E-4</v>
      </c>
      <c r="AS1873" s="134">
        <v>9.2571193067629975E-7</v>
      </c>
      <c r="AT1873" s="135">
        <v>2.9274039264415004E-9</v>
      </c>
      <c r="AU1873" s="135">
        <v>-9.3041237311800001E-2</v>
      </c>
      <c r="AV1873" s="302">
        <v>9.577580699999999E-7</v>
      </c>
      <c r="AW1873" s="302">
        <v>2.8892809000000001E-9</v>
      </c>
      <c r="AX1873" s="302">
        <v>7.8961287000000001E-14</v>
      </c>
      <c r="AY1873" s="302">
        <v>-6.0021845000000002E-11</v>
      </c>
      <c r="AZ1873" s="302">
        <v>-7.7971287E-12</v>
      </c>
      <c r="BA1873" s="302">
        <v>5.0711170999999999E-10</v>
      </c>
      <c r="BB1873" s="302">
        <v>-3.1196269E-8</v>
      </c>
      <c r="BC1873" s="302">
        <v>6.9788199999999994E-11</v>
      </c>
      <c r="BD1873" s="302">
        <v>-2.6829472000000002E-11</v>
      </c>
      <c r="BE1873" s="302">
        <v>-8.7528530000000006E-14</v>
      </c>
      <c r="BF1873" s="302">
        <v>-4.4897889999999995E-16</v>
      </c>
      <c r="BG1873" s="302">
        <v>-1.8548203000000001E-13</v>
      </c>
      <c r="BH1873" s="302">
        <v>-1.0716197000000001E-14</v>
      </c>
      <c r="BI1873" s="302">
        <v>-8.0993095999999995E-15</v>
      </c>
      <c r="BJ1873" s="302">
        <v>-9.3187940999999995E-10</v>
      </c>
      <c r="BK1873" s="302">
        <v>-3.5728365000000001E-10</v>
      </c>
      <c r="BL1873" s="302">
        <v>-4.6223878000000004E-12</v>
      </c>
      <c r="BM1873" s="302">
        <v>-8.2833118000000004E-6</v>
      </c>
      <c r="BN1873" s="303">
        <v>-9.3032954000000001E-2</v>
      </c>
      <c r="BO1873" s="303">
        <v>0</v>
      </c>
      <c r="BP1873" s="303">
        <v>0</v>
      </c>
      <c r="BQ1873" s="303">
        <v>0</v>
      </c>
      <c r="BR1873" s="74"/>
      <c r="BS1873" s="144">
        <v>1.3766732000000001E-5</v>
      </c>
      <c r="BT1873" s="144">
        <v>-1.156101E-8</v>
      </c>
      <c r="BU1873" s="144">
        <v>2.9186548E-5</v>
      </c>
      <c r="BV1873" s="144">
        <v>-5.7764320000000003E-8</v>
      </c>
      <c r="BW1873" s="144">
        <v>-9.0875898000000005E-7</v>
      </c>
      <c r="BX1873" s="144">
        <v>3.4225583999999999E-7</v>
      </c>
      <c r="BY1873" s="144">
        <v>-1.1228569E-10</v>
      </c>
      <c r="BZ1873" s="144">
        <v>5.1355356999999997E-7</v>
      </c>
      <c r="CA1873" s="144">
        <v>-1.1480950000000001E-7</v>
      </c>
      <c r="CB1873" s="144">
        <v>-4.9381942E-8</v>
      </c>
      <c r="CC1873" s="144">
        <v>-5.8605217999999998E-8</v>
      </c>
      <c r="CD1873" s="144">
        <v>-3.3603649000000001E-9</v>
      </c>
      <c r="CE1873" s="144">
        <v>-1.0344929999999999E-9</v>
      </c>
      <c r="CF1873" s="144">
        <v>4.4771992000000002E-7</v>
      </c>
      <c r="CG1873" s="144">
        <v>-1.5476953999999999E-5</v>
      </c>
      <c r="CH1873" s="144">
        <v>-4.1003889000000002E-8</v>
      </c>
      <c r="CI1873" s="136">
        <v>0</v>
      </c>
      <c r="CJ1873" s="203"/>
      <c r="CK1873" s="201"/>
      <c r="CL1873" s="74" t="s">
        <v>786</v>
      </c>
      <c r="CM1873" s="110"/>
      <c r="CN1873" s="110"/>
    </row>
    <row r="1874" spans="1:92" ht="14.5" customHeight="1">
      <c r="A1874" s="74" t="s">
        <v>6540</v>
      </c>
      <c r="B1874" s="129" t="s">
        <v>6190</v>
      </c>
      <c r="C1874" s="130" t="str">
        <f t="shared" si="976"/>
        <v>F.104.01.117</v>
      </c>
      <c r="D1874" s="131" t="s">
        <v>6490</v>
      </c>
      <c r="E1874" s="129" t="s">
        <v>957</v>
      </c>
      <c r="F1874" s="132" t="s">
        <v>6542</v>
      </c>
      <c r="G1874" s="132">
        <v>0.16129317800770002</v>
      </c>
      <c r="H1874" s="348">
        <f t="shared" si="977"/>
        <v>0.16129317800770002</v>
      </c>
      <c r="I1874" s="74"/>
      <c r="J1874" s="132">
        <v>2.833053728E-3</v>
      </c>
      <c r="K1874" s="132">
        <v>3.8513192000000026E-4</v>
      </c>
      <c r="L1874" s="300">
        <v>-1.4805176403000001E-3</v>
      </c>
      <c r="M1874" s="132">
        <v>0.15955551000000001</v>
      </c>
      <c r="N1874" s="132">
        <v>-3.7570477000000001E-3</v>
      </c>
      <c r="O1874" s="132">
        <v>4.6982087000000004E-3</v>
      </c>
      <c r="P1874" s="132">
        <v>3.8285895E-3</v>
      </c>
      <c r="Q1874" s="132">
        <v>-8.1399415999999997E-4</v>
      </c>
      <c r="R1874" s="304">
        <v>-9.6962939E-5</v>
      </c>
      <c r="S1874" s="304">
        <v>-8.4578672999999997E-5</v>
      </c>
      <c r="T1874" s="132">
        <v>-5.5602907999999999E-4</v>
      </c>
      <c r="U1874" s="132">
        <v>-1.9949421000000001E-4</v>
      </c>
      <c r="V1874" s="132">
        <v>0</v>
      </c>
      <c r="W1874" s="132">
        <v>-1.2768040000000001E-3</v>
      </c>
      <c r="X1874" s="304">
        <v>-4.2194303E-6</v>
      </c>
      <c r="Y1874" s="132">
        <v>0</v>
      </c>
      <c r="Z1874" s="132">
        <v>0</v>
      </c>
      <c r="AA1874" s="74"/>
      <c r="AB1874" s="301">
        <v>1.1996654887218046</v>
      </c>
      <c r="AC1874" s="338">
        <f t="shared" si="978"/>
        <v>1.1996654887218046</v>
      </c>
      <c r="AD1874" s="74"/>
      <c r="AE1874" s="136">
        <v>-15.218170000000001</v>
      </c>
      <c r="AF1874" s="136">
        <v>-15.009876999999999</v>
      </c>
      <c r="AG1874" s="136">
        <v>-0.17310249999999999</v>
      </c>
      <c r="AH1874" s="136">
        <v>0</v>
      </c>
      <c r="AI1874" s="136">
        <v>0</v>
      </c>
      <c r="AJ1874" s="136">
        <v>-1.7330816E-3</v>
      </c>
      <c r="AK1874" s="136">
        <v>-3.3457613999999997E-2</v>
      </c>
      <c r="AL1874" s="74"/>
      <c r="AM1874" s="133">
        <v>1.7853014E-2</v>
      </c>
      <c r="AN1874" s="340">
        <f t="shared" si="979"/>
        <v>1.7853014E-2</v>
      </c>
      <c r="AP1874" s="133">
        <v>1.7699029000000002E-2</v>
      </c>
      <c r="AQ1874" s="133">
        <v>9.0687484000000001E-4</v>
      </c>
      <c r="AR1874" s="133">
        <v>-7.5288969000000003E-4</v>
      </c>
      <c r="AS1874" s="134">
        <v>1.0610928826371E-6</v>
      </c>
      <c r="AT1874" s="135">
        <v>3.3538270162047503E-9</v>
      </c>
      <c r="AU1874" s="135">
        <v>-0.10544673775339999</v>
      </c>
      <c r="AV1874" s="302">
        <v>1.0978325E-6</v>
      </c>
      <c r="AW1874" s="302">
        <v>3.3118517E-9</v>
      </c>
      <c r="AX1874" s="302">
        <v>9.0509459E-14</v>
      </c>
      <c r="AY1874" s="302">
        <v>-6.8024757000000001E-11</v>
      </c>
      <c r="AZ1874" s="302">
        <v>-8.8367459000000007E-12</v>
      </c>
      <c r="BA1874" s="302">
        <v>5.6926659999999999E-10</v>
      </c>
      <c r="BB1874" s="302">
        <v>-3.5770970999999997E-8</v>
      </c>
      <c r="BC1874" s="302">
        <v>7.8319293000000006E-11</v>
      </c>
      <c r="BD1874" s="302">
        <v>-3.0864534999999998E-11</v>
      </c>
      <c r="BE1874" s="302">
        <v>-9.9199001000000006E-14</v>
      </c>
      <c r="BF1874" s="302">
        <v>-5.0884275E-16</v>
      </c>
      <c r="BG1874" s="302">
        <v>-2.1021297E-13</v>
      </c>
      <c r="BH1874" s="302">
        <v>-1.2145023000000001E-14</v>
      </c>
      <c r="BI1874" s="302">
        <v>-9.1792175000000005E-15</v>
      </c>
      <c r="BJ1874" s="302">
        <v>-1.05613E-9</v>
      </c>
      <c r="BK1874" s="302">
        <v>-4.0492146000000002E-10</v>
      </c>
      <c r="BL1874" s="302">
        <v>-5.2387061999999998E-12</v>
      </c>
      <c r="BM1874" s="302">
        <v>-9.3877533999999997E-6</v>
      </c>
      <c r="BN1874" s="303">
        <v>-0.10543735</v>
      </c>
      <c r="BO1874" s="303">
        <v>0</v>
      </c>
      <c r="BP1874" s="303">
        <v>0</v>
      </c>
      <c r="BQ1874" s="303">
        <v>0</v>
      </c>
      <c r="BR1874" s="74"/>
      <c r="BS1874" s="144">
        <v>1.5951748E-5</v>
      </c>
      <c r="BT1874" s="144">
        <v>-1.8056271E-8</v>
      </c>
      <c r="BU1874" s="144">
        <v>3.3449857000000002E-5</v>
      </c>
      <c r="BV1874" s="144">
        <v>-6.5466228999999996E-8</v>
      </c>
      <c r="BW1874" s="144">
        <v>-1.0313716000000001E-6</v>
      </c>
      <c r="BX1874" s="144">
        <v>3.8435525000000001E-7</v>
      </c>
      <c r="BY1874" s="144">
        <v>-1.2725712E-10</v>
      </c>
      <c r="BZ1874" s="144">
        <v>5.7666246000000001E-7</v>
      </c>
      <c r="CA1874" s="144">
        <v>-1.3011744000000001E-7</v>
      </c>
      <c r="CB1874" s="144">
        <v>-5.5966201000000001E-8</v>
      </c>
      <c r="CC1874" s="144">
        <v>-6.6419247000000003E-8</v>
      </c>
      <c r="CD1874" s="144">
        <v>-3.8084136000000004E-9</v>
      </c>
      <c r="CE1874" s="144">
        <v>-1.1724254E-9</v>
      </c>
      <c r="CF1874" s="144">
        <v>5.0039668999999996E-7</v>
      </c>
      <c r="CG1874" s="144">
        <v>-1.7540547000000001E-5</v>
      </c>
      <c r="CH1874" s="144">
        <v>-4.6471073999999997E-8</v>
      </c>
      <c r="CI1874" s="136">
        <v>0</v>
      </c>
      <c r="CJ1874" s="203"/>
      <c r="CK1874" s="201"/>
      <c r="CL1874" s="110" t="s">
        <v>6211</v>
      </c>
      <c r="CM1874" s="110"/>
      <c r="CN1874" s="110"/>
    </row>
    <row r="1875" spans="1:92" ht="14.5" customHeight="1">
      <c r="B1875" s="129" t="s">
        <v>6190</v>
      </c>
      <c r="C1875" s="127" t="s">
        <v>6543</v>
      </c>
      <c r="D1875" s="127" t="s">
        <v>6544</v>
      </c>
      <c r="G1875" s="74"/>
      <c r="H1875" s="74"/>
      <c r="I1875" s="74"/>
      <c r="J1875" s="74"/>
      <c r="K1875" s="74"/>
      <c r="L1875" s="74"/>
      <c r="M1875" s="74"/>
      <c r="N1875" s="74"/>
      <c r="O1875" s="74"/>
      <c r="P1875" s="74"/>
      <c r="Q1875" s="74"/>
      <c r="R1875" s="74"/>
      <c r="S1875" s="74"/>
      <c r="T1875" s="74"/>
      <c r="U1875" s="74"/>
      <c r="V1875" s="74"/>
      <c r="W1875" s="74"/>
      <c r="X1875" s="74"/>
      <c r="Y1875" s="74"/>
      <c r="Z1875" s="74"/>
      <c r="AA1875" s="74"/>
      <c r="AB1875" s="74"/>
      <c r="AC1875" s="74"/>
      <c r="AD1875" s="74"/>
      <c r="AE1875" s="74"/>
      <c r="AF1875" s="74"/>
      <c r="AG1875" s="74"/>
      <c r="AH1875" s="74"/>
      <c r="AI1875" s="74"/>
      <c r="AJ1875" s="74"/>
      <c r="AK1875" s="74"/>
      <c r="AL1875" s="74"/>
      <c r="AM1875" s="74"/>
      <c r="AN1875" s="74"/>
      <c r="AP1875" s="74"/>
      <c r="AQ1875" s="74"/>
      <c r="AR1875" s="74"/>
      <c r="AS1875" s="74"/>
      <c r="AT1875" s="74"/>
      <c r="AU1875" s="74"/>
      <c r="AV1875" s="74"/>
      <c r="AW1875" s="74"/>
      <c r="AX1875" s="74"/>
      <c r="AY1875" s="74"/>
      <c r="AZ1875" s="74"/>
      <c r="BA1875" s="74"/>
      <c r="BB1875" s="74"/>
      <c r="BC1875" s="74"/>
      <c r="BD1875" s="74"/>
      <c r="BE1875" s="74"/>
      <c r="BF1875" s="74"/>
      <c r="BG1875" s="74"/>
      <c r="BH1875" s="74"/>
      <c r="BI1875" s="74"/>
      <c r="BJ1875" s="74"/>
      <c r="BK1875" s="74"/>
      <c r="BL1875" s="74"/>
      <c r="BM1875" s="74"/>
      <c r="BN1875" s="74"/>
      <c r="BO1875" s="74"/>
      <c r="BP1875" s="74"/>
      <c r="BQ1875" s="74"/>
      <c r="BR1875" s="74"/>
      <c r="BS1875" s="74"/>
      <c r="BT1875" s="74"/>
      <c r="BU1875" s="74"/>
      <c r="BV1875" s="74"/>
      <c r="BW1875" s="74"/>
      <c r="BX1875" s="74"/>
      <c r="BY1875" s="74"/>
      <c r="BZ1875" s="74"/>
      <c r="CA1875" s="74"/>
      <c r="CB1875" s="74"/>
      <c r="CC1875" s="74"/>
      <c r="CD1875" s="74"/>
      <c r="CE1875" s="74"/>
      <c r="CF1875" s="74"/>
      <c r="CG1875" s="74"/>
      <c r="CH1875" s="74"/>
      <c r="CI1875" s="74"/>
      <c r="CJ1875" s="124"/>
      <c r="CK1875" s="245"/>
      <c r="CL1875" s="110"/>
      <c r="CM1875" s="110"/>
      <c r="CN1875" s="110"/>
    </row>
    <row r="1876" spans="1:92" ht="14.5" customHeight="1">
      <c r="A1876" s="74" t="s">
        <v>6545</v>
      </c>
      <c r="B1876" s="129" t="s">
        <v>6190</v>
      </c>
      <c r="C1876" s="130" t="str">
        <f>MID(A1876,1,12)</f>
        <v>F.105.01.101</v>
      </c>
      <c r="D1876" s="131" t="s">
        <v>6547</v>
      </c>
      <c r="E1876" s="129" t="s">
        <v>957</v>
      </c>
      <c r="F1876" s="132" t="s">
        <v>6548</v>
      </c>
      <c r="G1876" s="132">
        <v>-0.25793783862000003</v>
      </c>
      <c r="H1876" s="348">
        <f t="shared" ref="H1876:H1878" si="980">G1876</f>
        <v>-0.25793783862000003</v>
      </c>
      <c r="I1876" s="74"/>
      <c r="J1876" s="132">
        <v>-2.17370526E-3</v>
      </c>
      <c r="K1876" s="132">
        <v>-7.6917982400000005E-3</v>
      </c>
      <c r="L1876" s="300">
        <v>-2.5300551200000002E-3</v>
      </c>
      <c r="M1876" s="132">
        <v>-0.24554228</v>
      </c>
      <c r="N1876" s="132">
        <v>-6.4204149E-3</v>
      </c>
      <c r="O1876" s="132">
        <v>-3.2118583000000003E-4</v>
      </c>
      <c r="P1876" s="132">
        <v>-4.7243519E-4</v>
      </c>
      <c r="Q1876" s="132">
        <v>-1.3910337999999999E-3</v>
      </c>
      <c r="R1876" s="132">
        <v>-1.6569986000000001E-4</v>
      </c>
      <c r="S1876" s="132">
        <v>-1.4453641E-4</v>
      </c>
      <c r="T1876" s="132">
        <v>-9.5019750999999998E-4</v>
      </c>
      <c r="U1876" s="132">
        <v>-3.4091543999999999E-4</v>
      </c>
      <c r="V1876" s="132">
        <v>0</v>
      </c>
      <c r="W1876" s="132">
        <v>-2.1819291E-3</v>
      </c>
      <c r="X1876" s="304">
        <v>-7.2105800000000003E-6</v>
      </c>
      <c r="Y1876" s="132">
        <v>0</v>
      </c>
      <c r="Z1876" s="132">
        <v>0</v>
      </c>
      <c r="AA1876" s="74"/>
      <c r="AB1876" s="301">
        <v>-1.8461825563909773</v>
      </c>
      <c r="AC1876" s="338">
        <f t="shared" ref="AC1876:AC1878" si="981">AB1876</f>
        <v>-1.8461825563909773</v>
      </c>
      <c r="AD1876" s="74"/>
      <c r="AE1876" s="136">
        <v>-26.006315000000001</v>
      </c>
      <c r="AF1876" s="136">
        <v>-25.650362999999999</v>
      </c>
      <c r="AG1876" s="136">
        <v>-0.29581468</v>
      </c>
      <c r="AH1876" s="136">
        <v>0</v>
      </c>
      <c r="AI1876" s="136">
        <v>0</v>
      </c>
      <c r="AJ1876" s="136">
        <v>-2.9616614000000001E-3</v>
      </c>
      <c r="AK1876" s="136">
        <v>-5.7175681999999999E-2</v>
      </c>
      <c r="AL1876" s="74"/>
      <c r="AM1876" s="133">
        <v>-3.4155972999999999E-2</v>
      </c>
      <c r="AN1876" s="340">
        <f t="shared" ref="AN1876:AN1878" si="982">AM1876</f>
        <v>-3.4155972999999999E-2</v>
      </c>
      <c r="AP1876" s="133">
        <v>-3.1405445999999997E-2</v>
      </c>
      <c r="AQ1876" s="133">
        <v>-1.4639144000000001E-3</v>
      </c>
      <c r="AR1876" s="133">
        <v>-1.2866124E-3</v>
      </c>
      <c r="AS1876" s="134">
        <v>-1.8828205447849998E-6</v>
      </c>
      <c r="AT1876" s="135">
        <v>-5.4138844574628401E-9</v>
      </c>
      <c r="AU1876" s="135">
        <v>-0.180197812722</v>
      </c>
      <c r="AV1876" s="302">
        <v>-1.7396719999999999E-6</v>
      </c>
      <c r="AW1876" s="302">
        <v>-5.2499909000000003E-9</v>
      </c>
      <c r="AX1876" s="302">
        <v>-1.4339464000000001E-13</v>
      </c>
      <c r="AY1876" s="302">
        <v>-1.1624743999999999E-10</v>
      </c>
      <c r="AZ1876" s="302">
        <v>-1.5101106E-11</v>
      </c>
      <c r="BA1876" s="302">
        <v>-7.0276978999999996E-11</v>
      </c>
      <c r="BB1876" s="302">
        <v>-1.4045013000000001E-7</v>
      </c>
      <c r="BC1876" s="302">
        <v>-1.4027709E-11</v>
      </c>
      <c r="BD1876" s="302">
        <v>-1.4020397E-10</v>
      </c>
      <c r="BE1876" s="302">
        <v>-1.6952106999999999E-13</v>
      </c>
      <c r="BF1876" s="302">
        <v>-8.6956084000000002E-16</v>
      </c>
      <c r="BG1876" s="302">
        <v>-3.5923271999999999E-13</v>
      </c>
      <c r="BH1876" s="302">
        <v>-2.0754616999999999E-14</v>
      </c>
      <c r="BI1876" s="302">
        <v>-1.5686355E-14</v>
      </c>
      <c r="BJ1876" s="302">
        <v>-1.8048194E-9</v>
      </c>
      <c r="BK1876" s="302">
        <v>-6.9196986000000004E-10</v>
      </c>
      <c r="BL1876" s="302">
        <v>-8.9524194999999996E-12</v>
      </c>
      <c r="BM1876" s="302">
        <v>-1.6042722000000002E-5</v>
      </c>
      <c r="BN1876" s="303">
        <v>-0.18018176999999999</v>
      </c>
      <c r="BO1876" s="303">
        <v>0</v>
      </c>
      <c r="BP1876" s="303">
        <v>0</v>
      </c>
      <c r="BQ1876" s="303">
        <v>0</v>
      </c>
      <c r="BR1876" s="74"/>
      <c r="BS1876" s="144">
        <v>-8.5642554999999996E-5</v>
      </c>
      <c r="BT1876" s="144">
        <v>-9.7724498000000005E-7</v>
      </c>
      <c r="BU1876" s="144">
        <v>-5.1476468E-5</v>
      </c>
      <c r="BV1876" s="144">
        <v>-1.1187517E-7</v>
      </c>
      <c r="BW1876" s="144">
        <v>-2.0385208000000001E-6</v>
      </c>
      <c r="BX1876" s="144">
        <v>-1.8456716E-8</v>
      </c>
      <c r="BY1876" s="144">
        <v>-2.1746956E-10</v>
      </c>
      <c r="BZ1876" s="144">
        <v>-3.9473349999999998E-8</v>
      </c>
      <c r="CA1876" s="144">
        <v>-2.2235754999999999E-7</v>
      </c>
      <c r="CB1876" s="144">
        <v>-9.5640581000000005E-8</v>
      </c>
      <c r="CC1876" s="144">
        <v>-1.1350378E-7</v>
      </c>
      <c r="CD1876" s="144">
        <v>-6.5081939E-9</v>
      </c>
      <c r="CE1876" s="144">
        <v>-2.0035565999999998E-9</v>
      </c>
      <c r="CF1876" s="144">
        <v>-4.8584856000000004E-7</v>
      </c>
      <c r="CG1876" s="144">
        <v>-2.9975023E-5</v>
      </c>
      <c r="CH1876" s="144">
        <v>-7.9414369000000001E-8</v>
      </c>
      <c r="CI1876" s="136">
        <v>0</v>
      </c>
      <c r="CK1876" s="244"/>
      <c r="CL1876" s="110" t="s">
        <v>6211</v>
      </c>
    </row>
    <row r="1877" spans="1:92" ht="14.5" customHeight="1">
      <c r="A1877" s="74" t="s">
        <v>6549</v>
      </c>
      <c r="B1877" s="129" t="s">
        <v>6190</v>
      </c>
      <c r="C1877" s="130" t="str">
        <f>MID(A1877,1,12)</f>
        <v>F.105.01.102</v>
      </c>
      <c r="D1877" s="131" t="s">
        <v>6547</v>
      </c>
      <c r="E1877" s="129" t="s">
        <v>957</v>
      </c>
      <c r="F1877" s="132" t="s">
        <v>6551</v>
      </c>
      <c r="G1877" s="132">
        <v>0.13548027062369999</v>
      </c>
      <c r="H1877" s="348">
        <f t="shared" si="980"/>
        <v>0.13548027062369999</v>
      </c>
      <c r="I1877" s="74"/>
      <c r="J1877" s="132">
        <v>-1.3397269239999998E-3</v>
      </c>
      <c r="K1877" s="132">
        <v>-4.7032921799999997E-3</v>
      </c>
      <c r="L1877" s="300">
        <v>-1.5408102722999999E-3</v>
      </c>
      <c r="M1877" s="132">
        <v>0.1430641</v>
      </c>
      <c r="N1877" s="132">
        <v>-3.9100495999999998E-3</v>
      </c>
      <c r="O1877" s="132">
        <v>-2.1456978000000001E-4</v>
      </c>
      <c r="P1877" s="132">
        <v>-3.0364896999999998E-4</v>
      </c>
      <c r="Q1877" s="132">
        <v>-8.4714323999999998E-4</v>
      </c>
      <c r="R1877" s="132">
        <v>-1.0091166E-4</v>
      </c>
      <c r="S1877" s="304">
        <v>-8.8023053999999995E-5</v>
      </c>
      <c r="T1877" s="132">
        <v>-5.7867279999999997E-4</v>
      </c>
      <c r="U1877" s="132">
        <v>-2.0761841E-4</v>
      </c>
      <c r="V1877" s="132">
        <v>0</v>
      </c>
      <c r="W1877" s="132">
        <v>-1.3288006E-3</v>
      </c>
      <c r="X1877" s="304">
        <v>-4.3912622999999998E-6</v>
      </c>
      <c r="Y1877" s="132">
        <v>0</v>
      </c>
      <c r="Z1877" s="132">
        <v>0</v>
      </c>
      <c r="AA1877" s="74"/>
      <c r="AB1877" s="301">
        <v>1.0756699248120301</v>
      </c>
      <c r="AC1877" s="338">
        <f t="shared" si="981"/>
        <v>1.0756699248120301</v>
      </c>
      <c r="AD1877" s="74"/>
      <c r="AE1877" s="136">
        <v>-15.837915000000001</v>
      </c>
      <c r="AF1877" s="136">
        <v>-15.621138999999999</v>
      </c>
      <c r="AG1877" s="136">
        <v>-0.18015191999999999</v>
      </c>
      <c r="AH1877" s="136">
        <v>0</v>
      </c>
      <c r="AI1877" s="136">
        <v>0</v>
      </c>
      <c r="AJ1877" s="136">
        <v>-1.8036596E-3</v>
      </c>
      <c r="AK1877" s="136">
        <v>-3.4820141999999998E-2</v>
      </c>
      <c r="AL1877" s="74"/>
      <c r="AM1877" s="133">
        <v>1.4915329999999999E-2</v>
      </c>
      <c r="AN1877" s="340">
        <f t="shared" si="982"/>
        <v>1.4915329999999999E-2</v>
      </c>
      <c r="AP1877" s="133">
        <v>1.4924843E-2</v>
      </c>
      <c r="AQ1877" s="133">
        <v>7.7403724999999997E-4</v>
      </c>
      <c r="AR1877" s="133">
        <v>-7.8355036000000002E-4</v>
      </c>
      <c r="AS1877" s="134">
        <v>8.9477477287060011E-7</v>
      </c>
      <c r="AT1877" s="135">
        <v>2.8625637515133402E-9</v>
      </c>
      <c r="AU1877" s="135">
        <v>-0.1097409500601</v>
      </c>
      <c r="AV1877" s="302">
        <v>9.8213515999999994E-7</v>
      </c>
      <c r="AW1877" s="302">
        <v>2.9627416000000001E-9</v>
      </c>
      <c r="AX1877" s="302">
        <v>8.0972287000000006E-14</v>
      </c>
      <c r="AY1877" s="302">
        <v>-7.0794995999999997E-11</v>
      </c>
      <c r="AZ1877" s="302">
        <v>-9.1966133999999995E-12</v>
      </c>
      <c r="BA1877" s="302">
        <v>-4.5168240000000003E-11</v>
      </c>
      <c r="BB1877" s="302">
        <v>-8.5714676E-8</v>
      </c>
      <c r="BC1877" s="302">
        <v>-8.8787899000000003E-12</v>
      </c>
      <c r="BD1877" s="302">
        <v>-8.5583248999999998E-11</v>
      </c>
      <c r="BE1877" s="302">
        <v>-1.0323878E-13</v>
      </c>
      <c r="BF1877" s="302">
        <v>-5.2956485999999998E-16</v>
      </c>
      <c r="BG1877" s="302">
        <v>-2.1877368E-13</v>
      </c>
      <c r="BH1877" s="302">
        <v>-1.2639617E-14</v>
      </c>
      <c r="BI1877" s="302">
        <v>-9.5530317999999994E-15</v>
      </c>
      <c r="BJ1877" s="302">
        <v>-1.0991397999999999E-9</v>
      </c>
      <c r="BK1877" s="302">
        <v>-4.2141148000000002E-10</v>
      </c>
      <c r="BL1877" s="302">
        <v>-5.4520472000000004E-12</v>
      </c>
      <c r="BM1877" s="302">
        <v>-9.7700601000000004E-6</v>
      </c>
      <c r="BN1877" s="303">
        <v>-0.10973118</v>
      </c>
      <c r="BO1877" s="303">
        <v>0</v>
      </c>
      <c r="BP1877" s="303">
        <v>0</v>
      </c>
      <c r="BQ1877" s="303">
        <v>0</v>
      </c>
      <c r="BR1877" s="74"/>
      <c r="BS1877" s="144">
        <v>9.1756097999999998E-6</v>
      </c>
      <c r="BT1877" s="144">
        <v>-5.9729449000000001E-7</v>
      </c>
      <c r="BU1877" s="144">
        <v>2.9992531999999999E-5</v>
      </c>
      <c r="BV1877" s="144">
        <v>-6.8132274000000006E-8</v>
      </c>
      <c r="BW1877" s="144">
        <v>-1.2420915E-6</v>
      </c>
      <c r="BX1877" s="144">
        <v>-1.2774077E-8</v>
      </c>
      <c r="BY1877" s="144">
        <v>-1.3243954E-10</v>
      </c>
      <c r="BZ1877" s="144">
        <v>-2.6367487E-8</v>
      </c>
      <c r="CA1877" s="144">
        <v>-1.3541633999999999E-7</v>
      </c>
      <c r="CB1877" s="144">
        <v>-5.8245366999999998E-8</v>
      </c>
      <c r="CC1877" s="144">
        <v>-6.9124102999999994E-8</v>
      </c>
      <c r="CD1877" s="144">
        <v>-3.9635073000000001E-9</v>
      </c>
      <c r="CE1877" s="144">
        <v>-1.2201712999999999E-9</v>
      </c>
      <c r="CF1877" s="144">
        <v>-2.9892906000000002E-7</v>
      </c>
      <c r="CG1877" s="144">
        <v>-1.8254867999999999E-5</v>
      </c>
      <c r="CH1877" s="144">
        <v>-4.8363560999999998E-8</v>
      </c>
      <c r="CI1877" s="136">
        <v>0</v>
      </c>
      <c r="CK1877" s="244"/>
      <c r="CL1877" s="110" t="s">
        <v>6211</v>
      </c>
    </row>
    <row r="1878" spans="1:92" ht="14.5" customHeight="1">
      <c r="A1878" s="74" t="s">
        <v>6552</v>
      </c>
      <c r="B1878" s="129" t="s">
        <v>6190</v>
      </c>
      <c r="C1878" s="130" t="str">
        <f>MID(A1878,1,12)</f>
        <v>F.105.01.103</v>
      </c>
      <c r="D1878" s="131" t="s">
        <v>6547</v>
      </c>
      <c r="E1878" s="129" t="s">
        <v>957</v>
      </c>
      <c r="F1878" s="132" t="s">
        <v>6554</v>
      </c>
      <c r="G1878" s="132">
        <v>-0.2445514054274</v>
      </c>
      <c r="H1878" s="348">
        <f t="shared" si="980"/>
        <v>-0.2445514054274</v>
      </c>
      <c r="I1878" s="74"/>
      <c r="J1878" s="132">
        <v>-4.7338403100000001E-3</v>
      </c>
      <c r="K1878" s="132">
        <v>-1.0356130029999999E-2</v>
      </c>
      <c r="L1878" s="300">
        <v>-2.3402450873999999E-3</v>
      </c>
      <c r="M1878" s="132">
        <v>-0.22712119</v>
      </c>
      <c r="N1878" s="132">
        <v>-5.9387420999999999E-3</v>
      </c>
      <c r="O1878" s="132">
        <v>-3.5384762000000001E-3</v>
      </c>
      <c r="P1878" s="132">
        <v>-3.1602030999999999E-3</v>
      </c>
      <c r="Q1878" s="132">
        <v>-1.2866755000000001E-3</v>
      </c>
      <c r="R1878" s="132">
        <v>-1.5326871999999999E-4</v>
      </c>
      <c r="S1878" s="304">
        <v>-1.3369299000000001E-4</v>
      </c>
      <c r="T1878" s="132">
        <v>-8.7891173000000003E-4</v>
      </c>
      <c r="U1878" s="132">
        <v>-3.1533925999999997E-4</v>
      </c>
      <c r="V1878" s="132">
        <v>0</v>
      </c>
      <c r="W1878" s="132">
        <v>-2.0182362000000001E-3</v>
      </c>
      <c r="X1878" s="304">
        <v>-6.6696273999999999E-6</v>
      </c>
      <c r="Y1878" s="132">
        <v>0</v>
      </c>
      <c r="Z1878" s="132">
        <v>0</v>
      </c>
      <c r="AA1878" s="74"/>
      <c r="AB1878" s="301">
        <v>-1.7076781203007518</v>
      </c>
      <c r="AC1878" s="338">
        <f t="shared" si="981"/>
        <v>-1.7076781203007518</v>
      </c>
      <c r="AD1878" s="74"/>
      <c r="AE1878" s="136">
        <v>-24.055268000000002</v>
      </c>
      <c r="AF1878" s="136">
        <v>-23.726019999999998</v>
      </c>
      <c r="AG1878" s="136">
        <v>-0.27362205000000001</v>
      </c>
      <c r="AH1878" s="136">
        <v>0</v>
      </c>
      <c r="AI1878" s="136">
        <v>0</v>
      </c>
      <c r="AJ1878" s="136">
        <v>-2.7394714E-3</v>
      </c>
      <c r="AK1878" s="136">
        <v>-5.2886243999999999E-2</v>
      </c>
      <c r="AL1878" s="74"/>
      <c r="AM1878" s="133">
        <v>-3.2138584999999997E-2</v>
      </c>
      <c r="AN1878" s="340">
        <f t="shared" si="982"/>
        <v>-3.2138584999999997E-2</v>
      </c>
      <c r="AP1878" s="133">
        <v>-2.9569707000000001E-2</v>
      </c>
      <c r="AQ1878" s="133">
        <v>-1.3787901E-3</v>
      </c>
      <c r="AR1878" s="133">
        <v>-1.1900881E-3</v>
      </c>
      <c r="AS1878" s="134">
        <v>-1.77276422609E-6</v>
      </c>
      <c r="AT1878" s="135">
        <v>-5.0990758803795903E-9</v>
      </c>
      <c r="AU1878" s="135">
        <v>-0.166678999164</v>
      </c>
      <c r="AV1878" s="302">
        <v>-1.6091582E-6</v>
      </c>
      <c r="AW1878" s="302">
        <v>-4.8561258000000002E-9</v>
      </c>
      <c r="AX1878" s="302">
        <v>-1.3263687E-13</v>
      </c>
      <c r="AY1878" s="302">
        <v>-1.0752631E-10</v>
      </c>
      <c r="AZ1878" s="302">
        <v>-1.396819E-11</v>
      </c>
      <c r="BA1878" s="302">
        <v>-4.6992654000000004E-10</v>
      </c>
      <c r="BB1878" s="302">
        <v>-1.6070513E-7</v>
      </c>
      <c r="BC1878" s="302">
        <v>-7.0376335999999998E-11</v>
      </c>
      <c r="BD1878" s="302">
        <v>-1.6363672000000001E-10</v>
      </c>
      <c r="BE1878" s="302">
        <v>-1.5680325000000001E-13</v>
      </c>
      <c r="BF1878" s="302">
        <v>-8.0432458999999998E-16</v>
      </c>
      <c r="BG1878" s="302">
        <v>-3.3228233999999998E-13</v>
      </c>
      <c r="BH1878" s="302">
        <v>-1.9197563E-14</v>
      </c>
      <c r="BI1878" s="302">
        <v>-1.4509531999999999E-14</v>
      </c>
      <c r="BJ1878" s="302">
        <v>-1.6694182000000001E-9</v>
      </c>
      <c r="BK1878" s="302">
        <v>-6.4005684999999999E-10</v>
      </c>
      <c r="BL1878" s="302">
        <v>-8.2807905000000002E-12</v>
      </c>
      <c r="BM1878" s="302">
        <v>-1.4839164E-5</v>
      </c>
      <c r="BN1878" s="303">
        <v>-0.16666416000000001</v>
      </c>
      <c r="BO1878" s="303">
        <v>0</v>
      </c>
      <c r="BP1878" s="303">
        <v>0</v>
      </c>
      <c r="BQ1878" s="303">
        <v>0</v>
      </c>
      <c r="BR1878" s="74"/>
      <c r="BS1878" s="144">
        <v>-8.0872565999999996E-5</v>
      </c>
      <c r="BT1878" s="144">
        <v>-1.2713108E-6</v>
      </c>
      <c r="BU1878" s="144">
        <v>-4.7614597000000002E-5</v>
      </c>
      <c r="BV1878" s="144">
        <v>-1.0348206000000001E-7</v>
      </c>
      <c r="BW1878" s="144">
        <v>-1.992732E-6</v>
      </c>
      <c r="BX1878" s="144">
        <v>-2.7921094999999998E-7</v>
      </c>
      <c r="BY1878" s="144">
        <v>-2.0115454000000001E-10</v>
      </c>
      <c r="BZ1878" s="144">
        <v>-4.3438241000000001E-7</v>
      </c>
      <c r="CA1878" s="144">
        <v>-2.0567582999999999E-7</v>
      </c>
      <c r="CB1878" s="144">
        <v>-8.8465427000000005E-8</v>
      </c>
      <c r="CC1878" s="144">
        <v>-1.0498849E-7</v>
      </c>
      <c r="CD1878" s="144">
        <v>-6.0199357999999997E-9</v>
      </c>
      <c r="CE1878" s="144">
        <v>-1.8532456E-9</v>
      </c>
      <c r="CF1878" s="144">
        <v>-9.6995575000000003E-7</v>
      </c>
      <c r="CG1878" s="144">
        <v>-2.7726235000000001E-5</v>
      </c>
      <c r="CH1878" s="144">
        <v>-7.3456539000000003E-8</v>
      </c>
      <c r="CI1878" s="136">
        <v>0</v>
      </c>
      <c r="CK1878" s="244"/>
      <c r="CL1878" s="110" t="s">
        <v>6211</v>
      </c>
    </row>
    <row r="1879" spans="1:92" ht="14.5" customHeight="1">
      <c r="B1879" s="129" t="s">
        <v>6190</v>
      </c>
      <c r="C1879" s="127" t="s">
        <v>6555</v>
      </c>
      <c r="D1879" s="127" t="s">
        <v>6556</v>
      </c>
      <c r="G1879" s="74"/>
      <c r="H1879" s="74"/>
      <c r="I1879" s="74"/>
      <c r="J1879" s="74"/>
      <c r="K1879" s="74"/>
      <c r="L1879" s="74"/>
      <c r="M1879" s="74"/>
      <c r="N1879" s="74"/>
      <c r="O1879" s="74"/>
      <c r="P1879" s="74"/>
      <c r="Q1879" s="74"/>
      <c r="R1879" s="74"/>
      <c r="S1879" s="74"/>
      <c r="T1879" s="74"/>
      <c r="U1879" s="74"/>
      <c r="V1879" s="74"/>
      <c r="W1879" s="74"/>
      <c r="X1879" s="74"/>
      <c r="Y1879" s="74"/>
      <c r="Z1879" s="74"/>
      <c r="AA1879" s="74"/>
      <c r="AB1879" s="74"/>
      <c r="AC1879" s="74"/>
      <c r="AD1879" s="74"/>
      <c r="AE1879" s="74"/>
      <c r="AF1879" s="74"/>
      <c r="AG1879" s="74"/>
      <c r="AH1879" s="74"/>
      <c r="AI1879" s="74"/>
      <c r="AJ1879" s="74"/>
      <c r="AK1879" s="74"/>
      <c r="AL1879" s="74"/>
      <c r="AM1879" s="74"/>
      <c r="AN1879" s="74"/>
      <c r="AP1879" s="74"/>
      <c r="AQ1879" s="74"/>
      <c r="AR1879" s="74"/>
      <c r="AS1879" s="74"/>
      <c r="AT1879" s="74"/>
      <c r="AU1879" s="74"/>
      <c r="AV1879" s="74"/>
      <c r="AW1879" s="74"/>
      <c r="AX1879" s="74"/>
      <c r="AY1879" s="74"/>
      <c r="AZ1879" s="74"/>
      <c r="BA1879" s="74"/>
      <c r="BB1879" s="74"/>
      <c r="BC1879" s="74"/>
      <c r="BD1879" s="74"/>
      <c r="BE1879" s="74"/>
      <c r="BF1879" s="74"/>
      <c r="BG1879" s="74"/>
      <c r="BH1879" s="74"/>
      <c r="BI1879" s="74"/>
      <c r="BJ1879" s="74"/>
      <c r="BK1879" s="74"/>
      <c r="BL1879" s="74"/>
      <c r="BM1879" s="74"/>
      <c r="BN1879" s="74"/>
      <c r="BO1879" s="74"/>
      <c r="BP1879" s="74"/>
      <c r="BQ1879" s="74"/>
      <c r="BR1879" s="74"/>
      <c r="BS1879" s="74"/>
      <c r="BT1879" s="74"/>
      <c r="BU1879" s="74"/>
      <c r="BV1879" s="74"/>
      <c r="BW1879" s="74"/>
      <c r="BX1879" s="74"/>
      <c r="BY1879" s="74"/>
      <c r="BZ1879" s="74"/>
      <c r="CA1879" s="74"/>
      <c r="CB1879" s="74"/>
      <c r="CC1879" s="74"/>
      <c r="CD1879" s="74"/>
      <c r="CE1879" s="74"/>
      <c r="CF1879" s="74"/>
      <c r="CG1879" s="74"/>
      <c r="CH1879" s="74"/>
      <c r="CI1879" s="74"/>
      <c r="CJ1879" s="124"/>
      <c r="CK1879" s="245"/>
      <c r="CL1879" s="89"/>
    </row>
    <row r="1880" spans="1:92" ht="14.5" customHeight="1">
      <c r="A1880" s="74" t="s">
        <v>6557</v>
      </c>
      <c r="B1880" s="129" t="s">
        <v>6190</v>
      </c>
      <c r="C1880" s="130" t="str">
        <f t="shared" ref="C1880:C1887" si="983">MID(A1880,1,12)</f>
        <v>F.106.01.101</v>
      </c>
      <c r="D1880" s="131" t="s">
        <v>6559</v>
      </c>
      <c r="E1880" s="129" t="s">
        <v>957</v>
      </c>
      <c r="F1880" s="132" t="s">
        <v>6560</v>
      </c>
      <c r="G1880" s="132">
        <v>0.49557838499999995</v>
      </c>
      <c r="H1880" s="348">
        <f t="shared" ref="H1880:H1887" si="984">G1880</f>
        <v>0.49557838499999995</v>
      </c>
      <c r="I1880" s="74"/>
      <c r="J1880" s="132">
        <v>1.67688E-2</v>
      </c>
      <c r="K1880" s="132">
        <v>1.9959584999999998E-2</v>
      </c>
      <c r="L1880" s="300">
        <v>0</v>
      </c>
      <c r="M1880" s="132">
        <v>0.45884999999999998</v>
      </c>
      <c r="N1880" s="132">
        <v>0</v>
      </c>
      <c r="O1880" s="132">
        <v>1.9959584999999998E-2</v>
      </c>
      <c r="P1880" s="132">
        <v>1.67688E-2</v>
      </c>
      <c r="Q1880" s="132">
        <v>0</v>
      </c>
      <c r="R1880" s="132">
        <v>0</v>
      </c>
      <c r="S1880" s="132">
        <v>0</v>
      </c>
      <c r="T1880" s="132">
        <v>0</v>
      </c>
      <c r="U1880" s="132">
        <v>0</v>
      </c>
      <c r="V1880" s="132">
        <v>0</v>
      </c>
      <c r="W1880" s="132">
        <v>0</v>
      </c>
      <c r="X1880" s="132">
        <v>0</v>
      </c>
      <c r="Y1880" s="132">
        <v>0</v>
      </c>
      <c r="Z1880" s="132">
        <v>0</v>
      </c>
      <c r="AA1880" s="74"/>
      <c r="AB1880" s="301">
        <v>3.4499999999999997</v>
      </c>
      <c r="AC1880" s="338">
        <f t="shared" ref="AC1880:AC1887" si="985">AB1880</f>
        <v>3.4499999999999997</v>
      </c>
      <c r="AD1880" s="74"/>
      <c r="AE1880" s="136">
        <v>0</v>
      </c>
      <c r="AF1880" s="136">
        <v>0</v>
      </c>
      <c r="AG1880" s="136">
        <v>0</v>
      </c>
      <c r="AH1880" s="136">
        <v>0</v>
      </c>
      <c r="AI1880" s="136">
        <v>0</v>
      </c>
      <c r="AJ1880" s="136">
        <v>0</v>
      </c>
      <c r="AK1880" s="136">
        <v>0</v>
      </c>
      <c r="AL1880" s="74"/>
      <c r="AM1880" s="133">
        <v>5.9371181000000002E-2</v>
      </c>
      <c r="AN1880" s="340">
        <f t="shared" ref="AN1880:AN1887" si="986">AM1880</f>
        <v>5.9371181000000002E-2</v>
      </c>
      <c r="AP1880" s="133">
        <v>5.6606939000000002E-2</v>
      </c>
      <c r="AQ1880" s="133">
        <v>2.7642412999999998E-3</v>
      </c>
      <c r="AR1880" s="133">
        <v>0</v>
      </c>
      <c r="AS1880" s="134">
        <v>3.3937014000000002E-6</v>
      </c>
      <c r="AT1880" s="135">
        <v>1.0222785925E-8</v>
      </c>
      <c r="AU1880" s="135">
        <v>0</v>
      </c>
      <c r="AV1880" s="302">
        <v>3.2016E-6</v>
      </c>
      <c r="AW1880" s="302">
        <v>9.6600000000000001E-9</v>
      </c>
      <c r="AX1880" s="302">
        <v>2.6392500000000001E-13</v>
      </c>
      <c r="AY1880" s="303">
        <v>0</v>
      </c>
      <c r="AZ1880" s="303">
        <v>0</v>
      </c>
      <c r="BA1880" s="302">
        <v>2.4934000000000001E-9</v>
      </c>
      <c r="BB1880" s="302">
        <v>1.8960800000000001E-7</v>
      </c>
      <c r="BC1880" s="302">
        <v>3.5345999999999999E-10</v>
      </c>
      <c r="BD1880" s="302">
        <v>2.0906199999999999E-10</v>
      </c>
      <c r="BE1880" s="303">
        <v>0</v>
      </c>
      <c r="BF1880" s="303">
        <v>0</v>
      </c>
      <c r="BG1880" s="303">
        <v>0</v>
      </c>
      <c r="BH1880" s="303">
        <v>0</v>
      </c>
      <c r="BI1880" s="303">
        <v>0</v>
      </c>
      <c r="BJ1880" s="303">
        <v>0</v>
      </c>
      <c r="BK1880" s="303">
        <v>0</v>
      </c>
      <c r="BL1880" s="303">
        <v>0</v>
      </c>
      <c r="BM1880" s="303">
        <v>0</v>
      </c>
      <c r="BN1880" s="303">
        <v>0</v>
      </c>
      <c r="BO1880" s="303">
        <v>0</v>
      </c>
      <c r="BP1880" s="303">
        <v>0</v>
      </c>
      <c r="BQ1880" s="303">
        <v>0</v>
      </c>
      <c r="BR1880" s="74"/>
      <c r="BS1880" s="136">
        <v>1.0638676999999999E-4</v>
      </c>
      <c r="BT1880" s="144">
        <v>2.2622321000000001E-6</v>
      </c>
      <c r="BU1880" s="144">
        <v>9.6195154000000004E-5</v>
      </c>
      <c r="BV1880" s="136">
        <v>0</v>
      </c>
      <c r="BW1880" s="144">
        <v>6.5977207000000003E-7</v>
      </c>
      <c r="BX1880" s="144">
        <v>1.6141808E-6</v>
      </c>
      <c r="BY1880" s="136">
        <v>0</v>
      </c>
      <c r="BZ1880" s="144">
        <v>2.4499789999999999E-6</v>
      </c>
      <c r="CA1880" s="136">
        <v>0</v>
      </c>
      <c r="CB1880" s="136">
        <v>0</v>
      </c>
      <c r="CC1880" s="136">
        <v>0</v>
      </c>
      <c r="CD1880" s="136">
        <v>0</v>
      </c>
      <c r="CE1880" s="136">
        <v>0</v>
      </c>
      <c r="CF1880" s="144">
        <v>3.2054472E-6</v>
      </c>
      <c r="CG1880" s="136">
        <v>0</v>
      </c>
      <c r="CH1880" s="136">
        <v>0</v>
      </c>
      <c r="CI1880" s="136">
        <v>0</v>
      </c>
      <c r="CK1880" s="244"/>
      <c r="CL1880" s="89" t="s">
        <v>6561</v>
      </c>
    </row>
    <row r="1881" spans="1:92" ht="14.5" customHeight="1">
      <c r="A1881" s="74" t="s">
        <v>6562</v>
      </c>
      <c r="B1881" s="129" t="s">
        <v>6190</v>
      </c>
      <c r="C1881" s="130" t="str">
        <f t="shared" si="983"/>
        <v>F.106.01.102</v>
      </c>
      <c r="D1881" s="131" t="s">
        <v>6559</v>
      </c>
      <c r="E1881" s="129" t="s">
        <v>957</v>
      </c>
      <c r="F1881" s="132" t="s">
        <v>6564</v>
      </c>
      <c r="G1881" s="132">
        <v>0.341937255</v>
      </c>
      <c r="H1881" s="348">
        <f t="shared" si="984"/>
        <v>0.341937255</v>
      </c>
      <c r="I1881" s="74"/>
      <c r="J1881" s="132">
        <v>1.52388E-2</v>
      </c>
      <c r="K1881" s="132">
        <v>1.8138455000000001E-2</v>
      </c>
      <c r="L1881" s="300">
        <v>0</v>
      </c>
      <c r="M1881" s="132">
        <v>0.30856</v>
      </c>
      <c r="N1881" s="132">
        <v>0</v>
      </c>
      <c r="O1881" s="132">
        <v>1.8138455000000001E-2</v>
      </c>
      <c r="P1881" s="132">
        <v>1.52388E-2</v>
      </c>
      <c r="Q1881" s="132">
        <v>0</v>
      </c>
      <c r="R1881" s="132">
        <v>0</v>
      </c>
      <c r="S1881" s="132">
        <v>0</v>
      </c>
      <c r="T1881" s="132">
        <v>0</v>
      </c>
      <c r="U1881" s="132">
        <v>0</v>
      </c>
      <c r="V1881" s="132">
        <v>0</v>
      </c>
      <c r="W1881" s="132">
        <v>0</v>
      </c>
      <c r="X1881" s="132">
        <v>0</v>
      </c>
      <c r="Y1881" s="132">
        <v>0</v>
      </c>
      <c r="Z1881" s="132">
        <v>0</v>
      </c>
      <c r="AA1881" s="74"/>
      <c r="AB1881" s="301">
        <v>2.3199999999999998</v>
      </c>
      <c r="AC1881" s="338">
        <f t="shared" si="985"/>
        <v>2.3199999999999998</v>
      </c>
      <c r="AD1881" s="74"/>
      <c r="AE1881" s="136">
        <v>0</v>
      </c>
      <c r="AF1881" s="136">
        <v>0</v>
      </c>
      <c r="AG1881" s="136">
        <v>0</v>
      </c>
      <c r="AH1881" s="136">
        <v>0</v>
      </c>
      <c r="AI1881" s="136">
        <v>0</v>
      </c>
      <c r="AJ1881" s="136">
        <v>0</v>
      </c>
      <c r="AK1881" s="136">
        <v>0</v>
      </c>
      <c r="AL1881" s="74"/>
      <c r="AM1881" s="133">
        <v>4.071806E-2</v>
      </c>
      <c r="AN1881" s="340">
        <f t="shared" si="986"/>
        <v>4.071806E-2</v>
      </c>
      <c r="AP1881" s="133">
        <v>3.8823265000000003E-2</v>
      </c>
      <c r="AQ1881" s="133">
        <v>1.8947941E-3</v>
      </c>
      <c r="AR1881" s="133">
        <v>0</v>
      </c>
      <c r="AS1881" s="134">
        <v>2.3275338999999999E-6</v>
      </c>
      <c r="AT1881" s="135">
        <v>7.0073744800000001E-9</v>
      </c>
      <c r="AU1881" s="135">
        <v>0</v>
      </c>
      <c r="AV1881" s="302">
        <v>2.1529600000000001E-6</v>
      </c>
      <c r="AW1881" s="302">
        <v>6.4959999999999999E-9</v>
      </c>
      <c r="AX1881" s="302">
        <v>1.7747999999999999E-13</v>
      </c>
      <c r="AY1881" s="303">
        <v>0</v>
      </c>
      <c r="AZ1881" s="303">
        <v>0</v>
      </c>
      <c r="BA1881" s="302">
        <v>2.2658999999999998E-9</v>
      </c>
      <c r="BB1881" s="302">
        <v>1.7230800000000001E-7</v>
      </c>
      <c r="BC1881" s="302">
        <v>3.2121000000000002E-10</v>
      </c>
      <c r="BD1881" s="302">
        <v>1.8998700000000001E-10</v>
      </c>
      <c r="BE1881" s="303">
        <v>0</v>
      </c>
      <c r="BF1881" s="303">
        <v>0</v>
      </c>
      <c r="BG1881" s="303">
        <v>0</v>
      </c>
      <c r="BH1881" s="303">
        <v>0</v>
      </c>
      <c r="BI1881" s="303">
        <v>0</v>
      </c>
      <c r="BJ1881" s="303">
        <v>0</v>
      </c>
      <c r="BK1881" s="303">
        <v>0</v>
      </c>
      <c r="BL1881" s="303">
        <v>0</v>
      </c>
      <c r="BM1881" s="303">
        <v>0</v>
      </c>
      <c r="BN1881" s="303">
        <v>0</v>
      </c>
      <c r="BO1881" s="303">
        <v>0</v>
      </c>
      <c r="BP1881" s="303">
        <v>0</v>
      </c>
      <c r="BQ1881" s="303">
        <v>0</v>
      </c>
      <c r="BR1881" s="74"/>
      <c r="BS1881" s="144">
        <v>7.3949476000000002E-5</v>
      </c>
      <c r="BT1881" s="144">
        <v>2.0558241E-6</v>
      </c>
      <c r="BU1881" s="144">
        <v>6.4687756000000001E-5</v>
      </c>
      <c r="BV1881" s="136">
        <v>0</v>
      </c>
      <c r="BW1881" s="144">
        <v>5.9957388999999999E-7</v>
      </c>
      <c r="BX1881" s="144">
        <v>1.4669015E-6</v>
      </c>
      <c r="BY1881" s="136">
        <v>0</v>
      </c>
      <c r="BZ1881" s="144">
        <v>2.2264408000000002E-6</v>
      </c>
      <c r="CA1881" s="136">
        <v>0</v>
      </c>
      <c r="CB1881" s="136">
        <v>0</v>
      </c>
      <c r="CC1881" s="136">
        <v>0</v>
      </c>
      <c r="CD1881" s="136">
        <v>0</v>
      </c>
      <c r="CE1881" s="136">
        <v>0</v>
      </c>
      <c r="CF1881" s="144">
        <v>2.9129794000000001E-6</v>
      </c>
      <c r="CG1881" s="136">
        <v>0</v>
      </c>
      <c r="CH1881" s="136">
        <v>0</v>
      </c>
      <c r="CI1881" s="136">
        <v>0</v>
      </c>
      <c r="CK1881" s="244"/>
      <c r="CL1881" s="89" t="s">
        <v>6561</v>
      </c>
    </row>
    <row r="1882" spans="1:92" ht="14.5" customHeight="1">
      <c r="A1882" s="74" t="s">
        <v>6565</v>
      </c>
      <c r="B1882" s="129" t="s">
        <v>6190</v>
      </c>
      <c r="C1882" s="130" t="str">
        <f t="shared" si="983"/>
        <v>F.106.01.103</v>
      </c>
      <c r="D1882" s="131" t="s">
        <v>6559</v>
      </c>
      <c r="E1882" s="129" t="s">
        <v>957</v>
      </c>
      <c r="F1882" s="132" t="s">
        <v>6567</v>
      </c>
      <c r="G1882" s="132">
        <v>0.46711220400000003</v>
      </c>
      <c r="H1882" s="348">
        <f t="shared" si="984"/>
        <v>0.46711220400000003</v>
      </c>
      <c r="I1882" s="74"/>
      <c r="J1882" s="132">
        <v>1.6524E-2</v>
      </c>
      <c r="K1882" s="132">
        <v>1.9668204000000002E-2</v>
      </c>
      <c r="L1882" s="300">
        <v>0</v>
      </c>
      <c r="M1882" s="132">
        <v>0.43092000000000003</v>
      </c>
      <c r="N1882" s="132">
        <v>0</v>
      </c>
      <c r="O1882" s="132">
        <v>1.9668204000000002E-2</v>
      </c>
      <c r="P1882" s="132">
        <v>1.6524E-2</v>
      </c>
      <c r="Q1882" s="132">
        <v>0</v>
      </c>
      <c r="R1882" s="132">
        <v>0</v>
      </c>
      <c r="S1882" s="132">
        <v>0</v>
      </c>
      <c r="T1882" s="132">
        <v>0</v>
      </c>
      <c r="U1882" s="132">
        <v>0</v>
      </c>
      <c r="V1882" s="132">
        <v>0</v>
      </c>
      <c r="W1882" s="132">
        <v>0</v>
      </c>
      <c r="X1882" s="132">
        <v>0</v>
      </c>
      <c r="Y1882" s="132">
        <v>0</v>
      </c>
      <c r="Z1882" s="132">
        <v>0</v>
      </c>
      <c r="AA1882" s="74"/>
      <c r="AB1882" s="301">
        <v>3.24</v>
      </c>
      <c r="AC1882" s="338">
        <f t="shared" si="985"/>
        <v>3.24</v>
      </c>
      <c r="AD1882" s="74"/>
      <c r="AE1882" s="136">
        <v>0</v>
      </c>
      <c r="AF1882" s="136">
        <v>0</v>
      </c>
      <c r="AG1882" s="136">
        <v>0</v>
      </c>
      <c r="AH1882" s="136">
        <v>0</v>
      </c>
      <c r="AI1882" s="136">
        <v>0</v>
      </c>
      <c r="AJ1882" s="136">
        <v>0</v>
      </c>
      <c r="AK1882" s="136">
        <v>0</v>
      </c>
      <c r="AL1882" s="74"/>
      <c r="AM1882" s="133">
        <v>5.5912585000000001E-2</v>
      </c>
      <c r="AN1882" s="340">
        <f t="shared" si="986"/>
        <v>5.5912585000000001E-2</v>
      </c>
      <c r="AP1882" s="133">
        <v>5.3309563999999997E-2</v>
      </c>
      <c r="AQ1882" s="133">
        <v>2.6030212000000001E-3</v>
      </c>
      <c r="AR1882" s="133">
        <v>0</v>
      </c>
      <c r="AS1882" s="134">
        <v>3.1960169999999998E-6</v>
      </c>
      <c r="AT1882" s="135">
        <v>9.6265578600000011E-9</v>
      </c>
      <c r="AU1882" s="135">
        <v>0</v>
      </c>
      <c r="AV1882" s="302">
        <v>3.0067200000000001E-6</v>
      </c>
      <c r="AW1882" s="302">
        <v>9.0720000000000001E-9</v>
      </c>
      <c r="AX1882" s="302">
        <v>2.4786000000000002E-13</v>
      </c>
      <c r="AY1882" s="303">
        <v>0</v>
      </c>
      <c r="AZ1882" s="303">
        <v>0</v>
      </c>
      <c r="BA1882" s="302">
        <v>2.4570000000000001E-9</v>
      </c>
      <c r="BB1882" s="302">
        <v>1.8684E-7</v>
      </c>
      <c r="BC1882" s="302">
        <v>3.4829999999999998E-10</v>
      </c>
      <c r="BD1882" s="302">
        <v>2.0600999999999999E-10</v>
      </c>
      <c r="BE1882" s="303">
        <v>0</v>
      </c>
      <c r="BF1882" s="303">
        <v>0</v>
      </c>
      <c r="BG1882" s="303">
        <v>0</v>
      </c>
      <c r="BH1882" s="303">
        <v>0</v>
      </c>
      <c r="BI1882" s="303">
        <v>0</v>
      </c>
      <c r="BJ1882" s="303">
        <v>0</v>
      </c>
      <c r="BK1882" s="303">
        <v>0</v>
      </c>
      <c r="BL1882" s="303">
        <v>0</v>
      </c>
      <c r="BM1882" s="303">
        <v>0</v>
      </c>
      <c r="BN1882" s="303">
        <v>0</v>
      </c>
      <c r="BO1882" s="303">
        <v>0</v>
      </c>
      <c r="BP1882" s="303">
        <v>0</v>
      </c>
      <c r="BQ1882" s="303">
        <v>0</v>
      </c>
      <c r="BR1882" s="74"/>
      <c r="BS1882" s="136">
        <v>1.0038263000000001E-4</v>
      </c>
      <c r="BT1882" s="144">
        <v>2.2292067999999999E-6</v>
      </c>
      <c r="BU1882" s="144">
        <v>9.0339797000000004E-5</v>
      </c>
      <c r="BV1882" s="136">
        <v>0</v>
      </c>
      <c r="BW1882" s="144">
        <v>6.5014036000000001E-7</v>
      </c>
      <c r="BX1882" s="144">
        <v>1.5906161E-6</v>
      </c>
      <c r="BY1882" s="136">
        <v>0</v>
      </c>
      <c r="BZ1882" s="144">
        <v>2.4142128999999999E-6</v>
      </c>
      <c r="CA1882" s="136">
        <v>0</v>
      </c>
      <c r="CB1882" s="136">
        <v>0</v>
      </c>
      <c r="CC1882" s="136">
        <v>0</v>
      </c>
      <c r="CD1882" s="136">
        <v>0</v>
      </c>
      <c r="CE1882" s="136">
        <v>0</v>
      </c>
      <c r="CF1882" s="144">
        <v>3.1586523000000001E-6</v>
      </c>
      <c r="CG1882" s="136">
        <v>0</v>
      </c>
      <c r="CH1882" s="136">
        <v>0</v>
      </c>
      <c r="CI1882" s="136">
        <v>0</v>
      </c>
      <c r="CK1882" s="244"/>
      <c r="CL1882" s="89" t="s">
        <v>6561</v>
      </c>
    </row>
    <row r="1883" spans="1:92" ht="14.5" customHeight="1">
      <c r="A1883" s="74" t="s">
        <v>6568</v>
      </c>
      <c r="B1883" s="129" t="s">
        <v>6190</v>
      </c>
      <c r="C1883" s="130" t="str">
        <f t="shared" si="983"/>
        <v>F.106.01.104</v>
      </c>
      <c r="D1883" s="131" t="s">
        <v>6559</v>
      </c>
      <c r="E1883" s="129" t="s">
        <v>957</v>
      </c>
      <c r="F1883" s="132" t="s">
        <v>6570</v>
      </c>
      <c r="G1883" s="132">
        <v>3.6192204000000006E-2</v>
      </c>
      <c r="H1883" s="348">
        <f t="shared" si="984"/>
        <v>3.6192204000000006E-2</v>
      </c>
      <c r="I1883" s="74"/>
      <c r="J1883" s="132">
        <v>1.6524E-2</v>
      </c>
      <c r="K1883" s="132">
        <v>1.9668204000000002E-2</v>
      </c>
      <c r="L1883" s="300">
        <v>0</v>
      </c>
      <c r="M1883" s="132">
        <v>0</v>
      </c>
      <c r="N1883" s="132">
        <v>0</v>
      </c>
      <c r="O1883" s="132">
        <v>1.9668204000000002E-2</v>
      </c>
      <c r="P1883" s="132">
        <v>1.6524E-2</v>
      </c>
      <c r="Q1883" s="132">
        <v>0</v>
      </c>
      <c r="R1883" s="132">
        <v>0</v>
      </c>
      <c r="S1883" s="132">
        <v>0</v>
      </c>
      <c r="T1883" s="132">
        <v>0</v>
      </c>
      <c r="U1883" s="132">
        <v>0</v>
      </c>
      <c r="V1883" s="132">
        <v>0</v>
      </c>
      <c r="W1883" s="132">
        <v>0</v>
      </c>
      <c r="X1883" s="132">
        <v>0</v>
      </c>
      <c r="Y1883" s="132">
        <v>0</v>
      </c>
      <c r="Z1883" s="132">
        <v>0</v>
      </c>
      <c r="AA1883" s="74"/>
      <c r="AB1883" s="301">
        <v>0</v>
      </c>
      <c r="AC1883" s="338">
        <f t="shared" si="985"/>
        <v>0</v>
      </c>
      <c r="AD1883" s="74"/>
      <c r="AE1883" s="136">
        <v>0</v>
      </c>
      <c r="AF1883" s="136">
        <v>0</v>
      </c>
      <c r="AG1883" s="136">
        <v>0</v>
      </c>
      <c r="AH1883" s="136">
        <v>0</v>
      </c>
      <c r="AI1883" s="136">
        <v>0</v>
      </c>
      <c r="AJ1883" s="136">
        <v>0</v>
      </c>
      <c r="AK1883" s="136">
        <v>0</v>
      </c>
      <c r="AL1883" s="74"/>
      <c r="AM1883" s="133">
        <v>3.3073593999999999E-3</v>
      </c>
      <c r="AN1883" s="340">
        <f t="shared" si="986"/>
        <v>3.3073593999999999E-3</v>
      </c>
      <c r="AP1883" s="133">
        <v>3.157474E-3</v>
      </c>
      <c r="AQ1883" s="133">
        <v>1.4988541999999999E-4</v>
      </c>
      <c r="AR1883" s="133">
        <v>0</v>
      </c>
      <c r="AS1883" s="134">
        <v>1.89297E-7</v>
      </c>
      <c r="AT1883" s="135">
        <v>5.5430999999999992E-10</v>
      </c>
      <c r="AU1883" s="135">
        <v>0</v>
      </c>
      <c r="AV1883" s="303">
        <v>0</v>
      </c>
      <c r="AW1883" s="303">
        <v>0</v>
      </c>
      <c r="AX1883" s="303">
        <v>0</v>
      </c>
      <c r="AY1883" s="303">
        <v>0</v>
      </c>
      <c r="AZ1883" s="303">
        <v>0</v>
      </c>
      <c r="BA1883" s="302">
        <v>2.4570000000000001E-9</v>
      </c>
      <c r="BB1883" s="302">
        <v>1.8684E-7</v>
      </c>
      <c r="BC1883" s="302">
        <v>3.4829999999999998E-10</v>
      </c>
      <c r="BD1883" s="302">
        <v>2.0600999999999999E-10</v>
      </c>
      <c r="BE1883" s="303">
        <v>0</v>
      </c>
      <c r="BF1883" s="303">
        <v>0</v>
      </c>
      <c r="BG1883" s="303">
        <v>0</v>
      </c>
      <c r="BH1883" s="303">
        <v>0</v>
      </c>
      <c r="BI1883" s="303">
        <v>0</v>
      </c>
      <c r="BJ1883" s="303">
        <v>0</v>
      </c>
      <c r="BK1883" s="303">
        <v>0</v>
      </c>
      <c r="BL1883" s="303">
        <v>0</v>
      </c>
      <c r="BM1883" s="303">
        <v>0</v>
      </c>
      <c r="BN1883" s="303">
        <v>0</v>
      </c>
      <c r="BO1883" s="303">
        <v>0</v>
      </c>
      <c r="BP1883" s="303">
        <v>0</v>
      </c>
      <c r="BQ1883" s="303">
        <v>0</v>
      </c>
      <c r="BR1883" s="74"/>
      <c r="BS1883" s="144">
        <v>1.0042828E-5</v>
      </c>
      <c r="BT1883" s="144">
        <v>2.2292067999999999E-6</v>
      </c>
      <c r="BU1883" s="136">
        <v>0</v>
      </c>
      <c r="BV1883" s="136">
        <v>0</v>
      </c>
      <c r="BW1883" s="144">
        <v>6.5014036000000001E-7</v>
      </c>
      <c r="BX1883" s="144">
        <v>1.5906161E-6</v>
      </c>
      <c r="BY1883" s="136">
        <v>0</v>
      </c>
      <c r="BZ1883" s="144">
        <v>2.4142128999999999E-6</v>
      </c>
      <c r="CA1883" s="136">
        <v>0</v>
      </c>
      <c r="CB1883" s="136">
        <v>0</v>
      </c>
      <c r="CC1883" s="136">
        <v>0</v>
      </c>
      <c r="CD1883" s="136">
        <v>0</v>
      </c>
      <c r="CE1883" s="136">
        <v>0</v>
      </c>
      <c r="CF1883" s="144">
        <v>3.1586523000000001E-6</v>
      </c>
      <c r="CG1883" s="136">
        <v>0</v>
      </c>
      <c r="CH1883" s="136">
        <v>0</v>
      </c>
      <c r="CI1883" s="136">
        <v>0</v>
      </c>
      <c r="CK1883" s="244"/>
      <c r="CL1883" s="89" t="s">
        <v>6561</v>
      </c>
    </row>
    <row r="1884" spans="1:92" ht="14.5" customHeight="1">
      <c r="A1884" s="74" t="s">
        <v>6571</v>
      </c>
      <c r="B1884" s="129" t="s">
        <v>6190</v>
      </c>
      <c r="C1884" s="130" t="str">
        <f t="shared" si="983"/>
        <v>F.106.01.105</v>
      </c>
      <c r="D1884" s="131" t="s">
        <v>6559</v>
      </c>
      <c r="E1884" s="129" t="s">
        <v>957</v>
      </c>
      <c r="F1884" s="132" t="s">
        <v>6573</v>
      </c>
      <c r="G1884" s="132">
        <v>0.7997055434</v>
      </c>
      <c r="H1884" s="348">
        <f t="shared" si="984"/>
        <v>0.7997055434</v>
      </c>
      <c r="I1884" s="74"/>
      <c r="J1884" s="132">
        <v>6.7161197000000006E-2</v>
      </c>
      <c r="K1884" s="132">
        <v>0.46787434639999997</v>
      </c>
      <c r="L1884" s="300">
        <v>0</v>
      </c>
      <c r="M1884" s="132">
        <v>0.26467000000000002</v>
      </c>
      <c r="N1884" s="132">
        <v>0</v>
      </c>
      <c r="O1884" s="132">
        <v>7.7944364000000002E-3</v>
      </c>
      <c r="P1884" s="132">
        <v>6.5484000000000002E-3</v>
      </c>
      <c r="Q1884" s="132">
        <v>0</v>
      </c>
      <c r="R1884" s="132">
        <v>0</v>
      </c>
      <c r="S1884" s="132">
        <v>6.0612797000000003E-2</v>
      </c>
      <c r="T1884" s="132">
        <v>0.46007990999999998</v>
      </c>
      <c r="U1884" s="132">
        <v>0</v>
      </c>
      <c r="V1884" s="132">
        <v>0</v>
      </c>
      <c r="W1884" s="132">
        <v>0</v>
      </c>
      <c r="X1884" s="132">
        <v>0</v>
      </c>
      <c r="Y1884" s="132">
        <v>0</v>
      </c>
      <c r="Z1884" s="132">
        <v>0</v>
      </c>
      <c r="AA1884" s="74"/>
      <c r="AB1884" s="301">
        <v>1.99</v>
      </c>
      <c r="AC1884" s="338">
        <f t="shared" si="985"/>
        <v>1.99</v>
      </c>
      <c r="AD1884" s="74"/>
      <c r="AE1884" s="136">
        <v>0</v>
      </c>
      <c r="AF1884" s="136">
        <v>0</v>
      </c>
      <c r="AG1884" s="136">
        <v>0</v>
      </c>
      <c r="AH1884" s="136">
        <v>0</v>
      </c>
      <c r="AI1884" s="136">
        <v>0</v>
      </c>
      <c r="AJ1884" s="136">
        <v>0</v>
      </c>
      <c r="AK1884" s="136">
        <v>0</v>
      </c>
      <c r="AL1884" s="74"/>
      <c r="AM1884" s="133">
        <v>3.3620694E-2</v>
      </c>
      <c r="AN1884" s="340">
        <f t="shared" si="986"/>
        <v>3.3620694E-2</v>
      </c>
      <c r="AP1884" s="133">
        <v>3.2054584999999997E-2</v>
      </c>
      <c r="AQ1884" s="133">
        <v>1.566109E-3</v>
      </c>
      <c r="AR1884" s="133">
        <v>0</v>
      </c>
      <c r="AS1884" s="134">
        <v>1.9217376999999997E-6</v>
      </c>
      <c r="AT1884" s="135">
        <v>5.791823235E-9</v>
      </c>
      <c r="AU1884" s="135">
        <v>0</v>
      </c>
      <c r="AV1884" s="302">
        <v>1.84672E-6</v>
      </c>
      <c r="AW1884" s="302">
        <v>5.5720000000000002E-9</v>
      </c>
      <c r="AX1884" s="302">
        <v>1.5223500000000001E-13</v>
      </c>
      <c r="AY1884" s="303">
        <v>0</v>
      </c>
      <c r="AZ1884" s="303">
        <v>0</v>
      </c>
      <c r="BA1884" s="302">
        <v>9.7370000000000006E-10</v>
      </c>
      <c r="BB1884" s="302">
        <v>7.4043999999999998E-8</v>
      </c>
      <c r="BC1884" s="302">
        <v>1.3802999999999999E-10</v>
      </c>
      <c r="BD1884" s="302">
        <v>8.1640999999999998E-11</v>
      </c>
      <c r="BE1884" s="303">
        <v>0</v>
      </c>
      <c r="BF1884" s="303">
        <v>0</v>
      </c>
      <c r="BG1884" s="303">
        <v>0</v>
      </c>
      <c r="BH1884" s="303">
        <v>0</v>
      </c>
      <c r="BI1884" s="303">
        <v>0</v>
      </c>
      <c r="BJ1884" s="303">
        <v>0</v>
      </c>
      <c r="BK1884" s="303">
        <v>0</v>
      </c>
      <c r="BL1884" s="303">
        <v>0</v>
      </c>
      <c r="BM1884" s="303">
        <v>0</v>
      </c>
      <c r="BN1884" s="303">
        <v>0</v>
      </c>
      <c r="BO1884" s="303">
        <v>0</v>
      </c>
      <c r="BP1884" s="303">
        <v>0</v>
      </c>
      <c r="BQ1884" s="303">
        <v>0</v>
      </c>
      <c r="BR1884" s="74"/>
      <c r="BS1884" s="136">
        <v>1.5346654000000001E-4</v>
      </c>
      <c r="BT1884" s="144">
        <v>8.8342640000000003E-7</v>
      </c>
      <c r="BU1884" s="144">
        <v>5.5486479999999997E-5</v>
      </c>
      <c r="BV1884" s="144">
        <v>5.3892282000000003E-5</v>
      </c>
      <c r="BW1884" s="144">
        <v>2.5764821999999998E-7</v>
      </c>
      <c r="BX1884" s="144">
        <v>6.3035526000000005E-7</v>
      </c>
      <c r="BY1884" s="136">
        <v>0</v>
      </c>
      <c r="BZ1884" s="144">
        <v>9.5674362999999996E-7</v>
      </c>
      <c r="CA1884" s="136">
        <v>0</v>
      </c>
      <c r="CB1884" s="144">
        <v>4.0107839999999998E-5</v>
      </c>
      <c r="CC1884" s="136">
        <v>0</v>
      </c>
      <c r="CD1884" s="136">
        <v>0</v>
      </c>
      <c r="CE1884" s="136">
        <v>0</v>
      </c>
      <c r="CF1884" s="144">
        <v>1.2517621999999999E-6</v>
      </c>
      <c r="CG1884" s="136">
        <v>0</v>
      </c>
      <c r="CH1884" s="136">
        <v>0</v>
      </c>
      <c r="CI1884" s="136">
        <v>0</v>
      </c>
      <c r="CK1884" s="244"/>
      <c r="CL1884" s="89" t="s">
        <v>6561</v>
      </c>
    </row>
    <row r="1885" spans="1:92" ht="14.5" customHeight="1">
      <c r="A1885" s="74" t="s">
        <v>6574</v>
      </c>
      <c r="B1885" s="129" t="s">
        <v>6190</v>
      </c>
      <c r="C1885" s="130" t="str">
        <f t="shared" si="983"/>
        <v>F.106.01.106</v>
      </c>
      <c r="D1885" s="131" t="s">
        <v>6559</v>
      </c>
      <c r="E1885" s="129" t="s">
        <v>957</v>
      </c>
      <c r="F1885" s="132" t="s">
        <v>6576</v>
      </c>
      <c r="G1885" s="132">
        <v>0.381898136</v>
      </c>
      <c r="H1885" s="348">
        <f t="shared" si="984"/>
        <v>0.381898136</v>
      </c>
      <c r="I1885" s="74"/>
      <c r="J1885" s="132">
        <v>1.1016E-2</v>
      </c>
      <c r="K1885" s="132">
        <v>1.3112136E-2</v>
      </c>
      <c r="L1885" s="300">
        <v>0</v>
      </c>
      <c r="M1885" s="132">
        <v>0.35776999999999998</v>
      </c>
      <c r="N1885" s="132">
        <v>0</v>
      </c>
      <c r="O1885" s="132">
        <v>1.3112136E-2</v>
      </c>
      <c r="P1885" s="132">
        <v>1.1016E-2</v>
      </c>
      <c r="Q1885" s="132">
        <v>0</v>
      </c>
      <c r="R1885" s="132">
        <v>0</v>
      </c>
      <c r="S1885" s="132">
        <v>0</v>
      </c>
      <c r="T1885" s="132">
        <v>0</v>
      </c>
      <c r="U1885" s="132">
        <v>0</v>
      </c>
      <c r="V1885" s="132">
        <v>0</v>
      </c>
      <c r="W1885" s="132">
        <v>0</v>
      </c>
      <c r="X1885" s="132">
        <v>0</v>
      </c>
      <c r="Y1885" s="132">
        <v>0</v>
      </c>
      <c r="Z1885" s="132">
        <v>0</v>
      </c>
      <c r="AA1885" s="74"/>
      <c r="AB1885" s="301">
        <v>2.6899999999999995</v>
      </c>
      <c r="AC1885" s="338">
        <f t="shared" si="985"/>
        <v>2.6899999999999995</v>
      </c>
      <c r="AD1885" s="74"/>
      <c r="AE1885" s="136">
        <v>0</v>
      </c>
      <c r="AF1885" s="136">
        <v>0</v>
      </c>
      <c r="AG1885" s="136">
        <v>0</v>
      </c>
      <c r="AH1885" s="136">
        <v>0</v>
      </c>
      <c r="AI1885" s="136">
        <v>0</v>
      </c>
      <c r="AJ1885" s="136">
        <v>0</v>
      </c>
      <c r="AK1885" s="136">
        <v>0</v>
      </c>
      <c r="AL1885" s="74"/>
      <c r="AM1885" s="133">
        <v>4.5880232E-2</v>
      </c>
      <c r="AN1885" s="340">
        <f t="shared" si="986"/>
        <v>4.5880232E-2</v>
      </c>
      <c r="AP1885" s="133">
        <v>4.3743600000000001E-2</v>
      </c>
      <c r="AQ1885" s="133">
        <v>2.1366320999999999E-3</v>
      </c>
      <c r="AR1885" s="133">
        <v>0</v>
      </c>
      <c r="AS1885" s="134">
        <v>2.622518E-6</v>
      </c>
      <c r="AT1885" s="135">
        <v>7.9017457849999997E-9</v>
      </c>
      <c r="AU1885" s="135">
        <v>0</v>
      </c>
      <c r="AV1885" s="302">
        <v>2.4963199999999998E-6</v>
      </c>
      <c r="AW1885" s="302">
        <v>7.5319999999999992E-9</v>
      </c>
      <c r="AX1885" s="302">
        <v>2.0578499999999999E-13</v>
      </c>
      <c r="AY1885" s="303">
        <v>0</v>
      </c>
      <c r="AZ1885" s="303">
        <v>0</v>
      </c>
      <c r="BA1885" s="302">
        <v>1.6379999999999999E-9</v>
      </c>
      <c r="BB1885" s="302">
        <v>1.2456E-7</v>
      </c>
      <c r="BC1885" s="302">
        <v>2.3220000000000001E-10</v>
      </c>
      <c r="BD1885" s="302">
        <v>1.3733999999999999E-10</v>
      </c>
      <c r="BE1885" s="303">
        <v>0</v>
      </c>
      <c r="BF1885" s="303">
        <v>0</v>
      </c>
      <c r="BG1885" s="303">
        <v>0</v>
      </c>
      <c r="BH1885" s="303">
        <v>0</v>
      </c>
      <c r="BI1885" s="303">
        <v>0</v>
      </c>
      <c r="BJ1885" s="303">
        <v>0</v>
      </c>
      <c r="BK1885" s="303">
        <v>0</v>
      </c>
      <c r="BL1885" s="303">
        <v>0</v>
      </c>
      <c r="BM1885" s="303">
        <v>0</v>
      </c>
      <c r="BN1885" s="303">
        <v>0</v>
      </c>
      <c r="BO1885" s="303">
        <v>0</v>
      </c>
      <c r="BP1885" s="303">
        <v>0</v>
      </c>
      <c r="BQ1885" s="303">
        <v>0</v>
      </c>
      <c r="BR1885" s="74"/>
      <c r="BS1885" s="144">
        <v>8.1699557000000002E-5</v>
      </c>
      <c r="BT1885" s="144">
        <v>1.4861379000000001E-6</v>
      </c>
      <c r="BU1885" s="144">
        <v>7.5004337999999993E-5</v>
      </c>
      <c r="BV1885" s="136">
        <v>0</v>
      </c>
      <c r="BW1885" s="144">
        <v>4.3342691E-7</v>
      </c>
      <c r="BX1885" s="144">
        <v>1.0604106999999999E-6</v>
      </c>
      <c r="BY1885" s="136">
        <v>0</v>
      </c>
      <c r="BZ1885" s="144">
        <v>1.6094753E-6</v>
      </c>
      <c r="CA1885" s="136">
        <v>0</v>
      </c>
      <c r="CB1885" s="136">
        <v>0</v>
      </c>
      <c r="CC1885" s="136">
        <v>0</v>
      </c>
      <c r="CD1885" s="136">
        <v>0</v>
      </c>
      <c r="CE1885" s="136">
        <v>0</v>
      </c>
      <c r="CF1885" s="144">
        <v>2.1057682000000001E-6</v>
      </c>
      <c r="CG1885" s="136">
        <v>0</v>
      </c>
      <c r="CH1885" s="136">
        <v>0</v>
      </c>
      <c r="CI1885" s="136">
        <v>0</v>
      </c>
      <c r="CK1885" s="244"/>
      <c r="CL1885" s="89" t="s">
        <v>6561</v>
      </c>
    </row>
    <row r="1886" spans="1:92" ht="14.5" customHeight="1">
      <c r="A1886" s="74" t="s">
        <v>6577</v>
      </c>
      <c r="B1886" s="129" t="s">
        <v>6190</v>
      </c>
      <c r="C1886" s="130" t="str">
        <f t="shared" si="983"/>
        <v>F.106.01.107</v>
      </c>
      <c r="D1886" s="131" t="s">
        <v>6559</v>
      </c>
      <c r="E1886" s="129" t="s">
        <v>957</v>
      </c>
      <c r="F1886" s="132" t="s">
        <v>6579</v>
      </c>
      <c r="G1886" s="132">
        <v>0.49557838499999995</v>
      </c>
      <c r="H1886" s="348">
        <f t="shared" si="984"/>
        <v>0.49557838499999995</v>
      </c>
      <c r="I1886" s="74"/>
      <c r="J1886" s="132">
        <v>1.67688E-2</v>
      </c>
      <c r="K1886" s="132">
        <v>1.9959584999999998E-2</v>
      </c>
      <c r="L1886" s="300">
        <v>0</v>
      </c>
      <c r="M1886" s="132">
        <v>0.45884999999999998</v>
      </c>
      <c r="N1886" s="132">
        <v>0</v>
      </c>
      <c r="O1886" s="132">
        <v>1.9959584999999998E-2</v>
      </c>
      <c r="P1886" s="132">
        <v>1.67688E-2</v>
      </c>
      <c r="Q1886" s="132">
        <v>0</v>
      </c>
      <c r="R1886" s="132">
        <v>0</v>
      </c>
      <c r="S1886" s="132">
        <v>0</v>
      </c>
      <c r="T1886" s="132">
        <v>0</v>
      </c>
      <c r="U1886" s="132">
        <v>0</v>
      </c>
      <c r="V1886" s="132">
        <v>0</v>
      </c>
      <c r="W1886" s="132">
        <v>0</v>
      </c>
      <c r="X1886" s="132">
        <v>0</v>
      </c>
      <c r="Y1886" s="132">
        <v>0</v>
      </c>
      <c r="Z1886" s="132">
        <v>0</v>
      </c>
      <c r="AA1886" s="74"/>
      <c r="AB1886" s="301">
        <v>3.4499999999999997</v>
      </c>
      <c r="AC1886" s="338">
        <f t="shared" si="985"/>
        <v>3.4499999999999997</v>
      </c>
      <c r="AD1886" s="74"/>
      <c r="AE1886" s="136">
        <v>0</v>
      </c>
      <c r="AF1886" s="136">
        <v>0</v>
      </c>
      <c r="AG1886" s="136">
        <v>0</v>
      </c>
      <c r="AH1886" s="136">
        <v>0</v>
      </c>
      <c r="AI1886" s="136">
        <v>0</v>
      </c>
      <c r="AJ1886" s="136">
        <v>0</v>
      </c>
      <c r="AK1886" s="136">
        <v>0</v>
      </c>
      <c r="AL1886" s="74"/>
      <c r="AM1886" s="133">
        <v>5.9371181000000002E-2</v>
      </c>
      <c r="AN1886" s="340">
        <f t="shared" si="986"/>
        <v>5.9371181000000002E-2</v>
      </c>
      <c r="AP1886" s="133">
        <v>5.6606939000000002E-2</v>
      </c>
      <c r="AQ1886" s="133">
        <v>2.7642412999999998E-3</v>
      </c>
      <c r="AR1886" s="133">
        <v>0</v>
      </c>
      <c r="AS1886" s="134">
        <v>3.3937014000000002E-6</v>
      </c>
      <c r="AT1886" s="135">
        <v>1.0222785925E-8</v>
      </c>
      <c r="AU1886" s="135">
        <v>0</v>
      </c>
      <c r="AV1886" s="302">
        <v>3.2016E-6</v>
      </c>
      <c r="AW1886" s="302">
        <v>9.6600000000000001E-9</v>
      </c>
      <c r="AX1886" s="302">
        <v>2.6392500000000001E-13</v>
      </c>
      <c r="AY1886" s="303">
        <v>0</v>
      </c>
      <c r="AZ1886" s="303">
        <v>0</v>
      </c>
      <c r="BA1886" s="302">
        <v>2.4934000000000001E-9</v>
      </c>
      <c r="BB1886" s="302">
        <v>1.8960800000000001E-7</v>
      </c>
      <c r="BC1886" s="302">
        <v>3.5345999999999999E-10</v>
      </c>
      <c r="BD1886" s="302">
        <v>2.0906199999999999E-10</v>
      </c>
      <c r="BE1886" s="303">
        <v>0</v>
      </c>
      <c r="BF1886" s="303">
        <v>0</v>
      </c>
      <c r="BG1886" s="303">
        <v>0</v>
      </c>
      <c r="BH1886" s="303">
        <v>0</v>
      </c>
      <c r="BI1886" s="303">
        <v>0</v>
      </c>
      <c r="BJ1886" s="303">
        <v>0</v>
      </c>
      <c r="BK1886" s="303">
        <v>0</v>
      </c>
      <c r="BL1886" s="303">
        <v>0</v>
      </c>
      <c r="BM1886" s="303">
        <v>0</v>
      </c>
      <c r="BN1886" s="303">
        <v>0</v>
      </c>
      <c r="BO1886" s="303">
        <v>0</v>
      </c>
      <c r="BP1886" s="303">
        <v>0</v>
      </c>
      <c r="BQ1886" s="303">
        <v>0</v>
      </c>
      <c r="BR1886" s="74"/>
      <c r="BS1886" s="136">
        <v>1.0638676999999999E-4</v>
      </c>
      <c r="BT1886" s="144">
        <v>2.2622321000000001E-6</v>
      </c>
      <c r="BU1886" s="144">
        <v>9.6195154000000004E-5</v>
      </c>
      <c r="BV1886" s="136">
        <v>0</v>
      </c>
      <c r="BW1886" s="144">
        <v>6.5977207000000003E-7</v>
      </c>
      <c r="BX1886" s="144">
        <v>1.6141808E-6</v>
      </c>
      <c r="BY1886" s="136">
        <v>0</v>
      </c>
      <c r="BZ1886" s="144">
        <v>2.4499789999999999E-6</v>
      </c>
      <c r="CA1886" s="136">
        <v>0</v>
      </c>
      <c r="CB1886" s="136">
        <v>0</v>
      </c>
      <c r="CC1886" s="136">
        <v>0</v>
      </c>
      <c r="CD1886" s="136">
        <v>0</v>
      </c>
      <c r="CE1886" s="136">
        <v>0</v>
      </c>
      <c r="CF1886" s="144">
        <v>3.2054472E-6</v>
      </c>
      <c r="CG1886" s="136">
        <v>0</v>
      </c>
      <c r="CH1886" s="136">
        <v>0</v>
      </c>
      <c r="CI1886" s="136">
        <v>0</v>
      </c>
      <c r="CK1886" s="244"/>
      <c r="CL1886" s="89" t="s">
        <v>6561</v>
      </c>
    </row>
    <row r="1887" spans="1:92" ht="14.5" customHeight="1">
      <c r="A1887" s="74" t="s">
        <v>6580</v>
      </c>
      <c r="B1887" s="129" t="s">
        <v>6190</v>
      </c>
      <c r="C1887" s="130" t="str">
        <f t="shared" si="983"/>
        <v>F.106.01.108</v>
      </c>
      <c r="D1887" s="131" t="s">
        <v>6559</v>
      </c>
      <c r="E1887" s="129" t="s">
        <v>957</v>
      </c>
      <c r="F1887" s="132" t="s">
        <v>6582</v>
      </c>
      <c r="G1887" s="132">
        <v>0.26528979679999998</v>
      </c>
      <c r="H1887" s="348">
        <f t="shared" si="984"/>
        <v>0.26528979679999998</v>
      </c>
      <c r="I1887" s="74"/>
      <c r="J1887" s="132">
        <v>5.1408000000000001E-3</v>
      </c>
      <c r="K1887" s="132">
        <v>6.1189968000000001E-3</v>
      </c>
      <c r="L1887" s="300">
        <v>0</v>
      </c>
      <c r="M1887" s="132">
        <v>0.25402999999999998</v>
      </c>
      <c r="N1887" s="132">
        <v>0</v>
      </c>
      <c r="O1887" s="132">
        <v>6.1189968000000001E-3</v>
      </c>
      <c r="P1887" s="132">
        <v>5.1408000000000001E-3</v>
      </c>
      <c r="Q1887" s="132">
        <v>0</v>
      </c>
      <c r="R1887" s="132">
        <v>0</v>
      </c>
      <c r="S1887" s="132">
        <v>0</v>
      </c>
      <c r="T1887" s="132">
        <v>0</v>
      </c>
      <c r="U1887" s="132">
        <v>0</v>
      </c>
      <c r="V1887" s="132">
        <v>0</v>
      </c>
      <c r="W1887" s="132">
        <v>0</v>
      </c>
      <c r="X1887" s="132">
        <v>0</v>
      </c>
      <c r="Y1887" s="132">
        <v>0</v>
      </c>
      <c r="Z1887" s="132">
        <v>0</v>
      </c>
      <c r="AA1887" s="74"/>
      <c r="AB1887" s="301">
        <v>1.9099999999999997</v>
      </c>
      <c r="AC1887" s="338">
        <f t="shared" si="985"/>
        <v>1.9099999999999997</v>
      </c>
      <c r="AD1887" s="74"/>
      <c r="AE1887" s="136">
        <v>0</v>
      </c>
      <c r="AF1887" s="136">
        <v>0</v>
      </c>
      <c r="AG1887" s="136">
        <v>0</v>
      </c>
      <c r="AH1887" s="136">
        <v>0</v>
      </c>
      <c r="AI1887" s="136">
        <v>0</v>
      </c>
      <c r="AJ1887" s="136">
        <v>0</v>
      </c>
      <c r="AK1887" s="136">
        <v>0</v>
      </c>
      <c r="AL1887" s="74"/>
      <c r="AM1887" s="133">
        <v>3.2040061000000002E-2</v>
      </c>
      <c r="AN1887" s="340">
        <f t="shared" si="986"/>
        <v>3.2040061000000002E-2</v>
      </c>
      <c r="AP1887" s="133">
        <v>3.0547292E-2</v>
      </c>
      <c r="AQ1887" s="133">
        <v>1.4927696999999999E-3</v>
      </c>
      <c r="AR1887" s="133">
        <v>0</v>
      </c>
      <c r="AS1887" s="134">
        <v>1.8313724000000002E-6</v>
      </c>
      <c r="AT1887" s="135">
        <v>5.5205981150000001E-9</v>
      </c>
      <c r="AU1887" s="135">
        <v>0</v>
      </c>
      <c r="AV1887" s="302">
        <v>1.7724800000000001E-6</v>
      </c>
      <c r="AW1887" s="302">
        <v>5.3480000000000001E-9</v>
      </c>
      <c r="AX1887" s="302">
        <v>1.46115E-13</v>
      </c>
      <c r="AY1887" s="303">
        <v>0</v>
      </c>
      <c r="AZ1887" s="303">
        <v>0</v>
      </c>
      <c r="BA1887" s="302">
        <v>7.6439999999999997E-10</v>
      </c>
      <c r="BB1887" s="302">
        <v>5.8128000000000003E-8</v>
      </c>
      <c r="BC1887" s="302">
        <v>1.0836E-10</v>
      </c>
      <c r="BD1887" s="302">
        <v>6.4092E-11</v>
      </c>
      <c r="BE1887" s="303">
        <v>0</v>
      </c>
      <c r="BF1887" s="303">
        <v>0</v>
      </c>
      <c r="BG1887" s="303">
        <v>0</v>
      </c>
      <c r="BH1887" s="303">
        <v>0</v>
      </c>
      <c r="BI1887" s="303">
        <v>0</v>
      </c>
      <c r="BJ1887" s="303">
        <v>0</v>
      </c>
      <c r="BK1887" s="303">
        <v>0</v>
      </c>
      <c r="BL1887" s="303">
        <v>0</v>
      </c>
      <c r="BM1887" s="303">
        <v>0</v>
      </c>
      <c r="BN1887" s="303">
        <v>0</v>
      </c>
      <c r="BO1887" s="303">
        <v>0</v>
      </c>
      <c r="BP1887" s="303">
        <v>0</v>
      </c>
      <c r="BQ1887" s="303">
        <v>0</v>
      </c>
      <c r="BR1887" s="74"/>
      <c r="BS1887" s="144">
        <v>5.6380303999999997E-5</v>
      </c>
      <c r="BT1887" s="144">
        <v>6.9353100999999995E-7</v>
      </c>
      <c r="BU1887" s="144">
        <v>5.3255867999999999E-5</v>
      </c>
      <c r="BV1887" s="136">
        <v>0</v>
      </c>
      <c r="BW1887" s="144">
        <v>2.0226588999999999E-7</v>
      </c>
      <c r="BX1887" s="144">
        <v>4.9485832999999995E-7</v>
      </c>
      <c r="BY1887" s="136">
        <v>0</v>
      </c>
      <c r="BZ1887" s="144">
        <v>7.5108845999999996E-7</v>
      </c>
      <c r="CA1887" s="136">
        <v>0</v>
      </c>
      <c r="CB1887" s="136">
        <v>0</v>
      </c>
      <c r="CC1887" s="136">
        <v>0</v>
      </c>
      <c r="CD1887" s="136">
        <v>0</v>
      </c>
      <c r="CE1887" s="136">
        <v>0</v>
      </c>
      <c r="CF1887" s="144">
        <v>9.8269183999999997E-7</v>
      </c>
      <c r="CG1887" s="136">
        <v>0</v>
      </c>
      <c r="CH1887" s="136">
        <v>0</v>
      </c>
      <c r="CI1887" s="136">
        <v>0</v>
      </c>
      <c r="CK1887" s="244"/>
      <c r="CL1887" s="89" t="s">
        <v>6561</v>
      </c>
    </row>
    <row r="1888" spans="1:92" ht="14.5" customHeight="1">
      <c r="B1888" s="129" t="s">
        <v>6190</v>
      </c>
      <c r="C1888" s="127" t="s">
        <v>6583</v>
      </c>
      <c r="D1888" s="127" t="s">
        <v>6584</v>
      </c>
      <c r="G1888" s="74"/>
      <c r="H1888" s="74"/>
      <c r="I1888" s="74"/>
      <c r="J1888" s="74"/>
      <c r="K1888" s="74"/>
      <c r="L1888" s="74"/>
      <c r="M1888" s="74"/>
      <c r="N1888" s="74"/>
      <c r="O1888" s="74"/>
      <c r="P1888" s="74"/>
      <c r="Q1888" s="74"/>
      <c r="R1888" s="74"/>
      <c r="S1888" s="74"/>
      <c r="T1888" s="74"/>
      <c r="U1888" s="74"/>
      <c r="V1888" s="74"/>
      <c r="W1888" s="74"/>
      <c r="X1888" s="74"/>
      <c r="Y1888" s="74"/>
      <c r="Z1888" s="74"/>
      <c r="AA1888" s="74"/>
      <c r="AB1888" s="74"/>
      <c r="AC1888" s="74"/>
      <c r="AD1888" s="74"/>
      <c r="AE1888" s="74"/>
      <c r="AF1888" s="74"/>
      <c r="AG1888" s="74"/>
      <c r="AH1888" s="74"/>
      <c r="AI1888" s="74"/>
      <c r="AJ1888" s="74"/>
      <c r="AK1888" s="74"/>
      <c r="AL1888" s="74"/>
      <c r="AM1888" s="74"/>
      <c r="AN1888" s="74"/>
      <c r="AP1888" s="74"/>
      <c r="AQ1888" s="74"/>
      <c r="AR1888" s="74"/>
      <c r="AS1888" s="74"/>
      <c r="AT1888" s="74"/>
      <c r="AU1888" s="74"/>
      <c r="AV1888" s="74"/>
      <c r="AW1888" s="74"/>
      <c r="AX1888" s="74"/>
      <c r="AY1888" s="74"/>
      <c r="AZ1888" s="74"/>
      <c r="BA1888" s="74"/>
      <c r="BB1888" s="74"/>
      <c r="BC1888" s="74"/>
      <c r="BD1888" s="74"/>
      <c r="BE1888" s="74"/>
      <c r="BF1888" s="74"/>
      <c r="BG1888" s="74"/>
      <c r="BH1888" s="74"/>
      <c r="BI1888" s="74"/>
      <c r="BJ1888" s="74"/>
      <c r="BK1888" s="74"/>
      <c r="BL1888" s="74"/>
      <c r="BM1888" s="74"/>
      <c r="BN1888" s="74"/>
      <c r="BO1888" s="74"/>
      <c r="BP1888" s="74"/>
      <c r="BQ1888" s="74"/>
      <c r="BR1888" s="74"/>
      <c r="BS1888" s="74"/>
      <c r="BT1888" s="74"/>
      <c r="BU1888" s="74"/>
      <c r="BV1888" s="74"/>
      <c r="BW1888" s="74"/>
      <c r="BX1888" s="74"/>
      <c r="BY1888" s="74"/>
      <c r="BZ1888" s="74"/>
      <c r="CA1888" s="74"/>
      <c r="CB1888" s="74"/>
      <c r="CC1888" s="74"/>
      <c r="CD1888" s="74"/>
      <c r="CE1888" s="74"/>
      <c r="CF1888" s="74"/>
      <c r="CG1888" s="74"/>
      <c r="CH1888" s="74"/>
      <c r="CI1888" s="74"/>
      <c r="CJ1888" s="124"/>
      <c r="CK1888" s="245"/>
      <c r="CL1888" s="89"/>
    </row>
    <row r="1889" spans="1:90" ht="14.5" customHeight="1">
      <c r="A1889" s="74" t="s">
        <v>6585</v>
      </c>
      <c r="B1889" s="129" t="s">
        <v>6190</v>
      </c>
      <c r="C1889" s="130" t="str">
        <f>MID(A1889,1,12)</f>
        <v>F.106.02.101</v>
      </c>
      <c r="D1889" s="131" t="s">
        <v>6587</v>
      </c>
      <c r="E1889" s="129" t="s">
        <v>957</v>
      </c>
      <c r="F1889" s="132" t="s">
        <v>6588</v>
      </c>
      <c r="G1889" s="132">
        <v>0.4378085652</v>
      </c>
      <c r="H1889" s="348">
        <f t="shared" ref="H1889:H1893" si="987">G1889</f>
        <v>0.4378085652</v>
      </c>
      <c r="I1889" s="74"/>
      <c r="J1889" s="132">
        <v>6.1812000000000004E-3</v>
      </c>
      <c r="K1889" s="132">
        <v>7.3573652000000003E-3</v>
      </c>
      <c r="L1889" s="300">
        <v>0</v>
      </c>
      <c r="M1889" s="132">
        <v>0.42426999999999998</v>
      </c>
      <c r="N1889" s="132">
        <v>0</v>
      </c>
      <c r="O1889" s="132">
        <v>7.3573652000000003E-3</v>
      </c>
      <c r="P1889" s="132">
        <v>6.1812000000000004E-3</v>
      </c>
      <c r="Q1889" s="132">
        <v>0</v>
      </c>
      <c r="R1889" s="132">
        <v>0</v>
      </c>
      <c r="S1889" s="132">
        <v>0</v>
      </c>
      <c r="T1889" s="132">
        <v>0</v>
      </c>
      <c r="U1889" s="132">
        <v>0</v>
      </c>
      <c r="V1889" s="132">
        <v>0</v>
      </c>
      <c r="W1889" s="132">
        <v>0</v>
      </c>
      <c r="X1889" s="132">
        <v>0</v>
      </c>
      <c r="Y1889" s="132">
        <v>0</v>
      </c>
      <c r="Z1889" s="132">
        <v>0</v>
      </c>
      <c r="AA1889" s="74"/>
      <c r="AB1889" s="301">
        <v>3.1899999999999995</v>
      </c>
      <c r="AC1889" s="338">
        <f t="shared" ref="AC1889:AC1952" si="988">AB1889</f>
        <v>3.1899999999999995</v>
      </c>
      <c r="AD1889" s="74"/>
      <c r="AE1889" s="136">
        <v>0</v>
      </c>
      <c r="AF1889" s="136">
        <v>0</v>
      </c>
      <c r="AG1889" s="136">
        <v>0</v>
      </c>
      <c r="AH1889" s="136">
        <v>0</v>
      </c>
      <c r="AI1889" s="136">
        <v>0</v>
      </c>
      <c r="AJ1889" s="136">
        <v>0</v>
      </c>
      <c r="AK1889" s="136">
        <v>0</v>
      </c>
      <c r="AL1889" s="74"/>
      <c r="AM1889" s="133">
        <v>5.3030613999999997E-2</v>
      </c>
      <c r="AN1889" s="340">
        <f t="shared" ref="AN1889:AN1893" si="989">AM1889</f>
        <v>5.3030613999999997E-2</v>
      </c>
      <c r="AP1889" s="133">
        <v>5.0559266999999998E-2</v>
      </c>
      <c r="AQ1889" s="133">
        <v>2.471347E-3</v>
      </c>
      <c r="AR1889" s="133">
        <v>0</v>
      </c>
      <c r="AS1889" s="134">
        <v>3.0311311000000002E-6</v>
      </c>
      <c r="AT1889" s="135">
        <v>9.1395970350000003E-9</v>
      </c>
      <c r="AU1889" s="135">
        <v>0</v>
      </c>
      <c r="AV1889" s="302">
        <v>2.96032E-6</v>
      </c>
      <c r="AW1889" s="302">
        <v>8.9320000000000002E-9</v>
      </c>
      <c r="AX1889" s="302">
        <v>2.4403499999999998E-13</v>
      </c>
      <c r="AY1889" s="303">
        <v>0</v>
      </c>
      <c r="AZ1889" s="303">
        <v>0</v>
      </c>
      <c r="BA1889" s="302">
        <v>9.1909999999999996E-10</v>
      </c>
      <c r="BB1889" s="302">
        <v>6.9892000000000001E-8</v>
      </c>
      <c r="BC1889" s="302">
        <v>1.3029E-10</v>
      </c>
      <c r="BD1889" s="302">
        <v>7.7063000000000003E-11</v>
      </c>
      <c r="BE1889" s="303">
        <v>0</v>
      </c>
      <c r="BF1889" s="303">
        <v>0</v>
      </c>
      <c r="BG1889" s="303">
        <v>0</v>
      </c>
      <c r="BH1889" s="303">
        <v>0</v>
      </c>
      <c r="BI1889" s="303">
        <v>0</v>
      </c>
      <c r="BJ1889" s="303">
        <v>0</v>
      </c>
      <c r="BK1889" s="303">
        <v>0</v>
      </c>
      <c r="BL1889" s="303">
        <v>0</v>
      </c>
      <c r="BM1889" s="303">
        <v>0</v>
      </c>
      <c r="BN1889" s="303">
        <v>0</v>
      </c>
      <c r="BO1889" s="303">
        <v>0</v>
      </c>
      <c r="BP1889" s="303">
        <v>0</v>
      </c>
      <c r="BQ1889" s="303">
        <v>0</v>
      </c>
      <c r="BR1889" s="74"/>
      <c r="BS1889" s="144">
        <v>9.2702426E-5</v>
      </c>
      <c r="BT1889" s="144">
        <v>8.3388848E-7</v>
      </c>
      <c r="BU1889" s="144">
        <v>8.8945663999999999E-5</v>
      </c>
      <c r="BV1889" s="136">
        <v>0</v>
      </c>
      <c r="BW1889" s="144">
        <v>2.4320064999999998E-7</v>
      </c>
      <c r="BX1889" s="144">
        <v>5.9500823999999995E-7</v>
      </c>
      <c r="BY1889" s="136">
        <v>0</v>
      </c>
      <c r="BZ1889" s="144">
        <v>9.0309444999999996E-7</v>
      </c>
      <c r="CA1889" s="136">
        <v>0</v>
      </c>
      <c r="CB1889" s="136">
        <v>0</v>
      </c>
      <c r="CC1889" s="136">
        <v>0</v>
      </c>
      <c r="CD1889" s="136">
        <v>0</v>
      </c>
      <c r="CE1889" s="136">
        <v>0</v>
      </c>
      <c r="CF1889" s="144">
        <v>1.1815698999999999E-6</v>
      </c>
      <c r="CG1889" s="136">
        <v>0</v>
      </c>
      <c r="CH1889" s="136">
        <v>0</v>
      </c>
      <c r="CI1889" s="136">
        <v>0</v>
      </c>
      <c r="CK1889" s="244"/>
      <c r="CL1889" s="89" t="s">
        <v>6561</v>
      </c>
    </row>
    <row r="1890" spans="1:90" ht="14.5" customHeight="1">
      <c r="A1890" s="74" t="s">
        <v>6589</v>
      </c>
      <c r="B1890" s="129" t="s">
        <v>6190</v>
      </c>
      <c r="C1890" s="130" t="str">
        <f>MID(A1890,1,12)</f>
        <v>F.106.02.102</v>
      </c>
      <c r="D1890" s="131" t="s">
        <v>6587</v>
      </c>
      <c r="E1890" s="129" t="s">
        <v>957</v>
      </c>
      <c r="F1890" s="132" t="s">
        <v>6591</v>
      </c>
      <c r="G1890" s="132">
        <v>0.1944185652</v>
      </c>
      <c r="H1890" s="348">
        <f t="shared" si="987"/>
        <v>0.1944185652</v>
      </c>
      <c r="I1890" s="74"/>
      <c r="J1890" s="132">
        <v>6.1812000000000004E-3</v>
      </c>
      <c r="K1890" s="132">
        <v>7.3573652000000003E-3</v>
      </c>
      <c r="L1890" s="300">
        <v>0</v>
      </c>
      <c r="M1890" s="132">
        <v>0.18088000000000001</v>
      </c>
      <c r="N1890" s="132">
        <v>0</v>
      </c>
      <c r="O1890" s="132">
        <v>7.3573652000000003E-3</v>
      </c>
      <c r="P1890" s="132">
        <v>6.1812000000000004E-3</v>
      </c>
      <c r="Q1890" s="132">
        <v>0</v>
      </c>
      <c r="R1890" s="132">
        <v>0</v>
      </c>
      <c r="S1890" s="132">
        <v>0</v>
      </c>
      <c r="T1890" s="132">
        <v>0</v>
      </c>
      <c r="U1890" s="132">
        <v>0</v>
      </c>
      <c r="V1890" s="132">
        <v>0</v>
      </c>
      <c r="W1890" s="132">
        <v>0</v>
      </c>
      <c r="X1890" s="132">
        <v>0</v>
      </c>
      <c r="Y1890" s="132">
        <v>0</v>
      </c>
      <c r="Z1890" s="132">
        <v>0</v>
      </c>
      <c r="AA1890" s="74"/>
      <c r="AB1890" s="301">
        <v>1.36</v>
      </c>
      <c r="AC1890" s="338">
        <f t="shared" si="988"/>
        <v>1.36</v>
      </c>
      <c r="AD1890" s="74"/>
      <c r="AE1890" s="136">
        <v>0</v>
      </c>
      <c r="AF1890" s="136">
        <v>0</v>
      </c>
      <c r="AG1890" s="136">
        <v>0</v>
      </c>
      <c r="AH1890" s="136">
        <v>0</v>
      </c>
      <c r="AI1890" s="136">
        <v>0</v>
      </c>
      <c r="AJ1890" s="136">
        <v>0</v>
      </c>
      <c r="AK1890" s="136">
        <v>0</v>
      </c>
      <c r="AL1890" s="74"/>
      <c r="AM1890" s="133">
        <v>2.3318403000000001E-2</v>
      </c>
      <c r="AN1890" s="340">
        <f t="shared" si="989"/>
        <v>2.3318403000000001E-2</v>
      </c>
      <c r="AP1890" s="133">
        <v>2.2232623999999999E-2</v>
      </c>
      <c r="AQ1890" s="133">
        <v>1.0857796E-3</v>
      </c>
      <c r="AR1890" s="133">
        <v>0</v>
      </c>
      <c r="AS1890" s="134">
        <v>1.3328910999999999E-6</v>
      </c>
      <c r="AT1890" s="135">
        <v>4.0154570400000002E-9</v>
      </c>
      <c r="AU1890" s="135">
        <v>0</v>
      </c>
      <c r="AV1890" s="302">
        <v>1.26208E-6</v>
      </c>
      <c r="AW1890" s="302">
        <v>3.8080000000000001E-9</v>
      </c>
      <c r="AX1890" s="302">
        <v>1.0404E-13</v>
      </c>
      <c r="AY1890" s="303">
        <v>0</v>
      </c>
      <c r="AZ1890" s="303">
        <v>0</v>
      </c>
      <c r="BA1890" s="302">
        <v>9.1909999999999996E-10</v>
      </c>
      <c r="BB1890" s="302">
        <v>6.9892000000000001E-8</v>
      </c>
      <c r="BC1890" s="302">
        <v>1.3029E-10</v>
      </c>
      <c r="BD1890" s="302">
        <v>7.7063000000000003E-11</v>
      </c>
      <c r="BE1890" s="303">
        <v>0</v>
      </c>
      <c r="BF1890" s="303">
        <v>0</v>
      </c>
      <c r="BG1890" s="303">
        <v>0</v>
      </c>
      <c r="BH1890" s="303">
        <v>0</v>
      </c>
      <c r="BI1890" s="303">
        <v>0</v>
      </c>
      <c r="BJ1890" s="303">
        <v>0</v>
      </c>
      <c r="BK1890" s="303">
        <v>0</v>
      </c>
      <c r="BL1890" s="303">
        <v>0</v>
      </c>
      <c r="BM1890" s="303">
        <v>0</v>
      </c>
      <c r="BN1890" s="303">
        <v>0</v>
      </c>
      <c r="BO1890" s="303">
        <v>0</v>
      </c>
      <c r="BP1890" s="303">
        <v>0</v>
      </c>
      <c r="BQ1890" s="303">
        <v>0</v>
      </c>
      <c r="BR1890" s="74"/>
      <c r="BS1890" s="144">
        <v>4.1677169999999999E-5</v>
      </c>
      <c r="BT1890" s="144">
        <v>8.3388848E-7</v>
      </c>
      <c r="BU1890" s="144">
        <v>3.7920409000000002E-5</v>
      </c>
      <c r="BV1890" s="136">
        <v>0</v>
      </c>
      <c r="BW1890" s="144">
        <v>2.4320064999999998E-7</v>
      </c>
      <c r="BX1890" s="144">
        <v>5.9500823999999995E-7</v>
      </c>
      <c r="BY1890" s="136">
        <v>0</v>
      </c>
      <c r="BZ1890" s="144">
        <v>9.0309444999999996E-7</v>
      </c>
      <c r="CA1890" s="136">
        <v>0</v>
      </c>
      <c r="CB1890" s="136">
        <v>0</v>
      </c>
      <c r="CC1890" s="136">
        <v>0</v>
      </c>
      <c r="CD1890" s="136">
        <v>0</v>
      </c>
      <c r="CE1890" s="136">
        <v>0</v>
      </c>
      <c r="CF1890" s="144">
        <v>1.1815698999999999E-6</v>
      </c>
      <c r="CG1890" s="136">
        <v>0</v>
      </c>
      <c r="CH1890" s="136">
        <v>0</v>
      </c>
      <c r="CI1890" s="136">
        <v>0</v>
      </c>
      <c r="CK1890" s="244"/>
      <c r="CL1890" s="89" t="s">
        <v>6561</v>
      </c>
    </row>
    <row r="1891" spans="1:90" ht="14.5" customHeight="1">
      <c r="A1891" s="74" t="s">
        <v>6592</v>
      </c>
      <c r="B1891" s="129" t="s">
        <v>6190</v>
      </c>
      <c r="C1891" s="130" t="str">
        <f>MID(A1891,1,12)</f>
        <v>F.106.02.103</v>
      </c>
      <c r="D1891" s="131" t="s">
        <v>6587</v>
      </c>
      <c r="E1891" s="129" t="s">
        <v>957</v>
      </c>
      <c r="F1891" s="132" t="s">
        <v>6594</v>
      </c>
      <c r="G1891" s="132">
        <v>0.37626823799999998</v>
      </c>
      <c r="H1891" s="348">
        <f t="shared" si="987"/>
        <v>0.37626823799999998</v>
      </c>
      <c r="I1891" s="74"/>
      <c r="J1891" s="132">
        <v>8.4455999999999993E-3</v>
      </c>
      <c r="K1891" s="132">
        <v>1.0052637999999999E-2</v>
      </c>
      <c r="L1891" s="300">
        <v>0</v>
      </c>
      <c r="M1891" s="132">
        <v>0.35776999999999998</v>
      </c>
      <c r="N1891" s="132">
        <v>0</v>
      </c>
      <c r="O1891" s="132">
        <v>1.0052637999999999E-2</v>
      </c>
      <c r="P1891" s="132">
        <v>8.4455999999999993E-3</v>
      </c>
      <c r="Q1891" s="132">
        <v>0</v>
      </c>
      <c r="R1891" s="132">
        <v>0</v>
      </c>
      <c r="S1891" s="132">
        <v>0</v>
      </c>
      <c r="T1891" s="132">
        <v>0</v>
      </c>
      <c r="U1891" s="132">
        <v>0</v>
      </c>
      <c r="V1891" s="132">
        <v>0</v>
      </c>
      <c r="W1891" s="132">
        <v>0</v>
      </c>
      <c r="X1891" s="132">
        <v>0</v>
      </c>
      <c r="Y1891" s="132">
        <v>0</v>
      </c>
      <c r="Z1891" s="132">
        <v>0</v>
      </c>
      <c r="AA1891" s="74"/>
      <c r="AB1891" s="301">
        <v>2.6899999999999995</v>
      </c>
      <c r="AC1891" s="338">
        <f t="shared" si="988"/>
        <v>2.6899999999999995</v>
      </c>
      <c r="AD1891" s="74"/>
      <c r="AE1891" s="136">
        <v>0</v>
      </c>
      <c r="AF1891" s="136">
        <v>0</v>
      </c>
      <c r="AG1891" s="136">
        <v>0</v>
      </c>
      <c r="AH1891" s="136">
        <v>0</v>
      </c>
      <c r="AI1891" s="136">
        <v>0</v>
      </c>
      <c r="AJ1891" s="136">
        <v>0</v>
      </c>
      <c r="AK1891" s="136">
        <v>0</v>
      </c>
      <c r="AL1891" s="74"/>
      <c r="AM1891" s="133">
        <v>4.5365754000000001E-2</v>
      </c>
      <c r="AN1891" s="340">
        <f t="shared" si="989"/>
        <v>4.5365754000000001E-2</v>
      </c>
      <c r="AP1891" s="133">
        <v>4.3252437999999997E-2</v>
      </c>
      <c r="AQ1891" s="133">
        <v>2.1133164999999998E-3</v>
      </c>
      <c r="AR1891" s="133">
        <v>0</v>
      </c>
      <c r="AS1891" s="134">
        <v>2.5930718E-6</v>
      </c>
      <c r="AT1891" s="135">
        <v>7.8155197849999988E-9</v>
      </c>
      <c r="AU1891" s="135">
        <v>0</v>
      </c>
      <c r="AV1891" s="302">
        <v>2.4963199999999998E-6</v>
      </c>
      <c r="AW1891" s="302">
        <v>7.5319999999999992E-9</v>
      </c>
      <c r="AX1891" s="302">
        <v>2.0578499999999999E-13</v>
      </c>
      <c r="AY1891" s="303">
        <v>0</v>
      </c>
      <c r="AZ1891" s="303">
        <v>0</v>
      </c>
      <c r="BA1891" s="302">
        <v>1.2557999999999999E-9</v>
      </c>
      <c r="BB1891" s="302">
        <v>9.5495999999999997E-8</v>
      </c>
      <c r="BC1891" s="302">
        <v>1.7802E-10</v>
      </c>
      <c r="BD1891" s="302">
        <v>1.05294E-10</v>
      </c>
      <c r="BE1891" s="303">
        <v>0</v>
      </c>
      <c r="BF1891" s="303">
        <v>0</v>
      </c>
      <c r="BG1891" s="303">
        <v>0</v>
      </c>
      <c r="BH1891" s="303">
        <v>0</v>
      </c>
      <c r="BI1891" s="303">
        <v>0</v>
      </c>
      <c r="BJ1891" s="303">
        <v>0</v>
      </c>
      <c r="BK1891" s="303">
        <v>0</v>
      </c>
      <c r="BL1891" s="303">
        <v>0</v>
      </c>
      <c r="BM1891" s="303">
        <v>0</v>
      </c>
      <c r="BN1891" s="303">
        <v>0</v>
      </c>
      <c r="BO1891" s="303">
        <v>0</v>
      </c>
      <c r="BP1891" s="303">
        <v>0</v>
      </c>
      <c r="BQ1891" s="303">
        <v>0</v>
      </c>
      <c r="BR1891" s="74"/>
      <c r="BS1891" s="144">
        <v>8.0137338999999996E-5</v>
      </c>
      <c r="BT1891" s="144">
        <v>1.1393724000000001E-6</v>
      </c>
      <c r="BU1891" s="144">
        <v>7.5004337999999993E-5</v>
      </c>
      <c r="BV1891" s="136">
        <v>0</v>
      </c>
      <c r="BW1891" s="144">
        <v>3.3229395999999998E-7</v>
      </c>
      <c r="BX1891" s="144">
        <v>8.1298154999999998E-7</v>
      </c>
      <c r="BY1891" s="136">
        <v>0</v>
      </c>
      <c r="BZ1891" s="144">
        <v>1.233931E-6</v>
      </c>
      <c r="CA1891" s="136">
        <v>0</v>
      </c>
      <c r="CB1891" s="136">
        <v>0</v>
      </c>
      <c r="CC1891" s="136">
        <v>0</v>
      </c>
      <c r="CD1891" s="136">
        <v>0</v>
      </c>
      <c r="CE1891" s="136">
        <v>0</v>
      </c>
      <c r="CF1891" s="144">
        <v>1.6144223E-6</v>
      </c>
      <c r="CG1891" s="136">
        <v>0</v>
      </c>
      <c r="CH1891" s="136">
        <v>0</v>
      </c>
      <c r="CI1891" s="136">
        <v>0</v>
      </c>
      <c r="CK1891" s="244"/>
      <c r="CL1891" s="89" t="s">
        <v>6561</v>
      </c>
    </row>
    <row r="1892" spans="1:90" ht="14.5" customHeight="1">
      <c r="A1892" s="74" t="s">
        <v>6595</v>
      </c>
      <c r="B1892" s="129" t="s">
        <v>6190</v>
      </c>
      <c r="C1892" s="130" t="str">
        <f>MID(A1892,1,12)</f>
        <v>F.106.02.104</v>
      </c>
      <c r="D1892" s="131" t="s">
        <v>6587</v>
      </c>
      <c r="E1892" s="129" t="s">
        <v>957</v>
      </c>
      <c r="F1892" s="132" t="s">
        <v>6597</v>
      </c>
      <c r="G1892" s="132">
        <v>0.1944185652</v>
      </c>
      <c r="H1892" s="348">
        <f t="shared" si="987"/>
        <v>0.1944185652</v>
      </c>
      <c r="I1892" s="74"/>
      <c r="J1892" s="132">
        <v>6.1812000000000004E-3</v>
      </c>
      <c r="K1892" s="132">
        <v>7.3573652000000003E-3</v>
      </c>
      <c r="L1892" s="300">
        <v>0</v>
      </c>
      <c r="M1892" s="132">
        <v>0.18088000000000001</v>
      </c>
      <c r="N1892" s="132">
        <v>0</v>
      </c>
      <c r="O1892" s="132">
        <v>7.3573652000000003E-3</v>
      </c>
      <c r="P1892" s="132">
        <v>6.1812000000000004E-3</v>
      </c>
      <c r="Q1892" s="132">
        <v>0</v>
      </c>
      <c r="R1892" s="132">
        <v>0</v>
      </c>
      <c r="S1892" s="132">
        <v>0</v>
      </c>
      <c r="T1892" s="132">
        <v>0</v>
      </c>
      <c r="U1892" s="132">
        <v>0</v>
      </c>
      <c r="V1892" s="132">
        <v>0</v>
      </c>
      <c r="W1892" s="132">
        <v>0</v>
      </c>
      <c r="X1892" s="132">
        <v>0</v>
      </c>
      <c r="Y1892" s="132">
        <v>0</v>
      </c>
      <c r="Z1892" s="132">
        <v>0</v>
      </c>
      <c r="AA1892" s="74"/>
      <c r="AB1892" s="301">
        <v>1.36</v>
      </c>
      <c r="AC1892" s="338">
        <f t="shared" si="988"/>
        <v>1.36</v>
      </c>
      <c r="AD1892" s="74"/>
      <c r="AE1892" s="136">
        <v>0</v>
      </c>
      <c r="AF1892" s="136">
        <v>0</v>
      </c>
      <c r="AG1892" s="136">
        <v>0</v>
      </c>
      <c r="AH1892" s="136">
        <v>0</v>
      </c>
      <c r="AI1892" s="136">
        <v>0</v>
      </c>
      <c r="AJ1892" s="136">
        <v>0</v>
      </c>
      <c r="AK1892" s="136">
        <v>0</v>
      </c>
      <c r="AL1892" s="74"/>
      <c r="AM1892" s="133">
        <v>2.3318403000000001E-2</v>
      </c>
      <c r="AN1892" s="340">
        <f t="shared" si="989"/>
        <v>2.3318403000000001E-2</v>
      </c>
      <c r="AP1892" s="133">
        <v>2.2232623999999999E-2</v>
      </c>
      <c r="AQ1892" s="133">
        <v>1.0857796E-3</v>
      </c>
      <c r="AR1892" s="133">
        <v>0</v>
      </c>
      <c r="AS1892" s="134">
        <v>1.3328910999999999E-6</v>
      </c>
      <c r="AT1892" s="135">
        <v>4.0154570400000002E-9</v>
      </c>
      <c r="AU1892" s="135">
        <v>0</v>
      </c>
      <c r="AV1892" s="302">
        <v>1.26208E-6</v>
      </c>
      <c r="AW1892" s="302">
        <v>3.8080000000000001E-9</v>
      </c>
      <c r="AX1892" s="302">
        <v>1.0404E-13</v>
      </c>
      <c r="AY1892" s="303">
        <v>0</v>
      </c>
      <c r="AZ1892" s="303">
        <v>0</v>
      </c>
      <c r="BA1892" s="302">
        <v>9.1909999999999996E-10</v>
      </c>
      <c r="BB1892" s="302">
        <v>6.9892000000000001E-8</v>
      </c>
      <c r="BC1892" s="302">
        <v>1.3029E-10</v>
      </c>
      <c r="BD1892" s="302">
        <v>7.7063000000000003E-11</v>
      </c>
      <c r="BE1892" s="303">
        <v>0</v>
      </c>
      <c r="BF1892" s="303">
        <v>0</v>
      </c>
      <c r="BG1892" s="303">
        <v>0</v>
      </c>
      <c r="BH1892" s="303">
        <v>0</v>
      </c>
      <c r="BI1892" s="303">
        <v>0</v>
      </c>
      <c r="BJ1892" s="303">
        <v>0</v>
      </c>
      <c r="BK1892" s="303">
        <v>0</v>
      </c>
      <c r="BL1892" s="303">
        <v>0</v>
      </c>
      <c r="BM1892" s="303">
        <v>0</v>
      </c>
      <c r="BN1892" s="303">
        <v>0</v>
      </c>
      <c r="BO1892" s="303">
        <v>0</v>
      </c>
      <c r="BP1892" s="303">
        <v>0</v>
      </c>
      <c r="BQ1892" s="303">
        <v>0</v>
      </c>
      <c r="BR1892" s="74"/>
      <c r="BS1892" s="144">
        <v>4.1677169999999999E-5</v>
      </c>
      <c r="BT1892" s="144">
        <v>8.3388848E-7</v>
      </c>
      <c r="BU1892" s="144">
        <v>3.7920409000000002E-5</v>
      </c>
      <c r="BV1892" s="136">
        <v>0</v>
      </c>
      <c r="BW1892" s="144">
        <v>2.4320064999999998E-7</v>
      </c>
      <c r="BX1892" s="144">
        <v>5.9500823999999995E-7</v>
      </c>
      <c r="BY1892" s="136">
        <v>0</v>
      </c>
      <c r="BZ1892" s="144">
        <v>9.0309444999999996E-7</v>
      </c>
      <c r="CA1892" s="136">
        <v>0</v>
      </c>
      <c r="CB1892" s="136">
        <v>0</v>
      </c>
      <c r="CC1892" s="136">
        <v>0</v>
      </c>
      <c r="CD1892" s="136">
        <v>0</v>
      </c>
      <c r="CE1892" s="136">
        <v>0</v>
      </c>
      <c r="CF1892" s="144">
        <v>1.1815698999999999E-6</v>
      </c>
      <c r="CG1892" s="136">
        <v>0</v>
      </c>
      <c r="CH1892" s="136">
        <v>0</v>
      </c>
      <c r="CI1892" s="136">
        <v>0</v>
      </c>
      <c r="CK1892" s="244"/>
      <c r="CL1892" s="89" t="s">
        <v>6561</v>
      </c>
    </row>
    <row r="1893" spans="1:90" ht="14.5" customHeight="1">
      <c r="A1893" s="74" t="s">
        <v>6598</v>
      </c>
      <c r="B1893" s="129" t="s">
        <v>6190</v>
      </c>
      <c r="C1893" s="130" t="str">
        <f>MID(A1893,1,12)</f>
        <v>F.106.02.110</v>
      </c>
      <c r="D1893" s="131" t="s">
        <v>6587</v>
      </c>
      <c r="E1893" s="129" t="s">
        <v>957</v>
      </c>
      <c r="F1893" s="132" t="s">
        <v>6600</v>
      </c>
      <c r="G1893" s="132">
        <v>0.24296879119999998</v>
      </c>
      <c r="H1893" s="348">
        <f t="shared" si="987"/>
        <v>0.24296879119999998</v>
      </c>
      <c r="I1893" s="74"/>
      <c r="J1893" s="132">
        <v>6.4872000000000003E-3</v>
      </c>
      <c r="K1893" s="132">
        <v>7.7215911999999999E-3</v>
      </c>
      <c r="L1893" s="300">
        <v>0</v>
      </c>
      <c r="M1893" s="132">
        <v>0.22875999999999999</v>
      </c>
      <c r="N1893" s="132">
        <v>0</v>
      </c>
      <c r="O1893" s="132">
        <v>7.7215911999999999E-3</v>
      </c>
      <c r="P1893" s="132">
        <v>6.4872000000000003E-3</v>
      </c>
      <c r="Q1893" s="132">
        <v>0</v>
      </c>
      <c r="R1893" s="132">
        <v>0</v>
      </c>
      <c r="S1893" s="132">
        <v>0</v>
      </c>
      <c r="T1893" s="132">
        <v>0</v>
      </c>
      <c r="U1893" s="132">
        <v>0</v>
      </c>
      <c r="V1893" s="132">
        <v>0</v>
      </c>
      <c r="W1893" s="132">
        <v>0</v>
      </c>
      <c r="X1893" s="132">
        <v>0</v>
      </c>
      <c r="Y1893" s="132">
        <v>0</v>
      </c>
      <c r="Z1893" s="132">
        <v>0</v>
      </c>
      <c r="AA1893" s="74"/>
      <c r="AB1893" s="301">
        <v>1.7199999999999998</v>
      </c>
      <c r="AC1893" s="338">
        <f t="shared" si="988"/>
        <v>1.7199999999999998</v>
      </c>
      <c r="AD1893" s="74"/>
      <c r="AE1893" s="136">
        <v>0</v>
      </c>
      <c r="AF1893" s="136">
        <v>0</v>
      </c>
      <c r="AG1893" s="136">
        <v>0</v>
      </c>
      <c r="AH1893" s="136">
        <v>0</v>
      </c>
      <c r="AI1893" s="136">
        <v>0</v>
      </c>
      <c r="AJ1893" s="136">
        <v>0</v>
      </c>
      <c r="AK1893" s="136">
        <v>0</v>
      </c>
      <c r="AL1893" s="74"/>
      <c r="AM1893" s="133">
        <v>2.9224676000000002E-2</v>
      </c>
      <c r="AN1893" s="340">
        <f t="shared" si="989"/>
        <v>2.9224676000000002E-2</v>
      </c>
      <c r="AP1893" s="133">
        <v>2.7863550000000001E-2</v>
      </c>
      <c r="AQ1893" s="133">
        <v>1.3611259E-3</v>
      </c>
      <c r="AR1893" s="133">
        <v>0</v>
      </c>
      <c r="AS1893" s="134">
        <v>1.6704766E-6</v>
      </c>
      <c r="AT1893" s="135">
        <v>5.0337495799999997E-9</v>
      </c>
      <c r="AU1893" s="135">
        <v>0</v>
      </c>
      <c r="AV1893" s="302">
        <v>1.59616E-6</v>
      </c>
      <c r="AW1893" s="302">
        <v>4.8159999999999999E-9</v>
      </c>
      <c r="AX1893" s="302">
        <v>1.3158000000000001E-13</v>
      </c>
      <c r="AY1893" s="303">
        <v>0</v>
      </c>
      <c r="AZ1893" s="303">
        <v>0</v>
      </c>
      <c r="BA1893" s="302">
        <v>9.6459999999999996E-10</v>
      </c>
      <c r="BB1893" s="302">
        <v>7.3351999999999994E-8</v>
      </c>
      <c r="BC1893" s="302">
        <v>1.3674000000000001E-10</v>
      </c>
      <c r="BD1893" s="302">
        <v>8.0878000000000005E-11</v>
      </c>
      <c r="BE1893" s="303">
        <v>0</v>
      </c>
      <c r="BF1893" s="303">
        <v>0</v>
      </c>
      <c r="BG1893" s="303">
        <v>0</v>
      </c>
      <c r="BH1893" s="303">
        <v>0</v>
      </c>
      <c r="BI1893" s="303">
        <v>0</v>
      </c>
      <c r="BJ1893" s="303">
        <v>0</v>
      </c>
      <c r="BK1893" s="303">
        <v>0</v>
      </c>
      <c r="BL1893" s="303">
        <v>0</v>
      </c>
      <c r="BM1893" s="303">
        <v>0</v>
      </c>
      <c r="BN1893" s="303">
        <v>0</v>
      </c>
      <c r="BO1893" s="303">
        <v>0</v>
      </c>
      <c r="BP1893" s="303">
        <v>0</v>
      </c>
      <c r="BQ1893" s="303">
        <v>0</v>
      </c>
      <c r="BR1893" s="74"/>
      <c r="BS1893" s="144">
        <v>5.1900904000000001E-5</v>
      </c>
      <c r="BT1893" s="144">
        <v>8.7517007999999999E-7</v>
      </c>
      <c r="BU1893" s="144">
        <v>4.7958163999999999E-5</v>
      </c>
      <c r="BV1893" s="136">
        <v>0</v>
      </c>
      <c r="BW1893" s="144">
        <v>2.5524028999999999E-7</v>
      </c>
      <c r="BX1893" s="144">
        <v>6.2446408999999998E-7</v>
      </c>
      <c r="BY1893" s="136">
        <v>0</v>
      </c>
      <c r="BZ1893" s="144">
        <v>9.4780210000000005E-7</v>
      </c>
      <c r="CA1893" s="136">
        <v>0</v>
      </c>
      <c r="CB1893" s="136">
        <v>0</v>
      </c>
      <c r="CC1893" s="136">
        <v>0</v>
      </c>
      <c r="CD1893" s="136">
        <v>0</v>
      </c>
      <c r="CE1893" s="136">
        <v>0</v>
      </c>
      <c r="CF1893" s="144">
        <v>1.2400634999999999E-6</v>
      </c>
      <c r="CG1893" s="136">
        <v>0</v>
      </c>
      <c r="CH1893" s="136">
        <v>0</v>
      </c>
      <c r="CI1893" s="136">
        <v>0</v>
      </c>
      <c r="CK1893" s="244"/>
      <c r="CL1893" s="89" t="s">
        <v>6561</v>
      </c>
    </row>
    <row r="1894" spans="1:90" ht="14.5" customHeight="1">
      <c r="B1894" s="129" t="s">
        <v>6190</v>
      </c>
      <c r="C1894" s="127" t="s">
        <v>6601</v>
      </c>
      <c r="D1894" s="127" t="s">
        <v>6602</v>
      </c>
      <c r="G1894" s="74"/>
      <c r="H1894" s="74"/>
      <c r="I1894" s="74"/>
      <c r="J1894" s="74"/>
      <c r="K1894" s="74"/>
      <c r="L1894" s="74"/>
      <c r="M1894" s="74"/>
      <c r="N1894" s="74"/>
      <c r="O1894" s="74"/>
      <c r="P1894" s="74"/>
      <c r="Q1894" s="74"/>
      <c r="R1894" s="74"/>
      <c r="S1894" s="74"/>
      <c r="T1894" s="74"/>
      <c r="U1894" s="74"/>
      <c r="V1894" s="74"/>
      <c r="W1894" s="74"/>
      <c r="X1894" s="74"/>
      <c r="Y1894" s="74"/>
      <c r="Z1894" s="74"/>
      <c r="AA1894" s="74"/>
      <c r="AB1894" s="74"/>
      <c r="AC1894" s="74"/>
      <c r="AD1894" s="74"/>
      <c r="AE1894" s="74"/>
      <c r="AF1894" s="74"/>
      <c r="AG1894" s="74"/>
      <c r="AH1894" s="74"/>
      <c r="AI1894" s="74"/>
      <c r="AJ1894" s="74"/>
      <c r="AK1894" s="74"/>
      <c r="AL1894" s="74"/>
      <c r="AM1894" s="74"/>
      <c r="AN1894" s="74"/>
      <c r="AP1894" s="74"/>
      <c r="AQ1894" s="74"/>
      <c r="AR1894" s="74"/>
      <c r="AS1894" s="74"/>
      <c r="AT1894" s="74"/>
      <c r="AU1894" s="74"/>
      <c r="AV1894" s="74"/>
      <c r="AW1894" s="74"/>
      <c r="AX1894" s="74"/>
      <c r="AY1894" s="74"/>
      <c r="AZ1894" s="74"/>
      <c r="BA1894" s="74"/>
      <c r="BB1894" s="74"/>
      <c r="BC1894" s="74"/>
      <c r="BD1894" s="74"/>
      <c r="BE1894" s="74"/>
      <c r="BF1894" s="74"/>
      <c r="BG1894" s="74"/>
      <c r="BH1894" s="74"/>
      <c r="BI1894" s="74"/>
      <c r="BJ1894" s="74"/>
      <c r="BK1894" s="74"/>
      <c r="BL1894" s="74"/>
      <c r="BM1894" s="74"/>
      <c r="BN1894" s="74"/>
      <c r="BO1894" s="74"/>
      <c r="BP1894" s="74"/>
      <c r="BQ1894" s="74"/>
      <c r="BR1894" s="74"/>
      <c r="BS1894" s="74"/>
      <c r="BT1894" s="74"/>
      <c r="BU1894" s="74"/>
      <c r="BV1894" s="74"/>
      <c r="BW1894" s="74"/>
      <c r="BX1894" s="74"/>
      <c r="BY1894" s="74"/>
      <c r="BZ1894" s="74"/>
      <c r="CA1894" s="74"/>
      <c r="CB1894" s="74"/>
      <c r="CC1894" s="74"/>
      <c r="CD1894" s="74"/>
      <c r="CE1894" s="74"/>
      <c r="CF1894" s="74"/>
      <c r="CG1894" s="74"/>
      <c r="CH1894" s="74"/>
      <c r="CI1894" s="74"/>
      <c r="CJ1894" s="124"/>
      <c r="CK1894" s="245"/>
      <c r="CL1894" s="89"/>
    </row>
    <row r="1895" spans="1:90" ht="14.5" customHeight="1">
      <c r="A1895" s="74" t="s">
        <v>6603</v>
      </c>
      <c r="B1895" s="129" t="s">
        <v>6190</v>
      </c>
      <c r="C1895" s="130" t="str">
        <f t="shared" ref="C1895:C1918" si="990">MID(A1895,1,12)</f>
        <v>F.106.03.101</v>
      </c>
      <c r="D1895" s="131" t="s">
        <v>6605</v>
      </c>
      <c r="E1895" s="129" t="s">
        <v>957</v>
      </c>
      <c r="F1895" s="132" t="s">
        <v>6606</v>
      </c>
      <c r="G1895" s="132">
        <v>0.448326803</v>
      </c>
      <c r="H1895" s="348">
        <f t="shared" ref="H1895:H1918" si="991">G1895</f>
        <v>0.448326803</v>
      </c>
      <c r="I1895" s="74"/>
      <c r="J1895" s="132">
        <v>1.4626800000000001E-2</v>
      </c>
      <c r="K1895" s="132">
        <v>1.7410003E-2</v>
      </c>
      <c r="L1895" s="300">
        <v>0</v>
      </c>
      <c r="M1895" s="132">
        <v>0.41628999999999999</v>
      </c>
      <c r="N1895" s="132">
        <v>0</v>
      </c>
      <c r="O1895" s="132">
        <v>1.7410003E-2</v>
      </c>
      <c r="P1895" s="132">
        <v>1.4626800000000001E-2</v>
      </c>
      <c r="Q1895" s="132">
        <v>0</v>
      </c>
      <c r="R1895" s="132">
        <v>0</v>
      </c>
      <c r="S1895" s="132">
        <v>0</v>
      </c>
      <c r="T1895" s="132">
        <v>0</v>
      </c>
      <c r="U1895" s="132">
        <v>0</v>
      </c>
      <c r="V1895" s="132">
        <v>0</v>
      </c>
      <c r="W1895" s="132">
        <v>0</v>
      </c>
      <c r="X1895" s="132">
        <v>0</v>
      </c>
      <c r="Y1895" s="132">
        <v>0</v>
      </c>
      <c r="Z1895" s="132">
        <v>0</v>
      </c>
      <c r="AA1895" s="74"/>
      <c r="AB1895" s="301">
        <v>3.13</v>
      </c>
      <c r="AC1895" s="338">
        <f t="shared" si="988"/>
        <v>3.13</v>
      </c>
      <c r="AD1895" s="74"/>
      <c r="AE1895" s="136">
        <v>0</v>
      </c>
      <c r="AF1895" s="136">
        <v>0</v>
      </c>
      <c r="AG1895" s="136">
        <v>0</v>
      </c>
      <c r="AH1895" s="136">
        <v>0</v>
      </c>
      <c r="AI1895" s="136">
        <v>0</v>
      </c>
      <c r="AJ1895" s="136">
        <v>0</v>
      </c>
      <c r="AK1895" s="136">
        <v>0</v>
      </c>
      <c r="AL1895" s="74"/>
      <c r="AM1895" s="133">
        <v>5.3746871000000002E-2</v>
      </c>
      <c r="AN1895" s="340">
        <f t="shared" ref="AN1895:AN1918" si="992">AM1895</f>
        <v>5.3746871000000002E-2</v>
      </c>
      <c r="AP1895" s="133">
        <v>5.1244343999999997E-2</v>
      </c>
      <c r="AQ1895" s="133">
        <v>2.5025266999999999E-3</v>
      </c>
      <c r="AR1895" s="133">
        <v>0</v>
      </c>
      <c r="AS1895" s="134">
        <v>3.0722028999999999E-6</v>
      </c>
      <c r="AT1895" s="135">
        <v>9.2549064449999992E-9</v>
      </c>
      <c r="AU1895" s="135">
        <v>0</v>
      </c>
      <c r="AV1895" s="302">
        <v>2.9046399999999999E-6</v>
      </c>
      <c r="AW1895" s="302">
        <v>8.7639999999999999E-9</v>
      </c>
      <c r="AX1895" s="302">
        <v>2.39445E-13</v>
      </c>
      <c r="AY1895" s="303">
        <v>0</v>
      </c>
      <c r="AZ1895" s="303">
        <v>0</v>
      </c>
      <c r="BA1895" s="302">
        <v>2.1749E-9</v>
      </c>
      <c r="BB1895" s="302">
        <v>1.65388E-7</v>
      </c>
      <c r="BC1895" s="302">
        <v>3.0830999999999999E-10</v>
      </c>
      <c r="BD1895" s="302">
        <v>1.82357E-10</v>
      </c>
      <c r="BE1895" s="303">
        <v>0</v>
      </c>
      <c r="BF1895" s="303">
        <v>0</v>
      </c>
      <c r="BG1895" s="303">
        <v>0</v>
      </c>
      <c r="BH1895" s="303">
        <v>0</v>
      </c>
      <c r="BI1895" s="303">
        <v>0</v>
      </c>
      <c r="BJ1895" s="303">
        <v>0</v>
      </c>
      <c r="BK1895" s="303">
        <v>0</v>
      </c>
      <c r="BL1895" s="303">
        <v>0</v>
      </c>
      <c r="BM1895" s="303">
        <v>0</v>
      </c>
      <c r="BN1895" s="303">
        <v>0</v>
      </c>
      <c r="BO1895" s="303">
        <v>0</v>
      </c>
      <c r="BP1895" s="303">
        <v>0</v>
      </c>
      <c r="BQ1895" s="303">
        <v>0</v>
      </c>
      <c r="BR1895" s="74"/>
      <c r="BS1895" s="144">
        <v>9.6162468000000005E-5</v>
      </c>
      <c r="BT1895" s="144">
        <v>1.9732607999999999E-6</v>
      </c>
      <c r="BU1895" s="144">
        <v>8.7272705000000003E-5</v>
      </c>
      <c r="BV1895" s="136">
        <v>0</v>
      </c>
      <c r="BW1895" s="144">
        <v>5.7549462E-7</v>
      </c>
      <c r="BX1895" s="144">
        <v>1.4079898E-6</v>
      </c>
      <c r="BY1895" s="136">
        <v>0</v>
      </c>
      <c r="BZ1895" s="144">
        <v>2.1370254999999998E-6</v>
      </c>
      <c r="CA1895" s="136">
        <v>0</v>
      </c>
      <c r="CB1895" s="136">
        <v>0</v>
      </c>
      <c r="CC1895" s="136">
        <v>0</v>
      </c>
      <c r="CD1895" s="136">
        <v>0</v>
      </c>
      <c r="CE1895" s="136">
        <v>0</v>
      </c>
      <c r="CF1895" s="144">
        <v>2.7959922000000001E-6</v>
      </c>
      <c r="CG1895" s="136">
        <v>0</v>
      </c>
      <c r="CH1895" s="136">
        <v>0</v>
      </c>
      <c r="CI1895" s="136">
        <v>0</v>
      </c>
      <c r="CK1895" s="244"/>
      <c r="CL1895" s="89" t="s">
        <v>6561</v>
      </c>
    </row>
    <row r="1896" spans="1:90" ht="14.5" customHeight="1">
      <c r="A1896" s="74" t="s">
        <v>6607</v>
      </c>
      <c r="B1896" s="129" t="s">
        <v>6190</v>
      </c>
      <c r="C1896" s="130" t="str">
        <f t="shared" si="990"/>
        <v>F.106.03.102</v>
      </c>
      <c r="D1896" s="131" t="s">
        <v>6605</v>
      </c>
      <c r="E1896" s="129" t="s">
        <v>957</v>
      </c>
      <c r="F1896" s="132" t="s">
        <v>6609</v>
      </c>
      <c r="G1896" s="132">
        <v>3.7398610999999998E-2</v>
      </c>
      <c r="H1896" s="348">
        <f t="shared" si="991"/>
        <v>3.7398610999999998E-2</v>
      </c>
      <c r="I1896" s="74"/>
      <c r="J1896" s="132">
        <v>1.7074800000000001E-2</v>
      </c>
      <c r="K1896" s="132">
        <v>2.0323811000000001E-2</v>
      </c>
      <c r="L1896" s="300">
        <v>0</v>
      </c>
      <c r="M1896" s="132">
        <v>0</v>
      </c>
      <c r="N1896" s="132">
        <v>0</v>
      </c>
      <c r="O1896" s="132">
        <v>2.0323811000000001E-2</v>
      </c>
      <c r="P1896" s="132">
        <v>1.7074800000000001E-2</v>
      </c>
      <c r="Q1896" s="132">
        <v>0</v>
      </c>
      <c r="R1896" s="132">
        <v>0</v>
      </c>
      <c r="S1896" s="132">
        <v>0</v>
      </c>
      <c r="T1896" s="132">
        <v>0</v>
      </c>
      <c r="U1896" s="132">
        <v>0</v>
      </c>
      <c r="V1896" s="132">
        <v>0</v>
      </c>
      <c r="W1896" s="132">
        <v>0</v>
      </c>
      <c r="X1896" s="132">
        <v>0</v>
      </c>
      <c r="Y1896" s="132">
        <v>0</v>
      </c>
      <c r="Z1896" s="132">
        <v>0</v>
      </c>
      <c r="AA1896" s="74"/>
      <c r="AB1896" s="301">
        <v>0</v>
      </c>
      <c r="AC1896" s="338">
        <f t="shared" si="988"/>
        <v>0</v>
      </c>
      <c r="AD1896" s="74"/>
      <c r="AE1896" s="136">
        <v>0</v>
      </c>
      <c r="AF1896" s="136">
        <v>0</v>
      </c>
      <c r="AG1896" s="136">
        <v>0</v>
      </c>
      <c r="AH1896" s="136">
        <v>0</v>
      </c>
      <c r="AI1896" s="136">
        <v>0</v>
      </c>
      <c r="AJ1896" s="136">
        <v>0</v>
      </c>
      <c r="AK1896" s="136">
        <v>0</v>
      </c>
      <c r="AL1896" s="74"/>
      <c r="AM1896" s="133">
        <v>3.4176047000000001E-3</v>
      </c>
      <c r="AN1896" s="340">
        <f t="shared" si="992"/>
        <v>3.4176047000000001E-3</v>
      </c>
      <c r="AP1896" s="133">
        <v>3.2627231E-3</v>
      </c>
      <c r="AQ1896" s="133">
        <v>1.5488160000000001E-4</v>
      </c>
      <c r="AR1896" s="133">
        <v>0</v>
      </c>
      <c r="AS1896" s="134">
        <v>1.9560689999999999E-7</v>
      </c>
      <c r="AT1896" s="135">
        <v>5.7278700000000002E-10</v>
      </c>
      <c r="AU1896" s="135">
        <v>0</v>
      </c>
      <c r="AV1896" s="303">
        <v>0</v>
      </c>
      <c r="AW1896" s="303">
        <v>0</v>
      </c>
      <c r="AX1896" s="303">
        <v>0</v>
      </c>
      <c r="AY1896" s="303">
        <v>0</v>
      </c>
      <c r="AZ1896" s="303">
        <v>0</v>
      </c>
      <c r="BA1896" s="302">
        <v>2.5389E-9</v>
      </c>
      <c r="BB1896" s="302">
        <v>1.9306799999999999E-7</v>
      </c>
      <c r="BC1896" s="302">
        <v>3.5991E-10</v>
      </c>
      <c r="BD1896" s="302">
        <v>2.1287699999999999E-10</v>
      </c>
      <c r="BE1896" s="303">
        <v>0</v>
      </c>
      <c r="BF1896" s="303">
        <v>0</v>
      </c>
      <c r="BG1896" s="303">
        <v>0</v>
      </c>
      <c r="BH1896" s="303">
        <v>0</v>
      </c>
      <c r="BI1896" s="303">
        <v>0</v>
      </c>
      <c r="BJ1896" s="303">
        <v>0</v>
      </c>
      <c r="BK1896" s="303">
        <v>0</v>
      </c>
      <c r="BL1896" s="303">
        <v>0</v>
      </c>
      <c r="BM1896" s="303">
        <v>0</v>
      </c>
      <c r="BN1896" s="303">
        <v>0</v>
      </c>
      <c r="BO1896" s="303">
        <v>0</v>
      </c>
      <c r="BP1896" s="303">
        <v>0</v>
      </c>
      <c r="BQ1896" s="303">
        <v>0</v>
      </c>
      <c r="BR1896" s="74"/>
      <c r="BS1896" s="144">
        <v>1.0377589E-5</v>
      </c>
      <c r="BT1896" s="144">
        <v>2.3035137000000002E-6</v>
      </c>
      <c r="BU1896" s="136">
        <v>0</v>
      </c>
      <c r="BV1896" s="136">
        <v>0</v>
      </c>
      <c r="BW1896" s="144">
        <v>6.7181170999999999E-7</v>
      </c>
      <c r="BX1896" s="144">
        <v>1.6436366E-6</v>
      </c>
      <c r="BY1896" s="136">
        <v>0</v>
      </c>
      <c r="BZ1896" s="144">
        <v>2.4946867000000001E-6</v>
      </c>
      <c r="CA1896" s="136">
        <v>0</v>
      </c>
      <c r="CB1896" s="136">
        <v>0</v>
      </c>
      <c r="CC1896" s="136">
        <v>0</v>
      </c>
      <c r="CD1896" s="136">
        <v>0</v>
      </c>
      <c r="CE1896" s="136">
        <v>0</v>
      </c>
      <c r="CF1896" s="144">
        <v>3.2639407E-6</v>
      </c>
      <c r="CG1896" s="136">
        <v>0</v>
      </c>
      <c r="CH1896" s="136">
        <v>0</v>
      </c>
      <c r="CI1896" s="136">
        <v>0</v>
      </c>
      <c r="CK1896" s="244"/>
      <c r="CL1896" s="89" t="s">
        <v>6561</v>
      </c>
    </row>
    <row r="1897" spans="1:90" ht="14.5" customHeight="1">
      <c r="A1897" s="74" t="s">
        <v>6610</v>
      </c>
      <c r="B1897" s="129" t="s">
        <v>6190</v>
      </c>
      <c r="C1897" s="130" t="str">
        <f t="shared" si="990"/>
        <v>F.106.03.103</v>
      </c>
      <c r="D1897" s="131" t="s">
        <v>6605</v>
      </c>
      <c r="E1897" s="129" t="s">
        <v>957</v>
      </c>
      <c r="F1897" s="132" t="s">
        <v>6612</v>
      </c>
      <c r="G1897" s="132">
        <v>1.5683288399999998E-2</v>
      </c>
      <c r="H1897" s="348">
        <f t="shared" si="991"/>
        <v>1.5683288399999998E-2</v>
      </c>
      <c r="I1897" s="74"/>
      <c r="J1897" s="132">
        <v>7.1603999999999999E-3</v>
      </c>
      <c r="K1897" s="132">
        <v>8.5228883999999994E-3</v>
      </c>
      <c r="L1897" s="300">
        <v>0</v>
      </c>
      <c r="M1897" s="132">
        <v>0</v>
      </c>
      <c r="N1897" s="132">
        <v>0</v>
      </c>
      <c r="O1897" s="132">
        <v>8.5228883999999994E-3</v>
      </c>
      <c r="P1897" s="132">
        <v>7.1603999999999999E-3</v>
      </c>
      <c r="Q1897" s="132">
        <v>0</v>
      </c>
      <c r="R1897" s="132">
        <v>0</v>
      </c>
      <c r="S1897" s="132">
        <v>0</v>
      </c>
      <c r="T1897" s="132">
        <v>0</v>
      </c>
      <c r="U1897" s="132">
        <v>0</v>
      </c>
      <c r="V1897" s="132">
        <v>0</v>
      </c>
      <c r="W1897" s="132">
        <v>0</v>
      </c>
      <c r="X1897" s="132">
        <v>0</v>
      </c>
      <c r="Y1897" s="132">
        <v>0</v>
      </c>
      <c r="Z1897" s="132">
        <v>0</v>
      </c>
      <c r="AA1897" s="74"/>
      <c r="AB1897" s="301">
        <v>0</v>
      </c>
      <c r="AC1897" s="338">
        <f t="shared" si="988"/>
        <v>0</v>
      </c>
      <c r="AD1897" s="74"/>
      <c r="AE1897" s="136">
        <v>0</v>
      </c>
      <c r="AF1897" s="136">
        <v>0</v>
      </c>
      <c r="AG1897" s="136">
        <v>0</v>
      </c>
      <c r="AH1897" s="136">
        <v>0</v>
      </c>
      <c r="AI1897" s="136">
        <v>0</v>
      </c>
      <c r="AJ1897" s="136">
        <v>0</v>
      </c>
      <c r="AK1897" s="136">
        <v>0</v>
      </c>
      <c r="AL1897" s="74"/>
      <c r="AM1897" s="133">
        <v>1.4331890999999999E-3</v>
      </c>
      <c r="AN1897" s="340">
        <f t="shared" si="992"/>
        <v>1.4331890999999999E-3</v>
      </c>
      <c r="AP1897" s="133">
        <v>1.3682386999999999E-3</v>
      </c>
      <c r="AQ1897" s="145">
        <v>6.4950350000000004E-5</v>
      </c>
      <c r="AR1897" s="133">
        <v>0</v>
      </c>
      <c r="AS1897" s="134">
        <v>8.2028699999999997E-8</v>
      </c>
      <c r="AT1897" s="135">
        <v>2.4020099999999996E-10</v>
      </c>
      <c r="AU1897" s="135">
        <v>0</v>
      </c>
      <c r="AV1897" s="303">
        <v>0</v>
      </c>
      <c r="AW1897" s="303">
        <v>0</v>
      </c>
      <c r="AX1897" s="303">
        <v>0</v>
      </c>
      <c r="AY1897" s="303">
        <v>0</v>
      </c>
      <c r="AZ1897" s="303">
        <v>0</v>
      </c>
      <c r="BA1897" s="302">
        <v>1.0647000000000001E-9</v>
      </c>
      <c r="BB1897" s="302">
        <v>8.0963999999999996E-8</v>
      </c>
      <c r="BC1897" s="302">
        <v>1.5092999999999999E-10</v>
      </c>
      <c r="BD1897" s="302">
        <v>8.9271000000000001E-11</v>
      </c>
      <c r="BE1897" s="303">
        <v>0</v>
      </c>
      <c r="BF1897" s="303">
        <v>0</v>
      </c>
      <c r="BG1897" s="303">
        <v>0</v>
      </c>
      <c r="BH1897" s="303">
        <v>0</v>
      </c>
      <c r="BI1897" s="303">
        <v>0</v>
      </c>
      <c r="BJ1897" s="303">
        <v>0</v>
      </c>
      <c r="BK1897" s="303">
        <v>0</v>
      </c>
      <c r="BL1897" s="303">
        <v>0</v>
      </c>
      <c r="BM1897" s="303">
        <v>0</v>
      </c>
      <c r="BN1897" s="303">
        <v>0</v>
      </c>
      <c r="BO1897" s="303">
        <v>0</v>
      </c>
      <c r="BP1897" s="303">
        <v>0</v>
      </c>
      <c r="BQ1897" s="303">
        <v>0</v>
      </c>
      <c r="BR1897" s="74"/>
      <c r="BS1897" s="144">
        <v>4.3518923000000002E-6</v>
      </c>
      <c r="BT1897" s="144">
        <v>9.6598961999999998E-7</v>
      </c>
      <c r="BU1897" s="136">
        <v>0</v>
      </c>
      <c r="BV1897" s="136">
        <v>0</v>
      </c>
      <c r="BW1897" s="144">
        <v>2.8172749000000002E-7</v>
      </c>
      <c r="BX1897" s="144">
        <v>6.8926697000000005E-7</v>
      </c>
      <c r="BY1897" s="136">
        <v>0</v>
      </c>
      <c r="BZ1897" s="144">
        <v>1.0461589E-6</v>
      </c>
      <c r="CA1897" s="136">
        <v>0</v>
      </c>
      <c r="CB1897" s="136">
        <v>0</v>
      </c>
      <c r="CC1897" s="136">
        <v>0</v>
      </c>
      <c r="CD1897" s="136">
        <v>0</v>
      </c>
      <c r="CE1897" s="136">
        <v>0</v>
      </c>
      <c r="CF1897" s="144">
        <v>1.3687493E-6</v>
      </c>
      <c r="CG1897" s="136">
        <v>0</v>
      </c>
      <c r="CH1897" s="136">
        <v>0</v>
      </c>
      <c r="CI1897" s="136">
        <v>0</v>
      </c>
      <c r="CK1897" s="244"/>
      <c r="CL1897" s="89" t="s">
        <v>6561</v>
      </c>
    </row>
    <row r="1898" spans="1:90" ht="14.5" customHeight="1">
      <c r="A1898" s="74" t="s">
        <v>6613</v>
      </c>
      <c r="B1898" s="129" t="s">
        <v>6190</v>
      </c>
      <c r="C1898" s="130" t="str">
        <f t="shared" si="990"/>
        <v>F.106.03.104</v>
      </c>
      <c r="D1898" s="131" t="s">
        <v>6605</v>
      </c>
      <c r="E1898" s="129" t="s">
        <v>957</v>
      </c>
      <c r="F1898" s="132" t="s">
        <v>6615</v>
      </c>
      <c r="G1898" s="132">
        <v>0.448584441</v>
      </c>
      <c r="H1898" s="348">
        <f t="shared" si="991"/>
        <v>0.448584441</v>
      </c>
      <c r="I1898" s="74"/>
      <c r="J1898" s="132">
        <v>1.4137200000000001E-2</v>
      </c>
      <c r="K1898" s="132">
        <v>1.6827241E-2</v>
      </c>
      <c r="L1898" s="300">
        <v>0</v>
      </c>
      <c r="M1898" s="132">
        <v>0.41761999999999999</v>
      </c>
      <c r="N1898" s="132">
        <v>0</v>
      </c>
      <c r="O1898" s="132">
        <v>1.6827241E-2</v>
      </c>
      <c r="P1898" s="132">
        <v>1.4137200000000001E-2</v>
      </c>
      <c r="Q1898" s="132">
        <v>0</v>
      </c>
      <c r="R1898" s="132">
        <v>0</v>
      </c>
      <c r="S1898" s="132">
        <v>0</v>
      </c>
      <c r="T1898" s="132">
        <v>0</v>
      </c>
      <c r="U1898" s="132">
        <v>0</v>
      </c>
      <c r="V1898" s="132">
        <v>0</v>
      </c>
      <c r="W1898" s="132">
        <v>0</v>
      </c>
      <c r="X1898" s="132">
        <v>0</v>
      </c>
      <c r="Y1898" s="132">
        <v>0</v>
      </c>
      <c r="Z1898" s="132">
        <v>0</v>
      </c>
      <c r="AA1898" s="74"/>
      <c r="AB1898" s="301">
        <v>3.1399999999999997</v>
      </c>
      <c r="AC1898" s="338">
        <f t="shared" si="988"/>
        <v>3.1399999999999997</v>
      </c>
      <c r="AD1898" s="74"/>
      <c r="AE1898" s="136">
        <v>0</v>
      </c>
      <c r="AF1898" s="136">
        <v>0</v>
      </c>
      <c r="AG1898" s="136">
        <v>0</v>
      </c>
      <c r="AH1898" s="136">
        <v>0</v>
      </c>
      <c r="AI1898" s="136">
        <v>0</v>
      </c>
      <c r="AJ1898" s="136">
        <v>0</v>
      </c>
      <c r="AK1898" s="136">
        <v>0</v>
      </c>
      <c r="AL1898" s="74"/>
      <c r="AM1898" s="133">
        <v>5.3811236999999998E-2</v>
      </c>
      <c r="AN1898" s="340">
        <f t="shared" si="992"/>
        <v>5.3811236999999998E-2</v>
      </c>
      <c r="AP1898" s="133">
        <v>5.1305580000000003E-2</v>
      </c>
      <c r="AQ1898" s="133">
        <v>2.5056571000000001E-3</v>
      </c>
      <c r="AR1898" s="133">
        <v>0</v>
      </c>
      <c r="AS1898" s="134">
        <v>3.0758740999999997E-6</v>
      </c>
      <c r="AT1898" s="135">
        <v>9.2664832100000017E-9</v>
      </c>
      <c r="AU1898" s="135">
        <v>0</v>
      </c>
      <c r="AV1898" s="302">
        <v>2.9139199999999999E-6</v>
      </c>
      <c r="AW1898" s="302">
        <v>8.7920000000000002E-9</v>
      </c>
      <c r="AX1898" s="302">
        <v>2.4020999999999999E-13</v>
      </c>
      <c r="AY1898" s="303">
        <v>0</v>
      </c>
      <c r="AZ1898" s="303">
        <v>0</v>
      </c>
      <c r="BA1898" s="302">
        <v>2.1021E-9</v>
      </c>
      <c r="BB1898" s="302">
        <v>1.5985199999999999E-7</v>
      </c>
      <c r="BC1898" s="302">
        <v>2.9799000000000002E-10</v>
      </c>
      <c r="BD1898" s="302">
        <v>1.7625300000000001E-10</v>
      </c>
      <c r="BE1898" s="303">
        <v>0</v>
      </c>
      <c r="BF1898" s="303">
        <v>0</v>
      </c>
      <c r="BG1898" s="303">
        <v>0</v>
      </c>
      <c r="BH1898" s="303">
        <v>0</v>
      </c>
      <c r="BI1898" s="303">
        <v>0</v>
      </c>
      <c r="BJ1898" s="303">
        <v>0</v>
      </c>
      <c r="BK1898" s="303">
        <v>0</v>
      </c>
      <c r="BL1898" s="303">
        <v>0</v>
      </c>
      <c r="BM1898" s="303">
        <v>0</v>
      </c>
      <c r="BN1898" s="303">
        <v>0</v>
      </c>
      <c r="BO1898" s="303">
        <v>0</v>
      </c>
      <c r="BP1898" s="303">
        <v>0</v>
      </c>
      <c r="BQ1898" s="303">
        <v>0</v>
      </c>
      <c r="BR1898" s="74"/>
      <c r="BS1898" s="144">
        <v>9.6143729000000005E-5</v>
      </c>
      <c r="BT1898" s="144">
        <v>1.9072103E-6</v>
      </c>
      <c r="BU1898" s="144">
        <v>8.7551532000000004E-5</v>
      </c>
      <c r="BV1898" s="136">
        <v>0</v>
      </c>
      <c r="BW1898" s="144">
        <v>5.5623119999999996E-7</v>
      </c>
      <c r="BX1898" s="144">
        <v>1.3608604000000001E-6</v>
      </c>
      <c r="BY1898" s="136">
        <v>0</v>
      </c>
      <c r="BZ1898" s="144">
        <v>2.0654932999999998E-6</v>
      </c>
      <c r="CA1898" s="136">
        <v>0</v>
      </c>
      <c r="CB1898" s="136">
        <v>0</v>
      </c>
      <c r="CC1898" s="136">
        <v>0</v>
      </c>
      <c r="CD1898" s="136">
        <v>0</v>
      </c>
      <c r="CE1898" s="136">
        <v>0</v>
      </c>
      <c r="CF1898" s="144">
        <v>2.7024024999999999E-6</v>
      </c>
      <c r="CG1898" s="136">
        <v>0</v>
      </c>
      <c r="CH1898" s="136">
        <v>0</v>
      </c>
      <c r="CI1898" s="136">
        <v>0</v>
      </c>
      <c r="CK1898" s="244"/>
      <c r="CL1898" s="89" t="s">
        <v>6561</v>
      </c>
    </row>
    <row r="1899" spans="1:90" ht="14.5" customHeight="1">
      <c r="A1899" s="74" t="s">
        <v>6616</v>
      </c>
      <c r="B1899" s="129" t="s">
        <v>6190</v>
      </c>
      <c r="C1899" s="130" t="str">
        <f t="shared" si="990"/>
        <v>F.106.03.105</v>
      </c>
      <c r="D1899" s="131" t="s">
        <v>6605</v>
      </c>
      <c r="E1899" s="129" t="s">
        <v>957</v>
      </c>
      <c r="F1899" s="132" t="s">
        <v>6618</v>
      </c>
      <c r="G1899" s="132">
        <v>3.016017E-2</v>
      </c>
      <c r="H1899" s="348">
        <f t="shared" si="991"/>
        <v>3.016017E-2</v>
      </c>
      <c r="I1899" s="74"/>
      <c r="J1899" s="132">
        <v>1.3769999999999999E-2</v>
      </c>
      <c r="K1899" s="132">
        <v>1.6390169999999999E-2</v>
      </c>
      <c r="L1899" s="300">
        <v>0</v>
      </c>
      <c r="M1899" s="132">
        <v>0</v>
      </c>
      <c r="N1899" s="132">
        <v>0</v>
      </c>
      <c r="O1899" s="132">
        <v>1.6390169999999999E-2</v>
      </c>
      <c r="P1899" s="132">
        <v>1.3769999999999999E-2</v>
      </c>
      <c r="Q1899" s="132">
        <v>0</v>
      </c>
      <c r="R1899" s="132">
        <v>0</v>
      </c>
      <c r="S1899" s="132">
        <v>0</v>
      </c>
      <c r="T1899" s="132">
        <v>0</v>
      </c>
      <c r="U1899" s="132">
        <v>0</v>
      </c>
      <c r="V1899" s="132">
        <v>0</v>
      </c>
      <c r="W1899" s="132">
        <v>0</v>
      </c>
      <c r="X1899" s="132">
        <v>0</v>
      </c>
      <c r="Y1899" s="132">
        <v>0</v>
      </c>
      <c r="Z1899" s="132">
        <v>0</v>
      </c>
      <c r="AA1899" s="74"/>
      <c r="AB1899" s="301">
        <v>0</v>
      </c>
      <c r="AC1899" s="338">
        <f t="shared" si="988"/>
        <v>0</v>
      </c>
      <c r="AD1899" s="74"/>
      <c r="AE1899" s="136">
        <v>0</v>
      </c>
      <c r="AF1899" s="136">
        <v>0</v>
      </c>
      <c r="AG1899" s="136">
        <v>0</v>
      </c>
      <c r="AH1899" s="136">
        <v>0</v>
      </c>
      <c r="AI1899" s="136">
        <v>0</v>
      </c>
      <c r="AJ1899" s="136">
        <v>0</v>
      </c>
      <c r="AK1899" s="136">
        <v>0</v>
      </c>
      <c r="AL1899" s="74"/>
      <c r="AM1899" s="133">
        <v>2.7561328E-3</v>
      </c>
      <c r="AN1899" s="340">
        <f t="shared" si="992"/>
        <v>2.7561328E-3</v>
      </c>
      <c r="AP1899" s="133">
        <v>2.6312282999999999E-3</v>
      </c>
      <c r="AQ1899" s="133">
        <v>1.2490451999999999E-4</v>
      </c>
      <c r="AR1899" s="133">
        <v>0</v>
      </c>
      <c r="AS1899" s="134">
        <v>1.577475E-7</v>
      </c>
      <c r="AT1899" s="135">
        <v>4.6192500000000004E-10</v>
      </c>
      <c r="AU1899" s="135">
        <v>0</v>
      </c>
      <c r="AV1899" s="303">
        <v>0</v>
      </c>
      <c r="AW1899" s="303">
        <v>0</v>
      </c>
      <c r="AX1899" s="303">
        <v>0</v>
      </c>
      <c r="AY1899" s="303">
        <v>0</v>
      </c>
      <c r="AZ1899" s="303">
        <v>0</v>
      </c>
      <c r="BA1899" s="302">
        <v>2.0474999999999998E-9</v>
      </c>
      <c r="BB1899" s="302">
        <v>1.557E-7</v>
      </c>
      <c r="BC1899" s="302">
        <v>2.9025000000000001E-10</v>
      </c>
      <c r="BD1899" s="302">
        <v>1.71675E-10</v>
      </c>
      <c r="BE1899" s="303">
        <v>0</v>
      </c>
      <c r="BF1899" s="303">
        <v>0</v>
      </c>
      <c r="BG1899" s="303">
        <v>0</v>
      </c>
      <c r="BH1899" s="303">
        <v>0</v>
      </c>
      <c r="BI1899" s="303">
        <v>0</v>
      </c>
      <c r="BJ1899" s="303">
        <v>0</v>
      </c>
      <c r="BK1899" s="303">
        <v>0</v>
      </c>
      <c r="BL1899" s="303">
        <v>0</v>
      </c>
      <c r="BM1899" s="303">
        <v>0</v>
      </c>
      <c r="BN1899" s="303">
        <v>0</v>
      </c>
      <c r="BO1899" s="303">
        <v>0</v>
      </c>
      <c r="BP1899" s="303">
        <v>0</v>
      </c>
      <c r="BQ1899" s="303">
        <v>0</v>
      </c>
      <c r="BR1899" s="74"/>
      <c r="BS1899" s="144">
        <v>8.3690236999999998E-6</v>
      </c>
      <c r="BT1899" s="144">
        <v>1.8576722999999999E-6</v>
      </c>
      <c r="BU1899" s="136">
        <v>0</v>
      </c>
      <c r="BV1899" s="136">
        <v>0</v>
      </c>
      <c r="BW1899" s="144">
        <v>5.4178362999999996E-7</v>
      </c>
      <c r="BX1899" s="144">
        <v>1.3255134E-6</v>
      </c>
      <c r="BY1899" s="136">
        <v>0</v>
      </c>
      <c r="BZ1899" s="144">
        <v>2.0118440999999998E-6</v>
      </c>
      <c r="CA1899" s="136">
        <v>0</v>
      </c>
      <c r="CB1899" s="136">
        <v>0</v>
      </c>
      <c r="CC1899" s="136">
        <v>0</v>
      </c>
      <c r="CD1899" s="136">
        <v>0</v>
      </c>
      <c r="CE1899" s="136">
        <v>0</v>
      </c>
      <c r="CF1899" s="144">
        <v>2.6322103000000001E-6</v>
      </c>
      <c r="CG1899" s="136">
        <v>0</v>
      </c>
      <c r="CH1899" s="136">
        <v>0</v>
      </c>
      <c r="CI1899" s="136">
        <v>0</v>
      </c>
      <c r="CK1899" s="244"/>
      <c r="CL1899" s="89" t="s">
        <v>6561</v>
      </c>
    </row>
    <row r="1900" spans="1:90" ht="14.5" customHeight="1">
      <c r="A1900" s="74" t="s">
        <v>6619</v>
      </c>
      <c r="B1900" s="129" t="s">
        <v>6190</v>
      </c>
      <c r="C1900" s="130" t="str">
        <f t="shared" si="990"/>
        <v>F.106.03.106</v>
      </c>
      <c r="D1900" s="131" t="s">
        <v>6605</v>
      </c>
      <c r="E1900" s="129" t="s">
        <v>957</v>
      </c>
      <c r="F1900" s="132" t="s">
        <v>6621</v>
      </c>
      <c r="G1900" s="132">
        <v>0.35237004600000005</v>
      </c>
      <c r="H1900" s="348">
        <f t="shared" si="991"/>
        <v>0.35237004600000005</v>
      </c>
      <c r="I1900" s="74"/>
      <c r="J1900" s="132">
        <v>1.08936E-2</v>
      </c>
      <c r="K1900" s="132">
        <v>1.2966446E-2</v>
      </c>
      <c r="L1900" s="300">
        <v>0</v>
      </c>
      <c r="M1900" s="132">
        <v>0.32851000000000002</v>
      </c>
      <c r="N1900" s="132">
        <v>0</v>
      </c>
      <c r="O1900" s="132">
        <v>1.2966446E-2</v>
      </c>
      <c r="P1900" s="132">
        <v>1.08936E-2</v>
      </c>
      <c r="Q1900" s="132">
        <v>0</v>
      </c>
      <c r="R1900" s="132">
        <v>0</v>
      </c>
      <c r="S1900" s="132">
        <v>0</v>
      </c>
      <c r="T1900" s="132">
        <v>0</v>
      </c>
      <c r="U1900" s="132">
        <v>0</v>
      </c>
      <c r="V1900" s="132">
        <v>0</v>
      </c>
      <c r="W1900" s="132">
        <v>0</v>
      </c>
      <c r="X1900" s="132">
        <v>0</v>
      </c>
      <c r="Y1900" s="132">
        <v>0</v>
      </c>
      <c r="Z1900" s="132">
        <v>0</v>
      </c>
      <c r="AA1900" s="74"/>
      <c r="AB1900" s="301">
        <v>2.4700000000000002</v>
      </c>
      <c r="AC1900" s="338">
        <f t="shared" si="988"/>
        <v>2.4700000000000002</v>
      </c>
      <c r="AD1900" s="74"/>
      <c r="AE1900" s="136">
        <v>0</v>
      </c>
      <c r="AF1900" s="136">
        <v>0</v>
      </c>
      <c r="AG1900" s="136">
        <v>0</v>
      </c>
      <c r="AH1900" s="136">
        <v>0</v>
      </c>
      <c r="AI1900" s="136">
        <v>0</v>
      </c>
      <c r="AJ1900" s="136">
        <v>0</v>
      </c>
      <c r="AK1900" s="136">
        <v>0</v>
      </c>
      <c r="AL1900" s="74"/>
      <c r="AM1900" s="133">
        <v>4.2283774000000003E-2</v>
      </c>
      <c r="AN1900" s="340">
        <f t="shared" si="992"/>
        <v>4.2283774000000003E-2</v>
      </c>
      <c r="AP1900" s="133">
        <v>4.0314823E-2</v>
      </c>
      <c r="AQ1900" s="133">
        <v>1.9689508E-3</v>
      </c>
      <c r="AR1900" s="133">
        <v>0</v>
      </c>
      <c r="AS1900" s="134">
        <v>2.4169558000000001E-6</v>
      </c>
      <c r="AT1900" s="135">
        <v>7.2816229549999991E-9</v>
      </c>
      <c r="AU1900" s="135">
        <v>0</v>
      </c>
      <c r="AV1900" s="302">
        <v>2.29216E-6</v>
      </c>
      <c r="AW1900" s="302">
        <v>6.9159999999999997E-9</v>
      </c>
      <c r="AX1900" s="302">
        <v>1.88955E-13</v>
      </c>
      <c r="AY1900" s="303">
        <v>0</v>
      </c>
      <c r="AZ1900" s="303">
        <v>0</v>
      </c>
      <c r="BA1900" s="302">
        <v>1.6197999999999999E-9</v>
      </c>
      <c r="BB1900" s="302">
        <v>1.2317599999999999E-7</v>
      </c>
      <c r="BC1900" s="302">
        <v>2.2962E-10</v>
      </c>
      <c r="BD1900" s="302">
        <v>1.35814E-10</v>
      </c>
      <c r="BE1900" s="303">
        <v>0</v>
      </c>
      <c r="BF1900" s="303">
        <v>0</v>
      </c>
      <c r="BG1900" s="303">
        <v>0</v>
      </c>
      <c r="BH1900" s="303">
        <v>0</v>
      </c>
      <c r="BI1900" s="303">
        <v>0</v>
      </c>
      <c r="BJ1900" s="303">
        <v>0</v>
      </c>
      <c r="BK1900" s="303">
        <v>0</v>
      </c>
      <c r="BL1900" s="303">
        <v>0</v>
      </c>
      <c r="BM1900" s="303">
        <v>0</v>
      </c>
      <c r="BN1900" s="303">
        <v>0</v>
      </c>
      <c r="BO1900" s="303">
        <v>0</v>
      </c>
      <c r="BP1900" s="303">
        <v>0</v>
      </c>
      <c r="BQ1900" s="303">
        <v>0</v>
      </c>
      <c r="BR1900" s="74"/>
      <c r="BS1900" s="144">
        <v>7.5490982000000004E-5</v>
      </c>
      <c r="BT1900" s="144">
        <v>1.4696252E-6</v>
      </c>
      <c r="BU1900" s="144">
        <v>6.8870154000000004E-5</v>
      </c>
      <c r="BV1900" s="136">
        <v>0</v>
      </c>
      <c r="BW1900" s="144">
        <v>4.2861105000000002E-7</v>
      </c>
      <c r="BX1900" s="144">
        <v>1.0486283999999999E-6</v>
      </c>
      <c r="BY1900" s="136">
        <v>0</v>
      </c>
      <c r="BZ1900" s="144">
        <v>1.5915922E-6</v>
      </c>
      <c r="CA1900" s="136">
        <v>0</v>
      </c>
      <c r="CB1900" s="136">
        <v>0</v>
      </c>
      <c r="CC1900" s="136">
        <v>0</v>
      </c>
      <c r="CD1900" s="136">
        <v>0</v>
      </c>
      <c r="CE1900" s="136">
        <v>0</v>
      </c>
      <c r="CF1900" s="144">
        <v>2.0823708000000001E-6</v>
      </c>
      <c r="CG1900" s="136">
        <v>0</v>
      </c>
      <c r="CH1900" s="136">
        <v>0</v>
      </c>
      <c r="CI1900" s="136">
        <v>0</v>
      </c>
      <c r="CK1900" s="244"/>
      <c r="CL1900" s="89" t="s">
        <v>6561</v>
      </c>
    </row>
    <row r="1901" spans="1:90" ht="14.5" customHeight="1">
      <c r="A1901" s="74" t="s">
        <v>6622</v>
      </c>
      <c r="B1901" s="129" t="s">
        <v>6190</v>
      </c>
      <c r="C1901" s="130" t="str">
        <f t="shared" si="990"/>
        <v>F.106.03.107</v>
      </c>
      <c r="D1901" s="131" t="s">
        <v>6605</v>
      </c>
      <c r="E1901" s="129" t="s">
        <v>957</v>
      </c>
      <c r="F1901" s="132" t="s">
        <v>6624</v>
      </c>
      <c r="G1901" s="132">
        <v>0.41595240699999997</v>
      </c>
      <c r="H1901" s="348">
        <f t="shared" si="991"/>
        <v>0.41595240699999997</v>
      </c>
      <c r="I1901" s="74"/>
      <c r="J1901" s="132">
        <v>1.13832E-2</v>
      </c>
      <c r="K1901" s="132">
        <v>1.3549207000000001E-2</v>
      </c>
      <c r="L1901" s="300">
        <v>0</v>
      </c>
      <c r="M1901" s="132">
        <v>0.39101999999999998</v>
      </c>
      <c r="N1901" s="132">
        <v>0</v>
      </c>
      <c r="O1901" s="132">
        <v>1.3549207000000001E-2</v>
      </c>
      <c r="P1901" s="132">
        <v>1.13832E-2</v>
      </c>
      <c r="Q1901" s="132">
        <v>0</v>
      </c>
      <c r="R1901" s="132">
        <v>0</v>
      </c>
      <c r="S1901" s="132">
        <v>0</v>
      </c>
      <c r="T1901" s="132">
        <v>0</v>
      </c>
      <c r="U1901" s="132">
        <v>0</v>
      </c>
      <c r="V1901" s="132">
        <v>0</v>
      </c>
      <c r="W1901" s="132">
        <v>0</v>
      </c>
      <c r="X1901" s="132">
        <v>0</v>
      </c>
      <c r="Y1901" s="132">
        <v>0</v>
      </c>
      <c r="Z1901" s="132">
        <v>0</v>
      </c>
      <c r="AA1901" s="74"/>
      <c r="AB1901" s="301">
        <v>2.9399999999999995</v>
      </c>
      <c r="AC1901" s="338">
        <f t="shared" si="988"/>
        <v>2.9399999999999995</v>
      </c>
      <c r="AD1901" s="74"/>
      <c r="AE1901" s="136">
        <v>0</v>
      </c>
      <c r="AF1901" s="136">
        <v>0</v>
      </c>
      <c r="AG1901" s="136">
        <v>0</v>
      </c>
      <c r="AH1901" s="136">
        <v>0</v>
      </c>
      <c r="AI1901" s="136">
        <v>0</v>
      </c>
      <c r="AJ1901" s="136">
        <v>0</v>
      </c>
      <c r="AK1901" s="136">
        <v>0</v>
      </c>
      <c r="AL1901" s="74"/>
      <c r="AM1901" s="133">
        <v>5.0012774000000003E-2</v>
      </c>
      <c r="AN1901" s="340">
        <f t="shared" si="992"/>
        <v>5.0012774000000003E-2</v>
      </c>
      <c r="AP1901" s="133">
        <v>4.7683525999999997E-2</v>
      </c>
      <c r="AQ1901" s="133">
        <v>2.3292479999999999E-3</v>
      </c>
      <c r="AR1901" s="133">
        <v>0</v>
      </c>
      <c r="AS1901" s="134">
        <v>2.8587246000000001E-6</v>
      </c>
      <c r="AT1901" s="135">
        <v>8.61408291E-9</v>
      </c>
      <c r="AU1901" s="135">
        <v>0</v>
      </c>
      <c r="AV1901" s="302">
        <v>2.7283199999999999E-6</v>
      </c>
      <c r="AW1901" s="302">
        <v>8.2320000000000005E-9</v>
      </c>
      <c r="AX1901" s="302">
        <v>2.2491E-13</v>
      </c>
      <c r="AY1901" s="303">
        <v>0</v>
      </c>
      <c r="AZ1901" s="303">
        <v>0</v>
      </c>
      <c r="BA1901" s="302">
        <v>1.6925999999999999E-9</v>
      </c>
      <c r="BB1901" s="302">
        <v>1.2871199999999999E-7</v>
      </c>
      <c r="BC1901" s="302">
        <v>2.3994E-10</v>
      </c>
      <c r="BD1901" s="302">
        <v>1.41918E-10</v>
      </c>
      <c r="BE1901" s="303">
        <v>0</v>
      </c>
      <c r="BF1901" s="303">
        <v>0</v>
      </c>
      <c r="BG1901" s="303">
        <v>0</v>
      </c>
      <c r="BH1901" s="303">
        <v>0</v>
      </c>
      <c r="BI1901" s="303">
        <v>0</v>
      </c>
      <c r="BJ1901" s="303">
        <v>0</v>
      </c>
      <c r="BK1901" s="303">
        <v>0</v>
      </c>
      <c r="BL1901" s="303">
        <v>0</v>
      </c>
      <c r="BM1901" s="303">
        <v>0</v>
      </c>
      <c r="BN1901" s="303">
        <v>0</v>
      </c>
      <c r="BO1901" s="303">
        <v>0</v>
      </c>
      <c r="BP1901" s="303">
        <v>0</v>
      </c>
      <c r="BQ1901" s="303">
        <v>0</v>
      </c>
      <c r="BR1901" s="74"/>
      <c r="BS1901" s="144">
        <v>8.8893394000000002E-5</v>
      </c>
      <c r="BT1901" s="144">
        <v>1.5356758000000001E-6</v>
      </c>
      <c r="BU1901" s="144">
        <v>8.1975000999999996E-5</v>
      </c>
      <c r="BV1901" s="136">
        <v>0</v>
      </c>
      <c r="BW1901" s="144">
        <v>4.4787447000000001E-7</v>
      </c>
      <c r="BX1901" s="144">
        <v>1.0957577E-6</v>
      </c>
      <c r="BY1901" s="136">
        <v>0</v>
      </c>
      <c r="BZ1901" s="144">
        <v>1.6631244E-6</v>
      </c>
      <c r="CA1901" s="136">
        <v>0</v>
      </c>
      <c r="CB1901" s="136">
        <v>0</v>
      </c>
      <c r="CC1901" s="136">
        <v>0</v>
      </c>
      <c r="CD1901" s="136">
        <v>0</v>
      </c>
      <c r="CE1901" s="136">
        <v>0</v>
      </c>
      <c r="CF1901" s="144">
        <v>2.1759604999999999E-6</v>
      </c>
      <c r="CG1901" s="136">
        <v>0</v>
      </c>
      <c r="CH1901" s="136">
        <v>0</v>
      </c>
      <c r="CI1901" s="136">
        <v>0</v>
      </c>
      <c r="CK1901" s="244"/>
      <c r="CL1901" s="89" t="s">
        <v>6561</v>
      </c>
    </row>
    <row r="1902" spans="1:90" ht="14.5" customHeight="1">
      <c r="A1902" s="74" t="s">
        <v>6625</v>
      </c>
      <c r="B1902" s="129" t="s">
        <v>6190</v>
      </c>
      <c r="C1902" s="130" t="str">
        <f t="shared" si="990"/>
        <v>F.106.03.108</v>
      </c>
      <c r="D1902" s="131" t="s">
        <v>6605</v>
      </c>
      <c r="E1902" s="129" t="s">
        <v>957</v>
      </c>
      <c r="F1902" s="132" t="s">
        <v>6627</v>
      </c>
      <c r="G1902" s="132">
        <v>0.45461647500000002</v>
      </c>
      <c r="H1902" s="348">
        <f t="shared" si="991"/>
        <v>0.45461647500000002</v>
      </c>
      <c r="I1902" s="74"/>
      <c r="J1902" s="132">
        <v>1.6891199999999999E-2</v>
      </c>
      <c r="K1902" s="132">
        <v>2.0105274999999999E-2</v>
      </c>
      <c r="L1902" s="300">
        <v>0</v>
      </c>
      <c r="M1902" s="132">
        <v>0.41761999999999999</v>
      </c>
      <c r="N1902" s="132">
        <v>0</v>
      </c>
      <c r="O1902" s="132">
        <v>2.0105274999999999E-2</v>
      </c>
      <c r="P1902" s="132">
        <v>1.6891199999999999E-2</v>
      </c>
      <c r="Q1902" s="132">
        <v>0</v>
      </c>
      <c r="R1902" s="132">
        <v>0</v>
      </c>
      <c r="S1902" s="132">
        <v>0</v>
      </c>
      <c r="T1902" s="132">
        <v>0</v>
      </c>
      <c r="U1902" s="132">
        <v>0</v>
      </c>
      <c r="V1902" s="132">
        <v>0</v>
      </c>
      <c r="W1902" s="132">
        <v>0</v>
      </c>
      <c r="X1902" s="132">
        <v>0</v>
      </c>
      <c r="Y1902" s="132">
        <v>0</v>
      </c>
      <c r="Z1902" s="132">
        <v>0</v>
      </c>
      <c r="AA1902" s="74"/>
      <c r="AB1902" s="301">
        <v>3.1399999999999997</v>
      </c>
      <c r="AC1902" s="338">
        <f t="shared" si="988"/>
        <v>3.1399999999999997</v>
      </c>
      <c r="AD1902" s="74"/>
      <c r="AE1902" s="136">
        <v>0</v>
      </c>
      <c r="AF1902" s="136">
        <v>0</v>
      </c>
      <c r="AG1902" s="136">
        <v>0</v>
      </c>
      <c r="AH1902" s="136">
        <v>0</v>
      </c>
      <c r="AI1902" s="136">
        <v>0</v>
      </c>
      <c r="AJ1902" s="136">
        <v>0</v>
      </c>
      <c r="AK1902" s="136">
        <v>0</v>
      </c>
      <c r="AL1902" s="74"/>
      <c r="AM1902" s="133">
        <v>5.4362463999999999E-2</v>
      </c>
      <c r="AN1902" s="340">
        <f t="shared" si="992"/>
        <v>5.4362463999999999E-2</v>
      </c>
      <c r="AP1902" s="133">
        <v>5.1831825999999998E-2</v>
      </c>
      <c r="AQ1902" s="133">
        <v>2.530638E-3</v>
      </c>
      <c r="AR1902" s="133">
        <v>0</v>
      </c>
      <c r="AS1902" s="134">
        <v>3.1074236000000002E-6</v>
      </c>
      <c r="AT1902" s="135">
        <v>9.3588682100000005E-9</v>
      </c>
      <c r="AU1902" s="135">
        <v>0</v>
      </c>
      <c r="AV1902" s="302">
        <v>2.9139199999999999E-6</v>
      </c>
      <c r="AW1902" s="302">
        <v>8.7920000000000002E-9</v>
      </c>
      <c r="AX1902" s="302">
        <v>2.4020999999999999E-13</v>
      </c>
      <c r="AY1902" s="303">
        <v>0</v>
      </c>
      <c r="AZ1902" s="303">
        <v>0</v>
      </c>
      <c r="BA1902" s="302">
        <v>2.5115999999999999E-9</v>
      </c>
      <c r="BB1902" s="302">
        <v>1.9099199999999999E-7</v>
      </c>
      <c r="BC1902" s="302">
        <v>3.5603999999999999E-10</v>
      </c>
      <c r="BD1902" s="302">
        <v>2.10588E-10</v>
      </c>
      <c r="BE1902" s="303">
        <v>0</v>
      </c>
      <c r="BF1902" s="303">
        <v>0</v>
      </c>
      <c r="BG1902" s="303">
        <v>0</v>
      </c>
      <c r="BH1902" s="303">
        <v>0</v>
      </c>
      <c r="BI1902" s="303">
        <v>0</v>
      </c>
      <c r="BJ1902" s="303">
        <v>0</v>
      </c>
      <c r="BK1902" s="303">
        <v>0</v>
      </c>
      <c r="BL1902" s="303">
        <v>0</v>
      </c>
      <c r="BM1902" s="303">
        <v>0</v>
      </c>
      <c r="BN1902" s="303">
        <v>0</v>
      </c>
      <c r="BO1902" s="303">
        <v>0</v>
      </c>
      <c r="BP1902" s="303">
        <v>0</v>
      </c>
      <c r="BQ1902" s="303">
        <v>0</v>
      </c>
      <c r="BR1902" s="74"/>
      <c r="BS1902" s="144">
        <v>9.7817533999999996E-5</v>
      </c>
      <c r="BT1902" s="144">
        <v>2.2787446999999998E-6</v>
      </c>
      <c r="BU1902" s="144">
        <v>8.7551532000000004E-5</v>
      </c>
      <c r="BV1902" s="136">
        <v>0</v>
      </c>
      <c r="BW1902" s="144">
        <v>6.6458791999999997E-7</v>
      </c>
      <c r="BX1902" s="144">
        <v>1.6259631E-6</v>
      </c>
      <c r="BY1902" s="136">
        <v>0</v>
      </c>
      <c r="BZ1902" s="144">
        <v>2.4678620999999999E-6</v>
      </c>
      <c r="CA1902" s="136">
        <v>0</v>
      </c>
      <c r="CB1902" s="136">
        <v>0</v>
      </c>
      <c r="CC1902" s="136">
        <v>0</v>
      </c>
      <c r="CD1902" s="136">
        <v>0</v>
      </c>
      <c r="CE1902" s="136">
        <v>0</v>
      </c>
      <c r="CF1902" s="144">
        <v>3.2288445999999999E-6</v>
      </c>
      <c r="CG1902" s="136">
        <v>0</v>
      </c>
      <c r="CH1902" s="136">
        <v>0</v>
      </c>
      <c r="CI1902" s="136">
        <v>0</v>
      </c>
      <c r="CK1902" s="244"/>
      <c r="CL1902" s="89" t="s">
        <v>6561</v>
      </c>
    </row>
    <row r="1903" spans="1:90" ht="14.5" customHeight="1">
      <c r="A1903" s="74" t="s">
        <v>6628</v>
      </c>
      <c r="B1903" s="129" t="s">
        <v>6190</v>
      </c>
      <c r="C1903" s="130" t="str">
        <f t="shared" si="990"/>
        <v>F.106.03.110</v>
      </c>
      <c r="D1903" s="131" t="s">
        <v>6605</v>
      </c>
      <c r="E1903" s="129" t="s">
        <v>957</v>
      </c>
      <c r="F1903" s="132" t="s">
        <v>6630</v>
      </c>
      <c r="G1903" s="132">
        <v>1.9570599000000001E-2</v>
      </c>
      <c r="H1903" s="348">
        <f t="shared" si="991"/>
        <v>1.9570599000000001E-2</v>
      </c>
      <c r="I1903" s="74"/>
      <c r="J1903" s="132">
        <v>8.9352000000000008E-3</v>
      </c>
      <c r="K1903" s="132">
        <v>1.0635399E-2</v>
      </c>
      <c r="L1903" s="300">
        <v>0</v>
      </c>
      <c r="M1903" s="132">
        <v>0</v>
      </c>
      <c r="N1903" s="132">
        <v>0</v>
      </c>
      <c r="O1903" s="132">
        <v>1.0635399E-2</v>
      </c>
      <c r="P1903" s="132">
        <v>8.9352000000000008E-3</v>
      </c>
      <c r="Q1903" s="132">
        <v>0</v>
      </c>
      <c r="R1903" s="132">
        <v>0</v>
      </c>
      <c r="S1903" s="132">
        <v>0</v>
      </c>
      <c r="T1903" s="132">
        <v>0</v>
      </c>
      <c r="U1903" s="132">
        <v>0</v>
      </c>
      <c r="V1903" s="132">
        <v>0</v>
      </c>
      <c r="W1903" s="132">
        <v>0</v>
      </c>
      <c r="X1903" s="132">
        <v>0</v>
      </c>
      <c r="Y1903" s="132">
        <v>0</v>
      </c>
      <c r="Z1903" s="132">
        <v>0</v>
      </c>
      <c r="AA1903" s="74"/>
      <c r="AB1903" s="301">
        <v>0</v>
      </c>
      <c r="AC1903" s="338">
        <f t="shared" si="988"/>
        <v>0</v>
      </c>
      <c r="AD1903" s="74"/>
      <c r="AE1903" s="136">
        <v>0</v>
      </c>
      <c r="AF1903" s="136">
        <v>0</v>
      </c>
      <c r="AG1903" s="136">
        <v>0</v>
      </c>
      <c r="AH1903" s="136">
        <v>0</v>
      </c>
      <c r="AI1903" s="136">
        <v>0</v>
      </c>
      <c r="AJ1903" s="136">
        <v>0</v>
      </c>
      <c r="AK1903" s="136">
        <v>0</v>
      </c>
      <c r="AL1903" s="74"/>
      <c r="AM1903" s="133">
        <v>1.788424E-3</v>
      </c>
      <c r="AN1903" s="340">
        <f t="shared" si="992"/>
        <v>1.788424E-3</v>
      </c>
      <c r="AP1903" s="133">
        <v>1.7073748000000001E-3</v>
      </c>
      <c r="AQ1903" s="145">
        <v>8.1049154999999993E-5</v>
      </c>
      <c r="AR1903" s="133">
        <v>0</v>
      </c>
      <c r="AS1903" s="134">
        <v>1.023606E-7</v>
      </c>
      <c r="AT1903" s="135">
        <v>2.9973799999999997E-10</v>
      </c>
      <c r="AU1903" s="135">
        <v>0</v>
      </c>
      <c r="AV1903" s="303">
        <v>0</v>
      </c>
      <c r="AW1903" s="303">
        <v>0</v>
      </c>
      <c r="AX1903" s="303">
        <v>0</v>
      </c>
      <c r="AY1903" s="303">
        <v>0</v>
      </c>
      <c r="AZ1903" s="303">
        <v>0</v>
      </c>
      <c r="BA1903" s="302">
        <v>1.3285999999999999E-9</v>
      </c>
      <c r="BB1903" s="302">
        <v>1.01032E-7</v>
      </c>
      <c r="BC1903" s="302">
        <v>1.8833999999999999E-10</v>
      </c>
      <c r="BD1903" s="302">
        <v>1.1139799999999999E-10</v>
      </c>
      <c r="BE1903" s="303">
        <v>0</v>
      </c>
      <c r="BF1903" s="303">
        <v>0</v>
      </c>
      <c r="BG1903" s="303">
        <v>0</v>
      </c>
      <c r="BH1903" s="303">
        <v>0</v>
      </c>
      <c r="BI1903" s="303">
        <v>0</v>
      </c>
      <c r="BJ1903" s="303">
        <v>0</v>
      </c>
      <c r="BK1903" s="303">
        <v>0</v>
      </c>
      <c r="BL1903" s="303">
        <v>0</v>
      </c>
      <c r="BM1903" s="303">
        <v>0</v>
      </c>
      <c r="BN1903" s="303">
        <v>0</v>
      </c>
      <c r="BO1903" s="303">
        <v>0</v>
      </c>
      <c r="BP1903" s="303">
        <v>0</v>
      </c>
      <c r="BQ1903" s="303">
        <v>0</v>
      </c>
      <c r="BR1903" s="74"/>
      <c r="BS1903" s="144">
        <v>5.4305665000000002E-6</v>
      </c>
      <c r="BT1903" s="144">
        <v>1.2054229E-6</v>
      </c>
      <c r="BU1903" s="136">
        <v>0</v>
      </c>
      <c r="BV1903" s="136">
        <v>0</v>
      </c>
      <c r="BW1903" s="144">
        <v>3.5155737999999998E-7</v>
      </c>
      <c r="BX1903" s="144">
        <v>8.6011092000000005E-7</v>
      </c>
      <c r="BY1903" s="136">
        <v>0</v>
      </c>
      <c r="BZ1903" s="144">
        <v>1.3054633000000001E-6</v>
      </c>
      <c r="CA1903" s="136">
        <v>0</v>
      </c>
      <c r="CB1903" s="136">
        <v>0</v>
      </c>
      <c r="CC1903" s="136">
        <v>0</v>
      </c>
      <c r="CD1903" s="136">
        <v>0</v>
      </c>
      <c r="CE1903" s="136">
        <v>0</v>
      </c>
      <c r="CF1903" s="144">
        <v>1.7080119999999999E-6</v>
      </c>
      <c r="CG1903" s="136">
        <v>0</v>
      </c>
      <c r="CH1903" s="136">
        <v>0</v>
      </c>
      <c r="CI1903" s="136">
        <v>0</v>
      </c>
      <c r="CK1903" s="244"/>
      <c r="CL1903" s="89" t="s">
        <v>6561</v>
      </c>
    </row>
    <row r="1904" spans="1:90" ht="14.5" customHeight="1">
      <c r="A1904" s="74" t="s">
        <v>6631</v>
      </c>
      <c r="B1904" s="129" t="s">
        <v>6190</v>
      </c>
      <c r="C1904" s="130" t="str">
        <f t="shared" si="990"/>
        <v>F.106.03.111</v>
      </c>
      <c r="D1904" s="131" t="s">
        <v>6605</v>
      </c>
      <c r="E1904" s="129" t="s">
        <v>957</v>
      </c>
      <c r="F1904" s="132" t="s">
        <v>6633</v>
      </c>
      <c r="G1904" s="132">
        <v>0.32977049800000002</v>
      </c>
      <c r="H1904" s="348">
        <f t="shared" si="991"/>
        <v>0.32977049800000002</v>
      </c>
      <c r="I1904" s="74"/>
      <c r="J1904" s="132">
        <v>1.15056E-2</v>
      </c>
      <c r="K1904" s="132">
        <v>1.3694898E-2</v>
      </c>
      <c r="L1904" s="300">
        <v>0</v>
      </c>
      <c r="M1904" s="132">
        <v>0.30457000000000001</v>
      </c>
      <c r="N1904" s="132">
        <v>0</v>
      </c>
      <c r="O1904" s="132">
        <v>1.3694898E-2</v>
      </c>
      <c r="P1904" s="132">
        <v>1.15056E-2</v>
      </c>
      <c r="Q1904" s="132">
        <v>0</v>
      </c>
      <c r="R1904" s="132">
        <v>0</v>
      </c>
      <c r="S1904" s="132">
        <v>0</v>
      </c>
      <c r="T1904" s="132">
        <v>0</v>
      </c>
      <c r="U1904" s="132">
        <v>0</v>
      </c>
      <c r="V1904" s="132">
        <v>0</v>
      </c>
      <c r="W1904" s="132">
        <v>0</v>
      </c>
      <c r="X1904" s="132">
        <v>0</v>
      </c>
      <c r="Y1904" s="132">
        <v>0</v>
      </c>
      <c r="Z1904" s="132">
        <v>0</v>
      </c>
      <c r="AA1904" s="74"/>
      <c r="AB1904" s="301">
        <v>2.29</v>
      </c>
      <c r="AC1904" s="338">
        <f t="shared" si="988"/>
        <v>2.29</v>
      </c>
      <c r="AD1904" s="74"/>
      <c r="AE1904" s="136">
        <v>0</v>
      </c>
      <c r="AF1904" s="136">
        <v>0</v>
      </c>
      <c r="AG1904" s="136">
        <v>0</v>
      </c>
      <c r="AH1904" s="136">
        <v>0</v>
      </c>
      <c r="AI1904" s="136">
        <v>0</v>
      </c>
      <c r="AJ1904" s="136">
        <v>0</v>
      </c>
      <c r="AK1904" s="136">
        <v>0</v>
      </c>
      <c r="AL1904" s="74"/>
      <c r="AM1904" s="133">
        <v>3.9483756000000002E-2</v>
      </c>
      <c r="AN1904" s="340">
        <f t="shared" si="992"/>
        <v>3.9483756000000002E-2</v>
      </c>
      <c r="AP1904" s="133">
        <v>3.7645538999999999E-2</v>
      </c>
      <c r="AQ1904" s="133">
        <v>1.8382168E-3</v>
      </c>
      <c r="AR1904" s="133">
        <v>0</v>
      </c>
      <c r="AS1904" s="134">
        <v>2.2569268000000002E-6</v>
      </c>
      <c r="AT1904" s="135">
        <v>6.7981391849999998E-9</v>
      </c>
      <c r="AU1904" s="135">
        <v>0</v>
      </c>
      <c r="AV1904" s="302">
        <v>2.1251199999999999E-6</v>
      </c>
      <c r="AW1904" s="302">
        <v>6.4119999999999998E-9</v>
      </c>
      <c r="AX1904" s="302">
        <v>1.75185E-13</v>
      </c>
      <c r="AY1904" s="303">
        <v>0</v>
      </c>
      <c r="AZ1904" s="303">
        <v>0</v>
      </c>
      <c r="BA1904" s="302">
        <v>1.7107999999999999E-9</v>
      </c>
      <c r="BB1904" s="302">
        <v>1.30096E-7</v>
      </c>
      <c r="BC1904" s="302">
        <v>2.4252000000000001E-10</v>
      </c>
      <c r="BD1904" s="302">
        <v>1.4344400000000001E-10</v>
      </c>
      <c r="BE1904" s="303">
        <v>0</v>
      </c>
      <c r="BF1904" s="303">
        <v>0</v>
      </c>
      <c r="BG1904" s="303">
        <v>0</v>
      </c>
      <c r="BH1904" s="303">
        <v>0</v>
      </c>
      <c r="BI1904" s="303">
        <v>0</v>
      </c>
      <c r="BJ1904" s="303">
        <v>0</v>
      </c>
      <c r="BK1904" s="303">
        <v>0</v>
      </c>
      <c r="BL1904" s="303">
        <v>0</v>
      </c>
      <c r="BM1904" s="303">
        <v>0</v>
      </c>
      <c r="BN1904" s="303">
        <v>0</v>
      </c>
      <c r="BO1904" s="303">
        <v>0</v>
      </c>
      <c r="BP1904" s="303">
        <v>0</v>
      </c>
      <c r="BQ1904" s="303">
        <v>0</v>
      </c>
      <c r="BR1904" s="74"/>
      <c r="BS1904" s="144">
        <v>7.0844061000000002E-5</v>
      </c>
      <c r="BT1904" s="144">
        <v>1.5521884E-6</v>
      </c>
      <c r="BU1904" s="144">
        <v>6.3851276000000004E-5</v>
      </c>
      <c r="BV1904" s="136">
        <v>0</v>
      </c>
      <c r="BW1904" s="144">
        <v>4.5269032999999999E-7</v>
      </c>
      <c r="BX1904" s="144">
        <v>1.1075401E-6</v>
      </c>
      <c r="BY1904" s="136">
        <v>0</v>
      </c>
      <c r="BZ1904" s="144">
        <v>1.6810075E-6</v>
      </c>
      <c r="CA1904" s="136">
        <v>0</v>
      </c>
      <c r="CB1904" s="136">
        <v>0</v>
      </c>
      <c r="CC1904" s="136">
        <v>0</v>
      </c>
      <c r="CD1904" s="136">
        <v>0</v>
      </c>
      <c r="CE1904" s="136">
        <v>0</v>
      </c>
      <c r="CF1904" s="144">
        <v>2.1993578999999998E-6</v>
      </c>
      <c r="CG1904" s="136">
        <v>0</v>
      </c>
      <c r="CH1904" s="136">
        <v>0</v>
      </c>
      <c r="CI1904" s="136">
        <v>0</v>
      </c>
      <c r="CK1904" s="244"/>
      <c r="CL1904" s="89" t="s">
        <v>6561</v>
      </c>
    </row>
    <row r="1905" spans="1:90" ht="14.5" customHeight="1">
      <c r="A1905" s="74" t="s">
        <v>6634</v>
      </c>
      <c r="B1905" s="129" t="s">
        <v>6190</v>
      </c>
      <c r="C1905" s="130" t="str">
        <f t="shared" si="990"/>
        <v>F.106.03.112</v>
      </c>
      <c r="D1905" s="131" t="s">
        <v>6605</v>
      </c>
      <c r="E1905" s="129" t="s">
        <v>957</v>
      </c>
      <c r="F1905" s="132" t="s">
        <v>6636</v>
      </c>
      <c r="G1905" s="132">
        <v>1.9436554000000002E-2</v>
      </c>
      <c r="H1905" s="348">
        <f t="shared" si="991"/>
        <v>1.9436554000000002E-2</v>
      </c>
      <c r="I1905" s="74"/>
      <c r="J1905" s="132">
        <v>8.8739999999999999E-3</v>
      </c>
      <c r="K1905" s="132">
        <v>1.0562554E-2</v>
      </c>
      <c r="L1905" s="300">
        <v>0</v>
      </c>
      <c r="M1905" s="132">
        <v>0</v>
      </c>
      <c r="N1905" s="132">
        <v>0</v>
      </c>
      <c r="O1905" s="132">
        <v>1.0562554E-2</v>
      </c>
      <c r="P1905" s="132">
        <v>8.8739999999999999E-3</v>
      </c>
      <c r="Q1905" s="132">
        <v>0</v>
      </c>
      <c r="R1905" s="132">
        <v>0</v>
      </c>
      <c r="S1905" s="132">
        <v>0</v>
      </c>
      <c r="T1905" s="132">
        <v>0</v>
      </c>
      <c r="U1905" s="132">
        <v>0</v>
      </c>
      <c r="V1905" s="132">
        <v>0</v>
      </c>
      <c r="W1905" s="132">
        <v>0</v>
      </c>
      <c r="X1905" s="132">
        <v>0</v>
      </c>
      <c r="Y1905" s="132">
        <v>0</v>
      </c>
      <c r="Z1905" s="132">
        <v>0</v>
      </c>
      <c r="AA1905" s="74"/>
      <c r="AB1905" s="301">
        <v>0</v>
      </c>
      <c r="AC1905" s="338">
        <f t="shared" si="988"/>
        <v>0</v>
      </c>
      <c r="AD1905" s="74"/>
      <c r="AE1905" s="136">
        <v>0</v>
      </c>
      <c r="AF1905" s="136">
        <v>0</v>
      </c>
      <c r="AG1905" s="136">
        <v>0</v>
      </c>
      <c r="AH1905" s="136">
        <v>0</v>
      </c>
      <c r="AI1905" s="136">
        <v>0</v>
      </c>
      <c r="AJ1905" s="136">
        <v>0</v>
      </c>
      <c r="AK1905" s="136">
        <v>0</v>
      </c>
      <c r="AL1905" s="74"/>
      <c r="AM1905" s="133">
        <v>1.7761744999999999E-3</v>
      </c>
      <c r="AN1905" s="340">
        <f t="shared" si="992"/>
        <v>1.7761744999999999E-3</v>
      </c>
      <c r="AP1905" s="133">
        <v>1.6956804999999999E-3</v>
      </c>
      <c r="AQ1905" s="145">
        <v>8.0494024000000005E-5</v>
      </c>
      <c r="AR1905" s="133">
        <v>0</v>
      </c>
      <c r="AS1905" s="134">
        <v>1.016595E-7</v>
      </c>
      <c r="AT1905" s="135">
        <v>2.9768499999999999E-10</v>
      </c>
      <c r="AU1905" s="135">
        <v>0</v>
      </c>
      <c r="AV1905" s="303">
        <v>0</v>
      </c>
      <c r="AW1905" s="303">
        <v>0</v>
      </c>
      <c r="AX1905" s="303">
        <v>0</v>
      </c>
      <c r="AY1905" s="303">
        <v>0</v>
      </c>
      <c r="AZ1905" s="303">
        <v>0</v>
      </c>
      <c r="BA1905" s="302">
        <v>1.3195E-9</v>
      </c>
      <c r="BB1905" s="302">
        <v>1.0034E-7</v>
      </c>
      <c r="BC1905" s="302">
        <v>1.8704999999999999E-10</v>
      </c>
      <c r="BD1905" s="302">
        <v>1.10635E-10</v>
      </c>
      <c r="BE1905" s="303">
        <v>0</v>
      </c>
      <c r="BF1905" s="303">
        <v>0</v>
      </c>
      <c r="BG1905" s="303">
        <v>0</v>
      </c>
      <c r="BH1905" s="303">
        <v>0</v>
      </c>
      <c r="BI1905" s="303">
        <v>0</v>
      </c>
      <c r="BJ1905" s="303">
        <v>0</v>
      </c>
      <c r="BK1905" s="303">
        <v>0</v>
      </c>
      <c r="BL1905" s="303">
        <v>0</v>
      </c>
      <c r="BM1905" s="303">
        <v>0</v>
      </c>
      <c r="BN1905" s="303">
        <v>0</v>
      </c>
      <c r="BO1905" s="303">
        <v>0</v>
      </c>
      <c r="BP1905" s="303">
        <v>0</v>
      </c>
      <c r="BQ1905" s="303">
        <v>0</v>
      </c>
      <c r="BR1905" s="74"/>
      <c r="BS1905" s="144">
        <v>5.3933707999999999E-6</v>
      </c>
      <c r="BT1905" s="144">
        <v>1.1971665999999999E-6</v>
      </c>
      <c r="BU1905" s="136">
        <v>0</v>
      </c>
      <c r="BV1905" s="136">
        <v>0</v>
      </c>
      <c r="BW1905" s="144">
        <v>3.4914944999999999E-7</v>
      </c>
      <c r="BX1905" s="144">
        <v>8.5421974000000004E-7</v>
      </c>
      <c r="BY1905" s="136">
        <v>0</v>
      </c>
      <c r="BZ1905" s="144">
        <v>1.2965216999999999E-6</v>
      </c>
      <c r="CA1905" s="136">
        <v>0</v>
      </c>
      <c r="CB1905" s="136">
        <v>0</v>
      </c>
      <c r="CC1905" s="136">
        <v>0</v>
      </c>
      <c r="CD1905" s="136">
        <v>0</v>
      </c>
      <c r="CE1905" s="136">
        <v>0</v>
      </c>
      <c r="CF1905" s="144">
        <v>1.6963132999999999E-6</v>
      </c>
      <c r="CG1905" s="136">
        <v>0</v>
      </c>
      <c r="CH1905" s="136">
        <v>0</v>
      </c>
      <c r="CI1905" s="136">
        <v>0</v>
      </c>
      <c r="CK1905" s="244"/>
      <c r="CL1905" s="89" t="s">
        <v>6561</v>
      </c>
    </row>
    <row r="1906" spans="1:90" ht="14.5" customHeight="1">
      <c r="A1906" s="74" t="s">
        <v>6637</v>
      </c>
      <c r="B1906" s="129" t="s">
        <v>6190</v>
      </c>
      <c r="C1906" s="130" t="str">
        <f t="shared" si="990"/>
        <v>F.106.03.113</v>
      </c>
      <c r="D1906" s="131" t="s">
        <v>6605</v>
      </c>
      <c r="E1906" s="129" t="s">
        <v>957</v>
      </c>
      <c r="F1906" s="132" t="s">
        <v>6639</v>
      </c>
      <c r="G1906" s="132">
        <v>1.5951378799999999E-2</v>
      </c>
      <c r="H1906" s="348">
        <f t="shared" si="991"/>
        <v>1.5951378799999999E-2</v>
      </c>
      <c r="I1906" s="74"/>
      <c r="J1906" s="132">
        <v>7.2827999999999999E-3</v>
      </c>
      <c r="K1906" s="132">
        <v>8.6685788E-3</v>
      </c>
      <c r="L1906" s="300">
        <v>0</v>
      </c>
      <c r="M1906" s="132">
        <v>0</v>
      </c>
      <c r="N1906" s="132">
        <v>0</v>
      </c>
      <c r="O1906" s="132">
        <v>8.6685788E-3</v>
      </c>
      <c r="P1906" s="132">
        <v>7.2827999999999999E-3</v>
      </c>
      <c r="Q1906" s="132">
        <v>0</v>
      </c>
      <c r="R1906" s="132">
        <v>0</v>
      </c>
      <c r="S1906" s="132">
        <v>0</v>
      </c>
      <c r="T1906" s="132">
        <v>0</v>
      </c>
      <c r="U1906" s="132">
        <v>0</v>
      </c>
      <c r="V1906" s="132">
        <v>0</v>
      </c>
      <c r="W1906" s="132">
        <v>0</v>
      </c>
      <c r="X1906" s="132">
        <v>0</v>
      </c>
      <c r="Y1906" s="132">
        <v>0</v>
      </c>
      <c r="Z1906" s="132">
        <v>0</v>
      </c>
      <c r="AA1906" s="74"/>
      <c r="AB1906" s="301">
        <v>0</v>
      </c>
      <c r="AC1906" s="338">
        <f t="shared" si="988"/>
        <v>0</v>
      </c>
      <c r="AD1906" s="74"/>
      <c r="AE1906" s="136">
        <v>0</v>
      </c>
      <c r="AF1906" s="136">
        <v>0</v>
      </c>
      <c r="AG1906" s="136">
        <v>0</v>
      </c>
      <c r="AH1906" s="136">
        <v>0</v>
      </c>
      <c r="AI1906" s="136">
        <v>0</v>
      </c>
      <c r="AJ1906" s="136">
        <v>0</v>
      </c>
      <c r="AK1906" s="136">
        <v>0</v>
      </c>
      <c r="AL1906" s="74"/>
      <c r="AM1906" s="133">
        <v>1.457688E-3</v>
      </c>
      <c r="AN1906" s="340">
        <f t="shared" si="992"/>
        <v>1.457688E-3</v>
      </c>
      <c r="AP1906" s="133">
        <v>1.3916274E-3</v>
      </c>
      <c r="AQ1906" s="145">
        <v>6.6060613000000005E-5</v>
      </c>
      <c r="AR1906" s="133">
        <v>0</v>
      </c>
      <c r="AS1906" s="134">
        <v>8.3430900000000009E-8</v>
      </c>
      <c r="AT1906" s="135">
        <v>2.4430699999999998E-10</v>
      </c>
      <c r="AU1906" s="135">
        <v>0</v>
      </c>
      <c r="AV1906" s="303">
        <v>0</v>
      </c>
      <c r="AW1906" s="303">
        <v>0</v>
      </c>
      <c r="AX1906" s="303">
        <v>0</v>
      </c>
      <c r="AY1906" s="303">
        <v>0</v>
      </c>
      <c r="AZ1906" s="303">
        <v>0</v>
      </c>
      <c r="BA1906" s="302">
        <v>1.0829000000000001E-9</v>
      </c>
      <c r="BB1906" s="302">
        <v>8.2348000000000004E-8</v>
      </c>
      <c r="BC1906" s="302">
        <v>1.5351E-10</v>
      </c>
      <c r="BD1906" s="302">
        <v>9.0796999999999999E-11</v>
      </c>
      <c r="BE1906" s="303">
        <v>0</v>
      </c>
      <c r="BF1906" s="303">
        <v>0</v>
      </c>
      <c r="BG1906" s="303">
        <v>0</v>
      </c>
      <c r="BH1906" s="303">
        <v>0</v>
      </c>
      <c r="BI1906" s="303">
        <v>0</v>
      </c>
      <c r="BJ1906" s="303">
        <v>0</v>
      </c>
      <c r="BK1906" s="303">
        <v>0</v>
      </c>
      <c r="BL1906" s="303">
        <v>0</v>
      </c>
      <c r="BM1906" s="303">
        <v>0</v>
      </c>
      <c r="BN1906" s="303">
        <v>0</v>
      </c>
      <c r="BO1906" s="303">
        <v>0</v>
      </c>
      <c r="BP1906" s="303">
        <v>0</v>
      </c>
      <c r="BQ1906" s="303">
        <v>0</v>
      </c>
      <c r="BR1906" s="74"/>
      <c r="BS1906" s="144">
        <v>4.4262837E-6</v>
      </c>
      <c r="BT1906" s="144">
        <v>9.8250226000000006E-7</v>
      </c>
      <c r="BU1906" s="136">
        <v>0</v>
      </c>
      <c r="BV1906" s="136">
        <v>0</v>
      </c>
      <c r="BW1906" s="144">
        <v>2.8654334000000002E-7</v>
      </c>
      <c r="BX1906" s="144">
        <v>7.0104930999999998E-7</v>
      </c>
      <c r="BY1906" s="136">
        <v>0</v>
      </c>
      <c r="BZ1906" s="144">
        <v>1.064042E-6</v>
      </c>
      <c r="CA1906" s="136">
        <v>0</v>
      </c>
      <c r="CB1906" s="136">
        <v>0</v>
      </c>
      <c r="CC1906" s="136">
        <v>0</v>
      </c>
      <c r="CD1906" s="136">
        <v>0</v>
      </c>
      <c r="CE1906" s="136">
        <v>0</v>
      </c>
      <c r="CF1906" s="144">
        <v>1.3921467999999999E-6</v>
      </c>
      <c r="CG1906" s="136">
        <v>0</v>
      </c>
      <c r="CH1906" s="136">
        <v>0</v>
      </c>
      <c r="CI1906" s="136">
        <v>0</v>
      </c>
      <c r="CK1906" s="244"/>
      <c r="CL1906" s="89" t="s">
        <v>6561</v>
      </c>
    </row>
    <row r="1907" spans="1:90" ht="14.5" customHeight="1">
      <c r="A1907" s="74" t="s">
        <v>6640</v>
      </c>
      <c r="B1907" s="129" t="s">
        <v>6190</v>
      </c>
      <c r="C1907" s="130" t="str">
        <f t="shared" si="990"/>
        <v>F.106.03.114</v>
      </c>
      <c r="D1907" s="131" t="s">
        <v>6605</v>
      </c>
      <c r="E1907" s="129" t="s">
        <v>957</v>
      </c>
      <c r="F1907" s="132" t="s">
        <v>6642</v>
      </c>
      <c r="G1907" s="132">
        <v>0.31337700600000001</v>
      </c>
      <c r="H1907" s="348">
        <f t="shared" si="991"/>
        <v>0.31337700600000001</v>
      </c>
      <c r="I1907" s="74"/>
      <c r="J1907" s="132">
        <v>9.4859999999999996E-3</v>
      </c>
      <c r="K1907" s="132">
        <v>1.1291005999999999E-2</v>
      </c>
      <c r="L1907" s="300">
        <v>0</v>
      </c>
      <c r="M1907" s="132">
        <v>0.29260000000000003</v>
      </c>
      <c r="N1907" s="132">
        <v>0</v>
      </c>
      <c r="O1907" s="132">
        <v>1.1291005999999999E-2</v>
      </c>
      <c r="P1907" s="132">
        <v>9.4859999999999996E-3</v>
      </c>
      <c r="Q1907" s="132">
        <v>0</v>
      </c>
      <c r="R1907" s="132">
        <v>0</v>
      </c>
      <c r="S1907" s="132">
        <v>0</v>
      </c>
      <c r="T1907" s="132">
        <v>0</v>
      </c>
      <c r="U1907" s="132">
        <v>0</v>
      </c>
      <c r="V1907" s="132">
        <v>0</v>
      </c>
      <c r="W1907" s="132">
        <v>0</v>
      </c>
      <c r="X1907" s="132">
        <v>0</v>
      </c>
      <c r="Y1907" s="132">
        <v>0</v>
      </c>
      <c r="Z1907" s="132">
        <v>0</v>
      </c>
      <c r="AA1907" s="74"/>
      <c r="AB1907" s="301">
        <v>2.2000000000000002</v>
      </c>
      <c r="AC1907" s="338">
        <f t="shared" si="988"/>
        <v>2.2000000000000002</v>
      </c>
      <c r="AD1907" s="74"/>
      <c r="AE1907" s="136">
        <v>0</v>
      </c>
      <c r="AF1907" s="136">
        <v>0</v>
      </c>
      <c r="AG1907" s="136">
        <v>0</v>
      </c>
      <c r="AH1907" s="136">
        <v>0</v>
      </c>
      <c r="AI1907" s="136">
        <v>0</v>
      </c>
      <c r="AJ1907" s="136">
        <v>0</v>
      </c>
      <c r="AK1907" s="136">
        <v>0</v>
      </c>
      <c r="AL1907" s="74"/>
      <c r="AM1907" s="133">
        <v>3.7618266999999997E-2</v>
      </c>
      <c r="AN1907" s="340">
        <f t="shared" si="992"/>
        <v>3.7618266999999997E-2</v>
      </c>
      <c r="AP1907" s="133">
        <v>3.5866512000000003E-2</v>
      </c>
      <c r="AQ1907" s="133">
        <v>1.7517548E-3</v>
      </c>
      <c r="AR1907" s="133">
        <v>0</v>
      </c>
      <c r="AS1907" s="134">
        <v>2.1502705000000001E-6</v>
      </c>
      <c r="AT1907" s="135">
        <v>6.4783832999999999E-9</v>
      </c>
      <c r="AU1907" s="135">
        <v>0</v>
      </c>
      <c r="AV1907" s="302">
        <v>2.0416000000000001E-6</v>
      </c>
      <c r="AW1907" s="302">
        <v>6.1600000000000002E-9</v>
      </c>
      <c r="AX1907" s="302">
        <v>1.683E-13</v>
      </c>
      <c r="AY1907" s="303">
        <v>0</v>
      </c>
      <c r="AZ1907" s="303">
        <v>0</v>
      </c>
      <c r="BA1907" s="302">
        <v>1.4105E-9</v>
      </c>
      <c r="BB1907" s="302">
        <v>1.0726E-7</v>
      </c>
      <c r="BC1907" s="302">
        <v>1.9994999999999999E-10</v>
      </c>
      <c r="BD1907" s="302">
        <v>1.18265E-10</v>
      </c>
      <c r="BE1907" s="303">
        <v>0</v>
      </c>
      <c r="BF1907" s="303">
        <v>0</v>
      </c>
      <c r="BG1907" s="303">
        <v>0</v>
      </c>
      <c r="BH1907" s="303">
        <v>0</v>
      </c>
      <c r="BI1907" s="303">
        <v>0</v>
      </c>
      <c r="BJ1907" s="303">
        <v>0</v>
      </c>
      <c r="BK1907" s="303">
        <v>0</v>
      </c>
      <c r="BL1907" s="303">
        <v>0</v>
      </c>
      <c r="BM1907" s="303">
        <v>0</v>
      </c>
      <c r="BN1907" s="303">
        <v>0</v>
      </c>
      <c r="BO1907" s="303">
        <v>0</v>
      </c>
      <c r="BP1907" s="303">
        <v>0</v>
      </c>
      <c r="BQ1907" s="303">
        <v>0</v>
      </c>
      <c r="BR1907" s="74"/>
      <c r="BS1907" s="144">
        <v>6.7107164999999998E-5</v>
      </c>
      <c r="BT1907" s="144">
        <v>1.2797297999999999E-6</v>
      </c>
      <c r="BU1907" s="144">
        <v>6.1341837999999993E-5</v>
      </c>
      <c r="BV1907" s="136">
        <v>0</v>
      </c>
      <c r="BW1907" s="144">
        <v>3.7322873000000001E-7</v>
      </c>
      <c r="BX1907" s="144">
        <v>9.1313145000000004E-7</v>
      </c>
      <c r="BY1907" s="136">
        <v>0</v>
      </c>
      <c r="BZ1907" s="144">
        <v>1.3859369999999999E-6</v>
      </c>
      <c r="CA1907" s="136">
        <v>0</v>
      </c>
      <c r="CB1907" s="136">
        <v>0</v>
      </c>
      <c r="CC1907" s="136">
        <v>0</v>
      </c>
      <c r="CD1907" s="136">
        <v>0</v>
      </c>
      <c r="CE1907" s="136">
        <v>0</v>
      </c>
      <c r="CF1907" s="144">
        <v>1.8133004E-6</v>
      </c>
      <c r="CG1907" s="136">
        <v>0</v>
      </c>
      <c r="CH1907" s="136">
        <v>0</v>
      </c>
      <c r="CI1907" s="136">
        <v>0</v>
      </c>
      <c r="CK1907" s="244"/>
      <c r="CL1907" s="89" t="s">
        <v>6561</v>
      </c>
    </row>
    <row r="1908" spans="1:90" ht="14.5" customHeight="1">
      <c r="A1908" s="74" t="s">
        <v>6643</v>
      </c>
      <c r="B1908" s="129" t="s">
        <v>6190</v>
      </c>
      <c r="C1908" s="130" t="str">
        <f t="shared" si="990"/>
        <v>F.106.03.115</v>
      </c>
      <c r="D1908" s="131" t="s">
        <v>6605</v>
      </c>
      <c r="E1908" s="129" t="s">
        <v>957</v>
      </c>
      <c r="F1908" s="132" t="s">
        <v>6645</v>
      </c>
      <c r="G1908" s="132">
        <v>0.20864642959999999</v>
      </c>
      <c r="H1908" s="348">
        <f t="shared" si="991"/>
        <v>0.20864642959999999</v>
      </c>
      <c r="I1908" s="74"/>
      <c r="J1908" s="132">
        <v>5.9975999999999996E-3</v>
      </c>
      <c r="K1908" s="132">
        <v>7.1388296000000004E-3</v>
      </c>
      <c r="L1908" s="300">
        <v>0</v>
      </c>
      <c r="M1908" s="132">
        <v>0.19550999999999999</v>
      </c>
      <c r="N1908" s="132">
        <v>0</v>
      </c>
      <c r="O1908" s="132">
        <v>7.1388296000000004E-3</v>
      </c>
      <c r="P1908" s="132">
        <v>5.9975999999999996E-3</v>
      </c>
      <c r="Q1908" s="132">
        <v>0</v>
      </c>
      <c r="R1908" s="132">
        <v>0</v>
      </c>
      <c r="S1908" s="132">
        <v>0</v>
      </c>
      <c r="T1908" s="132">
        <v>0</v>
      </c>
      <c r="U1908" s="132">
        <v>0</v>
      </c>
      <c r="V1908" s="132">
        <v>0</v>
      </c>
      <c r="W1908" s="132">
        <v>0</v>
      </c>
      <c r="X1908" s="132">
        <v>0</v>
      </c>
      <c r="Y1908" s="132">
        <v>0</v>
      </c>
      <c r="Z1908" s="132">
        <v>0</v>
      </c>
      <c r="AA1908" s="74"/>
      <c r="AB1908" s="301">
        <v>1.4699999999999998</v>
      </c>
      <c r="AC1908" s="338">
        <f t="shared" si="988"/>
        <v>1.4699999999999998</v>
      </c>
      <c r="AD1908" s="74"/>
      <c r="AE1908" s="136">
        <v>0</v>
      </c>
      <c r="AF1908" s="136">
        <v>0</v>
      </c>
      <c r="AG1908" s="136">
        <v>0</v>
      </c>
      <c r="AH1908" s="136">
        <v>0</v>
      </c>
      <c r="AI1908" s="136">
        <v>0</v>
      </c>
      <c r="AJ1908" s="136">
        <v>0</v>
      </c>
      <c r="AK1908" s="136">
        <v>0</v>
      </c>
      <c r="AL1908" s="74"/>
      <c r="AM1908" s="133">
        <v>2.5067635000000001E-2</v>
      </c>
      <c r="AN1908" s="340">
        <f t="shared" si="992"/>
        <v>2.5067635000000001E-2</v>
      </c>
      <c r="AP1908" s="133">
        <v>2.3900234999999999E-2</v>
      </c>
      <c r="AQ1908" s="133">
        <v>1.1673997E-3</v>
      </c>
      <c r="AR1908" s="133">
        <v>0</v>
      </c>
      <c r="AS1908" s="134">
        <v>1.4328678E-6</v>
      </c>
      <c r="AT1908" s="135">
        <v>4.3173064549999999E-9</v>
      </c>
      <c r="AU1908" s="135">
        <v>0</v>
      </c>
      <c r="AV1908" s="302">
        <v>1.36416E-6</v>
      </c>
      <c r="AW1908" s="302">
        <v>4.1160000000000003E-9</v>
      </c>
      <c r="AX1908" s="302">
        <v>1.12455E-13</v>
      </c>
      <c r="AY1908" s="303">
        <v>0</v>
      </c>
      <c r="AZ1908" s="303">
        <v>0</v>
      </c>
      <c r="BA1908" s="302">
        <v>8.9179999999999996E-10</v>
      </c>
      <c r="BB1908" s="302">
        <v>6.7816000000000003E-8</v>
      </c>
      <c r="BC1908" s="302">
        <v>1.2641999999999999E-10</v>
      </c>
      <c r="BD1908" s="302">
        <v>7.4773999999999999E-11</v>
      </c>
      <c r="BE1908" s="303">
        <v>0</v>
      </c>
      <c r="BF1908" s="303">
        <v>0</v>
      </c>
      <c r="BG1908" s="303">
        <v>0</v>
      </c>
      <c r="BH1908" s="303">
        <v>0</v>
      </c>
      <c r="BI1908" s="303">
        <v>0</v>
      </c>
      <c r="BJ1908" s="303">
        <v>0</v>
      </c>
      <c r="BK1908" s="303">
        <v>0</v>
      </c>
      <c r="BL1908" s="303">
        <v>0</v>
      </c>
      <c r="BM1908" s="303">
        <v>0</v>
      </c>
      <c r="BN1908" s="303">
        <v>0</v>
      </c>
      <c r="BO1908" s="303">
        <v>0</v>
      </c>
      <c r="BP1908" s="303">
        <v>0</v>
      </c>
      <c r="BQ1908" s="303">
        <v>0</v>
      </c>
      <c r="BR1908" s="74"/>
      <c r="BS1908" s="144">
        <v>4.4632675000000002E-5</v>
      </c>
      <c r="BT1908" s="144">
        <v>8.0911950999999995E-7</v>
      </c>
      <c r="BU1908" s="144">
        <v>4.0987501000000003E-5</v>
      </c>
      <c r="BV1908" s="136">
        <v>0</v>
      </c>
      <c r="BW1908" s="144">
        <v>2.3597687E-7</v>
      </c>
      <c r="BX1908" s="144">
        <v>5.7733472000000002E-7</v>
      </c>
      <c r="BY1908" s="136">
        <v>0</v>
      </c>
      <c r="BZ1908" s="144">
        <v>8.7626986999999995E-7</v>
      </c>
      <c r="CA1908" s="136">
        <v>0</v>
      </c>
      <c r="CB1908" s="136">
        <v>0</v>
      </c>
      <c r="CC1908" s="136">
        <v>0</v>
      </c>
      <c r="CD1908" s="136">
        <v>0</v>
      </c>
      <c r="CE1908" s="136">
        <v>0</v>
      </c>
      <c r="CF1908" s="144">
        <v>1.1464738E-6</v>
      </c>
      <c r="CG1908" s="136">
        <v>0</v>
      </c>
      <c r="CH1908" s="136">
        <v>0</v>
      </c>
      <c r="CI1908" s="136">
        <v>0</v>
      </c>
      <c r="CK1908" s="244"/>
      <c r="CL1908" s="89" t="s">
        <v>6561</v>
      </c>
    </row>
    <row r="1909" spans="1:90" ht="14.5" customHeight="1">
      <c r="A1909" s="74" t="s">
        <v>6646</v>
      </c>
      <c r="B1909" s="129" t="s">
        <v>6190</v>
      </c>
      <c r="C1909" s="130" t="str">
        <f t="shared" si="990"/>
        <v>F.106.03.116</v>
      </c>
      <c r="D1909" s="131" t="s">
        <v>6605</v>
      </c>
      <c r="E1909" s="129" t="s">
        <v>957</v>
      </c>
      <c r="F1909" s="132" t="s">
        <v>6648</v>
      </c>
      <c r="G1909" s="132">
        <v>0.45300793299999997</v>
      </c>
      <c r="H1909" s="348">
        <f t="shared" si="991"/>
        <v>0.45300793299999997</v>
      </c>
      <c r="I1909" s="74"/>
      <c r="J1909" s="132">
        <v>1.6156799999999999E-2</v>
      </c>
      <c r="K1909" s="132">
        <v>1.9231133000000001E-2</v>
      </c>
      <c r="L1909" s="300">
        <v>0</v>
      </c>
      <c r="M1909" s="132">
        <v>0.41761999999999999</v>
      </c>
      <c r="N1909" s="132">
        <v>0</v>
      </c>
      <c r="O1909" s="132">
        <v>1.9231133000000001E-2</v>
      </c>
      <c r="P1909" s="132">
        <v>1.6156799999999999E-2</v>
      </c>
      <c r="Q1909" s="132">
        <v>0</v>
      </c>
      <c r="R1909" s="132">
        <v>0</v>
      </c>
      <c r="S1909" s="132">
        <v>0</v>
      </c>
      <c r="T1909" s="132">
        <v>0</v>
      </c>
      <c r="U1909" s="132">
        <v>0</v>
      </c>
      <c r="V1909" s="132">
        <v>0</v>
      </c>
      <c r="W1909" s="132">
        <v>0</v>
      </c>
      <c r="X1909" s="132">
        <v>0</v>
      </c>
      <c r="Y1909" s="132">
        <v>0</v>
      </c>
      <c r="Z1909" s="132">
        <v>0</v>
      </c>
      <c r="AA1909" s="74"/>
      <c r="AB1909" s="301">
        <v>3.1399999999999997</v>
      </c>
      <c r="AC1909" s="338">
        <f t="shared" si="988"/>
        <v>3.1399999999999997</v>
      </c>
      <c r="AD1909" s="74"/>
      <c r="AE1909" s="136">
        <v>0</v>
      </c>
      <c r="AF1909" s="136">
        <v>0</v>
      </c>
      <c r="AG1909" s="136">
        <v>0</v>
      </c>
      <c r="AH1909" s="136">
        <v>0</v>
      </c>
      <c r="AI1909" s="136">
        <v>0</v>
      </c>
      <c r="AJ1909" s="136">
        <v>0</v>
      </c>
      <c r="AK1909" s="136">
        <v>0</v>
      </c>
      <c r="AL1909" s="74"/>
      <c r="AM1909" s="133">
        <v>5.4215470000000002E-2</v>
      </c>
      <c r="AN1909" s="340">
        <f t="shared" si="992"/>
        <v>5.4215470000000002E-2</v>
      </c>
      <c r="AP1909" s="133">
        <v>5.1691492999999998E-2</v>
      </c>
      <c r="AQ1909" s="133">
        <v>2.5239764E-3</v>
      </c>
      <c r="AR1909" s="133">
        <v>0</v>
      </c>
      <c r="AS1909" s="134">
        <v>3.0990103999999999E-6</v>
      </c>
      <c r="AT1909" s="135">
        <v>9.3342322100000005E-9</v>
      </c>
      <c r="AU1909" s="135">
        <v>0</v>
      </c>
      <c r="AV1909" s="302">
        <v>2.9139199999999999E-6</v>
      </c>
      <c r="AW1909" s="302">
        <v>8.7920000000000002E-9</v>
      </c>
      <c r="AX1909" s="302">
        <v>2.4020999999999999E-13</v>
      </c>
      <c r="AY1909" s="303">
        <v>0</v>
      </c>
      <c r="AZ1909" s="303">
        <v>0</v>
      </c>
      <c r="BA1909" s="302">
        <v>2.4023999999999999E-9</v>
      </c>
      <c r="BB1909" s="302">
        <v>1.82688E-7</v>
      </c>
      <c r="BC1909" s="302">
        <v>3.4056000000000001E-10</v>
      </c>
      <c r="BD1909" s="302">
        <v>2.0143199999999999E-10</v>
      </c>
      <c r="BE1909" s="303">
        <v>0</v>
      </c>
      <c r="BF1909" s="303">
        <v>0</v>
      </c>
      <c r="BG1909" s="303">
        <v>0</v>
      </c>
      <c r="BH1909" s="303">
        <v>0</v>
      </c>
      <c r="BI1909" s="303">
        <v>0</v>
      </c>
      <c r="BJ1909" s="303">
        <v>0</v>
      </c>
      <c r="BK1909" s="303">
        <v>0</v>
      </c>
      <c r="BL1909" s="303">
        <v>0</v>
      </c>
      <c r="BM1909" s="303">
        <v>0</v>
      </c>
      <c r="BN1909" s="303">
        <v>0</v>
      </c>
      <c r="BO1909" s="303">
        <v>0</v>
      </c>
      <c r="BP1909" s="303">
        <v>0</v>
      </c>
      <c r="BQ1909" s="303">
        <v>0</v>
      </c>
      <c r="BR1909" s="74"/>
      <c r="BS1909" s="144">
        <v>9.7371186000000002E-5</v>
      </c>
      <c r="BT1909" s="144">
        <v>2.1796688999999999E-6</v>
      </c>
      <c r="BU1909" s="144">
        <v>8.7551532000000004E-5</v>
      </c>
      <c r="BV1909" s="136">
        <v>0</v>
      </c>
      <c r="BW1909" s="144">
        <v>6.3569280000000004E-7</v>
      </c>
      <c r="BX1909" s="144">
        <v>1.5552691000000001E-6</v>
      </c>
      <c r="BY1909" s="136">
        <v>0</v>
      </c>
      <c r="BZ1909" s="144">
        <v>2.3605636999999999E-6</v>
      </c>
      <c r="CA1909" s="136">
        <v>0</v>
      </c>
      <c r="CB1909" s="136">
        <v>0</v>
      </c>
      <c r="CC1909" s="136">
        <v>0</v>
      </c>
      <c r="CD1909" s="136">
        <v>0</v>
      </c>
      <c r="CE1909" s="136">
        <v>0</v>
      </c>
      <c r="CF1909" s="144">
        <v>3.0884600999999998E-6</v>
      </c>
      <c r="CG1909" s="136">
        <v>0</v>
      </c>
      <c r="CH1909" s="136">
        <v>0</v>
      </c>
      <c r="CI1909" s="136">
        <v>0</v>
      </c>
      <c r="CK1909" s="244"/>
      <c r="CL1909" s="89" t="s">
        <v>6561</v>
      </c>
    </row>
    <row r="1910" spans="1:90" ht="14.5" customHeight="1">
      <c r="A1910" s="74" t="s">
        <v>6649</v>
      </c>
      <c r="B1910" s="129" t="s">
        <v>6190</v>
      </c>
      <c r="C1910" s="130" t="str">
        <f t="shared" si="990"/>
        <v>F.106.03.117</v>
      </c>
      <c r="D1910" s="131" t="s">
        <v>6605</v>
      </c>
      <c r="E1910" s="129" t="s">
        <v>957</v>
      </c>
      <c r="F1910" s="132" t="s">
        <v>6651</v>
      </c>
      <c r="G1910" s="132">
        <v>0.48439175200000001</v>
      </c>
      <c r="H1910" s="348">
        <f t="shared" si="991"/>
        <v>0.48439175200000001</v>
      </c>
      <c r="I1910" s="74"/>
      <c r="J1910" s="132">
        <v>1.5911999999999999E-2</v>
      </c>
      <c r="K1910" s="132">
        <v>1.8939752000000001E-2</v>
      </c>
      <c r="L1910" s="300">
        <v>0</v>
      </c>
      <c r="M1910" s="132">
        <v>0.44954</v>
      </c>
      <c r="N1910" s="132">
        <v>0</v>
      </c>
      <c r="O1910" s="132">
        <v>1.8939752000000001E-2</v>
      </c>
      <c r="P1910" s="132">
        <v>1.5911999999999999E-2</v>
      </c>
      <c r="Q1910" s="132">
        <v>0</v>
      </c>
      <c r="R1910" s="132">
        <v>0</v>
      </c>
      <c r="S1910" s="132">
        <v>0</v>
      </c>
      <c r="T1910" s="132">
        <v>0</v>
      </c>
      <c r="U1910" s="132">
        <v>0</v>
      </c>
      <c r="V1910" s="132">
        <v>0</v>
      </c>
      <c r="W1910" s="132">
        <v>0</v>
      </c>
      <c r="X1910" s="132">
        <v>0</v>
      </c>
      <c r="Y1910" s="132">
        <v>0</v>
      </c>
      <c r="Z1910" s="132">
        <v>0</v>
      </c>
      <c r="AA1910" s="74"/>
      <c r="AB1910" s="301">
        <v>3.38</v>
      </c>
      <c r="AC1910" s="338">
        <f t="shared" si="988"/>
        <v>3.38</v>
      </c>
      <c r="AD1910" s="74"/>
      <c r="AE1910" s="136">
        <v>0</v>
      </c>
      <c r="AF1910" s="136">
        <v>0</v>
      </c>
      <c r="AG1910" s="136">
        <v>0</v>
      </c>
      <c r="AH1910" s="136">
        <v>0</v>
      </c>
      <c r="AI1910" s="136">
        <v>0</v>
      </c>
      <c r="AJ1910" s="136">
        <v>0</v>
      </c>
      <c r="AK1910" s="136">
        <v>0</v>
      </c>
      <c r="AL1910" s="74"/>
      <c r="AM1910" s="133">
        <v>5.8063154999999998E-2</v>
      </c>
      <c r="AN1910" s="340">
        <f t="shared" si="992"/>
        <v>5.8063154999999998E-2</v>
      </c>
      <c r="AP1910" s="133">
        <v>5.5359685999999998E-2</v>
      </c>
      <c r="AQ1910" s="133">
        <v>2.7034696000000002E-3</v>
      </c>
      <c r="AR1910" s="133">
        <v>0</v>
      </c>
      <c r="AS1910" s="134">
        <v>3.318926E-6</v>
      </c>
      <c r="AT1910" s="135">
        <v>9.9980385699999992E-9</v>
      </c>
      <c r="AU1910" s="135">
        <v>0</v>
      </c>
      <c r="AV1910" s="302">
        <v>3.13664E-6</v>
      </c>
      <c r="AW1910" s="302">
        <v>9.4639999999999996E-9</v>
      </c>
      <c r="AX1910" s="302">
        <v>2.5856999999999998E-13</v>
      </c>
      <c r="AY1910" s="303">
        <v>0</v>
      </c>
      <c r="AZ1910" s="303">
        <v>0</v>
      </c>
      <c r="BA1910" s="302">
        <v>2.3659999999999999E-9</v>
      </c>
      <c r="BB1910" s="302">
        <v>1.7992000000000001E-7</v>
      </c>
      <c r="BC1910" s="302">
        <v>3.354E-10</v>
      </c>
      <c r="BD1910" s="302">
        <v>1.9837999999999999E-10</v>
      </c>
      <c r="BE1910" s="303">
        <v>0</v>
      </c>
      <c r="BF1910" s="303">
        <v>0</v>
      </c>
      <c r="BG1910" s="303">
        <v>0</v>
      </c>
      <c r="BH1910" s="303">
        <v>0</v>
      </c>
      <c r="BI1910" s="303">
        <v>0</v>
      </c>
      <c r="BJ1910" s="303">
        <v>0</v>
      </c>
      <c r="BK1910" s="303">
        <v>0</v>
      </c>
      <c r="BL1910" s="303">
        <v>0</v>
      </c>
      <c r="BM1910" s="303">
        <v>0</v>
      </c>
      <c r="BN1910" s="303">
        <v>0</v>
      </c>
      <c r="BO1910" s="303">
        <v>0</v>
      </c>
      <c r="BP1910" s="303">
        <v>0</v>
      </c>
      <c r="BQ1910" s="303">
        <v>0</v>
      </c>
      <c r="BR1910" s="74"/>
      <c r="BS1910" s="136">
        <v>1.0391424E-4</v>
      </c>
      <c r="BT1910" s="144">
        <v>2.1466436000000001E-6</v>
      </c>
      <c r="BU1910" s="144">
        <v>9.4243369000000002E-5</v>
      </c>
      <c r="BV1910" s="136">
        <v>0</v>
      </c>
      <c r="BW1910" s="144">
        <v>6.2606109000000002E-7</v>
      </c>
      <c r="BX1910" s="144">
        <v>1.5317044E-6</v>
      </c>
      <c r="BY1910" s="136">
        <v>0</v>
      </c>
      <c r="BZ1910" s="144">
        <v>2.3247975999999999E-6</v>
      </c>
      <c r="CA1910" s="136">
        <v>0</v>
      </c>
      <c r="CB1910" s="136">
        <v>0</v>
      </c>
      <c r="CC1910" s="136">
        <v>0</v>
      </c>
      <c r="CD1910" s="136">
        <v>0</v>
      </c>
      <c r="CE1910" s="136">
        <v>0</v>
      </c>
      <c r="CF1910" s="144">
        <v>3.0416652E-6</v>
      </c>
      <c r="CG1910" s="136">
        <v>0</v>
      </c>
      <c r="CH1910" s="136">
        <v>0</v>
      </c>
      <c r="CI1910" s="136">
        <v>0</v>
      </c>
      <c r="CK1910" s="244"/>
      <c r="CL1910" s="89" t="s">
        <v>6561</v>
      </c>
    </row>
    <row r="1911" spans="1:90" ht="14.5" customHeight="1">
      <c r="A1911" s="74" t="s">
        <v>6652</v>
      </c>
      <c r="B1911" s="129" t="s">
        <v>6190</v>
      </c>
      <c r="C1911" s="130" t="str">
        <f t="shared" si="990"/>
        <v>F.106.03.118</v>
      </c>
      <c r="D1911" s="131" t="s">
        <v>6605</v>
      </c>
      <c r="E1911" s="129" t="s">
        <v>957</v>
      </c>
      <c r="F1911" s="132" t="s">
        <v>6465</v>
      </c>
      <c r="G1911" s="132">
        <v>0.1225358532</v>
      </c>
      <c r="H1911" s="348">
        <f t="shared" si="991"/>
        <v>0.1225358532</v>
      </c>
      <c r="I1911" s="74"/>
      <c r="J1911" s="132">
        <v>2.5092000000000001E-3</v>
      </c>
      <c r="K1911" s="132">
        <v>2.9866532000000002E-3</v>
      </c>
      <c r="L1911" s="300">
        <v>0</v>
      </c>
      <c r="M1911" s="132">
        <v>0.11704000000000001</v>
      </c>
      <c r="N1911" s="132">
        <v>0</v>
      </c>
      <c r="O1911" s="132">
        <v>2.9866532000000002E-3</v>
      </c>
      <c r="P1911" s="132">
        <v>2.5092000000000001E-3</v>
      </c>
      <c r="Q1911" s="132">
        <v>0</v>
      </c>
      <c r="R1911" s="132">
        <v>0</v>
      </c>
      <c r="S1911" s="132">
        <v>0</v>
      </c>
      <c r="T1911" s="132">
        <v>0</v>
      </c>
      <c r="U1911" s="132">
        <v>0</v>
      </c>
      <c r="V1911" s="132">
        <v>0</v>
      </c>
      <c r="W1911" s="132">
        <v>0</v>
      </c>
      <c r="X1911" s="132">
        <v>0</v>
      </c>
      <c r="Y1911" s="132">
        <v>0</v>
      </c>
      <c r="Z1911" s="132">
        <v>0</v>
      </c>
      <c r="AA1911" s="74"/>
      <c r="AB1911" s="301">
        <v>0.88</v>
      </c>
      <c r="AC1911" s="338">
        <f t="shared" si="988"/>
        <v>0.88</v>
      </c>
      <c r="AD1911" s="74"/>
      <c r="AE1911" s="136">
        <v>0</v>
      </c>
      <c r="AF1911" s="136">
        <v>0</v>
      </c>
      <c r="AG1911" s="136">
        <v>0</v>
      </c>
      <c r="AH1911" s="136">
        <v>0</v>
      </c>
      <c r="AI1911" s="136">
        <v>0</v>
      </c>
      <c r="AJ1911" s="136">
        <v>0</v>
      </c>
      <c r="AK1911" s="136">
        <v>0</v>
      </c>
      <c r="AL1911" s="74"/>
      <c r="AM1911" s="133">
        <v>1.4790068E-2</v>
      </c>
      <c r="AN1911" s="340">
        <f t="shared" si="992"/>
        <v>1.4790068E-2</v>
      </c>
      <c r="AP1911" s="133">
        <v>1.4101023000000001E-2</v>
      </c>
      <c r="AQ1911" s="133">
        <v>6.8904418000000002E-4</v>
      </c>
      <c r="AR1911" s="133">
        <v>0</v>
      </c>
      <c r="AS1911" s="134">
        <v>8.4538509999999994E-7</v>
      </c>
      <c r="AT1911" s="135">
        <v>2.5482403200000001E-9</v>
      </c>
      <c r="AU1911" s="135">
        <v>0</v>
      </c>
      <c r="AV1911" s="302">
        <v>8.1663999999999999E-7</v>
      </c>
      <c r="AW1911" s="302">
        <v>2.4640000000000002E-9</v>
      </c>
      <c r="AX1911" s="302">
        <v>6.7319999999999997E-14</v>
      </c>
      <c r="AY1911" s="303">
        <v>0</v>
      </c>
      <c r="AZ1911" s="303">
        <v>0</v>
      </c>
      <c r="BA1911" s="302">
        <v>3.7309999999999998E-10</v>
      </c>
      <c r="BB1911" s="302">
        <v>2.8372000000000001E-8</v>
      </c>
      <c r="BC1911" s="302">
        <v>5.2889999999999998E-11</v>
      </c>
      <c r="BD1911" s="302">
        <v>3.1283000000000001E-11</v>
      </c>
      <c r="BE1911" s="303">
        <v>0</v>
      </c>
      <c r="BF1911" s="303">
        <v>0</v>
      </c>
      <c r="BG1911" s="303">
        <v>0</v>
      </c>
      <c r="BH1911" s="303">
        <v>0</v>
      </c>
      <c r="BI1911" s="303">
        <v>0</v>
      </c>
      <c r="BJ1911" s="303">
        <v>0</v>
      </c>
      <c r="BK1911" s="303">
        <v>0</v>
      </c>
      <c r="BL1911" s="303">
        <v>0</v>
      </c>
      <c r="BM1911" s="303">
        <v>0</v>
      </c>
      <c r="BN1911" s="303">
        <v>0</v>
      </c>
      <c r="BO1911" s="303">
        <v>0</v>
      </c>
      <c r="BP1911" s="303">
        <v>0</v>
      </c>
      <c r="BQ1911" s="303">
        <v>0</v>
      </c>
      <c r="BR1911" s="74"/>
      <c r="BS1911" s="144">
        <v>2.6061757000000001E-5</v>
      </c>
      <c r="BT1911" s="144">
        <v>3.3850918000000002E-7</v>
      </c>
      <c r="BU1911" s="144">
        <v>2.4536735000000001E-5</v>
      </c>
      <c r="BV1911" s="136">
        <v>0</v>
      </c>
      <c r="BW1911" s="144">
        <v>9.8725018000000005E-8</v>
      </c>
      <c r="BX1911" s="144">
        <v>2.4153799999999998E-7</v>
      </c>
      <c r="BY1911" s="136">
        <v>0</v>
      </c>
      <c r="BZ1911" s="144">
        <v>3.6660270000000001E-7</v>
      </c>
      <c r="CA1911" s="136">
        <v>0</v>
      </c>
      <c r="CB1911" s="136">
        <v>0</v>
      </c>
      <c r="CC1911" s="136">
        <v>0</v>
      </c>
      <c r="CD1911" s="136">
        <v>0</v>
      </c>
      <c r="CE1911" s="136">
        <v>0</v>
      </c>
      <c r="CF1911" s="144">
        <v>4.7964720999999997E-7</v>
      </c>
      <c r="CG1911" s="136">
        <v>0</v>
      </c>
      <c r="CH1911" s="136">
        <v>0</v>
      </c>
      <c r="CI1911" s="136">
        <v>0</v>
      </c>
      <c r="CK1911" s="244"/>
      <c r="CL1911" s="89" t="s">
        <v>6561</v>
      </c>
    </row>
    <row r="1912" spans="1:90" ht="14.5" customHeight="1">
      <c r="A1912" s="74" t="s">
        <v>6654</v>
      </c>
      <c r="B1912" s="129" t="s">
        <v>6190</v>
      </c>
      <c r="C1912" s="130" t="str">
        <f t="shared" si="990"/>
        <v>F.106.03.119</v>
      </c>
      <c r="D1912" s="131" t="s">
        <v>6605</v>
      </c>
      <c r="E1912" s="129" t="s">
        <v>957</v>
      </c>
      <c r="F1912" s="132" t="s">
        <v>6656</v>
      </c>
      <c r="G1912" s="132">
        <v>0.2432473336</v>
      </c>
      <c r="H1912" s="348">
        <f t="shared" si="991"/>
        <v>0.2432473336</v>
      </c>
      <c r="I1912" s="74"/>
      <c r="J1912" s="132">
        <v>7.2215999999999999E-3</v>
      </c>
      <c r="K1912" s="132">
        <v>8.5957336000000006E-3</v>
      </c>
      <c r="L1912" s="300">
        <v>0</v>
      </c>
      <c r="M1912" s="132">
        <v>0.22742999999999999</v>
      </c>
      <c r="N1912" s="132">
        <v>0</v>
      </c>
      <c r="O1912" s="132">
        <v>8.5957336000000006E-3</v>
      </c>
      <c r="P1912" s="132">
        <v>7.2215999999999999E-3</v>
      </c>
      <c r="Q1912" s="132">
        <v>0</v>
      </c>
      <c r="R1912" s="132">
        <v>0</v>
      </c>
      <c r="S1912" s="132">
        <v>0</v>
      </c>
      <c r="T1912" s="132">
        <v>0</v>
      </c>
      <c r="U1912" s="132">
        <v>0</v>
      </c>
      <c r="V1912" s="132">
        <v>0</v>
      </c>
      <c r="W1912" s="132">
        <v>0</v>
      </c>
      <c r="X1912" s="132">
        <v>0</v>
      </c>
      <c r="Y1912" s="132">
        <v>0</v>
      </c>
      <c r="Z1912" s="132">
        <v>0</v>
      </c>
      <c r="AA1912" s="74"/>
      <c r="AB1912" s="301">
        <v>1.71</v>
      </c>
      <c r="AC1912" s="338">
        <f t="shared" si="988"/>
        <v>1.71</v>
      </c>
      <c r="AD1912" s="74"/>
      <c r="AE1912" s="136">
        <v>0</v>
      </c>
      <c r="AF1912" s="136">
        <v>0</v>
      </c>
      <c r="AG1912" s="136">
        <v>0</v>
      </c>
      <c r="AH1912" s="136">
        <v>0</v>
      </c>
      <c r="AI1912" s="136">
        <v>0</v>
      </c>
      <c r="AJ1912" s="136">
        <v>0</v>
      </c>
      <c r="AK1912" s="136">
        <v>0</v>
      </c>
      <c r="AL1912" s="74"/>
      <c r="AM1912" s="133">
        <v>2.9209308E-2</v>
      </c>
      <c r="AN1912" s="340">
        <f t="shared" si="992"/>
        <v>2.9209308E-2</v>
      </c>
      <c r="AP1912" s="133">
        <v>2.7849090999999999E-2</v>
      </c>
      <c r="AQ1912" s="133">
        <v>1.3602161000000001E-3</v>
      </c>
      <c r="AR1912" s="133">
        <v>0</v>
      </c>
      <c r="AS1912" s="134">
        <v>1.6696098E-6</v>
      </c>
      <c r="AT1912" s="135">
        <v>5.0303848150000002E-9</v>
      </c>
      <c r="AU1912" s="135">
        <v>0</v>
      </c>
      <c r="AV1912" s="302">
        <v>1.5868800000000001E-6</v>
      </c>
      <c r="AW1912" s="302">
        <v>4.7879999999999996E-9</v>
      </c>
      <c r="AX1912" s="302">
        <v>1.3081500000000001E-13</v>
      </c>
      <c r="AY1912" s="303">
        <v>0</v>
      </c>
      <c r="AZ1912" s="303">
        <v>0</v>
      </c>
      <c r="BA1912" s="302">
        <v>1.0738E-9</v>
      </c>
      <c r="BB1912" s="302">
        <v>8.1656E-8</v>
      </c>
      <c r="BC1912" s="302">
        <v>1.5221999999999999E-10</v>
      </c>
      <c r="BD1912" s="302">
        <v>9.0033999999999994E-11</v>
      </c>
      <c r="BE1912" s="303">
        <v>0</v>
      </c>
      <c r="BF1912" s="303">
        <v>0</v>
      </c>
      <c r="BG1912" s="303">
        <v>0</v>
      </c>
      <c r="BH1912" s="303">
        <v>0</v>
      </c>
      <c r="BI1912" s="303">
        <v>0</v>
      </c>
      <c r="BJ1912" s="303">
        <v>0</v>
      </c>
      <c r="BK1912" s="303">
        <v>0</v>
      </c>
      <c r="BL1912" s="303">
        <v>0</v>
      </c>
      <c r="BM1912" s="303">
        <v>0</v>
      </c>
      <c r="BN1912" s="303">
        <v>0</v>
      </c>
      <c r="BO1912" s="303">
        <v>0</v>
      </c>
      <c r="BP1912" s="303">
        <v>0</v>
      </c>
      <c r="BQ1912" s="303">
        <v>0</v>
      </c>
      <c r="BR1912" s="74"/>
      <c r="BS1912" s="144">
        <v>5.2068424999999999E-5</v>
      </c>
      <c r="BT1912" s="144">
        <v>9.7424593999999992E-7</v>
      </c>
      <c r="BU1912" s="144">
        <v>4.7679336999999997E-5</v>
      </c>
      <c r="BV1912" s="136">
        <v>0</v>
      </c>
      <c r="BW1912" s="144">
        <v>2.8413542000000001E-7</v>
      </c>
      <c r="BX1912" s="144">
        <v>6.9515814000000001E-7</v>
      </c>
      <c r="BY1912" s="136">
        <v>0</v>
      </c>
      <c r="BZ1912" s="144">
        <v>1.0551005E-6</v>
      </c>
      <c r="CA1912" s="136">
        <v>0</v>
      </c>
      <c r="CB1912" s="136">
        <v>0</v>
      </c>
      <c r="CC1912" s="136">
        <v>0</v>
      </c>
      <c r="CD1912" s="136">
        <v>0</v>
      </c>
      <c r="CE1912" s="136">
        <v>0</v>
      </c>
      <c r="CF1912" s="144">
        <v>1.3804480999999999E-6</v>
      </c>
      <c r="CG1912" s="136">
        <v>0</v>
      </c>
      <c r="CH1912" s="136">
        <v>0</v>
      </c>
      <c r="CI1912" s="136">
        <v>0</v>
      </c>
      <c r="CK1912" s="244"/>
      <c r="CL1912" s="89" t="s">
        <v>6561</v>
      </c>
    </row>
    <row r="1913" spans="1:90" ht="14.5" customHeight="1">
      <c r="A1913" s="74" t="s">
        <v>6657</v>
      </c>
      <c r="B1913" s="129" t="s">
        <v>6190</v>
      </c>
      <c r="C1913" s="130" t="str">
        <f t="shared" si="990"/>
        <v>F.106.03.120</v>
      </c>
      <c r="D1913" s="131" t="s">
        <v>6605</v>
      </c>
      <c r="E1913" s="129" t="s">
        <v>957</v>
      </c>
      <c r="F1913" s="132" t="s">
        <v>6659</v>
      </c>
      <c r="G1913" s="132">
        <v>0.37626823799999998</v>
      </c>
      <c r="H1913" s="348">
        <f t="shared" si="991"/>
        <v>0.37626823799999998</v>
      </c>
      <c r="I1913" s="74"/>
      <c r="J1913" s="132">
        <v>8.4455999999999993E-3</v>
      </c>
      <c r="K1913" s="132">
        <v>1.0052637999999999E-2</v>
      </c>
      <c r="L1913" s="300">
        <v>0</v>
      </c>
      <c r="M1913" s="132">
        <v>0.35776999999999998</v>
      </c>
      <c r="N1913" s="132">
        <v>0</v>
      </c>
      <c r="O1913" s="132">
        <v>1.0052637999999999E-2</v>
      </c>
      <c r="P1913" s="132">
        <v>8.4455999999999993E-3</v>
      </c>
      <c r="Q1913" s="132">
        <v>0</v>
      </c>
      <c r="R1913" s="132">
        <v>0</v>
      </c>
      <c r="S1913" s="132">
        <v>0</v>
      </c>
      <c r="T1913" s="132">
        <v>0</v>
      </c>
      <c r="U1913" s="132">
        <v>0</v>
      </c>
      <c r="V1913" s="132">
        <v>0</v>
      </c>
      <c r="W1913" s="132">
        <v>0</v>
      </c>
      <c r="X1913" s="132">
        <v>0</v>
      </c>
      <c r="Y1913" s="132">
        <v>0</v>
      </c>
      <c r="Z1913" s="132">
        <v>0</v>
      </c>
      <c r="AA1913" s="74"/>
      <c r="AB1913" s="301">
        <v>2.6899999999999995</v>
      </c>
      <c r="AC1913" s="338">
        <f t="shared" si="988"/>
        <v>2.6899999999999995</v>
      </c>
      <c r="AD1913" s="74"/>
      <c r="AE1913" s="136">
        <v>0</v>
      </c>
      <c r="AF1913" s="136">
        <v>0</v>
      </c>
      <c r="AG1913" s="136">
        <v>0</v>
      </c>
      <c r="AH1913" s="136">
        <v>0</v>
      </c>
      <c r="AI1913" s="136">
        <v>0</v>
      </c>
      <c r="AJ1913" s="136">
        <v>0</v>
      </c>
      <c r="AK1913" s="136">
        <v>0</v>
      </c>
      <c r="AL1913" s="74"/>
      <c r="AM1913" s="133">
        <v>4.5365754000000001E-2</v>
      </c>
      <c r="AN1913" s="340">
        <f t="shared" si="992"/>
        <v>4.5365754000000001E-2</v>
      </c>
      <c r="AP1913" s="133">
        <v>4.3252437999999997E-2</v>
      </c>
      <c r="AQ1913" s="133">
        <v>2.1133164999999998E-3</v>
      </c>
      <c r="AR1913" s="133">
        <v>0</v>
      </c>
      <c r="AS1913" s="134">
        <v>2.5930718E-6</v>
      </c>
      <c r="AT1913" s="135">
        <v>7.8155197849999988E-9</v>
      </c>
      <c r="AU1913" s="135">
        <v>0</v>
      </c>
      <c r="AV1913" s="302">
        <v>2.4963199999999998E-6</v>
      </c>
      <c r="AW1913" s="302">
        <v>7.5319999999999992E-9</v>
      </c>
      <c r="AX1913" s="302">
        <v>2.0578499999999999E-13</v>
      </c>
      <c r="AY1913" s="303">
        <v>0</v>
      </c>
      <c r="AZ1913" s="303">
        <v>0</v>
      </c>
      <c r="BA1913" s="302">
        <v>1.2557999999999999E-9</v>
      </c>
      <c r="BB1913" s="302">
        <v>9.5495999999999997E-8</v>
      </c>
      <c r="BC1913" s="302">
        <v>1.7802E-10</v>
      </c>
      <c r="BD1913" s="302">
        <v>1.05294E-10</v>
      </c>
      <c r="BE1913" s="303">
        <v>0</v>
      </c>
      <c r="BF1913" s="303">
        <v>0</v>
      </c>
      <c r="BG1913" s="303">
        <v>0</v>
      </c>
      <c r="BH1913" s="303">
        <v>0</v>
      </c>
      <c r="BI1913" s="303">
        <v>0</v>
      </c>
      <c r="BJ1913" s="303">
        <v>0</v>
      </c>
      <c r="BK1913" s="303">
        <v>0</v>
      </c>
      <c r="BL1913" s="303">
        <v>0</v>
      </c>
      <c r="BM1913" s="303">
        <v>0</v>
      </c>
      <c r="BN1913" s="303">
        <v>0</v>
      </c>
      <c r="BO1913" s="303">
        <v>0</v>
      </c>
      <c r="BP1913" s="303">
        <v>0</v>
      </c>
      <c r="BQ1913" s="303">
        <v>0</v>
      </c>
      <c r="BR1913" s="74"/>
      <c r="BS1913" s="144">
        <v>8.0137338999999996E-5</v>
      </c>
      <c r="BT1913" s="144">
        <v>1.1393724000000001E-6</v>
      </c>
      <c r="BU1913" s="144">
        <v>7.5004337999999993E-5</v>
      </c>
      <c r="BV1913" s="136">
        <v>0</v>
      </c>
      <c r="BW1913" s="144">
        <v>3.3229395999999998E-7</v>
      </c>
      <c r="BX1913" s="144">
        <v>8.1298154999999998E-7</v>
      </c>
      <c r="BY1913" s="136">
        <v>0</v>
      </c>
      <c r="BZ1913" s="144">
        <v>1.233931E-6</v>
      </c>
      <c r="CA1913" s="136">
        <v>0</v>
      </c>
      <c r="CB1913" s="136">
        <v>0</v>
      </c>
      <c r="CC1913" s="136">
        <v>0</v>
      </c>
      <c r="CD1913" s="136">
        <v>0</v>
      </c>
      <c r="CE1913" s="136">
        <v>0</v>
      </c>
      <c r="CF1913" s="144">
        <v>1.6144223E-6</v>
      </c>
      <c r="CG1913" s="136">
        <v>0</v>
      </c>
      <c r="CH1913" s="136">
        <v>0</v>
      </c>
      <c r="CI1913" s="136">
        <v>0</v>
      </c>
      <c r="CK1913" s="244"/>
      <c r="CL1913" s="89" t="s">
        <v>6561</v>
      </c>
    </row>
    <row r="1914" spans="1:90" ht="14.5" customHeight="1">
      <c r="A1914" s="74" t="s">
        <v>6660</v>
      </c>
      <c r="B1914" s="129" t="s">
        <v>6190</v>
      </c>
      <c r="C1914" s="130" t="str">
        <f t="shared" si="990"/>
        <v>F.106.03.122</v>
      </c>
      <c r="D1914" s="131" t="s">
        <v>6605</v>
      </c>
      <c r="E1914" s="129" t="s">
        <v>957</v>
      </c>
      <c r="F1914" s="132" t="s">
        <v>6662</v>
      </c>
      <c r="G1914" s="132">
        <v>1.0819284527999999</v>
      </c>
      <c r="H1914" s="348">
        <f t="shared" si="991"/>
        <v>1.0819284527999999</v>
      </c>
      <c r="I1914" s="74"/>
      <c r="J1914" s="132">
        <v>0.11477442</v>
      </c>
      <c r="K1914" s="132">
        <v>0.84612403279999993</v>
      </c>
      <c r="L1914" s="300">
        <v>0</v>
      </c>
      <c r="M1914" s="132">
        <v>0.12103</v>
      </c>
      <c r="N1914" s="132">
        <v>0</v>
      </c>
      <c r="O1914" s="132">
        <v>4.6620927999999999E-3</v>
      </c>
      <c r="P1914" s="132">
        <v>3.9167999999999998E-3</v>
      </c>
      <c r="Q1914" s="132">
        <v>0</v>
      </c>
      <c r="R1914" s="132">
        <v>0</v>
      </c>
      <c r="S1914" s="132">
        <v>0.11085762</v>
      </c>
      <c r="T1914" s="132">
        <v>0.84146193999999996</v>
      </c>
      <c r="U1914" s="132">
        <v>0</v>
      </c>
      <c r="V1914" s="132">
        <v>0</v>
      </c>
      <c r="W1914" s="132">
        <v>0</v>
      </c>
      <c r="X1914" s="132">
        <v>0</v>
      </c>
      <c r="Y1914" s="132">
        <v>0</v>
      </c>
      <c r="Z1914" s="132">
        <v>0</v>
      </c>
      <c r="AA1914" s="74"/>
      <c r="AB1914" s="301">
        <v>0.90999999999999992</v>
      </c>
      <c r="AC1914" s="338">
        <f t="shared" si="988"/>
        <v>0.90999999999999992</v>
      </c>
      <c r="AD1914" s="74"/>
      <c r="AE1914" s="136">
        <v>0</v>
      </c>
      <c r="AF1914" s="136">
        <v>0</v>
      </c>
      <c r="AG1914" s="136">
        <v>0</v>
      </c>
      <c r="AH1914" s="136">
        <v>0</v>
      </c>
      <c r="AI1914" s="136">
        <v>0</v>
      </c>
      <c r="AJ1914" s="136">
        <v>0</v>
      </c>
      <c r="AK1914" s="136">
        <v>0</v>
      </c>
      <c r="AL1914" s="74"/>
      <c r="AM1914" s="133">
        <v>1.5558891E-2</v>
      </c>
      <c r="AN1914" s="340">
        <f t="shared" si="992"/>
        <v>1.5558891E-2</v>
      </c>
      <c r="AP1914" s="133">
        <v>1.4834365E-2</v>
      </c>
      <c r="AQ1914" s="133">
        <v>7.2452642000000002E-4</v>
      </c>
      <c r="AR1914" s="133">
        <v>0</v>
      </c>
      <c r="AS1914" s="134">
        <v>8.8935040000000008E-7</v>
      </c>
      <c r="AT1914" s="135">
        <v>2.679461615E-9</v>
      </c>
      <c r="AU1914" s="135">
        <v>0</v>
      </c>
      <c r="AV1914" s="302">
        <v>8.4448E-7</v>
      </c>
      <c r="AW1914" s="302">
        <v>2.5479999999999999E-9</v>
      </c>
      <c r="AX1914" s="302">
        <v>6.9615000000000002E-14</v>
      </c>
      <c r="AY1914" s="303">
        <v>0</v>
      </c>
      <c r="AZ1914" s="303">
        <v>0</v>
      </c>
      <c r="BA1914" s="302">
        <v>5.8239999999999997E-10</v>
      </c>
      <c r="BB1914" s="302">
        <v>4.4287999999999999E-8</v>
      </c>
      <c r="BC1914" s="302">
        <v>8.2559999999999997E-11</v>
      </c>
      <c r="BD1914" s="302">
        <v>4.8831999999999999E-11</v>
      </c>
      <c r="BE1914" s="303">
        <v>0</v>
      </c>
      <c r="BF1914" s="303">
        <v>0</v>
      </c>
      <c r="BG1914" s="303">
        <v>0</v>
      </c>
      <c r="BH1914" s="303">
        <v>0</v>
      </c>
      <c r="BI1914" s="303">
        <v>0</v>
      </c>
      <c r="BJ1914" s="303">
        <v>0</v>
      </c>
      <c r="BK1914" s="303">
        <v>0</v>
      </c>
      <c r="BL1914" s="303">
        <v>0</v>
      </c>
      <c r="BM1914" s="303">
        <v>0</v>
      </c>
      <c r="BN1914" s="303">
        <v>0</v>
      </c>
      <c r="BO1914" s="303">
        <v>0</v>
      </c>
      <c r="BP1914" s="303">
        <v>0</v>
      </c>
      <c r="BQ1914" s="303">
        <v>0</v>
      </c>
      <c r="BR1914" s="74"/>
      <c r="BS1914" s="136">
        <v>1.9967501E-4</v>
      </c>
      <c r="BT1914" s="144">
        <v>5.2840457999999998E-7</v>
      </c>
      <c r="BU1914" s="144">
        <v>2.5373215000000001E-5</v>
      </c>
      <c r="BV1914" s="144">
        <v>9.8566147E-5</v>
      </c>
      <c r="BW1914" s="144">
        <v>1.5410734000000001E-7</v>
      </c>
      <c r="BX1914" s="144">
        <v>3.7703491999999999E-7</v>
      </c>
      <c r="BY1914" s="136">
        <v>0</v>
      </c>
      <c r="BZ1914" s="144">
        <v>5.7225786999999997E-7</v>
      </c>
      <c r="CA1914" s="136">
        <v>0</v>
      </c>
      <c r="CB1914" s="144">
        <v>7.3355129000000004E-5</v>
      </c>
      <c r="CC1914" s="136">
        <v>0</v>
      </c>
      <c r="CD1914" s="136">
        <v>0</v>
      </c>
      <c r="CE1914" s="136">
        <v>0</v>
      </c>
      <c r="CF1914" s="144">
        <v>7.4871758999999999E-7</v>
      </c>
      <c r="CG1914" s="136">
        <v>0</v>
      </c>
      <c r="CH1914" s="136">
        <v>0</v>
      </c>
      <c r="CI1914" s="136">
        <v>0</v>
      </c>
      <c r="CK1914" s="244"/>
      <c r="CL1914" s="89" t="s">
        <v>6561</v>
      </c>
    </row>
    <row r="1915" spans="1:90" ht="14.5" customHeight="1">
      <c r="A1915" s="74" t="s">
        <v>6663</v>
      </c>
      <c r="B1915" s="129" t="s">
        <v>6190</v>
      </c>
      <c r="C1915" s="130" t="str">
        <f t="shared" si="990"/>
        <v>F.106.03.123</v>
      </c>
      <c r="D1915" s="131" t="s">
        <v>6605</v>
      </c>
      <c r="E1915" s="129" t="s">
        <v>957</v>
      </c>
      <c r="F1915" s="132" t="s">
        <v>6665</v>
      </c>
      <c r="G1915" s="132">
        <v>1.4074745999999999E-2</v>
      </c>
      <c r="H1915" s="348">
        <f t="shared" si="991"/>
        <v>1.4074745999999999E-2</v>
      </c>
      <c r="I1915" s="74"/>
      <c r="J1915" s="132">
        <v>6.4260000000000003E-3</v>
      </c>
      <c r="K1915" s="132">
        <v>7.6487459999999997E-3</v>
      </c>
      <c r="L1915" s="300">
        <v>0</v>
      </c>
      <c r="M1915" s="132">
        <v>0</v>
      </c>
      <c r="N1915" s="132">
        <v>0</v>
      </c>
      <c r="O1915" s="132">
        <v>7.6487459999999997E-3</v>
      </c>
      <c r="P1915" s="132">
        <v>6.4260000000000003E-3</v>
      </c>
      <c r="Q1915" s="132">
        <v>0</v>
      </c>
      <c r="R1915" s="132">
        <v>0</v>
      </c>
      <c r="S1915" s="132">
        <v>0</v>
      </c>
      <c r="T1915" s="132">
        <v>0</v>
      </c>
      <c r="U1915" s="132">
        <v>0</v>
      </c>
      <c r="V1915" s="132">
        <v>0</v>
      </c>
      <c r="W1915" s="132">
        <v>0</v>
      </c>
      <c r="X1915" s="132">
        <v>0</v>
      </c>
      <c r="Y1915" s="132">
        <v>0</v>
      </c>
      <c r="Z1915" s="132">
        <v>0</v>
      </c>
      <c r="AA1915" s="74"/>
      <c r="AB1915" s="301">
        <v>0</v>
      </c>
      <c r="AC1915" s="338">
        <f t="shared" si="988"/>
        <v>0</v>
      </c>
      <c r="AD1915" s="74"/>
      <c r="AE1915" s="136">
        <v>0</v>
      </c>
      <c r="AF1915" s="136">
        <v>0</v>
      </c>
      <c r="AG1915" s="136">
        <v>0</v>
      </c>
      <c r="AH1915" s="136">
        <v>0</v>
      </c>
      <c r="AI1915" s="136">
        <v>0</v>
      </c>
      <c r="AJ1915" s="136">
        <v>0</v>
      </c>
      <c r="AK1915" s="136">
        <v>0</v>
      </c>
      <c r="AL1915" s="74"/>
      <c r="AM1915" s="133">
        <v>1.2861953000000001E-3</v>
      </c>
      <c r="AN1915" s="340">
        <f t="shared" si="992"/>
        <v>1.2861953000000001E-3</v>
      </c>
      <c r="AP1915" s="133">
        <v>1.2279064999999999E-3</v>
      </c>
      <c r="AQ1915" s="145">
        <v>5.8288775999999998E-5</v>
      </c>
      <c r="AR1915" s="133">
        <v>0</v>
      </c>
      <c r="AS1915" s="134">
        <v>7.3615500000000002E-8</v>
      </c>
      <c r="AT1915" s="135">
        <v>2.1556500000000002E-10</v>
      </c>
      <c r="AU1915" s="135">
        <v>0</v>
      </c>
      <c r="AV1915" s="303">
        <v>0</v>
      </c>
      <c r="AW1915" s="303">
        <v>0</v>
      </c>
      <c r="AX1915" s="303">
        <v>0</v>
      </c>
      <c r="AY1915" s="303">
        <v>0</v>
      </c>
      <c r="AZ1915" s="303">
        <v>0</v>
      </c>
      <c r="BA1915" s="302">
        <v>9.5550000000000006E-10</v>
      </c>
      <c r="BB1915" s="302">
        <v>7.2660000000000003E-8</v>
      </c>
      <c r="BC1915" s="302">
        <v>1.3545000000000001E-10</v>
      </c>
      <c r="BD1915" s="302">
        <v>8.0114999999999999E-11</v>
      </c>
      <c r="BE1915" s="303">
        <v>0</v>
      </c>
      <c r="BF1915" s="303">
        <v>0</v>
      </c>
      <c r="BG1915" s="303">
        <v>0</v>
      </c>
      <c r="BH1915" s="303">
        <v>0</v>
      </c>
      <c r="BI1915" s="303">
        <v>0</v>
      </c>
      <c r="BJ1915" s="303">
        <v>0</v>
      </c>
      <c r="BK1915" s="303">
        <v>0</v>
      </c>
      <c r="BL1915" s="303">
        <v>0</v>
      </c>
      <c r="BM1915" s="303">
        <v>0</v>
      </c>
      <c r="BN1915" s="303">
        <v>0</v>
      </c>
      <c r="BO1915" s="303">
        <v>0</v>
      </c>
      <c r="BP1915" s="303">
        <v>0</v>
      </c>
      <c r="BQ1915" s="303">
        <v>0</v>
      </c>
      <c r="BR1915" s="74"/>
      <c r="BS1915" s="144">
        <v>3.9055444000000003E-6</v>
      </c>
      <c r="BT1915" s="144">
        <v>8.6691375999999995E-7</v>
      </c>
      <c r="BU1915" s="136">
        <v>0</v>
      </c>
      <c r="BV1915" s="136">
        <v>0</v>
      </c>
      <c r="BW1915" s="144">
        <v>2.5283236000000001E-7</v>
      </c>
      <c r="BX1915" s="144">
        <v>6.1857292000000002E-7</v>
      </c>
      <c r="BY1915" s="136">
        <v>0</v>
      </c>
      <c r="BZ1915" s="144">
        <v>9.3886057000000003E-7</v>
      </c>
      <c r="CA1915" s="136">
        <v>0</v>
      </c>
      <c r="CB1915" s="136">
        <v>0</v>
      </c>
      <c r="CC1915" s="136">
        <v>0</v>
      </c>
      <c r="CD1915" s="136">
        <v>0</v>
      </c>
      <c r="CE1915" s="136">
        <v>0</v>
      </c>
      <c r="CF1915" s="144">
        <v>1.2283648E-6</v>
      </c>
      <c r="CG1915" s="136">
        <v>0</v>
      </c>
      <c r="CH1915" s="136">
        <v>0</v>
      </c>
      <c r="CI1915" s="136">
        <v>0</v>
      </c>
      <c r="CK1915" s="244"/>
      <c r="CL1915" s="89" t="s">
        <v>6561</v>
      </c>
    </row>
    <row r="1916" spans="1:90" ht="14.5" customHeight="1">
      <c r="A1916" s="74" t="s">
        <v>6666</v>
      </c>
      <c r="B1916" s="129" t="s">
        <v>6190</v>
      </c>
      <c r="C1916" s="130" t="str">
        <f t="shared" si="990"/>
        <v>F.106.03.124</v>
      </c>
      <c r="D1916" s="131" t="s">
        <v>6605</v>
      </c>
      <c r="E1916" s="129" t="s">
        <v>957</v>
      </c>
      <c r="F1916" s="132" t="s">
        <v>6668</v>
      </c>
      <c r="G1916" s="132">
        <v>1.5951378799999999E-2</v>
      </c>
      <c r="H1916" s="348">
        <f t="shared" si="991"/>
        <v>1.5951378799999999E-2</v>
      </c>
      <c r="I1916" s="74"/>
      <c r="J1916" s="132">
        <v>7.2827999999999999E-3</v>
      </c>
      <c r="K1916" s="132">
        <v>8.6685788E-3</v>
      </c>
      <c r="L1916" s="300">
        <v>0</v>
      </c>
      <c r="M1916" s="132">
        <v>0</v>
      </c>
      <c r="N1916" s="132">
        <v>0</v>
      </c>
      <c r="O1916" s="132">
        <v>8.6685788E-3</v>
      </c>
      <c r="P1916" s="132">
        <v>7.2827999999999999E-3</v>
      </c>
      <c r="Q1916" s="132">
        <v>0</v>
      </c>
      <c r="R1916" s="132">
        <v>0</v>
      </c>
      <c r="S1916" s="132">
        <v>0</v>
      </c>
      <c r="T1916" s="132">
        <v>0</v>
      </c>
      <c r="U1916" s="132">
        <v>0</v>
      </c>
      <c r="V1916" s="132">
        <v>0</v>
      </c>
      <c r="W1916" s="132">
        <v>0</v>
      </c>
      <c r="X1916" s="132">
        <v>0</v>
      </c>
      <c r="Y1916" s="132">
        <v>0</v>
      </c>
      <c r="Z1916" s="132">
        <v>0</v>
      </c>
      <c r="AA1916" s="74"/>
      <c r="AB1916" s="301">
        <v>0</v>
      </c>
      <c r="AC1916" s="338">
        <f t="shared" si="988"/>
        <v>0</v>
      </c>
      <c r="AD1916" s="74"/>
      <c r="AE1916" s="136">
        <v>0</v>
      </c>
      <c r="AF1916" s="136">
        <v>0</v>
      </c>
      <c r="AG1916" s="136">
        <v>0</v>
      </c>
      <c r="AH1916" s="136">
        <v>0</v>
      </c>
      <c r="AI1916" s="136">
        <v>0</v>
      </c>
      <c r="AJ1916" s="136">
        <v>0</v>
      </c>
      <c r="AK1916" s="136">
        <v>0</v>
      </c>
      <c r="AL1916" s="74"/>
      <c r="AM1916" s="133">
        <v>1.457688E-3</v>
      </c>
      <c r="AN1916" s="340">
        <f t="shared" si="992"/>
        <v>1.457688E-3</v>
      </c>
      <c r="AP1916" s="133">
        <v>1.3916274E-3</v>
      </c>
      <c r="AQ1916" s="145">
        <v>6.6060613000000005E-5</v>
      </c>
      <c r="AR1916" s="133">
        <v>0</v>
      </c>
      <c r="AS1916" s="134">
        <v>8.3430900000000009E-8</v>
      </c>
      <c r="AT1916" s="135">
        <v>2.4430699999999998E-10</v>
      </c>
      <c r="AU1916" s="135">
        <v>0</v>
      </c>
      <c r="AV1916" s="303">
        <v>0</v>
      </c>
      <c r="AW1916" s="303">
        <v>0</v>
      </c>
      <c r="AX1916" s="303">
        <v>0</v>
      </c>
      <c r="AY1916" s="303">
        <v>0</v>
      </c>
      <c r="AZ1916" s="303">
        <v>0</v>
      </c>
      <c r="BA1916" s="302">
        <v>1.0829000000000001E-9</v>
      </c>
      <c r="BB1916" s="302">
        <v>8.2348000000000004E-8</v>
      </c>
      <c r="BC1916" s="302">
        <v>1.5351E-10</v>
      </c>
      <c r="BD1916" s="302">
        <v>9.0796999999999999E-11</v>
      </c>
      <c r="BE1916" s="303">
        <v>0</v>
      </c>
      <c r="BF1916" s="303">
        <v>0</v>
      </c>
      <c r="BG1916" s="303">
        <v>0</v>
      </c>
      <c r="BH1916" s="303">
        <v>0</v>
      </c>
      <c r="BI1916" s="303">
        <v>0</v>
      </c>
      <c r="BJ1916" s="303">
        <v>0</v>
      </c>
      <c r="BK1916" s="303">
        <v>0</v>
      </c>
      <c r="BL1916" s="303">
        <v>0</v>
      </c>
      <c r="BM1916" s="303">
        <v>0</v>
      </c>
      <c r="BN1916" s="303">
        <v>0</v>
      </c>
      <c r="BO1916" s="303">
        <v>0</v>
      </c>
      <c r="BP1916" s="303">
        <v>0</v>
      </c>
      <c r="BQ1916" s="303">
        <v>0</v>
      </c>
      <c r="BR1916" s="74"/>
      <c r="BS1916" s="144">
        <v>4.4262837E-6</v>
      </c>
      <c r="BT1916" s="144">
        <v>9.8250226000000006E-7</v>
      </c>
      <c r="BU1916" s="136">
        <v>0</v>
      </c>
      <c r="BV1916" s="136">
        <v>0</v>
      </c>
      <c r="BW1916" s="144">
        <v>2.8654334000000002E-7</v>
      </c>
      <c r="BX1916" s="144">
        <v>7.0104930999999998E-7</v>
      </c>
      <c r="BY1916" s="136">
        <v>0</v>
      </c>
      <c r="BZ1916" s="144">
        <v>1.064042E-6</v>
      </c>
      <c r="CA1916" s="136">
        <v>0</v>
      </c>
      <c r="CB1916" s="136">
        <v>0</v>
      </c>
      <c r="CC1916" s="136">
        <v>0</v>
      </c>
      <c r="CD1916" s="136">
        <v>0</v>
      </c>
      <c r="CE1916" s="136">
        <v>0</v>
      </c>
      <c r="CF1916" s="144">
        <v>1.3921467999999999E-6</v>
      </c>
      <c r="CG1916" s="136">
        <v>0</v>
      </c>
      <c r="CH1916" s="136">
        <v>0</v>
      </c>
      <c r="CI1916" s="136">
        <v>0</v>
      </c>
      <c r="CK1916" s="244"/>
      <c r="CL1916" s="89" t="s">
        <v>6561</v>
      </c>
    </row>
    <row r="1917" spans="1:90" ht="14.5" customHeight="1">
      <c r="A1917" s="74" t="s">
        <v>6669</v>
      </c>
      <c r="B1917" s="129" t="s">
        <v>6190</v>
      </c>
      <c r="C1917" s="130" t="str">
        <f t="shared" si="990"/>
        <v>F.106.03.125</v>
      </c>
      <c r="D1917" s="131" t="s">
        <v>6605</v>
      </c>
      <c r="E1917" s="129" t="s">
        <v>957</v>
      </c>
      <c r="F1917" s="132" t="s">
        <v>6671</v>
      </c>
      <c r="G1917" s="132">
        <v>1.5951378799999999E-2</v>
      </c>
      <c r="H1917" s="348">
        <f t="shared" si="991"/>
        <v>1.5951378799999999E-2</v>
      </c>
      <c r="I1917" s="74"/>
      <c r="J1917" s="132">
        <v>7.2827999999999999E-3</v>
      </c>
      <c r="K1917" s="132">
        <v>8.6685788E-3</v>
      </c>
      <c r="L1917" s="300">
        <v>0</v>
      </c>
      <c r="M1917" s="132">
        <v>0</v>
      </c>
      <c r="N1917" s="132">
        <v>0</v>
      </c>
      <c r="O1917" s="132">
        <v>8.6685788E-3</v>
      </c>
      <c r="P1917" s="132">
        <v>7.2827999999999999E-3</v>
      </c>
      <c r="Q1917" s="132">
        <v>0</v>
      </c>
      <c r="R1917" s="132">
        <v>0</v>
      </c>
      <c r="S1917" s="132">
        <v>0</v>
      </c>
      <c r="T1917" s="132">
        <v>0</v>
      </c>
      <c r="U1917" s="132">
        <v>0</v>
      </c>
      <c r="V1917" s="132">
        <v>0</v>
      </c>
      <c r="W1917" s="132">
        <v>0</v>
      </c>
      <c r="X1917" s="132">
        <v>0</v>
      </c>
      <c r="Y1917" s="132">
        <v>0</v>
      </c>
      <c r="Z1917" s="132">
        <v>0</v>
      </c>
      <c r="AA1917" s="74"/>
      <c r="AB1917" s="301">
        <v>0</v>
      </c>
      <c r="AC1917" s="338">
        <f t="shared" si="988"/>
        <v>0</v>
      </c>
      <c r="AD1917" s="74"/>
      <c r="AE1917" s="136">
        <v>0</v>
      </c>
      <c r="AF1917" s="136">
        <v>0</v>
      </c>
      <c r="AG1917" s="136">
        <v>0</v>
      </c>
      <c r="AH1917" s="136">
        <v>0</v>
      </c>
      <c r="AI1917" s="136">
        <v>0</v>
      </c>
      <c r="AJ1917" s="136">
        <v>0</v>
      </c>
      <c r="AK1917" s="136">
        <v>0</v>
      </c>
      <c r="AL1917" s="74"/>
      <c r="AM1917" s="133">
        <v>1.457688E-3</v>
      </c>
      <c r="AN1917" s="340">
        <f t="shared" si="992"/>
        <v>1.457688E-3</v>
      </c>
      <c r="AP1917" s="133">
        <v>1.3916274E-3</v>
      </c>
      <c r="AQ1917" s="145">
        <v>6.6060613000000005E-5</v>
      </c>
      <c r="AR1917" s="133">
        <v>0</v>
      </c>
      <c r="AS1917" s="134">
        <v>8.3430900000000009E-8</v>
      </c>
      <c r="AT1917" s="135">
        <v>2.4430699999999998E-10</v>
      </c>
      <c r="AU1917" s="135">
        <v>0</v>
      </c>
      <c r="AV1917" s="303">
        <v>0</v>
      </c>
      <c r="AW1917" s="303">
        <v>0</v>
      </c>
      <c r="AX1917" s="303">
        <v>0</v>
      </c>
      <c r="AY1917" s="303">
        <v>0</v>
      </c>
      <c r="AZ1917" s="303">
        <v>0</v>
      </c>
      <c r="BA1917" s="302">
        <v>1.0829000000000001E-9</v>
      </c>
      <c r="BB1917" s="302">
        <v>8.2348000000000004E-8</v>
      </c>
      <c r="BC1917" s="302">
        <v>1.5351E-10</v>
      </c>
      <c r="BD1917" s="302">
        <v>9.0796999999999999E-11</v>
      </c>
      <c r="BE1917" s="303">
        <v>0</v>
      </c>
      <c r="BF1917" s="303">
        <v>0</v>
      </c>
      <c r="BG1917" s="303">
        <v>0</v>
      </c>
      <c r="BH1917" s="303">
        <v>0</v>
      </c>
      <c r="BI1917" s="303">
        <v>0</v>
      </c>
      <c r="BJ1917" s="303">
        <v>0</v>
      </c>
      <c r="BK1917" s="303">
        <v>0</v>
      </c>
      <c r="BL1917" s="303">
        <v>0</v>
      </c>
      <c r="BM1917" s="303">
        <v>0</v>
      </c>
      <c r="BN1917" s="303">
        <v>0</v>
      </c>
      <c r="BO1917" s="303">
        <v>0</v>
      </c>
      <c r="BP1917" s="303">
        <v>0</v>
      </c>
      <c r="BQ1917" s="303">
        <v>0</v>
      </c>
      <c r="BR1917" s="74"/>
      <c r="BS1917" s="144">
        <v>4.4262837E-6</v>
      </c>
      <c r="BT1917" s="144">
        <v>9.8250226000000006E-7</v>
      </c>
      <c r="BU1917" s="136">
        <v>0</v>
      </c>
      <c r="BV1917" s="136">
        <v>0</v>
      </c>
      <c r="BW1917" s="144">
        <v>2.8654334000000002E-7</v>
      </c>
      <c r="BX1917" s="144">
        <v>7.0104930999999998E-7</v>
      </c>
      <c r="BY1917" s="136">
        <v>0</v>
      </c>
      <c r="BZ1917" s="144">
        <v>1.064042E-6</v>
      </c>
      <c r="CA1917" s="136">
        <v>0</v>
      </c>
      <c r="CB1917" s="136">
        <v>0</v>
      </c>
      <c r="CC1917" s="136">
        <v>0</v>
      </c>
      <c r="CD1917" s="136">
        <v>0</v>
      </c>
      <c r="CE1917" s="136">
        <v>0</v>
      </c>
      <c r="CF1917" s="144">
        <v>1.3921467999999999E-6</v>
      </c>
      <c r="CG1917" s="136">
        <v>0</v>
      </c>
      <c r="CH1917" s="136">
        <v>0</v>
      </c>
      <c r="CI1917" s="136">
        <v>0</v>
      </c>
      <c r="CK1917" s="244"/>
      <c r="CL1917" s="89" t="s">
        <v>6561</v>
      </c>
    </row>
    <row r="1918" spans="1:90" ht="14.5" customHeight="1">
      <c r="A1918" s="74" t="s">
        <v>6672</v>
      </c>
      <c r="B1918" s="129" t="s">
        <v>6190</v>
      </c>
      <c r="C1918" s="130" t="str">
        <f t="shared" si="990"/>
        <v>F.106.03.126</v>
      </c>
      <c r="D1918" s="131" t="s">
        <v>6605</v>
      </c>
      <c r="E1918" s="129" t="s">
        <v>957</v>
      </c>
      <c r="F1918" s="132" t="s">
        <v>6674</v>
      </c>
      <c r="G1918" s="132">
        <v>1.5951378799999999E-2</v>
      </c>
      <c r="H1918" s="348">
        <f t="shared" si="991"/>
        <v>1.5951378799999999E-2</v>
      </c>
      <c r="I1918" s="74"/>
      <c r="J1918" s="132">
        <v>7.2827999999999999E-3</v>
      </c>
      <c r="K1918" s="132">
        <v>8.6685788E-3</v>
      </c>
      <c r="L1918" s="300">
        <v>0</v>
      </c>
      <c r="M1918" s="132">
        <v>0</v>
      </c>
      <c r="N1918" s="132">
        <v>0</v>
      </c>
      <c r="O1918" s="132">
        <v>8.6685788E-3</v>
      </c>
      <c r="P1918" s="132">
        <v>7.2827999999999999E-3</v>
      </c>
      <c r="Q1918" s="132">
        <v>0</v>
      </c>
      <c r="R1918" s="132">
        <v>0</v>
      </c>
      <c r="S1918" s="132">
        <v>0</v>
      </c>
      <c r="T1918" s="132">
        <v>0</v>
      </c>
      <c r="U1918" s="132">
        <v>0</v>
      </c>
      <c r="V1918" s="132">
        <v>0</v>
      </c>
      <c r="W1918" s="132">
        <v>0</v>
      </c>
      <c r="X1918" s="132">
        <v>0</v>
      </c>
      <c r="Y1918" s="132">
        <v>0</v>
      </c>
      <c r="Z1918" s="132">
        <v>0</v>
      </c>
      <c r="AA1918" s="74"/>
      <c r="AB1918" s="301">
        <v>0</v>
      </c>
      <c r="AC1918" s="338">
        <f t="shared" si="988"/>
        <v>0</v>
      </c>
      <c r="AD1918" s="74"/>
      <c r="AE1918" s="136">
        <v>0</v>
      </c>
      <c r="AF1918" s="136">
        <v>0</v>
      </c>
      <c r="AG1918" s="136">
        <v>0</v>
      </c>
      <c r="AH1918" s="136">
        <v>0</v>
      </c>
      <c r="AI1918" s="136">
        <v>0</v>
      </c>
      <c r="AJ1918" s="136">
        <v>0</v>
      </c>
      <c r="AK1918" s="136">
        <v>0</v>
      </c>
      <c r="AL1918" s="74"/>
      <c r="AM1918" s="133">
        <v>1.457688E-3</v>
      </c>
      <c r="AN1918" s="340">
        <f t="shared" si="992"/>
        <v>1.457688E-3</v>
      </c>
      <c r="AP1918" s="133">
        <v>1.3916274E-3</v>
      </c>
      <c r="AQ1918" s="145">
        <v>6.6060613000000005E-5</v>
      </c>
      <c r="AR1918" s="133">
        <v>0</v>
      </c>
      <c r="AS1918" s="134">
        <v>8.3430900000000009E-8</v>
      </c>
      <c r="AT1918" s="135">
        <v>2.4430699999999998E-10</v>
      </c>
      <c r="AU1918" s="135">
        <v>0</v>
      </c>
      <c r="AV1918" s="303">
        <v>0</v>
      </c>
      <c r="AW1918" s="303">
        <v>0</v>
      </c>
      <c r="AX1918" s="303">
        <v>0</v>
      </c>
      <c r="AY1918" s="303">
        <v>0</v>
      </c>
      <c r="AZ1918" s="303">
        <v>0</v>
      </c>
      <c r="BA1918" s="302">
        <v>1.0829000000000001E-9</v>
      </c>
      <c r="BB1918" s="302">
        <v>8.2348000000000004E-8</v>
      </c>
      <c r="BC1918" s="302">
        <v>1.5351E-10</v>
      </c>
      <c r="BD1918" s="302">
        <v>9.0796999999999999E-11</v>
      </c>
      <c r="BE1918" s="303">
        <v>0</v>
      </c>
      <c r="BF1918" s="303">
        <v>0</v>
      </c>
      <c r="BG1918" s="303">
        <v>0</v>
      </c>
      <c r="BH1918" s="303">
        <v>0</v>
      </c>
      <c r="BI1918" s="303">
        <v>0</v>
      </c>
      <c r="BJ1918" s="303">
        <v>0</v>
      </c>
      <c r="BK1918" s="303">
        <v>0</v>
      </c>
      <c r="BL1918" s="303">
        <v>0</v>
      </c>
      <c r="BM1918" s="303">
        <v>0</v>
      </c>
      <c r="BN1918" s="303">
        <v>0</v>
      </c>
      <c r="BO1918" s="303">
        <v>0</v>
      </c>
      <c r="BP1918" s="303">
        <v>0</v>
      </c>
      <c r="BQ1918" s="303">
        <v>0</v>
      </c>
      <c r="BR1918" s="74"/>
      <c r="BS1918" s="144">
        <v>4.4262837E-6</v>
      </c>
      <c r="BT1918" s="144">
        <v>9.8250226000000006E-7</v>
      </c>
      <c r="BU1918" s="136">
        <v>0</v>
      </c>
      <c r="BV1918" s="136">
        <v>0</v>
      </c>
      <c r="BW1918" s="144">
        <v>2.8654334000000002E-7</v>
      </c>
      <c r="BX1918" s="144">
        <v>7.0104930999999998E-7</v>
      </c>
      <c r="BY1918" s="136">
        <v>0</v>
      </c>
      <c r="BZ1918" s="144">
        <v>1.064042E-6</v>
      </c>
      <c r="CA1918" s="136">
        <v>0</v>
      </c>
      <c r="CB1918" s="136">
        <v>0</v>
      </c>
      <c r="CC1918" s="136">
        <v>0</v>
      </c>
      <c r="CD1918" s="136">
        <v>0</v>
      </c>
      <c r="CE1918" s="136">
        <v>0</v>
      </c>
      <c r="CF1918" s="144">
        <v>1.3921467999999999E-6</v>
      </c>
      <c r="CG1918" s="136">
        <v>0</v>
      </c>
      <c r="CH1918" s="136">
        <v>0</v>
      </c>
      <c r="CI1918" s="136">
        <v>0</v>
      </c>
      <c r="CK1918" s="244"/>
      <c r="CL1918" s="89" t="s">
        <v>6561</v>
      </c>
    </row>
    <row r="1919" spans="1:90" ht="14.5" customHeight="1">
      <c r="B1919" s="129" t="s">
        <v>6190</v>
      </c>
      <c r="C1919" s="127" t="s">
        <v>6675</v>
      </c>
      <c r="D1919" s="127" t="s">
        <v>6676</v>
      </c>
      <c r="G1919" s="74"/>
      <c r="H1919" s="74"/>
      <c r="I1919" s="74"/>
      <c r="J1919" s="74"/>
      <c r="K1919" s="74"/>
      <c r="L1919" s="74"/>
      <c r="M1919" s="74"/>
      <c r="N1919" s="74"/>
      <c r="O1919" s="74"/>
      <c r="P1919" s="74"/>
      <c r="Q1919" s="74"/>
      <c r="R1919" s="74"/>
      <c r="S1919" s="74"/>
      <c r="T1919" s="74"/>
      <c r="U1919" s="74"/>
      <c r="V1919" s="74"/>
      <c r="W1919" s="74"/>
      <c r="X1919" s="74"/>
      <c r="Y1919" s="74"/>
      <c r="Z1919" s="74"/>
      <c r="AA1919" s="74"/>
      <c r="AB1919" s="74"/>
      <c r="AC1919" s="74"/>
      <c r="AD1919" s="74"/>
      <c r="AE1919" s="74"/>
      <c r="AF1919" s="74"/>
      <c r="AG1919" s="74"/>
      <c r="AH1919" s="74"/>
      <c r="AI1919" s="74"/>
      <c r="AJ1919" s="74"/>
      <c r="AK1919" s="74"/>
      <c r="AL1919" s="74"/>
      <c r="AM1919" s="74"/>
      <c r="AN1919" s="74"/>
      <c r="AP1919" s="74"/>
      <c r="AQ1919" s="74"/>
      <c r="AR1919" s="74"/>
      <c r="AS1919" s="74"/>
      <c r="AT1919" s="74"/>
      <c r="AU1919" s="74"/>
      <c r="AV1919" s="74"/>
      <c r="AW1919" s="74"/>
      <c r="AX1919" s="74"/>
      <c r="AY1919" s="74"/>
      <c r="AZ1919" s="74"/>
      <c r="BA1919" s="74"/>
      <c r="BB1919" s="74"/>
      <c r="BC1919" s="74"/>
      <c r="BD1919" s="74"/>
      <c r="BE1919" s="74"/>
      <c r="BF1919" s="74"/>
      <c r="BG1919" s="74"/>
      <c r="BH1919" s="74"/>
      <c r="BI1919" s="74"/>
      <c r="BJ1919" s="74"/>
      <c r="BK1919" s="74"/>
      <c r="BL1919" s="74"/>
      <c r="BM1919" s="74"/>
      <c r="BN1919" s="74"/>
      <c r="BO1919" s="74"/>
      <c r="BP1919" s="74"/>
      <c r="BQ1919" s="74"/>
      <c r="BR1919" s="74"/>
      <c r="BS1919" s="74"/>
      <c r="BT1919" s="74"/>
      <c r="BU1919" s="74"/>
      <c r="BV1919" s="74"/>
      <c r="BW1919" s="74"/>
      <c r="BX1919" s="74"/>
      <c r="BY1919" s="74"/>
      <c r="BZ1919" s="74"/>
      <c r="CA1919" s="74"/>
      <c r="CB1919" s="74"/>
      <c r="CC1919" s="74"/>
      <c r="CD1919" s="74"/>
      <c r="CE1919" s="74"/>
      <c r="CF1919" s="74"/>
      <c r="CG1919" s="74"/>
      <c r="CH1919" s="74"/>
      <c r="CI1919" s="74"/>
      <c r="CJ1919" s="124"/>
      <c r="CK1919" s="245"/>
      <c r="CL1919" s="89"/>
    </row>
    <row r="1920" spans="1:90" ht="14.5" customHeight="1">
      <c r="A1920" s="74" t="s">
        <v>6677</v>
      </c>
      <c r="B1920" s="129" t="s">
        <v>6190</v>
      </c>
      <c r="C1920" s="130" t="str">
        <f>MID(A1920,1,12)</f>
        <v>F.106.04.101</v>
      </c>
      <c r="D1920" s="131" t="s">
        <v>6679</v>
      </c>
      <c r="E1920" s="129" t="s">
        <v>957</v>
      </c>
      <c r="F1920" s="132" t="s">
        <v>6680</v>
      </c>
      <c r="G1920" s="132">
        <v>0.38883713000000003</v>
      </c>
      <c r="H1920" s="348">
        <f t="shared" ref="H1920:H1922" si="993">G1920</f>
        <v>0.38883713000000003</v>
      </c>
      <c r="I1920" s="74"/>
      <c r="J1920" s="132">
        <v>1.2362400000000001E-2</v>
      </c>
      <c r="K1920" s="132">
        <v>1.4714730000000001E-2</v>
      </c>
      <c r="L1920" s="300">
        <v>0</v>
      </c>
      <c r="M1920" s="132">
        <v>0.36176000000000003</v>
      </c>
      <c r="N1920" s="132">
        <v>0</v>
      </c>
      <c r="O1920" s="132">
        <v>1.4714730000000001E-2</v>
      </c>
      <c r="P1920" s="132">
        <v>1.2362400000000001E-2</v>
      </c>
      <c r="Q1920" s="132">
        <v>0</v>
      </c>
      <c r="R1920" s="132">
        <v>0</v>
      </c>
      <c r="S1920" s="132">
        <v>0</v>
      </c>
      <c r="T1920" s="132">
        <v>0</v>
      </c>
      <c r="U1920" s="132">
        <v>0</v>
      </c>
      <c r="V1920" s="132">
        <v>0</v>
      </c>
      <c r="W1920" s="132">
        <v>0</v>
      </c>
      <c r="X1920" s="132">
        <v>0</v>
      </c>
      <c r="Y1920" s="132">
        <v>0</v>
      </c>
      <c r="Z1920" s="132">
        <v>0</v>
      </c>
      <c r="AA1920" s="74"/>
      <c r="AB1920" s="301">
        <v>2.72</v>
      </c>
      <c r="AC1920" s="338">
        <f t="shared" si="988"/>
        <v>2.72</v>
      </c>
      <c r="AD1920" s="74"/>
      <c r="AE1920" s="136">
        <v>0</v>
      </c>
      <c r="AF1920" s="136">
        <v>0</v>
      </c>
      <c r="AG1920" s="136">
        <v>0</v>
      </c>
      <c r="AH1920" s="136">
        <v>0</v>
      </c>
      <c r="AI1920" s="136">
        <v>0</v>
      </c>
      <c r="AJ1920" s="136">
        <v>0</v>
      </c>
      <c r="AK1920" s="136">
        <v>0</v>
      </c>
      <c r="AL1920" s="74"/>
      <c r="AM1920" s="133">
        <v>4.6636806000000003E-2</v>
      </c>
      <c r="AN1920" s="340">
        <f t="shared" ref="AN1920:AN1922" si="994">AM1920</f>
        <v>4.6636806000000003E-2</v>
      </c>
      <c r="AP1920" s="133">
        <v>4.4465246999999999E-2</v>
      </c>
      <c r="AQ1920" s="133">
        <v>2.1715592000000001E-3</v>
      </c>
      <c r="AR1920" s="133">
        <v>0</v>
      </c>
      <c r="AS1920" s="134">
        <v>2.6657821999999998E-6</v>
      </c>
      <c r="AT1920" s="135">
        <v>8.0309140800000003E-9</v>
      </c>
      <c r="AU1920" s="135">
        <v>0</v>
      </c>
      <c r="AV1920" s="302">
        <v>2.5241600000000001E-6</v>
      </c>
      <c r="AW1920" s="302">
        <v>7.6160000000000002E-9</v>
      </c>
      <c r="AX1920" s="302">
        <v>2.0808000000000001E-13</v>
      </c>
      <c r="AY1920" s="303">
        <v>0</v>
      </c>
      <c r="AZ1920" s="303">
        <v>0</v>
      </c>
      <c r="BA1920" s="302">
        <v>1.8381999999999999E-9</v>
      </c>
      <c r="BB1920" s="302">
        <v>1.39784E-7</v>
      </c>
      <c r="BC1920" s="302">
        <v>2.6057999999999999E-10</v>
      </c>
      <c r="BD1920" s="302">
        <v>1.5412600000000001E-10</v>
      </c>
      <c r="BE1920" s="303">
        <v>0</v>
      </c>
      <c r="BF1920" s="303">
        <v>0</v>
      </c>
      <c r="BG1920" s="303">
        <v>0</v>
      </c>
      <c r="BH1920" s="303">
        <v>0</v>
      </c>
      <c r="BI1920" s="303">
        <v>0</v>
      </c>
      <c r="BJ1920" s="303">
        <v>0</v>
      </c>
      <c r="BK1920" s="303">
        <v>0</v>
      </c>
      <c r="BL1920" s="303">
        <v>0</v>
      </c>
      <c r="BM1920" s="303">
        <v>0</v>
      </c>
      <c r="BN1920" s="303">
        <v>0</v>
      </c>
      <c r="BO1920" s="303">
        <v>0</v>
      </c>
      <c r="BP1920" s="303">
        <v>0</v>
      </c>
      <c r="BQ1920" s="303">
        <v>0</v>
      </c>
      <c r="BR1920" s="74"/>
      <c r="BS1920" s="144">
        <v>8.3354340999999995E-5</v>
      </c>
      <c r="BT1920" s="144">
        <v>1.6677769999999999E-6</v>
      </c>
      <c r="BU1920" s="144">
        <v>7.5840816999999994E-5</v>
      </c>
      <c r="BV1920" s="136">
        <v>0</v>
      </c>
      <c r="BW1920" s="144">
        <v>4.8640131E-7</v>
      </c>
      <c r="BX1920" s="144">
        <v>1.1900165E-6</v>
      </c>
      <c r="BY1920" s="136">
        <v>0</v>
      </c>
      <c r="BZ1920" s="144">
        <v>1.8061888999999999E-6</v>
      </c>
      <c r="CA1920" s="136">
        <v>0</v>
      </c>
      <c r="CB1920" s="136">
        <v>0</v>
      </c>
      <c r="CC1920" s="136">
        <v>0</v>
      </c>
      <c r="CD1920" s="136">
        <v>0</v>
      </c>
      <c r="CE1920" s="136">
        <v>0</v>
      </c>
      <c r="CF1920" s="144">
        <v>2.3631399000000002E-6</v>
      </c>
      <c r="CG1920" s="136">
        <v>0</v>
      </c>
      <c r="CH1920" s="136">
        <v>0</v>
      </c>
      <c r="CI1920" s="136">
        <v>0</v>
      </c>
      <c r="CK1920" s="244"/>
      <c r="CL1920" s="89" t="s">
        <v>6561</v>
      </c>
    </row>
    <row r="1921" spans="1:90" ht="14.5" customHeight="1">
      <c r="A1921" s="74" t="s">
        <v>6681</v>
      </c>
      <c r="B1921" s="129" t="s">
        <v>6190</v>
      </c>
      <c r="C1921" s="130" t="str">
        <f>MID(A1921,1,12)</f>
        <v>F.106.04.102</v>
      </c>
      <c r="D1921" s="131" t="s">
        <v>6679</v>
      </c>
      <c r="E1921" s="129" t="s">
        <v>957</v>
      </c>
      <c r="F1921" s="132" t="s">
        <v>6683</v>
      </c>
      <c r="G1921" s="132">
        <v>0.40053904000000001</v>
      </c>
      <c r="H1921" s="348">
        <f t="shared" si="993"/>
        <v>0.40053904000000001</v>
      </c>
      <c r="I1921" s="74"/>
      <c r="J1921" s="132">
        <v>1.2239999999999999E-2</v>
      </c>
      <c r="K1921" s="132">
        <v>1.456904E-2</v>
      </c>
      <c r="L1921" s="300">
        <v>0</v>
      </c>
      <c r="M1921" s="132">
        <v>0.37373000000000001</v>
      </c>
      <c r="N1921" s="132">
        <v>0</v>
      </c>
      <c r="O1921" s="132">
        <v>1.456904E-2</v>
      </c>
      <c r="P1921" s="132">
        <v>1.2239999999999999E-2</v>
      </c>
      <c r="Q1921" s="132">
        <v>0</v>
      </c>
      <c r="R1921" s="132">
        <v>0</v>
      </c>
      <c r="S1921" s="132">
        <v>0</v>
      </c>
      <c r="T1921" s="132">
        <v>0</v>
      </c>
      <c r="U1921" s="132">
        <v>0</v>
      </c>
      <c r="V1921" s="132">
        <v>0</v>
      </c>
      <c r="W1921" s="132">
        <v>0</v>
      </c>
      <c r="X1921" s="132">
        <v>0</v>
      </c>
      <c r="Y1921" s="132">
        <v>0</v>
      </c>
      <c r="Z1921" s="132">
        <v>0</v>
      </c>
      <c r="AA1921" s="74"/>
      <c r="AB1921" s="301">
        <v>2.81</v>
      </c>
      <c r="AC1921" s="338">
        <f t="shared" si="988"/>
        <v>2.81</v>
      </c>
      <c r="AD1921" s="74"/>
      <c r="AE1921" s="136">
        <v>0</v>
      </c>
      <c r="AF1921" s="136">
        <v>0</v>
      </c>
      <c r="AG1921" s="136">
        <v>0</v>
      </c>
      <c r="AH1921" s="136">
        <v>0</v>
      </c>
      <c r="AI1921" s="136">
        <v>0</v>
      </c>
      <c r="AJ1921" s="136">
        <v>0</v>
      </c>
      <c r="AK1921" s="136">
        <v>0</v>
      </c>
      <c r="AL1921" s="74"/>
      <c r="AM1921" s="133">
        <v>4.8073563999999999E-2</v>
      </c>
      <c r="AN1921" s="340">
        <f t="shared" si="994"/>
        <v>4.8073563999999999E-2</v>
      </c>
      <c r="AP1921" s="133">
        <v>4.5834972000000002E-2</v>
      </c>
      <c r="AQ1921" s="133">
        <v>2.2385916E-3</v>
      </c>
      <c r="AR1921" s="133">
        <v>0</v>
      </c>
      <c r="AS1921" s="134">
        <v>2.7478999999999996E-6</v>
      </c>
      <c r="AT1921" s="135">
        <v>8.2788149649999995E-9</v>
      </c>
      <c r="AU1921" s="135">
        <v>0</v>
      </c>
      <c r="AV1921" s="302">
        <v>2.6076799999999999E-6</v>
      </c>
      <c r="AW1921" s="302">
        <v>7.8679999999999997E-9</v>
      </c>
      <c r="AX1921" s="302">
        <v>2.1496500000000001E-13</v>
      </c>
      <c r="AY1921" s="303">
        <v>0</v>
      </c>
      <c r="AZ1921" s="303">
        <v>0</v>
      </c>
      <c r="BA1921" s="302">
        <v>1.8199999999999999E-9</v>
      </c>
      <c r="BB1921" s="302">
        <v>1.384E-7</v>
      </c>
      <c r="BC1921" s="302">
        <v>2.5799999999999999E-10</v>
      </c>
      <c r="BD1921" s="302">
        <v>1.526E-10</v>
      </c>
      <c r="BE1921" s="303">
        <v>0</v>
      </c>
      <c r="BF1921" s="303">
        <v>0</v>
      </c>
      <c r="BG1921" s="303">
        <v>0</v>
      </c>
      <c r="BH1921" s="303">
        <v>0</v>
      </c>
      <c r="BI1921" s="303">
        <v>0</v>
      </c>
      <c r="BJ1921" s="303">
        <v>0</v>
      </c>
      <c r="BK1921" s="303">
        <v>0</v>
      </c>
      <c r="BL1921" s="303">
        <v>0</v>
      </c>
      <c r="BM1921" s="303">
        <v>0</v>
      </c>
      <c r="BN1921" s="303">
        <v>0</v>
      </c>
      <c r="BO1921" s="303">
        <v>0</v>
      </c>
      <c r="BP1921" s="303">
        <v>0</v>
      </c>
      <c r="BQ1921" s="303">
        <v>0</v>
      </c>
      <c r="BR1921" s="74"/>
      <c r="BS1921" s="144">
        <v>8.5789387999999996E-5</v>
      </c>
      <c r="BT1921" s="144">
        <v>1.6512643000000001E-6</v>
      </c>
      <c r="BU1921" s="144">
        <v>7.8350256000000001E-5</v>
      </c>
      <c r="BV1921" s="136">
        <v>0</v>
      </c>
      <c r="BW1921" s="144">
        <v>4.8158545000000003E-7</v>
      </c>
      <c r="BX1921" s="144">
        <v>1.1782341E-6</v>
      </c>
      <c r="BY1921" s="136">
        <v>0</v>
      </c>
      <c r="BZ1921" s="144">
        <v>1.7883058E-6</v>
      </c>
      <c r="CA1921" s="136">
        <v>0</v>
      </c>
      <c r="CB1921" s="136">
        <v>0</v>
      </c>
      <c r="CC1921" s="136">
        <v>0</v>
      </c>
      <c r="CD1921" s="136">
        <v>0</v>
      </c>
      <c r="CE1921" s="136">
        <v>0</v>
      </c>
      <c r="CF1921" s="144">
        <v>2.3397424999999998E-6</v>
      </c>
      <c r="CG1921" s="136">
        <v>0</v>
      </c>
      <c r="CH1921" s="136">
        <v>0</v>
      </c>
      <c r="CI1921" s="136">
        <v>0</v>
      </c>
      <c r="CK1921" s="244"/>
      <c r="CL1921" s="89" t="s">
        <v>6561</v>
      </c>
    </row>
    <row r="1922" spans="1:90" ht="14.5" customHeight="1">
      <c r="A1922" s="74" t="s">
        <v>6684</v>
      </c>
      <c r="B1922" s="129" t="s">
        <v>6190</v>
      </c>
      <c r="C1922" s="130" t="str">
        <f>MID(A1922,1,12)</f>
        <v>F.106.04.103</v>
      </c>
      <c r="D1922" s="131" t="s">
        <v>6679</v>
      </c>
      <c r="E1922" s="129" t="s">
        <v>957</v>
      </c>
      <c r="F1922" s="132" t="s">
        <v>6686</v>
      </c>
      <c r="G1922" s="132">
        <v>0.32843004600000003</v>
      </c>
      <c r="H1922" s="348">
        <f t="shared" si="993"/>
        <v>0.32843004600000003</v>
      </c>
      <c r="I1922" s="74"/>
      <c r="J1922" s="132">
        <v>1.08936E-2</v>
      </c>
      <c r="K1922" s="132">
        <v>1.2966446E-2</v>
      </c>
      <c r="L1922" s="300">
        <v>0</v>
      </c>
      <c r="M1922" s="132">
        <v>0.30457000000000001</v>
      </c>
      <c r="N1922" s="132">
        <v>0</v>
      </c>
      <c r="O1922" s="132">
        <v>1.2966446E-2</v>
      </c>
      <c r="P1922" s="132">
        <v>1.08936E-2</v>
      </c>
      <c r="Q1922" s="132">
        <v>0</v>
      </c>
      <c r="R1922" s="132">
        <v>0</v>
      </c>
      <c r="S1922" s="132">
        <v>0</v>
      </c>
      <c r="T1922" s="132">
        <v>0</v>
      </c>
      <c r="U1922" s="132">
        <v>0</v>
      </c>
      <c r="V1922" s="132">
        <v>0</v>
      </c>
      <c r="W1922" s="132">
        <v>0</v>
      </c>
      <c r="X1922" s="132">
        <v>0</v>
      </c>
      <c r="Y1922" s="132">
        <v>0</v>
      </c>
      <c r="Z1922" s="132">
        <v>0</v>
      </c>
      <c r="AA1922" s="74"/>
      <c r="AB1922" s="301">
        <v>2.29</v>
      </c>
      <c r="AC1922" s="338">
        <f t="shared" si="988"/>
        <v>2.29</v>
      </c>
      <c r="AD1922" s="74"/>
      <c r="AE1922" s="136">
        <v>0</v>
      </c>
      <c r="AF1922" s="136">
        <v>0</v>
      </c>
      <c r="AG1922" s="136">
        <v>0</v>
      </c>
      <c r="AH1922" s="136">
        <v>0</v>
      </c>
      <c r="AI1922" s="136">
        <v>0</v>
      </c>
      <c r="AJ1922" s="136">
        <v>0</v>
      </c>
      <c r="AK1922" s="136">
        <v>0</v>
      </c>
      <c r="AL1922" s="74"/>
      <c r="AM1922" s="133">
        <v>3.9361261000000002E-2</v>
      </c>
      <c r="AN1922" s="340">
        <f t="shared" si="994"/>
        <v>3.9361261000000002E-2</v>
      </c>
      <c r="AP1922" s="133">
        <v>3.7528595999999997E-2</v>
      </c>
      <c r="AQ1922" s="133">
        <v>1.8326655E-3</v>
      </c>
      <c r="AR1922" s="133">
        <v>0</v>
      </c>
      <c r="AS1922" s="134">
        <v>2.2499158E-6</v>
      </c>
      <c r="AT1922" s="135">
        <v>6.7776091849999993E-9</v>
      </c>
      <c r="AU1922" s="135">
        <v>0</v>
      </c>
      <c r="AV1922" s="302">
        <v>2.1251199999999999E-6</v>
      </c>
      <c r="AW1922" s="302">
        <v>6.4119999999999998E-9</v>
      </c>
      <c r="AX1922" s="302">
        <v>1.75185E-13</v>
      </c>
      <c r="AY1922" s="303">
        <v>0</v>
      </c>
      <c r="AZ1922" s="303">
        <v>0</v>
      </c>
      <c r="BA1922" s="302">
        <v>1.6197999999999999E-9</v>
      </c>
      <c r="BB1922" s="302">
        <v>1.2317599999999999E-7</v>
      </c>
      <c r="BC1922" s="302">
        <v>2.2962E-10</v>
      </c>
      <c r="BD1922" s="302">
        <v>1.35814E-10</v>
      </c>
      <c r="BE1922" s="303">
        <v>0</v>
      </c>
      <c r="BF1922" s="303">
        <v>0</v>
      </c>
      <c r="BG1922" s="303">
        <v>0</v>
      </c>
      <c r="BH1922" s="303">
        <v>0</v>
      </c>
      <c r="BI1922" s="303">
        <v>0</v>
      </c>
      <c r="BJ1922" s="303">
        <v>0</v>
      </c>
      <c r="BK1922" s="303">
        <v>0</v>
      </c>
      <c r="BL1922" s="303">
        <v>0</v>
      </c>
      <c r="BM1922" s="303">
        <v>0</v>
      </c>
      <c r="BN1922" s="303">
        <v>0</v>
      </c>
      <c r="BO1922" s="303">
        <v>0</v>
      </c>
      <c r="BP1922" s="303">
        <v>0</v>
      </c>
      <c r="BQ1922" s="303">
        <v>0</v>
      </c>
      <c r="BR1922" s="74"/>
      <c r="BS1922" s="144">
        <v>7.0472104000000003E-5</v>
      </c>
      <c r="BT1922" s="144">
        <v>1.4696252E-6</v>
      </c>
      <c r="BU1922" s="144">
        <v>6.3851276000000004E-5</v>
      </c>
      <c r="BV1922" s="136">
        <v>0</v>
      </c>
      <c r="BW1922" s="144">
        <v>4.2861105000000002E-7</v>
      </c>
      <c r="BX1922" s="144">
        <v>1.0486283999999999E-6</v>
      </c>
      <c r="BY1922" s="136">
        <v>0</v>
      </c>
      <c r="BZ1922" s="144">
        <v>1.5915922E-6</v>
      </c>
      <c r="CA1922" s="136">
        <v>0</v>
      </c>
      <c r="CB1922" s="136">
        <v>0</v>
      </c>
      <c r="CC1922" s="136">
        <v>0</v>
      </c>
      <c r="CD1922" s="136">
        <v>0</v>
      </c>
      <c r="CE1922" s="136">
        <v>0</v>
      </c>
      <c r="CF1922" s="144">
        <v>2.0823708000000001E-6</v>
      </c>
      <c r="CG1922" s="136">
        <v>0</v>
      </c>
      <c r="CH1922" s="136">
        <v>0</v>
      </c>
      <c r="CI1922" s="136">
        <v>0</v>
      </c>
      <c r="CK1922" s="244"/>
      <c r="CL1922" s="89" t="s">
        <v>6561</v>
      </c>
    </row>
    <row r="1923" spans="1:90" ht="14.5" customHeight="1">
      <c r="B1923" s="129" t="s">
        <v>6190</v>
      </c>
      <c r="C1923" s="127" t="s">
        <v>6687</v>
      </c>
      <c r="D1923" s="127" t="s">
        <v>6688</v>
      </c>
      <c r="G1923" s="74"/>
      <c r="H1923" s="74"/>
      <c r="I1923" s="74"/>
      <c r="J1923" s="74"/>
      <c r="K1923" s="74"/>
      <c r="L1923" s="74"/>
      <c r="M1923" s="74"/>
      <c r="N1923" s="74"/>
      <c r="O1923" s="74"/>
      <c r="P1923" s="74"/>
      <c r="Q1923" s="74"/>
      <c r="R1923" s="74"/>
      <c r="S1923" s="74"/>
      <c r="T1923" s="74"/>
      <c r="U1923" s="74"/>
      <c r="V1923" s="74"/>
      <c r="W1923" s="74"/>
      <c r="X1923" s="74"/>
      <c r="Y1923" s="74"/>
      <c r="Z1923" s="74"/>
      <c r="AA1923" s="74"/>
      <c r="AB1923" s="74"/>
      <c r="AC1923" s="74"/>
      <c r="AD1923" s="74"/>
      <c r="AE1923" s="74"/>
      <c r="AF1923" s="74"/>
      <c r="AG1923" s="74"/>
      <c r="AH1923" s="74"/>
      <c r="AI1923" s="74"/>
      <c r="AJ1923" s="74"/>
      <c r="AK1923" s="74"/>
      <c r="AL1923" s="74"/>
      <c r="AM1923" s="74"/>
      <c r="AN1923" s="74"/>
      <c r="AP1923" s="74"/>
      <c r="AQ1923" s="74"/>
      <c r="AR1923" s="74"/>
      <c r="AS1923" s="74"/>
      <c r="AT1923" s="74"/>
      <c r="AU1923" s="74"/>
      <c r="AV1923" s="74"/>
      <c r="AW1923" s="74"/>
      <c r="AX1923" s="74"/>
      <c r="AY1923" s="74"/>
      <c r="AZ1923" s="74"/>
      <c r="BA1923" s="74"/>
      <c r="BB1923" s="74"/>
      <c r="BC1923" s="74"/>
      <c r="BD1923" s="74"/>
      <c r="BE1923" s="74"/>
      <c r="BF1923" s="74"/>
      <c r="BG1923" s="74"/>
      <c r="BH1923" s="74"/>
      <c r="BI1923" s="74"/>
      <c r="BJ1923" s="74"/>
      <c r="BK1923" s="74"/>
      <c r="BL1923" s="74"/>
      <c r="BM1923" s="74"/>
      <c r="BN1923" s="74"/>
      <c r="BO1923" s="74"/>
      <c r="BP1923" s="74"/>
      <c r="BQ1923" s="74"/>
      <c r="BR1923" s="74"/>
      <c r="BS1923" s="74"/>
      <c r="BT1923" s="74"/>
      <c r="BU1923" s="74"/>
      <c r="BV1923" s="74"/>
      <c r="BW1923" s="74"/>
      <c r="BX1923" s="74"/>
      <c r="BY1923" s="74"/>
      <c r="BZ1923" s="74"/>
      <c r="CA1923" s="74"/>
      <c r="CB1923" s="74"/>
      <c r="CC1923" s="74"/>
      <c r="CD1923" s="74"/>
      <c r="CE1923" s="74"/>
      <c r="CF1923" s="74"/>
      <c r="CG1923" s="74"/>
      <c r="CH1923" s="74"/>
      <c r="CI1923" s="74"/>
      <c r="CJ1923" s="124"/>
      <c r="CK1923" s="245"/>
      <c r="CL1923" s="89"/>
    </row>
    <row r="1924" spans="1:90" ht="14.5" customHeight="1">
      <c r="A1924" s="74" t="s">
        <v>6689</v>
      </c>
      <c r="B1924" s="129" t="s">
        <v>6190</v>
      </c>
      <c r="C1924" s="130" t="str">
        <f t="shared" ref="C1924:C1940" si="995">MID(A1924,1,12)</f>
        <v>F.106.05.101</v>
      </c>
      <c r="D1924" s="131" t="s">
        <v>6691</v>
      </c>
      <c r="E1924" s="129" t="s">
        <v>957</v>
      </c>
      <c r="F1924" s="132" t="s">
        <v>6692</v>
      </c>
      <c r="G1924" s="132">
        <v>0.41158117599999999</v>
      </c>
      <c r="H1924" s="348">
        <f t="shared" ref="H1924:H1940" si="996">G1924</f>
        <v>0.41158117599999999</v>
      </c>
      <c r="I1924" s="74"/>
      <c r="J1924" s="132">
        <v>1.24236E-2</v>
      </c>
      <c r="K1924" s="132">
        <v>1.4787576E-2</v>
      </c>
      <c r="L1924" s="300">
        <v>0</v>
      </c>
      <c r="M1924" s="132">
        <v>0.38436999999999999</v>
      </c>
      <c r="N1924" s="132">
        <v>0</v>
      </c>
      <c r="O1924" s="132">
        <v>1.4787576E-2</v>
      </c>
      <c r="P1924" s="132">
        <v>1.24236E-2</v>
      </c>
      <c r="Q1924" s="132">
        <v>0</v>
      </c>
      <c r="R1924" s="132">
        <v>0</v>
      </c>
      <c r="S1924" s="132">
        <v>0</v>
      </c>
      <c r="T1924" s="132">
        <v>0</v>
      </c>
      <c r="U1924" s="132">
        <v>0</v>
      </c>
      <c r="V1924" s="132">
        <v>0</v>
      </c>
      <c r="W1924" s="132">
        <v>0</v>
      </c>
      <c r="X1924" s="132">
        <v>0</v>
      </c>
      <c r="Y1924" s="132">
        <v>0</v>
      </c>
      <c r="Z1924" s="132">
        <v>0</v>
      </c>
      <c r="AA1924" s="74"/>
      <c r="AB1924" s="301">
        <v>2.8899999999999997</v>
      </c>
      <c r="AC1924" s="338">
        <f t="shared" si="988"/>
        <v>2.8899999999999997</v>
      </c>
      <c r="AD1924" s="74"/>
      <c r="AE1924" s="136">
        <v>0</v>
      </c>
      <c r="AF1924" s="136">
        <v>0</v>
      </c>
      <c r="AG1924" s="136">
        <v>0</v>
      </c>
      <c r="AH1924" s="136">
        <v>0</v>
      </c>
      <c r="AI1924" s="136">
        <v>0</v>
      </c>
      <c r="AJ1924" s="136">
        <v>0</v>
      </c>
      <c r="AK1924" s="136">
        <v>0</v>
      </c>
      <c r="AL1924" s="74"/>
      <c r="AM1924" s="133">
        <v>4.9409205999999997E-2</v>
      </c>
      <c r="AN1924" s="340">
        <f t="shared" ref="AN1924:AN1940" si="997">AM1924</f>
        <v>4.9409205999999997E-2</v>
      </c>
      <c r="AP1924" s="133">
        <v>4.7108377999999999E-2</v>
      </c>
      <c r="AQ1924" s="133">
        <v>2.3008282000000001E-3</v>
      </c>
      <c r="AR1924" s="133">
        <v>0</v>
      </c>
      <c r="AS1924" s="134">
        <v>2.8242432999999999E-6</v>
      </c>
      <c r="AT1924" s="135">
        <v>8.508980085E-9</v>
      </c>
      <c r="AU1924" s="135">
        <v>0</v>
      </c>
      <c r="AV1924" s="302">
        <v>2.6819199999999998E-6</v>
      </c>
      <c r="AW1924" s="302">
        <v>8.0920000000000006E-9</v>
      </c>
      <c r="AX1924" s="302">
        <v>2.2108500000000001E-13</v>
      </c>
      <c r="AY1924" s="303">
        <v>0</v>
      </c>
      <c r="AZ1924" s="303">
        <v>0</v>
      </c>
      <c r="BA1924" s="302">
        <v>1.8473E-9</v>
      </c>
      <c r="BB1924" s="302">
        <v>1.4047599999999999E-7</v>
      </c>
      <c r="BC1924" s="302">
        <v>2.6187E-10</v>
      </c>
      <c r="BD1924" s="302">
        <v>1.5488900000000001E-10</v>
      </c>
      <c r="BE1924" s="303">
        <v>0</v>
      </c>
      <c r="BF1924" s="303">
        <v>0</v>
      </c>
      <c r="BG1924" s="303">
        <v>0</v>
      </c>
      <c r="BH1924" s="303">
        <v>0</v>
      </c>
      <c r="BI1924" s="303">
        <v>0</v>
      </c>
      <c r="BJ1924" s="303">
        <v>0</v>
      </c>
      <c r="BK1924" s="303">
        <v>0</v>
      </c>
      <c r="BL1924" s="303">
        <v>0</v>
      </c>
      <c r="BM1924" s="303">
        <v>0</v>
      </c>
      <c r="BN1924" s="303">
        <v>0</v>
      </c>
      <c r="BO1924" s="303">
        <v>0</v>
      </c>
      <c r="BP1924" s="303">
        <v>0</v>
      </c>
      <c r="BQ1924" s="303">
        <v>0</v>
      </c>
      <c r="BR1924" s="74"/>
      <c r="BS1924" s="144">
        <v>8.8131587999999995E-5</v>
      </c>
      <c r="BT1924" s="144">
        <v>1.6760333E-6</v>
      </c>
      <c r="BU1924" s="144">
        <v>8.0580868000000005E-5</v>
      </c>
      <c r="BV1924" s="136">
        <v>0</v>
      </c>
      <c r="BW1924" s="144">
        <v>4.8880923000000001E-7</v>
      </c>
      <c r="BX1924" s="144">
        <v>1.1959076000000001E-6</v>
      </c>
      <c r="BY1924" s="136">
        <v>0</v>
      </c>
      <c r="BZ1924" s="144">
        <v>1.8151303999999999E-6</v>
      </c>
      <c r="CA1924" s="136">
        <v>0</v>
      </c>
      <c r="CB1924" s="136">
        <v>0</v>
      </c>
      <c r="CC1924" s="136">
        <v>0</v>
      </c>
      <c r="CD1924" s="136">
        <v>0</v>
      </c>
      <c r="CE1924" s="136">
        <v>0</v>
      </c>
      <c r="CF1924" s="144">
        <v>2.3748386E-6</v>
      </c>
      <c r="CG1924" s="136">
        <v>0</v>
      </c>
      <c r="CH1924" s="136">
        <v>0</v>
      </c>
      <c r="CI1924" s="136">
        <v>0</v>
      </c>
      <c r="CK1924" s="244"/>
      <c r="CL1924" s="89" t="s">
        <v>6561</v>
      </c>
    </row>
    <row r="1925" spans="1:90" ht="14.5" customHeight="1">
      <c r="A1925" s="74" t="s">
        <v>6693</v>
      </c>
      <c r="B1925" s="129" t="s">
        <v>6190</v>
      </c>
      <c r="C1925" s="130" t="str">
        <f t="shared" si="995"/>
        <v>F.106.05.102</v>
      </c>
      <c r="D1925" s="131" t="s">
        <v>6691</v>
      </c>
      <c r="E1925" s="129" t="s">
        <v>957</v>
      </c>
      <c r="F1925" s="132" t="s">
        <v>6695</v>
      </c>
      <c r="G1925" s="132">
        <v>0.388043311</v>
      </c>
      <c r="H1925" s="348">
        <f t="shared" si="996"/>
        <v>0.388043311</v>
      </c>
      <c r="I1925" s="74"/>
      <c r="J1925" s="132">
        <v>1.2607200000000001E-2</v>
      </c>
      <c r="K1925" s="132">
        <v>1.5006111000000001E-2</v>
      </c>
      <c r="L1925" s="300">
        <v>0</v>
      </c>
      <c r="M1925" s="132">
        <v>0.36042999999999997</v>
      </c>
      <c r="N1925" s="132">
        <v>0</v>
      </c>
      <c r="O1925" s="132">
        <v>1.5006111000000001E-2</v>
      </c>
      <c r="P1925" s="132">
        <v>1.2607200000000001E-2</v>
      </c>
      <c r="Q1925" s="132">
        <v>0</v>
      </c>
      <c r="R1925" s="132">
        <v>0</v>
      </c>
      <c r="S1925" s="132">
        <v>0</v>
      </c>
      <c r="T1925" s="132">
        <v>0</v>
      </c>
      <c r="U1925" s="132">
        <v>0</v>
      </c>
      <c r="V1925" s="132">
        <v>0</v>
      </c>
      <c r="W1925" s="132">
        <v>0</v>
      </c>
      <c r="X1925" s="132">
        <v>0</v>
      </c>
      <c r="Y1925" s="132">
        <v>0</v>
      </c>
      <c r="Z1925" s="132">
        <v>0</v>
      </c>
      <c r="AA1925" s="74"/>
      <c r="AB1925" s="301">
        <v>2.7099999999999995</v>
      </c>
      <c r="AC1925" s="338">
        <f t="shared" si="988"/>
        <v>2.7099999999999995</v>
      </c>
      <c r="AD1925" s="74"/>
      <c r="AE1925" s="136">
        <v>0</v>
      </c>
      <c r="AF1925" s="136">
        <v>0</v>
      </c>
      <c r="AG1925" s="136">
        <v>0</v>
      </c>
      <c r="AH1925" s="136">
        <v>0</v>
      </c>
      <c r="AI1925" s="136">
        <v>0</v>
      </c>
      <c r="AJ1925" s="136">
        <v>0</v>
      </c>
      <c r="AK1925" s="136">
        <v>0</v>
      </c>
      <c r="AL1925" s="74"/>
      <c r="AM1925" s="133">
        <v>4.6523441999999998E-2</v>
      </c>
      <c r="AN1925" s="340">
        <f t="shared" si="997"/>
        <v>4.6523441999999998E-2</v>
      </c>
      <c r="AP1925" s="133">
        <v>4.4357234000000002E-2</v>
      </c>
      <c r="AQ1925" s="133">
        <v>2.1662082999999999E-3</v>
      </c>
      <c r="AR1925" s="133">
        <v>0</v>
      </c>
      <c r="AS1925" s="134">
        <v>2.6593066000000003E-6</v>
      </c>
      <c r="AT1925" s="135">
        <v>8.0111253150000006E-9</v>
      </c>
      <c r="AU1925" s="135">
        <v>0</v>
      </c>
      <c r="AV1925" s="302">
        <v>2.5148800000000001E-6</v>
      </c>
      <c r="AW1925" s="302">
        <v>7.5879999999999999E-9</v>
      </c>
      <c r="AX1925" s="302">
        <v>2.0731500000000001E-13</v>
      </c>
      <c r="AY1925" s="303">
        <v>0</v>
      </c>
      <c r="AZ1925" s="303">
        <v>0</v>
      </c>
      <c r="BA1925" s="302">
        <v>1.8746000000000001E-9</v>
      </c>
      <c r="BB1925" s="302">
        <v>1.4255199999999999E-7</v>
      </c>
      <c r="BC1925" s="302">
        <v>2.6574E-10</v>
      </c>
      <c r="BD1925" s="302">
        <v>1.57178E-10</v>
      </c>
      <c r="BE1925" s="303">
        <v>0</v>
      </c>
      <c r="BF1925" s="303">
        <v>0</v>
      </c>
      <c r="BG1925" s="303">
        <v>0</v>
      </c>
      <c r="BH1925" s="303">
        <v>0</v>
      </c>
      <c r="BI1925" s="303">
        <v>0</v>
      </c>
      <c r="BJ1925" s="303">
        <v>0</v>
      </c>
      <c r="BK1925" s="303">
        <v>0</v>
      </c>
      <c r="BL1925" s="303">
        <v>0</v>
      </c>
      <c r="BM1925" s="303">
        <v>0</v>
      </c>
      <c r="BN1925" s="303">
        <v>0</v>
      </c>
      <c r="BO1925" s="303">
        <v>0</v>
      </c>
      <c r="BP1925" s="303">
        <v>0</v>
      </c>
      <c r="BQ1925" s="303">
        <v>0</v>
      </c>
      <c r="BR1925" s="74"/>
      <c r="BS1925" s="144">
        <v>8.3224296999999994E-5</v>
      </c>
      <c r="BT1925" s="144">
        <v>1.7008022E-6</v>
      </c>
      <c r="BU1925" s="144">
        <v>7.5561991000000001E-5</v>
      </c>
      <c r="BV1925" s="136">
        <v>0</v>
      </c>
      <c r="BW1925" s="144">
        <v>4.9603302000000003E-7</v>
      </c>
      <c r="BX1925" s="144">
        <v>1.2135811999999999E-6</v>
      </c>
      <c r="BY1925" s="136">
        <v>0</v>
      </c>
      <c r="BZ1925" s="144">
        <v>1.8419549999999999E-6</v>
      </c>
      <c r="CA1925" s="136">
        <v>0</v>
      </c>
      <c r="CB1925" s="136">
        <v>0</v>
      </c>
      <c r="CC1925" s="136">
        <v>0</v>
      </c>
      <c r="CD1925" s="136">
        <v>0</v>
      </c>
      <c r="CE1925" s="136">
        <v>0</v>
      </c>
      <c r="CF1925" s="144">
        <v>2.4099347000000001E-6</v>
      </c>
      <c r="CG1925" s="136">
        <v>0</v>
      </c>
      <c r="CH1925" s="136">
        <v>0</v>
      </c>
      <c r="CI1925" s="136">
        <v>0</v>
      </c>
      <c r="CK1925" s="244"/>
      <c r="CL1925" s="89" t="s">
        <v>6561</v>
      </c>
    </row>
    <row r="1926" spans="1:90" ht="14.5" customHeight="1">
      <c r="A1926" s="74" t="s">
        <v>6696</v>
      </c>
      <c r="B1926" s="129" t="s">
        <v>6190</v>
      </c>
      <c r="C1926" s="130" t="str">
        <f t="shared" si="995"/>
        <v>F.106.05.103</v>
      </c>
      <c r="D1926" s="131" t="s">
        <v>6691</v>
      </c>
      <c r="E1926" s="129" t="s">
        <v>957</v>
      </c>
      <c r="F1926" s="132" t="s">
        <v>6698</v>
      </c>
      <c r="G1926" s="132">
        <v>0.39270353700000005</v>
      </c>
      <c r="H1926" s="348">
        <f t="shared" si="996"/>
        <v>0.39270353700000005</v>
      </c>
      <c r="I1926" s="74"/>
      <c r="J1926" s="132">
        <v>1.29132E-2</v>
      </c>
      <c r="K1926" s="132">
        <v>1.5370337E-2</v>
      </c>
      <c r="L1926" s="300">
        <v>0</v>
      </c>
      <c r="M1926" s="132">
        <v>0.36442000000000002</v>
      </c>
      <c r="N1926" s="132">
        <v>0</v>
      </c>
      <c r="O1926" s="132">
        <v>1.5370337E-2</v>
      </c>
      <c r="P1926" s="132">
        <v>1.29132E-2</v>
      </c>
      <c r="Q1926" s="132">
        <v>0</v>
      </c>
      <c r="R1926" s="132">
        <v>0</v>
      </c>
      <c r="S1926" s="132">
        <v>0</v>
      </c>
      <c r="T1926" s="132">
        <v>0</v>
      </c>
      <c r="U1926" s="132">
        <v>0</v>
      </c>
      <c r="V1926" s="132">
        <v>0</v>
      </c>
      <c r="W1926" s="132">
        <v>0</v>
      </c>
      <c r="X1926" s="132">
        <v>0</v>
      </c>
      <c r="Y1926" s="132">
        <v>0</v>
      </c>
      <c r="Z1926" s="132">
        <v>0</v>
      </c>
      <c r="AA1926" s="74"/>
      <c r="AB1926" s="301">
        <v>2.74</v>
      </c>
      <c r="AC1926" s="338">
        <f t="shared" si="988"/>
        <v>2.74</v>
      </c>
      <c r="AD1926" s="74"/>
      <c r="AE1926" s="136">
        <v>0</v>
      </c>
      <c r="AF1926" s="136">
        <v>0</v>
      </c>
      <c r="AG1926" s="136">
        <v>0</v>
      </c>
      <c r="AH1926" s="136">
        <v>0</v>
      </c>
      <c r="AI1926" s="136">
        <v>0</v>
      </c>
      <c r="AJ1926" s="136">
        <v>0</v>
      </c>
      <c r="AK1926" s="136">
        <v>0</v>
      </c>
      <c r="AL1926" s="74"/>
      <c r="AM1926" s="133">
        <v>4.7071775000000003E-2</v>
      </c>
      <c r="AN1926" s="340">
        <f t="shared" si="997"/>
        <v>4.7071775000000003E-2</v>
      </c>
      <c r="AP1926" s="133">
        <v>4.4880076999999997E-2</v>
      </c>
      <c r="AQ1926" s="133">
        <v>2.1916981999999998E-3</v>
      </c>
      <c r="AR1926" s="133">
        <v>0</v>
      </c>
      <c r="AS1926" s="134">
        <v>2.6906520999999998E-6</v>
      </c>
      <c r="AT1926" s="135">
        <v>8.1053926100000014E-9</v>
      </c>
      <c r="AU1926" s="135">
        <v>0</v>
      </c>
      <c r="AV1926" s="302">
        <v>2.5427199999999999E-6</v>
      </c>
      <c r="AW1926" s="302">
        <v>7.6720000000000008E-9</v>
      </c>
      <c r="AX1926" s="302">
        <v>2.0961E-13</v>
      </c>
      <c r="AY1926" s="303">
        <v>0</v>
      </c>
      <c r="AZ1926" s="303">
        <v>0</v>
      </c>
      <c r="BA1926" s="302">
        <v>1.9201E-9</v>
      </c>
      <c r="BB1926" s="302">
        <v>1.46012E-7</v>
      </c>
      <c r="BC1926" s="302">
        <v>2.7219000000000002E-10</v>
      </c>
      <c r="BD1926" s="302">
        <v>1.60993E-10</v>
      </c>
      <c r="BE1926" s="303">
        <v>0</v>
      </c>
      <c r="BF1926" s="303">
        <v>0</v>
      </c>
      <c r="BG1926" s="303">
        <v>0</v>
      </c>
      <c r="BH1926" s="303">
        <v>0</v>
      </c>
      <c r="BI1926" s="303">
        <v>0</v>
      </c>
      <c r="BJ1926" s="303">
        <v>0</v>
      </c>
      <c r="BK1926" s="303">
        <v>0</v>
      </c>
      <c r="BL1926" s="303">
        <v>0</v>
      </c>
      <c r="BM1926" s="303">
        <v>0</v>
      </c>
      <c r="BN1926" s="303">
        <v>0</v>
      </c>
      <c r="BO1926" s="303">
        <v>0</v>
      </c>
      <c r="BP1926" s="303">
        <v>0</v>
      </c>
      <c r="BQ1926" s="303">
        <v>0</v>
      </c>
      <c r="BR1926" s="74"/>
      <c r="BS1926" s="144">
        <v>8.4246754999999998E-5</v>
      </c>
      <c r="BT1926" s="144">
        <v>1.7420837999999999E-6</v>
      </c>
      <c r="BU1926" s="144">
        <v>7.6398470000000002E-5</v>
      </c>
      <c r="BV1926" s="136">
        <v>0</v>
      </c>
      <c r="BW1926" s="144">
        <v>5.0807264999999995E-7</v>
      </c>
      <c r="BX1926" s="144">
        <v>1.243037E-6</v>
      </c>
      <c r="BY1926" s="136">
        <v>0</v>
      </c>
      <c r="BZ1926" s="144">
        <v>1.8866627000000001E-6</v>
      </c>
      <c r="CA1926" s="136">
        <v>0</v>
      </c>
      <c r="CB1926" s="136">
        <v>0</v>
      </c>
      <c r="CC1926" s="136">
        <v>0</v>
      </c>
      <c r="CD1926" s="136">
        <v>0</v>
      </c>
      <c r="CE1926" s="136">
        <v>0</v>
      </c>
      <c r="CF1926" s="144">
        <v>2.4684283000000001E-6</v>
      </c>
      <c r="CG1926" s="136">
        <v>0</v>
      </c>
      <c r="CH1926" s="136">
        <v>0</v>
      </c>
      <c r="CI1926" s="136">
        <v>0</v>
      </c>
      <c r="CK1926" s="244"/>
      <c r="CL1926" s="89" t="s">
        <v>6561</v>
      </c>
    </row>
    <row r="1927" spans="1:90" ht="14.5" customHeight="1">
      <c r="A1927" s="74" t="s">
        <v>6699</v>
      </c>
      <c r="B1927" s="129" t="s">
        <v>6190</v>
      </c>
      <c r="C1927" s="130" t="str">
        <f t="shared" si="995"/>
        <v>F.106.05.104</v>
      </c>
      <c r="D1927" s="131" t="s">
        <v>6691</v>
      </c>
      <c r="E1927" s="129" t="s">
        <v>957</v>
      </c>
      <c r="F1927" s="132" t="s">
        <v>6701</v>
      </c>
      <c r="G1927" s="132">
        <v>0.70507401800000002</v>
      </c>
      <c r="H1927" s="348">
        <f t="shared" si="996"/>
        <v>0.70507401800000002</v>
      </c>
      <c r="I1927" s="74"/>
      <c r="J1927" s="132">
        <v>6.4952185999999995E-2</v>
      </c>
      <c r="K1927" s="132">
        <v>0.44993183200000003</v>
      </c>
      <c r="L1927" s="300">
        <v>0</v>
      </c>
      <c r="M1927" s="132">
        <v>0.19019</v>
      </c>
      <c r="N1927" s="132">
        <v>0</v>
      </c>
      <c r="O1927" s="132">
        <v>8.0129720000000002E-3</v>
      </c>
      <c r="P1927" s="132">
        <v>6.7320000000000001E-3</v>
      </c>
      <c r="Q1927" s="132">
        <v>0</v>
      </c>
      <c r="R1927" s="132">
        <v>0</v>
      </c>
      <c r="S1927" s="132">
        <v>5.8220186E-2</v>
      </c>
      <c r="T1927" s="132">
        <v>0.44191886000000002</v>
      </c>
      <c r="U1927" s="132">
        <v>0</v>
      </c>
      <c r="V1927" s="132">
        <v>0</v>
      </c>
      <c r="W1927" s="132">
        <v>0</v>
      </c>
      <c r="X1927" s="132">
        <v>0</v>
      </c>
      <c r="Y1927" s="132">
        <v>0</v>
      </c>
      <c r="Z1927" s="132">
        <v>0</v>
      </c>
      <c r="AA1927" s="74"/>
      <c r="AB1927" s="301">
        <v>1.43</v>
      </c>
      <c r="AC1927" s="338">
        <f t="shared" si="988"/>
        <v>1.43</v>
      </c>
      <c r="AD1927" s="74"/>
      <c r="AE1927" s="136">
        <v>0</v>
      </c>
      <c r="AF1927" s="136">
        <v>0</v>
      </c>
      <c r="AG1927" s="136">
        <v>0</v>
      </c>
      <c r="AH1927" s="136">
        <v>0</v>
      </c>
      <c r="AI1927" s="136">
        <v>0</v>
      </c>
      <c r="AJ1927" s="136">
        <v>0</v>
      </c>
      <c r="AK1927" s="136">
        <v>0</v>
      </c>
      <c r="AL1927" s="74"/>
      <c r="AM1927" s="133">
        <v>2.4565180999999998E-2</v>
      </c>
      <c r="AN1927" s="340">
        <f t="shared" si="997"/>
        <v>2.4565180999999998E-2</v>
      </c>
      <c r="AP1927" s="133">
        <v>2.3421404999999999E-2</v>
      </c>
      <c r="AQ1927" s="133">
        <v>1.1437756000000001E-3</v>
      </c>
      <c r="AR1927" s="133">
        <v>0</v>
      </c>
      <c r="AS1927" s="134">
        <v>1.404161E-6</v>
      </c>
      <c r="AT1927" s="135">
        <v>4.2299393950000003E-9</v>
      </c>
      <c r="AU1927" s="135">
        <v>0</v>
      </c>
      <c r="AV1927" s="302">
        <v>1.32704E-6</v>
      </c>
      <c r="AW1927" s="302">
        <v>4.0039999999999998E-9</v>
      </c>
      <c r="AX1927" s="302">
        <v>1.09395E-13</v>
      </c>
      <c r="AY1927" s="303">
        <v>0</v>
      </c>
      <c r="AZ1927" s="303">
        <v>0</v>
      </c>
      <c r="BA1927" s="302">
        <v>1.001E-9</v>
      </c>
      <c r="BB1927" s="302">
        <v>7.6119999999999996E-8</v>
      </c>
      <c r="BC1927" s="302">
        <v>1.419E-10</v>
      </c>
      <c r="BD1927" s="302">
        <v>8.3930000000000001E-11</v>
      </c>
      <c r="BE1927" s="303">
        <v>0</v>
      </c>
      <c r="BF1927" s="303">
        <v>0</v>
      </c>
      <c r="BG1927" s="303">
        <v>0</v>
      </c>
      <c r="BH1927" s="303">
        <v>0</v>
      </c>
      <c r="BI1927" s="303">
        <v>0</v>
      </c>
      <c r="BJ1927" s="303">
        <v>0</v>
      </c>
      <c r="BK1927" s="303">
        <v>0</v>
      </c>
      <c r="BL1927" s="303">
        <v>0</v>
      </c>
      <c r="BM1927" s="303">
        <v>0</v>
      </c>
      <c r="BN1927" s="303">
        <v>0</v>
      </c>
      <c r="BO1927" s="303">
        <v>0</v>
      </c>
      <c r="BP1927" s="303">
        <v>0</v>
      </c>
      <c r="BQ1927" s="303">
        <v>0</v>
      </c>
      <c r="BR1927" s="74"/>
      <c r="BS1927" s="136">
        <v>1.3425331000000001E-4</v>
      </c>
      <c r="BT1927" s="144">
        <v>9.0819536999999998E-7</v>
      </c>
      <c r="BU1927" s="144">
        <v>3.9872193999999998E-5</v>
      </c>
      <c r="BV1927" s="144">
        <v>5.1764955E-5</v>
      </c>
      <c r="BW1927" s="144">
        <v>2.6487200000000002E-7</v>
      </c>
      <c r="BX1927" s="144">
        <v>6.4802877000000005E-7</v>
      </c>
      <c r="BY1927" s="136">
        <v>0</v>
      </c>
      <c r="BZ1927" s="144">
        <v>9.8356821999999991E-7</v>
      </c>
      <c r="CA1927" s="136">
        <v>0</v>
      </c>
      <c r="CB1927" s="144">
        <v>3.8524635999999999E-5</v>
      </c>
      <c r="CC1927" s="136">
        <v>0</v>
      </c>
      <c r="CD1927" s="136">
        <v>0</v>
      </c>
      <c r="CE1927" s="136">
        <v>0</v>
      </c>
      <c r="CF1927" s="144">
        <v>1.2868584E-6</v>
      </c>
      <c r="CG1927" s="136">
        <v>0</v>
      </c>
      <c r="CH1927" s="136">
        <v>0</v>
      </c>
      <c r="CI1927" s="136">
        <v>0</v>
      </c>
      <c r="CK1927" s="244"/>
      <c r="CL1927" s="89" t="s">
        <v>6561</v>
      </c>
    </row>
    <row r="1928" spans="1:90" ht="14.5" customHeight="1">
      <c r="A1928" s="74" t="s">
        <v>6702</v>
      </c>
      <c r="B1928" s="129" t="s">
        <v>6190</v>
      </c>
      <c r="C1928" s="130" t="str">
        <f t="shared" si="995"/>
        <v>F.106.05.105</v>
      </c>
      <c r="D1928" s="131" t="s">
        <v>6691</v>
      </c>
      <c r="E1928" s="129" t="s">
        <v>957</v>
      </c>
      <c r="F1928" s="132" t="s">
        <v>6704</v>
      </c>
      <c r="G1928" s="132">
        <v>0.35106094999999998</v>
      </c>
      <c r="H1928" s="348">
        <f t="shared" si="996"/>
        <v>0.35106094999999998</v>
      </c>
      <c r="I1928" s="74"/>
      <c r="J1928" s="132">
        <v>1.2117599999999999E-2</v>
      </c>
      <c r="K1928" s="132">
        <v>1.442335E-2</v>
      </c>
      <c r="L1928" s="300">
        <v>0</v>
      </c>
      <c r="M1928" s="132">
        <v>0.32451999999999998</v>
      </c>
      <c r="N1928" s="132">
        <v>0</v>
      </c>
      <c r="O1928" s="132">
        <v>1.442335E-2</v>
      </c>
      <c r="P1928" s="132">
        <v>1.2117599999999999E-2</v>
      </c>
      <c r="Q1928" s="132">
        <v>0</v>
      </c>
      <c r="R1928" s="132">
        <v>0</v>
      </c>
      <c r="S1928" s="132">
        <v>0</v>
      </c>
      <c r="T1928" s="132">
        <v>0</v>
      </c>
      <c r="U1928" s="132">
        <v>0</v>
      </c>
      <c r="V1928" s="132">
        <v>0</v>
      </c>
      <c r="W1928" s="132">
        <v>0</v>
      </c>
      <c r="X1928" s="132">
        <v>0</v>
      </c>
      <c r="Y1928" s="132">
        <v>0</v>
      </c>
      <c r="Z1928" s="132">
        <v>0</v>
      </c>
      <c r="AA1928" s="74"/>
      <c r="AB1928" s="301">
        <v>2.4399999999999995</v>
      </c>
      <c r="AC1928" s="338">
        <f t="shared" si="988"/>
        <v>2.4399999999999995</v>
      </c>
      <c r="AD1928" s="74"/>
      <c r="AE1928" s="136">
        <v>0</v>
      </c>
      <c r="AF1928" s="136">
        <v>0</v>
      </c>
      <c r="AG1928" s="136">
        <v>0</v>
      </c>
      <c r="AH1928" s="136">
        <v>0</v>
      </c>
      <c r="AI1928" s="136">
        <v>0</v>
      </c>
      <c r="AJ1928" s="136">
        <v>0</v>
      </c>
      <c r="AK1928" s="136">
        <v>0</v>
      </c>
      <c r="AL1928" s="74"/>
      <c r="AM1928" s="133">
        <v>4.2041677999999999E-2</v>
      </c>
      <c r="AN1928" s="340">
        <f t="shared" si="997"/>
        <v>4.2041677999999999E-2</v>
      </c>
      <c r="AP1928" s="133">
        <v>4.0084338999999997E-2</v>
      </c>
      <c r="AQ1928" s="133">
        <v>1.9573392999999999E-3</v>
      </c>
      <c r="AR1928" s="133">
        <v>0</v>
      </c>
      <c r="AS1928" s="134">
        <v>2.4031378000000002E-6</v>
      </c>
      <c r="AT1928" s="135">
        <v>7.2386806600000009E-9</v>
      </c>
      <c r="AU1928" s="135">
        <v>0</v>
      </c>
      <c r="AV1928" s="302">
        <v>2.2643200000000002E-6</v>
      </c>
      <c r="AW1928" s="302">
        <v>6.8320000000000004E-9</v>
      </c>
      <c r="AX1928" s="302">
        <v>1.8666000000000001E-13</v>
      </c>
      <c r="AY1928" s="303">
        <v>0</v>
      </c>
      <c r="AZ1928" s="303">
        <v>0</v>
      </c>
      <c r="BA1928" s="302">
        <v>1.8017999999999999E-9</v>
      </c>
      <c r="BB1928" s="302">
        <v>1.3701599999999999E-7</v>
      </c>
      <c r="BC1928" s="302">
        <v>2.5541999999999998E-10</v>
      </c>
      <c r="BD1928" s="302">
        <v>1.5107400000000001E-10</v>
      </c>
      <c r="BE1928" s="303">
        <v>0</v>
      </c>
      <c r="BF1928" s="303">
        <v>0</v>
      </c>
      <c r="BG1928" s="303">
        <v>0</v>
      </c>
      <c r="BH1928" s="303">
        <v>0</v>
      </c>
      <c r="BI1928" s="303">
        <v>0</v>
      </c>
      <c r="BJ1928" s="303">
        <v>0</v>
      </c>
      <c r="BK1928" s="303">
        <v>0</v>
      </c>
      <c r="BL1928" s="303">
        <v>0</v>
      </c>
      <c r="BM1928" s="303">
        <v>0</v>
      </c>
      <c r="BN1928" s="303">
        <v>0</v>
      </c>
      <c r="BO1928" s="303">
        <v>0</v>
      </c>
      <c r="BP1928" s="303">
        <v>0</v>
      </c>
      <c r="BQ1928" s="303">
        <v>0</v>
      </c>
      <c r="BR1928" s="74"/>
      <c r="BS1928" s="144">
        <v>7.5398414999999994E-5</v>
      </c>
      <c r="BT1928" s="144">
        <v>1.6347516999999999E-6</v>
      </c>
      <c r="BU1928" s="144">
        <v>6.8033673999999994E-5</v>
      </c>
      <c r="BV1928" s="136">
        <v>0</v>
      </c>
      <c r="BW1928" s="144">
        <v>4.7676959999999998E-7</v>
      </c>
      <c r="BX1928" s="144">
        <v>1.1664518E-6</v>
      </c>
      <c r="BY1928" s="136">
        <v>0</v>
      </c>
      <c r="BZ1928" s="144">
        <v>1.7704227999999999E-6</v>
      </c>
      <c r="CA1928" s="136">
        <v>0</v>
      </c>
      <c r="CB1928" s="136">
        <v>0</v>
      </c>
      <c r="CC1928" s="136">
        <v>0</v>
      </c>
      <c r="CD1928" s="136">
        <v>0</v>
      </c>
      <c r="CE1928" s="136">
        <v>0</v>
      </c>
      <c r="CF1928" s="144">
        <v>2.3163449999999999E-6</v>
      </c>
      <c r="CG1928" s="136">
        <v>0</v>
      </c>
      <c r="CH1928" s="136">
        <v>0</v>
      </c>
      <c r="CI1928" s="136">
        <v>0</v>
      </c>
      <c r="CK1928" s="244"/>
      <c r="CL1928" s="89" t="s">
        <v>6561</v>
      </c>
    </row>
    <row r="1929" spans="1:90" ht="14.5" customHeight="1">
      <c r="A1929" s="74" t="s">
        <v>6705</v>
      </c>
      <c r="B1929" s="129" t="s">
        <v>6190</v>
      </c>
      <c r="C1929" s="130" t="str">
        <f t="shared" si="995"/>
        <v>F.106.05.106</v>
      </c>
      <c r="D1929" s="131" t="s">
        <v>6691</v>
      </c>
      <c r="E1929" s="129" t="s">
        <v>957</v>
      </c>
      <c r="F1929" s="132" t="s">
        <v>6707</v>
      </c>
      <c r="G1929" s="132">
        <v>0.2101209268</v>
      </c>
      <c r="H1929" s="348">
        <f t="shared" si="996"/>
        <v>0.2101209268</v>
      </c>
      <c r="I1929" s="74"/>
      <c r="J1929" s="132">
        <v>6.6708000000000002E-3</v>
      </c>
      <c r="K1929" s="132">
        <v>7.9401268000000007E-3</v>
      </c>
      <c r="L1929" s="300">
        <v>0</v>
      </c>
      <c r="M1929" s="132">
        <v>0.19550999999999999</v>
      </c>
      <c r="N1929" s="132">
        <v>0</v>
      </c>
      <c r="O1929" s="132">
        <v>7.9401268000000007E-3</v>
      </c>
      <c r="P1929" s="132">
        <v>6.6708000000000002E-3</v>
      </c>
      <c r="Q1929" s="132">
        <v>0</v>
      </c>
      <c r="R1929" s="132">
        <v>0</v>
      </c>
      <c r="S1929" s="132">
        <v>0</v>
      </c>
      <c r="T1929" s="132">
        <v>0</v>
      </c>
      <c r="U1929" s="132">
        <v>0</v>
      </c>
      <c r="V1929" s="132">
        <v>0</v>
      </c>
      <c r="W1929" s="132">
        <v>0</v>
      </c>
      <c r="X1929" s="132">
        <v>0</v>
      </c>
      <c r="Y1929" s="132">
        <v>0</v>
      </c>
      <c r="Z1929" s="132">
        <v>0</v>
      </c>
      <c r="AA1929" s="74"/>
      <c r="AB1929" s="301">
        <v>1.4699999999999998</v>
      </c>
      <c r="AC1929" s="338">
        <f t="shared" si="988"/>
        <v>1.4699999999999998</v>
      </c>
      <c r="AD1929" s="74"/>
      <c r="AE1929" s="136">
        <v>0</v>
      </c>
      <c r="AF1929" s="136">
        <v>0</v>
      </c>
      <c r="AG1929" s="136">
        <v>0</v>
      </c>
      <c r="AH1929" s="136">
        <v>0</v>
      </c>
      <c r="AI1929" s="136">
        <v>0</v>
      </c>
      <c r="AJ1929" s="136">
        <v>0</v>
      </c>
      <c r="AK1929" s="136">
        <v>0</v>
      </c>
      <c r="AL1929" s="74"/>
      <c r="AM1929" s="133">
        <v>2.5202379E-2</v>
      </c>
      <c r="AN1929" s="340">
        <f t="shared" si="997"/>
        <v>2.5202379E-2</v>
      </c>
      <c r="AP1929" s="133">
        <v>2.4028872999999999E-2</v>
      </c>
      <c r="AQ1929" s="133">
        <v>1.1735061E-3</v>
      </c>
      <c r="AR1929" s="133">
        <v>0</v>
      </c>
      <c r="AS1929" s="134">
        <v>1.4405799E-6</v>
      </c>
      <c r="AT1929" s="135">
        <v>4.3398894550000006E-9</v>
      </c>
      <c r="AU1929" s="135">
        <v>0</v>
      </c>
      <c r="AV1929" s="302">
        <v>1.36416E-6</v>
      </c>
      <c r="AW1929" s="302">
        <v>4.1160000000000003E-9</v>
      </c>
      <c r="AX1929" s="302">
        <v>1.12455E-13</v>
      </c>
      <c r="AY1929" s="303">
        <v>0</v>
      </c>
      <c r="AZ1929" s="303">
        <v>0</v>
      </c>
      <c r="BA1929" s="302">
        <v>9.9190000000000006E-10</v>
      </c>
      <c r="BB1929" s="302">
        <v>7.5428000000000005E-8</v>
      </c>
      <c r="BC1929" s="302">
        <v>1.4060999999999999E-10</v>
      </c>
      <c r="BD1929" s="302">
        <v>8.3166999999999996E-11</v>
      </c>
      <c r="BE1929" s="303">
        <v>0</v>
      </c>
      <c r="BF1929" s="303">
        <v>0</v>
      </c>
      <c r="BG1929" s="303">
        <v>0</v>
      </c>
      <c r="BH1929" s="303">
        <v>0</v>
      </c>
      <c r="BI1929" s="303">
        <v>0</v>
      </c>
      <c r="BJ1929" s="303">
        <v>0</v>
      </c>
      <c r="BK1929" s="303">
        <v>0</v>
      </c>
      <c r="BL1929" s="303">
        <v>0</v>
      </c>
      <c r="BM1929" s="303">
        <v>0</v>
      </c>
      <c r="BN1929" s="303">
        <v>0</v>
      </c>
      <c r="BO1929" s="303">
        <v>0</v>
      </c>
      <c r="BP1929" s="303">
        <v>0</v>
      </c>
      <c r="BQ1929" s="303">
        <v>0</v>
      </c>
      <c r="BR1929" s="74"/>
      <c r="BS1929" s="144">
        <v>4.5041828000000003E-5</v>
      </c>
      <c r="BT1929" s="144">
        <v>8.9993905000000005E-7</v>
      </c>
      <c r="BU1929" s="144">
        <v>4.0987501000000003E-5</v>
      </c>
      <c r="BV1929" s="136">
        <v>0</v>
      </c>
      <c r="BW1929" s="144">
        <v>2.6246406999999998E-7</v>
      </c>
      <c r="BX1929" s="144">
        <v>6.4213759999999998E-7</v>
      </c>
      <c r="BY1929" s="136">
        <v>0</v>
      </c>
      <c r="BZ1929" s="144">
        <v>9.7462669E-7</v>
      </c>
      <c r="CA1929" s="136">
        <v>0</v>
      </c>
      <c r="CB1929" s="136">
        <v>0</v>
      </c>
      <c r="CC1929" s="136">
        <v>0</v>
      </c>
      <c r="CD1929" s="136">
        <v>0</v>
      </c>
      <c r="CE1929" s="136">
        <v>0</v>
      </c>
      <c r="CF1929" s="144">
        <v>1.2751596000000001E-6</v>
      </c>
      <c r="CG1929" s="136">
        <v>0</v>
      </c>
      <c r="CH1929" s="136">
        <v>0</v>
      </c>
      <c r="CI1929" s="136">
        <v>0</v>
      </c>
      <c r="CK1929" s="244"/>
      <c r="CL1929" s="89" t="s">
        <v>6561</v>
      </c>
    </row>
    <row r="1930" spans="1:90" ht="14.5" customHeight="1">
      <c r="A1930" s="74" t="s">
        <v>6708</v>
      </c>
      <c r="B1930" s="129" t="s">
        <v>6190</v>
      </c>
      <c r="C1930" s="130" t="str">
        <f t="shared" si="995"/>
        <v>F.106.05.107</v>
      </c>
      <c r="D1930" s="131" t="s">
        <v>6691</v>
      </c>
      <c r="E1930" s="129" t="s">
        <v>957</v>
      </c>
      <c r="F1930" s="132" t="s">
        <v>6710</v>
      </c>
      <c r="G1930" s="132">
        <v>0.37430982000000002</v>
      </c>
      <c r="H1930" s="348">
        <f t="shared" si="996"/>
        <v>0.37430982000000002</v>
      </c>
      <c r="I1930" s="74"/>
      <c r="J1930" s="132">
        <v>1.0587600000000001E-2</v>
      </c>
      <c r="K1930" s="132">
        <v>1.2602220000000001E-2</v>
      </c>
      <c r="L1930" s="300">
        <v>0</v>
      </c>
      <c r="M1930" s="132">
        <v>0.35111999999999999</v>
      </c>
      <c r="N1930" s="132">
        <v>0</v>
      </c>
      <c r="O1930" s="132">
        <v>1.2602220000000001E-2</v>
      </c>
      <c r="P1930" s="132">
        <v>1.0587600000000001E-2</v>
      </c>
      <c r="Q1930" s="132">
        <v>0</v>
      </c>
      <c r="R1930" s="132">
        <v>0</v>
      </c>
      <c r="S1930" s="132">
        <v>0</v>
      </c>
      <c r="T1930" s="132">
        <v>0</v>
      </c>
      <c r="U1930" s="132">
        <v>0</v>
      </c>
      <c r="V1930" s="132">
        <v>0</v>
      </c>
      <c r="W1930" s="132">
        <v>0</v>
      </c>
      <c r="X1930" s="132">
        <v>0</v>
      </c>
      <c r="Y1930" s="132">
        <v>0</v>
      </c>
      <c r="Z1930" s="132">
        <v>0</v>
      </c>
      <c r="AA1930" s="74"/>
      <c r="AB1930" s="301">
        <v>2.6399999999999997</v>
      </c>
      <c r="AC1930" s="338">
        <f t="shared" si="988"/>
        <v>2.6399999999999997</v>
      </c>
      <c r="AD1930" s="74"/>
      <c r="AE1930" s="136">
        <v>0</v>
      </c>
      <c r="AF1930" s="136">
        <v>0</v>
      </c>
      <c r="AG1930" s="136">
        <v>0</v>
      </c>
      <c r="AH1930" s="136">
        <v>0</v>
      </c>
      <c r="AI1930" s="136">
        <v>0</v>
      </c>
      <c r="AJ1930" s="136">
        <v>0</v>
      </c>
      <c r="AK1930" s="136">
        <v>0</v>
      </c>
      <c r="AL1930" s="74"/>
      <c r="AM1930" s="133">
        <v>4.4982676999999999E-2</v>
      </c>
      <c r="AN1930" s="340">
        <f t="shared" si="997"/>
        <v>4.4982676999999999E-2</v>
      </c>
      <c r="AP1930" s="133">
        <v>4.2887788000000003E-2</v>
      </c>
      <c r="AQ1930" s="133">
        <v>2.0948891E-3</v>
      </c>
      <c r="AR1930" s="133">
        <v>0</v>
      </c>
      <c r="AS1930" s="134">
        <v>2.5712103000000001E-6</v>
      </c>
      <c r="AT1930" s="135">
        <v>7.7473709599999996E-9</v>
      </c>
      <c r="AU1930" s="135">
        <v>0</v>
      </c>
      <c r="AV1930" s="302">
        <v>2.4499200000000002E-6</v>
      </c>
      <c r="AW1930" s="302">
        <v>7.3920000000000001E-9</v>
      </c>
      <c r="AX1930" s="302">
        <v>2.0196E-13</v>
      </c>
      <c r="AY1930" s="303">
        <v>0</v>
      </c>
      <c r="AZ1930" s="303">
        <v>0</v>
      </c>
      <c r="BA1930" s="302">
        <v>1.5743E-9</v>
      </c>
      <c r="BB1930" s="302">
        <v>1.1971600000000001E-7</v>
      </c>
      <c r="BC1930" s="302">
        <v>2.2316999999999999E-10</v>
      </c>
      <c r="BD1930" s="302">
        <v>1.31999E-10</v>
      </c>
      <c r="BE1930" s="303">
        <v>0</v>
      </c>
      <c r="BF1930" s="303">
        <v>0</v>
      </c>
      <c r="BG1930" s="303">
        <v>0</v>
      </c>
      <c r="BH1930" s="303">
        <v>0</v>
      </c>
      <c r="BI1930" s="303">
        <v>0</v>
      </c>
      <c r="BJ1930" s="303">
        <v>0</v>
      </c>
      <c r="BK1930" s="303">
        <v>0</v>
      </c>
      <c r="BL1930" s="303">
        <v>0</v>
      </c>
      <c r="BM1930" s="303">
        <v>0</v>
      </c>
      <c r="BN1930" s="303">
        <v>0</v>
      </c>
      <c r="BO1930" s="303">
        <v>0</v>
      </c>
      <c r="BP1930" s="303">
        <v>0</v>
      </c>
      <c r="BQ1930" s="303">
        <v>0</v>
      </c>
      <c r="BR1930" s="74"/>
      <c r="BS1930" s="144">
        <v>8.0045053999999998E-5</v>
      </c>
      <c r="BT1930" s="144">
        <v>1.4283435999999999E-6</v>
      </c>
      <c r="BU1930" s="144">
        <v>7.3610205000000002E-5</v>
      </c>
      <c r="BV1930" s="136">
        <v>0</v>
      </c>
      <c r="BW1930" s="144">
        <v>4.1657141999999999E-7</v>
      </c>
      <c r="BX1930" s="144">
        <v>1.0191724999999999E-6</v>
      </c>
      <c r="BY1930" s="136">
        <v>0</v>
      </c>
      <c r="BZ1930" s="144">
        <v>1.5468846E-6</v>
      </c>
      <c r="CA1930" s="136">
        <v>0</v>
      </c>
      <c r="CB1930" s="136">
        <v>0</v>
      </c>
      <c r="CC1930" s="136">
        <v>0</v>
      </c>
      <c r="CD1930" s="136">
        <v>0</v>
      </c>
      <c r="CE1930" s="136">
        <v>0</v>
      </c>
      <c r="CF1930" s="144">
        <v>2.0238772000000001E-6</v>
      </c>
      <c r="CG1930" s="136">
        <v>0</v>
      </c>
      <c r="CH1930" s="136">
        <v>0</v>
      </c>
      <c r="CI1930" s="136">
        <v>0</v>
      </c>
      <c r="CK1930" s="244"/>
      <c r="CL1930" s="89" t="s">
        <v>6561</v>
      </c>
    </row>
    <row r="1931" spans="1:90" ht="14.5" customHeight="1">
      <c r="A1931" s="74" t="s">
        <v>6711</v>
      </c>
      <c r="B1931" s="129" t="s">
        <v>6190</v>
      </c>
      <c r="C1931" s="130" t="str">
        <f t="shared" si="995"/>
        <v>F.106.05.108</v>
      </c>
      <c r="D1931" s="131" t="s">
        <v>6691</v>
      </c>
      <c r="E1931" s="129" t="s">
        <v>957</v>
      </c>
      <c r="F1931" s="132" t="s">
        <v>6713</v>
      </c>
      <c r="G1931" s="132">
        <v>0.31377914200000001</v>
      </c>
      <c r="H1931" s="348">
        <f t="shared" si="996"/>
        <v>0.31377914200000001</v>
      </c>
      <c r="I1931" s="74"/>
      <c r="J1931" s="132">
        <v>9.6696000000000004E-3</v>
      </c>
      <c r="K1931" s="132">
        <v>1.1509541999999999E-2</v>
      </c>
      <c r="L1931" s="300">
        <v>0</v>
      </c>
      <c r="M1931" s="132">
        <v>0.29260000000000003</v>
      </c>
      <c r="N1931" s="132">
        <v>0</v>
      </c>
      <c r="O1931" s="132">
        <v>1.1509541999999999E-2</v>
      </c>
      <c r="P1931" s="132">
        <v>9.6696000000000004E-3</v>
      </c>
      <c r="Q1931" s="132">
        <v>0</v>
      </c>
      <c r="R1931" s="132">
        <v>0</v>
      </c>
      <c r="S1931" s="132">
        <v>0</v>
      </c>
      <c r="T1931" s="132">
        <v>0</v>
      </c>
      <c r="U1931" s="132">
        <v>0</v>
      </c>
      <c r="V1931" s="132">
        <v>0</v>
      </c>
      <c r="W1931" s="132">
        <v>0</v>
      </c>
      <c r="X1931" s="132">
        <v>0</v>
      </c>
      <c r="Y1931" s="132">
        <v>0</v>
      </c>
      <c r="Z1931" s="132">
        <v>0</v>
      </c>
      <c r="AA1931" s="74"/>
      <c r="AB1931" s="301">
        <v>2.2000000000000002</v>
      </c>
      <c r="AC1931" s="338">
        <f t="shared" si="988"/>
        <v>2.2000000000000002</v>
      </c>
      <c r="AD1931" s="74"/>
      <c r="AE1931" s="136">
        <v>0</v>
      </c>
      <c r="AF1931" s="136">
        <v>0</v>
      </c>
      <c r="AG1931" s="136">
        <v>0</v>
      </c>
      <c r="AH1931" s="136">
        <v>0</v>
      </c>
      <c r="AI1931" s="136">
        <v>0</v>
      </c>
      <c r="AJ1931" s="136">
        <v>0</v>
      </c>
      <c r="AK1931" s="136">
        <v>0</v>
      </c>
      <c r="AL1931" s="74"/>
      <c r="AM1931" s="133">
        <v>3.7655015E-2</v>
      </c>
      <c r="AN1931" s="340">
        <f t="shared" si="997"/>
        <v>3.7655015E-2</v>
      </c>
      <c r="AP1931" s="133">
        <v>3.5901595000000001E-2</v>
      </c>
      <c r="AQ1931" s="133">
        <v>1.7534202E-3</v>
      </c>
      <c r="AR1931" s="133">
        <v>0</v>
      </c>
      <c r="AS1931" s="134">
        <v>2.1523738000000002E-6</v>
      </c>
      <c r="AT1931" s="135">
        <v>6.4845423000000003E-9</v>
      </c>
      <c r="AU1931" s="135">
        <v>0</v>
      </c>
      <c r="AV1931" s="302">
        <v>2.0416000000000001E-6</v>
      </c>
      <c r="AW1931" s="302">
        <v>6.1600000000000002E-9</v>
      </c>
      <c r="AX1931" s="302">
        <v>1.683E-13</v>
      </c>
      <c r="AY1931" s="303">
        <v>0</v>
      </c>
      <c r="AZ1931" s="303">
        <v>0</v>
      </c>
      <c r="BA1931" s="302">
        <v>1.4377999999999999E-9</v>
      </c>
      <c r="BB1931" s="302">
        <v>1.0933599999999999E-7</v>
      </c>
      <c r="BC1931" s="302">
        <v>2.0382E-10</v>
      </c>
      <c r="BD1931" s="302">
        <v>1.20554E-10</v>
      </c>
      <c r="BE1931" s="303">
        <v>0</v>
      </c>
      <c r="BF1931" s="303">
        <v>0</v>
      </c>
      <c r="BG1931" s="303">
        <v>0</v>
      </c>
      <c r="BH1931" s="303">
        <v>0</v>
      </c>
      <c r="BI1931" s="303">
        <v>0</v>
      </c>
      <c r="BJ1931" s="303">
        <v>0</v>
      </c>
      <c r="BK1931" s="303">
        <v>0</v>
      </c>
      <c r="BL1931" s="303">
        <v>0</v>
      </c>
      <c r="BM1931" s="303">
        <v>0</v>
      </c>
      <c r="BN1931" s="303">
        <v>0</v>
      </c>
      <c r="BO1931" s="303">
        <v>0</v>
      </c>
      <c r="BP1931" s="303">
        <v>0</v>
      </c>
      <c r="BQ1931" s="303">
        <v>0</v>
      </c>
      <c r="BR1931" s="74"/>
      <c r="BS1931" s="144">
        <v>6.7218751999999996E-5</v>
      </c>
      <c r="BT1931" s="144">
        <v>1.3044988000000001E-6</v>
      </c>
      <c r="BU1931" s="144">
        <v>6.1341837999999993E-5</v>
      </c>
      <c r="BV1931" s="136">
        <v>0</v>
      </c>
      <c r="BW1931" s="144">
        <v>3.8045250999999999E-7</v>
      </c>
      <c r="BX1931" s="144">
        <v>9.3080496000000004E-7</v>
      </c>
      <c r="BY1931" s="136">
        <v>0</v>
      </c>
      <c r="BZ1931" s="144">
        <v>1.4127616000000001E-6</v>
      </c>
      <c r="CA1931" s="136">
        <v>0</v>
      </c>
      <c r="CB1931" s="136">
        <v>0</v>
      </c>
      <c r="CC1931" s="136">
        <v>0</v>
      </c>
      <c r="CD1931" s="136">
        <v>0</v>
      </c>
      <c r="CE1931" s="136">
        <v>0</v>
      </c>
      <c r="CF1931" s="144">
        <v>1.8483965E-6</v>
      </c>
      <c r="CG1931" s="136">
        <v>0</v>
      </c>
      <c r="CH1931" s="136">
        <v>0</v>
      </c>
      <c r="CI1931" s="136">
        <v>0</v>
      </c>
      <c r="CK1931" s="244"/>
      <c r="CL1931" s="89" t="s">
        <v>6561</v>
      </c>
    </row>
    <row r="1932" spans="1:90" ht="14.5" customHeight="1">
      <c r="A1932" s="74" t="s">
        <v>6714</v>
      </c>
      <c r="B1932" s="129" t="s">
        <v>6190</v>
      </c>
      <c r="C1932" s="130" t="str">
        <f t="shared" si="995"/>
        <v>F.106.05.109</v>
      </c>
      <c r="D1932" s="131" t="s">
        <v>6691</v>
      </c>
      <c r="E1932" s="129" t="s">
        <v>957</v>
      </c>
      <c r="F1932" s="132" t="s">
        <v>6716</v>
      </c>
      <c r="G1932" s="132">
        <v>1.3063722599999998</v>
      </c>
      <c r="H1932" s="348">
        <f t="shared" si="996"/>
        <v>1.3063722599999998</v>
      </c>
      <c r="I1932" s="74"/>
      <c r="J1932" s="132">
        <v>3.0599999999999998E-3</v>
      </c>
      <c r="K1932" s="132">
        <v>1.2062222599999999</v>
      </c>
      <c r="L1932" s="300">
        <v>0</v>
      </c>
      <c r="M1932" s="132">
        <v>9.7089999999999996E-2</v>
      </c>
      <c r="N1932" s="132">
        <v>1.20258</v>
      </c>
      <c r="O1932" s="132">
        <v>3.64226E-3</v>
      </c>
      <c r="P1932" s="132">
        <v>3.0599999999999998E-3</v>
      </c>
      <c r="Q1932" s="132">
        <v>0</v>
      </c>
      <c r="R1932" s="132">
        <v>0</v>
      </c>
      <c r="S1932" s="132">
        <v>0</v>
      </c>
      <c r="T1932" s="132">
        <v>0</v>
      </c>
      <c r="U1932" s="132">
        <v>0</v>
      </c>
      <c r="V1932" s="132">
        <v>0</v>
      </c>
      <c r="W1932" s="132">
        <v>0</v>
      </c>
      <c r="X1932" s="132">
        <v>0</v>
      </c>
      <c r="Y1932" s="132">
        <v>0</v>
      </c>
      <c r="Z1932" s="132">
        <v>0</v>
      </c>
      <c r="AA1932" s="74"/>
      <c r="AB1932" s="301">
        <v>0.73</v>
      </c>
      <c r="AC1932" s="338">
        <f t="shared" si="988"/>
        <v>0.73</v>
      </c>
      <c r="AD1932" s="74"/>
      <c r="AE1932" s="136">
        <v>0</v>
      </c>
      <c r="AF1932" s="136">
        <v>0</v>
      </c>
      <c r="AG1932" s="136">
        <v>0</v>
      </c>
      <c r="AH1932" s="136">
        <v>0</v>
      </c>
      <c r="AI1932" s="136">
        <v>0</v>
      </c>
      <c r="AJ1932" s="136">
        <v>0</v>
      </c>
      <c r="AK1932" s="136">
        <v>0</v>
      </c>
      <c r="AL1932" s="74"/>
      <c r="AM1932" s="133">
        <v>0.38363506000000003</v>
      </c>
      <c r="AN1932" s="340">
        <f t="shared" si="997"/>
        <v>0.38363506000000003</v>
      </c>
      <c r="AP1932" s="133">
        <v>0.37617561999999999</v>
      </c>
      <c r="AQ1932" s="133">
        <v>7.4594453E-3</v>
      </c>
      <c r="AR1932" s="133">
        <v>0</v>
      </c>
      <c r="AS1932" s="134">
        <v>2.2552494999999998E-5</v>
      </c>
      <c r="AT1932" s="135">
        <v>2.7586705844999998E-8</v>
      </c>
      <c r="AU1932" s="135">
        <v>0</v>
      </c>
      <c r="AV1932" s="302">
        <v>6.7744000000000001E-7</v>
      </c>
      <c r="AW1932" s="302">
        <v>2.044E-9</v>
      </c>
      <c r="AX1932" s="302">
        <v>5.5845000000000001E-14</v>
      </c>
      <c r="AY1932" s="303">
        <v>0</v>
      </c>
      <c r="AZ1932" s="303">
        <v>0</v>
      </c>
      <c r="BA1932" s="302">
        <v>4.5499999999999998E-10</v>
      </c>
      <c r="BB1932" s="302">
        <v>2.1874599999999999E-5</v>
      </c>
      <c r="BC1932" s="302">
        <v>6.4499999999999997E-11</v>
      </c>
      <c r="BD1932" s="302">
        <v>2.547815E-8</v>
      </c>
      <c r="BE1932" s="303">
        <v>0</v>
      </c>
      <c r="BF1932" s="303">
        <v>0</v>
      </c>
      <c r="BG1932" s="303">
        <v>0</v>
      </c>
      <c r="BH1932" s="303">
        <v>0</v>
      </c>
      <c r="BI1932" s="303">
        <v>0</v>
      </c>
      <c r="BJ1932" s="303">
        <v>0</v>
      </c>
      <c r="BK1932" s="303">
        <v>0</v>
      </c>
      <c r="BL1932" s="303">
        <v>0</v>
      </c>
      <c r="BM1932" s="303">
        <v>0</v>
      </c>
      <c r="BN1932" s="303">
        <v>0</v>
      </c>
      <c r="BO1932" s="303">
        <v>0</v>
      </c>
      <c r="BP1932" s="303">
        <v>0</v>
      </c>
      <c r="BQ1932" s="303">
        <v>0</v>
      </c>
      <c r="BR1932" s="74"/>
      <c r="BS1932" s="136">
        <v>3.5346599000000002E-4</v>
      </c>
      <c r="BT1932" s="136">
        <v>1.7580385999999999E-4</v>
      </c>
      <c r="BU1932" s="144">
        <v>2.0354337E-5</v>
      </c>
      <c r="BV1932" s="136">
        <v>0</v>
      </c>
      <c r="BW1932" s="136">
        <v>1.4459603E-4</v>
      </c>
      <c r="BX1932" s="144">
        <v>2.9455853000000003E-7</v>
      </c>
      <c r="BY1932" s="136">
        <v>0</v>
      </c>
      <c r="BZ1932" s="144">
        <v>4.4707645999999997E-7</v>
      </c>
      <c r="CA1932" s="136">
        <v>0</v>
      </c>
      <c r="CB1932" s="136">
        <v>0</v>
      </c>
      <c r="CC1932" s="136">
        <v>0</v>
      </c>
      <c r="CD1932" s="136">
        <v>0</v>
      </c>
      <c r="CE1932" s="136">
        <v>0</v>
      </c>
      <c r="CF1932" s="144">
        <v>1.1970121999999999E-5</v>
      </c>
      <c r="CG1932" s="136">
        <v>0</v>
      </c>
      <c r="CH1932" s="136">
        <v>0</v>
      </c>
      <c r="CI1932" s="136">
        <v>0</v>
      </c>
      <c r="CK1932" s="244"/>
      <c r="CL1932" s="89" t="s">
        <v>6561</v>
      </c>
    </row>
    <row r="1933" spans="1:90" ht="14.5" customHeight="1">
      <c r="A1933" s="74" t="s">
        <v>6717</v>
      </c>
      <c r="B1933" s="129" t="s">
        <v>6190</v>
      </c>
      <c r="C1933" s="130" t="str">
        <f t="shared" si="995"/>
        <v>F.106.05.110</v>
      </c>
      <c r="D1933" s="131" t="s">
        <v>6691</v>
      </c>
      <c r="E1933" s="129" t="s">
        <v>957</v>
      </c>
      <c r="F1933" s="132" t="s">
        <v>6719</v>
      </c>
      <c r="G1933" s="132">
        <v>1.4074745999999999E-2</v>
      </c>
      <c r="H1933" s="348">
        <f t="shared" si="996"/>
        <v>1.4074745999999999E-2</v>
      </c>
      <c r="I1933" s="74"/>
      <c r="J1933" s="132">
        <v>6.4260000000000003E-3</v>
      </c>
      <c r="K1933" s="132">
        <v>7.6487459999999997E-3</v>
      </c>
      <c r="L1933" s="300">
        <v>0</v>
      </c>
      <c r="M1933" s="132">
        <v>0</v>
      </c>
      <c r="N1933" s="132">
        <v>0</v>
      </c>
      <c r="O1933" s="132">
        <v>7.6487459999999997E-3</v>
      </c>
      <c r="P1933" s="132">
        <v>6.4260000000000003E-3</v>
      </c>
      <c r="Q1933" s="132">
        <v>0</v>
      </c>
      <c r="R1933" s="132">
        <v>0</v>
      </c>
      <c r="S1933" s="132">
        <v>0</v>
      </c>
      <c r="T1933" s="132">
        <v>0</v>
      </c>
      <c r="U1933" s="132">
        <v>0</v>
      </c>
      <c r="V1933" s="132">
        <v>0</v>
      </c>
      <c r="W1933" s="132">
        <v>0</v>
      </c>
      <c r="X1933" s="132">
        <v>0</v>
      </c>
      <c r="Y1933" s="132">
        <v>0</v>
      </c>
      <c r="Z1933" s="132">
        <v>0</v>
      </c>
      <c r="AA1933" s="74"/>
      <c r="AB1933" s="301">
        <v>0</v>
      </c>
      <c r="AC1933" s="338">
        <f t="shared" si="988"/>
        <v>0</v>
      </c>
      <c r="AD1933" s="74"/>
      <c r="AE1933" s="136">
        <v>0</v>
      </c>
      <c r="AF1933" s="136">
        <v>0</v>
      </c>
      <c r="AG1933" s="136">
        <v>0</v>
      </c>
      <c r="AH1933" s="136">
        <v>0</v>
      </c>
      <c r="AI1933" s="136">
        <v>0</v>
      </c>
      <c r="AJ1933" s="136">
        <v>0</v>
      </c>
      <c r="AK1933" s="136">
        <v>0</v>
      </c>
      <c r="AL1933" s="74"/>
      <c r="AM1933" s="133">
        <v>1.2861953000000001E-3</v>
      </c>
      <c r="AN1933" s="340">
        <f t="shared" si="997"/>
        <v>1.2861953000000001E-3</v>
      </c>
      <c r="AP1933" s="133">
        <v>1.2279064999999999E-3</v>
      </c>
      <c r="AQ1933" s="145">
        <v>5.8288775999999998E-5</v>
      </c>
      <c r="AR1933" s="133">
        <v>0</v>
      </c>
      <c r="AS1933" s="134">
        <v>7.3615500000000002E-8</v>
      </c>
      <c r="AT1933" s="135">
        <v>2.1556500000000002E-10</v>
      </c>
      <c r="AU1933" s="135">
        <v>0</v>
      </c>
      <c r="AV1933" s="303">
        <v>0</v>
      </c>
      <c r="AW1933" s="303">
        <v>0</v>
      </c>
      <c r="AX1933" s="303">
        <v>0</v>
      </c>
      <c r="AY1933" s="303">
        <v>0</v>
      </c>
      <c r="AZ1933" s="303">
        <v>0</v>
      </c>
      <c r="BA1933" s="302">
        <v>9.5550000000000006E-10</v>
      </c>
      <c r="BB1933" s="302">
        <v>7.2660000000000003E-8</v>
      </c>
      <c r="BC1933" s="302">
        <v>1.3545000000000001E-10</v>
      </c>
      <c r="BD1933" s="302">
        <v>8.0114999999999999E-11</v>
      </c>
      <c r="BE1933" s="303">
        <v>0</v>
      </c>
      <c r="BF1933" s="303">
        <v>0</v>
      </c>
      <c r="BG1933" s="303">
        <v>0</v>
      </c>
      <c r="BH1933" s="303">
        <v>0</v>
      </c>
      <c r="BI1933" s="303">
        <v>0</v>
      </c>
      <c r="BJ1933" s="303">
        <v>0</v>
      </c>
      <c r="BK1933" s="303">
        <v>0</v>
      </c>
      <c r="BL1933" s="303">
        <v>0</v>
      </c>
      <c r="BM1933" s="303">
        <v>0</v>
      </c>
      <c r="BN1933" s="303">
        <v>0</v>
      </c>
      <c r="BO1933" s="303">
        <v>0</v>
      </c>
      <c r="BP1933" s="303">
        <v>0</v>
      </c>
      <c r="BQ1933" s="303">
        <v>0</v>
      </c>
      <c r="BR1933" s="74"/>
      <c r="BS1933" s="144">
        <v>3.9055444000000003E-6</v>
      </c>
      <c r="BT1933" s="144">
        <v>8.6691375999999995E-7</v>
      </c>
      <c r="BU1933" s="136">
        <v>0</v>
      </c>
      <c r="BV1933" s="136">
        <v>0</v>
      </c>
      <c r="BW1933" s="144">
        <v>2.5283236000000001E-7</v>
      </c>
      <c r="BX1933" s="144">
        <v>6.1857292000000002E-7</v>
      </c>
      <c r="BY1933" s="136">
        <v>0</v>
      </c>
      <c r="BZ1933" s="144">
        <v>9.3886057000000003E-7</v>
      </c>
      <c r="CA1933" s="136">
        <v>0</v>
      </c>
      <c r="CB1933" s="136">
        <v>0</v>
      </c>
      <c r="CC1933" s="136">
        <v>0</v>
      </c>
      <c r="CD1933" s="136">
        <v>0</v>
      </c>
      <c r="CE1933" s="136">
        <v>0</v>
      </c>
      <c r="CF1933" s="144">
        <v>1.2283648E-6</v>
      </c>
      <c r="CG1933" s="136">
        <v>0</v>
      </c>
      <c r="CH1933" s="136">
        <v>0</v>
      </c>
      <c r="CI1933" s="136">
        <v>0</v>
      </c>
      <c r="CK1933" s="244"/>
      <c r="CL1933" s="89" t="s">
        <v>6561</v>
      </c>
    </row>
    <row r="1934" spans="1:90" ht="14.5" customHeight="1">
      <c r="A1934" s="74" t="s">
        <v>6720</v>
      </c>
      <c r="B1934" s="129" t="s">
        <v>6190</v>
      </c>
      <c r="C1934" s="130" t="str">
        <f t="shared" si="995"/>
        <v>F.106.05.111</v>
      </c>
      <c r="D1934" s="131" t="s">
        <v>6691</v>
      </c>
      <c r="E1934" s="129" t="s">
        <v>957</v>
      </c>
      <c r="F1934" s="132" t="s">
        <v>6722</v>
      </c>
      <c r="G1934" s="132">
        <v>0.39893049800000002</v>
      </c>
      <c r="H1934" s="348">
        <f t="shared" si="996"/>
        <v>0.39893049800000002</v>
      </c>
      <c r="I1934" s="74"/>
      <c r="J1934" s="132">
        <v>1.15056E-2</v>
      </c>
      <c r="K1934" s="132">
        <v>1.3694898E-2</v>
      </c>
      <c r="L1934" s="300">
        <v>0</v>
      </c>
      <c r="M1934" s="132">
        <v>0.37373000000000001</v>
      </c>
      <c r="N1934" s="132">
        <v>0</v>
      </c>
      <c r="O1934" s="132">
        <v>1.3694898E-2</v>
      </c>
      <c r="P1934" s="132">
        <v>1.15056E-2</v>
      </c>
      <c r="Q1934" s="132">
        <v>0</v>
      </c>
      <c r="R1934" s="132">
        <v>0</v>
      </c>
      <c r="S1934" s="132">
        <v>0</v>
      </c>
      <c r="T1934" s="132">
        <v>0</v>
      </c>
      <c r="U1934" s="132">
        <v>0</v>
      </c>
      <c r="V1934" s="132">
        <v>0</v>
      </c>
      <c r="W1934" s="132">
        <v>0</v>
      </c>
      <c r="X1934" s="132">
        <v>0</v>
      </c>
      <c r="Y1934" s="132">
        <v>0</v>
      </c>
      <c r="Z1934" s="132">
        <v>0</v>
      </c>
      <c r="AA1934" s="74"/>
      <c r="AB1934" s="301">
        <v>2.81</v>
      </c>
      <c r="AC1934" s="338">
        <f t="shared" si="988"/>
        <v>2.81</v>
      </c>
      <c r="AD1934" s="74"/>
      <c r="AE1934" s="136">
        <v>0</v>
      </c>
      <c r="AF1934" s="136">
        <v>0</v>
      </c>
      <c r="AG1934" s="136">
        <v>0</v>
      </c>
      <c r="AH1934" s="136">
        <v>0</v>
      </c>
      <c r="AI1934" s="136">
        <v>0</v>
      </c>
      <c r="AJ1934" s="136">
        <v>0</v>
      </c>
      <c r="AK1934" s="136">
        <v>0</v>
      </c>
      <c r="AL1934" s="74"/>
      <c r="AM1934" s="133">
        <v>4.7926570000000002E-2</v>
      </c>
      <c r="AN1934" s="340">
        <f t="shared" si="997"/>
        <v>4.7926570000000002E-2</v>
      </c>
      <c r="AP1934" s="133">
        <v>4.5694640000000002E-2</v>
      </c>
      <c r="AQ1934" s="133">
        <v>2.23193E-3</v>
      </c>
      <c r="AR1934" s="133">
        <v>0</v>
      </c>
      <c r="AS1934" s="134">
        <v>2.7394868000000002E-6</v>
      </c>
      <c r="AT1934" s="135">
        <v>8.2541789649999996E-9</v>
      </c>
      <c r="AU1934" s="135">
        <v>0</v>
      </c>
      <c r="AV1934" s="302">
        <v>2.6076799999999999E-6</v>
      </c>
      <c r="AW1934" s="302">
        <v>7.8679999999999997E-9</v>
      </c>
      <c r="AX1934" s="302">
        <v>2.1496500000000001E-13</v>
      </c>
      <c r="AY1934" s="303">
        <v>0</v>
      </c>
      <c r="AZ1934" s="303">
        <v>0</v>
      </c>
      <c r="BA1934" s="302">
        <v>1.7107999999999999E-9</v>
      </c>
      <c r="BB1934" s="302">
        <v>1.30096E-7</v>
      </c>
      <c r="BC1934" s="302">
        <v>2.4252000000000001E-10</v>
      </c>
      <c r="BD1934" s="302">
        <v>1.4344400000000001E-10</v>
      </c>
      <c r="BE1934" s="303">
        <v>0</v>
      </c>
      <c r="BF1934" s="303">
        <v>0</v>
      </c>
      <c r="BG1934" s="303">
        <v>0</v>
      </c>
      <c r="BH1934" s="303">
        <v>0</v>
      </c>
      <c r="BI1934" s="303">
        <v>0</v>
      </c>
      <c r="BJ1934" s="303">
        <v>0</v>
      </c>
      <c r="BK1934" s="303">
        <v>0</v>
      </c>
      <c r="BL1934" s="303">
        <v>0</v>
      </c>
      <c r="BM1934" s="303">
        <v>0</v>
      </c>
      <c r="BN1934" s="303">
        <v>0</v>
      </c>
      <c r="BO1934" s="303">
        <v>0</v>
      </c>
      <c r="BP1934" s="303">
        <v>0</v>
      </c>
      <c r="BQ1934" s="303">
        <v>0</v>
      </c>
      <c r="BR1934" s="74"/>
      <c r="BS1934" s="144">
        <v>8.5343040000000002E-5</v>
      </c>
      <c r="BT1934" s="144">
        <v>1.5521884E-6</v>
      </c>
      <c r="BU1934" s="144">
        <v>7.8350256000000001E-5</v>
      </c>
      <c r="BV1934" s="136">
        <v>0</v>
      </c>
      <c r="BW1934" s="144">
        <v>4.5269032999999999E-7</v>
      </c>
      <c r="BX1934" s="144">
        <v>1.1075401E-6</v>
      </c>
      <c r="BY1934" s="136">
        <v>0</v>
      </c>
      <c r="BZ1934" s="144">
        <v>1.6810075E-6</v>
      </c>
      <c r="CA1934" s="136">
        <v>0</v>
      </c>
      <c r="CB1934" s="136">
        <v>0</v>
      </c>
      <c r="CC1934" s="136">
        <v>0</v>
      </c>
      <c r="CD1934" s="136">
        <v>0</v>
      </c>
      <c r="CE1934" s="136">
        <v>0</v>
      </c>
      <c r="CF1934" s="144">
        <v>2.1993578999999998E-6</v>
      </c>
      <c r="CG1934" s="136">
        <v>0</v>
      </c>
      <c r="CH1934" s="136">
        <v>0</v>
      </c>
      <c r="CI1934" s="136">
        <v>0</v>
      </c>
      <c r="CK1934" s="244"/>
      <c r="CL1934" s="89" t="s">
        <v>6561</v>
      </c>
    </row>
    <row r="1935" spans="1:90" ht="14.5" customHeight="1">
      <c r="A1935" s="74" t="s">
        <v>6723</v>
      </c>
      <c r="B1935" s="129" t="s">
        <v>6190</v>
      </c>
      <c r="C1935" s="130" t="str">
        <f t="shared" si="995"/>
        <v>F.106.05.112</v>
      </c>
      <c r="D1935" s="131" t="s">
        <v>6691</v>
      </c>
      <c r="E1935" s="129" t="s">
        <v>957</v>
      </c>
      <c r="F1935" s="132" t="s">
        <v>6725</v>
      </c>
      <c r="G1935" s="132">
        <v>0.38436999999999999</v>
      </c>
      <c r="H1935" s="348">
        <f t="shared" si="996"/>
        <v>0.38436999999999999</v>
      </c>
      <c r="I1935" s="74"/>
      <c r="J1935" s="132">
        <v>0</v>
      </c>
      <c r="K1935" s="132">
        <v>0</v>
      </c>
      <c r="L1935" s="300">
        <v>0</v>
      </c>
      <c r="M1935" s="132">
        <v>0.38436999999999999</v>
      </c>
      <c r="N1935" s="132">
        <v>0</v>
      </c>
      <c r="O1935" s="132">
        <v>0</v>
      </c>
      <c r="P1935" s="132">
        <v>0</v>
      </c>
      <c r="Q1935" s="132">
        <v>0</v>
      </c>
      <c r="R1935" s="132">
        <v>0</v>
      </c>
      <c r="S1935" s="132">
        <v>0</v>
      </c>
      <c r="T1935" s="132">
        <v>0</v>
      </c>
      <c r="U1935" s="132">
        <v>0</v>
      </c>
      <c r="V1935" s="132">
        <v>0</v>
      </c>
      <c r="W1935" s="132">
        <v>0</v>
      </c>
      <c r="X1935" s="132">
        <v>0</v>
      </c>
      <c r="Y1935" s="132">
        <v>0</v>
      </c>
      <c r="Z1935" s="132">
        <v>0</v>
      </c>
      <c r="AA1935" s="74"/>
      <c r="AB1935" s="301">
        <v>2.8899999999999997</v>
      </c>
      <c r="AC1935" s="338">
        <f t="shared" si="988"/>
        <v>2.8899999999999997</v>
      </c>
      <c r="AD1935" s="74"/>
      <c r="AE1935" s="136">
        <v>0</v>
      </c>
      <c r="AF1935" s="136">
        <v>0</v>
      </c>
      <c r="AG1935" s="136">
        <v>0</v>
      </c>
      <c r="AH1935" s="136">
        <v>0</v>
      </c>
      <c r="AI1935" s="136">
        <v>0</v>
      </c>
      <c r="AJ1935" s="136">
        <v>0</v>
      </c>
      <c r="AK1935" s="136">
        <v>0</v>
      </c>
      <c r="AL1935" s="74"/>
      <c r="AM1935" s="133">
        <v>4.6922562000000001E-2</v>
      </c>
      <c r="AN1935" s="340">
        <f t="shared" si="997"/>
        <v>4.6922562000000001E-2</v>
      </c>
      <c r="AP1935" s="133">
        <v>4.4734426000000001E-2</v>
      </c>
      <c r="AQ1935" s="133">
        <v>2.1881366E-3</v>
      </c>
      <c r="AR1935" s="133">
        <v>0</v>
      </c>
      <c r="AS1935" s="134">
        <v>2.6819199999999998E-6</v>
      </c>
      <c r="AT1935" s="135">
        <v>8.092221085000001E-9</v>
      </c>
      <c r="AU1935" s="135">
        <v>0</v>
      </c>
      <c r="AV1935" s="302">
        <v>2.6819199999999998E-6</v>
      </c>
      <c r="AW1935" s="302">
        <v>8.0920000000000006E-9</v>
      </c>
      <c r="AX1935" s="302">
        <v>2.2108500000000001E-13</v>
      </c>
      <c r="AY1935" s="303">
        <v>0</v>
      </c>
      <c r="AZ1935" s="303">
        <v>0</v>
      </c>
      <c r="BA1935" s="303">
        <v>0</v>
      </c>
      <c r="BB1935" s="303">
        <v>0</v>
      </c>
      <c r="BC1935" s="303">
        <v>0</v>
      </c>
      <c r="BD1935" s="303">
        <v>0</v>
      </c>
      <c r="BE1935" s="303">
        <v>0</v>
      </c>
      <c r="BF1935" s="303">
        <v>0</v>
      </c>
      <c r="BG1935" s="303">
        <v>0</v>
      </c>
      <c r="BH1935" s="303">
        <v>0</v>
      </c>
      <c r="BI1935" s="303">
        <v>0</v>
      </c>
      <c r="BJ1935" s="303">
        <v>0</v>
      </c>
      <c r="BK1935" s="303">
        <v>0</v>
      </c>
      <c r="BL1935" s="303">
        <v>0</v>
      </c>
      <c r="BM1935" s="303">
        <v>0</v>
      </c>
      <c r="BN1935" s="303">
        <v>0</v>
      </c>
      <c r="BO1935" s="303">
        <v>0</v>
      </c>
      <c r="BP1935" s="303">
        <v>0</v>
      </c>
      <c r="BQ1935" s="303">
        <v>0</v>
      </c>
      <c r="BR1935" s="74"/>
      <c r="BS1935" s="144">
        <v>8.0580868000000005E-5</v>
      </c>
      <c r="BT1935" s="136">
        <v>0</v>
      </c>
      <c r="BU1935" s="144">
        <v>8.0580868000000005E-5</v>
      </c>
      <c r="BV1935" s="136">
        <v>0</v>
      </c>
      <c r="BW1935" s="136">
        <v>0</v>
      </c>
      <c r="BX1935" s="136">
        <v>0</v>
      </c>
      <c r="BY1935" s="136">
        <v>0</v>
      </c>
      <c r="BZ1935" s="136">
        <v>0</v>
      </c>
      <c r="CA1935" s="136">
        <v>0</v>
      </c>
      <c r="CB1935" s="136">
        <v>0</v>
      </c>
      <c r="CC1935" s="136">
        <v>0</v>
      </c>
      <c r="CD1935" s="136">
        <v>0</v>
      </c>
      <c r="CE1935" s="136">
        <v>0</v>
      </c>
      <c r="CF1935" s="136">
        <v>0</v>
      </c>
      <c r="CG1935" s="136">
        <v>0</v>
      </c>
      <c r="CH1935" s="136">
        <v>0</v>
      </c>
      <c r="CI1935" s="136">
        <v>0</v>
      </c>
      <c r="CK1935" s="244"/>
      <c r="CL1935" s="89" t="s">
        <v>6561</v>
      </c>
    </row>
    <row r="1936" spans="1:90" ht="14.5" customHeight="1">
      <c r="A1936" s="74" t="s">
        <v>6726</v>
      </c>
      <c r="B1936" s="129" t="s">
        <v>6190</v>
      </c>
      <c r="C1936" s="130" t="str">
        <f t="shared" si="995"/>
        <v>F.106.05.113</v>
      </c>
      <c r="D1936" s="131" t="s">
        <v>6691</v>
      </c>
      <c r="E1936" s="129" t="s">
        <v>957</v>
      </c>
      <c r="F1936" s="132" t="s">
        <v>6728</v>
      </c>
      <c r="G1936" s="132">
        <v>0.33423396639999997</v>
      </c>
      <c r="H1936" s="348">
        <f t="shared" si="996"/>
        <v>0.33423396639999997</v>
      </c>
      <c r="I1936" s="74"/>
      <c r="J1936" s="132">
        <v>8.0783999999999995E-3</v>
      </c>
      <c r="K1936" s="132">
        <v>9.6155663999999991E-3</v>
      </c>
      <c r="L1936" s="300">
        <v>0</v>
      </c>
      <c r="M1936" s="132">
        <v>0.31653999999999999</v>
      </c>
      <c r="N1936" s="132">
        <v>0</v>
      </c>
      <c r="O1936" s="132">
        <v>9.6155663999999991E-3</v>
      </c>
      <c r="P1936" s="132">
        <v>8.0783999999999995E-3</v>
      </c>
      <c r="Q1936" s="132">
        <v>0</v>
      </c>
      <c r="R1936" s="132">
        <v>0</v>
      </c>
      <c r="S1936" s="132">
        <v>0</v>
      </c>
      <c r="T1936" s="132">
        <v>0</v>
      </c>
      <c r="U1936" s="132">
        <v>0</v>
      </c>
      <c r="V1936" s="132">
        <v>0</v>
      </c>
      <c r="W1936" s="132">
        <v>0</v>
      </c>
      <c r="X1936" s="132">
        <v>0</v>
      </c>
      <c r="Y1936" s="132">
        <v>0</v>
      </c>
      <c r="Z1936" s="132">
        <v>0</v>
      </c>
      <c r="AA1936" s="74"/>
      <c r="AB1936" s="301">
        <v>2.38</v>
      </c>
      <c r="AC1936" s="338">
        <f t="shared" si="988"/>
        <v>2.38</v>
      </c>
      <c r="AD1936" s="74"/>
      <c r="AE1936" s="136">
        <v>0</v>
      </c>
      <c r="AF1936" s="136">
        <v>0</v>
      </c>
      <c r="AG1936" s="136">
        <v>0</v>
      </c>
      <c r="AH1936" s="136">
        <v>0</v>
      </c>
      <c r="AI1936" s="136">
        <v>0</v>
      </c>
      <c r="AJ1936" s="136">
        <v>0</v>
      </c>
      <c r="AK1936" s="136">
        <v>0</v>
      </c>
      <c r="AL1936" s="74"/>
      <c r="AM1936" s="133">
        <v>4.0259041000000002E-2</v>
      </c>
      <c r="AN1936" s="340">
        <f t="shared" si="997"/>
        <v>4.0259041000000002E-2</v>
      </c>
      <c r="AP1936" s="133">
        <v>3.8383768999999998E-2</v>
      </c>
      <c r="AQ1936" s="133">
        <v>1.8752721999999999E-3</v>
      </c>
      <c r="AR1936" s="133">
        <v>0</v>
      </c>
      <c r="AS1936" s="134">
        <v>2.3011852000000002E-6</v>
      </c>
      <c r="AT1936" s="135">
        <v>6.9351780699999999E-9</v>
      </c>
      <c r="AU1936" s="135">
        <v>0</v>
      </c>
      <c r="AV1936" s="302">
        <v>2.2086400000000002E-6</v>
      </c>
      <c r="AW1936" s="302">
        <v>6.6640000000000001E-9</v>
      </c>
      <c r="AX1936" s="302">
        <v>1.8207E-13</v>
      </c>
      <c r="AY1936" s="303">
        <v>0</v>
      </c>
      <c r="AZ1936" s="303">
        <v>0</v>
      </c>
      <c r="BA1936" s="302">
        <v>1.2011999999999999E-9</v>
      </c>
      <c r="BB1936" s="302">
        <v>9.1344000000000001E-8</v>
      </c>
      <c r="BC1936" s="302">
        <v>1.7028000000000001E-10</v>
      </c>
      <c r="BD1936" s="302">
        <v>1.0071599999999999E-10</v>
      </c>
      <c r="BE1936" s="303">
        <v>0</v>
      </c>
      <c r="BF1936" s="303">
        <v>0</v>
      </c>
      <c r="BG1936" s="303">
        <v>0</v>
      </c>
      <c r="BH1936" s="303">
        <v>0</v>
      </c>
      <c r="BI1936" s="303">
        <v>0</v>
      </c>
      <c r="BJ1936" s="303">
        <v>0</v>
      </c>
      <c r="BK1936" s="303">
        <v>0</v>
      </c>
      <c r="BL1936" s="303">
        <v>0</v>
      </c>
      <c r="BM1936" s="303">
        <v>0</v>
      </c>
      <c r="BN1936" s="303">
        <v>0</v>
      </c>
      <c r="BO1936" s="303">
        <v>0</v>
      </c>
      <c r="BP1936" s="303">
        <v>0</v>
      </c>
      <c r="BQ1936" s="303">
        <v>0</v>
      </c>
      <c r="BR1936" s="74"/>
      <c r="BS1936" s="144">
        <v>7.1270542000000003E-5</v>
      </c>
      <c r="BT1936" s="144">
        <v>1.0898344E-6</v>
      </c>
      <c r="BU1936" s="144">
        <v>6.6360714999999997E-5</v>
      </c>
      <c r="BV1936" s="136">
        <v>0</v>
      </c>
      <c r="BW1936" s="144">
        <v>3.1784640000000002E-7</v>
      </c>
      <c r="BX1936" s="144">
        <v>7.7763452999999998E-7</v>
      </c>
      <c r="BY1936" s="136">
        <v>0</v>
      </c>
      <c r="BZ1936" s="144">
        <v>1.1802818999999999E-6</v>
      </c>
      <c r="CA1936" s="136">
        <v>0</v>
      </c>
      <c r="CB1936" s="136">
        <v>0</v>
      </c>
      <c r="CC1936" s="136">
        <v>0</v>
      </c>
      <c r="CD1936" s="136">
        <v>0</v>
      </c>
      <c r="CE1936" s="136">
        <v>0</v>
      </c>
      <c r="CF1936" s="144">
        <v>1.54423E-6</v>
      </c>
      <c r="CG1936" s="136">
        <v>0</v>
      </c>
      <c r="CH1936" s="136">
        <v>0</v>
      </c>
      <c r="CI1936" s="136">
        <v>0</v>
      </c>
      <c r="CK1936" s="244"/>
      <c r="CL1936" s="89" t="s">
        <v>6561</v>
      </c>
    </row>
    <row r="1937" spans="1:92" ht="14.5" customHeight="1">
      <c r="A1937" s="74" t="s">
        <v>6729</v>
      </c>
      <c r="B1937" s="129" t="s">
        <v>6190</v>
      </c>
      <c r="C1937" s="130" t="str">
        <f t="shared" si="995"/>
        <v>F.106.05.114</v>
      </c>
      <c r="D1937" s="131" t="s">
        <v>6691</v>
      </c>
      <c r="E1937" s="129" t="s">
        <v>957</v>
      </c>
      <c r="F1937" s="132" t="s">
        <v>6731</v>
      </c>
      <c r="G1937" s="132">
        <v>0.40412690400000001</v>
      </c>
      <c r="H1937" s="348">
        <f t="shared" si="996"/>
        <v>0.40412690400000001</v>
      </c>
      <c r="I1937" s="74"/>
      <c r="J1937" s="132">
        <v>1.20564E-2</v>
      </c>
      <c r="K1937" s="132">
        <v>1.4350504E-2</v>
      </c>
      <c r="L1937" s="300">
        <v>0</v>
      </c>
      <c r="M1937" s="132">
        <v>0.37772</v>
      </c>
      <c r="N1937" s="132">
        <v>0</v>
      </c>
      <c r="O1937" s="132">
        <v>1.4350504E-2</v>
      </c>
      <c r="P1937" s="132">
        <v>1.20564E-2</v>
      </c>
      <c r="Q1937" s="132">
        <v>0</v>
      </c>
      <c r="R1937" s="132">
        <v>0</v>
      </c>
      <c r="S1937" s="132">
        <v>0</v>
      </c>
      <c r="T1937" s="132">
        <v>0</v>
      </c>
      <c r="U1937" s="132">
        <v>0</v>
      </c>
      <c r="V1937" s="132">
        <v>0</v>
      </c>
      <c r="W1937" s="132">
        <v>0</v>
      </c>
      <c r="X1937" s="132">
        <v>0</v>
      </c>
      <c r="Y1937" s="132">
        <v>0</v>
      </c>
      <c r="Z1937" s="132">
        <v>0</v>
      </c>
      <c r="AA1937" s="74"/>
      <c r="AB1937" s="301">
        <v>2.84</v>
      </c>
      <c r="AC1937" s="338">
        <f t="shared" si="988"/>
        <v>2.84</v>
      </c>
      <c r="AD1937" s="74"/>
      <c r="AE1937" s="136">
        <v>0</v>
      </c>
      <c r="AF1937" s="136">
        <v>0</v>
      </c>
      <c r="AG1937" s="136">
        <v>0</v>
      </c>
      <c r="AH1937" s="136">
        <v>0</v>
      </c>
      <c r="AI1937" s="136">
        <v>0</v>
      </c>
      <c r="AJ1937" s="136">
        <v>0</v>
      </c>
      <c r="AK1937" s="136">
        <v>0</v>
      </c>
      <c r="AL1937" s="74"/>
      <c r="AM1937" s="133">
        <v>4.8523901000000001E-2</v>
      </c>
      <c r="AN1937" s="340">
        <f t="shared" si="997"/>
        <v>4.8523901000000001E-2</v>
      </c>
      <c r="AP1937" s="133">
        <v>4.6264260000000001E-2</v>
      </c>
      <c r="AQ1937" s="133">
        <v>2.2596404E-3</v>
      </c>
      <c r="AR1937" s="133">
        <v>0</v>
      </c>
      <c r="AS1937" s="134">
        <v>2.7736367000000002E-6</v>
      </c>
      <c r="AT1937" s="135">
        <v>8.3566582600000009E-9</v>
      </c>
      <c r="AU1937" s="135">
        <v>0</v>
      </c>
      <c r="AV1937" s="302">
        <v>2.6355200000000001E-6</v>
      </c>
      <c r="AW1937" s="302">
        <v>7.9520000000000007E-9</v>
      </c>
      <c r="AX1937" s="302">
        <v>2.1726E-13</v>
      </c>
      <c r="AY1937" s="303">
        <v>0</v>
      </c>
      <c r="AZ1937" s="303">
        <v>0</v>
      </c>
      <c r="BA1937" s="302">
        <v>1.7927E-9</v>
      </c>
      <c r="BB1937" s="302">
        <v>1.36324E-7</v>
      </c>
      <c r="BC1937" s="302">
        <v>2.5412999999999998E-10</v>
      </c>
      <c r="BD1937" s="302">
        <v>1.50311E-10</v>
      </c>
      <c r="BE1937" s="303">
        <v>0</v>
      </c>
      <c r="BF1937" s="303">
        <v>0</v>
      </c>
      <c r="BG1937" s="303">
        <v>0</v>
      </c>
      <c r="BH1937" s="303">
        <v>0</v>
      </c>
      <c r="BI1937" s="303">
        <v>0</v>
      </c>
      <c r="BJ1937" s="303">
        <v>0</v>
      </c>
      <c r="BK1937" s="303">
        <v>0</v>
      </c>
      <c r="BL1937" s="303">
        <v>0</v>
      </c>
      <c r="BM1937" s="303">
        <v>0</v>
      </c>
      <c r="BN1937" s="303">
        <v>0</v>
      </c>
      <c r="BO1937" s="303">
        <v>0</v>
      </c>
      <c r="BP1937" s="303">
        <v>0</v>
      </c>
      <c r="BQ1937" s="303">
        <v>0</v>
      </c>
      <c r="BR1937" s="74"/>
      <c r="BS1937" s="144">
        <v>8.6514280999999994E-5</v>
      </c>
      <c r="BT1937" s="144">
        <v>1.6264952999999999E-6</v>
      </c>
      <c r="BU1937" s="144">
        <v>7.9186735999999997E-5</v>
      </c>
      <c r="BV1937" s="136">
        <v>0</v>
      </c>
      <c r="BW1937" s="144">
        <v>4.7436166999999999E-7</v>
      </c>
      <c r="BX1937" s="144">
        <v>1.1605606E-6</v>
      </c>
      <c r="BY1937" s="136">
        <v>0</v>
      </c>
      <c r="BZ1937" s="144">
        <v>1.7614812999999999E-6</v>
      </c>
      <c r="CA1937" s="136">
        <v>0</v>
      </c>
      <c r="CB1937" s="136">
        <v>0</v>
      </c>
      <c r="CC1937" s="136">
        <v>0</v>
      </c>
      <c r="CD1937" s="136">
        <v>0</v>
      </c>
      <c r="CE1937" s="136">
        <v>0</v>
      </c>
      <c r="CF1937" s="144">
        <v>2.3046463000000002E-6</v>
      </c>
      <c r="CG1937" s="136">
        <v>0</v>
      </c>
      <c r="CH1937" s="136">
        <v>0</v>
      </c>
      <c r="CI1937" s="136">
        <v>0</v>
      </c>
      <c r="CK1937" s="244"/>
      <c r="CL1937" s="89" t="s">
        <v>6561</v>
      </c>
    </row>
    <row r="1938" spans="1:92" ht="14.5" customHeight="1">
      <c r="A1938" s="74" t="s">
        <v>6732</v>
      </c>
      <c r="B1938" s="129" t="s">
        <v>6190</v>
      </c>
      <c r="C1938" s="130" t="str">
        <f t="shared" si="995"/>
        <v>F.106.05.115</v>
      </c>
      <c r="D1938" s="131" t="s">
        <v>6691</v>
      </c>
      <c r="E1938" s="129" t="s">
        <v>957</v>
      </c>
      <c r="F1938" s="132" t="s">
        <v>6734</v>
      </c>
      <c r="G1938" s="132">
        <v>6.2603948199999992</v>
      </c>
      <c r="H1938" s="348">
        <f t="shared" si="996"/>
        <v>6.2603948199999992</v>
      </c>
      <c r="I1938" s="74"/>
      <c r="J1938" s="132">
        <v>1.0587600000000001E-2</v>
      </c>
      <c r="K1938" s="132">
        <v>5.9252872199999995</v>
      </c>
      <c r="L1938" s="300">
        <v>0</v>
      </c>
      <c r="M1938" s="132">
        <v>0.32451999999999998</v>
      </c>
      <c r="N1938" s="132">
        <v>5.9126849999999997</v>
      </c>
      <c r="O1938" s="132">
        <v>1.2602220000000001E-2</v>
      </c>
      <c r="P1938" s="132">
        <v>1.0587600000000001E-2</v>
      </c>
      <c r="Q1938" s="132">
        <v>0</v>
      </c>
      <c r="R1938" s="132">
        <v>0</v>
      </c>
      <c r="S1938" s="132">
        <v>0</v>
      </c>
      <c r="T1938" s="132">
        <v>0</v>
      </c>
      <c r="U1938" s="132">
        <v>0</v>
      </c>
      <c r="V1938" s="132">
        <v>0</v>
      </c>
      <c r="W1938" s="132">
        <v>0</v>
      </c>
      <c r="X1938" s="132">
        <v>0</v>
      </c>
      <c r="Y1938" s="132">
        <v>0</v>
      </c>
      <c r="Z1938" s="132">
        <v>0</v>
      </c>
      <c r="AA1938" s="74"/>
      <c r="AB1938" s="301">
        <v>2.4399999999999995</v>
      </c>
      <c r="AC1938" s="338">
        <f t="shared" si="988"/>
        <v>2.4399999999999995</v>
      </c>
      <c r="AD1938" s="74"/>
      <c r="AE1938" s="136">
        <v>0</v>
      </c>
      <c r="AF1938" s="136">
        <v>0</v>
      </c>
      <c r="AG1938" s="136">
        <v>0</v>
      </c>
      <c r="AH1938" s="136">
        <v>0</v>
      </c>
      <c r="AI1938" s="136">
        <v>0</v>
      </c>
      <c r="AJ1938" s="136">
        <v>0</v>
      </c>
      <c r="AK1938" s="136">
        <v>0</v>
      </c>
      <c r="AL1938" s="74"/>
      <c r="AM1938" s="133">
        <v>1.8666555</v>
      </c>
      <c r="AN1938" s="340">
        <f t="shared" si="997"/>
        <v>1.8666555</v>
      </c>
      <c r="AP1938" s="133">
        <v>1.8308903999999999</v>
      </c>
      <c r="AQ1938" s="133">
        <v>3.5765092999999998E-2</v>
      </c>
      <c r="AR1938" s="133">
        <v>0</v>
      </c>
      <c r="AS1938" s="134">
        <v>1.097656143E-4</v>
      </c>
      <c r="AT1938" s="135">
        <v>1.3226735666E-7</v>
      </c>
      <c r="AU1938" s="135">
        <v>0</v>
      </c>
      <c r="AV1938" s="302">
        <v>2.2643200000000002E-6</v>
      </c>
      <c r="AW1938" s="302">
        <v>6.8320000000000004E-9</v>
      </c>
      <c r="AX1938" s="302">
        <v>1.8666000000000001E-13</v>
      </c>
      <c r="AY1938" s="303">
        <v>0</v>
      </c>
      <c r="AZ1938" s="303">
        <v>0</v>
      </c>
      <c r="BA1938" s="302">
        <v>1.5743E-9</v>
      </c>
      <c r="BB1938" s="303">
        <v>1.0749972E-4</v>
      </c>
      <c r="BC1938" s="302">
        <v>2.2316999999999999E-10</v>
      </c>
      <c r="BD1938" s="302">
        <v>1.25212E-7</v>
      </c>
      <c r="BE1938" s="303">
        <v>0</v>
      </c>
      <c r="BF1938" s="303">
        <v>0</v>
      </c>
      <c r="BG1938" s="303">
        <v>0</v>
      </c>
      <c r="BH1938" s="303">
        <v>0</v>
      </c>
      <c r="BI1938" s="303">
        <v>0</v>
      </c>
      <c r="BJ1938" s="303">
        <v>0</v>
      </c>
      <c r="BK1938" s="303">
        <v>0</v>
      </c>
      <c r="BL1938" s="303">
        <v>0</v>
      </c>
      <c r="BM1938" s="303">
        <v>0</v>
      </c>
      <c r="BN1938" s="303">
        <v>0</v>
      </c>
      <c r="BO1938" s="303">
        <v>0</v>
      </c>
      <c r="BP1938" s="303">
        <v>0</v>
      </c>
      <c r="BQ1938" s="303">
        <v>0</v>
      </c>
      <c r="BR1938" s="74"/>
      <c r="BS1938" s="136">
        <v>1.7031234999999999E-3</v>
      </c>
      <c r="BT1938" s="136">
        <v>8.6376765999999995E-4</v>
      </c>
      <c r="BU1938" s="144">
        <v>6.8033673999999994E-5</v>
      </c>
      <c r="BV1938" s="136">
        <v>0</v>
      </c>
      <c r="BW1938" s="136">
        <v>7.1075510999999997E-4</v>
      </c>
      <c r="BX1938" s="144">
        <v>1.0191724999999999E-6</v>
      </c>
      <c r="BY1938" s="136">
        <v>0</v>
      </c>
      <c r="BZ1938" s="144">
        <v>1.5468846E-6</v>
      </c>
      <c r="CA1938" s="136">
        <v>0</v>
      </c>
      <c r="CB1938" s="136">
        <v>0</v>
      </c>
      <c r="CC1938" s="136">
        <v>0</v>
      </c>
      <c r="CD1938" s="136">
        <v>0</v>
      </c>
      <c r="CE1938" s="136">
        <v>0</v>
      </c>
      <c r="CF1938" s="144">
        <v>5.8001046000000002E-5</v>
      </c>
      <c r="CG1938" s="136">
        <v>0</v>
      </c>
      <c r="CH1938" s="136">
        <v>0</v>
      </c>
      <c r="CI1938" s="136">
        <v>0</v>
      </c>
      <c r="CK1938" s="244"/>
      <c r="CL1938" s="89" t="s">
        <v>6561</v>
      </c>
    </row>
    <row r="1939" spans="1:92" ht="14.5" customHeight="1">
      <c r="A1939" s="74" t="s">
        <v>6735</v>
      </c>
      <c r="B1939" s="129" t="s">
        <v>6190</v>
      </c>
      <c r="C1939" s="130" t="str">
        <f t="shared" si="995"/>
        <v>F.106.05.116</v>
      </c>
      <c r="D1939" s="131" t="s">
        <v>6691</v>
      </c>
      <c r="E1939" s="129" t="s">
        <v>957</v>
      </c>
      <c r="F1939" s="132" t="s">
        <v>6737</v>
      </c>
      <c r="G1939" s="132">
        <v>0.2836939664</v>
      </c>
      <c r="H1939" s="348">
        <f t="shared" si="996"/>
        <v>0.2836939664</v>
      </c>
      <c r="I1939" s="74"/>
      <c r="J1939" s="132">
        <v>8.0783999999999995E-3</v>
      </c>
      <c r="K1939" s="132">
        <v>9.6155663999999991E-3</v>
      </c>
      <c r="L1939" s="300">
        <v>0</v>
      </c>
      <c r="M1939" s="132">
        <v>0.26600000000000001</v>
      </c>
      <c r="N1939" s="132">
        <v>0</v>
      </c>
      <c r="O1939" s="132">
        <v>9.6155663999999991E-3</v>
      </c>
      <c r="P1939" s="132">
        <v>8.0783999999999995E-3</v>
      </c>
      <c r="Q1939" s="132">
        <v>0</v>
      </c>
      <c r="R1939" s="132">
        <v>0</v>
      </c>
      <c r="S1939" s="132">
        <v>0</v>
      </c>
      <c r="T1939" s="132">
        <v>0</v>
      </c>
      <c r="U1939" s="132">
        <v>0</v>
      </c>
      <c r="V1939" s="132">
        <v>0</v>
      </c>
      <c r="W1939" s="132">
        <v>0</v>
      </c>
      <c r="X1939" s="132">
        <v>0</v>
      </c>
      <c r="Y1939" s="132">
        <v>0</v>
      </c>
      <c r="Z1939" s="132">
        <v>0</v>
      </c>
      <c r="AA1939" s="74"/>
      <c r="AB1939" s="301">
        <v>2</v>
      </c>
      <c r="AC1939" s="338">
        <f t="shared" si="988"/>
        <v>2</v>
      </c>
      <c r="AD1939" s="74"/>
      <c r="AE1939" s="136">
        <v>0</v>
      </c>
      <c r="AF1939" s="136">
        <v>0</v>
      </c>
      <c r="AG1939" s="136">
        <v>0</v>
      </c>
      <c r="AH1939" s="136">
        <v>0</v>
      </c>
      <c r="AI1939" s="136">
        <v>0</v>
      </c>
      <c r="AJ1939" s="136">
        <v>0</v>
      </c>
      <c r="AK1939" s="136">
        <v>0</v>
      </c>
      <c r="AL1939" s="74"/>
      <c r="AM1939" s="133">
        <v>3.4089293E-2</v>
      </c>
      <c r="AN1939" s="340">
        <f t="shared" si="997"/>
        <v>3.4089293E-2</v>
      </c>
      <c r="AP1939" s="133">
        <v>3.2501733999999997E-2</v>
      </c>
      <c r="AQ1939" s="133">
        <v>1.5875587E-3</v>
      </c>
      <c r="AR1939" s="133">
        <v>0</v>
      </c>
      <c r="AS1939" s="134">
        <v>1.9485452000000001E-6</v>
      </c>
      <c r="AT1939" s="135">
        <v>5.8711489999999996E-9</v>
      </c>
      <c r="AU1939" s="135">
        <v>0</v>
      </c>
      <c r="AV1939" s="302">
        <v>1.8560000000000001E-6</v>
      </c>
      <c r="AW1939" s="302">
        <v>5.5999999999999997E-9</v>
      </c>
      <c r="AX1939" s="302">
        <v>1.53E-13</v>
      </c>
      <c r="AY1939" s="303">
        <v>0</v>
      </c>
      <c r="AZ1939" s="303">
        <v>0</v>
      </c>
      <c r="BA1939" s="302">
        <v>1.2011999999999999E-9</v>
      </c>
      <c r="BB1939" s="302">
        <v>9.1344000000000001E-8</v>
      </c>
      <c r="BC1939" s="302">
        <v>1.7028000000000001E-10</v>
      </c>
      <c r="BD1939" s="302">
        <v>1.0071599999999999E-10</v>
      </c>
      <c r="BE1939" s="303">
        <v>0</v>
      </c>
      <c r="BF1939" s="303">
        <v>0</v>
      </c>
      <c r="BG1939" s="303">
        <v>0</v>
      </c>
      <c r="BH1939" s="303">
        <v>0</v>
      </c>
      <c r="BI1939" s="303">
        <v>0</v>
      </c>
      <c r="BJ1939" s="303">
        <v>0</v>
      </c>
      <c r="BK1939" s="303">
        <v>0</v>
      </c>
      <c r="BL1939" s="303">
        <v>0</v>
      </c>
      <c r="BM1939" s="303">
        <v>0</v>
      </c>
      <c r="BN1939" s="303">
        <v>0</v>
      </c>
      <c r="BO1939" s="303">
        <v>0</v>
      </c>
      <c r="BP1939" s="303">
        <v>0</v>
      </c>
      <c r="BQ1939" s="303">
        <v>0</v>
      </c>
      <c r="BR1939" s="74"/>
      <c r="BS1939" s="144">
        <v>6.0675133999999997E-5</v>
      </c>
      <c r="BT1939" s="144">
        <v>1.0898344E-6</v>
      </c>
      <c r="BU1939" s="144">
        <v>5.5765306999999999E-5</v>
      </c>
      <c r="BV1939" s="136">
        <v>0</v>
      </c>
      <c r="BW1939" s="144">
        <v>3.1784640000000002E-7</v>
      </c>
      <c r="BX1939" s="144">
        <v>7.7763452999999998E-7</v>
      </c>
      <c r="BY1939" s="136">
        <v>0</v>
      </c>
      <c r="BZ1939" s="144">
        <v>1.1802818999999999E-6</v>
      </c>
      <c r="CA1939" s="136">
        <v>0</v>
      </c>
      <c r="CB1939" s="136">
        <v>0</v>
      </c>
      <c r="CC1939" s="136">
        <v>0</v>
      </c>
      <c r="CD1939" s="136">
        <v>0</v>
      </c>
      <c r="CE1939" s="136">
        <v>0</v>
      </c>
      <c r="CF1939" s="144">
        <v>1.54423E-6</v>
      </c>
      <c r="CG1939" s="136">
        <v>0</v>
      </c>
      <c r="CH1939" s="136">
        <v>0</v>
      </c>
      <c r="CI1939" s="136">
        <v>0</v>
      </c>
      <c r="CK1939" s="244"/>
      <c r="CL1939" s="89" t="s">
        <v>6561</v>
      </c>
    </row>
    <row r="1940" spans="1:92" ht="14.5" customHeight="1">
      <c r="A1940" s="74" t="s">
        <v>6738</v>
      </c>
      <c r="B1940" s="129" t="s">
        <v>6190</v>
      </c>
      <c r="C1940" s="130" t="str">
        <f t="shared" si="995"/>
        <v>F.106.05.117</v>
      </c>
      <c r="D1940" s="131" t="s">
        <v>6691</v>
      </c>
      <c r="E1940" s="129" t="s">
        <v>957</v>
      </c>
      <c r="F1940" s="132" t="s">
        <v>6740</v>
      </c>
      <c r="G1940" s="132">
        <v>0.32321273500000003</v>
      </c>
      <c r="H1940" s="348">
        <f t="shared" si="996"/>
        <v>0.32321273500000003</v>
      </c>
      <c r="I1940" s="74"/>
      <c r="J1940" s="132">
        <v>9.1187999999999998E-3</v>
      </c>
      <c r="K1940" s="132">
        <v>1.0853935E-2</v>
      </c>
      <c r="L1940" s="300">
        <v>0</v>
      </c>
      <c r="M1940" s="132">
        <v>0.30324000000000001</v>
      </c>
      <c r="N1940" s="132">
        <v>0</v>
      </c>
      <c r="O1940" s="132">
        <v>1.0853935E-2</v>
      </c>
      <c r="P1940" s="132">
        <v>9.1187999999999998E-3</v>
      </c>
      <c r="Q1940" s="132">
        <v>0</v>
      </c>
      <c r="R1940" s="132">
        <v>0</v>
      </c>
      <c r="S1940" s="132">
        <v>0</v>
      </c>
      <c r="T1940" s="132">
        <v>0</v>
      </c>
      <c r="U1940" s="132">
        <v>0</v>
      </c>
      <c r="V1940" s="132">
        <v>0</v>
      </c>
      <c r="W1940" s="132">
        <v>0</v>
      </c>
      <c r="X1940" s="132">
        <v>0</v>
      </c>
      <c r="Y1940" s="132">
        <v>0</v>
      </c>
      <c r="Z1940" s="132">
        <v>0</v>
      </c>
      <c r="AA1940" s="74"/>
      <c r="AB1940" s="301">
        <v>2.2799999999999998</v>
      </c>
      <c r="AC1940" s="338">
        <f t="shared" si="988"/>
        <v>2.2799999999999998</v>
      </c>
      <c r="AD1940" s="74"/>
      <c r="AE1940" s="136">
        <v>0</v>
      </c>
      <c r="AF1940" s="136">
        <v>0</v>
      </c>
      <c r="AG1940" s="136">
        <v>0</v>
      </c>
      <c r="AH1940" s="136">
        <v>0</v>
      </c>
      <c r="AI1940" s="136">
        <v>0</v>
      </c>
      <c r="AJ1940" s="136">
        <v>0</v>
      </c>
      <c r="AK1940" s="136">
        <v>0</v>
      </c>
      <c r="AL1940" s="74"/>
      <c r="AM1940" s="133">
        <v>3.8843664E-2</v>
      </c>
      <c r="AN1940" s="340">
        <f t="shared" si="997"/>
        <v>3.8843664E-2</v>
      </c>
      <c r="AP1940" s="133">
        <v>3.7034668999999999E-2</v>
      </c>
      <c r="AQ1940" s="133">
        <v>1.8089953E-3</v>
      </c>
      <c r="AR1940" s="133">
        <v>0</v>
      </c>
      <c r="AS1940" s="134">
        <v>2.2203038999999999E-6</v>
      </c>
      <c r="AT1940" s="135">
        <v>6.69007142E-9</v>
      </c>
      <c r="AU1940" s="135">
        <v>0</v>
      </c>
      <c r="AV1940" s="302">
        <v>2.11584E-6</v>
      </c>
      <c r="AW1940" s="302">
        <v>6.3840000000000003E-9</v>
      </c>
      <c r="AX1940" s="302">
        <v>1.7442E-13</v>
      </c>
      <c r="AY1940" s="303">
        <v>0</v>
      </c>
      <c r="AZ1940" s="303">
        <v>0</v>
      </c>
      <c r="BA1940" s="302">
        <v>1.3559E-9</v>
      </c>
      <c r="BB1940" s="302">
        <v>1.03108E-7</v>
      </c>
      <c r="BC1940" s="302">
        <v>1.9221E-10</v>
      </c>
      <c r="BD1940" s="302">
        <v>1.13687E-10</v>
      </c>
      <c r="BE1940" s="303">
        <v>0</v>
      </c>
      <c r="BF1940" s="303">
        <v>0</v>
      </c>
      <c r="BG1940" s="303">
        <v>0</v>
      </c>
      <c r="BH1940" s="303">
        <v>0</v>
      </c>
      <c r="BI1940" s="303">
        <v>0</v>
      </c>
      <c r="BJ1940" s="303">
        <v>0</v>
      </c>
      <c r="BK1940" s="303">
        <v>0</v>
      </c>
      <c r="BL1940" s="303">
        <v>0</v>
      </c>
      <c r="BM1940" s="303">
        <v>0</v>
      </c>
      <c r="BN1940" s="303">
        <v>0</v>
      </c>
      <c r="BO1940" s="303">
        <v>0</v>
      </c>
      <c r="BP1940" s="303">
        <v>0</v>
      </c>
      <c r="BQ1940" s="303">
        <v>0</v>
      </c>
      <c r="BR1940" s="74"/>
      <c r="BS1940" s="144">
        <v>6.9114603000000006E-5</v>
      </c>
      <c r="BT1940" s="144">
        <v>1.2301918999999999E-6</v>
      </c>
      <c r="BU1940" s="144">
        <v>6.3572449999999998E-5</v>
      </c>
      <c r="BV1940" s="136">
        <v>0</v>
      </c>
      <c r="BW1940" s="144">
        <v>3.5878116000000001E-7</v>
      </c>
      <c r="BX1940" s="144">
        <v>8.7778443000000004E-7</v>
      </c>
      <c r="BY1940" s="136">
        <v>0</v>
      </c>
      <c r="BZ1940" s="144">
        <v>1.3322879000000001E-6</v>
      </c>
      <c r="CA1940" s="136">
        <v>0</v>
      </c>
      <c r="CB1940" s="136">
        <v>0</v>
      </c>
      <c r="CC1940" s="136">
        <v>0</v>
      </c>
      <c r="CD1940" s="136">
        <v>0</v>
      </c>
      <c r="CE1940" s="136">
        <v>0</v>
      </c>
      <c r="CF1940" s="144">
        <v>1.7431081E-6</v>
      </c>
      <c r="CG1940" s="136">
        <v>0</v>
      </c>
      <c r="CH1940" s="136">
        <v>0</v>
      </c>
      <c r="CI1940" s="136">
        <v>0</v>
      </c>
      <c r="CK1940" s="244"/>
      <c r="CL1940" s="89" t="s">
        <v>6561</v>
      </c>
    </row>
    <row r="1941" spans="1:92" ht="14.5" customHeight="1">
      <c r="B1941" s="129" t="s">
        <v>6190</v>
      </c>
      <c r="C1941" s="127" t="s">
        <v>6741</v>
      </c>
      <c r="D1941" s="127" t="s">
        <v>6742</v>
      </c>
      <c r="G1941" s="74"/>
      <c r="H1941" s="74"/>
      <c r="I1941" s="74"/>
      <c r="J1941" s="74"/>
      <c r="K1941" s="74"/>
      <c r="L1941" s="74"/>
      <c r="M1941" s="74"/>
      <c r="N1941" s="74"/>
      <c r="O1941" s="74"/>
      <c r="P1941" s="74"/>
      <c r="Q1941" s="74"/>
      <c r="R1941" s="74"/>
      <c r="S1941" s="74"/>
      <c r="T1941" s="74"/>
      <c r="U1941" s="74"/>
      <c r="V1941" s="74"/>
      <c r="W1941" s="74"/>
      <c r="X1941" s="74"/>
      <c r="Y1941" s="74"/>
      <c r="Z1941" s="74"/>
      <c r="AA1941" s="74"/>
      <c r="AB1941" s="74"/>
      <c r="AC1941" s="74"/>
      <c r="AD1941" s="74"/>
      <c r="AE1941" s="74"/>
      <c r="AF1941" s="74"/>
      <c r="AG1941" s="74"/>
      <c r="AH1941" s="74"/>
      <c r="AI1941" s="74"/>
      <c r="AJ1941" s="74"/>
      <c r="AK1941" s="74"/>
      <c r="AL1941" s="74"/>
      <c r="AM1941" s="74"/>
      <c r="AN1941" s="74"/>
      <c r="AP1941" s="74"/>
      <c r="AQ1941" s="74"/>
      <c r="AR1941" s="74"/>
      <c r="AS1941" s="74"/>
      <c r="AT1941" s="74"/>
      <c r="AU1941" s="74"/>
      <c r="AV1941" s="74"/>
      <c r="AW1941" s="74"/>
      <c r="AX1941" s="74"/>
      <c r="AY1941" s="74"/>
      <c r="AZ1941" s="74"/>
      <c r="BA1941" s="74"/>
      <c r="BB1941" s="74"/>
      <c r="BC1941" s="74"/>
      <c r="BD1941" s="74"/>
      <c r="BE1941" s="74"/>
      <c r="BF1941" s="74"/>
      <c r="BG1941" s="74"/>
      <c r="BH1941" s="74"/>
      <c r="BI1941" s="74"/>
      <c r="BJ1941" s="74"/>
      <c r="BK1941" s="74"/>
      <c r="BL1941" s="74"/>
      <c r="BM1941" s="74"/>
      <c r="BN1941" s="74"/>
      <c r="BO1941" s="74"/>
      <c r="BP1941" s="74"/>
      <c r="BQ1941" s="74"/>
      <c r="BR1941" s="74"/>
      <c r="BS1941" s="74"/>
      <c r="BT1941" s="74"/>
      <c r="BU1941" s="74"/>
      <c r="BV1941" s="74"/>
      <c r="BW1941" s="74"/>
      <c r="BX1941" s="74"/>
      <c r="BY1941" s="74"/>
      <c r="BZ1941" s="74"/>
      <c r="CA1941" s="74"/>
      <c r="CB1941" s="74"/>
      <c r="CC1941" s="74"/>
      <c r="CD1941" s="74"/>
      <c r="CE1941" s="74"/>
      <c r="CF1941" s="74"/>
      <c r="CG1941" s="74"/>
      <c r="CH1941" s="74"/>
      <c r="CI1941" s="74"/>
      <c r="CJ1941" s="124"/>
      <c r="CK1941" s="245"/>
      <c r="CL1941" s="89"/>
    </row>
    <row r="1942" spans="1:92" ht="14.5" customHeight="1">
      <c r="A1942" s="74" t="s">
        <v>6743</v>
      </c>
      <c r="B1942" s="129" t="s">
        <v>6190</v>
      </c>
      <c r="C1942" s="130" t="str">
        <f>MID(A1942,1,12)</f>
        <v>F.106.06.101</v>
      </c>
      <c r="D1942" s="131" t="s">
        <v>6745</v>
      </c>
      <c r="E1942" s="129" t="s">
        <v>957</v>
      </c>
      <c r="F1942" s="132" t="s">
        <v>6746</v>
      </c>
      <c r="G1942" s="132">
        <v>1.8766327999999999E-2</v>
      </c>
      <c r="H1942" s="348">
        <f t="shared" ref="H1942:H1944" si="998">G1942</f>
        <v>1.8766327999999999E-2</v>
      </c>
      <c r="I1942" s="74"/>
      <c r="J1942" s="132">
        <v>8.5679999999999992E-3</v>
      </c>
      <c r="K1942" s="132">
        <v>1.0198328E-2</v>
      </c>
      <c r="L1942" s="300">
        <v>0</v>
      </c>
      <c r="M1942" s="132">
        <v>0</v>
      </c>
      <c r="N1942" s="132">
        <v>0</v>
      </c>
      <c r="O1942" s="132">
        <v>1.0198328E-2</v>
      </c>
      <c r="P1942" s="132">
        <v>8.5679999999999992E-3</v>
      </c>
      <c r="Q1942" s="132">
        <v>0</v>
      </c>
      <c r="R1942" s="132">
        <v>0</v>
      </c>
      <c r="S1942" s="132">
        <v>0</v>
      </c>
      <c r="T1942" s="132">
        <v>0</v>
      </c>
      <c r="U1942" s="132">
        <v>0</v>
      </c>
      <c r="V1942" s="132">
        <v>0</v>
      </c>
      <c r="W1942" s="132">
        <v>0</v>
      </c>
      <c r="X1942" s="132">
        <v>0</v>
      </c>
      <c r="Y1942" s="132">
        <v>0</v>
      </c>
      <c r="Z1942" s="132">
        <v>0</v>
      </c>
      <c r="AA1942" s="74"/>
      <c r="AB1942" s="301">
        <v>0</v>
      </c>
      <c r="AC1942" s="338">
        <f t="shared" si="988"/>
        <v>0</v>
      </c>
      <c r="AD1942" s="74"/>
      <c r="AE1942" s="136">
        <v>0</v>
      </c>
      <c r="AF1942" s="136">
        <v>0</v>
      </c>
      <c r="AG1942" s="136">
        <v>0</v>
      </c>
      <c r="AH1942" s="136">
        <v>0</v>
      </c>
      <c r="AI1942" s="136">
        <v>0</v>
      </c>
      <c r="AJ1942" s="136">
        <v>0</v>
      </c>
      <c r="AK1942" s="136">
        <v>0</v>
      </c>
      <c r="AL1942" s="74"/>
      <c r="AM1942" s="133">
        <v>1.7149271E-3</v>
      </c>
      <c r="AN1942" s="340">
        <f t="shared" ref="AN1942:AN1944" si="999">AM1942</f>
        <v>1.7149271E-3</v>
      </c>
      <c r="AP1942" s="133">
        <v>1.6372087E-3</v>
      </c>
      <c r="AQ1942" s="145">
        <v>7.7718367999999997E-5</v>
      </c>
      <c r="AR1942" s="133">
        <v>0</v>
      </c>
      <c r="AS1942" s="134">
        <v>9.8154000000000007E-8</v>
      </c>
      <c r="AT1942" s="135">
        <v>2.8742000000000003E-10</v>
      </c>
      <c r="AU1942" s="135">
        <v>0</v>
      </c>
      <c r="AV1942" s="303">
        <v>0</v>
      </c>
      <c r="AW1942" s="303">
        <v>0</v>
      </c>
      <c r="AX1942" s="303">
        <v>0</v>
      </c>
      <c r="AY1942" s="303">
        <v>0</v>
      </c>
      <c r="AZ1942" s="303">
        <v>0</v>
      </c>
      <c r="BA1942" s="302">
        <v>1.2739999999999999E-9</v>
      </c>
      <c r="BB1942" s="302">
        <v>9.6880000000000005E-8</v>
      </c>
      <c r="BC1942" s="302">
        <v>1.806E-10</v>
      </c>
      <c r="BD1942" s="302">
        <v>1.0682E-10</v>
      </c>
      <c r="BE1942" s="303">
        <v>0</v>
      </c>
      <c r="BF1942" s="303">
        <v>0</v>
      </c>
      <c r="BG1942" s="303">
        <v>0</v>
      </c>
      <c r="BH1942" s="303">
        <v>0</v>
      </c>
      <c r="BI1942" s="303">
        <v>0</v>
      </c>
      <c r="BJ1942" s="303">
        <v>0</v>
      </c>
      <c r="BK1942" s="303">
        <v>0</v>
      </c>
      <c r="BL1942" s="303">
        <v>0</v>
      </c>
      <c r="BM1942" s="303">
        <v>0</v>
      </c>
      <c r="BN1942" s="303">
        <v>0</v>
      </c>
      <c r="BO1942" s="303">
        <v>0</v>
      </c>
      <c r="BP1942" s="303">
        <v>0</v>
      </c>
      <c r="BQ1942" s="303">
        <v>0</v>
      </c>
      <c r="BR1942" s="74"/>
      <c r="BS1942" s="144">
        <v>5.2073924999999998E-6</v>
      </c>
      <c r="BT1942" s="144">
        <v>1.155885E-6</v>
      </c>
      <c r="BU1942" s="136">
        <v>0</v>
      </c>
      <c r="BV1942" s="136">
        <v>0</v>
      </c>
      <c r="BW1942" s="144">
        <v>3.3710982000000001E-7</v>
      </c>
      <c r="BX1942" s="144">
        <v>8.2476389000000001E-7</v>
      </c>
      <c r="BY1942" s="136">
        <v>0</v>
      </c>
      <c r="BZ1942" s="144">
        <v>1.2518140999999999E-6</v>
      </c>
      <c r="CA1942" s="136">
        <v>0</v>
      </c>
      <c r="CB1942" s="136">
        <v>0</v>
      </c>
      <c r="CC1942" s="136">
        <v>0</v>
      </c>
      <c r="CD1942" s="136">
        <v>0</v>
      </c>
      <c r="CE1942" s="136">
        <v>0</v>
      </c>
      <c r="CF1942" s="144">
        <v>1.6378196999999999E-6</v>
      </c>
      <c r="CG1942" s="136">
        <v>0</v>
      </c>
      <c r="CH1942" s="136">
        <v>0</v>
      </c>
      <c r="CI1942" s="136">
        <v>0</v>
      </c>
      <c r="CK1942" s="244"/>
      <c r="CL1942" s="89" t="s">
        <v>6561</v>
      </c>
    </row>
    <row r="1943" spans="1:92" ht="14.5" customHeight="1">
      <c r="A1943" s="74" t="s">
        <v>6747</v>
      </c>
      <c r="B1943" s="129" t="s">
        <v>6190</v>
      </c>
      <c r="C1943" s="130" t="str">
        <f>MID(A1943,1,12)</f>
        <v>F.106.06.102</v>
      </c>
      <c r="D1943" s="131" t="s">
        <v>6745</v>
      </c>
      <c r="E1943" s="129" t="s">
        <v>957</v>
      </c>
      <c r="F1943" s="132" t="s">
        <v>6749</v>
      </c>
      <c r="G1943" s="132">
        <v>0.30399384200000001</v>
      </c>
      <c r="H1943" s="348">
        <f t="shared" si="998"/>
        <v>0.30399384200000001</v>
      </c>
      <c r="I1943" s="74"/>
      <c r="J1943" s="132">
        <v>5.202E-3</v>
      </c>
      <c r="K1943" s="132">
        <v>6.1918420000000004E-3</v>
      </c>
      <c r="L1943" s="300">
        <v>0</v>
      </c>
      <c r="M1943" s="132">
        <v>0.29260000000000003</v>
      </c>
      <c r="N1943" s="132">
        <v>0</v>
      </c>
      <c r="O1943" s="132">
        <v>6.1918420000000004E-3</v>
      </c>
      <c r="P1943" s="132">
        <v>5.202E-3</v>
      </c>
      <c r="Q1943" s="132">
        <v>0</v>
      </c>
      <c r="R1943" s="132">
        <v>0</v>
      </c>
      <c r="S1943" s="132">
        <v>0</v>
      </c>
      <c r="T1943" s="132">
        <v>0</v>
      </c>
      <c r="U1943" s="132">
        <v>0</v>
      </c>
      <c r="V1943" s="132">
        <v>0</v>
      </c>
      <c r="W1943" s="132">
        <v>0</v>
      </c>
      <c r="X1943" s="132">
        <v>0</v>
      </c>
      <c r="Y1943" s="132">
        <v>0</v>
      </c>
      <c r="Z1943" s="132">
        <v>0</v>
      </c>
      <c r="AA1943" s="74"/>
      <c r="AB1943" s="301">
        <v>2.2000000000000002</v>
      </c>
      <c r="AC1943" s="338">
        <f t="shared" si="988"/>
        <v>2.2000000000000002</v>
      </c>
      <c r="AD1943" s="74"/>
      <c r="AE1943" s="136">
        <v>0</v>
      </c>
      <c r="AF1943" s="136">
        <v>0</v>
      </c>
      <c r="AG1943" s="136">
        <v>0</v>
      </c>
      <c r="AH1943" s="136">
        <v>0</v>
      </c>
      <c r="AI1943" s="136">
        <v>0</v>
      </c>
      <c r="AJ1943" s="136">
        <v>0</v>
      </c>
      <c r="AK1943" s="136">
        <v>0</v>
      </c>
      <c r="AL1943" s="74"/>
      <c r="AM1943" s="133">
        <v>3.6760803000000002E-2</v>
      </c>
      <c r="AN1943" s="340">
        <f t="shared" si="999"/>
        <v>3.6760803000000002E-2</v>
      </c>
      <c r="AP1943" s="133">
        <v>3.5047908000000003E-2</v>
      </c>
      <c r="AQ1943" s="133">
        <v>1.7128957000000001E-3</v>
      </c>
      <c r="AR1943" s="133">
        <v>0</v>
      </c>
      <c r="AS1943" s="134">
        <v>2.1011935E-6</v>
      </c>
      <c r="AT1943" s="135">
        <v>6.3346733000000002E-9</v>
      </c>
      <c r="AU1943" s="135">
        <v>0</v>
      </c>
      <c r="AV1943" s="302">
        <v>2.0416000000000001E-6</v>
      </c>
      <c r="AW1943" s="302">
        <v>6.1600000000000002E-9</v>
      </c>
      <c r="AX1943" s="302">
        <v>1.683E-13</v>
      </c>
      <c r="AY1943" s="303">
        <v>0</v>
      </c>
      <c r="AZ1943" s="303">
        <v>0</v>
      </c>
      <c r="BA1943" s="302">
        <v>7.7349999999999997E-10</v>
      </c>
      <c r="BB1943" s="302">
        <v>5.882E-8</v>
      </c>
      <c r="BC1943" s="302">
        <v>1.0965E-10</v>
      </c>
      <c r="BD1943" s="302">
        <v>6.4855000000000005E-11</v>
      </c>
      <c r="BE1943" s="303">
        <v>0</v>
      </c>
      <c r="BF1943" s="303">
        <v>0</v>
      </c>
      <c r="BG1943" s="303">
        <v>0</v>
      </c>
      <c r="BH1943" s="303">
        <v>0</v>
      </c>
      <c r="BI1943" s="303">
        <v>0</v>
      </c>
      <c r="BJ1943" s="303">
        <v>0</v>
      </c>
      <c r="BK1943" s="303">
        <v>0</v>
      </c>
      <c r="BL1943" s="303">
        <v>0</v>
      </c>
      <c r="BM1943" s="303">
        <v>0</v>
      </c>
      <c r="BN1943" s="303">
        <v>0</v>
      </c>
      <c r="BO1943" s="303">
        <v>0</v>
      </c>
      <c r="BP1943" s="303">
        <v>0</v>
      </c>
      <c r="BQ1943" s="303">
        <v>0</v>
      </c>
      <c r="BR1943" s="74"/>
      <c r="BS1943" s="144">
        <v>6.4503468999999999E-5</v>
      </c>
      <c r="BT1943" s="144">
        <v>7.0178732999999999E-7</v>
      </c>
      <c r="BU1943" s="144">
        <v>6.1341837999999993E-5</v>
      </c>
      <c r="BV1943" s="136">
        <v>0</v>
      </c>
      <c r="BW1943" s="144">
        <v>2.0467382000000001E-7</v>
      </c>
      <c r="BX1943" s="144">
        <v>5.0074950999999995E-7</v>
      </c>
      <c r="BY1943" s="136">
        <v>0</v>
      </c>
      <c r="BZ1943" s="144">
        <v>7.6002998999999997E-7</v>
      </c>
      <c r="CA1943" s="136">
        <v>0</v>
      </c>
      <c r="CB1943" s="136">
        <v>0</v>
      </c>
      <c r="CC1943" s="136">
        <v>0</v>
      </c>
      <c r="CD1943" s="136">
        <v>0</v>
      </c>
      <c r="CE1943" s="136">
        <v>0</v>
      </c>
      <c r="CF1943" s="144">
        <v>9.9439054999999998E-7</v>
      </c>
      <c r="CG1943" s="136">
        <v>0</v>
      </c>
      <c r="CH1943" s="136">
        <v>0</v>
      </c>
      <c r="CI1943" s="136">
        <v>0</v>
      </c>
      <c r="CK1943" s="244"/>
      <c r="CL1943" s="89" t="s">
        <v>6561</v>
      </c>
    </row>
    <row r="1944" spans="1:92" ht="14.5" customHeight="1">
      <c r="A1944" s="74" t="s">
        <v>6750</v>
      </c>
      <c r="B1944" s="129" t="s">
        <v>6190</v>
      </c>
      <c r="C1944" s="130" t="str">
        <f>MID(A1944,1,12)</f>
        <v>F.106.06.103</v>
      </c>
      <c r="D1944" s="131" t="s">
        <v>6745</v>
      </c>
      <c r="E1944" s="129" t="s">
        <v>957</v>
      </c>
      <c r="F1944" s="132" t="s">
        <v>6752</v>
      </c>
      <c r="G1944" s="132">
        <v>1.1393842000000001E-2</v>
      </c>
      <c r="H1944" s="348">
        <f t="shared" si="998"/>
        <v>1.1393842000000001E-2</v>
      </c>
      <c r="I1944" s="74"/>
      <c r="J1944" s="132">
        <v>5.202E-3</v>
      </c>
      <c r="K1944" s="132">
        <v>6.1918420000000004E-3</v>
      </c>
      <c r="L1944" s="300">
        <v>0</v>
      </c>
      <c r="M1944" s="132">
        <v>0</v>
      </c>
      <c r="N1944" s="132">
        <v>0</v>
      </c>
      <c r="O1944" s="132">
        <v>6.1918420000000004E-3</v>
      </c>
      <c r="P1944" s="132">
        <v>5.202E-3</v>
      </c>
      <c r="Q1944" s="132">
        <v>0</v>
      </c>
      <c r="R1944" s="132">
        <v>0</v>
      </c>
      <c r="S1944" s="132">
        <v>0</v>
      </c>
      <c r="T1944" s="132">
        <v>0</v>
      </c>
      <c r="U1944" s="132">
        <v>0</v>
      </c>
      <c r="V1944" s="132">
        <v>0</v>
      </c>
      <c r="W1944" s="132">
        <v>0</v>
      </c>
      <c r="X1944" s="132">
        <v>0</v>
      </c>
      <c r="Y1944" s="132">
        <v>0</v>
      </c>
      <c r="Z1944" s="132">
        <v>0</v>
      </c>
      <c r="AA1944" s="74"/>
      <c r="AB1944" s="301">
        <v>0</v>
      </c>
      <c r="AC1944" s="338">
        <f t="shared" si="988"/>
        <v>0</v>
      </c>
      <c r="AD1944" s="74"/>
      <c r="AE1944" s="136">
        <v>0</v>
      </c>
      <c r="AF1944" s="136">
        <v>0</v>
      </c>
      <c r="AG1944" s="136">
        <v>0</v>
      </c>
      <c r="AH1944" s="136">
        <v>0</v>
      </c>
      <c r="AI1944" s="136">
        <v>0</v>
      </c>
      <c r="AJ1944" s="136">
        <v>0</v>
      </c>
      <c r="AK1944" s="136">
        <v>0</v>
      </c>
      <c r="AL1944" s="74"/>
      <c r="AM1944" s="133">
        <v>1.0412056999999999E-3</v>
      </c>
      <c r="AN1944" s="340">
        <f t="shared" si="999"/>
        <v>1.0412056999999999E-3</v>
      </c>
      <c r="AP1944" s="133">
        <v>9.9401957999999992E-4</v>
      </c>
      <c r="AQ1944" s="145">
        <v>4.7186152000000001E-5</v>
      </c>
      <c r="AR1944" s="133">
        <v>0</v>
      </c>
      <c r="AS1944" s="134">
        <v>5.9593499999999997E-8</v>
      </c>
      <c r="AT1944" s="135">
        <v>1.7450500000000001E-10</v>
      </c>
      <c r="AU1944" s="135">
        <v>0</v>
      </c>
      <c r="AV1944" s="303">
        <v>0</v>
      </c>
      <c r="AW1944" s="303">
        <v>0</v>
      </c>
      <c r="AX1944" s="303">
        <v>0</v>
      </c>
      <c r="AY1944" s="303">
        <v>0</v>
      </c>
      <c r="AZ1944" s="303">
        <v>0</v>
      </c>
      <c r="BA1944" s="302">
        <v>7.7349999999999997E-10</v>
      </c>
      <c r="BB1944" s="302">
        <v>5.882E-8</v>
      </c>
      <c r="BC1944" s="302">
        <v>1.0965E-10</v>
      </c>
      <c r="BD1944" s="302">
        <v>6.4855000000000005E-11</v>
      </c>
      <c r="BE1944" s="303">
        <v>0</v>
      </c>
      <c r="BF1944" s="303">
        <v>0</v>
      </c>
      <c r="BG1944" s="303">
        <v>0</v>
      </c>
      <c r="BH1944" s="303">
        <v>0</v>
      </c>
      <c r="BI1944" s="303">
        <v>0</v>
      </c>
      <c r="BJ1944" s="303">
        <v>0</v>
      </c>
      <c r="BK1944" s="303">
        <v>0</v>
      </c>
      <c r="BL1944" s="303">
        <v>0</v>
      </c>
      <c r="BM1944" s="303">
        <v>0</v>
      </c>
      <c r="BN1944" s="303">
        <v>0</v>
      </c>
      <c r="BO1944" s="303">
        <v>0</v>
      </c>
      <c r="BP1944" s="303">
        <v>0</v>
      </c>
      <c r="BQ1944" s="303">
        <v>0</v>
      </c>
      <c r="BR1944" s="74"/>
      <c r="BS1944" s="144">
        <v>3.1616312E-6</v>
      </c>
      <c r="BT1944" s="144">
        <v>7.0178732999999999E-7</v>
      </c>
      <c r="BU1944" s="136">
        <v>0</v>
      </c>
      <c r="BV1944" s="136">
        <v>0</v>
      </c>
      <c r="BW1944" s="144">
        <v>2.0467382000000001E-7</v>
      </c>
      <c r="BX1944" s="144">
        <v>5.0074950999999995E-7</v>
      </c>
      <c r="BY1944" s="136">
        <v>0</v>
      </c>
      <c r="BZ1944" s="144">
        <v>7.6002998999999997E-7</v>
      </c>
      <c r="CA1944" s="136">
        <v>0</v>
      </c>
      <c r="CB1944" s="136">
        <v>0</v>
      </c>
      <c r="CC1944" s="136">
        <v>0</v>
      </c>
      <c r="CD1944" s="136">
        <v>0</v>
      </c>
      <c r="CE1944" s="136">
        <v>0</v>
      </c>
      <c r="CF1944" s="144">
        <v>9.9439054999999998E-7</v>
      </c>
      <c r="CG1944" s="136">
        <v>0</v>
      </c>
      <c r="CH1944" s="136">
        <v>0</v>
      </c>
      <c r="CI1944" s="136">
        <v>0</v>
      </c>
      <c r="CK1944" s="244"/>
      <c r="CL1944" s="89" t="s">
        <v>6561</v>
      </c>
    </row>
    <row r="1945" spans="1:92" ht="14.5" customHeight="1">
      <c r="B1945" s="129" t="s">
        <v>6190</v>
      </c>
      <c r="C1945" s="127" t="s">
        <v>6753</v>
      </c>
      <c r="D1945" s="127" t="s">
        <v>6754</v>
      </c>
      <c r="G1945" s="74"/>
      <c r="H1945" s="74"/>
      <c r="I1945" s="74"/>
      <c r="J1945" s="74"/>
      <c r="K1945" s="74"/>
      <c r="L1945" s="74"/>
      <c r="M1945" s="74"/>
      <c r="N1945" s="74"/>
      <c r="O1945" s="74"/>
      <c r="P1945" s="74"/>
      <c r="Q1945" s="74"/>
      <c r="R1945" s="74"/>
      <c r="S1945" s="74"/>
      <c r="T1945" s="74"/>
      <c r="U1945" s="74"/>
      <c r="V1945" s="74"/>
      <c r="W1945" s="74"/>
      <c r="X1945" s="74"/>
      <c r="Y1945" s="74"/>
      <c r="Z1945" s="74"/>
      <c r="AA1945" s="74"/>
      <c r="AB1945" s="74"/>
      <c r="AC1945" s="74"/>
      <c r="AD1945" s="74"/>
      <c r="AE1945" s="74"/>
      <c r="AF1945" s="74"/>
      <c r="AG1945" s="74"/>
      <c r="AH1945" s="74"/>
      <c r="AI1945" s="74"/>
      <c r="AJ1945" s="74"/>
      <c r="AK1945" s="74"/>
      <c r="AL1945" s="74"/>
      <c r="AM1945" s="74"/>
      <c r="AN1945" s="74"/>
      <c r="AP1945" s="74"/>
      <c r="AQ1945" s="74"/>
      <c r="AR1945" s="74"/>
      <c r="AS1945" s="74"/>
      <c r="AT1945" s="74"/>
      <c r="AU1945" s="74"/>
      <c r="AV1945" s="74"/>
      <c r="AW1945" s="74"/>
      <c r="AX1945" s="74"/>
      <c r="AY1945" s="74"/>
      <c r="AZ1945" s="74"/>
      <c r="BA1945" s="74"/>
      <c r="BB1945" s="74"/>
      <c r="BC1945" s="74"/>
      <c r="BD1945" s="74"/>
      <c r="BE1945" s="74"/>
      <c r="BF1945" s="74"/>
      <c r="BG1945" s="74"/>
      <c r="BH1945" s="74"/>
      <c r="BI1945" s="74"/>
      <c r="BJ1945" s="74"/>
      <c r="BK1945" s="74"/>
      <c r="BL1945" s="74"/>
      <c r="BM1945" s="74"/>
      <c r="BN1945" s="74"/>
      <c r="BO1945" s="74"/>
      <c r="BP1945" s="74"/>
      <c r="BQ1945" s="74"/>
      <c r="BR1945" s="74"/>
      <c r="BS1945" s="74"/>
      <c r="BT1945" s="74"/>
      <c r="BU1945" s="74"/>
      <c r="BV1945" s="74"/>
      <c r="BW1945" s="74"/>
      <c r="BX1945" s="74"/>
      <c r="BY1945" s="74"/>
      <c r="BZ1945" s="74"/>
      <c r="CA1945" s="74"/>
      <c r="CB1945" s="74"/>
      <c r="CC1945" s="74"/>
      <c r="CD1945" s="74"/>
      <c r="CE1945" s="74"/>
      <c r="CF1945" s="74"/>
      <c r="CG1945" s="74"/>
      <c r="CH1945" s="74"/>
      <c r="CI1945" s="74"/>
      <c r="CJ1945" s="124"/>
      <c r="CK1945" s="245"/>
      <c r="CL1945" s="89"/>
    </row>
    <row r="1946" spans="1:92" ht="14.5" customHeight="1">
      <c r="A1946" s="74" t="s">
        <v>6755</v>
      </c>
      <c r="B1946" s="129" t="s">
        <v>6190</v>
      </c>
      <c r="C1946" s="130" t="str">
        <f t="shared" ref="C1946:C1957" si="1000">MID(A1946,1,12)</f>
        <v>F.108.01.101</v>
      </c>
      <c r="D1946" s="131" t="s">
        <v>6754</v>
      </c>
      <c r="E1946" s="129" t="s">
        <v>2346</v>
      </c>
      <c r="F1946" s="132" t="s">
        <v>6757</v>
      </c>
      <c r="G1946" s="132">
        <v>7.3348167122499995E-3</v>
      </c>
      <c r="H1946" s="348">
        <f t="shared" ref="H1946:H1957" si="1001">G1946</f>
        <v>7.3348167122499995E-3</v>
      </c>
      <c r="I1946" s="74"/>
      <c r="J1946" s="132">
        <v>2.4899148109999996E-4</v>
      </c>
      <c r="K1946" s="132">
        <v>3.3712231999999993E-5</v>
      </c>
      <c r="L1946" s="300">
        <v>-1.3018730085E-4</v>
      </c>
      <c r="M1946" s="132">
        <v>7.1823002999999996E-3</v>
      </c>
      <c r="N1946" s="132">
        <v>-3.3037086E-4</v>
      </c>
      <c r="O1946" s="132">
        <v>4.1297675E-4</v>
      </c>
      <c r="P1946" s="132">
        <v>3.3653255999999999E-4</v>
      </c>
      <c r="Q1946" s="304">
        <v>-7.1577464999999995E-5</v>
      </c>
      <c r="R1946" s="304">
        <v>-8.5263036999999994E-6</v>
      </c>
      <c r="S1946" s="304">
        <v>-7.4373101999999997E-6</v>
      </c>
      <c r="T1946" s="304">
        <v>-4.8893658000000001E-5</v>
      </c>
      <c r="U1946" s="304">
        <v>-1.7542250999999999E-5</v>
      </c>
      <c r="V1946" s="132">
        <v>0</v>
      </c>
      <c r="W1946" s="132">
        <v>-1.1227402E-4</v>
      </c>
      <c r="X1946" s="304">
        <v>-3.7102984999999999E-7</v>
      </c>
      <c r="Y1946" s="132">
        <v>0</v>
      </c>
      <c r="Z1946" s="132">
        <v>0</v>
      </c>
      <c r="AA1946" s="74"/>
      <c r="AB1946" s="301">
        <v>5.4002257894736838E-2</v>
      </c>
      <c r="AC1946" s="338">
        <f t="shared" si="988"/>
        <v>5.4002257894736838E-2</v>
      </c>
      <c r="AD1946" s="74"/>
      <c r="AE1946" s="136">
        <v>-1.3381890000000001</v>
      </c>
      <c r="AF1946" s="136">
        <v>-1.3198730999999999</v>
      </c>
      <c r="AG1946" s="136">
        <v>-1.5221531999999999E-2</v>
      </c>
      <c r="AH1946" s="136">
        <v>0</v>
      </c>
      <c r="AI1946" s="136">
        <v>0</v>
      </c>
      <c r="AJ1946" s="136">
        <v>-1.5239617000000001E-4</v>
      </c>
      <c r="AK1946" s="136">
        <v>-2.9420496000000002E-3</v>
      </c>
      <c r="AL1946" s="74"/>
      <c r="AM1946" s="133">
        <v>7.3387490999999997E-4</v>
      </c>
      <c r="AN1946" s="340">
        <f t="shared" ref="AN1946:AN2011" si="1002">AM1946</f>
        <v>7.3387490999999997E-4</v>
      </c>
      <c r="AP1946" s="133">
        <v>7.5931979000000004E-4</v>
      </c>
      <c r="AQ1946" s="145">
        <v>4.0759447999999999E-5</v>
      </c>
      <c r="AR1946" s="145">
        <v>-6.6204327E-5</v>
      </c>
      <c r="AS1946" s="134">
        <v>4.5522769488610009E-8</v>
      </c>
      <c r="AT1946" s="135">
        <v>1.5073760817894698E-10</v>
      </c>
      <c r="AU1946" s="135">
        <v>-9.2723147992800001E-3</v>
      </c>
      <c r="AV1946" s="302">
        <v>4.8754898000000003E-8</v>
      </c>
      <c r="AW1946" s="302">
        <v>1.4705484E-10</v>
      </c>
      <c r="AX1946" s="302">
        <v>4.0199411000000002E-15</v>
      </c>
      <c r="AY1946" s="302">
        <v>-5.9816642000000002E-12</v>
      </c>
      <c r="AZ1946" s="302">
        <v>-7.7704719000000002E-13</v>
      </c>
      <c r="BA1946" s="302">
        <v>5.0038466000000002E-11</v>
      </c>
      <c r="BB1946" s="302">
        <v>-3.1469327E-9</v>
      </c>
      <c r="BC1946" s="302">
        <v>6.8841762000000001E-12</v>
      </c>
      <c r="BD1946" s="302">
        <v>-2.7156418999999998E-12</v>
      </c>
      <c r="BE1946" s="302">
        <v>-8.7229287999999994E-15</v>
      </c>
      <c r="BF1946" s="302">
        <v>-4.4744393000000002E-17</v>
      </c>
      <c r="BG1946" s="302">
        <v>-1.8484790999999999E-14</v>
      </c>
      <c r="BH1946" s="302">
        <v>-1.067956E-15</v>
      </c>
      <c r="BI1946" s="302">
        <v>-8.0716196000000003E-16</v>
      </c>
      <c r="BJ1946" s="302">
        <v>-9.2869349999999998E-11</v>
      </c>
      <c r="BK1946" s="302">
        <v>-3.5606216E-11</v>
      </c>
      <c r="BL1946" s="302">
        <v>-4.6065848000000005E-13</v>
      </c>
      <c r="BM1946" s="302">
        <v>-8.2549928000000001E-7</v>
      </c>
      <c r="BN1946" s="303">
        <v>-9.2714892999999996E-3</v>
      </c>
      <c r="BO1946" s="303">
        <v>0</v>
      </c>
      <c r="BP1946" s="303">
        <v>0</v>
      </c>
      <c r="BQ1946" s="303">
        <v>0</v>
      </c>
      <c r="BR1946" s="74"/>
      <c r="BS1946" s="144">
        <v>-3.3024632000000001E-8</v>
      </c>
      <c r="BT1946" s="144">
        <v>-1.6051877E-9</v>
      </c>
      <c r="BU1946" s="144">
        <v>1.5057262999999999E-6</v>
      </c>
      <c r="BV1946" s="144">
        <v>-5.7566834999999999E-9</v>
      </c>
      <c r="BW1946" s="144">
        <v>-9.0697338000000003E-8</v>
      </c>
      <c r="BX1946" s="144">
        <v>3.3785314000000002E-8</v>
      </c>
      <c r="BY1946" s="144">
        <v>-1.1190181E-11</v>
      </c>
      <c r="BZ1946" s="144">
        <v>5.0689145000000001E-8</v>
      </c>
      <c r="CA1946" s="144">
        <v>-1.1441699000000001E-8</v>
      </c>
      <c r="CB1946" s="144">
        <v>-4.9213114999999999E-9</v>
      </c>
      <c r="CC1946" s="144">
        <v>-5.8404857999999999E-9</v>
      </c>
      <c r="CD1946" s="144">
        <v>-3.3488764999999999E-10</v>
      </c>
      <c r="CE1946" s="144">
        <v>-1.0309563E-10</v>
      </c>
      <c r="CF1946" s="144">
        <v>4.3976996000000003E-8</v>
      </c>
      <c r="CG1946" s="144">
        <v>-1.5424041000000001E-6</v>
      </c>
      <c r="CH1946" s="144">
        <v>-4.0863703999999999E-9</v>
      </c>
      <c r="CI1946" s="136">
        <v>0</v>
      </c>
      <c r="CJ1946" s="203"/>
      <c r="CK1946" s="201"/>
      <c r="CL1946" s="110" t="s">
        <v>6758</v>
      </c>
      <c r="CM1946" s="110"/>
      <c r="CN1946" s="110"/>
    </row>
    <row r="1947" spans="1:92" ht="14.5" customHeight="1">
      <c r="A1947" s="74" t="s">
        <v>6759</v>
      </c>
      <c r="B1947" s="129" t="s">
        <v>6190</v>
      </c>
      <c r="C1947" s="130" t="str">
        <f t="shared" si="1000"/>
        <v>F.108.01.102</v>
      </c>
      <c r="D1947" s="131" t="s">
        <v>6754</v>
      </c>
      <c r="E1947" s="129" t="s">
        <v>2346</v>
      </c>
      <c r="F1947" s="132" t="s">
        <v>6761</v>
      </c>
      <c r="G1947" s="132">
        <v>7.3348167122499995E-3</v>
      </c>
      <c r="H1947" s="348">
        <f t="shared" si="1001"/>
        <v>7.3348167122499995E-3</v>
      </c>
      <c r="I1947" s="74"/>
      <c r="J1947" s="132">
        <v>2.4899148109999996E-4</v>
      </c>
      <c r="K1947" s="132">
        <v>3.3712231999999993E-5</v>
      </c>
      <c r="L1947" s="300">
        <v>-1.3018730085E-4</v>
      </c>
      <c r="M1947" s="132">
        <v>7.1823002999999996E-3</v>
      </c>
      <c r="N1947" s="132">
        <v>-3.3037086E-4</v>
      </c>
      <c r="O1947" s="132">
        <v>4.1297675E-4</v>
      </c>
      <c r="P1947" s="132">
        <v>3.3653255999999999E-4</v>
      </c>
      <c r="Q1947" s="304">
        <v>-7.1577464999999995E-5</v>
      </c>
      <c r="R1947" s="304">
        <v>-8.5263036999999994E-6</v>
      </c>
      <c r="S1947" s="304">
        <v>-7.4373101999999997E-6</v>
      </c>
      <c r="T1947" s="304">
        <v>-4.8893658000000001E-5</v>
      </c>
      <c r="U1947" s="304">
        <v>-1.7542250999999999E-5</v>
      </c>
      <c r="V1947" s="132">
        <v>0</v>
      </c>
      <c r="W1947" s="132">
        <v>-1.1227402E-4</v>
      </c>
      <c r="X1947" s="304">
        <v>-3.7102984999999999E-7</v>
      </c>
      <c r="Y1947" s="132">
        <v>0</v>
      </c>
      <c r="Z1947" s="132">
        <v>0</v>
      </c>
      <c r="AA1947" s="74"/>
      <c r="AB1947" s="301">
        <v>5.4002257894736838E-2</v>
      </c>
      <c r="AC1947" s="338">
        <f t="shared" si="988"/>
        <v>5.4002257894736838E-2</v>
      </c>
      <c r="AD1947" s="74"/>
      <c r="AE1947" s="136">
        <v>-1.3381890000000001</v>
      </c>
      <c r="AF1947" s="136">
        <v>-1.3198730999999999</v>
      </c>
      <c r="AG1947" s="136">
        <v>-1.5221531999999999E-2</v>
      </c>
      <c r="AH1947" s="136">
        <v>0</v>
      </c>
      <c r="AI1947" s="136">
        <v>0</v>
      </c>
      <c r="AJ1947" s="136">
        <v>-1.5239617000000001E-4</v>
      </c>
      <c r="AK1947" s="136">
        <v>-2.9420496000000002E-3</v>
      </c>
      <c r="AL1947" s="74"/>
      <c r="AM1947" s="133">
        <v>7.3387490999999997E-4</v>
      </c>
      <c r="AN1947" s="340">
        <f t="shared" si="1002"/>
        <v>7.3387490999999997E-4</v>
      </c>
      <c r="AP1947" s="133">
        <v>7.5931979000000004E-4</v>
      </c>
      <c r="AQ1947" s="145">
        <v>4.0759447999999999E-5</v>
      </c>
      <c r="AR1947" s="145">
        <v>-6.6204327E-5</v>
      </c>
      <c r="AS1947" s="134">
        <v>4.5522769488610009E-8</v>
      </c>
      <c r="AT1947" s="135">
        <v>1.5073760817894698E-10</v>
      </c>
      <c r="AU1947" s="135">
        <v>-9.2723147992800001E-3</v>
      </c>
      <c r="AV1947" s="302">
        <v>4.8754898000000003E-8</v>
      </c>
      <c r="AW1947" s="302">
        <v>1.4705484E-10</v>
      </c>
      <c r="AX1947" s="302">
        <v>4.0199411000000002E-15</v>
      </c>
      <c r="AY1947" s="302">
        <v>-5.9816642000000002E-12</v>
      </c>
      <c r="AZ1947" s="302">
        <v>-7.7704719000000002E-13</v>
      </c>
      <c r="BA1947" s="302">
        <v>5.0038466000000002E-11</v>
      </c>
      <c r="BB1947" s="302">
        <v>-3.1469327E-9</v>
      </c>
      <c r="BC1947" s="302">
        <v>6.8841762000000001E-12</v>
      </c>
      <c r="BD1947" s="302">
        <v>-2.7156418999999998E-12</v>
      </c>
      <c r="BE1947" s="302">
        <v>-8.7229287999999994E-15</v>
      </c>
      <c r="BF1947" s="302">
        <v>-4.4744393000000002E-17</v>
      </c>
      <c r="BG1947" s="302">
        <v>-1.8484790999999999E-14</v>
      </c>
      <c r="BH1947" s="302">
        <v>-1.067956E-15</v>
      </c>
      <c r="BI1947" s="302">
        <v>-8.0716196000000003E-16</v>
      </c>
      <c r="BJ1947" s="302">
        <v>-9.2869349999999998E-11</v>
      </c>
      <c r="BK1947" s="302">
        <v>-3.5606216E-11</v>
      </c>
      <c r="BL1947" s="302">
        <v>-4.6065848000000005E-13</v>
      </c>
      <c r="BM1947" s="302">
        <v>-8.2549928000000001E-7</v>
      </c>
      <c r="BN1947" s="303">
        <v>-9.2714892999999996E-3</v>
      </c>
      <c r="BO1947" s="303">
        <v>0</v>
      </c>
      <c r="BP1947" s="303">
        <v>0</v>
      </c>
      <c r="BQ1947" s="303">
        <v>0</v>
      </c>
      <c r="BR1947" s="74"/>
      <c r="BS1947" s="144">
        <v>-3.3024632000000001E-8</v>
      </c>
      <c r="BT1947" s="144">
        <v>-1.6051877E-9</v>
      </c>
      <c r="BU1947" s="144">
        <v>1.5057262999999999E-6</v>
      </c>
      <c r="BV1947" s="144">
        <v>-5.7566834999999999E-9</v>
      </c>
      <c r="BW1947" s="144">
        <v>-9.0697338000000003E-8</v>
      </c>
      <c r="BX1947" s="144">
        <v>3.3785314000000002E-8</v>
      </c>
      <c r="BY1947" s="144">
        <v>-1.1190181E-11</v>
      </c>
      <c r="BZ1947" s="144">
        <v>5.0689145000000001E-8</v>
      </c>
      <c r="CA1947" s="144">
        <v>-1.1441699000000001E-8</v>
      </c>
      <c r="CB1947" s="144">
        <v>-4.9213114999999999E-9</v>
      </c>
      <c r="CC1947" s="144">
        <v>-5.8404857999999999E-9</v>
      </c>
      <c r="CD1947" s="144">
        <v>-3.3488764999999999E-10</v>
      </c>
      <c r="CE1947" s="144">
        <v>-1.0309563E-10</v>
      </c>
      <c r="CF1947" s="144">
        <v>4.3976996000000003E-8</v>
      </c>
      <c r="CG1947" s="144">
        <v>-1.5424041000000001E-6</v>
      </c>
      <c r="CH1947" s="144">
        <v>-4.0863703999999999E-9</v>
      </c>
      <c r="CI1947" s="136">
        <v>0</v>
      </c>
      <c r="CJ1947" s="203"/>
      <c r="CK1947" s="201"/>
      <c r="CL1947" s="110" t="s">
        <v>6762</v>
      </c>
      <c r="CM1947" s="110"/>
      <c r="CN1947" s="110"/>
    </row>
    <row r="1948" spans="1:92" ht="14.5" customHeight="1">
      <c r="A1948" s="74" t="s">
        <v>6763</v>
      </c>
      <c r="B1948" s="129" t="s">
        <v>6190</v>
      </c>
      <c r="C1948" s="130" t="str">
        <f t="shared" si="1000"/>
        <v>F.108.01.103</v>
      </c>
      <c r="D1948" s="131" t="s">
        <v>6754</v>
      </c>
      <c r="E1948" s="129" t="s">
        <v>2346</v>
      </c>
      <c r="F1948" s="132" t="s">
        <v>6765</v>
      </c>
      <c r="G1948" s="132">
        <v>1.1376033627120001E-2</v>
      </c>
      <c r="H1948" s="348">
        <f t="shared" si="1001"/>
        <v>1.1376033627120001E-2</v>
      </c>
      <c r="I1948" s="74"/>
      <c r="J1948" s="132">
        <v>2.1377200750000001E-4</v>
      </c>
      <c r="K1948" s="132">
        <v>3.0311272000000013E-5</v>
      </c>
      <c r="L1948" s="300">
        <v>-1.1109465238E-4</v>
      </c>
      <c r="M1948" s="132">
        <v>1.1243045E-2</v>
      </c>
      <c r="N1948" s="132">
        <v>-2.8192024999999999E-4</v>
      </c>
      <c r="O1948" s="132">
        <v>3.5395467E-4</v>
      </c>
      <c r="P1948" s="132">
        <v>2.8847473E-4</v>
      </c>
      <c r="Q1948" s="304">
        <v>-6.1080255999999998E-5</v>
      </c>
      <c r="R1948" s="304">
        <v>-7.2758766999999998E-6</v>
      </c>
      <c r="S1948" s="304">
        <v>-6.3465897999999998E-6</v>
      </c>
      <c r="T1948" s="304">
        <v>-4.1723147999999998E-5</v>
      </c>
      <c r="U1948" s="304">
        <v>-1.4969588E-5</v>
      </c>
      <c r="V1948" s="132">
        <v>0</v>
      </c>
      <c r="W1948" s="304">
        <v>-9.5808448E-5</v>
      </c>
      <c r="X1948" s="304">
        <v>-3.1661637999999998E-7</v>
      </c>
      <c r="Y1948" s="132">
        <v>0</v>
      </c>
      <c r="Z1948" s="132">
        <v>0</v>
      </c>
      <c r="AA1948" s="74"/>
      <c r="AB1948" s="301">
        <v>8.4534172932330828E-2</v>
      </c>
      <c r="AC1948" s="338">
        <f t="shared" si="988"/>
        <v>8.4534172932330828E-2</v>
      </c>
      <c r="AD1948" s="74"/>
      <c r="AE1948" s="136">
        <v>-1.1419366</v>
      </c>
      <c r="AF1948" s="136">
        <v>-1.1263068000000001</v>
      </c>
      <c r="AG1948" s="136">
        <v>-1.2989215E-2</v>
      </c>
      <c r="AH1948" s="136">
        <v>0</v>
      </c>
      <c r="AI1948" s="136">
        <v>0</v>
      </c>
      <c r="AJ1948" s="136">
        <v>-1.3004647E-4</v>
      </c>
      <c r="AK1948" s="136">
        <v>-2.5105827000000002E-3</v>
      </c>
      <c r="AL1948" s="74"/>
      <c r="AM1948" s="133">
        <v>1.2508154000000001E-3</v>
      </c>
      <c r="AN1948" s="340">
        <f t="shared" si="1002"/>
        <v>1.2508154000000001E-3</v>
      </c>
      <c r="AP1948" s="133">
        <v>1.2434035999999999E-3</v>
      </c>
      <c r="AQ1948" s="145">
        <v>6.3906914999999997E-5</v>
      </c>
      <c r="AR1948" s="145">
        <v>-5.6495115999999998E-5</v>
      </c>
      <c r="AS1948" s="134">
        <v>7.4544580770049996E-8</v>
      </c>
      <c r="AT1948" s="135">
        <v>2.3634214227627604E-10</v>
      </c>
      <c r="AU1948" s="135">
        <v>-7.9124813354900011E-3</v>
      </c>
      <c r="AV1948" s="302">
        <v>7.7287849000000005E-8</v>
      </c>
      <c r="AW1948" s="302">
        <v>2.3315304000000001E-10</v>
      </c>
      <c r="AX1948" s="302">
        <v>6.3719453999999998E-15</v>
      </c>
      <c r="AY1948" s="302">
        <v>-5.1044217999999996E-12</v>
      </c>
      <c r="AZ1948" s="302">
        <v>-6.6308914999999997E-13</v>
      </c>
      <c r="BA1948" s="302">
        <v>4.2892833E-11</v>
      </c>
      <c r="BB1948" s="302">
        <v>-2.6707595999999999E-9</v>
      </c>
      <c r="BC1948" s="302">
        <v>5.9019025E-12</v>
      </c>
      <c r="BD1948" s="302">
        <v>-2.3012158000000002E-12</v>
      </c>
      <c r="BE1948" s="302">
        <v>-7.4436656000000005E-15</v>
      </c>
      <c r="BF1948" s="302">
        <v>-3.8182393999999998E-17</v>
      </c>
      <c r="BG1948" s="302">
        <v>-1.5773899E-14</v>
      </c>
      <c r="BH1948" s="302">
        <v>-9.113346899999999E-16</v>
      </c>
      <c r="BI1948" s="302">
        <v>-6.8878743999999996E-16</v>
      </c>
      <c r="BJ1948" s="302">
        <v>-7.9249573999999997E-11</v>
      </c>
      <c r="BK1948" s="302">
        <v>-3.0384378000000003E-11</v>
      </c>
      <c r="BL1948" s="302">
        <v>-3.931005E-13</v>
      </c>
      <c r="BM1948" s="302">
        <v>-7.0443548999999997E-7</v>
      </c>
      <c r="BN1948" s="303">
        <v>-7.9117769000000004E-3</v>
      </c>
      <c r="BO1948" s="303">
        <v>0</v>
      </c>
      <c r="BP1948" s="303">
        <v>0</v>
      </c>
      <c r="BQ1948" s="303">
        <v>0</v>
      </c>
      <c r="BR1948" s="74"/>
      <c r="BS1948" s="144">
        <v>1.04474E-6</v>
      </c>
      <c r="BT1948" s="144">
        <v>-1.1948805000000001E-9</v>
      </c>
      <c r="BU1948" s="144">
        <v>2.3570371E-6</v>
      </c>
      <c r="BV1948" s="144">
        <v>-4.9124357000000003E-9</v>
      </c>
      <c r="BW1948" s="144">
        <v>-7.7345090000000004E-8</v>
      </c>
      <c r="BX1948" s="144">
        <v>2.8955316999999999E-8</v>
      </c>
      <c r="BY1948" s="144">
        <v>-9.5490826000000006E-12</v>
      </c>
      <c r="BZ1948" s="144">
        <v>4.3444730000000003E-8</v>
      </c>
      <c r="CA1948" s="144">
        <v>-9.7637142000000005E-9</v>
      </c>
      <c r="CB1948" s="144">
        <v>-4.1995753999999999E-9</v>
      </c>
      <c r="CC1948" s="144">
        <v>-4.9839480000000001E-9</v>
      </c>
      <c r="CD1948" s="144">
        <v>-2.8577461999999999E-10</v>
      </c>
      <c r="CE1948" s="144">
        <v>-8.7976115999999997E-11</v>
      </c>
      <c r="CF1948" s="144">
        <v>3.7775360000000001E-8</v>
      </c>
      <c r="CG1948" s="144">
        <v>-1.3162025E-6</v>
      </c>
      <c r="CH1948" s="144">
        <v>-3.4870828E-9</v>
      </c>
      <c r="CI1948" s="136">
        <v>0</v>
      </c>
      <c r="CJ1948" s="203"/>
      <c r="CK1948" s="201"/>
      <c r="CL1948" s="110" t="s">
        <v>6766</v>
      </c>
      <c r="CM1948" s="110"/>
      <c r="CN1948" s="110"/>
    </row>
    <row r="1949" spans="1:92" ht="14.5" customHeight="1">
      <c r="A1949" s="74" t="s">
        <v>6767</v>
      </c>
      <c r="B1949" s="129" t="s">
        <v>6190</v>
      </c>
      <c r="C1949" s="130" t="str">
        <f t="shared" si="1000"/>
        <v>F.108.01.104</v>
      </c>
      <c r="D1949" s="131" t="s">
        <v>6754</v>
      </c>
      <c r="E1949" s="129" t="s">
        <v>2346</v>
      </c>
      <c r="F1949" s="132" t="s">
        <v>6769</v>
      </c>
      <c r="G1949" s="132">
        <v>9.6237132558300003E-3</v>
      </c>
      <c r="H1949" s="348">
        <f t="shared" si="1001"/>
        <v>9.6237132558300003E-3</v>
      </c>
      <c r="I1949" s="74"/>
      <c r="J1949" s="132">
        <v>2.792645255E-4</v>
      </c>
      <c r="K1949" s="132">
        <v>4.1700317000000004E-5</v>
      </c>
      <c r="L1949" s="300">
        <v>-1.4408808667000001E-4</v>
      </c>
      <c r="M1949" s="132">
        <v>9.4468364999999999E-3</v>
      </c>
      <c r="N1949" s="132">
        <v>-3.6564631000000002E-4</v>
      </c>
      <c r="O1949" s="132">
        <v>4.6146092000000003E-4</v>
      </c>
      <c r="P1949" s="132">
        <v>3.7615282999999998E-4</v>
      </c>
      <c r="Q1949" s="304">
        <v>-7.9220170999999998E-5</v>
      </c>
      <c r="R1949" s="304">
        <v>-9.4367022999999992E-6</v>
      </c>
      <c r="S1949" s="304">
        <v>-8.2314312000000002E-6</v>
      </c>
      <c r="T1949" s="304">
        <v>-5.4114292999999999E-5</v>
      </c>
      <c r="U1949" s="304">
        <v>-1.9415329999999999E-5</v>
      </c>
      <c r="V1949" s="132">
        <v>0</v>
      </c>
      <c r="W1949" s="132">
        <v>-1.2426211E-4</v>
      </c>
      <c r="X1949" s="304">
        <v>-4.1064666999999998E-7</v>
      </c>
      <c r="Y1949" s="132">
        <v>0</v>
      </c>
      <c r="Z1949" s="132">
        <v>0</v>
      </c>
      <c r="AA1949" s="74"/>
      <c r="AB1949" s="301">
        <v>7.1028845864661655E-2</v>
      </c>
      <c r="AC1949" s="338">
        <f t="shared" si="988"/>
        <v>7.1028845864661655E-2</v>
      </c>
      <c r="AD1949" s="74"/>
      <c r="AE1949" s="136">
        <v>-1.4810745999999999</v>
      </c>
      <c r="AF1949" s="136">
        <v>-1.4608029</v>
      </c>
      <c r="AG1949" s="136">
        <v>-1.6846816000000001E-2</v>
      </c>
      <c r="AH1949" s="136">
        <v>0</v>
      </c>
      <c r="AI1949" s="136">
        <v>0</v>
      </c>
      <c r="AJ1949" s="136">
        <v>-1.6866831E-4</v>
      </c>
      <c r="AK1949" s="136">
        <v>-3.2561879000000001E-3</v>
      </c>
      <c r="AL1949" s="74"/>
      <c r="AM1949" s="133">
        <v>9.9579977000000008E-4</v>
      </c>
      <c r="AN1949" s="340">
        <f t="shared" si="1002"/>
        <v>9.9579977000000008E-4</v>
      </c>
      <c r="AP1949" s="133">
        <v>1.0154023E-3</v>
      </c>
      <c r="AQ1949" s="145">
        <v>5.3670761000000001E-5</v>
      </c>
      <c r="AR1949" s="145">
        <v>-7.3273313999999993E-5</v>
      </c>
      <c r="AS1949" s="134">
        <v>6.0875439699169991E-8</v>
      </c>
      <c r="AT1949" s="135">
        <v>1.9848654818979101E-10</v>
      </c>
      <c r="AU1949" s="135">
        <v>-1.0262368642219999E-2</v>
      </c>
      <c r="AV1949" s="302">
        <v>6.4410442999999998E-8</v>
      </c>
      <c r="AW1949" s="302">
        <v>1.9428600999999999E-10</v>
      </c>
      <c r="AX1949" s="302">
        <v>5.3105982000000003E-15</v>
      </c>
      <c r="AY1949" s="302">
        <v>-6.6203581999999996E-12</v>
      </c>
      <c r="AZ1949" s="302">
        <v>-8.6001663000000002E-13</v>
      </c>
      <c r="BA1949" s="302">
        <v>5.5929555000000003E-11</v>
      </c>
      <c r="BB1949" s="302">
        <v>-3.4412588999999998E-9</v>
      </c>
      <c r="BC1949" s="302">
        <v>7.6969503000000004E-12</v>
      </c>
      <c r="BD1949" s="302">
        <v>-2.9596395999999999E-12</v>
      </c>
      <c r="BE1949" s="302">
        <v>-9.6543220999999999E-15</v>
      </c>
      <c r="BF1949" s="302">
        <v>-4.9521989E-17</v>
      </c>
      <c r="BG1949" s="302">
        <v>-2.0458509999999999E-14</v>
      </c>
      <c r="BH1949" s="302">
        <v>-1.1819874E-15</v>
      </c>
      <c r="BI1949" s="302">
        <v>-8.9334691999999997E-16</v>
      </c>
      <c r="BJ1949" s="302">
        <v>-1.027855E-10</v>
      </c>
      <c r="BK1949" s="302">
        <v>-3.9408081E-11</v>
      </c>
      <c r="BL1949" s="302">
        <v>-5.0984542000000004E-13</v>
      </c>
      <c r="BM1949" s="302">
        <v>-9.1364221999999997E-7</v>
      </c>
      <c r="BN1949" s="303">
        <v>-1.0261454999999999E-2</v>
      </c>
      <c r="BO1949" s="303">
        <v>0</v>
      </c>
      <c r="BP1949" s="303">
        <v>0</v>
      </c>
      <c r="BQ1949" s="303">
        <v>0</v>
      </c>
      <c r="BR1949" s="74"/>
      <c r="BS1949" s="144">
        <v>2.7966202000000003E-7</v>
      </c>
      <c r="BT1949" s="144">
        <v>-1.2791918E-9</v>
      </c>
      <c r="BU1949" s="144">
        <v>1.9804727E-6</v>
      </c>
      <c r="BV1949" s="144">
        <v>-6.3713551000000003E-9</v>
      </c>
      <c r="BW1949" s="144">
        <v>-1.0023651E-7</v>
      </c>
      <c r="BX1949" s="144">
        <v>3.7747655999999998E-8</v>
      </c>
      <c r="BY1949" s="144">
        <v>-1.2385016000000001E-11</v>
      </c>
      <c r="BZ1949" s="144">
        <v>5.6640164000000002E-8</v>
      </c>
      <c r="CA1949" s="144">
        <v>-1.2663389999999999E-8</v>
      </c>
      <c r="CB1949" s="144">
        <v>-5.4467860000000003E-9</v>
      </c>
      <c r="CC1949" s="144">
        <v>-6.4641053999999997E-9</v>
      </c>
      <c r="CD1949" s="144">
        <v>-3.7064538E-10</v>
      </c>
      <c r="CE1949" s="144">
        <v>-1.141037E-10</v>
      </c>
      <c r="CF1949" s="144">
        <v>4.9377426000000003E-8</v>
      </c>
      <c r="CG1949" s="144">
        <v>-1.7070947E-6</v>
      </c>
      <c r="CH1949" s="144">
        <v>-4.5226939000000002E-9</v>
      </c>
      <c r="CI1949" s="136">
        <v>0</v>
      </c>
      <c r="CJ1949" s="203"/>
      <c r="CK1949" s="201"/>
      <c r="CL1949" s="110" t="s">
        <v>6770</v>
      </c>
      <c r="CM1949" s="110"/>
      <c r="CN1949" s="110"/>
    </row>
    <row r="1950" spans="1:92" ht="14.5" customHeight="1">
      <c r="A1950" s="74" t="s">
        <v>6771</v>
      </c>
      <c r="B1950" s="129" t="s">
        <v>6190</v>
      </c>
      <c r="C1950" s="130" t="str">
        <f t="shared" si="1000"/>
        <v>F.108.01.105</v>
      </c>
      <c r="D1950" s="131" t="s">
        <v>6754</v>
      </c>
      <c r="E1950" s="129" t="s">
        <v>2346</v>
      </c>
      <c r="F1950" s="132" t="s">
        <v>6773</v>
      </c>
      <c r="G1950" s="132">
        <v>1.1463595578979999E-2</v>
      </c>
      <c r="H1950" s="348">
        <f t="shared" si="1001"/>
        <v>1.1463595578979999E-2</v>
      </c>
      <c r="I1950" s="74"/>
      <c r="J1950" s="132">
        <v>1.8933840049999999E-4</v>
      </c>
      <c r="K1950" s="132">
        <v>2.7133745999999993E-5</v>
      </c>
      <c r="L1950" s="300">
        <v>-9.825456752E-5</v>
      </c>
      <c r="M1950" s="132">
        <v>1.1345378E-2</v>
      </c>
      <c r="N1950" s="132">
        <v>-2.4933650000000002E-4</v>
      </c>
      <c r="O1950" s="132">
        <v>3.1337112000000001E-4</v>
      </c>
      <c r="P1950" s="132">
        <v>2.5540714000000001E-4</v>
      </c>
      <c r="Q1950" s="304">
        <v>-5.4020729000000002E-5</v>
      </c>
      <c r="R1950" s="304">
        <v>-6.4349461999999999E-6</v>
      </c>
      <c r="S1950" s="304">
        <v>-5.6130643000000002E-6</v>
      </c>
      <c r="T1950" s="304">
        <v>-3.6900874E-5</v>
      </c>
      <c r="U1950" s="304">
        <v>-1.3239435E-5</v>
      </c>
      <c r="V1950" s="132">
        <v>0</v>
      </c>
      <c r="W1950" s="304">
        <v>-8.4735110000000002E-5</v>
      </c>
      <c r="X1950" s="304">
        <v>-2.8002252000000002E-7</v>
      </c>
      <c r="Y1950" s="132">
        <v>0</v>
      </c>
      <c r="Z1950" s="132">
        <v>0</v>
      </c>
      <c r="AA1950" s="74"/>
      <c r="AB1950" s="301">
        <v>8.53035939849624E-2</v>
      </c>
      <c r="AC1950" s="338">
        <f t="shared" si="988"/>
        <v>8.53035939849624E-2</v>
      </c>
      <c r="AD1950" s="74"/>
      <c r="AE1950" s="136">
        <v>-1.009954</v>
      </c>
      <c r="AF1950" s="136">
        <v>-0.99613061999999997</v>
      </c>
      <c r="AG1950" s="136">
        <v>-1.1487949000000001E-2</v>
      </c>
      <c r="AH1950" s="136">
        <v>0</v>
      </c>
      <c r="AI1950" s="136">
        <v>0</v>
      </c>
      <c r="AJ1950" s="136">
        <v>-1.1501598E-4</v>
      </c>
      <c r="AK1950" s="136">
        <v>-2.2204147999999998E-3</v>
      </c>
      <c r="AL1950" s="74"/>
      <c r="AM1950" s="133">
        <v>1.2774279999999999E-3</v>
      </c>
      <c r="AN1950" s="340">
        <f t="shared" si="1002"/>
        <v>1.2774279999999999E-3</v>
      </c>
      <c r="AP1950" s="133">
        <v>1.2628903999999999E-3</v>
      </c>
      <c r="AQ1950" s="145">
        <v>6.4503206000000006E-5</v>
      </c>
      <c r="AR1950" s="145">
        <v>-4.9965530000000003E-5</v>
      </c>
      <c r="AS1950" s="134">
        <v>7.5712851463790005E-8</v>
      </c>
      <c r="AT1950" s="135">
        <v>2.3854736061605702E-10</v>
      </c>
      <c r="AU1950" s="135">
        <v>-6.9979734183300002E-3</v>
      </c>
      <c r="AV1950" s="302">
        <v>7.8135923000000004E-8</v>
      </c>
      <c r="AW1950" s="302">
        <v>2.3571686000000001E-10</v>
      </c>
      <c r="AX1950" s="302">
        <v>6.4417763000000002E-15</v>
      </c>
      <c r="AY1950" s="302">
        <v>-4.5144634999999997E-12</v>
      </c>
      <c r="AZ1950" s="302">
        <v>-5.8645070999999998E-13</v>
      </c>
      <c r="BA1950" s="302">
        <v>3.7976069E-11</v>
      </c>
      <c r="BB1950" s="302">
        <v>-2.3589840000000001E-9</v>
      </c>
      <c r="BC1950" s="302">
        <v>5.2255423999999997E-12</v>
      </c>
      <c r="BD1950" s="302">
        <v>-2.0318337E-12</v>
      </c>
      <c r="BE1950" s="302">
        <v>-6.5833424999999997E-15</v>
      </c>
      <c r="BF1950" s="302">
        <v>-3.3769353000000001E-17</v>
      </c>
      <c r="BG1950" s="302">
        <v>-1.3950785000000001E-14</v>
      </c>
      <c r="BH1950" s="302">
        <v>-8.0600454999999995E-16</v>
      </c>
      <c r="BI1950" s="302">
        <v>-6.0917883999999998E-16</v>
      </c>
      <c r="BJ1950" s="302">
        <v>-7.0090074999999998E-11</v>
      </c>
      <c r="BK1950" s="302">
        <v>-2.6872616000000001E-11</v>
      </c>
      <c r="BL1950" s="302">
        <v>-3.4766678000000002E-13</v>
      </c>
      <c r="BM1950" s="302">
        <v>-6.2301833000000001E-7</v>
      </c>
      <c r="BN1950" s="303">
        <v>-6.9973504000000004E-3</v>
      </c>
      <c r="BO1950" s="303">
        <v>0</v>
      </c>
      <c r="BP1950" s="303">
        <v>0</v>
      </c>
      <c r="BQ1950" s="303">
        <v>0</v>
      </c>
      <c r="BR1950" s="74"/>
      <c r="BS1950" s="144">
        <v>1.2180323000000001E-6</v>
      </c>
      <c r="BT1950" s="144">
        <v>-1.0198534E-9</v>
      </c>
      <c r="BU1950" s="144">
        <v>2.3784905E-6</v>
      </c>
      <c r="BV1950" s="144">
        <v>-4.3446667999999999E-9</v>
      </c>
      <c r="BW1950" s="144">
        <v>-6.8394939000000002E-8</v>
      </c>
      <c r="BX1950" s="144">
        <v>2.563507E-8</v>
      </c>
      <c r="BY1950" s="144">
        <v>-8.4454197999999997E-12</v>
      </c>
      <c r="BZ1950" s="144">
        <v>3.8463470000000003E-8</v>
      </c>
      <c r="CA1950" s="144">
        <v>-8.6352446999999995E-9</v>
      </c>
      <c r="CB1950" s="144">
        <v>-3.7141972999999998E-9</v>
      </c>
      <c r="CC1950" s="144">
        <v>-4.4079138000000003E-9</v>
      </c>
      <c r="CD1950" s="144">
        <v>-2.5274540000000001E-10</v>
      </c>
      <c r="CE1950" s="144">
        <v>-7.7808021999999996E-11</v>
      </c>
      <c r="CF1950" s="144">
        <v>3.3461683999999997E-8</v>
      </c>
      <c r="CG1950" s="144">
        <v>-1.1640786000000001E-6</v>
      </c>
      <c r="CH1950" s="144">
        <v>-3.0840532000000001E-9</v>
      </c>
      <c r="CI1950" s="136">
        <v>0</v>
      </c>
      <c r="CJ1950" s="203"/>
      <c r="CK1950" s="201"/>
      <c r="CL1950" s="110" t="s">
        <v>6774</v>
      </c>
      <c r="CM1950" s="110"/>
      <c r="CN1950" s="110"/>
    </row>
    <row r="1951" spans="1:92" ht="14.5" customHeight="1">
      <c r="A1951" s="74" t="s">
        <v>6775</v>
      </c>
      <c r="B1951" s="129" t="s">
        <v>6190</v>
      </c>
      <c r="C1951" s="130" t="str">
        <f t="shared" si="1000"/>
        <v>F.108.01.106</v>
      </c>
      <c r="D1951" s="131" t="s">
        <v>6754</v>
      </c>
      <c r="E1951" s="129" t="s">
        <v>2346</v>
      </c>
      <c r="F1951" s="132" t="s">
        <v>6777</v>
      </c>
      <c r="G1951" s="132">
        <v>9.57086519138E-3</v>
      </c>
      <c r="H1951" s="348">
        <f t="shared" si="1001"/>
        <v>9.57086519138E-3</v>
      </c>
      <c r="I1951" s="74"/>
      <c r="J1951" s="132">
        <v>2.7760643959999997E-4</v>
      </c>
      <c r="K1951" s="132">
        <v>3.8037240999999967E-5</v>
      </c>
      <c r="L1951" s="300">
        <v>-1.4492548922E-4</v>
      </c>
      <c r="M1951" s="132">
        <v>9.4001469999999993E-3</v>
      </c>
      <c r="N1951" s="132">
        <v>-3.6777134000000002E-4</v>
      </c>
      <c r="O1951" s="132">
        <v>4.6023736999999999E-4</v>
      </c>
      <c r="P1951" s="132">
        <v>3.7505782999999997E-4</v>
      </c>
      <c r="Q1951" s="304">
        <v>-7.9680575000000002E-5</v>
      </c>
      <c r="R1951" s="304">
        <v>-9.4915455999999999E-6</v>
      </c>
      <c r="S1951" s="304">
        <v>-8.2792698000000002E-6</v>
      </c>
      <c r="T1951" s="304">
        <v>-5.4428789E-5</v>
      </c>
      <c r="U1951" s="304">
        <v>-1.9528166000000001E-5</v>
      </c>
      <c r="V1951" s="132">
        <v>0</v>
      </c>
      <c r="W1951" s="132">
        <v>-1.2498429E-4</v>
      </c>
      <c r="X1951" s="304">
        <v>-4.1303322000000002E-7</v>
      </c>
      <c r="Y1951" s="132">
        <v>0</v>
      </c>
      <c r="Z1951" s="132">
        <v>0</v>
      </c>
      <c r="AA1951" s="74"/>
      <c r="AB1951" s="301">
        <v>7.0677796992481196E-2</v>
      </c>
      <c r="AC1951" s="338">
        <f t="shared" si="988"/>
        <v>7.0677796992481196E-2</v>
      </c>
      <c r="AD1951" s="74"/>
      <c r="AE1951" s="136">
        <v>-1.4896821</v>
      </c>
      <c r="AF1951" s="136">
        <v>-1.4692927</v>
      </c>
      <c r="AG1951" s="136">
        <v>-1.6944724000000001E-2</v>
      </c>
      <c r="AH1951" s="136">
        <v>0</v>
      </c>
      <c r="AI1951" s="136">
        <v>0</v>
      </c>
      <c r="AJ1951" s="136">
        <v>-1.6964856000000001E-4</v>
      </c>
      <c r="AK1951" s="136">
        <v>-3.2751119000000001E-3</v>
      </c>
      <c r="AL1951" s="74"/>
      <c r="AM1951" s="133">
        <v>9.8852837000000006E-4</v>
      </c>
      <c r="AN1951" s="340">
        <f t="shared" si="1002"/>
        <v>9.8852837000000006E-4</v>
      </c>
      <c r="AP1951" s="133">
        <v>1.0088530000000001E-3</v>
      </c>
      <c r="AQ1951" s="145">
        <v>5.3374578000000002E-5</v>
      </c>
      <c r="AR1951" s="145">
        <v>-7.3699156999999996E-5</v>
      </c>
      <c r="AS1951" s="134">
        <v>6.0482790608509997E-8</v>
      </c>
      <c r="AT1951" s="135">
        <v>1.9739118549411399E-10</v>
      </c>
      <c r="AU1951" s="135">
        <v>-1.0322010952030001E-2</v>
      </c>
      <c r="AV1951" s="302">
        <v>6.4075925999999994E-8</v>
      </c>
      <c r="AW1951" s="302">
        <v>1.9327636E-10</v>
      </c>
      <c r="AX1951" s="302">
        <v>5.2830274999999998E-15</v>
      </c>
      <c r="AY1951" s="302">
        <v>-6.6588336999999999E-12</v>
      </c>
      <c r="AZ1951" s="302">
        <v>-8.6501479000000003E-13</v>
      </c>
      <c r="BA1951" s="302">
        <v>5.5766726000000002E-11</v>
      </c>
      <c r="BB1951" s="302">
        <v>-3.4983583000000002E-9</v>
      </c>
      <c r="BC1951" s="302">
        <v>7.6725224999999999E-12</v>
      </c>
      <c r="BD1951" s="302">
        <v>-3.0177465000000001E-12</v>
      </c>
      <c r="BE1951" s="302">
        <v>-9.7104301000000003E-15</v>
      </c>
      <c r="BF1951" s="302">
        <v>-4.9809795999999997E-17</v>
      </c>
      <c r="BG1951" s="302">
        <v>-2.0577407999999999E-14</v>
      </c>
      <c r="BH1951" s="302">
        <v>-1.1888567E-15</v>
      </c>
      <c r="BI1951" s="302">
        <v>-8.9853879000000002E-16</v>
      </c>
      <c r="BJ1951" s="302">
        <v>-1.0338286000000001E-10</v>
      </c>
      <c r="BK1951" s="302">
        <v>-3.9637109000000003E-11</v>
      </c>
      <c r="BL1951" s="302">
        <v>-5.1280848999999997E-13</v>
      </c>
      <c r="BM1951" s="302">
        <v>-9.1895202999999996E-7</v>
      </c>
      <c r="BN1951" s="303">
        <v>-1.0321092E-2</v>
      </c>
      <c r="BO1951" s="303">
        <v>0</v>
      </c>
      <c r="BP1951" s="303">
        <v>0</v>
      </c>
      <c r="BQ1951" s="303">
        <v>0</v>
      </c>
      <c r="BR1951" s="74"/>
      <c r="BS1951" s="144">
        <v>2.5799508999999998E-7</v>
      </c>
      <c r="BT1951" s="144">
        <v>-1.7292685999999999E-9</v>
      </c>
      <c r="BU1951" s="144">
        <v>1.9706845000000001E-6</v>
      </c>
      <c r="BV1951" s="144">
        <v>-6.4083835E-9</v>
      </c>
      <c r="BW1951" s="144">
        <v>-1.0094815E-7</v>
      </c>
      <c r="BX1951" s="144">
        <v>3.7651194E-8</v>
      </c>
      <c r="BY1951" s="144">
        <v>-1.2456994E-11</v>
      </c>
      <c r="BZ1951" s="144">
        <v>5.6489961000000002E-8</v>
      </c>
      <c r="CA1951" s="144">
        <v>-1.2736986000000001E-8</v>
      </c>
      <c r="CB1951" s="144">
        <v>-5.4784410000000003E-9</v>
      </c>
      <c r="CC1951" s="144">
        <v>-6.5016729E-9</v>
      </c>
      <c r="CD1951" s="144">
        <v>-3.7279946000000002E-10</v>
      </c>
      <c r="CE1951" s="144">
        <v>-1.1476683E-10</v>
      </c>
      <c r="CF1951" s="144">
        <v>4.9037194999999997E-8</v>
      </c>
      <c r="CG1951" s="144">
        <v>-1.7170158999999999E-6</v>
      </c>
      <c r="CH1951" s="144">
        <v>-4.5489783999999996E-9</v>
      </c>
      <c r="CI1951" s="136">
        <v>0</v>
      </c>
      <c r="CJ1951" s="203"/>
      <c r="CK1951" s="201"/>
      <c r="CL1951" s="110" t="s">
        <v>6778</v>
      </c>
      <c r="CM1951" s="110"/>
      <c r="CN1951" s="110"/>
    </row>
    <row r="1952" spans="1:92" ht="14.5" customHeight="1">
      <c r="A1952" s="74" t="s">
        <v>6779</v>
      </c>
      <c r="B1952" s="129" t="s">
        <v>6190</v>
      </c>
      <c r="C1952" s="130" t="str">
        <f t="shared" si="1000"/>
        <v>F.108.01.107</v>
      </c>
      <c r="D1952" s="131" t="s">
        <v>6754</v>
      </c>
      <c r="E1952" s="129" t="s">
        <v>2346</v>
      </c>
      <c r="F1952" s="132" t="s">
        <v>6781</v>
      </c>
      <c r="G1952" s="132">
        <v>1.275927767929E-2</v>
      </c>
      <c r="H1952" s="348">
        <f t="shared" si="1001"/>
        <v>1.275927767929E-2</v>
      </c>
      <c r="I1952" s="74"/>
      <c r="J1952" s="132">
        <v>2.7771962429999999E-4</v>
      </c>
      <c r="K1952" s="132">
        <v>3.6887963000000016E-5</v>
      </c>
      <c r="L1952" s="300">
        <v>-1.4556190801E-4</v>
      </c>
      <c r="M1952" s="132">
        <v>1.2590232E-2</v>
      </c>
      <c r="N1952" s="132">
        <v>-3.6938636E-4</v>
      </c>
      <c r="O1952" s="132">
        <v>4.6094213000000002E-4</v>
      </c>
      <c r="P1952" s="132">
        <v>3.7559896E-4</v>
      </c>
      <c r="Q1952" s="304">
        <v>-8.0030482000000003E-5</v>
      </c>
      <c r="R1952" s="304">
        <v>-9.5332264999999996E-6</v>
      </c>
      <c r="S1952" s="304">
        <v>-8.3156271999999992E-6</v>
      </c>
      <c r="T1952" s="304">
        <v>-5.4667806999999998E-5</v>
      </c>
      <c r="U1952" s="304">
        <v>-1.9613920999999999E-5</v>
      </c>
      <c r="V1952" s="132">
        <v>0</v>
      </c>
      <c r="W1952" s="132">
        <v>-1.2553314E-4</v>
      </c>
      <c r="X1952" s="304">
        <v>-4.1484700999999999E-7</v>
      </c>
      <c r="Y1952" s="132">
        <v>0</v>
      </c>
      <c r="Z1952" s="132">
        <v>0</v>
      </c>
      <c r="AA1952" s="74"/>
      <c r="AB1952" s="301">
        <v>9.46633984962406E-2</v>
      </c>
      <c r="AC1952" s="338">
        <f t="shared" si="988"/>
        <v>9.46633984962406E-2</v>
      </c>
      <c r="AD1952" s="74"/>
      <c r="AE1952" s="136">
        <v>-1.4962238999999999</v>
      </c>
      <c r="AF1952" s="136">
        <v>-1.4757449</v>
      </c>
      <c r="AG1952" s="136">
        <v>-1.7019135000000001E-2</v>
      </c>
      <c r="AH1952" s="136">
        <v>0</v>
      </c>
      <c r="AI1952" s="136">
        <v>0</v>
      </c>
      <c r="AJ1952" s="136">
        <v>-1.7039354999999999E-4</v>
      </c>
      <c r="AK1952" s="136">
        <v>-3.2894941E-3</v>
      </c>
      <c r="AL1952" s="74"/>
      <c r="AM1952" s="133">
        <v>1.3770433E-3</v>
      </c>
      <c r="AN1952" s="340">
        <f t="shared" si="1002"/>
        <v>1.3770433E-3</v>
      </c>
      <c r="AP1952" s="133">
        <v>1.3795417E-3</v>
      </c>
      <c r="AQ1952" s="145">
        <v>7.1524414000000001E-5</v>
      </c>
      <c r="AR1952" s="145">
        <v>-7.4022797000000004E-5</v>
      </c>
      <c r="AS1952" s="134">
        <v>8.2706337872509995E-8</v>
      </c>
      <c r="AT1952" s="135">
        <v>2.6451336851866099E-10</v>
      </c>
      <c r="AU1952" s="135">
        <v>-1.036733898749E-2</v>
      </c>
      <c r="AV1952" s="302">
        <v>8.6327920999999995E-8</v>
      </c>
      <c r="AW1952" s="302">
        <v>2.6041576E-10</v>
      </c>
      <c r="AX1952" s="302">
        <v>7.1173824000000001E-15</v>
      </c>
      <c r="AY1952" s="302">
        <v>-6.6880751000000003E-12</v>
      </c>
      <c r="AZ1952" s="302">
        <v>-8.6881338999999997E-13</v>
      </c>
      <c r="BA1952" s="302">
        <v>5.5847181000000001E-11</v>
      </c>
      <c r="BB1952" s="302">
        <v>-3.5262253999999999E-9</v>
      </c>
      <c r="BC1952" s="302">
        <v>7.6829049999999996E-12</v>
      </c>
      <c r="BD1952" s="302">
        <v>-3.0447860000000001E-12</v>
      </c>
      <c r="BE1952" s="302">
        <v>-9.7530722000000001E-15</v>
      </c>
      <c r="BF1952" s="302">
        <v>-5.0028529000000001E-17</v>
      </c>
      <c r="BG1952" s="302">
        <v>-2.0667770999999999E-14</v>
      </c>
      <c r="BH1952" s="302">
        <v>-1.1940773999999999E-15</v>
      </c>
      <c r="BI1952" s="302">
        <v>-9.0248460999999998E-16</v>
      </c>
      <c r="BJ1952" s="302">
        <v>-1.0383685E-10</v>
      </c>
      <c r="BK1952" s="302">
        <v>-3.9811169999999999E-11</v>
      </c>
      <c r="BL1952" s="302">
        <v>-5.1506043000000001E-13</v>
      </c>
      <c r="BM1952" s="302">
        <v>-9.2298749000000004E-7</v>
      </c>
      <c r="BN1952" s="303">
        <v>-1.0366416E-2</v>
      </c>
      <c r="BO1952" s="303">
        <v>0</v>
      </c>
      <c r="BP1952" s="303">
        <v>0</v>
      </c>
      <c r="BQ1952" s="303">
        <v>0</v>
      </c>
      <c r="BR1952" s="74"/>
      <c r="BS1952" s="144">
        <v>9.1858414999999998E-7</v>
      </c>
      <c r="BT1952" s="144">
        <v>-1.8860551000000001E-9</v>
      </c>
      <c r="BU1952" s="144">
        <v>2.6394668000000002E-6</v>
      </c>
      <c r="BV1952" s="144">
        <v>-6.4365251E-9</v>
      </c>
      <c r="BW1952" s="144">
        <v>-1.0143496E-7</v>
      </c>
      <c r="BX1952" s="144">
        <v>3.7710079999999997E-8</v>
      </c>
      <c r="BY1952" s="144">
        <v>-1.2511697E-11</v>
      </c>
      <c r="BZ1952" s="144">
        <v>5.6576454999999999E-8</v>
      </c>
      <c r="CA1952" s="144">
        <v>-1.2792919E-8</v>
      </c>
      <c r="CB1952" s="144">
        <v>-5.5024988999999996E-9</v>
      </c>
      <c r="CC1952" s="144">
        <v>-6.5302240999999999E-9</v>
      </c>
      <c r="CD1952" s="144">
        <v>-3.7443655999999998E-10</v>
      </c>
      <c r="CE1952" s="144">
        <v>-1.1527082E-10</v>
      </c>
      <c r="CF1952" s="144">
        <v>4.9041138E-8</v>
      </c>
      <c r="CG1952" s="144">
        <v>-1.7245559000000001E-6</v>
      </c>
      <c r="CH1952" s="144">
        <v>-4.5689546999999999E-9</v>
      </c>
      <c r="CI1952" s="136">
        <v>0</v>
      </c>
      <c r="CJ1952" s="203"/>
      <c r="CK1952" s="201"/>
      <c r="CL1952" s="110" t="s">
        <v>6782</v>
      </c>
      <c r="CM1952" s="110"/>
      <c r="CN1952" s="110"/>
    </row>
    <row r="1953" spans="1:92" ht="14.5" customHeight="1">
      <c r="A1953" s="74" t="s">
        <v>6783</v>
      </c>
      <c r="B1953" s="129" t="s">
        <v>6190</v>
      </c>
      <c r="C1953" s="130" t="str">
        <f t="shared" si="1000"/>
        <v>F.108.01.108</v>
      </c>
      <c r="D1953" s="131" t="s">
        <v>6754</v>
      </c>
      <c r="E1953" s="129" t="s">
        <v>2346</v>
      </c>
      <c r="F1953" s="132" t="s">
        <v>6785</v>
      </c>
      <c r="G1953" s="132">
        <v>-7.3624058823000002E-3</v>
      </c>
      <c r="H1953" s="348">
        <f t="shared" si="1001"/>
        <v>-7.3624058823000002E-3</v>
      </c>
      <c r="I1953" s="74"/>
      <c r="J1953" s="132">
        <v>1.4816172840000002E-4</v>
      </c>
      <c r="K1953" s="132">
        <v>2.1372596000000036E-5</v>
      </c>
      <c r="L1953" s="300">
        <v>-7.6817206700000005E-5</v>
      </c>
      <c r="M1953" s="132">
        <v>-7.4551230000000001E-3</v>
      </c>
      <c r="N1953" s="132">
        <v>-1.9493580999999999E-4</v>
      </c>
      <c r="O1953" s="132">
        <v>2.4515818000000003E-4</v>
      </c>
      <c r="P1953" s="132">
        <v>1.9981546999999999E-4</v>
      </c>
      <c r="Q1953" s="304">
        <v>-4.2234387999999997E-5</v>
      </c>
      <c r="R1953" s="304">
        <v>-5.0309578999999999E-6</v>
      </c>
      <c r="S1953" s="304">
        <v>-4.3883957000000003E-6</v>
      </c>
      <c r="T1953" s="304">
        <v>-2.8849773999999998E-5</v>
      </c>
      <c r="U1953" s="304">
        <v>-1.0350831000000001E-5</v>
      </c>
      <c r="V1953" s="132">
        <v>0</v>
      </c>
      <c r="W1953" s="304">
        <v>-6.6247448999999999E-5</v>
      </c>
      <c r="X1953" s="304">
        <v>-2.1892670000000001E-7</v>
      </c>
      <c r="Y1953" s="132">
        <v>0</v>
      </c>
      <c r="Z1953" s="132">
        <v>0</v>
      </c>
      <c r="AA1953" s="74"/>
      <c r="AB1953" s="301">
        <v>-5.6053556390977442E-2</v>
      </c>
      <c r="AC1953" s="338">
        <f t="shared" ref="AC1953:AC1957" si="1003">AB1953</f>
        <v>-5.6053556390977442E-2</v>
      </c>
      <c r="AD1953" s="74"/>
      <c r="AE1953" s="136">
        <v>-0.78960039999999998</v>
      </c>
      <c r="AF1953" s="136">
        <v>-0.77879303</v>
      </c>
      <c r="AG1953" s="136">
        <v>-8.9814872000000007E-3</v>
      </c>
      <c r="AH1953" s="136">
        <v>0</v>
      </c>
      <c r="AI1953" s="136">
        <v>0</v>
      </c>
      <c r="AJ1953" s="144">
        <v>-8.9921581000000005E-5</v>
      </c>
      <c r="AK1953" s="136">
        <v>-1.7359607E-3</v>
      </c>
      <c r="AL1953" s="74"/>
      <c r="AM1953" s="133">
        <v>-9.941741899999999E-4</v>
      </c>
      <c r="AN1953" s="340">
        <f t="shared" si="1002"/>
        <v>-9.941741899999999E-4</v>
      </c>
      <c r="AP1953" s="133">
        <v>-9.1260563999999997E-4</v>
      </c>
      <c r="AQ1953" s="145">
        <v>-4.2504586999999997E-5</v>
      </c>
      <c r="AR1953" s="145">
        <v>-3.9063960000000001E-5</v>
      </c>
      <c r="AS1953" s="134">
        <v>-5.4712568646529994E-8</v>
      </c>
      <c r="AT1953" s="135">
        <v>-1.5719152391179399E-10</v>
      </c>
      <c r="AU1953" s="135">
        <v>-5.4711428870500003E-3</v>
      </c>
      <c r="AV1953" s="302">
        <v>-5.2819696999999999E-8</v>
      </c>
      <c r="AW1953" s="302">
        <v>-1.5939955E-10</v>
      </c>
      <c r="AX1953" s="302">
        <v>-4.3537294E-15</v>
      </c>
      <c r="AY1953" s="302">
        <v>-3.5294897E-12</v>
      </c>
      <c r="AZ1953" s="302">
        <v>-4.5849783000000001E-13</v>
      </c>
      <c r="BA1953" s="302">
        <v>2.9710236000000001E-11</v>
      </c>
      <c r="BB1953" s="302">
        <v>-1.8427867E-9</v>
      </c>
      <c r="BC1953" s="302">
        <v>4.0882386E-12</v>
      </c>
      <c r="BD1953" s="302">
        <v>-1.5868598000000001E-12</v>
      </c>
      <c r="BE1953" s="302">
        <v>-5.1469767999999997E-15</v>
      </c>
      <c r="BF1953" s="302">
        <v>-2.6401493999999999E-17</v>
      </c>
      <c r="BG1953" s="302">
        <v>-1.0906978000000001E-14</v>
      </c>
      <c r="BH1953" s="302">
        <v>-6.3014900999999998E-16</v>
      </c>
      <c r="BI1953" s="302">
        <v>-4.7626708999999998E-16</v>
      </c>
      <c r="BJ1953" s="302">
        <v>-5.4797695000000001E-11</v>
      </c>
      <c r="BK1953" s="302">
        <v>-2.1009499999999999E-11</v>
      </c>
      <c r="BL1953" s="302">
        <v>-2.7181221000000002E-13</v>
      </c>
      <c r="BM1953" s="302">
        <v>-4.8708705E-7</v>
      </c>
      <c r="BN1953" s="303">
        <v>-5.4706557999999999E-3</v>
      </c>
      <c r="BO1953" s="303">
        <v>0</v>
      </c>
      <c r="BP1953" s="303">
        <v>0</v>
      </c>
      <c r="BQ1953" s="303">
        <v>0</v>
      </c>
      <c r="BR1953" s="74"/>
      <c r="BS1953" s="144">
        <v>-2.4701080000000001E-6</v>
      </c>
      <c r="BT1953" s="144">
        <v>-7.7932617000000004E-10</v>
      </c>
      <c r="BU1953" s="144">
        <v>-1.5629218999999999E-6</v>
      </c>
      <c r="BV1953" s="144">
        <v>-3.3967394999999998E-9</v>
      </c>
      <c r="BW1953" s="144">
        <v>-5.3467152999999997E-8</v>
      </c>
      <c r="BX1953" s="144">
        <v>2.0054817000000001E-8</v>
      </c>
      <c r="BY1953" s="144">
        <v>-6.6027826999999998E-12</v>
      </c>
      <c r="BZ1953" s="144">
        <v>3.0090949000000002E-8</v>
      </c>
      <c r="CA1953" s="144">
        <v>-6.7511913000000001E-9</v>
      </c>
      <c r="CB1953" s="144">
        <v>-2.9038270000000002E-9</v>
      </c>
      <c r="CC1953" s="144">
        <v>-3.4461872E-9</v>
      </c>
      <c r="CD1953" s="144">
        <v>-1.9760094999999999E-10</v>
      </c>
      <c r="CE1953" s="144">
        <v>-6.0831725999999999E-11</v>
      </c>
      <c r="CF1953" s="144">
        <v>2.6186478000000001E-8</v>
      </c>
      <c r="CG1953" s="144">
        <v>-9.1009777999999997E-7</v>
      </c>
      <c r="CH1953" s="144">
        <v>-2.4111688000000001E-9</v>
      </c>
      <c r="CI1953" s="136">
        <v>0</v>
      </c>
      <c r="CJ1953" s="203"/>
      <c r="CK1953" s="201"/>
      <c r="CL1953" s="110" t="s">
        <v>6786</v>
      </c>
      <c r="CM1953" s="110"/>
      <c r="CN1953" s="110"/>
    </row>
    <row r="1954" spans="1:92" ht="14.5" customHeight="1">
      <c r="A1954" s="74" t="s">
        <v>6787</v>
      </c>
      <c r="B1954" s="129" t="s">
        <v>6190</v>
      </c>
      <c r="C1954" s="130" t="str">
        <f t="shared" si="1000"/>
        <v>F.108.01.109</v>
      </c>
      <c r="D1954" s="131" t="s">
        <v>6754</v>
      </c>
      <c r="E1954" s="129" t="s">
        <v>2346</v>
      </c>
      <c r="F1954" s="132" t="s">
        <v>6789</v>
      </c>
      <c r="G1954" s="132">
        <v>7.5450687529899996E-3</v>
      </c>
      <c r="H1954" s="348">
        <f t="shared" si="1001"/>
        <v>7.5450687529899996E-3</v>
      </c>
      <c r="I1954" s="74"/>
      <c r="J1954" s="132">
        <v>2.2860126430000001E-4</v>
      </c>
      <c r="K1954" s="132">
        <v>3.1743250000000035E-5</v>
      </c>
      <c r="L1954" s="300">
        <v>-1.1913366131000001E-4</v>
      </c>
      <c r="M1954" s="132">
        <v>7.4038578999999997E-3</v>
      </c>
      <c r="N1954" s="132">
        <v>-3.0232050999999999E-4</v>
      </c>
      <c r="O1954" s="132">
        <v>3.7880607000000002E-4</v>
      </c>
      <c r="P1954" s="132">
        <v>3.0870961E-4</v>
      </c>
      <c r="Q1954" s="304">
        <v>-6.5500133000000004E-5</v>
      </c>
      <c r="R1954" s="304">
        <v>-7.8023722E-6</v>
      </c>
      <c r="S1954" s="304">
        <v>-6.8058405000000001E-6</v>
      </c>
      <c r="T1954" s="304">
        <v>-4.4742310000000001E-5</v>
      </c>
      <c r="U1954" s="304">
        <v>-1.6052814000000002E-5</v>
      </c>
      <c r="V1954" s="132">
        <v>0</v>
      </c>
      <c r="W1954" s="132">
        <v>-1.0274132000000001E-4</v>
      </c>
      <c r="X1954" s="304">
        <v>-3.3952731000000001E-7</v>
      </c>
      <c r="Y1954" s="132">
        <v>0</v>
      </c>
      <c r="Z1954" s="132">
        <v>0</v>
      </c>
      <c r="AA1954" s="74"/>
      <c r="AB1954" s="301">
        <v>5.5668104511278189E-2</v>
      </c>
      <c r="AC1954" s="338">
        <f t="shared" si="1003"/>
        <v>5.5668104511278189E-2</v>
      </c>
      <c r="AD1954" s="74"/>
      <c r="AE1954" s="136">
        <v>-1.2245691999999999</v>
      </c>
      <c r="AF1954" s="136">
        <v>-1.2078084</v>
      </c>
      <c r="AG1954" s="136">
        <v>-1.3929138000000001E-2</v>
      </c>
      <c r="AH1954" s="136">
        <v>0</v>
      </c>
      <c r="AI1954" s="136">
        <v>0</v>
      </c>
      <c r="AJ1954" s="136">
        <v>-1.3945687000000001E-4</v>
      </c>
      <c r="AK1954" s="136">
        <v>-2.6922529999999999E-3</v>
      </c>
      <c r="AL1954" s="74"/>
      <c r="AM1954" s="133">
        <v>7.7320646000000003E-4</v>
      </c>
      <c r="AN1954" s="340">
        <f t="shared" si="1002"/>
        <v>7.7320646000000003E-4</v>
      </c>
      <c r="AP1954" s="133">
        <v>7.9175127000000005E-4</v>
      </c>
      <c r="AQ1954" s="145">
        <v>4.2038391999999999E-5</v>
      </c>
      <c r="AR1954" s="145">
        <v>-6.0583205E-5</v>
      </c>
      <c r="AS1954" s="134">
        <v>4.7467102899520009E-8</v>
      </c>
      <c r="AT1954" s="135">
        <v>1.55467426777599E-10</v>
      </c>
      <c r="AU1954" s="135">
        <v>-8.4850427097200014E-3</v>
      </c>
      <c r="AV1954" s="302">
        <v>5.0416207000000003E-8</v>
      </c>
      <c r="AW1954" s="302">
        <v>1.5207169E-10</v>
      </c>
      <c r="AX1954" s="302">
        <v>4.1568224999999999E-15</v>
      </c>
      <c r="AY1954" s="302">
        <v>-5.4737870000000001E-12</v>
      </c>
      <c r="AZ1954" s="302">
        <v>-7.1107148E-13</v>
      </c>
      <c r="BA1954" s="302">
        <v>4.5901520999999997E-11</v>
      </c>
      <c r="BB1954" s="302">
        <v>-2.8712534999999999E-9</v>
      </c>
      <c r="BC1954" s="302">
        <v>6.3154913999999998E-12</v>
      </c>
      <c r="BD1954" s="302">
        <v>-2.4757109999999999E-12</v>
      </c>
      <c r="BE1954" s="302">
        <v>-7.9823026999999999E-15</v>
      </c>
      <c r="BF1954" s="302">
        <v>-4.0945341E-17</v>
      </c>
      <c r="BG1954" s="302">
        <v>-1.6915327000000001E-14</v>
      </c>
      <c r="BH1954" s="302">
        <v>-9.7728052000000008E-16</v>
      </c>
      <c r="BI1954" s="302">
        <v>-7.3862933999999995E-16</v>
      </c>
      <c r="BJ1954" s="302">
        <v>-8.4984216000000004E-11</v>
      </c>
      <c r="BK1954" s="302">
        <v>-3.2583047E-11</v>
      </c>
      <c r="BL1954" s="302">
        <v>-4.2154595999999998E-13</v>
      </c>
      <c r="BM1954" s="302">
        <v>-7.5540972E-7</v>
      </c>
      <c r="BN1954" s="303">
        <v>-8.4842873000000006E-3</v>
      </c>
      <c r="BO1954" s="303">
        <v>0</v>
      </c>
      <c r="BP1954" s="303">
        <v>0</v>
      </c>
      <c r="BQ1954" s="303">
        <v>0</v>
      </c>
      <c r="BR1954" s="74"/>
      <c r="BS1954" s="144">
        <v>1.4452840999999999E-7</v>
      </c>
      <c r="BT1954" s="144">
        <v>-1.3676414000000001E-9</v>
      </c>
      <c r="BU1954" s="144">
        <v>1.5521745E-6</v>
      </c>
      <c r="BV1954" s="144">
        <v>-5.2679085000000002E-9</v>
      </c>
      <c r="BW1954" s="144">
        <v>-8.2967088999999996E-8</v>
      </c>
      <c r="BX1954" s="144">
        <v>3.0989E-8</v>
      </c>
      <c r="BY1954" s="144">
        <v>-1.0240071000000001E-11</v>
      </c>
      <c r="BZ1954" s="144">
        <v>4.6495009999999997E-8</v>
      </c>
      <c r="CA1954" s="144">
        <v>-1.0470234000000001E-8</v>
      </c>
      <c r="CB1954" s="144">
        <v>-4.5034642999999998E-9</v>
      </c>
      <c r="CC1954" s="144">
        <v>-5.3445955000000001E-9</v>
      </c>
      <c r="CD1954" s="144">
        <v>-3.0645378999999999E-10</v>
      </c>
      <c r="CE1954" s="144">
        <v>-9.4342226999999994E-11</v>
      </c>
      <c r="CF1954" s="144">
        <v>4.0386575000000003E-8</v>
      </c>
      <c r="CG1954" s="144">
        <v>-1.4114452999999999E-6</v>
      </c>
      <c r="CH1954" s="144">
        <v>-3.7394145000000002E-9</v>
      </c>
      <c r="CI1954" s="136">
        <v>0</v>
      </c>
      <c r="CJ1954" s="203"/>
      <c r="CK1954" s="201"/>
      <c r="CL1954" s="110" t="s">
        <v>6790</v>
      </c>
      <c r="CM1954" s="110"/>
      <c r="CN1954" s="110"/>
    </row>
    <row r="1955" spans="1:92" ht="14.5" customHeight="1">
      <c r="A1955" s="74" t="s">
        <v>6791</v>
      </c>
      <c r="B1955" s="129" t="s">
        <v>6190</v>
      </c>
      <c r="C1955" s="130" t="str">
        <f t="shared" si="1000"/>
        <v>F.108.01.110</v>
      </c>
      <c r="D1955" s="131" t="s">
        <v>6754</v>
      </c>
      <c r="E1955" s="129" t="s">
        <v>2346</v>
      </c>
      <c r="F1955" s="132" t="s">
        <v>6793</v>
      </c>
      <c r="G1955" s="132">
        <v>7.9935656351299983E-3</v>
      </c>
      <c r="H1955" s="348">
        <f t="shared" si="1001"/>
        <v>7.9935656351299983E-3</v>
      </c>
      <c r="I1955" s="74"/>
      <c r="J1955" s="132">
        <v>2.3408441500000001E-4</v>
      </c>
      <c r="K1955" s="132">
        <v>3.3313948000000031E-5</v>
      </c>
      <c r="L1955" s="300">
        <v>-1.2159002787E-4</v>
      </c>
      <c r="M1955" s="132">
        <v>7.8477572999999991E-3</v>
      </c>
      <c r="N1955" s="132">
        <v>-3.0855391999999999E-4</v>
      </c>
      <c r="O1955" s="132">
        <v>3.8753270000000002E-4</v>
      </c>
      <c r="P1955" s="132">
        <v>3.1584448E-4</v>
      </c>
      <c r="Q1955" s="304">
        <v>-6.6850651999999995E-5</v>
      </c>
      <c r="R1955" s="304">
        <v>-7.9632458999999995E-6</v>
      </c>
      <c r="S1955" s="304">
        <v>-6.9461671000000002E-6</v>
      </c>
      <c r="T1955" s="304">
        <v>-4.5664831999999998E-5</v>
      </c>
      <c r="U1955" s="304">
        <v>-1.6383800000000001E-5</v>
      </c>
      <c r="V1955" s="132">
        <v>0</v>
      </c>
      <c r="W1955" s="132">
        <v>-1.048597E-4</v>
      </c>
      <c r="X1955" s="304">
        <v>-3.4652787000000002E-7</v>
      </c>
      <c r="Y1955" s="132">
        <v>0</v>
      </c>
      <c r="Z1955" s="132">
        <v>0</v>
      </c>
      <c r="AA1955" s="74"/>
      <c r="AB1955" s="301">
        <v>5.9005693984962394E-2</v>
      </c>
      <c r="AC1955" s="338">
        <f t="shared" si="1003"/>
        <v>5.9005693984962394E-2</v>
      </c>
      <c r="AD1955" s="74"/>
      <c r="AE1955" s="136">
        <v>-1.2498180999999999</v>
      </c>
      <c r="AF1955" s="136">
        <v>-1.2327116</v>
      </c>
      <c r="AG1955" s="136">
        <v>-1.4216336E-2</v>
      </c>
      <c r="AH1955" s="136">
        <v>0</v>
      </c>
      <c r="AI1955" s="136">
        <v>0</v>
      </c>
      <c r="AJ1955" s="136">
        <v>-1.4233227000000001E-4</v>
      </c>
      <c r="AK1955" s="136">
        <v>-2.7477633E-3</v>
      </c>
      <c r="AL1955" s="74"/>
      <c r="AM1955" s="133">
        <v>8.2485681000000002E-4</v>
      </c>
      <c r="AN1955" s="340">
        <f t="shared" si="1002"/>
        <v>8.2485681000000002E-4</v>
      </c>
      <c r="AP1955" s="133">
        <v>8.4211902999999999E-4</v>
      </c>
      <c r="AQ1955" s="145">
        <v>4.4570127000000003E-5</v>
      </c>
      <c r="AR1955" s="145">
        <v>-6.1832343999999994E-5</v>
      </c>
      <c r="AS1955" s="134">
        <v>5.0486752586649998E-8</v>
      </c>
      <c r="AT1955" s="135">
        <v>1.6483035065708599E-10</v>
      </c>
      <c r="AU1955" s="135">
        <v>-8.6599920851800002E-3</v>
      </c>
      <c r="AV1955" s="302">
        <v>5.3487845000000002E-8</v>
      </c>
      <c r="AW1955" s="302">
        <v>1.6133860999999999E-10</v>
      </c>
      <c r="AX1955" s="302">
        <v>4.4100494000000001E-15</v>
      </c>
      <c r="AY1955" s="302">
        <v>-5.5866486000000002E-12</v>
      </c>
      <c r="AZ1955" s="302">
        <v>-7.2573274999999995E-13</v>
      </c>
      <c r="BA1955" s="302">
        <v>4.6962398E-11</v>
      </c>
      <c r="BB1955" s="302">
        <v>-2.9217511000000001E-9</v>
      </c>
      <c r="BC1955" s="302">
        <v>6.4619324000000003E-12</v>
      </c>
      <c r="BD1955" s="302">
        <v>-2.5171600999999998E-12</v>
      </c>
      <c r="BE1955" s="302">
        <v>-8.1468862999999992E-15</v>
      </c>
      <c r="BF1955" s="302">
        <v>-4.1789573999999999E-17</v>
      </c>
      <c r="BG1955" s="302">
        <v>-1.7264097000000001E-14</v>
      </c>
      <c r="BH1955" s="302">
        <v>-9.9743063E-16</v>
      </c>
      <c r="BI1955" s="302">
        <v>-7.5385881E-16</v>
      </c>
      <c r="BJ1955" s="302">
        <v>-8.6736468000000006E-11</v>
      </c>
      <c r="BK1955" s="302">
        <v>-3.3254861999999997E-11</v>
      </c>
      <c r="BL1955" s="302">
        <v>-4.3023762999999998E-13</v>
      </c>
      <c r="BM1955" s="302">
        <v>-7.7098518000000004E-7</v>
      </c>
      <c r="BN1955" s="303">
        <v>-8.6592210999999995E-3</v>
      </c>
      <c r="BO1955" s="303">
        <v>0</v>
      </c>
      <c r="BP1955" s="303">
        <v>0</v>
      </c>
      <c r="BQ1955" s="303">
        <v>0</v>
      </c>
      <c r="BR1955" s="74"/>
      <c r="BS1955" s="144">
        <v>2.0903345999999999E-7</v>
      </c>
      <c r="BT1955" s="144">
        <v>-1.2919978E-9</v>
      </c>
      <c r="BU1955" s="144">
        <v>1.6452353000000001E-6</v>
      </c>
      <c r="BV1955" s="144">
        <v>-5.3765250999999999E-9</v>
      </c>
      <c r="BW1955" s="144">
        <v>-8.4647466E-8</v>
      </c>
      <c r="BX1955" s="144">
        <v>3.1702042999999999E-8</v>
      </c>
      <c r="BY1955" s="144">
        <v>-1.0451207000000001E-11</v>
      </c>
      <c r="BZ1955" s="144">
        <v>4.7566131000000003E-8</v>
      </c>
      <c r="CA1955" s="144">
        <v>-1.0686115000000001E-8</v>
      </c>
      <c r="CB1955" s="144">
        <v>-4.5963192000000003E-9</v>
      </c>
      <c r="CC1955" s="144">
        <v>-5.4547934000000002E-9</v>
      </c>
      <c r="CD1955" s="144">
        <v>-3.1277243000000002E-10</v>
      </c>
      <c r="CE1955" s="144">
        <v>-9.6287427000000005E-11</v>
      </c>
      <c r="CF1955" s="144">
        <v>4.1366427000000002E-8</v>
      </c>
      <c r="CG1955" s="144">
        <v>-1.4405471999999999E-6</v>
      </c>
      <c r="CH1955" s="144">
        <v>-3.8165157999999999E-9</v>
      </c>
      <c r="CI1955" s="136">
        <v>0</v>
      </c>
      <c r="CJ1955" s="203"/>
      <c r="CK1955" s="201"/>
      <c r="CL1955" s="110" t="s">
        <v>6794</v>
      </c>
      <c r="CM1955" s="110"/>
      <c r="CN1955" s="110"/>
    </row>
    <row r="1956" spans="1:92" ht="14.5" customHeight="1">
      <c r="A1956" s="74" t="s">
        <v>6795</v>
      </c>
      <c r="B1956" s="129" t="s">
        <v>6190</v>
      </c>
      <c r="C1956" s="130" t="str">
        <f t="shared" si="1000"/>
        <v>F.108.01.111</v>
      </c>
      <c r="D1956" s="131" t="s">
        <v>6754</v>
      </c>
      <c r="E1956" s="129" t="s">
        <v>2346</v>
      </c>
      <c r="F1956" s="132" t="s">
        <v>6797</v>
      </c>
      <c r="G1956" s="132">
        <v>1.059785948763E-2</v>
      </c>
      <c r="H1956" s="348">
        <f t="shared" si="1001"/>
        <v>1.059785948763E-2</v>
      </c>
      <c r="I1956" s="74"/>
      <c r="J1956" s="132">
        <v>2.587338036E-4</v>
      </c>
      <c r="K1956" s="132">
        <v>3.5396718000000043E-5</v>
      </c>
      <c r="L1956" s="300">
        <v>-1.3510003396999999E-4</v>
      </c>
      <c r="M1956" s="132">
        <v>1.0438829E-2</v>
      </c>
      <c r="N1956" s="132">
        <v>-3.4283768999999998E-4</v>
      </c>
      <c r="O1956" s="132">
        <v>4.2897311000000002E-4</v>
      </c>
      <c r="P1956" s="132">
        <v>3.4957831999999999E-4</v>
      </c>
      <c r="Q1956" s="304">
        <v>-7.4278501999999996E-5</v>
      </c>
      <c r="R1956" s="304">
        <v>-8.8480510000000002E-6</v>
      </c>
      <c r="S1956" s="304">
        <v>-7.7179633999999998E-6</v>
      </c>
      <c r="T1956" s="304">
        <v>-5.0738702000000001E-5</v>
      </c>
      <c r="U1956" s="304">
        <v>-1.8204223000000001E-5</v>
      </c>
      <c r="V1956" s="132">
        <v>0</v>
      </c>
      <c r="W1956" s="132">
        <v>-1.1651077999999999E-4</v>
      </c>
      <c r="X1956" s="304">
        <v>-3.8503097000000003E-7</v>
      </c>
      <c r="Y1956" s="132">
        <v>0</v>
      </c>
      <c r="Z1956" s="132">
        <v>0</v>
      </c>
      <c r="AA1956" s="74"/>
      <c r="AB1956" s="301">
        <v>7.8487436090225557E-2</v>
      </c>
      <c r="AC1956" s="338">
        <f t="shared" si="1003"/>
        <v>7.8487436090225557E-2</v>
      </c>
      <c r="AD1956" s="74"/>
      <c r="AE1956" s="136">
        <v>-1.3886867000000001</v>
      </c>
      <c r="AF1956" s="136">
        <v>-1.3696796</v>
      </c>
      <c r="AG1956" s="136">
        <v>-1.5795929E-2</v>
      </c>
      <c r="AH1956" s="136">
        <v>0</v>
      </c>
      <c r="AI1956" s="136">
        <v>0</v>
      </c>
      <c r="AJ1956" s="136">
        <v>-1.5814696999999999E-4</v>
      </c>
      <c r="AK1956" s="136">
        <v>-3.0530703999999999E-3</v>
      </c>
      <c r="AL1956" s="74"/>
      <c r="AM1956" s="133">
        <v>1.1260969999999999E-3</v>
      </c>
      <c r="AN1956" s="340">
        <f t="shared" si="1002"/>
        <v>1.1260969999999999E-3</v>
      </c>
      <c r="AP1956" s="133">
        <v>1.1355031E-3</v>
      </c>
      <c r="AQ1956" s="145">
        <v>5.9296490999999999E-5</v>
      </c>
      <c r="AR1956" s="145">
        <v>-6.8702604000000006E-5</v>
      </c>
      <c r="AS1956" s="134">
        <v>6.8075726861980014E-8</v>
      </c>
      <c r="AT1956" s="135">
        <v>2.1929175850393902E-10</v>
      </c>
      <c r="AU1956" s="135">
        <v>-9.6222134501999998E-3</v>
      </c>
      <c r="AV1956" s="302">
        <v>7.1425853999999994E-8</v>
      </c>
      <c r="AW1956" s="302">
        <v>2.1545667999999999E-10</v>
      </c>
      <c r="AX1956" s="302">
        <v>5.8888599E-15</v>
      </c>
      <c r="AY1956" s="302">
        <v>-6.2073873000000003E-12</v>
      </c>
      <c r="AZ1956" s="302">
        <v>-8.0636972000000003E-13</v>
      </c>
      <c r="BA1956" s="302">
        <v>5.1978219999999998E-11</v>
      </c>
      <c r="BB1956" s="302">
        <v>-3.2617679000000002E-9</v>
      </c>
      <c r="BC1956" s="302">
        <v>7.1512583000000002E-12</v>
      </c>
      <c r="BD1956" s="302">
        <v>-2.8138001E-12</v>
      </c>
      <c r="BE1956" s="302">
        <v>-9.0520958999999997E-15</v>
      </c>
      <c r="BF1956" s="302">
        <v>-4.6432861000000001E-17</v>
      </c>
      <c r="BG1956" s="302">
        <v>-1.918233E-14</v>
      </c>
      <c r="BH1956" s="302">
        <v>-1.1082563000000001E-15</v>
      </c>
      <c r="BI1956" s="302">
        <v>-8.3762090000000003E-16</v>
      </c>
      <c r="BJ1956" s="302">
        <v>-9.6373854000000001E-11</v>
      </c>
      <c r="BK1956" s="302">
        <v>-3.6949847000000001E-11</v>
      </c>
      <c r="BL1956" s="302">
        <v>-4.7804181999999995E-13</v>
      </c>
      <c r="BM1956" s="302">
        <v>-8.5665019999999997E-7</v>
      </c>
      <c r="BN1956" s="303">
        <v>-9.6213567999999996E-3</v>
      </c>
      <c r="BO1956" s="303">
        <v>0</v>
      </c>
      <c r="BP1956" s="303">
        <v>0</v>
      </c>
      <c r="BQ1956" s="303">
        <v>0</v>
      </c>
      <c r="BR1956" s="74"/>
      <c r="BS1956" s="144">
        <v>5.9183160999999999E-7</v>
      </c>
      <c r="BT1956" s="144">
        <v>-1.6190269E-9</v>
      </c>
      <c r="BU1956" s="144">
        <v>2.1884379999999999E-6</v>
      </c>
      <c r="BV1956" s="144">
        <v>-5.9739168000000002E-9</v>
      </c>
      <c r="BW1956" s="144">
        <v>-9.4106248999999999E-8</v>
      </c>
      <c r="BX1956" s="144">
        <v>3.5093578000000001E-8</v>
      </c>
      <c r="BY1956" s="144">
        <v>-1.1612451999999999E-11</v>
      </c>
      <c r="BZ1956" s="144">
        <v>5.2652555999999999E-8</v>
      </c>
      <c r="CA1956" s="144">
        <v>-1.1873461E-8</v>
      </c>
      <c r="CB1956" s="144">
        <v>-5.1070213E-9</v>
      </c>
      <c r="CC1956" s="144">
        <v>-6.0608814999999999E-9</v>
      </c>
      <c r="CD1956" s="144">
        <v>-3.4752492E-10</v>
      </c>
      <c r="CE1956" s="144">
        <v>-1.0698603000000001E-10</v>
      </c>
      <c r="CF1956" s="144">
        <v>4.5702724999999997E-8</v>
      </c>
      <c r="CG1956" s="144">
        <v>-1.600608E-6</v>
      </c>
      <c r="CH1956" s="144">
        <v>-4.2405731000000001E-9</v>
      </c>
      <c r="CI1956" s="136">
        <v>0</v>
      </c>
      <c r="CJ1956" s="203"/>
      <c r="CK1956" s="201"/>
      <c r="CL1956" s="110" t="s">
        <v>6798</v>
      </c>
      <c r="CM1956" s="110"/>
      <c r="CN1956" s="110"/>
    </row>
    <row r="1957" spans="1:92" ht="14.5" customHeight="1">
      <c r="A1957" s="74" t="s">
        <v>6799</v>
      </c>
      <c r="B1957" s="129" t="s">
        <v>6190</v>
      </c>
      <c r="C1957" s="130" t="str">
        <f t="shared" si="1000"/>
        <v>F.108.01.112</v>
      </c>
      <c r="D1957" s="131" t="s">
        <v>6754</v>
      </c>
      <c r="E1957" s="129" t="s">
        <v>2346</v>
      </c>
      <c r="F1957" s="132" t="s">
        <v>6801</v>
      </c>
      <c r="G1957" s="132">
        <v>5.5572780303800003E-3</v>
      </c>
      <c r="H1957" s="348">
        <f t="shared" si="1001"/>
        <v>5.5572780303800003E-3</v>
      </c>
      <c r="I1957" s="74"/>
      <c r="J1957" s="132">
        <v>1.0131365250000001E-4</v>
      </c>
      <c r="K1957" s="132">
        <v>-3.484031E-5</v>
      </c>
      <c r="L1957" s="300">
        <v>-7.7040512120000006E-5</v>
      </c>
      <c r="M1957" s="132">
        <v>5.5678452000000002E-3</v>
      </c>
      <c r="N1957" s="132">
        <v>-1.9550247999999999E-4</v>
      </c>
      <c r="O1957" s="132">
        <v>1.8959580999999999E-4</v>
      </c>
      <c r="P1957" s="132">
        <v>1.5311755E-4</v>
      </c>
      <c r="Q1957" s="304">
        <v>-4.2357161999999998E-5</v>
      </c>
      <c r="R1957" s="304">
        <v>-5.0455827999999999E-6</v>
      </c>
      <c r="S1957" s="304">
        <v>-4.4011527000000003E-6</v>
      </c>
      <c r="T1957" s="304">
        <v>-2.893364E-5</v>
      </c>
      <c r="U1957" s="304">
        <v>-1.0380920000000001E-5</v>
      </c>
      <c r="V1957" s="132">
        <v>0</v>
      </c>
      <c r="W1957" s="304">
        <v>-6.6440029E-5</v>
      </c>
      <c r="X1957" s="304">
        <v>-2.1956312E-7</v>
      </c>
      <c r="Y1957" s="132">
        <v>0</v>
      </c>
      <c r="Z1957" s="132">
        <v>0</v>
      </c>
      <c r="AA1957" s="74"/>
      <c r="AB1957" s="301">
        <v>4.1863497744360899E-2</v>
      </c>
      <c r="AC1957" s="338">
        <f t="shared" si="1003"/>
        <v>4.1863497744360899E-2</v>
      </c>
      <c r="AD1957" s="74"/>
      <c r="AE1957" s="136">
        <v>-0.79189575000000001</v>
      </c>
      <c r="AF1957" s="136">
        <v>-0.78105696000000002</v>
      </c>
      <c r="AG1957" s="136">
        <v>-9.0075960999999993E-3</v>
      </c>
      <c r="AH1957" s="136">
        <v>0</v>
      </c>
      <c r="AI1957" s="136">
        <v>0</v>
      </c>
      <c r="AJ1957" s="144">
        <v>-9.0182980999999995E-5</v>
      </c>
      <c r="AK1957" s="136">
        <v>-1.7410071E-3</v>
      </c>
      <c r="AL1957" s="74"/>
      <c r="AM1957" s="133">
        <v>5.8591730000000003E-4</v>
      </c>
      <c r="AN1957" s="340">
        <f t="shared" si="1002"/>
        <v>5.8591730000000003E-4</v>
      </c>
      <c r="AP1957" s="133">
        <v>5.9389146000000004E-4</v>
      </c>
      <c r="AQ1957" s="145">
        <v>3.1203356E-5</v>
      </c>
      <c r="AR1957" s="145">
        <v>-3.9177517999999998E-5</v>
      </c>
      <c r="AS1957" s="134">
        <v>3.5605003642529995E-8</v>
      </c>
      <c r="AT1957" s="135">
        <v>1.15397025640727E-10</v>
      </c>
      <c r="AU1957" s="135">
        <v>-5.48704730301E-3</v>
      </c>
      <c r="AV1957" s="302">
        <v>3.8044998E-8</v>
      </c>
      <c r="AW1957" s="302">
        <v>1.1476108E-10</v>
      </c>
      <c r="AX1957" s="302">
        <v>3.1367344E-15</v>
      </c>
      <c r="AY1957" s="302">
        <v>-3.5397498E-12</v>
      </c>
      <c r="AZ1957" s="302">
        <v>-4.5983067000000001E-13</v>
      </c>
      <c r="BA1957" s="302">
        <v>2.2766588000000001E-11</v>
      </c>
      <c r="BB1957" s="302">
        <v>-2.3827338000000001E-9</v>
      </c>
      <c r="BC1957" s="302">
        <v>3.1035605E-12</v>
      </c>
      <c r="BD1957" s="302">
        <v>-2.1809125000000001E-12</v>
      </c>
      <c r="BE1957" s="302">
        <v>-5.1619389999999998E-15</v>
      </c>
      <c r="BF1957" s="302">
        <v>-2.6478243E-17</v>
      </c>
      <c r="BG1957" s="302">
        <v>-1.0938684000000001E-14</v>
      </c>
      <c r="BH1957" s="302">
        <v>-6.3198084000000001E-16</v>
      </c>
      <c r="BI1957" s="302">
        <v>-4.7765158999999999E-16</v>
      </c>
      <c r="BJ1957" s="302">
        <v>-5.4956990999999998E-11</v>
      </c>
      <c r="BK1957" s="302">
        <v>-2.1070574E-11</v>
      </c>
      <c r="BL1957" s="302">
        <v>-2.7260236E-13</v>
      </c>
      <c r="BM1957" s="302">
        <v>-4.8850300999999997E-7</v>
      </c>
      <c r="BN1957" s="303">
        <v>-5.4865588000000002E-3</v>
      </c>
      <c r="BO1957" s="303">
        <v>0</v>
      </c>
      <c r="BP1957" s="303">
        <v>0</v>
      </c>
      <c r="BQ1957" s="303">
        <v>0</v>
      </c>
      <c r="BR1957" s="74"/>
      <c r="BS1957" s="144">
        <v>2.2870732999999999E-7</v>
      </c>
      <c r="BT1957" s="144">
        <v>-7.1598400000000004E-9</v>
      </c>
      <c r="BU1957" s="144">
        <v>1.1672654000000001E-6</v>
      </c>
      <c r="BV1957" s="144">
        <v>-3.4066137E-9</v>
      </c>
      <c r="BW1957" s="144">
        <v>-5.5482774999999999E-8</v>
      </c>
      <c r="BX1957" s="144">
        <v>1.5562014999999999E-8</v>
      </c>
      <c r="BY1957" s="144">
        <v>-6.6219769000000003E-12</v>
      </c>
      <c r="BZ1957" s="144">
        <v>2.3270830999999999E-8</v>
      </c>
      <c r="CA1957" s="144">
        <v>-6.7708169000000002E-9</v>
      </c>
      <c r="CB1957" s="144">
        <v>-2.9122683999999998E-9</v>
      </c>
      <c r="CC1957" s="144">
        <v>-3.4562052000000001E-9</v>
      </c>
      <c r="CD1957" s="144">
        <v>-1.9817537000000001E-10</v>
      </c>
      <c r="CE1957" s="144">
        <v>-6.1008562999999996E-11</v>
      </c>
      <c r="CF1957" s="144">
        <v>1.7225005999999999E-8</v>
      </c>
      <c r="CG1957" s="144">
        <v>-9.1274340999999999E-7</v>
      </c>
      <c r="CH1957" s="144">
        <v>-2.4181779999999998E-9</v>
      </c>
      <c r="CI1957" s="136">
        <v>0</v>
      </c>
      <c r="CJ1957" s="203"/>
      <c r="CK1957" s="201"/>
      <c r="CL1957" s="110" t="s">
        <v>6802</v>
      </c>
      <c r="CM1957" s="110"/>
      <c r="CN1957" s="110"/>
    </row>
    <row r="1958" spans="1:92" ht="14.5" customHeight="1">
      <c r="B1958" s="129" t="s">
        <v>6190</v>
      </c>
      <c r="C1958" s="127" t="s">
        <v>6803</v>
      </c>
      <c r="D1958" s="127" t="s">
        <v>6804</v>
      </c>
      <c r="G1958" s="74"/>
      <c r="H1958" s="74"/>
      <c r="I1958" s="74"/>
      <c r="J1958" s="74"/>
      <c r="K1958" s="74"/>
      <c r="L1958" s="74"/>
      <c r="M1958" s="74"/>
      <c r="N1958" s="74"/>
      <c r="O1958" s="74"/>
      <c r="P1958" s="74"/>
      <c r="Q1958" s="74"/>
      <c r="R1958" s="74"/>
      <c r="S1958" s="74"/>
      <c r="T1958" s="74"/>
      <c r="U1958" s="74"/>
      <c r="V1958" s="74"/>
      <c r="W1958" s="74"/>
      <c r="X1958" s="74"/>
      <c r="Y1958" s="74"/>
      <c r="Z1958" s="74"/>
      <c r="AA1958" s="74"/>
      <c r="AB1958" s="74"/>
      <c r="AC1958" s="74"/>
      <c r="AD1958" s="74"/>
      <c r="AE1958" s="74"/>
      <c r="AF1958" s="74"/>
      <c r="AG1958" s="74"/>
      <c r="AH1958" s="74"/>
      <c r="AI1958" s="74"/>
      <c r="AJ1958" s="74"/>
      <c r="AK1958" s="74"/>
      <c r="AL1958" s="74"/>
      <c r="AM1958" s="74"/>
      <c r="AN1958" s="74"/>
      <c r="AP1958" s="74"/>
      <c r="AQ1958" s="74"/>
      <c r="AR1958" s="74"/>
      <c r="AS1958" s="74"/>
      <c r="AT1958" s="74"/>
      <c r="AU1958" s="74"/>
      <c r="AV1958" s="74"/>
      <c r="AW1958" s="74"/>
      <c r="AX1958" s="74"/>
      <c r="AY1958" s="74"/>
      <c r="AZ1958" s="74"/>
      <c r="BA1958" s="74"/>
      <c r="BB1958" s="74"/>
      <c r="BC1958" s="74"/>
      <c r="BD1958" s="74"/>
      <c r="BE1958" s="74"/>
      <c r="BF1958" s="74"/>
      <c r="BG1958" s="74"/>
      <c r="BH1958" s="74"/>
      <c r="BI1958" s="74"/>
      <c r="BJ1958" s="74"/>
      <c r="BK1958" s="74"/>
      <c r="BL1958" s="74"/>
      <c r="BM1958" s="74"/>
      <c r="BN1958" s="74"/>
      <c r="BO1958" s="74"/>
      <c r="BP1958" s="74"/>
      <c r="BQ1958" s="74"/>
      <c r="BR1958" s="74"/>
      <c r="BS1958" s="74"/>
      <c r="BT1958" s="74"/>
      <c r="BU1958" s="74"/>
      <c r="BV1958" s="74"/>
      <c r="BW1958" s="74"/>
      <c r="BX1958" s="74"/>
      <c r="BY1958" s="74"/>
      <c r="BZ1958" s="74"/>
      <c r="CA1958" s="74"/>
      <c r="CB1958" s="74"/>
      <c r="CC1958" s="74"/>
      <c r="CD1958" s="74"/>
      <c r="CE1958" s="74"/>
      <c r="CF1958" s="74"/>
      <c r="CG1958" s="74"/>
      <c r="CH1958" s="74"/>
      <c r="CI1958" s="74"/>
      <c r="CJ1958" s="142"/>
      <c r="CK1958" s="202"/>
      <c r="CL1958" s="110"/>
      <c r="CM1958" s="110"/>
      <c r="CN1958" s="110"/>
    </row>
    <row r="1959" spans="1:92" ht="14.5" customHeight="1">
      <c r="A1959" s="74" t="s">
        <v>6805</v>
      </c>
      <c r="B1959" s="129" t="s">
        <v>6190</v>
      </c>
      <c r="C1959" s="130" t="str">
        <f t="shared" ref="C1959:C1970" si="1004">MID(A1959,1,12)</f>
        <v>F.108.01.113</v>
      </c>
      <c r="D1959" s="131" t="s">
        <v>6804</v>
      </c>
      <c r="E1959" s="129" t="s">
        <v>2346</v>
      </c>
      <c r="F1959" s="132" t="s">
        <v>6806</v>
      </c>
      <c r="G1959" s="132">
        <v>-2.8669113047200003E-3</v>
      </c>
      <c r="H1959" s="348">
        <f t="shared" ref="H1959:H1970" si="1005">G1959</f>
        <v>-2.8669113047200003E-3</v>
      </c>
      <c r="I1959" s="74"/>
      <c r="J1959" s="132">
        <v>4.577190479999999E-4</v>
      </c>
      <c r="K1959" s="132">
        <v>6.7255029000000039E-5</v>
      </c>
      <c r="L1959" s="300">
        <v>-2.3670418172000001E-4</v>
      </c>
      <c r="M1959" s="132">
        <v>-3.1551812E-3</v>
      </c>
      <c r="N1959" s="132">
        <v>-6.0067428999999997E-4</v>
      </c>
      <c r="O1959" s="132">
        <v>7.5682688E-4</v>
      </c>
      <c r="P1959" s="132">
        <v>6.1688464999999995E-4</v>
      </c>
      <c r="Q1959" s="132">
        <v>-1.3014084999999999E-4</v>
      </c>
      <c r="R1959" s="304">
        <v>-1.550237E-5</v>
      </c>
      <c r="S1959" s="304">
        <v>-1.3522382E-5</v>
      </c>
      <c r="T1959" s="304">
        <v>-8.8897560999999994E-5</v>
      </c>
      <c r="U1959" s="304">
        <v>-3.1895001999999997E-5</v>
      </c>
      <c r="V1959" s="132">
        <v>0</v>
      </c>
      <c r="W1959" s="132">
        <v>-2.0413458000000001E-4</v>
      </c>
      <c r="X1959" s="304">
        <v>-6.7459972000000001E-7</v>
      </c>
      <c r="Y1959" s="132">
        <v>0</v>
      </c>
      <c r="Z1959" s="132">
        <v>0</v>
      </c>
      <c r="AA1959" s="74"/>
      <c r="AB1959" s="301">
        <v>-2.3723166917293231E-2</v>
      </c>
      <c r="AC1959" s="338">
        <f t="shared" ref="AC1959:AC1970" si="1006">AB1959</f>
        <v>-2.3723166917293231E-2</v>
      </c>
      <c r="AD1959" s="74"/>
      <c r="AE1959" s="136">
        <v>-2.433071</v>
      </c>
      <c r="AF1959" s="136">
        <v>-2.3997692000000002</v>
      </c>
      <c r="AG1959" s="136">
        <v>-2.7675512999999999E-2</v>
      </c>
      <c r="AH1959" s="136">
        <v>0</v>
      </c>
      <c r="AI1959" s="136">
        <v>0</v>
      </c>
      <c r="AJ1959" s="136">
        <v>-2.7708394E-4</v>
      </c>
      <c r="AK1959" s="136">
        <v>-5.3491811999999998E-3</v>
      </c>
      <c r="AL1959" s="74"/>
      <c r="AM1959" s="133">
        <v>-6.4401777000000005E-4</v>
      </c>
      <c r="AN1959" s="340">
        <f t="shared" si="1002"/>
        <v>-6.4401777000000005E-4</v>
      </c>
      <c r="AP1959" s="133">
        <v>-5.0549744000000002E-4</v>
      </c>
      <c r="AQ1959" s="145">
        <v>-1.8148825E-5</v>
      </c>
      <c r="AR1959" s="133">
        <v>-1.203715E-4</v>
      </c>
      <c r="AS1959" s="134">
        <v>-3.0305601626100002E-8</v>
      </c>
      <c r="AT1959" s="135">
        <v>-6.7118436670541981E-11</v>
      </c>
      <c r="AU1959" s="135">
        <v>-1.6858753907799999E-2</v>
      </c>
      <c r="AV1959" s="302">
        <v>-2.4486367E-8</v>
      </c>
      <c r="AW1959" s="302">
        <v>-7.3973024999999999E-11</v>
      </c>
      <c r="AX1959" s="302">
        <v>-2.0170617000000002E-15</v>
      </c>
      <c r="AY1959" s="302">
        <v>-1.0875753E-11</v>
      </c>
      <c r="AZ1959" s="302">
        <v>-1.4128131000000001E-12</v>
      </c>
      <c r="BA1959" s="302">
        <v>9.1723574999999997E-11</v>
      </c>
      <c r="BB1959" s="302">
        <v>-5.6650776999999997E-9</v>
      </c>
      <c r="BC1959" s="302">
        <v>1.2622229E-11</v>
      </c>
      <c r="BD1959" s="302">
        <v>-4.8751035000000001E-12</v>
      </c>
      <c r="BE1959" s="302">
        <v>-1.5859869999999999E-14</v>
      </c>
      <c r="BF1959" s="302">
        <v>-8.1353442000000005E-17</v>
      </c>
      <c r="BG1959" s="302">
        <v>-3.360871E-14</v>
      </c>
      <c r="BH1959" s="302">
        <v>-1.9417381999999998E-15</v>
      </c>
      <c r="BI1959" s="302">
        <v>-1.4675672E-15</v>
      </c>
      <c r="BJ1959" s="302">
        <v>-1.6885335999999999E-10</v>
      </c>
      <c r="BK1959" s="302">
        <v>-6.4738574999999999E-11</v>
      </c>
      <c r="BL1959" s="302">
        <v>-8.3756086999999997E-13</v>
      </c>
      <c r="BM1959" s="302">
        <v>-1.5009078E-6</v>
      </c>
      <c r="BN1959" s="303">
        <v>-1.6857252999999999E-2</v>
      </c>
      <c r="BO1959" s="303">
        <v>0</v>
      </c>
      <c r="BP1959" s="303">
        <v>0</v>
      </c>
      <c r="BQ1959" s="303">
        <v>0</v>
      </c>
      <c r="BR1959" s="74"/>
      <c r="BS1959" s="144">
        <v>-3.4561504000000001E-6</v>
      </c>
      <c r="BT1959" s="144">
        <v>-2.2430059E-9</v>
      </c>
      <c r="BU1959" s="144">
        <v>-6.6146483999999998E-7</v>
      </c>
      <c r="BV1959" s="144">
        <v>-1.0466697E-8</v>
      </c>
      <c r="BW1959" s="144">
        <v>-1.6470723999999999E-7</v>
      </c>
      <c r="BX1959" s="144">
        <v>6.1909848999999998E-8</v>
      </c>
      <c r="BY1959" s="144">
        <v>-2.0345783999999999E-11</v>
      </c>
      <c r="BZ1959" s="144">
        <v>9.2893662000000003E-8</v>
      </c>
      <c r="CA1959" s="144">
        <v>-2.080309E-8</v>
      </c>
      <c r="CB1959" s="144">
        <v>-8.9478390000000001E-9</v>
      </c>
      <c r="CC1959" s="144">
        <v>-1.0619065E-8</v>
      </c>
      <c r="CD1959" s="144">
        <v>-6.0888663999999998E-10</v>
      </c>
      <c r="CE1959" s="144">
        <v>-1.8744660000000001E-10</v>
      </c>
      <c r="CF1959" s="144">
        <v>8.0915342999999994E-8</v>
      </c>
      <c r="CG1959" s="144">
        <v>-2.8043711E-6</v>
      </c>
      <c r="CH1959" s="144">
        <v>-7.4297644000000004E-9</v>
      </c>
      <c r="CI1959" s="136">
        <v>0</v>
      </c>
      <c r="CJ1959" s="203"/>
      <c r="CK1959" s="201"/>
      <c r="CL1959" s="110" t="s">
        <v>6807</v>
      </c>
      <c r="CM1959" s="110"/>
      <c r="CN1959" s="110"/>
    </row>
    <row r="1960" spans="1:92" ht="14.5" customHeight="1">
      <c r="A1960" s="74" t="s">
        <v>6808</v>
      </c>
      <c r="B1960" s="129" t="s">
        <v>6190</v>
      </c>
      <c r="C1960" s="130" t="str">
        <f t="shared" si="1004"/>
        <v>F.108.01.114</v>
      </c>
      <c r="D1960" s="131" t="s">
        <v>6804</v>
      </c>
      <c r="E1960" s="129" t="s">
        <v>2346</v>
      </c>
      <c r="F1960" s="132" t="s">
        <v>6810</v>
      </c>
      <c r="G1960" s="132">
        <v>-2.8669113047200003E-3</v>
      </c>
      <c r="H1960" s="348">
        <f t="shared" si="1005"/>
        <v>-2.8669113047200003E-3</v>
      </c>
      <c r="I1960" s="74"/>
      <c r="J1960" s="132">
        <v>4.577190479999999E-4</v>
      </c>
      <c r="K1960" s="132">
        <v>6.7255029000000039E-5</v>
      </c>
      <c r="L1960" s="300">
        <v>-2.3670418172000001E-4</v>
      </c>
      <c r="M1960" s="132">
        <v>-3.1551812E-3</v>
      </c>
      <c r="N1960" s="132">
        <v>-6.0067428999999997E-4</v>
      </c>
      <c r="O1960" s="132">
        <v>7.5682688E-4</v>
      </c>
      <c r="P1960" s="132">
        <v>6.1688464999999995E-4</v>
      </c>
      <c r="Q1960" s="132">
        <v>-1.3014084999999999E-4</v>
      </c>
      <c r="R1960" s="304">
        <v>-1.550237E-5</v>
      </c>
      <c r="S1960" s="304">
        <v>-1.3522382E-5</v>
      </c>
      <c r="T1960" s="304">
        <v>-8.8897560999999994E-5</v>
      </c>
      <c r="U1960" s="304">
        <v>-3.1895001999999997E-5</v>
      </c>
      <c r="V1960" s="132">
        <v>0</v>
      </c>
      <c r="W1960" s="132">
        <v>-2.0413458000000001E-4</v>
      </c>
      <c r="X1960" s="304">
        <v>-6.7459972000000001E-7</v>
      </c>
      <c r="Y1960" s="132">
        <v>0</v>
      </c>
      <c r="Z1960" s="132">
        <v>0</v>
      </c>
      <c r="AA1960" s="74"/>
      <c r="AB1960" s="301">
        <v>-2.3723166917293231E-2</v>
      </c>
      <c r="AC1960" s="338">
        <f t="shared" si="1006"/>
        <v>-2.3723166917293231E-2</v>
      </c>
      <c r="AD1960" s="74"/>
      <c r="AE1960" s="136">
        <v>-2.433071</v>
      </c>
      <c r="AF1960" s="136">
        <v>-2.3997692000000002</v>
      </c>
      <c r="AG1960" s="136">
        <v>-2.7675512999999999E-2</v>
      </c>
      <c r="AH1960" s="136">
        <v>0</v>
      </c>
      <c r="AI1960" s="136">
        <v>0</v>
      </c>
      <c r="AJ1960" s="136">
        <v>-2.7708394E-4</v>
      </c>
      <c r="AK1960" s="136">
        <v>-5.3491811999999998E-3</v>
      </c>
      <c r="AL1960" s="74"/>
      <c r="AM1960" s="133">
        <v>-6.4401777000000005E-4</v>
      </c>
      <c r="AN1960" s="340">
        <f t="shared" si="1002"/>
        <v>-6.4401777000000005E-4</v>
      </c>
      <c r="AP1960" s="133">
        <v>-5.0549744000000002E-4</v>
      </c>
      <c r="AQ1960" s="145">
        <v>-1.8148825E-5</v>
      </c>
      <c r="AR1960" s="133">
        <v>-1.203715E-4</v>
      </c>
      <c r="AS1960" s="134">
        <v>-3.0305601626100002E-8</v>
      </c>
      <c r="AT1960" s="135">
        <v>-6.7118436670541981E-11</v>
      </c>
      <c r="AU1960" s="135">
        <v>-1.6858753907799999E-2</v>
      </c>
      <c r="AV1960" s="302">
        <v>-2.4486367E-8</v>
      </c>
      <c r="AW1960" s="302">
        <v>-7.3973024999999999E-11</v>
      </c>
      <c r="AX1960" s="302">
        <v>-2.0170617000000002E-15</v>
      </c>
      <c r="AY1960" s="302">
        <v>-1.0875753E-11</v>
      </c>
      <c r="AZ1960" s="302">
        <v>-1.4128131000000001E-12</v>
      </c>
      <c r="BA1960" s="302">
        <v>9.1723574999999997E-11</v>
      </c>
      <c r="BB1960" s="302">
        <v>-5.6650776999999997E-9</v>
      </c>
      <c r="BC1960" s="302">
        <v>1.2622229E-11</v>
      </c>
      <c r="BD1960" s="302">
        <v>-4.8751035000000001E-12</v>
      </c>
      <c r="BE1960" s="302">
        <v>-1.5859869999999999E-14</v>
      </c>
      <c r="BF1960" s="302">
        <v>-8.1353442000000005E-17</v>
      </c>
      <c r="BG1960" s="302">
        <v>-3.360871E-14</v>
      </c>
      <c r="BH1960" s="302">
        <v>-1.9417381999999998E-15</v>
      </c>
      <c r="BI1960" s="302">
        <v>-1.4675672E-15</v>
      </c>
      <c r="BJ1960" s="302">
        <v>-1.6885335999999999E-10</v>
      </c>
      <c r="BK1960" s="302">
        <v>-6.4738574999999999E-11</v>
      </c>
      <c r="BL1960" s="302">
        <v>-8.3756086999999997E-13</v>
      </c>
      <c r="BM1960" s="302">
        <v>-1.5009078E-6</v>
      </c>
      <c r="BN1960" s="303">
        <v>-1.6857252999999999E-2</v>
      </c>
      <c r="BO1960" s="303">
        <v>0</v>
      </c>
      <c r="BP1960" s="303">
        <v>0</v>
      </c>
      <c r="BQ1960" s="303">
        <v>0</v>
      </c>
      <c r="BR1960" s="74"/>
      <c r="BS1960" s="144">
        <v>-3.4561504000000001E-6</v>
      </c>
      <c r="BT1960" s="144">
        <v>-2.2430059E-9</v>
      </c>
      <c r="BU1960" s="144">
        <v>-6.6146483999999998E-7</v>
      </c>
      <c r="BV1960" s="144">
        <v>-1.0466697E-8</v>
      </c>
      <c r="BW1960" s="144">
        <v>-1.6470723999999999E-7</v>
      </c>
      <c r="BX1960" s="144">
        <v>6.1909848999999998E-8</v>
      </c>
      <c r="BY1960" s="144">
        <v>-2.0345783999999999E-11</v>
      </c>
      <c r="BZ1960" s="144">
        <v>9.2893662000000003E-8</v>
      </c>
      <c r="CA1960" s="144">
        <v>-2.080309E-8</v>
      </c>
      <c r="CB1960" s="144">
        <v>-8.9478390000000001E-9</v>
      </c>
      <c r="CC1960" s="144">
        <v>-1.0619065E-8</v>
      </c>
      <c r="CD1960" s="144">
        <v>-6.0888663999999998E-10</v>
      </c>
      <c r="CE1960" s="144">
        <v>-1.8744660000000001E-10</v>
      </c>
      <c r="CF1960" s="144">
        <v>8.0915342999999994E-8</v>
      </c>
      <c r="CG1960" s="144">
        <v>-2.8043711E-6</v>
      </c>
      <c r="CH1960" s="144">
        <v>-7.4297644000000004E-9</v>
      </c>
      <c r="CI1960" s="136">
        <v>0</v>
      </c>
      <c r="CJ1960" s="203"/>
      <c r="CK1960" s="201"/>
      <c r="CL1960" s="110" t="s">
        <v>6811</v>
      </c>
      <c r="CM1960" s="110"/>
      <c r="CN1960" s="110"/>
    </row>
    <row r="1961" spans="1:92" ht="14.5" customHeight="1">
      <c r="A1961" s="74" t="s">
        <v>6812</v>
      </c>
      <c r="B1961" s="129" t="s">
        <v>6190</v>
      </c>
      <c r="C1961" s="130" t="str">
        <f t="shared" si="1004"/>
        <v>F.108.01.115</v>
      </c>
      <c r="D1961" s="131" t="s">
        <v>6804</v>
      </c>
      <c r="E1961" s="129" t="s">
        <v>2346</v>
      </c>
      <c r="F1961" s="132" t="s">
        <v>6814</v>
      </c>
      <c r="G1961" s="132">
        <v>0.27337486709858005</v>
      </c>
      <c r="H1961" s="348">
        <f t="shared" si="1005"/>
        <v>0.27337486709858005</v>
      </c>
      <c r="I1961" s="74"/>
      <c r="J1961" s="132">
        <v>0.12398998861300001</v>
      </c>
      <c r="K1961" s="132">
        <v>0.14717521176100001</v>
      </c>
      <c r="L1961" s="300">
        <v>-2.0209177542000002E-4</v>
      </c>
      <c r="M1961" s="132">
        <v>2.4117585000000001E-3</v>
      </c>
      <c r="N1961" s="132">
        <v>-5.1283985000000003E-4</v>
      </c>
      <c r="O1961" s="132">
        <v>0.14776395000000001</v>
      </c>
      <c r="P1961" s="132">
        <v>0.12412587999999999</v>
      </c>
      <c r="Q1961" s="132">
        <v>-1.1111082E-4</v>
      </c>
      <c r="R1961" s="304">
        <v>-1.3235514000000001E-5</v>
      </c>
      <c r="S1961" s="304">
        <v>-1.1545053E-5</v>
      </c>
      <c r="T1961" s="304">
        <v>-7.5898389000000002E-5</v>
      </c>
      <c r="U1961" s="304">
        <v>-2.7231110000000002E-5</v>
      </c>
      <c r="V1961" s="132">
        <v>0</v>
      </c>
      <c r="W1961" s="132">
        <v>-1.7428471000000001E-4</v>
      </c>
      <c r="X1961" s="304">
        <v>-5.7595542000000004E-7</v>
      </c>
      <c r="Y1961" s="132">
        <v>0</v>
      </c>
      <c r="Z1961" s="132">
        <v>0</v>
      </c>
      <c r="AA1961" s="74"/>
      <c r="AB1961" s="301">
        <v>1.8133522556390978E-2</v>
      </c>
      <c r="AC1961" s="338">
        <f t="shared" si="1006"/>
        <v>1.8133522556390978E-2</v>
      </c>
      <c r="AD1961" s="74"/>
      <c r="AE1961" s="136">
        <v>-2.0772917</v>
      </c>
      <c r="AF1961" s="136">
        <v>-2.0488596000000001</v>
      </c>
      <c r="AG1961" s="136">
        <v>-2.3628621999999998E-2</v>
      </c>
      <c r="AH1961" s="136">
        <v>0</v>
      </c>
      <c r="AI1961" s="136">
        <v>0</v>
      </c>
      <c r="AJ1961" s="136">
        <v>-2.3656695000000001E-4</v>
      </c>
      <c r="AK1961" s="136">
        <v>-4.5669895999999998E-3</v>
      </c>
      <c r="AL1961" s="74"/>
      <c r="AM1961" s="133">
        <v>2.4812409000000001E-2</v>
      </c>
      <c r="AN1961" s="340">
        <f t="shared" si="1002"/>
        <v>2.4812409000000001E-2</v>
      </c>
      <c r="AP1961" s="133">
        <v>2.3780468999999999E-2</v>
      </c>
      <c r="AQ1961" s="133">
        <v>1.1347099999999999E-3</v>
      </c>
      <c r="AR1961" s="133">
        <v>-1.0277000999999999E-4</v>
      </c>
      <c r="AS1961" s="134">
        <v>1.4256876027218003E-6</v>
      </c>
      <c r="AT1961" s="135">
        <v>4.1964127580084798E-9</v>
      </c>
      <c r="AU1961" s="135">
        <v>-1.4393559435399999E-2</v>
      </c>
      <c r="AV1961" s="302">
        <v>1.4718005E-8</v>
      </c>
      <c r="AW1961" s="302">
        <v>4.4329446E-11</v>
      </c>
      <c r="AX1961" s="302">
        <v>1.2145478E-15</v>
      </c>
      <c r="AY1961" s="302">
        <v>-9.2854306999999999E-12</v>
      </c>
      <c r="AZ1961" s="302">
        <v>-1.2062224999999999E-12</v>
      </c>
      <c r="BA1961" s="302">
        <v>1.8456624E-8</v>
      </c>
      <c r="BB1961" s="302">
        <v>1.3927229000000001E-6</v>
      </c>
      <c r="BC1961" s="302">
        <v>2.6160537999999998E-9</v>
      </c>
      <c r="BD1961" s="302">
        <v>1.5367886E-9</v>
      </c>
      <c r="BE1961" s="302">
        <v>-1.3540738E-14</v>
      </c>
      <c r="BF1961" s="302">
        <v>-6.9457419E-17</v>
      </c>
      <c r="BG1961" s="302">
        <v>-2.8694228999999998E-14</v>
      </c>
      <c r="BH1961" s="302">
        <v>-1.6578048E-15</v>
      </c>
      <c r="BI1961" s="302">
        <v>-1.2529700999999999E-15</v>
      </c>
      <c r="BJ1961" s="302">
        <v>-1.4416253999999999E-10</v>
      </c>
      <c r="BK1961" s="302">
        <v>-5.5272085000000002E-11</v>
      </c>
      <c r="BL1961" s="302">
        <v>-7.1508734000000004E-13</v>
      </c>
      <c r="BM1961" s="302">
        <v>-1.2814354E-6</v>
      </c>
      <c r="BN1961" s="303">
        <v>-1.4392278E-2</v>
      </c>
      <c r="BO1961" s="303">
        <v>0</v>
      </c>
      <c r="BP1961" s="303">
        <v>0</v>
      </c>
      <c r="BQ1961" s="303">
        <v>0</v>
      </c>
      <c r="BR1961" s="74"/>
      <c r="BS1961" s="144">
        <v>7.3239745999999995E-5</v>
      </c>
      <c r="BT1961" s="144">
        <v>1.6672509000000001E-5</v>
      </c>
      <c r="BU1961" s="144">
        <v>5.0561073000000004E-7</v>
      </c>
      <c r="BV1961" s="144">
        <v>-8.9361896000000006E-9</v>
      </c>
      <c r="BW1961" s="144">
        <v>4.7224147000000003E-6</v>
      </c>
      <c r="BX1961" s="144">
        <v>1.1950634999999999E-5</v>
      </c>
      <c r="BY1961" s="144">
        <v>-1.7370693E-11</v>
      </c>
      <c r="BZ1961" s="144">
        <v>1.8137576000000002E-5</v>
      </c>
      <c r="CA1961" s="144">
        <v>-1.7761128E-8</v>
      </c>
      <c r="CB1961" s="144">
        <v>-7.6394286000000007E-9</v>
      </c>
      <c r="CC1961" s="144">
        <v>-9.0662773000000006E-9</v>
      </c>
      <c r="CD1961" s="144">
        <v>-5.1985133000000005E-10</v>
      </c>
      <c r="CE1961" s="144">
        <v>-1.6003695000000001E-10</v>
      </c>
      <c r="CF1961" s="144">
        <v>2.3695741999999999E-5</v>
      </c>
      <c r="CG1961" s="144">
        <v>-2.3942979000000001E-6</v>
      </c>
      <c r="CH1961" s="144">
        <v>-6.3433365999999999E-9</v>
      </c>
      <c r="CI1961" s="136">
        <v>0</v>
      </c>
      <c r="CJ1961" s="203"/>
      <c r="CK1961" s="201"/>
      <c r="CL1961" s="110" t="s">
        <v>6815</v>
      </c>
      <c r="CM1961" s="110"/>
      <c r="CN1961" s="110"/>
    </row>
    <row r="1962" spans="1:92" ht="14.5" customHeight="1">
      <c r="A1962" s="74" t="s">
        <v>6816</v>
      </c>
      <c r="B1962" s="129" t="s">
        <v>6190</v>
      </c>
      <c r="C1962" s="130" t="str">
        <f t="shared" si="1004"/>
        <v>F.108.01.116</v>
      </c>
      <c r="D1962" s="131" t="s">
        <v>6804</v>
      </c>
      <c r="E1962" s="129" t="s">
        <v>2346</v>
      </c>
      <c r="F1962" s="132" t="s">
        <v>6818</v>
      </c>
      <c r="G1962" s="132">
        <v>-1.6126792093500001E-3</v>
      </c>
      <c r="H1962" s="348">
        <f t="shared" si="1005"/>
        <v>-1.6126792093500001E-3</v>
      </c>
      <c r="I1962" s="74"/>
      <c r="J1962" s="132">
        <v>5.0275865500000005E-4</v>
      </c>
      <c r="K1962" s="132">
        <v>7.1306760999999925E-5</v>
      </c>
      <c r="L1962" s="300">
        <v>-2.6126782535000002E-4</v>
      </c>
      <c r="M1962" s="132">
        <v>-1.9254768E-3</v>
      </c>
      <c r="N1962" s="132">
        <v>-6.6300842000000003E-4</v>
      </c>
      <c r="O1962" s="132">
        <v>8.3243795999999996E-4</v>
      </c>
      <c r="P1962" s="132">
        <v>6.7844143999999998E-4</v>
      </c>
      <c r="Q1962" s="132">
        <v>-1.4364603E-4</v>
      </c>
      <c r="R1962" s="304">
        <v>-1.7111106999999999E-5</v>
      </c>
      <c r="S1962" s="304">
        <v>-1.4925648E-5</v>
      </c>
      <c r="T1962" s="304">
        <v>-9.8122778999999998E-5</v>
      </c>
      <c r="U1962" s="304">
        <v>-3.5204860000000003E-5</v>
      </c>
      <c r="V1962" s="132">
        <v>0</v>
      </c>
      <c r="W1962" s="132">
        <v>-2.2531836000000001E-4</v>
      </c>
      <c r="X1962" s="304">
        <v>-7.4460534999999996E-7</v>
      </c>
      <c r="Y1962" s="132">
        <v>0</v>
      </c>
      <c r="Z1962" s="132">
        <v>0</v>
      </c>
      <c r="AA1962" s="74"/>
      <c r="AB1962" s="301">
        <v>-1.4477269172932331E-2</v>
      </c>
      <c r="AC1962" s="338">
        <f t="shared" si="1006"/>
        <v>-1.4477269172932331E-2</v>
      </c>
      <c r="AD1962" s="74"/>
      <c r="AE1962" s="136">
        <v>-2.6855595000000001</v>
      </c>
      <c r="AF1962" s="136">
        <v>-2.6488019</v>
      </c>
      <c r="AG1962" s="136">
        <v>-3.0547499999999998E-2</v>
      </c>
      <c r="AH1962" s="136">
        <v>0</v>
      </c>
      <c r="AI1962" s="136">
        <v>0</v>
      </c>
      <c r="AJ1962" s="136">
        <v>-3.0583793000000002E-4</v>
      </c>
      <c r="AK1962" s="136">
        <v>-5.9042849E-3</v>
      </c>
      <c r="AL1962" s="74"/>
      <c r="AM1962" s="133">
        <v>-5.2125317999999999E-4</v>
      </c>
      <c r="AN1962" s="340">
        <f t="shared" si="1002"/>
        <v>-5.2125317999999999E-4</v>
      </c>
      <c r="AP1962" s="133">
        <v>-3.7720019000000001E-4</v>
      </c>
      <c r="AQ1962" s="145">
        <v>-1.1190100999999999E-5</v>
      </c>
      <c r="AR1962" s="133">
        <v>-1.3286289E-4</v>
      </c>
      <c r="AS1962" s="134">
        <v>-2.2613920763699997E-8</v>
      </c>
      <c r="AT1962" s="135">
        <v>-4.1383507706680003E-11</v>
      </c>
      <c r="AU1962" s="135">
        <v>-1.8608247662399997E-2</v>
      </c>
      <c r="AV1962" s="302">
        <v>-1.6162627000000001E-8</v>
      </c>
      <c r="AW1962" s="302">
        <v>-4.8867809999999998E-11</v>
      </c>
      <c r="AX1962" s="302">
        <v>-1.3307376E-15</v>
      </c>
      <c r="AY1962" s="302">
        <v>-1.2004369000000001E-11</v>
      </c>
      <c r="AZ1962" s="302">
        <v>-1.5594257000000001E-12</v>
      </c>
      <c r="BA1962" s="302">
        <v>1.0087634E-10</v>
      </c>
      <c r="BB1962" s="302">
        <v>-6.2807737E-9</v>
      </c>
      <c r="BC1962" s="302">
        <v>1.3880239999999999E-11</v>
      </c>
      <c r="BD1962" s="302">
        <v>-5.4116744000000002E-12</v>
      </c>
      <c r="BE1962" s="302">
        <v>-1.7505705999999999E-14</v>
      </c>
      <c r="BF1962" s="302">
        <v>-8.9795779999999995E-17</v>
      </c>
      <c r="BG1962" s="302">
        <v>-3.7096405999999998E-14</v>
      </c>
      <c r="BH1962" s="302">
        <v>-2.1432393999999998E-15</v>
      </c>
      <c r="BI1962" s="302">
        <v>-1.6198618999999999E-15</v>
      </c>
      <c r="BJ1962" s="302">
        <v>-1.8637588000000001E-10</v>
      </c>
      <c r="BK1962" s="302">
        <v>-7.1456728999999997E-11</v>
      </c>
      <c r="BL1962" s="302">
        <v>-9.2447756E-13</v>
      </c>
      <c r="BM1962" s="302">
        <v>-1.6566623999999999E-6</v>
      </c>
      <c r="BN1962" s="303">
        <v>-1.8606590999999999E-2</v>
      </c>
      <c r="BO1962" s="303">
        <v>0</v>
      </c>
      <c r="BP1962" s="303">
        <v>0</v>
      </c>
      <c r="BQ1962" s="303">
        <v>0</v>
      </c>
      <c r="BR1962" s="74"/>
      <c r="BS1962" s="144">
        <v>-3.4898597000000002E-6</v>
      </c>
      <c r="BT1962" s="144">
        <v>-2.8075812999999999E-9</v>
      </c>
      <c r="BU1962" s="144">
        <v>-4.0366467E-7</v>
      </c>
      <c r="BV1962" s="144">
        <v>-1.1552864000000001E-8</v>
      </c>
      <c r="BW1962" s="144">
        <v>-1.8189627E-7</v>
      </c>
      <c r="BX1962" s="144">
        <v>6.8097697000000005E-8</v>
      </c>
      <c r="BY1962" s="144">
        <v>-2.2457138999999999E-11</v>
      </c>
      <c r="BZ1962" s="144">
        <v>1.0217422E-7</v>
      </c>
      <c r="CA1962" s="144">
        <v>-2.2961900999999999E-8</v>
      </c>
      <c r="CB1962" s="144">
        <v>-9.8763882999999999E-9</v>
      </c>
      <c r="CC1962" s="144">
        <v>-1.1721044E-8</v>
      </c>
      <c r="CD1962" s="144">
        <v>-6.7207297999999997E-10</v>
      </c>
      <c r="CE1962" s="144">
        <v>-2.068986E-10</v>
      </c>
      <c r="CF1962" s="144">
        <v>8.8842061999999996E-8</v>
      </c>
      <c r="CG1962" s="144">
        <v>-3.0953907000000002E-6</v>
      </c>
      <c r="CH1962" s="144">
        <v>-8.2007777000000004E-9</v>
      </c>
      <c r="CI1962" s="136">
        <v>0</v>
      </c>
      <c r="CJ1962" s="203"/>
      <c r="CK1962" s="201"/>
      <c r="CL1962" s="110" t="s">
        <v>6819</v>
      </c>
      <c r="CM1962" s="110"/>
      <c r="CN1962" s="110"/>
    </row>
    <row r="1963" spans="1:92" ht="14.5" customHeight="1">
      <c r="A1963" s="74" t="s">
        <v>6820</v>
      </c>
      <c r="B1963" s="129" t="s">
        <v>6190</v>
      </c>
      <c r="C1963" s="130" t="str">
        <f t="shared" si="1004"/>
        <v>F.108.01.117</v>
      </c>
      <c r="D1963" s="131" t="s">
        <v>6804</v>
      </c>
      <c r="E1963" s="129" t="s">
        <v>2346</v>
      </c>
      <c r="F1963" s="132" t="s">
        <v>6822</v>
      </c>
      <c r="G1963" s="132">
        <v>3.8757086711400002E-3</v>
      </c>
      <c r="H1963" s="348">
        <f t="shared" si="1005"/>
        <v>3.8757086711400002E-3</v>
      </c>
      <c r="I1963" s="74"/>
      <c r="J1963" s="132">
        <v>3.4313891099999999E-4</v>
      </c>
      <c r="K1963" s="132">
        <v>4.8009631000000034E-5</v>
      </c>
      <c r="L1963" s="300">
        <v>-1.7864467085999998E-4</v>
      </c>
      <c r="M1963" s="132">
        <v>3.6632048E-3</v>
      </c>
      <c r="N1963" s="132">
        <v>-4.5333909E-4</v>
      </c>
      <c r="O1963" s="132">
        <v>5.6844122000000003E-4</v>
      </c>
      <c r="P1963" s="132">
        <v>4.6326389000000002E-4</v>
      </c>
      <c r="Q1963" s="304">
        <v>-9.8219506E-5</v>
      </c>
      <c r="R1963" s="304">
        <v>-1.1699902E-5</v>
      </c>
      <c r="S1963" s="304">
        <v>-1.0205571E-5</v>
      </c>
      <c r="T1963" s="304">
        <v>-6.7092498999999999E-5</v>
      </c>
      <c r="U1963" s="304">
        <v>-2.4071698999999999E-5</v>
      </c>
      <c r="V1963" s="132">
        <v>0</v>
      </c>
      <c r="W1963" s="132">
        <v>-1.5406384E-4</v>
      </c>
      <c r="X1963" s="304">
        <v>-5.0913185999999998E-7</v>
      </c>
      <c r="Y1963" s="132">
        <v>0</v>
      </c>
      <c r="Z1963" s="132">
        <v>0</v>
      </c>
      <c r="AA1963" s="74"/>
      <c r="AB1963" s="301">
        <v>2.7542893233082705E-2</v>
      </c>
      <c r="AC1963" s="338">
        <f t="shared" si="1006"/>
        <v>2.7542893233082705E-2</v>
      </c>
      <c r="AD1963" s="74"/>
      <c r="AE1963" s="136">
        <v>-1.8362799999999999</v>
      </c>
      <c r="AF1963" s="136">
        <v>-1.8111466000000001</v>
      </c>
      <c r="AG1963" s="136">
        <v>-2.0887178999999999E-2</v>
      </c>
      <c r="AH1963" s="136">
        <v>0</v>
      </c>
      <c r="AI1963" s="136">
        <v>0</v>
      </c>
      <c r="AJ1963" s="136">
        <v>-2.0911996E-4</v>
      </c>
      <c r="AK1963" s="136">
        <v>-4.0371178999999997E-3</v>
      </c>
      <c r="AL1963" s="74"/>
      <c r="AM1963" s="133">
        <v>2.5137507000000002E-4</v>
      </c>
      <c r="AN1963" s="340">
        <f t="shared" si="1002"/>
        <v>2.5137507000000002E-4</v>
      </c>
      <c r="AP1963" s="133">
        <v>3.2152975999999998E-4</v>
      </c>
      <c r="AQ1963" s="145">
        <v>2.0691726000000002E-5</v>
      </c>
      <c r="AR1963" s="145">
        <v>-9.0846418000000001E-5</v>
      </c>
      <c r="AS1963" s="134">
        <v>1.9276364151500002E-8</v>
      </c>
      <c r="AT1963" s="135">
        <v>7.6522656550276002E-11</v>
      </c>
      <c r="AU1963" s="135">
        <v>-1.2723587760600001E-2</v>
      </c>
      <c r="AV1963" s="302">
        <v>2.3694696E-8</v>
      </c>
      <c r="AW1963" s="302">
        <v>7.1423377000000002E-11</v>
      </c>
      <c r="AX1963" s="302">
        <v>1.9543978E-15</v>
      </c>
      <c r="AY1963" s="302">
        <v>-8.2081154999999994E-12</v>
      </c>
      <c r="AZ1963" s="302">
        <v>-1.0662739999999999E-12</v>
      </c>
      <c r="BA1963" s="302">
        <v>6.8881943000000003E-11</v>
      </c>
      <c r="BB1963" s="302">
        <v>-4.3016436E-9</v>
      </c>
      <c r="BC1963" s="302">
        <v>9.4775315999999992E-12</v>
      </c>
      <c r="BD1963" s="302">
        <v>-3.7081157999999998E-12</v>
      </c>
      <c r="BE1963" s="302">
        <v>-1.1969713999999999E-14</v>
      </c>
      <c r="BF1963" s="302">
        <v>-6.1398824000000004E-17</v>
      </c>
      <c r="BG1963" s="302">
        <v>-2.5365063999999999E-14</v>
      </c>
      <c r="BH1963" s="302">
        <v>-1.4654628E-15</v>
      </c>
      <c r="BI1963" s="302">
        <v>-1.1075979000000001E-15</v>
      </c>
      <c r="BJ1963" s="302">
        <v>-1.274365E-10</v>
      </c>
      <c r="BK1963" s="302">
        <v>-4.8859301999999998E-11</v>
      </c>
      <c r="BL1963" s="302">
        <v>-6.3212141000000002E-13</v>
      </c>
      <c r="BM1963" s="302">
        <v>-1.1327606E-6</v>
      </c>
      <c r="BN1963" s="303">
        <v>-1.2722455000000001E-2</v>
      </c>
      <c r="BO1963" s="303">
        <v>0</v>
      </c>
      <c r="BP1963" s="303">
        <v>0</v>
      </c>
      <c r="BQ1963" s="303">
        <v>0</v>
      </c>
      <c r="BR1963" s="74"/>
      <c r="BS1963" s="144">
        <v>-1.3426312999999999E-6</v>
      </c>
      <c r="BT1963" s="144">
        <v>-2.0043938999999999E-9</v>
      </c>
      <c r="BU1963" s="144">
        <v>7.6796893999999998E-7</v>
      </c>
      <c r="BV1963" s="144">
        <v>-7.8993941E-9</v>
      </c>
      <c r="BW1963" s="144">
        <v>-1.2439822E-7</v>
      </c>
      <c r="BX1963" s="144">
        <v>4.6502106000000002E-8</v>
      </c>
      <c r="BY1963" s="144">
        <v>-1.5355308999999999E-11</v>
      </c>
      <c r="BZ1963" s="144">
        <v>6.9771007999999999E-8</v>
      </c>
      <c r="CA1963" s="144">
        <v>-1.5700445000000001E-8</v>
      </c>
      <c r="CB1963" s="144">
        <v>-6.7530860000000003E-9</v>
      </c>
      <c r="CC1963" s="144">
        <v>-8.0143887999999997E-9</v>
      </c>
      <c r="CD1963" s="144">
        <v>-4.5953708000000002E-10</v>
      </c>
      <c r="CE1963" s="144">
        <v>-1.4146913000000001E-10</v>
      </c>
      <c r="CF1963" s="144">
        <v>6.0626722000000002E-8</v>
      </c>
      <c r="CG1963" s="144">
        <v>-2.1165064999999998E-6</v>
      </c>
      <c r="CH1963" s="144">
        <v>-5.6073693999999996E-9</v>
      </c>
      <c r="CI1963" s="136">
        <v>0</v>
      </c>
      <c r="CJ1963" s="203"/>
      <c r="CK1963" s="201"/>
      <c r="CL1963" s="110" t="s">
        <v>6823</v>
      </c>
      <c r="CM1963" s="110"/>
      <c r="CN1963" s="110"/>
    </row>
    <row r="1964" spans="1:92" ht="14.5" customHeight="1">
      <c r="A1964" s="74" t="s">
        <v>6824</v>
      </c>
      <c r="B1964" s="129" t="s">
        <v>6190</v>
      </c>
      <c r="C1964" s="130" t="str">
        <f t="shared" si="1004"/>
        <v>F.108.01.118</v>
      </c>
      <c r="D1964" s="131" t="s">
        <v>6804</v>
      </c>
      <c r="E1964" s="129" t="s">
        <v>2346</v>
      </c>
      <c r="F1964" s="132" t="s">
        <v>6826</v>
      </c>
      <c r="G1964" s="132">
        <v>-1.8128445544999998E-3</v>
      </c>
      <c r="H1964" s="348">
        <f t="shared" si="1005"/>
        <v>-1.8128445544999998E-3</v>
      </c>
      <c r="I1964" s="74"/>
      <c r="J1964" s="132">
        <v>5.0306988600000001E-4</v>
      </c>
      <c r="K1964" s="132">
        <v>6.7171945000000057E-5</v>
      </c>
      <c r="L1964" s="300">
        <v>-2.6350088549999999E-4</v>
      </c>
      <c r="M1964" s="132">
        <v>-2.1195855E-3</v>
      </c>
      <c r="N1964" s="132">
        <v>-6.6867515999999999E-4</v>
      </c>
      <c r="O1964" s="132">
        <v>8.3480854000000005E-4</v>
      </c>
      <c r="P1964" s="132">
        <v>6.8025422999999998E-4</v>
      </c>
      <c r="Q1964" s="132">
        <v>-1.4487376999999999E-4</v>
      </c>
      <c r="R1964" s="304">
        <v>-1.7257356000000001E-5</v>
      </c>
      <c r="S1964" s="304">
        <v>-1.5053217999999999E-5</v>
      </c>
      <c r="T1964" s="304">
        <v>-9.8961435E-5</v>
      </c>
      <c r="U1964" s="304">
        <v>-3.5505756000000001E-5</v>
      </c>
      <c r="V1964" s="132">
        <v>0</v>
      </c>
      <c r="W1964" s="132">
        <v>-2.2724415999999999E-4</v>
      </c>
      <c r="X1964" s="304">
        <v>-7.5096949999999999E-7</v>
      </c>
      <c r="Y1964" s="132">
        <v>0</v>
      </c>
      <c r="Z1964" s="132">
        <v>0</v>
      </c>
      <c r="AA1964" s="74"/>
      <c r="AB1964" s="301">
        <v>-1.5936733082706767E-2</v>
      </c>
      <c r="AC1964" s="338">
        <f t="shared" si="1006"/>
        <v>-1.5936733082706767E-2</v>
      </c>
      <c r="AD1964" s="74"/>
      <c r="AE1964" s="136">
        <v>-2.7085129999999999</v>
      </c>
      <c r="AF1964" s="136">
        <v>-2.6714411999999998</v>
      </c>
      <c r="AG1964" s="136">
        <v>-3.080859E-2</v>
      </c>
      <c r="AH1964" s="136">
        <v>0</v>
      </c>
      <c r="AI1964" s="136">
        <v>0</v>
      </c>
      <c r="AJ1964" s="136">
        <v>-3.0845192999999998E-4</v>
      </c>
      <c r="AK1964" s="136">
        <v>-5.9547489E-3</v>
      </c>
      <c r="AL1964" s="74"/>
      <c r="AM1964" s="133">
        <v>-5.4819321999999998E-4</v>
      </c>
      <c r="AN1964" s="340">
        <f t="shared" si="1002"/>
        <v>-5.4819321999999998E-4</v>
      </c>
      <c r="AP1964" s="133">
        <v>-4.0186151999999998E-4</v>
      </c>
      <c r="AQ1964" s="145">
        <v>-1.2333229999999999E-5</v>
      </c>
      <c r="AR1964" s="133">
        <v>-1.3399846999999999E-4</v>
      </c>
      <c r="AS1964" s="134">
        <v>-2.4092417464200004E-8</v>
      </c>
      <c r="AT1964" s="135">
        <v>-4.5611057899365001E-11</v>
      </c>
      <c r="AU1964" s="135">
        <v>-1.8767292821900001E-2</v>
      </c>
      <c r="AV1964" s="302">
        <v>-1.7540323000000001E-8</v>
      </c>
      <c r="AW1964" s="302">
        <v>-5.3025518000000001E-11</v>
      </c>
      <c r="AX1964" s="302">
        <v>-1.4442945E-15</v>
      </c>
      <c r="AY1964" s="302">
        <v>-1.210697E-11</v>
      </c>
      <c r="AZ1964" s="302">
        <v>-1.5727541999999999E-12</v>
      </c>
      <c r="BA1964" s="302">
        <v>1.0114587E-10</v>
      </c>
      <c r="BB1964" s="302">
        <v>-6.3795242999999996E-9</v>
      </c>
      <c r="BC1964" s="302">
        <v>1.3914859000000001E-11</v>
      </c>
      <c r="BD1964" s="302">
        <v>-5.5076208999999996E-12</v>
      </c>
      <c r="BE1964" s="302">
        <v>-1.7655326999999999E-14</v>
      </c>
      <c r="BF1964" s="302">
        <v>-9.0563265000000003E-17</v>
      </c>
      <c r="BG1964" s="302">
        <v>-3.7413470000000002E-14</v>
      </c>
      <c r="BH1964" s="302">
        <v>-2.1615577E-15</v>
      </c>
      <c r="BI1964" s="302">
        <v>-1.6337069E-15</v>
      </c>
      <c r="BJ1964" s="302">
        <v>-1.8796884E-10</v>
      </c>
      <c r="BK1964" s="302">
        <v>-7.2067470000000003E-11</v>
      </c>
      <c r="BL1964" s="302">
        <v>-9.3237908000000003E-13</v>
      </c>
      <c r="BM1964" s="302">
        <v>-1.6708219E-6</v>
      </c>
      <c r="BN1964" s="303">
        <v>-1.8765621999999999E-2</v>
      </c>
      <c r="BO1964" s="303">
        <v>0</v>
      </c>
      <c r="BP1964" s="303">
        <v>0</v>
      </c>
      <c r="BQ1964" s="303">
        <v>0</v>
      </c>
      <c r="BR1964" s="74"/>
      <c r="BS1964" s="144">
        <v>-3.5593536E-6</v>
      </c>
      <c r="BT1964" s="144">
        <v>-3.3692970999999998E-9</v>
      </c>
      <c r="BU1964" s="144">
        <v>-4.4435840000000001E-7</v>
      </c>
      <c r="BV1964" s="144">
        <v>-1.1651605999999999E-8</v>
      </c>
      <c r="BW1964" s="144">
        <v>-1.8360775999999999E-7</v>
      </c>
      <c r="BX1964" s="144">
        <v>6.8296047000000003E-8</v>
      </c>
      <c r="BY1964" s="144">
        <v>-2.2649079999999999E-11</v>
      </c>
      <c r="BZ1964" s="144">
        <v>1.0246516E-7</v>
      </c>
      <c r="CA1964" s="144">
        <v>-2.3158156000000001E-8</v>
      </c>
      <c r="CB1964" s="144">
        <v>-9.9608019000000004E-9</v>
      </c>
      <c r="CC1964" s="144">
        <v>-1.1821223E-8</v>
      </c>
      <c r="CD1964" s="144">
        <v>-6.7781719999999998E-10</v>
      </c>
      <c r="CE1964" s="144">
        <v>-2.0866697000000001E-10</v>
      </c>
      <c r="CF1964" s="144">
        <v>8.883948E-8</v>
      </c>
      <c r="CG1964" s="144">
        <v>-3.1218470000000001E-6</v>
      </c>
      <c r="CH1964" s="144">
        <v>-8.2708697999999999E-9</v>
      </c>
      <c r="CI1964" s="136">
        <v>0</v>
      </c>
      <c r="CJ1964" s="203"/>
      <c r="CK1964" s="201"/>
      <c r="CL1964" s="110" t="s">
        <v>6827</v>
      </c>
      <c r="CM1964" s="110"/>
      <c r="CN1964" s="110"/>
    </row>
    <row r="1965" spans="1:92" ht="14.5" customHeight="1">
      <c r="A1965" s="74" t="s">
        <v>6828</v>
      </c>
      <c r="B1965" s="129" t="s">
        <v>6190</v>
      </c>
      <c r="C1965" s="130" t="str">
        <f t="shared" si="1004"/>
        <v>F.108.01.119</v>
      </c>
      <c r="D1965" s="131" t="s">
        <v>6804</v>
      </c>
      <c r="E1965" s="129" t="s">
        <v>2346</v>
      </c>
      <c r="F1965" s="132" t="s">
        <v>6830</v>
      </c>
      <c r="G1965" s="132">
        <v>1.2441172465600002E-3</v>
      </c>
      <c r="H1965" s="348">
        <f t="shared" si="1005"/>
        <v>1.2441172465600002E-3</v>
      </c>
      <c r="I1965" s="74"/>
      <c r="J1965" s="132">
        <v>5.1058715900000008E-4</v>
      </c>
      <c r="K1965" s="132">
        <v>7.1839600999999998E-5</v>
      </c>
      <c r="L1965" s="300">
        <v>-2.6562229344000003E-4</v>
      </c>
      <c r="M1965" s="132">
        <v>9.2731278000000004E-4</v>
      </c>
      <c r="N1965" s="132">
        <v>-6.7405855999999999E-4</v>
      </c>
      <c r="O1965" s="132">
        <v>8.4565631999999999E-4</v>
      </c>
      <c r="P1965" s="132">
        <v>6.8919798999999996E-4</v>
      </c>
      <c r="Q1965" s="132">
        <v>-1.4604013E-4</v>
      </c>
      <c r="R1965" s="304">
        <v>-1.7396292E-5</v>
      </c>
      <c r="S1965" s="304">
        <v>-1.5174409E-5</v>
      </c>
      <c r="T1965" s="304">
        <v>-9.9758159000000004E-5</v>
      </c>
      <c r="U1965" s="304">
        <v>-3.5791608E-5</v>
      </c>
      <c r="V1965" s="132">
        <v>0</v>
      </c>
      <c r="W1965" s="132">
        <v>-2.2907367E-4</v>
      </c>
      <c r="X1965" s="304">
        <v>-7.5701544000000001E-7</v>
      </c>
      <c r="Y1965" s="132">
        <v>0</v>
      </c>
      <c r="Z1965" s="132">
        <v>0</v>
      </c>
      <c r="AA1965" s="74"/>
      <c r="AB1965" s="301">
        <v>6.9722765413533835E-3</v>
      </c>
      <c r="AC1965" s="338">
        <f t="shared" si="1006"/>
        <v>6.9722765413533835E-3</v>
      </c>
      <c r="AD1965" s="74"/>
      <c r="AE1965" s="136">
        <v>-2.7303188</v>
      </c>
      <c r="AF1965" s="136">
        <v>-2.6929485999999998</v>
      </c>
      <c r="AG1965" s="136">
        <v>-3.1056625000000001E-2</v>
      </c>
      <c r="AH1965" s="136">
        <v>0</v>
      </c>
      <c r="AI1965" s="136">
        <v>0</v>
      </c>
      <c r="AJ1965" s="136">
        <v>-3.1093522999999998E-4</v>
      </c>
      <c r="AK1965" s="136">
        <v>-6.0026895999999996E-3</v>
      </c>
      <c r="AL1965" s="74"/>
      <c r="AM1965" s="133">
        <v>-1.7787468999999999E-4</v>
      </c>
      <c r="AN1965" s="340">
        <f t="shared" si="1002"/>
        <v>-1.7787468999999999E-4</v>
      </c>
      <c r="AP1965" s="145">
        <v>-4.7838832999999997E-5</v>
      </c>
      <c r="AQ1965" s="145">
        <v>5.0414138999999997E-6</v>
      </c>
      <c r="AR1965" s="133">
        <v>-1.3507727E-4</v>
      </c>
      <c r="AS1965" s="134">
        <v>-2.8680355722000004E-9</v>
      </c>
      <c r="AT1965" s="135">
        <v>1.8644281652224002E-11</v>
      </c>
      <c r="AU1965" s="135">
        <v>-1.89183852734E-2</v>
      </c>
      <c r="AV1965" s="302">
        <v>3.6970897E-9</v>
      </c>
      <c r="AW1965" s="302">
        <v>1.1052058999999999E-11</v>
      </c>
      <c r="AX1965" s="302">
        <v>3.0643219999999998E-16</v>
      </c>
      <c r="AY1965" s="302">
        <v>-1.2204442000000001E-11</v>
      </c>
      <c r="AZ1965" s="302">
        <v>-1.5854162E-12</v>
      </c>
      <c r="BA1965" s="302">
        <v>1.0247571E-10</v>
      </c>
      <c r="BB1965" s="302">
        <v>-6.3916813000000004E-9</v>
      </c>
      <c r="BC1965" s="302">
        <v>1.4099967E-11</v>
      </c>
      <c r="BD1965" s="302">
        <v>-5.5087360000000003E-12</v>
      </c>
      <c r="BE1965" s="302">
        <v>-1.7797467999999999E-14</v>
      </c>
      <c r="BF1965" s="302">
        <v>-9.1292375999999999E-17</v>
      </c>
      <c r="BG1965" s="302">
        <v>-3.7714680000000001E-14</v>
      </c>
      <c r="BH1965" s="302">
        <v>-2.1789599999999998E-15</v>
      </c>
      <c r="BI1965" s="302">
        <v>-1.6468596E-15</v>
      </c>
      <c r="BJ1965" s="302">
        <v>-1.8948214999999999E-10</v>
      </c>
      <c r="BK1965" s="302">
        <v>-7.2647674000000004E-11</v>
      </c>
      <c r="BL1965" s="302">
        <v>-9.3988551999999995E-13</v>
      </c>
      <c r="BM1965" s="302">
        <v>-1.6842734E-6</v>
      </c>
      <c r="BN1965" s="303">
        <v>-1.8916701000000001E-2</v>
      </c>
      <c r="BO1965" s="303">
        <v>0</v>
      </c>
      <c r="BP1965" s="303">
        <v>0</v>
      </c>
      <c r="BQ1965" s="303">
        <v>0</v>
      </c>
      <c r="BR1965" s="74"/>
      <c r="BS1965" s="144">
        <v>-2.9435608000000002E-6</v>
      </c>
      <c r="BT1965" s="144">
        <v>-2.9286811999999998E-9</v>
      </c>
      <c r="BU1965" s="144">
        <v>1.9440557E-7</v>
      </c>
      <c r="BV1965" s="144">
        <v>-1.1745411999999999E-8</v>
      </c>
      <c r="BW1965" s="144">
        <v>-1.8494955000000001E-7</v>
      </c>
      <c r="BX1965" s="144">
        <v>6.9179637999999999E-8</v>
      </c>
      <c r="BY1965" s="144">
        <v>-2.2831424999999999E-11</v>
      </c>
      <c r="BZ1965" s="144">
        <v>1.0379665E-7</v>
      </c>
      <c r="CA1965" s="144">
        <v>-2.3344598999999999E-8</v>
      </c>
      <c r="CB1965" s="144">
        <v>-1.0040995E-8</v>
      </c>
      <c r="CC1965" s="144">
        <v>-1.1916394E-8</v>
      </c>
      <c r="CD1965" s="144">
        <v>-6.8327419999999995E-10</v>
      </c>
      <c r="CE1965" s="144">
        <v>-2.1034690999999999E-10</v>
      </c>
      <c r="CF1965" s="144">
        <v>9.0217474999999996E-8</v>
      </c>
      <c r="CG1965" s="144">
        <v>-3.1469806E-6</v>
      </c>
      <c r="CH1965" s="144">
        <v>-8.3374574000000007E-9</v>
      </c>
      <c r="CI1965" s="136">
        <v>0</v>
      </c>
      <c r="CJ1965" s="205"/>
      <c r="CK1965" s="201"/>
      <c r="CL1965" s="110" t="s">
        <v>6831</v>
      </c>
      <c r="CM1965" s="110"/>
      <c r="CN1965" s="110"/>
    </row>
    <row r="1966" spans="1:92" ht="14.5" customHeight="1">
      <c r="A1966" s="74" t="s">
        <v>6832</v>
      </c>
      <c r="B1966" s="129" t="s">
        <v>6190</v>
      </c>
      <c r="C1966" s="130" t="str">
        <f t="shared" si="1004"/>
        <v>F.108.01.120</v>
      </c>
      <c r="D1966" s="131" t="s">
        <v>6804</v>
      </c>
      <c r="E1966" s="129" t="s">
        <v>2346</v>
      </c>
      <c r="F1966" s="132" t="s">
        <v>6834</v>
      </c>
      <c r="G1966" s="132">
        <v>-1.3373872649569999E-2</v>
      </c>
      <c r="H1966" s="348">
        <f t="shared" si="1005"/>
        <v>-1.3373872649569999E-2</v>
      </c>
      <c r="I1966" s="74"/>
      <c r="J1966" s="132">
        <v>2.7037226969999997E-4</v>
      </c>
      <c r="K1966" s="132">
        <v>4.0239225000000042E-5</v>
      </c>
      <c r="L1966" s="300">
        <v>-1.3956614426999998E-4</v>
      </c>
      <c r="M1966" s="132">
        <v>-1.3544918E-2</v>
      </c>
      <c r="N1966" s="132">
        <v>-3.5417115999999998E-4</v>
      </c>
      <c r="O1966" s="132">
        <v>4.4682640000000002E-4</v>
      </c>
      <c r="P1966" s="132">
        <v>3.6421990999999999E-4</v>
      </c>
      <c r="Q1966" s="304">
        <v>-7.6733989000000004E-5</v>
      </c>
      <c r="R1966" s="304">
        <v>-9.1405485999999993E-6</v>
      </c>
      <c r="S1966" s="304">
        <v>-7.9731027E-6</v>
      </c>
      <c r="T1966" s="304">
        <v>-5.2416015000000002E-5</v>
      </c>
      <c r="U1966" s="304">
        <v>-1.8806015E-5</v>
      </c>
      <c r="V1966" s="132">
        <v>0</v>
      </c>
      <c r="W1966" s="132">
        <v>-1.2036237E-4</v>
      </c>
      <c r="X1966" s="304">
        <v>-3.9775926999999998E-7</v>
      </c>
      <c r="Y1966" s="132">
        <v>0</v>
      </c>
      <c r="Z1966" s="132">
        <v>0</v>
      </c>
      <c r="AA1966" s="74"/>
      <c r="AB1966" s="301">
        <v>-0.1018414887218045</v>
      </c>
      <c r="AC1966" s="338">
        <f t="shared" si="1006"/>
        <v>-0.1018414887218045</v>
      </c>
      <c r="AD1966" s="74"/>
      <c r="AE1966" s="136">
        <v>-1.4345937</v>
      </c>
      <c r="AF1966" s="136">
        <v>-1.4149582999999999</v>
      </c>
      <c r="AG1966" s="136">
        <v>-1.6318109000000001E-2</v>
      </c>
      <c r="AH1966" s="136">
        <v>0</v>
      </c>
      <c r="AI1966" s="136">
        <v>0</v>
      </c>
      <c r="AJ1966" s="136">
        <v>-1.6337497000000001E-4</v>
      </c>
      <c r="AK1966" s="136">
        <v>-3.1539983E-3</v>
      </c>
      <c r="AL1966" s="74"/>
      <c r="AM1966" s="133">
        <v>-1.806039E-3</v>
      </c>
      <c r="AN1966" s="340">
        <f t="shared" si="1002"/>
        <v>-1.806039E-3</v>
      </c>
      <c r="AP1966" s="133">
        <v>-1.6578509999999999E-3</v>
      </c>
      <c r="AQ1966" s="145">
        <v>-7.7214172999999996E-5</v>
      </c>
      <c r="AR1966" s="145">
        <v>-7.0973763999999996E-5</v>
      </c>
      <c r="AS1966" s="134">
        <v>-9.9391548444770008E-8</v>
      </c>
      <c r="AT1966" s="135">
        <v>-2.85555377335081E-10</v>
      </c>
      <c r="AU1966" s="135">
        <v>-9.9403031692099995E-3</v>
      </c>
      <c r="AV1966" s="302">
        <v>-9.5966018E-8</v>
      </c>
      <c r="AW1966" s="302">
        <v>-2.8960674E-10</v>
      </c>
      <c r="AX1966" s="302">
        <v>-7.9101189000000002E-15</v>
      </c>
      <c r="AY1966" s="302">
        <v>-6.4125902000000004E-12</v>
      </c>
      <c r="AZ1966" s="302">
        <v>-8.3302657000000004E-13</v>
      </c>
      <c r="BA1966" s="302">
        <v>5.4155267999999999E-11</v>
      </c>
      <c r="BB1966" s="302">
        <v>-3.334709E-9</v>
      </c>
      <c r="BC1966" s="302">
        <v>7.4526966E-12</v>
      </c>
      <c r="BD1966" s="302">
        <v>-2.8683530000000001E-12</v>
      </c>
      <c r="BE1966" s="302">
        <v>-9.3513386999999997E-15</v>
      </c>
      <c r="BF1966" s="302">
        <v>-4.7967830999999997E-17</v>
      </c>
      <c r="BG1966" s="302">
        <v>-1.9816455999999999E-14</v>
      </c>
      <c r="BH1966" s="302">
        <v>-1.1448928E-15</v>
      </c>
      <c r="BI1966" s="302">
        <v>-8.6531085E-16</v>
      </c>
      <c r="BJ1966" s="302">
        <v>-9.9559765999999997E-11</v>
      </c>
      <c r="BK1966" s="302">
        <v>-3.8171330000000001E-11</v>
      </c>
      <c r="BL1966" s="302">
        <v>-4.9384485000000002E-13</v>
      </c>
      <c r="BM1966" s="302">
        <v>-8.8496921000000001E-7</v>
      </c>
      <c r="BN1966" s="303">
        <v>-9.9394181999999994E-3</v>
      </c>
      <c r="BO1966" s="303">
        <v>0</v>
      </c>
      <c r="BP1966" s="303">
        <v>0</v>
      </c>
      <c r="BQ1966" s="303">
        <v>0</v>
      </c>
      <c r="BR1966" s="74"/>
      <c r="BS1966" s="144">
        <v>-4.4871225999999996E-6</v>
      </c>
      <c r="BT1966" s="144">
        <v>-1.2563207000000001E-9</v>
      </c>
      <c r="BU1966" s="144">
        <v>-2.839611E-6</v>
      </c>
      <c r="BV1966" s="144">
        <v>-6.1714017000000001E-9</v>
      </c>
      <c r="BW1966" s="144">
        <v>-9.7095808000000003E-8</v>
      </c>
      <c r="BX1966" s="144">
        <v>3.6550688999999998E-8</v>
      </c>
      <c r="BY1966" s="144">
        <v>-1.1996335E-11</v>
      </c>
      <c r="BZ1966" s="144">
        <v>5.4843906999999998E-8</v>
      </c>
      <c r="CA1966" s="144">
        <v>-1.2265973E-8</v>
      </c>
      <c r="CB1966" s="144">
        <v>-5.2758485000000001E-9</v>
      </c>
      <c r="CC1966" s="144">
        <v>-6.2612411999999997E-9</v>
      </c>
      <c r="CD1966" s="144">
        <v>-3.5901335000000002E-10</v>
      </c>
      <c r="CE1966" s="144">
        <v>-1.1052276E-10</v>
      </c>
      <c r="CF1966" s="144">
        <v>4.7803328999999997E-8</v>
      </c>
      <c r="CG1966" s="144">
        <v>-1.6535207000000001E-6</v>
      </c>
      <c r="CH1966" s="144">
        <v>-4.3807573E-9</v>
      </c>
      <c r="CI1966" s="136">
        <v>0</v>
      </c>
      <c r="CJ1966" s="225"/>
      <c r="CK1966" s="201"/>
      <c r="CL1966" s="110" t="s">
        <v>6835</v>
      </c>
      <c r="CM1966" s="110"/>
      <c r="CN1966" s="110"/>
    </row>
    <row r="1967" spans="1:92" ht="14.5" customHeight="1">
      <c r="A1967" s="74" t="s">
        <v>6836</v>
      </c>
      <c r="B1967" s="129" t="s">
        <v>6190</v>
      </c>
      <c r="C1967" s="130" t="str">
        <f t="shared" si="1004"/>
        <v>F.108.01.121</v>
      </c>
      <c r="D1967" s="131" t="s">
        <v>6804</v>
      </c>
      <c r="E1967" s="129" t="s">
        <v>2346</v>
      </c>
      <c r="F1967" s="132" t="s">
        <v>6838</v>
      </c>
      <c r="G1967" s="132">
        <v>-1.8016031883799999E-3</v>
      </c>
      <c r="H1967" s="348">
        <f t="shared" si="1005"/>
        <v>-1.8016031883799999E-3</v>
      </c>
      <c r="I1967" s="74"/>
      <c r="J1967" s="132">
        <v>4.1452592400000005E-4</v>
      </c>
      <c r="K1967" s="132">
        <v>5.6390544999999984E-5</v>
      </c>
      <c r="L1967" s="300">
        <v>-2.1660665738000001E-4</v>
      </c>
      <c r="M1967" s="132">
        <v>-2.0559129999999999E-3</v>
      </c>
      <c r="N1967" s="132">
        <v>-5.4967364999999999E-4</v>
      </c>
      <c r="O1967" s="132">
        <v>6.8741384999999996E-4</v>
      </c>
      <c r="P1967" s="132">
        <v>5.6017746000000003E-4</v>
      </c>
      <c r="Q1967" s="132">
        <v>-1.1909115E-4</v>
      </c>
      <c r="R1967" s="304">
        <v>-1.4186130999999999E-5</v>
      </c>
      <c r="S1967" s="304">
        <v>-1.2374255E-5</v>
      </c>
      <c r="T1967" s="304">
        <v>-8.1349654999999995E-5</v>
      </c>
      <c r="U1967" s="304">
        <v>-2.9186934999999999E-5</v>
      </c>
      <c r="V1967" s="132">
        <v>0</v>
      </c>
      <c r="W1967" s="132">
        <v>-1.8680239999999999E-4</v>
      </c>
      <c r="X1967" s="304">
        <v>-6.1732237999999998E-7</v>
      </c>
      <c r="Y1967" s="132">
        <v>0</v>
      </c>
      <c r="Z1967" s="132">
        <v>0</v>
      </c>
      <c r="AA1967" s="74"/>
      <c r="AB1967" s="301">
        <v>-1.5457992481203007E-2</v>
      </c>
      <c r="AC1967" s="338">
        <f t="shared" si="1006"/>
        <v>-1.5457992481203007E-2</v>
      </c>
      <c r="AD1967" s="74"/>
      <c r="AE1967" s="136">
        <v>-2.2264895</v>
      </c>
      <c r="AF1967" s="136">
        <v>-2.1960152000000002</v>
      </c>
      <c r="AG1967" s="136">
        <v>-2.5325705E-2</v>
      </c>
      <c r="AH1967" s="136">
        <v>0</v>
      </c>
      <c r="AI1967" s="136">
        <v>0</v>
      </c>
      <c r="AJ1967" s="136">
        <v>-2.5355795000000001E-4</v>
      </c>
      <c r="AK1967" s="136">
        <v>-4.8950054000000002E-3</v>
      </c>
      <c r="AL1967" s="74"/>
      <c r="AM1967" s="133">
        <v>-4.8871228000000005E-4</v>
      </c>
      <c r="AN1967" s="340">
        <f t="shared" si="1002"/>
        <v>-4.8871228000000005E-4</v>
      </c>
      <c r="AP1967" s="133">
        <v>-3.6664667000000002E-4</v>
      </c>
      <c r="AQ1967" s="145">
        <v>-1.1914322000000001E-5</v>
      </c>
      <c r="AR1967" s="133">
        <v>-1.1015128E-4</v>
      </c>
      <c r="AS1967" s="134">
        <v>-2.1981215805200004E-8</v>
      </c>
      <c r="AT1967" s="135">
        <v>-4.4061841014673994E-11</v>
      </c>
      <c r="AU1967" s="135">
        <v>-1.5427350472200001E-2</v>
      </c>
      <c r="AV1967" s="302">
        <v>-1.6606461000000001E-8</v>
      </c>
      <c r="AW1967" s="302">
        <v>-5.0189654999999998E-11</v>
      </c>
      <c r="AX1967" s="302">
        <v>-1.3676045E-15</v>
      </c>
      <c r="AY1967" s="302">
        <v>-9.9523400000000004E-12</v>
      </c>
      <c r="AZ1967" s="302">
        <v>-1.2928572E-12</v>
      </c>
      <c r="BA1967" s="302">
        <v>8.3291856000000003E-11</v>
      </c>
      <c r="BB1967" s="302">
        <v>-5.2330428E-9</v>
      </c>
      <c r="BC1967" s="302">
        <v>1.1459256999999999E-11</v>
      </c>
      <c r="BD1967" s="302">
        <v>-4.5151655000000003E-12</v>
      </c>
      <c r="BE1967" s="302">
        <v>-1.4513277999999999E-14</v>
      </c>
      <c r="BF1967" s="302">
        <v>-7.4446074000000004E-17</v>
      </c>
      <c r="BG1967" s="302">
        <v>-3.0755139999999997E-14</v>
      </c>
      <c r="BH1967" s="302">
        <v>-1.7768737000000001E-15</v>
      </c>
      <c r="BI1967" s="302">
        <v>-1.3429624E-15</v>
      </c>
      <c r="BJ1967" s="302">
        <v>-1.5451675999999999E-10</v>
      </c>
      <c r="BK1967" s="302">
        <v>-5.9241903999999994E-11</v>
      </c>
      <c r="BL1967" s="302">
        <v>-7.6644721000000002E-13</v>
      </c>
      <c r="BM1967" s="302">
        <v>-1.3734722E-6</v>
      </c>
      <c r="BN1967" s="303">
        <v>-1.5425977E-2</v>
      </c>
      <c r="BO1967" s="303">
        <v>0</v>
      </c>
      <c r="BP1967" s="303">
        <v>0</v>
      </c>
      <c r="BQ1967" s="303">
        <v>0</v>
      </c>
      <c r="BR1967" s="74"/>
      <c r="BS1967" s="144">
        <v>-2.9910426000000002E-6</v>
      </c>
      <c r="BT1967" s="144">
        <v>-2.6367357E-9</v>
      </c>
      <c r="BU1967" s="144">
        <v>-4.3100983999999999E-7</v>
      </c>
      <c r="BV1967" s="144">
        <v>-9.5780153999999998E-9</v>
      </c>
      <c r="BW1967" s="144">
        <v>-1.5089303E-7</v>
      </c>
      <c r="BX1967" s="144">
        <v>5.6236524000000003E-8</v>
      </c>
      <c r="BY1967" s="144">
        <v>-1.8618312000000001E-11</v>
      </c>
      <c r="BZ1967" s="144">
        <v>8.4373808999999994E-8</v>
      </c>
      <c r="CA1967" s="144">
        <v>-1.9036788999999999E-8</v>
      </c>
      <c r="CB1967" s="144">
        <v>-8.1881167999999994E-9</v>
      </c>
      <c r="CC1967" s="144">
        <v>-9.7174464000000003E-9</v>
      </c>
      <c r="CD1967" s="144">
        <v>-5.5718870999999996E-10</v>
      </c>
      <c r="CE1967" s="144">
        <v>-1.7153131999999999E-10</v>
      </c>
      <c r="CF1967" s="144">
        <v>7.3217432999999996E-8</v>
      </c>
      <c r="CG1967" s="144">
        <v>-2.5662641000000001E-6</v>
      </c>
      <c r="CH1967" s="144">
        <v>-6.7989354000000003E-9</v>
      </c>
      <c r="CI1967" s="136">
        <v>0</v>
      </c>
      <c r="CJ1967" s="225"/>
      <c r="CK1967" s="201"/>
      <c r="CL1967" s="110" t="s">
        <v>6839</v>
      </c>
      <c r="CM1967" s="110"/>
      <c r="CN1967" s="110"/>
    </row>
    <row r="1968" spans="1:92" ht="14.5" customHeight="1">
      <c r="A1968" s="74" t="s">
        <v>6840</v>
      </c>
      <c r="B1968" s="129" t="s">
        <v>6190</v>
      </c>
      <c r="C1968" s="130" t="str">
        <f t="shared" si="1004"/>
        <v>F.108.01.122</v>
      </c>
      <c r="D1968" s="131" t="s">
        <v>6804</v>
      </c>
      <c r="E1968" s="129" t="s">
        <v>2346</v>
      </c>
      <c r="F1968" s="132" t="s">
        <v>6842</v>
      </c>
      <c r="G1968" s="132">
        <v>-1.5434166296800001E-3</v>
      </c>
      <c r="H1968" s="348">
        <f t="shared" si="1005"/>
        <v>-1.5434166296800001E-3</v>
      </c>
      <c r="I1968" s="74"/>
      <c r="J1968" s="132">
        <v>4.24940396E-4</v>
      </c>
      <c r="K1968" s="132">
        <v>5.9776153000000004E-5</v>
      </c>
      <c r="L1968" s="300">
        <v>-2.2107277868000001E-4</v>
      </c>
      <c r="M1968" s="132">
        <v>-1.8070604E-3</v>
      </c>
      <c r="N1968" s="132">
        <v>-5.6100712000000004E-4</v>
      </c>
      <c r="O1968" s="132">
        <v>7.0381024000000004E-4</v>
      </c>
      <c r="P1968" s="132">
        <v>5.7359505999999996E-4</v>
      </c>
      <c r="Q1968" s="132">
        <v>-1.2154664E-4</v>
      </c>
      <c r="R1968" s="304">
        <v>-1.4478629E-5</v>
      </c>
      <c r="S1968" s="304">
        <v>-1.2629394999999999E-5</v>
      </c>
      <c r="T1968" s="304">
        <v>-8.3026966999999999E-5</v>
      </c>
      <c r="U1968" s="304">
        <v>-2.9788728000000002E-5</v>
      </c>
      <c r="V1968" s="132">
        <v>0</v>
      </c>
      <c r="W1968" s="132">
        <v>-1.9065400000000001E-4</v>
      </c>
      <c r="X1968" s="304">
        <v>-6.3005068000000004E-7</v>
      </c>
      <c r="Y1968" s="132">
        <v>0</v>
      </c>
      <c r="Z1968" s="132">
        <v>0</v>
      </c>
      <c r="AA1968" s="74"/>
      <c r="AB1968" s="301">
        <v>-1.3586920300751879E-2</v>
      </c>
      <c r="AC1968" s="338">
        <f t="shared" si="1006"/>
        <v>-1.3586920300751879E-2</v>
      </c>
      <c r="AD1968" s="74"/>
      <c r="AE1968" s="136">
        <v>-2.2723965000000002</v>
      </c>
      <c r="AF1968" s="136">
        <v>-2.2412939000000001</v>
      </c>
      <c r="AG1968" s="136">
        <v>-2.5847885000000001E-2</v>
      </c>
      <c r="AH1968" s="136">
        <v>0</v>
      </c>
      <c r="AI1968" s="136">
        <v>0</v>
      </c>
      <c r="AJ1968" s="136">
        <v>-2.5878594000000002E-4</v>
      </c>
      <c r="AK1968" s="136">
        <v>-4.9959334000000003E-3</v>
      </c>
      <c r="AL1968" s="74"/>
      <c r="AM1968" s="133">
        <v>-4.6286112999999998E-4</v>
      </c>
      <c r="AN1968" s="340">
        <f t="shared" si="1002"/>
        <v>-4.6286112999999998E-4</v>
      </c>
      <c r="AP1968" s="133">
        <v>-3.3995363000000002E-4</v>
      </c>
      <c r="AQ1968" s="145">
        <v>-1.0485056E-5</v>
      </c>
      <c r="AR1968" s="133">
        <v>-1.1242244000000001E-4</v>
      </c>
      <c r="AS1968" s="134">
        <v>-2.0380913108099997E-8</v>
      </c>
      <c r="AT1968" s="135">
        <v>-3.8776093754945005E-11</v>
      </c>
      <c r="AU1968" s="135">
        <v>-1.5745439791199998E-2</v>
      </c>
      <c r="AV1968" s="302">
        <v>-1.4916733000000001E-8</v>
      </c>
      <c r="AW1968" s="302">
        <v>-4.5093069999999998E-11</v>
      </c>
      <c r="AX1968" s="302">
        <v>-1.2282832999999999E-15</v>
      </c>
      <c r="AY1968" s="302">
        <v>-1.0157543E-11</v>
      </c>
      <c r="AZ1968" s="302">
        <v>-1.3195141E-12</v>
      </c>
      <c r="BA1968" s="302">
        <v>8.5286905E-11</v>
      </c>
      <c r="BB1968" s="302">
        <v>-5.3198238999999999E-9</v>
      </c>
      <c r="BC1968" s="302">
        <v>1.1734895E-11</v>
      </c>
      <c r="BD1968" s="302">
        <v>-4.5849782999999999E-12</v>
      </c>
      <c r="BE1968" s="302">
        <v>-1.4812520999999999E-14</v>
      </c>
      <c r="BF1968" s="302">
        <v>-7.5981045000000001E-17</v>
      </c>
      <c r="BG1968" s="302">
        <v>-3.1389266999999999E-14</v>
      </c>
      <c r="BH1968" s="302">
        <v>-1.8135102000000001E-15</v>
      </c>
      <c r="BI1968" s="302">
        <v>-1.3706524000000001E-15</v>
      </c>
      <c r="BJ1968" s="302">
        <v>-1.5770267000000001E-10</v>
      </c>
      <c r="BK1968" s="302">
        <v>-6.0463385999999994E-11</v>
      </c>
      <c r="BL1968" s="302">
        <v>-7.8225023999999998E-13</v>
      </c>
      <c r="BM1968" s="302">
        <v>-1.4017911999999999E-6</v>
      </c>
      <c r="BN1968" s="303">
        <v>-1.5744037999999998E-2</v>
      </c>
      <c r="BO1968" s="303">
        <v>0</v>
      </c>
      <c r="BP1968" s="303">
        <v>0</v>
      </c>
      <c r="BQ1968" s="303">
        <v>0</v>
      </c>
      <c r="BR1968" s="74"/>
      <c r="BS1968" s="144">
        <v>-2.9905213000000002E-6</v>
      </c>
      <c r="BT1968" s="144">
        <v>-2.4391559E-9</v>
      </c>
      <c r="BU1968" s="144">
        <v>-3.7883938E-7</v>
      </c>
      <c r="BV1968" s="144">
        <v>-9.7755002000000005E-9</v>
      </c>
      <c r="BW1968" s="144">
        <v>-1.5393075E-7</v>
      </c>
      <c r="BX1968" s="144">
        <v>5.7575811999999999E-8</v>
      </c>
      <c r="BY1968" s="144">
        <v>-1.9002194999999999E-11</v>
      </c>
      <c r="BZ1968" s="144">
        <v>8.6386329999999996E-8</v>
      </c>
      <c r="CA1968" s="144">
        <v>-1.9429301000000001E-8</v>
      </c>
      <c r="CB1968" s="144">
        <v>-8.3569440000000003E-9</v>
      </c>
      <c r="CC1968" s="144">
        <v>-9.9178060999999993E-9</v>
      </c>
      <c r="CD1968" s="144">
        <v>-5.6867714000000002E-10</v>
      </c>
      <c r="CE1968" s="144">
        <v>-1.7506804999999999E-10</v>
      </c>
      <c r="CF1968" s="144">
        <v>7.5084063000000003E-8</v>
      </c>
      <c r="CG1968" s="144">
        <v>-2.6191768E-6</v>
      </c>
      <c r="CH1968" s="144">
        <v>-6.9391196000000002E-9</v>
      </c>
      <c r="CI1968" s="136">
        <v>0</v>
      </c>
      <c r="CJ1968" s="225"/>
      <c r="CK1968" s="201"/>
      <c r="CL1968" s="110" t="s">
        <v>6843</v>
      </c>
      <c r="CM1968" s="110"/>
      <c r="CN1968" s="110"/>
    </row>
    <row r="1969" spans="1:92" ht="14.5" customHeight="1">
      <c r="A1969" s="74" t="s">
        <v>6844</v>
      </c>
      <c r="B1969" s="129" t="s">
        <v>6190</v>
      </c>
      <c r="C1969" s="130" t="str">
        <f t="shared" si="1004"/>
        <v>F.108.01.123</v>
      </c>
      <c r="D1969" s="131" t="s">
        <v>6804</v>
      </c>
      <c r="E1969" s="129" t="s">
        <v>2346</v>
      </c>
      <c r="F1969" s="132" t="s">
        <v>6846</v>
      </c>
      <c r="G1969" s="132">
        <v>1.0149145690000144E-5</v>
      </c>
      <c r="H1969" s="348">
        <f t="shared" si="1005"/>
        <v>1.0149145690000144E-5</v>
      </c>
      <c r="I1969" s="74"/>
      <c r="J1969" s="132">
        <v>4.7487600400000009E-4</v>
      </c>
      <c r="K1969" s="132">
        <v>6.9655504000000042E-5</v>
      </c>
      <c r="L1969" s="300">
        <v>-2.4563641230999998E-4</v>
      </c>
      <c r="M1969" s="132">
        <v>-2.8874595000000003E-4</v>
      </c>
      <c r="N1969" s="132">
        <v>-6.2334125E-4</v>
      </c>
      <c r="O1969" s="132">
        <v>7.8524894000000004E-4</v>
      </c>
      <c r="P1969" s="132">
        <v>6.4004785E-4</v>
      </c>
      <c r="Q1969" s="132">
        <v>-1.3505181999999999E-4</v>
      </c>
      <c r="R1969" s="304">
        <v>-1.6087364999999999E-5</v>
      </c>
      <c r="S1969" s="304">
        <v>-1.4032661E-5</v>
      </c>
      <c r="T1969" s="304">
        <v>-9.2252185999999999E-5</v>
      </c>
      <c r="U1969" s="304">
        <v>-3.3098585999999997E-5</v>
      </c>
      <c r="V1969" s="132">
        <v>0</v>
      </c>
      <c r="W1969" s="132">
        <v>-2.1183777E-4</v>
      </c>
      <c r="X1969" s="304">
        <v>-7.0005630999999999E-7</v>
      </c>
      <c r="Y1969" s="132">
        <v>0</v>
      </c>
      <c r="Z1969" s="132">
        <v>0</v>
      </c>
      <c r="AA1969" s="74"/>
      <c r="AB1969" s="301">
        <v>-2.1710221804511279E-3</v>
      </c>
      <c r="AC1969" s="338">
        <f t="shared" si="1006"/>
        <v>-2.1710221804511279E-3</v>
      </c>
      <c r="AD1969" s="74"/>
      <c r="AE1969" s="136">
        <v>-2.5248849999999998</v>
      </c>
      <c r="AF1969" s="136">
        <v>-2.4903265000000001</v>
      </c>
      <c r="AG1969" s="136">
        <v>-2.8719872E-2</v>
      </c>
      <c r="AH1969" s="136">
        <v>0</v>
      </c>
      <c r="AI1969" s="136">
        <v>0</v>
      </c>
      <c r="AJ1969" s="136">
        <v>-2.8753994E-4</v>
      </c>
      <c r="AK1969" s="136">
        <v>-5.5510370999999996E-3</v>
      </c>
      <c r="AL1969" s="74"/>
      <c r="AM1969" s="133">
        <v>-3.0388407000000002E-4</v>
      </c>
      <c r="AN1969" s="340">
        <f t="shared" si="1002"/>
        <v>-3.0388407000000002E-4</v>
      </c>
      <c r="AP1969" s="133">
        <v>-1.7713131999999999E-4</v>
      </c>
      <c r="AQ1969" s="145">
        <v>-1.8389255000000001E-6</v>
      </c>
      <c r="AR1969" s="133">
        <v>-1.2491383000000001E-4</v>
      </c>
      <c r="AS1969" s="134">
        <v>-1.06193837438E-8</v>
      </c>
      <c r="AT1969" s="135">
        <v>-6.8007598951530021E-12</v>
      </c>
      <c r="AU1969" s="135">
        <v>-1.7494933545800003E-2</v>
      </c>
      <c r="AV1969" s="302">
        <v>-4.5792324999999997E-9</v>
      </c>
      <c r="AW1969" s="302">
        <v>-1.3911856000000001E-11</v>
      </c>
      <c r="AX1969" s="302">
        <v>-3.7595427E-16</v>
      </c>
      <c r="AY1969" s="302">
        <v>-1.1286159E-11</v>
      </c>
      <c r="AZ1969" s="302">
        <v>-1.4661267999999999E-12</v>
      </c>
      <c r="BA1969" s="302">
        <v>9.5167672000000006E-11</v>
      </c>
      <c r="BB1969" s="302">
        <v>-5.8801599000000001E-9</v>
      </c>
      <c r="BC1969" s="302">
        <v>1.3096106E-11</v>
      </c>
      <c r="BD1969" s="302">
        <v>-5.0605092999999998E-12</v>
      </c>
      <c r="BE1969" s="302">
        <v>-1.6458355999999999E-14</v>
      </c>
      <c r="BF1969" s="302">
        <v>-8.4423383000000004E-17</v>
      </c>
      <c r="BG1969" s="302">
        <v>-3.4876963000000003E-14</v>
      </c>
      <c r="BH1969" s="302">
        <v>-2.0150114000000001E-15</v>
      </c>
      <c r="BI1969" s="302">
        <v>-1.5229471E-15</v>
      </c>
      <c r="BJ1969" s="302">
        <v>-1.7522519E-10</v>
      </c>
      <c r="BK1969" s="302">
        <v>-6.7181540000000005E-11</v>
      </c>
      <c r="BL1969" s="302">
        <v>-8.6916693999999999E-13</v>
      </c>
      <c r="BM1969" s="302">
        <v>-1.5575458E-6</v>
      </c>
      <c r="BN1969" s="303">
        <v>-1.7493376000000001E-2</v>
      </c>
      <c r="BO1969" s="303">
        <v>0</v>
      </c>
      <c r="BP1969" s="303">
        <v>0</v>
      </c>
      <c r="BQ1969" s="303">
        <v>0</v>
      </c>
      <c r="BR1969" s="74"/>
      <c r="BS1969" s="144">
        <v>-2.9607494999999999E-6</v>
      </c>
      <c r="BT1969" s="144">
        <v>-2.3432255999999998E-9</v>
      </c>
      <c r="BU1969" s="144">
        <v>-6.0533858000000006E-8</v>
      </c>
      <c r="BV1969" s="144">
        <v>-1.0861667E-8</v>
      </c>
      <c r="BW1969" s="144">
        <v>-1.7092714999999999E-7</v>
      </c>
      <c r="BX1969" s="144">
        <v>6.4234953999999998E-8</v>
      </c>
      <c r="BY1969" s="144">
        <v>-2.1113548999999999E-11</v>
      </c>
      <c r="BZ1969" s="144">
        <v>9.6382211999999997E-8</v>
      </c>
      <c r="CA1969" s="144">
        <v>-2.1588112E-8</v>
      </c>
      <c r="CB1969" s="144">
        <v>-9.2854933000000002E-9</v>
      </c>
      <c r="CC1969" s="144">
        <v>-1.1019785E-8</v>
      </c>
      <c r="CD1969" s="144">
        <v>-6.3186348999999996E-10</v>
      </c>
      <c r="CE1969" s="144">
        <v>-1.9452006E-10</v>
      </c>
      <c r="CF1969" s="144">
        <v>8.3946679000000004E-8</v>
      </c>
      <c r="CG1969" s="144">
        <v>-2.9101964000000002E-6</v>
      </c>
      <c r="CH1969" s="144">
        <v>-7.7101329000000002E-9</v>
      </c>
      <c r="CI1969" s="136">
        <v>0</v>
      </c>
      <c r="CJ1969" s="225"/>
      <c r="CK1969" s="201"/>
      <c r="CL1969" s="110" t="s">
        <v>6847</v>
      </c>
      <c r="CM1969" s="110"/>
      <c r="CN1969" s="110"/>
    </row>
    <row r="1970" spans="1:92" ht="14.5" customHeight="1">
      <c r="A1970" s="74" t="s">
        <v>6848</v>
      </c>
      <c r="B1970" s="129" t="s">
        <v>6190</v>
      </c>
      <c r="C1970" s="130" t="str">
        <f t="shared" si="1004"/>
        <v>F.108.01.124</v>
      </c>
      <c r="D1970" s="131" t="s">
        <v>6804</v>
      </c>
      <c r="E1970" s="129" t="s">
        <v>2346</v>
      </c>
      <c r="F1970" s="132" t="s">
        <v>6850</v>
      </c>
      <c r="G1970" s="132">
        <v>-3.2790279956999998E-4</v>
      </c>
      <c r="H1970" s="348">
        <f t="shared" si="1005"/>
        <v>-3.2790279956999998E-4</v>
      </c>
      <c r="I1970" s="74"/>
      <c r="J1970" s="132">
        <v>2.7037226969999997E-4</v>
      </c>
      <c r="K1970" s="132">
        <v>4.0239225000000042E-5</v>
      </c>
      <c r="L1970" s="300">
        <v>-1.3956614426999998E-4</v>
      </c>
      <c r="M1970" s="132">
        <v>-4.9894814999999998E-4</v>
      </c>
      <c r="N1970" s="132">
        <v>-3.5417115999999998E-4</v>
      </c>
      <c r="O1970" s="132">
        <v>4.4682640000000002E-4</v>
      </c>
      <c r="P1970" s="132">
        <v>3.6421990999999999E-4</v>
      </c>
      <c r="Q1970" s="304">
        <v>-7.6733989000000004E-5</v>
      </c>
      <c r="R1970" s="304">
        <v>-9.1405485999999993E-6</v>
      </c>
      <c r="S1970" s="304">
        <v>-7.9731027E-6</v>
      </c>
      <c r="T1970" s="304">
        <v>-5.2416015000000002E-5</v>
      </c>
      <c r="U1970" s="304">
        <v>-1.8806015E-5</v>
      </c>
      <c r="V1970" s="132">
        <v>0</v>
      </c>
      <c r="W1970" s="132">
        <v>-1.2036237E-4</v>
      </c>
      <c r="X1970" s="304">
        <v>-3.9775926999999998E-7</v>
      </c>
      <c r="Y1970" s="132">
        <v>0</v>
      </c>
      <c r="Z1970" s="132">
        <v>0</v>
      </c>
      <c r="AA1970" s="74"/>
      <c r="AB1970" s="301">
        <v>-3.7514898496240597E-3</v>
      </c>
      <c r="AC1970" s="338">
        <f t="shared" si="1006"/>
        <v>-3.7514898496240597E-3</v>
      </c>
      <c r="AD1970" s="74"/>
      <c r="AE1970" s="136">
        <v>-1.4345937</v>
      </c>
      <c r="AF1970" s="136">
        <v>-1.4149582999999999</v>
      </c>
      <c r="AG1970" s="136">
        <v>-1.6318109000000001E-2</v>
      </c>
      <c r="AH1970" s="136">
        <v>0</v>
      </c>
      <c r="AI1970" s="136">
        <v>0</v>
      </c>
      <c r="AJ1970" s="136">
        <v>-1.6337497000000001E-4</v>
      </c>
      <c r="AK1970" s="136">
        <v>-3.1539983E-3</v>
      </c>
      <c r="AL1970" s="74"/>
      <c r="AM1970" s="133">
        <v>-2.1343201000000001E-4</v>
      </c>
      <c r="AN1970" s="340">
        <f t="shared" si="1002"/>
        <v>-2.1343201000000001E-4</v>
      </c>
      <c r="AP1970" s="133">
        <v>-1.39512E-4</v>
      </c>
      <c r="AQ1970" s="145">
        <v>-2.9462431999999999E-6</v>
      </c>
      <c r="AR1970" s="145">
        <v>-7.0973763999999996E-5</v>
      </c>
      <c r="AS1970" s="134">
        <v>-8.3640289447699998E-9</v>
      </c>
      <c r="AT1970" s="135">
        <v>-1.0895869450091001E-11</v>
      </c>
      <c r="AU1970" s="135">
        <v>-9.9403031692099995E-3</v>
      </c>
      <c r="AV1970" s="302">
        <v>-4.9384985000000002E-9</v>
      </c>
      <c r="AW1970" s="302">
        <v>-1.4954736000000001E-11</v>
      </c>
      <c r="AX1970" s="302">
        <v>-4.0623390999999998E-16</v>
      </c>
      <c r="AY1970" s="302">
        <v>-6.4125902000000004E-12</v>
      </c>
      <c r="AZ1970" s="302">
        <v>-8.3302657000000004E-13</v>
      </c>
      <c r="BA1970" s="302">
        <v>5.4155267999999999E-11</v>
      </c>
      <c r="BB1970" s="302">
        <v>-3.334709E-9</v>
      </c>
      <c r="BC1970" s="302">
        <v>7.4526966E-12</v>
      </c>
      <c r="BD1970" s="302">
        <v>-2.8683530000000001E-12</v>
      </c>
      <c r="BE1970" s="302">
        <v>-9.3513386999999997E-15</v>
      </c>
      <c r="BF1970" s="302">
        <v>-4.7967830999999997E-17</v>
      </c>
      <c r="BG1970" s="302">
        <v>-1.9816455999999999E-14</v>
      </c>
      <c r="BH1970" s="302">
        <v>-1.1448928E-15</v>
      </c>
      <c r="BI1970" s="302">
        <v>-8.6531085E-16</v>
      </c>
      <c r="BJ1970" s="302">
        <v>-9.9559765999999997E-11</v>
      </c>
      <c r="BK1970" s="302">
        <v>-3.8171330000000001E-11</v>
      </c>
      <c r="BL1970" s="302">
        <v>-4.9384485000000002E-13</v>
      </c>
      <c r="BM1970" s="302">
        <v>-8.8496921000000001E-7</v>
      </c>
      <c r="BN1970" s="303">
        <v>-9.9394181999999994E-3</v>
      </c>
      <c r="BO1970" s="303">
        <v>0</v>
      </c>
      <c r="BP1970" s="303">
        <v>0</v>
      </c>
      <c r="BQ1970" s="303">
        <v>0</v>
      </c>
      <c r="BR1970" s="74"/>
      <c r="BS1970" s="144">
        <v>-1.7521131E-6</v>
      </c>
      <c r="BT1970" s="144">
        <v>-1.2563207000000001E-9</v>
      </c>
      <c r="BU1970" s="144">
        <v>-1.0460149E-7</v>
      </c>
      <c r="BV1970" s="144">
        <v>-6.1714017000000001E-9</v>
      </c>
      <c r="BW1970" s="144">
        <v>-9.7095808000000003E-8</v>
      </c>
      <c r="BX1970" s="144">
        <v>3.6550688999999998E-8</v>
      </c>
      <c r="BY1970" s="144">
        <v>-1.1996335E-11</v>
      </c>
      <c r="BZ1970" s="144">
        <v>5.4843906999999998E-8</v>
      </c>
      <c r="CA1970" s="144">
        <v>-1.2265973E-8</v>
      </c>
      <c r="CB1970" s="144">
        <v>-5.2758485000000001E-9</v>
      </c>
      <c r="CC1970" s="144">
        <v>-6.2612411999999997E-9</v>
      </c>
      <c r="CD1970" s="144">
        <v>-3.5901335000000002E-10</v>
      </c>
      <c r="CE1970" s="144">
        <v>-1.1052276E-10</v>
      </c>
      <c r="CF1970" s="144">
        <v>4.7803328999999997E-8</v>
      </c>
      <c r="CG1970" s="144">
        <v>-1.6535207000000001E-6</v>
      </c>
      <c r="CH1970" s="144">
        <v>-4.3807573E-9</v>
      </c>
      <c r="CI1970" s="136">
        <v>0</v>
      </c>
      <c r="CJ1970" s="225"/>
      <c r="CK1970" s="201"/>
      <c r="CL1970" s="110" t="s">
        <v>6851</v>
      </c>
      <c r="CM1970" s="110"/>
      <c r="CN1970" s="110"/>
    </row>
    <row r="1971" spans="1:92" ht="14.5" customHeight="1">
      <c r="B1971" s="129" t="s">
        <v>6190</v>
      </c>
      <c r="C1971" s="127" t="s">
        <v>584</v>
      </c>
      <c r="D1971" s="127" t="s">
        <v>6852</v>
      </c>
      <c r="G1971" s="74"/>
      <c r="H1971" s="74"/>
      <c r="I1971" s="74"/>
      <c r="J1971" s="74"/>
      <c r="K1971" s="74"/>
      <c r="L1971" s="74"/>
      <c r="M1971" s="74"/>
      <c r="N1971" s="74"/>
      <c r="O1971" s="74"/>
      <c r="P1971" s="74"/>
      <c r="Q1971" s="74"/>
      <c r="R1971" s="74"/>
      <c r="S1971" s="74"/>
      <c r="T1971" s="74"/>
      <c r="U1971" s="74"/>
      <c r="V1971" s="74"/>
      <c r="W1971" s="74"/>
      <c r="X1971" s="74"/>
      <c r="Y1971" s="74"/>
      <c r="Z1971" s="74"/>
      <c r="AA1971" s="74"/>
      <c r="AB1971" s="74"/>
      <c r="AC1971" s="74"/>
      <c r="AD1971" s="74"/>
      <c r="AE1971" s="74"/>
      <c r="AF1971" s="74"/>
      <c r="AG1971" s="74"/>
      <c r="AH1971" s="74"/>
      <c r="AI1971" s="74"/>
      <c r="AJ1971" s="74"/>
      <c r="AK1971" s="74"/>
      <c r="AL1971" s="74"/>
      <c r="AM1971" s="74"/>
      <c r="AN1971" s="74"/>
      <c r="AP1971" s="74"/>
      <c r="AQ1971" s="74"/>
      <c r="AR1971" s="74"/>
      <c r="AS1971" s="74"/>
      <c r="AT1971" s="74"/>
      <c r="AU1971" s="74"/>
      <c r="AV1971" s="74"/>
      <c r="AW1971" s="74"/>
      <c r="AX1971" s="74"/>
      <c r="AY1971" s="74"/>
      <c r="AZ1971" s="74"/>
      <c r="BA1971" s="74"/>
      <c r="BB1971" s="74"/>
      <c r="BC1971" s="74"/>
      <c r="BD1971" s="74"/>
      <c r="BE1971" s="74"/>
      <c r="BF1971" s="74"/>
      <c r="BG1971" s="74"/>
      <c r="BH1971" s="74"/>
      <c r="BI1971" s="74"/>
      <c r="BJ1971" s="74"/>
      <c r="BK1971" s="74"/>
      <c r="BL1971" s="74"/>
      <c r="BM1971" s="74"/>
      <c r="BN1971" s="74"/>
      <c r="BO1971" s="74"/>
      <c r="BP1971" s="74"/>
      <c r="BQ1971" s="74"/>
      <c r="BR1971" s="74"/>
      <c r="BS1971" s="74"/>
      <c r="BT1971" s="74"/>
      <c r="BU1971" s="74"/>
      <c r="BV1971" s="74"/>
      <c r="BW1971" s="74"/>
      <c r="BX1971" s="74"/>
      <c r="BY1971" s="74"/>
      <c r="BZ1971" s="74"/>
      <c r="CA1971" s="74"/>
      <c r="CB1971" s="74"/>
      <c r="CC1971" s="74"/>
      <c r="CD1971" s="74"/>
      <c r="CE1971" s="74"/>
      <c r="CF1971" s="74"/>
      <c r="CG1971" s="74"/>
      <c r="CH1971" s="74"/>
      <c r="CI1971" s="74"/>
      <c r="CJ1971" s="187"/>
      <c r="CK1971" s="202"/>
      <c r="CL1971" s="110"/>
      <c r="CM1971" s="110"/>
      <c r="CN1971" s="110"/>
    </row>
    <row r="1972" spans="1:92" ht="14.5" customHeight="1">
      <c r="A1972" s="74" t="s">
        <v>6853</v>
      </c>
      <c r="B1972" s="129" t="s">
        <v>6190</v>
      </c>
      <c r="C1972" s="130" t="str">
        <f t="shared" ref="C1972:C1985" si="1007">MID(A1972,1,12)</f>
        <v>F.110.01.100</v>
      </c>
      <c r="D1972" s="131" t="s">
        <v>6855</v>
      </c>
      <c r="E1972" s="129" t="s">
        <v>957</v>
      </c>
      <c r="F1972" s="132" t="s">
        <v>6856</v>
      </c>
      <c r="G1972" s="132">
        <v>0</v>
      </c>
      <c r="H1972" s="348">
        <f t="shared" ref="H1972:H1985" si="1008">G1972</f>
        <v>0</v>
      </c>
      <c r="I1972" s="74"/>
      <c r="J1972" s="132">
        <v>0</v>
      </c>
      <c r="K1972" s="132">
        <v>0</v>
      </c>
      <c r="L1972" s="300">
        <v>0</v>
      </c>
      <c r="M1972" s="132">
        <v>0</v>
      </c>
      <c r="N1972" s="132">
        <v>0</v>
      </c>
      <c r="O1972" s="132">
        <v>0</v>
      </c>
      <c r="P1972" s="132">
        <v>0</v>
      </c>
      <c r="Q1972" s="132">
        <v>0</v>
      </c>
      <c r="R1972" s="132">
        <v>0</v>
      </c>
      <c r="S1972" s="132">
        <v>0</v>
      </c>
      <c r="T1972" s="132">
        <v>0</v>
      </c>
      <c r="U1972" s="132">
        <v>0</v>
      </c>
      <c r="V1972" s="132">
        <v>0</v>
      </c>
      <c r="W1972" s="132">
        <v>0</v>
      </c>
      <c r="X1972" s="132">
        <v>0</v>
      </c>
      <c r="Y1972" s="132">
        <v>0</v>
      </c>
      <c r="Z1972" s="132">
        <v>0</v>
      </c>
      <c r="AA1972" s="74"/>
      <c r="AB1972" s="301">
        <v>0</v>
      </c>
      <c r="AC1972" s="338">
        <f t="shared" ref="AC1972:AC1985" si="1009">AB1972</f>
        <v>0</v>
      </c>
      <c r="AD1972" s="74"/>
      <c r="AE1972" s="136">
        <v>0</v>
      </c>
      <c r="AF1972" s="136">
        <v>0</v>
      </c>
      <c r="AG1972" s="136">
        <v>0</v>
      </c>
      <c r="AH1972" s="136">
        <v>0</v>
      </c>
      <c r="AI1972" s="136">
        <v>0</v>
      </c>
      <c r="AJ1972" s="136">
        <v>0</v>
      </c>
      <c r="AK1972" s="136">
        <v>0</v>
      </c>
      <c r="AL1972" s="74"/>
      <c r="AM1972" s="133">
        <v>0</v>
      </c>
      <c r="AN1972" s="340">
        <f t="shared" si="1002"/>
        <v>0</v>
      </c>
      <c r="AP1972" s="133">
        <v>0</v>
      </c>
      <c r="AQ1972" s="133">
        <v>0</v>
      </c>
      <c r="AR1972" s="133">
        <v>0</v>
      </c>
      <c r="AS1972" s="134">
        <v>0</v>
      </c>
      <c r="AT1972" s="135">
        <v>0</v>
      </c>
      <c r="AU1972" s="135">
        <v>0</v>
      </c>
      <c r="AV1972" s="303">
        <v>0</v>
      </c>
      <c r="AW1972" s="303">
        <v>0</v>
      </c>
      <c r="AX1972" s="303">
        <v>0</v>
      </c>
      <c r="AY1972" s="303">
        <v>0</v>
      </c>
      <c r="AZ1972" s="303">
        <v>0</v>
      </c>
      <c r="BA1972" s="303">
        <v>0</v>
      </c>
      <c r="BB1972" s="303">
        <v>0</v>
      </c>
      <c r="BC1972" s="303">
        <v>0</v>
      </c>
      <c r="BD1972" s="303">
        <v>0</v>
      </c>
      <c r="BE1972" s="303">
        <v>0</v>
      </c>
      <c r="BF1972" s="303">
        <v>0</v>
      </c>
      <c r="BG1972" s="303">
        <v>0</v>
      </c>
      <c r="BH1972" s="303">
        <v>0</v>
      </c>
      <c r="BI1972" s="303">
        <v>0</v>
      </c>
      <c r="BJ1972" s="303">
        <v>0</v>
      </c>
      <c r="BK1972" s="303">
        <v>0</v>
      </c>
      <c r="BL1972" s="303">
        <v>0</v>
      </c>
      <c r="BM1972" s="303">
        <v>0</v>
      </c>
      <c r="BN1972" s="303">
        <v>0</v>
      </c>
      <c r="BO1972" s="303">
        <v>0</v>
      </c>
      <c r="BP1972" s="303">
        <v>0</v>
      </c>
      <c r="BQ1972" s="303">
        <v>0</v>
      </c>
      <c r="BR1972" s="74"/>
      <c r="BS1972" s="136">
        <v>0</v>
      </c>
      <c r="BT1972" s="136">
        <v>0</v>
      </c>
      <c r="BU1972" s="136">
        <v>0</v>
      </c>
      <c r="BV1972" s="136">
        <v>0</v>
      </c>
      <c r="BW1972" s="136">
        <v>0</v>
      </c>
      <c r="BX1972" s="136">
        <v>0</v>
      </c>
      <c r="BY1972" s="136">
        <v>0</v>
      </c>
      <c r="BZ1972" s="136">
        <v>0</v>
      </c>
      <c r="CA1972" s="136">
        <v>0</v>
      </c>
      <c r="CB1972" s="136">
        <v>0</v>
      </c>
      <c r="CC1972" s="136">
        <v>0</v>
      </c>
      <c r="CD1972" s="136">
        <v>0</v>
      </c>
      <c r="CE1972" s="136">
        <v>0</v>
      </c>
      <c r="CF1972" s="136">
        <v>0</v>
      </c>
      <c r="CG1972" s="136">
        <v>0</v>
      </c>
      <c r="CH1972" s="136">
        <v>0</v>
      </c>
      <c r="CI1972" s="136">
        <v>0</v>
      </c>
      <c r="CJ1972" s="225"/>
      <c r="CK1972" s="201"/>
      <c r="CL1972" s="110" t="s">
        <v>6857</v>
      </c>
      <c r="CN1972" s="110"/>
    </row>
    <row r="1973" spans="1:92" ht="14.5" customHeight="1">
      <c r="A1973" s="74" t="s">
        <v>6858</v>
      </c>
      <c r="B1973" s="129" t="s">
        <v>6190</v>
      </c>
      <c r="C1973" s="130" t="str">
        <f t="shared" si="1007"/>
        <v>F.110.01.101</v>
      </c>
      <c r="D1973" s="131" t="s">
        <v>6855</v>
      </c>
      <c r="E1973" s="129" t="s">
        <v>957</v>
      </c>
      <c r="F1973" s="132" t="s">
        <v>6859</v>
      </c>
      <c r="G1973" s="132">
        <v>-2.0391767999999999</v>
      </c>
      <c r="H1973" s="348">
        <f t="shared" si="1008"/>
        <v>-2.0391767999999999</v>
      </c>
      <c r="I1973" s="74"/>
      <c r="J1973" s="132">
        <v>-5.6865866000000001E-2</v>
      </c>
      <c r="K1973" s="132">
        <v>-0.25956913999999998</v>
      </c>
      <c r="L1973" s="132">
        <v>-0.93170847000000001</v>
      </c>
      <c r="M1973" s="132">
        <v>-0.79103330000000005</v>
      </c>
      <c r="N1973" s="132">
        <v>-0.21459043</v>
      </c>
      <c r="O1973" s="132">
        <v>-4.3168197999999998E-2</v>
      </c>
      <c r="P1973" s="132">
        <v>-3.6255075999999997E-2</v>
      </c>
      <c r="Q1973" s="132">
        <v>-4.1854602999999999E-3</v>
      </c>
      <c r="R1973" s="132">
        <v>-7.7192624999999999E-3</v>
      </c>
      <c r="S1973" s="132">
        <v>-8.7060664999999999E-3</v>
      </c>
      <c r="T1973" s="132">
        <v>-1.8105122999999999E-3</v>
      </c>
      <c r="U1973" s="132">
        <v>-0.78063883000000001</v>
      </c>
      <c r="V1973" s="132">
        <v>-3.5180026999999999E-4</v>
      </c>
      <c r="W1973" s="132">
        <v>-0.15071545</v>
      </c>
      <c r="X1973" s="304">
        <v>-3.3860089E-6</v>
      </c>
      <c r="Y1973" s="304">
        <v>1.0048971E-6</v>
      </c>
      <c r="Z1973" s="132">
        <v>0</v>
      </c>
      <c r="AA1973" s="74"/>
      <c r="AB1973" s="301">
        <v>-6.8475874436090223</v>
      </c>
      <c r="AC1973" s="338">
        <f t="shared" si="1009"/>
        <v>-6.8475874436090223</v>
      </c>
      <c r="AD1973" s="74"/>
      <c r="AE1973" s="136">
        <v>-121.81672</v>
      </c>
      <c r="AF1973" s="136">
        <v>-82.105220000000003</v>
      </c>
      <c r="AG1973" s="136">
        <v>-23.522096000000001</v>
      </c>
      <c r="AH1973" s="136">
        <v>0</v>
      </c>
      <c r="AI1973" s="136">
        <v>-2.0180201000000002</v>
      </c>
      <c r="AJ1973" s="136">
        <v>-8.8436020000000006</v>
      </c>
      <c r="AK1973" s="136">
        <v>-5.3277863999999999</v>
      </c>
      <c r="AL1973" s="74"/>
      <c r="AM1973" s="133">
        <v>-0.20001643</v>
      </c>
      <c r="AN1973" s="340">
        <f t="shared" si="1002"/>
        <v>-0.20001643</v>
      </c>
      <c r="AP1973" s="133">
        <v>-0.19074173</v>
      </c>
      <c r="AQ1973" s="133">
        <v>-6.9836858000000002E-3</v>
      </c>
      <c r="AR1973" s="133">
        <v>-2.2910179000000001E-3</v>
      </c>
      <c r="AS1973" s="134">
        <v>-1.1435355311565119E-5</v>
      </c>
      <c r="AT1973" s="135">
        <v>-2.5827240163204853E-8</v>
      </c>
      <c r="AU1973" s="135">
        <v>-0.32087084900000001</v>
      </c>
      <c r="AV1973" s="302">
        <v>-6.3591638999999999E-6</v>
      </c>
      <c r="AW1973" s="302">
        <v>-1.9187309000000001E-8</v>
      </c>
      <c r="AX1973" s="302">
        <v>-5.2421717E-13</v>
      </c>
      <c r="AY1973" s="302">
        <v>-6.8955425999999998E-12</v>
      </c>
      <c r="AZ1973" s="302">
        <v>-6.3999152000000001E-13</v>
      </c>
      <c r="BA1973" s="302">
        <v>-6.2065936000000001E-9</v>
      </c>
      <c r="BB1973" s="302">
        <v>-5.0347550999999998E-6</v>
      </c>
      <c r="BC1973" s="302">
        <v>-8.7999066000000002E-10</v>
      </c>
      <c r="BD1973" s="302">
        <v>-5.7471229000000004E-9</v>
      </c>
      <c r="BE1973" s="302">
        <v>-1.1638026E-14</v>
      </c>
      <c r="BF1973" s="302">
        <v>-2.6791677000000001E-16</v>
      </c>
      <c r="BG1973" s="302">
        <v>-5.7516426000000002E-12</v>
      </c>
      <c r="BH1973" s="302">
        <v>-5.5605975000000001E-14</v>
      </c>
      <c r="BI1973" s="302">
        <v>-2.7054587999999998E-13</v>
      </c>
      <c r="BJ1973" s="302">
        <v>-3.2546030999999999E-8</v>
      </c>
      <c r="BK1973" s="302">
        <v>-2.6985827E-9</v>
      </c>
      <c r="BL1973" s="302">
        <v>-6.3400981000000001E-12</v>
      </c>
      <c r="BM1973" s="303">
        <v>-3.4334029000000002E-2</v>
      </c>
      <c r="BN1973" s="303">
        <v>-0.28653682000000003</v>
      </c>
      <c r="BO1973" s="302">
        <v>2.2431268999999999E-11</v>
      </c>
      <c r="BP1973" s="302">
        <v>1.3640636E-13</v>
      </c>
      <c r="BQ1973" s="302">
        <v>6.1029216999999997E-18</v>
      </c>
      <c r="BR1973" s="74"/>
      <c r="BS1973" s="136">
        <v>-4.3880206E-4</v>
      </c>
      <c r="BT1973" s="144">
        <v>-4.1665697000000002E-5</v>
      </c>
      <c r="BU1973" s="136">
        <v>-1.9092891000000001E-4</v>
      </c>
      <c r="BV1973" s="144">
        <v>-2.4419280999999999E-7</v>
      </c>
      <c r="BW1973" s="144">
        <v>-3.5662260000000003E-5</v>
      </c>
      <c r="BX1973" s="144">
        <v>-4.0178152999999999E-6</v>
      </c>
      <c r="BY1973" s="144">
        <v>-1.5128429999999999E-10</v>
      </c>
      <c r="BZ1973" s="144">
        <v>-6.0995488999999997E-6</v>
      </c>
      <c r="CA1973" s="144">
        <v>-1.1926143E-5</v>
      </c>
      <c r="CB1973" s="144">
        <v>-6.6325632000000002E-6</v>
      </c>
      <c r="CC1973" s="144">
        <v>-4.7975305000000002E-9</v>
      </c>
      <c r="CD1973" s="144">
        <v>-4.1633996999999998E-9</v>
      </c>
      <c r="CE1973" s="144">
        <v>-8.4795042000000001E-11</v>
      </c>
      <c r="CF1973" s="144">
        <v>-1.0339270000000001E-5</v>
      </c>
      <c r="CG1973" s="136">
        <v>-1.282446E-4</v>
      </c>
      <c r="CH1973" s="144">
        <v>-3.0350853999999999E-6</v>
      </c>
      <c r="CI1973" s="144">
        <v>3.2201719999999999E-9</v>
      </c>
      <c r="CJ1973" s="225"/>
      <c r="CK1973" s="201"/>
      <c r="CL1973" s="110" t="s">
        <v>6857</v>
      </c>
      <c r="CM1973" s="110"/>
    </row>
    <row r="1974" spans="1:92" ht="14.5" customHeight="1">
      <c r="A1974" s="74" t="s">
        <v>6860</v>
      </c>
      <c r="B1974" s="129" t="s">
        <v>6190</v>
      </c>
      <c r="C1974" s="130" t="str">
        <f t="shared" si="1007"/>
        <v>F.110.01.102</v>
      </c>
      <c r="D1974" s="131" t="s">
        <v>6855</v>
      </c>
      <c r="E1974" s="129" t="s">
        <v>957</v>
      </c>
      <c r="F1974" s="132" t="s">
        <v>6861</v>
      </c>
      <c r="G1974" s="132">
        <v>-2.3840829090984403</v>
      </c>
      <c r="H1974" s="348">
        <f t="shared" si="1008"/>
        <v>-2.3840829090984403</v>
      </c>
      <c r="I1974" s="74"/>
      <c r="J1974" s="132">
        <v>-4.223115761E-2</v>
      </c>
      <c r="K1974" s="132">
        <v>-0.134923829</v>
      </c>
      <c r="L1974" s="300">
        <v>-2.0042169324884402</v>
      </c>
      <c r="M1974" s="132">
        <v>-0.20271099000000001</v>
      </c>
      <c r="N1974" s="132">
        <v>-7.9659700999999999E-2</v>
      </c>
      <c r="O1974" s="132">
        <v>-4.4984051999999997E-2</v>
      </c>
      <c r="P1974" s="132">
        <v>-3.7626240999999998E-2</v>
      </c>
      <c r="Q1974" s="132">
        <v>-1.5759298999999999E-4</v>
      </c>
      <c r="R1974" s="304">
        <v>-5.0690119999999999E-5</v>
      </c>
      <c r="S1974" s="132">
        <v>-4.3966335000000002E-3</v>
      </c>
      <c r="T1974" s="132">
        <v>-1.0280076000000001E-2</v>
      </c>
      <c r="U1974" s="132">
        <v>-1.9117489000000001</v>
      </c>
      <c r="V1974" s="132">
        <v>1.1021016000000001E-3</v>
      </c>
      <c r="W1974" s="132">
        <v>-9.3572531E-2</v>
      </c>
      <c r="X1974" s="304">
        <v>1.8021704000000001E-6</v>
      </c>
      <c r="Y1974" s="304">
        <v>5.9474116000000002E-7</v>
      </c>
      <c r="Z1974" s="132">
        <v>0</v>
      </c>
      <c r="AA1974" s="74"/>
      <c r="AB1974" s="301">
        <v>-1.5241427819548872</v>
      </c>
      <c r="AC1974" s="338">
        <f t="shared" si="1009"/>
        <v>-1.5241427819548872</v>
      </c>
      <c r="AD1974" s="74"/>
      <c r="AE1974" s="136">
        <v>-36.282992999999998</v>
      </c>
      <c r="AF1974" s="136">
        <v>-16.191794999999999</v>
      </c>
      <c r="AG1974" s="136">
        <v>-12.686228</v>
      </c>
      <c r="AH1974" s="136">
        <v>0</v>
      </c>
      <c r="AI1974" s="136">
        <v>4.3757969000000001E-2</v>
      </c>
      <c r="AJ1974" s="136">
        <v>-7.2849433000000001</v>
      </c>
      <c r="AK1974" s="136">
        <v>-0.16378428</v>
      </c>
      <c r="AL1974" s="74"/>
      <c r="AM1974" s="133">
        <v>-5.9060993999999999E-2</v>
      </c>
      <c r="AN1974" s="340">
        <f t="shared" si="1002"/>
        <v>-5.9060993999999999E-2</v>
      </c>
      <c r="AP1974" s="133">
        <v>-5.5504398000000003E-2</v>
      </c>
      <c r="AQ1974" s="133">
        <v>-2.0437564E-3</v>
      </c>
      <c r="AR1974" s="133">
        <v>-1.5128400999999999E-3</v>
      </c>
      <c r="AS1974" s="134">
        <v>-3.3276017690052E-6</v>
      </c>
      <c r="AT1974" s="135">
        <v>-7.558270666202746E-9</v>
      </c>
      <c r="AU1974" s="135">
        <v>-0.21188236999999999</v>
      </c>
      <c r="AV1974" s="302">
        <v>-1.4488087E-6</v>
      </c>
      <c r="AW1974" s="302">
        <v>-4.3725806E-9</v>
      </c>
      <c r="AX1974" s="302">
        <v>-1.1941173E-13</v>
      </c>
      <c r="AY1974" s="302">
        <v>-3.637292E-10</v>
      </c>
      <c r="AZ1974" s="302">
        <v>-4.0723931999999996E-12</v>
      </c>
      <c r="BA1974" s="302">
        <v>-5.5945884000000001E-9</v>
      </c>
      <c r="BB1974" s="302">
        <v>-1.8691185E-6</v>
      </c>
      <c r="BC1974" s="302">
        <v>-7.9999211000000004E-10</v>
      </c>
      <c r="BD1974" s="302">
        <v>-2.3394337E-9</v>
      </c>
      <c r="BE1974" s="302">
        <v>-2.5427619999999999E-11</v>
      </c>
      <c r="BF1974" s="302">
        <v>-2.9787556000000003E-14</v>
      </c>
      <c r="BG1974" s="302">
        <v>-2.3948851999999998E-11</v>
      </c>
      <c r="BH1974" s="302">
        <v>-5.3159585999999999E-13</v>
      </c>
      <c r="BI1974" s="302">
        <v>-6.3712545999999997E-14</v>
      </c>
      <c r="BJ1974" s="302">
        <v>-6.3086448000000003E-10</v>
      </c>
      <c r="BK1974" s="302">
        <v>-3.0928454999999999E-9</v>
      </c>
      <c r="BL1974" s="302">
        <v>3.7865995999999998E-12</v>
      </c>
      <c r="BM1974" s="303">
        <v>-0.10445429000000001</v>
      </c>
      <c r="BN1974" s="303">
        <v>-0.10742808</v>
      </c>
      <c r="BO1974" s="302">
        <v>1.1530967999999999E-11</v>
      </c>
      <c r="BP1974" s="302">
        <v>7.0120751999999999E-14</v>
      </c>
      <c r="BQ1974" s="302">
        <v>3.1372544000000001E-18</v>
      </c>
      <c r="BR1974" s="74"/>
      <c r="BS1974" s="136">
        <v>-8.7156524000000005E-4</v>
      </c>
      <c r="BT1974" s="144">
        <v>-1.6629599000000001E-5</v>
      </c>
      <c r="BU1974" s="144">
        <v>-4.2497143999999997E-5</v>
      </c>
      <c r="BV1974" s="144">
        <v>-1.2043289000000001E-6</v>
      </c>
      <c r="BW1974" s="144">
        <v>-1.1174842E-5</v>
      </c>
      <c r="BX1974" s="144">
        <v>-3.6206274E-6</v>
      </c>
      <c r="BY1974" s="144">
        <v>-2.6313972999999999E-7</v>
      </c>
      <c r="BZ1974" s="144">
        <v>-5.4255945000000002E-6</v>
      </c>
      <c r="CA1974" s="144">
        <v>-6.8022571999999996E-8</v>
      </c>
      <c r="CB1974" s="144">
        <v>-2.9092780000000001E-6</v>
      </c>
      <c r="CC1974" s="144">
        <v>-3.0613328000000003E-8</v>
      </c>
      <c r="CD1974" s="144">
        <v>2.2856096999999998E-9</v>
      </c>
      <c r="CE1974" s="144">
        <v>-5.4325016999999999E-10</v>
      </c>
      <c r="CF1974" s="144">
        <v>-8.4183682999999995E-6</v>
      </c>
      <c r="CG1974" s="144">
        <v>-3.5381540000000003E-5</v>
      </c>
      <c r="CH1974" s="136">
        <v>-7.4394553999999999E-4</v>
      </c>
      <c r="CI1974" s="144">
        <v>1.6553545000000001E-9</v>
      </c>
      <c r="CJ1974" s="225"/>
      <c r="CK1974" s="201"/>
      <c r="CL1974" s="110" t="s">
        <v>6857</v>
      </c>
      <c r="CM1974" s="208" t="s">
        <v>6862</v>
      </c>
      <c r="CN1974" s="110"/>
    </row>
    <row r="1975" spans="1:92" ht="14.5" customHeight="1">
      <c r="A1975" s="74" t="s">
        <v>6863</v>
      </c>
      <c r="B1975" s="129" t="s">
        <v>6190</v>
      </c>
      <c r="C1975" s="130" t="str">
        <f t="shared" si="1007"/>
        <v>F.110.01.103</v>
      </c>
      <c r="D1975" s="131" t="s">
        <v>6855</v>
      </c>
      <c r="E1975" s="129" t="s">
        <v>957</v>
      </c>
      <c r="F1975" s="132" t="s">
        <v>6864</v>
      </c>
      <c r="G1975" s="132">
        <v>-26571.642965545499</v>
      </c>
      <c r="H1975" s="348">
        <f t="shared" si="1008"/>
        <v>-26571.642965545499</v>
      </c>
      <c r="I1975" s="74"/>
      <c r="J1975" s="132">
        <v>-696.92343789999995</v>
      </c>
      <c r="K1975" s="132">
        <v>-2146.3732600000003</v>
      </c>
      <c r="L1975" s="300">
        <v>-21903.3251676455</v>
      </c>
      <c r="M1975" s="132">
        <v>-1825.0210999999999</v>
      </c>
      <c r="N1975" s="132">
        <v>-1500.0055</v>
      </c>
      <c r="O1975" s="132">
        <v>-156.26553999999999</v>
      </c>
      <c r="P1975" s="132">
        <v>-2.974831</v>
      </c>
      <c r="Q1975" s="132">
        <v>1.5744530999999999</v>
      </c>
      <c r="R1975" s="132">
        <v>-207.00191000000001</v>
      </c>
      <c r="S1975" s="132">
        <v>-488.52114999999998</v>
      </c>
      <c r="T1975" s="132">
        <v>-490.10221999999999</v>
      </c>
      <c r="U1975" s="132">
        <v>-21745.264999999999</v>
      </c>
      <c r="V1975" s="132">
        <v>0</v>
      </c>
      <c r="W1975" s="132">
        <v>-158.06182000000001</v>
      </c>
      <c r="X1975" s="132">
        <v>1.6523544999999999E-3</v>
      </c>
      <c r="Y1975" s="132">
        <v>0</v>
      </c>
      <c r="Z1975" s="132">
        <v>0</v>
      </c>
      <c r="AA1975" s="74"/>
      <c r="AB1975" s="301">
        <v>-13721.963157894736</v>
      </c>
      <c r="AC1975" s="338">
        <f t="shared" si="1009"/>
        <v>-13721.963157894736</v>
      </c>
      <c r="AD1975" s="74"/>
      <c r="AE1975" s="136">
        <v>-212303.16</v>
      </c>
      <c r="AF1975" s="136">
        <v>-184840.38</v>
      </c>
      <c r="AG1975" s="136">
        <v>-21429.205000000002</v>
      </c>
      <c r="AH1975" s="136">
        <v>0</v>
      </c>
      <c r="AI1975" s="136">
        <v>-6046.1351999999997</v>
      </c>
      <c r="AJ1975" s="136">
        <v>0.59400984000000001</v>
      </c>
      <c r="AK1975" s="136">
        <v>11.973998999999999</v>
      </c>
      <c r="AL1975" s="74"/>
      <c r="AM1975" s="133">
        <v>-1080.3017</v>
      </c>
      <c r="AN1975" s="340">
        <f t="shared" si="1002"/>
        <v>-1080.3017</v>
      </c>
      <c r="AP1975" s="133">
        <v>-1043.1776</v>
      </c>
      <c r="AQ1975" s="133">
        <v>-19.712385000000001</v>
      </c>
      <c r="AR1975" s="133">
        <v>-17.411715999999998</v>
      </c>
      <c r="AS1975" s="134">
        <v>-6.2540623117861099E-2</v>
      </c>
      <c r="AT1975" s="135">
        <v>-7.2900833484099985E-5</v>
      </c>
      <c r="AU1975" s="135">
        <v>-2438.6157699999999</v>
      </c>
      <c r="AV1975" s="303">
        <v>-1.2728275000000001E-2</v>
      </c>
      <c r="AW1975" s="302">
        <v>-3.8404074999999999E-5</v>
      </c>
      <c r="AX1975" s="302">
        <v>-1.0492631999999999E-9</v>
      </c>
      <c r="AY1975" s="302">
        <v>4.6353455000000001E-8</v>
      </c>
      <c r="AZ1975" s="302">
        <v>2.8768638999999999E-9</v>
      </c>
      <c r="BA1975" s="302">
        <v>-4.4112818E-7</v>
      </c>
      <c r="BB1975" s="303">
        <v>-2.7163092999999999E-2</v>
      </c>
      <c r="BC1975" s="302">
        <v>-1.6477056999999999E-7</v>
      </c>
      <c r="BD1975" s="302">
        <v>-3.1669021000000002E-5</v>
      </c>
      <c r="BE1975" s="302">
        <v>-5.4659259E-8</v>
      </c>
      <c r="BF1975" s="302">
        <v>-1.0059453E-9</v>
      </c>
      <c r="BG1975" s="302">
        <v>-3.1902760999999998E-7</v>
      </c>
      <c r="BH1975" s="302">
        <v>-1.88966E-6</v>
      </c>
      <c r="BI1975" s="302">
        <v>-3.9973680999999997E-7</v>
      </c>
      <c r="BJ1975" s="303">
        <v>-1.4056622E-4</v>
      </c>
      <c r="BK1975" s="303">
        <v>-2.2508297E-2</v>
      </c>
      <c r="BL1975" s="302">
        <v>2.1719734000000002E-9</v>
      </c>
      <c r="BM1975" s="303">
        <v>-690.39586999999995</v>
      </c>
      <c r="BN1975" s="303">
        <v>-1748.2199000000001</v>
      </c>
      <c r="BO1975" s="303">
        <v>0</v>
      </c>
      <c r="BP1975" s="303">
        <v>0</v>
      </c>
      <c r="BQ1975" s="303">
        <v>0</v>
      </c>
      <c r="BR1975" s="74"/>
      <c r="BS1975" s="136">
        <v>-51.078135000000003</v>
      </c>
      <c r="BT1975" s="136">
        <v>-0.2180917</v>
      </c>
      <c r="BU1975" s="136">
        <v>-0.38260474</v>
      </c>
      <c r="BV1975" s="136">
        <v>-5.7408887999999998E-2</v>
      </c>
      <c r="BW1975" s="136">
        <v>-0.17859939</v>
      </c>
      <c r="BX1975" s="136">
        <v>-2.5389697000000001E-3</v>
      </c>
      <c r="BY1975" s="136">
        <v>-1.4208211000000001E-3</v>
      </c>
      <c r="BZ1975" s="136">
        <v>7.3178583000000003E-4</v>
      </c>
      <c r="CA1975" s="136">
        <v>-0.27778198999999998</v>
      </c>
      <c r="CB1975" s="136">
        <v>-0.32325728999999997</v>
      </c>
      <c r="CC1975" s="144">
        <v>2.1461E-5</v>
      </c>
      <c r="CD1975" s="144">
        <v>1.5780801E-6</v>
      </c>
      <c r="CE1975" s="144">
        <v>3.6366515000000001E-7</v>
      </c>
      <c r="CF1975" s="136">
        <v>-2.0282805000000001E-2</v>
      </c>
      <c r="CG1975" s="136">
        <v>-0.25083190999999999</v>
      </c>
      <c r="CH1975" s="136">
        <v>-49.366072000000003</v>
      </c>
      <c r="CI1975" s="136">
        <v>0</v>
      </c>
      <c r="CJ1975" s="225"/>
      <c r="CK1975" s="201"/>
      <c r="CL1975" s="110" t="s">
        <v>6857</v>
      </c>
      <c r="CM1975" s="209" t="s">
        <v>6865</v>
      </c>
      <c r="CN1975" s="110"/>
    </row>
    <row r="1976" spans="1:92" ht="14.5" customHeight="1">
      <c r="A1976" s="74" t="s">
        <v>6866</v>
      </c>
      <c r="B1976" s="129" t="s">
        <v>6190</v>
      </c>
      <c r="C1976" s="130" t="str">
        <f t="shared" si="1007"/>
        <v>F.110.01.104</v>
      </c>
      <c r="D1976" s="131" t="s">
        <v>6855</v>
      </c>
      <c r="E1976" s="129" t="s">
        <v>957</v>
      </c>
      <c r="F1976" s="132" t="s">
        <v>6867</v>
      </c>
      <c r="G1976" s="132">
        <v>-0.56156901767010992</v>
      </c>
      <c r="H1976" s="348">
        <f t="shared" si="1008"/>
        <v>-0.56156901767010992</v>
      </c>
      <c r="I1976" s="74"/>
      <c r="J1976" s="132">
        <v>-1.36141458E-2</v>
      </c>
      <c r="K1976" s="132">
        <v>-8.9925953699999991E-2</v>
      </c>
      <c r="L1976" s="300">
        <v>-0.41535194117010998</v>
      </c>
      <c r="M1976" s="132">
        <v>-4.2676976999999998E-2</v>
      </c>
      <c r="N1976" s="132">
        <v>-8.2092848999999996E-2</v>
      </c>
      <c r="O1976" s="132">
        <v>-4.3451992000000002E-3</v>
      </c>
      <c r="P1976" s="132">
        <v>-3.6015345000000002E-3</v>
      </c>
      <c r="Q1976" s="132">
        <v>-4.0207964000000002E-3</v>
      </c>
      <c r="R1976" s="132">
        <v>-1.0472029999999999E-4</v>
      </c>
      <c r="S1976" s="132">
        <v>-5.8870946E-3</v>
      </c>
      <c r="T1976" s="132">
        <v>-3.4879055000000001E-3</v>
      </c>
      <c r="U1976" s="132">
        <v>-0.40615307</v>
      </c>
      <c r="V1976" s="132">
        <v>-1.7641148000000001E-3</v>
      </c>
      <c r="W1976" s="132">
        <v>-7.4395559000000003E-3</v>
      </c>
      <c r="X1976" s="304">
        <v>4.4689713000000004E-6</v>
      </c>
      <c r="Y1976" s="304">
        <v>3.3055858999999998E-7</v>
      </c>
      <c r="Z1976" s="132">
        <v>0</v>
      </c>
      <c r="AA1976" s="74"/>
      <c r="AB1976" s="301">
        <v>-0.32087952631578942</v>
      </c>
      <c r="AC1976" s="338">
        <f t="shared" si="1009"/>
        <v>-0.32087952631578942</v>
      </c>
      <c r="AD1976" s="74"/>
      <c r="AE1976" s="136">
        <v>-5.2246873000000003</v>
      </c>
      <c r="AF1976" s="136">
        <v>-3.9520487000000002</v>
      </c>
      <c r="AG1976" s="136">
        <v>-1.0086165</v>
      </c>
      <c r="AH1976" s="136">
        <v>0</v>
      </c>
      <c r="AI1976" s="144">
        <v>-5.2328879999999998E-5</v>
      </c>
      <c r="AJ1976" s="136">
        <v>-5.1922598999999995E-4</v>
      </c>
      <c r="AK1976" s="136">
        <v>-0.26345056</v>
      </c>
      <c r="AL1976" s="74"/>
      <c r="AM1976" s="133">
        <v>-3.3609435999999999E-2</v>
      </c>
      <c r="AN1976" s="340">
        <f t="shared" si="1002"/>
        <v>-3.3609435999999999E-2</v>
      </c>
      <c r="AP1976" s="133">
        <v>-3.2607495E-2</v>
      </c>
      <c r="AQ1976" s="133">
        <v>-7.5394877000000001E-4</v>
      </c>
      <c r="AR1976" s="133">
        <v>-2.4799231E-4</v>
      </c>
      <c r="AS1976" s="134">
        <v>-1.9548857664276999E-6</v>
      </c>
      <c r="AT1976" s="135">
        <v>-2.7882720303846068E-9</v>
      </c>
      <c r="AU1976" s="135">
        <v>-3.4732816999999999E-2</v>
      </c>
      <c r="AV1976" s="302">
        <v>-3.0026751E-7</v>
      </c>
      <c r="AW1976" s="302">
        <v>-9.0605616999999997E-10</v>
      </c>
      <c r="AX1976" s="302">
        <v>-2.4751045E-14</v>
      </c>
      <c r="AY1976" s="302">
        <v>-5.5827668000000001E-11</v>
      </c>
      <c r="AZ1976" s="302">
        <v>-1.4528875000000001E-10</v>
      </c>
      <c r="BA1976" s="302">
        <v>-5.3552764999999999E-10</v>
      </c>
      <c r="BB1976" s="302">
        <v>-1.5429624000000001E-6</v>
      </c>
      <c r="BC1976" s="302">
        <v>-7.6244078000000002E-11</v>
      </c>
      <c r="BD1976" s="302">
        <v>-1.7816495E-9</v>
      </c>
      <c r="BE1976" s="302">
        <v>-5.6224873999999995E-13</v>
      </c>
      <c r="BF1976" s="302">
        <v>-2.1036793E-15</v>
      </c>
      <c r="BG1976" s="302">
        <v>-2.9301508000000003E-11</v>
      </c>
      <c r="BH1976" s="302">
        <v>-1.2905050999999999E-12</v>
      </c>
      <c r="BI1976" s="302">
        <v>-4.2045664999999999E-13</v>
      </c>
      <c r="BJ1976" s="302">
        <v>-2.4314512999999999E-9</v>
      </c>
      <c r="BK1976" s="302">
        <v>-1.0849417E-7</v>
      </c>
      <c r="BL1976" s="302">
        <v>7.2403158000000004E-12</v>
      </c>
      <c r="BM1976" s="303">
        <v>-2.3372873999999998E-2</v>
      </c>
      <c r="BN1976" s="303">
        <v>-1.1359943000000001E-2</v>
      </c>
      <c r="BO1976" s="302">
        <v>6.4089403000000001E-12</v>
      </c>
      <c r="BP1976" s="302">
        <v>3.8973285999999999E-14</v>
      </c>
      <c r="BQ1976" s="302">
        <v>1.7436937E-18</v>
      </c>
      <c r="BR1976" s="74"/>
      <c r="BS1976" s="136">
        <v>-1.4286526999999999E-3</v>
      </c>
      <c r="BT1976" s="144">
        <v>-1.2458759E-5</v>
      </c>
      <c r="BU1976" s="144">
        <v>-8.9469726000000006E-6</v>
      </c>
      <c r="BV1976" s="144">
        <v>-4.1042091999999999E-7</v>
      </c>
      <c r="BW1976" s="144">
        <v>-1.3641968999999999E-5</v>
      </c>
      <c r="BX1976" s="144">
        <v>-3.4857524000000001E-7</v>
      </c>
      <c r="BY1976" s="144">
        <v>-1.5275611E-9</v>
      </c>
      <c r="BZ1976" s="144">
        <v>-5.2535515000000002E-7</v>
      </c>
      <c r="CA1976" s="144">
        <v>-1.4052727E-7</v>
      </c>
      <c r="CB1976" s="144">
        <v>-3.8955246999999996E-6</v>
      </c>
      <c r="CC1976" s="144">
        <v>-4.0596918000000002E-7</v>
      </c>
      <c r="CD1976" s="144">
        <v>4.7722236999999998E-9</v>
      </c>
      <c r="CE1976" s="144">
        <v>-2.7037284E-8</v>
      </c>
      <c r="CF1976" s="144">
        <v>-1.4937026000000001E-6</v>
      </c>
      <c r="CG1976" s="144">
        <v>-6.09231E-6</v>
      </c>
      <c r="CH1976" s="136">
        <v>-1.3802698E-3</v>
      </c>
      <c r="CI1976" s="144">
        <v>9.2005007000000005E-10</v>
      </c>
      <c r="CJ1976" s="225"/>
      <c r="CK1976" s="201"/>
      <c r="CL1976" s="110" t="s">
        <v>6857</v>
      </c>
      <c r="CM1976" s="254" t="s">
        <v>6868</v>
      </c>
      <c r="CN1976" s="110"/>
    </row>
    <row r="1977" spans="1:92" ht="14.5" customHeight="1">
      <c r="A1977" s="74" t="s">
        <v>6869</v>
      </c>
      <c r="B1977" s="129" t="s">
        <v>6190</v>
      </c>
      <c r="C1977" s="130" t="str">
        <f t="shared" si="1007"/>
        <v>F.110.01.105</v>
      </c>
      <c r="D1977" s="131" t="s">
        <v>6855</v>
      </c>
      <c r="E1977" s="129" t="s">
        <v>957</v>
      </c>
      <c r="F1977" s="132" t="s">
        <v>6870</v>
      </c>
      <c r="G1977" s="132">
        <v>-3.6172964297311001</v>
      </c>
      <c r="H1977" s="348">
        <f t="shared" si="1008"/>
        <v>-3.6172964297311001</v>
      </c>
      <c r="I1977" s="74"/>
      <c r="J1977" s="132">
        <v>-0.1357664039</v>
      </c>
      <c r="K1977" s="132">
        <v>-0.226086751</v>
      </c>
      <c r="L1977" s="300">
        <v>-0.1450965748311</v>
      </c>
      <c r="M1977" s="132">
        <v>-3.1103467</v>
      </c>
      <c r="N1977" s="132">
        <v>-8.1166462999999994E-2</v>
      </c>
      <c r="O1977" s="132">
        <v>-0.13293569</v>
      </c>
      <c r="P1977" s="132">
        <v>-0.11431738</v>
      </c>
      <c r="Q1977" s="132">
        <v>-1.7597213E-2</v>
      </c>
      <c r="R1977" s="132">
        <v>-2.0988886999999999E-3</v>
      </c>
      <c r="S1977" s="132">
        <v>-1.7529221999999999E-3</v>
      </c>
      <c r="T1977" s="132">
        <v>-1.1984598000000001E-2</v>
      </c>
      <c r="U1977" s="132">
        <v>-0.12127514</v>
      </c>
      <c r="V1977" s="132">
        <v>3.9049678999999999E-3</v>
      </c>
      <c r="W1977" s="132">
        <v>-2.7650358E-2</v>
      </c>
      <c r="X1977" s="304">
        <v>-7.7234742000000003E-5</v>
      </c>
      <c r="Y1977" s="304">
        <v>1.1900109E-6</v>
      </c>
      <c r="Z1977" s="132">
        <v>0</v>
      </c>
      <c r="AA1977" s="74"/>
      <c r="AB1977" s="301">
        <v>-23.386065413533835</v>
      </c>
      <c r="AC1977" s="338">
        <f t="shared" si="1009"/>
        <v>-23.386065413533835</v>
      </c>
      <c r="AD1977" s="74"/>
      <c r="AE1977" s="136">
        <v>-329.38429000000002</v>
      </c>
      <c r="AF1977" s="136">
        <v>-324.87425999999999</v>
      </c>
      <c r="AG1977" s="136">
        <v>-3.7486929</v>
      </c>
      <c r="AH1977" s="136">
        <v>0</v>
      </c>
      <c r="AI1977" s="136">
        <v>3.9010876000000001E-4</v>
      </c>
      <c r="AJ1977" s="136">
        <v>-3.7146928000000003E-2</v>
      </c>
      <c r="AK1977" s="136">
        <v>-0.72458102000000002</v>
      </c>
      <c r="AL1977" s="74"/>
      <c r="AM1977" s="133">
        <v>-0.45544464000000001</v>
      </c>
      <c r="AN1977" s="340">
        <f t="shared" si="1002"/>
        <v>-0.45544464000000001</v>
      </c>
      <c r="AP1977" s="133">
        <v>-0.41846071000000001</v>
      </c>
      <c r="AQ1977" s="133">
        <v>-1.9519022E-2</v>
      </c>
      <c r="AR1977" s="133">
        <v>-1.7464903E-2</v>
      </c>
      <c r="AS1977" s="134">
        <v>-2.5087572557505001E-5</v>
      </c>
      <c r="AT1977" s="135">
        <v>-7.2185733715077714E-8</v>
      </c>
      <c r="AU1977" s="135">
        <v>-2.44606491</v>
      </c>
      <c r="AV1977" s="302">
        <v>-2.2037091000000002E-5</v>
      </c>
      <c r="AW1977" s="302">
        <v>-6.6503654E-8</v>
      </c>
      <c r="AX1977" s="302">
        <v>-1.8164346E-12</v>
      </c>
      <c r="AY1977" s="302">
        <v>-1.4711691999999999E-9</v>
      </c>
      <c r="AZ1977" s="302">
        <v>-1.9147728999999999E-10</v>
      </c>
      <c r="BA1977" s="302">
        <v>-1.6998542999999999E-8</v>
      </c>
      <c r="BB1977" s="302">
        <v>-3.0010101999999999E-6</v>
      </c>
      <c r="BC1977" s="302">
        <v>-2.4611115000000001E-9</v>
      </c>
      <c r="BD1977" s="302">
        <v>-3.1221748000000001E-9</v>
      </c>
      <c r="BE1977" s="302">
        <v>-2.1271038999999999E-12</v>
      </c>
      <c r="BF1977" s="302">
        <v>-1.0277195E-14</v>
      </c>
      <c r="BG1977" s="302">
        <v>-4.5289768000000001E-12</v>
      </c>
      <c r="BH1977" s="302">
        <v>-2.6199293999999998E-13</v>
      </c>
      <c r="BI1977" s="302">
        <v>-1.9658574999999999E-13</v>
      </c>
      <c r="BJ1977" s="302">
        <v>-2.2881814E-8</v>
      </c>
      <c r="BK1977" s="302">
        <v>-7.9514261999999997E-9</v>
      </c>
      <c r="BL1977" s="302">
        <v>-8.9992354000000006E-11</v>
      </c>
      <c r="BM1977" s="303">
        <v>-0.16489661</v>
      </c>
      <c r="BN1977" s="303">
        <v>-2.2811683</v>
      </c>
      <c r="BO1977" s="302">
        <v>2.3072184999999999E-11</v>
      </c>
      <c r="BP1977" s="302">
        <v>1.4030383E-13</v>
      </c>
      <c r="BQ1977" s="302">
        <v>6.2772971999999997E-18</v>
      </c>
      <c r="BR1977" s="74"/>
      <c r="BS1977" s="136">
        <v>-1.1504775E-3</v>
      </c>
      <c r="BT1977" s="144">
        <v>-2.696223E-5</v>
      </c>
      <c r="BU1977" s="136">
        <v>-6.5206555000000004E-4</v>
      </c>
      <c r="BV1977" s="144">
        <v>-1.4110896000000001E-6</v>
      </c>
      <c r="BW1977" s="144">
        <v>-3.0059977000000001E-5</v>
      </c>
      <c r="BX1977" s="144">
        <v>-1.0659976000000001E-5</v>
      </c>
      <c r="BY1977" s="144">
        <v>-2.3034637000000002E-9</v>
      </c>
      <c r="BZ1977" s="144">
        <v>-1.6321324000000001E-5</v>
      </c>
      <c r="CA1977" s="144">
        <v>-2.8165608E-6</v>
      </c>
      <c r="CB1977" s="144">
        <v>-1.1599187999999999E-6</v>
      </c>
      <c r="CC1977" s="144">
        <v>-1.4392086999999999E-6</v>
      </c>
      <c r="CD1977" s="144">
        <v>-6.7191002999999994E-8</v>
      </c>
      <c r="CE1977" s="144">
        <v>-2.5404055999999998E-8</v>
      </c>
      <c r="CF1977" s="144">
        <v>-2.6857114999999998E-5</v>
      </c>
      <c r="CG1977" s="136">
        <v>-3.7962956000000002E-4</v>
      </c>
      <c r="CH1977" s="144">
        <v>-1.0033718E-6</v>
      </c>
      <c r="CI1977" s="144">
        <v>3.3121803000000001E-9</v>
      </c>
      <c r="CJ1977" s="225"/>
      <c r="CK1977" s="201"/>
      <c r="CL1977" s="110" t="s">
        <v>6857</v>
      </c>
      <c r="CM1977" s="209" t="s">
        <v>6871</v>
      </c>
      <c r="CN1977" s="110"/>
    </row>
    <row r="1978" spans="1:92" ht="14.5" customHeight="1">
      <c r="A1978" s="74" t="s">
        <v>6872</v>
      </c>
      <c r="B1978" s="129" t="s">
        <v>6190</v>
      </c>
      <c r="C1978" s="130" t="str">
        <f t="shared" si="1007"/>
        <v>F.110.01.106</v>
      </c>
      <c r="D1978" s="131" t="s">
        <v>6855</v>
      </c>
      <c r="E1978" s="129" t="s">
        <v>957</v>
      </c>
      <c r="F1978" s="132" t="s">
        <v>6873</v>
      </c>
      <c r="G1978" s="132">
        <v>-19.384288497330314</v>
      </c>
      <c r="H1978" s="348">
        <f t="shared" si="1008"/>
        <v>-19.384288497330314</v>
      </c>
      <c r="I1978" s="74"/>
      <c r="J1978" s="132">
        <v>-7.8395083415999989E-2</v>
      </c>
      <c r="K1978" s="132">
        <v>-9.2766921529200008</v>
      </c>
      <c r="L1978" s="300">
        <v>-8.9273556609943103</v>
      </c>
      <c r="M1978" s="132">
        <v>-1.1018456000000001</v>
      </c>
      <c r="N1978" s="132">
        <v>-9.2605917000000009</v>
      </c>
      <c r="O1978" s="132">
        <v>-1.6322026E-2</v>
      </c>
      <c r="P1978" s="132">
        <v>-7.8770882E-2</v>
      </c>
      <c r="Q1978" s="132">
        <v>2.6956336999999999E-4</v>
      </c>
      <c r="R1978" s="304">
        <v>3.1253444999999998E-5</v>
      </c>
      <c r="S1978" s="304">
        <v>7.4981768999999996E-5</v>
      </c>
      <c r="T1978" s="132">
        <v>2.2157308000000001E-4</v>
      </c>
      <c r="U1978" s="132">
        <v>-8.9231055999999995</v>
      </c>
      <c r="V1978" s="132">
        <v>-4.6572630999999996E-3</v>
      </c>
      <c r="W1978" s="132">
        <v>3.9469936000000001E-4</v>
      </c>
      <c r="X1978" s="304">
        <v>1.1630071E-5</v>
      </c>
      <c r="Y1978" s="304">
        <v>8.7267469000000001E-7</v>
      </c>
      <c r="Z1978" s="132">
        <v>0</v>
      </c>
      <c r="AA1978" s="74"/>
      <c r="AB1978" s="301">
        <v>-8.2845533834586469</v>
      </c>
      <c r="AC1978" s="338">
        <f t="shared" si="1009"/>
        <v>-8.2845533834586469</v>
      </c>
      <c r="AD1978" s="74"/>
      <c r="AE1978" s="136">
        <v>-160.85097999999999</v>
      </c>
      <c r="AF1978" s="136">
        <v>-160.91550000000001</v>
      </c>
      <c r="AG1978" s="136">
        <v>5.3511509999999998E-2</v>
      </c>
      <c r="AH1978" s="136">
        <v>0</v>
      </c>
      <c r="AI1978" s="136">
        <v>2.8607976000000001E-4</v>
      </c>
      <c r="AJ1978" s="136">
        <v>5.4884556999999995E-4</v>
      </c>
      <c r="AK1978" s="136">
        <v>1.0175508E-2</v>
      </c>
      <c r="AL1978" s="74"/>
      <c r="AM1978" s="133">
        <v>-3.0071696000000001</v>
      </c>
      <c r="AN1978" s="340">
        <f t="shared" si="1002"/>
        <v>-3.0071696000000001</v>
      </c>
      <c r="AP1978" s="133">
        <v>-2.9331776000000001</v>
      </c>
      <c r="AQ1978" s="133">
        <v>-5.9958359000000003E-2</v>
      </c>
      <c r="AR1978" s="133">
        <v>-1.4033653E-2</v>
      </c>
      <c r="AS1978" s="134">
        <v>-1.758499713383927E-4</v>
      </c>
      <c r="AT1978" s="135">
        <v>-2.217394920189421E-7</v>
      </c>
      <c r="AU1978" s="135">
        <v>-1.9654975800000001</v>
      </c>
      <c r="AV1978" s="302">
        <v>-7.6830994999999996E-6</v>
      </c>
      <c r="AW1978" s="302">
        <v>-2.3181582000000001E-8</v>
      </c>
      <c r="AX1978" s="302">
        <v>-6.3336193999999997E-13</v>
      </c>
      <c r="AY1978" s="302">
        <v>2.3574610999999998E-11</v>
      </c>
      <c r="AZ1978" s="302">
        <v>2.7945832999999999E-12</v>
      </c>
      <c r="BA1978" s="302">
        <v>-1.1700684E-8</v>
      </c>
      <c r="BB1978" s="303">
        <v>-1.6815628E-4</v>
      </c>
      <c r="BC1978" s="302">
        <v>-2.6971172999999999E-9</v>
      </c>
      <c r="BD1978" s="302">
        <v>-1.9587919E-7</v>
      </c>
      <c r="BE1978" s="302">
        <v>4.7776016999999997E-14</v>
      </c>
      <c r="BF1978" s="302">
        <v>7.0986654999999997E-16</v>
      </c>
      <c r="BG1978" s="302">
        <v>8.2835382999999995E-14</v>
      </c>
      <c r="BH1978" s="302">
        <v>-9.5787081999999997E-14</v>
      </c>
      <c r="BI1978" s="302">
        <v>-1.361926E-14</v>
      </c>
      <c r="BJ1978" s="302">
        <v>3.3586522000000001E-10</v>
      </c>
      <c r="BK1978" s="302">
        <v>7.2969159000000004E-10</v>
      </c>
      <c r="BL1978" s="302">
        <v>1.8905834000000002E-11</v>
      </c>
      <c r="BM1978" s="303">
        <v>-0.44087238000000001</v>
      </c>
      <c r="BN1978" s="303">
        <v>-1.5246252</v>
      </c>
      <c r="BO1978" s="302">
        <v>1.6919602999999998E-11</v>
      </c>
      <c r="BP1978" s="302">
        <v>1.0288947E-13</v>
      </c>
      <c r="BQ1978" s="302">
        <v>4.6033513000000002E-18</v>
      </c>
      <c r="BR1978" s="74"/>
      <c r="BS1978" s="136">
        <v>-3.0976362E-3</v>
      </c>
      <c r="BT1978" s="136">
        <v>-1.3503588999999999E-3</v>
      </c>
      <c r="BU1978" s="136">
        <v>-2.3099532999999999E-4</v>
      </c>
      <c r="BV1978" s="144">
        <v>2.6061387999999999E-8</v>
      </c>
      <c r="BW1978" s="136">
        <v>-1.1122441999999999E-3</v>
      </c>
      <c r="BX1978" s="144">
        <v>1.7936301E-7</v>
      </c>
      <c r="BY1978" s="144">
        <v>3.7316482999999999E-10</v>
      </c>
      <c r="BZ1978" s="144">
        <v>2.7694695999999999E-7</v>
      </c>
      <c r="CA1978" s="144">
        <v>4.1939923000000002E-8</v>
      </c>
      <c r="CB1978" s="144">
        <v>4.9615873000000002E-8</v>
      </c>
      <c r="CC1978" s="144">
        <v>2.0992874000000001E-8</v>
      </c>
      <c r="CD1978" s="144">
        <v>1.2447023E-8</v>
      </c>
      <c r="CE1978" s="144">
        <v>3.7107759999999998E-10</v>
      </c>
      <c r="CF1978" s="136">
        <v>-1.5904157000000001E-4</v>
      </c>
      <c r="CG1978" s="136">
        <v>-1.9448193000000001E-4</v>
      </c>
      <c r="CH1978" s="144">
        <v>-5.1124846000000001E-5</v>
      </c>
      <c r="CI1978" s="144">
        <v>2.4289322000000001E-9</v>
      </c>
      <c r="CJ1978" s="225"/>
      <c r="CK1978" s="201"/>
      <c r="CL1978" s="110" t="s">
        <v>6857</v>
      </c>
      <c r="CM1978" s="214" t="s">
        <v>6874</v>
      </c>
      <c r="CN1978" s="110"/>
    </row>
    <row r="1979" spans="1:92" ht="14.5" customHeight="1">
      <c r="A1979" s="74" t="s">
        <v>6875</v>
      </c>
      <c r="B1979" s="129" t="s">
        <v>6190</v>
      </c>
      <c r="C1979" s="130" t="str">
        <f t="shared" si="1007"/>
        <v>F.110.01.107</v>
      </c>
      <c r="D1979" s="131" t="s">
        <v>6855</v>
      </c>
      <c r="E1979" s="129" t="s">
        <v>957</v>
      </c>
      <c r="F1979" s="132" t="s">
        <v>6876</v>
      </c>
      <c r="G1979" s="132">
        <v>-89000.736683719122</v>
      </c>
      <c r="H1979" s="348">
        <f t="shared" si="1008"/>
        <v>-89000.736683719122</v>
      </c>
      <c r="I1979" s="74"/>
      <c r="J1979" s="132">
        <v>-999.15686461999996</v>
      </c>
      <c r="K1979" s="132">
        <v>-78439.559764999998</v>
      </c>
      <c r="L1979" s="300">
        <v>-8469.8315540991207</v>
      </c>
      <c r="M1979" s="132">
        <v>-1092.1885</v>
      </c>
      <c r="N1979" s="132">
        <v>-77773.835999999996</v>
      </c>
      <c r="O1979" s="132">
        <v>-43.820005000000002</v>
      </c>
      <c r="P1979" s="132">
        <v>-824.72348999999997</v>
      </c>
      <c r="Q1979" s="132">
        <v>0.74328437999999997</v>
      </c>
      <c r="R1979" s="132">
        <v>-143.16417000000001</v>
      </c>
      <c r="S1979" s="132">
        <v>-32.012489000000002</v>
      </c>
      <c r="T1979" s="132">
        <v>-621.90376000000003</v>
      </c>
      <c r="U1979" s="132">
        <v>-8470.0282000000007</v>
      </c>
      <c r="V1979" s="132">
        <v>0</v>
      </c>
      <c r="W1979" s="132">
        <v>0.19586584000000001</v>
      </c>
      <c r="X1979" s="132">
        <v>7.8006088000000002E-4</v>
      </c>
      <c r="Y1979" s="132">
        <v>0</v>
      </c>
      <c r="Z1979" s="132">
        <v>0</v>
      </c>
      <c r="AA1979" s="74"/>
      <c r="AB1979" s="301">
        <v>-8211.9436090225554</v>
      </c>
      <c r="AC1979" s="338">
        <f t="shared" si="1009"/>
        <v>-8211.9436090225554</v>
      </c>
      <c r="AD1979" s="74"/>
      <c r="AE1979" s="136">
        <v>-101060.78</v>
      </c>
      <c r="AF1979" s="136">
        <v>-100231.63</v>
      </c>
      <c r="AG1979" s="136">
        <v>26.554480000000002</v>
      </c>
      <c r="AH1979" s="136">
        <v>0</v>
      </c>
      <c r="AI1979" s="136">
        <v>-861.64077999999995</v>
      </c>
      <c r="AJ1979" s="136">
        <v>0.28042641000000001</v>
      </c>
      <c r="AK1979" s="136">
        <v>5.6528115000000003</v>
      </c>
      <c r="AL1979" s="74"/>
      <c r="AM1979" s="133">
        <v>-24185.345000000001</v>
      </c>
      <c r="AN1979" s="340">
        <f t="shared" si="1002"/>
        <v>-24185.345000000001</v>
      </c>
      <c r="AP1979" s="133">
        <v>-23713.024000000001</v>
      </c>
      <c r="AQ1979" s="133">
        <v>-459.13796000000002</v>
      </c>
      <c r="AR1979" s="133">
        <v>-13.183222000000001</v>
      </c>
      <c r="AS1979" s="134">
        <v>-1.4216441129988326</v>
      </c>
      <c r="AT1979" s="135">
        <v>-1.6979954049778797E-3</v>
      </c>
      <c r="AU1979" s="135">
        <v>-1846.38967</v>
      </c>
      <c r="AV1979" s="303">
        <v>-7.6179895999999997E-3</v>
      </c>
      <c r="AW1979" s="302">
        <v>-2.2985218000000001E-5</v>
      </c>
      <c r="AX1979" s="302">
        <v>-6.2799325000000002E-10</v>
      </c>
      <c r="AY1979" s="302">
        <v>2.1883027E-8</v>
      </c>
      <c r="AZ1979" s="302">
        <v>1.3581402000000001E-9</v>
      </c>
      <c r="BA1979" s="303">
        <v>-1.2250758000000001E-4</v>
      </c>
      <c r="BB1979" s="303">
        <v>-1.4124099999999999</v>
      </c>
      <c r="BC1979" s="302">
        <v>-2.8021331E-5</v>
      </c>
      <c r="BD1979" s="303">
        <v>-1.6452382999999999E-3</v>
      </c>
      <c r="BE1979" s="302">
        <v>-2.3320848E-7</v>
      </c>
      <c r="BF1979" s="302">
        <v>-2.6873073000000001E-10</v>
      </c>
      <c r="BG1979" s="302">
        <v>-1.1765134E-6</v>
      </c>
      <c r="BH1979" s="302">
        <v>-2.8270064999999999E-7</v>
      </c>
      <c r="BI1979" s="302">
        <v>-5.8262091999999999E-8</v>
      </c>
      <c r="BJ1979" s="303">
        <v>-6.7152851999999999E-4</v>
      </c>
      <c r="BK1979" s="303">
        <v>-8.2211054000000004E-4</v>
      </c>
      <c r="BL1979" s="302">
        <v>1.0253681E-9</v>
      </c>
      <c r="BM1979" s="303">
        <v>-899.07804999999996</v>
      </c>
      <c r="BN1979" s="303">
        <v>-947.31161999999995</v>
      </c>
      <c r="BO1979" s="303">
        <v>0</v>
      </c>
      <c r="BP1979" s="303">
        <v>0</v>
      </c>
      <c r="BQ1979" s="303">
        <v>0</v>
      </c>
      <c r="BR1979" s="74"/>
      <c r="BS1979" s="136">
        <v>-23.416482999999999</v>
      </c>
      <c r="BT1979" s="136">
        <v>-11.342655000000001</v>
      </c>
      <c r="BU1979" s="136">
        <v>-0.22897078000000001</v>
      </c>
      <c r="BV1979" s="136">
        <v>-7.2847755E-2</v>
      </c>
      <c r="BW1979" s="136">
        <v>-9.3428389000000003</v>
      </c>
      <c r="BX1979" s="136">
        <v>-5.8035124999999998E-4</v>
      </c>
      <c r="BY1979" s="136">
        <v>-6.0568944000000003E-3</v>
      </c>
      <c r="BZ1979" s="136">
        <v>3.4546914999999999E-4</v>
      </c>
      <c r="CA1979" s="136">
        <v>-0.19211623999999999</v>
      </c>
      <c r="CB1979" s="136">
        <v>-2.118285E-2</v>
      </c>
      <c r="CC1979" s="144">
        <v>1.0131535E-5</v>
      </c>
      <c r="CD1979" s="144">
        <v>7.4499663999999995E-7</v>
      </c>
      <c r="CE1979" s="144">
        <v>1.7168286999999999E-7</v>
      </c>
      <c r="CF1979" s="136">
        <v>-1.4718941999999999</v>
      </c>
      <c r="CG1979" s="136">
        <v>-0.12109422</v>
      </c>
      <c r="CH1979" s="136">
        <v>-0.61660280000000001</v>
      </c>
      <c r="CI1979" s="136">
        <v>0</v>
      </c>
      <c r="CJ1979" s="225"/>
      <c r="CK1979" s="201"/>
      <c r="CL1979" s="110" t="s">
        <v>6857</v>
      </c>
      <c r="CM1979" s="110"/>
      <c r="CN1979" s="110"/>
    </row>
    <row r="1980" spans="1:92" ht="14.5" customHeight="1">
      <c r="A1980" s="74" t="s">
        <v>6877</v>
      </c>
      <c r="B1980" s="129" t="s">
        <v>6190</v>
      </c>
      <c r="C1980" s="130" t="str">
        <f t="shared" si="1007"/>
        <v>F.110.01.108</v>
      </c>
      <c r="D1980" s="131" t="s">
        <v>6855</v>
      </c>
      <c r="E1980" s="129" t="s">
        <v>957</v>
      </c>
      <c r="F1980" s="132" t="s">
        <v>6878</v>
      </c>
      <c r="G1980" s="132">
        <v>-125013.31151795588</v>
      </c>
      <c r="H1980" s="348">
        <f t="shared" si="1008"/>
        <v>-125013.31151795588</v>
      </c>
      <c r="I1980" s="74"/>
      <c r="J1980" s="132">
        <v>-1439.9793428</v>
      </c>
      <c r="K1980" s="132">
        <v>-113490.80764399999</v>
      </c>
      <c r="L1980" s="300">
        <v>-8576.8952311559005</v>
      </c>
      <c r="M1980" s="132">
        <v>-1505.6293000000001</v>
      </c>
      <c r="N1980" s="132">
        <v>-112533.81</v>
      </c>
      <c r="O1980" s="132">
        <v>-57.780414</v>
      </c>
      <c r="P1980" s="132">
        <v>-1188.7348999999999</v>
      </c>
      <c r="Q1980" s="132">
        <v>2.5525481999999999</v>
      </c>
      <c r="R1980" s="132">
        <v>-207.27653000000001</v>
      </c>
      <c r="S1980" s="132">
        <v>-46.520460999999997</v>
      </c>
      <c r="T1980" s="132">
        <v>-899.21722999999997</v>
      </c>
      <c r="U1980" s="132">
        <v>-8237.2528000000002</v>
      </c>
      <c r="V1980" s="132">
        <v>0</v>
      </c>
      <c r="W1980" s="132">
        <v>-339.64510999999999</v>
      </c>
      <c r="X1980" s="132">
        <v>2.6788441000000001E-3</v>
      </c>
      <c r="Y1980" s="132">
        <v>0</v>
      </c>
      <c r="Z1980" s="132">
        <v>0</v>
      </c>
      <c r="AA1980" s="74"/>
      <c r="AB1980" s="301">
        <v>-11320.521052631579</v>
      </c>
      <c r="AC1980" s="338">
        <f t="shared" si="1009"/>
        <v>-11320.521052631579</v>
      </c>
      <c r="AD1980" s="74"/>
      <c r="AE1980" s="136">
        <v>-185318.69</v>
      </c>
      <c r="AF1980" s="136">
        <v>-138044.88</v>
      </c>
      <c r="AG1980" s="136">
        <v>-46047.330999999998</v>
      </c>
      <c r="AH1980" s="136">
        <v>0</v>
      </c>
      <c r="AI1980" s="136">
        <v>-1246.8481999999999</v>
      </c>
      <c r="AJ1980" s="136">
        <v>0.96302564999999996</v>
      </c>
      <c r="AK1980" s="136">
        <v>19.412588</v>
      </c>
      <c r="AL1980" s="74"/>
      <c r="AM1980" s="133">
        <v>-34987.296999999999</v>
      </c>
      <c r="AN1980" s="340">
        <f t="shared" si="1002"/>
        <v>-34987.296999999999</v>
      </c>
      <c r="AP1980" s="133">
        <v>-34301.216</v>
      </c>
      <c r="AQ1980" s="133">
        <v>-663.87082999999996</v>
      </c>
      <c r="AR1980" s="133">
        <v>-22.209900000000001</v>
      </c>
      <c r="AS1980" s="134">
        <v>-2.0564277950764063</v>
      </c>
      <c r="AT1980" s="135">
        <v>-2.4551435728847799E-3</v>
      </c>
      <c r="AU1980" s="135">
        <v>-3110.6302999999998</v>
      </c>
      <c r="AV1980" s="303">
        <v>-1.0496191E-2</v>
      </c>
      <c r="AW1980" s="302">
        <v>-3.1669214000000003E-5</v>
      </c>
      <c r="AX1980" s="302">
        <v>-8.6526278000000005E-10</v>
      </c>
      <c r="AY1980" s="302">
        <v>7.5149539999999994E-8</v>
      </c>
      <c r="AZ1980" s="302">
        <v>4.6640537000000002E-9</v>
      </c>
      <c r="BA1980" s="303">
        <v>-1.7657851000000001E-4</v>
      </c>
      <c r="BB1980" s="303">
        <v>-2.0435941999999998</v>
      </c>
      <c r="BC1980" s="302">
        <v>-4.0449238999999999E-5</v>
      </c>
      <c r="BD1980" s="303">
        <v>-2.3804965999999999E-3</v>
      </c>
      <c r="BE1980" s="302">
        <v>-3.3714533000000002E-7</v>
      </c>
      <c r="BF1980" s="302">
        <v>-3.8781409999999999E-10</v>
      </c>
      <c r="BG1980" s="302">
        <v>-1.7002259999999999E-6</v>
      </c>
      <c r="BH1980" s="302">
        <v>-4.0913433999999998E-7</v>
      </c>
      <c r="BI1980" s="302">
        <v>-8.4282403000000006E-8</v>
      </c>
      <c r="BJ1980" s="303">
        <v>-9.7113338E-4</v>
      </c>
      <c r="BK1980" s="303">
        <v>-1.189772E-3</v>
      </c>
      <c r="BL1980" s="302">
        <v>3.5212650999999999E-9</v>
      </c>
      <c r="BM1980" s="303">
        <v>-1796.5433</v>
      </c>
      <c r="BN1980" s="303">
        <v>-1314.087</v>
      </c>
      <c r="BO1980" s="303">
        <v>0</v>
      </c>
      <c r="BP1980" s="303">
        <v>0</v>
      </c>
      <c r="BQ1980" s="303">
        <v>0</v>
      </c>
      <c r="BR1980" s="74"/>
      <c r="BS1980" s="136">
        <v>-35.352578000000001</v>
      </c>
      <c r="BT1980" s="136">
        <v>-16.411466999999998</v>
      </c>
      <c r="BU1980" s="136">
        <v>-0.31564616000000001</v>
      </c>
      <c r="BV1980" s="136">
        <v>-0.10533124000000001</v>
      </c>
      <c r="BW1980" s="136">
        <v>-13.516987</v>
      </c>
      <c r="BX1980" s="136">
        <v>-3.8836791999999999E-4</v>
      </c>
      <c r="BY1980" s="136">
        <v>-8.7576210000000002E-3</v>
      </c>
      <c r="BZ1980" s="136">
        <v>1.1863920000000001E-3</v>
      </c>
      <c r="CA1980" s="136">
        <v>-0.27815051000000002</v>
      </c>
      <c r="CB1980" s="136">
        <v>-3.0782859999999999E-2</v>
      </c>
      <c r="CC1980" s="144">
        <v>3.4793184E-5</v>
      </c>
      <c r="CD1980" s="144">
        <v>2.5584283000000001E-6</v>
      </c>
      <c r="CE1980" s="144">
        <v>5.8958429000000001E-7</v>
      </c>
      <c r="CF1980" s="136">
        <v>-2.1288767000000002</v>
      </c>
      <c r="CG1980" s="136">
        <v>-0.22597081999999999</v>
      </c>
      <c r="CH1980" s="136">
        <v>-2.3314436000000001</v>
      </c>
      <c r="CI1980" s="136">
        <v>0</v>
      </c>
      <c r="CJ1980" s="205"/>
      <c r="CK1980" s="201"/>
      <c r="CL1980" s="110" t="s">
        <v>6857</v>
      </c>
      <c r="CM1980" s="110"/>
      <c r="CN1980" s="110"/>
    </row>
    <row r="1981" spans="1:92" ht="14.5" customHeight="1">
      <c r="A1981" s="74" t="s">
        <v>6879</v>
      </c>
      <c r="B1981" s="129" t="s">
        <v>6190</v>
      </c>
      <c r="C1981" s="130" t="str">
        <f t="shared" si="1007"/>
        <v>F.110.01.109</v>
      </c>
      <c r="D1981" s="131" t="s">
        <v>6855</v>
      </c>
      <c r="E1981" s="129" t="s">
        <v>957</v>
      </c>
      <c r="F1981" s="132" t="s">
        <v>6880</v>
      </c>
      <c r="G1981" s="132">
        <v>-271415.67470463837</v>
      </c>
      <c r="H1981" s="348">
        <f t="shared" si="1008"/>
        <v>-271415.67470463837</v>
      </c>
      <c r="I1981" s="74"/>
      <c r="J1981" s="132">
        <v>-3235.9954521</v>
      </c>
      <c r="K1981" s="132">
        <v>-255638.77072999999</v>
      </c>
      <c r="L1981" s="300">
        <v>-9234.1515225383991</v>
      </c>
      <c r="M1981" s="132">
        <v>-3306.7570000000001</v>
      </c>
      <c r="N1981" s="132">
        <v>-253490.38</v>
      </c>
      <c r="O1981" s="132">
        <v>-123.82913000000001</v>
      </c>
      <c r="P1981" s="132">
        <v>-2672.5464000000002</v>
      </c>
      <c r="Q1981" s="132">
        <v>7.4107878999999999</v>
      </c>
      <c r="R1981" s="132">
        <v>-466.76414</v>
      </c>
      <c r="S1981" s="132">
        <v>-104.09569999999999</v>
      </c>
      <c r="T1981" s="132">
        <v>-2024.5616</v>
      </c>
      <c r="U1981" s="132">
        <v>-8469.7281999999996</v>
      </c>
      <c r="V1981" s="132">
        <v>0</v>
      </c>
      <c r="W1981" s="132">
        <v>-764.43110000000001</v>
      </c>
      <c r="X1981" s="132">
        <v>7.7774615999999996E-3</v>
      </c>
      <c r="Y1981" s="132">
        <v>0</v>
      </c>
      <c r="Z1981" s="132">
        <v>0</v>
      </c>
      <c r="AA1981" s="74"/>
      <c r="AB1981" s="301">
        <v>-24862.834586466164</v>
      </c>
      <c r="AC1981" s="338">
        <f t="shared" si="1009"/>
        <v>-24862.834586466164</v>
      </c>
      <c r="AD1981" s="74"/>
      <c r="AE1981" s="136">
        <v>-409418.78</v>
      </c>
      <c r="AF1981" s="136">
        <v>-303031.51</v>
      </c>
      <c r="AG1981" s="136">
        <v>-103637.62</v>
      </c>
      <c r="AH1981" s="136">
        <v>0</v>
      </c>
      <c r="AI1981" s="136">
        <v>-2808.8105999999998</v>
      </c>
      <c r="AJ1981" s="136">
        <v>2.7959429</v>
      </c>
      <c r="AK1981" s="136">
        <v>56.360376000000002</v>
      </c>
      <c r="AL1981" s="74"/>
      <c r="AM1981" s="133">
        <v>-78779.577000000005</v>
      </c>
      <c r="AN1981" s="340">
        <f t="shared" si="1002"/>
        <v>-78779.577000000005</v>
      </c>
      <c r="AP1981" s="133">
        <v>-77254.471000000005</v>
      </c>
      <c r="AQ1981" s="133">
        <v>-1494.8792000000001</v>
      </c>
      <c r="AR1981" s="133">
        <v>-30.226665000000001</v>
      </c>
      <c r="AS1981" s="134">
        <v>-4.6315629705179786</v>
      </c>
      <c r="AT1981" s="135">
        <v>-5.5283993316156904E-3</v>
      </c>
      <c r="AU1981" s="135">
        <v>-4233.4264999999996</v>
      </c>
      <c r="AV1981" s="303">
        <v>-2.3045848000000001E-2</v>
      </c>
      <c r="AW1981" s="302">
        <v>-6.9533933999999995E-5</v>
      </c>
      <c r="AX1981" s="302">
        <v>-1.8998088999999999E-9</v>
      </c>
      <c r="AY1981" s="302">
        <v>2.1818091999999999E-7</v>
      </c>
      <c r="AZ1981" s="302">
        <v>1.3541100999999999E-8</v>
      </c>
      <c r="BA1981" s="303">
        <v>-3.9698784000000002E-4</v>
      </c>
      <c r="BB1981" s="303">
        <v>-4.6032577999999997</v>
      </c>
      <c r="BC1981" s="302">
        <v>-9.1006851000000004E-5</v>
      </c>
      <c r="BD1981" s="303">
        <v>-5.3621707000000001E-3</v>
      </c>
      <c r="BE1981" s="302">
        <v>-7.5976539999999997E-7</v>
      </c>
      <c r="BF1981" s="302">
        <v>-8.7229079E-10</v>
      </c>
      <c r="BG1981" s="302">
        <v>-3.8240546E-6</v>
      </c>
      <c r="BH1981" s="302">
        <v>-9.2167026000000001E-7</v>
      </c>
      <c r="BI1981" s="302">
        <v>-1.8980751E-7</v>
      </c>
      <c r="BJ1981" s="303">
        <v>-2.1861738999999999E-3</v>
      </c>
      <c r="BK1981" s="303">
        <v>-2.6763924999999998E-3</v>
      </c>
      <c r="BL1981" s="302">
        <v>1.0223254E-8</v>
      </c>
      <c r="BM1981" s="303">
        <v>-1337.6805999999999</v>
      </c>
      <c r="BN1981" s="303">
        <v>-2895.7458999999999</v>
      </c>
      <c r="BO1981" s="303">
        <v>0</v>
      </c>
      <c r="BP1981" s="303">
        <v>0</v>
      </c>
      <c r="BQ1981" s="303">
        <v>0</v>
      </c>
      <c r="BR1981" s="74"/>
      <c r="BS1981" s="136">
        <v>-74.349665999999999</v>
      </c>
      <c r="BT1981" s="136">
        <v>-36.967275999999998</v>
      </c>
      <c r="BU1981" s="136">
        <v>-0.69324180999999996</v>
      </c>
      <c r="BV1981" s="136">
        <v>-0.23715011999999999</v>
      </c>
      <c r="BW1981" s="136">
        <v>-30.446273000000001</v>
      </c>
      <c r="BX1981" s="136">
        <v>-3.6684282000000001E-4</v>
      </c>
      <c r="BY1981" s="136">
        <v>-1.973695E-2</v>
      </c>
      <c r="BZ1981" s="136">
        <v>3.4444402000000001E-3</v>
      </c>
      <c r="CA1981" s="136">
        <v>-0.62636460999999999</v>
      </c>
      <c r="CB1981" s="136">
        <v>-6.8880731000000001E-2</v>
      </c>
      <c r="CC1981" s="136">
        <v>1.0101471E-4</v>
      </c>
      <c r="CD1981" s="144">
        <v>7.4278597000000004E-6</v>
      </c>
      <c r="CE1981" s="144">
        <v>1.7117342E-6</v>
      </c>
      <c r="CF1981" s="136">
        <v>-4.7944734999999996</v>
      </c>
      <c r="CG1981" s="136">
        <v>-0.49956249000000003</v>
      </c>
      <c r="CH1981" s="136">
        <v>1.0536154999999999E-4</v>
      </c>
      <c r="CI1981" s="136">
        <v>0</v>
      </c>
      <c r="CJ1981" s="205"/>
      <c r="CK1981" s="201"/>
      <c r="CL1981" s="110" t="s">
        <v>6857</v>
      </c>
      <c r="CM1981" s="110"/>
      <c r="CN1981" s="110"/>
    </row>
    <row r="1982" spans="1:92" ht="14.5" customHeight="1">
      <c r="A1982" s="74" t="s">
        <v>6881</v>
      </c>
      <c r="B1982" s="129" t="s">
        <v>6190</v>
      </c>
      <c r="C1982" s="130" t="str">
        <f t="shared" si="1007"/>
        <v>F.110.01.110</v>
      </c>
      <c r="D1982" s="131" t="s">
        <v>6855</v>
      </c>
      <c r="E1982" s="129" t="s">
        <v>957</v>
      </c>
      <c r="F1982" s="132" t="s">
        <v>6882</v>
      </c>
      <c r="G1982" s="132">
        <v>-319.53818426982298</v>
      </c>
      <c r="H1982" s="348">
        <f t="shared" si="1008"/>
        <v>-319.53818426982298</v>
      </c>
      <c r="I1982" s="74"/>
      <c r="J1982" s="132">
        <v>-3.7683363769999998</v>
      </c>
      <c r="K1982" s="132">
        <v>-16.15712001</v>
      </c>
      <c r="L1982" s="300">
        <v>-293.06962438282301</v>
      </c>
      <c r="M1982" s="132">
        <v>-6.5431035</v>
      </c>
      <c r="N1982" s="132">
        <v>-12.888868</v>
      </c>
      <c r="O1982" s="132">
        <v>-0.72755970999999997</v>
      </c>
      <c r="P1982" s="132">
        <v>-3.1271034000000003E-2</v>
      </c>
      <c r="Q1982" s="132">
        <v>2.6481056999999999E-2</v>
      </c>
      <c r="R1982" s="132">
        <v>-1.0400239</v>
      </c>
      <c r="S1982" s="132">
        <v>-2.7235225000000001</v>
      </c>
      <c r="T1982" s="132">
        <v>-2.5406922999999999</v>
      </c>
      <c r="U1982" s="132">
        <v>-292.61207999999999</v>
      </c>
      <c r="V1982" s="132">
        <v>0</v>
      </c>
      <c r="W1982" s="132">
        <v>-0.45755630000000003</v>
      </c>
      <c r="X1982" s="304">
        <v>1.1917177E-5</v>
      </c>
      <c r="Y1982" s="132">
        <v>0</v>
      </c>
      <c r="Z1982" s="132">
        <v>0</v>
      </c>
      <c r="AA1982" s="74"/>
      <c r="AB1982" s="301">
        <v>-49.196266917293229</v>
      </c>
      <c r="AC1982" s="338">
        <f t="shared" si="1009"/>
        <v>-49.196266917293229</v>
      </c>
      <c r="AD1982" s="74"/>
      <c r="AE1982" s="136">
        <v>-715.05381999999997</v>
      </c>
      <c r="AF1982" s="136">
        <v>-593.42809</v>
      </c>
      <c r="AG1982" s="136">
        <v>-62.033119999999997</v>
      </c>
      <c r="AH1982" s="136">
        <v>0</v>
      </c>
      <c r="AI1982" s="136">
        <v>-59.66865</v>
      </c>
      <c r="AJ1982" s="136">
        <v>3.2641610999999998E-3</v>
      </c>
      <c r="AK1982" s="136">
        <v>7.2769259000000003E-2</v>
      </c>
      <c r="AL1982" s="74"/>
      <c r="AM1982" s="133">
        <v>-7.5495381999999998</v>
      </c>
      <c r="AN1982" s="340">
        <f t="shared" si="1002"/>
        <v>-7.5495381999999998</v>
      </c>
      <c r="AP1982" s="133">
        <v>-7.2699384</v>
      </c>
      <c r="AQ1982" s="133">
        <v>-0.12588089</v>
      </c>
      <c r="AR1982" s="133">
        <v>-0.15371888</v>
      </c>
      <c r="AS1982" s="134">
        <v>-4.3584762926353999E-4</v>
      </c>
      <c r="AT1982" s="135">
        <v>-4.6553583915590003E-7</v>
      </c>
      <c r="AU1982" s="135">
        <v>-21.529254899999998</v>
      </c>
      <c r="AV1982" s="302">
        <v>-4.5617141E-5</v>
      </c>
      <c r="AW1982" s="302">
        <v>-1.3763673999999999E-7</v>
      </c>
      <c r="AX1982" s="302">
        <v>-3.7604883000000001E-12</v>
      </c>
      <c r="AY1982" s="302">
        <v>5.7178904999999995E-10</v>
      </c>
      <c r="AZ1982" s="302">
        <v>1.371801E-11</v>
      </c>
      <c r="BA1982" s="302">
        <v>-4.6341706000000001E-9</v>
      </c>
      <c r="BB1982" s="303">
        <v>-2.3289683E-4</v>
      </c>
      <c r="BC1982" s="302">
        <v>-1.9803598999999999E-9</v>
      </c>
      <c r="BD1982" s="302">
        <v>-2.7175395000000002E-7</v>
      </c>
      <c r="BE1982" s="302">
        <v>-2.2299997999999999E-10</v>
      </c>
      <c r="BF1982" s="302">
        <v>-6.5416666E-12</v>
      </c>
      <c r="BG1982" s="302">
        <v>-4.2737571999999998E-8</v>
      </c>
      <c r="BH1982" s="302">
        <v>-9.1185282000000006E-9</v>
      </c>
      <c r="BI1982" s="302">
        <v>-2.0925028E-9</v>
      </c>
      <c r="BJ1982" s="302">
        <v>-5.6867696000000002E-6</v>
      </c>
      <c r="BK1982" s="303">
        <v>-1.5164283999999999E-4</v>
      </c>
      <c r="BL1982" s="302">
        <v>1.7115879000000001E-11</v>
      </c>
      <c r="BM1982" s="303">
        <v>-15.929964999999999</v>
      </c>
      <c r="BN1982" s="303">
        <v>-5.5992898999999996</v>
      </c>
      <c r="BO1982" s="303">
        <v>0</v>
      </c>
      <c r="BP1982" s="303">
        <v>0</v>
      </c>
      <c r="BQ1982" s="303">
        <v>0</v>
      </c>
      <c r="BR1982" s="74"/>
      <c r="BS1982" s="136">
        <v>-0.63939225</v>
      </c>
      <c r="BT1982" s="136">
        <v>-1.8700400999999999E-3</v>
      </c>
      <c r="BU1982" s="136">
        <v>-1.3717225000000001E-3</v>
      </c>
      <c r="BV1982" s="136">
        <v>-2.9760797E-4</v>
      </c>
      <c r="BW1982" s="136">
        <v>-1.5218981000000001E-3</v>
      </c>
      <c r="BX1982" s="144">
        <v>-1.2736030999999999E-5</v>
      </c>
      <c r="BY1982" s="144">
        <v>-5.8057940999999997E-6</v>
      </c>
      <c r="BZ1982" s="144">
        <v>1.0528303E-5</v>
      </c>
      <c r="CA1982" s="136">
        <v>-1.3956388999999999E-3</v>
      </c>
      <c r="CB1982" s="136">
        <v>-1.8021707000000001E-3</v>
      </c>
      <c r="CC1982" s="144">
        <v>9.9983533000000004E-8</v>
      </c>
      <c r="CD1982" s="144">
        <v>1.2425646E-8</v>
      </c>
      <c r="CE1982" s="144">
        <v>1.4729063999999999E-9</v>
      </c>
      <c r="CF1982" s="136">
        <v>-1.9947673000000001E-4</v>
      </c>
      <c r="CG1982" s="136">
        <v>-7.9629492000000003E-4</v>
      </c>
      <c r="CH1982" s="136">
        <v>-0.63012950000000001</v>
      </c>
      <c r="CI1982" s="136">
        <v>0</v>
      </c>
      <c r="CJ1982" s="205"/>
      <c r="CK1982" s="201"/>
      <c r="CL1982" s="110" t="s">
        <v>6857</v>
      </c>
      <c r="CM1982" s="110"/>
      <c r="CN1982" s="110"/>
    </row>
    <row r="1983" spans="1:92" ht="14.5" customHeight="1">
      <c r="A1983" s="74" t="s">
        <v>6883</v>
      </c>
      <c r="B1983" s="129" t="s">
        <v>6190</v>
      </c>
      <c r="C1983" s="130" t="str">
        <f t="shared" si="1007"/>
        <v>F.110.01.111</v>
      </c>
      <c r="D1983" s="131" t="s">
        <v>6855</v>
      </c>
      <c r="E1983" s="129" t="s">
        <v>957</v>
      </c>
      <c r="F1983" s="132" t="s">
        <v>6884</v>
      </c>
      <c r="G1983" s="132">
        <v>-6.0108320526999992E-2</v>
      </c>
      <c r="H1983" s="348">
        <f t="shared" si="1008"/>
        <v>-6.0108320526999992E-2</v>
      </c>
      <c r="I1983" s="74"/>
      <c r="J1983" s="132">
        <v>-7.9743678100000007E-3</v>
      </c>
      <c r="K1983" s="132">
        <v>-1.8455853400000002E-3</v>
      </c>
      <c r="L1983" s="300">
        <v>-2.9046603376999998E-2</v>
      </c>
      <c r="M1983" s="132">
        <v>-2.1241764E-2</v>
      </c>
      <c r="N1983" s="132">
        <v>3.3974350999999999E-3</v>
      </c>
      <c r="O1983" s="132">
        <v>-4.4515125000000001E-3</v>
      </c>
      <c r="P1983" s="132">
        <v>-3.9846632999999999E-3</v>
      </c>
      <c r="Q1983" s="132">
        <v>-1.6011282999999999E-3</v>
      </c>
      <c r="R1983" s="132">
        <v>-4.5665041E-4</v>
      </c>
      <c r="S1983" s="132">
        <v>-1.9319258E-3</v>
      </c>
      <c r="T1983" s="132">
        <v>-7.9150794000000003E-4</v>
      </c>
      <c r="U1983" s="132">
        <v>-3.4133100999999999E-2</v>
      </c>
      <c r="V1983" s="132">
        <v>5.5884430000000002E-3</v>
      </c>
      <c r="W1983" s="304">
        <v>4.1697233000000001E-5</v>
      </c>
      <c r="X1983" s="304">
        <v>2.0374960000000001E-5</v>
      </c>
      <c r="Y1983" s="132">
        <v>-5.6401756999999999E-4</v>
      </c>
      <c r="Z1983" s="132">
        <v>0</v>
      </c>
      <c r="AA1983" s="74"/>
      <c r="AB1983" s="301">
        <v>-0.15971251127819547</v>
      </c>
      <c r="AC1983" s="338">
        <f t="shared" si="1009"/>
        <v>-0.15971251127819547</v>
      </c>
      <c r="AD1983" s="74"/>
      <c r="AE1983" s="136">
        <v>-5.0259043999999999</v>
      </c>
      <c r="AF1983" s="136">
        <v>-5.0337782000000004</v>
      </c>
      <c r="AG1983" s="136">
        <v>5.6529184E-3</v>
      </c>
      <c r="AH1983" s="136">
        <v>0</v>
      </c>
      <c r="AI1983" s="136">
        <v>5.5828897999999998E-4</v>
      </c>
      <c r="AJ1983" s="136">
        <v>6.0691358999999997E-4</v>
      </c>
      <c r="AK1983" s="136">
        <v>1.0556859999999999E-3</v>
      </c>
      <c r="AL1983" s="74"/>
      <c r="AM1983" s="133">
        <v>-3.1423710000000001E-3</v>
      </c>
      <c r="AN1983" s="340">
        <f t="shared" si="1002"/>
        <v>-3.1423710000000001E-3</v>
      </c>
      <c r="AP1983" s="133">
        <v>-2.8298457999999999E-3</v>
      </c>
      <c r="AQ1983" s="133">
        <v>-1.5190392000000001E-4</v>
      </c>
      <c r="AR1983" s="133">
        <v>-1.6062130999999999E-4</v>
      </c>
      <c r="AS1983" s="134">
        <v>-1.6965502273198003E-7</v>
      </c>
      <c r="AT1983" s="135">
        <v>-5.6177485037409999E-10</v>
      </c>
      <c r="AU1983" s="135">
        <v>-2.2495981700000001E-2</v>
      </c>
      <c r="AV1983" s="302">
        <v>-1.5072126999999999E-7</v>
      </c>
      <c r="AW1983" s="302">
        <v>-4.5479116999999998E-10</v>
      </c>
      <c r="AX1983" s="302">
        <v>-1.2422769000000001E-14</v>
      </c>
      <c r="AY1983" s="302">
        <v>-1.4949572000000001E-10</v>
      </c>
      <c r="AZ1983" s="302">
        <v>1.3189802E-13</v>
      </c>
      <c r="BA1983" s="302">
        <v>-5.9251030999999999E-10</v>
      </c>
      <c r="BB1983" s="302">
        <v>1.5641656000000002E-8</v>
      </c>
      <c r="BC1983" s="302">
        <v>-8.1927332000000006E-11</v>
      </c>
      <c r="BD1983" s="302">
        <v>2.1794665000000001E-11</v>
      </c>
      <c r="BE1983" s="302">
        <v>-2.4443248999999998E-12</v>
      </c>
      <c r="BF1983" s="302">
        <v>-6.7678596000000004E-15</v>
      </c>
      <c r="BG1983" s="302">
        <v>-1.141407E-11</v>
      </c>
      <c r="BH1983" s="302">
        <v>-1.1841365000000001E-13</v>
      </c>
      <c r="BI1983" s="302">
        <v>-9.2248941000000006E-14</v>
      </c>
      <c r="BJ1983" s="302">
        <v>-2.8929466000000002E-9</v>
      </c>
      <c r="BK1983" s="302">
        <v>-2.0005049999999999E-8</v>
      </c>
      <c r="BL1983" s="302">
        <v>3.3740102999999999E-11</v>
      </c>
      <c r="BM1983" s="303">
        <v>-6.2456387000000002E-3</v>
      </c>
      <c r="BN1983" s="303">
        <v>-1.6250343E-2</v>
      </c>
      <c r="BO1983" s="302">
        <v>-1.0935537999999999E-8</v>
      </c>
      <c r="BP1983" s="302">
        <v>-6.6499892999999999E-11</v>
      </c>
      <c r="BQ1983" s="302">
        <v>-2.9752545E-15</v>
      </c>
      <c r="BR1983" s="74"/>
      <c r="BS1983" s="144">
        <v>-1.5862232999999999E-5</v>
      </c>
      <c r="BT1983" s="144">
        <v>-5.0737053999999997E-8</v>
      </c>
      <c r="BU1983" s="144">
        <v>-4.4532085999999998E-6</v>
      </c>
      <c r="BV1983" s="144">
        <v>-9.2707435000000001E-8</v>
      </c>
      <c r="BW1983" s="144">
        <v>-1.2227587000000001E-6</v>
      </c>
      <c r="BX1983" s="144">
        <v>-4.1534616000000002E-7</v>
      </c>
      <c r="BY1983" s="144">
        <v>-4.8983003E-8</v>
      </c>
      <c r="BZ1983" s="144">
        <v>-5.9473162000000003E-7</v>
      </c>
      <c r="CA1983" s="144">
        <v>-6.1279269999999997E-7</v>
      </c>
      <c r="CB1983" s="144">
        <v>-1.2783664999999999E-6</v>
      </c>
      <c r="CC1983" s="144">
        <v>9.6809839000000006E-10</v>
      </c>
      <c r="CD1983" s="144">
        <v>2.1997005E-8</v>
      </c>
      <c r="CE1983" s="144">
        <v>1.8091128000000001E-11</v>
      </c>
      <c r="CF1983" s="144">
        <v>-6.3750323E-7</v>
      </c>
      <c r="CG1983" s="144">
        <v>-6.0392136999999999E-6</v>
      </c>
      <c r="CH1983" s="144">
        <v>1.1310085E-6</v>
      </c>
      <c r="CI1983" s="144">
        <v>-1.5698760999999999E-6</v>
      </c>
      <c r="CJ1983" s="205"/>
      <c r="CK1983" s="201"/>
      <c r="CL1983" s="110" t="s">
        <v>6857</v>
      </c>
      <c r="CM1983" s="110"/>
      <c r="CN1983" s="110"/>
    </row>
    <row r="1984" spans="1:92" ht="14.5" customHeight="1">
      <c r="A1984" s="74" t="s">
        <v>6885</v>
      </c>
      <c r="B1984" s="129" t="s">
        <v>6190</v>
      </c>
      <c r="C1984" s="130" t="str">
        <f t="shared" si="1007"/>
        <v>F.110.01.112</v>
      </c>
      <c r="D1984" s="131" t="s">
        <v>6855</v>
      </c>
      <c r="E1984" s="129" t="s">
        <v>957</v>
      </c>
      <c r="F1984" s="132" t="s">
        <v>6886</v>
      </c>
      <c r="G1984" s="132">
        <v>-14.091389628205599</v>
      </c>
      <c r="H1984" s="348">
        <f t="shared" si="1008"/>
        <v>-14.091389628205599</v>
      </c>
      <c r="I1984" s="74"/>
      <c r="J1984" s="132">
        <v>-0.19333704700000001</v>
      </c>
      <c r="K1984" s="132">
        <v>-0.57689244362000003</v>
      </c>
      <c r="L1984" s="300">
        <v>-12.203742337585599</v>
      </c>
      <c r="M1984" s="132">
        <v>-1.1174177999999999</v>
      </c>
      <c r="N1984" s="132">
        <v>-0.46782022000000001</v>
      </c>
      <c r="O1984" s="132">
        <v>-0.10811075000000001</v>
      </c>
      <c r="P1984" s="132">
        <v>-8.5168367999999994E-2</v>
      </c>
      <c r="Q1984" s="132">
        <v>-5.0868558000000001E-2</v>
      </c>
      <c r="R1984" s="132">
        <v>-2.1982690000000001E-3</v>
      </c>
      <c r="S1984" s="132">
        <v>-5.5101852E-2</v>
      </c>
      <c r="T1984" s="132">
        <v>-9.6147362000000003E-4</v>
      </c>
      <c r="U1984" s="132">
        <v>-12.300058</v>
      </c>
      <c r="V1984" s="132">
        <v>-1.5037362E-2</v>
      </c>
      <c r="W1984" s="132">
        <v>0.11142249</v>
      </c>
      <c r="X1984" s="304">
        <v>-7.0485319999999996E-5</v>
      </c>
      <c r="Y1984" s="304">
        <v>1.0197344E-6</v>
      </c>
      <c r="Z1984" s="132">
        <v>0</v>
      </c>
      <c r="AA1984" s="74"/>
      <c r="AB1984" s="301">
        <v>-8.4016375939849617</v>
      </c>
      <c r="AC1984" s="338">
        <f t="shared" si="1009"/>
        <v>-8.4016375939849617</v>
      </c>
      <c r="AD1984" s="74"/>
      <c r="AE1984" s="136">
        <v>-157.63121000000001</v>
      </c>
      <c r="AF1984" s="136">
        <v>-183.22228999999999</v>
      </c>
      <c r="AG1984" s="136">
        <v>15.104150000000001</v>
      </c>
      <c r="AH1984" s="136">
        <v>0</v>
      </c>
      <c r="AI1984" s="136">
        <v>1.3173843999999999</v>
      </c>
      <c r="AJ1984" s="136">
        <v>5.7508669000000001</v>
      </c>
      <c r="AK1984" s="136">
        <v>3.4186770000000002</v>
      </c>
      <c r="AL1984" s="74"/>
      <c r="AM1984" s="133">
        <v>-0.30610456000000003</v>
      </c>
      <c r="AN1984" s="340">
        <f t="shared" si="1002"/>
        <v>-0.30610456000000003</v>
      </c>
      <c r="AP1984" s="133">
        <v>-0.29012325</v>
      </c>
      <c r="AQ1984" s="133">
        <v>-9.9313174000000004E-3</v>
      </c>
      <c r="AR1984" s="133">
        <v>-6.0499969000000001E-3</v>
      </c>
      <c r="AS1984" s="134">
        <v>-1.7393479988224698E-5</v>
      </c>
      <c r="AT1984" s="135">
        <v>-3.6728244968181808E-8</v>
      </c>
      <c r="AU1984" s="135">
        <v>-0.84733849999999999</v>
      </c>
      <c r="AV1984" s="302">
        <v>-7.8943706999999993E-6</v>
      </c>
      <c r="AW1984" s="302">
        <v>-2.3820168000000001E-8</v>
      </c>
      <c r="AX1984" s="302">
        <v>-6.5069629000000004E-13</v>
      </c>
      <c r="AY1984" s="302">
        <v>-6.2984426E-9</v>
      </c>
      <c r="AZ1984" s="302">
        <v>-2.7084527000000002E-12</v>
      </c>
      <c r="BA1984" s="302">
        <v>-1.2664294E-8</v>
      </c>
      <c r="BB1984" s="302">
        <v>-9.4106937999999999E-6</v>
      </c>
      <c r="BC1984" s="302">
        <v>-1.8227457E-9</v>
      </c>
      <c r="BD1984" s="302">
        <v>-1.0936891000000001E-8</v>
      </c>
      <c r="BE1984" s="302">
        <v>-1.1322920000000001E-13</v>
      </c>
      <c r="BF1984" s="302">
        <v>-3.3956808999999998E-15</v>
      </c>
      <c r="BG1984" s="302">
        <v>-3.5824194000000003E-11</v>
      </c>
      <c r="BH1984" s="302">
        <v>-6.7003685000000004E-12</v>
      </c>
      <c r="BI1984" s="302">
        <v>-1.2922479000000001E-12</v>
      </c>
      <c r="BJ1984" s="302">
        <v>-1.3103924E-8</v>
      </c>
      <c r="BK1984" s="302">
        <v>-5.6365890000000001E-8</v>
      </c>
      <c r="BL1984" s="302">
        <v>-1.0397637E-10</v>
      </c>
      <c r="BM1984" s="303">
        <v>-0.16436798999999999</v>
      </c>
      <c r="BN1984" s="303">
        <v>-0.68297050999999998</v>
      </c>
      <c r="BO1984" s="302">
        <v>1.9770828E-11</v>
      </c>
      <c r="BP1984" s="302">
        <v>1.2022801E-13</v>
      </c>
      <c r="BQ1984" s="302">
        <v>5.3790901E-18</v>
      </c>
      <c r="BR1984" s="74"/>
      <c r="BS1984" s="136">
        <v>-7.0426023999999997E-4</v>
      </c>
      <c r="BT1984" s="144">
        <v>-7.9473153000000001E-5</v>
      </c>
      <c r="BU1984" s="136">
        <v>-2.3425995000000001E-4</v>
      </c>
      <c r="BV1984" s="144">
        <v>-1.1273236E-7</v>
      </c>
      <c r="BW1984" s="136">
        <v>-1.0547331000000001E-4</v>
      </c>
      <c r="BX1984" s="144">
        <v>-8.0044421000000006E-6</v>
      </c>
      <c r="BY1984" s="144">
        <v>-1.9183511E-9</v>
      </c>
      <c r="BZ1984" s="144">
        <v>-1.2166431000000001E-5</v>
      </c>
      <c r="CA1984" s="144">
        <v>-2.9499222E-6</v>
      </c>
      <c r="CB1984" s="144">
        <v>-3.6461216E-5</v>
      </c>
      <c r="CC1984" s="144">
        <v>-2.0285751000000001E-8</v>
      </c>
      <c r="CD1984" s="144">
        <v>-6.7903029999999999E-8</v>
      </c>
      <c r="CE1984" s="144">
        <v>-1.7660921000000001E-7</v>
      </c>
      <c r="CF1984" s="144">
        <v>-2.3320925000000001E-5</v>
      </c>
      <c r="CG1984" s="136">
        <v>-2.0371460000000001E-4</v>
      </c>
      <c r="CH1984" s="144">
        <v>1.9403240000000001E-6</v>
      </c>
      <c r="CI1984" s="144">
        <v>2.8382463999999999E-9</v>
      </c>
      <c r="CJ1984" s="205"/>
      <c r="CK1984" s="201"/>
      <c r="CL1984" s="110" t="s">
        <v>6857</v>
      </c>
      <c r="CM1984" s="110"/>
      <c r="CN1984" s="110"/>
    </row>
    <row r="1985" spans="1:92" ht="14.5" customHeight="1">
      <c r="A1985" s="74" t="s">
        <v>6887</v>
      </c>
      <c r="B1985" s="129" t="s">
        <v>6190</v>
      </c>
      <c r="C1985" s="130" t="str">
        <f t="shared" si="1007"/>
        <v>F.110.01.113</v>
      </c>
      <c r="D1985" s="131" t="s">
        <v>6855</v>
      </c>
      <c r="E1985" s="129" t="s">
        <v>957</v>
      </c>
      <c r="F1985" s="132" t="s">
        <v>6888</v>
      </c>
      <c r="G1985" s="132">
        <v>-1.7127028545109</v>
      </c>
      <c r="H1985" s="348">
        <f t="shared" si="1008"/>
        <v>-1.7127028545109</v>
      </c>
      <c r="I1985" s="74"/>
      <c r="J1985" s="132">
        <v>-0.18353961399999999</v>
      </c>
      <c r="K1985" s="132">
        <v>-0.14742191591000001</v>
      </c>
      <c r="L1985" s="300">
        <v>-1.1650926146009</v>
      </c>
      <c r="M1985" s="132">
        <v>-0.21664870999999999</v>
      </c>
      <c r="N1985" s="132">
        <v>-6.2755960999999999E-2</v>
      </c>
      <c r="O1985" s="132">
        <v>-8.3932830999999999E-2</v>
      </c>
      <c r="P1985" s="132">
        <v>-6.8890826000000002E-2</v>
      </c>
      <c r="Q1985" s="132">
        <v>-4.3192623999999999E-2</v>
      </c>
      <c r="R1985" s="132">
        <v>-1.0337321999999999E-2</v>
      </c>
      <c r="S1985" s="132">
        <v>-6.1118842E-2</v>
      </c>
      <c r="T1985" s="132">
        <v>-7.3312390999999996E-4</v>
      </c>
      <c r="U1985" s="132">
        <v>-1.1045225999999999</v>
      </c>
      <c r="V1985" s="132">
        <v>-4.2701950999999997E-3</v>
      </c>
      <c r="W1985" s="132">
        <v>-5.6316287999999999E-2</v>
      </c>
      <c r="X1985" s="304">
        <v>1.5373689000000001E-5</v>
      </c>
      <c r="Y1985" s="304">
        <v>1.0948101000000001E-6</v>
      </c>
      <c r="Z1985" s="132">
        <v>0</v>
      </c>
      <c r="AA1985" s="74"/>
      <c r="AB1985" s="301">
        <v>-1.6289376691729323</v>
      </c>
      <c r="AC1985" s="338">
        <f t="shared" si="1009"/>
        <v>-1.6289376691729323</v>
      </c>
      <c r="AD1985" s="74"/>
      <c r="AE1985" s="136">
        <v>-26.786829000000001</v>
      </c>
      <c r="AF1985" s="136">
        <v>-14.65265</v>
      </c>
      <c r="AG1985" s="136">
        <v>-7.6350714000000002</v>
      </c>
      <c r="AH1985" s="136">
        <v>0</v>
      </c>
      <c r="AI1985" s="144">
        <v>-8.4210924999999999E-5</v>
      </c>
      <c r="AJ1985" s="136">
        <v>-1.4803063999999999E-2</v>
      </c>
      <c r="AK1985" s="136">
        <v>-4.4842199999999997</v>
      </c>
      <c r="AL1985" s="74"/>
      <c r="AM1985" s="133">
        <v>-8.9318732999999997E-2</v>
      </c>
      <c r="AN1985" s="340">
        <f t="shared" si="1002"/>
        <v>-8.9318732999999997E-2</v>
      </c>
      <c r="AP1985" s="133">
        <v>-8.6232621999999995E-2</v>
      </c>
      <c r="AQ1985" s="133">
        <v>-2.6507253000000001E-3</v>
      </c>
      <c r="AR1985" s="133">
        <v>-4.3538569E-4</v>
      </c>
      <c r="AS1985" s="134">
        <v>-5.1698214707000001E-6</v>
      </c>
      <c r="AT1985" s="135">
        <v>-9.8029781979748847E-9</v>
      </c>
      <c r="AU1985" s="135">
        <v>-6.0978386999999995E-2</v>
      </c>
      <c r="AV1985" s="302">
        <v>-1.5200935E-6</v>
      </c>
      <c r="AW1985" s="302">
        <v>-4.5866323000000002E-9</v>
      </c>
      <c r="AX1985" s="302">
        <v>-1.253027E-13</v>
      </c>
      <c r="AY1985" s="302">
        <v>-5.0092841E-10</v>
      </c>
      <c r="AZ1985" s="302">
        <v>-1.1255087E-9</v>
      </c>
      <c r="BA1985" s="302">
        <v>-1.0243588E-8</v>
      </c>
      <c r="BB1985" s="302">
        <v>-2.1568102E-6</v>
      </c>
      <c r="BC1985" s="302">
        <v>-1.4533872E-9</v>
      </c>
      <c r="BD1985" s="302">
        <v>-2.2070554999999998E-9</v>
      </c>
      <c r="BE1985" s="302">
        <v>-3.8174198000000004E-12</v>
      </c>
      <c r="BF1985" s="302">
        <v>-1.1015377000000001E-13</v>
      </c>
      <c r="BG1985" s="302">
        <v>-1.5489796E-9</v>
      </c>
      <c r="BH1985" s="302">
        <v>-1.7318053999999999E-11</v>
      </c>
      <c r="BI1985" s="302">
        <v>-1.0343185E-11</v>
      </c>
      <c r="BJ1985" s="302">
        <v>-4.7776771999999998E-8</v>
      </c>
      <c r="BK1985" s="302">
        <v>-1.4332922E-6</v>
      </c>
      <c r="BL1985" s="302">
        <v>2.4661432000000001E-11</v>
      </c>
      <c r="BM1985" s="303">
        <v>-2.6844639E-2</v>
      </c>
      <c r="BN1985" s="303">
        <v>-3.4133747999999998E-2</v>
      </c>
      <c r="BO1985" s="302">
        <v>2.1226409999999999E-11</v>
      </c>
      <c r="BP1985" s="302">
        <v>1.2907952E-13</v>
      </c>
      <c r="BQ1985" s="302">
        <v>5.7751134999999998E-18</v>
      </c>
      <c r="BR1985" s="74"/>
      <c r="BS1985" s="136">
        <v>-1.1299070999999999E-3</v>
      </c>
      <c r="BT1985" s="144">
        <v>-1.8610039E-5</v>
      </c>
      <c r="BU1985" s="144">
        <v>-4.5419105000000001E-5</v>
      </c>
      <c r="BV1985" s="144">
        <v>-8.5681231000000002E-8</v>
      </c>
      <c r="BW1985" s="144">
        <v>-4.9319023999999999E-5</v>
      </c>
      <c r="BX1985" s="144">
        <v>-6.7702035000000004E-6</v>
      </c>
      <c r="BY1985" s="144">
        <v>-1.2783137E-8</v>
      </c>
      <c r="BZ1985" s="144">
        <v>-1.0199371999999999E-5</v>
      </c>
      <c r="CA1985" s="144">
        <v>-1.3871958E-5</v>
      </c>
      <c r="CB1985" s="144">
        <v>-4.0442692999999999E-5</v>
      </c>
      <c r="CC1985" s="144">
        <v>-3.1687472999999999E-6</v>
      </c>
      <c r="CD1985" s="144">
        <v>1.6301042999999999E-8</v>
      </c>
      <c r="CE1985" s="144">
        <v>-2.0354199E-7</v>
      </c>
      <c r="CF1985" s="144">
        <v>-1.4019244999999999E-5</v>
      </c>
      <c r="CG1985" s="144">
        <v>-2.7426505999999999E-5</v>
      </c>
      <c r="CH1985" s="136">
        <v>-9.0037756999999995E-4</v>
      </c>
      <c r="CI1985" s="144">
        <v>3.0472058000000002E-9</v>
      </c>
      <c r="CJ1985" s="205"/>
      <c r="CK1985" s="201"/>
      <c r="CL1985" s="110" t="s">
        <v>6857</v>
      </c>
      <c r="CM1985" s="110"/>
      <c r="CN1985" s="110"/>
    </row>
    <row r="1986" spans="1:92" ht="14.5" customHeight="1">
      <c r="B1986" s="129" t="s">
        <v>6190</v>
      </c>
      <c r="C1986" s="127" t="s">
        <v>595</v>
      </c>
      <c r="D1986" s="127" t="s">
        <v>798</v>
      </c>
      <c r="G1986" s="74"/>
      <c r="H1986" s="74"/>
      <c r="I1986" s="74"/>
      <c r="J1986" s="74"/>
      <c r="K1986" s="74"/>
      <c r="L1986" s="74"/>
      <c r="M1986" s="74"/>
      <c r="N1986" s="74"/>
      <c r="O1986" s="74"/>
      <c r="P1986" s="74"/>
      <c r="Q1986" s="74"/>
      <c r="R1986" s="74"/>
      <c r="S1986" s="74"/>
      <c r="T1986" s="74"/>
      <c r="U1986" s="74"/>
      <c r="V1986" s="74"/>
      <c r="W1986" s="74"/>
      <c r="X1986" s="74"/>
      <c r="Y1986" s="74"/>
      <c r="Z1986" s="74"/>
      <c r="AA1986" s="74"/>
      <c r="AB1986" s="74"/>
      <c r="AC1986" s="74"/>
      <c r="AD1986" s="74"/>
      <c r="AE1986" s="74"/>
      <c r="AF1986" s="74"/>
      <c r="AG1986" s="74"/>
      <c r="AH1986" s="74"/>
      <c r="AI1986" s="74"/>
      <c r="AJ1986" s="74"/>
      <c r="AK1986" s="74"/>
      <c r="AL1986" s="74"/>
      <c r="AM1986" s="74"/>
      <c r="AN1986" s="74"/>
      <c r="AP1986" s="74"/>
      <c r="AQ1986" s="74"/>
      <c r="AR1986" s="74"/>
      <c r="AS1986" s="74"/>
      <c r="AT1986" s="74"/>
      <c r="AU1986" s="74"/>
      <c r="AV1986" s="74"/>
      <c r="AW1986" s="74"/>
      <c r="AX1986" s="74"/>
      <c r="AY1986" s="74"/>
      <c r="AZ1986" s="74"/>
      <c r="BA1986" s="74"/>
      <c r="BB1986" s="74"/>
      <c r="BC1986" s="74"/>
      <c r="BD1986" s="74"/>
      <c r="BE1986" s="74"/>
      <c r="BF1986" s="74"/>
      <c r="BG1986" s="74"/>
      <c r="BH1986" s="74"/>
      <c r="BI1986" s="74"/>
      <c r="BJ1986" s="74"/>
      <c r="BK1986" s="74"/>
      <c r="BL1986" s="74"/>
      <c r="BM1986" s="74"/>
      <c r="BN1986" s="74"/>
      <c r="BO1986" s="74"/>
      <c r="BP1986" s="74"/>
      <c r="BQ1986" s="74"/>
      <c r="BR1986" s="74"/>
      <c r="BS1986" s="74"/>
      <c r="BT1986" s="74"/>
      <c r="BU1986" s="74"/>
      <c r="BV1986" s="74"/>
      <c r="BW1986" s="74"/>
      <c r="BX1986" s="74"/>
      <c r="BY1986" s="74"/>
      <c r="BZ1986" s="74"/>
      <c r="CA1986" s="74"/>
      <c r="CB1986" s="74"/>
      <c r="CC1986" s="74"/>
      <c r="CD1986" s="74"/>
      <c r="CE1986" s="74"/>
      <c r="CF1986" s="74"/>
      <c r="CG1986" s="74"/>
      <c r="CH1986" s="74"/>
      <c r="CI1986" s="74"/>
      <c r="CJ1986" s="124"/>
      <c r="CK1986" s="202"/>
      <c r="CL1986" s="110"/>
      <c r="CM1986" s="110"/>
      <c r="CN1986" s="110"/>
    </row>
    <row r="1987" spans="1:92" ht="14.5" customHeight="1">
      <c r="A1987" s="74" t="s">
        <v>6889</v>
      </c>
      <c r="B1987" s="129" t="s">
        <v>6190</v>
      </c>
      <c r="C1987" s="130" t="str">
        <f t="shared" ref="C1987:C2009" si="1010">MID(A1987,1,12)</f>
        <v>F.120.01.100</v>
      </c>
      <c r="D1987" s="131" t="s">
        <v>6891</v>
      </c>
      <c r="E1987" s="129" t="s">
        <v>957</v>
      </c>
      <c r="F1987" s="132" t="s">
        <v>6892</v>
      </c>
      <c r="G1987" s="132">
        <v>0</v>
      </c>
      <c r="H1987" s="348">
        <f t="shared" ref="H1987:H2009" si="1011">G1987</f>
        <v>0</v>
      </c>
      <c r="I1987" s="74"/>
      <c r="J1987" s="132">
        <v>0</v>
      </c>
      <c r="K1987" s="132">
        <v>0</v>
      </c>
      <c r="L1987" s="300">
        <v>0</v>
      </c>
      <c r="M1987" s="132">
        <v>0</v>
      </c>
      <c r="N1987" s="132">
        <v>0</v>
      </c>
      <c r="O1987" s="132">
        <v>0</v>
      </c>
      <c r="P1987" s="132">
        <v>0</v>
      </c>
      <c r="Q1987" s="132">
        <v>0</v>
      </c>
      <c r="R1987" s="132">
        <v>0</v>
      </c>
      <c r="S1987" s="132">
        <v>0</v>
      </c>
      <c r="T1987" s="132">
        <v>0</v>
      </c>
      <c r="U1987" s="132">
        <v>0</v>
      </c>
      <c r="V1987" s="132">
        <v>0</v>
      </c>
      <c r="W1987" s="132">
        <v>0</v>
      </c>
      <c r="X1987" s="132">
        <v>0</v>
      </c>
      <c r="Y1987" s="132">
        <v>0</v>
      </c>
      <c r="Z1987" s="132">
        <v>0</v>
      </c>
      <c r="AA1987" s="74"/>
      <c r="AB1987" s="301">
        <v>0</v>
      </c>
      <c r="AC1987" s="338">
        <f t="shared" ref="AC1987:AC2009" si="1012">AB1987</f>
        <v>0</v>
      </c>
      <c r="AD1987" s="74"/>
      <c r="AE1987" s="136">
        <v>0</v>
      </c>
      <c r="AF1987" s="136">
        <v>0</v>
      </c>
      <c r="AG1987" s="136">
        <v>0</v>
      </c>
      <c r="AH1987" s="136">
        <v>0</v>
      </c>
      <c r="AI1987" s="136">
        <v>0</v>
      </c>
      <c r="AJ1987" s="136">
        <v>0</v>
      </c>
      <c r="AK1987" s="136">
        <v>0</v>
      </c>
      <c r="AL1987" s="74"/>
      <c r="AM1987" s="133">
        <v>0</v>
      </c>
      <c r="AN1987" s="340">
        <f t="shared" si="1002"/>
        <v>0</v>
      </c>
      <c r="AP1987" s="133">
        <v>0</v>
      </c>
      <c r="AQ1987" s="133">
        <v>0</v>
      </c>
      <c r="AR1987" s="133">
        <v>0</v>
      </c>
      <c r="AS1987" s="134">
        <v>0</v>
      </c>
      <c r="AT1987" s="135">
        <v>0</v>
      </c>
      <c r="AU1987" s="135">
        <v>0</v>
      </c>
      <c r="AV1987" s="303">
        <v>0</v>
      </c>
      <c r="AW1987" s="303">
        <v>0</v>
      </c>
      <c r="AX1987" s="303">
        <v>0</v>
      </c>
      <c r="AY1987" s="303">
        <v>0</v>
      </c>
      <c r="AZ1987" s="303">
        <v>0</v>
      </c>
      <c r="BA1987" s="303">
        <v>0</v>
      </c>
      <c r="BB1987" s="303">
        <v>0</v>
      </c>
      <c r="BC1987" s="303">
        <v>0</v>
      </c>
      <c r="BD1987" s="303">
        <v>0</v>
      </c>
      <c r="BE1987" s="303">
        <v>0</v>
      </c>
      <c r="BF1987" s="303">
        <v>0</v>
      </c>
      <c r="BG1987" s="303">
        <v>0</v>
      </c>
      <c r="BH1987" s="303">
        <v>0</v>
      </c>
      <c r="BI1987" s="303">
        <v>0</v>
      </c>
      <c r="BJ1987" s="303">
        <v>0</v>
      </c>
      <c r="BK1987" s="303">
        <v>0</v>
      </c>
      <c r="BL1987" s="303">
        <v>0</v>
      </c>
      <c r="BM1987" s="303">
        <v>0</v>
      </c>
      <c r="BN1987" s="303">
        <v>0</v>
      </c>
      <c r="BO1987" s="303">
        <v>0</v>
      </c>
      <c r="BP1987" s="303">
        <v>0</v>
      </c>
      <c r="BQ1987" s="303">
        <v>0</v>
      </c>
      <c r="BR1987" s="74"/>
      <c r="BS1987" s="136">
        <v>0</v>
      </c>
      <c r="BT1987" s="136">
        <v>0</v>
      </c>
      <c r="BU1987" s="136">
        <v>0</v>
      </c>
      <c r="BV1987" s="136">
        <v>0</v>
      </c>
      <c r="BW1987" s="136">
        <v>0</v>
      </c>
      <c r="BX1987" s="136">
        <v>0</v>
      </c>
      <c r="BY1987" s="136">
        <v>0</v>
      </c>
      <c r="BZ1987" s="136">
        <v>0</v>
      </c>
      <c r="CA1987" s="136">
        <v>0</v>
      </c>
      <c r="CB1987" s="136">
        <v>0</v>
      </c>
      <c r="CC1987" s="136">
        <v>0</v>
      </c>
      <c r="CD1987" s="136">
        <v>0</v>
      </c>
      <c r="CE1987" s="136">
        <v>0</v>
      </c>
      <c r="CF1987" s="136">
        <v>0</v>
      </c>
      <c r="CG1987" s="136">
        <v>0</v>
      </c>
      <c r="CH1987" s="136">
        <v>0</v>
      </c>
      <c r="CI1987" s="136">
        <v>0</v>
      </c>
      <c r="CJ1987" s="205"/>
      <c r="CK1987" s="201"/>
      <c r="CL1987" s="110" t="s">
        <v>6893</v>
      </c>
      <c r="CN1987" s="110"/>
    </row>
    <row r="1988" spans="1:92" ht="14.5" customHeight="1">
      <c r="A1988" s="74" t="s">
        <v>6894</v>
      </c>
      <c r="B1988" s="129" t="s">
        <v>6190</v>
      </c>
      <c r="C1988" s="130" t="str">
        <f t="shared" si="1010"/>
        <v>F.120.01.101</v>
      </c>
      <c r="D1988" s="131" t="s">
        <v>6891</v>
      </c>
      <c r="E1988" s="129" t="s">
        <v>957</v>
      </c>
      <c r="F1988" s="132" t="s">
        <v>6895</v>
      </c>
      <c r="G1988" s="132">
        <v>-0.71216490929690013</v>
      </c>
      <c r="H1988" s="348">
        <f t="shared" si="1011"/>
        <v>-0.71216490929690013</v>
      </c>
      <c r="I1988" s="74"/>
      <c r="J1988" s="132">
        <v>2.0909741819999999E-3</v>
      </c>
      <c r="K1988" s="132">
        <v>1.23269021E-2</v>
      </c>
      <c r="L1988" s="300">
        <v>-0.76672592557890007</v>
      </c>
      <c r="M1988" s="132">
        <v>4.0143140000000001E-2</v>
      </c>
      <c r="N1988" s="132">
        <v>8.3064657999999993E-3</v>
      </c>
      <c r="O1988" s="132">
        <v>3.1476082000000002E-3</v>
      </c>
      <c r="P1988" s="132">
        <v>2.4926128999999998E-3</v>
      </c>
      <c r="Q1988" s="132">
        <v>-7.1894902999999997E-4</v>
      </c>
      <c r="R1988" s="304">
        <v>4.1272581999999999E-5</v>
      </c>
      <c r="S1988" s="132">
        <v>2.7603772999999998E-4</v>
      </c>
      <c r="T1988" s="132">
        <v>8.7282810000000001E-4</v>
      </c>
      <c r="U1988" s="132">
        <v>1.7635441E-4</v>
      </c>
      <c r="V1988" s="132">
        <v>-0.76568409000000004</v>
      </c>
      <c r="W1988" s="132">
        <v>-1.2669554000000001E-3</v>
      </c>
      <c r="X1988" s="304">
        <v>3.8996106000000001E-5</v>
      </c>
      <c r="Y1988" s="304">
        <v>9.7693051000000001E-6</v>
      </c>
      <c r="Z1988" s="132">
        <v>0</v>
      </c>
      <c r="AA1988" s="74"/>
      <c r="AB1988" s="301">
        <v>0.30182812030075185</v>
      </c>
      <c r="AC1988" s="338">
        <f t="shared" si="1012"/>
        <v>0.30182812030075185</v>
      </c>
      <c r="AD1988" s="74"/>
      <c r="AE1988" s="136">
        <v>-43.657477999999998</v>
      </c>
      <c r="AF1988" s="136">
        <v>-43.478715999999999</v>
      </c>
      <c r="AG1988" s="136">
        <v>-0.17176843999999999</v>
      </c>
      <c r="AH1988" s="136">
        <v>0</v>
      </c>
      <c r="AI1988" s="136">
        <v>-1.5025814E-2</v>
      </c>
      <c r="AJ1988" s="136">
        <v>3.1432414999999999E-3</v>
      </c>
      <c r="AK1988" s="136">
        <v>4.8895144999999999E-3</v>
      </c>
      <c r="AL1988" s="74"/>
      <c r="AM1988" s="133">
        <v>5.3167552000000003E-3</v>
      </c>
      <c r="AN1988" s="340">
        <f t="shared" si="1002"/>
        <v>5.3167552000000003E-3</v>
      </c>
      <c r="AP1988" s="133">
        <v>7.9225588E-3</v>
      </c>
      <c r="AQ1988" s="133">
        <v>3.1293207000000002E-4</v>
      </c>
      <c r="AR1988" s="133">
        <v>-2.9187356999999998E-3</v>
      </c>
      <c r="AS1988" s="134">
        <v>4.7497354660510003E-7</v>
      </c>
      <c r="AT1988" s="135">
        <v>1.1572931622840761E-9</v>
      </c>
      <c r="AU1988" s="135">
        <v>-0.40878651237399999</v>
      </c>
      <c r="AV1988" s="302">
        <v>2.7403287999999999E-7</v>
      </c>
      <c r="AW1988" s="302">
        <v>8.2656844999999999E-10</v>
      </c>
      <c r="AX1988" s="302">
        <v>2.2593366000000001E-14</v>
      </c>
      <c r="AY1988" s="302">
        <v>4.1019595000000003E-11</v>
      </c>
      <c r="AZ1988" s="302">
        <v>1.9338400999999998E-12</v>
      </c>
      <c r="BA1988" s="302">
        <v>3.7064589999999999E-10</v>
      </c>
      <c r="BB1988" s="302">
        <v>1.9582680000000001E-7</v>
      </c>
      <c r="BC1988" s="302">
        <v>5.3872740000000002E-11</v>
      </c>
      <c r="BD1988" s="302">
        <v>2.0919253E-10</v>
      </c>
      <c r="BE1988" s="302">
        <v>1.2804446000000001E-13</v>
      </c>
      <c r="BF1988" s="302">
        <v>2.7972493E-15</v>
      </c>
      <c r="BG1988" s="302">
        <v>2.0517699000000002E-12</v>
      </c>
      <c r="BH1988" s="302">
        <v>1.7069075999999999E-14</v>
      </c>
      <c r="BI1988" s="302">
        <v>3.9494599000000003E-14</v>
      </c>
      <c r="BJ1988" s="302">
        <v>6.2931235E-10</v>
      </c>
      <c r="BK1988" s="302">
        <v>3.8815427000000003E-9</v>
      </c>
      <c r="BL1988" s="302">
        <v>6.4245791000000004E-11</v>
      </c>
      <c r="BM1988" s="302">
        <v>2.0987626E-5</v>
      </c>
      <c r="BN1988" s="303">
        <v>-0.40880749999999999</v>
      </c>
      <c r="BO1988" s="302">
        <v>1.8941222000000001E-10</v>
      </c>
      <c r="BP1988" s="302">
        <v>1.1518311E-12</v>
      </c>
      <c r="BQ1988" s="302">
        <v>5.1533776000000002E-17</v>
      </c>
      <c r="BR1988" s="74"/>
      <c r="BS1988" s="144">
        <v>-4.0688783000000003E-5</v>
      </c>
      <c r="BT1988" s="144">
        <v>1.5636267E-6</v>
      </c>
      <c r="BU1988" s="144">
        <v>8.4157688000000003E-6</v>
      </c>
      <c r="BV1988" s="144">
        <v>1.0231948E-7</v>
      </c>
      <c r="BW1988" s="144">
        <v>3.9485039E-7</v>
      </c>
      <c r="BX1988" s="144">
        <v>2.3957096000000001E-7</v>
      </c>
      <c r="BY1988" s="144">
        <v>2.0353689999999999E-9</v>
      </c>
      <c r="BZ1988" s="144">
        <v>3.7411949000000002E-7</v>
      </c>
      <c r="CA1988" s="144">
        <v>5.5384899E-8</v>
      </c>
      <c r="CB1988" s="144">
        <v>1.8265577E-7</v>
      </c>
      <c r="CC1988" s="144">
        <v>1.4366964000000001E-8</v>
      </c>
      <c r="CD1988" s="144">
        <v>4.1986644000000003E-8</v>
      </c>
      <c r="CE1988" s="144">
        <v>2.4380181000000002E-10</v>
      </c>
      <c r="CF1988" s="144">
        <v>6.3393635000000002E-7</v>
      </c>
      <c r="CG1988" s="144">
        <v>-5.2768471999999998E-5</v>
      </c>
      <c r="CH1988" s="144">
        <v>3.1631203000000002E-8</v>
      </c>
      <c r="CI1988" s="144">
        <v>2.7191505000000001E-8</v>
      </c>
      <c r="CJ1988" s="205"/>
      <c r="CK1988" s="201"/>
      <c r="CL1988" s="110" t="s">
        <v>6893</v>
      </c>
      <c r="CM1988" s="110"/>
    </row>
    <row r="1989" spans="1:92" ht="14.5" customHeight="1">
      <c r="A1989" s="74" t="s">
        <v>6896</v>
      </c>
      <c r="B1989" s="129" t="s">
        <v>6190</v>
      </c>
      <c r="C1989" s="130" t="str">
        <f t="shared" si="1010"/>
        <v>F.120.01.102</v>
      </c>
      <c r="D1989" s="131" t="s">
        <v>6891</v>
      </c>
      <c r="E1989" s="129" t="s">
        <v>957</v>
      </c>
      <c r="F1989" s="132" t="s">
        <v>6897</v>
      </c>
      <c r="G1989" s="132">
        <v>0</v>
      </c>
      <c r="H1989" s="348">
        <f t="shared" si="1011"/>
        <v>0</v>
      </c>
      <c r="I1989" s="74"/>
      <c r="J1989" s="132">
        <v>0</v>
      </c>
      <c r="K1989" s="132">
        <v>0</v>
      </c>
      <c r="L1989" s="300">
        <v>0</v>
      </c>
      <c r="M1989" s="132">
        <v>0</v>
      </c>
      <c r="N1989" s="132">
        <v>0</v>
      </c>
      <c r="O1989" s="132">
        <v>0</v>
      </c>
      <c r="P1989" s="132">
        <v>0</v>
      </c>
      <c r="Q1989" s="132">
        <v>0</v>
      </c>
      <c r="R1989" s="132">
        <v>0</v>
      </c>
      <c r="S1989" s="132">
        <v>0</v>
      </c>
      <c r="T1989" s="132">
        <v>0</v>
      </c>
      <c r="U1989" s="132">
        <v>0</v>
      </c>
      <c r="V1989" s="132">
        <v>0</v>
      </c>
      <c r="W1989" s="132">
        <v>0</v>
      </c>
      <c r="X1989" s="132">
        <v>0</v>
      </c>
      <c r="Y1989" s="132">
        <v>0</v>
      </c>
      <c r="Z1989" s="132">
        <v>0</v>
      </c>
      <c r="AA1989" s="74"/>
      <c r="AB1989" s="301">
        <v>0</v>
      </c>
      <c r="AC1989" s="338">
        <f t="shared" si="1012"/>
        <v>0</v>
      </c>
      <c r="AD1989" s="74"/>
      <c r="AE1989" s="136">
        <v>0</v>
      </c>
      <c r="AF1989" s="136">
        <v>0</v>
      </c>
      <c r="AG1989" s="136">
        <v>0</v>
      </c>
      <c r="AH1989" s="136">
        <v>0</v>
      </c>
      <c r="AI1989" s="136">
        <v>0</v>
      </c>
      <c r="AJ1989" s="136">
        <v>0</v>
      </c>
      <c r="AK1989" s="136">
        <v>0</v>
      </c>
      <c r="AL1989" s="74"/>
      <c r="AM1989" s="133">
        <v>0</v>
      </c>
      <c r="AN1989" s="340">
        <f t="shared" si="1002"/>
        <v>0</v>
      </c>
      <c r="AP1989" s="133">
        <v>0</v>
      </c>
      <c r="AQ1989" s="133">
        <v>0</v>
      </c>
      <c r="AR1989" s="133">
        <v>0</v>
      </c>
      <c r="AS1989" s="134">
        <v>0</v>
      </c>
      <c r="AT1989" s="135">
        <v>0</v>
      </c>
      <c r="AU1989" s="135">
        <v>0</v>
      </c>
      <c r="AV1989" s="303">
        <v>0</v>
      </c>
      <c r="AW1989" s="303">
        <v>0</v>
      </c>
      <c r="AX1989" s="303">
        <v>0</v>
      </c>
      <c r="AY1989" s="303">
        <v>0</v>
      </c>
      <c r="AZ1989" s="303">
        <v>0</v>
      </c>
      <c r="BA1989" s="303">
        <v>0</v>
      </c>
      <c r="BB1989" s="303">
        <v>0</v>
      </c>
      <c r="BC1989" s="303">
        <v>0</v>
      </c>
      <c r="BD1989" s="303">
        <v>0</v>
      </c>
      <c r="BE1989" s="303">
        <v>0</v>
      </c>
      <c r="BF1989" s="303">
        <v>0</v>
      </c>
      <c r="BG1989" s="303">
        <v>0</v>
      </c>
      <c r="BH1989" s="303">
        <v>0</v>
      </c>
      <c r="BI1989" s="303">
        <v>0</v>
      </c>
      <c r="BJ1989" s="303">
        <v>0</v>
      </c>
      <c r="BK1989" s="303">
        <v>0</v>
      </c>
      <c r="BL1989" s="303">
        <v>0</v>
      </c>
      <c r="BM1989" s="303">
        <v>0</v>
      </c>
      <c r="BN1989" s="303">
        <v>0</v>
      </c>
      <c r="BO1989" s="303">
        <v>0</v>
      </c>
      <c r="BP1989" s="303">
        <v>0</v>
      </c>
      <c r="BQ1989" s="303">
        <v>0</v>
      </c>
      <c r="BR1989" s="74"/>
      <c r="BS1989" s="136">
        <v>0</v>
      </c>
      <c r="BT1989" s="136">
        <v>0</v>
      </c>
      <c r="BU1989" s="136">
        <v>0</v>
      </c>
      <c r="BV1989" s="136">
        <v>0</v>
      </c>
      <c r="BW1989" s="136">
        <v>0</v>
      </c>
      <c r="BX1989" s="136">
        <v>0</v>
      </c>
      <c r="BY1989" s="136">
        <v>0</v>
      </c>
      <c r="BZ1989" s="136">
        <v>0</v>
      </c>
      <c r="CA1989" s="136">
        <v>0</v>
      </c>
      <c r="CB1989" s="136">
        <v>0</v>
      </c>
      <c r="CC1989" s="136">
        <v>0</v>
      </c>
      <c r="CD1989" s="136">
        <v>0</v>
      </c>
      <c r="CE1989" s="136">
        <v>0</v>
      </c>
      <c r="CF1989" s="136">
        <v>0</v>
      </c>
      <c r="CG1989" s="136">
        <v>0</v>
      </c>
      <c r="CH1989" s="136">
        <v>0</v>
      </c>
      <c r="CI1989" s="136">
        <v>0</v>
      </c>
      <c r="CJ1989" s="205"/>
      <c r="CK1989" s="201"/>
      <c r="CL1989" s="110" t="s">
        <v>6893</v>
      </c>
      <c r="CM1989" s="208" t="s">
        <v>6898</v>
      </c>
      <c r="CN1989" s="110"/>
    </row>
    <row r="1990" spans="1:92" ht="14.5" customHeight="1">
      <c r="A1990" s="74" t="s">
        <v>6899</v>
      </c>
      <c r="B1990" s="129" t="s">
        <v>6190</v>
      </c>
      <c r="C1990" s="130" t="str">
        <f t="shared" si="1010"/>
        <v>F.120.01.103</v>
      </c>
      <c r="D1990" s="131" t="s">
        <v>6891</v>
      </c>
      <c r="E1990" s="129" t="s">
        <v>957</v>
      </c>
      <c r="F1990" s="132" t="s">
        <v>6900</v>
      </c>
      <c r="G1990" s="132">
        <v>0</v>
      </c>
      <c r="H1990" s="348">
        <f t="shared" si="1011"/>
        <v>0</v>
      </c>
      <c r="I1990" s="74"/>
      <c r="J1990" s="132">
        <v>0</v>
      </c>
      <c r="K1990" s="132">
        <v>0</v>
      </c>
      <c r="L1990" s="300">
        <v>0</v>
      </c>
      <c r="M1990" s="132">
        <v>0</v>
      </c>
      <c r="N1990" s="132">
        <v>0</v>
      </c>
      <c r="O1990" s="132">
        <v>0</v>
      </c>
      <c r="P1990" s="132">
        <v>0</v>
      </c>
      <c r="Q1990" s="132">
        <v>0</v>
      </c>
      <c r="R1990" s="132">
        <v>0</v>
      </c>
      <c r="S1990" s="132">
        <v>0</v>
      </c>
      <c r="T1990" s="132">
        <v>0</v>
      </c>
      <c r="U1990" s="132">
        <v>0</v>
      </c>
      <c r="V1990" s="132">
        <v>0</v>
      </c>
      <c r="W1990" s="132">
        <v>0</v>
      </c>
      <c r="X1990" s="132">
        <v>0</v>
      </c>
      <c r="Y1990" s="132">
        <v>0</v>
      </c>
      <c r="Z1990" s="132">
        <v>0</v>
      </c>
      <c r="AA1990" s="74"/>
      <c r="AB1990" s="301">
        <v>0</v>
      </c>
      <c r="AC1990" s="338">
        <f t="shared" si="1012"/>
        <v>0</v>
      </c>
      <c r="AD1990" s="74"/>
      <c r="AE1990" s="136">
        <v>0</v>
      </c>
      <c r="AF1990" s="136">
        <v>0</v>
      </c>
      <c r="AG1990" s="136">
        <v>0</v>
      </c>
      <c r="AH1990" s="136">
        <v>0</v>
      </c>
      <c r="AI1990" s="136">
        <v>0</v>
      </c>
      <c r="AJ1990" s="136">
        <v>0</v>
      </c>
      <c r="AK1990" s="136">
        <v>0</v>
      </c>
      <c r="AL1990" s="74"/>
      <c r="AM1990" s="133">
        <v>0</v>
      </c>
      <c r="AN1990" s="340">
        <f t="shared" si="1002"/>
        <v>0</v>
      </c>
      <c r="AP1990" s="133">
        <v>0</v>
      </c>
      <c r="AQ1990" s="133">
        <v>0</v>
      </c>
      <c r="AR1990" s="133">
        <v>0</v>
      </c>
      <c r="AS1990" s="134">
        <v>0</v>
      </c>
      <c r="AT1990" s="135">
        <v>0</v>
      </c>
      <c r="AU1990" s="135">
        <v>0</v>
      </c>
      <c r="AV1990" s="303">
        <v>0</v>
      </c>
      <c r="AW1990" s="303">
        <v>0</v>
      </c>
      <c r="AX1990" s="303">
        <v>0</v>
      </c>
      <c r="AY1990" s="303">
        <v>0</v>
      </c>
      <c r="AZ1990" s="303">
        <v>0</v>
      </c>
      <c r="BA1990" s="303">
        <v>0</v>
      </c>
      <c r="BB1990" s="303">
        <v>0</v>
      </c>
      <c r="BC1990" s="303">
        <v>0</v>
      </c>
      <c r="BD1990" s="303">
        <v>0</v>
      </c>
      <c r="BE1990" s="303">
        <v>0</v>
      </c>
      <c r="BF1990" s="303">
        <v>0</v>
      </c>
      <c r="BG1990" s="303">
        <v>0</v>
      </c>
      <c r="BH1990" s="303">
        <v>0</v>
      </c>
      <c r="BI1990" s="303">
        <v>0</v>
      </c>
      <c r="BJ1990" s="303">
        <v>0</v>
      </c>
      <c r="BK1990" s="303">
        <v>0</v>
      </c>
      <c r="BL1990" s="303">
        <v>0</v>
      </c>
      <c r="BM1990" s="303">
        <v>0</v>
      </c>
      <c r="BN1990" s="303">
        <v>0</v>
      </c>
      <c r="BO1990" s="303">
        <v>0</v>
      </c>
      <c r="BP1990" s="303">
        <v>0</v>
      </c>
      <c r="BQ1990" s="303">
        <v>0</v>
      </c>
      <c r="BR1990" s="74"/>
      <c r="BS1990" s="136">
        <v>0</v>
      </c>
      <c r="BT1990" s="136">
        <v>0</v>
      </c>
      <c r="BU1990" s="136">
        <v>0</v>
      </c>
      <c r="BV1990" s="136">
        <v>0</v>
      </c>
      <c r="BW1990" s="136">
        <v>0</v>
      </c>
      <c r="BX1990" s="136">
        <v>0</v>
      </c>
      <c r="BY1990" s="136">
        <v>0</v>
      </c>
      <c r="BZ1990" s="136">
        <v>0</v>
      </c>
      <c r="CA1990" s="136">
        <v>0</v>
      </c>
      <c r="CB1990" s="136">
        <v>0</v>
      </c>
      <c r="CC1990" s="136">
        <v>0</v>
      </c>
      <c r="CD1990" s="136">
        <v>0</v>
      </c>
      <c r="CE1990" s="136">
        <v>0</v>
      </c>
      <c r="CF1990" s="136">
        <v>0</v>
      </c>
      <c r="CG1990" s="136">
        <v>0</v>
      </c>
      <c r="CH1990" s="136">
        <v>0</v>
      </c>
      <c r="CI1990" s="136">
        <v>0</v>
      </c>
      <c r="CJ1990" s="205"/>
      <c r="CK1990" s="201"/>
      <c r="CL1990" s="110" t="s">
        <v>6893</v>
      </c>
      <c r="CM1990" s="209" t="s">
        <v>6865</v>
      </c>
      <c r="CN1990" s="110"/>
    </row>
    <row r="1991" spans="1:92" ht="14.5" customHeight="1">
      <c r="A1991" s="74" t="s">
        <v>6901</v>
      </c>
      <c r="B1991" s="129" t="s">
        <v>6190</v>
      </c>
      <c r="C1991" s="130" t="str">
        <f t="shared" si="1010"/>
        <v>F.120.01.104</v>
      </c>
      <c r="D1991" s="131" t="s">
        <v>6891</v>
      </c>
      <c r="E1991" s="129" t="s">
        <v>957</v>
      </c>
      <c r="F1991" s="132" t="s">
        <v>6902</v>
      </c>
      <c r="G1991" s="132">
        <v>-0.47338019200389997</v>
      </c>
      <c r="H1991" s="348">
        <f t="shared" si="1011"/>
        <v>-0.47338019200389997</v>
      </c>
      <c r="I1991" s="74"/>
      <c r="J1991" s="132">
        <v>2.8891071299999994E-4</v>
      </c>
      <c r="K1991" s="132">
        <v>-3.2771400000000043E-5</v>
      </c>
      <c r="L1991" s="300">
        <v>-0.56487851131689992</v>
      </c>
      <c r="M1991" s="132">
        <v>9.1242180000000006E-2</v>
      </c>
      <c r="N1991" s="132">
        <v>-1.8861327E-3</v>
      </c>
      <c r="O1991" s="132">
        <v>1.4937516E-3</v>
      </c>
      <c r="P1991" s="132">
        <v>1.1248440000000001E-3</v>
      </c>
      <c r="Q1991" s="132">
        <v>-1.1014645000000001E-3</v>
      </c>
      <c r="R1991" s="304">
        <v>3.9129582999999999E-5</v>
      </c>
      <c r="S1991" s="132">
        <v>2.2640162999999999E-4</v>
      </c>
      <c r="T1991" s="132">
        <v>3.5960970000000001E-4</v>
      </c>
      <c r="U1991" s="132">
        <v>1.9716444E-4</v>
      </c>
      <c r="V1991" s="132">
        <v>-0.56444408999999995</v>
      </c>
      <c r="W1991" s="132">
        <v>-6.8067037999999997E-4</v>
      </c>
      <c r="X1991" s="304">
        <v>3.9315318000000002E-5</v>
      </c>
      <c r="Y1991" s="304">
        <v>9.7693051000000001E-6</v>
      </c>
      <c r="Z1991" s="132">
        <v>0</v>
      </c>
      <c r="AA1991" s="74"/>
      <c r="AB1991" s="301">
        <v>0.68603142857142863</v>
      </c>
      <c r="AC1991" s="338">
        <f t="shared" si="1012"/>
        <v>0.68603142857142863</v>
      </c>
      <c r="AD1991" s="74"/>
      <c r="AE1991" s="136">
        <v>-30.758647</v>
      </c>
      <c r="AF1991" s="136">
        <v>-30.668977999999999</v>
      </c>
      <c r="AG1991" s="136">
        <v>-9.2282934999999996E-2</v>
      </c>
      <c r="AH1991" s="136">
        <v>0</v>
      </c>
      <c r="AI1991" s="136">
        <v>-1.0715278E-2</v>
      </c>
      <c r="AJ1991" s="136">
        <v>3.5431219000000001E-3</v>
      </c>
      <c r="AK1991" s="136">
        <v>9.7859907000000003E-3</v>
      </c>
      <c r="AL1991" s="74"/>
      <c r="AM1991" s="133">
        <v>8.7784455000000008E-3</v>
      </c>
      <c r="AN1991" s="340">
        <f t="shared" si="1002"/>
        <v>8.7784455000000008E-3</v>
      </c>
      <c r="AP1991" s="133">
        <v>1.0355909E-2</v>
      </c>
      <c r="AQ1991" s="133">
        <v>5.3597767999999997E-4</v>
      </c>
      <c r="AR1991" s="133">
        <v>-2.1134416E-3</v>
      </c>
      <c r="AS1991" s="134">
        <v>6.2085787728840004E-7</v>
      </c>
      <c r="AT1991" s="135">
        <v>1.982165962537476E-9</v>
      </c>
      <c r="AU1991" s="135">
        <v>-0.29600023310000001</v>
      </c>
      <c r="AV1991" s="302">
        <v>6.3466690999999997E-7</v>
      </c>
      <c r="AW1991" s="302">
        <v>1.9148529E-9</v>
      </c>
      <c r="AX1991" s="302">
        <v>5.2320010000000003E-14</v>
      </c>
      <c r="AY1991" s="302">
        <v>3.0991496999999999E-11</v>
      </c>
      <c r="AZ1991" s="302">
        <v>3.0516114000000002E-12</v>
      </c>
      <c r="BA1991" s="302">
        <v>1.6726519000000001E-10</v>
      </c>
      <c r="BB1991" s="302">
        <v>-1.6905265E-8</v>
      </c>
      <c r="BC1991" s="302">
        <v>2.4851804000000001E-11</v>
      </c>
      <c r="BD1991" s="302">
        <v>-2.3545392000000001E-11</v>
      </c>
      <c r="BE1991" s="302">
        <v>9.3117963000000006E-14</v>
      </c>
      <c r="BF1991" s="302">
        <v>2.1350002000000001E-15</v>
      </c>
      <c r="BG1991" s="302">
        <v>1.4115329000000001E-13</v>
      </c>
      <c r="BH1991" s="302">
        <v>7.3122482E-15</v>
      </c>
      <c r="BI1991" s="302">
        <v>9.3363923000000006E-15</v>
      </c>
      <c r="BJ1991" s="302">
        <v>3.7198376999999998E-10</v>
      </c>
      <c r="BK1991" s="302">
        <v>2.3335280000000001E-9</v>
      </c>
      <c r="BL1991" s="302">
        <v>6.4549393000000004E-11</v>
      </c>
      <c r="BM1991" s="302">
        <v>2.13669E-5</v>
      </c>
      <c r="BN1991" s="303">
        <v>-0.2960216</v>
      </c>
      <c r="BO1991" s="302">
        <v>1.8941222000000001E-10</v>
      </c>
      <c r="BP1991" s="302">
        <v>1.1518311E-12</v>
      </c>
      <c r="BQ1991" s="302">
        <v>5.1533776000000002E-17</v>
      </c>
      <c r="BR1991" s="74"/>
      <c r="BS1991" s="144">
        <v>-1.8635426999999998E-5</v>
      </c>
      <c r="BT1991" s="144">
        <v>-1.0747289999999999E-7</v>
      </c>
      <c r="BU1991" s="144">
        <v>1.9128376999999998E-5</v>
      </c>
      <c r="BV1991" s="144">
        <v>4.2243344E-8</v>
      </c>
      <c r="BW1991" s="144">
        <v>-1.2206809999999999E-6</v>
      </c>
      <c r="BX1991" s="144">
        <v>1.072824E-7</v>
      </c>
      <c r="BY1991" s="144">
        <v>1.2474273000000001E-9</v>
      </c>
      <c r="BZ1991" s="144">
        <v>1.7474493E-7</v>
      </c>
      <c r="CA1991" s="144">
        <v>5.2509145E-8</v>
      </c>
      <c r="CB1991" s="144">
        <v>1.4981128E-7</v>
      </c>
      <c r="CC1991" s="144">
        <v>2.2893301999999999E-8</v>
      </c>
      <c r="CD1991" s="144">
        <v>4.2208042000000003E-8</v>
      </c>
      <c r="CE1991" s="144">
        <v>4.0597816999999999E-10</v>
      </c>
      <c r="CF1991" s="144">
        <v>2.7134253000000001E-7</v>
      </c>
      <c r="CG1991" s="144">
        <v>-3.7359520999999998E-5</v>
      </c>
      <c r="CH1991" s="144">
        <v>3.1991749000000002E-8</v>
      </c>
      <c r="CI1991" s="144">
        <v>2.7191505000000001E-8</v>
      </c>
      <c r="CJ1991" s="205"/>
      <c r="CK1991" s="201"/>
      <c r="CL1991" s="110" t="s">
        <v>6893</v>
      </c>
      <c r="CM1991" s="254" t="s">
        <v>6868</v>
      </c>
      <c r="CN1991" s="110"/>
    </row>
    <row r="1992" spans="1:92" ht="14.5" customHeight="1">
      <c r="A1992" s="74" t="s">
        <v>6903</v>
      </c>
      <c r="B1992" s="129" t="s">
        <v>6190</v>
      </c>
      <c r="C1992" s="130" t="str">
        <f t="shared" si="1010"/>
        <v>F.120.01.105</v>
      </c>
      <c r="D1992" s="131" t="s">
        <v>6891</v>
      </c>
      <c r="E1992" s="129" t="s">
        <v>957</v>
      </c>
      <c r="F1992" s="132" t="s">
        <v>6904</v>
      </c>
      <c r="G1992" s="132">
        <v>-0.74059067653489996</v>
      </c>
      <c r="H1992" s="348">
        <f t="shared" si="1011"/>
        <v>-0.74059067653489996</v>
      </c>
      <c r="I1992" s="74"/>
      <c r="J1992" s="132">
        <v>-8.0008634799999989E-4</v>
      </c>
      <c r="K1992" s="132">
        <v>-2.06236849E-3</v>
      </c>
      <c r="L1992" s="300">
        <v>-0.77045102369689999</v>
      </c>
      <c r="M1992" s="132">
        <v>3.2722802000000002E-2</v>
      </c>
      <c r="N1992" s="132">
        <v>-3.2591242E-3</v>
      </c>
      <c r="O1992" s="132">
        <v>8.3788546000000002E-4</v>
      </c>
      <c r="P1992" s="132">
        <v>5.7394521999999996E-4</v>
      </c>
      <c r="Q1992" s="132">
        <v>-1.6340008999999999E-3</v>
      </c>
      <c r="R1992" s="304">
        <v>3.9113121999999997E-5</v>
      </c>
      <c r="S1992" s="132">
        <v>2.2085620999999999E-4</v>
      </c>
      <c r="T1992" s="132">
        <v>3.5887024999999999E-4</v>
      </c>
      <c r="U1992" s="132">
        <v>1.9705117999999999E-4</v>
      </c>
      <c r="V1992" s="132">
        <v>-0.76958409000000005</v>
      </c>
      <c r="W1992" s="132">
        <v>-1.1130694999999999E-3</v>
      </c>
      <c r="X1992" s="304">
        <v>3.9315318000000002E-5</v>
      </c>
      <c r="Y1992" s="304">
        <v>9.7693051000000001E-6</v>
      </c>
      <c r="Z1992" s="132">
        <v>0</v>
      </c>
      <c r="AA1992" s="74"/>
      <c r="AB1992" s="301">
        <v>0.24603610526315789</v>
      </c>
      <c r="AC1992" s="338">
        <f t="shared" si="1012"/>
        <v>0.24603610526315789</v>
      </c>
      <c r="AD1992" s="74"/>
      <c r="AE1992" s="136">
        <v>-43.971654999999998</v>
      </c>
      <c r="AF1992" s="136">
        <v>-43.817236000000001</v>
      </c>
      <c r="AG1992" s="136">
        <v>-0.15090537000000001</v>
      </c>
      <c r="AH1992" s="136">
        <v>0</v>
      </c>
      <c r="AI1992" s="136">
        <v>-1.5109351E-2</v>
      </c>
      <c r="AJ1992" s="136">
        <v>3.3355837999999999E-3</v>
      </c>
      <c r="AK1992" s="136">
        <v>8.2600573999999996E-3</v>
      </c>
      <c r="AL1992" s="74"/>
      <c r="AM1992" s="133">
        <v>1.8228563E-4</v>
      </c>
      <c r="AN1992" s="340">
        <f t="shared" si="1002"/>
        <v>1.8228563E-4</v>
      </c>
      <c r="AP1992" s="133">
        <v>2.9788316000000001E-3</v>
      </c>
      <c r="AQ1992" s="133">
        <v>1.8774931999999999E-4</v>
      </c>
      <c r="AR1992" s="133">
        <v>-2.9842953000000002E-3</v>
      </c>
      <c r="AS1992" s="134">
        <v>1.7858702874739999E-7</v>
      </c>
      <c r="AT1992" s="135">
        <v>6.9433918649977595E-10</v>
      </c>
      <c r="AU1992" s="135">
        <v>-0.41796853181099997</v>
      </c>
      <c r="AV1992" s="302">
        <v>2.2364201E-7</v>
      </c>
      <c r="AW1992" s="302">
        <v>6.7458586000000001E-10</v>
      </c>
      <c r="AX1992" s="302">
        <v>1.8438605E-14</v>
      </c>
      <c r="AY1992" s="302">
        <v>3.0991495999999999E-11</v>
      </c>
      <c r="AZ1992" s="302">
        <v>3.0516114000000002E-12</v>
      </c>
      <c r="BA1992" s="302">
        <v>8.5350510000000005E-11</v>
      </c>
      <c r="BB1992" s="302">
        <v>-4.8069187000000002E-8</v>
      </c>
      <c r="BC1992" s="302">
        <v>1.3239688E-11</v>
      </c>
      <c r="BD1992" s="302">
        <v>-5.9458564000000005E-11</v>
      </c>
      <c r="BE1992" s="302">
        <v>9.2829818000000002E-14</v>
      </c>
      <c r="BF1992" s="302">
        <v>2.1216512999999998E-15</v>
      </c>
      <c r="BG1992" s="302">
        <v>1.4088868999999999E-13</v>
      </c>
      <c r="BH1992" s="302">
        <v>7.3121632999999995E-15</v>
      </c>
      <c r="BI1992" s="302">
        <v>9.3359384000000003E-15</v>
      </c>
      <c r="BJ1992" s="302">
        <v>3.7197831000000001E-10</v>
      </c>
      <c r="BK1992" s="302">
        <v>2.3334216000000001E-9</v>
      </c>
      <c r="BL1992" s="302">
        <v>6.4549393000000004E-11</v>
      </c>
      <c r="BM1992" s="302">
        <v>2.1348189E-5</v>
      </c>
      <c r="BN1992" s="303">
        <v>-0.41798987999999998</v>
      </c>
      <c r="BO1992" s="302">
        <v>1.8941222000000001E-10</v>
      </c>
      <c r="BP1992" s="302">
        <v>1.1518311E-12</v>
      </c>
      <c r="BQ1992" s="302">
        <v>5.1533776000000002E-17</v>
      </c>
      <c r="BR1992" s="74"/>
      <c r="BS1992" s="144">
        <v>-4.8035229000000003E-5</v>
      </c>
      <c r="BT1992" s="144">
        <v>-3.8203758000000001E-7</v>
      </c>
      <c r="BU1992" s="144">
        <v>6.8601394000000004E-6</v>
      </c>
      <c r="BV1992" s="144">
        <v>4.2156725E-8</v>
      </c>
      <c r="BW1992" s="144">
        <v>-1.8881494E-6</v>
      </c>
      <c r="BX1992" s="144">
        <v>5.4212514000000001E-8</v>
      </c>
      <c r="BY1992" s="144">
        <v>1.2447689000000001E-9</v>
      </c>
      <c r="BZ1992" s="144">
        <v>9.4257127000000006E-8</v>
      </c>
      <c r="CA1992" s="144">
        <v>5.2487055999999997E-8</v>
      </c>
      <c r="CB1992" s="144">
        <v>1.4614183999999999E-7</v>
      </c>
      <c r="CC1992" s="144">
        <v>2.2893301999999999E-8</v>
      </c>
      <c r="CD1992" s="144">
        <v>4.2208042000000003E-8</v>
      </c>
      <c r="CE1992" s="144">
        <v>4.0597816999999999E-10</v>
      </c>
      <c r="CF1992" s="144">
        <v>1.4746538000000001E-7</v>
      </c>
      <c r="CG1992" s="144">
        <v>-5.3287768999999997E-5</v>
      </c>
      <c r="CH1992" s="144">
        <v>3.1923482000000002E-8</v>
      </c>
      <c r="CI1992" s="144">
        <v>2.7191505000000001E-8</v>
      </c>
      <c r="CJ1992" s="205"/>
      <c r="CK1992" s="201"/>
      <c r="CL1992" s="110" t="s">
        <v>6893</v>
      </c>
      <c r="CM1992" s="209" t="s">
        <v>6871</v>
      </c>
      <c r="CN1992" s="110"/>
    </row>
    <row r="1993" spans="1:92" ht="14.5" customHeight="1">
      <c r="A1993" s="74" t="s">
        <v>6905</v>
      </c>
      <c r="B1993" s="129" t="s">
        <v>6190</v>
      </c>
      <c r="C1993" s="130" t="str">
        <f t="shared" si="1010"/>
        <v>F.120.01.106</v>
      </c>
      <c r="D1993" s="131" t="s">
        <v>6891</v>
      </c>
      <c r="E1993" s="129" t="s">
        <v>957</v>
      </c>
      <c r="F1993" s="132" t="s">
        <v>6906</v>
      </c>
      <c r="G1993" s="132">
        <v>0</v>
      </c>
      <c r="H1993" s="348">
        <f t="shared" si="1011"/>
        <v>0</v>
      </c>
      <c r="I1993" s="74"/>
      <c r="J1993" s="132">
        <v>0</v>
      </c>
      <c r="K1993" s="132">
        <v>0</v>
      </c>
      <c r="L1993" s="300">
        <v>0</v>
      </c>
      <c r="M1993" s="132">
        <v>0</v>
      </c>
      <c r="N1993" s="132">
        <v>0</v>
      </c>
      <c r="O1993" s="132">
        <v>0</v>
      </c>
      <c r="P1993" s="132">
        <v>0</v>
      </c>
      <c r="Q1993" s="132">
        <v>0</v>
      </c>
      <c r="R1993" s="132">
        <v>0</v>
      </c>
      <c r="S1993" s="132">
        <v>0</v>
      </c>
      <c r="T1993" s="132">
        <v>0</v>
      </c>
      <c r="U1993" s="132">
        <v>0</v>
      </c>
      <c r="V1993" s="132">
        <v>0</v>
      </c>
      <c r="W1993" s="132">
        <v>0</v>
      </c>
      <c r="X1993" s="132">
        <v>0</v>
      </c>
      <c r="Y1993" s="132">
        <v>0</v>
      </c>
      <c r="Z1993" s="132">
        <v>0</v>
      </c>
      <c r="AA1993" s="74"/>
      <c r="AB1993" s="301">
        <v>0</v>
      </c>
      <c r="AC1993" s="338">
        <f t="shared" si="1012"/>
        <v>0</v>
      </c>
      <c r="AD1993" s="74"/>
      <c r="AE1993" s="136">
        <v>0</v>
      </c>
      <c r="AF1993" s="136">
        <v>0</v>
      </c>
      <c r="AG1993" s="136">
        <v>0</v>
      </c>
      <c r="AH1993" s="136">
        <v>0</v>
      </c>
      <c r="AI1993" s="136">
        <v>0</v>
      </c>
      <c r="AJ1993" s="136">
        <v>0</v>
      </c>
      <c r="AK1993" s="136">
        <v>0</v>
      </c>
      <c r="AL1993" s="74"/>
      <c r="AM1993" s="133">
        <v>0</v>
      </c>
      <c r="AN1993" s="340">
        <f t="shared" si="1002"/>
        <v>0</v>
      </c>
      <c r="AP1993" s="133">
        <v>0</v>
      </c>
      <c r="AQ1993" s="133">
        <v>0</v>
      </c>
      <c r="AR1993" s="133">
        <v>0</v>
      </c>
      <c r="AS1993" s="134">
        <v>0</v>
      </c>
      <c r="AT1993" s="135">
        <v>0</v>
      </c>
      <c r="AU1993" s="135">
        <v>0</v>
      </c>
      <c r="AV1993" s="303">
        <v>0</v>
      </c>
      <c r="AW1993" s="303">
        <v>0</v>
      </c>
      <c r="AX1993" s="303">
        <v>0</v>
      </c>
      <c r="AY1993" s="303">
        <v>0</v>
      </c>
      <c r="AZ1993" s="303">
        <v>0</v>
      </c>
      <c r="BA1993" s="303">
        <v>0</v>
      </c>
      <c r="BB1993" s="303">
        <v>0</v>
      </c>
      <c r="BC1993" s="303">
        <v>0</v>
      </c>
      <c r="BD1993" s="303">
        <v>0</v>
      </c>
      <c r="BE1993" s="303">
        <v>0</v>
      </c>
      <c r="BF1993" s="303">
        <v>0</v>
      </c>
      <c r="BG1993" s="303">
        <v>0</v>
      </c>
      <c r="BH1993" s="303">
        <v>0</v>
      </c>
      <c r="BI1993" s="303">
        <v>0</v>
      </c>
      <c r="BJ1993" s="303">
        <v>0</v>
      </c>
      <c r="BK1993" s="303">
        <v>0</v>
      </c>
      <c r="BL1993" s="303">
        <v>0</v>
      </c>
      <c r="BM1993" s="303">
        <v>0</v>
      </c>
      <c r="BN1993" s="303">
        <v>0</v>
      </c>
      <c r="BO1993" s="303">
        <v>0</v>
      </c>
      <c r="BP1993" s="303">
        <v>0</v>
      </c>
      <c r="BQ1993" s="303">
        <v>0</v>
      </c>
      <c r="BR1993" s="74"/>
      <c r="BS1993" s="136">
        <v>0</v>
      </c>
      <c r="BT1993" s="136">
        <v>0</v>
      </c>
      <c r="BU1993" s="136">
        <v>0</v>
      </c>
      <c r="BV1993" s="136">
        <v>0</v>
      </c>
      <c r="BW1993" s="136">
        <v>0</v>
      </c>
      <c r="BX1993" s="136">
        <v>0</v>
      </c>
      <c r="BY1993" s="136">
        <v>0</v>
      </c>
      <c r="BZ1993" s="136">
        <v>0</v>
      </c>
      <c r="CA1993" s="136">
        <v>0</v>
      </c>
      <c r="CB1993" s="136">
        <v>0</v>
      </c>
      <c r="CC1993" s="136">
        <v>0</v>
      </c>
      <c r="CD1993" s="136">
        <v>0</v>
      </c>
      <c r="CE1993" s="136">
        <v>0</v>
      </c>
      <c r="CF1993" s="136">
        <v>0</v>
      </c>
      <c r="CG1993" s="136">
        <v>0</v>
      </c>
      <c r="CH1993" s="136">
        <v>0</v>
      </c>
      <c r="CI1993" s="136">
        <v>0</v>
      </c>
      <c r="CJ1993" s="205"/>
      <c r="CK1993" s="201"/>
      <c r="CL1993" s="110" t="s">
        <v>6893</v>
      </c>
      <c r="CM1993" s="214" t="s">
        <v>6874</v>
      </c>
      <c r="CN1993" s="110"/>
    </row>
    <row r="1994" spans="1:92" ht="14.5" customHeight="1">
      <c r="A1994" s="74" t="s">
        <v>6907</v>
      </c>
      <c r="B1994" s="129" t="s">
        <v>6190</v>
      </c>
      <c r="C1994" s="130" t="str">
        <f t="shared" si="1010"/>
        <v>F.120.01.107</v>
      </c>
      <c r="D1994" s="131" t="s">
        <v>6891</v>
      </c>
      <c r="E1994" s="129" t="s">
        <v>957</v>
      </c>
      <c r="F1994" s="132" t="s">
        <v>6908</v>
      </c>
      <c r="G1994" s="132">
        <v>-0.53662187776889991</v>
      </c>
      <c r="H1994" s="348">
        <f t="shared" si="1011"/>
        <v>-0.53662187776889991</v>
      </c>
      <c r="I1994" s="74"/>
      <c r="J1994" s="132">
        <v>9.0158317999999962E-5</v>
      </c>
      <c r="K1994" s="132">
        <v>-4.0319215000000002E-4</v>
      </c>
      <c r="L1994" s="300">
        <v>-0.60239744893689995</v>
      </c>
      <c r="M1994" s="132">
        <v>6.6088604999999995E-2</v>
      </c>
      <c r="N1994" s="132">
        <v>-2.1367167000000001E-3</v>
      </c>
      <c r="O1994" s="132">
        <v>1.3740498000000001E-3</v>
      </c>
      <c r="P1994" s="132">
        <v>1.0242997E-3</v>
      </c>
      <c r="Q1994" s="132">
        <v>-1.1986575000000001E-3</v>
      </c>
      <c r="R1994" s="304">
        <v>3.9126577999999999E-5</v>
      </c>
      <c r="S1994" s="132">
        <v>2.2538954E-4</v>
      </c>
      <c r="T1994" s="132">
        <v>3.5947475000000002E-4</v>
      </c>
      <c r="U1994" s="132">
        <v>1.9714377000000001E-4</v>
      </c>
      <c r="V1994" s="132">
        <v>-0.60188408999999998</v>
      </c>
      <c r="W1994" s="132">
        <v>-7.5958733000000003E-4</v>
      </c>
      <c r="X1994" s="304">
        <v>3.9315318000000002E-5</v>
      </c>
      <c r="Y1994" s="304">
        <v>9.7693051000000001E-6</v>
      </c>
      <c r="Z1994" s="132">
        <v>0</v>
      </c>
      <c r="AA1994" s="74"/>
      <c r="AB1994" s="301">
        <v>0.49690680451127811</v>
      </c>
      <c r="AC1994" s="338">
        <f t="shared" si="1012"/>
        <v>0.49690680451127811</v>
      </c>
      <c r="AD1994" s="74"/>
      <c r="AE1994" s="136">
        <v>-33.170147</v>
      </c>
      <c r="AF1994" s="136">
        <v>-33.068660000000001</v>
      </c>
      <c r="AG1994" s="136">
        <v>-0.10298209</v>
      </c>
      <c r="AH1994" s="136">
        <v>0</v>
      </c>
      <c r="AI1994" s="136">
        <v>-1.1517239E-2</v>
      </c>
      <c r="AJ1994" s="136">
        <v>3.5052441999999999E-3</v>
      </c>
      <c r="AK1994" s="136">
        <v>9.5074932999999993E-3</v>
      </c>
      <c r="AL1994" s="74"/>
      <c r="AM1994" s="133">
        <v>5.4427223999999998E-3</v>
      </c>
      <c r="AN1994" s="340">
        <f t="shared" si="1002"/>
        <v>5.4427223999999998E-3</v>
      </c>
      <c r="AP1994" s="133">
        <v>7.3250733999999998E-3</v>
      </c>
      <c r="AQ1994" s="133">
        <v>3.9002965999999998E-4</v>
      </c>
      <c r="AR1994" s="133">
        <v>-2.2723806999999999E-3</v>
      </c>
      <c r="AS1994" s="134">
        <v>4.3915308468840001E-7</v>
      </c>
      <c r="AT1994" s="135">
        <v>1.4424174326158762E-9</v>
      </c>
      <c r="AU1994" s="135">
        <v>-0.31826060651500004</v>
      </c>
      <c r="AV1994" s="302">
        <v>4.586648E-7</v>
      </c>
      <c r="AW1994" s="302">
        <v>1.3837928000000001E-9</v>
      </c>
      <c r="AX1994" s="302">
        <v>3.7811502999999999E-14</v>
      </c>
      <c r="AY1994" s="302">
        <v>3.0991496999999999E-11</v>
      </c>
      <c r="AZ1994" s="302">
        <v>3.0516114000000002E-12</v>
      </c>
      <c r="BA1994" s="302">
        <v>1.5231497999999999E-10</v>
      </c>
      <c r="BB1994" s="302">
        <v>-2.2592976999999999E-8</v>
      </c>
      <c r="BC1994" s="302">
        <v>2.2732482E-11</v>
      </c>
      <c r="BD1994" s="302">
        <v>-3.0099887999999998E-11</v>
      </c>
      <c r="BE1994" s="302">
        <v>9.3065372999999995E-14</v>
      </c>
      <c r="BF1994" s="302">
        <v>2.1325639000000002E-15</v>
      </c>
      <c r="BG1994" s="302">
        <v>1.4110500000000001E-13</v>
      </c>
      <c r="BH1994" s="302">
        <v>7.3122326999999996E-15</v>
      </c>
      <c r="BI1994" s="302">
        <v>9.3363094999999997E-15</v>
      </c>
      <c r="BJ1994" s="302">
        <v>3.7198278000000002E-10</v>
      </c>
      <c r="BK1994" s="302">
        <v>2.3335086000000001E-9</v>
      </c>
      <c r="BL1994" s="302">
        <v>6.4549393000000004E-11</v>
      </c>
      <c r="BM1994" s="302">
        <v>2.1363484999999999E-5</v>
      </c>
      <c r="BN1994" s="303">
        <v>-0.31828197000000003</v>
      </c>
      <c r="BO1994" s="302">
        <v>1.8941222000000001E-10</v>
      </c>
      <c r="BP1994" s="302">
        <v>1.1518311E-12</v>
      </c>
      <c r="BQ1994" s="302">
        <v>5.1533776000000002E-17</v>
      </c>
      <c r="BR1994" s="74"/>
      <c r="BS1994" s="144">
        <v>-2.7035397000000001E-5</v>
      </c>
      <c r="BT1994" s="144">
        <v>-1.5758356000000001E-7</v>
      </c>
      <c r="BU1994" s="144">
        <v>1.3855080000000001E-5</v>
      </c>
      <c r="BV1994" s="144">
        <v>4.2227535999999997E-8</v>
      </c>
      <c r="BW1994" s="144">
        <v>-1.3425003000000001E-6</v>
      </c>
      <c r="BX1994" s="144">
        <v>9.7596641000000005E-8</v>
      </c>
      <c r="BY1994" s="144">
        <v>1.2469421000000001E-9</v>
      </c>
      <c r="BZ1994" s="144">
        <v>1.6005513999999999E-7</v>
      </c>
      <c r="CA1994" s="144">
        <v>5.2505112999999999E-8</v>
      </c>
      <c r="CB1994" s="144">
        <v>1.4914157E-7</v>
      </c>
      <c r="CC1994" s="144">
        <v>2.2893301999999999E-8</v>
      </c>
      <c r="CD1994" s="144">
        <v>4.2208042000000003E-8</v>
      </c>
      <c r="CE1994" s="144">
        <v>4.0597816999999999E-10</v>
      </c>
      <c r="CF1994" s="144">
        <v>2.4873377999999998E-7</v>
      </c>
      <c r="CG1994" s="144">
        <v>-4.0266577999999998E-5</v>
      </c>
      <c r="CH1994" s="144">
        <v>3.1979289999999998E-8</v>
      </c>
      <c r="CI1994" s="144">
        <v>2.7191505000000001E-8</v>
      </c>
      <c r="CJ1994" s="205"/>
      <c r="CK1994" s="201"/>
      <c r="CL1994" s="110" t="s">
        <v>6893</v>
      </c>
      <c r="CM1994" s="110"/>
      <c r="CN1994" s="110"/>
    </row>
    <row r="1995" spans="1:92" ht="14.5" customHeight="1">
      <c r="A1995" s="74" t="s">
        <v>6909</v>
      </c>
      <c r="B1995" s="129" t="s">
        <v>6190</v>
      </c>
      <c r="C1995" s="130" t="str">
        <f t="shared" si="1010"/>
        <v>F.120.01.108</v>
      </c>
      <c r="D1995" s="131" t="s">
        <v>6891</v>
      </c>
      <c r="E1995" s="129" t="s">
        <v>957</v>
      </c>
      <c r="F1995" s="132" t="s">
        <v>6910</v>
      </c>
      <c r="G1995" s="132">
        <v>-0.66209964460689985</v>
      </c>
      <c r="H1995" s="348">
        <f t="shared" si="1011"/>
        <v>-0.66209964460689985</v>
      </c>
      <c r="I1995" s="74"/>
      <c r="J1995" s="132">
        <v>-5.3094257000000018E-4</v>
      </c>
      <c r="K1995" s="132">
        <v>-1.56075703E-3</v>
      </c>
      <c r="L1995" s="300">
        <v>-0.71964412900689989</v>
      </c>
      <c r="M1995" s="132">
        <v>5.9636184000000002E-2</v>
      </c>
      <c r="N1995" s="132">
        <v>-2.9197916999999999E-3</v>
      </c>
      <c r="O1995" s="132">
        <v>9.9998166000000001E-4</v>
      </c>
      <c r="P1995" s="132">
        <v>7.1009888999999996E-4</v>
      </c>
      <c r="Q1995" s="132">
        <v>-1.5023854000000001E-3</v>
      </c>
      <c r="R1995" s="304">
        <v>3.9117189999999998E-5</v>
      </c>
      <c r="S1995" s="132">
        <v>2.2222674999999999E-4</v>
      </c>
      <c r="T1995" s="132">
        <v>3.5905300999999998E-4</v>
      </c>
      <c r="U1995" s="132">
        <v>1.9707917000000001E-4</v>
      </c>
      <c r="V1995" s="132">
        <v>-0.71888408999999998</v>
      </c>
      <c r="W1995" s="132">
        <v>-1.0062027999999999E-3</v>
      </c>
      <c r="X1995" s="304">
        <v>3.9315318000000002E-5</v>
      </c>
      <c r="Y1995" s="304">
        <v>9.7693051000000001E-6</v>
      </c>
      <c r="Z1995" s="132">
        <v>0</v>
      </c>
      <c r="AA1995" s="74"/>
      <c r="AB1995" s="301">
        <v>0.44839236090225565</v>
      </c>
      <c r="AC1995" s="338">
        <f t="shared" si="1012"/>
        <v>0.44839236090225565</v>
      </c>
      <c r="AD1995" s="74"/>
      <c r="AE1995" s="136">
        <v>-40.706082000000002</v>
      </c>
      <c r="AF1995" s="136">
        <v>-40.567666000000003</v>
      </c>
      <c r="AG1995" s="136">
        <v>-0.13641693999999999</v>
      </c>
      <c r="AH1995" s="136">
        <v>0</v>
      </c>
      <c r="AI1995" s="136">
        <v>-1.4023364E-2</v>
      </c>
      <c r="AJ1995" s="136">
        <v>3.3868765000000002E-3</v>
      </c>
      <c r="AK1995" s="136">
        <v>8.6371891999999992E-3</v>
      </c>
      <c r="AL1995" s="74"/>
      <c r="AM1995" s="133">
        <v>3.8267158999999999E-3</v>
      </c>
      <c r="AN1995" s="340">
        <f t="shared" si="1002"/>
        <v>3.8267158999999999E-3</v>
      </c>
      <c r="AP1995" s="133">
        <v>6.2510902999999996E-3</v>
      </c>
      <c r="AQ1995" s="133">
        <v>3.4469094000000002E-4</v>
      </c>
      <c r="AR1995" s="133">
        <v>-2.7690652999999999E-3</v>
      </c>
      <c r="AS1995" s="134">
        <v>3.7476560146740002E-7</v>
      </c>
      <c r="AT1995" s="135">
        <v>1.2747445946081759E-9</v>
      </c>
      <c r="AU1995" s="135">
        <v>-0.38782427718700002</v>
      </c>
      <c r="AV1995" s="302">
        <v>4.1209820000000003E-7</v>
      </c>
      <c r="AW1995" s="302">
        <v>1.2432298E-9</v>
      </c>
      <c r="AX1995" s="302">
        <v>3.3973667000000002E-14</v>
      </c>
      <c r="AY1995" s="302">
        <v>3.0991495999999999E-11</v>
      </c>
      <c r="AZ1995" s="302">
        <v>3.0516114000000002E-12</v>
      </c>
      <c r="BA1995" s="302">
        <v>1.0559558E-10</v>
      </c>
      <c r="BB1995" s="302">
        <v>-4.0367077000000001E-8</v>
      </c>
      <c r="BC1995" s="302">
        <v>1.6109601999999999E-11</v>
      </c>
      <c r="BD1995" s="302">
        <v>-5.0582685E-11</v>
      </c>
      <c r="BE1995" s="302">
        <v>9.2901032000000004E-14</v>
      </c>
      <c r="BF1995" s="302">
        <v>2.1249504999999999E-15</v>
      </c>
      <c r="BG1995" s="302">
        <v>1.4095409E-13</v>
      </c>
      <c r="BH1995" s="302">
        <v>7.3121843000000004E-15</v>
      </c>
      <c r="BI1995" s="302">
        <v>9.3360506000000006E-15</v>
      </c>
      <c r="BJ1995" s="302">
        <v>3.7197965999999998E-10</v>
      </c>
      <c r="BK1995" s="302">
        <v>2.3334479000000002E-9</v>
      </c>
      <c r="BL1995" s="302">
        <v>6.4549393000000004E-11</v>
      </c>
      <c r="BM1995" s="302">
        <v>2.1352812999999999E-5</v>
      </c>
      <c r="BN1995" s="303">
        <v>-0.38784563</v>
      </c>
      <c r="BO1995" s="302">
        <v>1.8941222000000001E-10</v>
      </c>
      <c r="BP1995" s="302">
        <v>1.1518311E-12</v>
      </c>
      <c r="BQ1995" s="302">
        <v>5.1533776000000002E-17</v>
      </c>
      <c r="BR1995" s="74"/>
      <c r="BS1995" s="144">
        <v>-3.8158962999999997E-5</v>
      </c>
      <c r="BT1995" s="144">
        <v>-3.1417938999999998E-7</v>
      </c>
      <c r="BU1995" s="144">
        <v>1.2502368999999999E-5</v>
      </c>
      <c r="BV1995" s="144">
        <v>4.2178133000000002E-8</v>
      </c>
      <c r="BW1995" s="144">
        <v>-1.7231858E-6</v>
      </c>
      <c r="BX1995" s="144">
        <v>6.7328645000000003E-8</v>
      </c>
      <c r="BY1995" s="144">
        <v>1.2454259E-9</v>
      </c>
      <c r="BZ1995" s="144">
        <v>1.1414955E-7</v>
      </c>
      <c r="CA1995" s="144">
        <v>5.2492515E-8</v>
      </c>
      <c r="CB1995" s="144">
        <v>1.4704873999999999E-7</v>
      </c>
      <c r="CC1995" s="144">
        <v>2.2893301999999999E-8</v>
      </c>
      <c r="CD1995" s="144">
        <v>4.2208042000000003E-8</v>
      </c>
      <c r="CE1995" s="144">
        <v>4.0597816999999999E-10</v>
      </c>
      <c r="CF1995" s="144">
        <v>1.7808141E-7</v>
      </c>
      <c r="CG1995" s="144">
        <v>-4.9351129999999998E-5</v>
      </c>
      <c r="CH1995" s="144">
        <v>3.1940354E-8</v>
      </c>
      <c r="CI1995" s="144">
        <v>2.7191505000000001E-8</v>
      </c>
      <c r="CJ1995" s="205"/>
      <c r="CK1995" s="201"/>
      <c r="CL1995" s="110" t="s">
        <v>6893</v>
      </c>
      <c r="CM1995" s="110"/>
      <c r="CN1995" s="110"/>
    </row>
    <row r="1996" spans="1:92" ht="14.5" customHeight="1">
      <c r="A1996" s="74" t="s">
        <v>6911</v>
      </c>
      <c r="B1996" s="129" t="s">
        <v>6190</v>
      </c>
      <c r="C1996" s="130" t="str">
        <f t="shared" si="1010"/>
        <v>F.120.01.109</v>
      </c>
      <c r="D1996" s="131" t="s">
        <v>6891</v>
      </c>
      <c r="E1996" s="129" t="s">
        <v>957</v>
      </c>
      <c r="F1996" s="132" t="s">
        <v>6912</v>
      </c>
      <c r="G1996" s="132">
        <v>-0.74059067654489996</v>
      </c>
      <c r="H1996" s="348">
        <f t="shared" si="1011"/>
        <v>-0.74059067654489996</v>
      </c>
      <c r="I1996" s="74"/>
      <c r="J1996" s="132">
        <v>-8.0008635799999985E-4</v>
      </c>
      <c r="K1996" s="132">
        <v>-2.06236849E-3</v>
      </c>
      <c r="L1996" s="300">
        <v>-0.77045102369689999</v>
      </c>
      <c r="M1996" s="132">
        <v>3.2722802000000002E-2</v>
      </c>
      <c r="N1996" s="132">
        <v>-3.2591242E-3</v>
      </c>
      <c r="O1996" s="132">
        <v>8.3788546000000002E-4</v>
      </c>
      <c r="P1996" s="132">
        <v>5.7394521E-4</v>
      </c>
      <c r="Q1996" s="132">
        <v>-1.6340008999999999E-3</v>
      </c>
      <c r="R1996" s="304">
        <v>3.9113121999999997E-5</v>
      </c>
      <c r="S1996" s="132">
        <v>2.2085620999999999E-4</v>
      </c>
      <c r="T1996" s="132">
        <v>3.5887024999999999E-4</v>
      </c>
      <c r="U1996" s="132">
        <v>1.9705117999999999E-4</v>
      </c>
      <c r="V1996" s="132">
        <v>-0.76958409000000005</v>
      </c>
      <c r="W1996" s="132">
        <v>-1.1130694999999999E-3</v>
      </c>
      <c r="X1996" s="304">
        <v>3.9315318000000002E-5</v>
      </c>
      <c r="Y1996" s="304">
        <v>9.7693051000000001E-6</v>
      </c>
      <c r="Z1996" s="132">
        <v>0</v>
      </c>
      <c r="AA1996" s="74"/>
      <c r="AB1996" s="301">
        <v>0.24603610526315789</v>
      </c>
      <c r="AC1996" s="338">
        <f t="shared" si="1012"/>
        <v>0.24603610526315789</v>
      </c>
      <c r="AD1996" s="74"/>
      <c r="AE1996" s="136">
        <v>-43.971654999999998</v>
      </c>
      <c r="AF1996" s="136">
        <v>-43.817236000000001</v>
      </c>
      <c r="AG1996" s="136">
        <v>-0.15090537000000001</v>
      </c>
      <c r="AH1996" s="136">
        <v>0</v>
      </c>
      <c r="AI1996" s="136">
        <v>-1.5109351E-2</v>
      </c>
      <c r="AJ1996" s="136">
        <v>3.3355837999999999E-3</v>
      </c>
      <c r="AK1996" s="136">
        <v>8.2600573999999996E-3</v>
      </c>
      <c r="AL1996" s="74"/>
      <c r="AM1996" s="133">
        <v>1.8228563E-4</v>
      </c>
      <c r="AN1996" s="340">
        <f t="shared" si="1002"/>
        <v>1.8228563E-4</v>
      </c>
      <c r="AP1996" s="133">
        <v>2.9788316000000001E-3</v>
      </c>
      <c r="AQ1996" s="133">
        <v>1.8774931999999999E-4</v>
      </c>
      <c r="AR1996" s="133">
        <v>-2.9842953000000002E-3</v>
      </c>
      <c r="AS1996" s="134">
        <v>1.7858702874739999E-7</v>
      </c>
      <c r="AT1996" s="135">
        <v>6.9433918649977595E-10</v>
      </c>
      <c r="AU1996" s="135">
        <v>-0.41796853181099997</v>
      </c>
      <c r="AV1996" s="302">
        <v>2.2364201E-7</v>
      </c>
      <c r="AW1996" s="302">
        <v>6.7458586000000001E-10</v>
      </c>
      <c r="AX1996" s="302">
        <v>1.8438605E-14</v>
      </c>
      <c r="AY1996" s="302">
        <v>3.0991495999999999E-11</v>
      </c>
      <c r="AZ1996" s="302">
        <v>3.0516114000000002E-12</v>
      </c>
      <c r="BA1996" s="302">
        <v>8.5350510000000005E-11</v>
      </c>
      <c r="BB1996" s="302">
        <v>-4.8069187000000002E-8</v>
      </c>
      <c r="BC1996" s="302">
        <v>1.3239688E-11</v>
      </c>
      <c r="BD1996" s="302">
        <v>-5.9458564000000005E-11</v>
      </c>
      <c r="BE1996" s="302">
        <v>9.2829818000000002E-14</v>
      </c>
      <c r="BF1996" s="302">
        <v>2.1216512999999998E-15</v>
      </c>
      <c r="BG1996" s="302">
        <v>1.4088868999999999E-13</v>
      </c>
      <c r="BH1996" s="302">
        <v>7.3121632999999995E-15</v>
      </c>
      <c r="BI1996" s="302">
        <v>9.3359384000000003E-15</v>
      </c>
      <c r="BJ1996" s="302">
        <v>3.7197831000000001E-10</v>
      </c>
      <c r="BK1996" s="302">
        <v>2.3334216000000001E-9</v>
      </c>
      <c r="BL1996" s="302">
        <v>6.4549393000000004E-11</v>
      </c>
      <c r="BM1996" s="302">
        <v>2.1348189E-5</v>
      </c>
      <c r="BN1996" s="303">
        <v>-0.41798987999999998</v>
      </c>
      <c r="BO1996" s="302">
        <v>1.8941222000000001E-10</v>
      </c>
      <c r="BP1996" s="302">
        <v>1.1518311E-12</v>
      </c>
      <c r="BQ1996" s="302">
        <v>5.1533776000000002E-17</v>
      </c>
      <c r="BR1996" s="74"/>
      <c r="BS1996" s="144">
        <v>-4.8035229000000003E-5</v>
      </c>
      <c r="BT1996" s="144">
        <v>-3.8203758000000001E-7</v>
      </c>
      <c r="BU1996" s="144">
        <v>6.8601394000000004E-6</v>
      </c>
      <c r="BV1996" s="144">
        <v>4.2156725E-8</v>
      </c>
      <c r="BW1996" s="144">
        <v>-1.8881494E-6</v>
      </c>
      <c r="BX1996" s="144">
        <v>5.4212514000000001E-8</v>
      </c>
      <c r="BY1996" s="144">
        <v>1.2447689000000001E-9</v>
      </c>
      <c r="BZ1996" s="144">
        <v>9.4257127000000006E-8</v>
      </c>
      <c r="CA1996" s="144">
        <v>5.2487055999999997E-8</v>
      </c>
      <c r="CB1996" s="144">
        <v>1.4614183999999999E-7</v>
      </c>
      <c r="CC1996" s="144">
        <v>2.2893301999999999E-8</v>
      </c>
      <c r="CD1996" s="144">
        <v>4.2208042000000003E-8</v>
      </c>
      <c r="CE1996" s="144">
        <v>4.0597816999999999E-10</v>
      </c>
      <c r="CF1996" s="144">
        <v>1.4746538000000001E-7</v>
      </c>
      <c r="CG1996" s="144">
        <v>-5.3287768999999997E-5</v>
      </c>
      <c r="CH1996" s="144">
        <v>3.1923482000000002E-8</v>
      </c>
      <c r="CI1996" s="144">
        <v>2.7191505000000001E-8</v>
      </c>
      <c r="CJ1996" s="205"/>
      <c r="CK1996" s="201"/>
      <c r="CL1996" s="110" t="s">
        <v>6893</v>
      </c>
      <c r="CM1996" s="110"/>
      <c r="CN1996" s="110"/>
    </row>
    <row r="1997" spans="1:92" ht="14.5" customHeight="1">
      <c r="A1997" s="74" t="s">
        <v>6913</v>
      </c>
      <c r="B1997" s="129" t="s">
        <v>6190</v>
      </c>
      <c r="C1997" s="130" t="str">
        <f t="shared" si="1010"/>
        <v>F.120.01.110</v>
      </c>
      <c r="D1997" s="131" t="s">
        <v>6891</v>
      </c>
      <c r="E1997" s="129" t="s">
        <v>957</v>
      </c>
      <c r="F1997" s="132" t="s">
        <v>6914</v>
      </c>
      <c r="G1997" s="132">
        <v>-7.2505762537500004E-2</v>
      </c>
      <c r="H1997" s="348">
        <f t="shared" si="1011"/>
        <v>-7.2505762537500004E-2</v>
      </c>
      <c r="I1997" s="74"/>
      <c r="J1997" s="132">
        <v>-4.3136189547000006E-2</v>
      </c>
      <c r="K1997" s="132">
        <v>-1.45623818E-2</v>
      </c>
      <c r="L1997" s="300">
        <v>0.10843661880949999</v>
      </c>
      <c r="M1997" s="132">
        <v>-0.12324381</v>
      </c>
      <c r="N1997" s="132">
        <v>-2.0731571000000001E-2</v>
      </c>
      <c r="O1997" s="132">
        <v>4.2300015999999999E-3</v>
      </c>
      <c r="P1997" s="132">
        <v>4.3324933999999999E-3</v>
      </c>
      <c r="Q1997" s="132">
        <v>-4.7951066000000001E-2</v>
      </c>
      <c r="R1997" s="304">
        <v>6.6330653000000003E-5</v>
      </c>
      <c r="S1997" s="132">
        <v>4.1605240000000001E-4</v>
      </c>
      <c r="T1997" s="132">
        <v>1.9391876E-3</v>
      </c>
      <c r="U1997" s="132">
        <v>1.8031568E-4</v>
      </c>
      <c r="V1997" s="132">
        <v>0.10791325</v>
      </c>
      <c r="W1997" s="132">
        <v>3.0056377000000002E-4</v>
      </c>
      <c r="X1997" s="304">
        <v>3.9315996999999999E-5</v>
      </c>
      <c r="Y1997" s="304">
        <v>3.1733624999999999E-6</v>
      </c>
      <c r="Z1997" s="132">
        <v>0</v>
      </c>
      <c r="AA1997" s="74"/>
      <c r="AB1997" s="301">
        <v>-0.92664518796992468</v>
      </c>
      <c r="AC1997" s="338">
        <f t="shared" si="1012"/>
        <v>-0.92664518796992468</v>
      </c>
      <c r="AD1997" s="74"/>
      <c r="AE1997" s="136">
        <v>-56.978760999999999</v>
      </c>
      <c r="AF1997" s="136">
        <v>-57.393661999999999</v>
      </c>
      <c r="AG1997" s="136">
        <v>4.0748554999999999E-2</v>
      </c>
      <c r="AH1997" s="136">
        <v>0</v>
      </c>
      <c r="AI1997" s="136">
        <v>0.36244029</v>
      </c>
      <c r="AJ1997" s="136">
        <v>1.5007288000000001E-3</v>
      </c>
      <c r="AK1997" s="136">
        <v>1.0211972999999999E-2</v>
      </c>
      <c r="AL1997" s="74"/>
      <c r="AM1997" s="133">
        <v>-2.0091866E-2</v>
      </c>
      <c r="AN1997" s="340">
        <f t="shared" si="1002"/>
        <v>-2.0091866E-2</v>
      </c>
      <c r="AP1997" s="133">
        <v>-1.796362E-2</v>
      </c>
      <c r="AQ1997" s="133">
        <v>-7.5690637000000005E-4</v>
      </c>
      <c r="AR1997" s="133">
        <v>-1.3713398999999999E-3</v>
      </c>
      <c r="AS1997" s="134">
        <v>-1.0769556386990999E-6</v>
      </c>
      <c r="AT1997" s="135">
        <v>-2.7992099818125411E-9</v>
      </c>
      <c r="AU1997" s="135">
        <v>-0.19206441652699999</v>
      </c>
      <c r="AV1997" s="302">
        <v>-8.5502185999999996E-7</v>
      </c>
      <c r="AW1997" s="302">
        <v>-2.5796496000000002E-9</v>
      </c>
      <c r="AX1997" s="302">
        <v>-7.0487147999999994E-14</v>
      </c>
      <c r="AY1997" s="302">
        <v>7.4174862000000003E-11</v>
      </c>
      <c r="AZ1997" s="302">
        <v>1.8000419E-12</v>
      </c>
      <c r="BA1997" s="302">
        <v>6.4495826999999996E-10</v>
      </c>
      <c r="BB1997" s="302">
        <v>-2.3085656000000001E-7</v>
      </c>
      <c r="BC1997" s="302">
        <v>3.0694517000000003E-11</v>
      </c>
      <c r="BD1997" s="302">
        <v>-3.2132588000000002E-10</v>
      </c>
      <c r="BE1997" s="302">
        <v>2.1524192000000001E-13</v>
      </c>
      <c r="BF1997" s="302">
        <v>4.1967479999999998E-15</v>
      </c>
      <c r="BG1997" s="302">
        <v>5.6044338E-12</v>
      </c>
      <c r="BH1997" s="302">
        <v>3.7605382000000002E-14</v>
      </c>
      <c r="BI1997" s="302">
        <v>9.6821205999999995E-14</v>
      </c>
      <c r="BJ1997" s="302">
        <v>1.3306098E-9</v>
      </c>
      <c r="BK1997" s="302">
        <v>6.8097124999999996E-9</v>
      </c>
      <c r="BL1997" s="302">
        <v>6.4809008999999997E-11</v>
      </c>
      <c r="BM1997" s="302">
        <v>2.2393473000000001E-5</v>
      </c>
      <c r="BN1997" s="303">
        <v>-0.19208681</v>
      </c>
      <c r="BO1997" s="302">
        <v>6.1525826999999995E-11</v>
      </c>
      <c r="BP1997" s="302">
        <v>3.7414354E-13</v>
      </c>
      <c r="BQ1997" s="302">
        <v>1.6739458999999999E-17</v>
      </c>
      <c r="BR1997" s="74"/>
      <c r="BS1997" s="144">
        <v>-9.7078781000000004E-5</v>
      </c>
      <c r="BT1997" s="144">
        <v>-1.7670947E-6</v>
      </c>
      <c r="BU1997" s="144">
        <v>-2.5837325999999999E-5</v>
      </c>
      <c r="BV1997" s="144">
        <v>2.2722752000000001E-7</v>
      </c>
      <c r="BW1997" s="144">
        <v>-4.5492535000000001E-5</v>
      </c>
      <c r="BX1997" s="144">
        <v>8.8483113999999997E-7</v>
      </c>
      <c r="BY1997" s="144">
        <v>3.5232229999999999E-9</v>
      </c>
      <c r="BZ1997" s="144">
        <v>1.3520093E-6</v>
      </c>
      <c r="CA1997" s="144">
        <v>8.9011066999999994E-8</v>
      </c>
      <c r="CB1997" s="144">
        <v>2.7530428999999998E-7</v>
      </c>
      <c r="CC1997" s="144">
        <v>1.3132179999999999E-8</v>
      </c>
      <c r="CD1997" s="144">
        <v>4.2396050999999998E-8</v>
      </c>
      <c r="CE1997" s="144">
        <v>2.0059248000000001E-10</v>
      </c>
      <c r="CF1997" s="144">
        <v>-2.6206195E-6</v>
      </c>
      <c r="CG1997" s="144">
        <v>-2.4298263999999999E-5</v>
      </c>
      <c r="CH1997" s="144">
        <v>4.0590432E-8</v>
      </c>
      <c r="CI1997" s="144">
        <v>8.8324807000000003E-9</v>
      </c>
      <c r="CJ1997" s="225"/>
      <c r="CK1997" s="201"/>
      <c r="CL1997" s="110" t="s">
        <v>6893</v>
      </c>
      <c r="CM1997" s="110"/>
      <c r="CN1997" s="110"/>
    </row>
    <row r="1998" spans="1:92" ht="14.5" customHeight="1">
      <c r="A1998" s="74" t="s">
        <v>6915</v>
      </c>
      <c r="B1998" s="129" t="s">
        <v>6190</v>
      </c>
      <c r="C1998" s="130" t="str">
        <f t="shared" si="1010"/>
        <v>F.120.01.111</v>
      </c>
      <c r="D1998" s="131" t="s">
        <v>6891</v>
      </c>
      <c r="E1998" s="129" t="s">
        <v>957</v>
      </c>
      <c r="F1998" s="132" t="s">
        <v>6916</v>
      </c>
      <c r="G1998" s="132">
        <v>-0.64112576253749998</v>
      </c>
      <c r="H1998" s="348">
        <f t="shared" si="1011"/>
        <v>-0.64112576253749998</v>
      </c>
      <c r="I1998" s="74"/>
      <c r="J1998" s="132">
        <v>-4.3136189547000006E-2</v>
      </c>
      <c r="K1998" s="132">
        <v>-1.45623818E-2</v>
      </c>
      <c r="L1998" s="300">
        <v>-0.46018338119050001</v>
      </c>
      <c r="M1998" s="132">
        <v>-0.12324381</v>
      </c>
      <c r="N1998" s="132">
        <v>-2.0731571000000001E-2</v>
      </c>
      <c r="O1998" s="132">
        <v>4.2300015999999999E-3</v>
      </c>
      <c r="P1998" s="132">
        <v>4.3324933999999999E-3</v>
      </c>
      <c r="Q1998" s="132">
        <v>-4.7951066000000001E-2</v>
      </c>
      <c r="R1998" s="304">
        <v>6.6330653000000003E-5</v>
      </c>
      <c r="S1998" s="132">
        <v>4.1605240000000001E-4</v>
      </c>
      <c r="T1998" s="132">
        <v>1.9391876E-3</v>
      </c>
      <c r="U1998" s="132">
        <v>1.8031568E-4</v>
      </c>
      <c r="V1998" s="132">
        <v>-0.46070675</v>
      </c>
      <c r="W1998" s="132">
        <v>3.0056377000000002E-4</v>
      </c>
      <c r="X1998" s="304">
        <v>3.9315996999999999E-5</v>
      </c>
      <c r="Y1998" s="304">
        <v>3.1733624999999999E-6</v>
      </c>
      <c r="Z1998" s="132">
        <v>0</v>
      </c>
      <c r="AA1998" s="74"/>
      <c r="AB1998" s="301">
        <v>-0.92664518796992468</v>
      </c>
      <c r="AC1998" s="338">
        <f t="shared" si="1012"/>
        <v>-0.92664518796992468</v>
      </c>
      <c r="AD1998" s="74"/>
      <c r="AE1998" s="136">
        <v>-56.978760999999999</v>
      </c>
      <c r="AF1998" s="136">
        <v>-57.393661999999999</v>
      </c>
      <c r="AG1998" s="136">
        <v>4.0748554999999999E-2</v>
      </c>
      <c r="AH1998" s="136">
        <v>0</v>
      </c>
      <c r="AI1998" s="136">
        <v>0.36244029</v>
      </c>
      <c r="AJ1998" s="136">
        <v>1.5007288000000001E-3</v>
      </c>
      <c r="AK1998" s="136">
        <v>1.0211972999999999E-2</v>
      </c>
      <c r="AL1998" s="74"/>
      <c r="AM1998" s="133">
        <v>-2.0091866E-2</v>
      </c>
      <c r="AN1998" s="340">
        <f t="shared" si="1002"/>
        <v>-2.0091866E-2</v>
      </c>
      <c r="AP1998" s="133">
        <v>-1.796362E-2</v>
      </c>
      <c r="AQ1998" s="133">
        <v>-7.5690637000000005E-4</v>
      </c>
      <c r="AR1998" s="133">
        <v>-1.3713398999999999E-3</v>
      </c>
      <c r="AS1998" s="134">
        <v>-1.0769556386990999E-6</v>
      </c>
      <c r="AT1998" s="135">
        <v>-2.7992099818125411E-9</v>
      </c>
      <c r="AU1998" s="135">
        <v>-0.19206441652699999</v>
      </c>
      <c r="AV1998" s="302">
        <v>-8.5502185999999996E-7</v>
      </c>
      <c r="AW1998" s="302">
        <v>-2.5796496000000002E-9</v>
      </c>
      <c r="AX1998" s="302">
        <v>-7.0487147999999994E-14</v>
      </c>
      <c r="AY1998" s="302">
        <v>7.4174862000000003E-11</v>
      </c>
      <c r="AZ1998" s="302">
        <v>1.8000419E-12</v>
      </c>
      <c r="BA1998" s="302">
        <v>6.4495826999999996E-10</v>
      </c>
      <c r="BB1998" s="302">
        <v>-2.3085656000000001E-7</v>
      </c>
      <c r="BC1998" s="302">
        <v>3.0694517000000003E-11</v>
      </c>
      <c r="BD1998" s="302">
        <v>-3.2132588000000002E-10</v>
      </c>
      <c r="BE1998" s="302">
        <v>2.1524192000000001E-13</v>
      </c>
      <c r="BF1998" s="302">
        <v>4.1967479999999998E-15</v>
      </c>
      <c r="BG1998" s="302">
        <v>5.6044338E-12</v>
      </c>
      <c r="BH1998" s="302">
        <v>3.7605382000000002E-14</v>
      </c>
      <c r="BI1998" s="302">
        <v>9.6821205999999995E-14</v>
      </c>
      <c r="BJ1998" s="302">
        <v>1.3306098E-9</v>
      </c>
      <c r="BK1998" s="302">
        <v>6.8097124999999996E-9</v>
      </c>
      <c r="BL1998" s="302">
        <v>6.4809008999999997E-11</v>
      </c>
      <c r="BM1998" s="302">
        <v>2.2393473000000001E-5</v>
      </c>
      <c r="BN1998" s="303">
        <v>-0.19208681</v>
      </c>
      <c r="BO1998" s="302">
        <v>6.1525826999999995E-11</v>
      </c>
      <c r="BP1998" s="302">
        <v>3.7414354E-13</v>
      </c>
      <c r="BQ1998" s="302">
        <v>1.6739458999999999E-17</v>
      </c>
      <c r="BR1998" s="74"/>
      <c r="BS1998" s="144">
        <v>-9.7078781000000004E-5</v>
      </c>
      <c r="BT1998" s="144">
        <v>-1.7670947E-6</v>
      </c>
      <c r="BU1998" s="144">
        <v>-2.5837325999999999E-5</v>
      </c>
      <c r="BV1998" s="144">
        <v>2.2722752000000001E-7</v>
      </c>
      <c r="BW1998" s="144">
        <v>-4.5492535000000001E-5</v>
      </c>
      <c r="BX1998" s="144">
        <v>8.8483113999999997E-7</v>
      </c>
      <c r="BY1998" s="144">
        <v>3.5232229999999999E-9</v>
      </c>
      <c r="BZ1998" s="144">
        <v>1.3520093E-6</v>
      </c>
      <c r="CA1998" s="144">
        <v>8.9011066999999994E-8</v>
      </c>
      <c r="CB1998" s="144">
        <v>2.7530428999999998E-7</v>
      </c>
      <c r="CC1998" s="144">
        <v>1.3132179999999999E-8</v>
      </c>
      <c r="CD1998" s="144">
        <v>4.2396050999999998E-8</v>
      </c>
      <c r="CE1998" s="144">
        <v>2.0059248000000001E-10</v>
      </c>
      <c r="CF1998" s="144">
        <v>-2.6206195E-6</v>
      </c>
      <c r="CG1998" s="144">
        <v>-2.4298263999999999E-5</v>
      </c>
      <c r="CH1998" s="144">
        <v>4.0590432E-8</v>
      </c>
      <c r="CI1998" s="144">
        <v>8.8324807000000003E-9</v>
      </c>
      <c r="CJ1998" s="225"/>
      <c r="CK1998" s="201"/>
      <c r="CL1998" s="110" t="s">
        <v>6893</v>
      </c>
      <c r="CM1998" s="110"/>
      <c r="CN1998" s="110"/>
    </row>
    <row r="1999" spans="1:92" ht="14.5" customHeight="1">
      <c r="A1999" s="74" t="s">
        <v>6917</v>
      </c>
      <c r="B1999" s="129" t="s">
        <v>6190</v>
      </c>
      <c r="C1999" s="130" t="str">
        <f t="shared" si="1010"/>
        <v>F.120.01.112</v>
      </c>
      <c r="D1999" s="131" t="s">
        <v>6891</v>
      </c>
      <c r="E1999" s="129" t="s">
        <v>957</v>
      </c>
      <c r="F1999" s="132" t="s">
        <v>6918</v>
      </c>
      <c r="G1999" s="132">
        <v>0</v>
      </c>
      <c r="H1999" s="348">
        <f t="shared" si="1011"/>
        <v>0</v>
      </c>
      <c r="I1999" s="74"/>
      <c r="J1999" s="132">
        <v>0</v>
      </c>
      <c r="K1999" s="132">
        <v>0</v>
      </c>
      <c r="L1999" s="300">
        <v>0</v>
      </c>
      <c r="M1999" s="132">
        <v>0</v>
      </c>
      <c r="N1999" s="132">
        <v>0</v>
      </c>
      <c r="O1999" s="132">
        <v>0</v>
      </c>
      <c r="P1999" s="132">
        <v>0</v>
      </c>
      <c r="Q1999" s="132">
        <v>0</v>
      </c>
      <c r="R1999" s="132">
        <v>0</v>
      </c>
      <c r="S1999" s="132">
        <v>0</v>
      </c>
      <c r="T1999" s="132">
        <v>0</v>
      </c>
      <c r="U1999" s="132">
        <v>0</v>
      </c>
      <c r="V1999" s="132">
        <v>0</v>
      </c>
      <c r="W1999" s="132">
        <v>0</v>
      </c>
      <c r="X1999" s="132">
        <v>0</v>
      </c>
      <c r="Y1999" s="132">
        <v>0</v>
      </c>
      <c r="Z1999" s="132">
        <v>0</v>
      </c>
      <c r="AA1999" s="74"/>
      <c r="AB1999" s="301">
        <v>0</v>
      </c>
      <c r="AC1999" s="338">
        <f t="shared" si="1012"/>
        <v>0</v>
      </c>
      <c r="AD1999" s="74"/>
      <c r="AE1999" s="136">
        <v>0</v>
      </c>
      <c r="AF1999" s="136">
        <v>0</v>
      </c>
      <c r="AG1999" s="136">
        <v>0</v>
      </c>
      <c r="AH1999" s="136">
        <v>0</v>
      </c>
      <c r="AI1999" s="136">
        <v>0</v>
      </c>
      <c r="AJ1999" s="136">
        <v>0</v>
      </c>
      <c r="AK1999" s="136">
        <v>0</v>
      </c>
      <c r="AL1999" s="74"/>
      <c r="AM1999" s="133">
        <v>0</v>
      </c>
      <c r="AN1999" s="340">
        <f t="shared" si="1002"/>
        <v>0</v>
      </c>
      <c r="AP1999" s="133">
        <v>0</v>
      </c>
      <c r="AQ1999" s="133">
        <v>0</v>
      </c>
      <c r="AR1999" s="133">
        <v>0</v>
      </c>
      <c r="AS1999" s="134">
        <v>0</v>
      </c>
      <c r="AT1999" s="135">
        <v>0</v>
      </c>
      <c r="AU1999" s="135">
        <v>0</v>
      </c>
      <c r="AV1999" s="303">
        <v>0</v>
      </c>
      <c r="AW1999" s="303">
        <v>0</v>
      </c>
      <c r="AX1999" s="303">
        <v>0</v>
      </c>
      <c r="AY1999" s="303">
        <v>0</v>
      </c>
      <c r="AZ1999" s="303">
        <v>0</v>
      </c>
      <c r="BA1999" s="303">
        <v>0</v>
      </c>
      <c r="BB1999" s="303">
        <v>0</v>
      </c>
      <c r="BC1999" s="303">
        <v>0</v>
      </c>
      <c r="BD1999" s="303">
        <v>0</v>
      </c>
      <c r="BE1999" s="303">
        <v>0</v>
      </c>
      <c r="BF1999" s="303">
        <v>0</v>
      </c>
      <c r="BG1999" s="303">
        <v>0</v>
      </c>
      <c r="BH1999" s="303">
        <v>0</v>
      </c>
      <c r="BI1999" s="303">
        <v>0</v>
      </c>
      <c r="BJ1999" s="303">
        <v>0</v>
      </c>
      <c r="BK1999" s="303">
        <v>0</v>
      </c>
      <c r="BL1999" s="303">
        <v>0</v>
      </c>
      <c r="BM1999" s="303">
        <v>0</v>
      </c>
      <c r="BN1999" s="303">
        <v>0</v>
      </c>
      <c r="BO1999" s="303">
        <v>0</v>
      </c>
      <c r="BP1999" s="303">
        <v>0</v>
      </c>
      <c r="BQ1999" s="303">
        <v>0</v>
      </c>
      <c r="BR1999" s="74"/>
      <c r="BS1999" s="136">
        <v>0</v>
      </c>
      <c r="BT1999" s="136">
        <v>0</v>
      </c>
      <c r="BU1999" s="136">
        <v>0</v>
      </c>
      <c r="BV1999" s="136">
        <v>0</v>
      </c>
      <c r="BW1999" s="136">
        <v>0</v>
      </c>
      <c r="BX1999" s="136">
        <v>0</v>
      </c>
      <c r="BY1999" s="136">
        <v>0</v>
      </c>
      <c r="BZ1999" s="136">
        <v>0</v>
      </c>
      <c r="CA1999" s="136">
        <v>0</v>
      </c>
      <c r="CB1999" s="136">
        <v>0</v>
      </c>
      <c r="CC1999" s="136">
        <v>0</v>
      </c>
      <c r="CD1999" s="136">
        <v>0</v>
      </c>
      <c r="CE1999" s="136">
        <v>0</v>
      </c>
      <c r="CF1999" s="136">
        <v>0</v>
      </c>
      <c r="CG1999" s="136">
        <v>0</v>
      </c>
      <c r="CH1999" s="136">
        <v>0</v>
      </c>
      <c r="CI1999" s="136">
        <v>0</v>
      </c>
      <c r="CJ1999" s="225"/>
      <c r="CK1999" s="201"/>
      <c r="CL1999" s="110" t="s">
        <v>6893</v>
      </c>
      <c r="CM1999" s="110"/>
      <c r="CN1999" s="110"/>
    </row>
    <row r="2000" spans="1:92" ht="14.5" customHeight="1">
      <c r="A2000" s="74" t="s">
        <v>6919</v>
      </c>
      <c r="B2000" s="129" t="s">
        <v>6190</v>
      </c>
      <c r="C2000" s="130" t="str">
        <f t="shared" si="1010"/>
        <v>F.120.01.113</v>
      </c>
      <c r="D2000" s="131" t="s">
        <v>6891</v>
      </c>
      <c r="E2000" s="129" t="s">
        <v>957</v>
      </c>
      <c r="F2000" s="132" t="s">
        <v>6920</v>
      </c>
      <c r="G2000" s="132">
        <v>0</v>
      </c>
      <c r="H2000" s="348">
        <f t="shared" si="1011"/>
        <v>0</v>
      </c>
      <c r="I2000" s="74"/>
      <c r="J2000" s="132">
        <v>0</v>
      </c>
      <c r="K2000" s="132">
        <v>0</v>
      </c>
      <c r="L2000" s="300">
        <v>0</v>
      </c>
      <c r="M2000" s="132">
        <v>0</v>
      </c>
      <c r="N2000" s="132">
        <v>0</v>
      </c>
      <c r="O2000" s="132">
        <v>0</v>
      </c>
      <c r="P2000" s="132">
        <v>0</v>
      </c>
      <c r="Q2000" s="132">
        <v>0</v>
      </c>
      <c r="R2000" s="132">
        <v>0</v>
      </c>
      <c r="S2000" s="132">
        <v>0</v>
      </c>
      <c r="T2000" s="132">
        <v>0</v>
      </c>
      <c r="U2000" s="132">
        <v>0</v>
      </c>
      <c r="V2000" s="132">
        <v>0</v>
      </c>
      <c r="W2000" s="132">
        <v>0</v>
      </c>
      <c r="X2000" s="132">
        <v>0</v>
      </c>
      <c r="Y2000" s="132">
        <v>0</v>
      </c>
      <c r="Z2000" s="132">
        <v>0</v>
      </c>
      <c r="AA2000" s="74"/>
      <c r="AB2000" s="301">
        <v>0</v>
      </c>
      <c r="AC2000" s="338">
        <f t="shared" si="1012"/>
        <v>0</v>
      </c>
      <c r="AD2000" s="74"/>
      <c r="AE2000" s="136">
        <v>0</v>
      </c>
      <c r="AF2000" s="136">
        <v>0</v>
      </c>
      <c r="AG2000" s="136">
        <v>0</v>
      </c>
      <c r="AH2000" s="136">
        <v>0</v>
      </c>
      <c r="AI2000" s="136">
        <v>0</v>
      </c>
      <c r="AJ2000" s="136">
        <v>0</v>
      </c>
      <c r="AK2000" s="136">
        <v>0</v>
      </c>
      <c r="AL2000" s="74"/>
      <c r="AM2000" s="133">
        <v>0</v>
      </c>
      <c r="AN2000" s="340">
        <f t="shared" si="1002"/>
        <v>0</v>
      </c>
      <c r="AP2000" s="133">
        <v>0</v>
      </c>
      <c r="AQ2000" s="133">
        <v>0</v>
      </c>
      <c r="AR2000" s="133">
        <v>0</v>
      </c>
      <c r="AS2000" s="134">
        <v>0</v>
      </c>
      <c r="AT2000" s="135">
        <v>0</v>
      </c>
      <c r="AU2000" s="135">
        <v>0</v>
      </c>
      <c r="AV2000" s="303">
        <v>0</v>
      </c>
      <c r="AW2000" s="303">
        <v>0</v>
      </c>
      <c r="AX2000" s="303">
        <v>0</v>
      </c>
      <c r="AY2000" s="303">
        <v>0</v>
      </c>
      <c r="AZ2000" s="303">
        <v>0</v>
      </c>
      <c r="BA2000" s="303">
        <v>0</v>
      </c>
      <c r="BB2000" s="303">
        <v>0</v>
      </c>
      <c r="BC2000" s="303">
        <v>0</v>
      </c>
      <c r="BD2000" s="303">
        <v>0</v>
      </c>
      <c r="BE2000" s="303">
        <v>0</v>
      </c>
      <c r="BF2000" s="303">
        <v>0</v>
      </c>
      <c r="BG2000" s="303">
        <v>0</v>
      </c>
      <c r="BH2000" s="303">
        <v>0</v>
      </c>
      <c r="BI2000" s="303">
        <v>0</v>
      </c>
      <c r="BJ2000" s="303">
        <v>0</v>
      </c>
      <c r="BK2000" s="303">
        <v>0</v>
      </c>
      <c r="BL2000" s="303">
        <v>0</v>
      </c>
      <c r="BM2000" s="303">
        <v>0</v>
      </c>
      <c r="BN2000" s="303">
        <v>0</v>
      </c>
      <c r="BO2000" s="303">
        <v>0</v>
      </c>
      <c r="BP2000" s="303">
        <v>0</v>
      </c>
      <c r="BQ2000" s="303">
        <v>0</v>
      </c>
      <c r="BR2000" s="74"/>
      <c r="BS2000" s="136">
        <v>0</v>
      </c>
      <c r="BT2000" s="136">
        <v>0</v>
      </c>
      <c r="BU2000" s="136">
        <v>0</v>
      </c>
      <c r="BV2000" s="136">
        <v>0</v>
      </c>
      <c r="BW2000" s="136">
        <v>0</v>
      </c>
      <c r="BX2000" s="136">
        <v>0</v>
      </c>
      <c r="BY2000" s="136">
        <v>0</v>
      </c>
      <c r="BZ2000" s="136">
        <v>0</v>
      </c>
      <c r="CA2000" s="136">
        <v>0</v>
      </c>
      <c r="CB2000" s="136">
        <v>0</v>
      </c>
      <c r="CC2000" s="136">
        <v>0</v>
      </c>
      <c r="CD2000" s="136">
        <v>0</v>
      </c>
      <c r="CE2000" s="136">
        <v>0</v>
      </c>
      <c r="CF2000" s="136">
        <v>0</v>
      </c>
      <c r="CG2000" s="136">
        <v>0</v>
      </c>
      <c r="CH2000" s="136">
        <v>0</v>
      </c>
      <c r="CI2000" s="136">
        <v>0</v>
      </c>
      <c r="CJ2000" s="225"/>
      <c r="CK2000" s="201"/>
      <c r="CL2000" s="110" t="s">
        <v>6893</v>
      </c>
      <c r="CM2000" s="110"/>
      <c r="CN2000" s="110"/>
    </row>
    <row r="2001" spans="1:92" ht="14.5" customHeight="1">
      <c r="A2001" s="74" t="s">
        <v>6921</v>
      </c>
      <c r="B2001" s="129" t="s">
        <v>6190</v>
      </c>
      <c r="C2001" s="130" t="str">
        <f t="shared" si="1010"/>
        <v>F.120.01.114</v>
      </c>
      <c r="D2001" s="131" t="s">
        <v>6891</v>
      </c>
      <c r="E2001" s="129" t="s">
        <v>957</v>
      </c>
      <c r="F2001" s="132" t="s">
        <v>6922</v>
      </c>
      <c r="G2001" s="132">
        <v>-0.43643514276889994</v>
      </c>
      <c r="H2001" s="348">
        <f t="shared" si="1011"/>
        <v>-0.43643514276889994</v>
      </c>
      <c r="I2001" s="74"/>
      <c r="J2001" s="132">
        <v>4.4211547800000002E-4</v>
      </c>
      <c r="K2001" s="132">
        <v>2.5276133000000009E-4</v>
      </c>
      <c r="L2001" s="300">
        <v>-0.53595766357689989</v>
      </c>
      <c r="M2001" s="132">
        <v>9.8827644000000006E-2</v>
      </c>
      <c r="N2001" s="132">
        <v>-1.6929741999999999E-3</v>
      </c>
      <c r="O2001" s="132">
        <v>1.5860218E-3</v>
      </c>
      <c r="P2001" s="132">
        <v>1.2023468E-3</v>
      </c>
      <c r="Q2001" s="132">
        <v>-1.026545E-3</v>
      </c>
      <c r="R2001" s="304">
        <v>3.9131897999999998E-5</v>
      </c>
      <c r="S2001" s="132">
        <v>2.2718177999999999E-4</v>
      </c>
      <c r="T2001" s="132">
        <v>3.5971373000000001E-4</v>
      </c>
      <c r="U2001" s="132">
        <v>1.9718036999999999E-4</v>
      </c>
      <c r="V2001" s="132">
        <v>-0.53558408999999996</v>
      </c>
      <c r="W2001" s="132">
        <v>-6.1983857000000005E-4</v>
      </c>
      <c r="X2001" s="304">
        <v>3.9315318000000002E-5</v>
      </c>
      <c r="Y2001" s="304">
        <v>9.7693051000000001E-6</v>
      </c>
      <c r="Z2001" s="132">
        <v>0</v>
      </c>
      <c r="AA2001" s="74"/>
      <c r="AB2001" s="301">
        <v>0.74306499248120306</v>
      </c>
      <c r="AC2001" s="338">
        <f t="shared" si="1012"/>
        <v>0.74306499248120306</v>
      </c>
      <c r="AD2001" s="74"/>
      <c r="AE2001" s="136">
        <v>-28.899782999999999</v>
      </c>
      <c r="AF2001" s="136">
        <v>-28.819223000000001</v>
      </c>
      <c r="AG2001" s="136">
        <v>-8.4035672000000006E-2</v>
      </c>
      <c r="AH2001" s="136">
        <v>0</v>
      </c>
      <c r="AI2001" s="136">
        <v>-1.0097101000000001E-2</v>
      </c>
      <c r="AJ2001" s="136">
        <v>3.5723193000000001E-3</v>
      </c>
      <c r="AK2001" s="136">
        <v>1.0000666E-2</v>
      </c>
      <c r="AL2001" s="74"/>
      <c r="AM2001" s="133">
        <v>9.9087709000000006E-3</v>
      </c>
      <c r="AN2001" s="340">
        <f t="shared" si="1002"/>
        <v>9.9087709000000006E-3</v>
      </c>
      <c r="AP2001" s="133">
        <v>1.1318414000000001E-2</v>
      </c>
      <c r="AQ2001" s="133">
        <v>5.8128303000000003E-4</v>
      </c>
      <c r="AR2001" s="133">
        <v>-1.9909261000000001E-3</v>
      </c>
      <c r="AS2001" s="134">
        <v>6.7856199507840004E-7</v>
      </c>
      <c r="AT2001" s="135">
        <v>2.1497154025142759E-9</v>
      </c>
      <c r="AU2001" s="135">
        <v>-0.27884119046799999</v>
      </c>
      <c r="AV2001" s="302">
        <v>6.8797520999999999E-7</v>
      </c>
      <c r="AW2001" s="302">
        <v>2.0757117999999998E-9</v>
      </c>
      <c r="AX2001" s="302">
        <v>5.6714275999999999E-14</v>
      </c>
      <c r="AY2001" s="302">
        <v>3.0991496999999999E-11</v>
      </c>
      <c r="AZ2001" s="302">
        <v>3.0516114000000002E-12</v>
      </c>
      <c r="BA2001" s="302">
        <v>1.7878931000000001E-10</v>
      </c>
      <c r="BB2001" s="302">
        <v>-1.2520986999999999E-8</v>
      </c>
      <c r="BC2001" s="302">
        <v>2.6485446999999999E-11</v>
      </c>
      <c r="BD2001" s="302">
        <v>-1.8492969E-11</v>
      </c>
      <c r="BE2001" s="302">
        <v>9.3158499999999996E-14</v>
      </c>
      <c r="BF2001" s="302">
        <v>2.1368782000000001E-15</v>
      </c>
      <c r="BG2001" s="302">
        <v>1.4119051E-13</v>
      </c>
      <c r="BH2001" s="302">
        <v>7.3122600999999994E-15</v>
      </c>
      <c r="BI2001" s="302">
        <v>9.3364562000000001E-15</v>
      </c>
      <c r="BJ2001" s="302">
        <v>3.7198454E-10</v>
      </c>
      <c r="BK2001" s="302">
        <v>2.3335428999999999E-9</v>
      </c>
      <c r="BL2001" s="302">
        <v>6.4549393000000004E-11</v>
      </c>
      <c r="BM2001" s="302">
        <v>2.1369532E-5</v>
      </c>
      <c r="BN2001" s="303">
        <v>-0.27886255999999998</v>
      </c>
      <c r="BO2001" s="302">
        <v>1.8941222000000001E-10</v>
      </c>
      <c r="BP2001" s="302">
        <v>1.1518311E-12</v>
      </c>
      <c r="BQ2001" s="302">
        <v>5.1533776000000002E-17</v>
      </c>
      <c r="BR2001" s="74"/>
      <c r="BS2001" s="144">
        <v>-1.4635036E-5</v>
      </c>
      <c r="BT2001" s="144">
        <v>-6.8845927999999997E-8</v>
      </c>
      <c r="BU2001" s="144">
        <v>2.0718624000000001E-5</v>
      </c>
      <c r="BV2001" s="144">
        <v>4.225553E-8</v>
      </c>
      <c r="BW2001" s="144">
        <v>-1.1267786E-6</v>
      </c>
      <c r="BX2001" s="144">
        <v>1.147485E-7</v>
      </c>
      <c r="BY2001" s="144">
        <v>1.2478013E-9</v>
      </c>
      <c r="BZ2001" s="144">
        <v>1.8606831000000001E-7</v>
      </c>
      <c r="CA2001" s="144">
        <v>5.2512252000000002E-8</v>
      </c>
      <c r="CB2001" s="144">
        <v>1.5032750999999999E-7</v>
      </c>
      <c r="CC2001" s="144">
        <v>2.2893301999999999E-8</v>
      </c>
      <c r="CD2001" s="144">
        <v>4.2208042000000003E-8</v>
      </c>
      <c r="CE2001" s="144">
        <v>4.0597816999999999E-10</v>
      </c>
      <c r="CF2001" s="144">
        <v>2.8877012000000002E-7</v>
      </c>
      <c r="CG2001" s="144">
        <v>-3.5118664999999997E-5</v>
      </c>
      <c r="CH2001" s="144">
        <v>3.2001353999999997E-8</v>
      </c>
      <c r="CI2001" s="144">
        <v>2.7191505000000001E-8</v>
      </c>
      <c r="CJ2001" s="225"/>
      <c r="CK2001" s="201"/>
      <c r="CL2001" s="110" t="s">
        <v>6893</v>
      </c>
      <c r="CM2001" s="110"/>
      <c r="CN2001" s="110"/>
    </row>
    <row r="2002" spans="1:92" ht="14.5" customHeight="1">
      <c r="A2002" s="74" t="s">
        <v>6923</v>
      </c>
      <c r="B2002" s="129" t="s">
        <v>6190</v>
      </c>
      <c r="C2002" s="130" t="str">
        <f t="shared" si="1010"/>
        <v>F.120.01.115</v>
      </c>
      <c r="D2002" s="131" t="s">
        <v>6891</v>
      </c>
      <c r="E2002" s="129" t="s">
        <v>957</v>
      </c>
      <c r="F2002" s="132" t="s">
        <v>6924</v>
      </c>
      <c r="G2002" s="132">
        <v>-0.20708820940589998</v>
      </c>
      <c r="H2002" s="348">
        <f t="shared" si="1011"/>
        <v>-0.20708820940589998</v>
      </c>
      <c r="I2002" s="74"/>
      <c r="J2002" s="132">
        <v>1.406892351E-3</v>
      </c>
      <c r="K2002" s="132">
        <v>2.0508454699999998E-3</v>
      </c>
      <c r="L2002" s="300">
        <v>-0.35383448722689997</v>
      </c>
      <c r="M2002" s="132">
        <v>0.14328853999999999</v>
      </c>
      <c r="N2002" s="132">
        <v>-4.7659766000000001E-4</v>
      </c>
      <c r="O2002" s="132">
        <v>2.1670742999999998E-3</v>
      </c>
      <c r="P2002" s="132">
        <v>1.6904054E-3</v>
      </c>
      <c r="Q2002" s="132">
        <v>-5.5475418000000001E-4</v>
      </c>
      <c r="R2002" s="304">
        <v>3.9146480999999997E-5</v>
      </c>
      <c r="S2002" s="132">
        <v>2.3209465E-4</v>
      </c>
      <c r="T2002" s="132">
        <v>3.6036883000000001E-4</v>
      </c>
      <c r="U2002" s="132">
        <v>1.9728072E-4</v>
      </c>
      <c r="V2002" s="132">
        <v>-0.35384409</v>
      </c>
      <c r="W2002" s="132">
        <v>-2.3676257000000001E-4</v>
      </c>
      <c r="X2002" s="304">
        <v>3.9315318000000002E-5</v>
      </c>
      <c r="Y2002" s="304">
        <v>9.7693051000000001E-6</v>
      </c>
      <c r="Z2002" s="132">
        <v>0</v>
      </c>
      <c r="AA2002" s="74"/>
      <c r="AB2002" s="301">
        <v>1.0773574436090225</v>
      </c>
      <c r="AC2002" s="338">
        <f t="shared" si="1012"/>
        <v>1.0773574436090225</v>
      </c>
      <c r="AD2002" s="74"/>
      <c r="AE2002" s="136">
        <v>-17.193961999999999</v>
      </c>
      <c r="AF2002" s="136">
        <v>-17.170767000000001</v>
      </c>
      <c r="AG2002" s="136">
        <v>-3.2100205E-2</v>
      </c>
      <c r="AH2002" s="136">
        <v>0</v>
      </c>
      <c r="AI2002" s="136">
        <v>-6.2042531000000003E-3</v>
      </c>
      <c r="AJ2002" s="136">
        <v>3.7561838E-3</v>
      </c>
      <c r="AK2002" s="136">
        <v>1.1352538000000001E-2</v>
      </c>
      <c r="AL2002" s="74"/>
      <c r="AM2002" s="133">
        <v>1.6623056000000001E-2</v>
      </c>
      <c r="AN2002" s="340">
        <f t="shared" si="1002"/>
        <v>1.6623056000000001E-2</v>
      </c>
      <c r="AP2002" s="133">
        <v>1.6994707000000001E-2</v>
      </c>
      <c r="AQ2002" s="133">
        <v>8.4775813999999998E-4</v>
      </c>
      <c r="AR2002" s="133">
        <v>-1.2194094E-3</v>
      </c>
      <c r="AS2002" s="134">
        <v>1.0188673570184001E-6</v>
      </c>
      <c r="AT2002" s="135">
        <v>3.135200226341776E-9</v>
      </c>
      <c r="AU2002" s="135">
        <v>-0.170785623892</v>
      </c>
      <c r="AV2002" s="302">
        <v>1.0005988000000001E-6</v>
      </c>
      <c r="AW2002" s="302">
        <v>3.0190662E-9</v>
      </c>
      <c r="AX2002" s="302">
        <v>8.2484113000000003E-14</v>
      </c>
      <c r="AY2002" s="302">
        <v>3.0991496999999999E-11</v>
      </c>
      <c r="AZ2002" s="302">
        <v>3.0516114000000002E-12</v>
      </c>
      <c r="BA2002" s="302">
        <v>2.5136011000000002E-10</v>
      </c>
      <c r="BB2002" s="302">
        <v>1.5088114999999999E-8</v>
      </c>
      <c r="BC2002" s="302">
        <v>3.6772986999999998E-11</v>
      </c>
      <c r="BD2002" s="302">
        <v>1.3323643E-11</v>
      </c>
      <c r="BE2002" s="302">
        <v>9.3413776999999998E-14</v>
      </c>
      <c r="BF2002" s="302">
        <v>2.1487044E-15</v>
      </c>
      <c r="BG2002" s="302">
        <v>1.4142491999999999E-13</v>
      </c>
      <c r="BH2002" s="302">
        <v>7.3123353000000001E-15</v>
      </c>
      <c r="BI2002" s="302">
        <v>9.3368583000000003E-15</v>
      </c>
      <c r="BJ2002" s="302">
        <v>3.7198938E-10</v>
      </c>
      <c r="BK2002" s="302">
        <v>2.3336372000000002E-9</v>
      </c>
      <c r="BL2002" s="302">
        <v>6.4549393000000004E-11</v>
      </c>
      <c r="BM2002" s="302">
        <v>2.1386108E-5</v>
      </c>
      <c r="BN2002" s="303">
        <v>-0.17080701000000001</v>
      </c>
      <c r="BO2002" s="302">
        <v>1.8941222000000001E-10</v>
      </c>
      <c r="BP2002" s="302">
        <v>1.1518311E-12</v>
      </c>
      <c r="BQ2002" s="302">
        <v>5.1533776000000002E-17</v>
      </c>
      <c r="BR2002" s="74"/>
      <c r="BS2002" s="144">
        <v>9.8633180000000002E-6</v>
      </c>
      <c r="BT2002" s="144">
        <v>1.7439958999999999E-7</v>
      </c>
      <c r="BU2002" s="144">
        <v>3.0039583999999999E-5</v>
      </c>
      <c r="BV2002" s="144">
        <v>4.2332269000000001E-8</v>
      </c>
      <c r="BW2002" s="144">
        <v>-5.3544723E-7</v>
      </c>
      <c r="BX2002" s="144">
        <v>1.6176479E-7</v>
      </c>
      <c r="BY2002" s="144">
        <v>1.2501565000000001E-9</v>
      </c>
      <c r="BZ2002" s="144">
        <v>2.5737500000000001E-7</v>
      </c>
      <c r="CA2002" s="144">
        <v>5.2531822E-8</v>
      </c>
      <c r="CB2002" s="144">
        <v>1.5357838E-7</v>
      </c>
      <c r="CC2002" s="144">
        <v>2.2893301999999999E-8</v>
      </c>
      <c r="CD2002" s="144">
        <v>4.2208042000000003E-8</v>
      </c>
      <c r="CE2002" s="144">
        <v>4.0597816999999999E-10</v>
      </c>
      <c r="CF2002" s="144">
        <v>3.9851679999999998E-7</v>
      </c>
      <c r="CG2002" s="144">
        <v>-2.1007328000000001E-5</v>
      </c>
      <c r="CH2002" s="144">
        <v>3.2061834E-8</v>
      </c>
      <c r="CI2002" s="144">
        <v>2.7191505000000001E-8</v>
      </c>
      <c r="CJ2002" s="225"/>
      <c r="CK2002" s="201"/>
      <c r="CL2002" s="110" t="s">
        <v>6893</v>
      </c>
      <c r="CM2002" s="110"/>
      <c r="CN2002" s="110"/>
    </row>
    <row r="2003" spans="1:92" ht="14.5" customHeight="1">
      <c r="A2003" s="74" t="s">
        <v>6925</v>
      </c>
      <c r="B2003" s="129" t="s">
        <v>6190</v>
      </c>
      <c r="C2003" s="130" t="str">
        <f t="shared" si="1010"/>
        <v>F.120.01.116</v>
      </c>
      <c r="D2003" s="131" t="s">
        <v>6891</v>
      </c>
      <c r="E2003" s="129" t="s">
        <v>957</v>
      </c>
      <c r="F2003" s="132" t="s">
        <v>6926</v>
      </c>
      <c r="G2003" s="132">
        <v>-0.74059067654489996</v>
      </c>
      <c r="H2003" s="348">
        <f t="shared" si="1011"/>
        <v>-0.74059067654489996</v>
      </c>
      <c r="I2003" s="74"/>
      <c r="J2003" s="132">
        <v>-8.0008635799999985E-4</v>
      </c>
      <c r="K2003" s="132">
        <v>-2.06236849E-3</v>
      </c>
      <c r="L2003" s="300">
        <v>-0.77045102369689999</v>
      </c>
      <c r="M2003" s="132">
        <v>3.2722802000000002E-2</v>
      </c>
      <c r="N2003" s="132">
        <v>-3.2591242E-3</v>
      </c>
      <c r="O2003" s="132">
        <v>8.3788546000000002E-4</v>
      </c>
      <c r="P2003" s="132">
        <v>5.7394521E-4</v>
      </c>
      <c r="Q2003" s="132">
        <v>-1.6340008999999999E-3</v>
      </c>
      <c r="R2003" s="304">
        <v>3.9113121999999997E-5</v>
      </c>
      <c r="S2003" s="132">
        <v>2.2085620999999999E-4</v>
      </c>
      <c r="T2003" s="132">
        <v>3.5887024999999999E-4</v>
      </c>
      <c r="U2003" s="132">
        <v>1.9705117999999999E-4</v>
      </c>
      <c r="V2003" s="132">
        <v>-0.76958409000000005</v>
      </c>
      <c r="W2003" s="132">
        <v>-1.1130694999999999E-3</v>
      </c>
      <c r="X2003" s="304">
        <v>3.9315318000000002E-5</v>
      </c>
      <c r="Y2003" s="304">
        <v>9.7693051000000001E-6</v>
      </c>
      <c r="Z2003" s="132">
        <v>0</v>
      </c>
      <c r="AA2003" s="74"/>
      <c r="AB2003" s="301">
        <v>0.24603610526315789</v>
      </c>
      <c r="AC2003" s="338">
        <f t="shared" si="1012"/>
        <v>0.24603610526315789</v>
      </c>
      <c r="AD2003" s="74"/>
      <c r="AE2003" s="136">
        <v>-43.971654999999998</v>
      </c>
      <c r="AF2003" s="136">
        <v>-43.817236000000001</v>
      </c>
      <c r="AG2003" s="136">
        <v>-0.15090537000000001</v>
      </c>
      <c r="AH2003" s="136">
        <v>0</v>
      </c>
      <c r="AI2003" s="136">
        <v>-1.5109351E-2</v>
      </c>
      <c r="AJ2003" s="136">
        <v>3.3355837999999999E-3</v>
      </c>
      <c r="AK2003" s="136">
        <v>8.2600573999999996E-3</v>
      </c>
      <c r="AL2003" s="74"/>
      <c r="AM2003" s="133">
        <v>1.8228563E-4</v>
      </c>
      <c r="AN2003" s="340">
        <f t="shared" si="1002"/>
        <v>1.8228563E-4</v>
      </c>
      <c r="AP2003" s="133">
        <v>2.9788316000000001E-3</v>
      </c>
      <c r="AQ2003" s="133">
        <v>1.8774931999999999E-4</v>
      </c>
      <c r="AR2003" s="133">
        <v>-2.9842953000000002E-3</v>
      </c>
      <c r="AS2003" s="134">
        <v>1.7858702874739999E-7</v>
      </c>
      <c r="AT2003" s="135">
        <v>6.9433918649977595E-10</v>
      </c>
      <c r="AU2003" s="135">
        <v>-0.41796853181099997</v>
      </c>
      <c r="AV2003" s="302">
        <v>2.2364201E-7</v>
      </c>
      <c r="AW2003" s="302">
        <v>6.7458586000000001E-10</v>
      </c>
      <c r="AX2003" s="302">
        <v>1.8438605E-14</v>
      </c>
      <c r="AY2003" s="302">
        <v>3.0991495999999999E-11</v>
      </c>
      <c r="AZ2003" s="302">
        <v>3.0516114000000002E-12</v>
      </c>
      <c r="BA2003" s="302">
        <v>8.5350510000000005E-11</v>
      </c>
      <c r="BB2003" s="302">
        <v>-4.8069187000000002E-8</v>
      </c>
      <c r="BC2003" s="302">
        <v>1.3239688E-11</v>
      </c>
      <c r="BD2003" s="302">
        <v>-5.9458564000000005E-11</v>
      </c>
      <c r="BE2003" s="302">
        <v>9.2829818000000002E-14</v>
      </c>
      <c r="BF2003" s="302">
        <v>2.1216512999999998E-15</v>
      </c>
      <c r="BG2003" s="302">
        <v>1.4088868999999999E-13</v>
      </c>
      <c r="BH2003" s="302">
        <v>7.3121632999999995E-15</v>
      </c>
      <c r="BI2003" s="302">
        <v>9.3359384000000003E-15</v>
      </c>
      <c r="BJ2003" s="302">
        <v>3.7197831000000001E-10</v>
      </c>
      <c r="BK2003" s="302">
        <v>2.3334216000000001E-9</v>
      </c>
      <c r="BL2003" s="302">
        <v>6.4549393000000004E-11</v>
      </c>
      <c r="BM2003" s="302">
        <v>2.1348189E-5</v>
      </c>
      <c r="BN2003" s="303">
        <v>-0.41798987999999998</v>
      </c>
      <c r="BO2003" s="302">
        <v>1.8941222000000001E-10</v>
      </c>
      <c r="BP2003" s="302">
        <v>1.1518311E-12</v>
      </c>
      <c r="BQ2003" s="302">
        <v>5.1533776000000002E-17</v>
      </c>
      <c r="BR2003" s="74"/>
      <c r="BS2003" s="144">
        <v>-4.8035229000000003E-5</v>
      </c>
      <c r="BT2003" s="144">
        <v>-3.8203758000000001E-7</v>
      </c>
      <c r="BU2003" s="144">
        <v>6.8601394000000004E-6</v>
      </c>
      <c r="BV2003" s="144">
        <v>4.2156725E-8</v>
      </c>
      <c r="BW2003" s="144">
        <v>-1.8881494E-6</v>
      </c>
      <c r="BX2003" s="144">
        <v>5.4212514000000001E-8</v>
      </c>
      <c r="BY2003" s="144">
        <v>1.2447689000000001E-9</v>
      </c>
      <c r="BZ2003" s="144">
        <v>9.4257127000000006E-8</v>
      </c>
      <c r="CA2003" s="144">
        <v>5.2487055999999997E-8</v>
      </c>
      <c r="CB2003" s="144">
        <v>1.4614183999999999E-7</v>
      </c>
      <c r="CC2003" s="144">
        <v>2.2893301999999999E-8</v>
      </c>
      <c r="CD2003" s="144">
        <v>4.2208042000000003E-8</v>
      </c>
      <c r="CE2003" s="144">
        <v>4.0597816999999999E-10</v>
      </c>
      <c r="CF2003" s="144">
        <v>1.4746538000000001E-7</v>
      </c>
      <c r="CG2003" s="144">
        <v>-5.3287768999999997E-5</v>
      </c>
      <c r="CH2003" s="144">
        <v>3.1923482000000002E-8</v>
      </c>
      <c r="CI2003" s="144">
        <v>2.7191505000000001E-8</v>
      </c>
      <c r="CJ2003" s="205"/>
      <c r="CK2003" s="201"/>
      <c r="CL2003" s="110" t="s">
        <v>6893</v>
      </c>
      <c r="CM2003" s="110"/>
      <c r="CN2003" s="110"/>
    </row>
    <row r="2004" spans="1:92" ht="14.5" customHeight="1">
      <c r="A2004" s="74" t="s">
        <v>6927</v>
      </c>
      <c r="B2004" s="129" t="s">
        <v>6190</v>
      </c>
      <c r="C2004" s="130" t="str">
        <f t="shared" si="1010"/>
        <v>F.120.01.117</v>
      </c>
      <c r="D2004" s="131" t="s">
        <v>6891</v>
      </c>
      <c r="E2004" s="129" t="s">
        <v>957</v>
      </c>
      <c r="F2004" s="132" t="s">
        <v>6928</v>
      </c>
      <c r="G2004" s="132">
        <v>-0.79050612894389982</v>
      </c>
      <c r="H2004" s="348">
        <f t="shared" si="1011"/>
        <v>-0.79050612894389982</v>
      </c>
      <c r="I2004" s="74"/>
      <c r="J2004" s="132">
        <v>-1.0408652170000002E-3</v>
      </c>
      <c r="K2004" s="132">
        <v>-1.5736369700000002E-3</v>
      </c>
      <c r="L2004" s="300">
        <v>-0.83063765275689982</v>
      </c>
      <c r="M2004" s="132">
        <v>4.2746025999999999E-2</v>
      </c>
      <c r="N2004" s="132">
        <v>-2.5901027000000002E-3</v>
      </c>
      <c r="O2004" s="132">
        <v>6.5607073000000004E-4</v>
      </c>
      <c r="P2004" s="132">
        <v>4.8976746999999997E-4</v>
      </c>
      <c r="Q2004" s="132">
        <v>-1.7899146000000001E-3</v>
      </c>
      <c r="R2004" s="304">
        <v>3.9108303000000001E-5</v>
      </c>
      <c r="S2004" s="132">
        <v>2.2017361E-4</v>
      </c>
      <c r="T2004" s="132">
        <v>3.6039500000000001E-4</v>
      </c>
      <c r="U2004" s="132">
        <v>1.9701802E-4</v>
      </c>
      <c r="V2004" s="132">
        <v>-0.82964408999999995</v>
      </c>
      <c r="W2004" s="132">
        <v>-1.2396654E-3</v>
      </c>
      <c r="X2004" s="304">
        <v>3.9315318000000002E-5</v>
      </c>
      <c r="Y2004" s="304">
        <v>9.7693051000000001E-6</v>
      </c>
      <c r="Z2004" s="132">
        <v>0</v>
      </c>
      <c r="AA2004" s="74"/>
      <c r="AB2004" s="301">
        <v>0.32139869172932328</v>
      </c>
      <c r="AC2004" s="338">
        <f t="shared" si="1012"/>
        <v>0.32139869172932328</v>
      </c>
      <c r="AD2004" s="74"/>
      <c r="AE2004" s="136">
        <v>-46.214101999999997</v>
      </c>
      <c r="AF2004" s="136">
        <v>-46.280724999999997</v>
      </c>
      <c r="AG2004" s="136">
        <v>-0.16806858999999999</v>
      </c>
      <c r="AH2004" s="136">
        <v>0</v>
      </c>
      <c r="AI2004" s="136">
        <v>0.22360416999999999</v>
      </c>
      <c r="AJ2004" s="136">
        <v>3.2748216E-3</v>
      </c>
      <c r="AK2004" s="136">
        <v>7.8133012000000009E-3</v>
      </c>
      <c r="AL2004" s="74"/>
      <c r="AM2004" s="133">
        <v>9.815827200000001E-4</v>
      </c>
      <c r="AN2004" s="340">
        <f t="shared" si="1002"/>
        <v>9.815827200000001E-4</v>
      </c>
      <c r="AP2004" s="133">
        <v>3.9797434999999997E-3</v>
      </c>
      <c r="AQ2004" s="133">
        <v>2.4109932000000001E-4</v>
      </c>
      <c r="AR2004" s="133">
        <v>-3.2392600999999999E-3</v>
      </c>
      <c r="AS2004" s="134">
        <v>2.385937354224E-7</v>
      </c>
      <c r="AT2004" s="135">
        <v>8.9163949292377621E-10</v>
      </c>
      <c r="AU2004" s="135">
        <v>-0.453677877289</v>
      </c>
      <c r="AV2004" s="302">
        <v>2.9278528999999998E-7</v>
      </c>
      <c r="AW2004" s="302">
        <v>8.8317688E-10</v>
      </c>
      <c r="AX2004" s="302">
        <v>2.4138917000000001E-14</v>
      </c>
      <c r="AY2004" s="302">
        <v>3.0991495999999999E-11</v>
      </c>
      <c r="AZ2004" s="302">
        <v>3.0516114000000002E-12</v>
      </c>
      <c r="BA2004" s="302">
        <v>7.2847885E-11</v>
      </c>
      <c r="BB2004" s="302">
        <v>-5.7193224999999997E-8</v>
      </c>
      <c r="BC2004" s="302">
        <v>1.2457943E-11</v>
      </c>
      <c r="BD2004" s="302">
        <v>-6.9973066999999998E-11</v>
      </c>
      <c r="BE2004" s="302">
        <v>9.2745455999999994E-14</v>
      </c>
      <c r="BF2004" s="302">
        <v>2.1177430999999998E-15</v>
      </c>
      <c r="BG2004" s="302">
        <v>1.4081123E-13</v>
      </c>
      <c r="BH2004" s="302">
        <v>7.3121383999999992E-15</v>
      </c>
      <c r="BI2004" s="302">
        <v>9.3358055000000006E-15</v>
      </c>
      <c r="BJ2004" s="302">
        <v>3.7197671000000002E-10</v>
      </c>
      <c r="BK2004" s="302">
        <v>2.3333905000000001E-9</v>
      </c>
      <c r="BL2004" s="302">
        <v>6.4549393000000004E-11</v>
      </c>
      <c r="BM2004" s="302">
        <v>2.1342711000000002E-5</v>
      </c>
      <c r="BN2004" s="303">
        <v>-0.45369922000000001</v>
      </c>
      <c r="BO2004" s="302">
        <v>1.8941222000000001E-10</v>
      </c>
      <c r="BP2004" s="302">
        <v>1.1518311E-12</v>
      </c>
      <c r="BQ2004" s="302">
        <v>5.1533776000000002E-17</v>
      </c>
      <c r="BR2004" s="74"/>
      <c r="BS2004" s="144">
        <v>-5.0866908000000001E-5</v>
      </c>
      <c r="BT2004" s="144">
        <v>-4.6242344000000002E-7</v>
      </c>
      <c r="BU2004" s="144">
        <v>8.9614482999999997E-6</v>
      </c>
      <c r="BV2004" s="144">
        <v>4.2335328999999997E-8</v>
      </c>
      <c r="BW2004" s="144">
        <v>-2.0835679999999998E-6</v>
      </c>
      <c r="BX2004" s="144">
        <v>3.8674942999999999E-8</v>
      </c>
      <c r="BY2004" s="144">
        <v>1.2439905999999999E-9</v>
      </c>
      <c r="BZ2004" s="144">
        <v>7.0692255999999998E-8</v>
      </c>
      <c r="CA2004" s="144">
        <v>5.2480588E-8</v>
      </c>
      <c r="CB2004" s="144">
        <v>1.4569016E-7</v>
      </c>
      <c r="CC2004" s="144">
        <v>2.2893301999999999E-8</v>
      </c>
      <c r="CD2004" s="144">
        <v>4.2208042000000003E-8</v>
      </c>
      <c r="CE2004" s="144">
        <v>4.0597816999999999E-10</v>
      </c>
      <c r="CF2004" s="144">
        <v>1.9308815E-7</v>
      </c>
      <c r="CG2004" s="144">
        <v>-5.7951171999999998E-5</v>
      </c>
      <c r="CH2004" s="144">
        <v>3.1903495E-8</v>
      </c>
      <c r="CI2004" s="144">
        <v>2.7191505000000001E-8</v>
      </c>
      <c r="CJ2004" s="205"/>
      <c r="CK2004" s="201"/>
      <c r="CL2004" s="110" t="s">
        <v>6893</v>
      </c>
      <c r="CM2004" s="110"/>
      <c r="CN2004" s="110"/>
    </row>
    <row r="2005" spans="1:92" ht="14.5" customHeight="1">
      <c r="A2005" s="74" t="s">
        <v>6929</v>
      </c>
      <c r="B2005" s="129" t="s">
        <v>6190</v>
      </c>
      <c r="C2005" s="130" t="str">
        <f t="shared" si="1010"/>
        <v>F.120.01.118</v>
      </c>
      <c r="D2005" s="131" t="s">
        <v>6891</v>
      </c>
      <c r="E2005" s="129" t="s">
        <v>957</v>
      </c>
      <c r="F2005" s="132" t="s">
        <v>6930</v>
      </c>
      <c r="G2005" s="132">
        <v>-0.31331468401700002</v>
      </c>
      <c r="H2005" s="348">
        <f t="shared" si="1011"/>
        <v>-0.31331468401700002</v>
      </c>
      <c r="I2005" s="74"/>
      <c r="J2005" s="132">
        <v>6.1152099799999995E-3</v>
      </c>
      <c r="K2005" s="132">
        <v>9.8173075899999993E-3</v>
      </c>
      <c r="L2005" s="300">
        <v>-0.49599091158699998</v>
      </c>
      <c r="M2005" s="132">
        <v>0.16674370999999999</v>
      </c>
      <c r="N2005" s="132">
        <v>1.9106722E-3</v>
      </c>
      <c r="O2005" s="132">
        <v>7.0683711999999996E-3</v>
      </c>
      <c r="P2005" s="132">
        <v>5.9098967999999998E-3</v>
      </c>
      <c r="Q2005" s="132">
        <v>-2.1852355999999999E-4</v>
      </c>
      <c r="R2005" s="132">
        <v>1.2252138999999999E-4</v>
      </c>
      <c r="S2005" s="132">
        <v>3.0131534999999998E-4</v>
      </c>
      <c r="T2005" s="132">
        <v>8.3826419000000002E-4</v>
      </c>
      <c r="U2005" s="132">
        <v>3.8053084000000002E-4</v>
      </c>
      <c r="V2005" s="132">
        <v>-0.49734633</v>
      </c>
      <c r="W2005" s="132">
        <v>8.7813642999999997E-4</v>
      </c>
      <c r="X2005" s="304">
        <v>4.3008886999999999E-5</v>
      </c>
      <c r="Y2005" s="304">
        <v>5.3742256000000002E-5</v>
      </c>
      <c r="Z2005" s="132">
        <v>0</v>
      </c>
      <c r="AA2005" s="74"/>
      <c r="AB2005" s="301">
        <v>1.2537121052631577</v>
      </c>
      <c r="AC2005" s="338">
        <f t="shared" si="1012"/>
        <v>1.2537121052631577</v>
      </c>
      <c r="AD2005" s="74"/>
      <c r="AE2005" s="136">
        <v>-13.137477000000001</v>
      </c>
      <c r="AF2005" s="136">
        <v>-13.32122</v>
      </c>
      <c r="AG2005" s="136">
        <v>0.11904653</v>
      </c>
      <c r="AH2005" s="136">
        <v>0</v>
      </c>
      <c r="AI2005" s="136">
        <v>-5.5593661000000001E-3</v>
      </c>
      <c r="AJ2005" s="136">
        <v>2.1391368000000001E-2</v>
      </c>
      <c r="AK2005" s="136">
        <v>4.8864776999999998E-2</v>
      </c>
      <c r="AL2005" s="74"/>
      <c r="AM2005" s="133">
        <v>2.1506141999999999E-2</v>
      </c>
      <c r="AN2005" s="340">
        <f t="shared" si="1002"/>
        <v>2.1506141999999999E-2</v>
      </c>
      <c r="AP2005" s="133">
        <v>2.1638072000000001E-2</v>
      </c>
      <c r="AQ2005" s="133">
        <v>1.0457038999999999E-3</v>
      </c>
      <c r="AR2005" s="133">
        <v>-1.1776340999999999E-3</v>
      </c>
      <c r="AS2005" s="134">
        <v>1.2972465036720002E-6</v>
      </c>
      <c r="AT2005" s="135">
        <v>3.8672479665423901E-9</v>
      </c>
      <c r="AU2005" s="135">
        <v>-0.164934752253</v>
      </c>
      <c r="AV2005" s="302">
        <v>1.1756557000000001E-6</v>
      </c>
      <c r="AW2005" s="302">
        <v>3.5476748999999999E-9</v>
      </c>
      <c r="AX2005" s="302">
        <v>9.6908129999999996E-14</v>
      </c>
      <c r="AY2005" s="302">
        <v>8.9497709999999998E-11</v>
      </c>
      <c r="AZ2005" s="302">
        <v>1.0650182E-11</v>
      </c>
      <c r="BA2005" s="302">
        <v>8.7878288000000005E-10</v>
      </c>
      <c r="BB2005" s="302">
        <v>1.1560421E-7</v>
      </c>
      <c r="BC2005" s="302">
        <v>1.2776144000000001E-10</v>
      </c>
      <c r="BD2005" s="302">
        <v>1.1567734E-10</v>
      </c>
      <c r="BE2005" s="302">
        <v>1.7861294000000001E-13</v>
      </c>
      <c r="BF2005" s="302">
        <v>2.5803525000000002E-15</v>
      </c>
      <c r="BG2005" s="302">
        <v>3.2211372000000001E-13</v>
      </c>
      <c r="BH2005" s="302">
        <v>1.7760911000000002E-14</v>
      </c>
      <c r="BI2005" s="302">
        <v>1.7240193000000001E-14</v>
      </c>
      <c r="BJ2005" s="302">
        <v>1.2801453999999999E-9</v>
      </c>
      <c r="BK2005" s="302">
        <v>2.6855293000000001E-9</v>
      </c>
      <c r="BL2005" s="302">
        <v>6.9162371999999996E-11</v>
      </c>
      <c r="BM2005" s="302">
        <v>2.9707746999999999E-5</v>
      </c>
      <c r="BN2005" s="303">
        <v>-0.16496446000000001</v>
      </c>
      <c r="BO2005" s="302">
        <v>1.0419882000000001E-9</v>
      </c>
      <c r="BP2005" s="302">
        <v>6.3364148E-12</v>
      </c>
      <c r="BQ2005" s="302">
        <v>2.8349589000000002E-16</v>
      </c>
      <c r="BR2005" s="74"/>
      <c r="BS2005" s="144">
        <v>2.3034134999999999E-5</v>
      </c>
      <c r="BT2005" s="144">
        <v>1.0803357999999999E-6</v>
      </c>
      <c r="BU2005" s="144">
        <v>3.4956819999999998E-5</v>
      </c>
      <c r="BV2005" s="144">
        <v>9.8599262999999996E-8</v>
      </c>
      <c r="BW2005" s="144">
        <v>2.1710421999999999E-7</v>
      </c>
      <c r="BX2005" s="144">
        <v>5.5432122000000003E-7</v>
      </c>
      <c r="BY2005" s="144">
        <v>1.3598010999999999E-9</v>
      </c>
      <c r="BZ2005" s="144">
        <v>8.5901651000000002E-7</v>
      </c>
      <c r="CA2005" s="144">
        <v>1.6441507E-7</v>
      </c>
      <c r="CB2005" s="144">
        <v>1.9938211999999999E-7</v>
      </c>
      <c r="CC2005" s="144">
        <v>8.0006031000000002E-8</v>
      </c>
      <c r="CD2005" s="144">
        <v>4.5553422999999997E-8</v>
      </c>
      <c r="CE2005" s="144">
        <v>1.4141279999999999E-9</v>
      </c>
      <c r="CF2005" s="144">
        <v>1.3922843999999999E-6</v>
      </c>
      <c r="CG2005" s="144">
        <v>-1.6843649E-5</v>
      </c>
      <c r="CH2005" s="144">
        <v>7.7587518000000005E-8</v>
      </c>
      <c r="CI2005" s="144">
        <v>1.49585E-7</v>
      </c>
      <c r="CJ2005" s="205"/>
      <c r="CK2005" s="201"/>
      <c r="CL2005" s="110" t="s">
        <v>6893</v>
      </c>
      <c r="CM2005" s="110"/>
      <c r="CN2005" s="110"/>
    </row>
    <row r="2006" spans="1:92" ht="14.5" customHeight="1">
      <c r="A2006" s="74" t="s">
        <v>6931</v>
      </c>
      <c r="B2006" s="129" t="s">
        <v>6190</v>
      </c>
      <c r="C2006" s="130" t="str">
        <f t="shared" si="1010"/>
        <v>F.120.01.119</v>
      </c>
      <c r="D2006" s="131" t="s">
        <v>6891</v>
      </c>
      <c r="E2006" s="129" t="s">
        <v>957</v>
      </c>
      <c r="F2006" s="132" t="s">
        <v>6932</v>
      </c>
      <c r="G2006" s="132">
        <v>-0.30604466697490007</v>
      </c>
      <c r="H2006" s="348">
        <f t="shared" si="1011"/>
        <v>-0.30604466697490007</v>
      </c>
      <c r="I2006" s="74"/>
      <c r="J2006" s="132">
        <v>1.0880604719999999E-3</v>
      </c>
      <c r="K2006" s="132">
        <v>1.4566288799999999E-3</v>
      </c>
      <c r="L2006" s="300">
        <v>-0.41402111632690003</v>
      </c>
      <c r="M2006" s="132">
        <v>0.10543176</v>
      </c>
      <c r="N2006" s="132">
        <v>-8.7857615999999996E-4</v>
      </c>
      <c r="O2006" s="132">
        <v>1.9750526999999999E-3</v>
      </c>
      <c r="P2006" s="132">
        <v>1.5291155999999999E-3</v>
      </c>
      <c r="Q2006" s="132">
        <v>-7.1066787E-4</v>
      </c>
      <c r="R2006" s="304">
        <v>3.9141662000000001E-5</v>
      </c>
      <c r="S2006" s="132">
        <v>2.3047108E-4</v>
      </c>
      <c r="T2006" s="132">
        <v>3.6015233999999997E-4</v>
      </c>
      <c r="U2006" s="132">
        <v>1.9724755E-4</v>
      </c>
      <c r="V2006" s="132">
        <v>-0.41390409</v>
      </c>
      <c r="W2006" s="132">
        <v>-3.6335849999999999E-4</v>
      </c>
      <c r="X2006" s="304">
        <v>3.9315318000000002E-5</v>
      </c>
      <c r="Y2006" s="304">
        <v>9.7693051000000001E-6</v>
      </c>
      <c r="Z2006" s="132">
        <v>0</v>
      </c>
      <c r="AA2006" s="74"/>
      <c r="AB2006" s="301">
        <v>0.79271999999999998</v>
      </c>
      <c r="AC2006" s="338">
        <f t="shared" si="1012"/>
        <v>0.79271999999999998</v>
      </c>
      <c r="AD2006" s="74"/>
      <c r="AE2006" s="136">
        <v>-21.062408999999999</v>
      </c>
      <c r="AF2006" s="136">
        <v>-21.020257000000001</v>
      </c>
      <c r="AG2006" s="136">
        <v>-4.9263427999999998E-2</v>
      </c>
      <c r="AH2006" s="136">
        <v>0</v>
      </c>
      <c r="AI2006" s="136">
        <v>-7.4907306999999999E-3</v>
      </c>
      <c r="AJ2006" s="136">
        <v>3.6954217000000002E-3</v>
      </c>
      <c r="AK2006" s="136">
        <v>1.0905781999999999E-2</v>
      </c>
      <c r="AL2006" s="74"/>
      <c r="AM2006" s="133">
        <v>1.1576428999999999E-2</v>
      </c>
      <c r="AN2006" s="340">
        <f t="shared" si="1002"/>
        <v>1.1576428999999999E-2</v>
      </c>
      <c r="AP2006" s="133">
        <v>1.2422973E-2</v>
      </c>
      <c r="AQ2006" s="133">
        <v>6.2782959000000002E-4</v>
      </c>
      <c r="AR2006" s="133">
        <v>-1.4743740999999999E-3</v>
      </c>
      <c r="AS2006" s="134">
        <v>7.4478257329840001E-7</v>
      </c>
      <c r="AT2006" s="135">
        <v>2.3218549731547761E-9</v>
      </c>
      <c r="AU2006" s="135">
        <v>-0.20649497937</v>
      </c>
      <c r="AV2006" s="302">
        <v>7.3566206999999995E-7</v>
      </c>
      <c r="AW2006" s="302">
        <v>2.2196572000000001E-9</v>
      </c>
      <c r="AX2006" s="302">
        <v>6.0644424000000006E-14</v>
      </c>
      <c r="AY2006" s="302">
        <v>3.0991496999999999E-11</v>
      </c>
      <c r="AZ2006" s="302">
        <v>3.0516114000000002E-12</v>
      </c>
      <c r="BA2006" s="302">
        <v>2.2737749000000001E-10</v>
      </c>
      <c r="BB2006" s="302">
        <v>5.9640767000000001E-9</v>
      </c>
      <c r="BC2006" s="302">
        <v>3.3373242000000001E-11</v>
      </c>
      <c r="BD2006" s="302">
        <v>2.8091404000000001E-12</v>
      </c>
      <c r="BE2006" s="302">
        <v>9.3329415000000003E-14</v>
      </c>
      <c r="BF2006" s="302">
        <v>2.1447962E-15</v>
      </c>
      <c r="BG2006" s="302">
        <v>1.4134744999999999E-13</v>
      </c>
      <c r="BH2006" s="302">
        <v>7.3123103999999998E-15</v>
      </c>
      <c r="BI2006" s="302">
        <v>9.3367254000000006E-15</v>
      </c>
      <c r="BJ2006" s="302">
        <v>3.7198778000000001E-10</v>
      </c>
      <c r="BK2006" s="302">
        <v>2.3336060000000001E-9</v>
      </c>
      <c r="BL2006" s="302">
        <v>6.4549393000000004E-11</v>
      </c>
      <c r="BM2006" s="302">
        <v>2.1380629999999999E-5</v>
      </c>
      <c r="BN2006" s="303">
        <v>-0.20651636000000001</v>
      </c>
      <c r="BO2006" s="302">
        <v>1.8941222000000001E-10</v>
      </c>
      <c r="BP2006" s="302">
        <v>1.1518311E-12</v>
      </c>
      <c r="BQ2006" s="302">
        <v>5.1533776000000002E-17</v>
      </c>
      <c r="BR2006" s="74"/>
      <c r="BS2006" s="144">
        <v>-3.0888335999999999E-6</v>
      </c>
      <c r="BT2006" s="144">
        <v>9.4013731000000001E-8</v>
      </c>
      <c r="BU2006" s="144">
        <v>2.2103137E-5</v>
      </c>
      <c r="BV2006" s="144">
        <v>4.2306908999999997E-8</v>
      </c>
      <c r="BW2006" s="144">
        <v>-7.3086575000000002E-7</v>
      </c>
      <c r="BX2006" s="144">
        <v>1.4622722000000001E-7</v>
      </c>
      <c r="BY2006" s="144">
        <v>1.2493781999999999E-9</v>
      </c>
      <c r="BZ2006" s="144">
        <v>2.3381013E-7</v>
      </c>
      <c r="CA2006" s="144">
        <v>5.2525354000000002E-8</v>
      </c>
      <c r="CB2006" s="144">
        <v>1.5250406000000001E-7</v>
      </c>
      <c r="CC2006" s="144">
        <v>2.2893301999999999E-8</v>
      </c>
      <c r="CD2006" s="144">
        <v>4.2208042000000003E-8</v>
      </c>
      <c r="CE2006" s="144">
        <v>4.0597816999999999E-10</v>
      </c>
      <c r="CF2006" s="144">
        <v>3.6224857999999999E-7</v>
      </c>
      <c r="CG2006" s="144">
        <v>-2.5670731E-5</v>
      </c>
      <c r="CH2006" s="144">
        <v>3.2041846999999998E-8</v>
      </c>
      <c r="CI2006" s="144">
        <v>2.7191505000000001E-8</v>
      </c>
      <c r="CJ2006" s="205"/>
      <c r="CK2006" s="201"/>
      <c r="CL2006" s="110" t="s">
        <v>6893</v>
      </c>
      <c r="CM2006" s="110"/>
      <c r="CN2006" s="110"/>
    </row>
    <row r="2007" spans="1:92" ht="14.5" customHeight="1">
      <c r="A2007" s="74" t="s">
        <v>6933</v>
      </c>
      <c r="B2007" s="129" t="s">
        <v>6190</v>
      </c>
      <c r="C2007" s="130" t="str">
        <f t="shared" si="1010"/>
        <v>F.120.01.120</v>
      </c>
      <c r="D2007" s="131" t="s">
        <v>6891</v>
      </c>
      <c r="E2007" s="129" t="s">
        <v>957</v>
      </c>
      <c r="F2007" s="132" t="s">
        <v>6934</v>
      </c>
      <c r="G2007" s="132">
        <v>-0.59311804976689986</v>
      </c>
      <c r="H2007" s="348">
        <f t="shared" si="1011"/>
        <v>-0.59311804976689986</v>
      </c>
      <c r="I2007" s="74"/>
      <c r="J2007" s="132">
        <v>-1.9554805000000008E-4</v>
      </c>
      <c r="K2007" s="132">
        <v>-9.3567195000000001E-4</v>
      </c>
      <c r="L2007" s="300">
        <v>-0.65633092176689989</v>
      </c>
      <c r="M2007" s="132">
        <v>6.4344092000000006E-2</v>
      </c>
      <c r="N2007" s="132">
        <v>-2.4969312E-3</v>
      </c>
      <c r="O2007" s="132">
        <v>1.2019785E-3</v>
      </c>
      <c r="P2007" s="132">
        <v>8.7976733000000003E-4</v>
      </c>
      <c r="Q2007" s="132">
        <v>-1.3383723000000001E-3</v>
      </c>
      <c r="R2007" s="304">
        <v>3.912226E-5</v>
      </c>
      <c r="S2007" s="132">
        <v>2.2393466000000001E-4</v>
      </c>
      <c r="T2007" s="132">
        <v>3.5928075E-4</v>
      </c>
      <c r="U2007" s="132">
        <v>1.9711404999999999E-4</v>
      </c>
      <c r="V2007" s="132">
        <v>-0.65570408999999996</v>
      </c>
      <c r="W2007" s="132">
        <v>-8.7303043999999998E-4</v>
      </c>
      <c r="X2007" s="304">
        <v>3.9315318000000002E-5</v>
      </c>
      <c r="Y2007" s="304">
        <v>9.7693051000000001E-6</v>
      </c>
      <c r="Z2007" s="132">
        <v>0</v>
      </c>
      <c r="AA2007" s="74"/>
      <c r="AB2007" s="301">
        <v>0.48379016541353387</v>
      </c>
      <c r="AC2007" s="338">
        <f t="shared" si="1012"/>
        <v>0.48379016541353387</v>
      </c>
      <c r="AD2007" s="74"/>
      <c r="AE2007" s="136">
        <v>-36.636676999999999</v>
      </c>
      <c r="AF2007" s="136">
        <v>-36.518203</v>
      </c>
      <c r="AG2007" s="136">
        <v>-0.11836212</v>
      </c>
      <c r="AH2007" s="136">
        <v>0</v>
      </c>
      <c r="AI2007" s="136">
        <v>-1.2670056000000001E-2</v>
      </c>
      <c r="AJ2007" s="136">
        <v>3.450795E-3</v>
      </c>
      <c r="AK2007" s="136">
        <v>9.1071533999999999E-3</v>
      </c>
      <c r="AL2007" s="74"/>
      <c r="AM2007" s="133">
        <v>4.8487323000000002E-3</v>
      </c>
      <c r="AN2007" s="340">
        <f t="shared" si="1002"/>
        <v>4.8487323000000002E-3</v>
      </c>
      <c r="AP2007" s="133">
        <v>6.9734484000000003E-3</v>
      </c>
      <c r="AQ2007" s="133">
        <v>3.7613954000000001E-4</v>
      </c>
      <c r="AR2007" s="133">
        <v>-2.5008555999999999E-3</v>
      </c>
      <c r="AS2007" s="134">
        <v>4.1807243842840003E-7</v>
      </c>
      <c r="AT2007" s="135">
        <v>1.3910486113502761E-9</v>
      </c>
      <c r="AU2007" s="135">
        <v>-0.35025989142399999</v>
      </c>
      <c r="AV2007" s="302">
        <v>4.4578175999999999E-7</v>
      </c>
      <c r="AW2007" s="302">
        <v>1.3448938000000001E-9</v>
      </c>
      <c r="AX2007" s="302">
        <v>3.6749898000000001E-14</v>
      </c>
      <c r="AY2007" s="302">
        <v>3.0991496999999999E-11</v>
      </c>
      <c r="AZ2007" s="302">
        <v>3.0516114000000002E-12</v>
      </c>
      <c r="BA2007" s="302">
        <v>1.3082406000000001E-10</v>
      </c>
      <c r="BB2007" s="302">
        <v>-3.0769062999999999E-8</v>
      </c>
      <c r="BC2007" s="302">
        <v>1.9685957000000001E-11</v>
      </c>
      <c r="BD2007" s="302">
        <v>-3.9521973999999999E-11</v>
      </c>
      <c r="BE2007" s="302">
        <v>9.2989776000000006E-14</v>
      </c>
      <c r="BF2007" s="302">
        <v>2.1290617E-15</v>
      </c>
      <c r="BG2007" s="302">
        <v>1.4103558000000001E-13</v>
      </c>
      <c r="BH2007" s="302">
        <v>7.3122104000000005E-15</v>
      </c>
      <c r="BI2007" s="302">
        <v>9.3361904000000007E-15</v>
      </c>
      <c r="BJ2007" s="302">
        <v>3.7198134000000002E-10</v>
      </c>
      <c r="BK2007" s="302">
        <v>2.3334806999999999E-9</v>
      </c>
      <c r="BL2007" s="302">
        <v>6.4549393000000004E-11</v>
      </c>
      <c r="BM2007" s="302">
        <v>2.1358576E-5</v>
      </c>
      <c r="BN2007" s="303">
        <v>-0.35028124999999999</v>
      </c>
      <c r="BO2007" s="302">
        <v>1.8941222000000001E-10</v>
      </c>
      <c r="BP2007" s="302">
        <v>1.1518311E-12</v>
      </c>
      <c r="BQ2007" s="302">
        <v>5.1533776000000002E-17</v>
      </c>
      <c r="BR2007" s="74"/>
      <c r="BS2007" s="144">
        <v>-3.1895717E-5</v>
      </c>
      <c r="BT2007" s="144">
        <v>-2.2961764E-7</v>
      </c>
      <c r="BU2007" s="144">
        <v>1.3489353E-5</v>
      </c>
      <c r="BV2007" s="144">
        <v>4.2204809999999999E-8</v>
      </c>
      <c r="BW2007" s="144">
        <v>-1.5176155999999999E-6</v>
      </c>
      <c r="BX2007" s="144">
        <v>8.3673363000000004E-8</v>
      </c>
      <c r="BY2007" s="144">
        <v>1.2462447000000001E-9</v>
      </c>
      <c r="BZ2007" s="144">
        <v>1.3893857E-7</v>
      </c>
      <c r="CA2007" s="144">
        <v>5.2499318000000001E-8</v>
      </c>
      <c r="CB2007" s="144">
        <v>1.4817887E-7</v>
      </c>
      <c r="CC2007" s="144">
        <v>2.2893301999999999E-8</v>
      </c>
      <c r="CD2007" s="144">
        <v>4.2208042000000003E-8</v>
      </c>
      <c r="CE2007" s="144">
        <v>4.0597816999999999E-10</v>
      </c>
      <c r="CF2007" s="144">
        <v>2.1623368999999999E-7</v>
      </c>
      <c r="CG2007" s="144">
        <v>-4.4445471999999997E-5</v>
      </c>
      <c r="CH2007" s="144">
        <v>3.1961379000000002E-8</v>
      </c>
      <c r="CI2007" s="144">
        <v>2.7191505000000001E-8</v>
      </c>
      <c r="CJ2007" s="205"/>
      <c r="CK2007" s="201"/>
      <c r="CL2007" s="110" t="s">
        <v>6893</v>
      </c>
      <c r="CM2007" s="110"/>
      <c r="CN2007" s="110"/>
    </row>
    <row r="2008" spans="1:92" ht="14.5" customHeight="1">
      <c r="A2008" s="74" t="s">
        <v>6935</v>
      </c>
      <c r="B2008" s="129" t="s">
        <v>6190</v>
      </c>
      <c r="C2008" s="130" t="str">
        <f t="shared" si="1010"/>
        <v>F.120.01.121</v>
      </c>
      <c r="D2008" s="131" t="s">
        <v>6891</v>
      </c>
      <c r="E2008" s="129" t="s">
        <v>957</v>
      </c>
      <c r="F2008" s="132" t="s">
        <v>6936</v>
      </c>
      <c r="G2008" s="132">
        <v>-0.28862129452690005</v>
      </c>
      <c r="H2008" s="348">
        <f t="shared" si="1011"/>
        <v>-0.28862129452690005</v>
      </c>
      <c r="I2008" s="74"/>
      <c r="J2008" s="132">
        <v>1.4855651700000001E-3</v>
      </c>
      <c r="K2008" s="132">
        <v>2.1974703900000002E-3</v>
      </c>
      <c r="L2008" s="300">
        <v>-0.33898324108690003</v>
      </c>
      <c r="M2008" s="132">
        <v>4.6678910999999997E-2</v>
      </c>
      <c r="N2008" s="132">
        <v>-3.7740815999999999E-4</v>
      </c>
      <c r="O2008" s="132">
        <v>2.2144563000000002E-3</v>
      </c>
      <c r="P2008" s="132">
        <v>1.7302042E-3</v>
      </c>
      <c r="Q2008" s="132">
        <v>-5.1628196999999997E-4</v>
      </c>
      <c r="R2008" s="304">
        <v>3.9147670000000003E-5</v>
      </c>
      <c r="S2008" s="132">
        <v>2.3249526999999999E-4</v>
      </c>
      <c r="T2008" s="132">
        <v>3.6042224999999998E-4</v>
      </c>
      <c r="U2008" s="132">
        <v>1.9728890000000001E-4</v>
      </c>
      <c r="V2008" s="132">
        <v>-0.33902409</v>
      </c>
      <c r="W2008" s="132">
        <v>-2.0552461000000001E-4</v>
      </c>
      <c r="X2008" s="304">
        <v>3.9315318000000002E-5</v>
      </c>
      <c r="Y2008" s="304">
        <v>9.7693051000000001E-6</v>
      </c>
      <c r="Z2008" s="132">
        <v>0</v>
      </c>
      <c r="AA2008" s="74"/>
      <c r="AB2008" s="301">
        <v>0.3509692556390977</v>
      </c>
      <c r="AC2008" s="338">
        <f t="shared" si="1012"/>
        <v>0.3509692556390977</v>
      </c>
      <c r="AD2008" s="74"/>
      <c r="AE2008" s="136">
        <v>-16.239409999999999</v>
      </c>
      <c r="AF2008" s="136">
        <v>-16.220893</v>
      </c>
      <c r="AG2008" s="136">
        <v>-2.7865124000000002E-2</v>
      </c>
      <c r="AH2008" s="136">
        <v>0</v>
      </c>
      <c r="AI2008" s="136">
        <v>-5.8868104999999999E-3</v>
      </c>
      <c r="AJ2008" s="136">
        <v>3.7711771000000002E-3</v>
      </c>
      <c r="AK2008" s="136">
        <v>1.1462777E-2</v>
      </c>
      <c r="AL2008" s="74"/>
      <c r="AM2008" s="133">
        <v>4.9342066999999998E-3</v>
      </c>
      <c r="AN2008" s="340">
        <f t="shared" si="1002"/>
        <v>4.9342066999999998E-3</v>
      </c>
      <c r="AP2008" s="133">
        <v>5.7918324000000004E-3</v>
      </c>
      <c r="AQ2008" s="133">
        <v>2.9887026000000001E-4</v>
      </c>
      <c r="AR2008" s="133">
        <v>-1.1564959999999999E-3</v>
      </c>
      <c r="AS2008" s="134">
        <v>3.4723215879839998E-7</v>
      </c>
      <c r="AT2008" s="135">
        <v>1.105289410607076E-9</v>
      </c>
      <c r="AU2008" s="135">
        <v>-0.16197422254000002</v>
      </c>
      <c r="AV2008" s="302">
        <v>3.2670628999999998E-7</v>
      </c>
      <c r="AW2008" s="302">
        <v>9.8577750999999995E-10</v>
      </c>
      <c r="AX2008" s="302">
        <v>2.6931439000000001E-14</v>
      </c>
      <c r="AY2008" s="302">
        <v>3.0991496999999999E-11</v>
      </c>
      <c r="AZ2008" s="302">
        <v>3.0516114000000002E-12</v>
      </c>
      <c r="BA2008" s="302">
        <v>2.5727790000000002E-10</v>
      </c>
      <c r="BB2008" s="302">
        <v>1.7339501000000001E-8</v>
      </c>
      <c r="BC2008" s="302">
        <v>3.7611885000000002E-11</v>
      </c>
      <c r="BD2008" s="302">
        <v>1.5918130999999999E-11</v>
      </c>
      <c r="BE2008" s="302">
        <v>9.3434592999999999E-14</v>
      </c>
      <c r="BF2008" s="302">
        <v>2.1496687999999999E-15</v>
      </c>
      <c r="BG2008" s="302">
        <v>1.4144404000000001E-13</v>
      </c>
      <c r="BH2008" s="302">
        <v>7.3123414000000006E-15</v>
      </c>
      <c r="BI2008" s="302">
        <v>9.3368911000000007E-15</v>
      </c>
      <c r="BJ2008" s="302">
        <v>3.7198976999999998E-10</v>
      </c>
      <c r="BK2008" s="302">
        <v>2.3336448000000001E-9</v>
      </c>
      <c r="BL2008" s="302">
        <v>6.4549393000000004E-11</v>
      </c>
      <c r="BM2008" s="302">
        <v>2.1387459999999999E-5</v>
      </c>
      <c r="BN2008" s="303">
        <v>-0.16199561000000001</v>
      </c>
      <c r="BO2008" s="302">
        <v>1.8941222000000001E-10</v>
      </c>
      <c r="BP2008" s="302">
        <v>1.1518311E-12</v>
      </c>
      <c r="BQ2008" s="302">
        <v>5.1533776000000002E-17</v>
      </c>
      <c r="BR2008" s="74"/>
      <c r="BS2008" s="144">
        <v>-9.1526699999999992E-6</v>
      </c>
      <c r="BT2008" s="144">
        <v>1.9423506E-7</v>
      </c>
      <c r="BU2008" s="144">
        <v>9.7859540999999999E-6</v>
      </c>
      <c r="BV2008" s="144">
        <v>4.2338526999999998E-8</v>
      </c>
      <c r="BW2008" s="144">
        <v>-4.8722708000000005E-7</v>
      </c>
      <c r="BX2008" s="144">
        <v>1.6559874000000001E-7</v>
      </c>
      <c r="BY2008" s="144">
        <v>1.2503486000000001E-9</v>
      </c>
      <c r="BZ2008" s="144">
        <v>2.6318969999999999E-7</v>
      </c>
      <c r="CA2008" s="144">
        <v>5.2533417000000002E-8</v>
      </c>
      <c r="CB2008" s="144">
        <v>1.5384346999999999E-7</v>
      </c>
      <c r="CC2008" s="144">
        <v>2.2893301999999999E-8</v>
      </c>
      <c r="CD2008" s="144">
        <v>4.2208042000000003E-8</v>
      </c>
      <c r="CE2008" s="144">
        <v>4.0597816999999999E-10</v>
      </c>
      <c r="CF2008" s="144">
        <v>4.0746610000000002E-7</v>
      </c>
      <c r="CG2008" s="144">
        <v>-1.9856618000000002E-5</v>
      </c>
      <c r="CH2008" s="144">
        <v>3.2066765999999997E-8</v>
      </c>
      <c r="CI2008" s="144">
        <v>2.7191505000000001E-8</v>
      </c>
      <c r="CJ2008" s="205"/>
      <c r="CK2008" s="201"/>
      <c r="CL2008" s="110" t="s">
        <v>6893</v>
      </c>
      <c r="CM2008" s="110"/>
      <c r="CN2008" s="110"/>
    </row>
    <row r="2009" spans="1:92" ht="14.5" customHeight="1">
      <c r="A2009" s="74" t="s">
        <v>6937</v>
      </c>
      <c r="B2009" s="129" t="s">
        <v>6190</v>
      </c>
      <c r="C2009" s="130" t="str">
        <f t="shared" si="1010"/>
        <v>F.120.01.122</v>
      </c>
      <c r="D2009" s="131" t="s">
        <v>6891</v>
      </c>
      <c r="E2009" s="129" t="s">
        <v>957</v>
      </c>
      <c r="F2009" s="132" t="s">
        <v>6938</v>
      </c>
      <c r="G2009" s="132">
        <v>0</v>
      </c>
      <c r="H2009" s="348">
        <f t="shared" si="1011"/>
        <v>0</v>
      </c>
      <c r="I2009" s="74"/>
      <c r="J2009" s="132">
        <v>0</v>
      </c>
      <c r="K2009" s="132">
        <v>0</v>
      </c>
      <c r="L2009" s="300">
        <v>0</v>
      </c>
      <c r="M2009" s="132">
        <v>0</v>
      </c>
      <c r="N2009" s="132">
        <v>0</v>
      </c>
      <c r="O2009" s="132">
        <v>0</v>
      </c>
      <c r="P2009" s="132">
        <v>0</v>
      </c>
      <c r="Q2009" s="132">
        <v>0</v>
      </c>
      <c r="R2009" s="132">
        <v>0</v>
      </c>
      <c r="S2009" s="132">
        <v>0</v>
      </c>
      <c r="T2009" s="132">
        <v>0</v>
      </c>
      <c r="U2009" s="132">
        <v>0</v>
      </c>
      <c r="V2009" s="132">
        <v>0</v>
      </c>
      <c r="W2009" s="132">
        <v>0</v>
      </c>
      <c r="X2009" s="132">
        <v>0</v>
      </c>
      <c r="Y2009" s="132">
        <v>0</v>
      </c>
      <c r="Z2009" s="132">
        <v>0</v>
      </c>
      <c r="AA2009" s="74"/>
      <c r="AB2009" s="301">
        <v>0</v>
      </c>
      <c r="AC2009" s="338">
        <f t="shared" si="1012"/>
        <v>0</v>
      </c>
      <c r="AD2009" s="74"/>
      <c r="AE2009" s="136">
        <v>0</v>
      </c>
      <c r="AF2009" s="136">
        <v>0</v>
      </c>
      <c r="AG2009" s="136">
        <v>0</v>
      </c>
      <c r="AH2009" s="136">
        <v>0</v>
      </c>
      <c r="AI2009" s="136">
        <v>0</v>
      </c>
      <c r="AJ2009" s="136">
        <v>0</v>
      </c>
      <c r="AK2009" s="136">
        <v>0</v>
      </c>
      <c r="AL2009" s="74"/>
      <c r="AM2009" s="133">
        <v>0</v>
      </c>
      <c r="AN2009" s="340">
        <f t="shared" si="1002"/>
        <v>0</v>
      </c>
      <c r="AP2009" s="133">
        <v>0</v>
      </c>
      <c r="AQ2009" s="133">
        <v>0</v>
      </c>
      <c r="AR2009" s="133">
        <v>0</v>
      </c>
      <c r="AS2009" s="134">
        <v>0</v>
      </c>
      <c r="AT2009" s="135">
        <v>0</v>
      </c>
      <c r="AU2009" s="135">
        <v>0</v>
      </c>
      <c r="AV2009" s="303">
        <v>0</v>
      </c>
      <c r="AW2009" s="303">
        <v>0</v>
      </c>
      <c r="AX2009" s="303">
        <v>0</v>
      </c>
      <c r="AY2009" s="303">
        <v>0</v>
      </c>
      <c r="AZ2009" s="303">
        <v>0</v>
      </c>
      <c r="BA2009" s="303">
        <v>0</v>
      </c>
      <c r="BB2009" s="303">
        <v>0</v>
      </c>
      <c r="BC2009" s="303">
        <v>0</v>
      </c>
      <c r="BD2009" s="303">
        <v>0</v>
      </c>
      <c r="BE2009" s="303">
        <v>0</v>
      </c>
      <c r="BF2009" s="303">
        <v>0</v>
      </c>
      <c r="BG2009" s="303">
        <v>0</v>
      </c>
      <c r="BH2009" s="303">
        <v>0</v>
      </c>
      <c r="BI2009" s="303">
        <v>0</v>
      </c>
      <c r="BJ2009" s="303">
        <v>0</v>
      </c>
      <c r="BK2009" s="303">
        <v>0</v>
      </c>
      <c r="BL2009" s="303">
        <v>0</v>
      </c>
      <c r="BM2009" s="303">
        <v>0</v>
      </c>
      <c r="BN2009" s="303">
        <v>0</v>
      </c>
      <c r="BO2009" s="303">
        <v>0</v>
      </c>
      <c r="BP2009" s="303">
        <v>0</v>
      </c>
      <c r="BQ2009" s="303">
        <v>0</v>
      </c>
      <c r="BR2009" s="74"/>
      <c r="BS2009" s="136">
        <v>0</v>
      </c>
      <c r="BT2009" s="136">
        <v>0</v>
      </c>
      <c r="BU2009" s="136">
        <v>0</v>
      </c>
      <c r="BV2009" s="136">
        <v>0</v>
      </c>
      <c r="BW2009" s="136">
        <v>0</v>
      </c>
      <c r="BX2009" s="136">
        <v>0</v>
      </c>
      <c r="BY2009" s="136">
        <v>0</v>
      </c>
      <c r="BZ2009" s="136">
        <v>0</v>
      </c>
      <c r="CA2009" s="136">
        <v>0</v>
      </c>
      <c r="CB2009" s="136">
        <v>0</v>
      </c>
      <c r="CC2009" s="136">
        <v>0</v>
      </c>
      <c r="CD2009" s="136">
        <v>0</v>
      </c>
      <c r="CE2009" s="136">
        <v>0</v>
      </c>
      <c r="CF2009" s="136">
        <v>0</v>
      </c>
      <c r="CG2009" s="136">
        <v>0</v>
      </c>
      <c r="CH2009" s="136">
        <v>0</v>
      </c>
      <c r="CI2009" s="136">
        <v>0</v>
      </c>
      <c r="CJ2009" s="205"/>
      <c r="CK2009" s="201"/>
      <c r="CL2009" s="110" t="s">
        <v>6893</v>
      </c>
      <c r="CM2009" s="110"/>
      <c r="CN2009" s="110"/>
    </row>
    <row r="2010" spans="1:92" ht="14.5" customHeight="1">
      <c r="B2010" s="129" t="s">
        <v>6190</v>
      </c>
      <c r="C2010" s="127" t="s">
        <v>630</v>
      </c>
      <c r="D2010" s="127" t="s">
        <v>799</v>
      </c>
      <c r="G2010" s="74"/>
      <c r="H2010" s="74"/>
      <c r="I2010" s="74"/>
      <c r="J2010" s="74"/>
      <c r="K2010" s="74"/>
      <c r="L2010" s="74"/>
      <c r="M2010" s="74"/>
      <c r="N2010" s="74"/>
      <c r="O2010" s="74"/>
      <c r="P2010" s="74"/>
      <c r="Q2010" s="74"/>
      <c r="R2010" s="74"/>
      <c r="S2010" s="74"/>
      <c r="T2010" s="74"/>
      <c r="U2010" s="74"/>
      <c r="V2010" s="74"/>
      <c r="W2010" s="74"/>
      <c r="X2010" s="74"/>
      <c r="Y2010" s="74"/>
      <c r="Z2010" s="74"/>
      <c r="AA2010" s="74"/>
      <c r="AB2010" s="74"/>
      <c r="AC2010" s="74"/>
      <c r="AD2010" s="74"/>
      <c r="AE2010" s="74"/>
      <c r="AF2010" s="74"/>
      <c r="AG2010" s="74"/>
      <c r="AH2010" s="74"/>
      <c r="AI2010" s="74"/>
      <c r="AJ2010" s="74"/>
      <c r="AK2010" s="74"/>
      <c r="AL2010" s="74"/>
      <c r="AM2010" s="74"/>
      <c r="AN2010" s="74"/>
      <c r="AP2010" s="74"/>
      <c r="AQ2010" s="74"/>
      <c r="AR2010" s="74"/>
      <c r="AS2010" s="74"/>
      <c r="AT2010" s="74"/>
      <c r="AU2010" s="74"/>
      <c r="AV2010" s="74"/>
      <c r="AW2010" s="74"/>
      <c r="AX2010" s="74"/>
      <c r="AY2010" s="74"/>
      <c r="AZ2010" s="74"/>
      <c r="BA2010" s="74"/>
      <c r="BB2010" s="74"/>
      <c r="BC2010" s="74"/>
      <c r="BD2010" s="74"/>
      <c r="BE2010" s="74"/>
      <c r="BF2010" s="74"/>
      <c r="BG2010" s="74"/>
      <c r="BH2010" s="74"/>
      <c r="BI2010" s="74"/>
      <c r="BJ2010" s="74"/>
      <c r="BK2010" s="74"/>
      <c r="BL2010" s="74"/>
      <c r="BM2010" s="74"/>
      <c r="BN2010" s="74"/>
      <c r="BO2010" s="74"/>
      <c r="BP2010" s="74"/>
      <c r="BQ2010" s="74"/>
      <c r="BR2010" s="74"/>
      <c r="BS2010" s="74"/>
      <c r="BT2010" s="74"/>
      <c r="BU2010" s="74"/>
      <c r="BV2010" s="74"/>
      <c r="BW2010" s="74"/>
      <c r="BX2010" s="74"/>
      <c r="BY2010" s="74"/>
      <c r="BZ2010" s="74"/>
      <c r="CA2010" s="74"/>
      <c r="CB2010" s="74"/>
      <c r="CC2010" s="74"/>
      <c r="CD2010" s="74"/>
      <c r="CE2010" s="74"/>
      <c r="CF2010" s="74"/>
      <c r="CG2010" s="74"/>
      <c r="CH2010" s="74"/>
      <c r="CI2010" s="74"/>
      <c r="CJ2010" s="124"/>
      <c r="CK2010" s="202"/>
      <c r="CL2010" s="110"/>
      <c r="CN2010" s="110"/>
    </row>
    <row r="2011" spans="1:92" ht="14.5" customHeight="1">
      <c r="A2011" s="74" t="s">
        <v>6939</v>
      </c>
      <c r="B2011" s="129" t="s">
        <v>6190</v>
      </c>
      <c r="C2011" s="130" t="str">
        <f t="shared" ref="C2011:C2029" si="1013">MID(A2011,1,12)</f>
        <v>F.130.01.101</v>
      </c>
      <c r="D2011" s="131" t="s">
        <v>799</v>
      </c>
      <c r="E2011" s="129" t="s">
        <v>957</v>
      </c>
      <c r="F2011" s="132" t="s">
        <v>6940</v>
      </c>
      <c r="G2011" s="132">
        <v>-9.7514761802200006E-3</v>
      </c>
      <c r="H2011" s="348">
        <f t="shared" ref="H2011:H2029" si="1014">G2011</f>
        <v>-9.7514761802200006E-3</v>
      </c>
      <c r="I2011" s="74"/>
      <c r="J2011" s="132">
        <v>-3.5283663719999999E-4</v>
      </c>
      <c r="K2011" s="132">
        <v>-5.8100514000000009E-4</v>
      </c>
      <c r="L2011" s="300">
        <v>7.7939629698000007E-4</v>
      </c>
      <c r="M2011" s="132">
        <v>-9.5970307000000001E-3</v>
      </c>
      <c r="N2011" s="132">
        <v>-2.1481542000000001E-4</v>
      </c>
      <c r="O2011" s="132">
        <v>-3.4056149000000001E-4</v>
      </c>
      <c r="P2011" s="132">
        <v>-3.0887520999999999E-4</v>
      </c>
      <c r="Q2011" s="304">
        <v>-4.9176086E-5</v>
      </c>
      <c r="R2011" s="304">
        <v>-6.4599902E-6</v>
      </c>
      <c r="S2011" s="304">
        <v>1.1674649000000001E-5</v>
      </c>
      <c r="T2011" s="304">
        <v>-2.5628229999999998E-5</v>
      </c>
      <c r="U2011" s="304">
        <v>-3.6980046000000002E-6</v>
      </c>
      <c r="V2011" s="132">
        <v>8.6777065000000003E-4</v>
      </c>
      <c r="W2011" s="304">
        <v>-8.7793083999999994E-5</v>
      </c>
      <c r="X2011" s="304">
        <v>2.8522886999999999E-6</v>
      </c>
      <c r="Y2011" s="304">
        <v>2.6444687999999997E-7</v>
      </c>
      <c r="Z2011" s="132">
        <v>0</v>
      </c>
      <c r="AA2011" s="74"/>
      <c r="AB2011" s="301">
        <v>-7.215812556390977E-2</v>
      </c>
      <c r="AC2011" s="338">
        <f t="shared" ref="AC2011:AC2029" si="1015">AB2011</f>
        <v>-7.215812556390977E-2</v>
      </c>
      <c r="AD2011" s="74"/>
      <c r="AE2011" s="136">
        <v>-1.0066033999999999</v>
      </c>
      <c r="AF2011" s="136">
        <v>-0.99244750000000004</v>
      </c>
      <c r="AG2011" s="136">
        <v>-1.1902561000000001E-2</v>
      </c>
      <c r="AH2011" s="136">
        <v>0</v>
      </c>
      <c r="AI2011" s="144">
        <v>8.6690836000000005E-5</v>
      </c>
      <c r="AJ2011" s="144">
        <v>-3.3714031999999997E-5</v>
      </c>
      <c r="AK2011" s="136">
        <v>-2.3062851E-3</v>
      </c>
      <c r="AL2011" s="74"/>
      <c r="AM2011" s="133">
        <v>-1.3759785000000001E-3</v>
      </c>
      <c r="AN2011" s="340">
        <f t="shared" si="1002"/>
        <v>-1.3759785000000001E-3</v>
      </c>
      <c r="AP2011" s="133">
        <v>-1.2694664E-3</v>
      </c>
      <c r="AQ2011" s="145">
        <v>-5.8203062000000001E-5</v>
      </c>
      <c r="AR2011" s="145">
        <v>-4.8309020000000003E-5</v>
      </c>
      <c r="AS2011" s="134">
        <v>-7.6107099531660025E-8</v>
      </c>
      <c r="AT2011" s="135">
        <v>-2.1524800612941513E-10</v>
      </c>
      <c r="AU2011" s="135">
        <v>-6.7659692424999994E-3</v>
      </c>
      <c r="AV2011" s="302">
        <v>-6.8044513000000005E-8</v>
      </c>
      <c r="AW2011" s="302">
        <v>-2.0534712000000001E-10</v>
      </c>
      <c r="AX2011" s="302">
        <v>-5.6086267000000004E-15</v>
      </c>
      <c r="AY2011" s="302">
        <v>-4.2398085999999999E-12</v>
      </c>
      <c r="AZ2011" s="302">
        <v>-6.3194535999999998E-13</v>
      </c>
      <c r="BA2011" s="302">
        <v>-4.5928491999999999E-11</v>
      </c>
      <c r="BB2011" s="302">
        <v>-8.0958210999999994E-9</v>
      </c>
      <c r="BC2011" s="302">
        <v>-6.6542783999999997E-12</v>
      </c>
      <c r="BD2011" s="302">
        <v>-8.1125426000000008E-12</v>
      </c>
      <c r="BE2011" s="302">
        <v>-2.1229154999999998E-15</v>
      </c>
      <c r="BF2011" s="302">
        <v>1.2995858E-16</v>
      </c>
      <c r="BG2011" s="302">
        <v>-9.2593531999999995E-15</v>
      </c>
      <c r="BH2011" s="302">
        <v>-6.0872965E-16</v>
      </c>
      <c r="BI2011" s="302">
        <v>-1.4258690000000001E-16</v>
      </c>
      <c r="BJ2011" s="302">
        <v>-7.4920577999999996E-11</v>
      </c>
      <c r="BK2011" s="302">
        <v>1.5382823999999999E-10</v>
      </c>
      <c r="BL2011" s="302">
        <v>4.8523671000000002E-12</v>
      </c>
      <c r="BM2011" s="302">
        <v>8.4015750000000001E-7</v>
      </c>
      <c r="BN2011" s="303">
        <v>-6.7668093999999996E-3</v>
      </c>
      <c r="BO2011" s="302">
        <v>5.1271523000000001E-12</v>
      </c>
      <c r="BP2011" s="302">
        <v>3.1178629E-14</v>
      </c>
      <c r="BQ2011" s="302">
        <v>1.3949549000000001E-18</v>
      </c>
      <c r="BR2011" s="74"/>
      <c r="BS2011" s="144">
        <v>-3.4743934999999999E-6</v>
      </c>
      <c r="BT2011" s="144">
        <v>-7.0335365000000001E-8</v>
      </c>
      <c r="BU2011" s="144">
        <v>-2.0119600000000001E-6</v>
      </c>
      <c r="BV2011" s="144">
        <v>-3.0255972999999999E-9</v>
      </c>
      <c r="BW2011" s="144">
        <v>-8.5575684000000003E-8</v>
      </c>
      <c r="BX2011" s="144">
        <v>-2.8220677000000001E-8</v>
      </c>
      <c r="BY2011" s="144">
        <v>9.1784358000000001E-11</v>
      </c>
      <c r="BZ2011" s="144">
        <v>-4.2527113000000001E-8</v>
      </c>
      <c r="CA2011" s="144">
        <v>-8.6688520000000005E-9</v>
      </c>
      <c r="CB2011" s="144">
        <v>7.7251830000000001E-9</v>
      </c>
      <c r="CC2011" s="144">
        <v>-4.7534782999999999E-9</v>
      </c>
      <c r="CD2011" s="144">
        <v>3.1345048000000002E-9</v>
      </c>
      <c r="CE2011" s="144">
        <v>-8.3752243999999998E-11</v>
      </c>
      <c r="CF2011" s="144">
        <v>-7.3240803000000001E-8</v>
      </c>
      <c r="CG2011" s="144">
        <v>-1.1556408E-6</v>
      </c>
      <c r="CH2011" s="144">
        <v>-2.0488823E-9</v>
      </c>
      <c r="CI2011" s="144">
        <v>7.3604006000000003E-10</v>
      </c>
      <c r="CJ2011" s="205"/>
      <c r="CK2011" s="201"/>
      <c r="CL2011" s="152" t="s">
        <v>6941</v>
      </c>
    </row>
    <row r="2012" spans="1:92" ht="14.5" customHeight="1">
      <c r="A2012" s="74" t="s">
        <v>6942</v>
      </c>
      <c r="B2012" s="129" t="s">
        <v>6190</v>
      </c>
      <c r="C2012" s="130" t="str">
        <f t="shared" si="1013"/>
        <v>F.130.01.102</v>
      </c>
      <c r="D2012" s="131" t="s">
        <v>799</v>
      </c>
      <c r="E2012" s="129" t="s">
        <v>957</v>
      </c>
      <c r="F2012" s="132" t="s">
        <v>6943</v>
      </c>
      <c r="G2012" s="132">
        <v>-3.443016574432E-2</v>
      </c>
      <c r="H2012" s="348">
        <f t="shared" si="1014"/>
        <v>-3.443016574432E-2</v>
      </c>
      <c r="I2012" s="74"/>
      <c r="J2012" s="132">
        <v>-1.3108677927000001E-3</v>
      </c>
      <c r="K2012" s="132">
        <v>-2.1765896999999998E-3</v>
      </c>
      <c r="L2012" s="300">
        <v>5.5374574837999992E-4</v>
      </c>
      <c r="M2012" s="132">
        <v>-3.1496454E-2</v>
      </c>
      <c r="N2012" s="132">
        <v>-7.8743935999999999E-4</v>
      </c>
      <c r="O2012" s="132">
        <v>-1.2787759000000001E-3</v>
      </c>
      <c r="P2012" s="132">
        <v>-1.1151735000000001E-3</v>
      </c>
      <c r="Q2012" s="132">
        <v>-1.7323959999999999E-4</v>
      </c>
      <c r="R2012" s="304">
        <v>-2.1238428999999999E-5</v>
      </c>
      <c r="S2012" s="304">
        <v>-1.2162636999999999E-6</v>
      </c>
      <c r="T2012" s="132">
        <v>-1.1037444E-4</v>
      </c>
      <c r="U2012" s="304">
        <v>-3.4103570000000001E-5</v>
      </c>
      <c r="V2012" s="132">
        <v>8.6777065000000003E-4</v>
      </c>
      <c r="W2012" s="132">
        <v>-2.8239497000000002E-4</v>
      </c>
      <c r="X2012" s="304">
        <v>2.2091915E-6</v>
      </c>
      <c r="Y2012" s="304">
        <v>2.6444687999999997E-7</v>
      </c>
      <c r="Z2012" s="132">
        <v>0</v>
      </c>
      <c r="AA2012" s="74"/>
      <c r="AB2012" s="301">
        <v>-0.23681544360902254</v>
      </c>
      <c r="AC2012" s="338">
        <f t="shared" si="1015"/>
        <v>-0.23681544360902254</v>
      </c>
      <c r="AD2012" s="74"/>
      <c r="AE2012" s="136">
        <v>-3.3260545000000001</v>
      </c>
      <c r="AF2012" s="136">
        <v>-3.2801520000000002</v>
      </c>
      <c r="AG2012" s="136">
        <v>-3.8285679000000003E-2</v>
      </c>
      <c r="AH2012" s="136">
        <v>0</v>
      </c>
      <c r="AI2012" s="144">
        <v>8.6690836000000005E-5</v>
      </c>
      <c r="AJ2012" s="136">
        <v>-2.9785868000000001E-4</v>
      </c>
      <c r="AK2012" s="136">
        <v>-7.4056696000000003E-3</v>
      </c>
      <c r="AL2012" s="74"/>
      <c r="AM2012" s="133">
        <v>-4.5752322000000003E-3</v>
      </c>
      <c r="AN2012" s="340">
        <f t="shared" ref="AN2012:AN2029" si="1016">AM2012</f>
        <v>-4.5752322000000003E-3</v>
      </c>
      <c r="AP2012" s="133">
        <v>-4.2164745999999998E-3</v>
      </c>
      <c r="AQ2012" s="133">
        <v>-1.956982E-4</v>
      </c>
      <c r="AR2012" s="133">
        <v>-1.6305940000000001E-4</v>
      </c>
      <c r="AS2012" s="134">
        <v>-2.5278624714540005E-7</v>
      </c>
      <c r="AT2012" s="135">
        <v>-7.2373592765275206E-10</v>
      </c>
      <c r="AU2012" s="135">
        <v>-2.2837451660720001E-2</v>
      </c>
      <c r="AV2012" s="302">
        <v>-2.2320237000000001E-7</v>
      </c>
      <c r="AW2012" s="302">
        <v>-6.7358329000000004E-10</v>
      </c>
      <c r="AX2012" s="302">
        <v>-1.8397706999999999E-14</v>
      </c>
      <c r="AY2012" s="302">
        <v>-1.4607683999999999E-11</v>
      </c>
      <c r="AZ2012" s="302">
        <v>-1.9787827000000001E-12</v>
      </c>
      <c r="BA2012" s="302">
        <v>-1.6582185999999999E-10</v>
      </c>
      <c r="BB2012" s="302">
        <v>-2.9262820000000001E-8</v>
      </c>
      <c r="BC2012" s="302">
        <v>-2.4012734000000001E-11</v>
      </c>
      <c r="BD2012" s="302">
        <v>-3.0144115000000003E-11</v>
      </c>
      <c r="BE2012" s="302">
        <v>-1.724216E-14</v>
      </c>
      <c r="BF2012" s="302">
        <v>5.2404192999999999E-17</v>
      </c>
      <c r="BG2012" s="302">
        <v>-4.1298599999999998E-14</v>
      </c>
      <c r="BH2012" s="302">
        <v>-2.4597924E-15</v>
      </c>
      <c r="BI2012" s="302">
        <v>-1.5416214999999999E-15</v>
      </c>
      <c r="BJ2012" s="302">
        <v>-2.3588881000000002E-10</v>
      </c>
      <c r="BK2012" s="302">
        <v>9.2112838999999997E-11</v>
      </c>
      <c r="BL2012" s="302">
        <v>4.0539188000000003E-12</v>
      </c>
      <c r="BM2012" s="302">
        <v>-5.9066072000000004E-7</v>
      </c>
      <c r="BN2012" s="303">
        <v>-2.2836861E-2</v>
      </c>
      <c r="BO2012" s="302">
        <v>5.1271523000000001E-12</v>
      </c>
      <c r="BP2012" s="302">
        <v>3.1178629E-14</v>
      </c>
      <c r="BQ2012" s="302">
        <v>1.3949549000000001E-18</v>
      </c>
      <c r="BR2012" s="74"/>
      <c r="BS2012" s="144">
        <v>-1.1577118000000001E-5</v>
      </c>
      <c r="BT2012" s="144">
        <v>-2.6058496000000001E-7</v>
      </c>
      <c r="BU2012" s="144">
        <v>-6.6030430000000003E-6</v>
      </c>
      <c r="BV2012" s="144">
        <v>-1.3003519999999999E-8</v>
      </c>
      <c r="BW2012" s="144">
        <v>-2.9745342000000002E-7</v>
      </c>
      <c r="BX2012" s="144">
        <v>-1.0342582999999999E-7</v>
      </c>
      <c r="BY2012" s="144">
        <v>7.2388683999999998E-11</v>
      </c>
      <c r="BZ2012" s="144">
        <v>-1.5769445E-7</v>
      </c>
      <c r="CA2012" s="144">
        <v>-2.8500477E-8</v>
      </c>
      <c r="CB2012" s="144">
        <v>-8.0480877000000004E-10</v>
      </c>
      <c r="CC2012" s="144">
        <v>-1.4876653E-8</v>
      </c>
      <c r="CD2012" s="144">
        <v>2.5540520000000001E-9</v>
      </c>
      <c r="CE2012" s="144">
        <v>-2.6244544000000001E-10</v>
      </c>
      <c r="CF2012" s="144">
        <v>-2.6264652000000002E-7</v>
      </c>
      <c r="CG2012" s="144">
        <v>-3.8290530000000001E-6</v>
      </c>
      <c r="CH2012" s="144">
        <v>-9.1316906999999993E-9</v>
      </c>
      <c r="CI2012" s="144">
        <v>7.3604006000000003E-10</v>
      </c>
      <c r="CJ2012" s="205"/>
      <c r="CK2012" s="201"/>
      <c r="CL2012" s="152" t="s">
        <v>6944</v>
      </c>
    </row>
    <row r="2013" spans="1:92" ht="14.5" customHeight="1">
      <c r="A2013" s="74" t="s">
        <v>6945</v>
      </c>
      <c r="B2013" s="129" t="s">
        <v>6190</v>
      </c>
      <c r="C2013" s="130" t="str">
        <f t="shared" si="1013"/>
        <v>F.130.01.103</v>
      </c>
      <c r="D2013" s="131" t="s">
        <v>799</v>
      </c>
      <c r="E2013" s="129" t="s">
        <v>957</v>
      </c>
      <c r="F2013" s="132" t="s">
        <v>6946</v>
      </c>
      <c r="G2013" s="132">
        <v>-2.954571532552E-2</v>
      </c>
      <c r="H2013" s="348">
        <f t="shared" si="1014"/>
        <v>-2.954571532552E-2</v>
      </c>
      <c r="I2013" s="74"/>
      <c r="J2013" s="132">
        <v>-1.1212525348E-3</v>
      </c>
      <c r="K2013" s="132">
        <v>-1.8607887070000001E-3</v>
      </c>
      <c r="L2013" s="300">
        <v>5.9840691628000001E-4</v>
      </c>
      <c r="M2013" s="132">
        <v>-2.7162081000000001E-2</v>
      </c>
      <c r="N2013" s="132">
        <v>-6.7410459000000005E-4</v>
      </c>
      <c r="O2013" s="132">
        <v>-1.0930828000000001E-3</v>
      </c>
      <c r="P2013" s="132">
        <v>-9.5558948999999995E-4</v>
      </c>
      <c r="Q2013" s="132">
        <v>-1.4868472E-4</v>
      </c>
      <c r="R2013" s="304">
        <v>-1.8313454000000001E-5</v>
      </c>
      <c r="S2013" s="304">
        <v>1.3351292E-6</v>
      </c>
      <c r="T2013" s="304">
        <v>-9.3601316999999994E-5</v>
      </c>
      <c r="U2013" s="304">
        <v>-2.8085645000000001E-5</v>
      </c>
      <c r="V2013" s="132">
        <v>8.6777065000000003E-4</v>
      </c>
      <c r="W2013" s="132">
        <v>-2.4387901E-4</v>
      </c>
      <c r="X2013" s="304">
        <v>2.3364743999999999E-6</v>
      </c>
      <c r="Y2013" s="304">
        <v>2.6444687999999997E-7</v>
      </c>
      <c r="Z2013" s="132">
        <v>0</v>
      </c>
      <c r="AA2013" s="74"/>
      <c r="AB2013" s="301">
        <v>-0.20422617293233084</v>
      </c>
      <c r="AC2013" s="338">
        <f t="shared" si="1015"/>
        <v>-0.20422617293233084</v>
      </c>
      <c r="AD2013" s="74"/>
      <c r="AE2013" s="136">
        <v>-2.8669845</v>
      </c>
      <c r="AF2013" s="136">
        <v>-2.8273654000000001</v>
      </c>
      <c r="AG2013" s="136">
        <v>-3.3063884000000002E-2</v>
      </c>
      <c r="AH2013" s="136">
        <v>0</v>
      </c>
      <c r="AI2013" s="144">
        <v>8.6690836000000005E-5</v>
      </c>
      <c r="AJ2013" s="136">
        <v>-2.4557868999999999E-4</v>
      </c>
      <c r="AK2013" s="136">
        <v>-6.3963902000000001E-3</v>
      </c>
      <c r="AL2013" s="74"/>
      <c r="AM2013" s="133">
        <v>-3.9420300999999996E-3</v>
      </c>
      <c r="AN2013" s="340">
        <f t="shared" si="1016"/>
        <v>-3.9420300999999996E-3</v>
      </c>
      <c r="AP2013" s="133">
        <v>-3.6331974E-3</v>
      </c>
      <c r="AQ2013" s="133">
        <v>-1.6848490999999999E-4</v>
      </c>
      <c r="AR2013" s="133">
        <v>-1.403478E-4</v>
      </c>
      <c r="AS2013" s="134">
        <v>-2.1781759408790001E-7</v>
      </c>
      <c r="AT2013" s="135">
        <v>-6.2309507780584609E-10</v>
      </c>
      <c r="AU2013" s="135">
        <v>-1.9656554470570003E-2</v>
      </c>
      <c r="AV2013" s="302">
        <v>-1.9249325000000001E-7</v>
      </c>
      <c r="AW2013" s="302">
        <v>-5.8090914000000001E-10</v>
      </c>
      <c r="AX2013" s="302">
        <v>-1.5866469000000001E-14</v>
      </c>
      <c r="AY2013" s="302">
        <v>-1.2555656E-11</v>
      </c>
      <c r="AZ2013" s="302">
        <v>-1.7122142E-12</v>
      </c>
      <c r="BA2013" s="302">
        <v>-1.4209235E-10</v>
      </c>
      <c r="BB2013" s="302">
        <v>-2.5073409E-8</v>
      </c>
      <c r="BC2013" s="302">
        <v>-2.0577117000000001E-11</v>
      </c>
      <c r="BD2013" s="302">
        <v>-2.5783585999999999E-11</v>
      </c>
      <c r="BE2013" s="302">
        <v>-1.4249732E-14</v>
      </c>
      <c r="BF2013" s="302">
        <v>6.7753898999999997E-17</v>
      </c>
      <c r="BG2013" s="302">
        <v>-3.4957333999999997E-14</v>
      </c>
      <c r="BH2013" s="302">
        <v>-2.0934267E-15</v>
      </c>
      <c r="BI2013" s="302">
        <v>-1.264722E-15</v>
      </c>
      <c r="BJ2013" s="302">
        <v>-2.0402967999999999E-10</v>
      </c>
      <c r="BK2013" s="302">
        <v>1.0432766E-10</v>
      </c>
      <c r="BL2013" s="302">
        <v>4.2119490999999999E-12</v>
      </c>
      <c r="BM2013" s="302">
        <v>-3.0747056999999999E-7</v>
      </c>
      <c r="BN2013" s="303">
        <v>-1.9656247000000002E-2</v>
      </c>
      <c r="BO2013" s="302">
        <v>5.1271523000000001E-12</v>
      </c>
      <c r="BP2013" s="302">
        <v>3.1178629E-14</v>
      </c>
      <c r="BQ2013" s="302">
        <v>1.3949549000000001E-18</v>
      </c>
      <c r="BR2013" s="74"/>
      <c r="BS2013" s="144">
        <v>-9.9734122999999994E-6</v>
      </c>
      <c r="BT2013" s="144">
        <v>-2.2293041E-7</v>
      </c>
      <c r="BU2013" s="144">
        <v>-5.6943675000000003E-6</v>
      </c>
      <c r="BV2013" s="144">
        <v>-1.1028671E-8</v>
      </c>
      <c r="BW2013" s="144">
        <v>-2.5551819E-7</v>
      </c>
      <c r="BX2013" s="144">
        <v>-8.8541092000000001E-8</v>
      </c>
      <c r="BY2013" s="144">
        <v>7.6227510999999996E-11</v>
      </c>
      <c r="BZ2013" s="144">
        <v>-1.3490031999999999E-7</v>
      </c>
      <c r="CA2013" s="144">
        <v>-2.4575365000000001E-8</v>
      </c>
      <c r="CB2013" s="144">
        <v>8.8346273999999997E-10</v>
      </c>
      <c r="CC2013" s="144">
        <v>-1.2873056E-8</v>
      </c>
      <c r="CD2013" s="144">
        <v>2.6689363000000002E-9</v>
      </c>
      <c r="CE2013" s="144">
        <v>-2.2707816E-10</v>
      </c>
      <c r="CF2013" s="144">
        <v>-2.2515900000000001E-7</v>
      </c>
      <c r="CG2013" s="144">
        <v>-3.2999264E-6</v>
      </c>
      <c r="CH2013" s="144">
        <v>-7.7298484E-9</v>
      </c>
      <c r="CI2013" s="144">
        <v>7.3604006000000003E-10</v>
      </c>
      <c r="CJ2013" s="205"/>
      <c r="CK2013" s="201"/>
      <c r="CL2013" s="152" t="s">
        <v>6944</v>
      </c>
    </row>
    <row r="2014" spans="1:92" ht="14.5" customHeight="1">
      <c r="A2014" s="74" t="s">
        <v>6947</v>
      </c>
      <c r="B2014" s="129" t="s">
        <v>6190</v>
      </c>
      <c r="C2014" s="130" t="str">
        <f t="shared" si="1013"/>
        <v>F.130.01.104</v>
      </c>
      <c r="D2014" s="131" t="s">
        <v>799</v>
      </c>
      <c r="E2014" s="129" t="s">
        <v>957</v>
      </c>
      <c r="F2014" s="132" t="s">
        <v>6948</v>
      </c>
      <c r="G2014" s="132">
        <v>0</v>
      </c>
      <c r="H2014" s="348">
        <f t="shared" si="1014"/>
        <v>0</v>
      </c>
      <c r="I2014" s="74"/>
      <c r="J2014" s="132">
        <v>0</v>
      </c>
      <c r="K2014" s="132">
        <v>0</v>
      </c>
      <c r="L2014" s="300">
        <v>0</v>
      </c>
      <c r="M2014" s="132">
        <v>0</v>
      </c>
      <c r="N2014" s="132">
        <v>0</v>
      </c>
      <c r="O2014" s="132">
        <v>0</v>
      </c>
      <c r="P2014" s="132">
        <v>0</v>
      </c>
      <c r="Q2014" s="132">
        <v>0</v>
      </c>
      <c r="R2014" s="132">
        <v>0</v>
      </c>
      <c r="S2014" s="132">
        <v>0</v>
      </c>
      <c r="T2014" s="132">
        <v>0</v>
      </c>
      <c r="U2014" s="132">
        <v>0</v>
      </c>
      <c r="V2014" s="132">
        <v>0</v>
      </c>
      <c r="W2014" s="132">
        <v>0</v>
      </c>
      <c r="X2014" s="132">
        <v>0</v>
      </c>
      <c r="Y2014" s="132">
        <v>0</v>
      </c>
      <c r="Z2014" s="132">
        <v>0</v>
      </c>
      <c r="AA2014" s="74"/>
      <c r="AB2014" s="301">
        <v>0</v>
      </c>
      <c r="AC2014" s="338">
        <f t="shared" si="1015"/>
        <v>0</v>
      </c>
      <c r="AD2014" s="74"/>
      <c r="AE2014" s="136">
        <v>0</v>
      </c>
      <c r="AF2014" s="136">
        <v>0</v>
      </c>
      <c r="AG2014" s="136">
        <v>0</v>
      </c>
      <c r="AH2014" s="136">
        <v>0</v>
      </c>
      <c r="AI2014" s="136">
        <v>0</v>
      </c>
      <c r="AJ2014" s="136">
        <v>0</v>
      </c>
      <c r="AK2014" s="136">
        <v>0</v>
      </c>
      <c r="AL2014" s="74"/>
      <c r="AM2014" s="133">
        <v>0</v>
      </c>
      <c r="AN2014" s="340">
        <f t="shared" si="1016"/>
        <v>0</v>
      </c>
      <c r="AP2014" s="133">
        <v>0</v>
      </c>
      <c r="AQ2014" s="133">
        <v>0</v>
      </c>
      <c r="AR2014" s="133">
        <v>0</v>
      </c>
      <c r="AS2014" s="134">
        <v>0</v>
      </c>
      <c r="AT2014" s="135">
        <v>0</v>
      </c>
      <c r="AU2014" s="135">
        <v>0</v>
      </c>
      <c r="AV2014" s="303">
        <v>0</v>
      </c>
      <c r="AW2014" s="303">
        <v>0</v>
      </c>
      <c r="AX2014" s="303">
        <v>0</v>
      </c>
      <c r="AY2014" s="303">
        <v>0</v>
      </c>
      <c r="AZ2014" s="303">
        <v>0</v>
      </c>
      <c r="BA2014" s="303">
        <v>0</v>
      </c>
      <c r="BB2014" s="303">
        <v>0</v>
      </c>
      <c r="BC2014" s="303">
        <v>0</v>
      </c>
      <c r="BD2014" s="303">
        <v>0</v>
      </c>
      <c r="BE2014" s="303">
        <v>0</v>
      </c>
      <c r="BF2014" s="303">
        <v>0</v>
      </c>
      <c r="BG2014" s="303">
        <v>0</v>
      </c>
      <c r="BH2014" s="303">
        <v>0</v>
      </c>
      <c r="BI2014" s="303">
        <v>0</v>
      </c>
      <c r="BJ2014" s="303">
        <v>0</v>
      </c>
      <c r="BK2014" s="303">
        <v>0</v>
      </c>
      <c r="BL2014" s="303">
        <v>0</v>
      </c>
      <c r="BM2014" s="303">
        <v>0</v>
      </c>
      <c r="BN2014" s="303">
        <v>0</v>
      </c>
      <c r="BO2014" s="303">
        <v>0</v>
      </c>
      <c r="BP2014" s="303">
        <v>0</v>
      </c>
      <c r="BQ2014" s="303">
        <v>0</v>
      </c>
      <c r="BR2014" s="74"/>
      <c r="BS2014" s="136">
        <v>0</v>
      </c>
      <c r="BT2014" s="136">
        <v>0</v>
      </c>
      <c r="BU2014" s="136">
        <v>0</v>
      </c>
      <c r="BV2014" s="136">
        <v>0</v>
      </c>
      <c r="BW2014" s="136">
        <v>0</v>
      </c>
      <c r="BX2014" s="136">
        <v>0</v>
      </c>
      <c r="BY2014" s="136">
        <v>0</v>
      </c>
      <c r="BZ2014" s="136">
        <v>0</v>
      </c>
      <c r="CA2014" s="136">
        <v>0</v>
      </c>
      <c r="CB2014" s="136">
        <v>0</v>
      </c>
      <c r="CC2014" s="136">
        <v>0</v>
      </c>
      <c r="CD2014" s="136">
        <v>0</v>
      </c>
      <c r="CE2014" s="136">
        <v>0</v>
      </c>
      <c r="CF2014" s="136">
        <v>0</v>
      </c>
      <c r="CG2014" s="136">
        <v>0</v>
      </c>
      <c r="CH2014" s="136">
        <v>0</v>
      </c>
      <c r="CI2014" s="136">
        <v>0</v>
      </c>
      <c r="CJ2014" s="205"/>
      <c r="CK2014" s="201"/>
      <c r="CL2014" s="152" t="s">
        <v>6949</v>
      </c>
    </row>
    <row r="2015" spans="1:92" ht="14.5" customHeight="1">
      <c r="A2015" s="74" t="s">
        <v>6950</v>
      </c>
      <c r="B2015" s="129" t="s">
        <v>6190</v>
      </c>
      <c r="C2015" s="130" t="str">
        <f t="shared" si="1013"/>
        <v>F.130.01.105</v>
      </c>
      <c r="D2015" s="131" t="s">
        <v>799</v>
      </c>
      <c r="E2015" s="129" t="s">
        <v>957</v>
      </c>
      <c r="F2015" s="132" t="s">
        <v>6951</v>
      </c>
      <c r="G2015" s="132">
        <v>-2.9499021031650901E-3</v>
      </c>
      <c r="H2015" s="348">
        <f t="shared" si="1014"/>
        <v>-2.9499021031650901E-3</v>
      </c>
      <c r="I2015" s="74"/>
      <c r="J2015" s="132">
        <v>-1.536223516E-4</v>
      </c>
      <c r="K2015" s="132">
        <v>-4.3121952899999999E-4</v>
      </c>
      <c r="L2015" s="300">
        <v>-1.1007152256509001E-4</v>
      </c>
      <c r="M2015" s="132">
        <v>-2.2549887000000001E-3</v>
      </c>
      <c r="N2015" s="132">
        <v>-2.8149940000000002E-4</v>
      </c>
      <c r="O2015" s="132">
        <v>-1.3361695E-4</v>
      </c>
      <c r="P2015" s="132">
        <v>-1.1204507999999999E-4</v>
      </c>
      <c r="Q2015" s="304">
        <v>-3.0456743E-5</v>
      </c>
      <c r="R2015" s="304">
        <v>-1.5507098E-6</v>
      </c>
      <c r="S2015" s="304">
        <v>-9.5698187999999998E-6</v>
      </c>
      <c r="T2015" s="304">
        <v>-1.6103179000000001E-5</v>
      </c>
      <c r="U2015" s="304">
        <v>-3.0941191E-6</v>
      </c>
      <c r="V2015" s="304">
        <v>-7.0331173000000001E-5</v>
      </c>
      <c r="W2015" s="304">
        <v>-3.6303636000000001E-5</v>
      </c>
      <c r="X2015" s="304">
        <v>-3.4238046E-7</v>
      </c>
      <c r="Y2015" s="304">
        <v>-2.1400508999999999E-10</v>
      </c>
      <c r="Z2015" s="132">
        <v>0</v>
      </c>
      <c r="AA2015" s="74"/>
      <c r="AB2015" s="301">
        <v>-1.6954802255639098E-2</v>
      </c>
      <c r="AC2015" s="338">
        <f t="shared" si="1015"/>
        <v>-1.6954802255639098E-2</v>
      </c>
      <c r="AD2015" s="74"/>
      <c r="AE2015" s="136">
        <v>-0.23746808</v>
      </c>
      <c r="AF2015" s="136">
        <v>-0.23006898000000001</v>
      </c>
      <c r="AG2015" s="136">
        <v>-4.9214753999999999E-3</v>
      </c>
      <c r="AH2015" s="136">
        <v>0</v>
      </c>
      <c r="AI2015" s="136">
        <v>-2.5874482999999998E-4</v>
      </c>
      <c r="AJ2015" s="136">
        <v>-1.1529808999999999E-3</v>
      </c>
      <c r="AK2015" s="136">
        <v>-1.0658959E-3</v>
      </c>
      <c r="AL2015" s="74"/>
      <c r="AM2015" s="133">
        <v>-4.0638254000000001E-4</v>
      </c>
      <c r="AN2015" s="340">
        <f t="shared" si="1016"/>
        <v>-4.0638254000000001E-4</v>
      </c>
      <c r="AP2015" s="133">
        <v>-3.7909567000000001E-4</v>
      </c>
      <c r="AQ2015" s="145">
        <v>-1.5791385000000002E-5</v>
      </c>
      <c r="AR2015" s="145">
        <v>-1.1495481E-5</v>
      </c>
      <c r="AS2015" s="134">
        <v>-2.2727558654725103E-8</v>
      </c>
      <c r="AT2015" s="135">
        <v>-5.8400094213236876E-11</v>
      </c>
      <c r="AU2015" s="135">
        <v>-1.610011377E-3</v>
      </c>
      <c r="AV2015" s="302">
        <v>-1.5923832E-8</v>
      </c>
      <c r="AW2015" s="302">
        <v>-4.8052657E-11</v>
      </c>
      <c r="AX2015" s="302">
        <v>-1.3125696E-15</v>
      </c>
      <c r="AY2015" s="302">
        <v>-1.7786068E-12</v>
      </c>
      <c r="AZ2015" s="302">
        <v>-9.7468749000000005E-14</v>
      </c>
      <c r="BA2015" s="302">
        <v>-1.6660572000000001E-11</v>
      </c>
      <c r="BB2015" s="302">
        <v>-6.7156423999999997E-9</v>
      </c>
      <c r="BC2015" s="302">
        <v>-2.3964076000000001E-12</v>
      </c>
      <c r="BD2015" s="302">
        <v>-7.3631224000000004E-12</v>
      </c>
      <c r="BE2015" s="302">
        <v>-2.1794102E-15</v>
      </c>
      <c r="BF2015" s="302">
        <v>-3.1775842000000001E-17</v>
      </c>
      <c r="BG2015" s="302">
        <v>-3.5288838000000001E-14</v>
      </c>
      <c r="BH2015" s="302">
        <v>-3.2361015000000002E-16</v>
      </c>
      <c r="BI2015" s="302">
        <v>-6.1770684000000001E-16</v>
      </c>
      <c r="BJ2015" s="302">
        <v>-1.8853320999999999E-11</v>
      </c>
      <c r="BK2015" s="302">
        <v>-5.0690137000000003E-11</v>
      </c>
      <c r="BL2015" s="302">
        <v>-5.4812806999999996E-13</v>
      </c>
      <c r="BM2015" s="302">
        <v>-1.7568277E-5</v>
      </c>
      <c r="BN2015" s="303">
        <v>-1.5924431000000001E-3</v>
      </c>
      <c r="BO2015" s="302">
        <v>-4.1491761E-15</v>
      </c>
      <c r="BP2015" s="302">
        <v>-2.5231476E-17</v>
      </c>
      <c r="BQ2015" s="302">
        <v>-1.1288748999999999E-21</v>
      </c>
      <c r="BR2015" s="74"/>
      <c r="BS2015" s="144">
        <v>-9.3680772999999995E-7</v>
      </c>
      <c r="BT2015" s="144">
        <v>-5.6171155E-8</v>
      </c>
      <c r="BU2015" s="144">
        <v>-4.7274487000000002E-7</v>
      </c>
      <c r="BV2015" s="144">
        <v>-1.8900213000000001E-9</v>
      </c>
      <c r="BW2015" s="144">
        <v>-6.5710228000000004E-8</v>
      </c>
      <c r="BX2015" s="144">
        <v>-1.0636202E-8</v>
      </c>
      <c r="BY2015" s="144">
        <v>-2.2152582E-11</v>
      </c>
      <c r="BZ2015" s="144">
        <v>-1.6281910000000001E-8</v>
      </c>
      <c r="CA2015" s="144">
        <v>-2.0809433999999999E-9</v>
      </c>
      <c r="CB2015" s="144">
        <v>-6.3324048000000001E-9</v>
      </c>
      <c r="CC2015" s="144">
        <v>-7.3042441999999999E-10</v>
      </c>
      <c r="CD2015" s="144">
        <v>-3.6199372999999998E-10</v>
      </c>
      <c r="CE2015" s="144">
        <v>-3.2333468999999999E-11</v>
      </c>
      <c r="CF2015" s="144">
        <v>-2.6920047000000001E-8</v>
      </c>
      <c r="CG2015" s="144">
        <v>-2.7589258999999999E-7</v>
      </c>
      <c r="CH2015" s="144">
        <v>-9.9985772000000008E-10</v>
      </c>
      <c r="CI2015" s="144">
        <v>-5.9564445000000002E-13</v>
      </c>
      <c r="CJ2015" s="205"/>
      <c r="CK2015" s="201"/>
      <c r="CL2015" s="152" t="s">
        <v>805</v>
      </c>
    </row>
    <row r="2016" spans="1:92" ht="14.5" customHeight="1">
      <c r="A2016" s="74" t="s">
        <v>6952</v>
      </c>
      <c r="B2016" s="129" t="s">
        <v>6190</v>
      </c>
      <c r="C2016" s="130" t="str">
        <f t="shared" si="1013"/>
        <v>F.130.01.106</v>
      </c>
      <c r="D2016" s="131" t="s">
        <v>799</v>
      </c>
      <c r="E2016" s="129" t="s">
        <v>957</v>
      </c>
      <c r="F2016" s="132" t="s">
        <v>6953</v>
      </c>
      <c r="G2016" s="132">
        <v>0.14099999999999999</v>
      </c>
      <c r="H2016" s="348">
        <f t="shared" si="1014"/>
        <v>0.14099999999999999</v>
      </c>
      <c r="I2016" s="74"/>
      <c r="J2016" s="132">
        <v>0</v>
      </c>
      <c r="K2016" s="132">
        <v>0</v>
      </c>
      <c r="L2016" s="300">
        <v>0.14099999999999999</v>
      </c>
      <c r="M2016" s="132">
        <v>0</v>
      </c>
      <c r="N2016" s="132">
        <v>0</v>
      </c>
      <c r="O2016" s="132">
        <v>0</v>
      </c>
      <c r="P2016" s="132">
        <v>0</v>
      </c>
      <c r="Q2016" s="132">
        <v>0</v>
      </c>
      <c r="R2016" s="132">
        <v>0</v>
      </c>
      <c r="S2016" s="132">
        <v>0</v>
      </c>
      <c r="T2016" s="132">
        <v>0</v>
      </c>
      <c r="U2016" s="132">
        <v>0</v>
      </c>
      <c r="V2016" s="132">
        <v>0</v>
      </c>
      <c r="W2016" s="132">
        <v>0</v>
      </c>
      <c r="X2016" s="132">
        <v>0</v>
      </c>
      <c r="Y2016" s="132">
        <v>0</v>
      </c>
      <c r="Z2016" s="132">
        <v>0.14099999999999999</v>
      </c>
      <c r="AA2016" s="74"/>
      <c r="AB2016" s="301">
        <v>0</v>
      </c>
      <c r="AC2016" s="338">
        <f t="shared" si="1015"/>
        <v>0</v>
      </c>
      <c r="AD2016" s="74"/>
      <c r="AE2016" s="136">
        <v>0</v>
      </c>
      <c r="AF2016" s="136">
        <v>0</v>
      </c>
      <c r="AG2016" s="136">
        <v>0</v>
      </c>
      <c r="AH2016" s="136">
        <v>0</v>
      </c>
      <c r="AI2016" s="136">
        <v>0</v>
      </c>
      <c r="AJ2016" s="136">
        <v>0</v>
      </c>
      <c r="AK2016" s="136">
        <v>0</v>
      </c>
      <c r="AL2016" s="74"/>
      <c r="AM2016" s="133">
        <v>0</v>
      </c>
      <c r="AN2016" s="340">
        <f t="shared" si="1016"/>
        <v>0</v>
      </c>
      <c r="AP2016" s="133">
        <v>0</v>
      </c>
      <c r="AQ2016" s="133">
        <v>0</v>
      </c>
      <c r="AR2016" s="133">
        <v>0</v>
      </c>
      <c r="AS2016" s="134">
        <v>0</v>
      </c>
      <c r="AT2016" s="135">
        <v>0</v>
      </c>
      <c r="AU2016" s="135">
        <v>0</v>
      </c>
      <c r="AV2016" s="303">
        <v>0</v>
      </c>
      <c r="AW2016" s="303">
        <v>0</v>
      </c>
      <c r="AX2016" s="303">
        <v>0</v>
      </c>
      <c r="AY2016" s="303">
        <v>0</v>
      </c>
      <c r="AZ2016" s="303">
        <v>0</v>
      </c>
      <c r="BA2016" s="303">
        <v>0</v>
      </c>
      <c r="BB2016" s="303">
        <v>0</v>
      </c>
      <c r="BC2016" s="303">
        <v>0</v>
      </c>
      <c r="BD2016" s="303">
        <v>0</v>
      </c>
      <c r="BE2016" s="303">
        <v>0</v>
      </c>
      <c r="BF2016" s="303">
        <v>0</v>
      </c>
      <c r="BG2016" s="303">
        <v>0</v>
      </c>
      <c r="BH2016" s="303">
        <v>0</v>
      </c>
      <c r="BI2016" s="303">
        <v>0</v>
      </c>
      <c r="BJ2016" s="303">
        <v>0</v>
      </c>
      <c r="BK2016" s="303">
        <v>0</v>
      </c>
      <c r="BL2016" s="303">
        <v>0</v>
      </c>
      <c r="BM2016" s="303">
        <v>0</v>
      </c>
      <c r="BN2016" s="303">
        <v>0</v>
      </c>
      <c r="BO2016" s="303">
        <v>0</v>
      </c>
      <c r="BP2016" s="303">
        <v>0</v>
      </c>
      <c r="BQ2016" s="303">
        <v>0</v>
      </c>
      <c r="BR2016" s="74"/>
      <c r="BS2016" s="136">
        <v>0</v>
      </c>
      <c r="BT2016" s="136">
        <v>0</v>
      </c>
      <c r="BU2016" s="136">
        <v>0</v>
      </c>
      <c r="BV2016" s="136">
        <v>0</v>
      </c>
      <c r="BW2016" s="136">
        <v>0</v>
      </c>
      <c r="BX2016" s="136">
        <v>0</v>
      </c>
      <c r="BY2016" s="136">
        <v>0</v>
      </c>
      <c r="BZ2016" s="136">
        <v>0</v>
      </c>
      <c r="CA2016" s="136">
        <v>0</v>
      </c>
      <c r="CB2016" s="136">
        <v>0</v>
      </c>
      <c r="CC2016" s="136">
        <v>0</v>
      </c>
      <c r="CD2016" s="136">
        <v>0</v>
      </c>
      <c r="CE2016" s="136">
        <v>0</v>
      </c>
      <c r="CF2016" s="136">
        <v>0</v>
      </c>
      <c r="CG2016" s="136">
        <v>0</v>
      </c>
      <c r="CH2016" s="136">
        <v>0</v>
      </c>
      <c r="CI2016" s="136">
        <v>0</v>
      </c>
      <c r="CJ2016" s="205"/>
      <c r="CK2016" s="201"/>
      <c r="CL2016" s="152" t="s">
        <v>6954</v>
      </c>
    </row>
    <row r="2017" spans="1:90" ht="14.5" customHeight="1">
      <c r="A2017" s="74" t="s">
        <v>6955</v>
      </c>
      <c r="B2017" s="129" t="s">
        <v>6190</v>
      </c>
      <c r="C2017" s="130" t="str">
        <f t="shared" si="1013"/>
        <v>F.130.01.107</v>
      </c>
      <c r="D2017" s="131" t="s">
        <v>799</v>
      </c>
      <c r="E2017" s="129" t="s">
        <v>957</v>
      </c>
      <c r="F2017" s="132" t="s">
        <v>6956</v>
      </c>
      <c r="G2017" s="132">
        <v>0.29900006457400002</v>
      </c>
      <c r="H2017" s="348">
        <f t="shared" si="1014"/>
        <v>0.29900006457400002</v>
      </c>
      <c r="I2017" s="74"/>
      <c r="J2017" s="132">
        <v>8.7036853999999996E-4</v>
      </c>
      <c r="K2017" s="132">
        <v>7.6696033999999999E-5</v>
      </c>
      <c r="L2017" s="300">
        <v>0</v>
      </c>
      <c r="M2017" s="132">
        <v>0.29805300000000001</v>
      </c>
      <c r="N2017" s="132">
        <v>0</v>
      </c>
      <c r="O2017" s="132">
        <v>0</v>
      </c>
      <c r="P2017" s="132">
        <v>0</v>
      </c>
      <c r="Q2017" s="132">
        <v>0</v>
      </c>
      <c r="R2017" s="132">
        <v>0</v>
      </c>
      <c r="S2017" s="132">
        <v>8.7036853999999996E-4</v>
      </c>
      <c r="T2017" s="304">
        <v>7.6696033999999999E-5</v>
      </c>
      <c r="U2017" s="132">
        <v>0</v>
      </c>
      <c r="V2017" s="132">
        <v>0</v>
      </c>
      <c r="W2017" s="132">
        <v>0</v>
      </c>
      <c r="X2017" s="132">
        <v>0</v>
      </c>
      <c r="Y2017" s="132">
        <v>0</v>
      </c>
      <c r="Z2017" s="132">
        <v>0</v>
      </c>
      <c r="AA2017" s="74"/>
      <c r="AB2017" s="301">
        <v>2.2410000000000001</v>
      </c>
      <c r="AC2017" s="338">
        <f t="shared" si="1015"/>
        <v>2.2410000000000001</v>
      </c>
      <c r="AD2017" s="74"/>
      <c r="AE2017" s="136">
        <v>0</v>
      </c>
      <c r="AF2017" s="136">
        <v>0</v>
      </c>
      <c r="AG2017" s="136">
        <v>0</v>
      </c>
      <c r="AH2017" s="136">
        <v>0</v>
      </c>
      <c r="AI2017" s="136">
        <v>0</v>
      </c>
      <c r="AJ2017" s="136">
        <v>0</v>
      </c>
      <c r="AK2017" s="136">
        <v>0</v>
      </c>
      <c r="AL2017" s="74"/>
      <c r="AM2017" s="133">
        <v>4.4868715000000003E-2</v>
      </c>
      <c r="AN2017" s="340">
        <f t="shared" si="1016"/>
        <v>4.4868715000000003E-2</v>
      </c>
      <c r="AP2017" s="133">
        <v>4.2779195999999999E-2</v>
      </c>
      <c r="AQ2017" s="133">
        <v>2.0895189000000002E-3</v>
      </c>
      <c r="AR2017" s="133">
        <v>0</v>
      </c>
      <c r="AS2017" s="134">
        <v>2.5647000000000002E-6</v>
      </c>
      <c r="AT2017" s="135">
        <v>7.7275108200000007E-9</v>
      </c>
      <c r="AU2017" s="135">
        <v>0</v>
      </c>
      <c r="AV2017" s="302">
        <v>2.5647000000000002E-6</v>
      </c>
      <c r="AW2017" s="302">
        <v>7.7273E-9</v>
      </c>
      <c r="AX2017" s="302">
        <v>2.1082E-13</v>
      </c>
      <c r="AY2017" s="303">
        <v>0</v>
      </c>
      <c r="AZ2017" s="303">
        <v>0</v>
      </c>
      <c r="BA2017" s="303">
        <v>0</v>
      </c>
      <c r="BB2017" s="303">
        <v>0</v>
      </c>
      <c r="BC2017" s="303">
        <v>0</v>
      </c>
      <c r="BD2017" s="303">
        <v>0</v>
      </c>
      <c r="BE2017" s="303">
        <v>0</v>
      </c>
      <c r="BF2017" s="303">
        <v>0</v>
      </c>
      <c r="BG2017" s="303">
        <v>0</v>
      </c>
      <c r="BH2017" s="303">
        <v>0</v>
      </c>
      <c r="BI2017" s="303">
        <v>0</v>
      </c>
      <c r="BJ2017" s="303">
        <v>0</v>
      </c>
      <c r="BK2017" s="303">
        <v>0</v>
      </c>
      <c r="BL2017" s="303">
        <v>0</v>
      </c>
      <c r="BM2017" s="303">
        <v>0</v>
      </c>
      <c r="BN2017" s="303">
        <v>0</v>
      </c>
      <c r="BO2017" s="303">
        <v>0</v>
      </c>
      <c r="BP2017" s="303">
        <v>0</v>
      </c>
      <c r="BQ2017" s="303">
        <v>0</v>
      </c>
      <c r="BR2017" s="74"/>
      <c r="BS2017" s="144">
        <v>6.4050640999999998E-5</v>
      </c>
      <c r="BT2017" s="136">
        <v>0</v>
      </c>
      <c r="BU2017" s="144">
        <v>6.2485026E-5</v>
      </c>
      <c r="BV2017" s="144">
        <v>8.9839268999999994E-9</v>
      </c>
      <c r="BW2017" s="136">
        <v>0</v>
      </c>
      <c r="BX2017" s="136">
        <v>0</v>
      </c>
      <c r="BY2017" s="136">
        <v>0</v>
      </c>
      <c r="BZ2017" s="136">
        <v>0</v>
      </c>
      <c r="CA2017" s="136">
        <v>0</v>
      </c>
      <c r="CB2017" s="144">
        <v>5.7592792999999995E-7</v>
      </c>
      <c r="CC2017" s="136">
        <v>0</v>
      </c>
      <c r="CD2017" s="136">
        <v>0</v>
      </c>
      <c r="CE2017" s="136">
        <v>0</v>
      </c>
      <c r="CF2017" s="144">
        <v>9.8070305000000004E-7</v>
      </c>
      <c r="CG2017" s="136">
        <v>0</v>
      </c>
      <c r="CH2017" s="136">
        <v>0</v>
      </c>
      <c r="CI2017" s="136">
        <v>0</v>
      </c>
      <c r="CJ2017" s="205"/>
      <c r="CK2017" s="255"/>
      <c r="CL2017" s="89" t="s">
        <v>6957</v>
      </c>
    </row>
    <row r="2018" spans="1:90" ht="14.5" customHeight="1">
      <c r="A2018" s="74" t="s">
        <v>6958</v>
      </c>
      <c r="B2018" s="129" t="s">
        <v>6190</v>
      </c>
      <c r="C2018" s="130" t="str">
        <f t="shared" si="1013"/>
        <v>F.130.01.108</v>
      </c>
      <c r="D2018" s="131" t="s">
        <v>799</v>
      </c>
      <c r="E2018" s="129" t="s">
        <v>957</v>
      </c>
      <c r="F2018" s="132" t="s">
        <v>6959</v>
      </c>
      <c r="G2018" s="132">
        <v>2.6438619605099998E-2</v>
      </c>
      <c r="H2018" s="348">
        <f t="shared" si="1014"/>
        <v>2.6438619605099998E-2</v>
      </c>
      <c r="I2018" s="74"/>
      <c r="J2018" s="132">
        <v>1.3349609096000002E-3</v>
      </c>
      <c r="K2018" s="132">
        <v>2.3030134599999999E-3</v>
      </c>
      <c r="L2018" s="300">
        <v>1.0664454235499998E-2</v>
      </c>
      <c r="M2018" s="132">
        <v>1.2136190999999999E-2</v>
      </c>
      <c r="N2018" s="132">
        <v>7.5085723999999997E-4</v>
      </c>
      <c r="O2018" s="132">
        <v>1.3670683E-3</v>
      </c>
      <c r="P2018" s="132">
        <v>9.8048037999999994E-4</v>
      </c>
      <c r="Q2018" s="132">
        <v>1.3106369000000001E-4</v>
      </c>
      <c r="R2018" s="304">
        <v>8.3866496000000007E-6</v>
      </c>
      <c r="S2018" s="132">
        <v>2.1503019000000001E-4</v>
      </c>
      <c r="T2018" s="132">
        <v>1.8508791999999999E-4</v>
      </c>
      <c r="U2018" s="132">
        <v>1.3237040000000001E-4</v>
      </c>
      <c r="V2018" s="132">
        <v>1.0413248E-2</v>
      </c>
      <c r="W2018" s="304">
        <v>7.7696708E-5</v>
      </c>
      <c r="X2018" s="304">
        <v>3.7965764999999999E-5</v>
      </c>
      <c r="Y2018" s="304">
        <v>3.1733624999999999E-6</v>
      </c>
      <c r="Z2018" s="132">
        <v>0</v>
      </c>
      <c r="AA2018" s="74"/>
      <c r="AB2018" s="301">
        <v>9.1249556390977427E-2</v>
      </c>
      <c r="AC2018" s="338">
        <f t="shared" si="1015"/>
        <v>9.1249556390977427E-2</v>
      </c>
      <c r="AD2018" s="74"/>
      <c r="AE2018" s="136">
        <v>1.4036455999999999</v>
      </c>
      <c r="AF2018" s="136">
        <v>1.3889739000000001</v>
      </c>
      <c r="AG2018" s="136">
        <v>1.0533387999999999E-2</v>
      </c>
      <c r="AH2018" s="136">
        <v>0</v>
      </c>
      <c r="AI2018" s="136">
        <v>1.0402899999999999E-3</v>
      </c>
      <c r="AJ2018" s="136">
        <v>1.1308949E-3</v>
      </c>
      <c r="AK2018" s="136">
        <v>1.9671166999999999E-3</v>
      </c>
      <c r="AL2018" s="74"/>
      <c r="AM2018" s="133">
        <v>2.0854043E-3</v>
      </c>
      <c r="AN2018" s="340">
        <f t="shared" si="1016"/>
        <v>2.0854043E-3</v>
      </c>
      <c r="AP2018" s="133">
        <v>1.8972552000000001E-3</v>
      </c>
      <c r="AQ2018" s="133">
        <v>1.0081751E-4</v>
      </c>
      <c r="AR2018" s="145">
        <v>8.7331588000000003E-5</v>
      </c>
      <c r="AS2018" s="134">
        <v>1.1374431888641E-7</v>
      </c>
      <c r="AT2018" s="135">
        <v>3.72845826827659E-10</v>
      </c>
      <c r="AU2018" s="135">
        <v>1.2231315185000001E-2</v>
      </c>
      <c r="AV2018" s="302">
        <v>8.5392873000000005E-8</v>
      </c>
      <c r="AW2018" s="302">
        <v>2.5767448E-10</v>
      </c>
      <c r="AX2018" s="302">
        <v>7.0389414999999997E-15</v>
      </c>
      <c r="AY2018" s="302">
        <v>9.3903857000000007E-12</v>
      </c>
      <c r="AZ2018" s="302">
        <v>2.4577271E-13</v>
      </c>
      <c r="BA2018" s="302">
        <v>1.4579393E-10</v>
      </c>
      <c r="BB2018" s="302">
        <v>2.5893145999999999E-8</v>
      </c>
      <c r="BC2018" s="302">
        <v>2.1052735E-11</v>
      </c>
      <c r="BD2018" s="302">
        <v>3.0718225000000001E-11</v>
      </c>
      <c r="BE2018" s="302">
        <v>6.2412636000000001E-14</v>
      </c>
      <c r="BF2018" s="302">
        <v>2.0103239E-15</v>
      </c>
      <c r="BG2018" s="302">
        <v>7.5130747000000002E-14</v>
      </c>
      <c r="BH2018" s="302">
        <v>3.4554051E-15</v>
      </c>
      <c r="BI2018" s="302">
        <v>6.4214947000000001E-15</v>
      </c>
      <c r="BJ2018" s="302">
        <v>3.6655571000000002E-11</v>
      </c>
      <c r="BK2018" s="302">
        <v>2.2046884000000001E-9</v>
      </c>
      <c r="BL2018" s="302">
        <v>6.2869756999999994E-11</v>
      </c>
      <c r="BM2018" s="302">
        <v>1.8399185000000001E-5</v>
      </c>
      <c r="BN2018" s="303">
        <v>1.2212916000000001E-2</v>
      </c>
      <c r="BO2018" s="302">
        <v>6.1525826999999995E-11</v>
      </c>
      <c r="BP2018" s="302">
        <v>3.7414354E-13</v>
      </c>
      <c r="BQ2018" s="302">
        <v>1.6739458999999999E-17</v>
      </c>
      <c r="BR2018" s="74"/>
      <c r="BS2018" s="144">
        <v>5.4081253999999998E-6</v>
      </c>
      <c r="BT2018" s="144">
        <v>2.6188962000000002E-7</v>
      </c>
      <c r="BU2018" s="144">
        <v>2.5442797999999999E-6</v>
      </c>
      <c r="BV2018" s="144">
        <v>2.1694133999999999E-8</v>
      </c>
      <c r="BW2018" s="144">
        <v>2.047294E-7</v>
      </c>
      <c r="BX2018" s="144">
        <v>9.8516737999999997E-8</v>
      </c>
      <c r="BY2018" s="144">
        <v>1.2141587000000001E-9</v>
      </c>
      <c r="BZ2018" s="144">
        <v>1.5913824E-7</v>
      </c>
      <c r="CA2018" s="144">
        <v>1.1254293E-8</v>
      </c>
      <c r="CB2018" s="144">
        <v>1.4228673000000001E-7</v>
      </c>
      <c r="CC2018" s="144">
        <v>1.80391E-9</v>
      </c>
      <c r="CD2018" s="144">
        <v>4.0988208000000003E-8</v>
      </c>
      <c r="CE2018" s="144">
        <v>3.3710176999999998E-11</v>
      </c>
      <c r="CF2018" s="144">
        <v>2.2211897E-7</v>
      </c>
      <c r="CG2018" s="144">
        <v>1.6727594999999999E-6</v>
      </c>
      <c r="CH2018" s="144">
        <v>1.6585523000000001E-8</v>
      </c>
      <c r="CI2018" s="144">
        <v>8.8324807000000003E-9</v>
      </c>
      <c r="CJ2018" s="205"/>
      <c r="CK2018" s="255"/>
      <c r="CL2018" s="89" t="s">
        <v>6960</v>
      </c>
    </row>
    <row r="2019" spans="1:90" ht="14.5" customHeight="1">
      <c r="A2019" s="74" t="s">
        <v>6961</v>
      </c>
      <c r="B2019" s="129" t="s">
        <v>6190</v>
      </c>
      <c r="C2019" s="130" t="str">
        <f t="shared" si="1013"/>
        <v>F.130.01.109</v>
      </c>
      <c r="D2019" s="131" t="s">
        <v>799</v>
      </c>
      <c r="E2019" s="129" t="s">
        <v>957</v>
      </c>
      <c r="F2019" s="132" t="s">
        <v>6962</v>
      </c>
      <c r="G2019" s="132">
        <v>2.3581054022E-3</v>
      </c>
      <c r="H2019" s="348">
        <f t="shared" si="1014"/>
        <v>2.3581054022E-3</v>
      </c>
      <c r="I2019" s="74"/>
      <c r="J2019" s="132">
        <v>6.7639213199999993E-5</v>
      </c>
      <c r="K2019" s="132">
        <v>1.6868552800000002E-4</v>
      </c>
      <c r="L2019" s="300">
        <v>3.5355816100000003E-4</v>
      </c>
      <c r="M2019" s="132">
        <v>1.7682225E-3</v>
      </c>
      <c r="N2019" s="304">
        <v>9.9226243000000007E-5</v>
      </c>
      <c r="O2019" s="304">
        <v>6.9459285E-5</v>
      </c>
      <c r="P2019" s="304">
        <v>5.8355364999999998E-5</v>
      </c>
      <c r="Q2019" s="304">
        <v>9.2838482000000003E-6</v>
      </c>
      <c r="R2019" s="132">
        <v>0</v>
      </c>
      <c r="S2019" s="132">
        <v>0</v>
      </c>
      <c r="T2019" s="132">
        <v>0</v>
      </c>
      <c r="U2019" s="304">
        <v>1.2378051E-5</v>
      </c>
      <c r="V2019" s="132">
        <v>0</v>
      </c>
      <c r="W2019" s="132">
        <v>3.4118011E-4</v>
      </c>
      <c r="X2019" s="132">
        <v>0</v>
      </c>
      <c r="Y2019" s="132">
        <v>0</v>
      </c>
      <c r="Z2019" s="132">
        <v>0</v>
      </c>
      <c r="AA2019" s="74"/>
      <c r="AB2019" s="301">
        <v>1.3294906015037593E-2</v>
      </c>
      <c r="AC2019" s="338">
        <f t="shared" si="1015"/>
        <v>1.3294906015037593E-2</v>
      </c>
      <c r="AD2019" s="74"/>
      <c r="AE2019" s="136">
        <v>0.22754927999999999</v>
      </c>
      <c r="AF2019" s="136">
        <v>0.14945683000000001</v>
      </c>
      <c r="AG2019" s="136">
        <v>4.6249541999999998E-2</v>
      </c>
      <c r="AH2019" s="136">
        <v>0</v>
      </c>
      <c r="AI2019" s="136">
        <v>3.9703717999999997E-3</v>
      </c>
      <c r="AJ2019" s="136">
        <v>1.7396676999999999E-2</v>
      </c>
      <c r="AK2019" s="136">
        <v>1.0475857999999999E-2</v>
      </c>
      <c r="AL2019" s="74"/>
      <c r="AM2019" s="133">
        <v>2.6436489000000003E-4</v>
      </c>
      <c r="AN2019" s="340">
        <f t="shared" si="1016"/>
        <v>2.6436489000000003E-4</v>
      </c>
      <c r="AP2019" s="133">
        <v>2.4943026000000002E-4</v>
      </c>
      <c r="AQ2019" s="145">
        <v>1.1163035E-5</v>
      </c>
      <c r="AR2019" s="145">
        <v>3.7715981999999998E-6</v>
      </c>
      <c r="AS2019" s="134">
        <v>1.4953852923200001E-8</v>
      </c>
      <c r="AT2019" s="135">
        <v>4.1283412060299997E-11</v>
      </c>
      <c r="AU2019" s="135">
        <v>5.2823504223000004E-4</v>
      </c>
      <c r="AV2019" s="302">
        <v>1.2337672999999999E-8</v>
      </c>
      <c r="AW2019" s="302">
        <v>3.7225736999999998E-11</v>
      </c>
      <c r="AX2019" s="302">
        <v>1.0170602999999999E-15</v>
      </c>
      <c r="AY2019" s="303">
        <v>0</v>
      </c>
      <c r="AZ2019" s="303">
        <v>0</v>
      </c>
      <c r="BA2019" s="302">
        <v>8.6770231999999999E-12</v>
      </c>
      <c r="BB2019" s="302">
        <v>2.6075029E-9</v>
      </c>
      <c r="BC2019" s="302">
        <v>1.2300396E-12</v>
      </c>
      <c r="BD2019" s="302">
        <v>2.8266183999999998E-12</v>
      </c>
      <c r="BE2019" s="303">
        <v>0</v>
      </c>
      <c r="BF2019" s="303">
        <v>0</v>
      </c>
      <c r="BG2019" s="303">
        <v>0</v>
      </c>
      <c r="BH2019" s="303">
        <v>0</v>
      </c>
      <c r="BI2019" s="303">
        <v>0</v>
      </c>
      <c r="BJ2019" s="303">
        <v>0</v>
      </c>
      <c r="BK2019" s="303">
        <v>0</v>
      </c>
      <c r="BL2019" s="303">
        <v>0</v>
      </c>
      <c r="BM2019" s="302">
        <v>2.4983223E-7</v>
      </c>
      <c r="BN2019" s="303">
        <v>5.2798521000000005E-4</v>
      </c>
      <c r="BO2019" s="303">
        <v>0</v>
      </c>
      <c r="BP2019" s="303">
        <v>0</v>
      </c>
      <c r="BQ2019" s="303">
        <v>0</v>
      </c>
      <c r="BR2019" s="74"/>
      <c r="BS2019" s="144">
        <v>6.8547907999999997E-7</v>
      </c>
      <c r="BT2019" s="144">
        <v>2.2344273999999999E-8</v>
      </c>
      <c r="BU2019" s="144">
        <v>3.7069726000000002E-7</v>
      </c>
      <c r="BV2019" s="136">
        <v>0</v>
      </c>
      <c r="BW2019" s="144">
        <v>2.2526641999999999E-8</v>
      </c>
      <c r="BX2019" s="144">
        <v>5.6173434000000002E-9</v>
      </c>
      <c r="BY2019" s="136">
        <v>0</v>
      </c>
      <c r="BZ2019" s="144">
        <v>8.5259184000000002E-9</v>
      </c>
      <c r="CA2019" s="136">
        <v>0</v>
      </c>
      <c r="CB2019" s="136">
        <v>0</v>
      </c>
      <c r="CC2019" s="136">
        <v>0</v>
      </c>
      <c r="CD2019" s="136">
        <v>0</v>
      </c>
      <c r="CE2019" s="136">
        <v>0</v>
      </c>
      <c r="CF2019" s="144">
        <v>1.209435E-8</v>
      </c>
      <c r="CG2019" s="144">
        <v>2.3770342999999999E-7</v>
      </c>
      <c r="CH2019" s="144">
        <v>5.9698709000000001E-9</v>
      </c>
      <c r="CI2019" s="136">
        <v>0</v>
      </c>
      <c r="CJ2019" s="205"/>
      <c r="CK2019" s="255"/>
      <c r="CL2019" s="89" t="s">
        <v>6963</v>
      </c>
    </row>
    <row r="2020" spans="1:90" ht="14.5" customHeight="1">
      <c r="A2020" s="74" t="s">
        <v>6964</v>
      </c>
      <c r="B2020" s="129" t="s">
        <v>6190</v>
      </c>
      <c r="C2020" s="130" t="str">
        <f t="shared" si="1013"/>
        <v>F.130.01.110</v>
      </c>
      <c r="D2020" s="131" t="s">
        <v>799</v>
      </c>
      <c r="E2020" s="129" t="s">
        <v>957</v>
      </c>
      <c r="F2020" s="132" t="s">
        <v>6965</v>
      </c>
      <c r="G2020" s="132">
        <v>1.3219309817100001E-2</v>
      </c>
      <c r="H2020" s="348">
        <f t="shared" si="1014"/>
        <v>1.3219309817100001E-2</v>
      </c>
      <c r="I2020" s="74"/>
      <c r="J2020" s="132">
        <v>6.6748046180000007E-4</v>
      </c>
      <c r="K2020" s="132">
        <v>1.1515067389999999E-3</v>
      </c>
      <c r="L2020" s="300">
        <v>5.3322270163000006E-3</v>
      </c>
      <c r="M2020" s="132">
        <v>6.0680956000000001E-3</v>
      </c>
      <c r="N2020" s="132">
        <v>3.7542861999999999E-4</v>
      </c>
      <c r="O2020" s="132">
        <v>6.8353415999999998E-4</v>
      </c>
      <c r="P2020" s="132">
        <v>4.9024018999999997E-4</v>
      </c>
      <c r="Q2020" s="304">
        <v>6.5531846999999997E-5</v>
      </c>
      <c r="R2020" s="304">
        <v>4.1933248000000003E-6</v>
      </c>
      <c r="S2020" s="132">
        <v>1.075151E-4</v>
      </c>
      <c r="T2020" s="304">
        <v>9.2543959000000001E-5</v>
      </c>
      <c r="U2020" s="304">
        <v>6.6185198999999995E-5</v>
      </c>
      <c r="V2020" s="132">
        <v>5.2066239000000004E-3</v>
      </c>
      <c r="W2020" s="304">
        <v>3.8848354E-5</v>
      </c>
      <c r="X2020" s="304">
        <v>1.8982882000000002E-5</v>
      </c>
      <c r="Y2020" s="304">
        <v>1.5866812999999999E-6</v>
      </c>
      <c r="Z2020" s="132">
        <v>0</v>
      </c>
      <c r="AA2020" s="74"/>
      <c r="AB2020" s="301">
        <v>4.5624778947368418E-2</v>
      </c>
      <c r="AC2020" s="338">
        <f t="shared" si="1015"/>
        <v>4.5624778947368418E-2</v>
      </c>
      <c r="AD2020" s="74"/>
      <c r="AE2020" s="136">
        <v>0.70182279000000003</v>
      </c>
      <c r="AF2020" s="136">
        <v>0.69448694</v>
      </c>
      <c r="AG2020" s="136">
        <v>5.2666941999999998E-3</v>
      </c>
      <c r="AH2020" s="136">
        <v>0</v>
      </c>
      <c r="AI2020" s="136">
        <v>5.2014501999999999E-4</v>
      </c>
      <c r="AJ2020" s="136">
        <v>5.6544745E-4</v>
      </c>
      <c r="AK2020" s="136">
        <v>9.8355834999999995E-4</v>
      </c>
      <c r="AL2020" s="74"/>
      <c r="AM2020" s="133">
        <v>1.0427022E-3</v>
      </c>
      <c r="AN2020" s="340">
        <f t="shared" si="1016"/>
        <v>1.0427022E-3</v>
      </c>
      <c r="AP2020" s="133">
        <v>9.4862761999999997E-4</v>
      </c>
      <c r="AQ2020" s="145">
        <v>5.0408755999999997E-5</v>
      </c>
      <c r="AR2020" s="145">
        <v>4.3665794000000002E-5</v>
      </c>
      <c r="AS2020" s="134">
        <v>5.6872158942150001E-8</v>
      </c>
      <c r="AT2020" s="135">
        <v>1.8642291191432972E-10</v>
      </c>
      <c r="AU2020" s="135">
        <v>6.1156574924000002E-3</v>
      </c>
      <c r="AV2020" s="302">
        <v>4.2696436000000001E-8</v>
      </c>
      <c r="AW2020" s="302">
        <v>1.2883724E-10</v>
      </c>
      <c r="AX2020" s="302">
        <v>3.5194707999999998E-15</v>
      </c>
      <c r="AY2020" s="302">
        <v>4.6951928000000003E-12</v>
      </c>
      <c r="AZ2020" s="302">
        <v>1.2288635000000001E-13</v>
      </c>
      <c r="BA2020" s="302">
        <v>7.2896963E-11</v>
      </c>
      <c r="BB2020" s="302">
        <v>1.2946573E-8</v>
      </c>
      <c r="BC2020" s="302">
        <v>1.0526367E-11</v>
      </c>
      <c r="BD2020" s="302">
        <v>1.5359112E-11</v>
      </c>
      <c r="BE2020" s="302">
        <v>3.1206318000000001E-14</v>
      </c>
      <c r="BF2020" s="302">
        <v>1.0051619E-15</v>
      </c>
      <c r="BG2020" s="302">
        <v>3.7565373999999998E-14</v>
      </c>
      <c r="BH2020" s="302">
        <v>1.7277025E-15</v>
      </c>
      <c r="BI2020" s="302">
        <v>3.2107474E-15</v>
      </c>
      <c r="BJ2020" s="302">
        <v>1.8327786000000001E-11</v>
      </c>
      <c r="BK2020" s="302">
        <v>1.1023442E-9</v>
      </c>
      <c r="BL2020" s="302">
        <v>3.1434878E-11</v>
      </c>
      <c r="BM2020" s="302">
        <v>9.1995924000000004E-6</v>
      </c>
      <c r="BN2020" s="303">
        <v>6.1064578999999999E-3</v>
      </c>
      <c r="BO2020" s="302">
        <v>3.0762914000000001E-11</v>
      </c>
      <c r="BP2020" s="302">
        <v>1.8707177E-13</v>
      </c>
      <c r="BQ2020" s="302">
        <v>8.3697297000000005E-18</v>
      </c>
      <c r="BR2020" s="74"/>
      <c r="BS2020" s="144">
        <v>2.7040626999999999E-6</v>
      </c>
      <c r="BT2020" s="144">
        <v>1.3094481000000001E-7</v>
      </c>
      <c r="BU2020" s="144">
        <v>1.2721399E-6</v>
      </c>
      <c r="BV2020" s="144">
        <v>1.0847066999999999E-8</v>
      </c>
      <c r="BW2020" s="144">
        <v>1.023647E-7</v>
      </c>
      <c r="BX2020" s="144">
        <v>4.9258368999999999E-8</v>
      </c>
      <c r="BY2020" s="144">
        <v>6.0707933000000005E-10</v>
      </c>
      <c r="BZ2020" s="144">
        <v>7.9569120000000001E-8</v>
      </c>
      <c r="CA2020" s="144">
        <v>5.6271466000000001E-9</v>
      </c>
      <c r="CB2020" s="144">
        <v>7.1143365000000004E-8</v>
      </c>
      <c r="CC2020" s="144">
        <v>9.0195502E-10</v>
      </c>
      <c r="CD2020" s="144">
        <v>2.0494104000000001E-8</v>
      </c>
      <c r="CE2020" s="144">
        <v>1.6855088999999999E-11</v>
      </c>
      <c r="CF2020" s="144">
        <v>1.1105949000000001E-7</v>
      </c>
      <c r="CG2020" s="144">
        <v>8.3637976000000001E-7</v>
      </c>
      <c r="CH2020" s="144">
        <v>8.2927614000000003E-9</v>
      </c>
      <c r="CI2020" s="144">
        <v>4.4162403000000001E-9</v>
      </c>
      <c r="CJ2020" s="205"/>
      <c r="CK2020" s="255"/>
      <c r="CL2020" s="89" t="s">
        <v>6966</v>
      </c>
    </row>
    <row r="2021" spans="1:90" ht="14.5" customHeight="1">
      <c r="A2021" s="74" t="s">
        <v>6967</v>
      </c>
      <c r="B2021" s="129" t="s">
        <v>6190</v>
      </c>
      <c r="C2021" s="130" t="str">
        <f t="shared" si="1013"/>
        <v>F.130.01.111</v>
      </c>
      <c r="D2021" s="131" t="s">
        <v>799</v>
      </c>
      <c r="E2021" s="129" t="s">
        <v>957</v>
      </c>
      <c r="F2021" s="132" t="s">
        <v>6968</v>
      </c>
      <c r="G2021" s="132">
        <v>1.3219309817100001E-2</v>
      </c>
      <c r="H2021" s="348">
        <f t="shared" si="1014"/>
        <v>1.3219309817100001E-2</v>
      </c>
      <c r="I2021" s="74"/>
      <c r="J2021" s="132">
        <v>6.6748046180000007E-4</v>
      </c>
      <c r="K2021" s="132">
        <v>1.1515067389999999E-3</v>
      </c>
      <c r="L2021" s="300">
        <v>5.3322270163000006E-3</v>
      </c>
      <c r="M2021" s="132">
        <v>6.0680956000000001E-3</v>
      </c>
      <c r="N2021" s="132">
        <v>3.7542861999999999E-4</v>
      </c>
      <c r="O2021" s="132">
        <v>6.8353415999999998E-4</v>
      </c>
      <c r="P2021" s="132">
        <v>4.9024018999999997E-4</v>
      </c>
      <c r="Q2021" s="304">
        <v>6.5531846999999997E-5</v>
      </c>
      <c r="R2021" s="304">
        <v>4.1933248000000003E-6</v>
      </c>
      <c r="S2021" s="132">
        <v>1.075151E-4</v>
      </c>
      <c r="T2021" s="304">
        <v>9.2543959000000001E-5</v>
      </c>
      <c r="U2021" s="304">
        <v>6.6185198999999995E-5</v>
      </c>
      <c r="V2021" s="132">
        <v>5.2066239000000004E-3</v>
      </c>
      <c r="W2021" s="304">
        <v>3.8848354E-5</v>
      </c>
      <c r="X2021" s="304">
        <v>1.8982882000000002E-5</v>
      </c>
      <c r="Y2021" s="304">
        <v>1.5866812999999999E-6</v>
      </c>
      <c r="Z2021" s="132">
        <v>0</v>
      </c>
      <c r="AA2021" s="74"/>
      <c r="AB2021" s="301">
        <v>4.5624778947368418E-2</v>
      </c>
      <c r="AC2021" s="338">
        <f t="shared" si="1015"/>
        <v>4.5624778947368418E-2</v>
      </c>
      <c r="AD2021" s="74"/>
      <c r="AE2021" s="136">
        <v>0.70182279000000003</v>
      </c>
      <c r="AF2021" s="136">
        <v>0.69448694</v>
      </c>
      <c r="AG2021" s="136">
        <v>5.2666941999999998E-3</v>
      </c>
      <c r="AH2021" s="136">
        <v>0</v>
      </c>
      <c r="AI2021" s="136">
        <v>5.2014501999999999E-4</v>
      </c>
      <c r="AJ2021" s="136">
        <v>5.6544745E-4</v>
      </c>
      <c r="AK2021" s="136">
        <v>9.8355834999999995E-4</v>
      </c>
      <c r="AL2021" s="74"/>
      <c r="AM2021" s="133">
        <v>1.0427022E-3</v>
      </c>
      <c r="AN2021" s="340">
        <f t="shared" si="1016"/>
        <v>1.0427022E-3</v>
      </c>
      <c r="AP2021" s="133">
        <v>9.4862761999999997E-4</v>
      </c>
      <c r="AQ2021" s="145">
        <v>5.0408755999999997E-5</v>
      </c>
      <c r="AR2021" s="145">
        <v>4.3665794000000002E-5</v>
      </c>
      <c r="AS2021" s="134">
        <v>5.6872158942150001E-8</v>
      </c>
      <c r="AT2021" s="135">
        <v>1.8642291191432972E-10</v>
      </c>
      <c r="AU2021" s="135">
        <v>6.1156574924000002E-3</v>
      </c>
      <c r="AV2021" s="302">
        <v>4.2696436000000001E-8</v>
      </c>
      <c r="AW2021" s="302">
        <v>1.2883724E-10</v>
      </c>
      <c r="AX2021" s="302">
        <v>3.5194707999999998E-15</v>
      </c>
      <c r="AY2021" s="302">
        <v>4.6951928000000003E-12</v>
      </c>
      <c r="AZ2021" s="302">
        <v>1.2288635000000001E-13</v>
      </c>
      <c r="BA2021" s="302">
        <v>7.2896963E-11</v>
      </c>
      <c r="BB2021" s="302">
        <v>1.2946573E-8</v>
      </c>
      <c r="BC2021" s="302">
        <v>1.0526367E-11</v>
      </c>
      <c r="BD2021" s="302">
        <v>1.5359112E-11</v>
      </c>
      <c r="BE2021" s="302">
        <v>3.1206318000000001E-14</v>
      </c>
      <c r="BF2021" s="302">
        <v>1.0051619E-15</v>
      </c>
      <c r="BG2021" s="302">
        <v>3.7565373999999998E-14</v>
      </c>
      <c r="BH2021" s="302">
        <v>1.7277025E-15</v>
      </c>
      <c r="BI2021" s="302">
        <v>3.2107474E-15</v>
      </c>
      <c r="BJ2021" s="302">
        <v>1.8327786000000001E-11</v>
      </c>
      <c r="BK2021" s="302">
        <v>1.1023442E-9</v>
      </c>
      <c r="BL2021" s="302">
        <v>3.1434878E-11</v>
      </c>
      <c r="BM2021" s="302">
        <v>9.1995924000000004E-6</v>
      </c>
      <c r="BN2021" s="303">
        <v>6.1064578999999999E-3</v>
      </c>
      <c r="BO2021" s="302">
        <v>3.0762914000000001E-11</v>
      </c>
      <c r="BP2021" s="302">
        <v>1.8707177E-13</v>
      </c>
      <c r="BQ2021" s="302">
        <v>8.3697297000000005E-18</v>
      </c>
      <c r="BR2021" s="74"/>
      <c r="BS2021" s="144">
        <v>2.7040626999999999E-6</v>
      </c>
      <c r="BT2021" s="144">
        <v>1.3094481000000001E-7</v>
      </c>
      <c r="BU2021" s="144">
        <v>1.2721399E-6</v>
      </c>
      <c r="BV2021" s="144">
        <v>1.0847066999999999E-8</v>
      </c>
      <c r="BW2021" s="144">
        <v>1.023647E-7</v>
      </c>
      <c r="BX2021" s="144">
        <v>4.9258368999999999E-8</v>
      </c>
      <c r="BY2021" s="144">
        <v>6.0707933000000005E-10</v>
      </c>
      <c r="BZ2021" s="144">
        <v>7.9569120000000001E-8</v>
      </c>
      <c r="CA2021" s="144">
        <v>5.6271466000000001E-9</v>
      </c>
      <c r="CB2021" s="144">
        <v>7.1143365000000004E-8</v>
      </c>
      <c r="CC2021" s="144">
        <v>9.0195502E-10</v>
      </c>
      <c r="CD2021" s="144">
        <v>2.0494104000000001E-8</v>
      </c>
      <c r="CE2021" s="144">
        <v>1.6855088999999999E-11</v>
      </c>
      <c r="CF2021" s="144">
        <v>1.1105949000000001E-7</v>
      </c>
      <c r="CG2021" s="144">
        <v>8.3637976000000001E-7</v>
      </c>
      <c r="CH2021" s="144">
        <v>8.2927614000000003E-9</v>
      </c>
      <c r="CI2021" s="144">
        <v>4.4162403000000001E-9</v>
      </c>
      <c r="CJ2021" s="205"/>
      <c r="CK2021" s="255"/>
      <c r="CL2021" s="89" t="s">
        <v>6966</v>
      </c>
    </row>
    <row r="2022" spans="1:90" ht="14.5" customHeight="1">
      <c r="A2022" s="74" t="s">
        <v>6969</v>
      </c>
      <c r="B2022" s="129" t="s">
        <v>6190</v>
      </c>
      <c r="C2022" s="130" t="str">
        <f t="shared" si="1013"/>
        <v>F.130.01.112</v>
      </c>
      <c r="D2022" s="131" t="s">
        <v>799</v>
      </c>
      <c r="E2022" s="129" t="s">
        <v>957</v>
      </c>
      <c r="F2022" s="132" t="s">
        <v>6970</v>
      </c>
      <c r="G2022" s="132">
        <v>8.8128732434000004E-3</v>
      </c>
      <c r="H2022" s="348">
        <f t="shared" si="1014"/>
        <v>8.8128732434000004E-3</v>
      </c>
      <c r="I2022" s="74"/>
      <c r="J2022" s="132">
        <v>4.4498696889999997E-4</v>
      </c>
      <c r="K2022" s="132">
        <v>7.6767116299999993E-4</v>
      </c>
      <c r="L2022" s="300">
        <v>3.5548180115000006E-3</v>
      </c>
      <c r="M2022" s="132">
        <v>4.0453970999999997E-3</v>
      </c>
      <c r="N2022" s="132">
        <v>2.5028574999999998E-4</v>
      </c>
      <c r="O2022" s="132">
        <v>4.5568943999999998E-4</v>
      </c>
      <c r="P2022" s="132">
        <v>3.2682678999999999E-4</v>
      </c>
      <c r="Q2022" s="304">
        <v>4.3687898E-5</v>
      </c>
      <c r="R2022" s="304">
        <v>2.7955498999999999E-6</v>
      </c>
      <c r="S2022" s="304">
        <v>7.1676731000000003E-5</v>
      </c>
      <c r="T2022" s="304">
        <v>6.1695973E-5</v>
      </c>
      <c r="U2022" s="304">
        <v>4.4123465999999999E-5</v>
      </c>
      <c r="V2022" s="132">
        <v>3.4710826000000001E-3</v>
      </c>
      <c r="W2022" s="304">
        <v>2.5898902999999999E-5</v>
      </c>
      <c r="X2022" s="304">
        <v>1.2655254999999999E-5</v>
      </c>
      <c r="Y2022" s="304">
        <v>1.0577875E-6</v>
      </c>
      <c r="Z2022" s="132">
        <v>0</v>
      </c>
      <c r="AA2022" s="74"/>
      <c r="AB2022" s="301">
        <v>3.0416519548872176E-2</v>
      </c>
      <c r="AC2022" s="338">
        <f t="shared" si="1015"/>
        <v>3.0416519548872176E-2</v>
      </c>
      <c r="AD2022" s="74"/>
      <c r="AE2022" s="136">
        <v>0.46788185999999998</v>
      </c>
      <c r="AF2022" s="136">
        <v>0.46299129999999999</v>
      </c>
      <c r="AG2022" s="136">
        <v>3.5111295000000002E-3</v>
      </c>
      <c r="AH2022" s="136">
        <v>0</v>
      </c>
      <c r="AI2022" s="136">
        <v>3.4676333999999998E-4</v>
      </c>
      <c r="AJ2022" s="136">
        <v>3.7696495999999999E-4</v>
      </c>
      <c r="AK2022" s="136">
        <v>6.5570555999999996E-4</v>
      </c>
      <c r="AL2022" s="74"/>
      <c r="AM2022" s="133">
        <v>6.9513477999999995E-4</v>
      </c>
      <c r="AN2022" s="340">
        <f t="shared" si="1016"/>
        <v>6.9513477999999995E-4</v>
      </c>
      <c r="AP2022" s="133">
        <v>6.3241841000000003E-4</v>
      </c>
      <c r="AQ2022" s="145">
        <v>3.3605836999999997E-5</v>
      </c>
      <c r="AR2022" s="145">
        <v>2.9110529000000001E-5</v>
      </c>
      <c r="AS2022" s="134">
        <v>3.7914772880836E-8</v>
      </c>
      <c r="AT2022" s="135">
        <v>1.2428194280546979E-10</v>
      </c>
      <c r="AU2022" s="135">
        <v>4.0771049615999999E-3</v>
      </c>
      <c r="AV2022" s="302">
        <v>2.8464290999999999E-8</v>
      </c>
      <c r="AW2022" s="302">
        <v>8.5891493999999997E-11</v>
      </c>
      <c r="AX2022" s="302">
        <v>2.3463138000000002E-15</v>
      </c>
      <c r="AY2022" s="302">
        <v>3.1301286000000001E-12</v>
      </c>
      <c r="AZ2022" s="302">
        <v>8.1924236000000001E-14</v>
      </c>
      <c r="BA2022" s="302">
        <v>4.8597975E-11</v>
      </c>
      <c r="BB2022" s="302">
        <v>8.6310486000000003E-9</v>
      </c>
      <c r="BC2022" s="302">
        <v>7.0175781999999998E-12</v>
      </c>
      <c r="BD2022" s="302">
        <v>1.0239408000000001E-11</v>
      </c>
      <c r="BE2022" s="302">
        <v>2.0804211999999999E-14</v>
      </c>
      <c r="BF2022" s="302">
        <v>6.7010795000000003E-16</v>
      </c>
      <c r="BG2022" s="302">
        <v>2.5043581999999999E-14</v>
      </c>
      <c r="BH2022" s="302">
        <v>1.1518017E-15</v>
      </c>
      <c r="BI2022" s="302">
        <v>2.1404981999999999E-15</v>
      </c>
      <c r="BJ2022" s="302">
        <v>1.2218524E-11</v>
      </c>
      <c r="BK2022" s="302">
        <v>7.3489612E-10</v>
      </c>
      <c r="BL2022" s="302">
        <v>2.0956586000000001E-11</v>
      </c>
      <c r="BM2022" s="302">
        <v>6.1330616000000002E-6</v>
      </c>
      <c r="BN2022" s="303">
        <v>4.0709719000000004E-3</v>
      </c>
      <c r="BO2022" s="302">
        <v>2.0508609E-11</v>
      </c>
      <c r="BP2022" s="302">
        <v>1.2471450999999999E-13</v>
      </c>
      <c r="BQ2022" s="302">
        <v>5.5798198000000003E-18</v>
      </c>
      <c r="BR2022" s="74"/>
      <c r="BS2022" s="144">
        <v>1.8027085E-6</v>
      </c>
      <c r="BT2022" s="144">
        <v>8.7296541999999997E-8</v>
      </c>
      <c r="BU2022" s="144">
        <v>8.4809325999999999E-7</v>
      </c>
      <c r="BV2022" s="144">
        <v>7.2313779000000001E-9</v>
      </c>
      <c r="BW2022" s="144">
        <v>6.8243132E-8</v>
      </c>
      <c r="BX2022" s="144">
        <v>3.2838913000000002E-8</v>
      </c>
      <c r="BY2022" s="144">
        <v>4.0471954999999999E-10</v>
      </c>
      <c r="BZ2022" s="144">
        <v>5.3046080000000003E-8</v>
      </c>
      <c r="CA2022" s="144">
        <v>3.7514311000000001E-9</v>
      </c>
      <c r="CB2022" s="144">
        <v>4.7428909999999999E-8</v>
      </c>
      <c r="CC2022" s="144">
        <v>6.0130335000000002E-10</v>
      </c>
      <c r="CD2022" s="144">
        <v>1.3662736E-8</v>
      </c>
      <c r="CE2022" s="144">
        <v>1.1236726E-11</v>
      </c>
      <c r="CF2022" s="144">
        <v>7.4039657000000006E-8</v>
      </c>
      <c r="CG2022" s="144">
        <v>5.5758651000000005E-7</v>
      </c>
      <c r="CH2022" s="144">
        <v>5.5285075999999996E-9</v>
      </c>
      <c r="CI2022" s="144">
        <v>2.9441602E-9</v>
      </c>
      <c r="CJ2022" s="205"/>
      <c r="CK2022" s="255"/>
      <c r="CL2022" s="89" t="s">
        <v>6971</v>
      </c>
    </row>
    <row r="2023" spans="1:90" ht="14.5" customHeight="1">
      <c r="A2023" s="74" t="s">
        <v>6972</v>
      </c>
      <c r="B2023" s="129" t="s">
        <v>6190</v>
      </c>
      <c r="C2023" s="130" t="str">
        <f t="shared" si="1013"/>
        <v>F.130.01.113</v>
      </c>
      <c r="D2023" s="131" t="s">
        <v>799</v>
      </c>
      <c r="E2023" s="129" t="s">
        <v>957</v>
      </c>
      <c r="F2023" s="132" t="s">
        <v>6973</v>
      </c>
      <c r="G2023" s="132">
        <v>2.6438619605099998E-2</v>
      </c>
      <c r="H2023" s="348">
        <f t="shared" si="1014"/>
        <v>2.6438619605099998E-2</v>
      </c>
      <c r="I2023" s="74"/>
      <c r="J2023" s="132">
        <v>1.3349609096000002E-3</v>
      </c>
      <c r="K2023" s="132">
        <v>2.3030134599999999E-3</v>
      </c>
      <c r="L2023" s="300">
        <v>1.0664454235499998E-2</v>
      </c>
      <c r="M2023" s="132">
        <v>1.2136190999999999E-2</v>
      </c>
      <c r="N2023" s="132">
        <v>7.5085723999999997E-4</v>
      </c>
      <c r="O2023" s="132">
        <v>1.3670683E-3</v>
      </c>
      <c r="P2023" s="132">
        <v>9.8048037999999994E-4</v>
      </c>
      <c r="Q2023" s="132">
        <v>1.3106369000000001E-4</v>
      </c>
      <c r="R2023" s="304">
        <v>8.3866496000000007E-6</v>
      </c>
      <c r="S2023" s="132">
        <v>2.1503019000000001E-4</v>
      </c>
      <c r="T2023" s="132">
        <v>1.8508791999999999E-4</v>
      </c>
      <c r="U2023" s="132">
        <v>1.3237040000000001E-4</v>
      </c>
      <c r="V2023" s="132">
        <v>1.0413248E-2</v>
      </c>
      <c r="W2023" s="304">
        <v>7.7696708E-5</v>
      </c>
      <c r="X2023" s="304">
        <v>3.7965764999999999E-5</v>
      </c>
      <c r="Y2023" s="304">
        <v>3.1733624999999999E-6</v>
      </c>
      <c r="Z2023" s="132">
        <v>0</v>
      </c>
      <c r="AA2023" s="74"/>
      <c r="AB2023" s="301">
        <v>9.1249556390977427E-2</v>
      </c>
      <c r="AC2023" s="338">
        <f t="shared" si="1015"/>
        <v>9.1249556390977427E-2</v>
      </c>
      <c r="AD2023" s="74"/>
      <c r="AE2023" s="136">
        <v>1.4036455999999999</v>
      </c>
      <c r="AF2023" s="136">
        <v>1.3889739000000001</v>
      </c>
      <c r="AG2023" s="136">
        <v>1.0533387999999999E-2</v>
      </c>
      <c r="AH2023" s="136">
        <v>0</v>
      </c>
      <c r="AI2023" s="136">
        <v>1.0402899999999999E-3</v>
      </c>
      <c r="AJ2023" s="136">
        <v>1.1308949E-3</v>
      </c>
      <c r="AK2023" s="136">
        <v>1.9671166999999999E-3</v>
      </c>
      <c r="AL2023" s="74"/>
      <c r="AM2023" s="133">
        <v>2.0854043E-3</v>
      </c>
      <c r="AN2023" s="340">
        <f t="shared" si="1016"/>
        <v>2.0854043E-3</v>
      </c>
      <c r="AP2023" s="133">
        <v>1.8972552000000001E-3</v>
      </c>
      <c r="AQ2023" s="133">
        <v>1.0081751E-4</v>
      </c>
      <c r="AR2023" s="145">
        <v>8.7331588000000003E-5</v>
      </c>
      <c r="AS2023" s="134">
        <v>1.1374431888641E-7</v>
      </c>
      <c r="AT2023" s="135">
        <v>3.72845826827659E-10</v>
      </c>
      <c r="AU2023" s="135">
        <v>1.2231315185000001E-2</v>
      </c>
      <c r="AV2023" s="302">
        <v>8.5392873000000005E-8</v>
      </c>
      <c r="AW2023" s="302">
        <v>2.5767448E-10</v>
      </c>
      <c r="AX2023" s="302">
        <v>7.0389414999999997E-15</v>
      </c>
      <c r="AY2023" s="302">
        <v>9.3903857000000007E-12</v>
      </c>
      <c r="AZ2023" s="302">
        <v>2.4577271E-13</v>
      </c>
      <c r="BA2023" s="302">
        <v>1.4579393E-10</v>
      </c>
      <c r="BB2023" s="302">
        <v>2.5893145999999999E-8</v>
      </c>
      <c r="BC2023" s="302">
        <v>2.1052735E-11</v>
      </c>
      <c r="BD2023" s="302">
        <v>3.0718225000000001E-11</v>
      </c>
      <c r="BE2023" s="302">
        <v>6.2412636000000001E-14</v>
      </c>
      <c r="BF2023" s="302">
        <v>2.0103239E-15</v>
      </c>
      <c r="BG2023" s="302">
        <v>7.5130747000000002E-14</v>
      </c>
      <c r="BH2023" s="302">
        <v>3.4554051E-15</v>
      </c>
      <c r="BI2023" s="302">
        <v>6.4214947000000001E-15</v>
      </c>
      <c r="BJ2023" s="302">
        <v>3.6655571000000002E-11</v>
      </c>
      <c r="BK2023" s="302">
        <v>2.2046884000000001E-9</v>
      </c>
      <c r="BL2023" s="302">
        <v>6.2869756999999994E-11</v>
      </c>
      <c r="BM2023" s="302">
        <v>1.8399185000000001E-5</v>
      </c>
      <c r="BN2023" s="303">
        <v>1.2212916000000001E-2</v>
      </c>
      <c r="BO2023" s="302">
        <v>6.1525826999999995E-11</v>
      </c>
      <c r="BP2023" s="302">
        <v>3.7414354E-13</v>
      </c>
      <c r="BQ2023" s="302">
        <v>1.6739458999999999E-17</v>
      </c>
      <c r="BR2023" s="74"/>
      <c r="BS2023" s="144">
        <v>5.4081253999999998E-6</v>
      </c>
      <c r="BT2023" s="144">
        <v>2.6188962000000002E-7</v>
      </c>
      <c r="BU2023" s="144">
        <v>2.5442797999999999E-6</v>
      </c>
      <c r="BV2023" s="144">
        <v>2.1694133999999999E-8</v>
      </c>
      <c r="BW2023" s="144">
        <v>2.047294E-7</v>
      </c>
      <c r="BX2023" s="144">
        <v>9.8516737999999997E-8</v>
      </c>
      <c r="BY2023" s="144">
        <v>1.2141587000000001E-9</v>
      </c>
      <c r="BZ2023" s="144">
        <v>1.5913824E-7</v>
      </c>
      <c r="CA2023" s="144">
        <v>1.1254293E-8</v>
      </c>
      <c r="CB2023" s="144">
        <v>1.4228673000000001E-7</v>
      </c>
      <c r="CC2023" s="144">
        <v>1.80391E-9</v>
      </c>
      <c r="CD2023" s="144">
        <v>4.0988208000000003E-8</v>
      </c>
      <c r="CE2023" s="144">
        <v>3.3710176999999998E-11</v>
      </c>
      <c r="CF2023" s="144">
        <v>2.2211897E-7</v>
      </c>
      <c r="CG2023" s="144">
        <v>1.6727594999999999E-6</v>
      </c>
      <c r="CH2023" s="144">
        <v>1.6585523000000001E-8</v>
      </c>
      <c r="CI2023" s="144">
        <v>8.8324807000000003E-9</v>
      </c>
      <c r="CJ2023" s="205"/>
      <c r="CK2023" s="255"/>
      <c r="CL2023" s="89" t="s">
        <v>6960</v>
      </c>
    </row>
    <row r="2024" spans="1:90" ht="14.5" customHeight="1">
      <c r="A2024" s="74" t="s">
        <v>6974</v>
      </c>
      <c r="B2024" s="129" t="s">
        <v>6190</v>
      </c>
      <c r="C2024" s="130" t="str">
        <f t="shared" si="1013"/>
        <v>F.130.01.114</v>
      </c>
      <c r="D2024" s="131" t="s">
        <v>799</v>
      </c>
      <c r="E2024" s="129" t="s">
        <v>957</v>
      </c>
      <c r="F2024" s="132" t="s">
        <v>6975</v>
      </c>
      <c r="G2024" s="132">
        <v>2.20321833565E-2</v>
      </c>
      <c r="H2024" s="348">
        <f t="shared" si="1014"/>
        <v>2.20321833565E-2</v>
      </c>
      <c r="I2024" s="74"/>
      <c r="J2024" s="132">
        <v>1.1124674446999999E-3</v>
      </c>
      <c r="K2024" s="132">
        <v>1.9191778899999999E-3</v>
      </c>
      <c r="L2024" s="300">
        <v>8.8870450218000007E-3</v>
      </c>
      <c r="M2024" s="132">
        <v>1.0113492999999999E-2</v>
      </c>
      <c r="N2024" s="132">
        <v>6.2571435999999995E-4</v>
      </c>
      <c r="O2024" s="132">
        <v>1.1392236E-3</v>
      </c>
      <c r="P2024" s="132">
        <v>8.1706699000000003E-4</v>
      </c>
      <c r="Q2024" s="132">
        <v>1.0921975E-4</v>
      </c>
      <c r="R2024" s="304">
        <v>6.9888747000000002E-6</v>
      </c>
      <c r="S2024" s="132">
        <v>1.7919183E-4</v>
      </c>
      <c r="T2024" s="132">
        <v>1.5423993E-4</v>
      </c>
      <c r="U2024" s="132">
        <v>1.1030865999999999E-4</v>
      </c>
      <c r="V2024" s="132">
        <v>8.6777065E-3</v>
      </c>
      <c r="W2024" s="304">
        <v>6.4747256000000002E-5</v>
      </c>
      <c r="X2024" s="304">
        <v>3.1638136999999999E-5</v>
      </c>
      <c r="Y2024" s="304">
        <v>2.6444688000000002E-6</v>
      </c>
      <c r="Z2024" s="132">
        <v>0</v>
      </c>
      <c r="AA2024" s="74"/>
      <c r="AB2024" s="301">
        <v>7.604130075187969E-2</v>
      </c>
      <c r="AC2024" s="338">
        <f t="shared" si="1015"/>
        <v>7.604130075187969E-2</v>
      </c>
      <c r="AD2024" s="74"/>
      <c r="AE2024" s="136">
        <v>1.1697046</v>
      </c>
      <c r="AF2024" s="136">
        <v>1.1574781999999999</v>
      </c>
      <c r="AG2024" s="136">
        <v>8.7778236999999995E-3</v>
      </c>
      <c r="AH2024" s="136">
        <v>0</v>
      </c>
      <c r="AI2024" s="136">
        <v>8.6690835999999997E-4</v>
      </c>
      <c r="AJ2024" s="136">
        <v>9.4241240999999999E-4</v>
      </c>
      <c r="AK2024" s="136">
        <v>1.6392639000000001E-3</v>
      </c>
      <c r="AL2024" s="74"/>
      <c r="AM2024" s="133">
        <v>1.7378369000000001E-3</v>
      </c>
      <c r="AN2024" s="340">
        <f t="shared" si="1016"/>
        <v>1.7378369000000001E-3</v>
      </c>
      <c r="AP2024" s="133">
        <v>1.581046E-3</v>
      </c>
      <c r="AQ2024" s="145">
        <v>8.4014593000000001E-5</v>
      </c>
      <c r="AR2024" s="145">
        <v>7.2776324000000002E-5</v>
      </c>
      <c r="AS2024" s="134">
        <v>9.4786931203990007E-8</v>
      </c>
      <c r="AT2024" s="135">
        <v>3.1070486052984895E-10</v>
      </c>
      <c r="AU2024" s="135">
        <v>1.0192762653999999E-2</v>
      </c>
      <c r="AV2024" s="302">
        <v>7.1160727E-8</v>
      </c>
      <c r="AW2024" s="302">
        <v>2.1472873999999999E-10</v>
      </c>
      <c r="AX2024" s="302">
        <v>5.8657846000000004E-15</v>
      </c>
      <c r="AY2024" s="302">
        <v>7.8253213999999992E-12</v>
      </c>
      <c r="AZ2024" s="302">
        <v>2.0481058999999999E-13</v>
      </c>
      <c r="BA2024" s="302">
        <v>1.2149493999999999E-10</v>
      </c>
      <c r="BB2024" s="302">
        <v>2.1577621000000001E-8</v>
      </c>
      <c r="BC2024" s="302">
        <v>1.7543945000000001E-11</v>
      </c>
      <c r="BD2024" s="302">
        <v>2.5598519999999999E-11</v>
      </c>
      <c r="BE2024" s="302">
        <v>5.2010530000000003E-14</v>
      </c>
      <c r="BF2024" s="302">
        <v>1.6752698999999999E-15</v>
      </c>
      <c r="BG2024" s="302">
        <v>6.2608955999999996E-14</v>
      </c>
      <c r="BH2024" s="302">
        <v>2.8795042E-15</v>
      </c>
      <c r="BI2024" s="302">
        <v>5.3512456000000003E-15</v>
      </c>
      <c r="BJ2024" s="302">
        <v>3.0546309000000002E-11</v>
      </c>
      <c r="BK2024" s="302">
        <v>1.8372403000000001E-9</v>
      </c>
      <c r="BL2024" s="302">
        <v>5.2391463999999998E-11</v>
      </c>
      <c r="BM2024" s="302">
        <v>1.5332654000000001E-5</v>
      </c>
      <c r="BN2024" s="303">
        <v>1.0177429999999999E-2</v>
      </c>
      <c r="BO2024" s="302">
        <v>5.1271523000000001E-11</v>
      </c>
      <c r="BP2024" s="302">
        <v>3.1178628999999998E-13</v>
      </c>
      <c r="BQ2024" s="302">
        <v>1.3949549E-17</v>
      </c>
      <c r="BR2024" s="74"/>
      <c r="BS2024" s="144">
        <v>4.5067712000000003E-6</v>
      </c>
      <c r="BT2024" s="144">
        <v>2.1824135E-7</v>
      </c>
      <c r="BU2024" s="144">
        <v>2.1202332000000002E-6</v>
      </c>
      <c r="BV2024" s="144">
        <v>1.8078445000000001E-8</v>
      </c>
      <c r="BW2024" s="144">
        <v>1.7060783000000001E-7</v>
      </c>
      <c r="BX2024" s="144">
        <v>8.2097282000000001E-8</v>
      </c>
      <c r="BY2024" s="144">
        <v>1.0117989E-9</v>
      </c>
      <c r="BZ2024" s="144">
        <v>1.3261520000000001E-7</v>
      </c>
      <c r="CA2024" s="144">
        <v>9.3785777000000002E-9</v>
      </c>
      <c r="CB2024" s="144">
        <v>1.1857227999999999E-7</v>
      </c>
      <c r="CC2024" s="144">
        <v>1.5032583999999999E-9</v>
      </c>
      <c r="CD2024" s="144">
        <v>3.4156840000000001E-8</v>
      </c>
      <c r="CE2024" s="144">
        <v>2.8091814E-11</v>
      </c>
      <c r="CF2024" s="144">
        <v>1.8509913999999999E-7</v>
      </c>
      <c r="CG2024" s="144">
        <v>1.3939663000000001E-6</v>
      </c>
      <c r="CH2024" s="144">
        <v>1.3821269E-8</v>
      </c>
      <c r="CI2024" s="144">
        <v>7.3604005999999997E-9</v>
      </c>
      <c r="CJ2024" s="205"/>
      <c r="CK2024" s="255"/>
      <c r="CL2024" s="89" t="s">
        <v>6976</v>
      </c>
    </row>
    <row r="2025" spans="1:90" ht="14.5" customHeight="1">
      <c r="A2025" s="74" t="s">
        <v>6977</v>
      </c>
      <c r="B2025" s="129" t="s">
        <v>6190</v>
      </c>
      <c r="C2025" s="130" t="str">
        <f t="shared" si="1013"/>
        <v>F.130.01.115</v>
      </c>
      <c r="D2025" s="131" t="s">
        <v>799</v>
      </c>
      <c r="E2025" s="129" t="s">
        <v>957</v>
      </c>
      <c r="F2025" s="132" t="s">
        <v>6978</v>
      </c>
      <c r="G2025" s="132">
        <v>2.6438619605099998E-2</v>
      </c>
      <c r="H2025" s="348">
        <f t="shared" si="1014"/>
        <v>2.6438619605099998E-2</v>
      </c>
      <c r="I2025" s="74"/>
      <c r="J2025" s="132">
        <v>1.3349609096000002E-3</v>
      </c>
      <c r="K2025" s="132">
        <v>2.3030134599999999E-3</v>
      </c>
      <c r="L2025" s="300">
        <v>1.0664454235499998E-2</v>
      </c>
      <c r="M2025" s="132">
        <v>1.2136190999999999E-2</v>
      </c>
      <c r="N2025" s="132">
        <v>7.5085723999999997E-4</v>
      </c>
      <c r="O2025" s="132">
        <v>1.3670683E-3</v>
      </c>
      <c r="P2025" s="132">
        <v>9.8048037999999994E-4</v>
      </c>
      <c r="Q2025" s="132">
        <v>1.3106369000000001E-4</v>
      </c>
      <c r="R2025" s="304">
        <v>8.3866496000000007E-6</v>
      </c>
      <c r="S2025" s="132">
        <v>2.1503019000000001E-4</v>
      </c>
      <c r="T2025" s="132">
        <v>1.8508791999999999E-4</v>
      </c>
      <c r="U2025" s="132">
        <v>1.3237040000000001E-4</v>
      </c>
      <c r="V2025" s="132">
        <v>1.0413248E-2</v>
      </c>
      <c r="W2025" s="304">
        <v>7.7696708E-5</v>
      </c>
      <c r="X2025" s="304">
        <v>3.7965764999999999E-5</v>
      </c>
      <c r="Y2025" s="304">
        <v>3.1733624999999999E-6</v>
      </c>
      <c r="Z2025" s="132">
        <v>0</v>
      </c>
      <c r="AA2025" s="74"/>
      <c r="AB2025" s="301">
        <v>9.1249556390977427E-2</v>
      </c>
      <c r="AC2025" s="338">
        <f t="shared" si="1015"/>
        <v>9.1249556390977427E-2</v>
      </c>
      <c r="AD2025" s="74"/>
      <c r="AE2025" s="136">
        <v>1.4036455999999999</v>
      </c>
      <c r="AF2025" s="136">
        <v>1.3889739000000001</v>
      </c>
      <c r="AG2025" s="136">
        <v>1.0533387999999999E-2</v>
      </c>
      <c r="AH2025" s="136">
        <v>0</v>
      </c>
      <c r="AI2025" s="136">
        <v>1.0402899999999999E-3</v>
      </c>
      <c r="AJ2025" s="136">
        <v>1.1308949E-3</v>
      </c>
      <c r="AK2025" s="136">
        <v>1.9671166999999999E-3</v>
      </c>
      <c r="AL2025" s="74"/>
      <c r="AM2025" s="133">
        <v>2.0854043E-3</v>
      </c>
      <c r="AN2025" s="340">
        <f t="shared" si="1016"/>
        <v>2.0854043E-3</v>
      </c>
      <c r="AP2025" s="133">
        <v>1.8972552000000001E-3</v>
      </c>
      <c r="AQ2025" s="133">
        <v>1.0081751E-4</v>
      </c>
      <c r="AR2025" s="145">
        <v>8.7331588000000003E-5</v>
      </c>
      <c r="AS2025" s="134">
        <v>1.1374431888641E-7</v>
      </c>
      <c r="AT2025" s="135">
        <v>3.72845826827659E-10</v>
      </c>
      <c r="AU2025" s="135">
        <v>1.2231315185000001E-2</v>
      </c>
      <c r="AV2025" s="302">
        <v>8.5392873000000005E-8</v>
      </c>
      <c r="AW2025" s="302">
        <v>2.5767448E-10</v>
      </c>
      <c r="AX2025" s="302">
        <v>7.0389414999999997E-15</v>
      </c>
      <c r="AY2025" s="302">
        <v>9.3903857000000007E-12</v>
      </c>
      <c r="AZ2025" s="302">
        <v>2.4577271E-13</v>
      </c>
      <c r="BA2025" s="302">
        <v>1.4579393E-10</v>
      </c>
      <c r="BB2025" s="302">
        <v>2.5893145999999999E-8</v>
      </c>
      <c r="BC2025" s="302">
        <v>2.1052735E-11</v>
      </c>
      <c r="BD2025" s="302">
        <v>3.0718225000000001E-11</v>
      </c>
      <c r="BE2025" s="302">
        <v>6.2412636000000001E-14</v>
      </c>
      <c r="BF2025" s="302">
        <v>2.0103239E-15</v>
      </c>
      <c r="BG2025" s="302">
        <v>7.5130747000000002E-14</v>
      </c>
      <c r="BH2025" s="302">
        <v>3.4554051E-15</v>
      </c>
      <c r="BI2025" s="302">
        <v>6.4214947000000001E-15</v>
      </c>
      <c r="BJ2025" s="302">
        <v>3.6655571000000002E-11</v>
      </c>
      <c r="BK2025" s="302">
        <v>2.2046884000000001E-9</v>
      </c>
      <c r="BL2025" s="302">
        <v>6.2869756999999994E-11</v>
      </c>
      <c r="BM2025" s="302">
        <v>1.8399185000000001E-5</v>
      </c>
      <c r="BN2025" s="303">
        <v>1.2212916000000001E-2</v>
      </c>
      <c r="BO2025" s="302">
        <v>6.1525826999999995E-11</v>
      </c>
      <c r="BP2025" s="302">
        <v>3.7414354E-13</v>
      </c>
      <c r="BQ2025" s="302">
        <v>1.6739458999999999E-17</v>
      </c>
      <c r="BR2025" s="74"/>
      <c r="BS2025" s="144">
        <v>5.4081253999999998E-6</v>
      </c>
      <c r="BT2025" s="144">
        <v>2.6188962000000002E-7</v>
      </c>
      <c r="BU2025" s="144">
        <v>2.5442797999999999E-6</v>
      </c>
      <c r="BV2025" s="144">
        <v>2.1694133999999999E-8</v>
      </c>
      <c r="BW2025" s="144">
        <v>2.047294E-7</v>
      </c>
      <c r="BX2025" s="144">
        <v>9.8516737999999997E-8</v>
      </c>
      <c r="BY2025" s="144">
        <v>1.2141587000000001E-9</v>
      </c>
      <c r="BZ2025" s="144">
        <v>1.5913824E-7</v>
      </c>
      <c r="CA2025" s="144">
        <v>1.1254293E-8</v>
      </c>
      <c r="CB2025" s="144">
        <v>1.4228673000000001E-7</v>
      </c>
      <c r="CC2025" s="144">
        <v>1.80391E-9</v>
      </c>
      <c r="CD2025" s="144">
        <v>4.0988208000000003E-8</v>
      </c>
      <c r="CE2025" s="144">
        <v>3.3710176999999998E-11</v>
      </c>
      <c r="CF2025" s="144">
        <v>2.2211897E-7</v>
      </c>
      <c r="CG2025" s="144">
        <v>1.6727594999999999E-6</v>
      </c>
      <c r="CH2025" s="144">
        <v>1.6585523000000001E-8</v>
      </c>
      <c r="CI2025" s="144">
        <v>8.8324807000000003E-9</v>
      </c>
      <c r="CJ2025" s="205"/>
      <c r="CK2025" s="256"/>
      <c r="CL2025" s="89" t="s">
        <v>6960</v>
      </c>
    </row>
    <row r="2026" spans="1:90" ht="14.5" customHeight="1">
      <c r="A2026" s="74" t="s">
        <v>6979</v>
      </c>
      <c r="B2026" s="129" t="s">
        <v>6190</v>
      </c>
      <c r="C2026" s="130" t="str">
        <f t="shared" si="1013"/>
        <v>F.130.01.116</v>
      </c>
      <c r="D2026" s="131" t="s">
        <v>799</v>
      </c>
      <c r="E2026" s="129" t="s">
        <v>957</v>
      </c>
      <c r="F2026" s="132" t="s">
        <v>6980</v>
      </c>
      <c r="G2026" s="132">
        <v>0</v>
      </c>
      <c r="H2026" s="348">
        <f t="shared" si="1014"/>
        <v>0</v>
      </c>
      <c r="I2026" s="74"/>
      <c r="J2026" s="132">
        <v>0</v>
      </c>
      <c r="K2026" s="132">
        <v>0</v>
      </c>
      <c r="L2026" s="300">
        <v>0</v>
      </c>
      <c r="M2026" s="132">
        <v>0</v>
      </c>
      <c r="N2026" s="132">
        <v>0</v>
      </c>
      <c r="O2026" s="132">
        <v>0</v>
      </c>
      <c r="P2026" s="132">
        <v>0</v>
      </c>
      <c r="Q2026" s="132">
        <v>0</v>
      </c>
      <c r="R2026" s="132">
        <v>0</v>
      </c>
      <c r="S2026" s="132">
        <v>0</v>
      </c>
      <c r="T2026" s="132">
        <v>0</v>
      </c>
      <c r="U2026" s="132">
        <v>0</v>
      </c>
      <c r="V2026" s="132">
        <v>0</v>
      </c>
      <c r="W2026" s="132">
        <v>0</v>
      </c>
      <c r="X2026" s="132">
        <v>0</v>
      </c>
      <c r="Y2026" s="132">
        <v>0</v>
      </c>
      <c r="Z2026" s="132">
        <v>0</v>
      </c>
      <c r="AA2026" s="74"/>
      <c r="AB2026" s="301">
        <v>0</v>
      </c>
      <c r="AC2026" s="338">
        <f t="shared" si="1015"/>
        <v>0</v>
      </c>
      <c r="AD2026" s="74"/>
      <c r="AE2026" s="136">
        <v>0</v>
      </c>
      <c r="AF2026" s="136">
        <v>0</v>
      </c>
      <c r="AG2026" s="136">
        <v>0</v>
      </c>
      <c r="AH2026" s="136">
        <v>0</v>
      </c>
      <c r="AI2026" s="136">
        <v>0</v>
      </c>
      <c r="AJ2026" s="136">
        <v>0</v>
      </c>
      <c r="AK2026" s="136">
        <v>0</v>
      </c>
      <c r="AL2026" s="74"/>
      <c r="AM2026" s="133">
        <v>0</v>
      </c>
      <c r="AN2026" s="340">
        <f t="shared" si="1016"/>
        <v>0</v>
      </c>
      <c r="AP2026" s="133">
        <v>0</v>
      </c>
      <c r="AQ2026" s="133">
        <v>0</v>
      </c>
      <c r="AR2026" s="133">
        <v>0</v>
      </c>
      <c r="AS2026" s="134">
        <v>0</v>
      </c>
      <c r="AT2026" s="135">
        <v>0</v>
      </c>
      <c r="AU2026" s="135">
        <v>0</v>
      </c>
      <c r="AV2026" s="303">
        <v>0</v>
      </c>
      <c r="AW2026" s="303">
        <v>0</v>
      </c>
      <c r="AX2026" s="303">
        <v>0</v>
      </c>
      <c r="AY2026" s="303">
        <v>0</v>
      </c>
      <c r="AZ2026" s="303">
        <v>0</v>
      </c>
      <c r="BA2026" s="303">
        <v>0</v>
      </c>
      <c r="BB2026" s="303">
        <v>0</v>
      </c>
      <c r="BC2026" s="303">
        <v>0</v>
      </c>
      <c r="BD2026" s="303">
        <v>0</v>
      </c>
      <c r="BE2026" s="303">
        <v>0</v>
      </c>
      <c r="BF2026" s="303">
        <v>0</v>
      </c>
      <c r="BG2026" s="303">
        <v>0</v>
      </c>
      <c r="BH2026" s="303">
        <v>0</v>
      </c>
      <c r="BI2026" s="303">
        <v>0</v>
      </c>
      <c r="BJ2026" s="303">
        <v>0</v>
      </c>
      <c r="BK2026" s="303">
        <v>0</v>
      </c>
      <c r="BL2026" s="303">
        <v>0</v>
      </c>
      <c r="BM2026" s="303">
        <v>0</v>
      </c>
      <c r="BN2026" s="303">
        <v>0</v>
      </c>
      <c r="BO2026" s="303">
        <v>0</v>
      </c>
      <c r="BP2026" s="303">
        <v>0</v>
      </c>
      <c r="BQ2026" s="303">
        <v>0</v>
      </c>
      <c r="BR2026" s="74"/>
      <c r="BS2026" s="136">
        <v>0</v>
      </c>
      <c r="BT2026" s="136">
        <v>0</v>
      </c>
      <c r="BU2026" s="136">
        <v>0</v>
      </c>
      <c r="BV2026" s="136">
        <v>0</v>
      </c>
      <c r="BW2026" s="136">
        <v>0</v>
      </c>
      <c r="BX2026" s="136">
        <v>0</v>
      </c>
      <c r="BY2026" s="136">
        <v>0</v>
      </c>
      <c r="BZ2026" s="136">
        <v>0</v>
      </c>
      <c r="CA2026" s="136">
        <v>0</v>
      </c>
      <c r="CB2026" s="136">
        <v>0</v>
      </c>
      <c r="CC2026" s="136">
        <v>0</v>
      </c>
      <c r="CD2026" s="136">
        <v>0</v>
      </c>
      <c r="CE2026" s="136">
        <v>0</v>
      </c>
      <c r="CF2026" s="136">
        <v>0</v>
      </c>
      <c r="CG2026" s="136">
        <v>0</v>
      </c>
      <c r="CH2026" s="136">
        <v>0</v>
      </c>
      <c r="CI2026" s="136">
        <v>0</v>
      </c>
      <c r="CJ2026" s="205"/>
      <c r="CK2026" s="256"/>
      <c r="CL2026" s="89" t="s">
        <v>6981</v>
      </c>
    </row>
    <row r="2027" spans="1:90" ht="14.5" customHeight="1">
      <c r="A2027" s="74" t="s">
        <v>6982</v>
      </c>
      <c r="B2027" s="129" t="s">
        <v>6190</v>
      </c>
      <c r="C2027" s="130" t="str">
        <f t="shared" si="1013"/>
        <v>F.130.01.117</v>
      </c>
      <c r="D2027" s="131" t="s">
        <v>799</v>
      </c>
      <c r="E2027" s="129" t="s">
        <v>957</v>
      </c>
      <c r="F2027" s="132" t="s">
        <v>6984</v>
      </c>
      <c r="G2027" s="132">
        <v>0.20083000000000001</v>
      </c>
      <c r="H2027" s="348">
        <f t="shared" si="1014"/>
        <v>0.20083000000000001</v>
      </c>
      <c r="I2027" s="74"/>
      <c r="J2027" s="132">
        <v>0</v>
      </c>
      <c r="K2027" s="132">
        <v>0</v>
      </c>
      <c r="L2027" s="300">
        <v>0</v>
      </c>
      <c r="M2027" s="132">
        <v>0.20083000000000001</v>
      </c>
      <c r="N2027" s="132">
        <v>0</v>
      </c>
      <c r="O2027" s="132">
        <v>0</v>
      </c>
      <c r="P2027" s="132">
        <v>0</v>
      </c>
      <c r="Q2027" s="132">
        <v>0</v>
      </c>
      <c r="R2027" s="132">
        <v>0</v>
      </c>
      <c r="S2027" s="132">
        <v>0</v>
      </c>
      <c r="T2027" s="132">
        <v>0</v>
      </c>
      <c r="U2027" s="132">
        <v>0</v>
      </c>
      <c r="V2027" s="132">
        <v>0</v>
      </c>
      <c r="W2027" s="132">
        <v>0</v>
      </c>
      <c r="X2027" s="132">
        <v>0</v>
      </c>
      <c r="Y2027" s="132">
        <v>0</v>
      </c>
      <c r="Z2027" s="132">
        <v>0</v>
      </c>
      <c r="AA2027" s="74"/>
      <c r="AB2027" s="301">
        <v>1.51</v>
      </c>
      <c r="AC2027" s="338">
        <f t="shared" si="1015"/>
        <v>1.51</v>
      </c>
      <c r="AD2027" s="74"/>
      <c r="AE2027" s="136">
        <v>0</v>
      </c>
      <c r="AF2027" s="136">
        <v>0</v>
      </c>
      <c r="AG2027" s="136">
        <v>0</v>
      </c>
      <c r="AH2027" s="136">
        <v>0</v>
      </c>
      <c r="AI2027" s="136">
        <v>0</v>
      </c>
      <c r="AJ2027" s="136">
        <v>0</v>
      </c>
      <c r="AK2027" s="136">
        <v>0</v>
      </c>
      <c r="AL2027" s="74"/>
      <c r="AM2027" s="133">
        <v>2.4516632999999999E-2</v>
      </c>
      <c r="AN2027" s="340">
        <f t="shared" si="1016"/>
        <v>2.4516632999999999E-2</v>
      </c>
      <c r="AP2027" s="133">
        <v>2.3373350000000001E-2</v>
      </c>
      <c r="AQ2027" s="133">
        <v>1.1432823999999999E-3</v>
      </c>
      <c r="AR2027" s="133">
        <v>0</v>
      </c>
      <c r="AS2027" s="134">
        <v>1.4012799999999999E-6</v>
      </c>
      <c r="AT2027" s="135">
        <v>4.2281155150000001E-9</v>
      </c>
      <c r="AU2027" s="135">
        <v>0</v>
      </c>
      <c r="AV2027" s="302">
        <v>1.4012799999999999E-6</v>
      </c>
      <c r="AW2027" s="302">
        <v>4.2279999999999999E-9</v>
      </c>
      <c r="AX2027" s="302">
        <v>1.1551499999999999E-13</v>
      </c>
      <c r="AY2027" s="303">
        <v>0</v>
      </c>
      <c r="AZ2027" s="303">
        <v>0</v>
      </c>
      <c r="BA2027" s="303">
        <v>0</v>
      </c>
      <c r="BB2027" s="303">
        <v>0</v>
      </c>
      <c r="BC2027" s="303">
        <v>0</v>
      </c>
      <c r="BD2027" s="303">
        <v>0</v>
      </c>
      <c r="BE2027" s="303">
        <v>0</v>
      </c>
      <c r="BF2027" s="303">
        <v>0</v>
      </c>
      <c r="BG2027" s="303">
        <v>0</v>
      </c>
      <c r="BH2027" s="303">
        <v>0</v>
      </c>
      <c r="BI2027" s="303">
        <v>0</v>
      </c>
      <c r="BJ2027" s="303">
        <v>0</v>
      </c>
      <c r="BK2027" s="303">
        <v>0</v>
      </c>
      <c r="BL2027" s="303">
        <v>0</v>
      </c>
      <c r="BM2027" s="303">
        <v>0</v>
      </c>
      <c r="BN2027" s="303">
        <v>0</v>
      </c>
      <c r="BO2027" s="303">
        <v>0</v>
      </c>
      <c r="BP2027" s="303">
        <v>0</v>
      </c>
      <c r="BQ2027" s="303">
        <v>0</v>
      </c>
      <c r="BR2027" s="74"/>
      <c r="BS2027" s="144">
        <v>4.2102806999999999E-5</v>
      </c>
      <c r="BT2027" s="136">
        <v>0</v>
      </c>
      <c r="BU2027" s="144">
        <v>4.2102806999999999E-5</v>
      </c>
      <c r="BV2027" s="136">
        <v>0</v>
      </c>
      <c r="BW2027" s="136">
        <v>0</v>
      </c>
      <c r="BX2027" s="136">
        <v>0</v>
      </c>
      <c r="BY2027" s="136">
        <v>0</v>
      </c>
      <c r="BZ2027" s="136">
        <v>0</v>
      </c>
      <c r="CA2027" s="136">
        <v>0</v>
      </c>
      <c r="CB2027" s="136">
        <v>0</v>
      </c>
      <c r="CC2027" s="136">
        <v>0</v>
      </c>
      <c r="CD2027" s="136">
        <v>0</v>
      </c>
      <c r="CE2027" s="136">
        <v>0</v>
      </c>
      <c r="CF2027" s="136">
        <v>0</v>
      </c>
      <c r="CG2027" s="136">
        <v>0</v>
      </c>
      <c r="CH2027" s="136">
        <v>0</v>
      </c>
      <c r="CI2027" s="136">
        <v>0</v>
      </c>
      <c r="CL2027" s="89" t="s">
        <v>6981</v>
      </c>
    </row>
    <row r="2028" spans="1:90" ht="14.5" customHeight="1">
      <c r="A2028" s="74" t="s">
        <v>6985</v>
      </c>
      <c r="B2028" s="129" t="s">
        <v>6190</v>
      </c>
      <c r="C2028" s="130" t="str">
        <f t="shared" si="1013"/>
        <v>F.130.01.118</v>
      </c>
      <c r="D2028" s="131" t="s">
        <v>799</v>
      </c>
      <c r="E2028" s="129" t="s">
        <v>957</v>
      </c>
      <c r="F2028" s="132" t="s">
        <v>6987</v>
      </c>
      <c r="G2028" s="132">
        <v>2.2533619014300003E-2</v>
      </c>
      <c r="H2028" s="348">
        <f t="shared" si="1014"/>
        <v>2.2533619014300003E-2</v>
      </c>
      <c r="I2028" s="74"/>
      <c r="J2028" s="132">
        <v>6.8734297699999997E-4</v>
      </c>
      <c r="K2028" s="132">
        <v>1.5841027169999999E-3</v>
      </c>
      <c r="L2028" s="300">
        <v>2.8091373203000002E-3</v>
      </c>
      <c r="M2028" s="132">
        <v>1.7453036000000002E-2</v>
      </c>
      <c r="N2028" s="132">
        <v>8.7184844000000002E-4</v>
      </c>
      <c r="O2028" s="132">
        <v>6.9836612999999998E-4</v>
      </c>
      <c r="P2028" s="132">
        <v>5.8968485999999997E-4</v>
      </c>
      <c r="Q2028" s="304">
        <v>9.3123684E-5</v>
      </c>
      <c r="R2028" s="304">
        <v>2.4218797000000001E-6</v>
      </c>
      <c r="S2028" s="304">
        <v>2.1125532999999999E-6</v>
      </c>
      <c r="T2028" s="304">
        <v>1.3888147E-5</v>
      </c>
      <c r="U2028" s="132">
        <v>1.0203593000000001E-4</v>
      </c>
      <c r="V2028" s="132">
        <v>0</v>
      </c>
      <c r="W2028" s="132">
        <v>2.7069960000000001E-3</v>
      </c>
      <c r="X2028" s="304">
        <v>1.053903E-7</v>
      </c>
      <c r="Y2028" s="132">
        <v>0</v>
      </c>
      <c r="Z2028" s="132">
        <v>0</v>
      </c>
      <c r="AA2028" s="74"/>
      <c r="AB2028" s="301">
        <v>0.13122583458646617</v>
      </c>
      <c r="AC2028" s="338">
        <f t="shared" si="1015"/>
        <v>0.13122583458646617</v>
      </c>
      <c r="AD2028" s="74"/>
      <c r="AE2028" s="136">
        <v>2.1642649</v>
      </c>
      <c r="AF2028" s="136">
        <v>1.5467595999999999</v>
      </c>
      <c r="AG2028" s="136">
        <v>0.36695432</v>
      </c>
      <c r="AH2028" s="136">
        <v>0</v>
      </c>
      <c r="AI2028" s="136">
        <v>3.1130656E-2</v>
      </c>
      <c r="AJ2028" s="136">
        <v>0.13644612</v>
      </c>
      <c r="AK2028" s="136">
        <v>8.297417E-2</v>
      </c>
      <c r="AL2028" s="74"/>
      <c r="AM2028" s="133">
        <v>2.5971079999999999E-3</v>
      </c>
      <c r="AN2028" s="340">
        <f t="shared" si="1016"/>
        <v>2.5971079999999999E-3</v>
      </c>
      <c r="AP2028" s="133">
        <v>2.4386716000000001E-3</v>
      </c>
      <c r="AQ2028" s="133">
        <v>1.1005906E-4</v>
      </c>
      <c r="AR2028" s="145">
        <v>4.8377332000000003E-5</v>
      </c>
      <c r="AS2028" s="134">
        <v>1.4620333135662002E-7</v>
      </c>
      <c r="AT2028" s="135">
        <v>4.0702315513311704E-10</v>
      </c>
      <c r="AU2028" s="135">
        <v>6.7755367512000002E-3</v>
      </c>
      <c r="AV2028" s="302">
        <v>1.2216365000000001E-7</v>
      </c>
      <c r="AW2028" s="302">
        <v>3.6861155000000001E-10</v>
      </c>
      <c r="AX2028" s="302">
        <v>1.0070370999999999E-14</v>
      </c>
      <c r="AY2028" s="302">
        <v>1.6990799E-12</v>
      </c>
      <c r="AZ2028" s="302">
        <v>2.2071872E-13</v>
      </c>
      <c r="BA2028" s="302">
        <v>8.7682326999999994E-11</v>
      </c>
      <c r="BB2028" s="302">
        <v>2.3913585999999999E-8</v>
      </c>
      <c r="BC2028" s="302">
        <v>1.2489112E-11</v>
      </c>
      <c r="BD2028" s="302">
        <v>2.57733E-11</v>
      </c>
      <c r="BE2028" s="302">
        <v>2.4777307E-15</v>
      </c>
      <c r="BF2028" s="302">
        <v>1.2709557E-17</v>
      </c>
      <c r="BG2028" s="302">
        <v>5.2505683E-15</v>
      </c>
      <c r="BH2028" s="302">
        <v>3.0335079999999999E-16</v>
      </c>
      <c r="BI2028" s="302">
        <v>2.2927276000000002E-16</v>
      </c>
      <c r="BJ2028" s="302">
        <v>2.6379356E-11</v>
      </c>
      <c r="BK2028" s="302">
        <v>1.0113875E-11</v>
      </c>
      <c r="BL2028" s="302">
        <v>1.3084913000000001E-13</v>
      </c>
      <c r="BM2028" s="302">
        <v>2.1933512E-6</v>
      </c>
      <c r="BN2028" s="303">
        <v>6.7733434000000004E-3</v>
      </c>
      <c r="BO2028" s="303">
        <v>0</v>
      </c>
      <c r="BP2028" s="303">
        <v>0</v>
      </c>
      <c r="BQ2028" s="303">
        <v>0</v>
      </c>
      <c r="BR2028" s="74"/>
      <c r="BS2028" s="144">
        <v>6.7025324000000004E-6</v>
      </c>
      <c r="BT2028" s="144">
        <v>2.0637363E-7</v>
      </c>
      <c r="BU2028" s="144">
        <v>3.6589243999999998E-6</v>
      </c>
      <c r="BV2028" s="144">
        <v>1.6351746000000001E-9</v>
      </c>
      <c r="BW2028" s="144">
        <v>2.1134793000000001E-7</v>
      </c>
      <c r="BX2028" s="144">
        <v>5.6368699E-8</v>
      </c>
      <c r="BY2028" s="144">
        <v>3.1785489000000002E-12</v>
      </c>
      <c r="BZ2028" s="144">
        <v>8.5723054999999994E-8</v>
      </c>
      <c r="CA2028" s="144">
        <v>3.2499921000000001E-9</v>
      </c>
      <c r="CB2028" s="144">
        <v>1.3978888000000001E-9</v>
      </c>
      <c r="CC2028" s="144">
        <v>1.6589784999999999E-9</v>
      </c>
      <c r="CD2028" s="144">
        <v>9.5124175999999997E-11</v>
      </c>
      <c r="CE2028" s="144">
        <v>2.9284110000000002E-11</v>
      </c>
      <c r="CF2028" s="144">
        <v>1.2586833000000001E-7</v>
      </c>
      <c r="CG2028" s="144">
        <v>2.3018878000000001E-6</v>
      </c>
      <c r="CH2028" s="144">
        <v>4.7968935999999997E-8</v>
      </c>
      <c r="CI2028" s="136">
        <v>0</v>
      </c>
      <c r="CL2028" s="89" t="s">
        <v>6988</v>
      </c>
    </row>
    <row r="2029" spans="1:90" ht="14.5" customHeight="1">
      <c r="A2029" s="74" t="s">
        <v>6989</v>
      </c>
      <c r="B2029" s="129" t="s">
        <v>6190</v>
      </c>
      <c r="C2029" s="130" t="str">
        <f t="shared" si="1013"/>
        <v>F.130.01.119</v>
      </c>
      <c r="D2029" s="131" t="s">
        <v>799</v>
      </c>
      <c r="E2029" s="129" t="s">
        <v>957</v>
      </c>
      <c r="F2029" s="132" t="s">
        <v>6991</v>
      </c>
      <c r="G2029" s="132">
        <v>-0.2293819504987</v>
      </c>
      <c r="H2029" s="348">
        <f t="shared" si="1014"/>
        <v>-0.2293819504987</v>
      </c>
      <c r="I2029" s="74"/>
      <c r="J2029" s="132">
        <v>-9.0920647599999991E-3</v>
      </c>
      <c r="K2029" s="132">
        <v>-1.4703333359999999E-2</v>
      </c>
      <c r="L2029" s="300">
        <v>5.0573762129999997E-4</v>
      </c>
      <c r="M2029" s="132">
        <v>-0.20609229000000001</v>
      </c>
      <c r="N2029" s="132">
        <v>-4.9733924000000002E-3</v>
      </c>
      <c r="O2029" s="132">
        <v>-8.8787551999999995E-3</v>
      </c>
      <c r="P2029" s="132">
        <v>-7.6408613999999998E-3</v>
      </c>
      <c r="Q2029" s="132">
        <v>-1.1732941000000001E-3</v>
      </c>
      <c r="R2029" s="132">
        <v>-1.4843372999999999E-4</v>
      </c>
      <c r="S2029" s="132">
        <v>-1.2947553000000001E-4</v>
      </c>
      <c r="T2029" s="132">
        <v>-8.5118575999999996E-4</v>
      </c>
      <c r="U2029" s="132">
        <v>-2.0833854000000001E-4</v>
      </c>
      <c r="V2029" s="132">
        <v>0</v>
      </c>
      <c r="W2029" s="132">
        <v>7.2053538999999997E-4</v>
      </c>
      <c r="X2029" s="304">
        <v>-6.4592287000000003E-6</v>
      </c>
      <c r="Y2029" s="132">
        <v>0</v>
      </c>
      <c r="Z2029" s="132">
        <v>0</v>
      </c>
      <c r="AA2029" s="74"/>
      <c r="AB2029" s="301">
        <v>-1.5495660902255639</v>
      </c>
      <c r="AC2029" s="338">
        <f t="shared" si="1015"/>
        <v>-1.5495660902255639</v>
      </c>
      <c r="AD2029" s="74"/>
      <c r="AE2029" s="136">
        <v>-21.512270000000001</v>
      </c>
      <c r="AF2029" s="136">
        <v>-21.805712</v>
      </c>
      <c r="AG2029" s="136">
        <v>9.7640247999999999E-2</v>
      </c>
      <c r="AH2029" s="136">
        <v>0</v>
      </c>
      <c r="AI2029" s="136">
        <v>3.1130656E-2</v>
      </c>
      <c r="AJ2029" s="136">
        <v>0.13374978000000001</v>
      </c>
      <c r="AK2029" s="136">
        <v>3.0920580999999999E-2</v>
      </c>
      <c r="AL2029" s="74"/>
      <c r="AM2029" s="133">
        <v>-3.0060290999999999E-2</v>
      </c>
      <c r="AN2029" s="340">
        <f t="shared" si="1016"/>
        <v>-3.0060290999999999E-2</v>
      </c>
      <c r="AP2029" s="133">
        <v>-2.7643852E-2</v>
      </c>
      <c r="AQ2029" s="133">
        <v>-1.2934661999999999E-3</v>
      </c>
      <c r="AR2029" s="133">
        <v>-1.1229737E-3</v>
      </c>
      <c r="AS2029" s="134">
        <v>-1.657305230012E-6</v>
      </c>
      <c r="AT2029" s="135">
        <v>-4.7835289442495293E-9</v>
      </c>
      <c r="AU2029" s="135">
        <v>-0.15727922218100002</v>
      </c>
      <c r="AV2029" s="302">
        <v>-1.4616595E-6</v>
      </c>
      <c r="AW2029" s="302">
        <v>-4.4110580000000001E-9</v>
      </c>
      <c r="AX2029" s="302">
        <v>-1.2047823000000001E-13</v>
      </c>
      <c r="AY2029" s="302">
        <v>-1.0413431E-10</v>
      </c>
      <c r="AZ2029" s="302">
        <v>-1.3527552E-11</v>
      </c>
      <c r="BA2029" s="302">
        <v>-1.1361674E-9</v>
      </c>
      <c r="BB2029" s="302">
        <v>-1.9215528E-7</v>
      </c>
      <c r="BC2029" s="302">
        <v>-1.6470284E-10</v>
      </c>
      <c r="BD2029" s="302">
        <v>-1.9912098E-10</v>
      </c>
      <c r="BE2029" s="302">
        <v>-1.5185676E-13</v>
      </c>
      <c r="BF2029" s="302">
        <v>-7.7895152999999999E-16</v>
      </c>
      <c r="BG2029" s="302">
        <v>-3.2180023000000002E-13</v>
      </c>
      <c r="BH2029" s="302">
        <v>-1.859196E-14</v>
      </c>
      <c r="BI2029" s="302">
        <v>-1.4051818E-14</v>
      </c>
      <c r="BJ2029" s="302">
        <v>-1.616755E-9</v>
      </c>
      <c r="BK2029" s="302">
        <v>-6.1986575000000004E-10</v>
      </c>
      <c r="BL2029" s="302">
        <v>-8.0195663000000002E-12</v>
      </c>
      <c r="BM2029" s="302">
        <v>-1.2412180999999999E-5</v>
      </c>
      <c r="BN2029" s="303">
        <v>-0.15726681000000001</v>
      </c>
      <c r="BO2029" s="303">
        <v>0</v>
      </c>
      <c r="BP2029" s="303">
        <v>0</v>
      </c>
      <c r="BQ2029" s="303">
        <v>0</v>
      </c>
      <c r="BR2029" s="74"/>
      <c r="BS2029" s="144">
        <v>-7.6008606999999995E-5</v>
      </c>
      <c r="BT2029" s="144">
        <v>-1.7356595999999999E-6</v>
      </c>
      <c r="BU2029" s="144">
        <v>-4.3206015E-5</v>
      </c>
      <c r="BV2029" s="144">
        <v>-1.0021764E-7</v>
      </c>
      <c r="BW2029" s="144">
        <v>-1.9514614E-6</v>
      </c>
      <c r="BX2029" s="144">
        <v>-7.1131184999999997E-7</v>
      </c>
      <c r="BY2029" s="144">
        <v>-1.9480895999999999E-10</v>
      </c>
      <c r="BZ2029" s="144">
        <v>-1.0898842E-6</v>
      </c>
      <c r="CA2029" s="144">
        <v>-1.9918761999999999E-7</v>
      </c>
      <c r="CB2029" s="144">
        <v>-8.5674713999999999E-8</v>
      </c>
      <c r="CC2029" s="144">
        <v>-1.0167655E-7</v>
      </c>
      <c r="CD2029" s="144">
        <v>-5.8300321000000002E-9</v>
      </c>
      <c r="CE2029" s="144">
        <v>-1.7947835E-9</v>
      </c>
      <c r="CF2029" s="144">
        <v>-1.8075508000000001E-6</v>
      </c>
      <c r="CG2029" s="144">
        <v>-2.4987817000000001E-5</v>
      </c>
      <c r="CH2029" s="144">
        <v>-2.4331083000000001E-8</v>
      </c>
      <c r="CI2029" s="136">
        <v>0</v>
      </c>
      <c r="CL2029" s="89" t="s">
        <v>6988</v>
      </c>
    </row>
    <row r="2030" spans="1:90" ht="14.5" customHeight="1">
      <c r="B2030" s="129" t="s">
        <v>6992</v>
      </c>
      <c r="C2030" s="127" t="s">
        <v>6993</v>
      </c>
      <c r="D2030" s="257"/>
      <c r="G2030" s="74"/>
      <c r="H2030" s="74"/>
      <c r="I2030" s="74"/>
      <c r="J2030" s="74"/>
      <c r="K2030" s="74"/>
      <c r="L2030" s="74"/>
      <c r="M2030" s="74"/>
      <c r="N2030" s="74"/>
      <c r="O2030" s="74"/>
      <c r="P2030" s="74"/>
      <c r="Q2030" s="74"/>
      <c r="R2030" s="74"/>
      <c r="S2030" s="74"/>
      <c r="T2030" s="74"/>
      <c r="U2030" s="74"/>
      <c r="V2030" s="74"/>
      <c r="W2030" s="74"/>
      <c r="X2030" s="74"/>
      <c r="Y2030" s="74"/>
      <c r="Z2030" s="74"/>
      <c r="AA2030" s="74"/>
      <c r="AB2030" s="74"/>
      <c r="AC2030" s="74"/>
      <c r="AD2030" s="74"/>
      <c r="AE2030" s="74"/>
      <c r="AF2030" s="74"/>
      <c r="AG2030" s="74"/>
      <c r="AH2030" s="74"/>
      <c r="AI2030" s="74"/>
      <c r="AJ2030" s="74"/>
      <c r="AK2030" s="74"/>
      <c r="AL2030" s="74"/>
      <c r="AM2030" s="74"/>
      <c r="AN2030" s="74"/>
      <c r="AP2030" s="74"/>
      <c r="AQ2030" s="74"/>
      <c r="AR2030" s="74"/>
      <c r="AS2030" s="74"/>
      <c r="AT2030" s="74"/>
      <c r="AU2030" s="74"/>
      <c r="AV2030" s="74"/>
      <c r="AW2030" s="74"/>
      <c r="AX2030" s="74"/>
      <c r="AY2030" s="74"/>
      <c r="AZ2030" s="74"/>
      <c r="BA2030" s="74"/>
      <c r="BB2030" s="74"/>
      <c r="BC2030" s="74"/>
      <c r="BD2030" s="74"/>
      <c r="BE2030" s="74"/>
      <c r="BF2030" s="74"/>
      <c r="BG2030" s="74"/>
      <c r="BH2030" s="74"/>
      <c r="BI2030" s="74"/>
      <c r="BJ2030" s="74"/>
      <c r="BK2030" s="74"/>
      <c r="BL2030" s="74"/>
      <c r="BM2030" s="74"/>
      <c r="BN2030" s="74"/>
      <c r="BO2030" s="74"/>
      <c r="BP2030" s="74"/>
      <c r="BQ2030" s="74"/>
      <c r="BR2030" s="74"/>
      <c r="BS2030" s="74"/>
      <c r="BT2030" s="74"/>
      <c r="BU2030" s="74"/>
      <c r="BV2030" s="74"/>
      <c r="BW2030" s="74"/>
      <c r="BX2030" s="74"/>
      <c r="BY2030" s="74"/>
      <c r="BZ2030" s="74"/>
      <c r="CA2030" s="74"/>
      <c r="CB2030" s="74"/>
      <c r="CC2030" s="74"/>
      <c r="CD2030" s="74"/>
      <c r="CE2030" s="74"/>
      <c r="CF2030" s="74"/>
      <c r="CG2030" s="74"/>
      <c r="CH2030" s="74"/>
      <c r="CI2030" s="74"/>
      <c r="CJ2030" s="124"/>
      <c r="CK2030" s="152"/>
      <c r="CL2030" s="89"/>
    </row>
    <row r="2031" spans="1:90" ht="14.5" customHeight="1">
      <c r="B2031" s="129" t="s">
        <v>6992</v>
      </c>
      <c r="C2031" s="127" t="s">
        <v>6994</v>
      </c>
      <c r="D2031" s="127" t="s">
        <v>6995</v>
      </c>
      <c r="G2031" s="74"/>
      <c r="H2031" s="74"/>
      <c r="I2031" s="74"/>
      <c r="J2031" s="74"/>
      <c r="K2031" s="74"/>
      <c r="L2031" s="74"/>
      <c r="M2031" s="74"/>
      <c r="N2031" s="74"/>
      <c r="O2031" s="74"/>
      <c r="P2031" s="74"/>
      <c r="Q2031" s="74"/>
      <c r="R2031" s="74"/>
      <c r="S2031" s="74"/>
      <c r="T2031" s="74"/>
      <c r="U2031" s="74"/>
      <c r="V2031" s="74"/>
      <c r="W2031" s="74"/>
      <c r="X2031" s="74"/>
      <c r="Y2031" s="74"/>
      <c r="Z2031" s="74"/>
      <c r="AA2031" s="74"/>
      <c r="AB2031" s="74"/>
      <c r="AC2031" s="74"/>
      <c r="AD2031" s="74"/>
      <c r="AE2031" s="74"/>
      <c r="AF2031" s="74"/>
      <c r="AG2031" s="74"/>
      <c r="AH2031" s="74"/>
      <c r="AI2031" s="74"/>
      <c r="AJ2031" s="74"/>
      <c r="AK2031" s="74"/>
      <c r="AL2031" s="74"/>
      <c r="AM2031" s="74"/>
      <c r="AN2031" s="74"/>
      <c r="AP2031" s="74"/>
      <c r="AQ2031" s="74"/>
      <c r="AR2031" s="74"/>
      <c r="AS2031" s="74"/>
      <c r="AT2031" s="74"/>
      <c r="AU2031" s="74"/>
      <c r="AV2031" s="74"/>
      <c r="AW2031" s="74"/>
      <c r="AX2031" s="74"/>
      <c r="AY2031" s="74"/>
      <c r="AZ2031" s="74"/>
      <c r="BA2031" s="74"/>
      <c r="BB2031" s="74"/>
      <c r="BC2031" s="74"/>
      <c r="BD2031" s="74"/>
      <c r="BE2031" s="74"/>
      <c r="BF2031" s="74"/>
      <c r="BG2031" s="74"/>
      <c r="BH2031" s="74"/>
      <c r="BI2031" s="74"/>
      <c r="BJ2031" s="74"/>
      <c r="BK2031" s="74"/>
      <c r="BL2031" s="74"/>
      <c r="BM2031" s="74"/>
      <c r="BN2031" s="74"/>
      <c r="BO2031" s="74"/>
      <c r="BP2031" s="74"/>
      <c r="BQ2031" s="74"/>
      <c r="BR2031" s="74"/>
      <c r="BS2031" s="74"/>
      <c r="BT2031" s="74"/>
      <c r="BU2031" s="74"/>
      <c r="BV2031" s="74"/>
      <c r="BW2031" s="74"/>
      <c r="BX2031" s="74"/>
      <c r="BY2031" s="74"/>
      <c r="BZ2031" s="74"/>
      <c r="CA2031" s="74"/>
      <c r="CB2031" s="74"/>
      <c r="CC2031" s="74"/>
      <c r="CD2031" s="74"/>
      <c r="CE2031" s="74"/>
      <c r="CF2031" s="74"/>
      <c r="CG2031" s="74"/>
      <c r="CH2031" s="74"/>
      <c r="CI2031" s="74"/>
      <c r="CJ2031" s="124"/>
      <c r="CK2031" s="152"/>
      <c r="CL2031" s="89"/>
    </row>
    <row r="2032" spans="1:90" ht="14.5" customHeight="1">
      <c r="A2032" s="74" t="s">
        <v>6996</v>
      </c>
      <c r="B2032" s="129" t="s">
        <v>6992</v>
      </c>
      <c r="C2032" s="130" t="str">
        <f>MID(A2032,1,12)</f>
        <v>M.020.01.101</v>
      </c>
      <c r="D2032" s="131" t="s">
        <v>6995</v>
      </c>
      <c r="E2032" s="129" t="s">
        <v>957</v>
      </c>
      <c r="F2032" s="132" t="s">
        <v>6998</v>
      </c>
      <c r="G2032" s="132">
        <f>J2032+K2032+L2032+M2032</f>
        <v>0.45768993414381098</v>
      </c>
      <c r="H2032" s="348">
        <f t="shared" ref="H2032:H2033" si="1017">G2032</f>
        <v>0.45768993414381098</v>
      </c>
      <c r="I2032" s="74"/>
      <c r="J2032" s="132">
        <f>P2032+Q2032+R2032+S2032</f>
        <v>1.679436408591E-2</v>
      </c>
      <c r="K2032" s="132">
        <f>N2032+O2032+T2032</f>
        <v>0.116960920057901</v>
      </c>
      <c r="L2032" s="300">
        <f>U2032+IF(V2032="x",0,V2032)+IF(W2032="x",0,W2032)+IF(X2032="x",0,X2032)+Y2032+Z2032</f>
        <v>0</v>
      </c>
      <c r="M2032" s="132">
        <v>0.32393464999999999</v>
      </c>
      <c r="N2032" s="132">
        <v>9.2201087000000001E-2</v>
      </c>
      <c r="O2032" s="132">
        <v>2.4759801000000001E-2</v>
      </c>
      <c r="P2032" s="132">
        <v>1.6794033E-2</v>
      </c>
      <c r="Q2032" s="132">
        <v>0</v>
      </c>
      <c r="R2032" s="132">
        <v>0</v>
      </c>
      <c r="S2032" s="304">
        <v>3.3108591000000002E-7</v>
      </c>
      <c r="T2032" s="304">
        <v>3.2057901E-8</v>
      </c>
      <c r="U2032" s="132">
        <v>0</v>
      </c>
      <c r="V2032" s="132">
        <v>0</v>
      </c>
      <c r="W2032" s="132">
        <v>0</v>
      </c>
      <c r="X2032" s="132">
        <v>0</v>
      </c>
      <c r="Y2032" s="132">
        <v>0</v>
      </c>
      <c r="Z2032" s="132">
        <v>0</v>
      </c>
      <c r="AA2032" s="74"/>
      <c r="AB2032" s="301">
        <f>M2032/0.133</f>
        <v>2.4355988721804511</v>
      </c>
      <c r="AC2032" s="338">
        <f t="shared" ref="AC2032:AC2033" si="1018">AB2032</f>
        <v>2.4355988721804511</v>
      </c>
      <c r="AD2032" s="74"/>
      <c r="AE2032" s="136">
        <v>0</v>
      </c>
      <c r="AF2032" s="136">
        <v>0</v>
      </c>
      <c r="AG2032" s="136">
        <v>0</v>
      </c>
      <c r="AH2032" s="136">
        <v>0</v>
      </c>
      <c r="AI2032" s="136">
        <v>0</v>
      </c>
      <c r="AJ2032" s="136">
        <v>0</v>
      </c>
      <c r="AK2032" s="136">
        <v>0</v>
      </c>
      <c r="AL2032" s="74"/>
      <c r="AM2032" s="133">
        <v>7.1363625E-2</v>
      </c>
      <c r="AN2032" s="340">
        <f t="shared" ref="AN2032:AN2033" si="1019">AM2032</f>
        <v>7.1363625E-2</v>
      </c>
      <c r="AP2032" s="133">
        <v>6.8839792999999996E-2</v>
      </c>
      <c r="AQ2032" s="133">
        <v>2.5238328E-3</v>
      </c>
      <c r="AR2032" s="133">
        <v>0</v>
      </c>
      <c r="AS2032" s="134">
        <f>AV2032+AY2032+AZ2032+BA2032+BB2032+BJ2032+BK2032+BO2032</f>
        <v>4.1270858518999999E-6</v>
      </c>
      <c r="AT2032" s="135">
        <f>AW2032+AX2032+BC2032+BD2032+BE2032+BF2032+BG2032+BH2032+BI2032+BL2032+BP2032+BQ2032</f>
        <v>9.3337010933099999E-9</v>
      </c>
      <c r="AU2032" s="135">
        <f>BM2032+BN2032</f>
        <v>0</v>
      </c>
      <c r="AV2032" s="302">
        <v>2.2602356999999999E-6</v>
      </c>
      <c r="AW2032" s="302">
        <v>6.8196768000000004E-9</v>
      </c>
      <c r="AX2032" s="302">
        <v>1.8632331000000001E-13</v>
      </c>
      <c r="AY2032" s="303">
        <v>0</v>
      </c>
      <c r="AZ2032" s="303">
        <v>0</v>
      </c>
      <c r="BA2032" s="302">
        <v>2.4971519E-9</v>
      </c>
      <c r="BB2032" s="302">
        <v>1.8643530000000001E-6</v>
      </c>
      <c r="BC2032" s="302">
        <v>3.5399186999999999E-10</v>
      </c>
      <c r="BD2032" s="302">
        <v>2.1598461000000001E-9</v>
      </c>
      <c r="BE2032" s="303">
        <v>0</v>
      </c>
      <c r="BF2032" s="303">
        <v>0</v>
      </c>
      <c r="BG2032" s="303">
        <v>0</v>
      </c>
      <c r="BH2032" s="303">
        <v>0</v>
      </c>
      <c r="BI2032" s="303">
        <v>0</v>
      </c>
      <c r="BJ2032" s="303">
        <v>0</v>
      </c>
      <c r="BK2032" s="303">
        <v>0</v>
      </c>
      <c r="BL2032" s="303">
        <v>0</v>
      </c>
      <c r="BM2032" s="303">
        <v>0</v>
      </c>
      <c r="BN2032" s="303">
        <v>0</v>
      </c>
      <c r="BO2032" s="303">
        <v>0</v>
      </c>
      <c r="BP2032" s="303">
        <v>0</v>
      </c>
      <c r="BQ2032" s="303">
        <v>0</v>
      </c>
      <c r="BR2032" s="74"/>
      <c r="BS2032" s="136">
        <v>1.0351501E-4</v>
      </c>
      <c r="BT2032" s="144">
        <v>1.5712761999999999E-5</v>
      </c>
      <c r="BU2032" s="144">
        <v>6.7910958999999995E-5</v>
      </c>
      <c r="BV2032" s="144">
        <v>3.7551595E-12</v>
      </c>
      <c r="BW2032" s="144">
        <v>1.1737624999999999E-5</v>
      </c>
      <c r="BX2032" s="144">
        <v>1.6166096999999999E-6</v>
      </c>
      <c r="BY2032" s="136">
        <v>0</v>
      </c>
      <c r="BZ2032" s="144">
        <v>2.4536656000000001E-6</v>
      </c>
      <c r="CA2032" s="136">
        <v>0</v>
      </c>
      <c r="CB2032" s="144">
        <v>2.1908148000000001E-10</v>
      </c>
      <c r="CC2032" s="136">
        <v>0</v>
      </c>
      <c r="CD2032" s="136">
        <v>0</v>
      </c>
      <c r="CE2032" s="136">
        <v>0</v>
      </c>
      <c r="CF2032" s="144">
        <v>4.0831659999999996E-6</v>
      </c>
      <c r="CG2032" s="136">
        <v>0</v>
      </c>
      <c r="CH2032" s="136">
        <v>0</v>
      </c>
      <c r="CI2032" s="136">
        <v>0</v>
      </c>
      <c r="CL2032" s="89" t="s">
        <v>6999</v>
      </c>
    </row>
    <row r="2033" spans="1:90" ht="14.5" customHeight="1">
      <c r="A2033" s="74" t="s">
        <v>7000</v>
      </c>
      <c r="B2033" s="129" t="s">
        <v>6992</v>
      </c>
      <c r="C2033" s="130" t="str">
        <f>MID(A2033,1,12)</f>
        <v>M.020.01.102</v>
      </c>
      <c r="D2033" s="131" t="s">
        <v>6995</v>
      </c>
      <c r="E2033" s="129" t="s">
        <v>957</v>
      </c>
      <c r="F2033" s="132" t="s">
        <v>7002</v>
      </c>
      <c r="G2033" s="132">
        <f>J2033+K2033+L2033+M2033</f>
        <v>8.6967132275554304E-2</v>
      </c>
      <c r="H2033" s="348">
        <f t="shared" si="1017"/>
        <v>8.6967132275554304E-2</v>
      </c>
      <c r="I2033" s="74"/>
      <c r="J2033" s="132">
        <f>P2033+Q2033+R2033+S2033</f>
        <v>5.144102758512E-3</v>
      </c>
      <c r="K2033" s="132">
        <f>N2033+O2033+T2033</f>
        <v>3.6676716517042303E-2</v>
      </c>
      <c r="L2033" s="300">
        <f>U2033+IF(V2033="x",0,V2033)+IF(W2033="x",0,W2033)+IF(X2033="x",0,X2033)+Y2033+Z2033</f>
        <v>0</v>
      </c>
      <c r="M2033" s="132">
        <v>4.5146313E-2</v>
      </c>
      <c r="N2033" s="132">
        <v>2.9197285E-2</v>
      </c>
      <c r="O2033" s="132">
        <v>7.4794223999999996E-3</v>
      </c>
      <c r="P2033" s="132">
        <v>5.1440085999999996E-3</v>
      </c>
      <c r="Q2033" s="132">
        <v>0</v>
      </c>
      <c r="R2033" s="132">
        <v>0</v>
      </c>
      <c r="S2033" s="304">
        <v>9.4158512000000006E-8</v>
      </c>
      <c r="T2033" s="304">
        <v>9.1170423000000001E-9</v>
      </c>
      <c r="U2033" s="132">
        <v>0</v>
      </c>
      <c r="V2033" s="132">
        <v>0</v>
      </c>
      <c r="W2033" s="132">
        <v>0</v>
      </c>
      <c r="X2033" s="132">
        <v>0</v>
      </c>
      <c r="Y2033" s="132">
        <v>0</v>
      </c>
      <c r="Z2033" s="132">
        <v>0</v>
      </c>
      <c r="AA2033" s="74"/>
      <c r="AB2033" s="301">
        <f>M2033/0.133</f>
        <v>0.33944596240601504</v>
      </c>
      <c r="AC2033" s="338">
        <f t="shared" si="1018"/>
        <v>0.33944596240601504</v>
      </c>
      <c r="AD2033" s="74"/>
      <c r="AE2033" s="136">
        <v>0</v>
      </c>
      <c r="AF2033" s="136">
        <v>0</v>
      </c>
      <c r="AG2033" s="136">
        <v>0</v>
      </c>
      <c r="AH2033" s="136">
        <v>0</v>
      </c>
      <c r="AI2033" s="136">
        <v>0</v>
      </c>
      <c r="AJ2033" s="136">
        <v>0</v>
      </c>
      <c r="AK2033" s="136">
        <v>0</v>
      </c>
      <c r="AL2033" s="74"/>
      <c r="AM2033" s="133">
        <v>1.5552497E-2</v>
      </c>
      <c r="AN2033" s="340">
        <f t="shared" si="1019"/>
        <v>1.5552497E-2</v>
      </c>
      <c r="AP2033" s="133">
        <v>1.5081815E-2</v>
      </c>
      <c r="AQ2033" s="133">
        <v>4.7068225000000002E-4</v>
      </c>
      <c r="AR2033" s="133">
        <v>0</v>
      </c>
      <c r="AS2033" s="134">
        <f>AV2033+AY2033+AZ2033+BA2033+BB2033+BJ2033+BK2033+BO2033</f>
        <v>9.0418554710000001E-7</v>
      </c>
      <c r="AT2033" s="135">
        <f>AW2033+AX2033+BC2033+BD2033+BE2033+BF2033+BG2033+BH2033+BI2033+BL2033+BP2033+BQ2033</f>
        <v>1.740688777616E-9</v>
      </c>
      <c r="AU2033" s="135">
        <f>BM2033+BN2033</f>
        <v>0</v>
      </c>
      <c r="AV2033" s="302">
        <v>3.1500584999999999E-7</v>
      </c>
      <c r="AW2033" s="302">
        <v>9.5044869999999996E-10</v>
      </c>
      <c r="AX2033" s="302">
        <v>2.5967615999999999E-14</v>
      </c>
      <c r="AY2033" s="303">
        <v>0</v>
      </c>
      <c r="AZ2033" s="303">
        <v>0</v>
      </c>
      <c r="BA2033" s="302">
        <v>7.6487709999999995E-10</v>
      </c>
      <c r="BB2033" s="302">
        <v>5.8841482000000003E-7</v>
      </c>
      <c r="BC2033" s="302">
        <v>1.0842763E-10</v>
      </c>
      <c r="BD2033" s="302">
        <v>6.8178648000000002E-10</v>
      </c>
      <c r="BE2033" s="303">
        <v>0</v>
      </c>
      <c r="BF2033" s="303">
        <v>0</v>
      </c>
      <c r="BG2033" s="303">
        <v>0</v>
      </c>
      <c r="BH2033" s="303">
        <v>0</v>
      </c>
      <c r="BI2033" s="303">
        <v>0</v>
      </c>
      <c r="BJ2033" s="303">
        <v>0</v>
      </c>
      <c r="BK2033" s="303">
        <v>0</v>
      </c>
      <c r="BL2033" s="303">
        <v>0</v>
      </c>
      <c r="BM2033" s="303">
        <v>0</v>
      </c>
      <c r="BN2033" s="303">
        <v>0</v>
      </c>
      <c r="BO2033" s="303">
        <v>0</v>
      </c>
      <c r="BP2033" s="303">
        <v>0</v>
      </c>
      <c r="BQ2033" s="303">
        <v>0</v>
      </c>
      <c r="BR2033" s="74"/>
      <c r="BS2033" s="144">
        <v>2.0633525E-5</v>
      </c>
      <c r="BT2033" s="144">
        <v>4.9522605000000003E-6</v>
      </c>
      <c r="BU2033" s="144">
        <v>9.4646541000000001E-6</v>
      </c>
      <c r="BV2033" s="144">
        <v>1.067941E-12</v>
      </c>
      <c r="BW2033" s="144">
        <v>3.7100974000000002E-6</v>
      </c>
      <c r="BX2033" s="144">
        <v>4.9516719999999996E-7</v>
      </c>
      <c r="BY2033" s="136">
        <v>0</v>
      </c>
      <c r="BZ2033" s="144">
        <v>7.5155724999999997E-7</v>
      </c>
      <c r="CA2033" s="136">
        <v>0</v>
      </c>
      <c r="CB2033" s="144">
        <v>6.2305236000000005E-11</v>
      </c>
      <c r="CC2033" s="136">
        <v>0</v>
      </c>
      <c r="CD2033" s="136">
        <v>0</v>
      </c>
      <c r="CE2033" s="136">
        <v>0</v>
      </c>
      <c r="CF2033" s="144">
        <v>1.2597247E-6</v>
      </c>
      <c r="CG2033" s="136">
        <v>0</v>
      </c>
      <c r="CH2033" s="136">
        <v>0</v>
      </c>
      <c r="CI2033" s="136">
        <v>0</v>
      </c>
      <c r="CL2033" s="89" t="s">
        <v>6999</v>
      </c>
    </row>
    <row r="2034" spans="1:90" ht="14.5" customHeight="1">
      <c r="B2034" s="129" t="s">
        <v>6992</v>
      </c>
      <c r="C2034" s="127" t="s">
        <v>7003</v>
      </c>
      <c r="D2034" s="127" t="s">
        <v>7004</v>
      </c>
      <c r="G2034" s="74"/>
      <c r="H2034" s="74"/>
      <c r="I2034" s="74"/>
      <c r="J2034" s="74"/>
      <c r="K2034" s="74"/>
      <c r="L2034" s="74"/>
      <c r="M2034" s="74"/>
      <c r="N2034" s="74"/>
      <c r="O2034" s="74"/>
      <c r="P2034" s="74"/>
      <c r="Q2034" s="74"/>
      <c r="R2034" s="74"/>
      <c r="S2034" s="74"/>
      <c r="T2034" s="74"/>
      <c r="U2034" s="74"/>
      <c r="V2034" s="74"/>
      <c r="W2034" s="74"/>
      <c r="X2034" s="74"/>
      <c r="Y2034" s="74"/>
      <c r="Z2034" s="74"/>
      <c r="AA2034" s="74"/>
      <c r="AB2034" s="74"/>
      <c r="AC2034" s="74"/>
      <c r="AD2034" s="74"/>
      <c r="AE2034" s="74"/>
      <c r="AF2034" s="74"/>
      <c r="AG2034" s="74"/>
      <c r="AH2034" s="74"/>
      <c r="AI2034" s="74"/>
      <c r="AJ2034" s="74"/>
      <c r="AK2034" s="74"/>
      <c r="AL2034" s="74"/>
      <c r="AM2034" s="74"/>
      <c r="AN2034" s="74"/>
      <c r="AP2034" s="74"/>
      <c r="AQ2034" s="74"/>
      <c r="AR2034" s="74"/>
      <c r="AS2034" s="74"/>
      <c r="AT2034" s="74"/>
      <c r="AU2034" s="74"/>
      <c r="AV2034" s="74"/>
      <c r="AW2034" s="74"/>
      <c r="AX2034" s="74"/>
      <c r="AY2034" s="74"/>
      <c r="AZ2034" s="74"/>
      <c r="BA2034" s="74"/>
      <c r="BB2034" s="74"/>
      <c r="BC2034" s="74"/>
      <c r="BD2034" s="74"/>
      <c r="BE2034" s="74"/>
      <c r="BF2034" s="74"/>
      <c r="BG2034" s="74"/>
      <c r="BH2034" s="74"/>
      <c r="BI2034" s="74"/>
      <c r="BJ2034" s="74"/>
      <c r="BK2034" s="74"/>
      <c r="BL2034" s="74"/>
      <c r="BM2034" s="74"/>
      <c r="BN2034" s="74"/>
      <c r="BO2034" s="74"/>
      <c r="BP2034" s="74"/>
      <c r="BQ2034" s="74"/>
      <c r="BR2034" s="74"/>
      <c r="BS2034" s="74"/>
      <c r="BT2034" s="74"/>
      <c r="BU2034" s="74"/>
      <c r="BV2034" s="74"/>
      <c r="BW2034" s="74"/>
      <c r="BX2034" s="74"/>
      <c r="BY2034" s="74"/>
      <c r="BZ2034" s="74"/>
      <c r="CA2034" s="74"/>
      <c r="CB2034" s="74"/>
      <c r="CC2034" s="74"/>
      <c r="CD2034" s="74"/>
      <c r="CE2034" s="74"/>
      <c r="CF2034" s="74"/>
      <c r="CG2034" s="74"/>
      <c r="CH2034" s="74"/>
      <c r="CI2034" s="74"/>
      <c r="CJ2034" s="124"/>
      <c r="CK2034" s="152"/>
      <c r="CL2034" s="89"/>
    </row>
    <row r="2035" spans="1:90" ht="14.5" customHeight="1">
      <c r="A2035" s="74" t="s">
        <v>7005</v>
      </c>
      <c r="B2035" s="129" t="s">
        <v>6992</v>
      </c>
      <c r="C2035" s="130" t="str">
        <f>MID(A2035,1,12)</f>
        <v>M.020.02.101</v>
      </c>
      <c r="D2035" s="131" t="s">
        <v>7004</v>
      </c>
      <c r="E2035" s="129" t="s">
        <v>957</v>
      </c>
      <c r="F2035" s="132" t="s">
        <v>7007</v>
      </c>
      <c r="G2035" s="132">
        <f>J2035+K2035+L2035+M2035</f>
        <v>8.3248121061026997E-2</v>
      </c>
      <c r="H2035" s="348">
        <f t="shared" ref="H2035:H2039" si="1020">G2035</f>
        <v>8.3248121061026997E-2</v>
      </c>
      <c r="I2035" s="74"/>
      <c r="J2035" s="132">
        <f>P2035+Q2035+R2035+S2035</f>
        <v>3.2488658908199999E-3</v>
      </c>
      <c r="K2035" s="132">
        <f>N2035+O2035+T2035</f>
        <v>2.4926370170206998E-2</v>
      </c>
      <c r="L2035" s="300">
        <f>U2035+IF(V2035="x",0,V2035)+IF(W2035="x",0,W2035)+IF(X2035="x",0,X2035)+Y2035+Z2035</f>
        <v>0</v>
      </c>
      <c r="M2035" s="132">
        <v>5.5072885000000002E-2</v>
      </c>
      <c r="N2035" s="132">
        <v>1.924853E-2</v>
      </c>
      <c r="O2035" s="132">
        <v>5.6778280000000002E-3</v>
      </c>
      <c r="P2035" s="132">
        <v>3.2487402E-3</v>
      </c>
      <c r="Q2035" s="132">
        <v>0</v>
      </c>
      <c r="R2035" s="132">
        <v>0</v>
      </c>
      <c r="S2035" s="304">
        <v>1.2569081999999999E-7</v>
      </c>
      <c r="T2035" s="304">
        <v>1.2170207000000001E-8</v>
      </c>
      <c r="U2035" s="132">
        <v>0</v>
      </c>
      <c r="V2035" s="132">
        <v>0</v>
      </c>
      <c r="W2035" s="132">
        <v>0</v>
      </c>
      <c r="X2035" s="132">
        <v>0</v>
      </c>
      <c r="Y2035" s="132">
        <v>0</v>
      </c>
      <c r="Z2035" s="132">
        <v>0</v>
      </c>
      <c r="AA2035" s="74"/>
      <c r="AB2035" s="301">
        <f>M2035/0.133</f>
        <v>0.41408184210526316</v>
      </c>
      <c r="AC2035" s="338">
        <f t="shared" ref="AC2035:AC2039" si="1021">AB2035</f>
        <v>0.41408184210526316</v>
      </c>
      <c r="AD2035" s="74"/>
      <c r="AE2035" s="136">
        <v>0</v>
      </c>
      <c r="AF2035" s="136">
        <v>0</v>
      </c>
      <c r="AG2035" s="136">
        <v>0</v>
      </c>
      <c r="AH2035" s="136">
        <v>0</v>
      </c>
      <c r="AI2035" s="136">
        <v>0</v>
      </c>
      <c r="AJ2035" s="136">
        <v>0</v>
      </c>
      <c r="AK2035" s="136">
        <v>0</v>
      </c>
      <c r="AL2035" s="74"/>
      <c r="AM2035" s="133">
        <v>1.3314319E-2</v>
      </c>
      <c r="AN2035" s="340">
        <f t="shared" ref="AN2035:AN2039" si="1022">AM2035</f>
        <v>1.3314319E-2</v>
      </c>
      <c r="AP2035" s="133">
        <v>1.2861226999999999E-2</v>
      </c>
      <c r="AQ2035" s="133">
        <v>4.5309187000000002E-4</v>
      </c>
      <c r="AR2035" s="133">
        <v>0</v>
      </c>
      <c r="AS2035" s="134">
        <f>AV2035+AY2035+AZ2035+BA2035+BB2035+BJ2035+BK2035+BO2035</f>
        <v>7.7105679432000004E-7</v>
      </c>
      <c r="AT2035" s="135">
        <f>AW2035+AX2035+BC2035+BD2035+BE2035+BF2035+BG2035+BH2035+BI2035+BL2035+BP2035+BQ2035</f>
        <v>1.6756355652609997E-9</v>
      </c>
      <c r="AU2035" s="135">
        <f>BM2035+BN2035</f>
        <v>0</v>
      </c>
      <c r="AV2035" s="302">
        <v>3.8426795000000001E-7</v>
      </c>
      <c r="AW2035" s="302">
        <v>1.1594290999999999E-9</v>
      </c>
      <c r="AX2035" s="302">
        <v>3.1677260999999998E-14</v>
      </c>
      <c r="AY2035" s="303">
        <v>0</v>
      </c>
      <c r="AZ2035" s="303">
        <v>0</v>
      </c>
      <c r="BA2035" s="302">
        <v>4.8306432E-10</v>
      </c>
      <c r="BB2035" s="302">
        <v>3.8630578000000001E-7</v>
      </c>
      <c r="BC2035" s="302">
        <v>6.8478347999999995E-11</v>
      </c>
      <c r="BD2035" s="302">
        <v>4.4769643999999998E-10</v>
      </c>
      <c r="BE2035" s="303">
        <v>0</v>
      </c>
      <c r="BF2035" s="303">
        <v>0</v>
      </c>
      <c r="BG2035" s="303">
        <v>0</v>
      </c>
      <c r="BH2035" s="303">
        <v>0</v>
      </c>
      <c r="BI2035" s="303">
        <v>0</v>
      </c>
      <c r="BJ2035" s="303">
        <v>0</v>
      </c>
      <c r="BK2035" s="303">
        <v>0</v>
      </c>
      <c r="BL2035" s="303">
        <v>0</v>
      </c>
      <c r="BM2035" s="303">
        <v>0</v>
      </c>
      <c r="BN2035" s="303">
        <v>0</v>
      </c>
      <c r="BO2035" s="303">
        <v>0</v>
      </c>
      <c r="BP2035" s="303">
        <v>0</v>
      </c>
      <c r="BQ2035" s="303">
        <v>0</v>
      </c>
      <c r="BR2035" s="74"/>
      <c r="BS2035" s="144">
        <v>1.8822306000000001E-5</v>
      </c>
      <c r="BT2035" s="144">
        <v>3.2455926000000002E-6</v>
      </c>
      <c r="BU2035" s="144">
        <v>1.15457E-5</v>
      </c>
      <c r="BV2035" s="144">
        <v>1.4255789E-12</v>
      </c>
      <c r="BW2035" s="144">
        <v>2.4403035000000002E-6</v>
      </c>
      <c r="BX2035" s="144">
        <v>3.1272684999999998E-7</v>
      </c>
      <c r="BY2035" s="136">
        <v>0</v>
      </c>
      <c r="BZ2035" s="144">
        <v>4.7465205999999999E-7</v>
      </c>
      <c r="CA2035" s="136">
        <v>0</v>
      </c>
      <c r="CB2035" s="144">
        <v>8.3170348000000003E-11</v>
      </c>
      <c r="CC2035" s="136">
        <v>0</v>
      </c>
      <c r="CD2035" s="136">
        <v>0</v>
      </c>
      <c r="CE2035" s="136">
        <v>0</v>
      </c>
      <c r="CF2035" s="144">
        <v>8.0324595999999995E-7</v>
      </c>
      <c r="CG2035" s="136">
        <v>0</v>
      </c>
      <c r="CH2035" s="136">
        <v>0</v>
      </c>
      <c r="CI2035" s="136">
        <v>0</v>
      </c>
      <c r="CL2035" s="89" t="s">
        <v>6999</v>
      </c>
    </row>
    <row r="2036" spans="1:90" ht="14.5" customHeight="1">
      <c r="A2036" s="74" t="s">
        <v>7008</v>
      </c>
      <c r="B2036" s="129" t="s">
        <v>6992</v>
      </c>
      <c r="C2036" s="130" t="str">
        <f>MID(A2036,1,12)</f>
        <v>M.020.02.102</v>
      </c>
      <c r="D2036" s="131" t="s">
        <v>7004</v>
      </c>
      <c r="E2036" s="129" t="s">
        <v>957</v>
      </c>
      <c r="F2036" s="132" t="s">
        <v>7010</v>
      </c>
      <c r="G2036" s="132">
        <f>J2036+K2036+L2036+M2036</f>
        <v>0.38236507086528199</v>
      </c>
      <c r="H2036" s="348">
        <f t="shared" si="1020"/>
        <v>0.38236507086528199</v>
      </c>
      <c r="I2036" s="74"/>
      <c r="J2036" s="132">
        <f>P2036+Q2036+R2036+S2036</f>
        <v>2.5882438301999999E-4</v>
      </c>
      <c r="K2036" s="132">
        <f>N2036+O2036+T2036</f>
        <v>7.5866596482262003E-2</v>
      </c>
      <c r="L2036" s="300">
        <f>U2036+IF(V2036="x",0,V2036)+IF(W2036="x",0,W2036)+IF(X2036="x",0,X2036)+Y2036+Z2036</f>
        <v>0</v>
      </c>
      <c r="M2036" s="132">
        <v>0.30623964999999997</v>
      </c>
      <c r="N2036" s="132">
        <v>6.5071631000000005E-2</v>
      </c>
      <c r="O2036" s="132">
        <v>1.0794895000000001E-2</v>
      </c>
      <c r="P2036" s="132">
        <v>2.5809645999999998E-4</v>
      </c>
      <c r="Q2036" s="132">
        <v>0</v>
      </c>
      <c r="R2036" s="132">
        <v>0</v>
      </c>
      <c r="S2036" s="304">
        <v>7.2792302000000002E-7</v>
      </c>
      <c r="T2036" s="304">
        <v>7.0482262000000006E-8</v>
      </c>
      <c r="U2036" s="132">
        <v>0</v>
      </c>
      <c r="V2036" s="132">
        <v>0</v>
      </c>
      <c r="W2036" s="132">
        <v>0</v>
      </c>
      <c r="X2036" s="132">
        <v>0</v>
      </c>
      <c r="Y2036" s="132">
        <v>0</v>
      </c>
      <c r="Z2036" s="132">
        <v>0</v>
      </c>
      <c r="AA2036" s="74"/>
      <c r="AB2036" s="301">
        <f>M2036/0.133</f>
        <v>2.3025537593984957</v>
      </c>
      <c r="AC2036" s="338">
        <f t="shared" si="1021"/>
        <v>2.3025537593984957</v>
      </c>
      <c r="AD2036" s="74"/>
      <c r="AE2036" s="136">
        <v>0</v>
      </c>
      <c r="AF2036" s="136">
        <v>0</v>
      </c>
      <c r="AG2036" s="136">
        <v>0</v>
      </c>
      <c r="AH2036" s="136">
        <v>0</v>
      </c>
      <c r="AI2036" s="136">
        <v>0</v>
      </c>
      <c r="AJ2036" s="136">
        <v>0</v>
      </c>
      <c r="AK2036" s="136">
        <v>0</v>
      </c>
      <c r="AL2036" s="74"/>
      <c r="AM2036" s="133">
        <v>5.7520364999999997E-2</v>
      </c>
      <c r="AN2036" s="340">
        <f t="shared" si="1022"/>
        <v>5.7520364999999997E-2</v>
      </c>
      <c r="AP2036" s="133">
        <v>5.5402445000000002E-2</v>
      </c>
      <c r="AQ2036" s="133">
        <v>2.1179198000000001E-3</v>
      </c>
      <c r="AR2036" s="133">
        <v>0</v>
      </c>
      <c r="AS2036" s="134">
        <f>AV2036+AY2036+AZ2036+BA2036+BB2036+BJ2036+BK2036+BO2036</f>
        <v>3.3214894770880001E-6</v>
      </c>
      <c r="AT2036" s="135">
        <f>AW2036+AX2036+BC2036+BD2036+BE2036+BF2036+BG2036+BH2036+BI2036+BL2036+BP2036+BQ2036</f>
        <v>7.8325437139599995E-9</v>
      </c>
      <c r="AU2036" s="135">
        <f>BM2036+BN2036</f>
        <v>0</v>
      </c>
      <c r="AV2036" s="302">
        <v>2.1367699000000001E-6</v>
      </c>
      <c r="AW2036" s="302">
        <v>6.4471505999999998E-9</v>
      </c>
      <c r="AX2036" s="302">
        <v>1.7614535999999999E-13</v>
      </c>
      <c r="AY2036" s="303">
        <v>0</v>
      </c>
      <c r="AZ2036" s="303">
        <v>0</v>
      </c>
      <c r="BA2036" s="302">
        <v>3.8377088E-11</v>
      </c>
      <c r="BB2036" s="302">
        <v>1.1846812000000001E-6</v>
      </c>
      <c r="BC2036" s="302">
        <v>5.4402686000000002E-12</v>
      </c>
      <c r="BD2036" s="302">
        <v>1.3797766999999999E-9</v>
      </c>
      <c r="BE2036" s="303">
        <v>0</v>
      </c>
      <c r="BF2036" s="303">
        <v>0</v>
      </c>
      <c r="BG2036" s="303">
        <v>0</v>
      </c>
      <c r="BH2036" s="303">
        <v>0</v>
      </c>
      <c r="BI2036" s="303">
        <v>0</v>
      </c>
      <c r="BJ2036" s="303">
        <v>0</v>
      </c>
      <c r="BK2036" s="303">
        <v>0</v>
      </c>
      <c r="BL2036" s="303">
        <v>0</v>
      </c>
      <c r="BM2036" s="303">
        <v>0</v>
      </c>
      <c r="BN2036" s="303">
        <v>0</v>
      </c>
      <c r="BO2036" s="303">
        <v>0</v>
      </c>
      <c r="BP2036" s="303">
        <v>0</v>
      </c>
      <c r="BQ2036" s="303">
        <v>0</v>
      </c>
      <c r="BR2036" s="74"/>
      <c r="BS2036" s="144">
        <v>8.2282708999999995E-5</v>
      </c>
      <c r="BT2036" s="144">
        <v>9.5252326000000004E-6</v>
      </c>
      <c r="BU2036" s="144">
        <v>6.4201309000000003E-5</v>
      </c>
      <c r="BV2036" s="144">
        <v>8.2560655999999995E-12</v>
      </c>
      <c r="BW2036" s="144">
        <v>7.8277348000000005E-6</v>
      </c>
      <c r="BX2036" s="144">
        <v>2.4844613000000001E-8</v>
      </c>
      <c r="BY2036" s="136">
        <v>0</v>
      </c>
      <c r="BZ2036" s="144">
        <v>3.7708775999999998E-8</v>
      </c>
      <c r="CA2036" s="136">
        <v>0</v>
      </c>
      <c r="CB2036" s="144">
        <v>4.8167090000000003E-10</v>
      </c>
      <c r="CC2036" s="136">
        <v>0</v>
      </c>
      <c r="CD2036" s="136">
        <v>0</v>
      </c>
      <c r="CE2036" s="136">
        <v>0</v>
      </c>
      <c r="CF2036" s="144">
        <v>6.6538926000000002E-7</v>
      </c>
      <c r="CG2036" s="136">
        <v>0</v>
      </c>
      <c r="CH2036" s="136">
        <v>0</v>
      </c>
      <c r="CI2036" s="136">
        <v>0</v>
      </c>
      <c r="CL2036" s="89" t="s">
        <v>6999</v>
      </c>
    </row>
    <row r="2037" spans="1:90" ht="14.5" customHeight="1">
      <c r="A2037" s="74" t="s">
        <v>7011</v>
      </c>
      <c r="B2037" s="129" t="s">
        <v>6992</v>
      </c>
      <c r="C2037" s="130" t="str">
        <f>MID(A2037,1,12)</f>
        <v>M.020.02.103</v>
      </c>
      <c r="D2037" s="131" t="s">
        <v>7004</v>
      </c>
      <c r="E2037" s="129" t="s">
        <v>957</v>
      </c>
      <c r="F2037" s="132" t="s">
        <v>7013</v>
      </c>
      <c r="G2037" s="132">
        <f>J2037+K2037+L2037+M2037</f>
        <v>0.35852791300271603</v>
      </c>
      <c r="H2037" s="348">
        <f t="shared" si="1020"/>
        <v>0.35852791300271603</v>
      </c>
      <c r="I2037" s="74"/>
      <c r="J2037" s="132">
        <f>P2037+Q2037+R2037+S2037</f>
        <v>5.4927465752699998E-3</v>
      </c>
      <c r="K2037" s="132">
        <f>N2037+O2037+T2037</f>
        <v>0.104689156427446</v>
      </c>
      <c r="L2037" s="300">
        <f>U2037+IF(V2037="x",0,V2037)+IF(W2037="x",0,W2037)+IF(X2037="x",0,X2037)+Y2037+Z2037</f>
        <v>0</v>
      </c>
      <c r="M2037" s="132">
        <v>0.24834601000000001</v>
      </c>
      <c r="N2037" s="132">
        <v>9.6153405999999997E-2</v>
      </c>
      <c r="O2037" s="132">
        <v>8.5357369999999998E-3</v>
      </c>
      <c r="P2037" s="132">
        <v>5.4926078999999999E-3</v>
      </c>
      <c r="Q2037" s="132">
        <v>0</v>
      </c>
      <c r="R2037" s="132">
        <v>0</v>
      </c>
      <c r="S2037" s="304">
        <v>1.3867526999999999E-7</v>
      </c>
      <c r="T2037" s="304">
        <v>1.3427446E-8</v>
      </c>
      <c r="U2037" s="132">
        <v>0</v>
      </c>
      <c r="V2037" s="132">
        <v>0</v>
      </c>
      <c r="W2037" s="132">
        <v>0</v>
      </c>
      <c r="X2037" s="132">
        <v>0</v>
      </c>
      <c r="Y2037" s="132">
        <v>0</v>
      </c>
      <c r="Z2037" s="132">
        <v>0</v>
      </c>
      <c r="AA2037" s="74"/>
      <c r="AB2037" s="301">
        <f>M2037/0.133</f>
        <v>1.8672632330827068</v>
      </c>
      <c r="AC2037" s="338">
        <f t="shared" si="1021"/>
        <v>1.8672632330827068</v>
      </c>
      <c r="AD2037" s="74"/>
      <c r="AE2037" s="136">
        <v>0</v>
      </c>
      <c r="AF2037" s="136">
        <v>0</v>
      </c>
      <c r="AG2037" s="136">
        <v>0</v>
      </c>
      <c r="AH2037" s="136">
        <v>0</v>
      </c>
      <c r="AI2037" s="136">
        <v>0</v>
      </c>
      <c r="AJ2037" s="136">
        <v>0</v>
      </c>
      <c r="AK2037" s="136">
        <v>0</v>
      </c>
      <c r="AL2037" s="74"/>
      <c r="AM2037" s="133">
        <v>6.1093854000000003E-2</v>
      </c>
      <c r="AN2037" s="340">
        <f t="shared" si="1022"/>
        <v>6.1093854000000003E-2</v>
      </c>
      <c r="AP2037" s="133">
        <v>5.9080236000000001E-2</v>
      </c>
      <c r="AQ2037" s="133">
        <v>2.0136181E-3</v>
      </c>
      <c r="AR2037" s="133">
        <v>0</v>
      </c>
      <c r="AS2037" s="134">
        <f>AV2037+AY2037+AZ2037+BA2037+BB2037+BJ2037+BK2037+BO2037</f>
        <v>3.5419805113099999E-6</v>
      </c>
      <c r="AT2037" s="135">
        <f>AW2037+AX2037+BC2037+BD2037+BE2037+BF2037+BG2037+BH2037+BI2037+BL2037+BP2037+BQ2037</f>
        <v>7.4468125056399997E-9</v>
      </c>
      <c r="AU2037" s="135">
        <f>BM2037+BN2037</f>
        <v>0</v>
      </c>
      <c r="AV2037" s="302">
        <v>1.7328202999999999E-6</v>
      </c>
      <c r="AW2037" s="302">
        <v>5.2283370999999997E-9</v>
      </c>
      <c r="AX2037" s="302">
        <v>1.4284563999999999E-13</v>
      </c>
      <c r="AY2037" s="303">
        <v>0</v>
      </c>
      <c r="AZ2037" s="303">
        <v>0</v>
      </c>
      <c r="BA2037" s="302">
        <v>8.1671131000000001E-10</v>
      </c>
      <c r="BB2037" s="302">
        <v>1.8083434999999999E-6</v>
      </c>
      <c r="BC2037" s="302">
        <v>1.1577556E-10</v>
      </c>
      <c r="BD2037" s="302">
        <v>2.1025570000000001E-9</v>
      </c>
      <c r="BE2037" s="303">
        <v>0</v>
      </c>
      <c r="BF2037" s="303">
        <v>0</v>
      </c>
      <c r="BG2037" s="303">
        <v>0</v>
      </c>
      <c r="BH2037" s="303">
        <v>0</v>
      </c>
      <c r="BI2037" s="303">
        <v>0</v>
      </c>
      <c r="BJ2037" s="303">
        <v>0</v>
      </c>
      <c r="BK2037" s="303">
        <v>0</v>
      </c>
      <c r="BL2037" s="303">
        <v>0</v>
      </c>
      <c r="BM2037" s="303">
        <v>0</v>
      </c>
      <c r="BN2037" s="303">
        <v>0</v>
      </c>
      <c r="BO2037" s="303">
        <v>0</v>
      </c>
      <c r="BP2037" s="303">
        <v>0</v>
      </c>
      <c r="BQ2037" s="303">
        <v>0</v>
      </c>
      <c r="BR2037" s="74"/>
      <c r="BS2037" s="144">
        <v>8.1888155000000003E-5</v>
      </c>
      <c r="BT2037" s="144">
        <v>1.4764546999999999E-5</v>
      </c>
      <c r="BU2037" s="144">
        <v>5.2064254000000003E-5</v>
      </c>
      <c r="BV2037" s="144">
        <v>1.5728478000000001E-12</v>
      </c>
      <c r="BW2037" s="144">
        <v>1.1767791999999999E-5</v>
      </c>
      <c r="BX2037" s="144">
        <v>5.2872370000000001E-7</v>
      </c>
      <c r="BY2037" s="136">
        <v>0</v>
      </c>
      <c r="BZ2037" s="144">
        <v>8.0248879999999997E-7</v>
      </c>
      <c r="CA2037" s="136">
        <v>0</v>
      </c>
      <c r="CB2037" s="144">
        <v>9.1762233999999999E-11</v>
      </c>
      <c r="CC2037" s="136">
        <v>0</v>
      </c>
      <c r="CD2037" s="136">
        <v>0</v>
      </c>
      <c r="CE2037" s="136">
        <v>0</v>
      </c>
      <c r="CF2037" s="144">
        <v>1.9602550999999999E-6</v>
      </c>
      <c r="CG2037" s="136">
        <v>0</v>
      </c>
      <c r="CH2037" s="136">
        <v>0</v>
      </c>
      <c r="CI2037" s="136">
        <v>0</v>
      </c>
      <c r="CL2037" s="89" t="s">
        <v>6999</v>
      </c>
    </row>
    <row r="2038" spans="1:90" ht="14.5" customHeight="1">
      <c r="A2038" s="74" t="s">
        <v>7014</v>
      </c>
      <c r="B2038" s="129" t="s">
        <v>6992</v>
      </c>
      <c r="C2038" s="130" t="str">
        <f>MID(A2038,1,12)</f>
        <v>M.020.02.104</v>
      </c>
      <c r="D2038" s="131" t="s">
        <v>7004</v>
      </c>
      <c r="E2038" s="129" t="s">
        <v>957</v>
      </c>
      <c r="F2038" s="132" t="s">
        <v>7016</v>
      </c>
      <c r="G2038" s="132">
        <f>J2038+K2038+L2038+M2038</f>
        <v>0.37357264450585903</v>
      </c>
      <c r="H2038" s="348">
        <f t="shared" si="1020"/>
        <v>0.37357264450585903</v>
      </c>
      <c r="I2038" s="74"/>
      <c r="J2038" s="132">
        <f>P2038+Q2038+R2038+S2038</f>
        <v>5.2805497195300005E-3</v>
      </c>
      <c r="K2038" s="132">
        <f>N2038+O2038+T2038</f>
        <v>0.104664474786329</v>
      </c>
      <c r="L2038" s="300">
        <f>U2038+IF(V2038="x",0,V2038)+IF(W2038="x",0,W2038)+IF(X2038="x",0,X2038)+Y2038+Z2038</f>
        <v>0</v>
      </c>
      <c r="M2038" s="132">
        <v>0.26362762000000001</v>
      </c>
      <c r="N2038" s="132">
        <v>9.6446931E-2</v>
      </c>
      <c r="O2038" s="132">
        <v>8.2175307999999992E-3</v>
      </c>
      <c r="P2038" s="132">
        <v>5.2804156000000003E-3</v>
      </c>
      <c r="Q2038" s="132">
        <v>0</v>
      </c>
      <c r="R2038" s="132">
        <v>0</v>
      </c>
      <c r="S2038" s="304">
        <v>1.3411953E-7</v>
      </c>
      <c r="T2038" s="304">
        <v>1.2986329E-8</v>
      </c>
      <c r="U2038" s="132">
        <v>0</v>
      </c>
      <c r="V2038" s="132">
        <v>0</v>
      </c>
      <c r="W2038" s="132">
        <v>0</v>
      </c>
      <c r="X2038" s="132">
        <v>0</v>
      </c>
      <c r="Y2038" s="132">
        <v>0</v>
      </c>
      <c r="Z2038" s="132">
        <v>0</v>
      </c>
      <c r="AA2038" s="74"/>
      <c r="AB2038" s="301">
        <f>M2038/0.133</f>
        <v>1.9821625563909775</v>
      </c>
      <c r="AC2038" s="338">
        <f t="shared" si="1021"/>
        <v>1.9821625563909775</v>
      </c>
      <c r="AD2038" s="74"/>
      <c r="AE2038" s="136">
        <v>0</v>
      </c>
      <c r="AF2038" s="136">
        <v>0</v>
      </c>
      <c r="AG2038" s="136">
        <v>0</v>
      </c>
      <c r="AH2038" s="136">
        <v>0</v>
      </c>
      <c r="AI2038" s="136">
        <v>0</v>
      </c>
      <c r="AJ2038" s="136">
        <v>0</v>
      </c>
      <c r="AK2038" s="136">
        <v>0</v>
      </c>
      <c r="AL2038" s="74"/>
      <c r="AM2038" s="133">
        <v>6.3007503000000006E-2</v>
      </c>
      <c r="AN2038" s="340">
        <f t="shared" si="1022"/>
        <v>6.3007503000000006E-2</v>
      </c>
      <c r="AP2038" s="133">
        <v>6.0907136000000001E-2</v>
      </c>
      <c r="AQ2038" s="133">
        <v>2.1003672999999998E-3</v>
      </c>
      <c r="AR2038" s="133">
        <v>0</v>
      </c>
      <c r="AS2038" s="134">
        <f>AV2038+AY2038+AZ2038+BA2038+BB2038+BJ2038+BK2038+BO2038</f>
        <v>3.65150695983E-6</v>
      </c>
      <c r="AT2038" s="135">
        <f>AW2038+AX2038+BC2038+BD2038+BE2038+BF2038+BG2038+BH2038+BI2038+BL2038+BP2038+BQ2038</f>
        <v>7.7676306154400013E-9</v>
      </c>
      <c r="AU2038" s="135">
        <f>BM2038+BN2038</f>
        <v>0</v>
      </c>
      <c r="AV2038" s="302">
        <v>1.8394469E-6</v>
      </c>
      <c r="AW2038" s="302">
        <v>5.5500552000000003E-9</v>
      </c>
      <c r="AX2038" s="302">
        <v>1.5163544000000001E-13</v>
      </c>
      <c r="AY2038" s="303">
        <v>0</v>
      </c>
      <c r="AZ2038" s="303">
        <v>0</v>
      </c>
      <c r="BA2038" s="302">
        <v>7.8515982999999997E-10</v>
      </c>
      <c r="BB2038" s="302">
        <v>1.8112748999999999E-6</v>
      </c>
      <c r="BC2038" s="302">
        <v>1.1130288E-10</v>
      </c>
      <c r="BD2038" s="302">
        <v>2.1061209E-9</v>
      </c>
      <c r="BE2038" s="303">
        <v>0</v>
      </c>
      <c r="BF2038" s="303">
        <v>0</v>
      </c>
      <c r="BG2038" s="303">
        <v>0</v>
      </c>
      <c r="BH2038" s="303">
        <v>0</v>
      </c>
      <c r="BI2038" s="303">
        <v>0</v>
      </c>
      <c r="BJ2038" s="303">
        <v>0</v>
      </c>
      <c r="BK2038" s="303">
        <v>0</v>
      </c>
      <c r="BL2038" s="303">
        <v>0</v>
      </c>
      <c r="BM2038" s="303">
        <v>0</v>
      </c>
      <c r="BN2038" s="303">
        <v>0</v>
      </c>
      <c r="BO2038" s="303">
        <v>0</v>
      </c>
      <c r="BP2038" s="303">
        <v>0</v>
      </c>
      <c r="BQ2038" s="303">
        <v>0</v>
      </c>
      <c r="BR2038" s="74"/>
      <c r="BS2038" s="144">
        <v>8.5043736000000006E-5</v>
      </c>
      <c r="BT2038" s="144">
        <v>1.477873E-5</v>
      </c>
      <c r="BU2038" s="144">
        <v>5.5267952000000002E-5</v>
      </c>
      <c r="BV2038" s="144">
        <v>1.5211768E-12</v>
      </c>
      <c r="BW2038" s="144">
        <v>1.1794707E-5</v>
      </c>
      <c r="BX2038" s="144">
        <v>5.0829786000000004E-7</v>
      </c>
      <c r="BY2038" s="136">
        <v>0</v>
      </c>
      <c r="BZ2038" s="144">
        <v>7.7148677000000002E-7</v>
      </c>
      <c r="CA2038" s="136">
        <v>0</v>
      </c>
      <c r="CB2038" s="144">
        <v>8.8747672999999998E-11</v>
      </c>
      <c r="CC2038" s="136">
        <v>0</v>
      </c>
      <c r="CD2038" s="136">
        <v>0</v>
      </c>
      <c r="CE2038" s="136">
        <v>0</v>
      </c>
      <c r="CF2038" s="144">
        <v>1.9224722000000002E-6</v>
      </c>
      <c r="CG2038" s="136">
        <v>0</v>
      </c>
      <c r="CH2038" s="136">
        <v>0</v>
      </c>
      <c r="CI2038" s="136">
        <v>0</v>
      </c>
      <c r="CL2038" s="89" t="s">
        <v>6999</v>
      </c>
    </row>
    <row r="2039" spans="1:90" ht="14.5" customHeight="1">
      <c r="A2039" s="74" t="s">
        <v>7017</v>
      </c>
      <c r="B2039" s="129" t="s">
        <v>6992</v>
      </c>
      <c r="C2039" s="130" t="str">
        <f>MID(A2039,1,12)</f>
        <v>M.020.02.105</v>
      </c>
      <c r="D2039" s="131" t="s">
        <v>7004</v>
      </c>
      <c r="E2039" s="129" t="s">
        <v>957</v>
      </c>
      <c r="F2039" s="132" t="s">
        <v>7019</v>
      </c>
      <c r="G2039" s="132">
        <f>J2039+K2039+L2039+M2039</f>
        <v>0.388617374909002</v>
      </c>
      <c r="H2039" s="348">
        <f t="shared" si="1020"/>
        <v>0.388617374909002</v>
      </c>
      <c r="I2039" s="74"/>
      <c r="J2039" s="132">
        <f>P2039+Q2039+R2039+S2039</f>
        <v>5.0683527637899999E-3</v>
      </c>
      <c r="K2039" s="132">
        <f>N2039+O2039+T2039</f>
        <v>0.104639792145212</v>
      </c>
      <c r="L2039" s="300">
        <f>U2039+IF(V2039="x",0,V2039)+IF(W2039="x",0,W2039)+IF(X2039="x",0,X2039)+Y2039+Z2039</f>
        <v>0</v>
      </c>
      <c r="M2039" s="132">
        <v>0.27890923000000001</v>
      </c>
      <c r="N2039" s="132">
        <v>9.6740455000000003E-2</v>
      </c>
      <c r="O2039" s="132">
        <v>7.8993246000000003E-3</v>
      </c>
      <c r="P2039" s="132">
        <v>5.0682232000000002E-3</v>
      </c>
      <c r="Q2039" s="132">
        <v>0</v>
      </c>
      <c r="R2039" s="132">
        <v>0</v>
      </c>
      <c r="S2039" s="304">
        <v>1.2956378999999999E-7</v>
      </c>
      <c r="T2039" s="304">
        <v>1.2545212000000001E-8</v>
      </c>
      <c r="U2039" s="132">
        <v>0</v>
      </c>
      <c r="V2039" s="132">
        <v>0</v>
      </c>
      <c r="W2039" s="132">
        <v>0</v>
      </c>
      <c r="X2039" s="132">
        <v>0</v>
      </c>
      <c r="Y2039" s="132">
        <v>0</v>
      </c>
      <c r="Z2039" s="132">
        <v>0</v>
      </c>
      <c r="AA2039" s="74"/>
      <c r="AB2039" s="301">
        <f>M2039/0.133</f>
        <v>2.0970618796992482</v>
      </c>
      <c r="AC2039" s="338">
        <f t="shared" si="1021"/>
        <v>2.0970618796992482</v>
      </c>
      <c r="AD2039" s="74"/>
      <c r="AE2039" s="136">
        <v>0</v>
      </c>
      <c r="AF2039" s="136">
        <v>0</v>
      </c>
      <c r="AG2039" s="136">
        <v>0</v>
      </c>
      <c r="AH2039" s="136">
        <v>0</v>
      </c>
      <c r="AI2039" s="136">
        <v>0</v>
      </c>
      <c r="AJ2039" s="136">
        <v>0</v>
      </c>
      <c r="AK2039" s="136">
        <v>0</v>
      </c>
      <c r="AL2039" s="74"/>
      <c r="AM2039" s="133">
        <v>6.4921152999999995E-2</v>
      </c>
      <c r="AN2039" s="340">
        <f t="shared" si="1022"/>
        <v>6.4921152999999995E-2</v>
      </c>
      <c r="AP2039" s="133">
        <v>6.2734036000000007E-2</v>
      </c>
      <c r="AQ2039" s="133">
        <v>2.1871165E-3</v>
      </c>
      <c r="AR2039" s="133">
        <v>0</v>
      </c>
      <c r="AS2039" s="134">
        <f>AV2039+AY2039+AZ2039+BA2039+BB2039+BJ2039+BK2039+BO2039</f>
        <v>3.7610333083499997E-6</v>
      </c>
      <c r="AT2039" s="135">
        <f>AW2039+AX2039+BC2039+BD2039+BE2039+BF2039+BG2039+BH2039+BI2039+BL2039+BP2039+BQ2039</f>
        <v>8.0884487152300016E-9</v>
      </c>
      <c r="AU2039" s="135">
        <f>BM2039+BN2039</f>
        <v>0</v>
      </c>
      <c r="AV2039" s="302">
        <v>1.9460734E-6</v>
      </c>
      <c r="AW2039" s="302">
        <v>5.8717733000000001E-9</v>
      </c>
      <c r="AX2039" s="302">
        <v>1.6042522999999999E-13</v>
      </c>
      <c r="AY2039" s="303">
        <v>0</v>
      </c>
      <c r="AZ2039" s="303">
        <v>0</v>
      </c>
      <c r="BA2039" s="302">
        <v>7.5360835000000004E-10</v>
      </c>
      <c r="BB2039" s="302">
        <v>1.8142062999999999E-6</v>
      </c>
      <c r="BC2039" s="302">
        <v>1.0683019E-10</v>
      </c>
      <c r="BD2039" s="302">
        <v>2.1096848E-9</v>
      </c>
      <c r="BE2039" s="303">
        <v>0</v>
      </c>
      <c r="BF2039" s="303">
        <v>0</v>
      </c>
      <c r="BG2039" s="303">
        <v>0</v>
      </c>
      <c r="BH2039" s="303">
        <v>0</v>
      </c>
      <c r="BI2039" s="303">
        <v>0</v>
      </c>
      <c r="BJ2039" s="303">
        <v>0</v>
      </c>
      <c r="BK2039" s="303">
        <v>0</v>
      </c>
      <c r="BL2039" s="303">
        <v>0</v>
      </c>
      <c r="BM2039" s="303">
        <v>0</v>
      </c>
      <c r="BN2039" s="303">
        <v>0</v>
      </c>
      <c r="BO2039" s="303">
        <v>0</v>
      </c>
      <c r="BP2039" s="303">
        <v>0</v>
      </c>
      <c r="BQ2039" s="303">
        <v>0</v>
      </c>
      <c r="BR2039" s="74"/>
      <c r="BS2039" s="144">
        <v>8.8199318000000004E-5</v>
      </c>
      <c r="BT2039" s="144">
        <v>1.4792912999999999E-5</v>
      </c>
      <c r="BU2039" s="144">
        <v>5.8471650000000001E-5</v>
      </c>
      <c r="BV2039" s="144">
        <v>1.4695058999999999E-12</v>
      </c>
      <c r="BW2039" s="144">
        <v>1.1821622000000001E-5</v>
      </c>
      <c r="BX2039" s="144">
        <v>4.8787201999999996E-7</v>
      </c>
      <c r="BY2039" s="136">
        <v>0</v>
      </c>
      <c r="BZ2039" s="144">
        <v>7.4048473999999996E-7</v>
      </c>
      <c r="CA2039" s="136">
        <v>0</v>
      </c>
      <c r="CB2039" s="144">
        <v>8.5733113000000005E-11</v>
      </c>
      <c r="CC2039" s="136">
        <v>0</v>
      </c>
      <c r="CD2039" s="136">
        <v>0</v>
      </c>
      <c r="CE2039" s="136">
        <v>0</v>
      </c>
      <c r="CF2039" s="144">
        <v>1.8846894E-6</v>
      </c>
      <c r="CG2039" s="136">
        <v>0</v>
      </c>
      <c r="CH2039" s="136">
        <v>0</v>
      </c>
      <c r="CI2039" s="136">
        <v>0</v>
      </c>
      <c r="CL2039" s="89" t="s">
        <v>6999</v>
      </c>
    </row>
    <row r="2040" spans="1:90" ht="14.5" customHeight="1">
      <c r="B2040" s="129" t="s">
        <v>6992</v>
      </c>
      <c r="C2040" s="127" t="s">
        <v>7020</v>
      </c>
      <c r="D2040" s="127" t="s">
        <v>7021</v>
      </c>
      <c r="G2040" s="74"/>
      <c r="H2040" s="74"/>
      <c r="I2040" s="74"/>
      <c r="J2040" s="74"/>
      <c r="K2040" s="74"/>
      <c r="L2040" s="74"/>
      <c r="M2040" s="74"/>
      <c r="N2040" s="74"/>
      <c r="O2040" s="74"/>
      <c r="P2040" s="74"/>
      <c r="Q2040" s="74"/>
      <c r="R2040" s="74"/>
      <c r="S2040" s="74"/>
      <c r="T2040" s="74"/>
      <c r="U2040" s="74"/>
      <c r="V2040" s="74"/>
      <c r="W2040" s="74"/>
      <c r="X2040" s="74"/>
      <c r="Y2040" s="74"/>
      <c r="Z2040" s="74"/>
      <c r="AA2040" s="74"/>
      <c r="AB2040" s="74"/>
      <c r="AC2040" s="74"/>
      <c r="AD2040" s="74"/>
      <c r="AE2040" s="74"/>
      <c r="AF2040" s="74"/>
      <c r="AG2040" s="74"/>
      <c r="AH2040" s="74"/>
      <c r="AI2040" s="74"/>
      <c r="AJ2040" s="74"/>
      <c r="AK2040" s="74"/>
      <c r="AL2040" s="74"/>
      <c r="AM2040" s="74"/>
      <c r="AN2040" s="74"/>
      <c r="AP2040" s="74"/>
      <c r="AQ2040" s="74"/>
      <c r="AR2040" s="74"/>
      <c r="AS2040" s="74"/>
      <c r="AT2040" s="74"/>
      <c r="AU2040" s="74"/>
      <c r="AV2040" s="74"/>
      <c r="AW2040" s="74"/>
      <c r="AX2040" s="74"/>
      <c r="AY2040" s="74"/>
      <c r="AZ2040" s="74"/>
      <c r="BA2040" s="74"/>
      <c r="BB2040" s="74"/>
      <c r="BC2040" s="74"/>
      <c r="BD2040" s="74"/>
      <c r="BE2040" s="74"/>
      <c r="BF2040" s="74"/>
      <c r="BG2040" s="74"/>
      <c r="BH2040" s="74"/>
      <c r="BI2040" s="74"/>
      <c r="BJ2040" s="74"/>
      <c r="BK2040" s="74"/>
      <c r="BL2040" s="74"/>
      <c r="BM2040" s="74"/>
      <c r="BN2040" s="74"/>
      <c r="BO2040" s="74"/>
      <c r="BP2040" s="74"/>
      <c r="BQ2040" s="74"/>
      <c r="BR2040" s="74"/>
      <c r="BS2040" s="74"/>
      <c r="BT2040" s="74"/>
      <c r="BU2040" s="74"/>
      <c r="BV2040" s="74"/>
      <c r="BW2040" s="74"/>
      <c r="BX2040" s="74"/>
      <c r="BY2040" s="74"/>
      <c r="BZ2040" s="74"/>
      <c r="CA2040" s="74"/>
      <c r="CB2040" s="74"/>
      <c r="CC2040" s="74"/>
      <c r="CD2040" s="74"/>
      <c r="CE2040" s="74"/>
      <c r="CF2040" s="74"/>
      <c r="CG2040" s="74"/>
      <c r="CH2040" s="74"/>
      <c r="CI2040" s="74"/>
      <c r="CJ2040" s="124"/>
      <c r="CK2040" s="152"/>
      <c r="CL2040" s="89"/>
    </row>
    <row r="2041" spans="1:90" ht="14.5" customHeight="1">
      <c r="A2041" s="74" t="s">
        <v>7022</v>
      </c>
      <c r="B2041" s="129" t="s">
        <v>6992</v>
      </c>
      <c r="C2041" s="130" t="str">
        <f t="shared" ref="C2041:C2050" si="1023">MID(A2041,1,12)</f>
        <v>M.020.03.101</v>
      </c>
      <c r="D2041" s="131" t="s">
        <v>7021</v>
      </c>
      <c r="E2041" s="129" t="s">
        <v>957</v>
      </c>
      <c r="F2041" s="132" t="s">
        <v>7024</v>
      </c>
      <c r="G2041" s="132">
        <f t="shared" ref="G2041:G2050" si="1024">J2041+K2041+L2041+M2041</f>
        <v>0.22905488946681801</v>
      </c>
      <c r="H2041" s="348">
        <f t="shared" ref="H2041:H2050" si="1025">G2041</f>
        <v>0.22905488946681801</v>
      </c>
      <c r="I2041" s="74"/>
      <c r="J2041" s="132">
        <f t="shared" ref="J2041:J2050" si="1026">P2041+Q2041+R2041+S2041</f>
        <v>1.483240400723E-2</v>
      </c>
      <c r="K2041" s="132">
        <f t="shared" ref="K2041:K2050" si="1027">N2041+O2041+T2041</f>
        <v>8.1348855459588004E-2</v>
      </c>
      <c r="L2041" s="300">
        <f t="shared" ref="L2041:L2050" si="1028">U2041+IF(V2041="x",0,V2041)+IF(W2041="x",0,W2041)+IF(X2041="x",0,X2041)+Y2041+Z2041</f>
        <v>0</v>
      </c>
      <c r="M2041" s="132">
        <v>0.13287362999999999</v>
      </c>
      <c r="N2041" s="132">
        <v>6.1691505000000001E-2</v>
      </c>
      <c r="O2041" s="132">
        <v>1.9657337E-2</v>
      </c>
      <c r="P2041" s="132">
        <v>1.4832265000000001E-2</v>
      </c>
      <c r="Q2041" s="132">
        <v>0</v>
      </c>
      <c r="R2041" s="132">
        <v>0</v>
      </c>
      <c r="S2041" s="304">
        <v>1.3900723000000001E-7</v>
      </c>
      <c r="T2041" s="304">
        <v>1.3459588E-8</v>
      </c>
      <c r="U2041" s="132">
        <v>0</v>
      </c>
      <c r="V2041" s="132">
        <v>0</v>
      </c>
      <c r="W2041" s="132">
        <v>0</v>
      </c>
      <c r="X2041" s="132">
        <v>0</v>
      </c>
      <c r="Y2041" s="132">
        <v>0</v>
      </c>
      <c r="Z2041" s="132">
        <v>0</v>
      </c>
      <c r="AA2041" s="74"/>
      <c r="AB2041" s="301">
        <f t="shared" ref="AB2041:AB2050" si="1029">M2041/0.133</f>
        <v>0.99904984962406007</v>
      </c>
      <c r="AC2041" s="338">
        <f t="shared" ref="AC2041:AC2050" si="1030">AB2041</f>
        <v>0.99904984962406007</v>
      </c>
      <c r="AD2041" s="74"/>
      <c r="AE2041" s="136">
        <v>0</v>
      </c>
      <c r="AF2041" s="136">
        <v>0</v>
      </c>
      <c r="AG2041" s="136">
        <v>0</v>
      </c>
      <c r="AH2041" s="136">
        <v>0</v>
      </c>
      <c r="AI2041" s="136">
        <v>0</v>
      </c>
      <c r="AJ2041" s="136">
        <v>0</v>
      </c>
      <c r="AK2041" s="136">
        <v>0</v>
      </c>
      <c r="AL2041" s="74"/>
      <c r="AM2041" s="133">
        <v>3.8230272000000003E-2</v>
      </c>
      <c r="AN2041" s="340">
        <f t="shared" ref="AN2041:AN2050" si="1031">AM2041</f>
        <v>3.8230272000000003E-2</v>
      </c>
      <c r="AP2041" s="133">
        <v>3.6986423999999997E-2</v>
      </c>
      <c r="AQ2041" s="133">
        <v>1.2438480000000001E-3</v>
      </c>
      <c r="AR2041" s="133">
        <v>0</v>
      </c>
      <c r="AS2041" s="134">
        <f t="shared" ref="AS2041:AS2050" si="1032">AV2041+AY2041+AZ2041+BA2041+BB2041+BJ2041+BK2041+BO2041</f>
        <v>2.2174114912000002E-6</v>
      </c>
      <c r="AT2041" s="135">
        <f t="shared" ref="AT2041:AT2050" si="1033">AW2041+AX2041+BC2041+BD2041+BE2041+BF2041+BG2041+BH2041+BI2041+BL2041+BP2041+BQ2041</f>
        <v>4.6000294073119996E-9</v>
      </c>
      <c r="AU2041" s="135">
        <f t="shared" ref="AU2041:AU2050" si="1034">BM2041+BN2041</f>
        <v>0</v>
      </c>
      <c r="AV2041" s="302">
        <v>9.2711823999999997E-7</v>
      </c>
      <c r="AW2041" s="302">
        <v>2.7973395E-9</v>
      </c>
      <c r="AX2041" s="302">
        <v>7.6427312E-14</v>
      </c>
      <c r="AY2041" s="303">
        <v>0</v>
      </c>
      <c r="AZ2041" s="303">
        <v>0</v>
      </c>
      <c r="BA2041" s="302">
        <v>2.2054512E-9</v>
      </c>
      <c r="BB2041" s="302">
        <v>1.2880878E-6</v>
      </c>
      <c r="BC2041" s="302">
        <v>3.1264088000000001E-10</v>
      </c>
      <c r="BD2041" s="302">
        <v>1.4899726E-9</v>
      </c>
      <c r="BE2041" s="303">
        <v>0</v>
      </c>
      <c r="BF2041" s="303">
        <v>0</v>
      </c>
      <c r="BG2041" s="303">
        <v>0</v>
      </c>
      <c r="BH2041" s="303">
        <v>0</v>
      </c>
      <c r="BI2041" s="303">
        <v>0</v>
      </c>
      <c r="BJ2041" s="303">
        <v>0</v>
      </c>
      <c r="BK2041" s="303">
        <v>0</v>
      </c>
      <c r="BL2041" s="303">
        <v>0</v>
      </c>
      <c r="BM2041" s="303">
        <v>0</v>
      </c>
      <c r="BN2041" s="303">
        <v>0</v>
      </c>
      <c r="BO2041" s="303">
        <v>0</v>
      </c>
      <c r="BP2041" s="303">
        <v>0</v>
      </c>
      <c r="BQ2041" s="303">
        <v>0</v>
      </c>
      <c r="BR2041" s="74"/>
      <c r="BS2041" s="144">
        <v>5.3863880000000003E-5</v>
      </c>
      <c r="BT2041" s="144">
        <v>1.0998416E-5</v>
      </c>
      <c r="BU2041" s="144">
        <v>2.785616E-5</v>
      </c>
      <c r="BV2041" s="144">
        <v>1.5766128999999999E-12</v>
      </c>
      <c r="BW2041" s="144">
        <v>7.9950767999999996E-6</v>
      </c>
      <c r="BX2041" s="144">
        <v>1.4277681E-6</v>
      </c>
      <c r="BY2041" s="136">
        <v>0</v>
      </c>
      <c r="BZ2041" s="144">
        <v>2.1670447000000001E-6</v>
      </c>
      <c r="CA2041" s="136">
        <v>0</v>
      </c>
      <c r="CB2041" s="144">
        <v>9.1981891999999995E-11</v>
      </c>
      <c r="CC2041" s="136">
        <v>0</v>
      </c>
      <c r="CD2041" s="136">
        <v>0</v>
      </c>
      <c r="CE2041" s="136">
        <v>0</v>
      </c>
      <c r="CF2041" s="144">
        <v>3.4193201000000001E-6</v>
      </c>
      <c r="CG2041" s="136">
        <v>0</v>
      </c>
      <c r="CH2041" s="136">
        <v>0</v>
      </c>
      <c r="CI2041" s="136">
        <v>0</v>
      </c>
      <c r="CL2041" s="89" t="s">
        <v>6999</v>
      </c>
    </row>
    <row r="2042" spans="1:90" ht="14.5" customHeight="1">
      <c r="A2042" s="74" t="s">
        <v>7025</v>
      </c>
      <c r="B2042" s="129" t="s">
        <v>6992</v>
      </c>
      <c r="C2042" s="130" t="str">
        <f t="shared" si="1023"/>
        <v>M.020.03.102</v>
      </c>
      <c r="D2042" s="131" t="s">
        <v>7021</v>
      </c>
      <c r="E2042" s="129" t="s">
        <v>957</v>
      </c>
      <c r="F2042" s="132" t="s">
        <v>7027</v>
      </c>
      <c r="G2042" s="132">
        <f t="shared" si="1024"/>
        <v>0.22383983064368002</v>
      </c>
      <c r="H2042" s="348">
        <f t="shared" si="1025"/>
        <v>0.22383983064368002</v>
      </c>
      <c r="I2042" s="74"/>
      <c r="J2042" s="132">
        <f t="shared" si="1026"/>
        <v>1.469443128569E-2</v>
      </c>
      <c r="K2042" s="132">
        <f t="shared" si="1027"/>
        <v>7.993825935799001E-2</v>
      </c>
      <c r="L2042" s="300">
        <f t="shared" si="1028"/>
        <v>0</v>
      </c>
      <c r="M2042" s="132">
        <v>0.12920714</v>
      </c>
      <c r="N2042" s="132">
        <v>6.0311464000000002E-2</v>
      </c>
      <c r="O2042" s="132">
        <v>1.9626780999999999E-2</v>
      </c>
      <c r="P2042" s="132">
        <v>1.4694283000000001E-2</v>
      </c>
      <c r="Q2042" s="132">
        <v>0</v>
      </c>
      <c r="R2042" s="132">
        <v>0</v>
      </c>
      <c r="S2042" s="304">
        <v>1.4828569E-7</v>
      </c>
      <c r="T2042" s="304">
        <v>1.435799E-8</v>
      </c>
      <c r="U2042" s="132">
        <v>0</v>
      </c>
      <c r="V2042" s="132">
        <v>0</v>
      </c>
      <c r="W2042" s="132">
        <v>0</v>
      </c>
      <c r="X2042" s="132">
        <v>0</v>
      </c>
      <c r="Y2042" s="132">
        <v>0</v>
      </c>
      <c r="Z2042" s="132">
        <v>0</v>
      </c>
      <c r="AA2042" s="74"/>
      <c r="AB2042" s="301">
        <f t="shared" si="1029"/>
        <v>0.97148225563909762</v>
      </c>
      <c r="AC2042" s="338">
        <f t="shared" si="1030"/>
        <v>0.97148225563909762</v>
      </c>
      <c r="AD2042" s="74"/>
      <c r="AE2042" s="136">
        <v>0</v>
      </c>
      <c r="AF2042" s="136">
        <v>0</v>
      </c>
      <c r="AG2042" s="136">
        <v>0</v>
      </c>
      <c r="AH2042" s="136">
        <v>0</v>
      </c>
      <c r="AI2042" s="136">
        <v>0</v>
      </c>
      <c r="AJ2042" s="136">
        <v>0</v>
      </c>
      <c r="AK2042" s="136">
        <v>0</v>
      </c>
      <c r="AL2042" s="74"/>
      <c r="AM2042" s="133">
        <v>3.732912E-2</v>
      </c>
      <c r="AN2042" s="340">
        <f t="shared" si="1031"/>
        <v>3.732912E-2</v>
      </c>
      <c r="AP2042" s="133">
        <v>3.6115290000000001E-2</v>
      </c>
      <c r="AQ2042" s="133">
        <v>1.2138298000000001E-3</v>
      </c>
      <c r="AR2042" s="133">
        <v>0</v>
      </c>
      <c r="AS2042" s="134">
        <f t="shared" si="1032"/>
        <v>2.1651852843E-6</v>
      </c>
      <c r="AT2042" s="135">
        <f t="shared" si="1033"/>
        <v>4.4890154583940002E-9</v>
      </c>
      <c r="AU2042" s="135">
        <f t="shared" si="1034"/>
        <v>0</v>
      </c>
      <c r="AV2042" s="302">
        <v>9.0153554999999996E-7</v>
      </c>
      <c r="AW2042" s="302">
        <v>2.7201504000000001E-9</v>
      </c>
      <c r="AX2042" s="302">
        <v>7.4318394000000004E-14</v>
      </c>
      <c r="AY2042" s="303">
        <v>0</v>
      </c>
      <c r="AZ2042" s="303">
        <v>0</v>
      </c>
      <c r="BA2042" s="302">
        <v>2.1849342999999999E-9</v>
      </c>
      <c r="BB2042" s="302">
        <v>1.2614647999999999E-6</v>
      </c>
      <c r="BC2042" s="302">
        <v>3.0973243999999999E-10</v>
      </c>
      <c r="BD2042" s="302">
        <v>1.4590583E-9</v>
      </c>
      <c r="BE2042" s="303">
        <v>0</v>
      </c>
      <c r="BF2042" s="303">
        <v>0</v>
      </c>
      <c r="BG2042" s="303">
        <v>0</v>
      </c>
      <c r="BH2042" s="303">
        <v>0</v>
      </c>
      <c r="BI2042" s="303">
        <v>0</v>
      </c>
      <c r="BJ2042" s="303">
        <v>0</v>
      </c>
      <c r="BK2042" s="303">
        <v>0</v>
      </c>
      <c r="BL2042" s="303">
        <v>0</v>
      </c>
      <c r="BM2042" s="303">
        <v>0</v>
      </c>
      <c r="BN2042" s="303">
        <v>0</v>
      </c>
      <c r="BO2042" s="303">
        <v>0</v>
      </c>
      <c r="BP2042" s="303">
        <v>0</v>
      </c>
      <c r="BQ2042" s="303">
        <v>0</v>
      </c>
      <c r="BR2042" s="74"/>
      <c r="BS2042" s="144">
        <v>5.2631233999999998E-5</v>
      </c>
      <c r="BT2042" s="144">
        <v>1.0778529E-5</v>
      </c>
      <c r="BU2042" s="144">
        <v>2.7087502999999999E-5</v>
      </c>
      <c r="BV2042" s="144">
        <v>1.6818488000000001E-12</v>
      </c>
      <c r="BW2042" s="144">
        <v>7.8238523999999999E-6</v>
      </c>
      <c r="BX2042" s="144">
        <v>1.4144857999999999E-6</v>
      </c>
      <c r="BY2042" s="136">
        <v>0</v>
      </c>
      <c r="BZ2042" s="144">
        <v>2.1468849999999999E-6</v>
      </c>
      <c r="CA2042" s="136">
        <v>0</v>
      </c>
      <c r="CB2042" s="144">
        <v>9.8121507999999998E-11</v>
      </c>
      <c r="CC2042" s="136">
        <v>0</v>
      </c>
      <c r="CD2042" s="136">
        <v>0</v>
      </c>
      <c r="CE2042" s="136">
        <v>0</v>
      </c>
      <c r="CF2042" s="144">
        <v>3.3798788000000002E-6</v>
      </c>
      <c r="CG2042" s="136">
        <v>0</v>
      </c>
      <c r="CH2042" s="136">
        <v>0</v>
      </c>
      <c r="CI2042" s="136">
        <v>0</v>
      </c>
      <c r="CL2042" s="89" t="s">
        <v>6999</v>
      </c>
    </row>
    <row r="2043" spans="1:90" ht="14.5" customHeight="1">
      <c r="A2043" s="74" t="s">
        <v>7028</v>
      </c>
      <c r="B2043" s="129" t="s">
        <v>6992</v>
      </c>
      <c r="C2043" s="130" t="str">
        <f t="shared" si="1023"/>
        <v>M.020.03.103</v>
      </c>
      <c r="D2043" s="131" t="s">
        <v>7021</v>
      </c>
      <c r="E2043" s="129" t="s">
        <v>957</v>
      </c>
      <c r="F2043" s="132" t="s">
        <v>7030</v>
      </c>
      <c r="G2043" s="132">
        <f t="shared" si="1024"/>
        <v>0.24250969976119099</v>
      </c>
      <c r="H2043" s="348">
        <f t="shared" si="1025"/>
        <v>0.24250969976119099</v>
      </c>
      <c r="I2043" s="74"/>
      <c r="J2043" s="132">
        <f t="shared" si="1026"/>
        <v>1.1890605216269999E-2</v>
      </c>
      <c r="K2043" s="132">
        <f t="shared" si="1027"/>
        <v>7.3647914544921006E-2</v>
      </c>
      <c r="L2043" s="300">
        <f t="shared" si="1028"/>
        <v>0</v>
      </c>
      <c r="M2043" s="132">
        <v>0.15697117999999999</v>
      </c>
      <c r="N2043" s="132">
        <v>5.7330646999999998E-2</v>
      </c>
      <c r="O2043" s="132">
        <v>1.6317253E-2</v>
      </c>
      <c r="P2043" s="132">
        <v>1.1890454999999999E-2</v>
      </c>
      <c r="Q2043" s="132">
        <v>0</v>
      </c>
      <c r="R2043" s="132">
        <v>0</v>
      </c>
      <c r="S2043" s="304">
        <v>1.5021627E-7</v>
      </c>
      <c r="T2043" s="304">
        <v>1.4544921E-8</v>
      </c>
      <c r="U2043" s="132">
        <v>0</v>
      </c>
      <c r="V2043" s="132">
        <v>0</v>
      </c>
      <c r="W2043" s="132">
        <v>0</v>
      </c>
      <c r="X2043" s="132">
        <v>0</v>
      </c>
      <c r="Y2043" s="132">
        <v>0</v>
      </c>
      <c r="Z2043" s="132">
        <v>0</v>
      </c>
      <c r="AA2043" s="74"/>
      <c r="AB2043" s="301">
        <f t="shared" si="1029"/>
        <v>1.1802344360902255</v>
      </c>
      <c r="AC2043" s="338">
        <f t="shared" si="1030"/>
        <v>1.1802344360902255</v>
      </c>
      <c r="AD2043" s="74"/>
      <c r="AE2043" s="136">
        <v>0</v>
      </c>
      <c r="AF2043" s="136">
        <v>0</v>
      </c>
      <c r="AG2043" s="136">
        <v>0</v>
      </c>
      <c r="AH2043" s="136">
        <v>0</v>
      </c>
      <c r="AI2043" s="136">
        <v>0</v>
      </c>
      <c r="AJ2043" s="136">
        <v>0</v>
      </c>
      <c r="AK2043" s="136">
        <v>0</v>
      </c>
      <c r="AL2043" s="74"/>
      <c r="AM2043" s="133">
        <v>3.9237243999999998E-2</v>
      </c>
      <c r="AN2043" s="340">
        <f t="shared" si="1031"/>
        <v>3.9237243999999998E-2</v>
      </c>
      <c r="AP2043" s="133">
        <v>3.7907842999999997E-2</v>
      </c>
      <c r="AQ2043" s="133">
        <v>1.3294008E-3</v>
      </c>
      <c r="AR2043" s="133">
        <v>0</v>
      </c>
      <c r="AS2043" s="134">
        <f t="shared" si="1032"/>
        <v>2.2726525252000001E-6</v>
      </c>
      <c r="AT2043" s="135">
        <f t="shared" si="1033"/>
        <v>4.9164231379350001E-9</v>
      </c>
      <c r="AU2043" s="135">
        <f t="shared" si="1034"/>
        <v>0</v>
      </c>
      <c r="AV2043" s="302">
        <v>1.0952576000000001E-6</v>
      </c>
      <c r="AW2043" s="302">
        <v>3.3046564000000001E-9</v>
      </c>
      <c r="AX2043" s="302">
        <v>9.0287934999999999E-14</v>
      </c>
      <c r="AY2043" s="303">
        <v>0</v>
      </c>
      <c r="AZ2043" s="303">
        <v>0</v>
      </c>
      <c r="BA2043" s="302">
        <v>1.7680252000000001E-9</v>
      </c>
      <c r="BB2043" s="302">
        <v>1.1756269E-6</v>
      </c>
      <c r="BC2043" s="302">
        <v>2.5063215E-10</v>
      </c>
      <c r="BD2043" s="302">
        <v>1.3610443E-9</v>
      </c>
      <c r="BE2043" s="303">
        <v>0</v>
      </c>
      <c r="BF2043" s="303">
        <v>0</v>
      </c>
      <c r="BG2043" s="303">
        <v>0</v>
      </c>
      <c r="BH2043" s="303">
        <v>0</v>
      </c>
      <c r="BI2043" s="303">
        <v>0</v>
      </c>
      <c r="BJ2043" s="303">
        <v>0</v>
      </c>
      <c r="BK2043" s="303">
        <v>0</v>
      </c>
      <c r="BL2043" s="303">
        <v>0</v>
      </c>
      <c r="BM2043" s="303">
        <v>0</v>
      </c>
      <c r="BN2043" s="303">
        <v>0</v>
      </c>
      <c r="BO2043" s="303">
        <v>0</v>
      </c>
      <c r="BP2043" s="303">
        <v>0</v>
      </c>
      <c r="BQ2043" s="303">
        <v>0</v>
      </c>
      <c r="BR2043" s="74"/>
      <c r="BS2043" s="144">
        <v>5.5926642000000002E-5</v>
      </c>
      <c r="BT2043" s="144">
        <v>9.9655329E-6</v>
      </c>
      <c r="BU2043" s="144">
        <v>3.2908067999999997E-5</v>
      </c>
      <c r="BV2043" s="144">
        <v>1.7037453E-12</v>
      </c>
      <c r="BW2043" s="144">
        <v>7.3554255999999996E-6</v>
      </c>
      <c r="BX2043" s="144">
        <v>1.1445865999999999E-6</v>
      </c>
      <c r="BY2043" s="136">
        <v>0</v>
      </c>
      <c r="BZ2043" s="144">
        <v>1.7372362000000001E-6</v>
      </c>
      <c r="CA2043" s="136">
        <v>0</v>
      </c>
      <c r="CB2043" s="144">
        <v>9.9398980000000006E-11</v>
      </c>
      <c r="CC2043" s="136">
        <v>0</v>
      </c>
      <c r="CD2043" s="136">
        <v>0</v>
      </c>
      <c r="CE2043" s="136">
        <v>0</v>
      </c>
      <c r="CF2043" s="144">
        <v>2.8156916E-6</v>
      </c>
      <c r="CG2043" s="136">
        <v>0</v>
      </c>
      <c r="CH2043" s="136">
        <v>0</v>
      </c>
      <c r="CI2043" s="136">
        <v>0</v>
      </c>
      <c r="CL2043" s="89" t="s">
        <v>6999</v>
      </c>
    </row>
    <row r="2044" spans="1:90" ht="14.5" customHeight="1">
      <c r="A2044" s="74" t="s">
        <v>7031</v>
      </c>
      <c r="B2044" s="129" t="s">
        <v>6992</v>
      </c>
      <c r="C2044" s="130" t="str">
        <f t="shared" si="1023"/>
        <v>M.020.03.104</v>
      </c>
      <c r="D2044" s="131" t="s">
        <v>7021</v>
      </c>
      <c r="E2044" s="129" t="s">
        <v>957</v>
      </c>
      <c r="F2044" s="132" t="s">
        <v>7033</v>
      </c>
      <c r="G2044" s="132">
        <f t="shared" si="1024"/>
        <v>0.22402196454006498</v>
      </c>
      <c r="H2044" s="348">
        <f t="shared" si="1025"/>
        <v>0.22402196454006498</v>
      </c>
      <c r="I2044" s="74"/>
      <c r="J2044" s="132">
        <f t="shared" si="1026"/>
        <v>1.507275136778E-2</v>
      </c>
      <c r="K2044" s="132">
        <f t="shared" si="1027"/>
        <v>8.0610013172285E-2</v>
      </c>
      <c r="L2044" s="300">
        <f t="shared" si="1028"/>
        <v>0</v>
      </c>
      <c r="M2044" s="132">
        <v>0.12833919999999999</v>
      </c>
      <c r="N2044" s="132">
        <v>6.0560542000000002E-2</v>
      </c>
      <c r="O2044" s="132">
        <v>2.0049457E-2</v>
      </c>
      <c r="P2044" s="132">
        <v>1.5072604999999999E-2</v>
      </c>
      <c r="Q2044" s="132">
        <v>0</v>
      </c>
      <c r="R2044" s="132">
        <v>0</v>
      </c>
      <c r="S2044" s="304">
        <v>1.4636778E-7</v>
      </c>
      <c r="T2044" s="304">
        <v>1.4172284999999999E-8</v>
      </c>
      <c r="U2044" s="132">
        <v>0</v>
      </c>
      <c r="V2044" s="132">
        <v>0</v>
      </c>
      <c r="W2044" s="132">
        <v>0</v>
      </c>
      <c r="X2044" s="132">
        <v>0</v>
      </c>
      <c r="Y2044" s="132">
        <v>0</v>
      </c>
      <c r="Z2044" s="132">
        <v>0</v>
      </c>
      <c r="AA2044" s="74"/>
      <c r="AB2044" s="301">
        <f t="shared" si="1029"/>
        <v>0.96495639097744346</v>
      </c>
      <c r="AC2044" s="338">
        <f t="shared" si="1030"/>
        <v>0.96495639097744346</v>
      </c>
      <c r="AD2044" s="74"/>
      <c r="AE2044" s="136">
        <v>0</v>
      </c>
      <c r="AF2044" s="136">
        <v>0</v>
      </c>
      <c r="AG2044" s="136">
        <v>0</v>
      </c>
      <c r="AH2044" s="136">
        <v>0</v>
      </c>
      <c r="AI2044" s="136">
        <v>0</v>
      </c>
      <c r="AJ2044" s="136">
        <v>0</v>
      </c>
      <c r="AK2044" s="136">
        <v>0</v>
      </c>
      <c r="AL2044" s="74"/>
      <c r="AM2044" s="133">
        <v>3.7375763999999999E-2</v>
      </c>
      <c r="AN2044" s="340">
        <f t="shared" si="1031"/>
        <v>3.7375763999999999E-2</v>
      </c>
      <c r="AP2044" s="133">
        <v>3.6162017999999997E-2</v>
      </c>
      <c r="AQ2044" s="133">
        <v>1.2137452000000001E-3</v>
      </c>
      <c r="AR2044" s="133">
        <v>0</v>
      </c>
      <c r="AS2044" s="134">
        <f t="shared" si="1032"/>
        <v>2.1679866980000001E-6</v>
      </c>
      <c r="AT2044" s="135">
        <f t="shared" si="1033"/>
        <v>4.488702589162E-9</v>
      </c>
      <c r="AU2044" s="135">
        <f t="shared" si="1034"/>
        <v>0</v>
      </c>
      <c r="AV2044" s="302">
        <v>8.9547951000000004E-7</v>
      </c>
      <c r="AW2044" s="302">
        <v>2.7018777999999999E-9</v>
      </c>
      <c r="AX2044" s="302">
        <v>7.3819161999999994E-14</v>
      </c>
      <c r="AY2044" s="303">
        <v>0</v>
      </c>
      <c r="AZ2044" s="303">
        <v>0</v>
      </c>
      <c r="BA2044" s="302">
        <v>2.241188E-9</v>
      </c>
      <c r="BB2044" s="302">
        <v>1.2702660000000001E-6</v>
      </c>
      <c r="BC2044" s="302">
        <v>3.1770687E-10</v>
      </c>
      <c r="BD2044" s="302">
        <v>1.4690441E-9</v>
      </c>
      <c r="BE2044" s="303">
        <v>0</v>
      </c>
      <c r="BF2044" s="303">
        <v>0</v>
      </c>
      <c r="BG2044" s="303">
        <v>0</v>
      </c>
      <c r="BH2044" s="303">
        <v>0</v>
      </c>
      <c r="BI2044" s="303">
        <v>0</v>
      </c>
      <c r="BJ2044" s="303">
        <v>0</v>
      </c>
      <c r="BK2044" s="303">
        <v>0</v>
      </c>
      <c r="BL2044" s="303">
        <v>0</v>
      </c>
      <c r="BM2044" s="303">
        <v>0</v>
      </c>
      <c r="BN2044" s="303">
        <v>0</v>
      </c>
      <c r="BO2044" s="303">
        <v>0</v>
      </c>
      <c r="BP2044" s="303">
        <v>0</v>
      </c>
      <c r="BQ2044" s="303">
        <v>0</v>
      </c>
      <c r="BR2044" s="74"/>
      <c r="BS2044" s="144">
        <v>5.2747814999999998E-5</v>
      </c>
      <c r="BT2044" s="144">
        <v>1.0865894000000001E-5</v>
      </c>
      <c r="BU2044" s="144">
        <v>2.6905543999999999E-5</v>
      </c>
      <c r="BV2044" s="144">
        <v>1.6600959E-12</v>
      </c>
      <c r="BW2044" s="144">
        <v>7.8686612999999995E-6</v>
      </c>
      <c r="BX2044" s="144">
        <v>1.4509034E-6</v>
      </c>
      <c r="BY2044" s="136">
        <v>0</v>
      </c>
      <c r="BZ2044" s="144">
        <v>2.2021591000000001E-6</v>
      </c>
      <c r="CA2044" s="136">
        <v>0</v>
      </c>
      <c r="CB2044" s="144">
        <v>9.6852412999999997E-11</v>
      </c>
      <c r="CC2044" s="136">
        <v>0</v>
      </c>
      <c r="CD2044" s="136">
        <v>0</v>
      </c>
      <c r="CE2044" s="136">
        <v>0</v>
      </c>
      <c r="CF2044" s="144">
        <v>3.4545552E-6</v>
      </c>
      <c r="CG2044" s="136">
        <v>0</v>
      </c>
      <c r="CH2044" s="136">
        <v>0</v>
      </c>
      <c r="CI2044" s="136">
        <v>0</v>
      </c>
      <c r="CL2044" s="89" t="s">
        <v>6999</v>
      </c>
    </row>
    <row r="2045" spans="1:90" ht="14.5" customHeight="1">
      <c r="A2045" s="74" t="s">
        <v>7034</v>
      </c>
      <c r="B2045" s="129" t="s">
        <v>6992</v>
      </c>
      <c r="C2045" s="130" t="str">
        <f t="shared" si="1023"/>
        <v>M.020.03.105</v>
      </c>
      <c r="D2045" s="131" t="s">
        <v>7021</v>
      </c>
      <c r="E2045" s="129" t="s">
        <v>957</v>
      </c>
      <c r="F2045" s="132" t="s">
        <v>7036</v>
      </c>
      <c r="G2045" s="132">
        <f t="shared" si="1024"/>
        <v>0.189053425800289</v>
      </c>
      <c r="H2045" s="348">
        <f t="shared" si="1025"/>
        <v>0.189053425800289</v>
      </c>
      <c r="I2045" s="74"/>
      <c r="J2045" s="132">
        <f t="shared" si="1026"/>
        <v>1.2458228988559999E-2</v>
      </c>
      <c r="K2045" s="132">
        <f t="shared" si="1027"/>
        <v>6.6722726811729E-2</v>
      </c>
      <c r="L2045" s="300">
        <f t="shared" si="1028"/>
        <v>0</v>
      </c>
      <c r="M2045" s="132">
        <v>0.10987247</v>
      </c>
      <c r="N2045" s="132">
        <v>5.0136493999999997E-2</v>
      </c>
      <c r="O2045" s="132">
        <v>1.6586221000000002E-2</v>
      </c>
      <c r="P2045" s="132">
        <v>1.2458107E-2</v>
      </c>
      <c r="Q2045" s="132">
        <v>0</v>
      </c>
      <c r="R2045" s="132">
        <v>0</v>
      </c>
      <c r="S2045" s="304">
        <v>1.2198855999999999E-7</v>
      </c>
      <c r="T2045" s="304">
        <v>1.1811729E-8</v>
      </c>
      <c r="U2045" s="132">
        <v>0</v>
      </c>
      <c r="V2045" s="132">
        <v>0</v>
      </c>
      <c r="W2045" s="132">
        <v>0</v>
      </c>
      <c r="X2045" s="132">
        <v>0</v>
      </c>
      <c r="Y2045" s="132">
        <v>0</v>
      </c>
      <c r="Z2045" s="132">
        <v>0</v>
      </c>
      <c r="AA2045" s="74"/>
      <c r="AB2045" s="301">
        <f t="shared" si="1029"/>
        <v>0.82610879699248119</v>
      </c>
      <c r="AC2045" s="338">
        <f t="shared" si="1030"/>
        <v>0.82610879699248119</v>
      </c>
      <c r="AD2045" s="74"/>
      <c r="AE2045" s="136">
        <v>0</v>
      </c>
      <c r="AF2045" s="136">
        <v>0</v>
      </c>
      <c r="AG2045" s="136">
        <v>0</v>
      </c>
      <c r="AH2045" s="136">
        <v>0</v>
      </c>
      <c r="AI2045" s="136">
        <v>0</v>
      </c>
      <c r="AJ2045" s="136">
        <v>0</v>
      </c>
      <c r="AK2045" s="136">
        <v>0</v>
      </c>
      <c r="AL2045" s="74"/>
      <c r="AM2045" s="133">
        <v>3.1380775999999999E-2</v>
      </c>
      <c r="AN2045" s="340">
        <f t="shared" si="1031"/>
        <v>3.1380775999999999E-2</v>
      </c>
      <c r="AP2045" s="133">
        <v>3.0355501E-2</v>
      </c>
      <c r="AQ2045" s="133">
        <v>1.0252751E-3</v>
      </c>
      <c r="AR2045" s="133">
        <v>0</v>
      </c>
      <c r="AS2045" s="134">
        <f t="shared" si="1032"/>
        <v>1.8198740909E-6</v>
      </c>
      <c r="AT2045" s="135">
        <f t="shared" si="1033"/>
        <v>3.7916977473229993E-9</v>
      </c>
      <c r="AU2045" s="135">
        <f t="shared" si="1034"/>
        <v>0</v>
      </c>
      <c r="AV2045" s="302">
        <v>7.6662896000000002E-7</v>
      </c>
      <c r="AW2045" s="302">
        <v>2.3131046E-9</v>
      </c>
      <c r="AX2045" s="302">
        <v>6.3197322999999994E-14</v>
      </c>
      <c r="AY2045" s="303">
        <v>0</v>
      </c>
      <c r="AZ2045" s="303">
        <v>0</v>
      </c>
      <c r="BA2045" s="302">
        <v>1.8524309000000001E-9</v>
      </c>
      <c r="BB2045" s="302">
        <v>1.0513927E-6</v>
      </c>
      <c r="BC2045" s="302">
        <v>2.6259734999999999E-10</v>
      </c>
      <c r="BD2045" s="302">
        <v>1.2159326E-9</v>
      </c>
      <c r="BE2045" s="303">
        <v>0</v>
      </c>
      <c r="BF2045" s="303">
        <v>0</v>
      </c>
      <c r="BG2045" s="303">
        <v>0</v>
      </c>
      <c r="BH2045" s="303">
        <v>0</v>
      </c>
      <c r="BI2045" s="303">
        <v>0</v>
      </c>
      <c r="BJ2045" s="303">
        <v>0</v>
      </c>
      <c r="BK2045" s="303">
        <v>0</v>
      </c>
      <c r="BL2045" s="303">
        <v>0</v>
      </c>
      <c r="BM2045" s="303">
        <v>0</v>
      </c>
      <c r="BN2045" s="303">
        <v>0</v>
      </c>
      <c r="BO2045" s="303">
        <v>0</v>
      </c>
      <c r="BP2045" s="303">
        <v>0</v>
      </c>
      <c r="BQ2045" s="303">
        <v>0</v>
      </c>
      <c r="BR2045" s="74"/>
      <c r="BS2045" s="144">
        <v>4.4416026000000001E-5</v>
      </c>
      <c r="BT2045" s="144">
        <v>8.9928775E-6</v>
      </c>
      <c r="BU2045" s="144">
        <v>2.3034105000000001E-5</v>
      </c>
      <c r="BV2045" s="144">
        <v>1.383588E-12</v>
      </c>
      <c r="BW2045" s="144">
        <v>6.5134684000000001E-6</v>
      </c>
      <c r="BX2045" s="144">
        <v>1.1992293000000001E-6</v>
      </c>
      <c r="BY2045" s="136">
        <v>0</v>
      </c>
      <c r="BZ2045" s="144">
        <v>1.820172E-6</v>
      </c>
      <c r="CA2045" s="136">
        <v>0</v>
      </c>
      <c r="CB2045" s="144">
        <v>8.0720539999999995E-11</v>
      </c>
      <c r="CC2045" s="136">
        <v>0</v>
      </c>
      <c r="CD2045" s="136">
        <v>0</v>
      </c>
      <c r="CE2045" s="136">
        <v>0</v>
      </c>
      <c r="CF2045" s="144">
        <v>2.8560919999999998E-6</v>
      </c>
      <c r="CG2045" s="136">
        <v>0</v>
      </c>
      <c r="CH2045" s="136">
        <v>0</v>
      </c>
      <c r="CI2045" s="136">
        <v>0</v>
      </c>
      <c r="CL2045" s="89" t="s">
        <v>6999</v>
      </c>
    </row>
    <row r="2046" spans="1:90" ht="14.5" customHeight="1">
      <c r="A2046" s="74" t="s">
        <v>7037</v>
      </c>
      <c r="B2046" s="129" t="s">
        <v>6992</v>
      </c>
      <c r="C2046" s="130" t="str">
        <f t="shared" si="1023"/>
        <v>M.020.03.106</v>
      </c>
      <c r="D2046" s="131" t="s">
        <v>7021</v>
      </c>
      <c r="E2046" s="129" t="s">
        <v>957</v>
      </c>
      <c r="F2046" s="132" t="s">
        <v>7039</v>
      </c>
      <c r="G2046" s="132">
        <f t="shared" si="1024"/>
        <v>0.32506257798044702</v>
      </c>
      <c r="H2046" s="348">
        <f t="shared" si="1025"/>
        <v>0.32506257798044702</v>
      </c>
      <c r="I2046" s="74"/>
      <c r="J2046" s="132">
        <f t="shared" si="1026"/>
        <v>1.9912200588290001E-2</v>
      </c>
      <c r="K2046" s="132">
        <f t="shared" si="1027"/>
        <v>0.114234857392157</v>
      </c>
      <c r="L2046" s="300">
        <f t="shared" si="1028"/>
        <v>0</v>
      </c>
      <c r="M2046" s="132">
        <v>0.19091552000000001</v>
      </c>
      <c r="N2046" s="132">
        <v>8.7053277999999998E-2</v>
      </c>
      <c r="O2046" s="132">
        <v>2.7181555999999999E-2</v>
      </c>
      <c r="P2046" s="132">
        <v>1.9911959E-2</v>
      </c>
      <c r="Q2046" s="132">
        <v>0</v>
      </c>
      <c r="R2046" s="132">
        <v>0</v>
      </c>
      <c r="S2046" s="304">
        <v>2.4158829000000003E-7</v>
      </c>
      <c r="T2046" s="304">
        <v>2.3392156999999999E-8</v>
      </c>
      <c r="U2046" s="132">
        <v>0</v>
      </c>
      <c r="V2046" s="132">
        <v>0</v>
      </c>
      <c r="W2046" s="132">
        <v>0</v>
      </c>
      <c r="X2046" s="132">
        <v>0</v>
      </c>
      <c r="Y2046" s="132">
        <v>0</v>
      </c>
      <c r="Z2046" s="132">
        <v>0</v>
      </c>
      <c r="AA2046" s="74"/>
      <c r="AB2046" s="301">
        <f t="shared" si="1029"/>
        <v>1.435455037593985</v>
      </c>
      <c r="AC2046" s="338">
        <f t="shared" si="1030"/>
        <v>1.435455037593985</v>
      </c>
      <c r="AD2046" s="74"/>
      <c r="AE2046" s="136">
        <v>0</v>
      </c>
      <c r="AF2046" s="136">
        <v>0</v>
      </c>
      <c r="AG2046" s="136">
        <v>0</v>
      </c>
      <c r="AH2046" s="136">
        <v>0</v>
      </c>
      <c r="AI2046" s="136">
        <v>0</v>
      </c>
      <c r="AJ2046" s="136">
        <v>0</v>
      </c>
      <c r="AK2046" s="136">
        <v>0</v>
      </c>
      <c r="AL2046" s="74"/>
      <c r="AM2046" s="133">
        <v>5.4160332999999998E-2</v>
      </c>
      <c r="AN2046" s="340">
        <f t="shared" si="1031"/>
        <v>5.4160332999999998E-2</v>
      </c>
      <c r="AP2046" s="133">
        <v>5.2394914000000001E-2</v>
      </c>
      <c r="AQ2046" s="133">
        <v>1.7654188E-3</v>
      </c>
      <c r="AR2046" s="133">
        <v>0</v>
      </c>
      <c r="AS2046" s="134">
        <f t="shared" si="1032"/>
        <v>3.1411819651000001E-6</v>
      </c>
      <c r="AT2046" s="135">
        <f t="shared" si="1033"/>
        <v>6.5289156723100005E-9</v>
      </c>
      <c r="AU2046" s="135">
        <f t="shared" si="1034"/>
        <v>0</v>
      </c>
      <c r="AV2046" s="302">
        <v>1.3321023E-6</v>
      </c>
      <c r="AW2046" s="302">
        <v>4.0192741E-9</v>
      </c>
      <c r="AX2046" s="302">
        <v>1.0981231E-13</v>
      </c>
      <c r="AY2046" s="303">
        <v>0</v>
      </c>
      <c r="AZ2046" s="303">
        <v>0</v>
      </c>
      <c r="BA2046" s="302">
        <v>2.9607651E-9</v>
      </c>
      <c r="BB2046" s="302">
        <v>1.8061188999999999E-6</v>
      </c>
      <c r="BC2046" s="302">
        <v>4.1971286000000001E-10</v>
      </c>
      <c r="BD2046" s="302">
        <v>2.0898189000000002E-9</v>
      </c>
      <c r="BE2046" s="303">
        <v>0</v>
      </c>
      <c r="BF2046" s="303">
        <v>0</v>
      </c>
      <c r="BG2046" s="303">
        <v>0</v>
      </c>
      <c r="BH2046" s="303">
        <v>0</v>
      </c>
      <c r="BI2046" s="303">
        <v>0</v>
      </c>
      <c r="BJ2046" s="303">
        <v>0</v>
      </c>
      <c r="BK2046" s="303">
        <v>0</v>
      </c>
      <c r="BL2046" s="303">
        <v>0</v>
      </c>
      <c r="BM2046" s="303">
        <v>0</v>
      </c>
      <c r="BN2046" s="303">
        <v>0</v>
      </c>
      <c r="BO2046" s="303">
        <v>0</v>
      </c>
      <c r="BP2046" s="303">
        <v>0</v>
      </c>
      <c r="BQ2046" s="303">
        <v>0</v>
      </c>
      <c r="BR2046" s="74"/>
      <c r="BS2046" s="144">
        <v>7.6105306000000001E-5</v>
      </c>
      <c r="BT2046" s="144">
        <v>1.5382607999999999E-5</v>
      </c>
      <c r="BU2046" s="144">
        <v>4.0024295000000002E-5</v>
      </c>
      <c r="BV2046" s="144">
        <v>2.7400821000000002E-12</v>
      </c>
      <c r="BW2046" s="144">
        <v>1.1241853E-5</v>
      </c>
      <c r="BX2046" s="144">
        <v>1.9167442E-6</v>
      </c>
      <c r="BY2046" s="136">
        <v>0</v>
      </c>
      <c r="BZ2046" s="144">
        <v>2.9092053000000002E-6</v>
      </c>
      <c r="CA2046" s="136">
        <v>0</v>
      </c>
      <c r="CB2046" s="144">
        <v>1.5986037999999999E-10</v>
      </c>
      <c r="CC2046" s="136">
        <v>0</v>
      </c>
      <c r="CD2046" s="136">
        <v>0</v>
      </c>
      <c r="CE2046" s="136">
        <v>0</v>
      </c>
      <c r="CF2046" s="144">
        <v>4.6304386E-6</v>
      </c>
      <c r="CG2046" s="136">
        <v>0</v>
      </c>
      <c r="CH2046" s="136">
        <v>0</v>
      </c>
      <c r="CI2046" s="136">
        <v>0</v>
      </c>
      <c r="CL2046" s="89" t="s">
        <v>6999</v>
      </c>
    </row>
    <row r="2047" spans="1:90" ht="14.5" customHeight="1">
      <c r="A2047" s="74" t="s">
        <v>7040</v>
      </c>
      <c r="B2047" s="129" t="s">
        <v>6992</v>
      </c>
      <c r="C2047" s="130" t="str">
        <f t="shared" si="1023"/>
        <v>M.020.03.107</v>
      </c>
      <c r="D2047" s="131" t="s">
        <v>7021</v>
      </c>
      <c r="E2047" s="129" t="s">
        <v>957</v>
      </c>
      <c r="F2047" s="132" t="s">
        <v>7042</v>
      </c>
      <c r="G2047" s="132">
        <f t="shared" si="1024"/>
        <v>0.32705972403322203</v>
      </c>
      <c r="H2047" s="348">
        <f t="shared" si="1025"/>
        <v>0.32705972403322203</v>
      </c>
      <c r="I2047" s="74"/>
      <c r="J2047" s="132">
        <f t="shared" si="1026"/>
        <v>1.632932249174E-2</v>
      </c>
      <c r="K2047" s="132">
        <f t="shared" si="1027"/>
        <v>0.11103983154148199</v>
      </c>
      <c r="L2047" s="300">
        <f t="shared" si="1028"/>
        <v>0</v>
      </c>
      <c r="M2047" s="132">
        <v>0.19969057000000001</v>
      </c>
      <c r="N2047" s="132">
        <v>8.8844604999999993E-2</v>
      </c>
      <c r="O2047" s="132">
        <v>2.2195208000000001E-2</v>
      </c>
      <c r="P2047" s="132">
        <v>1.6329131E-2</v>
      </c>
      <c r="Q2047" s="132">
        <v>0</v>
      </c>
      <c r="R2047" s="132">
        <v>0</v>
      </c>
      <c r="S2047" s="304">
        <v>1.9149173999999999E-7</v>
      </c>
      <c r="T2047" s="304">
        <v>1.8541481999999999E-8</v>
      </c>
      <c r="U2047" s="132">
        <v>0</v>
      </c>
      <c r="V2047" s="132">
        <v>0</v>
      </c>
      <c r="W2047" s="132">
        <v>0</v>
      </c>
      <c r="X2047" s="132">
        <v>0</v>
      </c>
      <c r="Y2047" s="132">
        <v>0</v>
      </c>
      <c r="Z2047" s="132">
        <v>0</v>
      </c>
      <c r="AA2047" s="74"/>
      <c r="AB2047" s="301">
        <f t="shared" si="1029"/>
        <v>1.5014328571428572</v>
      </c>
      <c r="AC2047" s="338">
        <f t="shared" si="1030"/>
        <v>1.5014328571428572</v>
      </c>
      <c r="AD2047" s="74"/>
      <c r="AE2047" s="136">
        <v>0</v>
      </c>
      <c r="AF2047" s="136">
        <v>0</v>
      </c>
      <c r="AG2047" s="136">
        <v>0</v>
      </c>
      <c r="AH2047" s="136">
        <v>0</v>
      </c>
      <c r="AI2047" s="136">
        <v>0</v>
      </c>
      <c r="AJ2047" s="136">
        <v>0</v>
      </c>
      <c r="AK2047" s="136">
        <v>0</v>
      </c>
      <c r="AL2047" s="74"/>
      <c r="AM2047" s="133">
        <v>5.5067324000000001E-2</v>
      </c>
      <c r="AN2047" s="340">
        <f t="shared" si="1031"/>
        <v>5.5067324000000001E-2</v>
      </c>
      <c r="AP2047" s="133">
        <v>5.3274202999999999E-2</v>
      </c>
      <c r="AQ2047" s="133">
        <v>1.793121E-3</v>
      </c>
      <c r="AR2047" s="133">
        <v>0</v>
      </c>
      <c r="AS2047" s="134">
        <f t="shared" si="1032"/>
        <v>3.1938971244000001E-6</v>
      </c>
      <c r="AT2047" s="135">
        <f t="shared" si="1033"/>
        <v>6.6313646296099999E-9</v>
      </c>
      <c r="AU2047" s="135">
        <f t="shared" si="1034"/>
        <v>0</v>
      </c>
      <c r="AV2047" s="302">
        <v>1.3933297E-6</v>
      </c>
      <c r="AW2047" s="302">
        <v>4.2040119999999996E-9</v>
      </c>
      <c r="AX2047" s="302">
        <v>1.1485961000000001E-13</v>
      </c>
      <c r="AY2047" s="303">
        <v>0</v>
      </c>
      <c r="AZ2047" s="303">
        <v>0</v>
      </c>
      <c r="BA2047" s="302">
        <v>2.4280243999999998E-9</v>
      </c>
      <c r="BB2047" s="302">
        <v>1.7981394E-6</v>
      </c>
      <c r="BC2047" s="302">
        <v>3.4419247000000002E-10</v>
      </c>
      <c r="BD2047" s="302">
        <v>2.0830452999999999E-9</v>
      </c>
      <c r="BE2047" s="303">
        <v>0</v>
      </c>
      <c r="BF2047" s="303">
        <v>0</v>
      </c>
      <c r="BG2047" s="303">
        <v>0</v>
      </c>
      <c r="BH2047" s="303">
        <v>0</v>
      </c>
      <c r="BI2047" s="303">
        <v>0</v>
      </c>
      <c r="BJ2047" s="303">
        <v>0</v>
      </c>
      <c r="BK2047" s="303">
        <v>0</v>
      </c>
      <c r="BL2047" s="303">
        <v>0</v>
      </c>
      <c r="BM2047" s="303">
        <v>0</v>
      </c>
      <c r="BN2047" s="303">
        <v>0</v>
      </c>
      <c r="BO2047" s="303">
        <v>0</v>
      </c>
      <c r="BP2047" s="303">
        <v>0</v>
      </c>
      <c r="BQ2047" s="303">
        <v>0</v>
      </c>
      <c r="BR2047" s="74"/>
      <c r="BS2047" s="144">
        <v>7.6260788999999997E-5</v>
      </c>
      <c r="BT2047" s="144">
        <v>1.5160516E-5</v>
      </c>
      <c r="BU2047" s="144">
        <v>4.1863931999999998E-5</v>
      </c>
      <c r="BV2047" s="144">
        <v>2.1718896000000001E-12</v>
      </c>
      <c r="BW2047" s="144">
        <v>1.1316092E-5</v>
      </c>
      <c r="BX2047" s="144">
        <v>1.5718578E-6</v>
      </c>
      <c r="BY2047" s="136">
        <v>0</v>
      </c>
      <c r="BZ2047" s="144">
        <v>2.3857418999999998E-6</v>
      </c>
      <c r="CA2047" s="136">
        <v>0</v>
      </c>
      <c r="CB2047" s="144">
        <v>1.2671119999999999E-10</v>
      </c>
      <c r="CC2047" s="136">
        <v>0</v>
      </c>
      <c r="CD2047" s="136">
        <v>0</v>
      </c>
      <c r="CE2047" s="136">
        <v>0</v>
      </c>
      <c r="CF2047" s="144">
        <v>3.9625206999999999E-6</v>
      </c>
      <c r="CG2047" s="136">
        <v>0</v>
      </c>
      <c r="CH2047" s="136">
        <v>0</v>
      </c>
      <c r="CI2047" s="136">
        <v>0</v>
      </c>
      <c r="CL2047" s="89" t="s">
        <v>6999</v>
      </c>
    </row>
    <row r="2048" spans="1:90" ht="14.5" customHeight="1">
      <c r="A2048" s="74" t="s">
        <v>7043</v>
      </c>
      <c r="B2048" s="129" t="s">
        <v>6992</v>
      </c>
      <c r="C2048" s="130" t="str">
        <f t="shared" si="1023"/>
        <v>M.020.03.108</v>
      </c>
      <c r="D2048" s="131" t="s">
        <v>7021</v>
      </c>
      <c r="E2048" s="129" t="s">
        <v>957</v>
      </c>
      <c r="F2048" s="132" t="s">
        <v>7045</v>
      </c>
      <c r="G2048" s="132">
        <f t="shared" si="1024"/>
        <v>0.42463058296019002</v>
      </c>
      <c r="H2048" s="348">
        <f t="shared" si="1025"/>
        <v>0.42463058296019002</v>
      </c>
      <c r="I2048" s="74"/>
      <c r="J2048" s="132">
        <f t="shared" si="1026"/>
        <v>2.4780360951870001E-2</v>
      </c>
      <c r="K2048" s="132">
        <f t="shared" si="1027"/>
        <v>0.12726995200832</v>
      </c>
      <c r="L2048" s="300">
        <f t="shared" si="1028"/>
        <v>0</v>
      </c>
      <c r="M2048" s="132">
        <v>0.27258027000000001</v>
      </c>
      <c r="N2048" s="132">
        <v>9.4202216000000005E-2</v>
      </c>
      <c r="O2048" s="132">
        <v>3.3067711999999999E-2</v>
      </c>
      <c r="P2048" s="132">
        <v>2.4780112999999999E-2</v>
      </c>
      <c r="Q2048" s="132">
        <v>0</v>
      </c>
      <c r="R2048" s="132">
        <v>0</v>
      </c>
      <c r="S2048" s="304">
        <v>2.4795187E-7</v>
      </c>
      <c r="T2048" s="304">
        <v>2.4008319999999998E-8</v>
      </c>
      <c r="U2048" s="132">
        <v>0</v>
      </c>
      <c r="V2048" s="132">
        <v>0</v>
      </c>
      <c r="W2048" s="132">
        <v>0</v>
      </c>
      <c r="X2048" s="132">
        <v>0</v>
      </c>
      <c r="Y2048" s="132">
        <v>0</v>
      </c>
      <c r="Z2048" s="132">
        <v>0</v>
      </c>
      <c r="AA2048" s="74"/>
      <c r="AB2048" s="301">
        <f t="shared" si="1029"/>
        <v>2.0494757142857143</v>
      </c>
      <c r="AC2048" s="338">
        <f t="shared" si="1030"/>
        <v>2.0494757142857143</v>
      </c>
      <c r="AD2048" s="74"/>
      <c r="AE2048" s="136">
        <v>0</v>
      </c>
      <c r="AF2048" s="136">
        <v>0</v>
      </c>
      <c r="AG2048" s="136">
        <v>0</v>
      </c>
      <c r="AH2048" s="136">
        <v>0</v>
      </c>
      <c r="AI2048" s="136">
        <v>0</v>
      </c>
      <c r="AJ2048" s="136">
        <v>0</v>
      </c>
      <c r="AK2048" s="136">
        <v>0</v>
      </c>
      <c r="AL2048" s="74"/>
      <c r="AM2048" s="133">
        <v>6.7310550999999996E-2</v>
      </c>
      <c r="AN2048" s="340">
        <f t="shared" si="1031"/>
        <v>6.7310550999999996E-2</v>
      </c>
      <c r="AP2048" s="133">
        <v>6.4995180999999999E-2</v>
      </c>
      <c r="AQ2048" s="133">
        <v>2.3153700000000002E-3</v>
      </c>
      <c r="AR2048" s="133">
        <v>0</v>
      </c>
      <c r="AS2048" s="134">
        <f t="shared" si="1032"/>
        <v>3.8965935245999999E-6</v>
      </c>
      <c r="AT2048" s="135">
        <f t="shared" si="1033"/>
        <v>8.5627587948900003E-9</v>
      </c>
      <c r="AU2048" s="135">
        <f t="shared" si="1034"/>
        <v>0</v>
      </c>
      <c r="AV2048" s="302">
        <v>1.9019134000000001E-6</v>
      </c>
      <c r="AW2048" s="302">
        <v>5.7385319999999998E-9</v>
      </c>
      <c r="AX2048" s="302">
        <v>1.5678489000000001E-13</v>
      </c>
      <c r="AY2048" s="303">
        <v>0</v>
      </c>
      <c r="AZ2048" s="303">
        <v>0</v>
      </c>
      <c r="BA2048" s="302">
        <v>3.6846245999999999E-9</v>
      </c>
      <c r="BB2048" s="302">
        <v>1.9909954999999999E-6</v>
      </c>
      <c r="BC2048" s="302">
        <v>5.2232590999999997E-10</v>
      </c>
      <c r="BD2048" s="302">
        <v>2.3017441E-9</v>
      </c>
      <c r="BE2048" s="303">
        <v>0</v>
      </c>
      <c r="BF2048" s="303">
        <v>0</v>
      </c>
      <c r="BG2048" s="303">
        <v>0</v>
      </c>
      <c r="BH2048" s="303">
        <v>0</v>
      </c>
      <c r="BI2048" s="303">
        <v>0</v>
      </c>
      <c r="BJ2048" s="303">
        <v>0</v>
      </c>
      <c r="BK2048" s="303">
        <v>0</v>
      </c>
      <c r="BL2048" s="303">
        <v>0</v>
      </c>
      <c r="BM2048" s="303">
        <v>0</v>
      </c>
      <c r="BN2048" s="303">
        <v>0</v>
      </c>
      <c r="BO2048" s="303">
        <v>0</v>
      </c>
      <c r="BP2048" s="303">
        <v>0</v>
      </c>
      <c r="BQ2048" s="303">
        <v>0</v>
      </c>
      <c r="BR2048" s="74"/>
      <c r="BS2048" s="144">
        <v>9.8153747000000004E-5</v>
      </c>
      <c r="BT2048" s="144">
        <v>1.7081998000000001E-5</v>
      </c>
      <c r="BU2048" s="144">
        <v>5.7144821E-5</v>
      </c>
      <c r="BV2048" s="144">
        <v>2.8122574000000001E-12</v>
      </c>
      <c r="BW2048" s="144">
        <v>1.2292251E-5</v>
      </c>
      <c r="BX2048" s="144">
        <v>2.3853574000000001E-6</v>
      </c>
      <c r="BY2048" s="136">
        <v>0</v>
      </c>
      <c r="BZ2048" s="144">
        <v>3.6204592000000001E-6</v>
      </c>
      <c r="CA2048" s="136">
        <v>0</v>
      </c>
      <c r="CB2048" s="144">
        <v>1.6407119000000001E-10</v>
      </c>
      <c r="CC2048" s="136">
        <v>0</v>
      </c>
      <c r="CD2048" s="136">
        <v>0</v>
      </c>
      <c r="CE2048" s="136">
        <v>0</v>
      </c>
      <c r="CF2048" s="144">
        <v>5.6286939000000003E-6</v>
      </c>
      <c r="CG2048" s="136">
        <v>0</v>
      </c>
      <c r="CH2048" s="136">
        <v>0</v>
      </c>
      <c r="CI2048" s="136">
        <v>0</v>
      </c>
      <c r="CL2048" s="89" t="s">
        <v>6999</v>
      </c>
    </row>
    <row r="2049" spans="1:90" ht="14.5" customHeight="1">
      <c r="A2049" s="74" t="s">
        <v>7046</v>
      </c>
      <c r="B2049" s="129" t="s">
        <v>6992</v>
      </c>
      <c r="C2049" s="130" t="str">
        <f t="shared" si="1023"/>
        <v>M.020.03.109</v>
      </c>
      <c r="D2049" s="131" t="s">
        <v>7021</v>
      </c>
      <c r="E2049" s="129" t="s">
        <v>957</v>
      </c>
      <c r="F2049" s="132" t="s">
        <v>7048</v>
      </c>
      <c r="G2049" s="132">
        <f t="shared" si="1024"/>
        <v>0.22402196454006498</v>
      </c>
      <c r="H2049" s="348">
        <f t="shared" si="1025"/>
        <v>0.22402196454006498</v>
      </c>
      <c r="I2049" s="74"/>
      <c r="J2049" s="132">
        <f t="shared" si="1026"/>
        <v>1.507275136778E-2</v>
      </c>
      <c r="K2049" s="132">
        <f t="shared" si="1027"/>
        <v>8.0610013172285E-2</v>
      </c>
      <c r="L2049" s="300">
        <f t="shared" si="1028"/>
        <v>0</v>
      </c>
      <c r="M2049" s="132">
        <v>0.12833919999999999</v>
      </c>
      <c r="N2049" s="132">
        <v>6.0560542000000002E-2</v>
      </c>
      <c r="O2049" s="132">
        <v>2.0049457E-2</v>
      </c>
      <c r="P2049" s="132">
        <v>1.5072604999999999E-2</v>
      </c>
      <c r="Q2049" s="132">
        <v>0</v>
      </c>
      <c r="R2049" s="132">
        <v>0</v>
      </c>
      <c r="S2049" s="304">
        <v>1.4636778E-7</v>
      </c>
      <c r="T2049" s="304">
        <v>1.4172284999999999E-8</v>
      </c>
      <c r="U2049" s="132">
        <v>0</v>
      </c>
      <c r="V2049" s="132">
        <v>0</v>
      </c>
      <c r="W2049" s="132">
        <v>0</v>
      </c>
      <c r="X2049" s="132">
        <v>0</v>
      </c>
      <c r="Y2049" s="132">
        <v>0</v>
      </c>
      <c r="Z2049" s="132">
        <v>0</v>
      </c>
      <c r="AA2049" s="74"/>
      <c r="AB2049" s="301">
        <f t="shared" si="1029"/>
        <v>0.96495639097744346</v>
      </c>
      <c r="AC2049" s="338">
        <f t="shared" si="1030"/>
        <v>0.96495639097744346</v>
      </c>
      <c r="AD2049" s="74"/>
      <c r="AE2049" s="136">
        <v>0</v>
      </c>
      <c r="AF2049" s="136">
        <v>0</v>
      </c>
      <c r="AG2049" s="136">
        <v>0</v>
      </c>
      <c r="AH2049" s="136">
        <v>0</v>
      </c>
      <c r="AI2049" s="136">
        <v>0</v>
      </c>
      <c r="AJ2049" s="136">
        <v>0</v>
      </c>
      <c r="AK2049" s="136">
        <v>0</v>
      </c>
      <c r="AL2049" s="74"/>
      <c r="AM2049" s="133">
        <v>3.7375763999999999E-2</v>
      </c>
      <c r="AN2049" s="340">
        <f t="shared" si="1031"/>
        <v>3.7375763999999999E-2</v>
      </c>
      <c r="AP2049" s="133">
        <v>3.6162017999999997E-2</v>
      </c>
      <c r="AQ2049" s="133">
        <v>1.2137452000000001E-3</v>
      </c>
      <c r="AR2049" s="133">
        <v>0</v>
      </c>
      <c r="AS2049" s="134">
        <f t="shared" si="1032"/>
        <v>2.1679866980000001E-6</v>
      </c>
      <c r="AT2049" s="135">
        <f t="shared" si="1033"/>
        <v>4.488702589162E-9</v>
      </c>
      <c r="AU2049" s="135">
        <f t="shared" si="1034"/>
        <v>0</v>
      </c>
      <c r="AV2049" s="302">
        <v>8.9547951000000004E-7</v>
      </c>
      <c r="AW2049" s="302">
        <v>2.7018777999999999E-9</v>
      </c>
      <c r="AX2049" s="302">
        <v>7.3819161999999994E-14</v>
      </c>
      <c r="AY2049" s="303">
        <v>0</v>
      </c>
      <c r="AZ2049" s="303">
        <v>0</v>
      </c>
      <c r="BA2049" s="302">
        <v>2.241188E-9</v>
      </c>
      <c r="BB2049" s="302">
        <v>1.2702660000000001E-6</v>
      </c>
      <c r="BC2049" s="302">
        <v>3.1770687E-10</v>
      </c>
      <c r="BD2049" s="302">
        <v>1.4690441E-9</v>
      </c>
      <c r="BE2049" s="303">
        <v>0</v>
      </c>
      <c r="BF2049" s="303">
        <v>0</v>
      </c>
      <c r="BG2049" s="303">
        <v>0</v>
      </c>
      <c r="BH2049" s="303">
        <v>0</v>
      </c>
      <c r="BI2049" s="303">
        <v>0</v>
      </c>
      <c r="BJ2049" s="303">
        <v>0</v>
      </c>
      <c r="BK2049" s="303">
        <v>0</v>
      </c>
      <c r="BL2049" s="303">
        <v>0</v>
      </c>
      <c r="BM2049" s="303">
        <v>0</v>
      </c>
      <c r="BN2049" s="303">
        <v>0</v>
      </c>
      <c r="BO2049" s="303">
        <v>0</v>
      </c>
      <c r="BP2049" s="303">
        <v>0</v>
      </c>
      <c r="BQ2049" s="303">
        <v>0</v>
      </c>
      <c r="BR2049" s="74"/>
      <c r="BS2049" s="144">
        <v>5.2747814999999998E-5</v>
      </c>
      <c r="BT2049" s="144">
        <v>1.0865894000000001E-5</v>
      </c>
      <c r="BU2049" s="144">
        <v>2.6905543999999999E-5</v>
      </c>
      <c r="BV2049" s="144">
        <v>1.6600959E-12</v>
      </c>
      <c r="BW2049" s="144">
        <v>7.8686612999999995E-6</v>
      </c>
      <c r="BX2049" s="144">
        <v>1.4509034E-6</v>
      </c>
      <c r="BY2049" s="136">
        <v>0</v>
      </c>
      <c r="BZ2049" s="144">
        <v>2.2021591000000001E-6</v>
      </c>
      <c r="CA2049" s="136">
        <v>0</v>
      </c>
      <c r="CB2049" s="144">
        <v>9.6852412999999997E-11</v>
      </c>
      <c r="CC2049" s="136">
        <v>0</v>
      </c>
      <c r="CD2049" s="136">
        <v>0</v>
      </c>
      <c r="CE2049" s="136">
        <v>0</v>
      </c>
      <c r="CF2049" s="144">
        <v>3.4545552E-6</v>
      </c>
      <c r="CG2049" s="136">
        <v>0</v>
      </c>
      <c r="CH2049" s="136">
        <v>0</v>
      </c>
      <c r="CI2049" s="136">
        <v>0</v>
      </c>
      <c r="CL2049" s="89" t="s">
        <v>6999</v>
      </c>
    </row>
    <row r="2050" spans="1:90" ht="14.5" customHeight="1">
      <c r="A2050" s="74" t="s">
        <v>7049</v>
      </c>
      <c r="B2050" s="129" t="s">
        <v>6992</v>
      </c>
      <c r="C2050" s="130" t="str">
        <f t="shared" si="1023"/>
        <v>M.020.03.110</v>
      </c>
      <c r="D2050" s="131" t="s">
        <v>7021</v>
      </c>
      <c r="E2050" s="129" t="s">
        <v>957</v>
      </c>
      <c r="F2050" s="132" t="s">
        <v>7051</v>
      </c>
      <c r="G2050" s="132">
        <f t="shared" si="1024"/>
        <v>0.22402196454006498</v>
      </c>
      <c r="H2050" s="348">
        <f t="shared" si="1025"/>
        <v>0.22402196454006498</v>
      </c>
      <c r="I2050" s="74"/>
      <c r="J2050" s="132">
        <f t="shared" si="1026"/>
        <v>1.507275136778E-2</v>
      </c>
      <c r="K2050" s="132">
        <f t="shared" si="1027"/>
        <v>8.0610013172285E-2</v>
      </c>
      <c r="L2050" s="300">
        <f t="shared" si="1028"/>
        <v>0</v>
      </c>
      <c r="M2050" s="132">
        <v>0.12833919999999999</v>
      </c>
      <c r="N2050" s="132">
        <v>6.0560542000000002E-2</v>
      </c>
      <c r="O2050" s="132">
        <v>2.0049457E-2</v>
      </c>
      <c r="P2050" s="132">
        <v>1.5072604999999999E-2</v>
      </c>
      <c r="Q2050" s="132">
        <v>0</v>
      </c>
      <c r="R2050" s="132">
        <v>0</v>
      </c>
      <c r="S2050" s="304">
        <v>1.4636778E-7</v>
      </c>
      <c r="T2050" s="304">
        <v>1.4172284999999999E-8</v>
      </c>
      <c r="U2050" s="132">
        <v>0</v>
      </c>
      <c r="V2050" s="132">
        <v>0</v>
      </c>
      <c r="W2050" s="132">
        <v>0</v>
      </c>
      <c r="X2050" s="132">
        <v>0</v>
      </c>
      <c r="Y2050" s="132">
        <v>0</v>
      </c>
      <c r="Z2050" s="132">
        <v>0</v>
      </c>
      <c r="AA2050" s="74"/>
      <c r="AB2050" s="301">
        <f t="shared" si="1029"/>
        <v>0.96495639097744346</v>
      </c>
      <c r="AC2050" s="338">
        <f t="shared" si="1030"/>
        <v>0.96495639097744346</v>
      </c>
      <c r="AD2050" s="74"/>
      <c r="AE2050" s="136">
        <v>0</v>
      </c>
      <c r="AF2050" s="136">
        <v>0</v>
      </c>
      <c r="AG2050" s="136">
        <v>0</v>
      </c>
      <c r="AH2050" s="136">
        <v>0</v>
      </c>
      <c r="AI2050" s="136">
        <v>0</v>
      </c>
      <c r="AJ2050" s="136">
        <v>0</v>
      </c>
      <c r="AK2050" s="136">
        <v>0</v>
      </c>
      <c r="AL2050" s="74"/>
      <c r="AM2050" s="133">
        <v>3.7375763999999999E-2</v>
      </c>
      <c r="AN2050" s="340">
        <f t="shared" si="1031"/>
        <v>3.7375763999999999E-2</v>
      </c>
      <c r="AP2050" s="133">
        <v>3.6162017999999997E-2</v>
      </c>
      <c r="AQ2050" s="133">
        <v>1.2137452000000001E-3</v>
      </c>
      <c r="AR2050" s="133">
        <v>0</v>
      </c>
      <c r="AS2050" s="134">
        <f t="shared" si="1032"/>
        <v>2.1679866980000001E-6</v>
      </c>
      <c r="AT2050" s="135">
        <f t="shared" si="1033"/>
        <v>4.488702589162E-9</v>
      </c>
      <c r="AU2050" s="135">
        <f t="shared" si="1034"/>
        <v>0</v>
      </c>
      <c r="AV2050" s="302">
        <v>8.9547951000000004E-7</v>
      </c>
      <c r="AW2050" s="302">
        <v>2.7018777999999999E-9</v>
      </c>
      <c r="AX2050" s="302">
        <v>7.3819161999999994E-14</v>
      </c>
      <c r="AY2050" s="303">
        <v>0</v>
      </c>
      <c r="AZ2050" s="303">
        <v>0</v>
      </c>
      <c r="BA2050" s="302">
        <v>2.241188E-9</v>
      </c>
      <c r="BB2050" s="302">
        <v>1.2702660000000001E-6</v>
      </c>
      <c r="BC2050" s="302">
        <v>3.1770687E-10</v>
      </c>
      <c r="BD2050" s="302">
        <v>1.4690441E-9</v>
      </c>
      <c r="BE2050" s="303">
        <v>0</v>
      </c>
      <c r="BF2050" s="303">
        <v>0</v>
      </c>
      <c r="BG2050" s="303">
        <v>0</v>
      </c>
      <c r="BH2050" s="303">
        <v>0</v>
      </c>
      <c r="BI2050" s="303">
        <v>0</v>
      </c>
      <c r="BJ2050" s="303">
        <v>0</v>
      </c>
      <c r="BK2050" s="303">
        <v>0</v>
      </c>
      <c r="BL2050" s="303">
        <v>0</v>
      </c>
      <c r="BM2050" s="303">
        <v>0</v>
      </c>
      <c r="BN2050" s="303">
        <v>0</v>
      </c>
      <c r="BO2050" s="303">
        <v>0</v>
      </c>
      <c r="BP2050" s="303">
        <v>0</v>
      </c>
      <c r="BQ2050" s="303">
        <v>0</v>
      </c>
      <c r="BR2050" s="74"/>
      <c r="BS2050" s="144">
        <v>5.2747814999999998E-5</v>
      </c>
      <c r="BT2050" s="144">
        <v>1.0865894000000001E-5</v>
      </c>
      <c r="BU2050" s="144">
        <v>2.6905543999999999E-5</v>
      </c>
      <c r="BV2050" s="144">
        <v>1.6600959E-12</v>
      </c>
      <c r="BW2050" s="144">
        <v>7.8686612999999995E-6</v>
      </c>
      <c r="BX2050" s="144">
        <v>1.4509034E-6</v>
      </c>
      <c r="BY2050" s="136">
        <v>0</v>
      </c>
      <c r="BZ2050" s="144">
        <v>2.2021591000000001E-6</v>
      </c>
      <c r="CA2050" s="136">
        <v>0</v>
      </c>
      <c r="CB2050" s="144">
        <v>9.6852412999999997E-11</v>
      </c>
      <c r="CC2050" s="136">
        <v>0</v>
      </c>
      <c r="CD2050" s="136">
        <v>0</v>
      </c>
      <c r="CE2050" s="136">
        <v>0</v>
      </c>
      <c r="CF2050" s="144">
        <v>3.4545552E-6</v>
      </c>
      <c r="CG2050" s="136">
        <v>0</v>
      </c>
      <c r="CH2050" s="136">
        <v>0</v>
      </c>
      <c r="CI2050" s="136">
        <v>0</v>
      </c>
      <c r="CL2050" s="89" t="s">
        <v>6999</v>
      </c>
    </row>
    <row r="2051" spans="1:90" ht="14.5" customHeight="1">
      <c r="B2051" s="129" t="s">
        <v>6992</v>
      </c>
      <c r="C2051" s="127" t="s">
        <v>7052</v>
      </c>
      <c r="D2051" s="127" t="s">
        <v>7053</v>
      </c>
      <c r="G2051" s="74"/>
      <c r="H2051" s="74"/>
      <c r="I2051" s="74"/>
      <c r="J2051" s="74"/>
      <c r="K2051" s="74"/>
      <c r="L2051" s="74"/>
      <c r="M2051" s="74"/>
      <c r="N2051" s="74"/>
      <c r="O2051" s="74"/>
      <c r="P2051" s="74"/>
      <c r="Q2051" s="74"/>
      <c r="R2051" s="74"/>
      <c r="S2051" s="74"/>
      <c r="T2051" s="74"/>
      <c r="U2051" s="74"/>
      <c r="V2051" s="74"/>
      <c r="W2051" s="74"/>
      <c r="X2051" s="74"/>
      <c r="Y2051" s="74"/>
      <c r="Z2051" s="74"/>
      <c r="AA2051" s="74"/>
      <c r="AB2051" s="74"/>
      <c r="AC2051" s="74"/>
      <c r="AD2051" s="74"/>
      <c r="AE2051" s="74"/>
      <c r="AF2051" s="74"/>
      <c r="AG2051" s="74"/>
      <c r="AH2051" s="74"/>
      <c r="AI2051" s="74"/>
      <c r="AJ2051" s="74"/>
      <c r="AK2051" s="74"/>
      <c r="AL2051" s="74"/>
      <c r="AM2051" s="74"/>
      <c r="AN2051" s="74"/>
      <c r="AP2051" s="74"/>
      <c r="AQ2051" s="74"/>
      <c r="AR2051" s="74"/>
      <c r="AS2051" s="74"/>
      <c r="AT2051" s="74"/>
      <c r="AU2051" s="74"/>
      <c r="AV2051" s="74"/>
      <c r="AW2051" s="74"/>
      <c r="AX2051" s="74"/>
      <c r="AY2051" s="74"/>
      <c r="AZ2051" s="74"/>
      <c r="BA2051" s="74"/>
      <c r="BB2051" s="74"/>
      <c r="BC2051" s="74"/>
      <c r="BD2051" s="74"/>
      <c r="BE2051" s="74"/>
      <c r="BF2051" s="74"/>
      <c r="BG2051" s="74"/>
      <c r="BH2051" s="74"/>
      <c r="BI2051" s="74"/>
      <c r="BJ2051" s="74"/>
      <c r="BK2051" s="74"/>
      <c r="BL2051" s="74"/>
      <c r="BM2051" s="74"/>
      <c r="BN2051" s="74"/>
      <c r="BO2051" s="74"/>
      <c r="BP2051" s="74"/>
      <c r="BQ2051" s="74"/>
      <c r="BR2051" s="74"/>
      <c r="BS2051" s="74"/>
      <c r="BT2051" s="74"/>
      <c r="BU2051" s="74"/>
      <c r="BV2051" s="74"/>
      <c r="BW2051" s="74"/>
      <c r="BX2051" s="74"/>
      <c r="BY2051" s="74"/>
      <c r="BZ2051" s="74"/>
      <c r="CA2051" s="74"/>
      <c r="CB2051" s="74"/>
      <c r="CC2051" s="74"/>
      <c r="CD2051" s="74"/>
      <c r="CE2051" s="74"/>
      <c r="CF2051" s="74"/>
      <c r="CG2051" s="74"/>
      <c r="CH2051" s="74"/>
      <c r="CI2051" s="74"/>
      <c r="CJ2051" s="124"/>
      <c r="CK2051" s="152"/>
      <c r="CL2051" s="89"/>
    </row>
    <row r="2052" spans="1:90" ht="14.5" customHeight="1">
      <c r="A2052" s="74" t="s">
        <v>7054</v>
      </c>
      <c r="B2052" s="129" t="s">
        <v>6992</v>
      </c>
      <c r="C2052" s="130" t="str">
        <f>MID(A2052,1,12)</f>
        <v>M.020.04.101</v>
      </c>
      <c r="D2052" s="131" t="s">
        <v>7053</v>
      </c>
      <c r="E2052" s="129" t="s">
        <v>957</v>
      </c>
      <c r="F2052" s="132" t="s">
        <v>7056</v>
      </c>
      <c r="G2052" s="132">
        <f>J2052+K2052+L2052+M2052</f>
        <v>0.77529676190210006</v>
      </c>
      <c r="H2052" s="348">
        <f t="shared" ref="H2052:H2053" si="1035">G2052</f>
        <v>0.77529676190210006</v>
      </c>
      <c r="I2052" s="74"/>
      <c r="J2052" s="132">
        <f>P2052+Q2052+R2052+S2052</f>
        <v>4.7235633324030003E-2</v>
      </c>
      <c r="K2052" s="132">
        <f>N2052+O2052+T2052</f>
        <v>0.28863535857806999</v>
      </c>
      <c r="L2052" s="300">
        <f>U2052+IF(V2052="x",0,V2052)+IF(W2052="x",0,W2052)+IF(X2052="x",0,X2052)+Y2052+Z2052</f>
        <v>0</v>
      </c>
      <c r="M2052" s="132">
        <v>0.43942576999999999</v>
      </c>
      <c r="N2052" s="132">
        <v>0.22399356000000001</v>
      </c>
      <c r="O2052" s="132">
        <v>6.4641742000000002E-2</v>
      </c>
      <c r="P2052" s="132">
        <v>4.7235049000000001E-2</v>
      </c>
      <c r="Q2052" s="132">
        <v>0</v>
      </c>
      <c r="R2052" s="132">
        <v>0</v>
      </c>
      <c r="S2052" s="304">
        <v>5.8432402999999999E-7</v>
      </c>
      <c r="T2052" s="304">
        <v>5.6578070000000001E-8</v>
      </c>
      <c r="U2052" s="132">
        <v>0</v>
      </c>
      <c r="V2052" s="132">
        <v>0</v>
      </c>
      <c r="W2052" s="132">
        <v>0</v>
      </c>
      <c r="X2052" s="132">
        <v>0</v>
      </c>
      <c r="Y2052" s="132">
        <v>0</v>
      </c>
      <c r="Z2052" s="132">
        <v>0</v>
      </c>
      <c r="AA2052" s="74"/>
      <c r="AB2052" s="301">
        <f>M2052/0.133</f>
        <v>3.3039531578947368</v>
      </c>
      <c r="AC2052" s="338">
        <f t="shared" ref="AC2052:AC2053" si="1036">AB2052</f>
        <v>3.3039531578947368</v>
      </c>
      <c r="AD2052" s="74"/>
      <c r="AE2052" s="136">
        <v>0</v>
      </c>
      <c r="AF2052" s="136">
        <v>0</v>
      </c>
      <c r="AG2052" s="136">
        <v>0</v>
      </c>
      <c r="AH2052" s="136">
        <v>0</v>
      </c>
      <c r="AI2052" s="136">
        <v>0</v>
      </c>
      <c r="AJ2052" s="136">
        <v>0</v>
      </c>
      <c r="AK2052" s="136">
        <v>0</v>
      </c>
      <c r="AL2052" s="74"/>
      <c r="AM2052" s="133">
        <v>0.13223236999999999</v>
      </c>
      <c r="AN2052" s="340">
        <f t="shared" ref="AN2052:AN2053" si="1037">AM2052</f>
        <v>0.13223236999999999</v>
      </c>
      <c r="AP2052" s="133">
        <v>0.12802108000000001</v>
      </c>
      <c r="AQ2052" s="133">
        <v>4.2112994999999997E-3</v>
      </c>
      <c r="AR2052" s="133">
        <v>0</v>
      </c>
      <c r="AS2052" s="134">
        <f>AV2052+AY2052+AZ2052+BA2052+BB2052+BJ2052+BK2052+BO2052</f>
        <v>7.675124412200001E-6</v>
      </c>
      <c r="AT2052" s="135">
        <f>AW2052+AX2052+BC2052+BD2052+BE2052+BF2052+BG2052+BH2052+BI2052+BL2052+BP2052+BQ2052</f>
        <v>1.5574332602420001E-8</v>
      </c>
      <c r="AU2052" s="135">
        <f>BM2052+BN2052</f>
        <v>0</v>
      </c>
      <c r="AV2052" s="302">
        <v>3.0660686000000002E-6</v>
      </c>
      <c r="AW2052" s="302">
        <v>9.2510689E-9</v>
      </c>
      <c r="AX2052" s="302">
        <v>2.5275242E-13</v>
      </c>
      <c r="AY2052" s="303">
        <v>0</v>
      </c>
      <c r="AZ2052" s="303">
        <v>0</v>
      </c>
      <c r="BA2052" s="302">
        <v>7.0235121999999997E-9</v>
      </c>
      <c r="BB2052" s="302">
        <v>4.6020323E-6</v>
      </c>
      <c r="BC2052" s="302">
        <v>9.9564074999999992E-10</v>
      </c>
      <c r="BD2052" s="302">
        <v>5.3273702E-9</v>
      </c>
      <c r="BE2052" s="303">
        <v>0</v>
      </c>
      <c r="BF2052" s="303">
        <v>0</v>
      </c>
      <c r="BG2052" s="303">
        <v>0</v>
      </c>
      <c r="BH2052" s="303">
        <v>0</v>
      </c>
      <c r="BI2052" s="303">
        <v>0</v>
      </c>
      <c r="BJ2052" s="303">
        <v>0</v>
      </c>
      <c r="BK2052" s="303">
        <v>0</v>
      </c>
      <c r="BL2052" s="303">
        <v>0</v>
      </c>
      <c r="BM2052" s="303">
        <v>0</v>
      </c>
      <c r="BN2052" s="303">
        <v>0</v>
      </c>
      <c r="BO2052" s="303">
        <v>0</v>
      </c>
      <c r="BP2052" s="303">
        <v>0</v>
      </c>
      <c r="BQ2052" s="303">
        <v>0</v>
      </c>
      <c r="BR2052" s="74"/>
      <c r="BS2052" s="136">
        <v>1.8253078E-4</v>
      </c>
      <c r="BT2052" s="144">
        <v>3.9040832000000002E-5</v>
      </c>
      <c r="BU2052" s="144">
        <v>9.2122982000000003E-5</v>
      </c>
      <c r="BV2052" s="144">
        <v>6.6273731999999997E-12</v>
      </c>
      <c r="BW2052" s="144">
        <v>2.8768625999999999E-5</v>
      </c>
      <c r="BX2052" s="144">
        <v>4.5468910999999999E-6</v>
      </c>
      <c r="BY2052" s="136">
        <v>0</v>
      </c>
      <c r="BZ2052" s="144">
        <v>6.9012021999999996E-6</v>
      </c>
      <c r="CA2052" s="136">
        <v>0</v>
      </c>
      <c r="CB2052" s="144">
        <v>3.8665060999999998E-10</v>
      </c>
      <c r="CC2052" s="136">
        <v>0</v>
      </c>
      <c r="CD2052" s="136">
        <v>0</v>
      </c>
      <c r="CE2052" s="136">
        <v>0</v>
      </c>
      <c r="CF2052" s="144">
        <v>1.1149851000000001E-5</v>
      </c>
      <c r="CG2052" s="136">
        <v>0</v>
      </c>
      <c r="CH2052" s="136">
        <v>0</v>
      </c>
      <c r="CI2052" s="136">
        <v>0</v>
      </c>
      <c r="CL2052" s="89" t="s">
        <v>6999</v>
      </c>
    </row>
    <row r="2053" spans="1:90" ht="14.5" customHeight="1">
      <c r="A2053" s="74" t="s">
        <v>7057</v>
      </c>
      <c r="B2053" s="129" t="s">
        <v>6992</v>
      </c>
      <c r="C2053" s="130" t="str">
        <f>MID(A2053,1,12)</f>
        <v>M.020.04.102</v>
      </c>
      <c r="D2053" s="131" t="s">
        <v>7053</v>
      </c>
      <c r="E2053" s="129" t="s">
        <v>957</v>
      </c>
      <c r="F2053" s="132" t="s">
        <v>7059</v>
      </c>
      <c r="G2053" s="132">
        <f>J2053+K2053+L2053+M2053</f>
        <v>7.49943888661085E-2</v>
      </c>
      <c r="H2053" s="348">
        <f t="shared" si="1035"/>
        <v>7.49943888661085E-2</v>
      </c>
      <c r="I2053" s="74"/>
      <c r="J2053" s="132">
        <f>P2053+Q2053+R2053+S2053</f>
        <v>4.5728629058999999E-5</v>
      </c>
      <c r="K2053" s="132">
        <f>N2053+O2053+T2053</f>
        <v>1.3496125237049499E-2</v>
      </c>
      <c r="L2053" s="300">
        <f>U2053+IF(V2053="x",0,V2053)+IF(W2053="x",0,W2053)+IF(X2053="x",0,X2053)+Y2053+Z2053</f>
        <v>0</v>
      </c>
      <c r="M2053" s="132">
        <v>6.1452535000000003E-2</v>
      </c>
      <c r="N2053" s="132">
        <v>1.3047847E-2</v>
      </c>
      <c r="O2053" s="132">
        <v>4.4827559000000001E-4</v>
      </c>
      <c r="P2053" s="304">
        <v>4.5701290999999998E-5</v>
      </c>
      <c r="Q2053" s="132">
        <v>0</v>
      </c>
      <c r="R2053" s="132">
        <v>0</v>
      </c>
      <c r="S2053" s="304">
        <v>2.7338058999999999E-8</v>
      </c>
      <c r="T2053" s="304">
        <v>2.6470495000000001E-9</v>
      </c>
      <c r="U2053" s="132">
        <v>0</v>
      </c>
      <c r="V2053" s="132">
        <v>0</v>
      </c>
      <c r="W2053" s="132">
        <v>0</v>
      </c>
      <c r="X2053" s="132">
        <v>0</v>
      </c>
      <c r="Y2053" s="132">
        <v>0</v>
      </c>
      <c r="Z2053" s="132">
        <v>0</v>
      </c>
      <c r="AA2053" s="74"/>
      <c r="AB2053" s="301">
        <f>M2053/0.133</f>
        <v>0.46204913533834585</v>
      </c>
      <c r="AC2053" s="338">
        <f t="shared" si="1036"/>
        <v>0.46204913533834585</v>
      </c>
      <c r="AD2053" s="74"/>
      <c r="AE2053" s="136">
        <v>0</v>
      </c>
      <c r="AF2053" s="136">
        <v>0</v>
      </c>
      <c r="AG2053" s="136">
        <v>0</v>
      </c>
      <c r="AH2053" s="136">
        <v>0</v>
      </c>
      <c r="AI2053" s="136">
        <v>0</v>
      </c>
      <c r="AJ2053" s="136">
        <v>0</v>
      </c>
      <c r="AK2053" s="136">
        <v>0</v>
      </c>
      <c r="AL2053" s="74"/>
      <c r="AM2053" s="133">
        <v>1.1538212000000001E-2</v>
      </c>
      <c r="AN2053" s="340">
        <f t="shared" si="1037"/>
        <v>1.1538212000000001E-2</v>
      </c>
      <c r="AP2053" s="133">
        <v>1.1113325E-2</v>
      </c>
      <c r="AQ2053" s="133">
        <v>4.2488680000000003E-4</v>
      </c>
      <c r="AR2053" s="133">
        <v>0</v>
      </c>
      <c r="AS2053" s="134">
        <f>AV2053+AY2053+AZ2053+BA2053+BB2053+BJ2053+BK2053+BO2053</f>
        <v>6.6626648545339996E-7</v>
      </c>
      <c r="AT2053" s="135">
        <f>AW2053+AX2053+BC2053+BD2053+BE2053+BF2053+BG2053+BH2053+BI2053+BL2053+BP2053+BQ2053</f>
        <v>1.571326928289E-9</v>
      </c>
      <c r="AU2053" s="135">
        <f>BM2053+BN2053</f>
        <v>0</v>
      </c>
      <c r="AV2053" s="302">
        <v>4.2878159999999999E-7</v>
      </c>
      <c r="AW2053" s="302">
        <v>1.2937376E-9</v>
      </c>
      <c r="AX2053" s="302">
        <v>3.5346758999999999E-14</v>
      </c>
      <c r="AY2053" s="303">
        <v>0</v>
      </c>
      <c r="AZ2053" s="303">
        <v>0</v>
      </c>
      <c r="BA2053" s="302">
        <v>6.7954534E-12</v>
      </c>
      <c r="BB2053" s="302">
        <v>2.3747809000000001E-7</v>
      </c>
      <c r="BC2053" s="302">
        <v>9.6331152999999998E-13</v>
      </c>
      <c r="BD2053" s="302">
        <v>2.7659067000000001E-10</v>
      </c>
      <c r="BE2053" s="303">
        <v>0</v>
      </c>
      <c r="BF2053" s="303">
        <v>0</v>
      </c>
      <c r="BG2053" s="303">
        <v>0</v>
      </c>
      <c r="BH2053" s="303">
        <v>0</v>
      </c>
      <c r="BI2053" s="303">
        <v>0</v>
      </c>
      <c r="BJ2053" s="303">
        <v>0</v>
      </c>
      <c r="BK2053" s="303">
        <v>0</v>
      </c>
      <c r="BL2053" s="303">
        <v>0</v>
      </c>
      <c r="BM2053" s="303">
        <v>0</v>
      </c>
      <c r="BN2053" s="303">
        <v>0</v>
      </c>
      <c r="BO2053" s="303">
        <v>0</v>
      </c>
      <c r="BP2053" s="303">
        <v>0</v>
      </c>
      <c r="BQ2053" s="303">
        <v>0</v>
      </c>
      <c r="BR2053" s="74"/>
      <c r="BS2053" s="144">
        <v>1.6504993E-5</v>
      </c>
      <c r="BT2053" s="144">
        <v>1.9091369000000001E-6</v>
      </c>
      <c r="BU2053" s="144">
        <v>1.2883156E-5</v>
      </c>
      <c r="BV2053" s="144">
        <v>3.1006686999999998E-13</v>
      </c>
      <c r="BW2053" s="144">
        <v>1.5693411999999999E-6</v>
      </c>
      <c r="BX2053" s="144">
        <v>4.3992500999999997E-9</v>
      </c>
      <c r="BY2053" s="136">
        <v>0</v>
      </c>
      <c r="BZ2053" s="144">
        <v>6.6771149000000002E-9</v>
      </c>
      <c r="CA2053" s="136">
        <v>0</v>
      </c>
      <c r="CB2053" s="144">
        <v>1.8089752999999999E-11</v>
      </c>
      <c r="CC2053" s="136">
        <v>0</v>
      </c>
      <c r="CD2053" s="136">
        <v>0</v>
      </c>
      <c r="CE2053" s="136">
        <v>0</v>
      </c>
      <c r="CF2053" s="144">
        <v>1.3226393999999999E-7</v>
      </c>
      <c r="CG2053" s="136">
        <v>0</v>
      </c>
      <c r="CH2053" s="136">
        <v>0</v>
      </c>
      <c r="CI2053" s="136">
        <v>0</v>
      </c>
      <c r="CL2053" s="89" t="s">
        <v>6999</v>
      </c>
    </row>
    <row r="2054" spans="1:90" ht="14.5" customHeight="1">
      <c r="B2054" s="129" t="s">
        <v>6992</v>
      </c>
      <c r="C2054" s="127" t="s">
        <v>7060</v>
      </c>
      <c r="D2054" s="127" t="s">
        <v>7061</v>
      </c>
      <c r="G2054" s="74"/>
      <c r="H2054" s="74"/>
      <c r="I2054" s="74"/>
      <c r="J2054" s="74"/>
      <c r="K2054" s="74"/>
      <c r="L2054" s="74"/>
      <c r="M2054" s="74"/>
      <c r="N2054" s="74"/>
      <c r="O2054" s="74"/>
      <c r="P2054" s="74"/>
      <c r="Q2054" s="74"/>
      <c r="R2054" s="74"/>
      <c r="S2054" s="74"/>
      <c r="T2054" s="74"/>
      <c r="U2054" s="74"/>
      <c r="V2054" s="74"/>
      <c r="W2054" s="74"/>
      <c r="X2054" s="74"/>
      <c r="Y2054" s="74"/>
      <c r="Z2054" s="74"/>
      <c r="AA2054" s="74"/>
      <c r="AB2054" s="74"/>
      <c r="AC2054" s="74"/>
      <c r="AD2054" s="74"/>
      <c r="AE2054" s="74"/>
      <c r="AF2054" s="74"/>
      <c r="AG2054" s="74"/>
      <c r="AH2054" s="74"/>
      <c r="AI2054" s="74"/>
      <c r="AJ2054" s="74"/>
      <c r="AK2054" s="74"/>
      <c r="AL2054" s="74"/>
      <c r="AM2054" s="74"/>
      <c r="AN2054" s="74"/>
      <c r="AP2054" s="74"/>
      <c r="AQ2054" s="74"/>
      <c r="AR2054" s="74"/>
      <c r="AS2054" s="74"/>
      <c r="AT2054" s="74"/>
      <c r="AU2054" s="74"/>
      <c r="AV2054" s="74"/>
      <c r="AW2054" s="74"/>
      <c r="AX2054" s="74"/>
      <c r="AY2054" s="74"/>
      <c r="AZ2054" s="74"/>
      <c r="BA2054" s="74"/>
      <c r="BB2054" s="74"/>
      <c r="BC2054" s="74"/>
      <c r="BD2054" s="74"/>
      <c r="BE2054" s="74"/>
      <c r="BF2054" s="74"/>
      <c r="BG2054" s="74"/>
      <c r="BH2054" s="74"/>
      <c r="BI2054" s="74"/>
      <c r="BJ2054" s="74"/>
      <c r="BK2054" s="74"/>
      <c r="BL2054" s="74"/>
      <c r="BM2054" s="74"/>
      <c r="BN2054" s="74"/>
      <c r="BO2054" s="74"/>
      <c r="BP2054" s="74"/>
      <c r="BQ2054" s="74"/>
      <c r="BR2054" s="74"/>
      <c r="BS2054" s="74"/>
      <c r="BT2054" s="74"/>
      <c r="BU2054" s="74"/>
      <c r="BV2054" s="74"/>
      <c r="BW2054" s="74"/>
      <c r="BX2054" s="74"/>
      <c r="BY2054" s="74"/>
      <c r="BZ2054" s="74"/>
      <c r="CA2054" s="74"/>
      <c r="CB2054" s="74"/>
      <c r="CC2054" s="74"/>
      <c r="CD2054" s="74"/>
      <c r="CE2054" s="74"/>
      <c r="CF2054" s="74"/>
      <c r="CG2054" s="74"/>
      <c r="CH2054" s="74"/>
      <c r="CI2054" s="74"/>
      <c r="CJ2054" s="124"/>
      <c r="CK2054" s="152"/>
      <c r="CL2054" s="89"/>
    </row>
    <row r="2055" spans="1:90" ht="14.5" customHeight="1">
      <c r="A2055" s="74" t="s">
        <v>7062</v>
      </c>
      <c r="B2055" s="129" t="s">
        <v>6992</v>
      </c>
      <c r="C2055" s="130" t="str">
        <f>MID(A2055,1,12)</f>
        <v>M.020.05.101</v>
      </c>
      <c r="D2055" s="131" t="s">
        <v>7061</v>
      </c>
      <c r="E2055" s="129" t="s">
        <v>957</v>
      </c>
      <c r="F2055" s="132" t="s">
        <v>7064</v>
      </c>
      <c r="G2055" s="132">
        <f>J2055+K2055+L2055+M2055</f>
        <v>1.0494635462687238</v>
      </c>
      <c r="H2055" s="348">
        <f t="shared" ref="H2055" si="1038">G2055</f>
        <v>1.0494635462687238</v>
      </c>
      <c r="I2055" s="74"/>
      <c r="J2055" s="132">
        <f>P2055+Q2055+R2055+S2055</f>
        <v>2.7081336312569999E-2</v>
      </c>
      <c r="K2055" s="132">
        <f>N2055+O2055+T2055</f>
        <v>0.57609891995615392</v>
      </c>
      <c r="L2055" s="300">
        <f>U2055+IF(V2055="x",0,V2055)+IF(W2055="x",0,W2055)+IF(X2055="x",0,X2055)+Y2055+Z2055</f>
        <v>0</v>
      </c>
      <c r="M2055" s="132">
        <v>0.44628329</v>
      </c>
      <c r="N2055" s="132">
        <v>0.53762195999999995</v>
      </c>
      <c r="O2055" s="132">
        <v>3.8476917999999999E-2</v>
      </c>
      <c r="P2055" s="132">
        <v>2.7080903E-2</v>
      </c>
      <c r="Q2055" s="132">
        <v>0</v>
      </c>
      <c r="R2055" s="132">
        <v>0</v>
      </c>
      <c r="S2055" s="304">
        <v>4.3331257000000001E-7</v>
      </c>
      <c r="T2055" s="304">
        <v>4.1956153999999998E-8</v>
      </c>
      <c r="U2055" s="132">
        <v>0</v>
      </c>
      <c r="V2055" s="132">
        <v>0</v>
      </c>
      <c r="W2055" s="132">
        <v>0</v>
      </c>
      <c r="X2055" s="132">
        <v>0</v>
      </c>
      <c r="Y2055" s="132">
        <v>0</v>
      </c>
      <c r="Z2055" s="132">
        <v>0</v>
      </c>
      <c r="AA2055" s="74"/>
      <c r="AB2055" s="301">
        <f>M2055/0.133</f>
        <v>3.3555134586466164</v>
      </c>
      <c r="AC2055" s="338">
        <f t="shared" ref="AC2055" si="1039">AB2055</f>
        <v>3.3555134586466164</v>
      </c>
      <c r="AD2055" s="74"/>
      <c r="AE2055" s="136">
        <v>0</v>
      </c>
      <c r="AF2055" s="136">
        <v>0</v>
      </c>
      <c r="AG2055" s="136">
        <v>0</v>
      </c>
      <c r="AH2055" s="136">
        <v>0</v>
      </c>
      <c r="AI2055" s="136">
        <v>0</v>
      </c>
      <c r="AJ2055" s="136">
        <v>0</v>
      </c>
      <c r="AK2055" s="136">
        <v>0</v>
      </c>
      <c r="AL2055" s="74"/>
      <c r="AM2055" s="133">
        <v>0.22583537000000001</v>
      </c>
      <c r="AN2055" s="340">
        <f t="shared" ref="AN2055" si="1040">AM2055</f>
        <v>0.22583537000000001</v>
      </c>
      <c r="AP2055" s="133">
        <v>0.21997384</v>
      </c>
      <c r="AQ2055" s="133">
        <v>5.8615357E-3</v>
      </c>
      <c r="AR2055" s="133">
        <v>0</v>
      </c>
      <c r="AS2055" s="134">
        <f>AV2055+AY2055+AZ2055+BA2055+BB2055+BJ2055+BK2055+BO2055</f>
        <v>1.31878802356E-5</v>
      </c>
      <c r="AT2055" s="135">
        <f>AW2055+AX2055+BC2055+BD2055+BE2055+BF2055+BG2055+BH2055+BI2055+BL2055+BP2055+BQ2055</f>
        <v>2.167727735678E-8</v>
      </c>
      <c r="AU2055" s="135">
        <f>BM2055+BN2055</f>
        <v>0</v>
      </c>
      <c r="AV2055" s="302">
        <v>3.1139165000000001E-6</v>
      </c>
      <c r="AW2055" s="302">
        <v>9.3954376999999997E-9</v>
      </c>
      <c r="AX2055" s="302">
        <v>2.5669678000000001E-13</v>
      </c>
      <c r="AY2055" s="303">
        <v>0</v>
      </c>
      <c r="AZ2055" s="303">
        <v>0</v>
      </c>
      <c r="BA2055" s="302">
        <v>4.0267356000000003E-9</v>
      </c>
      <c r="BB2055" s="302">
        <v>1.0069936999999999E-5</v>
      </c>
      <c r="BC2055" s="302">
        <v>5.7082295999999995E-10</v>
      </c>
      <c r="BD2055" s="302">
        <v>1.1710759999999999E-8</v>
      </c>
      <c r="BE2055" s="303">
        <v>0</v>
      </c>
      <c r="BF2055" s="303">
        <v>0</v>
      </c>
      <c r="BG2055" s="303">
        <v>0</v>
      </c>
      <c r="BH2055" s="303">
        <v>0</v>
      </c>
      <c r="BI2055" s="303">
        <v>0</v>
      </c>
      <c r="BJ2055" s="303">
        <v>0</v>
      </c>
      <c r="BK2055" s="303">
        <v>0</v>
      </c>
      <c r="BL2055" s="303">
        <v>0</v>
      </c>
      <c r="BM2055" s="303">
        <v>0</v>
      </c>
      <c r="BN2055" s="303">
        <v>0</v>
      </c>
      <c r="BO2055" s="303">
        <v>0</v>
      </c>
      <c r="BP2055" s="303">
        <v>0</v>
      </c>
      <c r="BQ2055" s="303">
        <v>0</v>
      </c>
      <c r="BR2055" s="74"/>
      <c r="BS2055" s="136">
        <v>2.5810843999999998E-4</v>
      </c>
      <c r="BT2055" s="144">
        <v>8.2063227000000005E-5</v>
      </c>
      <c r="BU2055" s="144">
        <v>9.3560618999999999E-5</v>
      </c>
      <c r="BV2055" s="144">
        <v>4.9146089999999996E-12</v>
      </c>
      <c r="BW2055" s="144">
        <v>6.5654367000000003E-5</v>
      </c>
      <c r="BX2055" s="144">
        <v>2.6068337E-6</v>
      </c>
      <c r="BY2055" s="136">
        <v>0</v>
      </c>
      <c r="BZ2055" s="144">
        <v>3.9566126000000003E-6</v>
      </c>
      <c r="CA2055" s="136">
        <v>0</v>
      </c>
      <c r="CB2055" s="144">
        <v>2.8672545E-10</v>
      </c>
      <c r="CC2055" s="136">
        <v>0</v>
      </c>
      <c r="CD2055" s="136">
        <v>0</v>
      </c>
      <c r="CE2055" s="136">
        <v>0</v>
      </c>
      <c r="CF2055" s="144">
        <v>1.0266490999999999E-5</v>
      </c>
      <c r="CG2055" s="136">
        <v>0</v>
      </c>
      <c r="CH2055" s="136">
        <v>0</v>
      </c>
      <c r="CI2055" s="136">
        <v>0</v>
      </c>
      <c r="CL2055" s="89" t="s">
        <v>6999</v>
      </c>
    </row>
    <row r="2056" spans="1:90" ht="14.5" customHeight="1">
      <c r="B2056" s="129" t="s">
        <v>6992</v>
      </c>
      <c r="C2056" s="127" t="s">
        <v>7065</v>
      </c>
      <c r="D2056" s="127" t="s">
        <v>7066</v>
      </c>
      <c r="G2056" s="74"/>
      <c r="H2056" s="74"/>
      <c r="I2056" s="74"/>
      <c r="J2056" s="74"/>
      <c r="K2056" s="74"/>
      <c r="L2056" s="74"/>
      <c r="M2056" s="74"/>
      <c r="N2056" s="74"/>
      <c r="O2056" s="74"/>
      <c r="P2056" s="74"/>
      <c r="Q2056" s="74"/>
      <c r="R2056" s="74"/>
      <c r="S2056" s="74"/>
      <c r="T2056" s="74"/>
      <c r="U2056" s="74"/>
      <c r="V2056" s="74"/>
      <c r="W2056" s="74"/>
      <c r="X2056" s="74"/>
      <c r="Y2056" s="74"/>
      <c r="Z2056" s="74"/>
      <c r="AA2056" s="74"/>
      <c r="AB2056" s="74"/>
      <c r="AC2056" s="74"/>
      <c r="AD2056" s="74"/>
      <c r="AE2056" s="74"/>
      <c r="AF2056" s="74"/>
      <c r="AG2056" s="74"/>
      <c r="AH2056" s="74"/>
      <c r="AI2056" s="74"/>
      <c r="AJ2056" s="74"/>
      <c r="AK2056" s="74"/>
      <c r="AL2056" s="74"/>
      <c r="AM2056" s="74"/>
      <c r="AN2056" s="74"/>
      <c r="AP2056" s="74"/>
      <c r="AQ2056" s="74"/>
      <c r="AR2056" s="74"/>
      <c r="AS2056" s="74"/>
      <c r="AT2056" s="74"/>
      <c r="AU2056" s="74"/>
      <c r="AV2056" s="74"/>
      <c r="AW2056" s="74"/>
      <c r="AX2056" s="74"/>
      <c r="AY2056" s="74"/>
      <c r="AZ2056" s="74"/>
      <c r="BA2056" s="74"/>
      <c r="BB2056" s="74"/>
      <c r="BC2056" s="74"/>
      <c r="BD2056" s="74"/>
      <c r="BE2056" s="74"/>
      <c r="BF2056" s="74"/>
      <c r="BG2056" s="74"/>
      <c r="BH2056" s="74"/>
      <c r="BI2056" s="74"/>
      <c r="BJ2056" s="74"/>
      <c r="BK2056" s="74"/>
      <c r="BL2056" s="74"/>
      <c r="BM2056" s="74"/>
      <c r="BN2056" s="74"/>
      <c r="BO2056" s="74"/>
      <c r="BP2056" s="74"/>
      <c r="BQ2056" s="74"/>
      <c r="BR2056" s="74"/>
      <c r="BS2056" s="74"/>
      <c r="BT2056" s="74"/>
      <c r="BU2056" s="74"/>
      <c r="BV2056" s="74"/>
      <c r="BW2056" s="74"/>
      <c r="BX2056" s="74"/>
      <c r="BY2056" s="74"/>
      <c r="BZ2056" s="74"/>
      <c r="CA2056" s="74"/>
      <c r="CB2056" s="74"/>
      <c r="CC2056" s="74"/>
      <c r="CD2056" s="74"/>
      <c r="CE2056" s="74"/>
      <c r="CF2056" s="74"/>
      <c r="CG2056" s="74"/>
      <c r="CH2056" s="74"/>
      <c r="CI2056" s="74"/>
      <c r="CJ2056" s="124"/>
      <c r="CK2056" s="152"/>
      <c r="CL2056" s="89"/>
    </row>
    <row r="2057" spans="1:90" ht="14.5" customHeight="1">
      <c r="A2057" s="74" t="s">
        <v>7067</v>
      </c>
      <c r="B2057" s="129" t="s">
        <v>6992</v>
      </c>
      <c r="C2057" s="130" t="str">
        <f t="shared" ref="C2057:C2080" si="1041">MID(A2057,1,12)</f>
        <v>M.020.06.101</v>
      </c>
      <c r="D2057" s="131" t="s">
        <v>7066</v>
      </c>
      <c r="E2057" s="129" t="s">
        <v>957</v>
      </c>
      <c r="F2057" s="132" t="s">
        <v>7069</v>
      </c>
      <c r="G2057" s="132">
        <f t="shared" ref="G2057:G2080" si="1042">J2057+K2057+L2057+M2057</f>
        <v>0.28106929203991499</v>
      </c>
      <c r="H2057" s="348">
        <f t="shared" ref="H2057:H2080" si="1043">G2057</f>
        <v>0.28106929203991499</v>
      </c>
      <c r="I2057" s="74"/>
      <c r="J2057" s="132">
        <f t="shared" ref="J2057:J2080" si="1044">P2057+Q2057+R2057+S2057</f>
        <v>3.4406515970200001E-3</v>
      </c>
      <c r="K2057" s="132">
        <f t="shared" ref="K2057:K2080" si="1045">N2057+O2057+T2057</f>
        <v>5.7638650442894998E-2</v>
      </c>
      <c r="L2057" s="300">
        <f t="shared" ref="L2057:L2080" si="1046">U2057+IF(V2057="x",0,V2057)+IF(W2057="x",0,W2057)+IF(X2057="x",0,X2057)+Y2057+Z2057</f>
        <v>0</v>
      </c>
      <c r="M2057" s="132">
        <v>0.21998999</v>
      </c>
      <c r="N2057" s="132">
        <v>5.1424141E-2</v>
      </c>
      <c r="O2057" s="132">
        <v>6.2144951999999996E-3</v>
      </c>
      <c r="P2057" s="132">
        <v>3.4405045000000002E-3</v>
      </c>
      <c r="Q2057" s="132">
        <v>0</v>
      </c>
      <c r="R2057" s="132">
        <v>0</v>
      </c>
      <c r="S2057" s="304">
        <v>1.4709702E-7</v>
      </c>
      <c r="T2057" s="304">
        <v>1.4242895E-8</v>
      </c>
      <c r="U2057" s="132">
        <v>0</v>
      </c>
      <c r="V2057" s="132">
        <v>0</v>
      </c>
      <c r="W2057" s="132">
        <v>0</v>
      </c>
      <c r="X2057" s="132">
        <v>0</v>
      </c>
      <c r="Y2057" s="132">
        <v>0</v>
      </c>
      <c r="Z2057" s="132">
        <v>0</v>
      </c>
      <c r="AA2057" s="74"/>
      <c r="AB2057" s="301">
        <f t="shared" ref="AB2057:AB2080" si="1047">M2057/0.133</f>
        <v>1.6540600751879697</v>
      </c>
      <c r="AC2057" s="338">
        <f t="shared" ref="AC2057:AC2080" si="1048">AB2057</f>
        <v>1.6540600751879697</v>
      </c>
      <c r="AD2057" s="74"/>
      <c r="AE2057" s="136">
        <v>0</v>
      </c>
      <c r="AF2057" s="136">
        <v>0</v>
      </c>
      <c r="AG2057" s="136">
        <v>0</v>
      </c>
      <c r="AH2057" s="136">
        <v>0</v>
      </c>
      <c r="AI2057" s="136">
        <v>0</v>
      </c>
      <c r="AJ2057" s="136">
        <v>0</v>
      </c>
      <c r="AK2057" s="136">
        <v>0</v>
      </c>
      <c r="AL2057" s="74"/>
      <c r="AM2057" s="133">
        <v>4.3416050999999997E-2</v>
      </c>
      <c r="AN2057" s="340">
        <f t="shared" ref="AN2057:AN2080" si="1049">AM2057</f>
        <v>4.3416050999999997E-2</v>
      </c>
      <c r="AP2057" s="133">
        <v>4.1838330999999999E-2</v>
      </c>
      <c r="AQ2057" s="133">
        <v>1.5777196E-3</v>
      </c>
      <c r="AR2057" s="133">
        <v>0</v>
      </c>
      <c r="AS2057" s="134">
        <f t="shared" ref="AS2057:AS2080" si="1050">AV2057+AY2057+AZ2057+BA2057+BB2057+BJ2057+BK2057+BO2057</f>
        <v>2.5082932682800002E-6</v>
      </c>
      <c r="AT2057" s="135">
        <f t="shared" ref="AT2057:AT2080" si="1051">AW2057+AX2057+BC2057+BD2057+BE2057+BF2057+BG2057+BH2057+BI2057+BL2057+BP2057+BQ2057</f>
        <v>5.8347620725999996E-9</v>
      </c>
      <c r="AU2057" s="135">
        <f t="shared" ref="AU2057:AU2080" si="1052">BM2057+BN2057</f>
        <v>0</v>
      </c>
      <c r="AV2057" s="302">
        <v>1.5349678E-6</v>
      </c>
      <c r="AW2057" s="302">
        <v>4.6313683000000002E-9</v>
      </c>
      <c r="AX2057" s="302">
        <v>1.2653559999999999E-13</v>
      </c>
      <c r="AY2057" s="303">
        <v>0</v>
      </c>
      <c r="AZ2057" s="303">
        <v>0</v>
      </c>
      <c r="BA2057" s="302">
        <v>5.1157828E-10</v>
      </c>
      <c r="BB2057" s="302">
        <v>9.7281389000000002E-7</v>
      </c>
      <c r="BC2057" s="302">
        <v>7.2520436999999999E-11</v>
      </c>
      <c r="BD2057" s="302">
        <v>1.1307468000000001E-9</v>
      </c>
      <c r="BE2057" s="303">
        <v>0</v>
      </c>
      <c r="BF2057" s="303">
        <v>0</v>
      </c>
      <c r="BG2057" s="303">
        <v>0</v>
      </c>
      <c r="BH2057" s="303">
        <v>0</v>
      </c>
      <c r="BI2057" s="303">
        <v>0</v>
      </c>
      <c r="BJ2057" s="303">
        <v>0</v>
      </c>
      <c r="BK2057" s="303">
        <v>0</v>
      </c>
      <c r="BL2057" s="303">
        <v>0</v>
      </c>
      <c r="BM2057" s="303">
        <v>0</v>
      </c>
      <c r="BN2057" s="303">
        <v>0</v>
      </c>
      <c r="BO2057" s="303">
        <v>0</v>
      </c>
      <c r="BP2057" s="303">
        <v>0</v>
      </c>
      <c r="BQ2057" s="303">
        <v>0</v>
      </c>
      <c r="BR2057" s="74"/>
      <c r="BS2057" s="144">
        <v>6.2375558000000005E-5</v>
      </c>
      <c r="BT2057" s="144">
        <v>7.9641354999999993E-6</v>
      </c>
      <c r="BU2057" s="144">
        <v>4.6119584000000001E-5</v>
      </c>
      <c r="BV2057" s="144">
        <v>1.6683668999999999E-12</v>
      </c>
      <c r="BW2057" s="144">
        <v>6.3133642000000001E-6</v>
      </c>
      <c r="BX2057" s="144">
        <v>3.3118625999999998E-7</v>
      </c>
      <c r="BY2057" s="136">
        <v>0</v>
      </c>
      <c r="BZ2057" s="144">
        <v>5.0266946000000004E-7</v>
      </c>
      <c r="CA2057" s="136">
        <v>0</v>
      </c>
      <c r="CB2057" s="144">
        <v>9.7334957E-11</v>
      </c>
      <c r="CC2057" s="136">
        <v>0</v>
      </c>
      <c r="CD2057" s="136">
        <v>0</v>
      </c>
      <c r="CE2057" s="136">
        <v>0</v>
      </c>
      <c r="CF2057" s="144">
        <v>1.1445189E-6</v>
      </c>
      <c r="CG2057" s="136">
        <v>0</v>
      </c>
      <c r="CH2057" s="136">
        <v>0</v>
      </c>
      <c r="CI2057" s="136">
        <v>0</v>
      </c>
      <c r="CL2057" s="89" t="s">
        <v>6999</v>
      </c>
    </row>
    <row r="2058" spans="1:90" ht="14.5" customHeight="1">
      <c r="A2058" s="74" t="s">
        <v>7070</v>
      </c>
      <c r="B2058" s="129" t="s">
        <v>6992</v>
      </c>
      <c r="C2058" s="130" t="str">
        <f t="shared" si="1041"/>
        <v>M.020.06.102</v>
      </c>
      <c r="D2058" s="131" t="s">
        <v>7066</v>
      </c>
      <c r="E2058" s="129" t="s">
        <v>957</v>
      </c>
      <c r="F2058" s="132" t="s">
        <v>7072</v>
      </c>
      <c r="G2058" s="132">
        <f t="shared" si="1042"/>
        <v>0.304091752251611</v>
      </c>
      <c r="H2058" s="348">
        <f t="shared" si="1043"/>
        <v>0.304091752251611</v>
      </c>
      <c r="I2058" s="74"/>
      <c r="J2058" s="132">
        <f t="shared" si="1044"/>
        <v>3.45937850798E-3</v>
      </c>
      <c r="K2058" s="132">
        <f t="shared" si="1045"/>
        <v>7.2650433743631004E-2</v>
      </c>
      <c r="L2058" s="300">
        <f t="shared" si="1046"/>
        <v>0</v>
      </c>
      <c r="M2058" s="132">
        <v>0.22798193999999999</v>
      </c>
      <c r="N2058" s="132">
        <v>6.6502797000000002E-2</v>
      </c>
      <c r="O2058" s="132">
        <v>6.1476231000000001E-3</v>
      </c>
      <c r="P2058" s="132">
        <v>3.4592376000000002E-3</v>
      </c>
      <c r="Q2058" s="132">
        <v>0</v>
      </c>
      <c r="R2058" s="132">
        <v>0</v>
      </c>
      <c r="S2058" s="304">
        <v>1.4090797999999999E-7</v>
      </c>
      <c r="T2058" s="304">
        <v>1.3643630999999999E-8</v>
      </c>
      <c r="U2058" s="132">
        <v>0</v>
      </c>
      <c r="V2058" s="132">
        <v>0</v>
      </c>
      <c r="W2058" s="132">
        <v>0</v>
      </c>
      <c r="X2058" s="132">
        <v>0</v>
      </c>
      <c r="Y2058" s="132">
        <v>0</v>
      </c>
      <c r="Z2058" s="132">
        <v>0</v>
      </c>
      <c r="AA2058" s="74"/>
      <c r="AB2058" s="301">
        <f t="shared" si="1047"/>
        <v>1.71414992481203</v>
      </c>
      <c r="AC2058" s="338">
        <f t="shared" si="1048"/>
        <v>1.71414992481203</v>
      </c>
      <c r="AD2058" s="74"/>
      <c r="AE2058" s="136">
        <v>0</v>
      </c>
      <c r="AF2058" s="136">
        <v>0</v>
      </c>
      <c r="AG2058" s="136">
        <v>0</v>
      </c>
      <c r="AH2058" s="136">
        <v>0</v>
      </c>
      <c r="AI2058" s="136">
        <v>0</v>
      </c>
      <c r="AJ2058" s="136">
        <v>0</v>
      </c>
      <c r="AK2058" s="136">
        <v>0</v>
      </c>
      <c r="AL2058" s="74"/>
      <c r="AM2058" s="133">
        <v>4.9049379999999997E-2</v>
      </c>
      <c r="AN2058" s="340">
        <f t="shared" si="1049"/>
        <v>4.9049379999999997E-2</v>
      </c>
      <c r="AP2058" s="133">
        <v>4.7339740999999998E-2</v>
      </c>
      <c r="AQ2058" s="133">
        <v>1.7096387000000001E-3</v>
      </c>
      <c r="AR2058" s="133">
        <v>0</v>
      </c>
      <c r="AS2058" s="134">
        <f t="shared" si="1050"/>
        <v>2.8381139637699999E-6</v>
      </c>
      <c r="AT2058" s="135">
        <f t="shared" si="1051"/>
        <v>6.3226282354700005E-9</v>
      </c>
      <c r="AU2058" s="135">
        <f t="shared" si="1052"/>
        <v>0</v>
      </c>
      <c r="AV2058" s="302">
        <v>1.5907311E-6</v>
      </c>
      <c r="AW2058" s="302">
        <v>4.7996198000000004E-9</v>
      </c>
      <c r="AX2058" s="302">
        <v>1.3113246999999999E-13</v>
      </c>
      <c r="AY2058" s="303">
        <v>0</v>
      </c>
      <c r="AZ2058" s="303">
        <v>0</v>
      </c>
      <c r="BA2058" s="302">
        <v>5.1436377000000001E-10</v>
      </c>
      <c r="BB2058" s="302">
        <v>1.2468685E-6</v>
      </c>
      <c r="BC2058" s="302">
        <v>7.2915303000000001E-11</v>
      </c>
      <c r="BD2058" s="302">
        <v>1.449962E-9</v>
      </c>
      <c r="BE2058" s="303">
        <v>0</v>
      </c>
      <c r="BF2058" s="303">
        <v>0</v>
      </c>
      <c r="BG2058" s="303">
        <v>0</v>
      </c>
      <c r="BH2058" s="303">
        <v>0</v>
      </c>
      <c r="BI2058" s="303">
        <v>0</v>
      </c>
      <c r="BJ2058" s="303">
        <v>0</v>
      </c>
      <c r="BK2058" s="303">
        <v>0</v>
      </c>
      <c r="BL2058" s="303">
        <v>0</v>
      </c>
      <c r="BM2058" s="303">
        <v>0</v>
      </c>
      <c r="BN2058" s="303">
        <v>0</v>
      </c>
      <c r="BO2058" s="303">
        <v>0</v>
      </c>
      <c r="BP2058" s="303">
        <v>0</v>
      </c>
      <c r="BQ2058" s="303">
        <v>0</v>
      </c>
      <c r="BR2058" s="74"/>
      <c r="BS2058" s="144">
        <v>6.8215833999999998E-5</v>
      </c>
      <c r="BT2058" s="144">
        <v>1.0165819E-5</v>
      </c>
      <c r="BU2058" s="144">
        <v>4.7795047999999997E-5</v>
      </c>
      <c r="BV2058" s="144">
        <v>1.5981711000000001E-12</v>
      </c>
      <c r="BW2058" s="144">
        <v>8.1256217999999992E-6</v>
      </c>
      <c r="BX2058" s="144">
        <v>3.3298953000000001E-7</v>
      </c>
      <c r="BY2058" s="136">
        <v>0</v>
      </c>
      <c r="BZ2058" s="144">
        <v>5.0540644999999996E-7</v>
      </c>
      <c r="CA2058" s="136">
        <v>0</v>
      </c>
      <c r="CB2058" s="144">
        <v>9.3239631000000006E-11</v>
      </c>
      <c r="CC2058" s="136">
        <v>0</v>
      </c>
      <c r="CD2058" s="136">
        <v>0</v>
      </c>
      <c r="CE2058" s="136">
        <v>0</v>
      </c>
      <c r="CF2058" s="144">
        <v>1.290854E-6</v>
      </c>
      <c r="CG2058" s="136">
        <v>0</v>
      </c>
      <c r="CH2058" s="136">
        <v>0</v>
      </c>
      <c r="CI2058" s="136">
        <v>0</v>
      </c>
      <c r="CL2058" s="89" t="s">
        <v>6999</v>
      </c>
    </row>
    <row r="2059" spans="1:90" ht="14.5" customHeight="1">
      <c r="A2059" s="74" t="s">
        <v>7073</v>
      </c>
      <c r="B2059" s="129" t="s">
        <v>6992</v>
      </c>
      <c r="C2059" s="130" t="str">
        <f t="shared" si="1041"/>
        <v>M.020.06.103</v>
      </c>
      <c r="D2059" s="131" t="s">
        <v>7066</v>
      </c>
      <c r="E2059" s="129" t="s">
        <v>957</v>
      </c>
      <c r="F2059" s="132" t="s">
        <v>7075</v>
      </c>
      <c r="G2059" s="132">
        <f t="shared" si="1042"/>
        <v>6.3904727452654603E-2</v>
      </c>
      <c r="H2059" s="348">
        <f t="shared" si="1043"/>
        <v>6.3904727452654603E-2</v>
      </c>
      <c r="I2059" s="74"/>
      <c r="J2059" s="132">
        <f t="shared" si="1044"/>
        <v>2.3439733601060002E-3</v>
      </c>
      <c r="K2059" s="132">
        <f t="shared" si="1045"/>
        <v>1.9590331092548603E-2</v>
      </c>
      <c r="L2059" s="300">
        <f t="shared" si="1046"/>
        <v>0</v>
      </c>
      <c r="M2059" s="132">
        <v>4.1970423E-2</v>
      </c>
      <c r="N2059" s="132">
        <v>1.6012878000000001E-2</v>
      </c>
      <c r="O2059" s="132">
        <v>3.5774477999999999E-3</v>
      </c>
      <c r="P2059" s="132">
        <v>2.3439187000000002E-3</v>
      </c>
      <c r="Q2059" s="132">
        <v>0</v>
      </c>
      <c r="R2059" s="132">
        <v>0</v>
      </c>
      <c r="S2059" s="304">
        <v>5.4660106000000002E-8</v>
      </c>
      <c r="T2059" s="304">
        <v>5.2925485999999999E-9</v>
      </c>
      <c r="U2059" s="132">
        <v>0</v>
      </c>
      <c r="V2059" s="132">
        <v>0</v>
      </c>
      <c r="W2059" s="132">
        <v>0</v>
      </c>
      <c r="X2059" s="132">
        <v>0</v>
      </c>
      <c r="Y2059" s="132">
        <v>0</v>
      </c>
      <c r="Z2059" s="132">
        <v>0</v>
      </c>
      <c r="AA2059" s="74"/>
      <c r="AB2059" s="301">
        <f t="shared" si="1047"/>
        <v>0.3155670902255639</v>
      </c>
      <c r="AC2059" s="338">
        <f t="shared" si="1048"/>
        <v>0.3155670902255639</v>
      </c>
      <c r="AD2059" s="74"/>
      <c r="AE2059" s="136">
        <v>0</v>
      </c>
      <c r="AF2059" s="136">
        <v>0</v>
      </c>
      <c r="AG2059" s="136">
        <v>0</v>
      </c>
      <c r="AH2059" s="136">
        <v>0</v>
      </c>
      <c r="AI2059" s="136">
        <v>0</v>
      </c>
      <c r="AJ2059" s="136">
        <v>0</v>
      </c>
      <c r="AK2059" s="136">
        <v>0</v>
      </c>
      <c r="AL2059" s="74"/>
      <c r="AM2059" s="133">
        <v>1.0535044E-2</v>
      </c>
      <c r="AN2059" s="340">
        <f t="shared" si="1049"/>
        <v>1.0535044E-2</v>
      </c>
      <c r="AP2059" s="133">
        <v>1.0183258000000001E-2</v>
      </c>
      <c r="AQ2059" s="133">
        <v>3.5178640000000001E-4</v>
      </c>
      <c r="AR2059" s="133">
        <v>0</v>
      </c>
      <c r="AS2059" s="134">
        <f t="shared" si="1050"/>
        <v>6.1050705385999995E-7</v>
      </c>
      <c r="AT2059" s="135">
        <f t="shared" si="1051"/>
        <v>1.3009852108820002E-9</v>
      </c>
      <c r="AU2059" s="135">
        <f t="shared" si="1052"/>
        <v>0</v>
      </c>
      <c r="AV2059" s="302">
        <v>2.9284626000000002E-7</v>
      </c>
      <c r="AW2059" s="302">
        <v>8.8358784000000004E-10</v>
      </c>
      <c r="AX2059" s="302">
        <v>2.4140882000000001E-14</v>
      </c>
      <c r="AY2059" s="303">
        <v>0</v>
      </c>
      <c r="AZ2059" s="303">
        <v>0</v>
      </c>
      <c r="BA2059" s="302">
        <v>3.4852385999999998E-10</v>
      </c>
      <c r="BB2059" s="302">
        <v>3.1731227E-7</v>
      </c>
      <c r="BC2059" s="302">
        <v>4.9406130000000002E-11</v>
      </c>
      <c r="BD2059" s="302">
        <v>3.6796709999999998E-10</v>
      </c>
      <c r="BE2059" s="303">
        <v>0</v>
      </c>
      <c r="BF2059" s="303">
        <v>0</v>
      </c>
      <c r="BG2059" s="303">
        <v>0</v>
      </c>
      <c r="BH2059" s="303">
        <v>0</v>
      </c>
      <c r="BI2059" s="303">
        <v>0</v>
      </c>
      <c r="BJ2059" s="303">
        <v>0</v>
      </c>
      <c r="BK2059" s="303">
        <v>0</v>
      </c>
      <c r="BL2059" s="303">
        <v>0</v>
      </c>
      <c r="BM2059" s="303">
        <v>0</v>
      </c>
      <c r="BN2059" s="303">
        <v>0</v>
      </c>
      <c r="BO2059" s="303">
        <v>0</v>
      </c>
      <c r="BP2059" s="303">
        <v>0</v>
      </c>
      <c r="BQ2059" s="303">
        <v>0</v>
      </c>
      <c r="BR2059" s="74"/>
      <c r="BS2059" s="144">
        <v>1.4634216999999999E-5</v>
      </c>
      <c r="BT2059" s="144">
        <v>2.6516198999999999E-6</v>
      </c>
      <c r="BU2059" s="144">
        <v>8.7988476999999993E-6</v>
      </c>
      <c r="BV2059" s="144">
        <v>6.1995212999999996E-13</v>
      </c>
      <c r="BW2059" s="144">
        <v>2.0159782E-6</v>
      </c>
      <c r="BX2059" s="144">
        <v>2.2562786000000001E-7</v>
      </c>
      <c r="BY2059" s="136">
        <v>0</v>
      </c>
      <c r="BZ2059" s="144">
        <v>3.4245454E-7</v>
      </c>
      <c r="CA2059" s="136">
        <v>0</v>
      </c>
      <c r="CB2059" s="144">
        <v>3.6168911000000001E-11</v>
      </c>
      <c r="CC2059" s="136">
        <v>0</v>
      </c>
      <c r="CD2059" s="136">
        <v>0</v>
      </c>
      <c r="CE2059" s="136">
        <v>0</v>
      </c>
      <c r="CF2059" s="144">
        <v>5.9965152999999999E-7</v>
      </c>
      <c r="CG2059" s="136">
        <v>0</v>
      </c>
      <c r="CH2059" s="136">
        <v>0</v>
      </c>
      <c r="CI2059" s="136">
        <v>0</v>
      </c>
      <c r="CL2059" s="89" t="s">
        <v>6999</v>
      </c>
    </row>
    <row r="2060" spans="1:90" ht="14.5" customHeight="1">
      <c r="A2060" s="74" t="s">
        <v>7076</v>
      </c>
      <c r="B2060" s="129" t="s">
        <v>6992</v>
      </c>
      <c r="C2060" s="130" t="str">
        <f t="shared" si="1041"/>
        <v>M.020.06.104</v>
      </c>
      <c r="D2060" s="131" t="s">
        <v>7066</v>
      </c>
      <c r="E2060" s="129" t="s">
        <v>957</v>
      </c>
      <c r="F2060" s="132" t="s">
        <v>7078</v>
      </c>
      <c r="G2060" s="132">
        <f t="shared" si="1042"/>
        <v>0.13963790162301182</v>
      </c>
      <c r="H2060" s="348">
        <f t="shared" si="1043"/>
        <v>0.13963790162301182</v>
      </c>
      <c r="I2060" s="74"/>
      <c r="J2060" s="132">
        <f t="shared" si="1044"/>
        <v>3.7507474346419999E-3</v>
      </c>
      <c r="K2060" s="132">
        <f t="shared" si="1045"/>
        <v>3.9664572188369801E-2</v>
      </c>
      <c r="L2060" s="300">
        <f t="shared" si="1046"/>
        <v>0</v>
      </c>
      <c r="M2060" s="132">
        <v>9.6222582000000001E-2</v>
      </c>
      <c r="N2060" s="132">
        <v>3.3996679000000002E-2</v>
      </c>
      <c r="O2060" s="132">
        <v>5.6678850999999997E-3</v>
      </c>
      <c r="P2060" s="132">
        <v>3.7506638999999999E-3</v>
      </c>
      <c r="Q2060" s="132">
        <v>0</v>
      </c>
      <c r="R2060" s="132">
        <v>0</v>
      </c>
      <c r="S2060" s="304">
        <v>8.3534641999999998E-8</v>
      </c>
      <c r="T2060" s="304">
        <v>8.0883697999999998E-9</v>
      </c>
      <c r="U2060" s="132">
        <v>0</v>
      </c>
      <c r="V2060" s="132">
        <v>0</v>
      </c>
      <c r="W2060" s="132">
        <v>0</v>
      </c>
      <c r="X2060" s="132">
        <v>0</v>
      </c>
      <c r="Y2060" s="132">
        <v>0</v>
      </c>
      <c r="Z2060" s="132">
        <v>0</v>
      </c>
      <c r="AA2060" s="74"/>
      <c r="AB2060" s="301">
        <f t="shared" si="1047"/>
        <v>0.72347806015037586</v>
      </c>
      <c r="AC2060" s="338">
        <f t="shared" si="1048"/>
        <v>0.72347806015037586</v>
      </c>
      <c r="AD2060" s="74"/>
      <c r="AE2060" s="136">
        <v>0</v>
      </c>
      <c r="AF2060" s="136">
        <v>0</v>
      </c>
      <c r="AG2060" s="136">
        <v>0</v>
      </c>
      <c r="AH2060" s="136">
        <v>0</v>
      </c>
      <c r="AI2060" s="136">
        <v>0</v>
      </c>
      <c r="AJ2060" s="136">
        <v>0</v>
      </c>
      <c r="AK2060" s="136">
        <v>0</v>
      </c>
      <c r="AL2060" s="74"/>
      <c r="AM2060" s="133">
        <v>2.2990136000000001E-2</v>
      </c>
      <c r="AN2060" s="340">
        <f t="shared" si="1049"/>
        <v>2.2990136000000001E-2</v>
      </c>
      <c r="AP2060" s="133">
        <v>2.2213871999999999E-2</v>
      </c>
      <c r="AQ2060" s="133">
        <v>7.7626327000000002E-4</v>
      </c>
      <c r="AR2060" s="133">
        <v>0</v>
      </c>
      <c r="AS2060" s="134">
        <f t="shared" si="1050"/>
        <v>1.33176692675E-6</v>
      </c>
      <c r="AT2060" s="135">
        <f t="shared" si="1051"/>
        <v>2.8707961370720001E-9</v>
      </c>
      <c r="AU2060" s="135">
        <f t="shared" si="1052"/>
        <v>0</v>
      </c>
      <c r="AV2060" s="302">
        <v>6.7138763999999999E-7</v>
      </c>
      <c r="AW2060" s="302">
        <v>2.0257386E-9</v>
      </c>
      <c r="AX2060" s="302">
        <v>5.5346071999999999E-14</v>
      </c>
      <c r="AY2060" s="303">
        <v>0</v>
      </c>
      <c r="AZ2060" s="303">
        <v>0</v>
      </c>
      <c r="BA2060" s="302">
        <v>5.5769675000000005E-10</v>
      </c>
      <c r="BB2060" s="302">
        <v>6.5982158999999999E-7</v>
      </c>
      <c r="BC2060" s="302">
        <v>7.9058110999999998E-11</v>
      </c>
      <c r="BD2060" s="302">
        <v>7.6594408000000002E-10</v>
      </c>
      <c r="BE2060" s="303">
        <v>0</v>
      </c>
      <c r="BF2060" s="303">
        <v>0</v>
      </c>
      <c r="BG2060" s="303">
        <v>0</v>
      </c>
      <c r="BH2060" s="303">
        <v>0</v>
      </c>
      <c r="BI2060" s="303">
        <v>0</v>
      </c>
      <c r="BJ2060" s="303">
        <v>0</v>
      </c>
      <c r="BK2060" s="303">
        <v>0</v>
      </c>
      <c r="BL2060" s="303">
        <v>0</v>
      </c>
      <c r="BM2060" s="303">
        <v>0</v>
      </c>
      <c r="BN2060" s="303">
        <v>0</v>
      </c>
      <c r="BO2060" s="303">
        <v>0</v>
      </c>
      <c r="BP2060" s="303">
        <v>0</v>
      </c>
      <c r="BQ2060" s="303">
        <v>0</v>
      </c>
      <c r="BR2060" s="74"/>
      <c r="BS2060" s="144">
        <v>3.1816512999999998E-5</v>
      </c>
      <c r="BT2060" s="144">
        <v>5.4642589999999999E-6</v>
      </c>
      <c r="BU2060" s="144">
        <v>2.0172488000000001E-5</v>
      </c>
      <c r="BV2060" s="144">
        <v>9.4744563999999999E-13</v>
      </c>
      <c r="BW2060" s="144">
        <v>4.2318660000000004E-6</v>
      </c>
      <c r="BX2060" s="144">
        <v>3.6104250000000002E-7</v>
      </c>
      <c r="BY2060" s="136">
        <v>0</v>
      </c>
      <c r="BZ2060" s="144">
        <v>5.4798481000000005E-7</v>
      </c>
      <c r="CA2060" s="136">
        <v>0</v>
      </c>
      <c r="CB2060" s="144">
        <v>5.5275358999999998E-11</v>
      </c>
      <c r="CC2060" s="136">
        <v>0</v>
      </c>
      <c r="CD2060" s="136">
        <v>0</v>
      </c>
      <c r="CE2060" s="136">
        <v>0</v>
      </c>
      <c r="CF2060" s="144">
        <v>1.0388166E-6</v>
      </c>
      <c r="CG2060" s="136">
        <v>0</v>
      </c>
      <c r="CH2060" s="136">
        <v>0</v>
      </c>
      <c r="CI2060" s="136">
        <v>0</v>
      </c>
      <c r="CL2060" s="89" t="s">
        <v>6999</v>
      </c>
    </row>
    <row r="2061" spans="1:90" ht="14.5" customHeight="1">
      <c r="A2061" s="74" t="s">
        <v>7079</v>
      </c>
      <c r="B2061" s="129" t="s">
        <v>6992</v>
      </c>
      <c r="C2061" s="130" t="str">
        <f t="shared" si="1041"/>
        <v>M.020.06.105</v>
      </c>
      <c r="D2061" s="131" t="s">
        <v>7066</v>
      </c>
      <c r="E2061" s="129" t="s">
        <v>957</v>
      </c>
      <c r="F2061" s="132" t="s">
        <v>7081</v>
      </c>
      <c r="G2061" s="132">
        <f t="shared" si="1042"/>
        <v>0.14684836616831071</v>
      </c>
      <c r="H2061" s="348">
        <f t="shared" si="1043"/>
        <v>0.14684836616831071</v>
      </c>
      <c r="I2061" s="74"/>
      <c r="J2061" s="132">
        <f t="shared" si="1044"/>
        <v>5.1189784223830007E-3</v>
      </c>
      <c r="K2061" s="132">
        <f t="shared" si="1045"/>
        <v>5.3233309745927701E-2</v>
      </c>
      <c r="L2061" s="300">
        <f t="shared" si="1046"/>
        <v>0</v>
      </c>
      <c r="M2061" s="132">
        <v>8.8496078000000006E-2</v>
      </c>
      <c r="N2061" s="132">
        <v>4.5749728000000003E-2</v>
      </c>
      <c r="O2061" s="132">
        <v>7.4835724000000001E-3</v>
      </c>
      <c r="P2061" s="132">
        <v>5.1188819000000003E-3</v>
      </c>
      <c r="Q2061" s="132">
        <v>0</v>
      </c>
      <c r="R2061" s="132">
        <v>0</v>
      </c>
      <c r="S2061" s="304">
        <v>9.6522382999999995E-8</v>
      </c>
      <c r="T2061" s="304">
        <v>9.3459276999999999E-9</v>
      </c>
      <c r="U2061" s="132">
        <v>0</v>
      </c>
      <c r="V2061" s="132">
        <v>0</v>
      </c>
      <c r="W2061" s="132">
        <v>0</v>
      </c>
      <c r="X2061" s="132">
        <v>0</v>
      </c>
      <c r="Y2061" s="132">
        <v>0</v>
      </c>
      <c r="Z2061" s="132">
        <v>0</v>
      </c>
      <c r="AA2061" s="74"/>
      <c r="AB2061" s="301">
        <f t="shared" si="1047"/>
        <v>0.66538404511278193</v>
      </c>
      <c r="AC2061" s="338">
        <f t="shared" si="1048"/>
        <v>0.66538404511278193</v>
      </c>
      <c r="AD2061" s="74"/>
      <c r="AE2061" s="136">
        <v>0</v>
      </c>
      <c r="AF2061" s="136">
        <v>0</v>
      </c>
      <c r="AG2061" s="136">
        <v>0</v>
      </c>
      <c r="AH2061" s="136">
        <v>0</v>
      </c>
      <c r="AI2061" s="136">
        <v>0</v>
      </c>
      <c r="AJ2061" s="136">
        <v>0</v>
      </c>
      <c r="AK2061" s="136">
        <v>0</v>
      </c>
      <c r="AL2061" s="74"/>
      <c r="AM2061" s="133">
        <v>2.5948285000000001E-2</v>
      </c>
      <c r="AN2061" s="340">
        <f t="shared" si="1049"/>
        <v>2.5948285000000001E-2</v>
      </c>
      <c r="AP2061" s="133">
        <v>2.5136366E-2</v>
      </c>
      <c r="AQ2061" s="133">
        <v>8.1191829000000005E-4</v>
      </c>
      <c r="AR2061" s="133">
        <v>0</v>
      </c>
      <c r="AS2061" s="134">
        <f t="shared" si="1050"/>
        <v>1.50697640094E-6</v>
      </c>
      <c r="AT2061" s="135">
        <f t="shared" si="1051"/>
        <v>3.002656401879E-9</v>
      </c>
      <c r="AU2061" s="135">
        <f t="shared" si="1052"/>
        <v>0</v>
      </c>
      <c r="AV2061" s="302">
        <v>6.1747639000000003E-7</v>
      </c>
      <c r="AW2061" s="302">
        <v>1.8630752999999999E-9</v>
      </c>
      <c r="AX2061" s="302">
        <v>5.0901878999999999E-14</v>
      </c>
      <c r="AY2061" s="303">
        <v>0</v>
      </c>
      <c r="AZ2061" s="303">
        <v>0</v>
      </c>
      <c r="BA2061" s="302">
        <v>7.6114093999999997E-10</v>
      </c>
      <c r="BB2061" s="302">
        <v>8.8873887000000003E-7</v>
      </c>
      <c r="BC2061" s="302">
        <v>1.0789800000000001E-10</v>
      </c>
      <c r="BD2061" s="302">
        <v>1.0316322E-9</v>
      </c>
      <c r="BE2061" s="303">
        <v>0</v>
      </c>
      <c r="BF2061" s="303">
        <v>0</v>
      </c>
      <c r="BG2061" s="303">
        <v>0</v>
      </c>
      <c r="BH2061" s="303">
        <v>0</v>
      </c>
      <c r="BI2061" s="303">
        <v>0</v>
      </c>
      <c r="BJ2061" s="303">
        <v>0</v>
      </c>
      <c r="BK2061" s="303">
        <v>0</v>
      </c>
      <c r="BL2061" s="303">
        <v>0</v>
      </c>
      <c r="BM2061" s="303">
        <v>0</v>
      </c>
      <c r="BN2061" s="303">
        <v>0</v>
      </c>
      <c r="BO2061" s="303">
        <v>0</v>
      </c>
      <c r="BP2061" s="303">
        <v>0</v>
      </c>
      <c r="BQ2061" s="303">
        <v>0</v>
      </c>
      <c r="BR2061" s="74"/>
      <c r="BS2061" s="144">
        <v>3.4265659999999997E-5</v>
      </c>
      <c r="BT2061" s="144">
        <v>7.3629723000000004E-6</v>
      </c>
      <c r="BU2061" s="144">
        <v>1.8552672999999999E-5</v>
      </c>
      <c r="BV2061" s="144">
        <v>1.0947519E-12</v>
      </c>
      <c r="BW2061" s="144">
        <v>5.6976873999999997E-6</v>
      </c>
      <c r="BX2061" s="144">
        <v>4.9274847999999995E-7</v>
      </c>
      <c r="BY2061" s="136">
        <v>0</v>
      </c>
      <c r="BZ2061" s="144">
        <v>7.4788615000000002E-7</v>
      </c>
      <c r="CA2061" s="136">
        <v>0</v>
      </c>
      <c r="CB2061" s="144">
        <v>6.3869423000000004E-11</v>
      </c>
      <c r="CC2061" s="136">
        <v>0</v>
      </c>
      <c r="CD2061" s="136">
        <v>0</v>
      </c>
      <c r="CE2061" s="136">
        <v>0</v>
      </c>
      <c r="CF2061" s="144">
        <v>1.4116285E-6</v>
      </c>
      <c r="CG2061" s="136">
        <v>0</v>
      </c>
      <c r="CH2061" s="136">
        <v>0</v>
      </c>
      <c r="CI2061" s="136">
        <v>0</v>
      </c>
      <c r="CL2061" s="89" t="s">
        <v>6999</v>
      </c>
    </row>
    <row r="2062" spans="1:90" ht="14.5" customHeight="1">
      <c r="A2062" s="74" t="s">
        <v>7082</v>
      </c>
      <c r="B2062" s="129" t="s">
        <v>6992</v>
      </c>
      <c r="C2062" s="130" t="str">
        <f t="shared" si="1041"/>
        <v>M.020.06.106</v>
      </c>
      <c r="D2062" s="131" t="s">
        <v>7066</v>
      </c>
      <c r="E2062" s="129" t="s">
        <v>957</v>
      </c>
      <c r="F2062" s="132" t="s">
        <v>7084</v>
      </c>
      <c r="G2062" s="132">
        <f t="shared" si="1042"/>
        <v>8.5328594675208702E-2</v>
      </c>
      <c r="H2062" s="348">
        <f t="shared" si="1043"/>
        <v>8.5328594675208702E-2</v>
      </c>
      <c r="I2062" s="74"/>
      <c r="J2062" s="132">
        <f t="shared" si="1044"/>
        <v>3.7723146001000002E-3</v>
      </c>
      <c r="K2062" s="132">
        <f t="shared" si="1045"/>
        <v>3.4818542075108698E-2</v>
      </c>
      <c r="L2062" s="300">
        <f t="shared" si="1046"/>
        <v>0</v>
      </c>
      <c r="M2062" s="132">
        <v>4.6737738000000001E-2</v>
      </c>
      <c r="N2062" s="132">
        <v>3.0079192000000001E-2</v>
      </c>
      <c r="O2062" s="132">
        <v>4.7393484000000001E-3</v>
      </c>
      <c r="P2062" s="132">
        <v>3.7722973000000001E-3</v>
      </c>
      <c r="Q2062" s="132">
        <v>0</v>
      </c>
      <c r="R2062" s="132">
        <v>0</v>
      </c>
      <c r="S2062" s="304">
        <v>1.7300100000000002E-8</v>
      </c>
      <c r="T2062" s="304">
        <v>1.6751087E-9</v>
      </c>
      <c r="U2062" s="132">
        <v>0</v>
      </c>
      <c r="V2062" s="132">
        <v>0</v>
      </c>
      <c r="W2062" s="132">
        <v>0</v>
      </c>
      <c r="X2062" s="132">
        <v>0</v>
      </c>
      <c r="Y2062" s="132">
        <v>0</v>
      </c>
      <c r="Z2062" s="132">
        <v>0</v>
      </c>
      <c r="AA2062" s="74"/>
      <c r="AB2062" s="301">
        <f t="shared" si="1047"/>
        <v>0.3514115639097744</v>
      </c>
      <c r="AC2062" s="338">
        <f t="shared" si="1048"/>
        <v>0.3514115639097744</v>
      </c>
      <c r="AD2062" s="74"/>
      <c r="AE2062" s="136">
        <v>0</v>
      </c>
      <c r="AF2062" s="136">
        <v>0</v>
      </c>
      <c r="AG2062" s="136">
        <v>0</v>
      </c>
      <c r="AH2062" s="136">
        <v>0</v>
      </c>
      <c r="AI2062" s="136">
        <v>0</v>
      </c>
      <c r="AJ2062" s="136">
        <v>0</v>
      </c>
      <c r="AK2062" s="136">
        <v>0</v>
      </c>
      <c r="AL2062" s="74"/>
      <c r="AM2062" s="133">
        <v>1.5744414000000002E-2</v>
      </c>
      <c r="AN2062" s="340">
        <f t="shared" si="1049"/>
        <v>1.5744414000000002E-2</v>
      </c>
      <c r="AP2062" s="133">
        <v>1.527207E-2</v>
      </c>
      <c r="AQ2062" s="133">
        <v>4.7234407999999998E-4</v>
      </c>
      <c r="AR2062" s="133">
        <v>0</v>
      </c>
      <c r="AS2062" s="134">
        <f t="shared" si="1050"/>
        <v>9.1559173347999996E-7</v>
      </c>
      <c r="AT2062" s="135">
        <f t="shared" si="1051"/>
        <v>1.7468346019849999E-9</v>
      </c>
      <c r="AU2062" s="135">
        <f t="shared" si="1052"/>
        <v>0</v>
      </c>
      <c r="AV2062" s="302">
        <v>3.2610993000000001E-7</v>
      </c>
      <c r="AW2062" s="302">
        <v>9.8395237999999995E-10</v>
      </c>
      <c r="AX2062" s="302">
        <v>2.6882985E-14</v>
      </c>
      <c r="AY2062" s="303">
        <v>0</v>
      </c>
      <c r="AZ2062" s="303">
        <v>0</v>
      </c>
      <c r="BA2062" s="302">
        <v>5.6091347999999997E-10</v>
      </c>
      <c r="BB2062" s="302">
        <v>5.8892088999999995E-7</v>
      </c>
      <c r="BC2062" s="302">
        <v>7.9514109000000005E-11</v>
      </c>
      <c r="BD2062" s="302">
        <v>6.8334123000000004E-10</v>
      </c>
      <c r="BE2062" s="303">
        <v>0</v>
      </c>
      <c r="BF2062" s="303">
        <v>0</v>
      </c>
      <c r="BG2062" s="303">
        <v>0</v>
      </c>
      <c r="BH2062" s="303">
        <v>0</v>
      </c>
      <c r="BI2062" s="303">
        <v>0</v>
      </c>
      <c r="BJ2062" s="303">
        <v>0</v>
      </c>
      <c r="BK2062" s="303">
        <v>0</v>
      </c>
      <c r="BL2062" s="303">
        <v>0</v>
      </c>
      <c r="BM2062" s="303">
        <v>0</v>
      </c>
      <c r="BN2062" s="303">
        <v>0</v>
      </c>
      <c r="BO2062" s="303">
        <v>0</v>
      </c>
      <c r="BP2062" s="303">
        <v>0</v>
      </c>
      <c r="BQ2062" s="303">
        <v>0</v>
      </c>
      <c r="BR2062" s="74"/>
      <c r="BS2062" s="144">
        <v>2.0376339999999999E-5</v>
      </c>
      <c r="BT2062" s="144">
        <v>4.8958289999999999E-6</v>
      </c>
      <c r="BU2062" s="144">
        <v>9.7982868000000003E-6</v>
      </c>
      <c r="BV2062" s="144">
        <v>1.9621685E-13</v>
      </c>
      <c r="BW2062" s="144">
        <v>3.7620777999999999E-6</v>
      </c>
      <c r="BX2062" s="144">
        <v>3.6312494999999999E-7</v>
      </c>
      <c r="BY2062" s="136">
        <v>0</v>
      </c>
      <c r="BZ2062" s="144">
        <v>5.5114552999999999E-7</v>
      </c>
      <c r="CA2062" s="136">
        <v>0</v>
      </c>
      <c r="CB2062" s="144">
        <v>1.1447577E-11</v>
      </c>
      <c r="CC2062" s="136">
        <v>0</v>
      </c>
      <c r="CD2062" s="136">
        <v>0</v>
      </c>
      <c r="CE2062" s="136">
        <v>0</v>
      </c>
      <c r="CF2062" s="144">
        <v>1.0058639000000001E-6</v>
      </c>
      <c r="CG2062" s="136">
        <v>0</v>
      </c>
      <c r="CH2062" s="136">
        <v>0</v>
      </c>
      <c r="CI2062" s="136">
        <v>0</v>
      </c>
      <c r="CL2062" s="89" t="s">
        <v>6999</v>
      </c>
    </row>
    <row r="2063" spans="1:90" ht="14.5" customHeight="1">
      <c r="A2063" s="74" t="s">
        <v>7085</v>
      </c>
      <c r="B2063" s="129" t="s">
        <v>6992</v>
      </c>
      <c r="C2063" s="130" t="str">
        <f t="shared" si="1041"/>
        <v>M.020.06.107</v>
      </c>
      <c r="D2063" s="131" t="s">
        <v>7066</v>
      </c>
      <c r="E2063" s="129" t="s">
        <v>957</v>
      </c>
      <c r="F2063" s="132" t="s">
        <v>7087</v>
      </c>
      <c r="G2063" s="132">
        <f t="shared" si="1042"/>
        <v>0.21920785032574061</v>
      </c>
      <c r="H2063" s="348">
        <f t="shared" si="1043"/>
        <v>0.21920785032574061</v>
      </c>
      <c r="I2063" s="74"/>
      <c r="J2063" s="132">
        <f t="shared" si="1044"/>
        <v>1.8419857940260001E-3</v>
      </c>
      <c r="K2063" s="132">
        <f t="shared" si="1045"/>
        <v>5.4388534531714605E-2</v>
      </c>
      <c r="L2063" s="300">
        <f t="shared" si="1046"/>
        <v>0</v>
      </c>
      <c r="M2063" s="132">
        <v>0.16297733</v>
      </c>
      <c r="N2063" s="132">
        <v>5.1298609000000002E-2</v>
      </c>
      <c r="O2063" s="132">
        <v>3.0899195000000002E-3</v>
      </c>
      <c r="P2063" s="132">
        <v>1.8419235E-3</v>
      </c>
      <c r="Q2063" s="132">
        <v>0</v>
      </c>
      <c r="R2063" s="132">
        <v>0</v>
      </c>
      <c r="S2063" s="304">
        <v>6.2294026000000003E-8</v>
      </c>
      <c r="T2063" s="304">
        <v>6.0317145999999999E-9</v>
      </c>
      <c r="U2063" s="132">
        <v>0</v>
      </c>
      <c r="V2063" s="132">
        <v>0</v>
      </c>
      <c r="W2063" s="132">
        <v>0</v>
      </c>
      <c r="X2063" s="132">
        <v>0</v>
      </c>
      <c r="Y2063" s="132">
        <v>0</v>
      </c>
      <c r="Z2063" s="132">
        <v>0</v>
      </c>
      <c r="AA2063" s="74"/>
      <c r="AB2063" s="301">
        <f t="shared" si="1047"/>
        <v>1.2253934586466164</v>
      </c>
      <c r="AC2063" s="338">
        <f t="shared" si="1048"/>
        <v>1.2253934586466164</v>
      </c>
      <c r="AD2063" s="74"/>
      <c r="AE2063" s="136">
        <v>0</v>
      </c>
      <c r="AF2063" s="136">
        <v>0</v>
      </c>
      <c r="AG2063" s="136">
        <v>0</v>
      </c>
      <c r="AH2063" s="136">
        <v>0</v>
      </c>
      <c r="AI2063" s="136">
        <v>0</v>
      </c>
      <c r="AJ2063" s="136">
        <v>0</v>
      </c>
      <c r="AK2063" s="136">
        <v>0</v>
      </c>
      <c r="AL2063" s="74"/>
      <c r="AM2063" s="133">
        <v>3.6097433999999998E-2</v>
      </c>
      <c r="AN2063" s="340">
        <f t="shared" si="1049"/>
        <v>3.6097433999999998E-2</v>
      </c>
      <c r="AP2063" s="133">
        <v>3.4859493999999998E-2</v>
      </c>
      <c r="AQ2063" s="133">
        <v>1.2379403E-3</v>
      </c>
      <c r="AR2063" s="133">
        <v>0</v>
      </c>
      <c r="AS2063" s="134">
        <f t="shared" si="1050"/>
        <v>2.08989774079E-6</v>
      </c>
      <c r="AT2063" s="135">
        <f t="shared" si="1051"/>
        <v>4.5781816016020004E-9</v>
      </c>
      <c r="AU2063" s="135">
        <f t="shared" si="1052"/>
        <v>0</v>
      </c>
      <c r="AV2063" s="302">
        <v>1.1371652000000001E-6</v>
      </c>
      <c r="AW2063" s="302">
        <v>3.4311018E-9</v>
      </c>
      <c r="AX2063" s="302">
        <v>9.3742601999999998E-14</v>
      </c>
      <c r="AY2063" s="303">
        <v>0</v>
      </c>
      <c r="AZ2063" s="303">
        <v>0</v>
      </c>
      <c r="BA2063" s="302">
        <v>2.7388078999999999E-10</v>
      </c>
      <c r="BB2063" s="302">
        <v>9.5245865999999995E-7</v>
      </c>
      <c r="BC2063" s="302">
        <v>3.8824859000000002E-11</v>
      </c>
      <c r="BD2063" s="302">
        <v>1.1081612E-9</v>
      </c>
      <c r="BE2063" s="303">
        <v>0</v>
      </c>
      <c r="BF2063" s="303">
        <v>0</v>
      </c>
      <c r="BG2063" s="303">
        <v>0</v>
      </c>
      <c r="BH2063" s="303">
        <v>0</v>
      </c>
      <c r="BI2063" s="303">
        <v>0</v>
      </c>
      <c r="BJ2063" s="303">
        <v>0</v>
      </c>
      <c r="BK2063" s="303">
        <v>0</v>
      </c>
      <c r="BL2063" s="303">
        <v>0</v>
      </c>
      <c r="BM2063" s="303">
        <v>0</v>
      </c>
      <c r="BN2063" s="303">
        <v>0</v>
      </c>
      <c r="BO2063" s="303">
        <v>0</v>
      </c>
      <c r="BP2063" s="303">
        <v>0</v>
      </c>
      <c r="BQ2063" s="303">
        <v>0</v>
      </c>
      <c r="BR2063" s="74"/>
      <c r="BS2063" s="144">
        <v>4.9416987000000002E-5</v>
      </c>
      <c r="BT2063" s="144">
        <v>7.7301672000000006E-6</v>
      </c>
      <c r="BU2063" s="144">
        <v>3.4167222000000001E-5</v>
      </c>
      <c r="BV2063" s="144">
        <v>7.0653566000000004E-13</v>
      </c>
      <c r="BW2063" s="144">
        <v>6.2353866000000001E-6</v>
      </c>
      <c r="BX2063" s="144">
        <v>1.7730532999999999E-7</v>
      </c>
      <c r="BY2063" s="136">
        <v>0</v>
      </c>
      <c r="BZ2063" s="144">
        <v>2.6911133000000001E-7</v>
      </c>
      <c r="CA2063" s="136">
        <v>0</v>
      </c>
      <c r="CB2063" s="144">
        <v>4.1220319999999998E-11</v>
      </c>
      <c r="CC2063" s="136">
        <v>0</v>
      </c>
      <c r="CD2063" s="136">
        <v>0</v>
      </c>
      <c r="CE2063" s="136">
        <v>0</v>
      </c>
      <c r="CF2063" s="144">
        <v>8.3775306000000003E-7</v>
      </c>
      <c r="CG2063" s="136">
        <v>0</v>
      </c>
      <c r="CH2063" s="136">
        <v>0</v>
      </c>
      <c r="CI2063" s="136">
        <v>0</v>
      </c>
      <c r="CL2063" s="89" t="s">
        <v>6999</v>
      </c>
    </row>
    <row r="2064" spans="1:90" ht="14.5" customHeight="1">
      <c r="A2064" s="74" t="s">
        <v>7088</v>
      </c>
      <c r="B2064" s="129" t="s">
        <v>6992</v>
      </c>
      <c r="C2064" s="130" t="str">
        <f t="shared" si="1041"/>
        <v>M.020.06.108</v>
      </c>
      <c r="D2064" s="131" t="s">
        <v>7066</v>
      </c>
      <c r="E2064" s="129" t="s">
        <v>957</v>
      </c>
      <c r="F2064" s="132" t="s">
        <v>7090</v>
      </c>
      <c r="G2064" s="132">
        <f t="shared" si="1042"/>
        <v>0.1339484662747821</v>
      </c>
      <c r="H2064" s="348">
        <f t="shared" si="1043"/>
        <v>0.1339484662747821</v>
      </c>
      <c r="I2064" s="74"/>
      <c r="J2064" s="132">
        <f t="shared" si="1044"/>
        <v>1.9083719135860001E-3</v>
      </c>
      <c r="K2064" s="132">
        <f t="shared" si="1045"/>
        <v>3.3688998361196099E-2</v>
      </c>
      <c r="L2064" s="300">
        <f t="shared" si="1046"/>
        <v>0</v>
      </c>
      <c r="M2064" s="132">
        <v>9.8351095999999999E-2</v>
      </c>
      <c r="N2064" s="132">
        <v>3.0917395E-2</v>
      </c>
      <c r="O2064" s="132">
        <v>2.7715999999999999E-3</v>
      </c>
      <c r="P2064" s="132">
        <v>1.9083372E-3</v>
      </c>
      <c r="Q2064" s="132">
        <v>0</v>
      </c>
      <c r="R2064" s="132">
        <v>0</v>
      </c>
      <c r="S2064" s="304">
        <v>3.4713586000000003E-8</v>
      </c>
      <c r="T2064" s="304">
        <v>3.3611960999999999E-9</v>
      </c>
      <c r="U2064" s="132">
        <v>0</v>
      </c>
      <c r="V2064" s="132">
        <v>0</v>
      </c>
      <c r="W2064" s="132">
        <v>0</v>
      </c>
      <c r="X2064" s="132">
        <v>0</v>
      </c>
      <c r="Y2064" s="132">
        <v>0</v>
      </c>
      <c r="Z2064" s="132">
        <v>0</v>
      </c>
      <c r="AA2064" s="74"/>
      <c r="AB2064" s="301">
        <f t="shared" si="1047"/>
        <v>0.73948192481203001</v>
      </c>
      <c r="AC2064" s="338">
        <f t="shared" si="1048"/>
        <v>0.73948192481203001</v>
      </c>
      <c r="AD2064" s="74"/>
      <c r="AE2064" s="136">
        <v>0</v>
      </c>
      <c r="AF2064" s="136">
        <v>0</v>
      </c>
      <c r="AG2064" s="136">
        <v>0</v>
      </c>
      <c r="AH2064" s="136">
        <v>0</v>
      </c>
      <c r="AI2064" s="136">
        <v>0</v>
      </c>
      <c r="AJ2064" s="136">
        <v>0</v>
      </c>
      <c r="AK2064" s="136">
        <v>0</v>
      </c>
      <c r="AL2064" s="74"/>
      <c r="AM2064" s="133">
        <v>2.1930821E-2</v>
      </c>
      <c r="AN2064" s="340">
        <f t="shared" si="1049"/>
        <v>2.1930821E-2</v>
      </c>
      <c r="AP2064" s="133">
        <v>2.1176766E-2</v>
      </c>
      <c r="AQ2064" s="133">
        <v>7.5405505999999998E-4</v>
      </c>
      <c r="AR2064" s="133">
        <v>0</v>
      </c>
      <c r="AS2064" s="134">
        <f t="shared" si="1050"/>
        <v>1.26959030602E-6</v>
      </c>
      <c r="AT2064" s="135">
        <f t="shared" si="1051"/>
        <v>2.788665164367E-9</v>
      </c>
      <c r="AU2064" s="135">
        <f t="shared" si="1052"/>
        <v>0</v>
      </c>
      <c r="AV2064" s="302">
        <v>6.8623923E-7</v>
      </c>
      <c r="AW2064" s="302">
        <v>2.0705493999999999E-9</v>
      </c>
      <c r="AX2064" s="302">
        <v>5.6570367000000002E-14</v>
      </c>
      <c r="AY2064" s="303">
        <v>0</v>
      </c>
      <c r="AZ2064" s="303">
        <v>0</v>
      </c>
      <c r="BA2064" s="302">
        <v>2.8375602000000001E-10</v>
      </c>
      <c r="BB2064" s="302">
        <v>5.8306732000000001E-7</v>
      </c>
      <c r="BC2064" s="302">
        <v>4.0224754000000002E-11</v>
      </c>
      <c r="BD2064" s="302">
        <v>6.7783443999999995E-10</v>
      </c>
      <c r="BE2064" s="303">
        <v>0</v>
      </c>
      <c r="BF2064" s="303">
        <v>0</v>
      </c>
      <c r="BG2064" s="303">
        <v>0</v>
      </c>
      <c r="BH2064" s="303">
        <v>0</v>
      </c>
      <c r="BI2064" s="303">
        <v>0</v>
      </c>
      <c r="BJ2064" s="303">
        <v>0</v>
      </c>
      <c r="BK2064" s="303">
        <v>0</v>
      </c>
      <c r="BL2064" s="303">
        <v>0</v>
      </c>
      <c r="BM2064" s="303">
        <v>0</v>
      </c>
      <c r="BN2064" s="303">
        <v>0</v>
      </c>
      <c r="BO2064" s="303">
        <v>0</v>
      </c>
      <c r="BP2064" s="303">
        <v>0</v>
      </c>
      <c r="BQ2064" s="303">
        <v>0</v>
      </c>
      <c r="BR2064" s="74"/>
      <c r="BS2064" s="144">
        <v>3.0294804000000001E-5</v>
      </c>
      <c r="BT2064" s="144">
        <v>4.7666157E-6</v>
      </c>
      <c r="BU2064" s="144">
        <v>2.0618717999999999E-5</v>
      </c>
      <c r="BV2064" s="144">
        <v>3.9371970999999998E-13</v>
      </c>
      <c r="BW2064" s="144">
        <v>3.7894399999999999E-6</v>
      </c>
      <c r="BX2064" s="144">
        <v>1.8369835999999999E-7</v>
      </c>
      <c r="BY2064" s="136">
        <v>0</v>
      </c>
      <c r="BZ2064" s="144">
        <v>2.7881457999999998E-7</v>
      </c>
      <c r="CA2064" s="136">
        <v>0</v>
      </c>
      <c r="CB2064" s="144">
        <v>2.2970182000000001E-11</v>
      </c>
      <c r="CC2064" s="136">
        <v>0</v>
      </c>
      <c r="CD2064" s="136">
        <v>0</v>
      </c>
      <c r="CE2064" s="136">
        <v>0</v>
      </c>
      <c r="CF2064" s="144">
        <v>6.574933E-7</v>
      </c>
      <c r="CG2064" s="136">
        <v>0</v>
      </c>
      <c r="CH2064" s="136">
        <v>0</v>
      </c>
      <c r="CI2064" s="136">
        <v>0</v>
      </c>
      <c r="CL2064" s="89" t="s">
        <v>6999</v>
      </c>
    </row>
    <row r="2065" spans="1:90" ht="14.5" customHeight="1">
      <c r="A2065" s="74" t="s">
        <v>7091</v>
      </c>
      <c r="B2065" s="129" t="s">
        <v>6992</v>
      </c>
      <c r="C2065" s="130" t="str">
        <f t="shared" si="1041"/>
        <v>M.020.06.109</v>
      </c>
      <c r="D2065" s="131" t="s">
        <v>7066</v>
      </c>
      <c r="E2065" s="129" t="s">
        <v>957</v>
      </c>
      <c r="F2065" s="132" t="s">
        <v>7093</v>
      </c>
      <c r="G2065" s="132">
        <f t="shared" si="1042"/>
        <v>0.35322067254068801</v>
      </c>
      <c r="H2065" s="348">
        <f t="shared" si="1043"/>
        <v>0.35322067254068801</v>
      </c>
      <c r="I2065" s="74"/>
      <c r="J2065" s="132">
        <f t="shared" si="1044"/>
        <v>1.6484210536030001E-2</v>
      </c>
      <c r="K2065" s="132">
        <f t="shared" si="1045"/>
        <v>0.13359462200465799</v>
      </c>
      <c r="L2065" s="300">
        <f t="shared" si="1046"/>
        <v>0</v>
      </c>
      <c r="M2065" s="132">
        <v>0.20314183999999999</v>
      </c>
      <c r="N2065" s="132">
        <v>0.10921188</v>
      </c>
      <c r="O2065" s="132">
        <v>2.4382709999999998E-2</v>
      </c>
      <c r="P2065" s="132">
        <v>1.6483879999999999E-2</v>
      </c>
      <c r="Q2065" s="132">
        <v>0</v>
      </c>
      <c r="R2065" s="132">
        <v>0</v>
      </c>
      <c r="S2065" s="304">
        <v>3.3053602999999999E-7</v>
      </c>
      <c r="T2065" s="304">
        <v>3.2004657999999998E-8</v>
      </c>
      <c r="U2065" s="132">
        <v>0</v>
      </c>
      <c r="V2065" s="132">
        <v>0</v>
      </c>
      <c r="W2065" s="132">
        <v>0</v>
      </c>
      <c r="X2065" s="132">
        <v>0</v>
      </c>
      <c r="Y2065" s="132">
        <v>0</v>
      </c>
      <c r="Z2065" s="132">
        <v>0</v>
      </c>
      <c r="AA2065" s="74"/>
      <c r="AB2065" s="301">
        <f t="shared" si="1047"/>
        <v>1.5273822556390977</v>
      </c>
      <c r="AC2065" s="338">
        <f t="shared" si="1048"/>
        <v>1.5273822556390977</v>
      </c>
      <c r="AD2065" s="74"/>
      <c r="AE2065" s="136">
        <v>0</v>
      </c>
      <c r="AF2065" s="136">
        <v>0</v>
      </c>
      <c r="AG2065" s="136">
        <v>0</v>
      </c>
      <c r="AH2065" s="136">
        <v>0</v>
      </c>
      <c r="AI2065" s="136">
        <v>0</v>
      </c>
      <c r="AJ2065" s="136">
        <v>0</v>
      </c>
      <c r="AK2065" s="136">
        <v>0</v>
      </c>
      <c r="AL2065" s="74"/>
      <c r="AM2065" s="133">
        <v>6.1805872999999997E-2</v>
      </c>
      <c r="AN2065" s="340">
        <f t="shared" si="1049"/>
        <v>6.1805872999999997E-2</v>
      </c>
      <c r="AP2065" s="133">
        <v>5.9875195999999999E-2</v>
      </c>
      <c r="AQ2065" s="133">
        <v>1.9306765E-3</v>
      </c>
      <c r="AR2065" s="133">
        <v>0</v>
      </c>
      <c r="AS2065" s="134">
        <f t="shared" si="1050"/>
        <v>3.5896400344999998E-6</v>
      </c>
      <c r="AT2065" s="135">
        <f t="shared" si="1051"/>
        <v>7.1400760747400002E-9</v>
      </c>
      <c r="AU2065" s="135">
        <f t="shared" si="1052"/>
        <v>0</v>
      </c>
      <c r="AV2065" s="302">
        <v>1.4174107E-6</v>
      </c>
      <c r="AW2065" s="302">
        <v>4.2766704E-9</v>
      </c>
      <c r="AX2065" s="302">
        <v>1.1684473999999999E-13</v>
      </c>
      <c r="AY2065" s="303">
        <v>0</v>
      </c>
      <c r="AZ2065" s="303">
        <v>0</v>
      </c>
      <c r="BA2065" s="302">
        <v>2.4510345000000002E-9</v>
      </c>
      <c r="BB2065" s="302">
        <v>2.1697783E-6</v>
      </c>
      <c r="BC2065" s="302">
        <v>3.4745432999999998E-10</v>
      </c>
      <c r="BD2065" s="302">
        <v>2.5158345000000002E-9</v>
      </c>
      <c r="BE2065" s="303">
        <v>0</v>
      </c>
      <c r="BF2065" s="303">
        <v>0</v>
      </c>
      <c r="BG2065" s="303">
        <v>0</v>
      </c>
      <c r="BH2065" s="303">
        <v>0</v>
      </c>
      <c r="BI2065" s="303">
        <v>0</v>
      </c>
      <c r="BJ2065" s="303">
        <v>0</v>
      </c>
      <c r="BK2065" s="303">
        <v>0</v>
      </c>
      <c r="BL2065" s="303">
        <v>0</v>
      </c>
      <c r="BM2065" s="303">
        <v>0</v>
      </c>
      <c r="BN2065" s="303">
        <v>0</v>
      </c>
      <c r="BO2065" s="303">
        <v>0</v>
      </c>
      <c r="BP2065" s="303">
        <v>0</v>
      </c>
      <c r="BQ2065" s="303">
        <v>0</v>
      </c>
      <c r="BR2065" s="74"/>
      <c r="BS2065" s="144">
        <v>8.2688659000000001E-5</v>
      </c>
      <c r="BT2065" s="144">
        <v>1.8151869999999999E-5</v>
      </c>
      <c r="BU2065" s="144">
        <v>4.2587470000000003E-5</v>
      </c>
      <c r="BV2065" s="144">
        <v>3.7489227000000001E-12</v>
      </c>
      <c r="BW2065" s="144">
        <v>1.3769066E-5</v>
      </c>
      <c r="BX2065" s="144">
        <v>1.5867540999999999E-6</v>
      </c>
      <c r="BY2065" s="136">
        <v>0</v>
      </c>
      <c r="BZ2065" s="144">
        <v>2.4083512000000001E-6</v>
      </c>
      <c r="CA2065" s="136">
        <v>0</v>
      </c>
      <c r="CB2065" s="144">
        <v>2.1871761E-10</v>
      </c>
      <c r="CC2065" s="136">
        <v>0</v>
      </c>
      <c r="CD2065" s="136">
        <v>0</v>
      </c>
      <c r="CE2065" s="136">
        <v>0</v>
      </c>
      <c r="CF2065" s="144">
        <v>4.1849248999999996E-6</v>
      </c>
      <c r="CG2065" s="136">
        <v>0</v>
      </c>
      <c r="CH2065" s="136">
        <v>0</v>
      </c>
      <c r="CI2065" s="136">
        <v>0</v>
      </c>
      <c r="CL2065" s="89" t="s">
        <v>6999</v>
      </c>
    </row>
    <row r="2066" spans="1:90" ht="14.5" customHeight="1">
      <c r="A2066" s="74" t="s">
        <v>7094</v>
      </c>
      <c r="B2066" s="129" t="s">
        <v>6992</v>
      </c>
      <c r="C2066" s="130" t="str">
        <f t="shared" si="1041"/>
        <v>M.020.06.110</v>
      </c>
      <c r="D2066" s="131" t="s">
        <v>7066</v>
      </c>
      <c r="E2066" s="129" t="s">
        <v>957</v>
      </c>
      <c r="F2066" s="132" t="s">
        <v>7096</v>
      </c>
      <c r="G2066" s="132">
        <f t="shared" si="1042"/>
        <v>0.49053307837460802</v>
      </c>
      <c r="H2066" s="348">
        <f t="shared" si="1043"/>
        <v>0.49053307837460802</v>
      </c>
      <c r="I2066" s="74"/>
      <c r="J2066" s="132">
        <f t="shared" si="1044"/>
        <v>1.855544314427E-2</v>
      </c>
      <c r="K2066" s="132">
        <f t="shared" si="1045"/>
        <v>0.14809013523033801</v>
      </c>
      <c r="L2066" s="300">
        <f t="shared" si="1046"/>
        <v>0</v>
      </c>
      <c r="M2066" s="132">
        <v>0.32388749999999999</v>
      </c>
      <c r="N2066" s="132">
        <v>0.11972059</v>
      </c>
      <c r="O2066" s="132">
        <v>2.8369503000000001E-2</v>
      </c>
      <c r="P2066" s="132">
        <v>1.8555006999999998E-2</v>
      </c>
      <c r="Q2066" s="132">
        <v>0</v>
      </c>
      <c r="R2066" s="132">
        <v>0</v>
      </c>
      <c r="S2066" s="304">
        <v>4.3614427000000002E-7</v>
      </c>
      <c r="T2066" s="304">
        <v>4.2230337999999997E-8</v>
      </c>
      <c r="U2066" s="132">
        <v>0</v>
      </c>
      <c r="V2066" s="132">
        <v>0</v>
      </c>
      <c r="W2066" s="132">
        <v>0</v>
      </c>
      <c r="X2066" s="132">
        <v>0</v>
      </c>
      <c r="Y2066" s="132">
        <v>0</v>
      </c>
      <c r="Z2066" s="132">
        <v>0</v>
      </c>
      <c r="AA2066" s="74"/>
      <c r="AB2066" s="301">
        <f t="shared" si="1047"/>
        <v>2.4352443609022556</v>
      </c>
      <c r="AC2066" s="338">
        <f t="shared" si="1048"/>
        <v>2.4352443609022556</v>
      </c>
      <c r="AD2066" s="74"/>
      <c r="AE2066" s="136">
        <v>0</v>
      </c>
      <c r="AF2066" s="136">
        <v>0</v>
      </c>
      <c r="AG2066" s="136">
        <v>0</v>
      </c>
      <c r="AH2066" s="136">
        <v>0</v>
      </c>
      <c r="AI2066" s="136">
        <v>0</v>
      </c>
      <c r="AJ2066" s="136">
        <v>0</v>
      </c>
      <c r="AK2066" s="136">
        <v>0</v>
      </c>
      <c r="AL2066" s="74"/>
      <c r="AM2066" s="133">
        <v>8.0204093000000004E-2</v>
      </c>
      <c r="AN2066" s="340">
        <f t="shared" si="1049"/>
        <v>8.0204093000000004E-2</v>
      </c>
      <c r="AP2066" s="133">
        <v>7.7507138000000003E-2</v>
      </c>
      <c r="AQ2066" s="133">
        <v>2.6969543000000002E-3</v>
      </c>
      <c r="AR2066" s="133">
        <v>0</v>
      </c>
      <c r="AS2066" s="134">
        <f t="shared" si="1050"/>
        <v>4.6467109961000003E-6</v>
      </c>
      <c r="AT2066" s="135">
        <f t="shared" si="1051"/>
        <v>9.9739436261899997E-9</v>
      </c>
      <c r="AU2066" s="135">
        <f t="shared" si="1052"/>
        <v>0</v>
      </c>
      <c r="AV2066" s="302">
        <v>2.2599067999999998E-6</v>
      </c>
      <c r="AW2066" s="302">
        <v>6.8186842E-9</v>
      </c>
      <c r="AX2066" s="302">
        <v>1.8629618999999999E-13</v>
      </c>
      <c r="AY2066" s="303">
        <v>0</v>
      </c>
      <c r="AZ2066" s="303">
        <v>0</v>
      </c>
      <c r="BA2066" s="302">
        <v>2.7589961000000001E-9</v>
      </c>
      <c r="BB2066" s="302">
        <v>2.3840452E-6</v>
      </c>
      <c r="BC2066" s="302">
        <v>3.9111043000000001E-10</v>
      </c>
      <c r="BD2066" s="302">
        <v>2.7639627000000001E-9</v>
      </c>
      <c r="BE2066" s="303">
        <v>0</v>
      </c>
      <c r="BF2066" s="303">
        <v>0</v>
      </c>
      <c r="BG2066" s="303">
        <v>0</v>
      </c>
      <c r="BH2066" s="303">
        <v>0</v>
      </c>
      <c r="BI2066" s="303">
        <v>0</v>
      </c>
      <c r="BJ2066" s="303">
        <v>0</v>
      </c>
      <c r="BK2066" s="303">
        <v>0</v>
      </c>
      <c r="BL2066" s="303">
        <v>0</v>
      </c>
      <c r="BM2066" s="303">
        <v>0</v>
      </c>
      <c r="BN2066" s="303">
        <v>0</v>
      </c>
      <c r="BO2066" s="303">
        <v>0</v>
      </c>
      <c r="BP2066" s="303">
        <v>0</v>
      </c>
      <c r="BQ2066" s="303">
        <v>0</v>
      </c>
      <c r="BR2066" s="74"/>
      <c r="BS2066" s="136">
        <v>1.1215574E-4</v>
      </c>
      <c r="BT2066" s="144">
        <v>1.9963930999999999E-5</v>
      </c>
      <c r="BU2066" s="144">
        <v>6.7901074000000002E-5</v>
      </c>
      <c r="BV2066" s="144">
        <v>4.946726E-12</v>
      </c>
      <c r="BW2066" s="144">
        <v>1.5113051E-5</v>
      </c>
      <c r="BX2066" s="144">
        <v>1.7861226999999999E-6</v>
      </c>
      <c r="BY2066" s="136">
        <v>0</v>
      </c>
      <c r="BZ2066" s="144">
        <v>2.7109498999999999E-6</v>
      </c>
      <c r="CA2066" s="136">
        <v>0</v>
      </c>
      <c r="CB2066" s="144">
        <v>2.8859920000000002E-10</v>
      </c>
      <c r="CC2066" s="136">
        <v>0</v>
      </c>
      <c r="CD2066" s="136">
        <v>0</v>
      </c>
      <c r="CE2066" s="136">
        <v>0</v>
      </c>
      <c r="CF2066" s="144">
        <v>4.6803211999999997E-6</v>
      </c>
      <c r="CG2066" s="136">
        <v>0</v>
      </c>
      <c r="CH2066" s="136">
        <v>0</v>
      </c>
      <c r="CI2066" s="136">
        <v>0</v>
      </c>
      <c r="CL2066" s="89" t="s">
        <v>6999</v>
      </c>
    </row>
    <row r="2067" spans="1:90" ht="14.5" customHeight="1">
      <c r="A2067" s="74" t="s">
        <v>7097</v>
      </c>
      <c r="B2067" s="129" t="s">
        <v>6992</v>
      </c>
      <c r="C2067" s="130" t="str">
        <f t="shared" si="1041"/>
        <v>M.020.06.111</v>
      </c>
      <c r="D2067" s="131" t="s">
        <v>7066</v>
      </c>
      <c r="E2067" s="129" t="s">
        <v>957</v>
      </c>
      <c r="F2067" s="132" t="s">
        <v>7099</v>
      </c>
      <c r="G2067" s="132">
        <f t="shared" si="1042"/>
        <v>0.14118757774919699</v>
      </c>
      <c r="H2067" s="348">
        <f t="shared" si="1043"/>
        <v>0.14118757774919699</v>
      </c>
      <c r="I2067" s="74"/>
      <c r="J2067" s="132">
        <f t="shared" si="1044"/>
        <v>4.46558273389E-3</v>
      </c>
      <c r="K2067" s="132">
        <f t="shared" si="1045"/>
        <v>4.1583266015306992E-2</v>
      </c>
      <c r="L2067" s="300">
        <f t="shared" si="1046"/>
        <v>0</v>
      </c>
      <c r="M2067" s="132">
        <v>9.5138729000000005E-2</v>
      </c>
      <c r="N2067" s="132">
        <v>3.4733176999999997E-2</v>
      </c>
      <c r="O2067" s="132">
        <v>6.8500786999999997E-3</v>
      </c>
      <c r="P2067" s="132">
        <v>4.4654762000000004E-3</v>
      </c>
      <c r="Q2067" s="132">
        <v>0</v>
      </c>
      <c r="R2067" s="132">
        <v>0</v>
      </c>
      <c r="S2067" s="304">
        <v>1.0653389E-7</v>
      </c>
      <c r="T2067" s="304">
        <v>1.0315307E-8</v>
      </c>
      <c r="U2067" s="132">
        <v>0</v>
      </c>
      <c r="V2067" s="132">
        <v>0</v>
      </c>
      <c r="W2067" s="132">
        <v>0</v>
      </c>
      <c r="X2067" s="132">
        <v>0</v>
      </c>
      <c r="Y2067" s="132">
        <v>0</v>
      </c>
      <c r="Z2067" s="132">
        <v>0</v>
      </c>
      <c r="AA2067" s="74"/>
      <c r="AB2067" s="301">
        <f t="shared" si="1047"/>
        <v>0.71532878947368417</v>
      </c>
      <c r="AC2067" s="338">
        <f t="shared" si="1048"/>
        <v>0.71532878947368417</v>
      </c>
      <c r="AD2067" s="74"/>
      <c r="AE2067" s="136">
        <v>0</v>
      </c>
      <c r="AF2067" s="136">
        <v>0</v>
      </c>
      <c r="AG2067" s="136">
        <v>0</v>
      </c>
      <c r="AH2067" s="136">
        <v>0</v>
      </c>
      <c r="AI2067" s="136">
        <v>0</v>
      </c>
      <c r="AJ2067" s="136">
        <v>0</v>
      </c>
      <c r="AK2067" s="136">
        <v>0</v>
      </c>
      <c r="AL2067" s="74"/>
      <c r="AM2067" s="133">
        <v>2.3228212000000002E-2</v>
      </c>
      <c r="AN2067" s="340">
        <f t="shared" si="1049"/>
        <v>2.3228212000000002E-2</v>
      </c>
      <c r="AP2067" s="133">
        <v>2.2447422000000002E-2</v>
      </c>
      <c r="AQ2067" s="133">
        <v>7.8078991999999995E-4</v>
      </c>
      <c r="AR2067" s="133">
        <v>0</v>
      </c>
      <c r="AS2067" s="134">
        <f t="shared" si="1050"/>
        <v>1.3457687042E-6</v>
      </c>
      <c r="AT2067" s="135">
        <f t="shared" si="1051"/>
        <v>2.8875366756530003E-9</v>
      </c>
      <c r="AU2067" s="135">
        <f t="shared" si="1052"/>
        <v>0</v>
      </c>
      <c r="AV2067" s="302">
        <v>6.6382511999999996E-7</v>
      </c>
      <c r="AW2067" s="302">
        <v>2.0029206000000001E-9</v>
      </c>
      <c r="AX2067" s="302">
        <v>5.4722653000000001E-14</v>
      </c>
      <c r="AY2067" s="303">
        <v>0</v>
      </c>
      <c r="AZ2067" s="303">
        <v>0</v>
      </c>
      <c r="BA2067" s="302">
        <v>6.6398420000000001E-10</v>
      </c>
      <c r="BB2067" s="302">
        <v>6.8127959999999995E-7</v>
      </c>
      <c r="BC2067" s="302">
        <v>9.4125232999999997E-11</v>
      </c>
      <c r="BD2067" s="302">
        <v>7.9043612E-10</v>
      </c>
      <c r="BE2067" s="303">
        <v>0</v>
      </c>
      <c r="BF2067" s="303">
        <v>0</v>
      </c>
      <c r="BG2067" s="303">
        <v>0</v>
      </c>
      <c r="BH2067" s="303">
        <v>0</v>
      </c>
      <c r="BI2067" s="303">
        <v>0</v>
      </c>
      <c r="BJ2067" s="303">
        <v>0</v>
      </c>
      <c r="BK2067" s="303">
        <v>0</v>
      </c>
      <c r="BL2067" s="303">
        <v>0</v>
      </c>
      <c r="BM2067" s="303">
        <v>0</v>
      </c>
      <c r="BN2067" s="303">
        <v>0</v>
      </c>
      <c r="BO2067" s="303">
        <v>0</v>
      </c>
      <c r="BP2067" s="303">
        <v>0</v>
      </c>
      <c r="BQ2067" s="303">
        <v>0</v>
      </c>
      <c r="BR2067" s="74"/>
      <c r="BS2067" s="144">
        <v>3.2226617000000001E-5</v>
      </c>
      <c r="BT2067" s="144">
        <v>5.6681071999999999E-6</v>
      </c>
      <c r="BU2067" s="144">
        <v>1.9945265000000001E-5</v>
      </c>
      <c r="BV2067" s="144">
        <v>1.2083019000000001E-12</v>
      </c>
      <c r="BW2067" s="144">
        <v>4.3484718000000002E-6</v>
      </c>
      <c r="BX2067" s="144">
        <v>4.2985102E-7</v>
      </c>
      <c r="BY2067" s="136">
        <v>0</v>
      </c>
      <c r="BZ2067" s="144">
        <v>6.5242134000000001E-7</v>
      </c>
      <c r="CA2067" s="136">
        <v>0</v>
      </c>
      <c r="CB2067" s="144">
        <v>7.0494094999999999E-11</v>
      </c>
      <c r="CC2067" s="136">
        <v>0</v>
      </c>
      <c r="CD2067" s="136">
        <v>0</v>
      </c>
      <c r="CE2067" s="136">
        <v>0</v>
      </c>
      <c r="CF2067" s="144">
        <v>1.1824295E-6</v>
      </c>
      <c r="CG2067" s="136">
        <v>0</v>
      </c>
      <c r="CH2067" s="136">
        <v>0</v>
      </c>
      <c r="CI2067" s="136">
        <v>0</v>
      </c>
      <c r="CL2067" s="89" t="s">
        <v>6999</v>
      </c>
    </row>
    <row r="2068" spans="1:90" ht="14.5" customHeight="1">
      <c r="A2068" s="74" t="s">
        <v>7100</v>
      </c>
      <c r="B2068" s="129" t="s">
        <v>6992</v>
      </c>
      <c r="C2068" s="130" t="str">
        <f t="shared" si="1041"/>
        <v>M.020.06.112</v>
      </c>
      <c r="D2068" s="131" t="s">
        <v>7066</v>
      </c>
      <c r="E2068" s="129" t="s">
        <v>957</v>
      </c>
      <c r="F2068" s="132" t="s">
        <v>7102</v>
      </c>
      <c r="G2068" s="132">
        <f t="shared" si="1042"/>
        <v>0.21176838976020021</v>
      </c>
      <c r="H2068" s="348">
        <f t="shared" si="1043"/>
        <v>0.21176838976020021</v>
      </c>
      <c r="I2068" s="74"/>
      <c r="J2068" s="132">
        <f t="shared" si="1044"/>
        <v>4.0758620912500002E-3</v>
      </c>
      <c r="K2068" s="132">
        <f t="shared" si="1045"/>
        <v>4.9375317668950203E-2</v>
      </c>
      <c r="L2068" s="300">
        <f t="shared" si="1046"/>
        <v>0</v>
      </c>
      <c r="M2068" s="132">
        <v>0.15831721000000001</v>
      </c>
      <c r="N2068" s="132">
        <v>4.3070397000000003E-2</v>
      </c>
      <c r="O2068" s="132">
        <v>6.3049109000000002E-3</v>
      </c>
      <c r="P2068" s="132">
        <v>4.0757611999999999E-3</v>
      </c>
      <c r="Q2068" s="132">
        <v>0</v>
      </c>
      <c r="R2068" s="132">
        <v>0</v>
      </c>
      <c r="S2068" s="304">
        <v>1.0089124999999999E-7</v>
      </c>
      <c r="T2068" s="304">
        <v>9.7689502000000003E-9</v>
      </c>
      <c r="U2068" s="132">
        <v>0</v>
      </c>
      <c r="V2068" s="132">
        <v>0</v>
      </c>
      <c r="W2068" s="132">
        <v>0</v>
      </c>
      <c r="X2068" s="132">
        <v>0</v>
      </c>
      <c r="Y2068" s="132">
        <v>0</v>
      </c>
      <c r="Z2068" s="132">
        <v>0</v>
      </c>
      <c r="AA2068" s="74"/>
      <c r="AB2068" s="301">
        <f t="shared" si="1047"/>
        <v>1.190354962406015</v>
      </c>
      <c r="AC2068" s="338">
        <f t="shared" si="1048"/>
        <v>1.190354962406015</v>
      </c>
      <c r="AD2068" s="74"/>
      <c r="AE2068" s="136">
        <v>0</v>
      </c>
      <c r="AF2068" s="136">
        <v>0</v>
      </c>
      <c r="AG2068" s="136">
        <v>0</v>
      </c>
      <c r="AH2068" s="136">
        <v>0</v>
      </c>
      <c r="AI2068" s="136">
        <v>0</v>
      </c>
      <c r="AJ2068" s="136">
        <v>0</v>
      </c>
      <c r="AK2068" s="136">
        <v>0</v>
      </c>
      <c r="AL2068" s="74"/>
      <c r="AM2068" s="133">
        <v>3.3436059999999997E-2</v>
      </c>
      <c r="AN2068" s="340">
        <f t="shared" si="1049"/>
        <v>3.3436059999999997E-2</v>
      </c>
      <c r="AP2068" s="133">
        <v>3.2251452999999999E-2</v>
      </c>
      <c r="AQ2068" s="133">
        <v>1.1846070000000001E-3</v>
      </c>
      <c r="AR2068" s="133">
        <v>0</v>
      </c>
      <c r="AS2068" s="134">
        <f t="shared" si="1050"/>
        <v>1.9335403363800001E-6</v>
      </c>
      <c r="AT2068" s="135">
        <f t="shared" si="1051"/>
        <v>4.3809429041549998E-9</v>
      </c>
      <c r="AU2068" s="135">
        <f t="shared" si="1052"/>
        <v>0</v>
      </c>
      <c r="AV2068" s="302">
        <v>1.1046494E-6</v>
      </c>
      <c r="AW2068" s="302">
        <v>3.3329939000000001E-9</v>
      </c>
      <c r="AX2068" s="302">
        <v>9.1062155000000002E-14</v>
      </c>
      <c r="AY2068" s="303">
        <v>0</v>
      </c>
      <c r="AZ2068" s="303">
        <v>0</v>
      </c>
      <c r="BA2068" s="302">
        <v>6.0603638000000001E-10</v>
      </c>
      <c r="BB2068" s="302">
        <v>8.2828490000000004E-7</v>
      </c>
      <c r="BC2068" s="302">
        <v>8.5910652000000005E-11</v>
      </c>
      <c r="BD2068" s="302">
        <v>9.619472900000001E-10</v>
      </c>
      <c r="BE2068" s="303">
        <v>0</v>
      </c>
      <c r="BF2068" s="303">
        <v>0</v>
      </c>
      <c r="BG2068" s="303">
        <v>0</v>
      </c>
      <c r="BH2068" s="303">
        <v>0</v>
      </c>
      <c r="BI2068" s="303">
        <v>0</v>
      </c>
      <c r="BJ2068" s="303">
        <v>0</v>
      </c>
      <c r="BK2068" s="303">
        <v>0</v>
      </c>
      <c r="BL2068" s="303">
        <v>0</v>
      </c>
      <c r="BM2068" s="303">
        <v>0</v>
      </c>
      <c r="BN2068" s="303">
        <v>0</v>
      </c>
      <c r="BO2068" s="303">
        <v>0</v>
      </c>
      <c r="BP2068" s="303">
        <v>0</v>
      </c>
      <c r="BQ2068" s="303">
        <v>0</v>
      </c>
      <c r="BR2068" s="74"/>
      <c r="BS2068" s="144">
        <v>4.7531241000000002E-5</v>
      </c>
      <c r="BT2068" s="144">
        <v>6.8314790999999997E-6</v>
      </c>
      <c r="BU2068" s="144">
        <v>3.3190255000000003E-5</v>
      </c>
      <c r="BV2068" s="144">
        <v>1.1443034E-12</v>
      </c>
      <c r="BW2068" s="144">
        <v>5.3347558999999998E-6</v>
      </c>
      <c r="BX2068" s="144">
        <v>3.9233668000000001E-7</v>
      </c>
      <c r="BY2068" s="136">
        <v>0</v>
      </c>
      <c r="BZ2068" s="144">
        <v>5.9548263999999998E-7</v>
      </c>
      <c r="CA2068" s="136">
        <v>0</v>
      </c>
      <c r="CB2068" s="144">
        <v>6.6760329E-11</v>
      </c>
      <c r="CC2068" s="136">
        <v>0</v>
      </c>
      <c r="CD2068" s="136">
        <v>0</v>
      </c>
      <c r="CE2068" s="136">
        <v>0</v>
      </c>
      <c r="CF2068" s="144">
        <v>1.1868642999999999E-6</v>
      </c>
      <c r="CG2068" s="136">
        <v>0</v>
      </c>
      <c r="CH2068" s="136">
        <v>0</v>
      </c>
      <c r="CI2068" s="136">
        <v>0</v>
      </c>
      <c r="CL2068" s="89" t="s">
        <v>6999</v>
      </c>
    </row>
    <row r="2069" spans="1:90" ht="14.5" customHeight="1">
      <c r="A2069" s="74" t="s">
        <v>7103</v>
      </c>
      <c r="B2069" s="129" t="s">
        <v>6992</v>
      </c>
      <c r="C2069" s="130" t="str">
        <f t="shared" si="1041"/>
        <v>M.020.06.113</v>
      </c>
      <c r="D2069" s="131" t="s">
        <v>7066</v>
      </c>
      <c r="E2069" s="129" t="s">
        <v>957</v>
      </c>
      <c r="F2069" s="132" t="s">
        <v>7105</v>
      </c>
      <c r="G2069" s="132">
        <f t="shared" si="1042"/>
        <v>0.1248438450898082</v>
      </c>
      <c r="H2069" s="348">
        <f t="shared" si="1043"/>
        <v>0.1248438450898082</v>
      </c>
      <c r="I2069" s="74"/>
      <c r="J2069" s="132">
        <f t="shared" si="1044"/>
        <v>2.8526161606739998E-3</v>
      </c>
      <c r="K2069" s="132">
        <f t="shared" si="1045"/>
        <v>3.8273348929134199E-2</v>
      </c>
      <c r="L2069" s="300">
        <f t="shared" si="1046"/>
        <v>0</v>
      </c>
      <c r="M2069" s="132">
        <v>8.3717879999999995E-2</v>
      </c>
      <c r="N2069" s="132">
        <v>3.3802328E-2</v>
      </c>
      <c r="O2069" s="132">
        <v>4.4710137E-3</v>
      </c>
      <c r="P2069" s="132">
        <v>2.8525414999999998E-3</v>
      </c>
      <c r="Q2069" s="132">
        <v>0</v>
      </c>
      <c r="R2069" s="132">
        <v>0</v>
      </c>
      <c r="S2069" s="304">
        <v>7.4660674000000005E-8</v>
      </c>
      <c r="T2069" s="304">
        <v>7.2291342000000003E-9</v>
      </c>
      <c r="U2069" s="132">
        <v>0</v>
      </c>
      <c r="V2069" s="132">
        <v>0</v>
      </c>
      <c r="W2069" s="132">
        <v>0</v>
      </c>
      <c r="X2069" s="132">
        <v>0</v>
      </c>
      <c r="Y2069" s="132">
        <v>0</v>
      </c>
      <c r="Z2069" s="132">
        <v>0</v>
      </c>
      <c r="AA2069" s="74"/>
      <c r="AB2069" s="301">
        <f t="shared" si="1047"/>
        <v>0.62945774436090218</v>
      </c>
      <c r="AC2069" s="338">
        <f t="shared" si="1048"/>
        <v>0.62945774436090218</v>
      </c>
      <c r="AD2069" s="74"/>
      <c r="AE2069" s="136">
        <v>0</v>
      </c>
      <c r="AF2069" s="136">
        <v>0</v>
      </c>
      <c r="AG2069" s="136">
        <v>0</v>
      </c>
      <c r="AH2069" s="136">
        <v>0</v>
      </c>
      <c r="AI2069" s="136">
        <v>0</v>
      </c>
      <c r="AJ2069" s="136">
        <v>0</v>
      </c>
      <c r="AK2069" s="136">
        <v>0</v>
      </c>
      <c r="AL2069" s="74"/>
      <c r="AM2069" s="133">
        <v>2.1223855999999999E-2</v>
      </c>
      <c r="AN2069" s="340">
        <f t="shared" si="1049"/>
        <v>2.1223855999999999E-2</v>
      </c>
      <c r="AP2069" s="133">
        <v>2.0528037999999998E-2</v>
      </c>
      <c r="AQ2069" s="133">
        <v>6.9581828000000003E-4</v>
      </c>
      <c r="AR2069" s="133">
        <v>0</v>
      </c>
      <c r="AS2069" s="134">
        <f t="shared" si="1050"/>
        <v>1.23069769241E-6</v>
      </c>
      <c r="AT2069" s="135">
        <f t="shared" si="1051"/>
        <v>2.5732924525180001E-9</v>
      </c>
      <c r="AU2069" s="135">
        <f t="shared" si="1052"/>
        <v>0</v>
      </c>
      <c r="AV2069" s="302">
        <v>5.8413678999999999E-7</v>
      </c>
      <c r="AW2069" s="302">
        <v>1.7624817E-9</v>
      </c>
      <c r="AX2069" s="302">
        <v>4.8153518E-14</v>
      </c>
      <c r="AY2069" s="303">
        <v>0</v>
      </c>
      <c r="AZ2069" s="303">
        <v>0</v>
      </c>
      <c r="BA2069" s="302">
        <v>4.2415241000000001E-10</v>
      </c>
      <c r="BB2069" s="302">
        <v>6.4613674999999995E-7</v>
      </c>
      <c r="BC2069" s="302">
        <v>6.0127099000000002E-11</v>
      </c>
      <c r="BD2069" s="302">
        <v>7.5063550000000002E-10</v>
      </c>
      <c r="BE2069" s="303">
        <v>0</v>
      </c>
      <c r="BF2069" s="303">
        <v>0</v>
      </c>
      <c r="BG2069" s="303">
        <v>0</v>
      </c>
      <c r="BH2069" s="303">
        <v>0</v>
      </c>
      <c r="BI2069" s="303">
        <v>0</v>
      </c>
      <c r="BJ2069" s="303">
        <v>0</v>
      </c>
      <c r="BK2069" s="303">
        <v>0</v>
      </c>
      <c r="BL2069" s="303">
        <v>0</v>
      </c>
      <c r="BM2069" s="303">
        <v>0</v>
      </c>
      <c r="BN2069" s="303">
        <v>0</v>
      </c>
      <c r="BO2069" s="303">
        <v>0</v>
      </c>
      <c r="BP2069" s="303">
        <v>0</v>
      </c>
      <c r="BQ2069" s="303">
        <v>0</v>
      </c>
      <c r="BR2069" s="74"/>
      <c r="BS2069" s="144">
        <v>2.8595583000000001E-5</v>
      </c>
      <c r="BT2069" s="144">
        <v>5.3147504999999999E-6</v>
      </c>
      <c r="BU2069" s="144">
        <v>1.7550952000000001E-5</v>
      </c>
      <c r="BV2069" s="144">
        <v>8.4679754999999999E-13</v>
      </c>
      <c r="BW2069" s="144">
        <v>4.1731802000000003E-6</v>
      </c>
      <c r="BX2069" s="144">
        <v>2.7458836999999999E-7</v>
      </c>
      <c r="BY2069" s="136">
        <v>0</v>
      </c>
      <c r="BZ2069" s="144">
        <v>4.1676605999999999E-7</v>
      </c>
      <c r="CA2069" s="136">
        <v>0</v>
      </c>
      <c r="CB2069" s="144">
        <v>4.9403402999999999E-11</v>
      </c>
      <c r="CC2069" s="136">
        <v>0</v>
      </c>
      <c r="CD2069" s="136">
        <v>0</v>
      </c>
      <c r="CE2069" s="136">
        <v>0</v>
      </c>
      <c r="CF2069" s="144">
        <v>8.6529560000000003E-7</v>
      </c>
      <c r="CG2069" s="136">
        <v>0</v>
      </c>
      <c r="CH2069" s="136">
        <v>0</v>
      </c>
      <c r="CI2069" s="136">
        <v>0</v>
      </c>
      <c r="CL2069" s="89" t="s">
        <v>6999</v>
      </c>
    </row>
    <row r="2070" spans="1:90" ht="14.5" customHeight="1">
      <c r="A2070" s="74" t="s">
        <v>7106</v>
      </c>
      <c r="B2070" s="129" t="s">
        <v>6992</v>
      </c>
      <c r="C2070" s="130" t="str">
        <f t="shared" si="1041"/>
        <v>M.020.06.114</v>
      </c>
      <c r="D2070" s="131" t="s">
        <v>7066</v>
      </c>
      <c r="E2070" s="129" t="s">
        <v>957</v>
      </c>
      <c r="F2070" s="132" t="s">
        <v>7108</v>
      </c>
      <c r="G2070" s="132">
        <f t="shared" si="1042"/>
        <v>9.8176827216070989E-2</v>
      </c>
      <c r="H2070" s="348">
        <f t="shared" si="1043"/>
        <v>9.8176827216070989E-2</v>
      </c>
      <c r="I2070" s="74"/>
      <c r="J2070" s="132">
        <f t="shared" si="1044"/>
        <v>3.724299316001E-3</v>
      </c>
      <c r="K2070" s="132">
        <f t="shared" si="1045"/>
        <v>3.9695669900070001E-2</v>
      </c>
      <c r="L2070" s="300">
        <f t="shared" si="1046"/>
        <v>0</v>
      </c>
      <c r="M2070" s="132">
        <v>5.4756857999999999E-2</v>
      </c>
      <c r="N2070" s="132">
        <v>3.3893850000000003E-2</v>
      </c>
      <c r="O2070" s="132">
        <v>5.8018106999999999E-3</v>
      </c>
      <c r="P2070" s="132">
        <v>3.7242043000000002E-3</v>
      </c>
      <c r="Q2070" s="132">
        <v>0</v>
      </c>
      <c r="R2070" s="132">
        <v>0</v>
      </c>
      <c r="S2070" s="304">
        <v>9.5016000999999999E-8</v>
      </c>
      <c r="T2070" s="304">
        <v>9.2000700000000005E-9</v>
      </c>
      <c r="U2070" s="132">
        <v>0</v>
      </c>
      <c r="V2070" s="132">
        <v>0</v>
      </c>
      <c r="W2070" s="132">
        <v>0</v>
      </c>
      <c r="X2070" s="132">
        <v>0</v>
      </c>
      <c r="Y2070" s="132">
        <v>0</v>
      </c>
      <c r="Z2070" s="132">
        <v>0</v>
      </c>
      <c r="AA2070" s="74"/>
      <c r="AB2070" s="301">
        <f t="shared" si="1047"/>
        <v>0.41170569924812028</v>
      </c>
      <c r="AC2070" s="338">
        <f t="shared" si="1048"/>
        <v>0.41170569924812028</v>
      </c>
      <c r="AD2070" s="74"/>
      <c r="AE2070" s="136">
        <v>0</v>
      </c>
      <c r="AF2070" s="136">
        <v>0</v>
      </c>
      <c r="AG2070" s="136">
        <v>0</v>
      </c>
      <c r="AH2070" s="136">
        <v>0</v>
      </c>
      <c r="AI2070" s="136">
        <v>0</v>
      </c>
      <c r="AJ2070" s="136">
        <v>0</v>
      </c>
      <c r="AK2070" s="136">
        <v>0</v>
      </c>
      <c r="AL2070" s="74"/>
      <c r="AM2070" s="133">
        <v>1.7891110000000002E-2</v>
      </c>
      <c r="AN2070" s="340">
        <f t="shared" si="1049"/>
        <v>1.7891110000000002E-2</v>
      </c>
      <c r="AP2070" s="133">
        <v>1.7351729999999999E-2</v>
      </c>
      <c r="AQ2070" s="133">
        <v>5.3937951999999997E-4</v>
      </c>
      <c r="AR2070" s="133">
        <v>0</v>
      </c>
      <c r="AS2070" s="134">
        <f t="shared" si="1050"/>
        <v>1.04027159241E-6</v>
      </c>
      <c r="AT2070" s="135">
        <f t="shared" si="1051"/>
        <v>1.9947467804860001E-9</v>
      </c>
      <c r="AU2070" s="135">
        <f t="shared" si="1052"/>
        <v>0</v>
      </c>
      <c r="AV2070" s="302">
        <v>3.8206289000000002E-7</v>
      </c>
      <c r="AW2070" s="302">
        <v>1.152776E-9</v>
      </c>
      <c r="AX2070" s="302">
        <v>3.1495485999999997E-14</v>
      </c>
      <c r="AY2070" s="303">
        <v>0</v>
      </c>
      <c r="AZ2070" s="303">
        <v>0</v>
      </c>
      <c r="BA2070" s="302">
        <v>5.5376241000000004E-10</v>
      </c>
      <c r="BB2070" s="302">
        <v>6.5765493999999999E-7</v>
      </c>
      <c r="BC2070" s="302">
        <v>7.8500384999999996E-11</v>
      </c>
      <c r="BD2070" s="302">
        <v>7.6343889999999996E-10</v>
      </c>
      <c r="BE2070" s="303">
        <v>0</v>
      </c>
      <c r="BF2070" s="303">
        <v>0</v>
      </c>
      <c r="BG2070" s="303">
        <v>0</v>
      </c>
      <c r="BH2070" s="303">
        <v>0</v>
      </c>
      <c r="BI2070" s="303">
        <v>0</v>
      </c>
      <c r="BJ2070" s="303">
        <v>0</v>
      </c>
      <c r="BK2070" s="303">
        <v>0</v>
      </c>
      <c r="BL2070" s="303">
        <v>0</v>
      </c>
      <c r="BM2070" s="303">
        <v>0</v>
      </c>
      <c r="BN2070" s="303">
        <v>0</v>
      </c>
      <c r="BO2070" s="303">
        <v>0</v>
      </c>
      <c r="BP2070" s="303">
        <v>0</v>
      </c>
      <c r="BQ2070" s="303">
        <v>0</v>
      </c>
      <c r="BR2070" s="74"/>
      <c r="BS2070" s="144">
        <v>2.3079074E-5</v>
      </c>
      <c r="BT2070" s="144">
        <v>5.4456921999999999E-6</v>
      </c>
      <c r="BU2070" s="144">
        <v>1.1479447000000001E-5</v>
      </c>
      <c r="BV2070" s="144">
        <v>1.0776666E-12</v>
      </c>
      <c r="BW2070" s="144">
        <v>4.2184712000000001E-6</v>
      </c>
      <c r="BX2070" s="144">
        <v>3.5849548E-7</v>
      </c>
      <c r="BY2070" s="136">
        <v>0</v>
      </c>
      <c r="BZ2070" s="144">
        <v>5.4411898000000004E-7</v>
      </c>
      <c r="CA2070" s="136">
        <v>0</v>
      </c>
      <c r="CB2070" s="144">
        <v>6.2872641000000004E-11</v>
      </c>
      <c r="CC2070" s="136">
        <v>0</v>
      </c>
      <c r="CD2070" s="136">
        <v>0</v>
      </c>
      <c r="CE2070" s="136">
        <v>0</v>
      </c>
      <c r="CF2070" s="144">
        <v>1.0327852E-6</v>
      </c>
      <c r="CG2070" s="136">
        <v>0</v>
      </c>
      <c r="CH2070" s="136">
        <v>0</v>
      </c>
      <c r="CI2070" s="136">
        <v>0</v>
      </c>
      <c r="CL2070" s="89" t="s">
        <v>6999</v>
      </c>
    </row>
    <row r="2071" spans="1:90" ht="14.5" customHeight="1">
      <c r="A2071" s="74" t="s">
        <v>7109</v>
      </c>
      <c r="B2071" s="129" t="s">
        <v>6992</v>
      </c>
      <c r="C2071" s="130" t="str">
        <f t="shared" si="1041"/>
        <v>M.020.06.115</v>
      </c>
      <c r="D2071" s="131" t="s">
        <v>7066</v>
      </c>
      <c r="E2071" s="129" t="s">
        <v>957</v>
      </c>
      <c r="F2071" s="132" t="s">
        <v>7111</v>
      </c>
      <c r="G2071" s="132">
        <f t="shared" si="1042"/>
        <v>7.7910696682351496E-2</v>
      </c>
      <c r="H2071" s="348">
        <f t="shared" si="1043"/>
        <v>7.7910696682351496E-2</v>
      </c>
      <c r="I2071" s="74"/>
      <c r="J2071" s="132">
        <f t="shared" si="1044"/>
        <v>1.7881161999379999E-3</v>
      </c>
      <c r="K2071" s="132">
        <f t="shared" si="1045"/>
        <v>2.3198355482413498E-2</v>
      </c>
      <c r="L2071" s="300">
        <f t="shared" si="1046"/>
        <v>0</v>
      </c>
      <c r="M2071" s="132">
        <v>5.2924224999999998E-2</v>
      </c>
      <c r="N2071" s="132">
        <v>2.0581611999999999E-2</v>
      </c>
      <c r="O2071" s="132">
        <v>2.6167401999999998E-3</v>
      </c>
      <c r="P2071" s="132">
        <v>1.7880823E-3</v>
      </c>
      <c r="Q2071" s="132">
        <v>0</v>
      </c>
      <c r="R2071" s="132">
        <v>0</v>
      </c>
      <c r="S2071" s="304">
        <v>3.3899937999999999E-8</v>
      </c>
      <c r="T2071" s="304">
        <v>3.2824134999999999E-9</v>
      </c>
      <c r="U2071" s="132">
        <v>0</v>
      </c>
      <c r="V2071" s="132">
        <v>0</v>
      </c>
      <c r="W2071" s="132">
        <v>0</v>
      </c>
      <c r="X2071" s="132">
        <v>0</v>
      </c>
      <c r="Y2071" s="132">
        <v>0</v>
      </c>
      <c r="Z2071" s="132">
        <v>0</v>
      </c>
      <c r="AA2071" s="74"/>
      <c r="AB2071" s="301">
        <f t="shared" si="1047"/>
        <v>0.39792650375939848</v>
      </c>
      <c r="AC2071" s="338">
        <f t="shared" si="1048"/>
        <v>0.39792650375939848</v>
      </c>
      <c r="AD2071" s="74"/>
      <c r="AE2071" s="136">
        <v>0</v>
      </c>
      <c r="AF2071" s="136">
        <v>0</v>
      </c>
      <c r="AG2071" s="136">
        <v>0</v>
      </c>
      <c r="AH2071" s="136">
        <v>0</v>
      </c>
      <c r="AI2071" s="136">
        <v>0</v>
      </c>
      <c r="AJ2071" s="136">
        <v>0</v>
      </c>
      <c r="AK2071" s="136">
        <v>0</v>
      </c>
      <c r="AL2071" s="74"/>
      <c r="AM2071" s="133">
        <v>1.317111E-2</v>
      </c>
      <c r="AN2071" s="340">
        <f t="shared" si="1049"/>
        <v>1.317111E-2</v>
      </c>
      <c r="AP2071" s="133">
        <v>1.2735873E-2</v>
      </c>
      <c r="AQ2071" s="133">
        <v>4.3523618999999998E-4</v>
      </c>
      <c r="AR2071" s="133">
        <v>0</v>
      </c>
      <c r="AS2071" s="134">
        <f t="shared" si="1050"/>
        <v>7.6354157497999998E-7</v>
      </c>
      <c r="AT2071" s="135">
        <f t="shared" si="1051"/>
        <v>1.6096012913779998E-9</v>
      </c>
      <c r="AU2071" s="135">
        <f t="shared" si="1052"/>
        <v>0</v>
      </c>
      <c r="AV2071" s="302">
        <v>3.6927579999999999E-7</v>
      </c>
      <c r="AW2071" s="302">
        <v>1.1141941999999999E-9</v>
      </c>
      <c r="AX2071" s="302">
        <v>3.0441377999999999E-14</v>
      </c>
      <c r="AY2071" s="303">
        <v>0</v>
      </c>
      <c r="AZ2071" s="303">
        <v>0</v>
      </c>
      <c r="BA2071" s="302">
        <v>2.6587497999999999E-10</v>
      </c>
      <c r="BB2071" s="302">
        <v>3.9399990000000002E-7</v>
      </c>
      <c r="BC2071" s="302">
        <v>3.7689969999999997E-11</v>
      </c>
      <c r="BD2071" s="302">
        <v>4.5768667999999999E-10</v>
      </c>
      <c r="BE2071" s="303">
        <v>0</v>
      </c>
      <c r="BF2071" s="303">
        <v>0</v>
      </c>
      <c r="BG2071" s="303">
        <v>0</v>
      </c>
      <c r="BH2071" s="303">
        <v>0</v>
      </c>
      <c r="BI2071" s="303">
        <v>0</v>
      </c>
      <c r="BJ2071" s="303">
        <v>0</v>
      </c>
      <c r="BK2071" s="303">
        <v>0</v>
      </c>
      <c r="BL2071" s="303">
        <v>0</v>
      </c>
      <c r="BM2071" s="303">
        <v>0</v>
      </c>
      <c r="BN2071" s="303">
        <v>0</v>
      </c>
      <c r="BO2071" s="303">
        <v>0</v>
      </c>
      <c r="BP2071" s="303">
        <v>0</v>
      </c>
      <c r="BQ2071" s="303">
        <v>0</v>
      </c>
      <c r="BR2071" s="74"/>
      <c r="BS2071" s="144">
        <v>1.7851242000000001E-5</v>
      </c>
      <c r="BT2071" s="144">
        <v>3.2429635999999998E-6</v>
      </c>
      <c r="BU2071" s="144">
        <v>1.1095247E-5</v>
      </c>
      <c r="BV2071" s="144">
        <v>3.8449136000000002E-13</v>
      </c>
      <c r="BW2071" s="144">
        <v>2.5429876E-6</v>
      </c>
      <c r="BX2071" s="144">
        <v>1.7212251000000001E-7</v>
      </c>
      <c r="BY2071" s="136">
        <v>0</v>
      </c>
      <c r="BZ2071" s="144">
        <v>2.6124493000000002E-7</v>
      </c>
      <c r="CA2071" s="136">
        <v>0</v>
      </c>
      <c r="CB2071" s="144">
        <v>2.2431786000000001E-11</v>
      </c>
      <c r="CC2071" s="136">
        <v>0</v>
      </c>
      <c r="CD2071" s="136">
        <v>0</v>
      </c>
      <c r="CE2071" s="136">
        <v>0</v>
      </c>
      <c r="CF2071" s="144">
        <v>5.3665396000000005E-7</v>
      </c>
      <c r="CG2071" s="136">
        <v>0</v>
      </c>
      <c r="CH2071" s="136">
        <v>0</v>
      </c>
      <c r="CI2071" s="136">
        <v>0</v>
      </c>
      <c r="CL2071" s="89" t="s">
        <v>6999</v>
      </c>
    </row>
    <row r="2072" spans="1:90" ht="14.5" customHeight="1">
      <c r="A2072" s="74" t="s">
        <v>7112</v>
      </c>
      <c r="B2072" s="129" t="s">
        <v>6992</v>
      </c>
      <c r="C2072" s="130" t="str">
        <f t="shared" si="1041"/>
        <v>M.020.06.116</v>
      </c>
      <c r="D2072" s="131" t="s">
        <v>7066</v>
      </c>
      <c r="E2072" s="129" t="s">
        <v>957</v>
      </c>
      <c r="F2072" s="132" t="s">
        <v>7114</v>
      </c>
      <c r="G2072" s="132">
        <f t="shared" si="1042"/>
        <v>9.9641155903176404E-2</v>
      </c>
      <c r="H2072" s="348">
        <f t="shared" si="1043"/>
        <v>9.9641155903176404E-2</v>
      </c>
      <c r="I2072" s="74"/>
      <c r="J2072" s="132">
        <f t="shared" si="1044"/>
        <v>5.0394369365149997E-3</v>
      </c>
      <c r="K2072" s="132">
        <f t="shared" si="1045"/>
        <v>3.5087406966661398E-2</v>
      </c>
      <c r="L2072" s="300">
        <f t="shared" si="1046"/>
        <v>0</v>
      </c>
      <c r="M2072" s="132">
        <v>5.9514312E-2</v>
      </c>
      <c r="N2072" s="132">
        <v>2.7695417E-2</v>
      </c>
      <c r="O2072" s="132">
        <v>7.3919805999999996E-3</v>
      </c>
      <c r="P2072" s="132">
        <v>5.0393401999999999E-3</v>
      </c>
      <c r="Q2072" s="132">
        <v>0</v>
      </c>
      <c r="R2072" s="132">
        <v>0</v>
      </c>
      <c r="S2072" s="304">
        <v>9.6736515000000002E-8</v>
      </c>
      <c r="T2072" s="304">
        <v>9.3666614E-9</v>
      </c>
      <c r="U2072" s="132">
        <v>0</v>
      </c>
      <c r="V2072" s="132">
        <v>0</v>
      </c>
      <c r="W2072" s="132">
        <v>0</v>
      </c>
      <c r="X2072" s="132">
        <v>0</v>
      </c>
      <c r="Y2072" s="132">
        <v>0</v>
      </c>
      <c r="Z2072" s="132">
        <v>0</v>
      </c>
      <c r="AA2072" s="74"/>
      <c r="AB2072" s="301">
        <f t="shared" si="1047"/>
        <v>0.44747603007518794</v>
      </c>
      <c r="AC2072" s="338">
        <f t="shared" si="1048"/>
        <v>0.44747603007518794</v>
      </c>
      <c r="AD2072" s="74"/>
      <c r="AE2072" s="136">
        <v>0</v>
      </c>
      <c r="AF2072" s="136">
        <v>0</v>
      </c>
      <c r="AG2072" s="136">
        <v>0</v>
      </c>
      <c r="AH2072" s="136">
        <v>0</v>
      </c>
      <c r="AI2072" s="136">
        <v>0</v>
      </c>
      <c r="AJ2072" s="136">
        <v>0</v>
      </c>
      <c r="AK2072" s="136">
        <v>0</v>
      </c>
      <c r="AL2072" s="74"/>
      <c r="AM2072" s="133">
        <v>1.6821999000000001E-2</v>
      </c>
      <c r="AN2072" s="340">
        <f t="shared" si="1049"/>
        <v>1.6821999000000001E-2</v>
      </c>
      <c r="AP2072" s="133">
        <v>1.6279063E-2</v>
      </c>
      <c r="AQ2072" s="133">
        <v>5.4293582999999997E-4</v>
      </c>
      <c r="AR2072" s="133">
        <v>0</v>
      </c>
      <c r="AS2072" s="134">
        <f t="shared" si="1050"/>
        <v>9.7596303365999992E-7</v>
      </c>
      <c r="AT2072" s="135">
        <f t="shared" si="1051"/>
        <v>2.0078987719170003E-9</v>
      </c>
      <c r="AU2072" s="135">
        <f t="shared" si="1052"/>
        <v>0</v>
      </c>
      <c r="AV2072" s="302">
        <v>4.1525776E-7</v>
      </c>
      <c r="AW2072" s="302">
        <v>1.2529329E-9</v>
      </c>
      <c r="AX2072" s="302">
        <v>3.4231916999999998E-14</v>
      </c>
      <c r="AY2072" s="303">
        <v>0</v>
      </c>
      <c r="AZ2072" s="303">
        <v>0</v>
      </c>
      <c r="BA2072" s="302">
        <v>7.4931366000000004E-10</v>
      </c>
      <c r="BB2072" s="302">
        <v>5.5995595999999995E-7</v>
      </c>
      <c r="BC2072" s="302">
        <v>1.0622139E-10</v>
      </c>
      <c r="BD2072" s="302">
        <v>6.4871025E-10</v>
      </c>
      <c r="BE2072" s="303">
        <v>0</v>
      </c>
      <c r="BF2072" s="303">
        <v>0</v>
      </c>
      <c r="BG2072" s="303">
        <v>0</v>
      </c>
      <c r="BH2072" s="303">
        <v>0</v>
      </c>
      <c r="BI2072" s="303">
        <v>0</v>
      </c>
      <c r="BJ2072" s="303">
        <v>0</v>
      </c>
      <c r="BK2072" s="303">
        <v>0</v>
      </c>
      <c r="BL2072" s="303">
        <v>0</v>
      </c>
      <c r="BM2072" s="303">
        <v>0</v>
      </c>
      <c r="BN2072" s="303">
        <v>0</v>
      </c>
      <c r="BO2072" s="303">
        <v>0</v>
      </c>
      <c r="BP2072" s="303">
        <v>0</v>
      </c>
      <c r="BQ2072" s="303">
        <v>0</v>
      </c>
      <c r="BR2072" s="74"/>
      <c r="BS2072" s="144">
        <v>2.3168385999999998E-5</v>
      </c>
      <c r="BT2072" s="144">
        <v>4.719099E-6</v>
      </c>
      <c r="BU2072" s="144">
        <v>1.2476818999999999E-5</v>
      </c>
      <c r="BV2072" s="144">
        <v>1.0971805999999999E-12</v>
      </c>
      <c r="BW2072" s="144">
        <v>3.5255477000000002E-6</v>
      </c>
      <c r="BX2072" s="144">
        <v>4.8509171999999995E-7</v>
      </c>
      <c r="BY2072" s="136">
        <v>0</v>
      </c>
      <c r="BZ2072" s="144">
        <v>7.3626482999999995E-7</v>
      </c>
      <c r="CA2072" s="136">
        <v>0</v>
      </c>
      <c r="CB2072" s="144">
        <v>6.4011114999999998E-11</v>
      </c>
      <c r="CC2072" s="136">
        <v>0</v>
      </c>
      <c r="CD2072" s="136">
        <v>0</v>
      </c>
      <c r="CE2072" s="136">
        <v>0</v>
      </c>
      <c r="CF2072" s="144">
        <v>1.2254981000000001E-6</v>
      </c>
      <c r="CG2072" s="136">
        <v>0</v>
      </c>
      <c r="CH2072" s="136">
        <v>0</v>
      </c>
      <c r="CI2072" s="136">
        <v>0</v>
      </c>
      <c r="CL2072" s="89" t="s">
        <v>6999</v>
      </c>
    </row>
    <row r="2073" spans="1:90" ht="14.5" customHeight="1">
      <c r="A2073" s="74" t="s">
        <v>7115</v>
      </c>
      <c r="B2073" s="129" t="s">
        <v>6992</v>
      </c>
      <c r="C2073" s="130" t="str">
        <f t="shared" si="1041"/>
        <v>M.020.06.117</v>
      </c>
      <c r="D2073" s="131" t="s">
        <v>7066</v>
      </c>
      <c r="E2073" s="129" t="s">
        <v>957</v>
      </c>
      <c r="F2073" s="132" t="s">
        <v>7117</v>
      </c>
      <c r="G2073" s="132">
        <f t="shared" si="1042"/>
        <v>0.184679608250717</v>
      </c>
      <c r="H2073" s="348">
        <f t="shared" si="1043"/>
        <v>0.184679608250717</v>
      </c>
      <c r="I2073" s="74"/>
      <c r="J2073" s="132">
        <f t="shared" si="1044"/>
        <v>4.1394599838700001E-3</v>
      </c>
      <c r="K2073" s="132">
        <f t="shared" si="1045"/>
        <v>4.3233298266846999E-2</v>
      </c>
      <c r="L2073" s="300">
        <f t="shared" si="1046"/>
        <v>0</v>
      </c>
      <c r="M2073" s="132">
        <v>0.13730685000000001</v>
      </c>
      <c r="N2073" s="132">
        <v>3.6347113E-2</v>
      </c>
      <c r="O2073" s="132">
        <v>6.8861720999999999E-3</v>
      </c>
      <c r="P2073" s="132">
        <v>4.1393239999999998E-3</v>
      </c>
      <c r="Q2073" s="132">
        <v>0</v>
      </c>
      <c r="R2073" s="132">
        <v>0</v>
      </c>
      <c r="S2073" s="304">
        <v>1.3598386999999999E-7</v>
      </c>
      <c r="T2073" s="304">
        <v>1.3166847000000001E-8</v>
      </c>
      <c r="U2073" s="132">
        <v>0</v>
      </c>
      <c r="V2073" s="132">
        <v>0</v>
      </c>
      <c r="W2073" s="132">
        <v>0</v>
      </c>
      <c r="X2073" s="132">
        <v>0</v>
      </c>
      <c r="Y2073" s="132">
        <v>0</v>
      </c>
      <c r="Z2073" s="132">
        <v>0</v>
      </c>
      <c r="AA2073" s="74"/>
      <c r="AB2073" s="301">
        <f t="shared" si="1047"/>
        <v>1.0323823308270677</v>
      </c>
      <c r="AC2073" s="338">
        <f t="shared" si="1048"/>
        <v>1.0323823308270677</v>
      </c>
      <c r="AD2073" s="74"/>
      <c r="AE2073" s="136">
        <v>0</v>
      </c>
      <c r="AF2073" s="136">
        <v>0</v>
      </c>
      <c r="AG2073" s="136">
        <v>0</v>
      </c>
      <c r="AH2073" s="136">
        <v>0</v>
      </c>
      <c r="AI2073" s="136">
        <v>0</v>
      </c>
      <c r="AJ2073" s="136">
        <v>0</v>
      </c>
      <c r="AK2073" s="136">
        <v>0</v>
      </c>
      <c r="AL2073" s="74"/>
      <c r="AM2073" s="133">
        <v>2.8808803000000001E-2</v>
      </c>
      <c r="AN2073" s="340">
        <f t="shared" si="1049"/>
        <v>2.8808803000000001E-2</v>
      </c>
      <c r="AP2073" s="133">
        <v>2.7781685E-2</v>
      </c>
      <c r="AQ2073" s="133">
        <v>1.0271175999999999E-3</v>
      </c>
      <c r="AR2073" s="133">
        <v>0</v>
      </c>
      <c r="AS2073" s="134">
        <f t="shared" si="1050"/>
        <v>1.6655686477200001E-6</v>
      </c>
      <c r="AT2073" s="135">
        <f t="shared" si="1051"/>
        <v>3.7985118642480005E-9</v>
      </c>
      <c r="AU2073" s="135">
        <f t="shared" si="1052"/>
        <v>0</v>
      </c>
      <c r="AV2073" s="302">
        <v>9.5805078999999999E-7</v>
      </c>
      <c r="AW2073" s="302">
        <v>2.8906705000000001E-9</v>
      </c>
      <c r="AX2073" s="302">
        <v>7.8977247999999998E-14</v>
      </c>
      <c r="AY2073" s="303">
        <v>0</v>
      </c>
      <c r="AZ2073" s="303">
        <v>0</v>
      </c>
      <c r="BA2073" s="302">
        <v>6.1548771999999999E-10</v>
      </c>
      <c r="BB2073" s="302">
        <v>7.0690236999999998E-7</v>
      </c>
      <c r="BC2073" s="302">
        <v>8.7250456999999995E-11</v>
      </c>
      <c r="BD2073" s="302">
        <v>8.2051193000000001E-10</v>
      </c>
      <c r="BE2073" s="303">
        <v>0</v>
      </c>
      <c r="BF2073" s="303">
        <v>0</v>
      </c>
      <c r="BG2073" s="303">
        <v>0</v>
      </c>
      <c r="BH2073" s="303">
        <v>0</v>
      </c>
      <c r="BI2073" s="303">
        <v>0</v>
      </c>
      <c r="BJ2073" s="303">
        <v>0</v>
      </c>
      <c r="BK2073" s="303">
        <v>0</v>
      </c>
      <c r="BL2073" s="303">
        <v>0</v>
      </c>
      <c r="BM2073" s="303">
        <v>0</v>
      </c>
      <c r="BN2073" s="303">
        <v>0</v>
      </c>
      <c r="BO2073" s="303">
        <v>0</v>
      </c>
      <c r="BP2073" s="303">
        <v>0</v>
      </c>
      <c r="BQ2073" s="303">
        <v>0</v>
      </c>
      <c r="BR2073" s="74"/>
      <c r="BS2073" s="144">
        <v>4.1313265000000001E-5</v>
      </c>
      <c r="BT2073" s="144">
        <v>5.8594925999999998E-6</v>
      </c>
      <c r="BU2073" s="144">
        <v>2.8785557999999999E-5</v>
      </c>
      <c r="BV2073" s="144">
        <v>1.5423222000000001E-12</v>
      </c>
      <c r="BW2073" s="144">
        <v>4.5295344999999998E-6</v>
      </c>
      <c r="BX2073" s="144">
        <v>3.9845529999999998E-7</v>
      </c>
      <c r="BY2073" s="136">
        <v>0</v>
      </c>
      <c r="BZ2073" s="144">
        <v>6.0476939000000005E-7</v>
      </c>
      <c r="CA2073" s="136">
        <v>0</v>
      </c>
      <c r="CB2073" s="144">
        <v>8.9981321000000002E-11</v>
      </c>
      <c r="CC2073" s="136">
        <v>0</v>
      </c>
      <c r="CD2073" s="136">
        <v>0</v>
      </c>
      <c r="CE2073" s="136">
        <v>0</v>
      </c>
      <c r="CF2073" s="144">
        <v>1.1353633E-6</v>
      </c>
      <c r="CG2073" s="136">
        <v>0</v>
      </c>
      <c r="CH2073" s="136">
        <v>0</v>
      </c>
      <c r="CI2073" s="136">
        <v>0</v>
      </c>
      <c r="CL2073" s="89" t="s">
        <v>6999</v>
      </c>
    </row>
    <row r="2074" spans="1:90" ht="14.5" customHeight="1">
      <c r="A2074" s="74" t="s">
        <v>7118</v>
      </c>
      <c r="B2074" s="129" t="s">
        <v>6992</v>
      </c>
      <c r="C2074" s="130" t="str">
        <f t="shared" si="1041"/>
        <v>M.020.06.118</v>
      </c>
      <c r="D2074" s="131" t="s">
        <v>7066</v>
      </c>
      <c r="E2074" s="129" t="s">
        <v>957</v>
      </c>
      <c r="F2074" s="132" t="s">
        <v>7120</v>
      </c>
      <c r="G2074" s="132">
        <f t="shared" si="1042"/>
        <v>9.6609589011722299E-2</v>
      </c>
      <c r="H2074" s="348">
        <f t="shared" si="1043"/>
        <v>9.6609589011722299E-2</v>
      </c>
      <c r="I2074" s="74"/>
      <c r="J2074" s="132">
        <f t="shared" si="1044"/>
        <v>2.4853201439280002E-3</v>
      </c>
      <c r="K2074" s="132">
        <f t="shared" si="1045"/>
        <v>2.3576238867794301E-2</v>
      </c>
      <c r="L2074" s="300">
        <f t="shared" si="1046"/>
        <v>0</v>
      </c>
      <c r="M2074" s="132">
        <v>7.0548029999999998E-2</v>
      </c>
      <c r="N2074" s="132">
        <v>1.9997892999999999E-2</v>
      </c>
      <c r="O2074" s="132">
        <v>3.5783416999999999E-3</v>
      </c>
      <c r="P2074" s="132">
        <v>2.4852771000000002E-3</v>
      </c>
      <c r="Q2074" s="132">
        <v>0</v>
      </c>
      <c r="R2074" s="132">
        <v>0</v>
      </c>
      <c r="S2074" s="304">
        <v>4.3043928000000002E-8</v>
      </c>
      <c r="T2074" s="304">
        <v>4.1677943000000003E-9</v>
      </c>
      <c r="U2074" s="132">
        <v>0</v>
      </c>
      <c r="V2074" s="132">
        <v>0</v>
      </c>
      <c r="W2074" s="132">
        <v>0</v>
      </c>
      <c r="X2074" s="132">
        <v>0</v>
      </c>
      <c r="Y2074" s="132">
        <v>0</v>
      </c>
      <c r="Z2074" s="132">
        <v>0</v>
      </c>
      <c r="AA2074" s="74"/>
      <c r="AB2074" s="301">
        <f t="shared" si="1047"/>
        <v>0.53043631578947359</v>
      </c>
      <c r="AC2074" s="338">
        <f t="shared" si="1048"/>
        <v>0.53043631578947359</v>
      </c>
      <c r="AD2074" s="74"/>
      <c r="AE2074" s="136">
        <v>0</v>
      </c>
      <c r="AF2074" s="136">
        <v>0</v>
      </c>
      <c r="AG2074" s="136">
        <v>0</v>
      </c>
      <c r="AH2074" s="136">
        <v>0</v>
      </c>
      <c r="AI2074" s="136">
        <v>0</v>
      </c>
      <c r="AJ2074" s="136">
        <v>0</v>
      </c>
      <c r="AK2074" s="136">
        <v>0</v>
      </c>
      <c r="AL2074" s="74"/>
      <c r="AM2074" s="133">
        <v>1.5281948E-2</v>
      </c>
      <c r="AN2074" s="340">
        <f t="shared" si="1049"/>
        <v>1.5281948E-2</v>
      </c>
      <c r="AP2074" s="133">
        <v>1.4743398E-2</v>
      </c>
      <c r="AQ2074" s="133">
        <v>5.3854987999999999E-4</v>
      </c>
      <c r="AR2074" s="133">
        <v>0</v>
      </c>
      <c r="AS2074" s="134">
        <f t="shared" si="1050"/>
        <v>8.8389676282999999E-7</v>
      </c>
      <c r="AT2074" s="135">
        <f t="shared" si="1051"/>
        <v>1.9916785603780001E-9</v>
      </c>
      <c r="AU2074" s="135">
        <f t="shared" si="1052"/>
        <v>0</v>
      </c>
      <c r="AV2074" s="302">
        <v>4.9224489999999995E-7</v>
      </c>
      <c r="AW2074" s="302">
        <v>1.4852217000000001E-9</v>
      </c>
      <c r="AX2074" s="302">
        <v>4.0578377999999998E-14</v>
      </c>
      <c r="AY2074" s="303">
        <v>0</v>
      </c>
      <c r="AZ2074" s="303">
        <v>0</v>
      </c>
      <c r="BA2074" s="302">
        <v>3.6954282999999999E-10</v>
      </c>
      <c r="BB2074" s="302">
        <v>3.9128231999999999E-7</v>
      </c>
      <c r="BC2074" s="302">
        <v>5.2385741999999997E-11</v>
      </c>
      <c r="BD2074" s="302">
        <v>4.5403054000000001E-10</v>
      </c>
      <c r="BE2074" s="303">
        <v>0</v>
      </c>
      <c r="BF2074" s="303">
        <v>0</v>
      </c>
      <c r="BG2074" s="303">
        <v>0</v>
      </c>
      <c r="BH2074" s="303">
        <v>0</v>
      </c>
      <c r="BI2074" s="303">
        <v>0</v>
      </c>
      <c r="BJ2074" s="303">
        <v>0</v>
      </c>
      <c r="BK2074" s="303">
        <v>0</v>
      </c>
      <c r="BL2074" s="303">
        <v>0</v>
      </c>
      <c r="BM2074" s="303">
        <v>0</v>
      </c>
      <c r="BN2074" s="303">
        <v>0</v>
      </c>
      <c r="BO2074" s="303">
        <v>0</v>
      </c>
      <c r="BP2074" s="303">
        <v>0</v>
      </c>
      <c r="BQ2074" s="303">
        <v>0</v>
      </c>
      <c r="BR2074" s="74"/>
      <c r="BS2074" s="144">
        <v>2.1808923E-5</v>
      </c>
      <c r="BT2074" s="144">
        <v>3.2518872999999998E-6</v>
      </c>
      <c r="BU2074" s="144">
        <v>1.4789972000000001E-5</v>
      </c>
      <c r="BV2074" s="144">
        <v>4.8820202999999998E-13</v>
      </c>
      <c r="BW2074" s="144">
        <v>2.5002919999999998E-6</v>
      </c>
      <c r="BX2074" s="144">
        <v>2.3923515E-7</v>
      </c>
      <c r="BY2074" s="136">
        <v>0</v>
      </c>
      <c r="BZ2074" s="144">
        <v>3.6310747999999999E-7</v>
      </c>
      <c r="CA2074" s="136">
        <v>0</v>
      </c>
      <c r="CB2074" s="144">
        <v>2.8482418000000001E-11</v>
      </c>
      <c r="CC2074" s="136">
        <v>0</v>
      </c>
      <c r="CD2074" s="136">
        <v>0</v>
      </c>
      <c r="CE2074" s="136">
        <v>0</v>
      </c>
      <c r="CF2074" s="144">
        <v>6.6440028E-7</v>
      </c>
      <c r="CG2074" s="136">
        <v>0</v>
      </c>
      <c r="CH2074" s="136">
        <v>0</v>
      </c>
      <c r="CI2074" s="136">
        <v>0</v>
      </c>
      <c r="CL2074" s="89" t="s">
        <v>6999</v>
      </c>
    </row>
    <row r="2075" spans="1:90" ht="14.5" customHeight="1">
      <c r="A2075" s="74" t="s">
        <v>7121</v>
      </c>
      <c r="B2075" s="129" t="s">
        <v>6992</v>
      </c>
      <c r="C2075" s="130" t="str">
        <f t="shared" si="1041"/>
        <v>M.020.06.119</v>
      </c>
      <c r="D2075" s="131" t="s">
        <v>7066</v>
      </c>
      <c r="E2075" s="129" t="s">
        <v>957</v>
      </c>
      <c r="F2075" s="132" t="s">
        <v>7123</v>
      </c>
      <c r="G2075" s="132">
        <f t="shared" si="1042"/>
        <v>0.30786599782748603</v>
      </c>
      <c r="H2075" s="348">
        <f t="shared" si="1043"/>
        <v>0.30786599782748603</v>
      </c>
      <c r="I2075" s="74"/>
      <c r="J2075" s="132">
        <f t="shared" si="1044"/>
        <v>1.396507271071E-2</v>
      </c>
      <c r="K2075" s="132">
        <f t="shared" si="1045"/>
        <v>0.107792475116776</v>
      </c>
      <c r="L2075" s="300">
        <f t="shared" si="1046"/>
        <v>0</v>
      </c>
      <c r="M2075" s="132">
        <v>0.18610845000000001</v>
      </c>
      <c r="N2075" s="132">
        <v>8.6837896999999997E-2</v>
      </c>
      <c r="O2075" s="132">
        <v>2.0954548999999999E-2</v>
      </c>
      <c r="P2075" s="132">
        <v>1.3964772E-2</v>
      </c>
      <c r="Q2075" s="132">
        <v>0</v>
      </c>
      <c r="R2075" s="132">
        <v>0</v>
      </c>
      <c r="S2075" s="304">
        <v>3.0071070999999998E-7</v>
      </c>
      <c r="T2075" s="304">
        <v>2.9116776E-8</v>
      </c>
      <c r="U2075" s="132">
        <v>0</v>
      </c>
      <c r="V2075" s="132">
        <v>0</v>
      </c>
      <c r="W2075" s="132">
        <v>0</v>
      </c>
      <c r="X2075" s="132">
        <v>0</v>
      </c>
      <c r="Y2075" s="132">
        <v>0</v>
      </c>
      <c r="Z2075" s="132">
        <v>0</v>
      </c>
      <c r="AA2075" s="74"/>
      <c r="AB2075" s="301">
        <f t="shared" si="1047"/>
        <v>1.3993116541353383</v>
      </c>
      <c r="AC2075" s="338">
        <f t="shared" si="1048"/>
        <v>1.3993116541353383</v>
      </c>
      <c r="AD2075" s="74"/>
      <c r="AE2075" s="136">
        <v>0</v>
      </c>
      <c r="AF2075" s="136">
        <v>0</v>
      </c>
      <c r="AG2075" s="136">
        <v>0</v>
      </c>
      <c r="AH2075" s="136">
        <v>0</v>
      </c>
      <c r="AI2075" s="136">
        <v>0</v>
      </c>
      <c r="AJ2075" s="136">
        <v>0</v>
      </c>
      <c r="AK2075" s="136">
        <v>0</v>
      </c>
      <c r="AL2075" s="74"/>
      <c r="AM2075" s="133">
        <v>5.2316666999999997E-2</v>
      </c>
      <c r="AN2075" s="340">
        <f t="shared" si="1049"/>
        <v>5.2316666999999997E-2</v>
      </c>
      <c r="AP2075" s="133">
        <v>5.0633791999999997E-2</v>
      </c>
      <c r="AQ2075" s="133">
        <v>1.6828755999999999E-3</v>
      </c>
      <c r="AR2075" s="133">
        <v>0</v>
      </c>
      <c r="AS2075" s="134">
        <f t="shared" si="1050"/>
        <v>3.0355990611999998E-6</v>
      </c>
      <c r="AT2075" s="135">
        <f t="shared" si="1051"/>
        <v>6.2236522273400001E-9</v>
      </c>
      <c r="AU2075" s="135">
        <f t="shared" si="1052"/>
        <v>0</v>
      </c>
      <c r="AV2075" s="302">
        <v>1.2985612E-6</v>
      </c>
      <c r="AW2075" s="302">
        <v>3.9180725999999999E-9</v>
      </c>
      <c r="AX2075" s="302">
        <v>1.0704733999999999E-13</v>
      </c>
      <c r="AY2075" s="303">
        <v>0</v>
      </c>
      <c r="AZ2075" s="303">
        <v>0</v>
      </c>
      <c r="BA2075" s="302">
        <v>2.0764612000000001E-9</v>
      </c>
      <c r="BB2075" s="302">
        <v>1.7349614000000001E-6</v>
      </c>
      <c r="BC2075" s="302">
        <v>2.9435547999999998E-10</v>
      </c>
      <c r="BD2075" s="302">
        <v>2.0111170999999999E-9</v>
      </c>
      <c r="BE2075" s="303">
        <v>0</v>
      </c>
      <c r="BF2075" s="303">
        <v>0</v>
      </c>
      <c r="BG2075" s="303">
        <v>0</v>
      </c>
      <c r="BH2075" s="303">
        <v>0</v>
      </c>
      <c r="BI2075" s="303">
        <v>0</v>
      </c>
      <c r="BJ2075" s="303">
        <v>0</v>
      </c>
      <c r="BK2075" s="303">
        <v>0</v>
      </c>
      <c r="BL2075" s="303">
        <v>0</v>
      </c>
      <c r="BM2075" s="303">
        <v>0</v>
      </c>
      <c r="BN2075" s="303">
        <v>0</v>
      </c>
      <c r="BO2075" s="303">
        <v>0</v>
      </c>
      <c r="BP2075" s="303">
        <v>0</v>
      </c>
      <c r="BQ2075" s="303">
        <v>0</v>
      </c>
      <c r="BR2075" s="74"/>
      <c r="BS2075" s="144">
        <v>7.1423710000000006E-5</v>
      </c>
      <c r="BT2075" s="144">
        <v>1.4548876999999999E-5</v>
      </c>
      <c r="BU2075" s="144">
        <v>3.9016520999999999E-5</v>
      </c>
      <c r="BV2075" s="144">
        <v>3.4106455E-12</v>
      </c>
      <c r="BW2075" s="144">
        <v>1.0981984E-5</v>
      </c>
      <c r="BX2075" s="144">
        <v>1.3442623E-6</v>
      </c>
      <c r="BY2075" s="136">
        <v>0</v>
      </c>
      <c r="BZ2075" s="144">
        <v>2.0403009000000001E-6</v>
      </c>
      <c r="CA2075" s="136">
        <v>0</v>
      </c>
      <c r="CB2075" s="144">
        <v>1.9898202999999999E-10</v>
      </c>
      <c r="CC2075" s="136">
        <v>0</v>
      </c>
      <c r="CD2075" s="136">
        <v>0</v>
      </c>
      <c r="CE2075" s="136">
        <v>0</v>
      </c>
      <c r="CF2075" s="144">
        <v>3.4915625000000001E-6</v>
      </c>
      <c r="CG2075" s="136">
        <v>0</v>
      </c>
      <c r="CH2075" s="136">
        <v>0</v>
      </c>
      <c r="CI2075" s="136">
        <v>0</v>
      </c>
      <c r="CL2075" s="89" t="s">
        <v>6999</v>
      </c>
    </row>
    <row r="2076" spans="1:90" ht="14.5" customHeight="1">
      <c r="A2076" s="74" t="s">
        <v>7124</v>
      </c>
      <c r="B2076" s="129" t="s">
        <v>6992</v>
      </c>
      <c r="C2076" s="130" t="str">
        <f t="shared" si="1041"/>
        <v>M.020.06.120</v>
      </c>
      <c r="D2076" s="131" t="s">
        <v>7066</v>
      </c>
      <c r="E2076" s="129" t="s">
        <v>957</v>
      </c>
      <c r="F2076" s="132" t="s">
        <v>7126</v>
      </c>
      <c r="G2076" s="132">
        <f t="shared" si="1042"/>
        <v>0.33088844503918202</v>
      </c>
      <c r="H2076" s="348">
        <f t="shared" si="1043"/>
        <v>0.33088844503918202</v>
      </c>
      <c r="I2076" s="74"/>
      <c r="J2076" s="132">
        <f t="shared" si="1044"/>
        <v>1.398379952167E-2</v>
      </c>
      <c r="K2076" s="132">
        <f t="shared" si="1045"/>
        <v>0.12280425551751199</v>
      </c>
      <c r="L2076" s="300">
        <f t="shared" si="1046"/>
        <v>0</v>
      </c>
      <c r="M2076" s="132">
        <v>0.19410039000000001</v>
      </c>
      <c r="N2076" s="132">
        <v>0.10191654999999999</v>
      </c>
      <c r="O2076" s="132">
        <v>2.0887677E-2</v>
      </c>
      <c r="P2076" s="132">
        <v>1.3983505E-2</v>
      </c>
      <c r="Q2076" s="132">
        <v>0</v>
      </c>
      <c r="R2076" s="132">
        <v>0</v>
      </c>
      <c r="S2076" s="304">
        <v>2.9452166999999999E-7</v>
      </c>
      <c r="T2076" s="304">
        <v>2.8517512000000001E-8</v>
      </c>
      <c r="U2076" s="132">
        <v>0</v>
      </c>
      <c r="V2076" s="132">
        <v>0</v>
      </c>
      <c r="W2076" s="132">
        <v>0</v>
      </c>
      <c r="X2076" s="132">
        <v>0</v>
      </c>
      <c r="Y2076" s="132">
        <v>0</v>
      </c>
      <c r="Z2076" s="132">
        <v>0</v>
      </c>
      <c r="AA2076" s="74"/>
      <c r="AB2076" s="301">
        <f t="shared" si="1047"/>
        <v>1.4594014285714285</v>
      </c>
      <c r="AC2076" s="338">
        <f t="shared" si="1048"/>
        <v>1.4594014285714285</v>
      </c>
      <c r="AD2076" s="74"/>
      <c r="AE2076" s="136">
        <v>0</v>
      </c>
      <c r="AF2076" s="136">
        <v>0</v>
      </c>
      <c r="AG2076" s="136">
        <v>0</v>
      </c>
      <c r="AH2076" s="136">
        <v>0</v>
      </c>
      <c r="AI2076" s="136">
        <v>0</v>
      </c>
      <c r="AJ2076" s="136">
        <v>0</v>
      </c>
      <c r="AK2076" s="136">
        <v>0</v>
      </c>
      <c r="AL2076" s="74"/>
      <c r="AM2076" s="133">
        <v>5.7949995999999997E-2</v>
      </c>
      <c r="AN2076" s="340">
        <f t="shared" si="1049"/>
        <v>5.7949995999999997E-2</v>
      </c>
      <c r="AP2076" s="133">
        <v>5.6135202000000002E-2</v>
      </c>
      <c r="AQ2076" s="133">
        <v>1.8147946E-3</v>
      </c>
      <c r="AR2076" s="133">
        <v>0</v>
      </c>
      <c r="AS2076" s="134">
        <f t="shared" si="1050"/>
        <v>3.3654198467000001E-6</v>
      </c>
      <c r="AT2076" s="135">
        <f t="shared" si="1051"/>
        <v>6.7115184942099999E-9</v>
      </c>
      <c r="AU2076" s="135">
        <f t="shared" si="1052"/>
        <v>0</v>
      </c>
      <c r="AV2076" s="302">
        <v>1.3543246E-6</v>
      </c>
      <c r="AW2076" s="302">
        <v>4.0863241000000001E-9</v>
      </c>
      <c r="AX2076" s="302">
        <v>1.1164421E-13</v>
      </c>
      <c r="AY2076" s="303">
        <v>0</v>
      </c>
      <c r="AZ2076" s="303">
        <v>0</v>
      </c>
      <c r="BA2076" s="302">
        <v>2.0792467E-9</v>
      </c>
      <c r="BB2076" s="302">
        <v>2.0090160000000002E-6</v>
      </c>
      <c r="BC2076" s="302">
        <v>2.9475035E-10</v>
      </c>
      <c r="BD2076" s="302">
        <v>2.3303324000000001E-9</v>
      </c>
      <c r="BE2076" s="303">
        <v>0</v>
      </c>
      <c r="BF2076" s="303">
        <v>0</v>
      </c>
      <c r="BG2076" s="303">
        <v>0</v>
      </c>
      <c r="BH2076" s="303">
        <v>0</v>
      </c>
      <c r="BI2076" s="303">
        <v>0</v>
      </c>
      <c r="BJ2076" s="303">
        <v>0</v>
      </c>
      <c r="BK2076" s="303">
        <v>0</v>
      </c>
      <c r="BL2076" s="303">
        <v>0</v>
      </c>
      <c r="BM2076" s="303">
        <v>0</v>
      </c>
      <c r="BN2076" s="303">
        <v>0</v>
      </c>
      <c r="BO2076" s="303">
        <v>0</v>
      </c>
      <c r="BP2076" s="303">
        <v>0</v>
      </c>
      <c r="BQ2076" s="303">
        <v>0</v>
      </c>
      <c r="BR2076" s="74"/>
      <c r="BS2076" s="144">
        <v>7.7263985999999999E-5</v>
      </c>
      <c r="BT2076" s="144">
        <v>1.6750559999999999E-5</v>
      </c>
      <c r="BU2076" s="144">
        <v>4.0691985000000002E-5</v>
      </c>
      <c r="BV2076" s="144">
        <v>3.3404497000000002E-12</v>
      </c>
      <c r="BW2076" s="144">
        <v>1.2794242E-5</v>
      </c>
      <c r="BX2076" s="144">
        <v>1.3460656000000001E-6</v>
      </c>
      <c r="BY2076" s="136">
        <v>0</v>
      </c>
      <c r="BZ2076" s="144">
        <v>2.0430379E-6</v>
      </c>
      <c r="CA2076" s="136">
        <v>0</v>
      </c>
      <c r="CB2076" s="144">
        <v>1.9488669999999999E-10</v>
      </c>
      <c r="CC2076" s="136">
        <v>0</v>
      </c>
      <c r="CD2076" s="136">
        <v>0</v>
      </c>
      <c r="CE2076" s="136">
        <v>0</v>
      </c>
      <c r="CF2076" s="144">
        <v>3.6378976000000001E-6</v>
      </c>
      <c r="CG2076" s="136">
        <v>0</v>
      </c>
      <c r="CH2076" s="136">
        <v>0</v>
      </c>
      <c r="CI2076" s="136">
        <v>0</v>
      </c>
      <c r="CL2076" s="89" t="s">
        <v>6999</v>
      </c>
    </row>
    <row r="2077" spans="1:90" ht="14.5" customHeight="1">
      <c r="A2077" s="74" t="s">
        <v>7127</v>
      </c>
      <c r="B2077" s="129" t="s">
        <v>6992</v>
      </c>
      <c r="C2077" s="130" t="str">
        <f t="shared" si="1041"/>
        <v>M.020.06.121</v>
      </c>
      <c r="D2077" s="131" t="s">
        <v>7066</v>
      </c>
      <c r="E2077" s="129" t="s">
        <v>957</v>
      </c>
      <c r="F2077" s="132" t="s">
        <v>7129</v>
      </c>
      <c r="G2077" s="132">
        <f t="shared" si="1042"/>
        <v>8.0535849439660703E-2</v>
      </c>
      <c r="H2077" s="348">
        <f t="shared" si="1043"/>
        <v>8.0535849439660703E-2</v>
      </c>
      <c r="I2077" s="74"/>
      <c r="J2077" s="132">
        <f t="shared" si="1044"/>
        <v>3.4397277621340001E-3</v>
      </c>
      <c r="K2077" s="132">
        <f t="shared" si="1045"/>
        <v>2.8456484677526702E-2</v>
      </c>
      <c r="L2077" s="300">
        <f t="shared" si="1046"/>
        <v>0</v>
      </c>
      <c r="M2077" s="132">
        <v>4.8639636999999999E-2</v>
      </c>
      <c r="N2077" s="132">
        <v>2.3324072000000001E-2</v>
      </c>
      <c r="O2077" s="132">
        <v>5.1324057000000003E-3</v>
      </c>
      <c r="P2077" s="132">
        <v>3.4396557E-3</v>
      </c>
      <c r="Q2077" s="132">
        <v>0</v>
      </c>
      <c r="R2077" s="132">
        <v>0</v>
      </c>
      <c r="S2077" s="304">
        <v>7.2062133999999997E-8</v>
      </c>
      <c r="T2077" s="304">
        <v>6.9775267000000002E-9</v>
      </c>
      <c r="U2077" s="132">
        <v>0</v>
      </c>
      <c r="V2077" s="132">
        <v>0</v>
      </c>
      <c r="W2077" s="132">
        <v>0</v>
      </c>
      <c r="X2077" s="132">
        <v>0</v>
      </c>
      <c r="Y2077" s="132">
        <v>0</v>
      </c>
      <c r="Z2077" s="132">
        <v>0</v>
      </c>
      <c r="AA2077" s="74"/>
      <c r="AB2077" s="301">
        <f t="shared" si="1047"/>
        <v>0.36571155639097741</v>
      </c>
      <c r="AC2077" s="338">
        <f t="shared" si="1048"/>
        <v>0.36571155639097741</v>
      </c>
      <c r="AD2077" s="74"/>
      <c r="AE2077" s="136">
        <v>0</v>
      </c>
      <c r="AF2077" s="136">
        <v>0</v>
      </c>
      <c r="AG2077" s="136">
        <v>0</v>
      </c>
      <c r="AH2077" s="136">
        <v>0</v>
      </c>
      <c r="AI2077" s="136">
        <v>0</v>
      </c>
      <c r="AJ2077" s="136">
        <v>0</v>
      </c>
      <c r="AK2077" s="136">
        <v>0</v>
      </c>
      <c r="AL2077" s="74"/>
      <c r="AM2077" s="133">
        <v>1.3825079000000001E-2</v>
      </c>
      <c r="AN2077" s="340">
        <f t="shared" si="1049"/>
        <v>1.3825079000000001E-2</v>
      </c>
      <c r="AP2077" s="133">
        <v>1.3383565E-2</v>
      </c>
      <c r="AQ2077" s="133">
        <v>4.4151336000000001E-4</v>
      </c>
      <c r="AR2077" s="133">
        <v>0</v>
      </c>
      <c r="AS2077" s="134">
        <f t="shared" si="1050"/>
        <v>8.0237201207999998E-7</v>
      </c>
      <c r="AT2077" s="135">
        <f t="shared" si="1051"/>
        <v>1.6328157149340001E-9</v>
      </c>
      <c r="AU2077" s="135">
        <f t="shared" si="1052"/>
        <v>0</v>
      </c>
      <c r="AV2077" s="302">
        <v>3.3938032000000001E-7</v>
      </c>
      <c r="AW2077" s="302">
        <v>1.0239924E-9</v>
      </c>
      <c r="AX2077" s="302">
        <v>2.7976934000000001E-14</v>
      </c>
      <c r="AY2077" s="303">
        <v>0</v>
      </c>
      <c r="AZ2077" s="303">
        <v>0</v>
      </c>
      <c r="BA2077" s="302">
        <v>5.1145207999999999E-10</v>
      </c>
      <c r="BB2077" s="302">
        <v>4.6248024000000002E-7</v>
      </c>
      <c r="BC2077" s="302">
        <v>7.2502548000000006E-11</v>
      </c>
      <c r="BD2077" s="302">
        <v>5.3629279000000004E-10</v>
      </c>
      <c r="BE2077" s="303">
        <v>0</v>
      </c>
      <c r="BF2077" s="303">
        <v>0</v>
      </c>
      <c r="BG2077" s="303">
        <v>0</v>
      </c>
      <c r="BH2077" s="303">
        <v>0</v>
      </c>
      <c r="BI2077" s="303">
        <v>0</v>
      </c>
      <c r="BJ2077" s="303">
        <v>0</v>
      </c>
      <c r="BK2077" s="303">
        <v>0</v>
      </c>
      <c r="BL2077" s="303">
        <v>0</v>
      </c>
      <c r="BM2077" s="303">
        <v>0</v>
      </c>
      <c r="BN2077" s="303">
        <v>0</v>
      </c>
      <c r="BO2077" s="303">
        <v>0</v>
      </c>
      <c r="BP2077" s="303">
        <v>0</v>
      </c>
      <c r="BQ2077" s="303">
        <v>0</v>
      </c>
      <c r="BR2077" s="74"/>
      <c r="BS2077" s="144">
        <v>1.8712223E-5</v>
      </c>
      <c r="BT2077" s="144">
        <v>3.8657485000000003E-6</v>
      </c>
      <c r="BU2077" s="144">
        <v>1.0197009E-5</v>
      </c>
      <c r="BV2077" s="144">
        <v>8.1732504E-13</v>
      </c>
      <c r="BW2077" s="144">
        <v>2.9374428999999998E-6</v>
      </c>
      <c r="BX2077" s="144">
        <v>3.3110456000000002E-7</v>
      </c>
      <c r="BY2077" s="136">
        <v>0</v>
      </c>
      <c r="BZ2077" s="144">
        <v>5.0254546000000001E-7</v>
      </c>
      <c r="CA2077" s="136">
        <v>0</v>
      </c>
      <c r="CB2077" s="144">
        <v>4.7683934E-11</v>
      </c>
      <c r="CC2077" s="136">
        <v>0</v>
      </c>
      <c r="CD2077" s="136">
        <v>0</v>
      </c>
      <c r="CE2077" s="136">
        <v>0</v>
      </c>
      <c r="CF2077" s="144">
        <v>8.7832487999999996E-7</v>
      </c>
      <c r="CG2077" s="136">
        <v>0</v>
      </c>
      <c r="CH2077" s="136">
        <v>0</v>
      </c>
      <c r="CI2077" s="136">
        <v>0</v>
      </c>
      <c r="CL2077" s="89" t="s">
        <v>6999</v>
      </c>
    </row>
    <row r="2078" spans="1:90" ht="14.5" customHeight="1">
      <c r="A2078" s="74" t="s">
        <v>7130</v>
      </c>
      <c r="B2078" s="129" t="s">
        <v>6992</v>
      </c>
      <c r="C2078" s="130" t="str">
        <f t="shared" si="1041"/>
        <v>M.020.06.122</v>
      </c>
      <c r="D2078" s="131" t="s">
        <v>7066</v>
      </c>
      <c r="E2078" s="129" t="s">
        <v>957</v>
      </c>
      <c r="F2078" s="132" t="s">
        <v>7132</v>
      </c>
      <c r="G2078" s="132">
        <f t="shared" si="1042"/>
        <v>7.863390666450959E-2</v>
      </c>
      <c r="H2078" s="348">
        <f t="shared" si="1043"/>
        <v>7.863390666450959E-2</v>
      </c>
      <c r="I2078" s="74"/>
      <c r="J2078" s="132">
        <f t="shared" si="1044"/>
        <v>2.7763522232899999E-3</v>
      </c>
      <c r="K2078" s="132">
        <f t="shared" si="1045"/>
        <v>2.4461122441219597E-2</v>
      </c>
      <c r="L2078" s="300">
        <f t="shared" si="1046"/>
        <v>0</v>
      </c>
      <c r="M2078" s="132">
        <v>5.1396431999999999E-2</v>
      </c>
      <c r="N2078" s="132">
        <v>2.0198108999999999E-2</v>
      </c>
      <c r="O2078" s="132">
        <v>4.2630070000000001E-3</v>
      </c>
      <c r="P2078" s="132">
        <v>2.7762857000000001E-3</v>
      </c>
      <c r="Q2078" s="132">
        <v>0</v>
      </c>
      <c r="R2078" s="132">
        <v>0</v>
      </c>
      <c r="S2078" s="304">
        <v>6.6523289999999999E-8</v>
      </c>
      <c r="T2078" s="304">
        <v>6.4412196000000001E-9</v>
      </c>
      <c r="U2078" s="132">
        <v>0</v>
      </c>
      <c r="V2078" s="132">
        <v>0</v>
      </c>
      <c r="W2078" s="132">
        <v>0</v>
      </c>
      <c r="X2078" s="132">
        <v>0</v>
      </c>
      <c r="Y2078" s="132">
        <v>0</v>
      </c>
      <c r="Z2078" s="132">
        <v>0</v>
      </c>
      <c r="AA2078" s="74"/>
      <c r="AB2078" s="301">
        <f t="shared" si="1047"/>
        <v>0.38643933834586464</v>
      </c>
      <c r="AC2078" s="338">
        <f t="shared" si="1048"/>
        <v>0.38643933834586464</v>
      </c>
      <c r="AD2078" s="74"/>
      <c r="AE2078" s="136">
        <v>0</v>
      </c>
      <c r="AF2078" s="136">
        <v>0</v>
      </c>
      <c r="AG2078" s="136">
        <v>0</v>
      </c>
      <c r="AH2078" s="136">
        <v>0</v>
      </c>
      <c r="AI2078" s="136">
        <v>0</v>
      </c>
      <c r="AJ2078" s="136">
        <v>0</v>
      </c>
      <c r="AK2078" s="136">
        <v>0</v>
      </c>
      <c r="AL2078" s="74"/>
      <c r="AM2078" s="133">
        <v>1.3064029E-2</v>
      </c>
      <c r="AN2078" s="340">
        <f t="shared" si="1049"/>
        <v>1.3064029E-2</v>
      </c>
      <c r="AP2078" s="133">
        <v>1.263072E-2</v>
      </c>
      <c r="AQ2078" s="133">
        <v>4.3330885E-4</v>
      </c>
      <c r="AR2078" s="133">
        <v>0</v>
      </c>
      <c r="AS2078" s="134">
        <f t="shared" si="1050"/>
        <v>7.5723743372E-7</v>
      </c>
      <c r="AT2078" s="135">
        <f t="shared" si="1051"/>
        <v>1.602473499609E-9</v>
      </c>
      <c r="AU2078" s="135">
        <f t="shared" si="1052"/>
        <v>0</v>
      </c>
      <c r="AV2078" s="302">
        <v>3.5861571000000002E-7</v>
      </c>
      <c r="AW2078" s="302">
        <v>1.0820301000000001E-9</v>
      </c>
      <c r="AX2078" s="302">
        <v>2.9562609E-14</v>
      </c>
      <c r="AY2078" s="303">
        <v>0</v>
      </c>
      <c r="AZ2078" s="303">
        <v>0</v>
      </c>
      <c r="BA2078" s="302">
        <v>4.1281372000000002E-10</v>
      </c>
      <c r="BB2078" s="302">
        <v>3.9820890999999998E-7</v>
      </c>
      <c r="BC2078" s="302">
        <v>5.8519746999999998E-11</v>
      </c>
      <c r="BD2078" s="302">
        <v>4.6189409000000002E-10</v>
      </c>
      <c r="BE2078" s="303">
        <v>0</v>
      </c>
      <c r="BF2078" s="303">
        <v>0</v>
      </c>
      <c r="BG2078" s="303">
        <v>0</v>
      </c>
      <c r="BH2078" s="303">
        <v>0</v>
      </c>
      <c r="BI2078" s="303">
        <v>0</v>
      </c>
      <c r="BJ2078" s="303">
        <v>0</v>
      </c>
      <c r="BK2078" s="303">
        <v>0</v>
      </c>
      <c r="BL2078" s="303">
        <v>0</v>
      </c>
      <c r="BM2078" s="303">
        <v>0</v>
      </c>
      <c r="BN2078" s="303">
        <v>0</v>
      </c>
      <c r="BO2078" s="303">
        <v>0</v>
      </c>
      <c r="BP2078" s="303">
        <v>0</v>
      </c>
      <c r="BQ2078" s="303">
        <v>0</v>
      </c>
      <c r="BR2078" s="74"/>
      <c r="BS2078" s="144">
        <v>1.8025938E-5</v>
      </c>
      <c r="BT2078" s="144">
        <v>3.320347E-6</v>
      </c>
      <c r="BU2078" s="144">
        <v>1.0774954E-5</v>
      </c>
      <c r="BV2078" s="144">
        <v>7.5450376E-13</v>
      </c>
      <c r="BW2078" s="144">
        <v>2.5357952999999998E-6</v>
      </c>
      <c r="BX2078" s="144">
        <v>2.6724791999999999E-7</v>
      </c>
      <c r="BY2078" s="136">
        <v>0</v>
      </c>
      <c r="BZ2078" s="144">
        <v>4.0562483E-7</v>
      </c>
      <c r="CA2078" s="136">
        <v>0</v>
      </c>
      <c r="CB2078" s="144">
        <v>4.4018848000000001E-11</v>
      </c>
      <c r="CC2078" s="136">
        <v>0</v>
      </c>
      <c r="CD2078" s="136">
        <v>0</v>
      </c>
      <c r="CE2078" s="136">
        <v>0</v>
      </c>
      <c r="CF2078" s="144">
        <v>7.2192365999999998E-7</v>
      </c>
      <c r="CG2078" s="136">
        <v>0</v>
      </c>
      <c r="CH2078" s="136">
        <v>0</v>
      </c>
      <c r="CI2078" s="136">
        <v>0</v>
      </c>
      <c r="CL2078" s="89" t="s">
        <v>6999</v>
      </c>
    </row>
    <row r="2079" spans="1:90" ht="14.5" customHeight="1">
      <c r="A2079" s="74" t="s">
        <v>7133</v>
      </c>
      <c r="B2079" s="129" t="s">
        <v>6992</v>
      </c>
      <c r="C2079" s="130" t="str">
        <f t="shared" si="1041"/>
        <v>M.020.06.123</v>
      </c>
      <c r="D2079" s="131" t="s">
        <v>7066</v>
      </c>
      <c r="E2079" s="129" t="s">
        <v>957</v>
      </c>
      <c r="F2079" s="132" t="s">
        <v>7135</v>
      </c>
      <c r="G2079" s="132">
        <f t="shared" si="1042"/>
        <v>7.8687981839275806E-2</v>
      </c>
      <c r="H2079" s="348">
        <f t="shared" si="1043"/>
        <v>7.8687981839275806E-2</v>
      </c>
      <c r="I2079" s="74"/>
      <c r="J2079" s="132">
        <f t="shared" si="1044"/>
        <v>4.4143685019109999E-3</v>
      </c>
      <c r="K2079" s="132">
        <f t="shared" si="1045"/>
        <v>3.1540724337364795E-2</v>
      </c>
      <c r="L2079" s="300">
        <f t="shared" si="1046"/>
        <v>0</v>
      </c>
      <c r="M2079" s="132">
        <v>4.2732889000000003E-2</v>
      </c>
      <c r="N2079" s="132">
        <v>2.5819584E-2</v>
      </c>
      <c r="O2079" s="132">
        <v>5.7211372000000003E-3</v>
      </c>
      <c r="P2079" s="132">
        <v>4.4143361000000001E-3</v>
      </c>
      <c r="Q2079" s="132">
        <v>0</v>
      </c>
      <c r="R2079" s="132">
        <v>0</v>
      </c>
      <c r="S2079" s="304">
        <v>3.2401911000000003E-8</v>
      </c>
      <c r="T2079" s="304">
        <v>3.1373647999999999E-9</v>
      </c>
      <c r="U2079" s="132">
        <v>0</v>
      </c>
      <c r="V2079" s="132">
        <v>0</v>
      </c>
      <c r="W2079" s="132">
        <v>0</v>
      </c>
      <c r="X2079" s="132">
        <v>0</v>
      </c>
      <c r="Y2079" s="132">
        <v>0</v>
      </c>
      <c r="Z2079" s="132">
        <v>0</v>
      </c>
      <c r="AA2079" s="74"/>
      <c r="AB2079" s="301">
        <f t="shared" si="1047"/>
        <v>0.32129991729323309</v>
      </c>
      <c r="AC2079" s="338">
        <f t="shared" si="1048"/>
        <v>0.32129991729323309</v>
      </c>
      <c r="AD2079" s="74"/>
      <c r="AE2079" s="136">
        <v>0</v>
      </c>
      <c r="AF2079" s="136">
        <v>0</v>
      </c>
      <c r="AG2079" s="136">
        <v>0</v>
      </c>
      <c r="AH2079" s="136">
        <v>0</v>
      </c>
      <c r="AI2079" s="136">
        <v>0</v>
      </c>
      <c r="AJ2079" s="136">
        <v>0</v>
      </c>
      <c r="AK2079" s="136">
        <v>0</v>
      </c>
      <c r="AL2079" s="74"/>
      <c r="AM2079" s="133">
        <v>1.4069317E-2</v>
      </c>
      <c r="AN2079" s="340">
        <f t="shared" si="1049"/>
        <v>1.4069317E-2</v>
      </c>
      <c r="AP2079" s="133">
        <v>1.3638314E-2</v>
      </c>
      <c r="AQ2079" s="133">
        <v>4.3100338000000001E-4</v>
      </c>
      <c r="AR2079" s="133">
        <v>0</v>
      </c>
      <c r="AS2079" s="134">
        <f t="shared" si="1050"/>
        <v>8.1764471004000007E-7</v>
      </c>
      <c r="AT2079" s="135">
        <f t="shared" si="1051"/>
        <v>1.5939474194440002E-9</v>
      </c>
      <c r="AU2079" s="135">
        <f t="shared" si="1052"/>
        <v>0</v>
      </c>
      <c r="AV2079" s="302">
        <v>2.9816632000000002E-7</v>
      </c>
      <c r="AW2079" s="302">
        <v>8.9963977000000002E-10</v>
      </c>
      <c r="AX2079" s="302">
        <v>2.4579444E-14</v>
      </c>
      <c r="AY2079" s="303">
        <v>0</v>
      </c>
      <c r="AZ2079" s="303">
        <v>0</v>
      </c>
      <c r="BA2079" s="302">
        <v>6.5638004000000004E-10</v>
      </c>
      <c r="BB2079" s="302">
        <v>5.1882201000000002E-7</v>
      </c>
      <c r="BC2079" s="302">
        <v>9.3047279999999998E-11</v>
      </c>
      <c r="BD2079" s="302">
        <v>6.0123579000000005E-10</v>
      </c>
      <c r="BE2079" s="303">
        <v>0</v>
      </c>
      <c r="BF2079" s="303">
        <v>0</v>
      </c>
      <c r="BG2079" s="303">
        <v>0</v>
      </c>
      <c r="BH2079" s="303">
        <v>0</v>
      </c>
      <c r="BI2079" s="303">
        <v>0</v>
      </c>
      <c r="BJ2079" s="303">
        <v>0</v>
      </c>
      <c r="BK2079" s="303">
        <v>0</v>
      </c>
      <c r="BL2079" s="303">
        <v>0</v>
      </c>
      <c r="BM2079" s="303">
        <v>0</v>
      </c>
      <c r="BN2079" s="303">
        <v>0</v>
      </c>
      <c r="BO2079" s="303">
        <v>0</v>
      </c>
      <c r="BP2079" s="303">
        <v>0</v>
      </c>
      <c r="BQ2079" s="303">
        <v>0</v>
      </c>
      <c r="BR2079" s="74"/>
      <c r="BS2079" s="144">
        <v>1.8753656999999999E-5</v>
      </c>
      <c r="BT2079" s="144">
        <v>4.3611994000000002E-6</v>
      </c>
      <c r="BU2079" s="144">
        <v>8.9586942999999995E-6</v>
      </c>
      <c r="BV2079" s="144">
        <v>3.6750081999999998E-13</v>
      </c>
      <c r="BW2079" s="144">
        <v>3.2755979E-6</v>
      </c>
      <c r="BX2079" s="144">
        <v>4.2492821999999998E-7</v>
      </c>
      <c r="BY2079" s="136">
        <v>0</v>
      </c>
      <c r="BZ2079" s="144">
        <v>6.4494958999999996E-7</v>
      </c>
      <c r="CA2079" s="136">
        <v>0</v>
      </c>
      <c r="CB2079" s="144">
        <v>2.1440533E-11</v>
      </c>
      <c r="CC2079" s="136">
        <v>0</v>
      </c>
      <c r="CD2079" s="136">
        <v>0</v>
      </c>
      <c r="CE2079" s="136">
        <v>0</v>
      </c>
      <c r="CF2079" s="144">
        <v>1.0882661000000001E-6</v>
      </c>
      <c r="CG2079" s="136">
        <v>0</v>
      </c>
      <c r="CH2079" s="136">
        <v>0</v>
      </c>
      <c r="CI2079" s="136">
        <v>0</v>
      </c>
      <c r="CL2079" s="89" t="s">
        <v>6999</v>
      </c>
    </row>
    <row r="2080" spans="1:90" ht="14.5" customHeight="1">
      <c r="A2080" s="74" t="s">
        <v>7136</v>
      </c>
      <c r="B2080" s="129" t="s">
        <v>6992</v>
      </c>
      <c r="C2080" s="130" t="str">
        <f t="shared" si="1041"/>
        <v>M.020.06.124</v>
      </c>
      <c r="D2080" s="131" t="s">
        <v>7066</v>
      </c>
      <c r="E2080" s="129" t="s">
        <v>957</v>
      </c>
      <c r="F2080" s="132" t="s">
        <v>7138</v>
      </c>
      <c r="G2080" s="132">
        <f t="shared" si="1042"/>
        <v>0.67878784042702001</v>
      </c>
      <c r="H2080" s="348">
        <f t="shared" si="1043"/>
        <v>0.67878784042702001</v>
      </c>
      <c r="I2080" s="74"/>
      <c r="J2080" s="132">
        <f t="shared" si="1044"/>
        <v>1.0281261080759999E-2</v>
      </c>
      <c r="K2080" s="132">
        <f t="shared" si="1045"/>
        <v>6.7093159346260006E-2</v>
      </c>
      <c r="L2080" s="300">
        <f t="shared" si="1046"/>
        <v>0</v>
      </c>
      <c r="M2080" s="132">
        <v>0.60141341999999998</v>
      </c>
      <c r="N2080" s="132">
        <v>5.0489208000000001E-2</v>
      </c>
      <c r="O2080" s="132">
        <v>1.6603922E-2</v>
      </c>
      <c r="P2080" s="132">
        <v>1.0280958E-2</v>
      </c>
      <c r="Q2080" s="132">
        <v>0</v>
      </c>
      <c r="R2080" s="132">
        <v>0</v>
      </c>
      <c r="S2080" s="304">
        <v>3.0308075999999999E-7</v>
      </c>
      <c r="T2080" s="304">
        <v>2.934626E-8</v>
      </c>
      <c r="U2080" s="132">
        <v>0</v>
      </c>
      <c r="V2080" s="132">
        <v>0</v>
      </c>
      <c r="W2080" s="132">
        <v>0</v>
      </c>
      <c r="X2080" s="132">
        <v>0</v>
      </c>
      <c r="Y2080" s="132">
        <v>0</v>
      </c>
      <c r="Z2080" s="132">
        <v>0</v>
      </c>
      <c r="AA2080" s="74"/>
      <c r="AB2080" s="301">
        <f t="shared" si="1047"/>
        <v>4.5219054135338341</v>
      </c>
      <c r="AC2080" s="338">
        <f t="shared" si="1048"/>
        <v>4.5219054135338341</v>
      </c>
      <c r="AD2080" s="74"/>
      <c r="AE2080" s="136">
        <v>0</v>
      </c>
      <c r="AF2080" s="136">
        <v>0</v>
      </c>
      <c r="AG2080" s="136">
        <v>0</v>
      </c>
      <c r="AH2080" s="136">
        <v>0</v>
      </c>
      <c r="AI2080" s="136">
        <v>0</v>
      </c>
      <c r="AJ2080" s="136">
        <v>0</v>
      </c>
      <c r="AK2080" s="136">
        <v>0</v>
      </c>
      <c r="AL2080" s="74"/>
      <c r="AM2080" s="133">
        <v>9.1059493000000005E-2</v>
      </c>
      <c r="AN2080" s="340">
        <f t="shared" si="1049"/>
        <v>9.1059493000000005E-2</v>
      </c>
      <c r="AP2080" s="133">
        <v>8.7253710999999998E-2</v>
      </c>
      <c r="AQ2080" s="133">
        <v>3.8057821999999998E-3</v>
      </c>
      <c r="AR2080" s="133">
        <v>0</v>
      </c>
      <c r="AS2080" s="134">
        <f t="shared" si="1050"/>
        <v>5.2310378045000001E-6</v>
      </c>
      <c r="AT2080" s="135">
        <f t="shared" si="1051"/>
        <v>1.4074638185759999E-8</v>
      </c>
      <c r="AU2080" s="135">
        <f t="shared" si="1052"/>
        <v>0</v>
      </c>
      <c r="AV2080" s="302">
        <v>4.1963281999999998E-6</v>
      </c>
      <c r="AW2080" s="302">
        <v>1.2661334999999999E-8</v>
      </c>
      <c r="AX2080" s="302">
        <v>3.4592575999999998E-13</v>
      </c>
      <c r="AY2080" s="303">
        <v>0</v>
      </c>
      <c r="AZ2080" s="303">
        <v>0</v>
      </c>
      <c r="BA2080" s="302">
        <v>1.5287045000000001E-9</v>
      </c>
      <c r="BB2080" s="302">
        <v>1.0331809000000001E-6</v>
      </c>
      <c r="BC2080" s="302">
        <v>2.1670645999999999E-10</v>
      </c>
      <c r="BD2080" s="302">
        <v>1.1962507999999999E-9</v>
      </c>
      <c r="BE2080" s="303">
        <v>0</v>
      </c>
      <c r="BF2080" s="303">
        <v>0</v>
      </c>
      <c r="BG2080" s="303">
        <v>0</v>
      </c>
      <c r="BH2080" s="303">
        <v>0</v>
      </c>
      <c r="BI2080" s="303">
        <v>0</v>
      </c>
      <c r="BJ2080" s="303">
        <v>0</v>
      </c>
      <c r="BK2080" s="303">
        <v>0</v>
      </c>
      <c r="BL2080" s="303">
        <v>0</v>
      </c>
      <c r="BM2080" s="303">
        <v>0</v>
      </c>
      <c r="BN2080" s="303">
        <v>0</v>
      </c>
      <c r="BO2080" s="303">
        <v>0</v>
      </c>
      <c r="BP2080" s="303">
        <v>0</v>
      </c>
      <c r="BQ2080" s="303">
        <v>0</v>
      </c>
      <c r="BR2080" s="74"/>
      <c r="BS2080" s="136">
        <v>1.4623870999999999E-4</v>
      </c>
      <c r="BT2080" s="144">
        <v>8.7506061000000002E-6</v>
      </c>
      <c r="BU2080" s="136">
        <v>1.2608272000000001E-4</v>
      </c>
      <c r="BV2080" s="144">
        <v>3.4375265000000002E-12</v>
      </c>
      <c r="BW2080" s="144">
        <v>6.4701824E-6</v>
      </c>
      <c r="BX2080" s="144">
        <v>9.8965482000000004E-7</v>
      </c>
      <c r="BY2080" s="136">
        <v>0</v>
      </c>
      <c r="BZ2080" s="144">
        <v>1.5020829999999999E-6</v>
      </c>
      <c r="CA2080" s="136">
        <v>0</v>
      </c>
      <c r="CB2080" s="144">
        <v>2.0055031000000001E-10</v>
      </c>
      <c r="CC2080" s="136">
        <v>0</v>
      </c>
      <c r="CD2080" s="136">
        <v>0</v>
      </c>
      <c r="CE2080" s="136">
        <v>0</v>
      </c>
      <c r="CF2080" s="144">
        <v>2.4432574E-6</v>
      </c>
      <c r="CG2080" s="136">
        <v>0</v>
      </c>
      <c r="CH2080" s="136">
        <v>0</v>
      </c>
      <c r="CI2080" s="136">
        <v>0</v>
      </c>
      <c r="CL2080" s="89" t="s">
        <v>6999</v>
      </c>
    </row>
    <row r="2081" spans="1:90" ht="14.5" customHeight="1">
      <c r="B2081" s="129" t="s">
        <v>6992</v>
      </c>
      <c r="C2081" s="127" t="s">
        <v>7139</v>
      </c>
      <c r="D2081" s="127" t="s">
        <v>7140</v>
      </c>
      <c r="G2081" s="74"/>
      <c r="H2081" s="74"/>
      <c r="I2081" s="74"/>
      <c r="J2081" s="74"/>
      <c r="K2081" s="74"/>
      <c r="L2081" s="74"/>
      <c r="M2081" s="74"/>
      <c r="N2081" s="74"/>
      <c r="O2081" s="74"/>
      <c r="P2081" s="74"/>
      <c r="Q2081" s="74"/>
      <c r="R2081" s="74"/>
      <c r="S2081" s="74"/>
      <c r="T2081" s="74"/>
      <c r="U2081" s="74"/>
      <c r="V2081" s="74"/>
      <c r="W2081" s="74"/>
      <c r="X2081" s="74"/>
      <c r="Y2081" s="74"/>
      <c r="Z2081" s="74"/>
      <c r="AA2081" s="74"/>
      <c r="AB2081" s="74"/>
      <c r="AC2081" s="74"/>
      <c r="AD2081" s="74"/>
      <c r="AE2081" s="74"/>
      <c r="AF2081" s="74"/>
      <c r="AG2081" s="74"/>
      <c r="AH2081" s="74"/>
      <c r="AI2081" s="74"/>
      <c r="AJ2081" s="74"/>
      <c r="AK2081" s="74"/>
      <c r="AL2081" s="74"/>
      <c r="AM2081" s="74"/>
      <c r="AN2081" s="74"/>
      <c r="AP2081" s="74"/>
      <c r="AQ2081" s="74"/>
      <c r="AR2081" s="74"/>
      <c r="AS2081" s="74"/>
      <c r="AT2081" s="74"/>
      <c r="AU2081" s="74"/>
      <c r="AV2081" s="74"/>
      <c r="AW2081" s="74"/>
      <c r="AX2081" s="74"/>
      <c r="AY2081" s="74"/>
      <c r="AZ2081" s="74"/>
      <c r="BA2081" s="74"/>
      <c r="BB2081" s="74"/>
      <c r="BC2081" s="74"/>
      <c r="BD2081" s="74"/>
      <c r="BE2081" s="74"/>
      <c r="BF2081" s="74"/>
      <c r="BG2081" s="74"/>
      <c r="BH2081" s="74"/>
      <c r="BI2081" s="74"/>
      <c r="BJ2081" s="74"/>
      <c r="BK2081" s="74"/>
      <c r="BL2081" s="74"/>
      <c r="BM2081" s="74"/>
      <c r="BN2081" s="74"/>
      <c r="BO2081" s="74"/>
      <c r="BP2081" s="74"/>
      <c r="BQ2081" s="74"/>
      <c r="BR2081" s="74"/>
      <c r="BS2081" s="74"/>
      <c r="BT2081" s="74"/>
      <c r="BU2081" s="74"/>
      <c r="BV2081" s="74"/>
      <c r="BW2081" s="74"/>
      <c r="BX2081" s="74"/>
      <c r="BY2081" s="74"/>
      <c r="BZ2081" s="74"/>
      <c r="CA2081" s="74"/>
      <c r="CB2081" s="74"/>
      <c r="CC2081" s="74"/>
      <c r="CD2081" s="74"/>
      <c r="CE2081" s="74"/>
      <c r="CF2081" s="74"/>
      <c r="CG2081" s="74"/>
      <c r="CH2081" s="74"/>
      <c r="CI2081" s="74"/>
      <c r="CJ2081" s="124"/>
      <c r="CK2081" s="152"/>
      <c r="CL2081" s="89"/>
    </row>
    <row r="2082" spans="1:90" ht="14.5" customHeight="1">
      <c r="A2082" s="74" t="s">
        <v>7141</v>
      </c>
      <c r="B2082" s="129" t="s">
        <v>6992</v>
      </c>
      <c r="C2082" s="130" t="str">
        <f t="shared" ref="C2082:C2091" si="1053">MID(A2082,1,12)</f>
        <v>M.020.07.101</v>
      </c>
      <c r="D2082" s="131" t="s">
        <v>7140</v>
      </c>
      <c r="E2082" s="129" t="s">
        <v>957</v>
      </c>
      <c r="F2082" s="132" t="s">
        <v>7143</v>
      </c>
      <c r="G2082" s="132">
        <f t="shared" ref="G2082:G2091" si="1054">J2082+K2082+L2082+M2082</f>
        <v>0.84985608253764888</v>
      </c>
      <c r="H2082" s="348">
        <f t="shared" ref="H2082:H2091" si="1055">G2082</f>
        <v>0.84985608253764888</v>
      </c>
      <c r="I2082" s="74"/>
      <c r="J2082" s="132">
        <f t="shared" ref="J2082:J2091" si="1056">P2082+Q2082+R2082+S2082</f>
        <v>4.5325722324809997E-2</v>
      </c>
      <c r="K2082" s="132">
        <f t="shared" ref="K2082:K2091" si="1057">N2082+O2082+T2082</f>
        <v>0.35782082021283895</v>
      </c>
      <c r="L2082" s="300">
        <f t="shared" ref="L2082:L2091" si="1058">U2082+IF(V2082="x",0,V2082)+IF(W2082="x",0,W2082)+IF(X2082="x",0,X2082)+Y2082+Z2082</f>
        <v>0</v>
      </c>
      <c r="M2082" s="132">
        <v>0.44670954000000002</v>
      </c>
      <c r="N2082" s="132">
        <v>0.29833366</v>
      </c>
      <c r="O2082" s="132">
        <v>5.9487123000000003E-2</v>
      </c>
      <c r="P2082" s="132">
        <v>4.5325338E-2</v>
      </c>
      <c r="Q2082" s="132">
        <v>0</v>
      </c>
      <c r="R2082" s="132">
        <v>0</v>
      </c>
      <c r="S2082" s="304">
        <v>3.8432481000000002E-7</v>
      </c>
      <c r="T2082" s="304">
        <v>3.7212839000000002E-8</v>
      </c>
      <c r="U2082" s="132">
        <v>0</v>
      </c>
      <c r="V2082" s="132">
        <v>0</v>
      </c>
      <c r="W2082" s="132">
        <v>0</v>
      </c>
      <c r="X2082" s="132">
        <v>0</v>
      </c>
      <c r="Y2082" s="132">
        <v>0</v>
      </c>
      <c r="Z2082" s="132">
        <v>0</v>
      </c>
      <c r="AA2082" s="74"/>
      <c r="AB2082" s="301">
        <f t="shared" ref="AB2082:AB2091" si="1059">M2082/0.133</f>
        <v>3.3587183458646614</v>
      </c>
      <c r="AC2082" s="338">
        <f t="shared" ref="AC2082:AC2091" si="1060">AB2082</f>
        <v>3.3587183458646614</v>
      </c>
      <c r="AD2082" s="74"/>
      <c r="AE2082" s="136">
        <v>0</v>
      </c>
      <c r="AF2082" s="136">
        <v>0</v>
      </c>
      <c r="AG2082" s="136">
        <v>0</v>
      </c>
      <c r="AH2082" s="136">
        <v>0</v>
      </c>
      <c r="AI2082" s="136">
        <v>0</v>
      </c>
      <c r="AJ2082" s="136">
        <v>0</v>
      </c>
      <c r="AK2082" s="136">
        <v>0</v>
      </c>
      <c r="AL2082" s="74"/>
      <c r="AM2082" s="133">
        <v>0.15568401000000001</v>
      </c>
      <c r="AN2082" s="340">
        <f t="shared" ref="AN2082:AN2091" si="1061">AM2082</f>
        <v>0.15568401000000001</v>
      </c>
      <c r="AP2082" s="133">
        <v>0.15102331999999999</v>
      </c>
      <c r="AQ2082" s="133">
        <v>4.6606807999999998E-3</v>
      </c>
      <c r="AR2082" s="133">
        <v>0</v>
      </c>
      <c r="AS2082" s="134">
        <f t="shared" ref="AS2082:AS2091" si="1062">AV2082+AY2082+AZ2082+BA2082+BB2082+BJ2082+BK2082+BO2082</f>
        <v>9.0541561518999991E-6</v>
      </c>
      <c r="AT2082" s="135">
        <f t="shared" ref="AT2082:AT2091" si="1063">AW2082+AX2082+BC2082+BD2082+BE2082+BF2082+BG2082+BH2082+BI2082+BL2082+BP2082+BQ2082</f>
        <v>1.7236245371949999E-8</v>
      </c>
      <c r="AU2082" s="135">
        <f t="shared" ref="AU2082:AU2091" si="1064">BM2082+BN2082</f>
        <v>0</v>
      </c>
      <c r="AV2082" s="302">
        <v>3.1168906E-6</v>
      </c>
      <c r="AW2082" s="302">
        <v>9.4044112999999998E-9</v>
      </c>
      <c r="AX2082" s="302">
        <v>2.5694194999999998E-13</v>
      </c>
      <c r="AY2082" s="303">
        <v>0</v>
      </c>
      <c r="AZ2082" s="303">
        <v>0</v>
      </c>
      <c r="BA2082" s="302">
        <v>6.7395518999999997E-9</v>
      </c>
      <c r="BB2082" s="302">
        <v>5.9305259999999997E-6</v>
      </c>
      <c r="BC2082" s="302">
        <v>9.5538702999999995E-10</v>
      </c>
      <c r="BD2082" s="302">
        <v>6.8761901E-9</v>
      </c>
      <c r="BE2082" s="303">
        <v>0</v>
      </c>
      <c r="BF2082" s="303">
        <v>0</v>
      </c>
      <c r="BG2082" s="303">
        <v>0</v>
      </c>
      <c r="BH2082" s="303">
        <v>0</v>
      </c>
      <c r="BI2082" s="303">
        <v>0</v>
      </c>
      <c r="BJ2082" s="303">
        <v>0</v>
      </c>
      <c r="BK2082" s="303">
        <v>0</v>
      </c>
      <c r="BL2082" s="303">
        <v>0</v>
      </c>
      <c r="BM2082" s="303">
        <v>0</v>
      </c>
      <c r="BN2082" s="303">
        <v>0</v>
      </c>
      <c r="BO2082" s="303">
        <v>0</v>
      </c>
      <c r="BP2082" s="303">
        <v>0</v>
      </c>
      <c r="BQ2082" s="303">
        <v>0</v>
      </c>
      <c r="BR2082" s="74"/>
      <c r="BS2082" s="136">
        <v>2.0337403E-4</v>
      </c>
      <c r="BT2082" s="144">
        <v>4.9625376999999998E-5</v>
      </c>
      <c r="BU2082" s="144">
        <v>9.3649979000000002E-5</v>
      </c>
      <c r="BV2082" s="144">
        <v>4.3589922999999999E-12</v>
      </c>
      <c r="BW2082" s="144">
        <v>3.7624564E-5</v>
      </c>
      <c r="BX2082" s="144">
        <v>4.3630605000000001E-6</v>
      </c>
      <c r="BY2082" s="136">
        <v>0</v>
      </c>
      <c r="BZ2082" s="144">
        <v>6.6221869000000002E-6</v>
      </c>
      <c r="CA2082" s="136">
        <v>0</v>
      </c>
      <c r="CB2082" s="144">
        <v>2.5430996E-10</v>
      </c>
      <c r="CC2082" s="136">
        <v>0</v>
      </c>
      <c r="CD2082" s="136">
        <v>0</v>
      </c>
      <c r="CE2082" s="136">
        <v>0</v>
      </c>
      <c r="CF2082" s="144">
        <v>1.1488598999999999E-5</v>
      </c>
      <c r="CG2082" s="136">
        <v>0</v>
      </c>
      <c r="CH2082" s="136">
        <v>0</v>
      </c>
      <c r="CI2082" s="136">
        <v>0</v>
      </c>
      <c r="CL2082" s="89" t="s">
        <v>6999</v>
      </c>
    </row>
    <row r="2083" spans="1:90" ht="14.5" customHeight="1">
      <c r="A2083" s="74" t="s">
        <v>7144</v>
      </c>
      <c r="B2083" s="129" t="s">
        <v>6992</v>
      </c>
      <c r="C2083" s="130" t="str">
        <f t="shared" si="1053"/>
        <v>M.020.07.102</v>
      </c>
      <c r="D2083" s="131" t="s">
        <v>7140</v>
      </c>
      <c r="E2083" s="129" t="s">
        <v>957</v>
      </c>
      <c r="F2083" s="132" t="s">
        <v>7146</v>
      </c>
      <c r="G2083" s="132">
        <f t="shared" si="1054"/>
        <v>0.75366953743043696</v>
      </c>
      <c r="H2083" s="348">
        <f t="shared" si="1055"/>
        <v>0.75366953743043696</v>
      </c>
      <c r="I2083" s="74"/>
      <c r="J2083" s="132">
        <f t="shared" si="1056"/>
        <v>2.8110664146179999E-2</v>
      </c>
      <c r="K2083" s="132">
        <f t="shared" si="1057"/>
        <v>0.32352247328425698</v>
      </c>
      <c r="L2083" s="300">
        <f t="shared" si="1058"/>
        <v>0</v>
      </c>
      <c r="M2083" s="132">
        <v>0.40203640000000002</v>
      </c>
      <c r="N2083" s="132">
        <v>0.28674726</v>
      </c>
      <c r="O2083" s="132">
        <v>3.6775190999999999E-2</v>
      </c>
      <c r="P2083" s="132">
        <v>2.8110434E-2</v>
      </c>
      <c r="Q2083" s="132">
        <v>0</v>
      </c>
      <c r="R2083" s="132">
        <v>0</v>
      </c>
      <c r="S2083" s="304">
        <v>2.3014617999999999E-7</v>
      </c>
      <c r="T2083" s="304">
        <v>2.2284256999999999E-8</v>
      </c>
      <c r="U2083" s="132">
        <v>0</v>
      </c>
      <c r="V2083" s="132">
        <v>0</v>
      </c>
      <c r="W2083" s="132">
        <v>0</v>
      </c>
      <c r="X2083" s="132">
        <v>0</v>
      </c>
      <c r="Y2083" s="132">
        <v>0</v>
      </c>
      <c r="Z2083" s="132">
        <v>0</v>
      </c>
      <c r="AA2083" s="74"/>
      <c r="AB2083" s="301">
        <f t="shared" si="1059"/>
        <v>3.02283007518797</v>
      </c>
      <c r="AC2083" s="338">
        <f t="shared" si="1060"/>
        <v>3.02283007518797</v>
      </c>
      <c r="AD2083" s="74"/>
      <c r="AE2083" s="136">
        <v>0</v>
      </c>
      <c r="AF2083" s="136">
        <v>0</v>
      </c>
      <c r="AG2083" s="136">
        <v>0</v>
      </c>
      <c r="AH2083" s="136">
        <v>0</v>
      </c>
      <c r="AI2083" s="136">
        <v>0</v>
      </c>
      <c r="AJ2083" s="136">
        <v>0</v>
      </c>
      <c r="AK2083" s="136">
        <v>0</v>
      </c>
      <c r="AL2083" s="74"/>
      <c r="AM2083" s="133">
        <v>0.14320873000000001</v>
      </c>
      <c r="AN2083" s="340">
        <f t="shared" si="1061"/>
        <v>0.14320873000000001</v>
      </c>
      <c r="AP2083" s="133">
        <v>0.1390248</v>
      </c>
      <c r="AQ2083" s="133">
        <v>4.1839373000000001E-3</v>
      </c>
      <c r="AR2083" s="133">
        <v>0</v>
      </c>
      <c r="AS2083" s="134">
        <f t="shared" si="1062"/>
        <v>8.3348198194000005E-6</v>
      </c>
      <c r="AT2083" s="135">
        <f t="shared" si="1063"/>
        <v>1.54731408965E-8</v>
      </c>
      <c r="AU2083" s="135">
        <f t="shared" si="1064"/>
        <v>0</v>
      </c>
      <c r="AV2083" s="302">
        <v>2.8051863000000001E-6</v>
      </c>
      <c r="AW2083" s="302">
        <v>8.4639240999999995E-9</v>
      </c>
      <c r="AX2083" s="302">
        <v>2.312465E-13</v>
      </c>
      <c r="AY2083" s="303">
        <v>0</v>
      </c>
      <c r="AZ2083" s="303">
        <v>0</v>
      </c>
      <c r="BA2083" s="302">
        <v>4.1798194000000004E-9</v>
      </c>
      <c r="BB2083" s="302">
        <v>5.5254537000000001E-6</v>
      </c>
      <c r="BC2083" s="302">
        <v>5.9252385000000002E-10</v>
      </c>
      <c r="BD2083" s="302">
        <v>6.4164617000000001E-9</v>
      </c>
      <c r="BE2083" s="303">
        <v>0</v>
      </c>
      <c r="BF2083" s="303">
        <v>0</v>
      </c>
      <c r="BG2083" s="303">
        <v>0</v>
      </c>
      <c r="BH2083" s="303">
        <v>0</v>
      </c>
      <c r="BI2083" s="303">
        <v>0</v>
      </c>
      <c r="BJ2083" s="303">
        <v>0</v>
      </c>
      <c r="BK2083" s="303">
        <v>0</v>
      </c>
      <c r="BL2083" s="303">
        <v>0</v>
      </c>
      <c r="BM2083" s="303">
        <v>0</v>
      </c>
      <c r="BN2083" s="303">
        <v>0</v>
      </c>
      <c r="BO2083" s="303">
        <v>0</v>
      </c>
      <c r="BP2083" s="303">
        <v>0</v>
      </c>
      <c r="BQ2083" s="303">
        <v>0</v>
      </c>
      <c r="BR2083" s="74"/>
      <c r="BS2083" s="136">
        <v>1.8035423999999999E-4</v>
      </c>
      <c r="BT2083" s="144">
        <v>4.5613137E-5</v>
      </c>
      <c r="BU2083" s="144">
        <v>8.4284521999999996E-5</v>
      </c>
      <c r="BV2083" s="144">
        <v>2.6103061999999998E-12</v>
      </c>
      <c r="BW2083" s="144">
        <v>3.5555271999999998E-5</v>
      </c>
      <c r="BX2083" s="144">
        <v>2.7059373E-6</v>
      </c>
      <c r="BY2083" s="136">
        <v>0</v>
      </c>
      <c r="BZ2083" s="144">
        <v>4.1070304999999999E-6</v>
      </c>
      <c r="CA2083" s="136">
        <v>0</v>
      </c>
      <c r="CB2083" s="144">
        <v>1.5228906999999999E-10</v>
      </c>
      <c r="CC2083" s="136">
        <v>0</v>
      </c>
      <c r="CD2083" s="136">
        <v>0</v>
      </c>
      <c r="CE2083" s="136">
        <v>0</v>
      </c>
      <c r="CF2083" s="144">
        <v>8.0881847000000007E-6</v>
      </c>
      <c r="CG2083" s="136">
        <v>0</v>
      </c>
      <c r="CH2083" s="136">
        <v>0</v>
      </c>
      <c r="CI2083" s="136">
        <v>0</v>
      </c>
      <c r="CL2083" s="89" t="s">
        <v>6999</v>
      </c>
    </row>
    <row r="2084" spans="1:90" ht="14.5" customHeight="1">
      <c r="A2084" s="74" t="s">
        <v>7147</v>
      </c>
      <c r="B2084" s="129" t="s">
        <v>6992</v>
      </c>
      <c r="C2084" s="130" t="str">
        <f t="shared" si="1053"/>
        <v>M.020.07.103</v>
      </c>
      <c r="D2084" s="131" t="s">
        <v>7140</v>
      </c>
      <c r="E2084" s="129" t="s">
        <v>957</v>
      </c>
      <c r="F2084" s="132" t="s">
        <v>7149</v>
      </c>
      <c r="G2084" s="132">
        <f t="shared" si="1054"/>
        <v>0.39515374709669204</v>
      </c>
      <c r="H2084" s="348">
        <f t="shared" si="1055"/>
        <v>0.39515374709669204</v>
      </c>
      <c r="I2084" s="74"/>
      <c r="J2084" s="132">
        <f t="shared" si="1056"/>
        <v>1.5057410166079999E-2</v>
      </c>
      <c r="K2084" s="132">
        <f t="shared" si="1057"/>
        <v>0.12332785693061199</v>
      </c>
      <c r="L2084" s="300">
        <f t="shared" si="1058"/>
        <v>0</v>
      </c>
      <c r="M2084" s="132">
        <v>0.25676848000000002</v>
      </c>
      <c r="N2084" s="132">
        <v>0.10229109</v>
      </c>
      <c r="O2084" s="132">
        <v>2.1036745999999999E-2</v>
      </c>
      <c r="P2084" s="132">
        <v>1.5057193999999999E-2</v>
      </c>
      <c r="Q2084" s="132">
        <v>0</v>
      </c>
      <c r="R2084" s="132">
        <v>0</v>
      </c>
      <c r="S2084" s="304">
        <v>2.1616608E-7</v>
      </c>
      <c r="T2084" s="304">
        <v>2.0930611999999999E-8</v>
      </c>
      <c r="U2084" s="132">
        <v>0</v>
      </c>
      <c r="V2084" s="132">
        <v>0</v>
      </c>
      <c r="W2084" s="132">
        <v>0</v>
      </c>
      <c r="X2084" s="132">
        <v>0</v>
      </c>
      <c r="Y2084" s="132">
        <v>0</v>
      </c>
      <c r="Z2084" s="132">
        <v>0</v>
      </c>
      <c r="AA2084" s="74"/>
      <c r="AB2084" s="301">
        <f t="shared" si="1059"/>
        <v>1.9305900751879699</v>
      </c>
      <c r="AC2084" s="338">
        <f t="shared" si="1060"/>
        <v>1.9305900751879699</v>
      </c>
      <c r="AD2084" s="74"/>
      <c r="AE2084" s="136">
        <v>0</v>
      </c>
      <c r="AF2084" s="136">
        <v>0</v>
      </c>
      <c r="AG2084" s="136">
        <v>0</v>
      </c>
      <c r="AH2084" s="136">
        <v>0</v>
      </c>
      <c r="AI2084" s="136">
        <v>0</v>
      </c>
      <c r="AJ2084" s="136">
        <v>0</v>
      </c>
      <c r="AK2084" s="136">
        <v>0</v>
      </c>
      <c r="AL2084" s="74"/>
      <c r="AM2084" s="133">
        <v>6.5930801999999997E-2</v>
      </c>
      <c r="AN2084" s="340">
        <f t="shared" si="1061"/>
        <v>6.5930801999999997E-2</v>
      </c>
      <c r="AP2084" s="133">
        <v>6.3747369999999998E-2</v>
      </c>
      <c r="AQ2084" s="133">
        <v>2.1834323E-3</v>
      </c>
      <c r="AR2084" s="133">
        <v>0</v>
      </c>
      <c r="AS2084" s="134">
        <f t="shared" si="1062"/>
        <v>3.8217847965E-6</v>
      </c>
      <c r="AT2084" s="135">
        <f t="shared" si="1063"/>
        <v>8.0748234201399995E-9</v>
      </c>
      <c r="AU2084" s="135">
        <f t="shared" si="1064"/>
        <v>0</v>
      </c>
      <c r="AV2084" s="302">
        <v>1.7915876E-6</v>
      </c>
      <c r="AW2084" s="302">
        <v>5.4056521999999997E-9</v>
      </c>
      <c r="AX2084" s="302">
        <v>1.4769014E-13</v>
      </c>
      <c r="AY2084" s="303">
        <v>0</v>
      </c>
      <c r="AZ2084" s="303">
        <v>0</v>
      </c>
      <c r="BA2084" s="302">
        <v>2.2388964999999999E-9</v>
      </c>
      <c r="BB2084" s="302">
        <v>2.0279582999999998E-6</v>
      </c>
      <c r="BC2084" s="302">
        <v>3.1738202999999999E-10</v>
      </c>
      <c r="BD2084" s="302">
        <v>2.3516415E-9</v>
      </c>
      <c r="BE2084" s="303">
        <v>0</v>
      </c>
      <c r="BF2084" s="303">
        <v>0</v>
      </c>
      <c r="BG2084" s="303">
        <v>0</v>
      </c>
      <c r="BH2084" s="303">
        <v>0</v>
      </c>
      <c r="BI2084" s="303">
        <v>0</v>
      </c>
      <c r="BJ2084" s="303">
        <v>0</v>
      </c>
      <c r="BK2084" s="303">
        <v>0</v>
      </c>
      <c r="BL2084" s="303">
        <v>0</v>
      </c>
      <c r="BM2084" s="303">
        <v>0</v>
      </c>
      <c r="BN2084" s="303">
        <v>0</v>
      </c>
      <c r="BO2084" s="303">
        <v>0</v>
      </c>
      <c r="BP2084" s="303">
        <v>0</v>
      </c>
      <c r="BQ2084" s="303">
        <v>0</v>
      </c>
      <c r="BR2084" s="74"/>
      <c r="BS2084" s="144">
        <v>9.1157646999999998E-5</v>
      </c>
      <c r="BT2084" s="144">
        <v>1.6950032999999999E-5</v>
      </c>
      <c r="BU2084" s="144">
        <v>5.3829974E-5</v>
      </c>
      <c r="BV2084" s="144">
        <v>2.4517446E-12</v>
      </c>
      <c r="BW2084" s="144">
        <v>1.2881481999999999E-5</v>
      </c>
      <c r="BX2084" s="144">
        <v>1.4494199E-6</v>
      </c>
      <c r="BY2084" s="136">
        <v>0</v>
      </c>
      <c r="BZ2084" s="144">
        <v>2.1999075E-6</v>
      </c>
      <c r="CA2084" s="136">
        <v>0</v>
      </c>
      <c r="CB2084" s="144">
        <v>1.4303835E-10</v>
      </c>
      <c r="CC2084" s="136">
        <v>0</v>
      </c>
      <c r="CD2084" s="136">
        <v>0</v>
      </c>
      <c r="CE2084" s="136">
        <v>0</v>
      </c>
      <c r="CF2084" s="144">
        <v>3.8466848999999998E-6</v>
      </c>
      <c r="CG2084" s="136">
        <v>0</v>
      </c>
      <c r="CH2084" s="136">
        <v>0</v>
      </c>
      <c r="CI2084" s="136">
        <v>0</v>
      </c>
      <c r="CL2084" s="89" t="s">
        <v>6999</v>
      </c>
    </row>
    <row r="2085" spans="1:90" ht="14.5" customHeight="1">
      <c r="A2085" s="74" t="s">
        <v>7150</v>
      </c>
      <c r="B2085" s="129" t="s">
        <v>6992</v>
      </c>
      <c r="C2085" s="130" t="str">
        <f t="shared" si="1053"/>
        <v>M.020.07.104</v>
      </c>
      <c r="D2085" s="131" t="s">
        <v>7140</v>
      </c>
      <c r="E2085" s="129" t="s">
        <v>957</v>
      </c>
      <c r="F2085" s="132" t="s">
        <v>7152</v>
      </c>
      <c r="G2085" s="132">
        <f t="shared" si="1054"/>
        <v>0.56110915863728095</v>
      </c>
      <c r="H2085" s="348">
        <f t="shared" si="1055"/>
        <v>0.56110915863728095</v>
      </c>
      <c r="I2085" s="74"/>
      <c r="J2085" s="132">
        <f t="shared" si="1056"/>
        <v>2.1888311564750001E-2</v>
      </c>
      <c r="K2085" s="132">
        <f t="shared" si="1057"/>
        <v>0.13800866707253098</v>
      </c>
      <c r="L2085" s="300">
        <f t="shared" si="1058"/>
        <v>0</v>
      </c>
      <c r="M2085" s="132">
        <v>0.40121217999999997</v>
      </c>
      <c r="N2085" s="132">
        <v>0.10703464</v>
      </c>
      <c r="O2085" s="132">
        <v>3.0973994000000001E-2</v>
      </c>
      <c r="P2085" s="132">
        <v>2.188797E-2</v>
      </c>
      <c r="Q2085" s="132">
        <v>0</v>
      </c>
      <c r="R2085" s="132">
        <v>0</v>
      </c>
      <c r="S2085" s="304">
        <v>3.4156475000000002E-7</v>
      </c>
      <c r="T2085" s="304">
        <v>3.3072531E-8</v>
      </c>
      <c r="U2085" s="132">
        <v>0</v>
      </c>
      <c r="V2085" s="132">
        <v>0</v>
      </c>
      <c r="W2085" s="132">
        <v>0</v>
      </c>
      <c r="X2085" s="132">
        <v>0</v>
      </c>
      <c r="Y2085" s="132">
        <v>0</v>
      </c>
      <c r="Z2085" s="132">
        <v>0</v>
      </c>
      <c r="AA2085" s="74"/>
      <c r="AB2085" s="301">
        <f t="shared" si="1059"/>
        <v>3.0166329323308267</v>
      </c>
      <c r="AC2085" s="338">
        <f t="shared" si="1060"/>
        <v>3.0166329323308267</v>
      </c>
      <c r="AD2085" s="74"/>
      <c r="AE2085" s="136">
        <v>0</v>
      </c>
      <c r="AF2085" s="136">
        <v>0</v>
      </c>
      <c r="AG2085" s="136">
        <v>0</v>
      </c>
      <c r="AH2085" s="136">
        <v>0</v>
      </c>
      <c r="AI2085" s="136">
        <v>0</v>
      </c>
      <c r="AJ2085" s="136">
        <v>0</v>
      </c>
      <c r="AK2085" s="136">
        <v>0</v>
      </c>
      <c r="AL2085" s="74"/>
      <c r="AM2085" s="133">
        <v>8.6395277000000006E-2</v>
      </c>
      <c r="AN2085" s="340">
        <f t="shared" si="1061"/>
        <v>8.6395277000000006E-2</v>
      </c>
      <c r="AP2085" s="133">
        <v>8.3300463000000005E-2</v>
      </c>
      <c r="AQ2085" s="133">
        <v>3.0948139E-3</v>
      </c>
      <c r="AR2085" s="133">
        <v>0</v>
      </c>
      <c r="AS2085" s="134">
        <f t="shared" si="1062"/>
        <v>4.9940324837E-6</v>
      </c>
      <c r="AT2085" s="135">
        <f t="shared" si="1063"/>
        <v>1.144531754242E-8</v>
      </c>
      <c r="AU2085" s="135">
        <f t="shared" si="1064"/>
        <v>0</v>
      </c>
      <c r="AV2085" s="302">
        <v>2.7994353E-6</v>
      </c>
      <c r="AW2085" s="302">
        <v>8.4465722000000004E-9</v>
      </c>
      <c r="AX2085" s="302">
        <v>2.3077241999999998E-13</v>
      </c>
      <c r="AY2085" s="303">
        <v>0</v>
      </c>
      <c r="AZ2085" s="303">
        <v>0</v>
      </c>
      <c r="BA2085" s="302">
        <v>3.2545837000000001E-9</v>
      </c>
      <c r="BB2085" s="302">
        <v>2.1913426E-6</v>
      </c>
      <c r="BC2085" s="302">
        <v>4.6136406999999998E-10</v>
      </c>
      <c r="BD2085" s="302">
        <v>2.5371504999999998E-9</v>
      </c>
      <c r="BE2085" s="303">
        <v>0</v>
      </c>
      <c r="BF2085" s="303">
        <v>0</v>
      </c>
      <c r="BG2085" s="303">
        <v>0</v>
      </c>
      <c r="BH2085" s="303">
        <v>0</v>
      </c>
      <c r="BI2085" s="303">
        <v>0</v>
      </c>
      <c r="BJ2085" s="303">
        <v>0</v>
      </c>
      <c r="BK2085" s="303">
        <v>0</v>
      </c>
      <c r="BL2085" s="303">
        <v>0</v>
      </c>
      <c r="BM2085" s="303">
        <v>0</v>
      </c>
      <c r="BN2085" s="303">
        <v>0</v>
      </c>
      <c r="BO2085" s="303">
        <v>0</v>
      </c>
      <c r="BP2085" s="303">
        <v>0</v>
      </c>
      <c r="BQ2085" s="303">
        <v>0</v>
      </c>
      <c r="BR2085" s="74"/>
      <c r="BS2085" s="136">
        <v>1.2689765999999999E-4</v>
      </c>
      <c r="BT2085" s="144">
        <v>1.8563380000000001E-5</v>
      </c>
      <c r="BU2085" s="144">
        <v>8.4111730000000005E-5</v>
      </c>
      <c r="BV2085" s="144">
        <v>3.87401E-12</v>
      </c>
      <c r="BW2085" s="144">
        <v>1.3720121999999999E-5</v>
      </c>
      <c r="BX2085" s="144">
        <v>2.1069570000000002E-6</v>
      </c>
      <c r="BY2085" s="136">
        <v>0</v>
      </c>
      <c r="BZ2085" s="144">
        <v>3.1979072000000002E-6</v>
      </c>
      <c r="CA2085" s="136">
        <v>0</v>
      </c>
      <c r="CB2085" s="144">
        <v>2.2601539E-10</v>
      </c>
      <c r="CC2085" s="136">
        <v>0</v>
      </c>
      <c r="CD2085" s="136">
        <v>0</v>
      </c>
      <c r="CE2085" s="136">
        <v>0</v>
      </c>
      <c r="CF2085" s="144">
        <v>5.1973334000000002E-6</v>
      </c>
      <c r="CG2085" s="136">
        <v>0</v>
      </c>
      <c r="CH2085" s="136">
        <v>0</v>
      </c>
      <c r="CI2085" s="136">
        <v>0</v>
      </c>
      <c r="CL2085" s="89" t="s">
        <v>6999</v>
      </c>
    </row>
    <row r="2086" spans="1:90" ht="14.5" customHeight="1">
      <c r="A2086" s="74" t="s">
        <v>7153</v>
      </c>
      <c r="B2086" s="129" t="s">
        <v>6992</v>
      </c>
      <c r="C2086" s="130" t="str">
        <f t="shared" si="1053"/>
        <v>M.020.07.105</v>
      </c>
      <c r="D2086" s="131" t="s">
        <v>7140</v>
      </c>
      <c r="E2086" s="129" t="s">
        <v>957</v>
      </c>
      <c r="F2086" s="132" t="s">
        <v>7155</v>
      </c>
      <c r="G2086" s="132">
        <f t="shared" si="1054"/>
        <v>0.56596683395691993</v>
      </c>
      <c r="H2086" s="348">
        <f t="shared" si="1055"/>
        <v>0.56596683395691993</v>
      </c>
      <c r="I2086" s="74"/>
      <c r="J2086" s="132">
        <f t="shared" si="1056"/>
        <v>3.301455273896E-2</v>
      </c>
      <c r="K2086" s="132">
        <f t="shared" si="1057"/>
        <v>0.22554309121795998</v>
      </c>
      <c r="L2086" s="300">
        <f t="shared" si="1058"/>
        <v>0</v>
      </c>
      <c r="M2086" s="132">
        <v>0.30740919</v>
      </c>
      <c r="N2086" s="132">
        <v>0.18145285999999999</v>
      </c>
      <c r="O2086" s="132">
        <v>4.4090198999999997E-2</v>
      </c>
      <c r="P2086" s="132">
        <v>3.3014219999999997E-2</v>
      </c>
      <c r="Q2086" s="132">
        <v>0</v>
      </c>
      <c r="R2086" s="132">
        <v>0</v>
      </c>
      <c r="S2086" s="304">
        <v>3.3273895999999999E-7</v>
      </c>
      <c r="T2086" s="304">
        <v>3.2217959999999998E-8</v>
      </c>
      <c r="U2086" s="132">
        <v>0</v>
      </c>
      <c r="V2086" s="132">
        <v>0</v>
      </c>
      <c r="W2086" s="132">
        <v>0</v>
      </c>
      <c r="X2086" s="132">
        <v>0</v>
      </c>
      <c r="Y2086" s="132">
        <v>0</v>
      </c>
      <c r="Z2086" s="132">
        <v>0</v>
      </c>
      <c r="AA2086" s="74"/>
      <c r="AB2086" s="301">
        <f t="shared" si="1059"/>
        <v>2.3113472932330827</v>
      </c>
      <c r="AC2086" s="338">
        <f t="shared" si="1060"/>
        <v>2.3113472932330827</v>
      </c>
      <c r="AD2086" s="74"/>
      <c r="AE2086" s="136">
        <v>0</v>
      </c>
      <c r="AF2086" s="136">
        <v>0</v>
      </c>
      <c r="AG2086" s="136">
        <v>0</v>
      </c>
      <c r="AH2086" s="136">
        <v>0</v>
      </c>
      <c r="AI2086" s="136">
        <v>0</v>
      </c>
      <c r="AJ2086" s="136">
        <v>0</v>
      </c>
      <c r="AK2086" s="136">
        <v>0</v>
      </c>
      <c r="AL2086" s="74"/>
      <c r="AM2086" s="133">
        <v>0.10013991</v>
      </c>
      <c r="AN2086" s="340">
        <f t="shared" si="1061"/>
        <v>0.10013991</v>
      </c>
      <c r="AP2086" s="133">
        <v>9.7052484999999994E-2</v>
      </c>
      <c r="AQ2086" s="133">
        <v>3.0874228000000001E-3</v>
      </c>
      <c r="AR2086" s="133">
        <v>0</v>
      </c>
      <c r="AS2086" s="134">
        <f t="shared" si="1062"/>
        <v>5.8184942771999995E-6</v>
      </c>
      <c r="AT2086" s="135">
        <f t="shared" si="1063"/>
        <v>1.1417983688070001E-8</v>
      </c>
      <c r="AU2086" s="135">
        <f t="shared" si="1064"/>
        <v>0</v>
      </c>
      <c r="AV2086" s="302">
        <v>2.1449302999999998E-6</v>
      </c>
      <c r="AW2086" s="302">
        <v>6.4717724000000002E-9</v>
      </c>
      <c r="AX2086" s="302">
        <v>1.7681807E-13</v>
      </c>
      <c r="AY2086" s="303">
        <v>0</v>
      </c>
      <c r="AZ2086" s="303">
        <v>0</v>
      </c>
      <c r="BA2086" s="302">
        <v>4.9089771999999997E-9</v>
      </c>
      <c r="BB2086" s="302">
        <v>3.6686549999999999E-6</v>
      </c>
      <c r="BC2086" s="302">
        <v>6.9588797000000002E-10</v>
      </c>
      <c r="BD2086" s="302">
        <v>4.2501465000000004E-9</v>
      </c>
      <c r="BE2086" s="303">
        <v>0</v>
      </c>
      <c r="BF2086" s="303">
        <v>0</v>
      </c>
      <c r="BG2086" s="303">
        <v>0</v>
      </c>
      <c r="BH2086" s="303">
        <v>0</v>
      </c>
      <c r="BI2086" s="303">
        <v>0</v>
      </c>
      <c r="BJ2086" s="303">
        <v>0</v>
      </c>
      <c r="BK2086" s="303">
        <v>0</v>
      </c>
      <c r="BL2086" s="303">
        <v>0</v>
      </c>
      <c r="BM2086" s="303">
        <v>0</v>
      </c>
      <c r="BN2086" s="303">
        <v>0</v>
      </c>
      <c r="BO2086" s="303">
        <v>0</v>
      </c>
      <c r="BP2086" s="303">
        <v>0</v>
      </c>
      <c r="BQ2086" s="303">
        <v>0</v>
      </c>
      <c r="BR2086" s="74"/>
      <c r="BS2086" s="136">
        <v>1.3449322E-4</v>
      </c>
      <c r="BT2086" s="144">
        <v>3.0917963999999999E-5</v>
      </c>
      <c r="BU2086" s="144">
        <v>6.4446495E-5</v>
      </c>
      <c r="BV2086" s="144">
        <v>3.7739083000000003E-12</v>
      </c>
      <c r="BW2086" s="144">
        <v>2.3098347000000001E-5</v>
      </c>
      <c r="BX2086" s="144">
        <v>3.1779804999999999E-6</v>
      </c>
      <c r="BY2086" s="136">
        <v>0</v>
      </c>
      <c r="BZ2086" s="144">
        <v>4.8234904000000004E-6</v>
      </c>
      <c r="CA2086" s="136">
        <v>0</v>
      </c>
      <c r="CB2086" s="144">
        <v>2.2017531E-10</v>
      </c>
      <c r="CC2086" s="136">
        <v>0</v>
      </c>
      <c r="CD2086" s="136">
        <v>0</v>
      </c>
      <c r="CE2086" s="136">
        <v>0</v>
      </c>
      <c r="CF2086" s="144">
        <v>8.0287163000000001E-6</v>
      </c>
      <c r="CG2086" s="136">
        <v>0</v>
      </c>
      <c r="CH2086" s="136">
        <v>0</v>
      </c>
      <c r="CI2086" s="136">
        <v>0</v>
      </c>
      <c r="CL2086" s="89" t="s">
        <v>6999</v>
      </c>
    </row>
    <row r="2087" spans="1:90" ht="14.5" customHeight="1">
      <c r="A2087" s="74" t="s">
        <v>7156</v>
      </c>
      <c r="B2087" s="129" t="s">
        <v>6992</v>
      </c>
      <c r="C2087" s="130" t="str">
        <f t="shared" si="1053"/>
        <v>M.020.07.106</v>
      </c>
      <c r="D2087" s="131" t="s">
        <v>7140</v>
      </c>
      <c r="E2087" s="129" t="s">
        <v>957</v>
      </c>
      <c r="F2087" s="132" t="s">
        <v>7158</v>
      </c>
      <c r="G2087" s="132">
        <f t="shared" si="1054"/>
        <v>0.50919851014804696</v>
      </c>
      <c r="H2087" s="348">
        <f t="shared" si="1055"/>
        <v>0.50919851014804696</v>
      </c>
      <c r="I2087" s="74"/>
      <c r="J2087" s="132">
        <f t="shared" si="1056"/>
        <v>2.1796761473299998E-2</v>
      </c>
      <c r="K2087" s="132">
        <f t="shared" si="1057"/>
        <v>0.13554502867474699</v>
      </c>
      <c r="L2087" s="300">
        <f t="shared" si="1058"/>
        <v>0</v>
      </c>
      <c r="M2087" s="132">
        <v>0.35185672000000001</v>
      </c>
      <c r="N2087" s="132">
        <v>0.10518552</v>
      </c>
      <c r="O2087" s="132">
        <v>3.0359479000000002E-2</v>
      </c>
      <c r="P2087" s="132">
        <v>2.1796454999999999E-2</v>
      </c>
      <c r="Q2087" s="132">
        <v>0</v>
      </c>
      <c r="R2087" s="132">
        <v>0</v>
      </c>
      <c r="S2087" s="304">
        <v>3.0647330000000002E-7</v>
      </c>
      <c r="T2087" s="304">
        <v>2.9674747000000001E-8</v>
      </c>
      <c r="U2087" s="132">
        <v>0</v>
      </c>
      <c r="V2087" s="132">
        <v>0</v>
      </c>
      <c r="W2087" s="132">
        <v>0</v>
      </c>
      <c r="X2087" s="132">
        <v>0</v>
      </c>
      <c r="Y2087" s="132">
        <v>0</v>
      </c>
      <c r="Z2087" s="132">
        <v>0</v>
      </c>
      <c r="AA2087" s="74"/>
      <c r="AB2087" s="301">
        <f t="shared" si="1059"/>
        <v>2.6455392481203006</v>
      </c>
      <c r="AC2087" s="338">
        <f t="shared" si="1060"/>
        <v>2.6455392481203006</v>
      </c>
      <c r="AD2087" s="74"/>
      <c r="AE2087" s="136">
        <v>0</v>
      </c>
      <c r="AF2087" s="136">
        <v>0</v>
      </c>
      <c r="AG2087" s="136">
        <v>0</v>
      </c>
      <c r="AH2087" s="136">
        <v>0</v>
      </c>
      <c r="AI2087" s="136">
        <v>0</v>
      </c>
      <c r="AJ2087" s="136">
        <v>0</v>
      </c>
      <c r="AK2087" s="136">
        <v>0</v>
      </c>
      <c r="AL2087" s="74"/>
      <c r="AM2087" s="133">
        <v>7.9781094999999996E-2</v>
      </c>
      <c r="AN2087" s="340">
        <f t="shared" si="1061"/>
        <v>7.9781094999999996E-2</v>
      </c>
      <c r="AP2087" s="133">
        <v>7.6978659000000005E-2</v>
      </c>
      <c r="AQ2087" s="133">
        <v>2.8024363999999999E-3</v>
      </c>
      <c r="AR2087" s="133">
        <v>0</v>
      </c>
      <c r="AS2087" s="134">
        <f t="shared" si="1062"/>
        <v>4.6150274761999997E-6</v>
      </c>
      <c r="AT2087" s="135">
        <f t="shared" si="1063"/>
        <v>1.0364039873749999E-8</v>
      </c>
      <c r="AU2087" s="135">
        <f t="shared" si="1064"/>
        <v>0</v>
      </c>
      <c r="AV2087" s="302">
        <v>2.4550603999999999E-6</v>
      </c>
      <c r="AW2087" s="302">
        <v>7.4075100000000002E-9</v>
      </c>
      <c r="AX2087" s="302">
        <v>2.0238375000000001E-13</v>
      </c>
      <c r="AY2087" s="303">
        <v>0</v>
      </c>
      <c r="AZ2087" s="303">
        <v>0</v>
      </c>
      <c r="BA2087" s="302">
        <v>3.2409762000000001E-9</v>
      </c>
      <c r="BB2087" s="302">
        <v>2.1567260999999998E-6</v>
      </c>
      <c r="BC2087" s="302">
        <v>4.5943509000000001E-10</v>
      </c>
      <c r="BD2087" s="302">
        <v>2.4968924E-9</v>
      </c>
      <c r="BE2087" s="303">
        <v>0</v>
      </c>
      <c r="BF2087" s="303">
        <v>0</v>
      </c>
      <c r="BG2087" s="303">
        <v>0</v>
      </c>
      <c r="BH2087" s="303">
        <v>0</v>
      </c>
      <c r="BI2087" s="303">
        <v>0</v>
      </c>
      <c r="BJ2087" s="303">
        <v>0</v>
      </c>
      <c r="BK2087" s="303">
        <v>0</v>
      </c>
      <c r="BL2087" s="303">
        <v>0</v>
      </c>
      <c r="BM2087" s="303">
        <v>0</v>
      </c>
      <c r="BN2087" s="303">
        <v>0</v>
      </c>
      <c r="BO2087" s="303">
        <v>0</v>
      </c>
      <c r="BP2087" s="303">
        <v>0</v>
      </c>
      <c r="BQ2087" s="303">
        <v>0</v>
      </c>
      <c r="BR2087" s="74"/>
      <c r="BS2087" s="136">
        <v>1.159856E-4</v>
      </c>
      <c r="BT2087" s="144">
        <v>1.8281349000000001E-5</v>
      </c>
      <c r="BU2087" s="144">
        <v>7.3764655000000006E-5</v>
      </c>
      <c r="BV2087" s="144">
        <v>3.4760044999999999E-12</v>
      </c>
      <c r="BW2087" s="144">
        <v>1.3494372000000001E-5</v>
      </c>
      <c r="BX2087" s="144">
        <v>2.0981477000000001E-6</v>
      </c>
      <c r="BY2087" s="136">
        <v>0</v>
      </c>
      <c r="BZ2087" s="144">
        <v>3.1845366E-6</v>
      </c>
      <c r="CA2087" s="136">
        <v>0</v>
      </c>
      <c r="CB2087" s="144">
        <v>2.0279517E-10</v>
      </c>
      <c r="CC2087" s="136">
        <v>0</v>
      </c>
      <c r="CD2087" s="136">
        <v>0</v>
      </c>
      <c r="CE2087" s="136">
        <v>0</v>
      </c>
      <c r="CF2087" s="144">
        <v>5.1623338000000003E-6</v>
      </c>
      <c r="CG2087" s="136">
        <v>0</v>
      </c>
      <c r="CH2087" s="136">
        <v>0</v>
      </c>
      <c r="CI2087" s="136">
        <v>0</v>
      </c>
      <c r="CL2087" s="89" t="s">
        <v>6999</v>
      </c>
    </row>
    <row r="2088" spans="1:90" ht="14.5" customHeight="1">
      <c r="A2088" s="74" t="s">
        <v>7159</v>
      </c>
      <c r="B2088" s="129" t="s">
        <v>6992</v>
      </c>
      <c r="C2088" s="130" t="str">
        <f t="shared" si="1053"/>
        <v>M.020.07.107</v>
      </c>
      <c r="D2088" s="131" t="s">
        <v>7140</v>
      </c>
      <c r="E2088" s="129" t="s">
        <v>957</v>
      </c>
      <c r="F2088" s="132" t="s">
        <v>7161</v>
      </c>
      <c r="G2088" s="132">
        <f t="shared" si="1054"/>
        <v>0.25394587449642403</v>
      </c>
      <c r="H2088" s="348">
        <f t="shared" si="1055"/>
        <v>0.25394587449642403</v>
      </c>
      <c r="I2088" s="74"/>
      <c r="J2088" s="132">
        <f t="shared" si="1056"/>
        <v>1.4037313796839999E-2</v>
      </c>
      <c r="K2088" s="132">
        <f t="shared" si="1057"/>
        <v>8.9199820699584001E-2</v>
      </c>
      <c r="L2088" s="300">
        <f t="shared" si="1058"/>
        <v>0</v>
      </c>
      <c r="M2088" s="132">
        <v>0.15070874000000001</v>
      </c>
      <c r="N2088" s="132">
        <v>6.9857992999999993E-2</v>
      </c>
      <c r="O2088" s="132">
        <v>1.9341810000000001E-2</v>
      </c>
      <c r="P2088" s="132">
        <v>1.4037131E-2</v>
      </c>
      <c r="Q2088" s="132">
        <v>0</v>
      </c>
      <c r="R2088" s="132">
        <v>0</v>
      </c>
      <c r="S2088" s="304">
        <v>1.8279683999999999E-7</v>
      </c>
      <c r="T2088" s="304">
        <v>1.7699583999999999E-8</v>
      </c>
      <c r="U2088" s="132">
        <v>0</v>
      </c>
      <c r="V2088" s="132">
        <v>0</v>
      </c>
      <c r="W2088" s="132">
        <v>0</v>
      </c>
      <c r="X2088" s="132">
        <v>0</v>
      </c>
      <c r="Y2088" s="132">
        <v>0</v>
      </c>
      <c r="Z2088" s="132">
        <v>0</v>
      </c>
      <c r="AA2088" s="74"/>
      <c r="AB2088" s="301">
        <f t="shared" si="1059"/>
        <v>1.1331484210526315</v>
      </c>
      <c r="AC2088" s="338">
        <f t="shared" si="1060"/>
        <v>1.1331484210526315</v>
      </c>
      <c r="AD2088" s="74"/>
      <c r="AE2088" s="136">
        <v>0</v>
      </c>
      <c r="AF2088" s="136">
        <v>0</v>
      </c>
      <c r="AG2088" s="136">
        <v>0</v>
      </c>
      <c r="AH2088" s="136">
        <v>0</v>
      </c>
      <c r="AI2088" s="136">
        <v>0</v>
      </c>
      <c r="AJ2088" s="136">
        <v>0</v>
      </c>
      <c r="AK2088" s="136">
        <v>0</v>
      </c>
      <c r="AL2088" s="74"/>
      <c r="AM2088" s="133">
        <v>4.2768915999999997E-2</v>
      </c>
      <c r="AN2088" s="340">
        <f t="shared" si="1061"/>
        <v>4.2768915999999997E-2</v>
      </c>
      <c r="AP2088" s="133">
        <v>4.1384035E-2</v>
      </c>
      <c r="AQ2088" s="133">
        <v>1.3848808000000001E-3</v>
      </c>
      <c r="AR2088" s="133">
        <v>0</v>
      </c>
      <c r="AS2088" s="134">
        <f t="shared" si="1062"/>
        <v>2.4810573203999999E-6</v>
      </c>
      <c r="AT2088" s="135">
        <f t="shared" si="1063"/>
        <v>5.1216006758569996E-9</v>
      </c>
      <c r="AU2088" s="135">
        <f t="shared" si="1064"/>
        <v>0</v>
      </c>
      <c r="AV2088" s="302">
        <v>1.0515617999999999E-6</v>
      </c>
      <c r="AW2088" s="302">
        <v>3.1728157000000001E-9</v>
      </c>
      <c r="AX2088" s="302">
        <v>8.6685857000000002E-14</v>
      </c>
      <c r="AY2088" s="303">
        <v>0</v>
      </c>
      <c r="AZ2088" s="303">
        <v>0</v>
      </c>
      <c r="BA2088" s="302">
        <v>2.0872203999999999E-9</v>
      </c>
      <c r="BB2088" s="302">
        <v>1.4274082999999999E-6</v>
      </c>
      <c r="BC2088" s="302">
        <v>2.9588068999999999E-10</v>
      </c>
      <c r="BD2088" s="302">
        <v>1.6528175999999999E-9</v>
      </c>
      <c r="BE2088" s="303">
        <v>0</v>
      </c>
      <c r="BF2088" s="303">
        <v>0</v>
      </c>
      <c r="BG2088" s="303">
        <v>0</v>
      </c>
      <c r="BH2088" s="303">
        <v>0</v>
      </c>
      <c r="BI2088" s="303">
        <v>0</v>
      </c>
      <c r="BJ2088" s="303">
        <v>0</v>
      </c>
      <c r="BK2088" s="303">
        <v>0</v>
      </c>
      <c r="BL2088" s="303">
        <v>0</v>
      </c>
      <c r="BM2088" s="303">
        <v>0</v>
      </c>
      <c r="BN2088" s="303">
        <v>0</v>
      </c>
      <c r="BO2088" s="303">
        <v>0</v>
      </c>
      <c r="BP2088" s="303">
        <v>0</v>
      </c>
      <c r="BQ2088" s="303">
        <v>0</v>
      </c>
      <c r="BR2088" s="74"/>
      <c r="BS2088" s="144">
        <v>5.9369140999999999E-5</v>
      </c>
      <c r="BT2088" s="144">
        <v>1.2082194E-5</v>
      </c>
      <c r="BU2088" s="144">
        <v>3.1595186E-5</v>
      </c>
      <c r="BV2088" s="144">
        <v>2.0732723999999999E-12</v>
      </c>
      <c r="BW2088" s="144">
        <v>8.9448981000000008E-6</v>
      </c>
      <c r="BX2088" s="144">
        <v>1.3512276E-6</v>
      </c>
      <c r="BY2088" s="136">
        <v>0</v>
      </c>
      <c r="BZ2088" s="144">
        <v>2.0508728000000001E-6</v>
      </c>
      <c r="CA2088" s="136">
        <v>0</v>
      </c>
      <c r="CB2088" s="144">
        <v>1.2095773000000001E-10</v>
      </c>
      <c r="CC2088" s="136">
        <v>0</v>
      </c>
      <c r="CD2088" s="136">
        <v>0</v>
      </c>
      <c r="CE2088" s="136">
        <v>0</v>
      </c>
      <c r="CF2088" s="144">
        <v>3.3446404000000001E-6</v>
      </c>
      <c r="CG2088" s="136">
        <v>0</v>
      </c>
      <c r="CH2088" s="136">
        <v>0</v>
      </c>
      <c r="CI2088" s="136">
        <v>0</v>
      </c>
      <c r="CL2088" s="89" t="s">
        <v>6999</v>
      </c>
    </row>
    <row r="2089" spans="1:90" ht="14.5" customHeight="1">
      <c r="A2089" s="74" t="s">
        <v>7162</v>
      </c>
      <c r="B2089" s="129" t="s">
        <v>6992</v>
      </c>
      <c r="C2089" s="130" t="str">
        <f t="shared" si="1053"/>
        <v>M.020.07.108</v>
      </c>
      <c r="D2089" s="131" t="s">
        <v>7140</v>
      </c>
      <c r="E2089" s="129" t="s">
        <v>957</v>
      </c>
      <c r="F2089" s="132" t="s">
        <v>7164</v>
      </c>
      <c r="G2089" s="132">
        <f t="shared" si="1054"/>
        <v>1.4803231938538159</v>
      </c>
      <c r="H2089" s="348">
        <f t="shared" si="1055"/>
        <v>1.4803231938538159</v>
      </c>
      <c r="I2089" s="74"/>
      <c r="J2089" s="132">
        <f t="shared" si="1056"/>
        <v>5.922066684749E-2</v>
      </c>
      <c r="K2089" s="132">
        <f t="shared" si="1057"/>
        <v>0.75971959700632596</v>
      </c>
      <c r="L2089" s="300">
        <f t="shared" si="1058"/>
        <v>0</v>
      </c>
      <c r="M2089" s="132">
        <v>0.66138293000000004</v>
      </c>
      <c r="N2089" s="132">
        <v>0.68342670000000005</v>
      </c>
      <c r="O2089" s="132">
        <v>7.6292858000000005E-2</v>
      </c>
      <c r="P2089" s="132">
        <v>5.9220264000000002E-2</v>
      </c>
      <c r="Q2089" s="132">
        <v>0</v>
      </c>
      <c r="R2089" s="132">
        <v>0</v>
      </c>
      <c r="S2089" s="304">
        <v>4.0284748999999998E-7</v>
      </c>
      <c r="T2089" s="304">
        <v>3.9006325999999997E-8</v>
      </c>
      <c r="U2089" s="132">
        <v>0</v>
      </c>
      <c r="V2089" s="132">
        <v>0</v>
      </c>
      <c r="W2089" s="132">
        <v>0</v>
      </c>
      <c r="X2089" s="132">
        <v>0</v>
      </c>
      <c r="Y2089" s="132">
        <v>0</v>
      </c>
      <c r="Z2089" s="132">
        <v>0</v>
      </c>
      <c r="AA2089" s="74"/>
      <c r="AB2089" s="301">
        <f t="shared" si="1059"/>
        <v>4.9728039849624057</v>
      </c>
      <c r="AC2089" s="338">
        <f t="shared" si="1060"/>
        <v>4.9728039849624057</v>
      </c>
      <c r="AD2089" s="74"/>
      <c r="AE2089" s="136">
        <v>0</v>
      </c>
      <c r="AF2089" s="136">
        <v>0</v>
      </c>
      <c r="AG2089" s="136">
        <v>0</v>
      </c>
      <c r="AH2089" s="136">
        <v>0</v>
      </c>
      <c r="AI2089" s="136">
        <v>0</v>
      </c>
      <c r="AJ2089" s="136">
        <v>0</v>
      </c>
      <c r="AK2089" s="136">
        <v>0</v>
      </c>
      <c r="AL2089" s="74"/>
      <c r="AM2089" s="133">
        <v>0.30352873000000002</v>
      </c>
      <c r="AN2089" s="340">
        <f t="shared" si="1061"/>
        <v>0.30352873000000002</v>
      </c>
      <c r="AP2089" s="133">
        <v>0.29531711999999999</v>
      </c>
      <c r="AQ2089" s="133">
        <v>8.2116105000000009E-3</v>
      </c>
      <c r="AR2089" s="133">
        <v>0</v>
      </c>
      <c r="AS2089" s="134">
        <f t="shared" si="1062"/>
        <v>1.7704863727399999E-5</v>
      </c>
      <c r="AT2089" s="135">
        <f t="shared" si="1063"/>
        <v>3.0368381719500004E-8</v>
      </c>
      <c r="AU2089" s="135">
        <f t="shared" si="1064"/>
        <v>0</v>
      </c>
      <c r="AV2089" s="302">
        <v>4.6147620999999996E-6</v>
      </c>
      <c r="AW2089" s="302">
        <v>1.3923851E-8</v>
      </c>
      <c r="AX2089" s="302">
        <v>3.8041950000000002E-13</v>
      </c>
      <c r="AY2089" s="303">
        <v>0</v>
      </c>
      <c r="AZ2089" s="303">
        <v>0</v>
      </c>
      <c r="BA2089" s="302">
        <v>8.8056273999999999E-9</v>
      </c>
      <c r="BB2089" s="302">
        <v>1.3081296E-5</v>
      </c>
      <c r="BC2089" s="302">
        <v>1.2482703E-9</v>
      </c>
      <c r="BD2089" s="302">
        <v>1.5195880000000001E-8</v>
      </c>
      <c r="BE2089" s="303">
        <v>0</v>
      </c>
      <c r="BF2089" s="303">
        <v>0</v>
      </c>
      <c r="BG2089" s="303">
        <v>0</v>
      </c>
      <c r="BH2089" s="303">
        <v>0</v>
      </c>
      <c r="BI2089" s="303">
        <v>0</v>
      </c>
      <c r="BJ2089" s="303">
        <v>0</v>
      </c>
      <c r="BK2089" s="303">
        <v>0</v>
      </c>
      <c r="BL2089" s="303">
        <v>0</v>
      </c>
      <c r="BM2089" s="303">
        <v>0</v>
      </c>
      <c r="BN2089" s="303">
        <v>0</v>
      </c>
      <c r="BO2089" s="303">
        <v>0</v>
      </c>
      <c r="BP2089" s="303">
        <v>0</v>
      </c>
      <c r="BQ2089" s="303">
        <v>0</v>
      </c>
      <c r="BR2089" s="74"/>
      <c r="BS2089" s="136">
        <v>3.6289824999999998E-4</v>
      </c>
      <c r="BT2089" s="136">
        <v>1.0766403999999999E-4</v>
      </c>
      <c r="BU2089" s="136">
        <v>1.3865496999999999E-4</v>
      </c>
      <c r="BV2089" s="144">
        <v>4.5690755999999996E-12</v>
      </c>
      <c r="BW2089" s="144">
        <v>8.4435597E-5</v>
      </c>
      <c r="BX2089" s="144">
        <v>5.7005992999999997E-6</v>
      </c>
      <c r="BY2089" s="136">
        <v>0</v>
      </c>
      <c r="BZ2089" s="144">
        <v>8.6522830000000003E-6</v>
      </c>
      <c r="CA2089" s="136">
        <v>0</v>
      </c>
      <c r="CB2089" s="144">
        <v>2.6656652999999999E-10</v>
      </c>
      <c r="CC2089" s="136">
        <v>0</v>
      </c>
      <c r="CD2089" s="136">
        <v>0</v>
      </c>
      <c r="CE2089" s="136">
        <v>0</v>
      </c>
      <c r="CF2089" s="144">
        <v>1.7790481E-5</v>
      </c>
      <c r="CG2089" s="136">
        <v>0</v>
      </c>
      <c r="CH2089" s="136">
        <v>0</v>
      </c>
      <c r="CI2089" s="136">
        <v>0</v>
      </c>
      <c r="CL2089" s="89" t="s">
        <v>6999</v>
      </c>
    </row>
    <row r="2090" spans="1:90" ht="14.5" customHeight="1">
      <c r="A2090" s="74" t="s">
        <v>7165</v>
      </c>
      <c r="B2090" s="129" t="s">
        <v>6992</v>
      </c>
      <c r="C2090" s="130" t="str">
        <f t="shared" si="1053"/>
        <v>M.020.07.109</v>
      </c>
      <c r="D2090" s="131" t="s">
        <v>7140</v>
      </c>
      <c r="E2090" s="129" t="s">
        <v>957</v>
      </c>
      <c r="F2090" s="132" t="s">
        <v>7167</v>
      </c>
      <c r="G2090" s="132">
        <f t="shared" si="1054"/>
        <v>0.70422370246301091</v>
      </c>
      <c r="H2090" s="348">
        <f t="shared" si="1055"/>
        <v>0.70422370246301091</v>
      </c>
      <c r="I2090" s="74"/>
      <c r="J2090" s="132">
        <f t="shared" si="1056"/>
        <v>2.9429646638810002E-2</v>
      </c>
      <c r="K2090" s="132">
        <f t="shared" si="1057"/>
        <v>0.303786555824201</v>
      </c>
      <c r="L2090" s="300">
        <f t="shared" si="1058"/>
        <v>0</v>
      </c>
      <c r="M2090" s="132">
        <v>0.37100749999999999</v>
      </c>
      <c r="N2090" s="132">
        <v>0.26312922999999999</v>
      </c>
      <c r="O2090" s="132">
        <v>4.0657288E-2</v>
      </c>
      <c r="P2090" s="132">
        <v>2.9429256000000001E-2</v>
      </c>
      <c r="Q2090" s="132">
        <v>0</v>
      </c>
      <c r="R2090" s="132">
        <v>0</v>
      </c>
      <c r="S2090" s="304">
        <v>3.9063880999999998E-7</v>
      </c>
      <c r="T2090" s="304">
        <v>3.7824201000000003E-8</v>
      </c>
      <c r="U2090" s="132">
        <v>0</v>
      </c>
      <c r="V2090" s="132">
        <v>0</v>
      </c>
      <c r="W2090" s="132">
        <v>0</v>
      </c>
      <c r="X2090" s="132">
        <v>0</v>
      </c>
      <c r="Y2090" s="132">
        <v>0</v>
      </c>
      <c r="Z2090" s="132">
        <v>0</v>
      </c>
      <c r="AA2090" s="74"/>
      <c r="AB2090" s="301">
        <f t="shared" si="1059"/>
        <v>2.7895300751879697</v>
      </c>
      <c r="AC2090" s="338">
        <f t="shared" si="1060"/>
        <v>2.7895300751879697</v>
      </c>
      <c r="AD2090" s="74"/>
      <c r="AE2090" s="136">
        <v>0</v>
      </c>
      <c r="AF2090" s="136">
        <v>0</v>
      </c>
      <c r="AG2090" s="136">
        <v>0</v>
      </c>
      <c r="AH2090" s="136">
        <v>0</v>
      </c>
      <c r="AI2090" s="136">
        <v>0</v>
      </c>
      <c r="AJ2090" s="136">
        <v>0</v>
      </c>
      <c r="AK2090" s="136">
        <v>0</v>
      </c>
      <c r="AL2090" s="74"/>
      <c r="AM2090" s="133">
        <v>0.13239522000000001</v>
      </c>
      <c r="AN2090" s="340">
        <f t="shared" si="1061"/>
        <v>0.13239522000000001</v>
      </c>
      <c r="AP2090" s="133">
        <v>0.12851106000000001</v>
      </c>
      <c r="AQ2090" s="133">
        <v>3.8841597000000001E-3</v>
      </c>
      <c r="AR2090" s="133">
        <v>0</v>
      </c>
      <c r="AS2090" s="134">
        <f t="shared" si="1062"/>
        <v>7.7044998188000002E-6</v>
      </c>
      <c r="AT2090" s="135">
        <f t="shared" si="1063"/>
        <v>1.436449605905E-8</v>
      </c>
      <c r="AU2090" s="135">
        <f t="shared" si="1064"/>
        <v>0</v>
      </c>
      <c r="AV2090" s="302">
        <v>2.5886838999999999E-6</v>
      </c>
      <c r="AW2090" s="302">
        <v>7.8106840999999998E-9</v>
      </c>
      <c r="AX2090" s="302">
        <v>2.1339905000000001E-13</v>
      </c>
      <c r="AY2090" s="303">
        <v>0</v>
      </c>
      <c r="AZ2090" s="303">
        <v>0</v>
      </c>
      <c r="BA2090" s="302">
        <v>4.3759188000000004E-9</v>
      </c>
      <c r="BB2090" s="302">
        <v>5.1114400000000001E-6</v>
      </c>
      <c r="BC2090" s="302">
        <v>6.2032256000000001E-10</v>
      </c>
      <c r="BD2090" s="302">
        <v>5.9332760000000004E-9</v>
      </c>
      <c r="BE2090" s="303">
        <v>0</v>
      </c>
      <c r="BF2090" s="303">
        <v>0</v>
      </c>
      <c r="BG2090" s="303">
        <v>0</v>
      </c>
      <c r="BH2090" s="303">
        <v>0</v>
      </c>
      <c r="BI2090" s="303">
        <v>0</v>
      </c>
      <c r="BJ2090" s="303">
        <v>0</v>
      </c>
      <c r="BK2090" s="303">
        <v>0</v>
      </c>
      <c r="BL2090" s="303">
        <v>0</v>
      </c>
      <c r="BM2090" s="303">
        <v>0</v>
      </c>
      <c r="BN2090" s="303">
        <v>0</v>
      </c>
      <c r="BO2090" s="303">
        <v>0</v>
      </c>
      <c r="BP2090" s="303">
        <v>0</v>
      </c>
      <c r="BQ2090" s="303">
        <v>0</v>
      </c>
      <c r="BR2090" s="74"/>
      <c r="BS2090" s="136">
        <v>1.6814525999999999E-4</v>
      </c>
      <c r="BT2090" s="144">
        <v>4.2346469E-5</v>
      </c>
      <c r="BU2090" s="144">
        <v>7.7779499E-5</v>
      </c>
      <c r="BV2090" s="144">
        <v>4.4306054E-12</v>
      </c>
      <c r="BW2090" s="144">
        <v>3.2769737E-5</v>
      </c>
      <c r="BX2090" s="144">
        <v>2.8328883999999999E-6</v>
      </c>
      <c r="BY2090" s="136">
        <v>0</v>
      </c>
      <c r="BZ2090" s="144">
        <v>4.2997149999999999E-6</v>
      </c>
      <c r="CA2090" s="136">
        <v>0</v>
      </c>
      <c r="CB2090" s="144">
        <v>2.5848797000000001E-10</v>
      </c>
      <c r="CC2090" s="136">
        <v>0</v>
      </c>
      <c r="CD2090" s="136">
        <v>0</v>
      </c>
      <c r="CE2090" s="136">
        <v>0</v>
      </c>
      <c r="CF2090" s="144">
        <v>8.1166857999999999E-6</v>
      </c>
      <c r="CG2090" s="136">
        <v>0</v>
      </c>
      <c r="CH2090" s="136">
        <v>0</v>
      </c>
      <c r="CI2090" s="136">
        <v>0</v>
      </c>
      <c r="CL2090" s="89" t="s">
        <v>6999</v>
      </c>
    </row>
    <row r="2091" spans="1:90" ht="14.5" customHeight="1">
      <c r="A2091" s="74" t="s">
        <v>7168</v>
      </c>
      <c r="B2091" s="129" t="s">
        <v>6992</v>
      </c>
      <c r="C2091" s="130" t="str">
        <f t="shared" si="1053"/>
        <v>M.020.07.110</v>
      </c>
      <c r="D2091" s="131" t="s">
        <v>7140</v>
      </c>
      <c r="E2091" s="129" t="s">
        <v>957</v>
      </c>
      <c r="F2091" s="132" t="s">
        <v>7170</v>
      </c>
      <c r="G2091" s="132">
        <f t="shared" si="1054"/>
        <v>0.79303768855586698</v>
      </c>
      <c r="H2091" s="348">
        <f t="shared" si="1055"/>
        <v>0.79303768855586698</v>
      </c>
      <c r="I2091" s="74"/>
      <c r="J2091" s="132">
        <f t="shared" si="1056"/>
        <v>3.263571987701E-2</v>
      </c>
      <c r="K2091" s="132">
        <f t="shared" si="1057"/>
        <v>0.31970219867885702</v>
      </c>
      <c r="L2091" s="300">
        <f t="shared" si="1058"/>
        <v>0</v>
      </c>
      <c r="M2091" s="132">
        <v>0.44069976999999999</v>
      </c>
      <c r="N2091" s="132">
        <v>0.27718461</v>
      </c>
      <c r="O2091" s="132">
        <v>4.2517564000000001E-2</v>
      </c>
      <c r="P2091" s="132">
        <v>3.2635465000000002E-2</v>
      </c>
      <c r="Q2091" s="132">
        <v>0</v>
      </c>
      <c r="R2091" s="132">
        <v>0</v>
      </c>
      <c r="S2091" s="304">
        <v>2.5487701000000002E-7</v>
      </c>
      <c r="T2091" s="304">
        <v>2.4678857E-8</v>
      </c>
      <c r="U2091" s="132">
        <v>0</v>
      </c>
      <c r="V2091" s="132">
        <v>0</v>
      </c>
      <c r="W2091" s="132">
        <v>0</v>
      </c>
      <c r="X2091" s="132">
        <v>0</v>
      </c>
      <c r="Y2091" s="132">
        <v>0</v>
      </c>
      <c r="Z2091" s="132">
        <v>0</v>
      </c>
      <c r="AA2091" s="74"/>
      <c r="AB2091" s="301">
        <f t="shared" si="1059"/>
        <v>3.3135321052631577</v>
      </c>
      <c r="AC2091" s="338">
        <f t="shared" si="1060"/>
        <v>3.3135321052631577</v>
      </c>
      <c r="AD2091" s="74"/>
      <c r="AE2091" s="136">
        <v>0</v>
      </c>
      <c r="AF2091" s="136">
        <v>0</v>
      </c>
      <c r="AG2091" s="136">
        <v>0</v>
      </c>
      <c r="AH2091" s="136">
        <v>0</v>
      </c>
      <c r="AI2091" s="136">
        <v>0</v>
      </c>
      <c r="AJ2091" s="136">
        <v>0</v>
      </c>
      <c r="AK2091" s="136">
        <v>0</v>
      </c>
      <c r="AL2091" s="74"/>
      <c r="AM2091" s="133">
        <v>0.14588287</v>
      </c>
      <c r="AN2091" s="340">
        <f t="shared" si="1061"/>
        <v>0.14588287</v>
      </c>
      <c r="AP2091" s="133">
        <v>0.14149248</v>
      </c>
      <c r="AQ2091" s="133">
        <v>4.3903850999999997E-3</v>
      </c>
      <c r="AR2091" s="133">
        <v>0</v>
      </c>
      <c r="AS2091" s="134">
        <f t="shared" si="1062"/>
        <v>8.4827626590000005E-6</v>
      </c>
      <c r="AT2091" s="135">
        <f t="shared" si="1063"/>
        <v>1.6236631395210002E-8</v>
      </c>
      <c r="AU2091" s="135">
        <f t="shared" si="1064"/>
        <v>0</v>
      </c>
      <c r="AV2091" s="302">
        <v>3.0749578E-6</v>
      </c>
      <c r="AW2091" s="302">
        <v>9.2778900000000001E-9</v>
      </c>
      <c r="AX2091" s="302">
        <v>2.5348521E-13</v>
      </c>
      <c r="AY2091" s="303">
        <v>0</v>
      </c>
      <c r="AZ2091" s="303">
        <v>0</v>
      </c>
      <c r="BA2091" s="302">
        <v>4.8526590000000002E-9</v>
      </c>
      <c r="BB2091" s="302">
        <v>5.4029522E-6</v>
      </c>
      <c r="BC2091" s="302">
        <v>6.8790440999999997E-10</v>
      </c>
      <c r="BD2091" s="302">
        <v>6.2705834999999999E-9</v>
      </c>
      <c r="BE2091" s="303">
        <v>0</v>
      </c>
      <c r="BF2091" s="303">
        <v>0</v>
      </c>
      <c r="BG2091" s="303">
        <v>0</v>
      </c>
      <c r="BH2091" s="303">
        <v>0</v>
      </c>
      <c r="BI2091" s="303">
        <v>0</v>
      </c>
      <c r="BJ2091" s="303">
        <v>0</v>
      </c>
      <c r="BK2091" s="303">
        <v>0</v>
      </c>
      <c r="BL2091" s="303">
        <v>0</v>
      </c>
      <c r="BM2091" s="303">
        <v>0</v>
      </c>
      <c r="BN2091" s="303">
        <v>0</v>
      </c>
      <c r="BO2091" s="303">
        <v>0</v>
      </c>
      <c r="BP2091" s="303">
        <v>0</v>
      </c>
      <c r="BQ2091" s="303">
        <v>0</v>
      </c>
      <c r="BR2091" s="74"/>
      <c r="BS2091" s="136">
        <v>1.8857594999999999E-4</v>
      </c>
      <c r="BT2091" s="144">
        <v>4.4828925000000002E-5</v>
      </c>
      <c r="BU2091" s="144">
        <v>9.2390068000000001E-5</v>
      </c>
      <c r="BV2091" s="144">
        <v>2.8908020000000001E-12</v>
      </c>
      <c r="BW2091" s="144">
        <v>3.4584471999999997E-5</v>
      </c>
      <c r="BX2091" s="144">
        <v>3.1415210999999998E-6</v>
      </c>
      <c r="BY2091" s="136">
        <v>0</v>
      </c>
      <c r="BZ2091" s="144">
        <v>4.7681530000000001E-6</v>
      </c>
      <c r="CA2091" s="136">
        <v>0</v>
      </c>
      <c r="CB2091" s="144">
        <v>1.6865359999999999E-10</v>
      </c>
      <c r="CC2091" s="136">
        <v>0</v>
      </c>
      <c r="CD2091" s="136">
        <v>0</v>
      </c>
      <c r="CE2091" s="136">
        <v>0</v>
      </c>
      <c r="CF2091" s="144">
        <v>8.8626364000000004E-6</v>
      </c>
      <c r="CG2091" s="136">
        <v>0</v>
      </c>
      <c r="CH2091" s="136">
        <v>0</v>
      </c>
      <c r="CI2091" s="136">
        <v>0</v>
      </c>
      <c r="CL2091" s="89" t="s">
        <v>6999</v>
      </c>
    </row>
    <row r="2092" spans="1:90" ht="14.5" customHeight="1">
      <c r="B2092" s="129" t="s">
        <v>6992</v>
      </c>
      <c r="C2092" s="127" t="s">
        <v>7171</v>
      </c>
      <c r="D2092" s="127" t="s">
        <v>7172</v>
      </c>
      <c r="G2092" s="74"/>
      <c r="H2092" s="74"/>
      <c r="I2092" s="74"/>
      <c r="J2092" s="74"/>
      <c r="K2092" s="74"/>
      <c r="L2092" s="74"/>
      <c r="M2092" s="74"/>
      <c r="N2092" s="74"/>
      <c r="O2092" s="74"/>
      <c r="P2092" s="74"/>
      <c r="Q2092" s="74"/>
      <c r="R2092" s="74"/>
      <c r="S2092" s="74"/>
      <c r="T2092" s="74"/>
      <c r="U2092" s="74"/>
      <c r="V2092" s="74"/>
      <c r="W2092" s="74"/>
      <c r="X2092" s="74"/>
      <c r="Y2092" s="74"/>
      <c r="Z2092" s="74"/>
      <c r="AA2092" s="74"/>
      <c r="AB2092" s="74"/>
      <c r="AC2092" s="74"/>
      <c r="AD2092" s="74"/>
      <c r="AE2092" s="74"/>
      <c r="AF2092" s="74"/>
      <c r="AG2092" s="74"/>
      <c r="AH2092" s="74"/>
      <c r="AI2092" s="74"/>
      <c r="AJ2092" s="74"/>
      <c r="AK2092" s="74"/>
      <c r="AL2092" s="74"/>
      <c r="AM2092" s="74"/>
      <c r="AN2092" s="74"/>
      <c r="AP2092" s="74"/>
      <c r="AQ2092" s="74"/>
      <c r="AR2092" s="74"/>
      <c r="AS2092" s="74"/>
      <c r="AT2092" s="74"/>
      <c r="AU2092" s="74"/>
      <c r="AV2092" s="74"/>
      <c r="AW2092" s="74"/>
      <c r="AX2092" s="74"/>
      <c r="AY2092" s="74"/>
      <c r="AZ2092" s="74"/>
      <c r="BA2092" s="74"/>
      <c r="BB2092" s="74"/>
      <c r="BC2092" s="74"/>
      <c r="BD2092" s="74"/>
      <c r="BE2092" s="74"/>
      <c r="BF2092" s="74"/>
      <c r="BG2092" s="74"/>
      <c r="BH2092" s="74"/>
      <c r="BI2092" s="74"/>
      <c r="BJ2092" s="74"/>
      <c r="BK2092" s="74"/>
      <c r="BL2092" s="74"/>
      <c r="BM2092" s="74"/>
      <c r="BN2092" s="74"/>
      <c r="BO2092" s="74"/>
      <c r="BP2092" s="74"/>
      <c r="BQ2092" s="74"/>
      <c r="BR2092" s="74"/>
      <c r="BS2092" s="74"/>
      <c r="BT2092" s="74"/>
      <c r="BU2092" s="74"/>
      <c r="BV2092" s="74"/>
      <c r="BW2092" s="74"/>
      <c r="BX2092" s="74"/>
      <c r="BY2092" s="74"/>
      <c r="BZ2092" s="74"/>
      <c r="CA2092" s="74"/>
      <c r="CB2092" s="74"/>
      <c r="CC2092" s="74"/>
      <c r="CD2092" s="74"/>
      <c r="CE2092" s="74"/>
      <c r="CF2092" s="74"/>
      <c r="CG2092" s="74"/>
      <c r="CH2092" s="74"/>
      <c r="CI2092" s="74"/>
      <c r="CJ2092" s="124"/>
      <c r="CK2092" s="152"/>
      <c r="CL2092" s="89"/>
    </row>
    <row r="2093" spans="1:90" ht="14.5" customHeight="1">
      <c r="A2093" s="74" t="s">
        <v>7173</v>
      </c>
      <c r="B2093" s="129" t="s">
        <v>6992</v>
      </c>
      <c r="C2093" s="130" t="str">
        <f t="shared" ref="C2093:C2099" si="1065">MID(A2093,1,12)</f>
        <v>M.020.08.101</v>
      </c>
      <c r="D2093" s="131" t="s">
        <v>7172</v>
      </c>
      <c r="E2093" s="129" t="s">
        <v>957</v>
      </c>
      <c r="F2093" s="132" t="s">
        <v>7175</v>
      </c>
      <c r="G2093" s="132">
        <f t="shared" ref="G2093:G2099" si="1066">J2093+K2093+L2093+M2093</f>
        <v>0.27920885970016401</v>
      </c>
      <c r="H2093" s="348">
        <f t="shared" ref="H2093:H2099" si="1067">G2093</f>
        <v>0.27920885970016401</v>
      </c>
      <c r="I2093" s="74"/>
      <c r="J2093" s="132">
        <f t="shared" ref="J2093:J2099" si="1068">P2093+Q2093+R2093+S2093</f>
        <v>1.8937418247429998E-2</v>
      </c>
      <c r="K2093" s="132">
        <f t="shared" ref="K2093:K2099" si="1069">N2093+O2093+T2093</f>
        <v>0.100427651452734</v>
      </c>
      <c r="L2093" s="300">
        <f t="shared" ref="L2093:L2099" si="1070">U2093+IF(V2093="x",0,V2093)+IF(W2093="x",0,W2093)+IF(X2093="x",0,X2093)+Y2093+Z2093</f>
        <v>0</v>
      </c>
      <c r="M2093" s="132">
        <v>0.15984379000000001</v>
      </c>
      <c r="N2093" s="132">
        <v>7.5290049999999997E-2</v>
      </c>
      <c r="O2093" s="132">
        <v>2.5137584000000001E-2</v>
      </c>
      <c r="P2093" s="132">
        <v>1.8937237999999999E-2</v>
      </c>
      <c r="Q2093" s="132">
        <v>0</v>
      </c>
      <c r="R2093" s="132">
        <v>0</v>
      </c>
      <c r="S2093" s="304">
        <v>1.8024743000000001E-7</v>
      </c>
      <c r="T2093" s="304">
        <v>1.7452733999999999E-8</v>
      </c>
      <c r="U2093" s="132">
        <v>0</v>
      </c>
      <c r="V2093" s="132">
        <v>0</v>
      </c>
      <c r="W2093" s="132">
        <v>0</v>
      </c>
      <c r="X2093" s="132">
        <v>0</v>
      </c>
      <c r="Y2093" s="132">
        <v>0</v>
      </c>
      <c r="Z2093" s="132">
        <v>0</v>
      </c>
      <c r="AA2093" s="74"/>
      <c r="AB2093" s="301">
        <f t="shared" ref="AB2093:AB2099" si="1071">M2093/0.133</f>
        <v>1.2018330075187971</v>
      </c>
      <c r="AC2093" s="338">
        <f t="shared" ref="AC2093:AC2099" si="1072">AB2093</f>
        <v>1.2018330075187971</v>
      </c>
      <c r="AD2093" s="74"/>
      <c r="AE2093" s="136">
        <v>0</v>
      </c>
      <c r="AF2093" s="136">
        <v>0</v>
      </c>
      <c r="AG2093" s="136">
        <v>0</v>
      </c>
      <c r="AH2093" s="136">
        <v>0</v>
      </c>
      <c r="AI2093" s="136">
        <v>0</v>
      </c>
      <c r="AJ2093" s="136">
        <v>0</v>
      </c>
      <c r="AK2093" s="136">
        <v>0</v>
      </c>
      <c r="AL2093" s="74"/>
      <c r="AM2093" s="133">
        <v>4.6541447999999999E-2</v>
      </c>
      <c r="AN2093" s="340">
        <f t="shared" ref="AN2093:AN2099" si="1073">AM2093</f>
        <v>4.6541447999999999E-2</v>
      </c>
      <c r="AP2093" s="133">
        <v>4.5029043999999997E-2</v>
      </c>
      <c r="AQ2093" s="133">
        <v>1.5124048E-3</v>
      </c>
      <c r="AR2093" s="133">
        <v>0</v>
      </c>
      <c r="AS2093" s="134">
        <f t="shared" ref="AS2093:AS2099" si="1074">AV2093+AY2093+AZ2093+BA2093+BB2093+BJ2093+BK2093+BO2093</f>
        <v>2.6995830311000002E-6</v>
      </c>
      <c r="AT2093" s="135">
        <f t="shared" ref="AT2093:AT2099" si="1075">AW2093+AX2093+BC2093+BD2093+BE2093+BF2093+BG2093+BH2093+BI2093+BL2093+BP2093+BQ2093</f>
        <v>5.5932130102270006E-9</v>
      </c>
      <c r="AU2093" s="135">
        <f t="shared" ref="AU2093:AU2099" si="1076">BM2093+BN2093</f>
        <v>0</v>
      </c>
      <c r="AV2093" s="302">
        <v>1.1153010999999999E-6</v>
      </c>
      <c r="AW2093" s="302">
        <v>3.3651324999999999E-9</v>
      </c>
      <c r="AX2093" s="302">
        <v>9.1940227000000001E-14</v>
      </c>
      <c r="AY2093" s="303">
        <v>0</v>
      </c>
      <c r="AZ2093" s="303">
        <v>0</v>
      </c>
      <c r="BA2093" s="302">
        <v>2.8158311000000001E-9</v>
      </c>
      <c r="BB2093" s="302">
        <v>1.5814661000000001E-6</v>
      </c>
      <c r="BC2093" s="302">
        <v>3.9916727000000002E-10</v>
      </c>
      <c r="BD2093" s="302">
        <v>1.8288213000000001E-9</v>
      </c>
      <c r="BE2093" s="303">
        <v>0</v>
      </c>
      <c r="BF2093" s="303">
        <v>0</v>
      </c>
      <c r="BG2093" s="303">
        <v>0</v>
      </c>
      <c r="BH2093" s="303">
        <v>0</v>
      </c>
      <c r="BI2093" s="303">
        <v>0</v>
      </c>
      <c r="BJ2093" s="303">
        <v>0</v>
      </c>
      <c r="BK2093" s="303">
        <v>0</v>
      </c>
      <c r="BL2093" s="303">
        <v>0</v>
      </c>
      <c r="BM2093" s="303">
        <v>0</v>
      </c>
      <c r="BN2093" s="303">
        <v>0</v>
      </c>
      <c r="BO2093" s="303">
        <v>0</v>
      </c>
      <c r="BP2093" s="303">
        <v>0</v>
      </c>
      <c r="BQ2093" s="303">
        <v>0</v>
      </c>
      <c r="BR2093" s="74"/>
      <c r="BS2093" s="144">
        <v>6.5758662E-5</v>
      </c>
      <c r="BT2093" s="144">
        <v>1.3535495000000001E-5</v>
      </c>
      <c r="BU2093" s="144">
        <v>3.3510294E-5</v>
      </c>
      <c r="BV2093" s="144">
        <v>2.0443570999999999E-12</v>
      </c>
      <c r="BW2093" s="144">
        <v>9.7902907000000007E-6</v>
      </c>
      <c r="BX2093" s="144">
        <v>1.8229167E-6</v>
      </c>
      <c r="BY2093" s="136">
        <v>0</v>
      </c>
      <c r="BZ2093" s="144">
        <v>2.7667951999999999E-6</v>
      </c>
      <c r="CA2093" s="136">
        <v>0</v>
      </c>
      <c r="CB2093" s="144">
        <v>1.1927077000000001E-10</v>
      </c>
      <c r="CC2093" s="136">
        <v>0</v>
      </c>
      <c r="CD2093" s="136">
        <v>0</v>
      </c>
      <c r="CE2093" s="136">
        <v>0</v>
      </c>
      <c r="CF2093" s="144">
        <v>4.3327493999999997E-6</v>
      </c>
      <c r="CG2093" s="136">
        <v>0</v>
      </c>
      <c r="CH2093" s="136">
        <v>0</v>
      </c>
      <c r="CI2093" s="136">
        <v>0</v>
      </c>
      <c r="CL2093" s="89" t="s">
        <v>6999</v>
      </c>
    </row>
    <row r="2094" spans="1:90" ht="14.5" customHeight="1">
      <c r="A2094" s="74" t="s">
        <v>7176</v>
      </c>
      <c r="B2094" s="129" t="s">
        <v>6992</v>
      </c>
      <c r="C2094" s="130" t="str">
        <f t="shared" si="1065"/>
        <v>M.020.08.102</v>
      </c>
      <c r="D2094" s="131" t="s">
        <v>7172</v>
      </c>
      <c r="E2094" s="129" t="s">
        <v>957</v>
      </c>
      <c r="F2094" s="132" t="s">
        <v>7178</v>
      </c>
      <c r="G2094" s="132">
        <f t="shared" si="1066"/>
        <v>0.236214399489101</v>
      </c>
      <c r="H2094" s="348">
        <f t="shared" si="1067"/>
        <v>0.236214399489101</v>
      </c>
      <c r="I2094" s="74"/>
      <c r="J2094" s="132">
        <f t="shared" si="1068"/>
        <v>2.1276742260489999E-2</v>
      </c>
      <c r="K2094" s="132">
        <f t="shared" si="1069"/>
        <v>0.106559307228611</v>
      </c>
      <c r="L2094" s="300">
        <f t="shared" si="1070"/>
        <v>0</v>
      </c>
      <c r="M2094" s="132">
        <v>0.10837835</v>
      </c>
      <c r="N2094" s="132">
        <v>7.8521811999999996E-2</v>
      </c>
      <c r="O2094" s="132">
        <v>2.8037477000000002E-2</v>
      </c>
      <c r="P2094" s="132">
        <v>2.1276554E-2</v>
      </c>
      <c r="Q2094" s="132">
        <v>0</v>
      </c>
      <c r="R2094" s="132">
        <v>0</v>
      </c>
      <c r="S2094" s="304">
        <v>1.8826049E-7</v>
      </c>
      <c r="T2094" s="304">
        <v>1.8228610999999999E-8</v>
      </c>
      <c r="U2094" s="132">
        <v>0</v>
      </c>
      <c r="V2094" s="132">
        <v>0</v>
      </c>
      <c r="W2094" s="132">
        <v>0</v>
      </c>
      <c r="X2094" s="132">
        <v>0</v>
      </c>
      <c r="Y2094" s="132">
        <v>0</v>
      </c>
      <c r="Z2094" s="132">
        <v>0</v>
      </c>
      <c r="AA2094" s="74"/>
      <c r="AB2094" s="301">
        <f t="shared" si="1071"/>
        <v>0.81487481203007517</v>
      </c>
      <c r="AC2094" s="338">
        <f t="shared" si="1072"/>
        <v>0.81487481203007517</v>
      </c>
      <c r="AD2094" s="74"/>
      <c r="AE2094" s="136">
        <v>0</v>
      </c>
      <c r="AF2094" s="136">
        <v>0</v>
      </c>
      <c r="AG2094" s="136">
        <v>0</v>
      </c>
      <c r="AH2094" s="136">
        <v>0</v>
      </c>
      <c r="AI2094" s="136">
        <v>0</v>
      </c>
      <c r="AJ2094" s="136">
        <v>0</v>
      </c>
      <c r="AK2094" s="136">
        <v>0</v>
      </c>
      <c r="AL2094" s="74"/>
      <c r="AM2094" s="133">
        <v>4.1724417E-2</v>
      </c>
      <c r="AN2094" s="340">
        <f t="shared" si="1073"/>
        <v>4.1724417E-2</v>
      </c>
      <c r="AP2094" s="133">
        <v>4.0465288000000002E-2</v>
      </c>
      <c r="AQ2094" s="133">
        <v>1.2591286E-3</v>
      </c>
      <c r="AR2094" s="133">
        <v>0</v>
      </c>
      <c r="AS2094" s="134">
        <f t="shared" si="1074"/>
        <v>2.4259764706000002E-6</v>
      </c>
      <c r="AT2094" s="135">
        <f t="shared" si="1075"/>
        <v>4.6565408179210003E-9</v>
      </c>
      <c r="AU2094" s="135">
        <f t="shared" si="1076"/>
        <v>0</v>
      </c>
      <c r="AV2094" s="302">
        <v>7.5620379999999998E-7</v>
      </c>
      <c r="AW2094" s="302">
        <v>2.2816494000000001E-9</v>
      </c>
      <c r="AX2094" s="302">
        <v>6.2337921000000004E-14</v>
      </c>
      <c r="AY2094" s="303">
        <v>0</v>
      </c>
      <c r="AZ2094" s="303">
        <v>0</v>
      </c>
      <c r="BA2094" s="302">
        <v>3.1636705999999999E-9</v>
      </c>
      <c r="BB2094" s="302">
        <v>1.6666090000000001E-6</v>
      </c>
      <c r="BC2094" s="302">
        <v>4.4847637999999999E-10</v>
      </c>
      <c r="BD2094" s="302">
        <v>1.9263527000000001E-9</v>
      </c>
      <c r="BE2094" s="303">
        <v>0</v>
      </c>
      <c r="BF2094" s="303">
        <v>0</v>
      </c>
      <c r="BG2094" s="303">
        <v>0</v>
      </c>
      <c r="BH2094" s="303">
        <v>0</v>
      </c>
      <c r="BI2094" s="303">
        <v>0</v>
      </c>
      <c r="BJ2094" s="303">
        <v>0</v>
      </c>
      <c r="BK2094" s="303">
        <v>0</v>
      </c>
      <c r="BL2094" s="303">
        <v>0</v>
      </c>
      <c r="BM2094" s="303">
        <v>0</v>
      </c>
      <c r="BN2094" s="303">
        <v>0</v>
      </c>
      <c r="BO2094" s="303">
        <v>0</v>
      </c>
      <c r="BP2094" s="303">
        <v>0</v>
      </c>
      <c r="BQ2094" s="303">
        <v>0</v>
      </c>
      <c r="BR2094" s="74"/>
      <c r="BS2094" s="144">
        <v>5.7281209000000001E-5</v>
      </c>
      <c r="BT2094" s="144">
        <v>1.4322423999999999E-5</v>
      </c>
      <c r="BU2094" s="144">
        <v>2.2720870999999999E-5</v>
      </c>
      <c r="BV2094" s="144">
        <v>2.1352408999999998E-12</v>
      </c>
      <c r="BW2094" s="144">
        <v>1.0270588999999999E-5</v>
      </c>
      <c r="BX2094" s="144">
        <v>2.0481014999999999E-6</v>
      </c>
      <c r="BY2094" s="136">
        <v>0</v>
      </c>
      <c r="BZ2094" s="144">
        <v>3.1085772000000001E-6</v>
      </c>
      <c r="CA2094" s="136">
        <v>0</v>
      </c>
      <c r="CB2094" s="144">
        <v>1.2457306E-10</v>
      </c>
      <c r="CC2094" s="136">
        <v>0</v>
      </c>
      <c r="CD2094" s="136">
        <v>0</v>
      </c>
      <c r="CE2094" s="136">
        <v>0</v>
      </c>
      <c r="CF2094" s="144">
        <v>4.8105183999999998E-6</v>
      </c>
      <c r="CG2094" s="136">
        <v>0</v>
      </c>
      <c r="CH2094" s="136">
        <v>0</v>
      </c>
      <c r="CI2094" s="136">
        <v>0</v>
      </c>
      <c r="CL2094" s="89" t="s">
        <v>6999</v>
      </c>
    </row>
    <row r="2095" spans="1:90" ht="14.5" customHeight="1">
      <c r="A2095" s="74" t="s">
        <v>7179</v>
      </c>
      <c r="B2095" s="129" t="s">
        <v>6992</v>
      </c>
      <c r="C2095" s="130" t="str">
        <f t="shared" si="1065"/>
        <v>M.020.08.103</v>
      </c>
      <c r="D2095" s="131" t="s">
        <v>7172</v>
      </c>
      <c r="E2095" s="129" t="s">
        <v>957</v>
      </c>
      <c r="F2095" s="132" t="s">
        <v>7181</v>
      </c>
      <c r="G2095" s="132">
        <f t="shared" si="1066"/>
        <v>0.37252165060394299</v>
      </c>
      <c r="H2095" s="348">
        <f t="shared" si="1067"/>
        <v>0.37252165060394299</v>
      </c>
      <c r="I2095" s="74"/>
      <c r="J2095" s="132">
        <f t="shared" si="1068"/>
        <v>2.397951380215E-2</v>
      </c>
      <c r="K2095" s="132">
        <f t="shared" si="1069"/>
        <v>0.132841536801793</v>
      </c>
      <c r="L2095" s="300">
        <f t="shared" si="1070"/>
        <v>0</v>
      </c>
      <c r="M2095" s="132">
        <v>0.21570059999999999</v>
      </c>
      <c r="N2095" s="132">
        <v>0.1003114</v>
      </c>
      <c r="O2095" s="132">
        <v>3.2530110000000001E-2</v>
      </c>
      <c r="P2095" s="132">
        <v>2.3979237E-2</v>
      </c>
      <c r="Q2095" s="132">
        <v>0</v>
      </c>
      <c r="R2095" s="132">
        <v>0</v>
      </c>
      <c r="S2095" s="304">
        <v>2.7680215000000001E-7</v>
      </c>
      <c r="T2095" s="304">
        <v>2.6801793000000001E-8</v>
      </c>
      <c r="U2095" s="132">
        <v>0</v>
      </c>
      <c r="V2095" s="132">
        <v>0</v>
      </c>
      <c r="W2095" s="132">
        <v>0</v>
      </c>
      <c r="X2095" s="132">
        <v>0</v>
      </c>
      <c r="Y2095" s="132">
        <v>0</v>
      </c>
      <c r="Z2095" s="132">
        <v>0</v>
      </c>
      <c r="AA2095" s="74"/>
      <c r="AB2095" s="301">
        <f t="shared" si="1071"/>
        <v>1.6218090225563908</v>
      </c>
      <c r="AC2095" s="338">
        <f t="shared" si="1072"/>
        <v>1.6218090225563908</v>
      </c>
      <c r="AD2095" s="74"/>
      <c r="AE2095" s="136">
        <v>0</v>
      </c>
      <c r="AF2095" s="136">
        <v>0</v>
      </c>
      <c r="AG2095" s="136">
        <v>0</v>
      </c>
      <c r="AH2095" s="136">
        <v>0</v>
      </c>
      <c r="AI2095" s="136">
        <v>0</v>
      </c>
      <c r="AJ2095" s="136">
        <v>0</v>
      </c>
      <c r="AK2095" s="136">
        <v>0</v>
      </c>
      <c r="AL2095" s="74"/>
      <c r="AM2095" s="133">
        <v>6.2092147E-2</v>
      </c>
      <c r="AN2095" s="340">
        <f t="shared" si="1073"/>
        <v>6.2092147E-2</v>
      </c>
      <c r="AP2095" s="133">
        <v>6.0072899999999999E-2</v>
      </c>
      <c r="AQ2095" s="133">
        <v>2.0192472000000001E-3</v>
      </c>
      <c r="AR2095" s="133">
        <v>0</v>
      </c>
      <c r="AS2095" s="134">
        <f t="shared" si="1074"/>
        <v>3.6014927401000004E-6</v>
      </c>
      <c r="AT2095" s="135">
        <f t="shared" si="1075"/>
        <v>7.46763016839E-9</v>
      </c>
      <c r="AU2095" s="135">
        <f t="shared" si="1076"/>
        <v>0</v>
      </c>
      <c r="AV2095" s="302">
        <v>1.5050387E-6</v>
      </c>
      <c r="AW2095" s="302">
        <v>4.5410652E-9</v>
      </c>
      <c r="AX2095" s="302">
        <v>1.2406838999999999E-13</v>
      </c>
      <c r="AY2095" s="303">
        <v>0</v>
      </c>
      <c r="AZ2095" s="303">
        <v>0</v>
      </c>
      <c r="BA2095" s="302">
        <v>3.5655401000000001E-9</v>
      </c>
      <c r="BB2095" s="302">
        <v>2.0928885000000001E-6</v>
      </c>
      <c r="BC2095" s="302">
        <v>5.0544470000000001E-10</v>
      </c>
      <c r="BD2095" s="302">
        <v>2.4209961999999998E-9</v>
      </c>
      <c r="BE2095" s="303">
        <v>0</v>
      </c>
      <c r="BF2095" s="303">
        <v>0</v>
      </c>
      <c r="BG2095" s="303">
        <v>0</v>
      </c>
      <c r="BH2095" s="303">
        <v>0</v>
      </c>
      <c r="BI2095" s="303">
        <v>0</v>
      </c>
      <c r="BJ2095" s="303">
        <v>0</v>
      </c>
      <c r="BK2095" s="303">
        <v>0</v>
      </c>
      <c r="BL2095" s="303">
        <v>0</v>
      </c>
      <c r="BM2095" s="303">
        <v>0</v>
      </c>
      <c r="BN2095" s="303">
        <v>0</v>
      </c>
      <c r="BO2095" s="303">
        <v>0</v>
      </c>
      <c r="BP2095" s="303">
        <v>0</v>
      </c>
      <c r="BQ2095" s="303">
        <v>0</v>
      </c>
      <c r="BR2095" s="74"/>
      <c r="BS2095" s="144">
        <v>8.7425314999999999E-5</v>
      </c>
      <c r="BT2095" s="144">
        <v>1.7864952000000001E-5</v>
      </c>
      <c r="BU2095" s="144">
        <v>4.5220338000000002E-5</v>
      </c>
      <c r="BV2095" s="144">
        <v>3.1394758999999999E-12</v>
      </c>
      <c r="BW2095" s="144">
        <v>1.2994685999999999E-5</v>
      </c>
      <c r="BX2095" s="144">
        <v>2.3082643000000001E-6</v>
      </c>
      <c r="BY2095" s="136">
        <v>0</v>
      </c>
      <c r="BZ2095" s="144">
        <v>3.5034485E-6</v>
      </c>
      <c r="CA2095" s="136">
        <v>0</v>
      </c>
      <c r="CB2095" s="144">
        <v>1.8316160000000001E-10</v>
      </c>
      <c r="CC2095" s="136">
        <v>0</v>
      </c>
      <c r="CD2095" s="136">
        <v>0</v>
      </c>
      <c r="CE2095" s="136">
        <v>0</v>
      </c>
      <c r="CF2095" s="144">
        <v>5.5334395999999999E-6</v>
      </c>
      <c r="CG2095" s="136">
        <v>0</v>
      </c>
      <c r="CH2095" s="136">
        <v>0</v>
      </c>
      <c r="CI2095" s="136">
        <v>0</v>
      </c>
      <c r="CL2095" s="89" t="s">
        <v>6999</v>
      </c>
    </row>
    <row r="2096" spans="1:90" ht="14.5" customHeight="1">
      <c r="A2096" s="74" t="s">
        <v>7182</v>
      </c>
      <c r="B2096" s="129" t="s">
        <v>6992</v>
      </c>
      <c r="C2096" s="130" t="str">
        <f t="shared" si="1065"/>
        <v>M.020.08.104</v>
      </c>
      <c r="D2096" s="131" t="s">
        <v>7172</v>
      </c>
      <c r="E2096" s="129" t="s">
        <v>957</v>
      </c>
      <c r="F2096" s="132" t="s">
        <v>7184</v>
      </c>
      <c r="G2096" s="132">
        <f t="shared" si="1066"/>
        <v>0.25828203468792599</v>
      </c>
      <c r="H2096" s="348">
        <f t="shared" si="1067"/>
        <v>0.25828203468792599</v>
      </c>
      <c r="I2096" s="74"/>
      <c r="J2096" s="132">
        <f t="shared" si="1068"/>
        <v>1.8182594791920002E-2</v>
      </c>
      <c r="K2096" s="132">
        <f t="shared" si="1069"/>
        <v>0.109855099896006</v>
      </c>
      <c r="L2096" s="300">
        <f t="shared" si="1070"/>
        <v>0</v>
      </c>
      <c r="M2096" s="132">
        <v>0.13024433999999999</v>
      </c>
      <c r="N2096" s="132">
        <v>8.4657271000000006E-2</v>
      </c>
      <c r="O2096" s="132">
        <v>2.5197805E-2</v>
      </c>
      <c r="P2096" s="132">
        <v>1.8182348000000001E-2</v>
      </c>
      <c r="Q2096" s="132">
        <v>0</v>
      </c>
      <c r="R2096" s="132">
        <v>0</v>
      </c>
      <c r="S2096" s="304">
        <v>2.4679191999999998E-7</v>
      </c>
      <c r="T2096" s="304">
        <v>2.3896006E-8</v>
      </c>
      <c r="U2096" s="132">
        <v>0</v>
      </c>
      <c r="V2096" s="132">
        <v>0</v>
      </c>
      <c r="W2096" s="132">
        <v>0</v>
      </c>
      <c r="X2096" s="132">
        <v>0</v>
      </c>
      <c r="Y2096" s="132">
        <v>0</v>
      </c>
      <c r="Z2096" s="132">
        <v>0</v>
      </c>
      <c r="AA2096" s="74"/>
      <c r="AB2096" s="301">
        <f t="shared" si="1071"/>
        <v>0.9792807518796991</v>
      </c>
      <c r="AC2096" s="338">
        <f t="shared" si="1072"/>
        <v>0.9792807518796991</v>
      </c>
      <c r="AD2096" s="74"/>
      <c r="AE2096" s="136">
        <v>0</v>
      </c>
      <c r="AF2096" s="136">
        <v>0</v>
      </c>
      <c r="AG2096" s="136">
        <v>0</v>
      </c>
      <c r="AH2096" s="136">
        <v>0</v>
      </c>
      <c r="AI2096" s="136">
        <v>0</v>
      </c>
      <c r="AJ2096" s="136">
        <v>0</v>
      </c>
      <c r="AK2096" s="136">
        <v>0</v>
      </c>
      <c r="AL2096" s="74"/>
      <c r="AM2096" s="133">
        <v>4.5668100000000003E-2</v>
      </c>
      <c r="AN2096" s="340">
        <f t="shared" si="1073"/>
        <v>4.5668100000000003E-2</v>
      </c>
      <c r="AP2096" s="133">
        <v>4.4277464000000002E-2</v>
      </c>
      <c r="AQ2096" s="133">
        <v>1.3906362000000001E-3</v>
      </c>
      <c r="AR2096" s="133">
        <v>0</v>
      </c>
      <c r="AS2096" s="134">
        <f t="shared" si="1074"/>
        <v>2.6545242445000002E-6</v>
      </c>
      <c r="AT2096" s="135">
        <f t="shared" si="1075"/>
        <v>5.1428853949790004E-9</v>
      </c>
      <c r="AU2096" s="135">
        <f t="shared" si="1076"/>
        <v>0</v>
      </c>
      <c r="AV2096" s="302">
        <v>9.0877255999999997E-7</v>
      </c>
      <c r="AW2096" s="302">
        <v>2.7419862E-9</v>
      </c>
      <c r="AX2096" s="302">
        <v>7.4914978999999999E-14</v>
      </c>
      <c r="AY2096" s="303">
        <v>0</v>
      </c>
      <c r="AZ2096" s="303">
        <v>0</v>
      </c>
      <c r="BA2096" s="302">
        <v>2.7035845000000001E-9</v>
      </c>
      <c r="BB2096" s="302">
        <v>1.7430481000000001E-6</v>
      </c>
      <c r="BC2096" s="302">
        <v>3.8325538000000002E-10</v>
      </c>
      <c r="BD2096" s="302">
        <v>2.0175689000000002E-9</v>
      </c>
      <c r="BE2096" s="303">
        <v>0</v>
      </c>
      <c r="BF2096" s="303">
        <v>0</v>
      </c>
      <c r="BG2096" s="303">
        <v>0</v>
      </c>
      <c r="BH2096" s="303">
        <v>0</v>
      </c>
      <c r="BI2096" s="303">
        <v>0</v>
      </c>
      <c r="BJ2096" s="303">
        <v>0</v>
      </c>
      <c r="BK2096" s="303">
        <v>0</v>
      </c>
      <c r="BL2096" s="303">
        <v>0</v>
      </c>
      <c r="BM2096" s="303">
        <v>0</v>
      </c>
      <c r="BN2096" s="303">
        <v>0</v>
      </c>
      <c r="BO2096" s="303">
        <v>0</v>
      </c>
      <c r="BP2096" s="303">
        <v>0</v>
      </c>
      <c r="BQ2096" s="303">
        <v>0</v>
      </c>
      <c r="BR2096" s="74"/>
      <c r="BS2096" s="144">
        <v>6.1674768999999996E-5</v>
      </c>
      <c r="BT2096" s="144">
        <v>1.4799824000000001E-5</v>
      </c>
      <c r="BU2096" s="144">
        <v>2.7304945999999999E-5</v>
      </c>
      <c r="BV2096" s="144">
        <v>2.7991013E-12</v>
      </c>
      <c r="BW2096" s="144">
        <v>1.0885948999999999E-5</v>
      </c>
      <c r="BX2096" s="144">
        <v>1.7502502999999999E-6</v>
      </c>
      <c r="BY2096" s="136">
        <v>0</v>
      </c>
      <c r="BZ2096" s="144">
        <v>2.6565032000000001E-6</v>
      </c>
      <c r="CA2096" s="136">
        <v>0</v>
      </c>
      <c r="CB2096" s="144">
        <v>1.6330364999999999E-10</v>
      </c>
      <c r="CC2096" s="136">
        <v>0</v>
      </c>
      <c r="CD2096" s="136">
        <v>0</v>
      </c>
      <c r="CE2096" s="136">
        <v>0</v>
      </c>
      <c r="CF2096" s="144">
        <v>4.2771305000000002E-6</v>
      </c>
      <c r="CG2096" s="136">
        <v>0</v>
      </c>
      <c r="CH2096" s="136">
        <v>0</v>
      </c>
      <c r="CI2096" s="136">
        <v>0</v>
      </c>
      <c r="CL2096" s="89" t="s">
        <v>6999</v>
      </c>
    </row>
    <row r="2097" spans="1:90" ht="14.5" customHeight="1">
      <c r="A2097" s="74" t="s">
        <v>7185</v>
      </c>
      <c r="B2097" s="129" t="s">
        <v>6992</v>
      </c>
      <c r="C2097" s="130" t="str">
        <f t="shared" si="1065"/>
        <v>M.020.08.105</v>
      </c>
      <c r="D2097" s="131" t="s">
        <v>7172</v>
      </c>
      <c r="E2097" s="129" t="s">
        <v>957</v>
      </c>
      <c r="F2097" s="132" t="s">
        <v>7187</v>
      </c>
      <c r="G2097" s="132">
        <f t="shared" si="1066"/>
        <v>0.29015230609354203</v>
      </c>
      <c r="H2097" s="348">
        <f t="shared" si="1067"/>
        <v>0.29015230609354203</v>
      </c>
      <c r="I2097" s="74"/>
      <c r="J2097" s="132">
        <f t="shared" si="1068"/>
        <v>2.1277130899849998E-2</v>
      </c>
      <c r="K2097" s="132">
        <f t="shared" si="1069"/>
        <v>0.114597025193692</v>
      </c>
      <c r="L2097" s="300">
        <f t="shared" si="1070"/>
        <v>0</v>
      </c>
      <c r="M2097" s="132">
        <v>0.15427815</v>
      </c>
      <c r="N2097" s="132">
        <v>8.6564262000000003E-2</v>
      </c>
      <c r="O2097" s="132">
        <v>2.8032745000000001E-2</v>
      </c>
      <c r="P2097" s="132">
        <v>2.1276943E-2</v>
      </c>
      <c r="Q2097" s="132">
        <v>0</v>
      </c>
      <c r="R2097" s="132">
        <v>0</v>
      </c>
      <c r="S2097" s="304">
        <v>1.8789984999999999E-7</v>
      </c>
      <c r="T2097" s="304">
        <v>1.8193691999999998E-8</v>
      </c>
      <c r="U2097" s="132">
        <v>0</v>
      </c>
      <c r="V2097" s="132">
        <v>0</v>
      </c>
      <c r="W2097" s="132">
        <v>0</v>
      </c>
      <c r="X2097" s="132">
        <v>0</v>
      </c>
      <c r="Y2097" s="132">
        <v>0</v>
      </c>
      <c r="Z2097" s="132">
        <v>0</v>
      </c>
      <c r="AA2097" s="74"/>
      <c r="AB2097" s="301">
        <f t="shared" si="1071"/>
        <v>1.1599860902255639</v>
      </c>
      <c r="AC2097" s="338">
        <f t="shared" si="1072"/>
        <v>1.1599860902255639</v>
      </c>
      <c r="AD2097" s="74"/>
      <c r="AE2097" s="136">
        <v>0</v>
      </c>
      <c r="AF2097" s="136">
        <v>0</v>
      </c>
      <c r="AG2097" s="136">
        <v>0</v>
      </c>
      <c r="AH2097" s="136">
        <v>0</v>
      </c>
      <c r="AI2097" s="136">
        <v>0</v>
      </c>
      <c r="AJ2097" s="136">
        <v>0</v>
      </c>
      <c r="AK2097" s="136">
        <v>0</v>
      </c>
      <c r="AL2097" s="74"/>
      <c r="AM2097" s="133">
        <v>4.9810044999999997E-2</v>
      </c>
      <c r="AN2097" s="340">
        <f t="shared" si="1073"/>
        <v>4.9810044999999997E-2</v>
      </c>
      <c r="AP2097" s="133">
        <v>4.8243610999999999E-2</v>
      </c>
      <c r="AQ2097" s="133">
        <v>1.5664342000000001E-3</v>
      </c>
      <c r="AR2097" s="133">
        <v>0</v>
      </c>
      <c r="AS2097" s="134">
        <f t="shared" si="1074"/>
        <v>2.8923028285000001E-6</v>
      </c>
      <c r="AT2097" s="135">
        <f t="shared" si="1075"/>
        <v>5.7930260289350005E-9</v>
      </c>
      <c r="AU2097" s="135">
        <f t="shared" si="1076"/>
        <v>0</v>
      </c>
      <c r="AV2097" s="302">
        <v>1.0764671000000001E-6</v>
      </c>
      <c r="AW2097" s="302">
        <v>3.2479609999999999E-9</v>
      </c>
      <c r="AX2097" s="302">
        <v>8.8738935000000005E-14</v>
      </c>
      <c r="AY2097" s="303">
        <v>0</v>
      </c>
      <c r="AZ2097" s="303">
        <v>0</v>
      </c>
      <c r="BA2097" s="302">
        <v>3.1637285000000001E-9</v>
      </c>
      <c r="BB2097" s="302">
        <v>1.8126720000000001E-6</v>
      </c>
      <c r="BC2097" s="302">
        <v>4.4848459000000001E-10</v>
      </c>
      <c r="BD2097" s="302">
        <v>2.0964917000000002E-9</v>
      </c>
      <c r="BE2097" s="303">
        <v>0</v>
      </c>
      <c r="BF2097" s="303">
        <v>0</v>
      </c>
      <c r="BG2097" s="303">
        <v>0</v>
      </c>
      <c r="BH2097" s="303">
        <v>0</v>
      </c>
      <c r="BI2097" s="303">
        <v>0</v>
      </c>
      <c r="BJ2097" s="303">
        <v>0</v>
      </c>
      <c r="BK2097" s="303">
        <v>0</v>
      </c>
      <c r="BL2097" s="303">
        <v>0</v>
      </c>
      <c r="BM2097" s="303">
        <v>0</v>
      </c>
      <c r="BN2097" s="303">
        <v>0</v>
      </c>
      <c r="BO2097" s="303">
        <v>0</v>
      </c>
      <c r="BP2097" s="303">
        <v>0</v>
      </c>
      <c r="BQ2097" s="303">
        <v>0</v>
      </c>
      <c r="BR2097" s="74"/>
      <c r="BS2097" s="144">
        <v>6.9119363999999996E-5</v>
      </c>
      <c r="BT2097" s="144">
        <v>1.5495433000000001E-5</v>
      </c>
      <c r="BU2097" s="144">
        <v>3.2343489999999999E-5</v>
      </c>
      <c r="BV2097" s="144">
        <v>2.1311505000000001E-12</v>
      </c>
      <c r="BW2097" s="144">
        <v>1.1236809E-5</v>
      </c>
      <c r="BX2097" s="144">
        <v>2.0481389999999999E-6</v>
      </c>
      <c r="BY2097" s="136">
        <v>0</v>
      </c>
      <c r="BZ2097" s="144">
        <v>3.1086342000000002E-6</v>
      </c>
      <c r="CA2097" s="136">
        <v>0</v>
      </c>
      <c r="CB2097" s="144">
        <v>1.2433443000000001E-10</v>
      </c>
      <c r="CC2097" s="136">
        <v>0</v>
      </c>
      <c r="CD2097" s="136">
        <v>0</v>
      </c>
      <c r="CE2097" s="136">
        <v>0</v>
      </c>
      <c r="CF2097" s="144">
        <v>4.8867332000000003E-6</v>
      </c>
      <c r="CG2097" s="136">
        <v>0</v>
      </c>
      <c r="CH2097" s="136">
        <v>0</v>
      </c>
      <c r="CI2097" s="136">
        <v>0</v>
      </c>
      <c r="CL2097" s="89" t="s">
        <v>6999</v>
      </c>
    </row>
    <row r="2098" spans="1:90" ht="14.5" customHeight="1">
      <c r="A2098" s="74" t="s">
        <v>7188</v>
      </c>
      <c r="B2098" s="129" t="s">
        <v>6992</v>
      </c>
      <c r="C2098" s="130" t="str">
        <f t="shared" si="1065"/>
        <v>M.020.08.106</v>
      </c>
      <c r="D2098" s="131" t="s">
        <v>7172</v>
      </c>
      <c r="E2098" s="129" t="s">
        <v>957</v>
      </c>
      <c r="F2098" s="132" t="s">
        <v>7190</v>
      </c>
      <c r="G2098" s="132">
        <f t="shared" si="1066"/>
        <v>0.441090842677344</v>
      </c>
      <c r="H2098" s="348">
        <f t="shared" si="1067"/>
        <v>0.441090842677344</v>
      </c>
      <c r="I2098" s="74"/>
      <c r="J2098" s="132">
        <f t="shared" si="1068"/>
        <v>1.8074905252599999E-2</v>
      </c>
      <c r="K2098" s="132">
        <f t="shared" si="1069"/>
        <v>0.16086401742474399</v>
      </c>
      <c r="L2098" s="300">
        <f t="shared" si="1070"/>
        <v>0</v>
      </c>
      <c r="M2098" s="132">
        <v>0.26215191999999998</v>
      </c>
      <c r="N2098" s="132">
        <v>0.13571569999999999</v>
      </c>
      <c r="O2098" s="132">
        <v>2.5148292999999999E-2</v>
      </c>
      <c r="P2098" s="132">
        <v>1.8074653E-2</v>
      </c>
      <c r="Q2098" s="132">
        <v>0</v>
      </c>
      <c r="R2098" s="132">
        <v>0</v>
      </c>
      <c r="S2098" s="304">
        <v>2.5225260000000001E-7</v>
      </c>
      <c r="T2098" s="304">
        <v>2.4424744E-8</v>
      </c>
      <c r="U2098" s="132">
        <v>0</v>
      </c>
      <c r="V2098" s="132">
        <v>0</v>
      </c>
      <c r="W2098" s="132">
        <v>0</v>
      </c>
      <c r="X2098" s="132">
        <v>0</v>
      </c>
      <c r="Y2098" s="132">
        <v>0</v>
      </c>
      <c r="Z2098" s="132">
        <v>0</v>
      </c>
      <c r="AA2098" s="74"/>
      <c r="AB2098" s="301">
        <f t="shared" si="1071"/>
        <v>1.9710670676691726</v>
      </c>
      <c r="AC2098" s="338">
        <f t="shared" si="1072"/>
        <v>1.9710670676691726</v>
      </c>
      <c r="AD2098" s="74"/>
      <c r="AE2098" s="136">
        <v>0</v>
      </c>
      <c r="AF2098" s="136">
        <v>0</v>
      </c>
      <c r="AG2098" s="136">
        <v>0</v>
      </c>
      <c r="AH2098" s="136">
        <v>0</v>
      </c>
      <c r="AI2098" s="136">
        <v>0</v>
      </c>
      <c r="AJ2098" s="136">
        <v>0</v>
      </c>
      <c r="AK2098" s="136">
        <v>0</v>
      </c>
      <c r="AL2098" s="74"/>
      <c r="AM2098" s="133">
        <v>7.7508289999999994E-2</v>
      </c>
      <c r="AN2098" s="340">
        <f t="shared" si="1073"/>
        <v>7.7508289999999994E-2</v>
      </c>
      <c r="AP2098" s="133">
        <v>7.5075644999999996E-2</v>
      </c>
      <c r="AQ2098" s="133">
        <v>2.4326446000000001E-3</v>
      </c>
      <c r="AR2098" s="133">
        <v>0</v>
      </c>
      <c r="AS2098" s="134">
        <f t="shared" si="1074"/>
        <v>4.5009379709000003E-6</v>
      </c>
      <c r="AT2098" s="135">
        <f t="shared" si="1075"/>
        <v>8.9964666166299995E-9</v>
      </c>
      <c r="AU2098" s="135">
        <f t="shared" si="1076"/>
        <v>0</v>
      </c>
      <c r="AV2098" s="302">
        <v>1.8291502E-6</v>
      </c>
      <c r="AW2098" s="302">
        <v>5.5189876999999999E-9</v>
      </c>
      <c r="AX2098" s="302">
        <v>1.5078663E-13</v>
      </c>
      <c r="AY2098" s="303">
        <v>0</v>
      </c>
      <c r="AZ2098" s="303">
        <v>0</v>
      </c>
      <c r="BA2098" s="302">
        <v>2.6875708999999999E-9</v>
      </c>
      <c r="BB2098" s="302">
        <v>2.6691001999999999E-6</v>
      </c>
      <c r="BC2098" s="302">
        <v>3.8098533000000003E-10</v>
      </c>
      <c r="BD2098" s="302">
        <v>3.0963428000000001E-9</v>
      </c>
      <c r="BE2098" s="303">
        <v>0</v>
      </c>
      <c r="BF2098" s="303">
        <v>0</v>
      </c>
      <c r="BG2098" s="303">
        <v>0</v>
      </c>
      <c r="BH2098" s="303">
        <v>0</v>
      </c>
      <c r="BI2098" s="303">
        <v>0</v>
      </c>
      <c r="BJ2098" s="303">
        <v>0</v>
      </c>
      <c r="BK2098" s="303">
        <v>0</v>
      </c>
      <c r="BL2098" s="303">
        <v>0</v>
      </c>
      <c r="BM2098" s="303">
        <v>0</v>
      </c>
      <c r="BN2098" s="303">
        <v>0</v>
      </c>
      <c r="BO2098" s="303">
        <v>0</v>
      </c>
      <c r="BP2098" s="303">
        <v>0</v>
      </c>
      <c r="BQ2098" s="303">
        <v>0</v>
      </c>
      <c r="BR2098" s="74"/>
      <c r="BS2098" s="136">
        <v>1.0332705E-4</v>
      </c>
      <c r="BT2098" s="144">
        <v>2.2231944E-5</v>
      </c>
      <c r="BU2098" s="144">
        <v>5.4958579000000002E-5</v>
      </c>
      <c r="BV2098" s="144">
        <v>2.8610360999999999E-12</v>
      </c>
      <c r="BW2098" s="144">
        <v>1.7015773E-5</v>
      </c>
      <c r="BX2098" s="144">
        <v>1.7398834E-6</v>
      </c>
      <c r="BY2098" s="136">
        <v>0</v>
      </c>
      <c r="BZ2098" s="144">
        <v>2.6407685999999998E-6</v>
      </c>
      <c r="CA2098" s="136">
        <v>0</v>
      </c>
      <c r="CB2098" s="144">
        <v>1.6691701E-10</v>
      </c>
      <c r="CC2098" s="136">
        <v>0</v>
      </c>
      <c r="CD2098" s="136">
        <v>0</v>
      </c>
      <c r="CE2098" s="136">
        <v>0</v>
      </c>
      <c r="CF2098" s="144">
        <v>4.7399294000000001E-6</v>
      </c>
      <c r="CG2098" s="136">
        <v>0</v>
      </c>
      <c r="CH2098" s="136">
        <v>0</v>
      </c>
      <c r="CI2098" s="136">
        <v>0</v>
      </c>
      <c r="CL2098" s="89" t="s">
        <v>6999</v>
      </c>
    </row>
    <row r="2099" spans="1:90" ht="14.5" customHeight="1">
      <c r="A2099" s="74" t="s">
        <v>7191</v>
      </c>
      <c r="B2099" s="129" t="s">
        <v>6992</v>
      </c>
      <c r="C2099" s="130" t="str">
        <f t="shared" si="1065"/>
        <v>M.020.08.107</v>
      </c>
      <c r="D2099" s="131" t="s">
        <v>7172</v>
      </c>
      <c r="E2099" s="129" t="s">
        <v>957</v>
      </c>
      <c r="F2099" s="132" t="s">
        <v>7193</v>
      </c>
      <c r="G2099" s="132">
        <f t="shared" si="1066"/>
        <v>0.52679202242051204</v>
      </c>
      <c r="H2099" s="348">
        <f t="shared" si="1067"/>
        <v>0.52679202242051204</v>
      </c>
      <c r="I2099" s="74"/>
      <c r="J2099" s="132">
        <f t="shared" si="1068"/>
        <v>2.026133910524E-2</v>
      </c>
      <c r="K2099" s="132">
        <f t="shared" si="1069"/>
        <v>0.20053745331527201</v>
      </c>
      <c r="L2099" s="300">
        <f t="shared" si="1070"/>
        <v>0</v>
      </c>
      <c r="M2099" s="132">
        <v>0.30599323</v>
      </c>
      <c r="N2099" s="132">
        <v>0.17235659</v>
      </c>
      <c r="O2099" s="132">
        <v>2.8180836000000001E-2</v>
      </c>
      <c r="P2099" s="132">
        <v>2.0261056999999999E-2</v>
      </c>
      <c r="Q2099" s="132">
        <v>0</v>
      </c>
      <c r="R2099" s="132">
        <v>0</v>
      </c>
      <c r="S2099" s="304">
        <v>2.8210524000000002E-7</v>
      </c>
      <c r="T2099" s="304">
        <v>2.7315272000000001E-8</v>
      </c>
      <c r="U2099" s="132">
        <v>0</v>
      </c>
      <c r="V2099" s="132">
        <v>0</v>
      </c>
      <c r="W2099" s="132">
        <v>0</v>
      </c>
      <c r="X2099" s="132">
        <v>0</v>
      </c>
      <c r="Y2099" s="132">
        <v>0</v>
      </c>
      <c r="Z2099" s="132">
        <v>0</v>
      </c>
      <c r="AA2099" s="74"/>
      <c r="AB2099" s="301">
        <f t="shared" si="1071"/>
        <v>2.3007009774436091</v>
      </c>
      <c r="AC2099" s="338">
        <f t="shared" si="1072"/>
        <v>2.3007009774436091</v>
      </c>
      <c r="AD2099" s="74"/>
      <c r="AE2099" s="136">
        <v>0</v>
      </c>
      <c r="AF2099" s="136">
        <v>0</v>
      </c>
      <c r="AG2099" s="136">
        <v>0</v>
      </c>
      <c r="AH2099" s="136">
        <v>0</v>
      </c>
      <c r="AI2099" s="136">
        <v>0</v>
      </c>
      <c r="AJ2099" s="136">
        <v>0</v>
      </c>
      <c r="AK2099" s="136">
        <v>0</v>
      </c>
      <c r="AL2099" s="74"/>
      <c r="AM2099" s="133">
        <v>9.4606929000000006E-2</v>
      </c>
      <c r="AN2099" s="340">
        <f t="shared" si="1073"/>
        <v>9.4606929000000006E-2</v>
      </c>
      <c r="AP2099" s="133">
        <v>9.1695280000000004E-2</v>
      </c>
      <c r="AQ2099" s="133">
        <v>2.9116488E-3</v>
      </c>
      <c r="AR2099" s="133">
        <v>0</v>
      </c>
      <c r="AS2099" s="134">
        <f t="shared" si="1074"/>
        <v>5.4973189735000001E-6</v>
      </c>
      <c r="AT2099" s="135">
        <f t="shared" si="1075"/>
        <v>1.0767931803629998E-8</v>
      </c>
      <c r="AU2099" s="135">
        <f t="shared" si="1076"/>
        <v>0</v>
      </c>
      <c r="AV2099" s="302">
        <v>2.1350505000000001E-6</v>
      </c>
      <c r="AW2099" s="302">
        <v>6.4419627999999996E-9</v>
      </c>
      <c r="AX2099" s="302">
        <v>1.7600363E-13</v>
      </c>
      <c r="AY2099" s="303">
        <v>0</v>
      </c>
      <c r="AZ2099" s="303">
        <v>0</v>
      </c>
      <c r="BA2099" s="302">
        <v>3.0126735E-9</v>
      </c>
      <c r="BB2099" s="302">
        <v>3.3592557999999999E-6</v>
      </c>
      <c r="BC2099" s="302">
        <v>4.2707130000000001E-10</v>
      </c>
      <c r="BD2099" s="302">
        <v>3.8987216999999997E-9</v>
      </c>
      <c r="BE2099" s="303">
        <v>0</v>
      </c>
      <c r="BF2099" s="303">
        <v>0</v>
      </c>
      <c r="BG2099" s="303">
        <v>0</v>
      </c>
      <c r="BH2099" s="303">
        <v>0</v>
      </c>
      <c r="BI2099" s="303">
        <v>0</v>
      </c>
      <c r="BJ2099" s="303">
        <v>0</v>
      </c>
      <c r="BK2099" s="303">
        <v>0</v>
      </c>
      <c r="BL2099" s="303">
        <v>0</v>
      </c>
      <c r="BM2099" s="303">
        <v>0</v>
      </c>
      <c r="BN2099" s="303">
        <v>0</v>
      </c>
      <c r="BO2099" s="303">
        <v>0</v>
      </c>
      <c r="BP2099" s="303">
        <v>0</v>
      </c>
      <c r="BQ2099" s="303">
        <v>0</v>
      </c>
      <c r="BR2099" s="74"/>
      <c r="BS2099" s="136">
        <v>1.2393973999999999E-4</v>
      </c>
      <c r="BT2099" s="144">
        <v>2.7870819999999999E-5</v>
      </c>
      <c r="BU2099" s="144">
        <v>6.4149647999999998E-5</v>
      </c>
      <c r="BV2099" s="144">
        <v>3.1996231999999999E-12</v>
      </c>
      <c r="BW2099" s="144">
        <v>2.1503764000000001E-5</v>
      </c>
      <c r="BX2099" s="144">
        <v>1.9503488000000002E-6</v>
      </c>
      <c r="BY2099" s="136">
        <v>0</v>
      </c>
      <c r="BZ2099" s="144">
        <v>2.9602097000000001E-6</v>
      </c>
      <c r="CA2099" s="136">
        <v>0</v>
      </c>
      <c r="CB2099" s="144">
        <v>1.8667067999999999E-10</v>
      </c>
      <c r="CC2099" s="136">
        <v>0</v>
      </c>
      <c r="CD2099" s="136">
        <v>0</v>
      </c>
      <c r="CE2099" s="136">
        <v>0</v>
      </c>
      <c r="CF2099" s="144">
        <v>5.5047628E-6</v>
      </c>
      <c r="CG2099" s="136">
        <v>0</v>
      </c>
      <c r="CH2099" s="136">
        <v>0</v>
      </c>
      <c r="CI2099" s="136">
        <v>0</v>
      </c>
      <c r="CL2099" s="89" t="s">
        <v>6999</v>
      </c>
    </row>
    <row r="2100" spans="1:90" ht="14.5" customHeight="1">
      <c r="B2100" s="129" t="s">
        <v>6992</v>
      </c>
      <c r="C2100" s="127" t="s">
        <v>7194</v>
      </c>
      <c r="D2100" s="127" t="s">
        <v>7195</v>
      </c>
      <c r="G2100" s="74"/>
      <c r="H2100" s="74"/>
      <c r="I2100" s="74"/>
      <c r="J2100" s="74"/>
      <c r="K2100" s="74"/>
      <c r="L2100" s="74"/>
      <c r="M2100" s="74"/>
      <c r="N2100" s="74"/>
      <c r="O2100" s="74"/>
      <c r="P2100" s="74"/>
      <c r="Q2100" s="74"/>
      <c r="R2100" s="74"/>
      <c r="S2100" s="74"/>
      <c r="T2100" s="74"/>
      <c r="U2100" s="74"/>
      <c r="V2100" s="74"/>
      <c r="W2100" s="74"/>
      <c r="X2100" s="74"/>
      <c r="Y2100" s="74"/>
      <c r="Z2100" s="74"/>
      <c r="AA2100" s="74"/>
      <c r="AB2100" s="74"/>
      <c r="AC2100" s="74"/>
      <c r="AD2100" s="74"/>
      <c r="AE2100" s="74"/>
      <c r="AF2100" s="74"/>
      <c r="AG2100" s="74"/>
      <c r="AH2100" s="74"/>
      <c r="AI2100" s="74"/>
      <c r="AJ2100" s="74"/>
      <c r="AK2100" s="74"/>
      <c r="AL2100" s="74"/>
      <c r="AM2100" s="74"/>
      <c r="AN2100" s="74"/>
      <c r="AP2100" s="74"/>
      <c r="AQ2100" s="74"/>
      <c r="AR2100" s="74"/>
      <c r="AS2100" s="74"/>
      <c r="AT2100" s="74"/>
      <c r="AU2100" s="74"/>
      <c r="AV2100" s="74"/>
      <c r="AW2100" s="74"/>
      <c r="AX2100" s="74"/>
      <c r="AY2100" s="74"/>
      <c r="AZ2100" s="74"/>
      <c r="BA2100" s="74"/>
      <c r="BB2100" s="74"/>
      <c r="BC2100" s="74"/>
      <c r="BD2100" s="74"/>
      <c r="BE2100" s="74"/>
      <c r="BF2100" s="74"/>
      <c r="BG2100" s="74"/>
      <c r="BH2100" s="74"/>
      <c r="BI2100" s="74"/>
      <c r="BJ2100" s="74"/>
      <c r="BK2100" s="74"/>
      <c r="BL2100" s="74"/>
      <c r="BM2100" s="74"/>
      <c r="BN2100" s="74"/>
      <c r="BO2100" s="74"/>
      <c r="BP2100" s="74"/>
      <c r="BQ2100" s="74"/>
      <c r="BR2100" s="74"/>
      <c r="BS2100" s="74"/>
      <c r="BT2100" s="74"/>
      <c r="BU2100" s="74"/>
      <c r="BV2100" s="74"/>
      <c r="BW2100" s="74"/>
      <c r="BX2100" s="74"/>
      <c r="BY2100" s="74"/>
      <c r="BZ2100" s="74"/>
      <c r="CA2100" s="74"/>
      <c r="CB2100" s="74"/>
      <c r="CC2100" s="74"/>
      <c r="CD2100" s="74"/>
      <c r="CE2100" s="74"/>
      <c r="CF2100" s="74"/>
      <c r="CG2100" s="74"/>
      <c r="CH2100" s="74"/>
      <c r="CI2100" s="74"/>
      <c r="CJ2100" s="124"/>
      <c r="CK2100" s="152"/>
      <c r="CL2100" s="89"/>
    </row>
    <row r="2101" spans="1:90" ht="14.5" customHeight="1">
      <c r="A2101" s="74" t="s">
        <v>7196</v>
      </c>
      <c r="B2101" s="129" t="s">
        <v>6992</v>
      </c>
      <c r="C2101" s="130" t="str">
        <f t="shared" ref="C2101:C2124" si="1077">MID(A2101,1,12)</f>
        <v>M.020.09.101</v>
      </c>
      <c r="D2101" s="131" t="s">
        <v>7195</v>
      </c>
      <c r="E2101" s="129" t="s">
        <v>957</v>
      </c>
      <c r="F2101" s="132" t="s">
        <v>7198</v>
      </c>
      <c r="G2101" s="132">
        <f t="shared" ref="G2101:G2124" si="1078">J2101+K2101+L2101+M2101</f>
        <v>0.217936010684461</v>
      </c>
      <c r="H2101" s="348">
        <f t="shared" ref="H2101:H2124" si="1079">G2101</f>
        <v>0.217936010684461</v>
      </c>
      <c r="I2101" s="74"/>
      <c r="J2101" s="132">
        <f t="shared" ref="J2101:J2124" si="1080">P2101+Q2101+R2101+S2101</f>
        <v>3.0239732875599998E-3</v>
      </c>
      <c r="K2101" s="132">
        <f t="shared" ref="K2101:K2124" si="1081">N2101+O2101+T2101</f>
        <v>2.9217007396901001E-2</v>
      </c>
      <c r="L2101" s="300">
        <f t="shared" ref="L2101:L2124" si="1082">U2101+IF(V2101="x",0,V2101)+IF(W2101="x",0,W2101)+IF(X2101="x",0,X2101)+Y2101+Z2101</f>
        <v>0</v>
      </c>
      <c r="M2101" s="132">
        <v>0.18569503000000001</v>
      </c>
      <c r="N2101" s="132">
        <v>2.3475547999999999E-2</v>
      </c>
      <c r="O2101" s="132">
        <v>5.7414450000000004E-3</v>
      </c>
      <c r="P2101" s="132">
        <v>3.0238245999999998E-3</v>
      </c>
      <c r="Q2101" s="132">
        <v>0</v>
      </c>
      <c r="R2101" s="132">
        <v>0</v>
      </c>
      <c r="S2101" s="304">
        <v>1.4868756000000001E-7</v>
      </c>
      <c r="T2101" s="304">
        <v>1.4396901E-8</v>
      </c>
      <c r="U2101" s="132">
        <v>0</v>
      </c>
      <c r="V2101" s="132">
        <v>0</v>
      </c>
      <c r="W2101" s="132">
        <v>0</v>
      </c>
      <c r="X2101" s="132">
        <v>0</v>
      </c>
      <c r="Y2101" s="132">
        <v>0</v>
      </c>
      <c r="Z2101" s="132">
        <v>0</v>
      </c>
      <c r="AA2101" s="74"/>
      <c r="AB2101" s="301">
        <f t="shared" ref="AB2101:AB2124" si="1083">M2101/0.133</f>
        <v>1.3962032330827068</v>
      </c>
      <c r="AC2101" s="338">
        <f t="shared" ref="AC2101:AC2124" si="1084">AB2101</f>
        <v>1.3962032330827068</v>
      </c>
      <c r="AD2101" s="74"/>
      <c r="AE2101" s="136">
        <v>0</v>
      </c>
      <c r="AF2101" s="136">
        <v>0</v>
      </c>
      <c r="AG2101" s="136">
        <v>0</v>
      </c>
      <c r="AH2101" s="136">
        <v>0</v>
      </c>
      <c r="AI2101" s="136">
        <v>0</v>
      </c>
      <c r="AJ2101" s="136">
        <v>0</v>
      </c>
      <c r="AK2101" s="136">
        <v>0</v>
      </c>
      <c r="AL2101" s="74"/>
      <c r="AM2101" s="133">
        <v>3.0519849000000002E-2</v>
      </c>
      <c r="AN2101" s="340">
        <f t="shared" ref="AN2101:AN2124" si="1085">AM2101</f>
        <v>3.0519849000000002E-2</v>
      </c>
      <c r="AP2101" s="133">
        <v>2.9301014E-2</v>
      </c>
      <c r="AQ2101" s="133">
        <v>1.2188351E-3</v>
      </c>
      <c r="AR2101" s="133">
        <v>0</v>
      </c>
      <c r="AS2101" s="134">
        <f t="shared" ref="AS2101:AS2124" si="1086">AV2101+AY2101+AZ2101+BA2101+BB2101+BJ2101+BK2101+BO2101</f>
        <v>1.75665552097E-6</v>
      </c>
      <c r="AT2101" s="135">
        <f t="shared" ref="AT2101:AT2124" si="1087">AW2101+AX2101+BC2101+BD2101+BE2101+BF2101+BG2101+BH2101+BI2101+BL2101+BP2101+BQ2101</f>
        <v>4.5075261685499993E-9</v>
      </c>
      <c r="AU2101" s="135">
        <f t="shared" ref="AU2101:AU2124" si="1088">BM2101+BN2101</f>
        <v>0</v>
      </c>
      <c r="AV2101" s="302">
        <v>1.2956766E-6</v>
      </c>
      <c r="AW2101" s="302">
        <v>3.9093689999999998E-9</v>
      </c>
      <c r="AX2101" s="302">
        <v>1.0680954999999999E-13</v>
      </c>
      <c r="AY2101" s="303">
        <v>0</v>
      </c>
      <c r="AZ2101" s="303">
        <v>0</v>
      </c>
      <c r="BA2101" s="302">
        <v>4.4962097000000002E-10</v>
      </c>
      <c r="BB2101" s="302">
        <v>4.6052930000000001E-7</v>
      </c>
      <c r="BC2101" s="302">
        <v>6.3737479000000003E-11</v>
      </c>
      <c r="BD2101" s="302">
        <v>5.3431288E-10</v>
      </c>
      <c r="BE2101" s="303">
        <v>0</v>
      </c>
      <c r="BF2101" s="303">
        <v>0</v>
      </c>
      <c r="BG2101" s="303">
        <v>0</v>
      </c>
      <c r="BH2101" s="303">
        <v>0</v>
      </c>
      <c r="BI2101" s="303">
        <v>0</v>
      </c>
      <c r="BJ2101" s="303">
        <v>0</v>
      </c>
      <c r="BK2101" s="303">
        <v>0</v>
      </c>
      <c r="BL2101" s="303">
        <v>0</v>
      </c>
      <c r="BM2101" s="303">
        <v>0</v>
      </c>
      <c r="BN2101" s="303">
        <v>0</v>
      </c>
      <c r="BO2101" s="303">
        <v>0</v>
      </c>
      <c r="BP2101" s="303">
        <v>0</v>
      </c>
      <c r="BQ2101" s="303">
        <v>0</v>
      </c>
      <c r="BR2101" s="74"/>
      <c r="BS2101" s="144">
        <v>4.7234110000000003E-5</v>
      </c>
      <c r="BT2101" s="144">
        <v>3.831742E-6</v>
      </c>
      <c r="BU2101" s="144">
        <v>3.8929851000000001E-5</v>
      </c>
      <c r="BV2101" s="144">
        <v>1.6864067E-12</v>
      </c>
      <c r="BW2101" s="144">
        <v>2.9392798999999999E-6</v>
      </c>
      <c r="BX2101" s="144">
        <v>2.9107624999999999E-7</v>
      </c>
      <c r="BY2101" s="136">
        <v>0</v>
      </c>
      <c r="BZ2101" s="144">
        <v>4.4179110999999999E-7</v>
      </c>
      <c r="CA2101" s="136">
        <v>0</v>
      </c>
      <c r="CB2101" s="144">
        <v>9.8387425999999996E-11</v>
      </c>
      <c r="CC2101" s="136">
        <v>0</v>
      </c>
      <c r="CD2101" s="136">
        <v>0</v>
      </c>
      <c r="CE2101" s="136">
        <v>0</v>
      </c>
      <c r="CF2101" s="144">
        <v>8.0027056000000002E-7</v>
      </c>
      <c r="CG2101" s="136">
        <v>0</v>
      </c>
      <c r="CH2101" s="136">
        <v>0</v>
      </c>
      <c r="CI2101" s="136">
        <v>0</v>
      </c>
      <c r="CL2101" s="89" t="s">
        <v>6999</v>
      </c>
    </row>
    <row r="2102" spans="1:90" ht="14.5" customHeight="1">
      <c r="A2102" s="74" t="s">
        <v>7199</v>
      </c>
      <c r="B2102" s="129" t="s">
        <v>6992</v>
      </c>
      <c r="C2102" s="130" t="str">
        <f t="shared" si="1077"/>
        <v>M.020.09.102</v>
      </c>
      <c r="D2102" s="131" t="s">
        <v>7195</v>
      </c>
      <c r="E2102" s="129" t="s">
        <v>957</v>
      </c>
      <c r="F2102" s="132" t="s">
        <v>7201</v>
      </c>
      <c r="G2102" s="132">
        <f t="shared" si="1078"/>
        <v>0.204823529968927</v>
      </c>
      <c r="H2102" s="348">
        <f t="shared" si="1079"/>
        <v>0.204823529968927</v>
      </c>
      <c r="I2102" s="74"/>
      <c r="J2102" s="132">
        <f t="shared" si="1080"/>
        <v>1.084182881369E-2</v>
      </c>
      <c r="K2102" s="132">
        <f t="shared" si="1081"/>
        <v>8.2082511155237001E-2</v>
      </c>
      <c r="L2102" s="300">
        <f t="shared" si="1082"/>
        <v>0</v>
      </c>
      <c r="M2102" s="132">
        <v>0.11189919</v>
      </c>
      <c r="N2102" s="132">
        <v>6.5881261999999996E-2</v>
      </c>
      <c r="O2102" s="132">
        <v>1.6201226999999999E-2</v>
      </c>
      <c r="P2102" s="132">
        <v>1.08416E-2</v>
      </c>
      <c r="Q2102" s="132">
        <v>0</v>
      </c>
      <c r="R2102" s="132">
        <v>0</v>
      </c>
      <c r="S2102" s="304">
        <v>2.2881368999999999E-7</v>
      </c>
      <c r="T2102" s="304">
        <v>2.2155237000000002E-8</v>
      </c>
      <c r="U2102" s="132">
        <v>0</v>
      </c>
      <c r="V2102" s="132">
        <v>0</v>
      </c>
      <c r="W2102" s="132">
        <v>0</v>
      </c>
      <c r="X2102" s="132">
        <v>0</v>
      </c>
      <c r="Y2102" s="132">
        <v>0</v>
      </c>
      <c r="Z2102" s="132">
        <v>0</v>
      </c>
      <c r="AA2102" s="74"/>
      <c r="AB2102" s="301">
        <f t="shared" si="1083"/>
        <v>0.84134729323308266</v>
      </c>
      <c r="AC2102" s="338">
        <f t="shared" si="1084"/>
        <v>0.84134729323308266</v>
      </c>
      <c r="AD2102" s="74"/>
      <c r="AE2102" s="136">
        <v>0</v>
      </c>
      <c r="AF2102" s="136">
        <v>0</v>
      </c>
      <c r="AG2102" s="136">
        <v>0</v>
      </c>
      <c r="AH2102" s="136">
        <v>0</v>
      </c>
      <c r="AI2102" s="136">
        <v>0</v>
      </c>
      <c r="AJ2102" s="136">
        <v>0</v>
      </c>
      <c r="AK2102" s="136">
        <v>0</v>
      </c>
      <c r="AL2102" s="74"/>
      <c r="AM2102" s="133">
        <v>3.6164182000000003E-2</v>
      </c>
      <c r="AN2102" s="340">
        <f t="shared" si="1085"/>
        <v>3.6164182000000003E-2</v>
      </c>
      <c r="AP2102" s="133">
        <v>3.5051969000000002E-2</v>
      </c>
      <c r="AQ2102" s="133">
        <v>1.1122127E-3</v>
      </c>
      <c r="AR2102" s="133">
        <v>0</v>
      </c>
      <c r="AS2102" s="134">
        <f t="shared" si="1086"/>
        <v>2.101436978E-6</v>
      </c>
      <c r="AT2102" s="135">
        <f t="shared" si="1087"/>
        <v>4.1132127830700003E-9</v>
      </c>
      <c r="AU2102" s="135">
        <f t="shared" si="1088"/>
        <v>0</v>
      </c>
      <c r="AV2102" s="302">
        <v>7.8077030999999998E-7</v>
      </c>
      <c r="AW2102" s="302">
        <v>2.3557725E-9</v>
      </c>
      <c r="AX2102" s="302">
        <v>6.4363070000000006E-14</v>
      </c>
      <c r="AY2102" s="303">
        <v>0</v>
      </c>
      <c r="AZ2102" s="303">
        <v>0</v>
      </c>
      <c r="BA2102" s="302">
        <v>1.612068E-9</v>
      </c>
      <c r="BB2102" s="302">
        <v>1.3190546000000001E-6</v>
      </c>
      <c r="BC2102" s="302">
        <v>2.2852391999999999E-10</v>
      </c>
      <c r="BD2102" s="302">
        <v>1.528852E-9</v>
      </c>
      <c r="BE2102" s="303">
        <v>0</v>
      </c>
      <c r="BF2102" s="303">
        <v>0</v>
      </c>
      <c r="BG2102" s="303">
        <v>0</v>
      </c>
      <c r="BH2102" s="303">
        <v>0</v>
      </c>
      <c r="BI2102" s="303">
        <v>0</v>
      </c>
      <c r="BJ2102" s="303">
        <v>0</v>
      </c>
      <c r="BK2102" s="303">
        <v>0</v>
      </c>
      <c r="BL2102" s="303">
        <v>0</v>
      </c>
      <c r="BM2102" s="303">
        <v>0</v>
      </c>
      <c r="BN2102" s="303">
        <v>0</v>
      </c>
      <c r="BO2102" s="303">
        <v>0</v>
      </c>
      <c r="BP2102" s="303">
        <v>0</v>
      </c>
      <c r="BQ2102" s="303">
        <v>0</v>
      </c>
      <c r="BR2102" s="74"/>
      <c r="BS2102" s="144">
        <v>4.8195433E-5</v>
      </c>
      <c r="BT2102" s="144">
        <v>1.1071105E-5</v>
      </c>
      <c r="BU2102" s="144">
        <v>2.3458995999999999E-5</v>
      </c>
      <c r="BV2102" s="144">
        <v>2.5951931999999998E-12</v>
      </c>
      <c r="BW2102" s="144">
        <v>8.3414125000000003E-6</v>
      </c>
      <c r="BX2102" s="144">
        <v>1.0436228E-6</v>
      </c>
      <c r="BY2102" s="136">
        <v>0</v>
      </c>
      <c r="BZ2102" s="144">
        <v>1.5839948E-6</v>
      </c>
      <c r="CA2102" s="136">
        <v>0</v>
      </c>
      <c r="CB2102" s="144">
        <v>1.5140735000000001E-10</v>
      </c>
      <c r="CC2102" s="136">
        <v>0</v>
      </c>
      <c r="CD2102" s="136">
        <v>0</v>
      </c>
      <c r="CE2102" s="136">
        <v>0</v>
      </c>
      <c r="CF2102" s="144">
        <v>2.6961485000000001E-6</v>
      </c>
      <c r="CG2102" s="136">
        <v>0</v>
      </c>
      <c r="CH2102" s="136">
        <v>0</v>
      </c>
      <c r="CI2102" s="136">
        <v>0</v>
      </c>
      <c r="CL2102" s="89" t="s">
        <v>6999</v>
      </c>
    </row>
    <row r="2103" spans="1:90" ht="14.5" customHeight="1">
      <c r="A2103" s="74" t="s">
        <v>7202</v>
      </c>
      <c r="B2103" s="129" t="s">
        <v>6992</v>
      </c>
      <c r="C2103" s="130" t="str">
        <f t="shared" si="1077"/>
        <v>M.020.09.103</v>
      </c>
      <c r="D2103" s="131" t="s">
        <v>7195</v>
      </c>
      <c r="E2103" s="129" t="s">
        <v>957</v>
      </c>
      <c r="F2103" s="132" t="s">
        <v>7204</v>
      </c>
      <c r="G2103" s="132">
        <f t="shared" si="1078"/>
        <v>0.283945767565424</v>
      </c>
      <c r="H2103" s="348">
        <f t="shared" si="1079"/>
        <v>0.283945767565424</v>
      </c>
      <c r="I2103" s="74"/>
      <c r="J2103" s="132">
        <f t="shared" si="1080"/>
        <v>1.068929835605E-2</v>
      </c>
      <c r="K2103" s="132">
        <f t="shared" si="1081"/>
        <v>0.10298033920937401</v>
      </c>
      <c r="L2103" s="300">
        <f t="shared" si="1082"/>
        <v>0</v>
      </c>
      <c r="M2103" s="132">
        <v>0.17027613</v>
      </c>
      <c r="N2103" s="132">
        <v>8.6506226000000006E-2</v>
      </c>
      <c r="O2103" s="132">
        <v>1.6474088000000001E-2</v>
      </c>
      <c r="P2103" s="132">
        <v>1.0689038E-2</v>
      </c>
      <c r="Q2103" s="132">
        <v>0</v>
      </c>
      <c r="R2103" s="132">
        <v>0</v>
      </c>
      <c r="S2103" s="304">
        <v>2.6035605E-7</v>
      </c>
      <c r="T2103" s="304">
        <v>2.5209374000000001E-8</v>
      </c>
      <c r="U2103" s="132">
        <v>0</v>
      </c>
      <c r="V2103" s="132">
        <v>0</v>
      </c>
      <c r="W2103" s="132">
        <v>0</v>
      </c>
      <c r="X2103" s="132">
        <v>0</v>
      </c>
      <c r="Y2103" s="132">
        <v>0</v>
      </c>
      <c r="Z2103" s="132">
        <v>0</v>
      </c>
      <c r="AA2103" s="74"/>
      <c r="AB2103" s="301">
        <f t="shared" si="1083"/>
        <v>1.2802716541353383</v>
      </c>
      <c r="AC2103" s="338">
        <f t="shared" si="1084"/>
        <v>1.2802716541353383</v>
      </c>
      <c r="AD2103" s="74"/>
      <c r="AE2103" s="136">
        <v>0</v>
      </c>
      <c r="AF2103" s="136">
        <v>0</v>
      </c>
      <c r="AG2103" s="136">
        <v>0</v>
      </c>
      <c r="AH2103" s="136">
        <v>0</v>
      </c>
      <c r="AI2103" s="136">
        <v>0</v>
      </c>
      <c r="AJ2103" s="136">
        <v>0</v>
      </c>
      <c r="AK2103" s="136">
        <v>0</v>
      </c>
      <c r="AL2103" s="74"/>
      <c r="AM2103" s="133">
        <v>4.9625889999999999E-2</v>
      </c>
      <c r="AN2103" s="340">
        <f t="shared" si="1085"/>
        <v>4.9625889999999999E-2</v>
      </c>
      <c r="AP2103" s="133">
        <v>4.8064755000000001E-2</v>
      </c>
      <c r="AQ2103" s="133">
        <v>1.5611348999999999E-3</v>
      </c>
      <c r="AR2103" s="133">
        <v>0</v>
      </c>
      <c r="AS2103" s="134">
        <f t="shared" si="1086"/>
        <v>2.8815800831000002E-6</v>
      </c>
      <c r="AT2103" s="135">
        <f t="shared" si="1087"/>
        <v>5.7734280007820006E-9</v>
      </c>
      <c r="AU2103" s="135">
        <f t="shared" si="1088"/>
        <v>0</v>
      </c>
      <c r="AV2103" s="302">
        <v>1.1880921E-6</v>
      </c>
      <c r="AW2103" s="302">
        <v>3.5847607000000002E-9</v>
      </c>
      <c r="AX2103" s="302">
        <v>9.7940781999999995E-14</v>
      </c>
      <c r="AY2103" s="303">
        <v>0</v>
      </c>
      <c r="AZ2103" s="303">
        <v>0</v>
      </c>
      <c r="BA2103" s="302">
        <v>1.5893830999999999E-9</v>
      </c>
      <c r="BB2103" s="302">
        <v>1.6918986000000001E-6</v>
      </c>
      <c r="BC2103" s="302">
        <v>2.2530815999999999E-10</v>
      </c>
      <c r="BD2103" s="302">
        <v>1.9632612000000001E-9</v>
      </c>
      <c r="BE2103" s="303">
        <v>0</v>
      </c>
      <c r="BF2103" s="303">
        <v>0</v>
      </c>
      <c r="BG2103" s="303">
        <v>0</v>
      </c>
      <c r="BH2103" s="303">
        <v>0</v>
      </c>
      <c r="BI2103" s="303">
        <v>0</v>
      </c>
      <c r="BJ2103" s="303">
        <v>0</v>
      </c>
      <c r="BK2103" s="303">
        <v>0</v>
      </c>
      <c r="BL2103" s="303">
        <v>0</v>
      </c>
      <c r="BM2103" s="303">
        <v>0</v>
      </c>
      <c r="BN2103" s="303">
        <v>0</v>
      </c>
      <c r="BO2103" s="303">
        <v>0</v>
      </c>
      <c r="BP2103" s="303">
        <v>0</v>
      </c>
      <c r="BQ2103" s="303">
        <v>0</v>
      </c>
      <c r="BR2103" s="74"/>
      <c r="BS2103" s="144">
        <v>6.6022274000000002E-5</v>
      </c>
      <c r="BT2103" s="144">
        <v>1.4058584000000001E-5</v>
      </c>
      <c r="BU2103" s="144">
        <v>3.5697371000000002E-5</v>
      </c>
      <c r="BV2103" s="144">
        <v>2.9529450000000002E-12</v>
      </c>
      <c r="BW2103" s="144">
        <v>1.0813253E-5</v>
      </c>
      <c r="BX2103" s="144">
        <v>1.0289370999999999E-6</v>
      </c>
      <c r="BY2103" s="136">
        <v>0</v>
      </c>
      <c r="BZ2103" s="144">
        <v>1.5617049999999999E-6</v>
      </c>
      <c r="CA2103" s="136">
        <v>0</v>
      </c>
      <c r="CB2103" s="144">
        <v>1.7227910999999999E-10</v>
      </c>
      <c r="CC2103" s="136">
        <v>0</v>
      </c>
      <c r="CD2103" s="136">
        <v>0</v>
      </c>
      <c r="CE2103" s="136">
        <v>0</v>
      </c>
      <c r="CF2103" s="144">
        <v>2.8622481999999998E-6</v>
      </c>
      <c r="CG2103" s="136">
        <v>0</v>
      </c>
      <c r="CH2103" s="136">
        <v>0</v>
      </c>
      <c r="CI2103" s="136">
        <v>0</v>
      </c>
      <c r="CL2103" s="89" t="s">
        <v>6999</v>
      </c>
    </row>
    <row r="2104" spans="1:90" ht="14.5" customHeight="1">
      <c r="A2104" s="74" t="s">
        <v>7205</v>
      </c>
      <c r="B2104" s="129" t="s">
        <v>6992</v>
      </c>
      <c r="C2104" s="130" t="str">
        <f t="shared" si="1077"/>
        <v>M.020.09.104</v>
      </c>
      <c r="D2104" s="131" t="s">
        <v>7195</v>
      </c>
      <c r="E2104" s="129" t="s">
        <v>957</v>
      </c>
      <c r="F2104" s="132" t="s">
        <v>7207</v>
      </c>
      <c r="G2104" s="132">
        <f t="shared" si="1078"/>
        <v>0.30696822577711003</v>
      </c>
      <c r="H2104" s="348">
        <f t="shared" si="1079"/>
        <v>0.30696822577711003</v>
      </c>
      <c r="I2104" s="74"/>
      <c r="J2104" s="132">
        <f t="shared" si="1080"/>
        <v>1.0708025167E-2</v>
      </c>
      <c r="K2104" s="132">
        <f t="shared" si="1081"/>
        <v>0.11799212061011001</v>
      </c>
      <c r="L2104" s="300">
        <f t="shared" si="1082"/>
        <v>0</v>
      </c>
      <c r="M2104" s="132">
        <v>0.17826808</v>
      </c>
      <c r="N2104" s="132">
        <v>0.10158488</v>
      </c>
      <c r="O2104" s="132">
        <v>1.6407215999999999E-2</v>
      </c>
      <c r="P2104" s="132">
        <v>1.0707771E-2</v>
      </c>
      <c r="Q2104" s="132">
        <v>0</v>
      </c>
      <c r="R2104" s="132">
        <v>0</v>
      </c>
      <c r="S2104" s="304">
        <v>2.5416699999999998E-7</v>
      </c>
      <c r="T2104" s="304">
        <v>2.4610109999999999E-8</v>
      </c>
      <c r="U2104" s="132">
        <v>0</v>
      </c>
      <c r="V2104" s="132">
        <v>0</v>
      </c>
      <c r="W2104" s="132">
        <v>0</v>
      </c>
      <c r="X2104" s="132">
        <v>0</v>
      </c>
      <c r="Y2104" s="132">
        <v>0</v>
      </c>
      <c r="Z2104" s="132">
        <v>0</v>
      </c>
      <c r="AA2104" s="74"/>
      <c r="AB2104" s="301">
        <f t="shared" si="1083"/>
        <v>1.3403615037593983</v>
      </c>
      <c r="AC2104" s="338">
        <f t="shared" si="1084"/>
        <v>1.3403615037593983</v>
      </c>
      <c r="AD2104" s="74"/>
      <c r="AE2104" s="136">
        <v>0</v>
      </c>
      <c r="AF2104" s="136">
        <v>0</v>
      </c>
      <c r="AG2104" s="136">
        <v>0</v>
      </c>
      <c r="AH2104" s="136">
        <v>0</v>
      </c>
      <c r="AI2104" s="136">
        <v>0</v>
      </c>
      <c r="AJ2104" s="136">
        <v>0</v>
      </c>
      <c r="AK2104" s="136">
        <v>0</v>
      </c>
      <c r="AL2104" s="74"/>
      <c r="AM2104" s="133">
        <v>5.5259218999999998E-2</v>
      </c>
      <c r="AN2104" s="340">
        <f t="shared" si="1085"/>
        <v>5.5259218999999998E-2</v>
      </c>
      <c r="AP2104" s="133">
        <v>5.3566164999999999E-2</v>
      </c>
      <c r="AQ2104" s="133">
        <v>1.6930539E-3</v>
      </c>
      <c r="AR2104" s="133">
        <v>0</v>
      </c>
      <c r="AS2104" s="134">
        <f t="shared" si="1086"/>
        <v>3.2114008685999996E-6</v>
      </c>
      <c r="AT2104" s="135">
        <f t="shared" si="1087"/>
        <v>6.2612941576500005E-9</v>
      </c>
      <c r="AU2104" s="135">
        <f t="shared" si="1088"/>
        <v>0</v>
      </c>
      <c r="AV2104" s="302">
        <v>1.2438555E-6</v>
      </c>
      <c r="AW2104" s="302">
        <v>3.7530122000000003E-9</v>
      </c>
      <c r="AX2104" s="302">
        <v>1.0253765E-13</v>
      </c>
      <c r="AY2104" s="303">
        <v>0</v>
      </c>
      <c r="AZ2104" s="303">
        <v>0</v>
      </c>
      <c r="BA2104" s="302">
        <v>1.5921686000000001E-9</v>
      </c>
      <c r="BB2104" s="302">
        <v>1.9659532E-6</v>
      </c>
      <c r="BC2104" s="302">
        <v>2.2570301999999999E-10</v>
      </c>
      <c r="BD2104" s="302">
        <v>2.2824763999999998E-9</v>
      </c>
      <c r="BE2104" s="303">
        <v>0</v>
      </c>
      <c r="BF2104" s="303">
        <v>0</v>
      </c>
      <c r="BG2104" s="303">
        <v>0</v>
      </c>
      <c r="BH2104" s="303">
        <v>0</v>
      </c>
      <c r="BI2104" s="303">
        <v>0</v>
      </c>
      <c r="BJ2104" s="303">
        <v>0</v>
      </c>
      <c r="BK2104" s="303">
        <v>0</v>
      </c>
      <c r="BL2104" s="303">
        <v>0</v>
      </c>
      <c r="BM2104" s="303">
        <v>0</v>
      </c>
      <c r="BN2104" s="303">
        <v>0</v>
      </c>
      <c r="BO2104" s="303">
        <v>0</v>
      </c>
      <c r="BP2104" s="303">
        <v>0</v>
      </c>
      <c r="BQ2104" s="303">
        <v>0</v>
      </c>
      <c r="BR2104" s="74"/>
      <c r="BS2104" s="144">
        <v>7.1862549999999995E-5</v>
      </c>
      <c r="BT2104" s="144">
        <v>1.6260267000000001E-5</v>
      </c>
      <c r="BU2104" s="144">
        <v>3.7372834999999998E-5</v>
      </c>
      <c r="BV2104" s="144">
        <v>2.8827492E-12</v>
      </c>
      <c r="BW2104" s="144">
        <v>1.2625511E-5</v>
      </c>
      <c r="BX2104" s="144">
        <v>1.0307403E-6</v>
      </c>
      <c r="BY2104" s="136">
        <v>0</v>
      </c>
      <c r="BZ2104" s="144">
        <v>1.5644419999999999E-6</v>
      </c>
      <c r="CA2104" s="136">
        <v>0</v>
      </c>
      <c r="CB2104" s="144">
        <v>1.6818379000000001E-10</v>
      </c>
      <c r="CC2104" s="136">
        <v>0</v>
      </c>
      <c r="CD2104" s="136">
        <v>0</v>
      </c>
      <c r="CE2104" s="136">
        <v>0</v>
      </c>
      <c r="CF2104" s="144">
        <v>3.0085832999999999E-6</v>
      </c>
      <c r="CG2104" s="136">
        <v>0</v>
      </c>
      <c r="CH2104" s="136">
        <v>0</v>
      </c>
      <c r="CI2104" s="136">
        <v>0</v>
      </c>
      <c r="CL2104" s="89" t="s">
        <v>6999</v>
      </c>
    </row>
    <row r="2105" spans="1:90" ht="14.5" customHeight="1">
      <c r="A2105" s="74" t="s">
        <v>7208</v>
      </c>
      <c r="B2105" s="129" t="s">
        <v>6992</v>
      </c>
      <c r="C2105" s="130" t="str">
        <f t="shared" si="1077"/>
        <v>M.020.09.105</v>
      </c>
      <c r="D2105" s="131" t="s">
        <v>7195</v>
      </c>
      <c r="E2105" s="129" t="s">
        <v>957</v>
      </c>
      <c r="F2105" s="132" t="s">
        <v>7210</v>
      </c>
      <c r="G2105" s="132">
        <f t="shared" si="1078"/>
        <v>0.153159172393945</v>
      </c>
      <c r="H2105" s="348">
        <f t="shared" si="1079"/>
        <v>0.153159172393945</v>
      </c>
      <c r="I2105" s="74"/>
      <c r="J2105" s="132">
        <f t="shared" si="1080"/>
        <v>1.0740562819139999E-2</v>
      </c>
      <c r="K2105" s="132">
        <f t="shared" si="1081"/>
        <v>7.8101394574805E-2</v>
      </c>
      <c r="L2105" s="300">
        <f t="shared" si="1082"/>
        <v>0</v>
      </c>
      <c r="M2105" s="132">
        <v>6.4317214999999997E-2</v>
      </c>
      <c r="N2105" s="132">
        <v>6.2107041000000002E-2</v>
      </c>
      <c r="O2105" s="132">
        <v>1.5994332E-2</v>
      </c>
      <c r="P2105" s="132">
        <v>1.0740339999999999E-2</v>
      </c>
      <c r="Q2105" s="132">
        <v>0</v>
      </c>
      <c r="R2105" s="132">
        <v>0</v>
      </c>
      <c r="S2105" s="304">
        <v>2.2281914000000001E-7</v>
      </c>
      <c r="T2105" s="304">
        <v>2.1574805E-8</v>
      </c>
      <c r="U2105" s="132">
        <v>0</v>
      </c>
      <c r="V2105" s="132">
        <v>0</v>
      </c>
      <c r="W2105" s="132">
        <v>0</v>
      </c>
      <c r="X2105" s="132">
        <v>0</v>
      </c>
      <c r="Y2105" s="132">
        <v>0</v>
      </c>
      <c r="Z2105" s="132">
        <v>0</v>
      </c>
      <c r="AA2105" s="74"/>
      <c r="AB2105" s="301">
        <f t="shared" si="1083"/>
        <v>0.48358808270676684</v>
      </c>
      <c r="AC2105" s="338">
        <f t="shared" si="1084"/>
        <v>0.48358808270676684</v>
      </c>
      <c r="AD2105" s="74"/>
      <c r="AE2105" s="136">
        <v>0</v>
      </c>
      <c r="AF2105" s="136">
        <v>0</v>
      </c>
      <c r="AG2105" s="136">
        <v>0</v>
      </c>
      <c r="AH2105" s="136">
        <v>0</v>
      </c>
      <c r="AI2105" s="136">
        <v>0</v>
      </c>
      <c r="AJ2105" s="136">
        <v>0</v>
      </c>
      <c r="AK2105" s="136">
        <v>0</v>
      </c>
      <c r="AL2105" s="74"/>
      <c r="AM2105" s="133">
        <v>2.9170376000000001E-2</v>
      </c>
      <c r="AN2105" s="340">
        <f t="shared" si="1085"/>
        <v>2.9170376000000001E-2</v>
      </c>
      <c r="AP2105" s="133">
        <v>2.8351544999999999E-2</v>
      </c>
      <c r="AQ2105" s="133">
        <v>8.1883092999999996E-4</v>
      </c>
      <c r="AR2105" s="133">
        <v>0</v>
      </c>
      <c r="AS2105" s="134">
        <f t="shared" si="1086"/>
        <v>1.6997329513E-6</v>
      </c>
      <c r="AT2105" s="135">
        <f t="shared" si="1087"/>
        <v>3.0282209144889998E-9</v>
      </c>
      <c r="AU2105" s="135">
        <f t="shared" si="1088"/>
        <v>0</v>
      </c>
      <c r="AV2105" s="302">
        <v>4.4876974000000002E-7</v>
      </c>
      <c r="AW2105" s="302">
        <v>1.3540466E-9</v>
      </c>
      <c r="AX2105" s="302">
        <v>3.6994489000000002E-14</v>
      </c>
      <c r="AY2105" s="303">
        <v>0</v>
      </c>
      <c r="AZ2105" s="303">
        <v>0</v>
      </c>
      <c r="BA2105" s="302">
        <v>1.5970113000000001E-9</v>
      </c>
      <c r="BB2105" s="302">
        <v>1.2493662000000001E-6</v>
      </c>
      <c r="BC2105" s="302">
        <v>2.2638951999999999E-10</v>
      </c>
      <c r="BD2105" s="302">
        <v>1.4477478E-9</v>
      </c>
      <c r="BE2105" s="303">
        <v>0</v>
      </c>
      <c r="BF2105" s="303">
        <v>0</v>
      </c>
      <c r="BG2105" s="303">
        <v>0</v>
      </c>
      <c r="BH2105" s="303">
        <v>0</v>
      </c>
      <c r="BI2105" s="303">
        <v>0</v>
      </c>
      <c r="BJ2105" s="303">
        <v>0</v>
      </c>
      <c r="BK2105" s="303">
        <v>0</v>
      </c>
      <c r="BL2105" s="303">
        <v>0</v>
      </c>
      <c r="BM2105" s="303">
        <v>0</v>
      </c>
      <c r="BN2105" s="303">
        <v>0</v>
      </c>
      <c r="BO2105" s="303">
        <v>0</v>
      </c>
      <c r="BP2105" s="303">
        <v>0</v>
      </c>
      <c r="BQ2105" s="303">
        <v>0</v>
      </c>
      <c r="BR2105" s="74"/>
      <c r="BS2105" s="144">
        <v>3.7118995999999997E-5</v>
      </c>
      <c r="BT2105" s="144">
        <v>1.0506990000000001E-5</v>
      </c>
      <c r="BU2105" s="144">
        <v>1.3483719E-5</v>
      </c>
      <c r="BV2105" s="144">
        <v>2.5272032999999999E-12</v>
      </c>
      <c r="BW2105" s="144">
        <v>7.8840008000000006E-6</v>
      </c>
      <c r="BX2105" s="144">
        <v>1.0338754000000001E-6</v>
      </c>
      <c r="BY2105" s="136">
        <v>0</v>
      </c>
      <c r="BZ2105" s="144">
        <v>1.5692003999999999E-6</v>
      </c>
      <c r="CA2105" s="136">
        <v>0</v>
      </c>
      <c r="CB2105" s="144">
        <v>1.4744072000000001E-10</v>
      </c>
      <c r="CC2105" s="136">
        <v>0</v>
      </c>
      <c r="CD2105" s="136">
        <v>0</v>
      </c>
      <c r="CE2105" s="136">
        <v>0</v>
      </c>
      <c r="CF2105" s="144">
        <v>2.6410603999999999E-6</v>
      </c>
      <c r="CG2105" s="136">
        <v>0</v>
      </c>
      <c r="CH2105" s="136">
        <v>0</v>
      </c>
      <c r="CI2105" s="136">
        <v>0</v>
      </c>
      <c r="CL2105" s="89" t="s">
        <v>6999</v>
      </c>
    </row>
    <row r="2106" spans="1:90" ht="14.5" customHeight="1">
      <c r="A2106" s="74" t="s">
        <v>7211</v>
      </c>
      <c r="B2106" s="129" t="s">
        <v>6992</v>
      </c>
      <c r="C2106" s="130" t="str">
        <f t="shared" si="1077"/>
        <v>M.020.09.106</v>
      </c>
      <c r="D2106" s="131" t="s">
        <v>7195</v>
      </c>
      <c r="E2106" s="129" t="s">
        <v>957</v>
      </c>
      <c r="F2106" s="132" t="s">
        <v>7213</v>
      </c>
      <c r="G2106" s="132">
        <f t="shared" si="1078"/>
        <v>0.18446266622503699</v>
      </c>
      <c r="H2106" s="348">
        <f t="shared" si="1079"/>
        <v>0.18446266622503699</v>
      </c>
      <c r="I2106" s="74"/>
      <c r="J2106" s="132">
        <f t="shared" si="1080"/>
        <v>1.5481674342439999E-2</v>
      </c>
      <c r="K2106" s="132">
        <f t="shared" si="1081"/>
        <v>9.3712015882596991E-2</v>
      </c>
      <c r="L2106" s="300">
        <f t="shared" si="1082"/>
        <v>0</v>
      </c>
      <c r="M2106" s="132">
        <v>7.5268976000000001E-2</v>
      </c>
      <c r="N2106" s="132">
        <v>7.2326187E-2</v>
      </c>
      <c r="O2106" s="132">
        <v>2.1385808999999999E-2</v>
      </c>
      <c r="P2106" s="132">
        <v>1.5481468999999999E-2</v>
      </c>
      <c r="Q2106" s="132">
        <v>0</v>
      </c>
      <c r="R2106" s="132">
        <v>0</v>
      </c>
      <c r="S2106" s="304">
        <v>2.0534243999999999E-7</v>
      </c>
      <c r="T2106" s="304">
        <v>1.9882597000000001E-8</v>
      </c>
      <c r="U2106" s="132">
        <v>0</v>
      </c>
      <c r="V2106" s="132">
        <v>0</v>
      </c>
      <c r="W2106" s="132">
        <v>0</v>
      </c>
      <c r="X2106" s="132">
        <v>0</v>
      </c>
      <c r="Y2106" s="132">
        <v>0</v>
      </c>
      <c r="Z2106" s="132">
        <v>0</v>
      </c>
      <c r="AA2106" s="74"/>
      <c r="AB2106" s="301">
        <f t="shared" si="1083"/>
        <v>0.5659321503759398</v>
      </c>
      <c r="AC2106" s="338">
        <f t="shared" si="1084"/>
        <v>0.5659321503759398</v>
      </c>
      <c r="AD2106" s="74"/>
      <c r="AE2106" s="136">
        <v>0</v>
      </c>
      <c r="AF2106" s="136">
        <v>0</v>
      </c>
      <c r="AG2106" s="136">
        <v>0</v>
      </c>
      <c r="AH2106" s="136">
        <v>0</v>
      </c>
      <c r="AI2106" s="136">
        <v>0</v>
      </c>
      <c r="AJ2106" s="136">
        <v>0</v>
      </c>
      <c r="AK2106" s="136">
        <v>0</v>
      </c>
      <c r="AL2106" s="74"/>
      <c r="AM2106" s="133">
        <v>3.4610376999999998E-2</v>
      </c>
      <c r="AN2106" s="340">
        <f t="shared" si="1085"/>
        <v>3.4610376999999998E-2</v>
      </c>
      <c r="AP2106" s="133">
        <v>3.3627738999999997E-2</v>
      </c>
      <c r="AQ2106" s="133">
        <v>9.8263803999999993E-4</v>
      </c>
      <c r="AR2106" s="133">
        <v>0</v>
      </c>
      <c r="AS2106" s="134">
        <f t="shared" si="1086"/>
        <v>2.0160515132E-6</v>
      </c>
      <c r="AT2106" s="135">
        <f t="shared" si="1087"/>
        <v>3.6340163838089999E-9</v>
      </c>
      <c r="AU2106" s="135">
        <f t="shared" si="1088"/>
        <v>0</v>
      </c>
      <c r="AV2106" s="302">
        <v>5.2518502999999998E-7</v>
      </c>
      <c r="AW2106" s="302">
        <v>1.58461E-9</v>
      </c>
      <c r="AX2106" s="302">
        <v>4.3293809E-14</v>
      </c>
      <c r="AY2106" s="303">
        <v>0</v>
      </c>
      <c r="AZ2106" s="303">
        <v>0</v>
      </c>
      <c r="BA2106" s="302">
        <v>2.3019832000000001E-9</v>
      </c>
      <c r="BB2106" s="302">
        <v>1.4885645E-6</v>
      </c>
      <c r="BC2106" s="302">
        <v>3.2632509E-10</v>
      </c>
      <c r="BD2106" s="302">
        <v>1.7230380000000001E-9</v>
      </c>
      <c r="BE2106" s="303">
        <v>0</v>
      </c>
      <c r="BF2106" s="303">
        <v>0</v>
      </c>
      <c r="BG2106" s="303">
        <v>0</v>
      </c>
      <c r="BH2106" s="303">
        <v>0</v>
      </c>
      <c r="BI2106" s="303">
        <v>0</v>
      </c>
      <c r="BJ2106" s="303">
        <v>0</v>
      </c>
      <c r="BK2106" s="303">
        <v>0</v>
      </c>
      <c r="BL2106" s="303">
        <v>0</v>
      </c>
      <c r="BM2106" s="303">
        <v>0</v>
      </c>
      <c r="BN2106" s="303">
        <v>0</v>
      </c>
      <c r="BO2106" s="303">
        <v>0</v>
      </c>
      <c r="BP2106" s="303">
        <v>0</v>
      </c>
      <c r="BQ2106" s="303">
        <v>0</v>
      </c>
      <c r="BR2106" s="74"/>
      <c r="BS2106" s="144">
        <v>4.5111356000000003E-5</v>
      </c>
      <c r="BT2106" s="144">
        <v>1.2637021E-5</v>
      </c>
      <c r="BU2106" s="144">
        <v>1.577969E-5</v>
      </c>
      <c r="BV2106" s="144">
        <v>2.3289835E-12</v>
      </c>
      <c r="BW2106" s="144">
        <v>9.2982500000000003E-6</v>
      </c>
      <c r="BX2106" s="144">
        <v>1.4902611000000001E-6</v>
      </c>
      <c r="BY2106" s="136">
        <v>0</v>
      </c>
      <c r="BZ2106" s="144">
        <v>2.2618956E-6</v>
      </c>
      <c r="CA2106" s="136">
        <v>0</v>
      </c>
      <c r="CB2106" s="144">
        <v>1.3587628999999999E-10</v>
      </c>
      <c r="CC2106" s="136">
        <v>0</v>
      </c>
      <c r="CD2106" s="136">
        <v>0</v>
      </c>
      <c r="CE2106" s="136">
        <v>0</v>
      </c>
      <c r="CF2106" s="144">
        <v>3.6441007E-6</v>
      </c>
      <c r="CG2106" s="136">
        <v>0</v>
      </c>
      <c r="CH2106" s="136">
        <v>0</v>
      </c>
      <c r="CI2106" s="136">
        <v>0</v>
      </c>
      <c r="CL2106" s="89" t="s">
        <v>6999</v>
      </c>
    </row>
    <row r="2107" spans="1:90" ht="14.5" customHeight="1">
      <c r="A2107" s="74" t="s">
        <v>7214</v>
      </c>
      <c r="B2107" s="129" t="s">
        <v>6992</v>
      </c>
      <c r="C2107" s="130" t="str">
        <f t="shared" si="1077"/>
        <v>M.020.09.107</v>
      </c>
      <c r="D2107" s="131" t="s">
        <v>7195</v>
      </c>
      <c r="E2107" s="129" t="s">
        <v>957</v>
      </c>
      <c r="F2107" s="132" t="s">
        <v>7216</v>
      </c>
      <c r="G2107" s="132">
        <f t="shared" si="1078"/>
        <v>6.0845839674983901E-2</v>
      </c>
      <c r="H2107" s="348">
        <f t="shared" si="1079"/>
        <v>6.0845839674983901E-2</v>
      </c>
      <c r="I2107" s="74"/>
      <c r="J2107" s="132">
        <f t="shared" si="1080"/>
        <v>3.442457289292E-3</v>
      </c>
      <c r="K2107" s="132">
        <f t="shared" si="1081"/>
        <v>2.5570693385691904E-2</v>
      </c>
      <c r="L2107" s="300">
        <f t="shared" si="1082"/>
        <v>0</v>
      </c>
      <c r="M2107" s="132">
        <v>3.1832688999999997E-2</v>
      </c>
      <c r="N2107" s="132">
        <v>2.0686756000000001E-2</v>
      </c>
      <c r="O2107" s="132">
        <v>4.8839321000000002E-3</v>
      </c>
      <c r="P2107" s="132">
        <v>3.4424027E-3</v>
      </c>
      <c r="Q2107" s="132">
        <v>0</v>
      </c>
      <c r="R2107" s="132">
        <v>0</v>
      </c>
      <c r="S2107" s="304">
        <v>5.4589292E-8</v>
      </c>
      <c r="T2107" s="304">
        <v>5.2856919000000004E-9</v>
      </c>
      <c r="U2107" s="132">
        <v>0</v>
      </c>
      <c r="V2107" s="132">
        <v>0</v>
      </c>
      <c r="W2107" s="132">
        <v>0</v>
      </c>
      <c r="X2107" s="132">
        <v>0</v>
      </c>
      <c r="Y2107" s="132">
        <v>0</v>
      </c>
      <c r="Z2107" s="132">
        <v>0</v>
      </c>
      <c r="AA2107" s="74"/>
      <c r="AB2107" s="301">
        <f t="shared" si="1083"/>
        <v>0.23934352631578945</v>
      </c>
      <c r="AC2107" s="338">
        <f t="shared" si="1084"/>
        <v>0.23934352631578945</v>
      </c>
      <c r="AD2107" s="74"/>
      <c r="AE2107" s="136">
        <v>0</v>
      </c>
      <c r="AF2107" s="136">
        <v>0</v>
      </c>
      <c r="AG2107" s="136">
        <v>0</v>
      </c>
      <c r="AH2107" s="136">
        <v>0</v>
      </c>
      <c r="AI2107" s="136">
        <v>0</v>
      </c>
      <c r="AJ2107" s="136">
        <v>0</v>
      </c>
      <c r="AK2107" s="136">
        <v>0</v>
      </c>
      <c r="AL2107" s="74"/>
      <c r="AM2107" s="133">
        <v>1.09599E-2</v>
      </c>
      <c r="AN2107" s="340">
        <f t="shared" si="1085"/>
        <v>1.09599E-2</v>
      </c>
      <c r="AP2107" s="133">
        <v>1.0629125999999999E-2</v>
      </c>
      <c r="AQ2107" s="133">
        <v>3.3077397E-4</v>
      </c>
      <c r="AR2107" s="133">
        <v>0</v>
      </c>
      <c r="AS2107" s="134">
        <f t="shared" si="1086"/>
        <v>6.3723777052999997E-7</v>
      </c>
      <c r="AT2107" s="135">
        <f t="shared" si="1087"/>
        <v>1.2232765187800002E-9</v>
      </c>
      <c r="AU2107" s="135">
        <f t="shared" si="1088"/>
        <v>0</v>
      </c>
      <c r="AV2107" s="302">
        <v>2.2211079E-7</v>
      </c>
      <c r="AW2107" s="302">
        <v>6.7016187999999999E-10</v>
      </c>
      <c r="AX2107" s="302">
        <v>1.8309780000000001E-14</v>
      </c>
      <c r="AY2107" s="303">
        <v>0</v>
      </c>
      <c r="AZ2107" s="303">
        <v>0</v>
      </c>
      <c r="BA2107" s="302">
        <v>5.1186053000000001E-10</v>
      </c>
      <c r="BB2107" s="302">
        <v>4.1461512000000002E-7</v>
      </c>
      <c r="BC2107" s="302">
        <v>7.2560449E-11</v>
      </c>
      <c r="BD2107" s="302">
        <v>4.8053588000000003E-10</v>
      </c>
      <c r="BE2107" s="303">
        <v>0</v>
      </c>
      <c r="BF2107" s="303">
        <v>0</v>
      </c>
      <c r="BG2107" s="303">
        <v>0</v>
      </c>
      <c r="BH2107" s="303">
        <v>0</v>
      </c>
      <c r="BI2107" s="303">
        <v>0</v>
      </c>
      <c r="BJ2107" s="303">
        <v>0</v>
      </c>
      <c r="BK2107" s="303">
        <v>0</v>
      </c>
      <c r="BL2107" s="303">
        <v>0</v>
      </c>
      <c r="BM2107" s="303">
        <v>0</v>
      </c>
      <c r="BN2107" s="303">
        <v>0</v>
      </c>
      <c r="BO2107" s="303">
        <v>0</v>
      </c>
      <c r="BP2107" s="303">
        <v>0</v>
      </c>
      <c r="BQ2107" s="303">
        <v>0</v>
      </c>
      <c r="BR2107" s="74"/>
      <c r="BS2107" s="144">
        <v>1.4463954E-5</v>
      </c>
      <c r="BT2107" s="144">
        <v>3.4814779999999999E-6</v>
      </c>
      <c r="BU2107" s="144">
        <v>6.6735327000000002E-6</v>
      </c>
      <c r="BV2107" s="144">
        <v>6.1914896000000003E-13</v>
      </c>
      <c r="BW2107" s="144">
        <v>2.6207088999999998E-6</v>
      </c>
      <c r="BX2107" s="144">
        <v>3.3136897999999999E-7</v>
      </c>
      <c r="BY2107" s="136">
        <v>0</v>
      </c>
      <c r="BZ2107" s="144">
        <v>5.0294680000000003E-7</v>
      </c>
      <c r="CA2107" s="136">
        <v>0</v>
      </c>
      <c r="CB2107" s="144">
        <v>3.6122052000000002E-11</v>
      </c>
      <c r="CC2107" s="136">
        <v>0</v>
      </c>
      <c r="CD2107" s="136">
        <v>0</v>
      </c>
      <c r="CE2107" s="136">
        <v>0</v>
      </c>
      <c r="CF2107" s="144">
        <v>8.5388171000000003E-7</v>
      </c>
      <c r="CG2107" s="136">
        <v>0</v>
      </c>
      <c r="CH2107" s="136">
        <v>0</v>
      </c>
      <c r="CI2107" s="136">
        <v>0</v>
      </c>
      <c r="CL2107" s="89" t="s">
        <v>6999</v>
      </c>
    </row>
    <row r="2108" spans="1:90" ht="14.5" customHeight="1">
      <c r="A2108" s="74" t="s">
        <v>7217</v>
      </c>
      <c r="B2108" s="129" t="s">
        <v>6992</v>
      </c>
      <c r="C2108" s="130" t="str">
        <f t="shared" si="1077"/>
        <v>M.020.09.108</v>
      </c>
      <c r="D2108" s="131" t="s">
        <v>7195</v>
      </c>
      <c r="E2108" s="129" t="s">
        <v>957</v>
      </c>
      <c r="F2108" s="132" t="s">
        <v>7219</v>
      </c>
      <c r="G2108" s="132">
        <f t="shared" si="1078"/>
        <v>0.18446266622503699</v>
      </c>
      <c r="H2108" s="348">
        <f t="shared" si="1079"/>
        <v>0.18446266622503699</v>
      </c>
      <c r="I2108" s="74"/>
      <c r="J2108" s="132">
        <f t="shared" si="1080"/>
        <v>1.5481674342439999E-2</v>
      </c>
      <c r="K2108" s="132">
        <f t="shared" si="1081"/>
        <v>9.3712015882596991E-2</v>
      </c>
      <c r="L2108" s="300">
        <f t="shared" si="1082"/>
        <v>0</v>
      </c>
      <c r="M2108" s="132">
        <v>7.5268976000000001E-2</v>
      </c>
      <c r="N2108" s="132">
        <v>7.2326187E-2</v>
      </c>
      <c r="O2108" s="132">
        <v>2.1385808999999999E-2</v>
      </c>
      <c r="P2108" s="132">
        <v>1.5481468999999999E-2</v>
      </c>
      <c r="Q2108" s="132">
        <v>0</v>
      </c>
      <c r="R2108" s="132">
        <v>0</v>
      </c>
      <c r="S2108" s="304">
        <v>2.0534243999999999E-7</v>
      </c>
      <c r="T2108" s="304">
        <v>1.9882597000000001E-8</v>
      </c>
      <c r="U2108" s="132">
        <v>0</v>
      </c>
      <c r="V2108" s="132">
        <v>0</v>
      </c>
      <c r="W2108" s="132">
        <v>0</v>
      </c>
      <c r="X2108" s="132">
        <v>0</v>
      </c>
      <c r="Y2108" s="132">
        <v>0</v>
      </c>
      <c r="Z2108" s="132">
        <v>0</v>
      </c>
      <c r="AA2108" s="74"/>
      <c r="AB2108" s="301">
        <f t="shared" si="1083"/>
        <v>0.5659321503759398</v>
      </c>
      <c r="AC2108" s="338">
        <f t="shared" si="1084"/>
        <v>0.5659321503759398</v>
      </c>
      <c r="AD2108" s="74"/>
      <c r="AE2108" s="136">
        <v>0</v>
      </c>
      <c r="AF2108" s="136">
        <v>0</v>
      </c>
      <c r="AG2108" s="136">
        <v>0</v>
      </c>
      <c r="AH2108" s="136">
        <v>0</v>
      </c>
      <c r="AI2108" s="136">
        <v>0</v>
      </c>
      <c r="AJ2108" s="136">
        <v>0</v>
      </c>
      <c r="AK2108" s="136">
        <v>0</v>
      </c>
      <c r="AL2108" s="74"/>
      <c r="AM2108" s="133">
        <v>3.4610376999999998E-2</v>
      </c>
      <c r="AN2108" s="340">
        <f t="shared" si="1085"/>
        <v>3.4610376999999998E-2</v>
      </c>
      <c r="AP2108" s="133">
        <v>3.3627738999999997E-2</v>
      </c>
      <c r="AQ2108" s="133">
        <v>9.8263803999999993E-4</v>
      </c>
      <c r="AR2108" s="133">
        <v>0</v>
      </c>
      <c r="AS2108" s="134">
        <f t="shared" si="1086"/>
        <v>2.0160515132E-6</v>
      </c>
      <c r="AT2108" s="135">
        <f t="shared" si="1087"/>
        <v>3.6340163838089999E-9</v>
      </c>
      <c r="AU2108" s="135">
        <f t="shared" si="1088"/>
        <v>0</v>
      </c>
      <c r="AV2108" s="302">
        <v>5.2518502999999998E-7</v>
      </c>
      <c r="AW2108" s="302">
        <v>1.58461E-9</v>
      </c>
      <c r="AX2108" s="302">
        <v>4.3293809E-14</v>
      </c>
      <c r="AY2108" s="303">
        <v>0</v>
      </c>
      <c r="AZ2108" s="303">
        <v>0</v>
      </c>
      <c r="BA2108" s="302">
        <v>2.3019832000000001E-9</v>
      </c>
      <c r="BB2108" s="302">
        <v>1.4885645E-6</v>
      </c>
      <c r="BC2108" s="302">
        <v>3.2632509E-10</v>
      </c>
      <c r="BD2108" s="302">
        <v>1.7230380000000001E-9</v>
      </c>
      <c r="BE2108" s="303">
        <v>0</v>
      </c>
      <c r="BF2108" s="303">
        <v>0</v>
      </c>
      <c r="BG2108" s="303">
        <v>0</v>
      </c>
      <c r="BH2108" s="303">
        <v>0</v>
      </c>
      <c r="BI2108" s="303">
        <v>0</v>
      </c>
      <c r="BJ2108" s="303">
        <v>0</v>
      </c>
      <c r="BK2108" s="303">
        <v>0</v>
      </c>
      <c r="BL2108" s="303">
        <v>0</v>
      </c>
      <c r="BM2108" s="303">
        <v>0</v>
      </c>
      <c r="BN2108" s="303">
        <v>0</v>
      </c>
      <c r="BO2108" s="303">
        <v>0</v>
      </c>
      <c r="BP2108" s="303">
        <v>0</v>
      </c>
      <c r="BQ2108" s="303">
        <v>0</v>
      </c>
      <c r="BR2108" s="74"/>
      <c r="BS2108" s="144">
        <v>4.5111356000000003E-5</v>
      </c>
      <c r="BT2108" s="144">
        <v>1.2637021E-5</v>
      </c>
      <c r="BU2108" s="144">
        <v>1.577969E-5</v>
      </c>
      <c r="BV2108" s="144">
        <v>2.3289835E-12</v>
      </c>
      <c r="BW2108" s="144">
        <v>9.2982500000000003E-6</v>
      </c>
      <c r="BX2108" s="144">
        <v>1.4902611000000001E-6</v>
      </c>
      <c r="BY2108" s="136">
        <v>0</v>
      </c>
      <c r="BZ2108" s="144">
        <v>2.2618956E-6</v>
      </c>
      <c r="CA2108" s="136">
        <v>0</v>
      </c>
      <c r="CB2108" s="144">
        <v>1.3587628999999999E-10</v>
      </c>
      <c r="CC2108" s="136">
        <v>0</v>
      </c>
      <c r="CD2108" s="136">
        <v>0</v>
      </c>
      <c r="CE2108" s="136">
        <v>0</v>
      </c>
      <c r="CF2108" s="144">
        <v>3.6441007E-6</v>
      </c>
      <c r="CG2108" s="136">
        <v>0</v>
      </c>
      <c r="CH2108" s="136">
        <v>0</v>
      </c>
      <c r="CI2108" s="136">
        <v>0</v>
      </c>
      <c r="CL2108" s="89" t="s">
        <v>6999</v>
      </c>
    </row>
    <row r="2109" spans="1:90" ht="14.5" customHeight="1">
      <c r="A2109" s="74" t="s">
        <v>7220</v>
      </c>
      <c r="B2109" s="129" t="s">
        <v>6992</v>
      </c>
      <c r="C2109" s="130" t="str">
        <f t="shared" si="1077"/>
        <v>M.020.09.109</v>
      </c>
      <c r="D2109" s="131" t="s">
        <v>7195</v>
      </c>
      <c r="E2109" s="129" t="s">
        <v>957</v>
      </c>
      <c r="F2109" s="132" t="s">
        <v>7222</v>
      </c>
      <c r="G2109" s="132">
        <f t="shared" si="1078"/>
        <v>8.7064033861698392E-2</v>
      </c>
      <c r="H2109" s="348">
        <f t="shared" si="1079"/>
        <v>8.7064033861698392E-2</v>
      </c>
      <c r="I2109" s="74"/>
      <c r="J2109" s="132">
        <f t="shared" si="1080"/>
        <v>5.2463294137570001E-3</v>
      </c>
      <c r="K2109" s="132">
        <f t="shared" si="1081"/>
        <v>3.9388798447941395E-2</v>
      </c>
      <c r="L2109" s="300">
        <f t="shared" si="1082"/>
        <v>0</v>
      </c>
      <c r="M2109" s="132">
        <v>4.2428906000000002E-2</v>
      </c>
      <c r="N2109" s="132">
        <v>3.1857484999999998E-2</v>
      </c>
      <c r="O2109" s="132">
        <v>7.5313048000000002E-3</v>
      </c>
      <c r="P2109" s="132">
        <v>5.2462400999999997E-3</v>
      </c>
      <c r="Q2109" s="132">
        <v>0</v>
      </c>
      <c r="R2109" s="132">
        <v>0</v>
      </c>
      <c r="S2109" s="304">
        <v>8.9313756999999994E-8</v>
      </c>
      <c r="T2109" s="304">
        <v>8.6479414000000003E-9</v>
      </c>
      <c r="U2109" s="132">
        <v>0</v>
      </c>
      <c r="V2109" s="132">
        <v>0</v>
      </c>
      <c r="W2109" s="132">
        <v>0</v>
      </c>
      <c r="X2109" s="132">
        <v>0</v>
      </c>
      <c r="Y2109" s="132">
        <v>0</v>
      </c>
      <c r="Z2109" s="132">
        <v>0</v>
      </c>
      <c r="AA2109" s="74"/>
      <c r="AB2109" s="301">
        <f t="shared" si="1083"/>
        <v>0.31901433082706765</v>
      </c>
      <c r="AC2109" s="338">
        <f t="shared" si="1084"/>
        <v>0.31901433082706765</v>
      </c>
      <c r="AD2109" s="74"/>
      <c r="AE2109" s="136">
        <v>0</v>
      </c>
      <c r="AF2109" s="136">
        <v>0</v>
      </c>
      <c r="AG2109" s="136">
        <v>0</v>
      </c>
      <c r="AH2109" s="136">
        <v>0</v>
      </c>
      <c r="AI2109" s="136">
        <v>0</v>
      </c>
      <c r="AJ2109" s="136">
        <v>0</v>
      </c>
      <c r="AK2109" s="136">
        <v>0</v>
      </c>
      <c r="AL2109" s="74"/>
      <c r="AM2109" s="133">
        <v>1.6062284999999999E-2</v>
      </c>
      <c r="AN2109" s="340">
        <f t="shared" si="1085"/>
        <v>1.6062284999999999E-2</v>
      </c>
      <c r="AP2109" s="133">
        <v>1.5590928E-2</v>
      </c>
      <c r="AQ2109" s="133">
        <v>4.7135676999999999E-4</v>
      </c>
      <c r="AR2109" s="133">
        <v>0</v>
      </c>
      <c r="AS2109" s="134">
        <f t="shared" si="1086"/>
        <v>9.3470792817999999E-7</v>
      </c>
      <c r="AT2109" s="135">
        <f t="shared" si="1087"/>
        <v>1.7431833345959999E-9</v>
      </c>
      <c r="AU2109" s="135">
        <f t="shared" si="1088"/>
        <v>0</v>
      </c>
      <c r="AV2109" s="302">
        <v>2.960453E-7</v>
      </c>
      <c r="AW2109" s="302">
        <v>8.9324012999999997E-10</v>
      </c>
      <c r="AX2109" s="302">
        <v>2.4404596000000001E-14</v>
      </c>
      <c r="AY2109" s="303">
        <v>0</v>
      </c>
      <c r="AZ2109" s="303">
        <v>0</v>
      </c>
      <c r="BA2109" s="302">
        <v>7.8007818000000002E-10</v>
      </c>
      <c r="BB2109" s="302">
        <v>6.3788254999999998E-7</v>
      </c>
      <c r="BC2109" s="302">
        <v>1.1058251E-10</v>
      </c>
      <c r="BD2109" s="302">
        <v>7.3933628999999997E-10</v>
      </c>
      <c r="BE2109" s="303">
        <v>0</v>
      </c>
      <c r="BF2109" s="303">
        <v>0</v>
      </c>
      <c r="BG2109" s="303">
        <v>0</v>
      </c>
      <c r="BH2109" s="303">
        <v>0</v>
      </c>
      <c r="BI2109" s="303">
        <v>0</v>
      </c>
      <c r="BJ2109" s="303">
        <v>0</v>
      </c>
      <c r="BK2109" s="303">
        <v>0</v>
      </c>
      <c r="BL2109" s="303">
        <v>0</v>
      </c>
      <c r="BM2109" s="303">
        <v>0</v>
      </c>
      <c r="BN2109" s="303">
        <v>0</v>
      </c>
      <c r="BO2109" s="303">
        <v>0</v>
      </c>
      <c r="BP2109" s="303">
        <v>0</v>
      </c>
      <c r="BQ2109" s="303">
        <v>0</v>
      </c>
      <c r="BR2109" s="74"/>
      <c r="BS2109" s="144">
        <v>2.0858722000000001E-5</v>
      </c>
      <c r="BT2109" s="144">
        <v>5.3540308999999998E-6</v>
      </c>
      <c r="BU2109" s="144">
        <v>8.8949660000000007E-6</v>
      </c>
      <c r="BV2109" s="144">
        <v>1.0129920999999999E-12</v>
      </c>
      <c r="BW2109" s="144">
        <v>4.0337111000000001E-6</v>
      </c>
      <c r="BX2109" s="144">
        <v>5.0500809999999998E-7</v>
      </c>
      <c r="BY2109" s="136">
        <v>0</v>
      </c>
      <c r="BZ2109" s="144">
        <v>7.6649361E-7</v>
      </c>
      <c r="CA2109" s="136">
        <v>0</v>
      </c>
      <c r="CB2109" s="144">
        <v>5.9099432999999997E-11</v>
      </c>
      <c r="CC2109" s="136">
        <v>0</v>
      </c>
      <c r="CD2109" s="136">
        <v>0</v>
      </c>
      <c r="CE2109" s="136">
        <v>0</v>
      </c>
      <c r="CF2109" s="144">
        <v>1.3044517000000001E-6</v>
      </c>
      <c r="CG2109" s="136">
        <v>0</v>
      </c>
      <c r="CH2109" s="136">
        <v>0</v>
      </c>
      <c r="CI2109" s="136">
        <v>0</v>
      </c>
      <c r="CL2109" s="89" t="s">
        <v>6999</v>
      </c>
    </row>
    <row r="2110" spans="1:90" ht="14.5" customHeight="1">
      <c r="A2110" s="74" t="s">
        <v>7223</v>
      </c>
      <c r="B2110" s="129" t="s">
        <v>6992</v>
      </c>
      <c r="C2110" s="130" t="str">
        <f t="shared" si="1077"/>
        <v>M.020.09.110</v>
      </c>
      <c r="D2110" s="131" t="s">
        <v>7195</v>
      </c>
      <c r="E2110" s="129" t="s">
        <v>957</v>
      </c>
      <c r="F2110" s="132" t="s">
        <v>7225</v>
      </c>
      <c r="G2110" s="132">
        <f t="shared" si="1078"/>
        <v>0.247264174015382</v>
      </c>
      <c r="H2110" s="348">
        <f t="shared" si="1079"/>
        <v>0.247264174015382</v>
      </c>
      <c r="I2110" s="74"/>
      <c r="J2110" s="132">
        <f t="shared" si="1080"/>
        <v>5.9684821929000004E-3</v>
      </c>
      <c r="K2110" s="132">
        <f t="shared" si="1081"/>
        <v>4.2662351822482007E-2</v>
      </c>
      <c r="L2110" s="300">
        <f t="shared" si="1082"/>
        <v>0</v>
      </c>
      <c r="M2110" s="132">
        <v>0.19863333999999999</v>
      </c>
      <c r="N2110" s="132">
        <v>3.3620596000000003E-2</v>
      </c>
      <c r="O2110" s="132">
        <v>9.0417428000000005E-3</v>
      </c>
      <c r="P2110" s="132">
        <v>5.9683477000000004E-3</v>
      </c>
      <c r="Q2110" s="132">
        <v>0</v>
      </c>
      <c r="R2110" s="132">
        <v>0</v>
      </c>
      <c r="S2110" s="304">
        <v>1.3449289999999999E-7</v>
      </c>
      <c r="T2110" s="304">
        <v>1.3022482000000001E-8</v>
      </c>
      <c r="U2110" s="132">
        <v>0</v>
      </c>
      <c r="V2110" s="132">
        <v>0</v>
      </c>
      <c r="W2110" s="132">
        <v>0</v>
      </c>
      <c r="X2110" s="132">
        <v>0</v>
      </c>
      <c r="Y2110" s="132">
        <v>0</v>
      </c>
      <c r="Z2110" s="132">
        <v>0</v>
      </c>
      <c r="AA2110" s="74"/>
      <c r="AB2110" s="301">
        <f t="shared" si="1083"/>
        <v>1.4934837593984962</v>
      </c>
      <c r="AC2110" s="338">
        <f t="shared" si="1084"/>
        <v>1.4934837593984962</v>
      </c>
      <c r="AD2110" s="74"/>
      <c r="AE2110" s="136">
        <v>0</v>
      </c>
      <c r="AF2110" s="136">
        <v>0</v>
      </c>
      <c r="AG2110" s="136">
        <v>0</v>
      </c>
      <c r="AH2110" s="136">
        <v>0</v>
      </c>
      <c r="AI2110" s="136">
        <v>0</v>
      </c>
      <c r="AJ2110" s="136">
        <v>0</v>
      </c>
      <c r="AK2110" s="136">
        <v>0</v>
      </c>
      <c r="AL2110" s="74"/>
      <c r="AM2110" s="133">
        <v>3.5819891E-2</v>
      </c>
      <c r="AN2110" s="340">
        <f t="shared" si="1085"/>
        <v>3.5819891E-2</v>
      </c>
      <c r="AP2110" s="133">
        <v>3.444266E-2</v>
      </c>
      <c r="AQ2110" s="133">
        <v>1.3772306999999999E-3</v>
      </c>
      <c r="AR2110" s="133">
        <v>0</v>
      </c>
      <c r="AS2110" s="134">
        <f t="shared" si="1086"/>
        <v>2.06490768039E-6</v>
      </c>
      <c r="AT2110" s="135">
        <f t="shared" si="1087"/>
        <v>5.0933089515099997E-9</v>
      </c>
      <c r="AU2110" s="135">
        <f t="shared" si="1088"/>
        <v>0</v>
      </c>
      <c r="AV2110" s="302">
        <v>1.3859529E-6</v>
      </c>
      <c r="AW2110" s="302">
        <v>4.1817545000000002E-9</v>
      </c>
      <c r="AX2110" s="302">
        <v>1.1425151000000001E-13</v>
      </c>
      <c r="AY2110" s="303">
        <v>0</v>
      </c>
      <c r="AZ2110" s="303">
        <v>0</v>
      </c>
      <c r="BA2110" s="302">
        <v>8.8745038999999995E-10</v>
      </c>
      <c r="BB2110" s="302">
        <v>6.7806732999999999E-7</v>
      </c>
      <c r="BC2110" s="302">
        <v>1.2580341000000001E-10</v>
      </c>
      <c r="BD2110" s="302">
        <v>7.8563678999999996E-10</v>
      </c>
      <c r="BE2110" s="303">
        <v>0</v>
      </c>
      <c r="BF2110" s="303">
        <v>0</v>
      </c>
      <c r="BG2110" s="303">
        <v>0</v>
      </c>
      <c r="BH2110" s="303">
        <v>0</v>
      </c>
      <c r="BI2110" s="303">
        <v>0</v>
      </c>
      <c r="BJ2110" s="303">
        <v>0</v>
      </c>
      <c r="BK2110" s="303">
        <v>0</v>
      </c>
      <c r="BL2110" s="303">
        <v>0</v>
      </c>
      <c r="BM2110" s="303">
        <v>0</v>
      </c>
      <c r="BN2110" s="303">
        <v>0</v>
      </c>
      <c r="BO2110" s="303">
        <v>0</v>
      </c>
      <c r="BP2110" s="303">
        <v>0</v>
      </c>
      <c r="BQ2110" s="303">
        <v>0</v>
      </c>
      <c r="BR2110" s="74"/>
      <c r="BS2110" s="144">
        <v>5.4530602999999997E-5</v>
      </c>
      <c r="BT2110" s="144">
        <v>5.7085903999999998E-6</v>
      </c>
      <c r="BU2110" s="144">
        <v>4.1642289999999999E-5</v>
      </c>
      <c r="BV2110" s="144">
        <v>1.5254116E-12</v>
      </c>
      <c r="BW2110" s="144">
        <v>4.2739392999999997E-6</v>
      </c>
      <c r="BX2110" s="144">
        <v>5.7451887000000002E-7</v>
      </c>
      <c r="BY2110" s="136">
        <v>0</v>
      </c>
      <c r="BZ2110" s="144">
        <v>8.7199599999999997E-7</v>
      </c>
      <c r="CA2110" s="136">
        <v>0</v>
      </c>
      <c r="CB2110" s="144">
        <v>8.8994738000000003E-11</v>
      </c>
      <c r="CC2110" s="136">
        <v>0</v>
      </c>
      <c r="CD2110" s="136">
        <v>0</v>
      </c>
      <c r="CE2110" s="136">
        <v>0</v>
      </c>
      <c r="CF2110" s="144">
        <v>1.4591783999999999E-6</v>
      </c>
      <c r="CG2110" s="136">
        <v>0</v>
      </c>
      <c r="CH2110" s="136">
        <v>0</v>
      </c>
      <c r="CI2110" s="136">
        <v>0</v>
      </c>
      <c r="CL2110" s="89" t="s">
        <v>6999</v>
      </c>
    </row>
    <row r="2111" spans="1:90" ht="14.5" customHeight="1">
      <c r="A2111" s="74" t="s">
        <v>7226</v>
      </c>
      <c r="B2111" s="129" t="s">
        <v>6992</v>
      </c>
      <c r="C2111" s="130" t="str">
        <f t="shared" si="1077"/>
        <v>M.020.09.111</v>
      </c>
      <c r="D2111" s="131" t="s">
        <v>7195</v>
      </c>
      <c r="E2111" s="129" t="s">
        <v>957</v>
      </c>
      <c r="F2111" s="132" t="s">
        <v>7228</v>
      </c>
      <c r="G2111" s="132">
        <f t="shared" si="1078"/>
        <v>0.198430508041717</v>
      </c>
      <c r="H2111" s="348">
        <f t="shared" si="1079"/>
        <v>0.198430508041717</v>
      </c>
      <c r="I2111" s="74"/>
      <c r="J2111" s="132">
        <f t="shared" si="1080"/>
        <v>4.6159720771399998E-4</v>
      </c>
      <c r="K2111" s="132">
        <f t="shared" si="1081"/>
        <v>1.2806320834003002E-2</v>
      </c>
      <c r="L2111" s="300">
        <f t="shared" si="1082"/>
        <v>0</v>
      </c>
      <c r="M2111" s="132">
        <v>0.18516258999999999</v>
      </c>
      <c r="N2111" s="132">
        <v>1.1626923000000001E-2</v>
      </c>
      <c r="O2111" s="132">
        <v>1.1793935999999999E-3</v>
      </c>
      <c r="P2111" s="132">
        <v>4.6155348E-4</v>
      </c>
      <c r="Q2111" s="132">
        <v>0</v>
      </c>
      <c r="R2111" s="132">
        <v>0</v>
      </c>
      <c r="S2111" s="304">
        <v>4.3727714000000001E-8</v>
      </c>
      <c r="T2111" s="304">
        <v>4.2340030000000002E-9</v>
      </c>
      <c r="U2111" s="132">
        <v>0</v>
      </c>
      <c r="V2111" s="132">
        <v>0</v>
      </c>
      <c r="W2111" s="132">
        <v>0</v>
      </c>
      <c r="X2111" s="132">
        <v>0</v>
      </c>
      <c r="Y2111" s="132">
        <v>0</v>
      </c>
      <c r="Z2111" s="132">
        <v>0</v>
      </c>
      <c r="AA2111" s="74"/>
      <c r="AB2111" s="301">
        <f t="shared" si="1083"/>
        <v>1.3921999248120298</v>
      </c>
      <c r="AC2111" s="338">
        <f t="shared" si="1084"/>
        <v>1.3921999248120298</v>
      </c>
      <c r="AD2111" s="74"/>
      <c r="AE2111" s="136">
        <v>0</v>
      </c>
      <c r="AF2111" s="136">
        <v>0</v>
      </c>
      <c r="AG2111" s="136">
        <v>0</v>
      </c>
      <c r="AH2111" s="136">
        <v>0</v>
      </c>
      <c r="AI2111" s="136">
        <v>0</v>
      </c>
      <c r="AJ2111" s="136">
        <v>0</v>
      </c>
      <c r="AK2111" s="136">
        <v>0</v>
      </c>
      <c r="AL2111" s="74"/>
      <c r="AM2111" s="133">
        <v>2.6284981999999998E-2</v>
      </c>
      <c r="AN2111" s="340">
        <f t="shared" si="1085"/>
        <v>2.6284981999999998E-2</v>
      </c>
      <c r="AP2111" s="133">
        <v>2.5160195999999999E-2</v>
      </c>
      <c r="AQ2111" s="133">
        <v>1.124786E-3</v>
      </c>
      <c r="AR2111" s="133">
        <v>0</v>
      </c>
      <c r="AS2111" s="134">
        <f t="shared" si="1086"/>
        <v>1.5084050096849999E-6</v>
      </c>
      <c r="AT2111" s="135">
        <f t="shared" si="1087"/>
        <v>4.1597114066899997E-9</v>
      </c>
      <c r="AU2111" s="135">
        <f t="shared" si="1088"/>
        <v>0</v>
      </c>
      <c r="AV2111" s="302">
        <v>1.2919615E-6</v>
      </c>
      <c r="AW2111" s="302">
        <v>3.8981598E-9</v>
      </c>
      <c r="AX2111" s="302">
        <v>1.0650329E-13</v>
      </c>
      <c r="AY2111" s="303">
        <v>0</v>
      </c>
      <c r="AZ2111" s="303">
        <v>0</v>
      </c>
      <c r="BA2111" s="302">
        <v>6.8629685000000005E-11</v>
      </c>
      <c r="BB2111" s="302">
        <v>2.1637487999999999E-7</v>
      </c>
      <c r="BC2111" s="302">
        <v>9.7288233999999993E-12</v>
      </c>
      <c r="BD2111" s="302">
        <v>2.5171628000000001E-10</v>
      </c>
      <c r="BE2111" s="303">
        <v>0</v>
      </c>
      <c r="BF2111" s="303">
        <v>0</v>
      </c>
      <c r="BG2111" s="303">
        <v>0</v>
      </c>
      <c r="BH2111" s="303">
        <v>0</v>
      </c>
      <c r="BI2111" s="303">
        <v>0</v>
      </c>
      <c r="BJ2111" s="303">
        <v>0</v>
      </c>
      <c r="BK2111" s="303">
        <v>0</v>
      </c>
      <c r="BL2111" s="303">
        <v>0</v>
      </c>
      <c r="BM2111" s="303">
        <v>0</v>
      </c>
      <c r="BN2111" s="303">
        <v>0</v>
      </c>
      <c r="BO2111" s="303">
        <v>0</v>
      </c>
      <c r="BP2111" s="303">
        <v>0</v>
      </c>
      <c r="BQ2111" s="303">
        <v>0</v>
      </c>
      <c r="BR2111" s="74"/>
      <c r="BS2111" s="144">
        <v>4.2301425000000003E-5</v>
      </c>
      <c r="BT2111" s="144">
        <v>1.7580029000000001E-6</v>
      </c>
      <c r="BU2111" s="144">
        <v>3.8818227999999997E-5</v>
      </c>
      <c r="BV2111" s="144">
        <v>4.9595750000000001E-13</v>
      </c>
      <c r="BW2111" s="144">
        <v>1.4149959999999999E-6</v>
      </c>
      <c r="BX2111" s="144">
        <v>4.4429580999999997E-8</v>
      </c>
      <c r="BY2111" s="136">
        <v>0</v>
      </c>
      <c r="BZ2111" s="144">
        <v>6.7434542000000001E-8</v>
      </c>
      <c r="CA2111" s="136">
        <v>0</v>
      </c>
      <c r="CB2111" s="144">
        <v>2.8934882999999998E-11</v>
      </c>
      <c r="CC2111" s="136">
        <v>0</v>
      </c>
      <c r="CD2111" s="136">
        <v>0</v>
      </c>
      <c r="CE2111" s="136">
        <v>0</v>
      </c>
      <c r="CF2111" s="144">
        <v>1.9830403E-7</v>
      </c>
      <c r="CG2111" s="136">
        <v>0</v>
      </c>
      <c r="CH2111" s="136">
        <v>0</v>
      </c>
      <c r="CI2111" s="136">
        <v>0</v>
      </c>
      <c r="CL2111" s="89" t="s">
        <v>6999</v>
      </c>
    </row>
    <row r="2112" spans="1:90" ht="14.5" customHeight="1">
      <c r="A2112" s="74" t="s">
        <v>7229</v>
      </c>
      <c r="B2112" s="129" t="s">
        <v>6992</v>
      </c>
      <c r="C2112" s="130" t="str">
        <f t="shared" si="1077"/>
        <v>M.020.09.112</v>
      </c>
      <c r="D2112" s="131" t="s">
        <v>7195</v>
      </c>
      <c r="E2112" s="129" t="s">
        <v>957</v>
      </c>
      <c r="F2112" s="132" t="s">
        <v>7231</v>
      </c>
      <c r="G2112" s="132">
        <f t="shared" si="1078"/>
        <v>9.7710451865158005E-2</v>
      </c>
      <c r="H2112" s="348">
        <f t="shared" si="1079"/>
        <v>9.7710451865158005E-2</v>
      </c>
      <c r="I2112" s="74"/>
      <c r="J2112" s="132">
        <f t="shared" si="1080"/>
        <v>7.0916392659500001E-3</v>
      </c>
      <c r="K2112" s="132">
        <f t="shared" si="1081"/>
        <v>4.2415455599208E-2</v>
      </c>
      <c r="L2112" s="300">
        <f t="shared" si="1082"/>
        <v>0</v>
      </c>
      <c r="M2112" s="132">
        <v>4.8203357000000002E-2</v>
      </c>
      <c r="N2112" s="132">
        <v>3.2397380000000003E-2</v>
      </c>
      <c r="O2112" s="132">
        <v>1.0018065E-2</v>
      </c>
      <c r="P2112" s="132">
        <v>7.0915298000000003E-3</v>
      </c>
      <c r="Q2112" s="132">
        <v>0</v>
      </c>
      <c r="R2112" s="132">
        <v>0</v>
      </c>
      <c r="S2112" s="304">
        <v>1.0946595E-7</v>
      </c>
      <c r="T2112" s="304">
        <v>1.0599208E-8</v>
      </c>
      <c r="U2112" s="132">
        <v>0</v>
      </c>
      <c r="V2112" s="132">
        <v>0</v>
      </c>
      <c r="W2112" s="132">
        <v>0</v>
      </c>
      <c r="X2112" s="132">
        <v>0</v>
      </c>
      <c r="Y2112" s="132">
        <v>0</v>
      </c>
      <c r="Z2112" s="132">
        <v>0</v>
      </c>
      <c r="AA2112" s="74"/>
      <c r="AB2112" s="301">
        <f t="shared" si="1083"/>
        <v>0.36243125563909773</v>
      </c>
      <c r="AC2112" s="338">
        <f t="shared" si="1084"/>
        <v>0.36243125563909773</v>
      </c>
      <c r="AD2112" s="74"/>
      <c r="AE2112" s="136">
        <v>0</v>
      </c>
      <c r="AF2112" s="136">
        <v>0</v>
      </c>
      <c r="AG2112" s="136">
        <v>0</v>
      </c>
      <c r="AH2112" s="136">
        <v>0</v>
      </c>
      <c r="AI2112" s="136">
        <v>0</v>
      </c>
      <c r="AJ2112" s="136">
        <v>0</v>
      </c>
      <c r="AK2112" s="136">
        <v>0</v>
      </c>
      <c r="AL2112" s="74"/>
      <c r="AM2112" s="133">
        <v>1.730319E-2</v>
      </c>
      <c r="AN2112" s="340">
        <f t="shared" si="1085"/>
        <v>1.730319E-2</v>
      </c>
      <c r="AP2112" s="133">
        <v>1.6779134000000001E-2</v>
      </c>
      <c r="AQ2112" s="133">
        <v>5.2405599E-4</v>
      </c>
      <c r="AR2112" s="133">
        <v>0</v>
      </c>
      <c r="AS2112" s="134">
        <f t="shared" si="1086"/>
        <v>1.0059432595E-6</v>
      </c>
      <c r="AT2112" s="135">
        <f t="shared" si="1087"/>
        <v>1.9380768759909998E-9</v>
      </c>
      <c r="AU2112" s="135">
        <f t="shared" si="1088"/>
        <v>0</v>
      </c>
      <c r="AV2112" s="302">
        <v>3.3633619999999999E-7</v>
      </c>
      <c r="AW2112" s="302">
        <v>1.0148075E-9</v>
      </c>
      <c r="AX2112" s="302">
        <v>2.7725991000000001E-14</v>
      </c>
      <c r="AY2112" s="303">
        <v>0</v>
      </c>
      <c r="AZ2112" s="303">
        <v>0</v>
      </c>
      <c r="BA2112" s="302">
        <v>1.0544594999999999E-9</v>
      </c>
      <c r="BB2112" s="302">
        <v>6.6855260000000005E-7</v>
      </c>
      <c r="BC2112" s="302">
        <v>1.4947832E-10</v>
      </c>
      <c r="BD2112" s="302">
        <v>7.7376332999999997E-10</v>
      </c>
      <c r="BE2112" s="303">
        <v>0</v>
      </c>
      <c r="BF2112" s="303">
        <v>0</v>
      </c>
      <c r="BG2112" s="303">
        <v>0</v>
      </c>
      <c r="BH2112" s="303">
        <v>0</v>
      </c>
      <c r="BI2112" s="303">
        <v>0</v>
      </c>
      <c r="BJ2112" s="303">
        <v>0</v>
      </c>
      <c r="BK2112" s="303">
        <v>0</v>
      </c>
      <c r="BL2112" s="303">
        <v>0</v>
      </c>
      <c r="BM2112" s="303">
        <v>0</v>
      </c>
      <c r="BN2112" s="303">
        <v>0</v>
      </c>
      <c r="BO2112" s="303">
        <v>0</v>
      </c>
      <c r="BP2112" s="303">
        <v>0</v>
      </c>
      <c r="BQ2112" s="303">
        <v>0</v>
      </c>
      <c r="BR2112" s="74"/>
      <c r="BS2112" s="144">
        <v>2.3339544999999999E-5</v>
      </c>
      <c r="BT2112" s="144">
        <v>5.6817151000000003E-6</v>
      </c>
      <c r="BU2112" s="144">
        <v>1.0105545E-5</v>
      </c>
      <c r="BV2112" s="144">
        <v>1.2415572E-12</v>
      </c>
      <c r="BW2112" s="144">
        <v>4.1711763999999999E-6</v>
      </c>
      <c r="BX2112" s="144">
        <v>6.8263745000000004E-7</v>
      </c>
      <c r="BY2112" s="136">
        <v>0</v>
      </c>
      <c r="BZ2112" s="144">
        <v>1.0360967E-6</v>
      </c>
      <c r="CA2112" s="136">
        <v>0</v>
      </c>
      <c r="CB2112" s="144">
        <v>7.2434254999999996E-11</v>
      </c>
      <c r="CC2112" s="136">
        <v>0</v>
      </c>
      <c r="CD2112" s="136">
        <v>0</v>
      </c>
      <c r="CE2112" s="136">
        <v>0</v>
      </c>
      <c r="CF2112" s="144">
        <v>1.6623002E-6</v>
      </c>
      <c r="CG2112" s="136">
        <v>0</v>
      </c>
      <c r="CH2112" s="136">
        <v>0</v>
      </c>
      <c r="CI2112" s="136">
        <v>0</v>
      </c>
      <c r="CL2112" s="89" t="s">
        <v>6999</v>
      </c>
    </row>
    <row r="2113" spans="1:90" ht="14.5" customHeight="1">
      <c r="A2113" s="74" t="s">
        <v>7232</v>
      </c>
      <c r="B2113" s="129" t="s">
        <v>6992</v>
      </c>
      <c r="C2113" s="130" t="str">
        <f t="shared" si="1077"/>
        <v>M.020.09.113</v>
      </c>
      <c r="D2113" s="131" t="s">
        <v>7195</v>
      </c>
      <c r="E2113" s="129" t="s">
        <v>957</v>
      </c>
      <c r="F2113" s="132" t="s">
        <v>7234</v>
      </c>
      <c r="G2113" s="132">
        <f t="shared" si="1078"/>
        <v>9.2453657834723091E-2</v>
      </c>
      <c r="H2113" s="348">
        <f t="shared" si="1079"/>
        <v>9.2453657834723091E-2</v>
      </c>
      <c r="I2113" s="74"/>
      <c r="J2113" s="132">
        <f t="shared" si="1080"/>
        <v>5.2467738185399994E-3</v>
      </c>
      <c r="K2113" s="132">
        <f t="shared" si="1081"/>
        <v>4.0396448016183098E-2</v>
      </c>
      <c r="L2113" s="300">
        <f t="shared" si="1082"/>
        <v>0</v>
      </c>
      <c r="M2113" s="132">
        <v>4.6810435999999997E-2</v>
      </c>
      <c r="N2113" s="132">
        <v>3.2854451999999999E-2</v>
      </c>
      <c r="O2113" s="132">
        <v>7.5419872999999997E-3</v>
      </c>
      <c r="P2113" s="132">
        <v>5.2466837999999997E-3</v>
      </c>
      <c r="Q2113" s="132">
        <v>0</v>
      </c>
      <c r="R2113" s="132">
        <v>0</v>
      </c>
      <c r="S2113" s="304">
        <v>9.0018540000000006E-8</v>
      </c>
      <c r="T2113" s="304">
        <v>8.7161831000000006E-9</v>
      </c>
      <c r="U2113" s="132">
        <v>0</v>
      </c>
      <c r="V2113" s="132">
        <v>0</v>
      </c>
      <c r="W2113" s="132">
        <v>0</v>
      </c>
      <c r="X2113" s="132">
        <v>0</v>
      </c>
      <c r="Y2113" s="132">
        <v>0</v>
      </c>
      <c r="Z2113" s="132">
        <v>0</v>
      </c>
      <c r="AA2113" s="74"/>
      <c r="AB2113" s="301">
        <f t="shared" si="1083"/>
        <v>0.35195816541353381</v>
      </c>
      <c r="AC2113" s="338">
        <f t="shared" si="1084"/>
        <v>0.35195816541353381</v>
      </c>
      <c r="AD2113" s="74"/>
      <c r="AE2113" s="136">
        <v>0</v>
      </c>
      <c r="AF2113" s="136">
        <v>0</v>
      </c>
      <c r="AG2113" s="136">
        <v>0</v>
      </c>
      <c r="AH2113" s="136">
        <v>0</v>
      </c>
      <c r="AI2113" s="136">
        <v>0</v>
      </c>
      <c r="AJ2113" s="136">
        <v>0</v>
      </c>
      <c r="AK2113" s="136">
        <v>0</v>
      </c>
      <c r="AL2113" s="74"/>
      <c r="AM2113" s="133">
        <v>1.6904965000000001E-2</v>
      </c>
      <c r="AN2113" s="340">
        <f t="shared" si="1085"/>
        <v>1.6904965000000001E-2</v>
      </c>
      <c r="AP2113" s="133">
        <v>1.6402957999999999E-2</v>
      </c>
      <c r="AQ2113" s="133">
        <v>5.0200674000000002E-4</v>
      </c>
      <c r="AR2113" s="133">
        <v>0</v>
      </c>
      <c r="AS2113" s="134">
        <f t="shared" si="1086"/>
        <v>9.8339076416000001E-7</v>
      </c>
      <c r="AT2113" s="135">
        <f t="shared" si="1087"/>
        <v>1.8565338147989998E-9</v>
      </c>
      <c r="AU2113" s="135">
        <f t="shared" si="1088"/>
        <v>0</v>
      </c>
      <c r="AV2113" s="302">
        <v>3.2661717999999998E-7</v>
      </c>
      <c r="AW2113" s="302">
        <v>9.8548285999999991E-10</v>
      </c>
      <c r="AX2113" s="302">
        <v>2.6924799000000001E-14</v>
      </c>
      <c r="AY2113" s="303">
        <v>0</v>
      </c>
      <c r="AZ2113" s="303">
        <v>0</v>
      </c>
      <c r="BA2113" s="302">
        <v>7.8014415999999998E-10</v>
      </c>
      <c r="BB2113" s="302">
        <v>6.5599343999999997E-7</v>
      </c>
      <c r="BC2113" s="302">
        <v>1.1059186E-10</v>
      </c>
      <c r="BD2113" s="302">
        <v>7.6043216999999998E-10</v>
      </c>
      <c r="BE2113" s="303">
        <v>0</v>
      </c>
      <c r="BF2113" s="303">
        <v>0</v>
      </c>
      <c r="BG2113" s="303">
        <v>0</v>
      </c>
      <c r="BH2113" s="303">
        <v>0</v>
      </c>
      <c r="BI2113" s="303">
        <v>0</v>
      </c>
      <c r="BJ2113" s="303">
        <v>0</v>
      </c>
      <c r="BK2113" s="303">
        <v>0</v>
      </c>
      <c r="BL2113" s="303">
        <v>0</v>
      </c>
      <c r="BM2113" s="303">
        <v>0</v>
      </c>
      <c r="BN2113" s="303">
        <v>0</v>
      </c>
      <c r="BO2113" s="303">
        <v>0</v>
      </c>
      <c r="BP2113" s="303">
        <v>0</v>
      </c>
      <c r="BQ2113" s="303">
        <v>0</v>
      </c>
      <c r="BR2113" s="74"/>
      <c r="BS2113" s="144">
        <v>2.2052169000000001E-5</v>
      </c>
      <c r="BT2113" s="144">
        <v>5.4994939999999999E-6</v>
      </c>
      <c r="BU2113" s="144">
        <v>9.8135275000000004E-6</v>
      </c>
      <c r="BV2113" s="144">
        <v>1.0209857E-12</v>
      </c>
      <c r="BW2113" s="144">
        <v>4.1535021999999996E-6</v>
      </c>
      <c r="BX2113" s="144">
        <v>5.0505081000000001E-7</v>
      </c>
      <c r="BY2113" s="136">
        <v>0</v>
      </c>
      <c r="BZ2113" s="144">
        <v>7.6655844000000001E-7</v>
      </c>
      <c r="CA2113" s="136">
        <v>0</v>
      </c>
      <c r="CB2113" s="144">
        <v>5.9565791999999995E-11</v>
      </c>
      <c r="CC2113" s="136">
        <v>0</v>
      </c>
      <c r="CD2113" s="136">
        <v>0</v>
      </c>
      <c r="CE2113" s="136">
        <v>0</v>
      </c>
      <c r="CF2113" s="144">
        <v>1.3139750999999999E-6</v>
      </c>
      <c r="CG2113" s="136">
        <v>0</v>
      </c>
      <c r="CH2113" s="136">
        <v>0</v>
      </c>
      <c r="CI2113" s="136">
        <v>0</v>
      </c>
      <c r="CL2113" s="89" t="s">
        <v>6999</v>
      </c>
    </row>
    <row r="2114" spans="1:90" ht="14.5" customHeight="1">
      <c r="A2114" s="74" t="s">
        <v>7235</v>
      </c>
      <c r="B2114" s="129" t="s">
        <v>6992</v>
      </c>
      <c r="C2114" s="130" t="str">
        <f t="shared" si="1077"/>
        <v>M.020.09.114</v>
      </c>
      <c r="D2114" s="131" t="s">
        <v>7195</v>
      </c>
      <c r="E2114" s="129" t="s">
        <v>957</v>
      </c>
      <c r="F2114" s="132" t="s">
        <v>7237</v>
      </c>
      <c r="G2114" s="132">
        <f t="shared" si="1078"/>
        <v>9.2453657834723091E-2</v>
      </c>
      <c r="H2114" s="348">
        <f t="shared" si="1079"/>
        <v>9.2453657834723091E-2</v>
      </c>
      <c r="I2114" s="74"/>
      <c r="J2114" s="132">
        <f t="shared" si="1080"/>
        <v>5.2467738185399994E-3</v>
      </c>
      <c r="K2114" s="132">
        <f t="shared" si="1081"/>
        <v>4.0396448016183098E-2</v>
      </c>
      <c r="L2114" s="300">
        <f t="shared" si="1082"/>
        <v>0</v>
      </c>
      <c r="M2114" s="132">
        <v>4.6810435999999997E-2</v>
      </c>
      <c r="N2114" s="132">
        <v>3.2854451999999999E-2</v>
      </c>
      <c r="O2114" s="132">
        <v>7.5419872999999997E-3</v>
      </c>
      <c r="P2114" s="132">
        <v>5.2466837999999997E-3</v>
      </c>
      <c r="Q2114" s="132">
        <v>0</v>
      </c>
      <c r="R2114" s="132">
        <v>0</v>
      </c>
      <c r="S2114" s="304">
        <v>9.0018540000000006E-8</v>
      </c>
      <c r="T2114" s="304">
        <v>8.7161831000000006E-9</v>
      </c>
      <c r="U2114" s="132">
        <v>0</v>
      </c>
      <c r="V2114" s="132">
        <v>0</v>
      </c>
      <c r="W2114" s="132">
        <v>0</v>
      </c>
      <c r="X2114" s="132">
        <v>0</v>
      </c>
      <c r="Y2114" s="132">
        <v>0</v>
      </c>
      <c r="Z2114" s="132">
        <v>0</v>
      </c>
      <c r="AA2114" s="74"/>
      <c r="AB2114" s="301">
        <f t="shared" si="1083"/>
        <v>0.35195816541353381</v>
      </c>
      <c r="AC2114" s="338">
        <f t="shared" si="1084"/>
        <v>0.35195816541353381</v>
      </c>
      <c r="AD2114" s="74"/>
      <c r="AE2114" s="136">
        <v>0</v>
      </c>
      <c r="AF2114" s="136">
        <v>0</v>
      </c>
      <c r="AG2114" s="136">
        <v>0</v>
      </c>
      <c r="AH2114" s="136">
        <v>0</v>
      </c>
      <c r="AI2114" s="136">
        <v>0</v>
      </c>
      <c r="AJ2114" s="136">
        <v>0</v>
      </c>
      <c r="AK2114" s="136">
        <v>0</v>
      </c>
      <c r="AL2114" s="74"/>
      <c r="AM2114" s="133">
        <v>1.6904965000000001E-2</v>
      </c>
      <c r="AN2114" s="340">
        <f t="shared" si="1085"/>
        <v>1.6904965000000001E-2</v>
      </c>
      <c r="AP2114" s="133">
        <v>1.6402957999999999E-2</v>
      </c>
      <c r="AQ2114" s="133">
        <v>5.0200674000000002E-4</v>
      </c>
      <c r="AR2114" s="133">
        <v>0</v>
      </c>
      <c r="AS2114" s="134">
        <f t="shared" si="1086"/>
        <v>9.8339076416000001E-7</v>
      </c>
      <c r="AT2114" s="135">
        <f t="shared" si="1087"/>
        <v>1.8565338147989998E-9</v>
      </c>
      <c r="AU2114" s="135">
        <f t="shared" si="1088"/>
        <v>0</v>
      </c>
      <c r="AV2114" s="302">
        <v>3.2661717999999998E-7</v>
      </c>
      <c r="AW2114" s="302">
        <v>9.8548285999999991E-10</v>
      </c>
      <c r="AX2114" s="302">
        <v>2.6924799000000001E-14</v>
      </c>
      <c r="AY2114" s="303">
        <v>0</v>
      </c>
      <c r="AZ2114" s="303">
        <v>0</v>
      </c>
      <c r="BA2114" s="302">
        <v>7.8014415999999998E-10</v>
      </c>
      <c r="BB2114" s="302">
        <v>6.5599343999999997E-7</v>
      </c>
      <c r="BC2114" s="302">
        <v>1.1059186E-10</v>
      </c>
      <c r="BD2114" s="302">
        <v>7.6043216999999998E-10</v>
      </c>
      <c r="BE2114" s="303">
        <v>0</v>
      </c>
      <c r="BF2114" s="303">
        <v>0</v>
      </c>
      <c r="BG2114" s="303">
        <v>0</v>
      </c>
      <c r="BH2114" s="303">
        <v>0</v>
      </c>
      <c r="BI2114" s="303">
        <v>0</v>
      </c>
      <c r="BJ2114" s="303">
        <v>0</v>
      </c>
      <c r="BK2114" s="303">
        <v>0</v>
      </c>
      <c r="BL2114" s="303">
        <v>0</v>
      </c>
      <c r="BM2114" s="303">
        <v>0</v>
      </c>
      <c r="BN2114" s="303">
        <v>0</v>
      </c>
      <c r="BO2114" s="303">
        <v>0</v>
      </c>
      <c r="BP2114" s="303">
        <v>0</v>
      </c>
      <c r="BQ2114" s="303">
        <v>0</v>
      </c>
      <c r="BR2114" s="74"/>
      <c r="BS2114" s="144">
        <v>2.2052169000000001E-5</v>
      </c>
      <c r="BT2114" s="144">
        <v>5.4994939999999999E-6</v>
      </c>
      <c r="BU2114" s="144">
        <v>9.8135275000000004E-6</v>
      </c>
      <c r="BV2114" s="144">
        <v>1.0209857E-12</v>
      </c>
      <c r="BW2114" s="144">
        <v>4.1535021999999996E-6</v>
      </c>
      <c r="BX2114" s="144">
        <v>5.0505081000000001E-7</v>
      </c>
      <c r="BY2114" s="136">
        <v>0</v>
      </c>
      <c r="BZ2114" s="144">
        <v>7.6655844000000001E-7</v>
      </c>
      <c r="CA2114" s="136">
        <v>0</v>
      </c>
      <c r="CB2114" s="144">
        <v>5.9565791999999995E-11</v>
      </c>
      <c r="CC2114" s="136">
        <v>0</v>
      </c>
      <c r="CD2114" s="136">
        <v>0</v>
      </c>
      <c r="CE2114" s="136">
        <v>0</v>
      </c>
      <c r="CF2114" s="144">
        <v>1.3139750999999999E-6</v>
      </c>
      <c r="CG2114" s="136">
        <v>0</v>
      </c>
      <c r="CH2114" s="136">
        <v>0</v>
      </c>
      <c r="CI2114" s="136">
        <v>0</v>
      </c>
      <c r="CL2114" s="89" t="s">
        <v>6999</v>
      </c>
    </row>
    <row r="2115" spans="1:90" ht="14.5" customHeight="1">
      <c r="A2115" s="74" t="s">
        <v>7238</v>
      </c>
      <c r="B2115" s="129" t="s">
        <v>6992</v>
      </c>
      <c r="C2115" s="130" t="str">
        <f t="shared" si="1077"/>
        <v>M.020.09.115</v>
      </c>
      <c r="D2115" s="131" t="s">
        <v>7195</v>
      </c>
      <c r="E2115" s="129" t="s">
        <v>957</v>
      </c>
      <c r="F2115" s="132" t="s">
        <v>7240</v>
      </c>
      <c r="G2115" s="132">
        <f t="shared" si="1078"/>
        <v>0.3440564833214762</v>
      </c>
      <c r="H2115" s="348">
        <f t="shared" si="1079"/>
        <v>0.3440564833214762</v>
      </c>
      <c r="I2115" s="74"/>
      <c r="J2115" s="132">
        <f t="shared" si="1080"/>
        <v>1.9643634939190001E-3</v>
      </c>
      <c r="K2115" s="132">
        <f t="shared" si="1081"/>
        <v>8.7292499827557199E-2</v>
      </c>
      <c r="L2115" s="300">
        <f t="shared" si="1082"/>
        <v>0</v>
      </c>
      <c r="M2115" s="132">
        <v>0.25479962</v>
      </c>
      <c r="N2115" s="132">
        <v>8.4310468E-2</v>
      </c>
      <c r="O2115" s="132">
        <v>2.9820275000000001E-3</v>
      </c>
      <c r="P2115" s="132">
        <v>1.9643187999999999E-3</v>
      </c>
      <c r="Q2115" s="132">
        <v>0</v>
      </c>
      <c r="R2115" s="132">
        <v>0</v>
      </c>
      <c r="S2115" s="304">
        <v>4.4693919E-8</v>
      </c>
      <c r="T2115" s="304">
        <v>4.3275572000000002E-9</v>
      </c>
      <c r="U2115" s="132">
        <v>0</v>
      </c>
      <c r="V2115" s="132">
        <v>0</v>
      </c>
      <c r="W2115" s="132">
        <v>0</v>
      </c>
      <c r="X2115" s="132">
        <v>0</v>
      </c>
      <c r="Y2115" s="132">
        <v>0</v>
      </c>
      <c r="Z2115" s="132">
        <v>0</v>
      </c>
      <c r="AA2115" s="74"/>
      <c r="AB2115" s="301">
        <f t="shared" si="1083"/>
        <v>1.9157866165413533</v>
      </c>
      <c r="AC2115" s="338">
        <f t="shared" si="1084"/>
        <v>1.9157866165413533</v>
      </c>
      <c r="AD2115" s="74"/>
      <c r="AE2115" s="136">
        <v>0</v>
      </c>
      <c r="AF2115" s="136">
        <v>0</v>
      </c>
      <c r="AG2115" s="136">
        <v>0</v>
      </c>
      <c r="AH2115" s="136">
        <v>0</v>
      </c>
      <c r="AI2115" s="136">
        <v>0</v>
      </c>
      <c r="AJ2115" s="136">
        <v>0</v>
      </c>
      <c r="AK2115" s="136">
        <v>0</v>
      </c>
      <c r="AL2115" s="74"/>
      <c r="AM2115" s="133">
        <v>5.7520221000000003E-2</v>
      </c>
      <c r="AN2115" s="340">
        <f t="shared" si="1085"/>
        <v>5.7520221000000003E-2</v>
      </c>
      <c r="AP2115" s="133">
        <v>5.5569611999999997E-2</v>
      </c>
      <c r="AQ2115" s="133">
        <v>1.9506091000000001E-3</v>
      </c>
      <c r="AR2115" s="133">
        <v>0</v>
      </c>
      <c r="AS2115" s="134">
        <f t="shared" si="1086"/>
        <v>3.33151158008E-6</v>
      </c>
      <c r="AT2115" s="135">
        <f t="shared" si="1087"/>
        <v>7.2137909166700001E-9</v>
      </c>
      <c r="AU2115" s="135">
        <f t="shared" si="1088"/>
        <v>0</v>
      </c>
      <c r="AV2115" s="302">
        <v>1.7778500000000001E-6</v>
      </c>
      <c r="AW2115" s="302">
        <v>5.3642025000000001E-9</v>
      </c>
      <c r="AX2115" s="302">
        <v>1.4655767000000001E-13</v>
      </c>
      <c r="AY2115" s="303">
        <v>0</v>
      </c>
      <c r="AZ2115" s="303">
        <v>0</v>
      </c>
      <c r="BA2115" s="302">
        <v>2.9208007999999998E-10</v>
      </c>
      <c r="BB2115" s="302">
        <v>1.5533694999999999E-6</v>
      </c>
      <c r="BC2115" s="302">
        <v>4.1404759000000001E-11</v>
      </c>
      <c r="BD2115" s="302">
        <v>1.8080371E-9</v>
      </c>
      <c r="BE2115" s="303">
        <v>0</v>
      </c>
      <c r="BF2115" s="303">
        <v>0</v>
      </c>
      <c r="BG2115" s="303">
        <v>0</v>
      </c>
      <c r="BH2115" s="303">
        <v>0</v>
      </c>
      <c r="BI2115" s="303">
        <v>0</v>
      </c>
      <c r="BJ2115" s="303">
        <v>0</v>
      </c>
      <c r="BK2115" s="303">
        <v>0</v>
      </c>
      <c r="BL2115" s="303">
        <v>0</v>
      </c>
      <c r="BM2115" s="303">
        <v>0</v>
      </c>
      <c r="BN2115" s="303">
        <v>0</v>
      </c>
      <c r="BO2115" s="303">
        <v>0</v>
      </c>
      <c r="BP2115" s="303">
        <v>0</v>
      </c>
      <c r="BQ2115" s="303">
        <v>0</v>
      </c>
      <c r="BR2115" s="74"/>
      <c r="BS2115" s="144">
        <v>7.7834505000000002E-5</v>
      </c>
      <c r="BT2115" s="144">
        <v>1.2561315000000001E-5</v>
      </c>
      <c r="BU2115" s="144">
        <v>5.3417213999999999E-5</v>
      </c>
      <c r="BV2115" s="144">
        <v>5.0691614000000004E-13</v>
      </c>
      <c r="BW2115" s="144">
        <v>1.0206183000000001E-5</v>
      </c>
      <c r="BX2115" s="144">
        <v>1.8908721E-7</v>
      </c>
      <c r="BY2115" s="136">
        <v>0</v>
      </c>
      <c r="BZ2115" s="144">
        <v>2.8699369E-7</v>
      </c>
      <c r="CA2115" s="136">
        <v>0</v>
      </c>
      <c r="CB2115" s="144">
        <v>2.9574225999999998E-11</v>
      </c>
      <c r="CC2115" s="136">
        <v>0</v>
      </c>
      <c r="CD2115" s="136">
        <v>0</v>
      </c>
      <c r="CE2115" s="136">
        <v>0</v>
      </c>
      <c r="CF2115" s="144">
        <v>1.1736828E-6</v>
      </c>
      <c r="CG2115" s="136">
        <v>0</v>
      </c>
      <c r="CH2115" s="136">
        <v>0</v>
      </c>
      <c r="CI2115" s="136">
        <v>0</v>
      </c>
      <c r="CL2115" s="89" t="s">
        <v>6999</v>
      </c>
    </row>
    <row r="2116" spans="1:90" ht="14.5" customHeight="1">
      <c r="A2116" s="74" t="s">
        <v>7241</v>
      </c>
      <c r="B2116" s="129" t="s">
        <v>6992</v>
      </c>
      <c r="C2116" s="130" t="str">
        <f t="shared" si="1077"/>
        <v>M.020.09.116</v>
      </c>
      <c r="D2116" s="131" t="s">
        <v>7195</v>
      </c>
      <c r="E2116" s="129" t="s">
        <v>957</v>
      </c>
      <c r="F2116" s="132" t="s">
        <v>7243</v>
      </c>
      <c r="G2116" s="132">
        <f t="shared" si="1078"/>
        <v>7.7614525730175993E-2</v>
      </c>
      <c r="H2116" s="348">
        <f t="shared" si="1079"/>
        <v>7.7614525730175993E-2</v>
      </c>
      <c r="I2116" s="74"/>
      <c r="J2116" s="132">
        <f t="shared" si="1080"/>
        <v>4.8731969660299997E-3</v>
      </c>
      <c r="K2116" s="132">
        <f t="shared" si="1081"/>
        <v>3.4485590764146E-2</v>
      </c>
      <c r="L2116" s="300">
        <f t="shared" si="1082"/>
        <v>0</v>
      </c>
      <c r="M2116" s="132">
        <v>3.8255737999999997E-2</v>
      </c>
      <c r="N2116" s="132">
        <v>2.6994272E-2</v>
      </c>
      <c r="O2116" s="132">
        <v>7.4913074000000001E-3</v>
      </c>
      <c r="P2116" s="132">
        <v>4.8730796E-3</v>
      </c>
      <c r="Q2116" s="132">
        <v>0</v>
      </c>
      <c r="R2116" s="132">
        <v>0</v>
      </c>
      <c r="S2116" s="304">
        <v>1.1736603E-7</v>
      </c>
      <c r="T2116" s="304">
        <v>1.1364146E-8</v>
      </c>
      <c r="U2116" s="132">
        <v>0</v>
      </c>
      <c r="V2116" s="132">
        <v>0</v>
      </c>
      <c r="W2116" s="132">
        <v>0</v>
      </c>
      <c r="X2116" s="132">
        <v>0</v>
      </c>
      <c r="Y2116" s="132">
        <v>0</v>
      </c>
      <c r="Z2116" s="132">
        <v>0</v>
      </c>
      <c r="AA2116" s="74"/>
      <c r="AB2116" s="301">
        <f t="shared" si="1083"/>
        <v>0.28763712781954881</v>
      </c>
      <c r="AC2116" s="338">
        <f t="shared" si="1084"/>
        <v>0.28763712781954881</v>
      </c>
      <c r="AD2116" s="74"/>
      <c r="AE2116" s="136">
        <v>0</v>
      </c>
      <c r="AF2116" s="136">
        <v>0</v>
      </c>
      <c r="AG2116" s="136">
        <v>0</v>
      </c>
      <c r="AH2116" s="136">
        <v>0</v>
      </c>
      <c r="AI2116" s="136">
        <v>0</v>
      </c>
      <c r="AJ2116" s="136">
        <v>0</v>
      </c>
      <c r="AK2116" s="136">
        <v>0</v>
      </c>
      <c r="AL2116" s="74"/>
      <c r="AM2116" s="133">
        <v>1.3977142999999999E-2</v>
      </c>
      <c r="AN2116" s="340">
        <f t="shared" si="1085"/>
        <v>1.3977142999999999E-2</v>
      </c>
      <c r="AP2116" s="133">
        <v>1.3560747E-2</v>
      </c>
      <c r="AQ2116" s="133">
        <v>4.1639649999999998E-4</v>
      </c>
      <c r="AR2116" s="133">
        <v>0</v>
      </c>
      <c r="AS2116" s="134">
        <f t="shared" si="1086"/>
        <v>8.1299440190000004E-7</v>
      </c>
      <c r="AT2116" s="135">
        <f t="shared" si="1087"/>
        <v>1.5399278742399999E-9</v>
      </c>
      <c r="AU2116" s="135">
        <f t="shared" si="1088"/>
        <v>0</v>
      </c>
      <c r="AV2116" s="302">
        <v>2.6692725E-7</v>
      </c>
      <c r="AW2116" s="302">
        <v>8.0538394999999998E-10</v>
      </c>
      <c r="AX2116" s="302">
        <v>2.2004240000000001E-14</v>
      </c>
      <c r="AY2116" s="303">
        <v>0</v>
      </c>
      <c r="AZ2116" s="303">
        <v>0</v>
      </c>
      <c r="BA2116" s="302">
        <v>7.2459189999999996E-10</v>
      </c>
      <c r="BB2116" s="302">
        <v>5.4534256000000001E-7</v>
      </c>
      <c r="BC2116" s="302">
        <v>1.0271687E-10</v>
      </c>
      <c r="BD2116" s="302">
        <v>6.3180504999999999E-10</v>
      </c>
      <c r="BE2116" s="303">
        <v>0</v>
      </c>
      <c r="BF2116" s="303">
        <v>0</v>
      </c>
      <c r="BG2116" s="303">
        <v>0</v>
      </c>
      <c r="BH2116" s="303">
        <v>0</v>
      </c>
      <c r="BI2116" s="303">
        <v>0</v>
      </c>
      <c r="BJ2116" s="303">
        <v>0</v>
      </c>
      <c r="BK2116" s="303">
        <v>0</v>
      </c>
      <c r="BL2116" s="303">
        <v>0</v>
      </c>
      <c r="BM2116" s="303">
        <v>0</v>
      </c>
      <c r="BN2116" s="303">
        <v>0</v>
      </c>
      <c r="BO2116" s="303">
        <v>0</v>
      </c>
      <c r="BP2116" s="303">
        <v>0</v>
      </c>
      <c r="BQ2116" s="303">
        <v>0</v>
      </c>
      <c r="BR2116" s="74"/>
      <c r="BS2116" s="144">
        <v>1.8417486999999999E-5</v>
      </c>
      <c r="BT2116" s="144">
        <v>4.5944104E-6</v>
      </c>
      <c r="BU2116" s="144">
        <v>8.0200862999999995E-6</v>
      </c>
      <c r="BV2116" s="144">
        <v>1.3311595000000001E-12</v>
      </c>
      <c r="BW2116" s="144">
        <v>3.4347720000000002E-6</v>
      </c>
      <c r="BX2116" s="144">
        <v>4.6908731000000001E-7</v>
      </c>
      <c r="BY2116" s="136">
        <v>0</v>
      </c>
      <c r="BZ2116" s="144">
        <v>7.1197359000000004E-7</v>
      </c>
      <c r="CA2116" s="136">
        <v>0</v>
      </c>
      <c r="CB2116" s="144">
        <v>7.7661786999999997E-11</v>
      </c>
      <c r="CC2116" s="136">
        <v>0</v>
      </c>
      <c r="CD2116" s="136">
        <v>0</v>
      </c>
      <c r="CE2116" s="136">
        <v>0</v>
      </c>
      <c r="CF2116" s="144">
        <v>1.1870785E-6</v>
      </c>
      <c r="CG2116" s="136">
        <v>0</v>
      </c>
      <c r="CH2116" s="136">
        <v>0</v>
      </c>
      <c r="CI2116" s="136">
        <v>0</v>
      </c>
      <c r="CL2116" s="89" t="s">
        <v>6999</v>
      </c>
    </row>
    <row r="2117" spans="1:90" ht="14.5" customHeight="1">
      <c r="A2117" s="74" t="s">
        <v>7244</v>
      </c>
      <c r="B2117" s="129" t="s">
        <v>6992</v>
      </c>
      <c r="C2117" s="130" t="str">
        <f t="shared" si="1077"/>
        <v>M.020.09.117</v>
      </c>
      <c r="D2117" s="131" t="s">
        <v>7195</v>
      </c>
      <c r="E2117" s="129" t="s">
        <v>957</v>
      </c>
      <c r="F2117" s="132" t="s">
        <v>7246</v>
      </c>
      <c r="G2117" s="132">
        <f t="shared" si="1078"/>
        <v>0.27854975051687297</v>
      </c>
      <c r="H2117" s="348">
        <f t="shared" si="1079"/>
        <v>0.27854975051687297</v>
      </c>
      <c r="I2117" s="74"/>
      <c r="J2117" s="132">
        <f t="shared" si="1080"/>
        <v>1.0858785838500001E-2</v>
      </c>
      <c r="K2117" s="132">
        <f t="shared" si="1081"/>
        <v>8.4953404678372993E-2</v>
      </c>
      <c r="L2117" s="300">
        <f t="shared" si="1082"/>
        <v>0</v>
      </c>
      <c r="M2117" s="132">
        <v>0.18273755999999999</v>
      </c>
      <c r="N2117" s="132">
        <v>6.7463834E-2</v>
      </c>
      <c r="O2117" s="132">
        <v>1.7489540000000001E-2</v>
      </c>
      <c r="P2117" s="132">
        <v>1.0858469000000001E-2</v>
      </c>
      <c r="Q2117" s="132">
        <v>0</v>
      </c>
      <c r="R2117" s="132">
        <v>0</v>
      </c>
      <c r="S2117" s="304">
        <v>3.1683849999999998E-7</v>
      </c>
      <c r="T2117" s="304">
        <v>3.0678373000000002E-8</v>
      </c>
      <c r="U2117" s="132">
        <v>0</v>
      </c>
      <c r="V2117" s="132">
        <v>0</v>
      </c>
      <c r="W2117" s="132">
        <v>0</v>
      </c>
      <c r="X2117" s="132">
        <v>0</v>
      </c>
      <c r="Y2117" s="132">
        <v>0</v>
      </c>
      <c r="Z2117" s="132">
        <v>0</v>
      </c>
      <c r="AA2117" s="74"/>
      <c r="AB2117" s="301">
        <f t="shared" si="1083"/>
        <v>1.3739666165413533</v>
      </c>
      <c r="AC2117" s="338">
        <f t="shared" si="1084"/>
        <v>1.3739666165413533</v>
      </c>
      <c r="AD2117" s="74"/>
      <c r="AE2117" s="136">
        <v>0</v>
      </c>
      <c r="AF2117" s="136">
        <v>0</v>
      </c>
      <c r="AG2117" s="136">
        <v>0</v>
      </c>
      <c r="AH2117" s="136">
        <v>0</v>
      </c>
      <c r="AI2117" s="136">
        <v>0</v>
      </c>
      <c r="AJ2117" s="136">
        <v>0</v>
      </c>
      <c r="AK2117" s="136">
        <v>0</v>
      </c>
      <c r="AL2117" s="74"/>
      <c r="AM2117" s="133">
        <v>4.5303714000000002E-2</v>
      </c>
      <c r="AN2117" s="340">
        <f t="shared" si="1085"/>
        <v>4.5303714000000002E-2</v>
      </c>
      <c r="AP2117" s="133">
        <v>4.3779026999999998E-2</v>
      </c>
      <c r="AQ2117" s="133">
        <v>1.5246861E-3</v>
      </c>
      <c r="AR2117" s="133">
        <v>0</v>
      </c>
      <c r="AS2117" s="134">
        <f t="shared" si="1086"/>
        <v>2.6246419763000001E-6</v>
      </c>
      <c r="AT2117" s="135">
        <f t="shared" si="1087"/>
        <v>5.6386320084399995E-9</v>
      </c>
      <c r="AU2117" s="135">
        <f t="shared" si="1088"/>
        <v>0</v>
      </c>
      <c r="AV2117" s="302">
        <v>1.2750409999999999E-6</v>
      </c>
      <c r="AW2117" s="302">
        <v>3.8471064999999997E-9</v>
      </c>
      <c r="AX2117" s="302">
        <v>1.0510844E-13</v>
      </c>
      <c r="AY2117" s="303">
        <v>0</v>
      </c>
      <c r="AZ2117" s="303">
        <v>0</v>
      </c>
      <c r="BA2117" s="302">
        <v>1.6145763000000001E-9</v>
      </c>
      <c r="BB2117" s="302">
        <v>1.3479864000000001E-6</v>
      </c>
      <c r="BC2117" s="302">
        <v>2.2887950000000001E-10</v>
      </c>
      <c r="BD2117" s="302">
        <v>1.5625408999999999E-9</v>
      </c>
      <c r="BE2117" s="303">
        <v>0</v>
      </c>
      <c r="BF2117" s="303">
        <v>0</v>
      </c>
      <c r="BG2117" s="303">
        <v>0</v>
      </c>
      <c r="BH2117" s="303">
        <v>0</v>
      </c>
      <c r="BI2117" s="303">
        <v>0</v>
      </c>
      <c r="BJ2117" s="303">
        <v>0</v>
      </c>
      <c r="BK2117" s="303">
        <v>0</v>
      </c>
      <c r="BL2117" s="303">
        <v>0</v>
      </c>
      <c r="BM2117" s="303">
        <v>0</v>
      </c>
      <c r="BN2117" s="303">
        <v>0</v>
      </c>
      <c r="BO2117" s="303">
        <v>0</v>
      </c>
      <c r="BP2117" s="303">
        <v>0</v>
      </c>
      <c r="BQ2117" s="303">
        <v>0</v>
      </c>
      <c r="BR2117" s="74"/>
      <c r="BS2117" s="144">
        <v>6.3492504999999996E-5</v>
      </c>
      <c r="BT2117" s="144">
        <v>1.1304192000000001E-5</v>
      </c>
      <c r="BU2117" s="144">
        <v>3.8309834999999999E-5</v>
      </c>
      <c r="BV2117" s="144">
        <v>3.5935660000000001E-12</v>
      </c>
      <c r="BW2117" s="144">
        <v>8.5322034000000007E-6</v>
      </c>
      <c r="BX2117" s="144">
        <v>1.0452467E-6</v>
      </c>
      <c r="BY2117" s="136">
        <v>0</v>
      </c>
      <c r="BZ2117" s="144">
        <v>1.5864595E-6</v>
      </c>
      <c r="CA2117" s="136">
        <v>0</v>
      </c>
      <c r="CB2117" s="144">
        <v>2.0965388000000001E-10</v>
      </c>
      <c r="CC2117" s="136">
        <v>0</v>
      </c>
      <c r="CD2117" s="136">
        <v>0</v>
      </c>
      <c r="CE2117" s="136">
        <v>0</v>
      </c>
      <c r="CF2117" s="144">
        <v>2.7143558E-6</v>
      </c>
      <c r="CG2117" s="136">
        <v>0</v>
      </c>
      <c r="CH2117" s="136">
        <v>0</v>
      </c>
      <c r="CI2117" s="136">
        <v>0</v>
      </c>
      <c r="CL2117" s="89" t="s">
        <v>6999</v>
      </c>
    </row>
    <row r="2118" spans="1:90" ht="14.5" customHeight="1">
      <c r="A2118" s="74" t="s">
        <v>7247</v>
      </c>
      <c r="B2118" s="129" t="s">
        <v>6992</v>
      </c>
      <c r="C2118" s="130" t="str">
        <f t="shared" si="1077"/>
        <v>M.020.09.118</v>
      </c>
      <c r="D2118" s="131" t="s">
        <v>7195</v>
      </c>
      <c r="E2118" s="129" t="s">
        <v>957</v>
      </c>
      <c r="F2118" s="132" t="s">
        <v>7249</v>
      </c>
      <c r="G2118" s="132">
        <f t="shared" si="1078"/>
        <v>0.30157221172855997</v>
      </c>
      <c r="H2118" s="348">
        <f t="shared" si="1079"/>
        <v>0.30157221172855997</v>
      </c>
      <c r="I2118" s="74"/>
      <c r="J2118" s="132">
        <f t="shared" si="1080"/>
        <v>1.0877513649450001E-2</v>
      </c>
      <c r="K2118" s="132">
        <f t="shared" si="1081"/>
        <v>9.9965188079109993E-2</v>
      </c>
      <c r="L2118" s="300">
        <f t="shared" si="1082"/>
        <v>0</v>
      </c>
      <c r="M2118" s="132">
        <v>0.19072950999999999</v>
      </c>
      <c r="N2118" s="132">
        <v>8.2542489999999996E-2</v>
      </c>
      <c r="O2118" s="132">
        <v>1.7422667999999999E-2</v>
      </c>
      <c r="P2118" s="132">
        <v>1.0877203E-2</v>
      </c>
      <c r="Q2118" s="132">
        <v>0</v>
      </c>
      <c r="R2118" s="132">
        <v>0</v>
      </c>
      <c r="S2118" s="304">
        <v>3.1064945000000001E-7</v>
      </c>
      <c r="T2118" s="304">
        <v>3.0079110000000003E-8</v>
      </c>
      <c r="U2118" s="132">
        <v>0</v>
      </c>
      <c r="V2118" s="132">
        <v>0</v>
      </c>
      <c r="W2118" s="132">
        <v>0</v>
      </c>
      <c r="X2118" s="132">
        <v>0</v>
      </c>
      <c r="Y2118" s="132">
        <v>0</v>
      </c>
      <c r="Z2118" s="132">
        <v>0</v>
      </c>
      <c r="AA2118" s="74"/>
      <c r="AB2118" s="301">
        <f t="shared" si="1083"/>
        <v>1.4340564661654134</v>
      </c>
      <c r="AC2118" s="338">
        <f t="shared" si="1084"/>
        <v>1.4340564661654134</v>
      </c>
      <c r="AD2118" s="74"/>
      <c r="AE2118" s="136">
        <v>0</v>
      </c>
      <c r="AF2118" s="136">
        <v>0</v>
      </c>
      <c r="AG2118" s="136">
        <v>0</v>
      </c>
      <c r="AH2118" s="136">
        <v>0</v>
      </c>
      <c r="AI2118" s="136">
        <v>0</v>
      </c>
      <c r="AJ2118" s="136">
        <v>0</v>
      </c>
      <c r="AK2118" s="136">
        <v>0</v>
      </c>
      <c r="AL2118" s="74"/>
      <c r="AM2118" s="133">
        <v>5.0937043000000001E-2</v>
      </c>
      <c r="AN2118" s="340">
        <f t="shared" si="1085"/>
        <v>5.0937043000000001E-2</v>
      </c>
      <c r="AP2118" s="133">
        <v>4.9280437000000003E-2</v>
      </c>
      <c r="AQ2118" s="133">
        <v>1.6566051E-3</v>
      </c>
      <c r="AR2118" s="133">
        <v>0</v>
      </c>
      <c r="AS2118" s="134">
        <f t="shared" si="1086"/>
        <v>2.9544626618E-6</v>
      </c>
      <c r="AT2118" s="135">
        <f t="shared" si="1087"/>
        <v>6.1264981753199999E-9</v>
      </c>
      <c r="AU2118" s="135">
        <f t="shared" si="1088"/>
        <v>0</v>
      </c>
      <c r="AV2118" s="302">
        <v>1.3308043999999999E-6</v>
      </c>
      <c r="AW2118" s="302">
        <v>4.0153579999999999E-9</v>
      </c>
      <c r="AX2118" s="302">
        <v>1.0970532E-13</v>
      </c>
      <c r="AY2118" s="303">
        <v>0</v>
      </c>
      <c r="AZ2118" s="303">
        <v>0</v>
      </c>
      <c r="BA2118" s="302">
        <v>1.6173618E-9</v>
      </c>
      <c r="BB2118" s="302">
        <v>1.6220409E-6</v>
      </c>
      <c r="BC2118" s="302">
        <v>2.2927437E-10</v>
      </c>
      <c r="BD2118" s="302">
        <v>1.8817560999999999E-9</v>
      </c>
      <c r="BE2118" s="303">
        <v>0</v>
      </c>
      <c r="BF2118" s="303">
        <v>0</v>
      </c>
      <c r="BG2118" s="303">
        <v>0</v>
      </c>
      <c r="BH2118" s="303">
        <v>0</v>
      </c>
      <c r="BI2118" s="303">
        <v>0</v>
      </c>
      <c r="BJ2118" s="303">
        <v>0</v>
      </c>
      <c r="BK2118" s="303">
        <v>0</v>
      </c>
      <c r="BL2118" s="303">
        <v>0</v>
      </c>
      <c r="BM2118" s="303">
        <v>0</v>
      </c>
      <c r="BN2118" s="303">
        <v>0</v>
      </c>
      <c r="BO2118" s="303">
        <v>0</v>
      </c>
      <c r="BP2118" s="303">
        <v>0</v>
      </c>
      <c r="BQ2118" s="303">
        <v>0</v>
      </c>
      <c r="BR2118" s="74"/>
      <c r="BS2118" s="144">
        <v>6.9332781000000003E-5</v>
      </c>
      <c r="BT2118" s="144">
        <v>1.3505875000000001E-5</v>
      </c>
      <c r="BU2118" s="144">
        <v>3.9985297999999999E-5</v>
      </c>
      <c r="BV2118" s="144">
        <v>3.5233701999999999E-12</v>
      </c>
      <c r="BW2118" s="144">
        <v>1.0344461000000001E-5</v>
      </c>
      <c r="BX2118" s="144">
        <v>1.04705E-6</v>
      </c>
      <c r="BY2118" s="136">
        <v>0</v>
      </c>
      <c r="BZ2118" s="144">
        <v>1.5891965E-6</v>
      </c>
      <c r="CA2118" s="136">
        <v>0</v>
      </c>
      <c r="CB2118" s="144">
        <v>2.0555854999999999E-10</v>
      </c>
      <c r="CC2118" s="136">
        <v>0</v>
      </c>
      <c r="CD2118" s="136">
        <v>0</v>
      </c>
      <c r="CE2118" s="136">
        <v>0</v>
      </c>
      <c r="CF2118" s="144">
        <v>2.8606909E-6</v>
      </c>
      <c r="CG2118" s="136">
        <v>0</v>
      </c>
      <c r="CH2118" s="136">
        <v>0</v>
      </c>
      <c r="CI2118" s="136">
        <v>0</v>
      </c>
      <c r="CL2118" s="89" t="s">
        <v>6999</v>
      </c>
    </row>
    <row r="2119" spans="1:90" ht="14.5" customHeight="1">
      <c r="A2119" s="74" t="s">
        <v>7250</v>
      </c>
      <c r="B2119" s="129" t="s">
        <v>6992</v>
      </c>
      <c r="C2119" s="130" t="str">
        <f t="shared" si="1077"/>
        <v>M.020.09.119</v>
      </c>
      <c r="D2119" s="131" t="s">
        <v>7195</v>
      </c>
      <c r="E2119" s="129" t="s">
        <v>957</v>
      </c>
      <c r="F2119" s="132" t="s">
        <v>7252</v>
      </c>
      <c r="G2119" s="132">
        <f t="shared" si="1078"/>
        <v>0.131029748311074</v>
      </c>
      <c r="H2119" s="348">
        <f t="shared" si="1079"/>
        <v>0.131029748311074</v>
      </c>
      <c r="I2119" s="74"/>
      <c r="J2119" s="132">
        <f t="shared" si="1080"/>
        <v>5.9659088053800003E-3</v>
      </c>
      <c r="K2119" s="132">
        <f t="shared" si="1081"/>
        <v>6.0352291505694003E-2</v>
      </c>
      <c r="L2119" s="300">
        <f t="shared" si="1082"/>
        <v>0</v>
      </c>
      <c r="M2119" s="132">
        <v>6.4711547999999994E-2</v>
      </c>
      <c r="N2119" s="132">
        <v>5.0051401000000002E-2</v>
      </c>
      <c r="O2119" s="132">
        <v>1.0300869000000001E-2</v>
      </c>
      <c r="P2119" s="132">
        <v>5.9656867000000002E-3</v>
      </c>
      <c r="Q2119" s="132">
        <v>0</v>
      </c>
      <c r="R2119" s="132">
        <v>0</v>
      </c>
      <c r="S2119" s="304">
        <v>2.2210537999999999E-7</v>
      </c>
      <c r="T2119" s="304">
        <v>2.1505693999999999E-8</v>
      </c>
      <c r="U2119" s="132">
        <v>0</v>
      </c>
      <c r="V2119" s="132">
        <v>0</v>
      </c>
      <c r="W2119" s="132">
        <v>0</v>
      </c>
      <c r="X2119" s="132">
        <v>0</v>
      </c>
      <c r="Y2119" s="132">
        <v>0</v>
      </c>
      <c r="Z2119" s="132">
        <v>0</v>
      </c>
      <c r="AA2119" s="74"/>
      <c r="AB2119" s="301">
        <f t="shared" si="1083"/>
        <v>0.48655299248120293</v>
      </c>
      <c r="AC2119" s="338">
        <f t="shared" si="1084"/>
        <v>0.48655299248120293</v>
      </c>
      <c r="AD2119" s="74"/>
      <c r="AE2119" s="136">
        <v>0</v>
      </c>
      <c r="AF2119" s="136">
        <v>0</v>
      </c>
      <c r="AG2119" s="136">
        <v>0</v>
      </c>
      <c r="AH2119" s="136">
        <v>0</v>
      </c>
      <c r="AI2119" s="136">
        <v>0</v>
      </c>
      <c r="AJ2119" s="136">
        <v>0</v>
      </c>
      <c r="AK2119" s="136">
        <v>0</v>
      </c>
      <c r="AL2119" s="74"/>
      <c r="AM2119" s="133">
        <v>2.4541932999999998E-2</v>
      </c>
      <c r="AN2119" s="340">
        <f t="shared" si="1085"/>
        <v>2.4541932999999998E-2</v>
      </c>
      <c r="AP2119" s="133">
        <v>2.3833126999999999E-2</v>
      </c>
      <c r="AQ2119" s="133">
        <v>7.0880555000000004E-4</v>
      </c>
      <c r="AR2119" s="133">
        <v>0</v>
      </c>
      <c r="AS2119" s="134">
        <f t="shared" si="1086"/>
        <v>1.4288445647199999E-6</v>
      </c>
      <c r="AT2119" s="135">
        <f t="shared" si="1087"/>
        <v>2.6213223413040001E-9</v>
      </c>
      <c r="AU2119" s="135">
        <f t="shared" si="1088"/>
        <v>0</v>
      </c>
      <c r="AV2119" s="302">
        <v>4.5152118E-7</v>
      </c>
      <c r="AW2119" s="302">
        <v>1.3623484000000001E-9</v>
      </c>
      <c r="AX2119" s="302">
        <v>3.7221303999999997E-14</v>
      </c>
      <c r="AY2119" s="303">
        <v>0</v>
      </c>
      <c r="AZ2119" s="303">
        <v>0</v>
      </c>
      <c r="BA2119" s="302">
        <v>8.8705471999999999E-10</v>
      </c>
      <c r="BB2119" s="302">
        <v>9.7643632999999995E-7</v>
      </c>
      <c r="BC2119" s="302">
        <v>1.2574732000000001E-10</v>
      </c>
      <c r="BD2119" s="302">
        <v>1.1331893999999999E-9</v>
      </c>
      <c r="BE2119" s="303">
        <v>0</v>
      </c>
      <c r="BF2119" s="303">
        <v>0</v>
      </c>
      <c r="BG2119" s="303">
        <v>0</v>
      </c>
      <c r="BH2119" s="303">
        <v>0</v>
      </c>
      <c r="BI2119" s="303">
        <v>0</v>
      </c>
      <c r="BJ2119" s="303">
        <v>0</v>
      </c>
      <c r="BK2119" s="303">
        <v>0</v>
      </c>
      <c r="BL2119" s="303">
        <v>0</v>
      </c>
      <c r="BM2119" s="303">
        <v>0</v>
      </c>
      <c r="BN2119" s="303">
        <v>0</v>
      </c>
      <c r="BO2119" s="303">
        <v>0</v>
      </c>
      <c r="BP2119" s="303">
        <v>0</v>
      </c>
      <c r="BQ2119" s="303">
        <v>0</v>
      </c>
      <c r="BR2119" s="74"/>
      <c r="BS2119" s="144">
        <v>3.0979024999999998E-5</v>
      </c>
      <c r="BT2119" s="144">
        <v>8.1045925999999997E-6</v>
      </c>
      <c r="BU2119" s="144">
        <v>1.3566388999999999E-5</v>
      </c>
      <c r="BV2119" s="144">
        <v>2.5191078000000001E-12</v>
      </c>
      <c r="BW2119" s="144">
        <v>6.2477996999999999E-6</v>
      </c>
      <c r="BX2119" s="144">
        <v>5.7426272000000003E-7</v>
      </c>
      <c r="BY2119" s="136">
        <v>0</v>
      </c>
      <c r="BZ2119" s="144">
        <v>8.7160723000000002E-7</v>
      </c>
      <c r="CA2119" s="136">
        <v>0</v>
      </c>
      <c r="CB2119" s="144">
        <v>1.4696842E-10</v>
      </c>
      <c r="CC2119" s="136">
        <v>0</v>
      </c>
      <c r="CD2119" s="136">
        <v>0</v>
      </c>
      <c r="CE2119" s="136">
        <v>0</v>
      </c>
      <c r="CF2119" s="144">
        <v>1.6142250999999999E-6</v>
      </c>
      <c r="CG2119" s="136">
        <v>0</v>
      </c>
      <c r="CH2119" s="136">
        <v>0</v>
      </c>
      <c r="CI2119" s="136">
        <v>0</v>
      </c>
      <c r="CL2119" s="89" t="s">
        <v>6999</v>
      </c>
    </row>
    <row r="2120" spans="1:90" ht="14.5" customHeight="1">
      <c r="A2120" s="74" t="s">
        <v>7253</v>
      </c>
      <c r="B2120" s="129" t="s">
        <v>6992</v>
      </c>
      <c r="C2120" s="130" t="str">
        <f t="shared" si="1077"/>
        <v>M.020.09.120</v>
      </c>
      <c r="D2120" s="131" t="s">
        <v>7195</v>
      </c>
      <c r="E2120" s="129" t="s">
        <v>957</v>
      </c>
      <c r="F2120" s="132" t="s">
        <v>7255</v>
      </c>
      <c r="G2120" s="132">
        <f t="shared" si="1078"/>
        <v>0.19996322652738502</v>
      </c>
      <c r="H2120" s="348">
        <f t="shared" si="1079"/>
        <v>0.19996322652738502</v>
      </c>
      <c r="I2120" s="74"/>
      <c r="J2120" s="132">
        <f t="shared" si="1080"/>
        <v>1.1134973855479999E-2</v>
      </c>
      <c r="K2120" s="132">
        <f t="shared" si="1081"/>
        <v>7.9918742671905005E-2</v>
      </c>
      <c r="L2120" s="300">
        <f t="shared" si="1082"/>
        <v>0</v>
      </c>
      <c r="M2120" s="132">
        <v>0.10890951</v>
      </c>
      <c r="N2120" s="132">
        <v>6.4333208000000003E-2</v>
      </c>
      <c r="O2120" s="132">
        <v>1.5585519000000001E-2</v>
      </c>
      <c r="P2120" s="132">
        <v>1.1134811999999999E-2</v>
      </c>
      <c r="Q2120" s="132">
        <v>0</v>
      </c>
      <c r="R2120" s="132">
        <v>0</v>
      </c>
      <c r="S2120" s="304">
        <v>1.6185548000000001E-7</v>
      </c>
      <c r="T2120" s="304">
        <v>1.5671904999999999E-8</v>
      </c>
      <c r="U2120" s="132">
        <v>0</v>
      </c>
      <c r="V2120" s="132">
        <v>0</v>
      </c>
      <c r="W2120" s="132">
        <v>0</v>
      </c>
      <c r="X2120" s="132">
        <v>0</v>
      </c>
      <c r="Y2120" s="132">
        <v>0</v>
      </c>
      <c r="Z2120" s="132">
        <v>0</v>
      </c>
      <c r="AA2120" s="74"/>
      <c r="AB2120" s="301">
        <f t="shared" si="1083"/>
        <v>0.81886849624060143</v>
      </c>
      <c r="AC2120" s="338">
        <f t="shared" si="1084"/>
        <v>0.81886849624060143</v>
      </c>
      <c r="AD2120" s="74"/>
      <c r="AE2120" s="136">
        <v>0</v>
      </c>
      <c r="AF2120" s="136">
        <v>0</v>
      </c>
      <c r="AG2120" s="136">
        <v>0</v>
      </c>
      <c r="AH2120" s="136">
        <v>0</v>
      </c>
      <c r="AI2120" s="136">
        <v>0</v>
      </c>
      <c r="AJ2120" s="136">
        <v>0</v>
      </c>
      <c r="AK2120" s="136">
        <v>0</v>
      </c>
      <c r="AL2120" s="74"/>
      <c r="AM2120" s="133">
        <v>3.5380099999999998E-2</v>
      </c>
      <c r="AN2120" s="340">
        <f t="shared" si="1085"/>
        <v>3.5380099999999998E-2</v>
      </c>
      <c r="AP2120" s="133">
        <v>3.4291103000000003E-2</v>
      </c>
      <c r="AQ2120" s="133">
        <v>1.0889976E-3</v>
      </c>
      <c r="AR2120" s="133">
        <v>0</v>
      </c>
      <c r="AS2120" s="134">
        <f t="shared" si="1086"/>
        <v>2.0558215465E-6</v>
      </c>
      <c r="AT2120" s="135">
        <f t="shared" si="1087"/>
        <v>4.0273581234410001E-9</v>
      </c>
      <c r="AU2120" s="135">
        <f t="shared" si="1088"/>
        <v>0</v>
      </c>
      <c r="AV2120" s="302">
        <v>7.5990998000000001E-7</v>
      </c>
      <c r="AW2120" s="302">
        <v>2.2928318E-9</v>
      </c>
      <c r="AX2120" s="302">
        <v>6.2643441000000004E-14</v>
      </c>
      <c r="AY2120" s="303">
        <v>0</v>
      </c>
      <c r="AZ2120" s="303">
        <v>0</v>
      </c>
      <c r="BA2120" s="302">
        <v>1.6556665000000001E-9</v>
      </c>
      <c r="BB2120" s="302">
        <v>1.2942558999999999E-6</v>
      </c>
      <c r="BC2120" s="302">
        <v>2.3470438E-10</v>
      </c>
      <c r="BD2120" s="302">
        <v>1.4997593E-9</v>
      </c>
      <c r="BE2120" s="303">
        <v>0</v>
      </c>
      <c r="BF2120" s="303">
        <v>0</v>
      </c>
      <c r="BG2120" s="303">
        <v>0</v>
      </c>
      <c r="BH2120" s="303">
        <v>0</v>
      </c>
      <c r="BI2120" s="303">
        <v>0</v>
      </c>
      <c r="BJ2120" s="303">
        <v>0</v>
      </c>
      <c r="BK2120" s="303">
        <v>0</v>
      </c>
      <c r="BL2120" s="303">
        <v>0</v>
      </c>
      <c r="BM2120" s="303">
        <v>0</v>
      </c>
      <c r="BN2120" s="303">
        <v>0</v>
      </c>
      <c r="BO2120" s="303">
        <v>0</v>
      </c>
      <c r="BP2120" s="303">
        <v>0</v>
      </c>
      <c r="BQ2120" s="303">
        <v>0</v>
      </c>
      <c r="BR2120" s="74"/>
      <c r="BS2120" s="144">
        <v>4.7320412000000001E-5</v>
      </c>
      <c r="BT2120" s="144">
        <v>1.0884883999999999E-5</v>
      </c>
      <c r="BU2120" s="144">
        <v>2.2832226999999999E-5</v>
      </c>
      <c r="BV2120" s="144">
        <v>1.8357564999999998E-12</v>
      </c>
      <c r="BW2120" s="144">
        <v>8.1669688000000002E-6</v>
      </c>
      <c r="BX2120" s="144">
        <v>1.0718477000000001E-6</v>
      </c>
      <c r="BY2120" s="136">
        <v>0</v>
      </c>
      <c r="BZ2120" s="144">
        <v>1.6268341000000001E-6</v>
      </c>
      <c r="CA2120" s="136">
        <v>0</v>
      </c>
      <c r="CB2120" s="144">
        <v>1.0710071000000001E-10</v>
      </c>
      <c r="CC2120" s="136">
        <v>0</v>
      </c>
      <c r="CD2120" s="136">
        <v>0</v>
      </c>
      <c r="CE2120" s="136">
        <v>0</v>
      </c>
      <c r="CF2120" s="144">
        <v>2.7375417000000001E-6</v>
      </c>
      <c r="CG2120" s="136">
        <v>0</v>
      </c>
      <c r="CH2120" s="136">
        <v>0</v>
      </c>
      <c r="CI2120" s="136">
        <v>0</v>
      </c>
      <c r="CL2120" s="89" t="s">
        <v>6999</v>
      </c>
    </row>
    <row r="2121" spans="1:90" ht="14.5" customHeight="1">
      <c r="A2121" s="74" t="s">
        <v>7256</v>
      </c>
      <c r="B2121" s="129" t="s">
        <v>6992</v>
      </c>
      <c r="C2121" s="130" t="str">
        <f t="shared" si="1077"/>
        <v>M.020.09.121</v>
      </c>
      <c r="D2121" s="131" t="s">
        <v>7195</v>
      </c>
      <c r="E2121" s="129" t="s">
        <v>957</v>
      </c>
      <c r="F2121" s="132" t="s">
        <v>7258</v>
      </c>
      <c r="G2121" s="132">
        <f t="shared" si="1078"/>
        <v>0.32913290960225799</v>
      </c>
      <c r="H2121" s="348">
        <f t="shared" si="1079"/>
        <v>0.32913290960225799</v>
      </c>
      <c r="I2121" s="74"/>
      <c r="J2121" s="132">
        <f t="shared" si="1080"/>
        <v>1.20502884421E-3</v>
      </c>
      <c r="K2121" s="132">
        <f t="shared" si="1081"/>
        <v>1.4178110758048002E-2</v>
      </c>
      <c r="L2121" s="300">
        <f t="shared" si="1082"/>
        <v>0</v>
      </c>
      <c r="M2121" s="132">
        <v>0.31374976999999998</v>
      </c>
      <c r="N2121" s="132">
        <v>1.1262153E-2</v>
      </c>
      <c r="O2121" s="132">
        <v>2.9159478000000002E-3</v>
      </c>
      <c r="P2121" s="132">
        <v>1.204926E-3</v>
      </c>
      <c r="Q2121" s="132">
        <v>0</v>
      </c>
      <c r="R2121" s="132">
        <v>0</v>
      </c>
      <c r="S2121" s="304">
        <v>1.0284421E-7</v>
      </c>
      <c r="T2121" s="304">
        <v>9.9580479999999993E-9</v>
      </c>
      <c r="U2121" s="132">
        <v>0</v>
      </c>
      <c r="V2121" s="132">
        <v>0</v>
      </c>
      <c r="W2121" s="132">
        <v>0</v>
      </c>
      <c r="X2121" s="132">
        <v>0</v>
      </c>
      <c r="Y2121" s="132">
        <v>0</v>
      </c>
      <c r="Z2121" s="132">
        <v>0</v>
      </c>
      <c r="AA2121" s="74"/>
      <c r="AB2121" s="301">
        <f t="shared" si="1083"/>
        <v>2.3590208270676691</v>
      </c>
      <c r="AC2121" s="338">
        <f t="shared" si="1084"/>
        <v>2.3590208270676691</v>
      </c>
      <c r="AD2121" s="74"/>
      <c r="AE2121" s="136">
        <v>0</v>
      </c>
      <c r="AF2121" s="136">
        <v>0</v>
      </c>
      <c r="AG2121" s="136">
        <v>0</v>
      </c>
      <c r="AH2121" s="136">
        <v>0</v>
      </c>
      <c r="AI2121" s="136">
        <v>0</v>
      </c>
      <c r="AJ2121" s="136">
        <v>0</v>
      </c>
      <c r="AK2121" s="136">
        <v>0</v>
      </c>
      <c r="AL2121" s="74"/>
      <c r="AM2121" s="133">
        <v>4.2018666000000003E-2</v>
      </c>
      <c r="AN2121" s="340">
        <f t="shared" si="1085"/>
        <v>4.2018666000000003E-2</v>
      </c>
      <c r="AP2121" s="133">
        <v>4.0157204000000002E-2</v>
      </c>
      <c r="AQ2121" s="133">
        <v>1.8614618000000001E-3</v>
      </c>
      <c r="AR2121" s="133">
        <v>0</v>
      </c>
      <c r="AS2121" s="134">
        <f t="shared" si="1086"/>
        <v>2.4075062238299996E-6</v>
      </c>
      <c r="AT2121" s="135">
        <f t="shared" si="1087"/>
        <v>6.8841042250899993E-9</v>
      </c>
      <c r="AU2121" s="135">
        <f t="shared" si="1088"/>
        <v>0</v>
      </c>
      <c r="AV2121" s="302">
        <v>2.1891712999999998E-6</v>
      </c>
      <c r="AW2121" s="302">
        <v>6.6052581999999998E-9</v>
      </c>
      <c r="AX2121" s="302">
        <v>1.8046509E-13</v>
      </c>
      <c r="AY2121" s="303">
        <v>0</v>
      </c>
      <c r="AZ2121" s="303">
        <v>0</v>
      </c>
      <c r="BA2121" s="302">
        <v>1.7916383000000001E-10</v>
      </c>
      <c r="BB2121" s="302">
        <v>2.1815575999999999E-7</v>
      </c>
      <c r="BC2121" s="302">
        <v>2.539795E-11</v>
      </c>
      <c r="BD2121" s="302">
        <v>2.5326761E-10</v>
      </c>
      <c r="BE2121" s="303">
        <v>0</v>
      </c>
      <c r="BF2121" s="303">
        <v>0</v>
      </c>
      <c r="BG2121" s="303">
        <v>0</v>
      </c>
      <c r="BH2121" s="303">
        <v>0</v>
      </c>
      <c r="BI2121" s="303">
        <v>0</v>
      </c>
      <c r="BJ2121" s="303">
        <v>0</v>
      </c>
      <c r="BK2121" s="303">
        <v>0</v>
      </c>
      <c r="BL2121" s="303">
        <v>0</v>
      </c>
      <c r="BM2121" s="303">
        <v>0</v>
      </c>
      <c r="BN2121" s="303">
        <v>0</v>
      </c>
      <c r="BO2121" s="303">
        <v>0</v>
      </c>
      <c r="BP2121" s="303">
        <v>0</v>
      </c>
      <c r="BQ2121" s="303">
        <v>0</v>
      </c>
      <c r="BR2121" s="74"/>
      <c r="BS2121" s="144">
        <v>6.9610320000000001E-5</v>
      </c>
      <c r="BT2121" s="144">
        <v>1.805089E-6</v>
      </c>
      <c r="BU2121" s="144">
        <v>6.5775759000000003E-5</v>
      </c>
      <c r="BV2121" s="144">
        <v>1.1664537000000001E-12</v>
      </c>
      <c r="BW2121" s="144">
        <v>1.4004212999999999E-6</v>
      </c>
      <c r="BX2121" s="144">
        <v>1.1598733E-7</v>
      </c>
      <c r="BY2121" s="136">
        <v>0</v>
      </c>
      <c r="BZ2121" s="144">
        <v>1.7604381000000001E-7</v>
      </c>
      <c r="CA2121" s="136">
        <v>0</v>
      </c>
      <c r="CB2121" s="144">
        <v>6.8052609999999995E-11</v>
      </c>
      <c r="CC2121" s="136">
        <v>0</v>
      </c>
      <c r="CD2121" s="136">
        <v>0</v>
      </c>
      <c r="CE2121" s="136">
        <v>0</v>
      </c>
      <c r="CF2121" s="144">
        <v>3.3695034000000003E-7</v>
      </c>
      <c r="CG2121" s="136">
        <v>0</v>
      </c>
      <c r="CH2121" s="136">
        <v>0</v>
      </c>
      <c r="CI2121" s="136">
        <v>0</v>
      </c>
      <c r="CL2121" s="89" t="s">
        <v>6999</v>
      </c>
    </row>
    <row r="2122" spans="1:90" ht="14.5" customHeight="1">
      <c r="A2122" s="74" t="s">
        <v>7259</v>
      </c>
      <c r="B2122" s="129" t="s">
        <v>6992</v>
      </c>
      <c r="C2122" s="130" t="str">
        <f t="shared" si="1077"/>
        <v>M.020.09.122</v>
      </c>
      <c r="D2122" s="131" t="s">
        <v>7195</v>
      </c>
      <c r="E2122" s="129" t="s">
        <v>957</v>
      </c>
      <c r="F2122" s="132" t="s">
        <v>7261</v>
      </c>
      <c r="G2122" s="132">
        <f t="shared" si="1078"/>
        <v>0.279372014439216</v>
      </c>
      <c r="H2122" s="348">
        <f t="shared" si="1079"/>
        <v>0.279372014439216</v>
      </c>
      <c r="I2122" s="74"/>
      <c r="J2122" s="132">
        <f t="shared" si="1080"/>
        <v>1.308520192124E-2</v>
      </c>
      <c r="K2122" s="132">
        <f t="shared" si="1081"/>
        <v>9.5860692517975993E-2</v>
      </c>
      <c r="L2122" s="300">
        <f t="shared" si="1082"/>
        <v>0</v>
      </c>
      <c r="M2122" s="132">
        <v>0.17042611999999999</v>
      </c>
      <c r="N2122" s="132">
        <v>7.7679165999999994E-2</v>
      </c>
      <c r="O2122" s="132">
        <v>1.8181508999999998E-2</v>
      </c>
      <c r="P2122" s="132">
        <v>1.3085021E-2</v>
      </c>
      <c r="Q2122" s="132">
        <v>0</v>
      </c>
      <c r="R2122" s="132">
        <v>0</v>
      </c>
      <c r="S2122" s="304">
        <v>1.8092124000000001E-7</v>
      </c>
      <c r="T2122" s="304">
        <v>1.7517976000000001E-8</v>
      </c>
      <c r="U2122" s="132">
        <v>0</v>
      </c>
      <c r="V2122" s="132">
        <v>0</v>
      </c>
      <c r="W2122" s="132">
        <v>0</v>
      </c>
      <c r="X2122" s="132">
        <v>0</v>
      </c>
      <c r="Y2122" s="132">
        <v>0</v>
      </c>
      <c r="Z2122" s="132">
        <v>0</v>
      </c>
      <c r="AA2122" s="74"/>
      <c r="AB2122" s="301">
        <f t="shared" si="1083"/>
        <v>1.2813993984962404</v>
      </c>
      <c r="AC2122" s="338">
        <f t="shared" si="1084"/>
        <v>1.2813993984962404</v>
      </c>
      <c r="AD2122" s="74"/>
      <c r="AE2122" s="136">
        <v>0</v>
      </c>
      <c r="AF2122" s="136">
        <v>0</v>
      </c>
      <c r="AG2122" s="136">
        <v>0</v>
      </c>
      <c r="AH2122" s="136">
        <v>0</v>
      </c>
      <c r="AI2122" s="136">
        <v>0</v>
      </c>
      <c r="AJ2122" s="136">
        <v>0</v>
      </c>
      <c r="AK2122" s="136">
        <v>0</v>
      </c>
      <c r="AL2122" s="74"/>
      <c r="AM2122" s="133">
        <v>4.7399340999999998E-2</v>
      </c>
      <c r="AN2122" s="340">
        <f t="shared" si="1085"/>
        <v>4.7399340999999998E-2</v>
      </c>
      <c r="AP2122" s="133">
        <v>4.5866111000000001E-2</v>
      </c>
      <c r="AQ2122" s="133">
        <v>1.5332297999999999E-3</v>
      </c>
      <c r="AR2122" s="133">
        <v>0</v>
      </c>
      <c r="AS2122" s="134">
        <f t="shared" si="1086"/>
        <v>2.7497669485E-6</v>
      </c>
      <c r="AT2122" s="135">
        <f t="shared" si="1087"/>
        <v>5.6702284370550003E-9</v>
      </c>
      <c r="AU2122" s="135">
        <f t="shared" si="1088"/>
        <v>0</v>
      </c>
      <c r="AV2122" s="302">
        <v>1.1891387E-6</v>
      </c>
      <c r="AW2122" s="302">
        <v>3.5879183E-9</v>
      </c>
      <c r="AX2122" s="302">
        <v>9.8027055000000006E-14</v>
      </c>
      <c r="AY2122" s="303">
        <v>0</v>
      </c>
      <c r="AZ2122" s="303">
        <v>0</v>
      </c>
      <c r="BA2122" s="302">
        <v>1.9456485000000001E-9</v>
      </c>
      <c r="BB2122" s="302">
        <v>1.5586826E-6</v>
      </c>
      <c r="BC2122" s="302">
        <v>2.7581171000000002E-10</v>
      </c>
      <c r="BD2122" s="302">
        <v>1.8064004E-9</v>
      </c>
      <c r="BE2122" s="303">
        <v>0</v>
      </c>
      <c r="BF2122" s="303">
        <v>0</v>
      </c>
      <c r="BG2122" s="303">
        <v>0</v>
      </c>
      <c r="BH2122" s="303">
        <v>0</v>
      </c>
      <c r="BI2122" s="303">
        <v>0</v>
      </c>
      <c r="BJ2122" s="303">
        <v>0</v>
      </c>
      <c r="BK2122" s="303">
        <v>0</v>
      </c>
      <c r="BL2122" s="303">
        <v>0</v>
      </c>
      <c r="BM2122" s="303">
        <v>0</v>
      </c>
      <c r="BN2122" s="303">
        <v>0</v>
      </c>
      <c r="BO2122" s="303">
        <v>0</v>
      </c>
      <c r="BP2122" s="303">
        <v>0</v>
      </c>
      <c r="BQ2122" s="303">
        <v>0</v>
      </c>
      <c r="BR2122" s="74"/>
      <c r="BS2122" s="144">
        <v>6.5078454000000005E-5</v>
      </c>
      <c r="BT2122" s="144">
        <v>1.3094430999999999E-5</v>
      </c>
      <c r="BU2122" s="144">
        <v>3.5728816E-5</v>
      </c>
      <c r="BV2122" s="144">
        <v>2.0519994000000002E-12</v>
      </c>
      <c r="BW2122" s="144">
        <v>9.8470577999999995E-6</v>
      </c>
      <c r="BX2122" s="144">
        <v>1.2595766999999999E-6</v>
      </c>
      <c r="BY2122" s="136">
        <v>0</v>
      </c>
      <c r="BZ2122" s="144">
        <v>1.9117663000000002E-6</v>
      </c>
      <c r="CA2122" s="136">
        <v>0</v>
      </c>
      <c r="CB2122" s="144">
        <v>1.1971664E-10</v>
      </c>
      <c r="CC2122" s="136">
        <v>0</v>
      </c>
      <c r="CD2122" s="136">
        <v>0</v>
      </c>
      <c r="CE2122" s="136">
        <v>0</v>
      </c>
      <c r="CF2122" s="144">
        <v>3.2366848000000002E-6</v>
      </c>
      <c r="CG2122" s="136">
        <v>0</v>
      </c>
      <c r="CH2122" s="136">
        <v>0</v>
      </c>
      <c r="CI2122" s="136">
        <v>0</v>
      </c>
      <c r="CL2122" s="89" t="s">
        <v>6999</v>
      </c>
    </row>
    <row r="2123" spans="1:90" ht="14.5" customHeight="1">
      <c r="A2123" s="74" t="s">
        <v>7262</v>
      </c>
      <c r="B2123" s="129" t="s">
        <v>6992</v>
      </c>
      <c r="C2123" s="130" t="str">
        <f t="shared" si="1077"/>
        <v>M.020.09.123</v>
      </c>
      <c r="D2123" s="131" t="s">
        <v>7195</v>
      </c>
      <c r="E2123" s="129" t="s">
        <v>957</v>
      </c>
      <c r="F2123" s="132" t="s">
        <v>7264</v>
      </c>
      <c r="G2123" s="132">
        <f t="shared" si="1078"/>
        <v>0.30239447465090302</v>
      </c>
      <c r="H2123" s="348">
        <f t="shared" si="1079"/>
        <v>0.30239447465090302</v>
      </c>
      <c r="I2123" s="74"/>
      <c r="J2123" s="132">
        <f t="shared" si="1080"/>
        <v>1.310392873219E-2</v>
      </c>
      <c r="K2123" s="132">
        <f t="shared" si="1081"/>
        <v>0.11087247591871301</v>
      </c>
      <c r="L2123" s="300">
        <f t="shared" si="1082"/>
        <v>0</v>
      </c>
      <c r="M2123" s="132">
        <v>0.17841807000000001</v>
      </c>
      <c r="N2123" s="132">
        <v>9.2757822000000004E-2</v>
      </c>
      <c r="O2123" s="132">
        <v>1.8114636999999999E-2</v>
      </c>
      <c r="P2123" s="132">
        <v>1.3103754E-2</v>
      </c>
      <c r="Q2123" s="132">
        <v>0</v>
      </c>
      <c r="R2123" s="132">
        <v>0</v>
      </c>
      <c r="S2123" s="304">
        <v>1.7473219000000001E-7</v>
      </c>
      <c r="T2123" s="304">
        <v>1.6918712999999999E-8</v>
      </c>
      <c r="U2123" s="132">
        <v>0</v>
      </c>
      <c r="V2123" s="132">
        <v>0</v>
      </c>
      <c r="W2123" s="132">
        <v>0</v>
      </c>
      <c r="X2123" s="132">
        <v>0</v>
      </c>
      <c r="Y2123" s="132">
        <v>0</v>
      </c>
      <c r="Z2123" s="132">
        <v>0</v>
      </c>
      <c r="AA2123" s="74"/>
      <c r="AB2123" s="301">
        <f t="shared" si="1083"/>
        <v>1.3414892481203007</v>
      </c>
      <c r="AC2123" s="338">
        <f t="shared" si="1084"/>
        <v>1.3414892481203007</v>
      </c>
      <c r="AD2123" s="74"/>
      <c r="AE2123" s="136">
        <v>0</v>
      </c>
      <c r="AF2123" s="136">
        <v>0</v>
      </c>
      <c r="AG2123" s="136">
        <v>0</v>
      </c>
      <c r="AH2123" s="136">
        <v>0</v>
      </c>
      <c r="AI2123" s="136">
        <v>0</v>
      </c>
      <c r="AJ2123" s="136">
        <v>0</v>
      </c>
      <c r="AK2123" s="136">
        <v>0</v>
      </c>
      <c r="AL2123" s="74"/>
      <c r="AM2123" s="133">
        <v>5.3032669999999997E-2</v>
      </c>
      <c r="AN2123" s="340">
        <f t="shared" si="1085"/>
        <v>5.3032669999999997E-2</v>
      </c>
      <c r="AP2123" s="133">
        <v>5.1367520999999999E-2</v>
      </c>
      <c r="AQ2123" s="133">
        <v>1.6651488E-3</v>
      </c>
      <c r="AR2123" s="133">
        <v>0</v>
      </c>
      <c r="AS2123" s="134">
        <f t="shared" si="1086"/>
        <v>3.079587634E-6</v>
      </c>
      <c r="AT2123" s="135">
        <f t="shared" si="1087"/>
        <v>6.1580948039299997E-9</v>
      </c>
      <c r="AU2123" s="135">
        <f t="shared" si="1088"/>
        <v>0</v>
      </c>
      <c r="AV2123" s="302">
        <v>1.244902E-6</v>
      </c>
      <c r="AW2123" s="302">
        <v>3.7561699000000002E-9</v>
      </c>
      <c r="AX2123" s="302">
        <v>1.0262393E-13</v>
      </c>
      <c r="AY2123" s="303">
        <v>0</v>
      </c>
      <c r="AZ2123" s="303">
        <v>0</v>
      </c>
      <c r="BA2123" s="302">
        <v>1.9484340000000001E-9</v>
      </c>
      <c r="BB2123" s="302">
        <v>1.8327372000000001E-6</v>
      </c>
      <c r="BC2123" s="302">
        <v>2.7620657999999999E-10</v>
      </c>
      <c r="BD2123" s="302">
        <v>2.1256156999999998E-9</v>
      </c>
      <c r="BE2123" s="303">
        <v>0</v>
      </c>
      <c r="BF2123" s="303">
        <v>0</v>
      </c>
      <c r="BG2123" s="303">
        <v>0</v>
      </c>
      <c r="BH2123" s="303">
        <v>0</v>
      </c>
      <c r="BI2123" s="303">
        <v>0</v>
      </c>
      <c r="BJ2123" s="303">
        <v>0</v>
      </c>
      <c r="BK2123" s="303">
        <v>0</v>
      </c>
      <c r="BL2123" s="303">
        <v>0</v>
      </c>
      <c r="BM2123" s="303">
        <v>0</v>
      </c>
      <c r="BN2123" s="303">
        <v>0</v>
      </c>
      <c r="BO2123" s="303">
        <v>0</v>
      </c>
      <c r="BP2123" s="303">
        <v>0</v>
      </c>
      <c r="BQ2123" s="303">
        <v>0</v>
      </c>
      <c r="BR2123" s="74"/>
      <c r="BS2123" s="144">
        <v>7.0918729999999998E-5</v>
      </c>
      <c r="BT2123" s="144">
        <v>1.5296114999999998E-5</v>
      </c>
      <c r="BU2123" s="144">
        <v>3.7404279E-5</v>
      </c>
      <c r="BV2123" s="144">
        <v>1.9818036E-12</v>
      </c>
      <c r="BW2123" s="144">
        <v>1.1659315E-5</v>
      </c>
      <c r="BX2123" s="144">
        <v>1.2613799E-6</v>
      </c>
      <c r="BY2123" s="136">
        <v>0</v>
      </c>
      <c r="BZ2123" s="144">
        <v>1.9145033000000002E-6</v>
      </c>
      <c r="CA2123" s="136">
        <v>0</v>
      </c>
      <c r="CB2123" s="144">
        <v>1.1562131E-10</v>
      </c>
      <c r="CC2123" s="136">
        <v>0</v>
      </c>
      <c r="CD2123" s="136">
        <v>0</v>
      </c>
      <c r="CE2123" s="136">
        <v>0</v>
      </c>
      <c r="CF2123" s="144">
        <v>3.3830200000000002E-6</v>
      </c>
      <c r="CG2123" s="136">
        <v>0</v>
      </c>
      <c r="CH2123" s="136">
        <v>0</v>
      </c>
      <c r="CI2123" s="136">
        <v>0</v>
      </c>
      <c r="CL2123" s="89" t="s">
        <v>6999</v>
      </c>
    </row>
    <row r="2124" spans="1:90" ht="14.5" customHeight="1">
      <c r="A2124" s="74" t="s">
        <v>7265</v>
      </c>
      <c r="B2124" s="129" t="s">
        <v>6992</v>
      </c>
      <c r="C2124" s="130" t="str">
        <f t="shared" si="1077"/>
        <v>M.020.09.124</v>
      </c>
      <c r="D2124" s="131" t="s">
        <v>7195</v>
      </c>
      <c r="E2124" s="129" t="s">
        <v>957</v>
      </c>
      <c r="F2124" s="132" t="s">
        <v>7267</v>
      </c>
      <c r="G2124" s="132">
        <f t="shared" si="1078"/>
        <v>0.18201887410210169</v>
      </c>
      <c r="H2124" s="348">
        <f t="shared" si="1079"/>
        <v>0.18201887410210169</v>
      </c>
      <c r="I2124" s="74"/>
      <c r="J2124" s="132">
        <f t="shared" si="1080"/>
        <v>4.3811037115700001E-4</v>
      </c>
      <c r="K2124" s="132">
        <f t="shared" si="1081"/>
        <v>5.3397237309446999E-3</v>
      </c>
      <c r="L2124" s="300">
        <f t="shared" si="1082"/>
        <v>0</v>
      </c>
      <c r="M2124" s="132">
        <v>0.17624103999999999</v>
      </c>
      <c r="N2124" s="132">
        <v>4.3226458000000002E-3</v>
      </c>
      <c r="O2124" s="132">
        <v>1.0170746E-3</v>
      </c>
      <c r="P2124" s="132">
        <v>4.3807596999999998E-4</v>
      </c>
      <c r="Q2124" s="132">
        <v>0</v>
      </c>
      <c r="R2124" s="132">
        <v>0</v>
      </c>
      <c r="S2124" s="304">
        <v>3.4401156999999999E-8</v>
      </c>
      <c r="T2124" s="304">
        <v>3.3309446999999999E-9</v>
      </c>
      <c r="U2124" s="132">
        <v>0</v>
      </c>
      <c r="V2124" s="132">
        <v>0</v>
      </c>
      <c r="W2124" s="132">
        <v>0</v>
      </c>
      <c r="X2124" s="132">
        <v>0</v>
      </c>
      <c r="Y2124" s="132">
        <v>0</v>
      </c>
      <c r="Z2124" s="132">
        <v>0</v>
      </c>
      <c r="AA2124" s="74"/>
      <c r="AB2124" s="301">
        <f t="shared" si="1083"/>
        <v>1.3251206015037593</v>
      </c>
      <c r="AC2124" s="338">
        <f t="shared" si="1084"/>
        <v>1.3251206015037593</v>
      </c>
      <c r="AD2124" s="74"/>
      <c r="AE2124" s="136">
        <v>0</v>
      </c>
      <c r="AF2124" s="136">
        <v>0</v>
      </c>
      <c r="AG2124" s="136">
        <v>0</v>
      </c>
      <c r="AH2124" s="136">
        <v>0</v>
      </c>
      <c r="AI2124" s="136">
        <v>0</v>
      </c>
      <c r="AJ2124" s="136">
        <v>0</v>
      </c>
      <c r="AK2124" s="136">
        <v>0</v>
      </c>
      <c r="AL2124" s="74"/>
      <c r="AM2124" s="133">
        <v>2.2936742999999999E-2</v>
      </c>
      <c r="AN2124" s="340">
        <f t="shared" si="1085"/>
        <v>2.2936742999999999E-2</v>
      </c>
      <c r="AP2124" s="133">
        <v>2.1904739999999999E-2</v>
      </c>
      <c r="AQ2124" s="133">
        <v>1.0320027E-3</v>
      </c>
      <c r="AR2124" s="133">
        <v>0</v>
      </c>
      <c r="AS2124" s="134">
        <f t="shared" si="1086"/>
        <v>1.3132338187470001E-6</v>
      </c>
      <c r="AT2124" s="135">
        <f t="shared" si="1087"/>
        <v>3.8165780479199996E-9</v>
      </c>
      <c r="AU2124" s="135">
        <f t="shared" si="1088"/>
        <v>0</v>
      </c>
      <c r="AV2124" s="302">
        <v>1.2297119E-6</v>
      </c>
      <c r="AW2124" s="302">
        <v>3.7103375999999999E-9</v>
      </c>
      <c r="AX2124" s="302">
        <v>1.0137171999999999E-13</v>
      </c>
      <c r="AY2124" s="303">
        <v>0</v>
      </c>
      <c r="AZ2124" s="303">
        <v>0</v>
      </c>
      <c r="BA2124" s="302">
        <v>6.5138747000000001E-11</v>
      </c>
      <c r="BB2124" s="302">
        <v>8.345678E-8</v>
      </c>
      <c r="BC2124" s="302">
        <v>9.2339541999999998E-12</v>
      </c>
      <c r="BD2124" s="302">
        <v>9.6905122000000006E-11</v>
      </c>
      <c r="BE2124" s="303">
        <v>0</v>
      </c>
      <c r="BF2124" s="303">
        <v>0</v>
      </c>
      <c r="BG2124" s="303">
        <v>0</v>
      </c>
      <c r="BH2124" s="303">
        <v>0</v>
      </c>
      <c r="BI2124" s="303">
        <v>0</v>
      </c>
      <c r="BJ2124" s="303">
        <v>0</v>
      </c>
      <c r="BK2124" s="303">
        <v>0</v>
      </c>
      <c r="BL2124" s="303">
        <v>0</v>
      </c>
      <c r="BM2124" s="303">
        <v>0</v>
      </c>
      <c r="BN2124" s="303">
        <v>0</v>
      </c>
      <c r="BO2124" s="303">
        <v>0</v>
      </c>
      <c r="BP2124" s="303">
        <v>0</v>
      </c>
      <c r="BQ2124" s="303">
        <v>0</v>
      </c>
      <c r="BR2124" s="74"/>
      <c r="BS2124" s="144">
        <v>3.8404829000000001E-5</v>
      </c>
      <c r="BT2124" s="144">
        <v>6.8953865000000005E-7</v>
      </c>
      <c r="BU2124" s="144">
        <v>3.6947877999999999E-5</v>
      </c>
      <c r="BV2124" s="144">
        <v>3.9017615999999999E-13</v>
      </c>
      <c r="BW2124" s="144">
        <v>5.3655051000000002E-7</v>
      </c>
      <c r="BX2124" s="144">
        <v>4.2169612000000002E-8</v>
      </c>
      <c r="BY2124" s="136">
        <v>0</v>
      </c>
      <c r="BZ2124" s="144">
        <v>6.4004396000000002E-8</v>
      </c>
      <c r="CA2124" s="136">
        <v>0</v>
      </c>
      <c r="CB2124" s="144">
        <v>2.2763446E-11</v>
      </c>
      <c r="CC2124" s="136">
        <v>0</v>
      </c>
      <c r="CD2124" s="136">
        <v>0</v>
      </c>
      <c r="CE2124" s="136">
        <v>0</v>
      </c>
      <c r="CF2124" s="144">
        <v>1.2466439E-7</v>
      </c>
      <c r="CG2124" s="136">
        <v>0</v>
      </c>
      <c r="CH2124" s="136">
        <v>0</v>
      </c>
      <c r="CI2124" s="136">
        <v>0</v>
      </c>
      <c r="CL2124" s="89" t="s">
        <v>6999</v>
      </c>
    </row>
    <row r="2125" spans="1:90" ht="14.5" customHeight="1">
      <c r="B2125" s="129" t="s">
        <v>6992</v>
      </c>
      <c r="C2125" s="127" t="s">
        <v>7268</v>
      </c>
      <c r="D2125" s="127" t="s">
        <v>7269</v>
      </c>
      <c r="G2125" s="74"/>
      <c r="H2125" s="74"/>
      <c r="I2125" s="74"/>
      <c r="J2125" s="74"/>
      <c r="K2125" s="74"/>
      <c r="L2125" s="74"/>
      <c r="M2125" s="74"/>
      <c r="N2125" s="74"/>
      <c r="O2125" s="74"/>
      <c r="P2125" s="74"/>
      <c r="Q2125" s="74"/>
      <c r="R2125" s="74"/>
      <c r="S2125" s="74"/>
      <c r="T2125" s="74"/>
      <c r="U2125" s="74"/>
      <c r="V2125" s="74"/>
      <c r="W2125" s="74"/>
      <c r="X2125" s="74"/>
      <c r="Y2125" s="74"/>
      <c r="Z2125" s="74"/>
      <c r="AA2125" s="74"/>
      <c r="AB2125" s="74"/>
      <c r="AC2125" s="74"/>
      <c r="AD2125" s="74"/>
      <c r="AE2125" s="74"/>
      <c r="AF2125" s="74"/>
      <c r="AG2125" s="74"/>
      <c r="AH2125" s="74"/>
      <c r="AI2125" s="74"/>
      <c r="AJ2125" s="74"/>
      <c r="AK2125" s="74"/>
      <c r="AL2125" s="74"/>
      <c r="AM2125" s="74"/>
      <c r="AN2125" s="74"/>
      <c r="AP2125" s="74"/>
      <c r="AQ2125" s="74"/>
      <c r="AR2125" s="74"/>
      <c r="AS2125" s="74"/>
      <c r="AT2125" s="74"/>
      <c r="AU2125" s="74"/>
      <c r="AV2125" s="74"/>
      <c r="AW2125" s="74"/>
      <c r="AX2125" s="74"/>
      <c r="AY2125" s="74"/>
      <c r="AZ2125" s="74"/>
      <c r="BA2125" s="74"/>
      <c r="BB2125" s="74"/>
      <c r="BC2125" s="74"/>
      <c r="BD2125" s="74"/>
      <c r="BE2125" s="74"/>
      <c r="BF2125" s="74"/>
      <c r="BG2125" s="74"/>
      <c r="BH2125" s="74"/>
      <c r="BI2125" s="74"/>
      <c r="BJ2125" s="74"/>
      <c r="BK2125" s="74"/>
      <c r="BL2125" s="74"/>
      <c r="BM2125" s="74"/>
      <c r="BN2125" s="74"/>
      <c r="BO2125" s="74"/>
      <c r="BP2125" s="74"/>
      <c r="BQ2125" s="74"/>
      <c r="BR2125" s="74"/>
      <c r="BS2125" s="74"/>
      <c r="BT2125" s="74"/>
      <c r="BU2125" s="74"/>
      <c r="BV2125" s="74"/>
      <c r="BW2125" s="74"/>
      <c r="BX2125" s="74"/>
      <c r="BY2125" s="74"/>
      <c r="BZ2125" s="74"/>
      <c r="CA2125" s="74"/>
      <c r="CB2125" s="74"/>
      <c r="CC2125" s="74"/>
      <c r="CD2125" s="74"/>
      <c r="CE2125" s="74"/>
      <c r="CF2125" s="74"/>
      <c r="CG2125" s="74"/>
      <c r="CH2125" s="74"/>
      <c r="CI2125" s="74"/>
      <c r="CJ2125" s="124"/>
      <c r="CK2125" s="152"/>
      <c r="CL2125" s="89"/>
    </row>
    <row r="2126" spans="1:90" ht="14.5" customHeight="1">
      <c r="A2126" s="74" t="s">
        <v>7270</v>
      </c>
      <c r="B2126" s="129" t="s">
        <v>6992</v>
      </c>
      <c r="C2126" s="130" t="str">
        <f>MID(A2126,1,12)</f>
        <v>M.020.10.101</v>
      </c>
      <c r="D2126" s="131" t="s">
        <v>7269</v>
      </c>
      <c r="E2126" s="129" t="s">
        <v>957</v>
      </c>
      <c r="F2126" s="132" t="s">
        <v>7272</v>
      </c>
      <c r="G2126" s="132">
        <f>J2126+K2126+L2126+M2126</f>
        <v>1.0648663810071781</v>
      </c>
      <c r="H2126" s="348">
        <f t="shared" ref="H2126:H2128" si="1089">G2126</f>
        <v>1.0648663810071781</v>
      </c>
      <c r="I2126" s="74"/>
      <c r="J2126" s="132">
        <f>P2126+Q2126+R2126+S2126</f>
        <v>2.1316082373800001E-2</v>
      </c>
      <c r="K2126" s="132">
        <f>N2126+O2126+T2126</f>
        <v>0.29195195863337803</v>
      </c>
      <c r="L2126" s="300">
        <f>U2126+IF(V2126="x",0,V2126)+IF(W2126="x",0,W2126)+IF(X2126="x",0,X2126)+Y2126+Z2126</f>
        <v>0</v>
      </c>
      <c r="M2126" s="132">
        <v>0.75159834000000003</v>
      </c>
      <c r="N2126" s="132">
        <v>0.26202196</v>
      </c>
      <c r="O2126" s="132">
        <v>2.9929968000000001E-2</v>
      </c>
      <c r="P2126" s="132">
        <v>2.1315766E-2</v>
      </c>
      <c r="Q2126" s="132">
        <v>0</v>
      </c>
      <c r="R2126" s="132">
        <v>0</v>
      </c>
      <c r="S2126" s="304">
        <v>3.1637379999999999E-7</v>
      </c>
      <c r="T2126" s="304">
        <v>3.0633378000000002E-8</v>
      </c>
      <c r="U2126" s="132">
        <v>0</v>
      </c>
      <c r="V2126" s="132">
        <v>0</v>
      </c>
      <c r="W2126" s="132">
        <v>0</v>
      </c>
      <c r="X2126" s="132">
        <v>0</v>
      </c>
      <c r="Y2126" s="132">
        <v>0</v>
      </c>
      <c r="Z2126" s="132">
        <v>0</v>
      </c>
      <c r="AA2126" s="74"/>
      <c r="AB2126" s="301">
        <f>M2126/0.133</f>
        <v>5.651115338345865</v>
      </c>
      <c r="AC2126" s="338">
        <f t="shared" ref="AC2126:AC2128" si="1090">AB2126</f>
        <v>5.651115338345865</v>
      </c>
      <c r="AD2126" s="74"/>
      <c r="AE2126" s="136">
        <v>0</v>
      </c>
      <c r="AF2126" s="136">
        <v>0</v>
      </c>
      <c r="AG2126" s="136">
        <v>0</v>
      </c>
      <c r="AH2126" s="136">
        <v>0</v>
      </c>
      <c r="AI2126" s="136">
        <v>0</v>
      </c>
      <c r="AJ2126" s="136">
        <v>0</v>
      </c>
      <c r="AK2126" s="136">
        <v>0</v>
      </c>
      <c r="AL2126" s="74"/>
      <c r="AM2126" s="133">
        <v>0.17689072</v>
      </c>
      <c r="AN2126" s="340">
        <f t="shared" ref="AN2126:AN2128" si="1091">AM2126</f>
        <v>0.17689072</v>
      </c>
      <c r="AP2126" s="133">
        <v>0.17091987</v>
      </c>
      <c r="AQ2126" s="133">
        <v>5.9708529999999999E-3</v>
      </c>
      <c r="AR2126" s="133">
        <v>0</v>
      </c>
      <c r="AS2126" s="134">
        <f>AV2126+AY2126+AZ2126+BA2126+BB2126+BJ2126+BK2126+BO2126</f>
        <v>1.02469946012E-5</v>
      </c>
      <c r="AT2126" s="135">
        <f>AW2126+AX2126+BC2126+BD2126+BE2126+BF2126+BG2126+BH2126+BI2126+BL2126+BP2126+BQ2126</f>
        <v>2.2081556930320002E-8</v>
      </c>
      <c r="AU2126" s="135">
        <f>BM2126+BN2126</f>
        <v>0</v>
      </c>
      <c r="AV2126" s="302">
        <v>5.2442349999999996E-6</v>
      </c>
      <c r="AW2126" s="302">
        <v>1.5823123000000002E-8</v>
      </c>
      <c r="AX2126" s="302">
        <v>4.3231032E-13</v>
      </c>
      <c r="AY2126" s="303">
        <v>0</v>
      </c>
      <c r="AZ2126" s="303">
        <v>0</v>
      </c>
      <c r="BA2126" s="302">
        <v>3.1695011999999998E-9</v>
      </c>
      <c r="BB2126" s="302">
        <v>4.9995900999999996E-6</v>
      </c>
      <c r="BC2126" s="302">
        <v>4.4930292000000002E-10</v>
      </c>
      <c r="BD2126" s="302">
        <v>5.8086987E-9</v>
      </c>
      <c r="BE2126" s="303">
        <v>0</v>
      </c>
      <c r="BF2126" s="303">
        <v>0</v>
      </c>
      <c r="BG2126" s="303">
        <v>0</v>
      </c>
      <c r="BH2126" s="303">
        <v>0</v>
      </c>
      <c r="BI2126" s="303">
        <v>0</v>
      </c>
      <c r="BJ2126" s="303">
        <v>0</v>
      </c>
      <c r="BK2126" s="303">
        <v>0</v>
      </c>
      <c r="BL2126" s="303">
        <v>0</v>
      </c>
      <c r="BM2126" s="303">
        <v>0</v>
      </c>
      <c r="BN2126" s="303">
        <v>0</v>
      </c>
      <c r="BO2126" s="303">
        <v>0</v>
      </c>
      <c r="BP2126" s="303">
        <v>0</v>
      </c>
      <c r="BQ2126" s="303">
        <v>0</v>
      </c>
      <c r="BR2126" s="74"/>
      <c r="BS2126" s="136">
        <v>2.4269765E-4</v>
      </c>
      <c r="BT2126" s="144">
        <v>4.1090410000000003E-5</v>
      </c>
      <c r="BU2126" s="136">
        <v>1.5756809000000001E-4</v>
      </c>
      <c r="BV2126" s="144">
        <v>3.5882955000000002E-12</v>
      </c>
      <c r="BW2126" s="144">
        <v>3.2317485000000003E-5</v>
      </c>
      <c r="BX2126" s="144">
        <v>2.0518760999999999E-6</v>
      </c>
      <c r="BY2126" s="136">
        <v>0</v>
      </c>
      <c r="BZ2126" s="144">
        <v>3.1143063999999999E-6</v>
      </c>
      <c r="CA2126" s="136">
        <v>0</v>
      </c>
      <c r="CB2126" s="144">
        <v>2.0934639E-10</v>
      </c>
      <c r="CC2126" s="136">
        <v>0</v>
      </c>
      <c r="CD2126" s="136">
        <v>0</v>
      </c>
      <c r="CE2126" s="136">
        <v>0</v>
      </c>
      <c r="CF2126" s="144">
        <v>6.5552651999999997E-6</v>
      </c>
      <c r="CG2126" s="136">
        <v>0</v>
      </c>
      <c r="CH2126" s="136">
        <v>0</v>
      </c>
      <c r="CI2126" s="136">
        <v>0</v>
      </c>
      <c r="CL2126" s="89" t="s">
        <v>6999</v>
      </c>
    </row>
    <row r="2127" spans="1:90" ht="14.5" customHeight="1">
      <c r="A2127" s="74" t="s">
        <v>7273</v>
      </c>
      <c r="B2127" s="129" t="s">
        <v>6992</v>
      </c>
      <c r="C2127" s="130" t="str">
        <f>MID(A2127,1,12)</f>
        <v>M.020.10.102</v>
      </c>
      <c r="D2127" s="131" t="s">
        <v>7269</v>
      </c>
      <c r="E2127" s="129" t="s">
        <v>957</v>
      </c>
      <c r="F2127" s="132" t="s">
        <v>7275</v>
      </c>
      <c r="G2127" s="132">
        <f>J2127+K2127+L2127+M2127</f>
        <v>0.90667757775274604</v>
      </c>
      <c r="H2127" s="348">
        <f t="shared" si="1089"/>
        <v>0.90667757775274604</v>
      </c>
      <c r="I2127" s="74"/>
      <c r="J2127" s="132">
        <f>P2127+Q2127+R2127+S2127</f>
        <v>3.0469290933379998E-2</v>
      </c>
      <c r="K2127" s="132">
        <f>N2127+O2127+T2127</f>
        <v>0.13310195681936601</v>
      </c>
      <c r="L2127" s="300">
        <f>U2127+IF(V2127="x",0,V2127)+IF(W2127="x",0,W2127)+IF(X2127="x",0,X2127)+Y2127+Z2127</f>
        <v>0</v>
      </c>
      <c r="M2127" s="132">
        <v>0.74310633000000004</v>
      </c>
      <c r="N2127" s="132">
        <v>9.1505456999999998E-2</v>
      </c>
      <c r="O2127" s="132">
        <v>4.1596464E-2</v>
      </c>
      <c r="P2127" s="132">
        <v>3.0468921E-2</v>
      </c>
      <c r="Q2127" s="132">
        <v>0</v>
      </c>
      <c r="R2127" s="132">
        <v>0</v>
      </c>
      <c r="S2127" s="304">
        <v>3.6993338000000001E-7</v>
      </c>
      <c r="T2127" s="304">
        <v>3.5819366000000002E-8</v>
      </c>
      <c r="U2127" s="132">
        <v>0</v>
      </c>
      <c r="V2127" s="132">
        <v>0</v>
      </c>
      <c r="W2127" s="132">
        <v>0</v>
      </c>
      <c r="X2127" s="132">
        <v>0</v>
      </c>
      <c r="Y2127" s="132">
        <v>0</v>
      </c>
      <c r="Z2127" s="132">
        <v>0</v>
      </c>
      <c r="AA2127" s="74"/>
      <c r="AB2127" s="301">
        <f>M2127/0.133</f>
        <v>5.587265639097744</v>
      </c>
      <c r="AC2127" s="338">
        <f t="shared" si="1090"/>
        <v>5.587265639097744</v>
      </c>
      <c r="AD2127" s="74"/>
      <c r="AE2127" s="136">
        <v>0</v>
      </c>
      <c r="AF2127" s="136">
        <v>0</v>
      </c>
      <c r="AG2127" s="136">
        <v>0</v>
      </c>
      <c r="AH2127" s="136">
        <v>0</v>
      </c>
      <c r="AI2127" s="136">
        <v>0</v>
      </c>
      <c r="AJ2127" s="136">
        <v>0</v>
      </c>
      <c r="AK2127" s="136">
        <v>0</v>
      </c>
      <c r="AL2127" s="74"/>
      <c r="AM2127" s="133">
        <v>0.12505705</v>
      </c>
      <c r="AN2127" s="340">
        <f t="shared" si="1091"/>
        <v>0.12505705</v>
      </c>
      <c r="AP2127" s="133">
        <v>0.12002690000000001</v>
      </c>
      <c r="AQ2127" s="133">
        <v>5.0301505999999999E-3</v>
      </c>
      <c r="AR2127" s="133">
        <v>0</v>
      </c>
      <c r="AS2127" s="134">
        <f>AV2127+AY2127+AZ2127+BA2127+BB2127+BJ2127+BK2127+BO2127</f>
        <v>7.1958573096000001E-6</v>
      </c>
      <c r="AT2127" s="135">
        <f>AW2127+AX2127+BC2127+BD2127+BE2127+BF2127+BG2127+BH2127+BI2127+BL2127+BP2127+BQ2127</f>
        <v>1.8602628095820002E-8</v>
      </c>
      <c r="AU2127" s="135">
        <f>BM2127+BN2127</f>
        <v>0</v>
      </c>
      <c r="AV2127" s="302">
        <v>5.1849825E-6</v>
      </c>
      <c r="AW2127" s="302">
        <v>1.5644344000000001E-8</v>
      </c>
      <c r="AX2127" s="302">
        <v>4.2742582E-13</v>
      </c>
      <c r="AY2127" s="303">
        <v>0</v>
      </c>
      <c r="AZ2127" s="303">
        <v>0</v>
      </c>
      <c r="BA2127" s="302">
        <v>4.5305096000000002E-9</v>
      </c>
      <c r="BB2127" s="302">
        <v>2.0063442999999999E-6</v>
      </c>
      <c r="BC2127" s="302">
        <v>6.4223707000000002E-10</v>
      </c>
      <c r="BD2127" s="302">
        <v>2.3156196000000002E-9</v>
      </c>
      <c r="BE2127" s="303">
        <v>0</v>
      </c>
      <c r="BF2127" s="303">
        <v>0</v>
      </c>
      <c r="BG2127" s="303">
        <v>0</v>
      </c>
      <c r="BH2127" s="303">
        <v>0</v>
      </c>
      <c r="BI2127" s="303">
        <v>0</v>
      </c>
      <c r="BJ2127" s="303">
        <v>0</v>
      </c>
      <c r="BK2127" s="303">
        <v>0</v>
      </c>
      <c r="BL2127" s="303">
        <v>0</v>
      </c>
      <c r="BM2127" s="303">
        <v>0</v>
      </c>
      <c r="BN2127" s="303">
        <v>0</v>
      </c>
      <c r="BO2127" s="303">
        <v>0</v>
      </c>
      <c r="BP2127" s="303">
        <v>0</v>
      </c>
      <c r="BQ2127" s="303">
        <v>0</v>
      </c>
      <c r="BR2127" s="74"/>
      <c r="BS2127" s="136">
        <v>1.9951147E-4</v>
      </c>
      <c r="BT2127" s="144">
        <v>1.7456149000000001E-5</v>
      </c>
      <c r="BU2127" s="136">
        <v>1.5578778999999999E-4</v>
      </c>
      <c r="BV2127" s="144">
        <v>4.1957653999999998E-12</v>
      </c>
      <c r="BW2127" s="144">
        <v>1.2192094999999999E-5</v>
      </c>
      <c r="BX2127" s="144">
        <v>2.9329675999999999E-6</v>
      </c>
      <c r="BY2127" s="136">
        <v>0</v>
      </c>
      <c r="BZ2127" s="144">
        <v>4.4516136000000001E-6</v>
      </c>
      <c r="CA2127" s="136">
        <v>0</v>
      </c>
      <c r="CB2127" s="144">
        <v>2.4478707000000002E-10</v>
      </c>
      <c r="CC2127" s="136">
        <v>0</v>
      </c>
      <c r="CD2127" s="136">
        <v>0</v>
      </c>
      <c r="CE2127" s="136">
        <v>0</v>
      </c>
      <c r="CF2127" s="144">
        <v>6.6906095000000001E-6</v>
      </c>
      <c r="CG2127" s="136">
        <v>0</v>
      </c>
      <c r="CH2127" s="136">
        <v>0</v>
      </c>
      <c r="CI2127" s="136">
        <v>0</v>
      </c>
      <c r="CL2127" s="89" t="s">
        <v>6999</v>
      </c>
    </row>
    <row r="2128" spans="1:90" ht="14.5" customHeight="1">
      <c r="A2128" s="74" t="s">
        <v>7276</v>
      </c>
      <c r="B2128" s="129" t="s">
        <v>6992</v>
      </c>
      <c r="C2128" s="130" t="str">
        <f>MID(A2128,1,12)</f>
        <v>M.020.10.103</v>
      </c>
      <c r="D2128" s="131" t="s">
        <v>7269</v>
      </c>
      <c r="E2128" s="129" t="s">
        <v>957</v>
      </c>
      <c r="F2128" s="132" t="s">
        <v>7278</v>
      </c>
      <c r="G2128" s="132">
        <f>J2128+K2128+L2128+M2128</f>
        <v>1.254883275510055</v>
      </c>
      <c r="H2128" s="348">
        <f t="shared" si="1089"/>
        <v>1.254883275510055</v>
      </c>
      <c r="I2128" s="74"/>
      <c r="J2128" s="132">
        <f>P2128+Q2128+R2128+S2128</f>
        <v>3.6378269095640001E-2</v>
      </c>
      <c r="K2128" s="132">
        <f>N2128+O2128+T2128</f>
        <v>0.15269840641441501</v>
      </c>
      <c r="L2128" s="300">
        <f>U2128+IF(V2128="x",0,V2128)+IF(W2128="x",0,W2128)+IF(X2128="x",0,X2128)+Y2128+Z2128</f>
        <v>0</v>
      </c>
      <c r="M2128" s="132">
        <v>1.0658065999999999</v>
      </c>
      <c r="N2128" s="132">
        <v>0.10442638999999999</v>
      </c>
      <c r="O2128" s="132">
        <v>4.8271982999999997E-2</v>
      </c>
      <c r="P2128" s="132">
        <v>3.6377923999999999E-2</v>
      </c>
      <c r="Q2128" s="132">
        <v>0</v>
      </c>
      <c r="R2128" s="132">
        <v>0</v>
      </c>
      <c r="S2128" s="304">
        <v>3.4509564E-7</v>
      </c>
      <c r="T2128" s="304">
        <v>3.3414415000000001E-8</v>
      </c>
      <c r="U2128" s="132">
        <v>0</v>
      </c>
      <c r="V2128" s="132">
        <v>0</v>
      </c>
      <c r="W2128" s="132">
        <v>0</v>
      </c>
      <c r="X2128" s="132">
        <v>0</v>
      </c>
      <c r="Y2128" s="132">
        <v>0</v>
      </c>
      <c r="Z2128" s="132">
        <v>0</v>
      </c>
      <c r="AA2128" s="74"/>
      <c r="AB2128" s="301">
        <f>M2128/0.133</f>
        <v>8.0135834586466164</v>
      </c>
      <c r="AC2128" s="338">
        <f t="shared" si="1090"/>
        <v>8.0135834586466164</v>
      </c>
      <c r="AD2128" s="74"/>
      <c r="AE2128" s="136">
        <v>0</v>
      </c>
      <c r="AF2128" s="136">
        <v>0</v>
      </c>
      <c r="AG2128" s="136">
        <v>0</v>
      </c>
      <c r="AH2128" s="136">
        <v>0</v>
      </c>
      <c r="AI2128" s="136">
        <v>0</v>
      </c>
      <c r="AJ2128" s="136">
        <v>0</v>
      </c>
      <c r="AK2128" s="136">
        <v>0</v>
      </c>
      <c r="AL2128" s="74"/>
      <c r="AM2128" s="133">
        <v>0.16962187000000001</v>
      </c>
      <c r="AN2128" s="340">
        <f t="shared" si="1091"/>
        <v>0.16962187000000001</v>
      </c>
      <c r="AP2128" s="133">
        <v>0.16262715</v>
      </c>
      <c r="AQ2128" s="133">
        <v>6.9947235999999998E-3</v>
      </c>
      <c r="AR2128" s="133">
        <v>0</v>
      </c>
      <c r="AS2128" s="134">
        <f>AV2128+AY2128+AZ2128+BA2128+BB2128+BJ2128+BK2128+BO2128</f>
        <v>9.7498292356999995E-6</v>
      </c>
      <c r="AT2128" s="135">
        <f>AW2128+AX2128+BC2128+BD2128+BE2128+BF2128+BG2128+BH2128+BI2128+BL2128+BP2128+BQ2128</f>
        <v>2.586806070911E-8</v>
      </c>
      <c r="AU2128" s="135">
        <f>BM2128+BN2128</f>
        <v>0</v>
      </c>
      <c r="AV2128" s="302">
        <v>7.4366052000000003E-6</v>
      </c>
      <c r="AW2128" s="302">
        <v>2.2438032999999999E-8</v>
      </c>
      <c r="AX2128" s="302">
        <v>6.1303910999999995E-13</v>
      </c>
      <c r="AY2128" s="303">
        <v>0</v>
      </c>
      <c r="AZ2128" s="303">
        <v>0</v>
      </c>
      <c r="BA2128" s="302">
        <v>5.4091357000000001E-9</v>
      </c>
      <c r="BB2128" s="302">
        <v>2.3078149E-6</v>
      </c>
      <c r="BC2128" s="302">
        <v>7.6678957000000005E-10</v>
      </c>
      <c r="BD2128" s="302">
        <v>2.6626251E-9</v>
      </c>
      <c r="BE2128" s="303">
        <v>0</v>
      </c>
      <c r="BF2128" s="303">
        <v>0</v>
      </c>
      <c r="BG2128" s="303">
        <v>0</v>
      </c>
      <c r="BH2128" s="303">
        <v>0</v>
      </c>
      <c r="BI2128" s="303">
        <v>0</v>
      </c>
      <c r="BJ2128" s="303">
        <v>0</v>
      </c>
      <c r="BK2128" s="303">
        <v>0</v>
      </c>
      <c r="BL2128" s="303">
        <v>0</v>
      </c>
      <c r="BM2128" s="303">
        <v>0</v>
      </c>
      <c r="BN2128" s="303">
        <v>0</v>
      </c>
      <c r="BO2128" s="303">
        <v>0</v>
      </c>
      <c r="BP2128" s="303">
        <v>0</v>
      </c>
      <c r="BQ2128" s="303">
        <v>0</v>
      </c>
      <c r="BR2128" s="74"/>
      <c r="BS2128" s="136">
        <v>2.7431404000000001E-4</v>
      </c>
      <c r="BT2128" s="144">
        <v>2.0137776999999999E-5</v>
      </c>
      <c r="BU2128" s="136">
        <v>2.2343996000000001E-4</v>
      </c>
      <c r="BV2128" s="144">
        <v>3.9140571000000003E-12</v>
      </c>
      <c r="BW2128" s="144">
        <v>1.3976881E-5</v>
      </c>
      <c r="BX2128" s="144">
        <v>3.5017737999999999E-6</v>
      </c>
      <c r="BY2128" s="136">
        <v>0</v>
      </c>
      <c r="BZ2128" s="144">
        <v>5.3149390999999997E-6</v>
      </c>
      <c r="CA2128" s="136">
        <v>0</v>
      </c>
      <c r="CB2128" s="144">
        <v>2.283518E-10</v>
      </c>
      <c r="CC2128" s="136">
        <v>0</v>
      </c>
      <c r="CD2128" s="136">
        <v>0</v>
      </c>
      <c r="CE2128" s="136">
        <v>0</v>
      </c>
      <c r="CF2128" s="144">
        <v>7.9424736999999997E-6</v>
      </c>
      <c r="CG2128" s="136">
        <v>0</v>
      </c>
      <c r="CH2128" s="136">
        <v>0</v>
      </c>
      <c r="CI2128" s="136">
        <v>0</v>
      </c>
      <c r="CL2128" s="89" t="s">
        <v>6999</v>
      </c>
    </row>
    <row r="2129" spans="1:90" ht="14.5" customHeight="1">
      <c r="B2129" s="129" t="s">
        <v>6992</v>
      </c>
      <c r="C2129" s="127" t="s">
        <v>7279</v>
      </c>
      <c r="D2129" s="127" t="s">
        <v>7280</v>
      </c>
      <c r="G2129" s="74"/>
      <c r="H2129" s="74"/>
      <c r="I2129" s="74"/>
      <c r="J2129" s="74"/>
      <c r="K2129" s="74"/>
      <c r="L2129" s="74"/>
      <c r="M2129" s="74"/>
      <c r="N2129" s="74"/>
      <c r="O2129" s="74"/>
      <c r="P2129" s="74"/>
      <c r="Q2129" s="74"/>
      <c r="R2129" s="74"/>
      <c r="S2129" s="74"/>
      <c r="T2129" s="74"/>
      <c r="U2129" s="74"/>
      <c r="V2129" s="74"/>
      <c r="W2129" s="74"/>
      <c r="X2129" s="74"/>
      <c r="Y2129" s="74"/>
      <c r="Z2129" s="74"/>
      <c r="AA2129" s="74"/>
      <c r="AB2129" s="74"/>
      <c r="AC2129" s="74"/>
      <c r="AD2129" s="74"/>
      <c r="AE2129" s="74"/>
      <c r="AF2129" s="74"/>
      <c r="AG2129" s="74"/>
      <c r="AH2129" s="74"/>
      <c r="AI2129" s="74"/>
      <c r="AJ2129" s="74"/>
      <c r="AK2129" s="74"/>
      <c r="AL2129" s="74"/>
      <c r="AM2129" s="74"/>
      <c r="AN2129" s="74"/>
      <c r="AP2129" s="74"/>
      <c r="AQ2129" s="74"/>
      <c r="AR2129" s="74"/>
      <c r="AS2129" s="74"/>
      <c r="AT2129" s="74"/>
      <c r="AU2129" s="74"/>
      <c r="AV2129" s="74"/>
      <c r="AW2129" s="74"/>
      <c r="AX2129" s="74"/>
      <c r="AY2129" s="74"/>
      <c r="AZ2129" s="74"/>
      <c r="BA2129" s="74"/>
      <c r="BB2129" s="74"/>
      <c r="BC2129" s="74"/>
      <c r="BD2129" s="74"/>
      <c r="BE2129" s="74"/>
      <c r="BF2129" s="74"/>
      <c r="BG2129" s="74"/>
      <c r="BH2129" s="74"/>
      <c r="BI2129" s="74"/>
      <c r="BJ2129" s="74"/>
      <c r="BK2129" s="74"/>
      <c r="BL2129" s="74"/>
      <c r="BM2129" s="74"/>
      <c r="BN2129" s="74"/>
      <c r="BO2129" s="74"/>
      <c r="BP2129" s="74"/>
      <c r="BQ2129" s="74"/>
      <c r="BR2129" s="74"/>
      <c r="BS2129" s="74"/>
      <c r="BT2129" s="74"/>
      <c r="BU2129" s="74"/>
      <c r="BV2129" s="74"/>
      <c r="BW2129" s="74"/>
      <c r="BX2129" s="74"/>
      <c r="BY2129" s="74"/>
      <c r="BZ2129" s="74"/>
      <c r="CA2129" s="74"/>
      <c r="CB2129" s="74"/>
      <c r="CC2129" s="74"/>
      <c r="CD2129" s="74"/>
      <c r="CE2129" s="74"/>
      <c r="CF2129" s="74"/>
      <c r="CG2129" s="74"/>
      <c r="CH2129" s="74"/>
      <c r="CI2129" s="74"/>
      <c r="CJ2129" s="124"/>
      <c r="CK2129" s="152"/>
      <c r="CL2129" s="89"/>
    </row>
    <row r="2130" spans="1:90" ht="14.5" customHeight="1">
      <c r="A2130" s="74" t="s">
        <v>7281</v>
      </c>
      <c r="B2130" s="129" t="s">
        <v>6992</v>
      </c>
      <c r="C2130" s="130" t="str">
        <f>MID(A2130,1,12)</f>
        <v>M.020.11.101</v>
      </c>
      <c r="D2130" s="131" t="s">
        <v>7280</v>
      </c>
      <c r="E2130" s="129" t="s">
        <v>957</v>
      </c>
      <c r="F2130" s="132" t="s">
        <v>7283</v>
      </c>
      <c r="G2130" s="132">
        <f>J2130+K2130+L2130+M2130</f>
        <v>0.28430275046098097</v>
      </c>
      <c r="H2130" s="348">
        <f t="shared" ref="H2130:H2134" si="1092">G2130</f>
        <v>0.28430275046098097</v>
      </c>
      <c r="I2130" s="74"/>
      <c r="J2130" s="132">
        <f>P2130+Q2130+R2130+S2130</f>
        <v>1.5081029119120001E-2</v>
      </c>
      <c r="K2130" s="132">
        <f>N2130+O2130+T2130</f>
        <v>8.0885801341861005E-2</v>
      </c>
      <c r="L2130" s="300">
        <f>U2130+IF(V2130="x",0,V2130)+IF(W2130="x",0,W2130)+IF(X2130="x",0,X2130)+Y2130+Z2130</f>
        <v>0</v>
      </c>
      <c r="M2130" s="132">
        <v>0.18833591999999999</v>
      </c>
      <c r="N2130" s="132">
        <v>6.0801246000000003E-2</v>
      </c>
      <c r="O2130" s="132">
        <v>2.0084541000000001E-2</v>
      </c>
      <c r="P2130" s="132">
        <v>1.5080881000000001E-2</v>
      </c>
      <c r="Q2130" s="132">
        <v>0</v>
      </c>
      <c r="R2130" s="132">
        <v>0</v>
      </c>
      <c r="S2130" s="304">
        <v>1.4811911999999999E-7</v>
      </c>
      <c r="T2130" s="304">
        <v>1.4341861000000001E-8</v>
      </c>
      <c r="U2130" s="132">
        <v>0</v>
      </c>
      <c r="V2130" s="132">
        <v>0</v>
      </c>
      <c r="W2130" s="132">
        <v>0</v>
      </c>
      <c r="X2130" s="132">
        <v>0</v>
      </c>
      <c r="Y2130" s="132">
        <v>0</v>
      </c>
      <c r="Z2130" s="132">
        <v>0</v>
      </c>
      <c r="AA2130" s="74"/>
      <c r="AB2130" s="301">
        <f>M2130/0.133</f>
        <v>1.4160595488721803</v>
      </c>
      <c r="AC2130" s="338">
        <f t="shared" ref="AC2130:AC2134" si="1093">AB2130</f>
        <v>1.4160595488721803</v>
      </c>
      <c r="AD2130" s="74"/>
      <c r="AE2130" s="136">
        <v>0</v>
      </c>
      <c r="AF2130" s="136">
        <v>0</v>
      </c>
      <c r="AG2130" s="136">
        <v>0</v>
      </c>
      <c r="AH2130" s="136">
        <v>0</v>
      </c>
      <c r="AI2130" s="136">
        <v>0</v>
      </c>
      <c r="AJ2130" s="136">
        <v>0</v>
      </c>
      <c r="AK2130" s="136">
        <v>0</v>
      </c>
      <c r="AL2130" s="74"/>
      <c r="AM2130" s="133">
        <v>4.4775903999999998E-2</v>
      </c>
      <c r="AN2130" s="340">
        <f t="shared" ref="AN2130:AN2134" si="1094">AM2130</f>
        <v>4.4775903999999998E-2</v>
      </c>
      <c r="AP2130" s="133">
        <v>4.3219159E-2</v>
      </c>
      <c r="AQ2130" s="133">
        <v>1.5567457E-3</v>
      </c>
      <c r="AR2130" s="133">
        <v>0</v>
      </c>
      <c r="AS2130" s="134">
        <f>AV2130+AY2130+AZ2130+BA2130+BB2130+BJ2130+BK2130+BO2130</f>
        <v>2.5910766186000002E-6</v>
      </c>
      <c r="AT2130" s="135">
        <f>AW2130+AX2130+BC2130+BD2130+BE2130+BF2130+BG2130+BH2130+BI2130+BL2130+BP2130+BQ2130</f>
        <v>5.7571954485499997E-9</v>
      </c>
      <c r="AU2130" s="135">
        <f>BM2130+BN2130</f>
        <v>0</v>
      </c>
      <c r="AV2130" s="302">
        <v>1.3141032E-6</v>
      </c>
      <c r="AW2130" s="302">
        <v>3.9649666000000004E-9</v>
      </c>
      <c r="AX2130" s="302">
        <v>1.0832855E-13</v>
      </c>
      <c r="AY2130" s="303">
        <v>0</v>
      </c>
      <c r="AZ2130" s="303">
        <v>0</v>
      </c>
      <c r="BA2130" s="302">
        <v>2.2424186000000002E-9</v>
      </c>
      <c r="BB2130" s="302">
        <v>1.2747310000000001E-6</v>
      </c>
      <c r="BC2130" s="302">
        <v>3.1788131999999998E-10</v>
      </c>
      <c r="BD2130" s="302">
        <v>1.4742392E-9</v>
      </c>
      <c r="BE2130" s="303">
        <v>0</v>
      </c>
      <c r="BF2130" s="303">
        <v>0</v>
      </c>
      <c r="BG2130" s="303">
        <v>0</v>
      </c>
      <c r="BH2130" s="303">
        <v>0</v>
      </c>
      <c r="BI2130" s="303">
        <v>0</v>
      </c>
      <c r="BJ2130" s="303">
        <v>0</v>
      </c>
      <c r="BK2130" s="303">
        <v>0</v>
      </c>
      <c r="BL2130" s="303">
        <v>0</v>
      </c>
      <c r="BM2130" s="303">
        <v>0</v>
      </c>
      <c r="BN2130" s="303">
        <v>0</v>
      </c>
      <c r="BO2130" s="303">
        <v>0</v>
      </c>
      <c r="BP2130" s="303">
        <v>0</v>
      </c>
      <c r="BQ2130" s="303">
        <v>0</v>
      </c>
      <c r="BR2130" s="74"/>
      <c r="BS2130" s="144">
        <v>6.5397101999999996E-5</v>
      </c>
      <c r="BT2130" s="144">
        <v>1.0902116000000001E-5</v>
      </c>
      <c r="BU2130" s="144">
        <v>3.9483497000000001E-5</v>
      </c>
      <c r="BV2130" s="144">
        <v>1.6799595E-12</v>
      </c>
      <c r="BW2130" s="144">
        <v>7.8979046E-6</v>
      </c>
      <c r="BX2130" s="144">
        <v>1.4517000999999999E-6</v>
      </c>
      <c r="BY2130" s="136">
        <v>0</v>
      </c>
      <c r="BZ2130" s="144">
        <v>2.2033683000000001E-6</v>
      </c>
      <c r="CA2130" s="136">
        <v>0</v>
      </c>
      <c r="CB2130" s="144">
        <v>9.8011283999999997E-11</v>
      </c>
      <c r="CC2130" s="136">
        <v>0</v>
      </c>
      <c r="CD2130" s="136">
        <v>0</v>
      </c>
      <c r="CE2130" s="136">
        <v>0</v>
      </c>
      <c r="CF2130" s="144">
        <v>3.4584159999999998E-6</v>
      </c>
      <c r="CG2130" s="136">
        <v>0</v>
      </c>
      <c r="CH2130" s="136">
        <v>0</v>
      </c>
      <c r="CI2130" s="136">
        <v>0</v>
      </c>
      <c r="CL2130" s="89" t="s">
        <v>6999</v>
      </c>
    </row>
    <row r="2131" spans="1:90" ht="14.5" customHeight="1">
      <c r="A2131" s="74" t="s">
        <v>7284</v>
      </c>
      <c r="B2131" s="129" t="s">
        <v>6992</v>
      </c>
      <c r="C2131" s="130" t="str">
        <f>MID(A2131,1,12)</f>
        <v>M.020.11.102</v>
      </c>
      <c r="D2131" s="131" t="s">
        <v>7280</v>
      </c>
      <c r="E2131" s="129" t="s">
        <v>957</v>
      </c>
      <c r="F2131" s="132" t="s">
        <v>7286</v>
      </c>
      <c r="G2131" s="132">
        <f>J2131+K2131+L2131+M2131</f>
        <v>0.54119144864045798</v>
      </c>
      <c r="H2131" s="348">
        <f t="shared" si="1092"/>
        <v>0.54119144864045798</v>
      </c>
      <c r="I2131" s="74"/>
      <c r="J2131" s="132">
        <f>P2131+Q2131+R2131+S2131</f>
        <v>1.7732222718230002E-2</v>
      </c>
      <c r="K2131" s="132">
        <f>N2131+O2131+T2131</f>
        <v>0.19010210592222801</v>
      </c>
      <c r="L2131" s="300">
        <f>U2131+IF(V2131="x",0,V2131)+IF(W2131="x",0,W2131)+IF(X2131="x",0,X2131)+Y2131+Z2131</f>
        <v>0</v>
      </c>
      <c r="M2131" s="132">
        <v>0.33335712000000001</v>
      </c>
      <c r="N2131" s="132">
        <v>0.16513886999999999</v>
      </c>
      <c r="O2131" s="132">
        <v>2.496321E-2</v>
      </c>
      <c r="P2131" s="132">
        <v>1.7731955000000001E-2</v>
      </c>
      <c r="Q2131" s="132">
        <v>0</v>
      </c>
      <c r="R2131" s="132">
        <v>0</v>
      </c>
      <c r="S2131" s="304">
        <v>2.6771823E-7</v>
      </c>
      <c r="T2131" s="304">
        <v>2.5922227999999999E-8</v>
      </c>
      <c r="U2131" s="132">
        <v>0</v>
      </c>
      <c r="V2131" s="132">
        <v>0</v>
      </c>
      <c r="W2131" s="132">
        <v>0</v>
      </c>
      <c r="X2131" s="132">
        <v>0</v>
      </c>
      <c r="Y2131" s="132">
        <v>0</v>
      </c>
      <c r="Z2131" s="132">
        <v>0</v>
      </c>
      <c r="AA2131" s="74"/>
      <c r="AB2131" s="301">
        <f>M2131/0.133</f>
        <v>2.5064445112781955</v>
      </c>
      <c r="AC2131" s="338">
        <f t="shared" si="1093"/>
        <v>2.5064445112781955</v>
      </c>
      <c r="AD2131" s="74"/>
      <c r="AE2131" s="136">
        <v>0</v>
      </c>
      <c r="AF2131" s="136">
        <v>0</v>
      </c>
      <c r="AG2131" s="136">
        <v>0</v>
      </c>
      <c r="AH2131" s="136">
        <v>0</v>
      </c>
      <c r="AI2131" s="136">
        <v>0</v>
      </c>
      <c r="AJ2131" s="136">
        <v>0</v>
      </c>
      <c r="AK2131" s="136">
        <v>0</v>
      </c>
      <c r="AL2131" s="74"/>
      <c r="AM2131" s="133">
        <v>9.5213491999999997E-2</v>
      </c>
      <c r="AN2131" s="340">
        <f t="shared" si="1094"/>
        <v>9.5213491999999997E-2</v>
      </c>
      <c r="AP2131" s="133">
        <v>9.2210293999999998E-2</v>
      </c>
      <c r="AQ2131" s="133">
        <v>3.0031978999999999E-3</v>
      </c>
      <c r="AR2131" s="133">
        <v>0</v>
      </c>
      <c r="AS2131" s="134">
        <f>AV2131+AY2131+AZ2131+BA2131+BB2131+BJ2131+BK2131+BO2131</f>
        <v>5.5281951141999994E-6</v>
      </c>
      <c r="AT2131" s="135">
        <f>AW2131+AX2131+BC2131+BD2131+BE2131+BF2131+BG2131+BH2131+BI2131+BL2131+BP2131+BQ2131</f>
        <v>1.1106501233E-8</v>
      </c>
      <c r="AU2131" s="135">
        <f>BM2131+BN2131</f>
        <v>0</v>
      </c>
      <c r="AV2131" s="302">
        <v>2.3259804999999998E-6</v>
      </c>
      <c r="AW2131" s="302">
        <v>7.0180445999999997E-9</v>
      </c>
      <c r="AX2131" s="302">
        <v>1.9174299999999999E-13</v>
      </c>
      <c r="AY2131" s="303">
        <v>0</v>
      </c>
      <c r="AZ2131" s="303">
        <v>0</v>
      </c>
      <c r="BA2131" s="302">
        <v>2.6366142000000002E-9</v>
      </c>
      <c r="BB2131" s="302">
        <v>3.1995780000000001E-6</v>
      </c>
      <c r="BC2131" s="302">
        <v>3.7376179000000002E-10</v>
      </c>
      <c r="BD2131" s="302">
        <v>3.7145031000000001E-9</v>
      </c>
      <c r="BE2131" s="303">
        <v>0</v>
      </c>
      <c r="BF2131" s="303">
        <v>0</v>
      </c>
      <c r="BG2131" s="303">
        <v>0</v>
      </c>
      <c r="BH2131" s="303">
        <v>0</v>
      </c>
      <c r="BI2131" s="303">
        <v>0</v>
      </c>
      <c r="BJ2131" s="303">
        <v>0</v>
      </c>
      <c r="BK2131" s="303">
        <v>0</v>
      </c>
      <c r="BL2131" s="303">
        <v>0</v>
      </c>
      <c r="BM2131" s="303">
        <v>0</v>
      </c>
      <c r="BN2131" s="303">
        <v>0</v>
      </c>
      <c r="BO2131" s="303">
        <v>0</v>
      </c>
      <c r="BP2131" s="303">
        <v>0</v>
      </c>
      <c r="BQ2131" s="303">
        <v>0</v>
      </c>
      <c r="BR2131" s="74"/>
      <c r="BS2131" s="136">
        <v>1.2615116E-4</v>
      </c>
      <c r="BT2131" s="144">
        <v>2.6476951999999999E-5</v>
      </c>
      <c r="BU2131" s="144">
        <v>6.9886322999999998E-5</v>
      </c>
      <c r="BV2131" s="144">
        <v>3.0364465000000001E-12</v>
      </c>
      <c r="BW2131" s="144">
        <v>2.0537132000000001E-5</v>
      </c>
      <c r="BX2131" s="144">
        <v>1.706895E-6</v>
      </c>
      <c r="BY2131" s="136">
        <v>0</v>
      </c>
      <c r="BZ2131" s="144">
        <v>2.5906992000000001E-6</v>
      </c>
      <c r="CA2131" s="136">
        <v>0</v>
      </c>
      <c r="CB2131" s="144">
        <v>1.7715071000000001E-10</v>
      </c>
      <c r="CC2131" s="136">
        <v>0</v>
      </c>
      <c r="CD2131" s="136">
        <v>0</v>
      </c>
      <c r="CE2131" s="136">
        <v>0</v>
      </c>
      <c r="CF2131" s="144">
        <v>4.9529788E-6</v>
      </c>
      <c r="CG2131" s="136">
        <v>0</v>
      </c>
      <c r="CH2131" s="136">
        <v>0</v>
      </c>
      <c r="CI2131" s="136">
        <v>0</v>
      </c>
      <c r="CL2131" s="89" t="s">
        <v>6999</v>
      </c>
    </row>
    <row r="2132" spans="1:90" ht="14.5" customHeight="1">
      <c r="A2132" s="74" t="s">
        <v>7287</v>
      </c>
      <c r="B2132" s="129" t="s">
        <v>6992</v>
      </c>
      <c r="C2132" s="130" t="str">
        <f>MID(A2132,1,12)</f>
        <v>M.020.11.103</v>
      </c>
      <c r="D2132" s="131" t="s">
        <v>7280</v>
      </c>
      <c r="E2132" s="129" t="s">
        <v>957</v>
      </c>
      <c r="F2132" s="132" t="s">
        <v>7289</v>
      </c>
      <c r="G2132" s="132">
        <f>J2132+K2132+L2132+M2132</f>
        <v>1.064863633247674</v>
      </c>
      <c r="H2132" s="348">
        <f t="shared" si="1092"/>
        <v>1.064863633247674</v>
      </c>
      <c r="I2132" s="74"/>
      <c r="J2132" s="132">
        <f>P2132+Q2132+R2132+S2132</f>
        <v>4.4790585875000004E-2</v>
      </c>
      <c r="K2132" s="132">
        <f>N2132+O2132+T2132</f>
        <v>0.34641358737267403</v>
      </c>
      <c r="L2132" s="300">
        <f>U2132+IF(V2132="x",0,V2132)+IF(W2132="x",0,W2132)+IF(X2132="x",0,X2132)+Y2132+Z2132</f>
        <v>0</v>
      </c>
      <c r="M2132" s="132">
        <v>0.67365945999999999</v>
      </c>
      <c r="N2132" s="132">
        <v>0.28486143000000003</v>
      </c>
      <c r="O2132" s="132">
        <v>6.1552101999999997E-2</v>
      </c>
      <c r="P2132" s="132">
        <v>4.4790014000000003E-2</v>
      </c>
      <c r="Q2132" s="132">
        <v>0</v>
      </c>
      <c r="R2132" s="132">
        <v>0</v>
      </c>
      <c r="S2132" s="304">
        <v>5.7187500000000003E-7</v>
      </c>
      <c r="T2132" s="304">
        <v>5.5372673999999998E-8</v>
      </c>
      <c r="U2132" s="132">
        <v>0</v>
      </c>
      <c r="V2132" s="132">
        <v>0</v>
      </c>
      <c r="W2132" s="132">
        <v>0</v>
      </c>
      <c r="X2132" s="132">
        <v>0</v>
      </c>
      <c r="Y2132" s="132">
        <v>0</v>
      </c>
      <c r="Z2132" s="132">
        <v>0</v>
      </c>
      <c r="AA2132" s="74"/>
      <c r="AB2132" s="301">
        <f>M2132/0.133</f>
        <v>5.0651087218045108</v>
      </c>
      <c r="AC2132" s="338">
        <f t="shared" si="1093"/>
        <v>5.0651087218045108</v>
      </c>
      <c r="AD2132" s="74"/>
      <c r="AE2132" s="136">
        <v>0</v>
      </c>
      <c r="AF2132" s="136">
        <v>0</v>
      </c>
      <c r="AG2132" s="136">
        <v>0</v>
      </c>
      <c r="AH2132" s="136">
        <v>0</v>
      </c>
      <c r="AI2132" s="136">
        <v>0</v>
      </c>
      <c r="AJ2132" s="136">
        <v>0</v>
      </c>
      <c r="AK2132" s="136">
        <v>0</v>
      </c>
      <c r="AL2132" s="74"/>
      <c r="AM2132" s="133">
        <v>0.17912399000000001</v>
      </c>
      <c r="AN2132" s="340">
        <f t="shared" si="1094"/>
        <v>0.17912399000000001</v>
      </c>
      <c r="AP2132" s="133">
        <v>0.17325325</v>
      </c>
      <c r="AQ2132" s="133">
        <v>5.8707389999999998E-3</v>
      </c>
      <c r="AR2132" s="133">
        <v>0</v>
      </c>
      <c r="AS2132" s="134">
        <f>AV2132+AY2132+AZ2132+BA2132+BB2132+BJ2132+BK2132+BO2132</f>
        <v>1.03868854531E-5</v>
      </c>
      <c r="AT2132" s="135">
        <f>AW2132+AX2132+BC2132+BD2132+BE2132+BF2132+BG2132+BH2132+BI2132+BL2132+BP2132+BQ2132</f>
        <v>2.1711312430820001E-8</v>
      </c>
      <c r="AU2132" s="135">
        <f>BM2132+BN2132</f>
        <v>0</v>
      </c>
      <c r="AV2132" s="302">
        <v>4.7004208999999999E-6</v>
      </c>
      <c r="AW2132" s="302">
        <v>1.4182304E-8</v>
      </c>
      <c r="AX2132" s="302">
        <v>3.8748082000000001E-13</v>
      </c>
      <c r="AY2132" s="303">
        <v>0</v>
      </c>
      <c r="AZ2132" s="303">
        <v>0</v>
      </c>
      <c r="BA2132" s="302">
        <v>6.6599530999999997E-9</v>
      </c>
      <c r="BB2132" s="302">
        <v>5.6798046E-6</v>
      </c>
      <c r="BC2132" s="302">
        <v>9.4410325000000008E-10</v>
      </c>
      <c r="BD2132" s="302">
        <v>6.5845177E-9</v>
      </c>
      <c r="BE2132" s="303">
        <v>0</v>
      </c>
      <c r="BF2132" s="303">
        <v>0</v>
      </c>
      <c r="BG2132" s="303">
        <v>0</v>
      </c>
      <c r="BH2132" s="303">
        <v>0</v>
      </c>
      <c r="BI2132" s="303">
        <v>0</v>
      </c>
      <c r="BJ2132" s="303">
        <v>0</v>
      </c>
      <c r="BK2132" s="303">
        <v>0</v>
      </c>
      <c r="BL2132" s="303">
        <v>0</v>
      </c>
      <c r="BM2132" s="303">
        <v>0</v>
      </c>
      <c r="BN2132" s="303">
        <v>0</v>
      </c>
      <c r="BO2132" s="303">
        <v>0</v>
      </c>
      <c r="BP2132" s="303">
        <v>0</v>
      </c>
      <c r="BQ2132" s="303">
        <v>0</v>
      </c>
      <c r="BR2132" s="74"/>
      <c r="BS2132" s="136">
        <v>2.4691654999999999E-4</v>
      </c>
      <c r="BT2132" s="144">
        <v>4.7588293000000001E-5</v>
      </c>
      <c r="BU2132" s="136">
        <v>1.4122867E-4</v>
      </c>
      <c r="BV2132" s="144">
        <v>6.486177E-12</v>
      </c>
      <c r="BW2132" s="144">
        <v>3.5984975E-5</v>
      </c>
      <c r="BX2132" s="144">
        <v>4.3115296999999999E-6</v>
      </c>
      <c r="BY2132" s="136">
        <v>0</v>
      </c>
      <c r="BZ2132" s="144">
        <v>6.5439742999999999E-6</v>
      </c>
      <c r="CA2132" s="136">
        <v>0</v>
      </c>
      <c r="CB2132" s="144">
        <v>3.7841302E-10</v>
      </c>
      <c r="CC2132" s="136">
        <v>0</v>
      </c>
      <c r="CD2132" s="136">
        <v>0</v>
      </c>
      <c r="CE2132" s="136">
        <v>0</v>
      </c>
      <c r="CF2132" s="144">
        <v>1.1258723000000001E-5</v>
      </c>
      <c r="CG2132" s="136">
        <v>0</v>
      </c>
      <c r="CH2132" s="136">
        <v>0</v>
      </c>
      <c r="CI2132" s="136">
        <v>0</v>
      </c>
      <c r="CL2132" s="89" t="s">
        <v>6999</v>
      </c>
    </row>
    <row r="2133" spans="1:90" ht="14.5" customHeight="1">
      <c r="A2133" s="74" t="s">
        <v>7290</v>
      </c>
      <c r="B2133" s="129" t="s">
        <v>6992</v>
      </c>
      <c r="C2133" s="130" t="str">
        <f>MID(A2133,1,12)</f>
        <v>M.020.11.104</v>
      </c>
      <c r="D2133" s="131" t="s">
        <v>7280</v>
      </c>
      <c r="E2133" s="129" t="s">
        <v>957</v>
      </c>
      <c r="F2133" s="132" t="s">
        <v>7292</v>
      </c>
      <c r="G2133" s="132">
        <f>J2133+K2133+L2133+M2133</f>
        <v>0.41509355434490403</v>
      </c>
      <c r="H2133" s="348">
        <f t="shared" si="1092"/>
        <v>0.41509355434490403</v>
      </c>
      <c r="I2133" s="74"/>
      <c r="J2133" s="132">
        <f>P2133+Q2133+R2133+S2133</f>
        <v>1.682333614908E-2</v>
      </c>
      <c r="K2133" s="132">
        <f>N2133+O2133+T2133</f>
        <v>0.14986458819582402</v>
      </c>
      <c r="L2133" s="300">
        <f>U2133+IF(V2133="x",0,V2133)+IF(W2133="x",0,W2133)+IF(X2133="x",0,X2133)+Y2133+Z2133</f>
        <v>0</v>
      </c>
      <c r="M2133" s="132">
        <v>0.24840562999999999</v>
      </c>
      <c r="N2133" s="132">
        <v>0.12430581</v>
      </c>
      <c r="O2133" s="132">
        <v>2.5558740999999999E-2</v>
      </c>
      <c r="P2133" s="132">
        <v>1.6822951999999999E-2</v>
      </c>
      <c r="Q2133" s="132">
        <v>0</v>
      </c>
      <c r="R2133" s="132">
        <v>0</v>
      </c>
      <c r="S2133" s="304">
        <v>3.8414908000000001E-7</v>
      </c>
      <c r="T2133" s="304">
        <v>3.7195824000000001E-8</v>
      </c>
      <c r="U2133" s="132">
        <v>0</v>
      </c>
      <c r="V2133" s="132">
        <v>0</v>
      </c>
      <c r="W2133" s="132">
        <v>0</v>
      </c>
      <c r="X2133" s="132">
        <v>0</v>
      </c>
      <c r="Y2133" s="132">
        <v>0</v>
      </c>
      <c r="Z2133" s="132">
        <v>0</v>
      </c>
      <c r="AA2133" s="74"/>
      <c r="AB2133" s="301">
        <f>M2133/0.133</f>
        <v>1.8677115037593983</v>
      </c>
      <c r="AC2133" s="338">
        <f t="shared" si="1093"/>
        <v>1.8677115037593983</v>
      </c>
      <c r="AD2133" s="74"/>
      <c r="AE2133" s="136">
        <v>0</v>
      </c>
      <c r="AF2133" s="136">
        <v>0</v>
      </c>
      <c r="AG2133" s="136">
        <v>0</v>
      </c>
      <c r="AH2133" s="136">
        <v>0</v>
      </c>
      <c r="AI2133" s="136">
        <v>0</v>
      </c>
      <c r="AJ2133" s="136">
        <v>0</v>
      </c>
      <c r="AK2133" s="136">
        <v>0</v>
      </c>
      <c r="AL2133" s="74"/>
      <c r="AM2133" s="133">
        <v>7.2058049999999998E-2</v>
      </c>
      <c r="AN2133" s="340">
        <f t="shared" si="1094"/>
        <v>7.2058049999999998E-2</v>
      </c>
      <c r="AP2133" s="133">
        <v>6.9780281E-2</v>
      </c>
      <c r="AQ2133" s="133">
        <v>2.2777692999999999E-3</v>
      </c>
      <c r="AR2133" s="133">
        <v>0</v>
      </c>
      <c r="AS2133" s="134">
        <f>AV2133+AY2133+AZ2133+BA2133+BB2133+BJ2133+BK2133+BO2133</f>
        <v>4.183470052E-6</v>
      </c>
      <c r="AT2133" s="135">
        <f>AW2133+AX2133+BC2133+BD2133+BE2133+BF2133+BG2133+BH2133+BI2133+BL2133+BP2133+BQ2133</f>
        <v>8.4237030199300015E-9</v>
      </c>
      <c r="AU2133" s="135">
        <f>BM2133+BN2133</f>
        <v>0</v>
      </c>
      <c r="AV2133" s="302">
        <v>1.7332362E-6</v>
      </c>
      <c r="AW2133" s="302">
        <v>5.2295921000000002E-9</v>
      </c>
      <c r="AX2133" s="302">
        <v>1.4287992999999999E-13</v>
      </c>
      <c r="AY2133" s="303">
        <v>0</v>
      </c>
      <c r="AZ2133" s="303">
        <v>0</v>
      </c>
      <c r="BA2133" s="302">
        <v>2.5014520000000001E-9</v>
      </c>
      <c r="BB2133" s="302">
        <v>2.4477324000000001E-6</v>
      </c>
      <c r="BC2133" s="302">
        <v>3.5460144E-10</v>
      </c>
      <c r="BD2133" s="302">
        <v>2.8393666E-9</v>
      </c>
      <c r="BE2133" s="303">
        <v>0</v>
      </c>
      <c r="BF2133" s="303">
        <v>0</v>
      </c>
      <c r="BG2133" s="303">
        <v>0</v>
      </c>
      <c r="BH2133" s="303">
        <v>0</v>
      </c>
      <c r="BI2133" s="303">
        <v>0</v>
      </c>
      <c r="BJ2133" s="303">
        <v>0</v>
      </c>
      <c r="BK2133" s="303">
        <v>0</v>
      </c>
      <c r="BL2133" s="303">
        <v>0</v>
      </c>
      <c r="BM2133" s="303">
        <v>0</v>
      </c>
      <c r="BN2133" s="303">
        <v>0</v>
      </c>
      <c r="BO2133" s="303">
        <v>0</v>
      </c>
      <c r="BP2133" s="303">
        <v>0</v>
      </c>
      <c r="BQ2133" s="303">
        <v>0</v>
      </c>
      <c r="BR2133" s="74"/>
      <c r="BS2133" s="144">
        <v>9.6541693000000005E-5</v>
      </c>
      <c r="BT2133" s="144">
        <v>2.0398998E-5</v>
      </c>
      <c r="BU2133" s="144">
        <v>5.2076751999999998E-5</v>
      </c>
      <c r="BV2133" s="144">
        <v>4.3569991999999997E-12</v>
      </c>
      <c r="BW2133" s="144">
        <v>1.5595762E-5</v>
      </c>
      <c r="BX2133" s="144">
        <v>1.6193935E-6</v>
      </c>
      <c r="BY2133" s="136">
        <v>0</v>
      </c>
      <c r="BZ2133" s="144">
        <v>2.4578907999999999E-6</v>
      </c>
      <c r="CA2133" s="136">
        <v>0</v>
      </c>
      <c r="CB2133" s="144">
        <v>2.5419367999999998E-10</v>
      </c>
      <c r="CC2133" s="136">
        <v>0</v>
      </c>
      <c r="CD2133" s="136">
        <v>0</v>
      </c>
      <c r="CE2133" s="136">
        <v>0</v>
      </c>
      <c r="CF2133" s="144">
        <v>4.3926392E-6</v>
      </c>
      <c r="CG2133" s="136">
        <v>0</v>
      </c>
      <c r="CH2133" s="136">
        <v>0</v>
      </c>
      <c r="CI2133" s="136">
        <v>0</v>
      </c>
      <c r="CL2133" s="89" t="s">
        <v>6999</v>
      </c>
    </row>
    <row r="2134" spans="1:90" ht="14.5" customHeight="1">
      <c r="A2134" s="74" t="s">
        <v>7293</v>
      </c>
      <c r="B2134" s="129" t="s">
        <v>6992</v>
      </c>
      <c r="C2134" s="130" t="str">
        <f>MID(A2134,1,12)</f>
        <v>M.020.11.105</v>
      </c>
      <c r="D2134" s="131" t="s">
        <v>7280</v>
      </c>
      <c r="E2134" s="129" t="s">
        <v>957</v>
      </c>
      <c r="F2134" s="132" t="s">
        <v>7295</v>
      </c>
      <c r="G2134" s="132">
        <f>J2134+K2134+L2134+M2134</f>
        <v>0.20050272025392801</v>
      </c>
      <c r="H2134" s="348">
        <f t="shared" si="1092"/>
        <v>0.20050272025392801</v>
      </c>
      <c r="I2134" s="74"/>
      <c r="J2134" s="132">
        <f>P2134+Q2134+R2134+S2134</f>
        <v>3.64204131721E-3</v>
      </c>
      <c r="K2134" s="132">
        <f>N2134+O2134+T2134</f>
        <v>6.1143458936718E-2</v>
      </c>
      <c r="L2134" s="300">
        <f>U2134+IF(V2134="x",0,V2134)+IF(W2134="x",0,W2134)+IF(X2134="x",0,X2134)+Y2134+Z2134</f>
        <v>0</v>
      </c>
      <c r="M2134" s="132">
        <v>0.13571722</v>
      </c>
      <c r="N2134" s="132">
        <v>5.5151400000000003E-2</v>
      </c>
      <c r="O2134" s="132">
        <v>5.9920477999999998E-3</v>
      </c>
      <c r="P2134" s="132">
        <v>3.6419262999999999E-3</v>
      </c>
      <c r="Q2134" s="132">
        <v>0</v>
      </c>
      <c r="R2134" s="132">
        <v>0</v>
      </c>
      <c r="S2134" s="304">
        <v>1.1501721E-7</v>
      </c>
      <c r="T2134" s="304">
        <v>1.1136718E-8</v>
      </c>
      <c r="U2134" s="132">
        <v>0</v>
      </c>
      <c r="V2134" s="132">
        <v>0</v>
      </c>
      <c r="W2134" s="132">
        <v>0</v>
      </c>
      <c r="X2134" s="132">
        <v>0</v>
      </c>
      <c r="Y2134" s="132">
        <v>0</v>
      </c>
      <c r="Z2134" s="132">
        <v>0</v>
      </c>
      <c r="AA2134" s="74"/>
      <c r="AB2134" s="301">
        <f>M2134/0.133</f>
        <v>1.0204302255639097</v>
      </c>
      <c r="AC2134" s="338">
        <f t="shared" si="1093"/>
        <v>1.0204302255639097</v>
      </c>
      <c r="AD2134" s="74"/>
      <c r="AE2134" s="136">
        <v>0</v>
      </c>
      <c r="AF2134" s="136">
        <v>0</v>
      </c>
      <c r="AG2134" s="136">
        <v>0</v>
      </c>
      <c r="AH2134" s="136">
        <v>0</v>
      </c>
      <c r="AI2134" s="136">
        <v>0</v>
      </c>
      <c r="AJ2134" s="136">
        <v>0</v>
      </c>
      <c r="AK2134" s="136">
        <v>0</v>
      </c>
      <c r="AL2134" s="74"/>
      <c r="AM2134" s="133">
        <v>3.4319036999999997E-2</v>
      </c>
      <c r="AN2134" s="340">
        <f t="shared" si="1094"/>
        <v>3.4319036999999997E-2</v>
      </c>
      <c r="AP2134" s="133">
        <v>3.3197917E-2</v>
      </c>
      <c r="AQ2134" s="133">
        <v>1.1211203999999999E-3</v>
      </c>
      <c r="AR2134" s="133">
        <v>0</v>
      </c>
      <c r="AS2134" s="134">
        <f>AV2134+AY2134+AZ2134+BA2134+BB2134+BJ2134+BK2134+BO2134</f>
        <v>1.99028279825E-6</v>
      </c>
      <c r="AT2134" s="135">
        <f>AW2134+AX2134+BC2134+BD2134+BE2134+BF2134+BG2134+BH2134+BI2134+BL2134+BP2134+BQ2134</f>
        <v>4.1461551559139999E-9</v>
      </c>
      <c r="AU2134" s="135">
        <f>BM2134+BN2134</f>
        <v>0</v>
      </c>
      <c r="AV2134" s="302">
        <v>9.4695926999999995E-7</v>
      </c>
      <c r="AW2134" s="302">
        <v>2.8572046999999999E-9</v>
      </c>
      <c r="AX2134" s="302">
        <v>7.8062914000000003E-14</v>
      </c>
      <c r="AY2134" s="303">
        <v>0</v>
      </c>
      <c r="AZ2134" s="303">
        <v>0</v>
      </c>
      <c r="BA2134" s="302">
        <v>5.4152824999999995E-10</v>
      </c>
      <c r="BB2134" s="302">
        <v>1.0427819999999999E-6</v>
      </c>
      <c r="BC2134" s="302">
        <v>7.6766092999999997E-11</v>
      </c>
      <c r="BD2134" s="302">
        <v>1.2121062999999999E-9</v>
      </c>
      <c r="BE2134" s="303">
        <v>0</v>
      </c>
      <c r="BF2134" s="303">
        <v>0</v>
      </c>
      <c r="BG2134" s="303">
        <v>0</v>
      </c>
      <c r="BH2134" s="303">
        <v>0</v>
      </c>
      <c r="BI2134" s="303">
        <v>0</v>
      </c>
      <c r="BJ2134" s="303">
        <v>0</v>
      </c>
      <c r="BK2134" s="303">
        <v>0</v>
      </c>
      <c r="BL2134" s="303">
        <v>0</v>
      </c>
      <c r="BM2134" s="303">
        <v>0</v>
      </c>
      <c r="BN2134" s="303">
        <v>0</v>
      </c>
      <c r="BO2134" s="303">
        <v>0</v>
      </c>
      <c r="BP2134" s="303">
        <v>0</v>
      </c>
      <c r="BQ2134" s="303">
        <v>0</v>
      </c>
      <c r="BR2134" s="74"/>
      <c r="BS2134" s="144">
        <v>4.5857350999999998E-5</v>
      </c>
      <c r="BT2134" s="144">
        <v>8.5349133000000006E-6</v>
      </c>
      <c r="BU2134" s="144">
        <v>2.8452303E-5</v>
      </c>
      <c r="BV2134" s="144">
        <v>1.3045193E-12</v>
      </c>
      <c r="BW2134" s="144">
        <v>6.7690750000000001E-6</v>
      </c>
      <c r="BX2134" s="144">
        <v>3.5057530999999999E-7</v>
      </c>
      <c r="BY2134" s="136">
        <v>0</v>
      </c>
      <c r="BZ2134" s="144">
        <v>5.3209787999999999E-7</v>
      </c>
      <c r="CA2134" s="136">
        <v>0</v>
      </c>
      <c r="CB2134" s="144">
        <v>7.6107557999999995E-11</v>
      </c>
      <c r="CC2134" s="136">
        <v>0</v>
      </c>
      <c r="CD2134" s="136">
        <v>0</v>
      </c>
      <c r="CE2134" s="136">
        <v>0</v>
      </c>
      <c r="CF2134" s="144">
        <v>1.2183088999999999E-6</v>
      </c>
      <c r="CG2134" s="136">
        <v>0</v>
      </c>
      <c r="CH2134" s="136">
        <v>0</v>
      </c>
      <c r="CI2134" s="136">
        <v>0</v>
      </c>
      <c r="CK2134" s="244"/>
      <c r="CL2134" s="89" t="s">
        <v>6999</v>
      </c>
    </row>
    <row r="2135" spans="1:90" ht="14.5" customHeight="1">
      <c r="B2135" s="129" t="s">
        <v>6992</v>
      </c>
      <c r="C2135" s="127" t="s">
        <v>7296</v>
      </c>
      <c r="D2135" s="127" t="s">
        <v>7297</v>
      </c>
      <c r="G2135" s="74"/>
      <c r="H2135" s="74"/>
      <c r="I2135" s="74"/>
      <c r="J2135" s="74"/>
      <c r="K2135" s="74"/>
      <c r="L2135" s="74"/>
      <c r="M2135" s="74"/>
      <c r="N2135" s="74"/>
      <c r="O2135" s="74"/>
      <c r="P2135" s="74"/>
      <c r="Q2135" s="74"/>
      <c r="R2135" s="74"/>
      <c r="S2135" s="74"/>
      <c r="T2135" s="74"/>
      <c r="U2135" s="74"/>
      <c r="V2135" s="74"/>
      <c r="W2135" s="74"/>
      <c r="X2135" s="74"/>
      <c r="Y2135" s="74"/>
      <c r="Z2135" s="74"/>
      <c r="AA2135" s="74"/>
      <c r="AB2135" s="74"/>
      <c r="AC2135" s="74"/>
      <c r="AD2135" s="74"/>
      <c r="AE2135" s="74"/>
      <c r="AF2135" s="74"/>
      <c r="AG2135" s="74"/>
      <c r="AH2135" s="74"/>
      <c r="AI2135" s="74"/>
      <c r="AJ2135" s="74"/>
      <c r="AK2135" s="74"/>
      <c r="AL2135" s="74"/>
      <c r="AM2135" s="74"/>
      <c r="AN2135" s="74"/>
      <c r="AP2135" s="74"/>
      <c r="AQ2135" s="74"/>
      <c r="AR2135" s="74"/>
      <c r="AS2135" s="74"/>
      <c r="AT2135" s="74"/>
      <c r="AU2135" s="74"/>
      <c r="AV2135" s="74"/>
      <c r="AW2135" s="74"/>
      <c r="AX2135" s="74"/>
      <c r="AY2135" s="74"/>
      <c r="AZ2135" s="74"/>
      <c r="BA2135" s="74"/>
      <c r="BB2135" s="74"/>
      <c r="BC2135" s="74"/>
      <c r="BD2135" s="74"/>
      <c r="BE2135" s="74"/>
      <c r="BF2135" s="74"/>
      <c r="BG2135" s="74"/>
      <c r="BH2135" s="74"/>
      <c r="BI2135" s="74"/>
      <c r="BJ2135" s="74"/>
      <c r="BK2135" s="74"/>
      <c r="BL2135" s="74"/>
      <c r="BM2135" s="74"/>
      <c r="BN2135" s="74"/>
      <c r="BO2135" s="74"/>
      <c r="BP2135" s="74"/>
      <c r="BQ2135" s="74"/>
      <c r="BR2135" s="74"/>
      <c r="BS2135" s="74"/>
      <c r="BT2135" s="74"/>
      <c r="BU2135" s="74"/>
      <c r="BV2135" s="74"/>
      <c r="BW2135" s="74"/>
      <c r="BX2135" s="74"/>
      <c r="BY2135" s="74"/>
      <c r="BZ2135" s="74"/>
      <c r="CA2135" s="74"/>
      <c r="CB2135" s="74"/>
      <c r="CC2135" s="74"/>
      <c r="CD2135" s="74"/>
      <c r="CE2135" s="74"/>
      <c r="CF2135" s="74"/>
      <c r="CG2135" s="74"/>
      <c r="CH2135" s="74"/>
      <c r="CI2135" s="74"/>
      <c r="CJ2135" s="124"/>
      <c r="CK2135" s="245"/>
      <c r="CL2135" s="89"/>
    </row>
    <row r="2136" spans="1:90" ht="14.5" customHeight="1">
      <c r="A2136" s="74" t="s">
        <v>7298</v>
      </c>
      <c r="B2136" s="129" t="s">
        <v>6992</v>
      </c>
      <c r="C2136" s="130" t="str">
        <f>MID(A2136,1,12)</f>
        <v>M.020.12.101</v>
      </c>
      <c r="D2136" s="131" t="s">
        <v>7297</v>
      </c>
      <c r="E2136" s="129" t="s">
        <v>957</v>
      </c>
      <c r="F2136" s="132" t="s">
        <v>7300</v>
      </c>
      <c r="G2136" s="132">
        <f>J2136+K2136+L2136+M2136</f>
        <v>0.783133821997271</v>
      </c>
      <c r="H2136" s="348">
        <f t="shared" ref="H2136:H2140" si="1095">G2136</f>
        <v>0.783133821997271</v>
      </c>
      <c r="I2136" s="74"/>
      <c r="J2136" s="132">
        <f>P2136+Q2136+R2136+S2136</f>
        <v>2.8123723823260002E-2</v>
      </c>
      <c r="K2136" s="132">
        <f>N2136+O2136+T2136</f>
        <v>0.19812734817401098</v>
      </c>
      <c r="L2136" s="300">
        <f>U2136+IF(V2136="x",0,V2136)+IF(W2136="x",0,W2136)+IF(X2136="x",0,X2136)+Y2136+Z2136</f>
        <v>0</v>
      </c>
      <c r="M2136" s="132">
        <v>0.55688274999999998</v>
      </c>
      <c r="N2136" s="132">
        <v>0.156443</v>
      </c>
      <c r="O2136" s="132">
        <v>4.1684292999999997E-2</v>
      </c>
      <c r="P2136" s="132">
        <v>2.8123154000000001E-2</v>
      </c>
      <c r="Q2136" s="132">
        <v>0</v>
      </c>
      <c r="R2136" s="132">
        <v>0</v>
      </c>
      <c r="S2136" s="304">
        <v>5.6982326000000002E-7</v>
      </c>
      <c r="T2136" s="304">
        <v>5.5174011000000002E-8</v>
      </c>
      <c r="U2136" s="132">
        <v>0</v>
      </c>
      <c r="V2136" s="132">
        <v>0</v>
      </c>
      <c r="W2136" s="132">
        <v>0</v>
      </c>
      <c r="X2136" s="132">
        <v>0</v>
      </c>
      <c r="Y2136" s="132">
        <v>0</v>
      </c>
      <c r="Z2136" s="132">
        <v>0</v>
      </c>
      <c r="AA2136" s="74"/>
      <c r="AB2136" s="301">
        <f>M2136/0.133</f>
        <v>4.1870883458646615</v>
      </c>
      <c r="AC2136" s="338">
        <f t="shared" ref="AC2136:AC2140" si="1096">AB2136</f>
        <v>4.1870883458646615</v>
      </c>
      <c r="AD2136" s="74"/>
      <c r="AE2136" s="136">
        <v>0</v>
      </c>
      <c r="AF2136" s="136">
        <v>0</v>
      </c>
      <c r="AG2136" s="136">
        <v>0</v>
      </c>
      <c r="AH2136" s="136">
        <v>0</v>
      </c>
      <c r="AI2136" s="136">
        <v>0</v>
      </c>
      <c r="AJ2136" s="136">
        <v>0</v>
      </c>
      <c r="AK2136" s="136">
        <v>0</v>
      </c>
      <c r="AL2136" s="74"/>
      <c r="AM2136" s="133">
        <v>0.12189664</v>
      </c>
      <c r="AN2136" s="340">
        <f t="shared" ref="AN2136:AN2140" si="1097">AM2136</f>
        <v>0.12189664</v>
      </c>
      <c r="AP2136" s="133">
        <v>0.11757645</v>
      </c>
      <c r="AQ2136" s="133">
        <v>4.3201960000000001E-3</v>
      </c>
      <c r="AR2136" s="133">
        <v>0</v>
      </c>
      <c r="AS2136" s="134">
        <f>AV2136+AY2136+AZ2136+BA2136+BB2136+BJ2136+BK2136+BO2136</f>
        <v>7.0489476107999998E-6</v>
      </c>
      <c r="AT2136" s="135">
        <f>AW2136+AX2136+BC2136+BD2136+BE2136+BF2136+BG2136+BH2136+BI2136+BL2136+BP2136+BQ2136</f>
        <v>1.5977055782259999E-8</v>
      </c>
      <c r="AU2136" s="135">
        <f>BM2136+BN2136</f>
        <v>0</v>
      </c>
      <c r="AV2136" s="302">
        <v>3.8856179999999998E-6</v>
      </c>
      <c r="AW2136" s="302">
        <v>1.1723847E-8</v>
      </c>
      <c r="AX2136" s="302">
        <v>3.2031226E-13</v>
      </c>
      <c r="AY2136" s="303">
        <v>0</v>
      </c>
      <c r="AZ2136" s="303">
        <v>0</v>
      </c>
      <c r="BA2136" s="302">
        <v>4.1817108000000003E-9</v>
      </c>
      <c r="BB2136" s="302">
        <v>3.1591479000000001E-6</v>
      </c>
      <c r="BC2136" s="302">
        <v>5.9279196999999996E-10</v>
      </c>
      <c r="BD2136" s="302">
        <v>3.6600964999999999E-9</v>
      </c>
      <c r="BE2136" s="303">
        <v>0</v>
      </c>
      <c r="BF2136" s="303">
        <v>0</v>
      </c>
      <c r="BG2136" s="303">
        <v>0</v>
      </c>
      <c r="BH2136" s="303">
        <v>0</v>
      </c>
      <c r="BI2136" s="303">
        <v>0</v>
      </c>
      <c r="BJ2136" s="303">
        <v>0</v>
      </c>
      <c r="BK2136" s="303">
        <v>0</v>
      </c>
      <c r="BL2136" s="303">
        <v>0</v>
      </c>
      <c r="BM2136" s="303">
        <v>0</v>
      </c>
      <c r="BN2136" s="303">
        <v>0</v>
      </c>
      <c r="BO2136" s="303">
        <v>0</v>
      </c>
      <c r="BP2136" s="303">
        <v>0</v>
      </c>
      <c r="BQ2136" s="303">
        <v>0</v>
      </c>
      <c r="BR2136" s="74"/>
      <c r="BS2136" s="136">
        <v>1.7693236999999999E-4</v>
      </c>
      <c r="BT2136" s="144">
        <v>2.6610544999999998E-5</v>
      </c>
      <c r="BU2136" s="136">
        <v>1.1674712999999999E-4</v>
      </c>
      <c r="BV2136" s="144">
        <v>6.4629063000000003E-12</v>
      </c>
      <c r="BW2136" s="144">
        <v>1.9901270999999999E-5</v>
      </c>
      <c r="BX2136" s="144">
        <v>2.7071618E-6</v>
      </c>
      <c r="BY2136" s="136">
        <v>0</v>
      </c>
      <c r="BZ2136" s="144">
        <v>4.1088889999999997E-6</v>
      </c>
      <c r="CA2136" s="136">
        <v>0</v>
      </c>
      <c r="CB2136" s="144">
        <v>3.7705536999999999E-10</v>
      </c>
      <c r="CC2136" s="136">
        <v>0</v>
      </c>
      <c r="CD2136" s="136">
        <v>0</v>
      </c>
      <c r="CE2136" s="136">
        <v>0</v>
      </c>
      <c r="CF2136" s="144">
        <v>6.8569865000000003E-6</v>
      </c>
      <c r="CG2136" s="136">
        <v>0</v>
      </c>
      <c r="CH2136" s="136">
        <v>0</v>
      </c>
      <c r="CI2136" s="136">
        <v>0</v>
      </c>
      <c r="CJ2136" s="205"/>
      <c r="CK2136" s="256"/>
      <c r="CL2136" s="89" t="s">
        <v>6999</v>
      </c>
    </row>
    <row r="2137" spans="1:90" ht="14.5" customHeight="1">
      <c r="A2137" s="74" t="s">
        <v>7301</v>
      </c>
      <c r="B2137" s="129" t="s">
        <v>6992</v>
      </c>
      <c r="C2137" s="130" t="str">
        <f>MID(A2137,1,12)</f>
        <v>M.020.12.102</v>
      </c>
      <c r="D2137" s="131" t="s">
        <v>7297</v>
      </c>
      <c r="E2137" s="129" t="s">
        <v>957</v>
      </c>
      <c r="F2137" s="132" t="s">
        <v>7303</v>
      </c>
      <c r="G2137" s="132">
        <f>J2137+K2137+L2137+M2137</f>
        <v>1.902001807848491</v>
      </c>
      <c r="H2137" s="348">
        <f t="shared" si="1095"/>
        <v>1.902001807848491</v>
      </c>
      <c r="I2137" s="74"/>
      <c r="J2137" s="132">
        <f>P2137+Q2137+R2137+S2137</f>
        <v>9.734269952437001E-2</v>
      </c>
      <c r="K2137" s="132">
        <f>N2137+O2137+T2137</f>
        <v>1.025466148324121</v>
      </c>
      <c r="L2137" s="300">
        <f>U2137+IF(V2137="x",0,V2137)+IF(W2137="x",0,W2137)+IF(X2137="x",0,X2137)+Y2137+Z2137</f>
        <v>0</v>
      </c>
      <c r="M2137" s="132">
        <v>0.77919296000000005</v>
      </c>
      <c r="N2137" s="132">
        <v>0.90538669999999999</v>
      </c>
      <c r="O2137" s="132">
        <v>0.12007942000000001</v>
      </c>
      <c r="P2137" s="132">
        <v>9.7342407000000006E-2</v>
      </c>
      <c r="Q2137" s="132">
        <v>0</v>
      </c>
      <c r="R2137" s="132">
        <v>0</v>
      </c>
      <c r="S2137" s="304">
        <v>2.9252437E-7</v>
      </c>
      <c r="T2137" s="304">
        <v>2.8324121000000002E-8</v>
      </c>
      <c r="U2137" s="132">
        <v>0</v>
      </c>
      <c r="V2137" s="132">
        <v>0</v>
      </c>
      <c r="W2137" s="132">
        <v>0</v>
      </c>
      <c r="X2137" s="132">
        <v>0</v>
      </c>
      <c r="Y2137" s="132">
        <v>0</v>
      </c>
      <c r="Z2137" s="132">
        <v>0</v>
      </c>
      <c r="AA2137" s="74"/>
      <c r="AB2137" s="301">
        <f>M2137/0.133</f>
        <v>5.8585936842105264</v>
      </c>
      <c r="AC2137" s="338">
        <f t="shared" si="1096"/>
        <v>5.8585936842105264</v>
      </c>
      <c r="AD2137" s="74"/>
      <c r="AE2137" s="136">
        <v>0</v>
      </c>
      <c r="AF2137" s="136">
        <v>0</v>
      </c>
      <c r="AG2137" s="136">
        <v>0</v>
      </c>
      <c r="AH2137" s="136">
        <v>0</v>
      </c>
      <c r="AI2137" s="136">
        <v>0</v>
      </c>
      <c r="AJ2137" s="136">
        <v>0</v>
      </c>
      <c r="AK2137" s="136">
        <v>0</v>
      </c>
      <c r="AL2137" s="74"/>
      <c r="AM2137" s="133">
        <v>0.39404772999999998</v>
      </c>
      <c r="AN2137" s="340">
        <f t="shared" si="1097"/>
        <v>0.39404772999999998</v>
      </c>
      <c r="AP2137" s="133">
        <v>0.38355</v>
      </c>
      <c r="AQ2137" s="133">
        <v>1.0497727E-2</v>
      </c>
      <c r="AR2137" s="133">
        <v>0</v>
      </c>
      <c r="AS2137" s="134">
        <f>AV2137+AY2137+AZ2137+BA2137+BB2137+BJ2137+BK2137+BO2137</f>
        <v>2.2994604115999999E-5</v>
      </c>
      <c r="AT2137" s="135">
        <f>AW2137+AX2137+BC2137+BD2137+BE2137+BF2137+BG2137+BH2137+BI2137+BL2137+BP2137+BQ2137</f>
        <v>3.8822953382420001E-8</v>
      </c>
      <c r="AU2137" s="135">
        <f>BM2137+BN2137</f>
        <v>0</v>
      </c>
      <c r="AV2137" s="302">
        <v>5.4367750000000001E-6</v>
      </c>
      <c r="AW2137" s="302">
        <v>1.6404061999999999E-8</v>
      </c>
      <c r="AX2137" s="302">
        <v>4.4818242000000001E-13</v>
      </c>
      <c r="AY2137" s="303">
        <v>0</v>
      </c>
      <c r="AZ2137" s="303">
        <v>0</v>
      </c>
      <c r="BA2137" s="302">
        <v>1.4474116E-8</v>
      </c>
      <c r="BB2137" s="302">
        <v>1.7543354999999999E-5</v>
      </c>
      <c r="BC2137" s="302">
        <v>2.0518252000000001E-9</v>
      </c>
      <c r="BD2137" s="302">
        <v>2.0366618E-8</v>
      </c>
      <c r="BE2137" s="303">
        <v>0</v>
      </c>
      <c r="BF2137" s="303">
        <v>0</v>
      </c>
      <c r="BG2137" s="303">
        <v>0</v>
      </c>
      <c r="BH2137" s="303">
        <v>0</v>
      </c>
      <c r="BI2137" s="303">
        <v>0</v>
      </c>
      <c r="BJ2137" s="303">
        <v>0</v>
      </c>
      <c r="BK2137" s="303">
        <v>0</v>
      </c>
      <c r="BL2137" s="303">
        <v>0</v>
      </c>
      <c r="BM2137" s="303">
        <v>0</v>
      </c>
      <c r="BN2137" s="303">
        <v>0</v>
      </c>
      <c r="BO2137" s="303">
        <v>0</v>
      </c>
      <c r="BP2137" s="303">
        <v>0</v>
      </c>
      <c r="BQ2137" s="303">
        <v>0</v>
      </c>
      <c r="BR2137" s="74"/>
      <c r="BS2137" s="136">
        <v>4.7190501999999998E-4</v>
      </c>
      <c r="BT2137" s="136">
        <v>1.4517889000000001E-4</v>
      </c>
      <c r="BU2137" s="136">
        <v>1.6335313999999999E-4</v>
      </c>
      <c r="BV2137" s="144">
        <v>3.3177963999999998E-12</v>
      </c>
      <c r="BW2137" s="136">
        <v>1.1260137E-4</v>
      </c>
      <c r="BX2137" s="144">
        <v>9.3702734E-6</v>
      </c>
      <c r="BY2137" s="136">
        <v>0</v>
      </c>
      <c r="BZ2137" s="144">
        <v>1.4222058000000001E-5</v>
      </c>
      <c r="CA2137" s="136">
        <v>0</v>
      </c>
      <c r="CB2137" s="144">
        <v>1.9356507999999999E-10</v>
      </c>
      <c r="CC2137" s="136">
        <v>0</v>
      </c>
      <c r="CD2137" s="136">
        <v>0</v>
      </c>
      <c r="CE2137" s="136">
        <v>0</v>
      </c>
      <c r="CF2137" s="144">
        <v>2.7179098E-5</v>
      </c>
      <c r="CG2137" s="136">
        <v>0</v>
      </c>
      <c r="CH2137" s="136">
        <v>0</v>
      </c>
      <c r="CI2137" s="136">
        <v>0</v>
      </c>
      <c r="CJ2137" s="205"/>
      <c r="CK2137" s="256"/>
      <c r="CL2137" s="89" t="s">
        <v>6999</v>
      </c>
    </row>
    <row r="2138" spans="1:90" ht="14.5" customHeight="1">
      <c r="A2138" s="74" t="s">
        <v>7304</v>
      </c>
      <c r="B2138" s="129" t="s">
        <v>6992</v>
      </c>
      <c r="C2138" s="130" t="str">
        <f>MID(A2138,1,12)</f>
        <v>M.020.12.103</v>
      </c>
      <c r="D2138" s="131" t="s">
        <v>7297</v>
      </c>
      <c r="E2138" s="129" t="s">
        <v>957</v>
      </c>
      <c r="F2138" s="132" t="s">
        <v>7306</v>
      </c>
      <c r="G2138" s="132">
        <f>J2138+K2138+L2138+M2138</f>
        <v>0.19374277060246201</v>
      </c>
      <c r="H2138" s="348">
        <f t="shared" si="1095"/>
        <v>0.19374277060246201</v>
      </c>
      <c r="I2138" s="74"/>
      <c r="J2138" s="132">
        <f>P2138+Q2138+R2138+S2138</f>
        <v>1.2949354336390001E-2</v>
      </c>
      <c r="K2138" s="132">
        <f>N2138+O2138+T2138</f>
        <v>7.321922626607201E-2</v>
      </c>
      <c r="L2138" s="300">
        <f>U2138+IF(V2138="x",0,V2138)+IF(W2138="x",0,W2138)+IF(X2138="x",0,X2138)+Y2138+Z2138</f>
        <v>0</v>
      </c>
      <c r="M2138" s="132">
        <v>0.10757419</v>
      </c>
      <c r="N2138" s="132">
        <v>5.5683239000000002E-2</v>
      </c>
      <c r="O2138" s="132">
        <v>1.7535973E-2</v>
      </c>
      <c r="P2138" s="132">
        <v>1.2949207000000001E-2</v>
      </c>
      <c r="Q2138" s="132">
        <v>0</v>
      </c>
      <c r="R2138" s="132">
        <v>0</v>
      </c>
      <c r="S2138" s="304">
        <v>1.4733639E-7</v>
      </c>
      <c r="T2138" s="304">
        <v>1.4266072E-8</v>
      </c>
      <c r="U2138" s="132">
        <v>0</v>
      </c>
      <c r="V2138" s="132">
        <v>0</v>
      </c>
      <c r="W2138" s="132">
        <v>0</v>
      </c>
      <c r="X2138" s="132">
        <v>0</v>
      </c>
      <c r="Y2138" s="132">
        <v>0</v>
      </c>
      <c r="Z2138" s="132">
        <v>0</v>
      </c>
      <c r="AA2138" s="74"/>
      <c r="AB2138" s="301">
        <f>M2138/0.133</f>
        <v>0.80882849624060149</v>
      </c>
      <c r="AC2138" s="338">
        <f t="shared" si="1096"/>
        <v>0.80882849624060149</v>
      </c>
      <c r="AD2138" s="74"/>
      <c r="AE2138" s="136">
        <v>0</v>
      </c>
      <c r="AF2138" s="136">
        <v>0</v>
      </c>
      <c r="AG2138" s="136">
        <v>0</v>
      </c>
      <c r="AH2138" s="136">
        <v>0</v>
      </c>
      <c r="AI2138" s="136">
        <v>0</v>
      </c>
      <c r="AJ2138" s="136">
        <v>0</v>
      </c>
      <c r="AK2138" s="136">
        <v>0</v>
      </c>
      <c r="AL2138" s="74"/>
      <c r="AM2138" s="133">
        <v>3.2910479999999999E-2</v>
      </c>
      <c r="AN2138" s="340">
        <f t="shared" si="1097"/>
        <v>3.2910479999999999E-2</v>
      </c>
      <c r="AP2138" s="133">
        <v>3.1862106000000001E-2</v>
      </c>
      <c r="AQ2138" s="133">
        <v>1.0483745000000001E-3</v>
      </c>
      <c r="AR2138" s="133">
        <v>0</v>
      </c>
      <c r="AS2138" s="134">
        <f>AV2138+AY2138+AZ2138+BA2138+BB2138+BJ2138+BK2138+BO2138</f>
        <v>1.910198194E-6</v>
      </c>
      <c r="AT2138" s="135">
        <f>AW2138+AX2138+BC2138+BD2138+BE2138+BF2138+BG2138+BH2138+BI2138+BL2138+BP2138+BQ2138</f>
        <v>3.8771246553799998E-9</v>
      </c>
      <c r="AU2138" s="135">
        <f>BM2138+BN2138</f>
        <v>0</v>
      </c>
      <c r="AV2138" s="302">
        <v>7.5059284000000003E-7</v>
      </c>
      <c r="AW2138" s="302">
        <v>2.2647197999999999E-9</v>
      </c>
      <c r="AX2138" s="302">
        <v>6.1875379999999996E-14</v>
      </c>
      <c r="AY2138" s="303">
        <v>0</v>
      </c>
      <c r="AZ2138" s="303">
        <v>0</v>
      </c>
      <c r="BA2138" s="302">
        <v>1.9254539999999998E-9</v>
      </c>
      <c r="BB2138" s="302">
        <v>1.1576799000000001E-6</v>
      </c>
      <c r="BC2138" s="302">
        <v>2.7294897999999998E-10</v>
      </c>
      <c r="BD2138" s="302">
        <v>1.3393940000000001E-9</v>
      </c>
      <c r="BE2138" s="303">
        <v>0</v>
      </c>
      <c r="BF2138" s="303">
        <v>0</v>
      </c>
      <c r="BG2138" s="303">
        <v>0</v>
      </c>
      <c r="BH2138" s="303">
        <v>0</v>
      </c>
      <c r="BI2138" s="303">
        <v>0</v>
      </c>
      <c r="BJ2138" s="303">
        <v>0</v>
      </c>
      <c r="BK2138" s="303">
        <v>0</v>
      </c>
      <c r="BL2138" s="303">
        <v>0</v>
      </c>
      <c r="BM2138" s="303">
        <v>0</v>
      </c>
      <c r="BN2138" s="303">
        <v>0</v>
      </c>
      <c r="BO2138" s="303">
        <v>0</v>
      </c>
      <c r="BP2138" s="303">
        <v>0</v>
      </c>
      <c r="BQ2138" s="303">
        <v>0</v>
      </c>
      <c r="BR2138" s="74"/>
      <c r="BS2138" s="144">
        <v>4.5760556000000003E-5</v>
      </c>
      <c r="BT2138" s="144">
        <v>9.8680990000000002E-6</v>
      </c>
      <c r="BU2138" s="144">
        <v>2.2552284E-5</v>
      </c>
      <c r="BV2138" s="144">
        <v>1.6710818E-12</v>
      </c>
      <c r="BW2138" s="144">
        <v>7.1991659999999999E-6</v>
      </c>
      <c r="BX2138" s="144">
        <v>1.2465031000000001E-6</v>
      </c>
      <c r="BY2138" s="136">
        <v>0</v>
      </c>
      <c r="BZ2138" s="144">
        <v>1.8919235E-6</v>
      </c>
      <c r="CA2138" s="136">
        <v>0</v>
      </c>
      <c r="CB2138" s="144">
        <v>9.7493347000000004E-11</v>
      </c>
      <c r="CC2138" s="136">
        <v>0</v>
      </c>
      <c r="CD2138" s="136">
        <v>0</v>
      </c>
      <c r="CE2138" s="136">
        <v>0</v>
      </c>
      <c r="CF2138" s="144">
        <v>3.0024813E-6</v>
      </c>
      <c r="CG2138" s="136">
        <v>0</v>
      </c>
      <c r="CH2138" s="136">
        <v>0</v>
      </c>
      <c r="CI2138" s="136">
        <v>0</v>
      </c>
      <c r="CJ2138" s="205"/>
      <c r="CK2138" s="256"/>
      <c r="CL2138" s="89" t="s">
        <v>6999</v>
      </c>
    </row>
    <row r="2139" spans="1:90" ht="14.5" customHeight="1">
      <c r="A2139" s="74" t="s">
        <v>7307</v>
      </c>
      <c r="B2139" s="129" t="s">
        <v>6992</v>
      </c>
      <c r="C2139" s="130" t="str">
        <f>MID(A2139,1,12)</f>
        <v>M.020.12.104</v>
      </c>
      <c r="D2139" s="131" t="s">
        <v>7297</v>
      </c>
      <c r="E2139" s="129" t="s">
        <v>957</v>
      </c>
      <c r="F2139" s="132" t="s">
        <v>7309</v>
      </c>
      <c r="G2139" s="132">
        <f>J2139+K2139+L2139+M2139</f>
        <v>1.295330276468879</v>
      </c>
      <c r="H2139" s="348">
        <f t="shared" si="1095"/>
        <v>1.295330276468879</v>
      </c>
      <c r="I2139" s="74"/>
      <c r="J2139" s="132">
        <f>P2139+Q2139+R2139+S2139</f>
        <v>6.5216439849650004E-2</v>
      </c>
      <c r="K2139" s="132">
        <f>N2139+O2139+T2139</f>
        <v>0.61011254661922898</v>
      </c>
      <c r="L2139" s="300">
        <f>U2139+IF(V2139="x",0,V2139)+IF(W2139="x",0,W2139)+IF(X2139="x",0,X2139)+Y2139+Z2139</f>
        <v>0</v>
      </c>
      <c r="M2139" s="132">
        <v>0.62000129000000004</v>
      </c>
      <c r="N2139" s="132">
        <v>0.52674058999999995</v>
      </c>
      <c r="O2139" s="132">
        <v>8.3371918000000003E-2</v>
      </c>
      <c r="P2139" s="132">
        <v>6.5216041000000002E-2</v>
      </c>
      <c r="Q2139" s="132">
        <v>0</v>
      </c>
      <c r="R2139" s="132">
        <v>0</v>
      </c>
      <c r="S2139" s="304">
        <v>3.9884965E-7</v>
      </c>
      <c r="T2139" s="304">
        <v>3.8619229E-8</v>
      </c>
      <c r="U2139" s="132">
        <v>0</v>
      </c>
      <c r="V2139" s="132">
        <v>0</v>
      </c>
      <c r="W2139" s="132">
        <v>0</v>
      </c>
      <c r="X2139" s="132">
        <v>0</v>
      </c>
      <c r="Y2139" s="132">
        <v>0</v>
      </c>
      <c r="Z2139" s="132">
        <v>0</v>
      </c>
      <c r="AA2139" s="74"/>
      <c r="AB2139" s="301">
        <f>M2139/0.133</f>
        <v>4.6616638345864665</v>
      </c>
      <c r="AC2139" s="338">
        <f t="shared" si="1096"/>
        <v>4.6616638345864665</v>
      </c>
      <c r="AD2139" s="74"/>
      <c r="AE2139" s="136">
        <v>0</v>
      </c>
      <c r="AF2139" s="136">
        <v>0</v>
      </c>
      <c r="AG2139" s="136">
        <v>0</v>
      </c>
      <c r="AH2139" s="136">
        <v>0</v>
      </c>
      <c r="AI2139" s="136">
        <v>0</v>
      </c>
      <c r="AJ2139" s="136">
        <v>0</v>
      </c>
      <c r="AK2139" s="136">
        <v>0</v>
      </c>
      <c r="AL2139" s="74"/>
      <c r="AM2139" s="133">
        <v>0.25131671999999999</v>
      </c>
      <c r="AN2139" s="340">
        <f t="shared" si="1097"/>
        <v>0.25131671999999999</v>
      </c>
      <c r="AP2139" s="133">
        <v>0.24418256999999999</v>
      </c>
      <c r="AQ2139" s="133">
        <v>7.1341470000000004E-3</v>
      </c>
      <c r="AR2139" s="133">
        <v>0</v>
      </c>
      <c r="AS2139" s="134">
        <f>AV2139+AY2139+AZ2139+BA2139+BB2139+BJ2139+BK2139+BO2139</f>
        <v>1.46392431564E-5</v>
      </c>
      <c r="AT2139" s="135">
        <f>AW2139+AX2139+BC2139+BD2139+BE2139+BF2139+BG2139+BH2139+BI2139+BL2139+BP2139+BQ2139</f>
        <v>2.6383679417280002E-8</v>
      </c>
      <c r="AU2139" s="135">
        <f>BM2139+BN2139</f>
        <v>0</v>
      </c>
      <c r="AV2139" s="302">
        <v>4.3260240000000004E-6</v>
      </c>
      <c r="AW2139" s="302">
        <v>1.3052659E-8</v>
      </c>
      <c r="AX2139" s="302">
        <v>3.5661727999999998E-13</v>
      </c>
      <c r="AY2139" s="303">
        <v>0</v>
      </c>
      <c r="AZ2139" s="303">
        <v>0</v>
      </c>
      <c r="BA2139" s="302">
        <v>9.6971563999999993E-9</v>
      </c>
      <c r="BB2139" s="302">
        <v>1.0303522000000001E-5</v>
      </c>
      <c r="BC2139" s="302">
        <v>1.3746518E-9</v>
      </c>
      <c r="BD2139" s="302">
        <v>1.1956012E-8</v>
      </c>
      <c r="BE2139" s="303">
        <v>0</v>
      </c>
      <c r="BF2139" s="303">
        <v>0</v>
      </c>
      <c r="BG2139" s="303">
        <v>0</v>
      </c>
      <c r="BH2139" s="303">
        <v>0</v>
      </c>
      <c r="BI2139" s="303">
        <v>0</v>
      </c>
      <c r="BJ2139" s="303">
        <v>0</v>
      </c>
      <c r="BK2139" s="303">
        <v>0</v>
      </c>
      <c r="BL2139" s="303">
        <v>0</v>
      </c>
      <c r="BM2139" s="303">
        <v>0</v>
      </c>
      <c r="BN2139" s="303">
        <v>0</v>
      </c>
      <c r="BO2139" s="303">
        <v>0</v>
      </c>
      <c r="BP2139" s="303">
        <v>0</v>
      </c>
      <c r="BQ2139" s="303">
        <v>0</v>
      </c>
      <c r="BR2139" s="74"/>
      <c r="BS2139" s="136">
        <v>3.1470754999999998E-4</v>
      </c>
      <c r="BT2139" s="144">
        <v>8.5620931000000004E-5</v>
      </c>
      <c r="BU2139" s="136">
        <v>1.2997956E-4</v>
      </c>
      <c r="BV2139" s="144">
        <v>4.5237323000000003E-12</v>
      </c>
      <c r="BW2139" s="144">
        <v>6.5847534999999998E-5</v>
      </c>
      <c r="BX2139" s="144">
        <v>6.2777586E-6</v>
      </c>
      <c r="BY2139" s="136">
        <v>0</v>
      </c>
      <c r="BZ2139" s="144">
        <v>9.5282864999999996E-6</v>
      </c>
      <c r="CA2139" s="136">
        <v>0</v>
      </c>
      <c r="CB2139" s="144">
        <v>2.6392113000000002E-10</v>
      </c>
      <c r="CC2139" s="136">
        <v>0</v>
      </c>
      <c r="CD2139" s="136">
        <v>0</v>
      </c>
      <c r="CE2139" s="136">
        <v>0</v>
      </c>
      <c r="CF2139" s="144">
        <v>1.7453212E-5</v>
      </c>
      <c r="CG2139" s="136">
        <v>0</v>
      </c>
      <c r="CH2139" s="136">
        <v>0</v>
      </c>
      <c r="CI2139" s="136">
        <v>0</v>
      </c>
      <c r="CJ2139" s="205"/>
      <c r="CK2139" s="256"/>
      <c r="CL2139" s="89" t="s">
        <v>6999</v>
      </c>
    </row>
    <row r="2140" spans="1:90" ht="14.5" customHeight="1">
      <c r="A2140" s="74" t="s">
        <v>7310</v>
      </c>
      <c r="B2140" s="129" t="s">
        <v>6992</v>
      </c>
      <c r="C2140" s="130" t="str">
        <f>MID(A2140,1,12)</f>
        <v>M.020.12.105</v>
      </c>
      <c r="D2140" s="131" t="s">
        <v>7297</v>
      </c>
      <c r="E2140" s="129" t="s">
        <v>957</v>
      </c>
      <c r="F2140" s="132" t="s">
        <v>7312</v>
      </c>
      <c r="G2140" s="132">
        <f>J2140+K2140+L2140+M2140</f>
        <v>0.83706855677746195</v>
      </c>
      <c r="H2140" s="348">
        <f t="shared" si="1095"/>
        <v>0.83706855677746195</v>
      </c>
      <c r="I2140" s="74"/>
      <c r="J2140" s="132">
        <f>P2140+Q2140+R2140+S2140</f>
        <v>2.3715608721489999E-2</v>
      </c>
      <c r="K2140" s="132">
        <f>N2140+O2140+T2140</f>
        <v>0.35137977805597198</v>
      </c>
      <c r="L2140" s="300">
        <f>U2140+IF(V2140="x",0,V2140)+IF(W2140="x",0,W2140)+IF(X2140="x",0,X2140)+Y2140+Z2140</f>
        <v>0</v>
      </c>
      <c r="M2140" s="132">
        <v>0.46197316999999999</v>
      </c>
      <c r="N2140" s="132">
        <v>0.31808442999999997</v>
      </c>
      <c r="O2140" s="132">
        <v>3.3295313999999999E-2</v>
      </c>
      <c r="P2140" s="132">
        <v>2.3715257E-2</v>
      </c>
      <c r="Q2140" s="132">
        <v>0</v>
      </c>
      <c r="R2140" s="132">
        <v>0</v>
      </c>
      <c r="S2140" s="304">
        <v>3.5172148999999998E-7</v>
      </c>
      <c r="T2140" s="304">
        <v>3.4055972000000002E-8</v>
      </c>
      <c r="U2140" s="132">
        <v>0</v>
      </c>
      <c r="V2140" s="132">
        <v>0</v>
      </c>
      <c r="W2140" s="132">
        <v>0</v>
      </c>
      <c r="X2140" s="132">
        <v>0</v>
      </c>
      <c r="Y2140" s="132">
        <v>0</v>
      </c>
      <c r="Z2140" s="132">
        <v>0</v>
      </c>
      <c r="AA2140" s="74"/>
      <c r="AB2140" s="301">
        <f>M2140/0.133</f>
        <v>3.4734824812030074</v>
      </c>
      <c r="AC2140" s="338">
        <f t="shared" si="1096"/>
        <v>3.4734824812030074</v>
      </c>
      <c r="AD2140" s="74"/>
      <c r="AE2140" s="136">
        <v>0</v>
      </c>
      <c r="AF2140" s="136">
        <v>0</v>
      </c>
      <c r="AG2140" s="136">
        <v>0</v>
      </c>
      <c r="AH2140" s="136">
        <v>0</v>
      </c>
      <c r="AI2140" s="136">
        <v>0</v>
      </c>
      <c r="AJ2140" s="136">
        <v>0</v>
      </c>
      <c r="AK2140" s="136">
        <v>0</v>
      </c>
      <c r="AL2140" s="74"/>
      <c r="AM2140" s="133">
        <v>0.15931795000000001</v>
      </c>
      <c r="AN2140" s="340">
        <f t="shared" si="1097"/>
        <v>0.15931795000000001</v>
      </c>
      <c r="AP2140" s="133">
        <v>0.15465342000000001</v>
      </c>
      <c r="AQ2140" s="133">
        <v>4.6645313000000001E-3</v>
      </c>
      <c r="AR2140" s="133">
        <v>0</v>
      </c>
      <c r="AS2140" s="134">
        <f>AV2140+AY2140+AZ2140+BA2140+BB2140+BJ2140+BK2140+BO2140</f>
        <v>9.2717875883000006E-6</v>
      </c>
      <c r="AT2140" s="135">
        <f>AW2140+AX2140+BC2140+BD2140+BE2140+BF2140+BG2140+BH2140+BI2140+BL2140+BP2140+BQ2140</f>
        <v>1.7250485641410003E-8</v>
      </c>
      <c r="AU2140" s="135">
        <f>BM2140+BN2140</f>
        <v>0</v>
      </c>
      <c r="AV2140" s="302">
        <v>3.2233916999999999E-6</v>
      </c>
      <c r="AW2140" s="302">
        <v>9.7257510000000006E-9</v>
      </c>
      <c r="AX2140" s="302">
        <v>2.6572140999999999E-13</v>
      </c>
      <c r="AY2140" s="303">
        <v>0</v>
      </c>
      <c r="AZ2140" s="303">
        <v>0</v>
      </c>
      <c r="BA2140" s="302">
        <v>3.5262883000000001E-9</v>
      </c>
      <c r="BB2140" s="302">
        <v>6.0448696000000002E-6</v>
      </c>
      <c r="BC2140" s="302">
        <v>4.9988042000000005E-10</v>
      </c>
      <c r="BD2140" s="302">
        <v>7.0245885000000004E-9</v>
      </c>
      <c r="BE2140" s="303">
        <v>0</v>
      </c>
      <c r="BF2140" s="303">
        <v>0</v>
      </c>
      <c r="BG2140" s="303">
        <v>0</v>
      </c>
      <c r="BH2140" s="303">
        <v>0</v>
      </c>
      <c r="BI2140" s="303">
        <v>0</v>
      </c>
      <c r="BJ2140" s="303">
        <v>0</v>
      </c>
      <c r="BK2140" s="303">
        <v>0</v>
      </c>
      <c r="BL2140" s="303">
        <v>0</v>
      </c>
      <c r="BM2140" s="303">
        <v>0</v>
      </c>
      <c r="BN2140" s="303">
        <v>0</v>
      </c>
      <c r="BO2140" s="303">
        <v>0</v>
      </c>
      <c r="BP2140" s="303">
        <v>0</v>
      </c>
      <c r="BQ2140" s="303">
        <v>0</v>
      </c>
      <c r="BR2140" s="74"/>
      <c r="BS2140" s="136">
        <v>1.9888029999999999E-4</v>
      </c>
      <c r="BT2140" s="144">
        <v>4.9590586000000001E-5</v>
      </c>
      <c r="BU2140" s="144">
        <v>9.6849907999999998E-5</v>
      </c>
      <c r="BV2140" s="144">
        <v>3.9892071000000001E-12</v>
      </c>
      <c r="BW2140" s="144">
        <v>3.9147129999999999E-5</v>
      </c>
      <c r="BX2140" s="144">
        <v>2.2828534000000001E-6</v>
      </c>
      <c r="BY2140" s="136">
        <v>0</v>
      </c>
      <c r="BZ2140" s="144">
        <v>3.4648801999999998E-6</v>
      </c>
      <c r="CA2140" s="136">
        <v>0</v>
      </c>
      <c r="CB2140" s="144">
        <v>2.3273616E-10</v>
      </c>
      <c r="CC2140" s="136">
        <v>0</v>
      </c>
      <c r="CD2140" s="136">
        <v>0</v>
      </c>
      <c r="CE2140" s="136">
        <v>0</v>
      </c>
      <c r="CF2140" s="144">
        <v>7.5447013E-6</v>
      </c>
      <c r="CG2140" s="136">
        <v>0</v>
      </c>
      <c r="CH2140" s="136">
        <v>0</v>
      </c>
      <c r="CI2140" s="136">
        <v>0</v>
      </c>
      <c r="CJ2140" s="205"/>
      <c r="CK2140" s="256"/>
      <c r="CL2140" s="89" t="s">
        <v>6999</v>
      </c>
    </row>
    <row r="2141" spans="1:90" ht="14.5" customHeight="1">
      <c r="B2141" s="129" t="s">
        <v>6992</v>
      </c>
      <c r="C2141" s="127" t="s">
        <v>7313</v>
      </c>
      <c r="D2141" s="127" t="s">
        <v>7314</v>
      </c>
      <c r="G2141" s="74"/>
      <c r="H2141" s="74"/>
      <c r="I2141" s="74"/>
      <c r="J2141" s="74"/>
      <c r="K2141" s="74"/>
      <c r="L2141" s="74"/>
      <c r="M2141" s="74"/>
      <c r="N2141" s="74"/>
      <c r="O2141" s="74"/>
      <c r="P2141" s="74"/>
      <c r="Q2141" s="74"/>
      <c r="R2141" s="74"/>
      <c r="S2141" s="74"/>
      <c r="T2141" s="74"/>
      <c r="U2141" s="74"/>
      <c r="V2141" s="74"/>
      <c r="W2141" s="74"/>
      <c r="X2141" s="74"/>
      <c r="Y2141" s="74"/>
      <c r="Z2141" s="74"/>
      <c r="AA2141" s="74"/>
      <c r="AB2141" s="74"/>
      <c r="AC2141" s="74"/>
      <c r="AD2141" s="74"/>
      <c r="AE2141" s="74"/>
      <c r="AF2141" s="74"/>
      <c r="AG2141" s="74"/>
      <c r="AH2141" s="74"/>
      <c r="AI2141" s="74"/>
      <c r="AJ2141" s="74"/>
      <c r="AK2141" s="74"/>
      <c r="AL2141" s="74"/>
      <c r="AM2141" s="74"/>
      <c r="AN2141" s="74"/>
      <c r="AP2141" s="74"/>
      <c r="AQ2141" s="74"/>
      <c r="AR2141" s="74"/>
      <c r="AS2141" s="74"/>
      <c r="AT2141" s="74"/>
      <c r="AU2141" s="74"/>
      <c r="AV2141" s="74"/>
      <c r="AW2141" s="74"/>
      <c r="AX2141" s="74"/>
      <c r="AY2141" s="74"/>
      <c r="AZ2141" s="74"/>
      <c r="BA2141" s="74"/>
      <c r="BB2141" s="74"/>
      <c r="BC2141" s="74"/>
      <c r="BD2141" s="74"/>
      <c r="BE2141" s="74"/>
      <c r="BF2141" s="74"/>
      <c r="BG2141" s="74"/>
      <c r="BH2141" s="74"/>
      <c r="BI2141" s="74"/>
      <c r="BJ2141" s="74"/>
      <c r="BK2141" s="74"/>
      <c r="BL2141" s="74"/>
      <c r="BM2141" s="74"/>
      <c r="BN2141" s="74"/>
      <c r="BO2141" s="74"/>
      <c r="BP2141" s="74"/>
      <c r="BQ2141" s="74"/>
      <c r="BR2141" s="74"/>
      <c r="BS2141" s="74"/>
      <c r="BT2141" s="74"/>
      <c r="BU2141" s="74"/>
      <c r="BV2141" s="74"/>
      <c r="BW2141" s="74"/>
      <c r="BX2141" s="74"/>
      <c r="BY2141" s="74"/>
      <c r="BZ2141" s="74"/>
      <c r="CA2141" s="74"/>
      <c r="CB2141" s="74"/>
      <c r="CC2141" s="74"/>
      <c r="CD2141" s="74"/>
      <c r="CE2141" s="74"/>
      <c r="CF2141" s="74"/>
      <c r="CG2141" s="74"/>
      <c r="CH2141" s="74"/>
      <c r="CI2141" s="74"/>
      <c r="CJ2141" s="124"/>
      <c r="CK2141" s="152"/>
      <c r="CL2141" s="89"/>
    </row>
    <row r="2142" spans="1:90" ht="14.5" customHeight="1">
      <c r="A2142" s="74" t="s">
        <v>7315</v>
      </c>
      <c r="B2142" s="129" t="s">
        <v>6992</v>
      </c>
      <c r="C2142" s="130" t="str">
        <f t="shared" ref="C2142:C2148" si="1098">MID(A2142,1,12)</f>
        <v>M.020.13.101</v>
      </c>
      <c r="D2142" s="131" t="s">
        <v>7314</v>
      </c>
      <c r="E2142" s="129" t="s">
        <v>957</v>
      </c>
      <c r="F2142" s="132" t="s">
        <v>7317</v>
      </c>
      <c r="G2142" s="132">
        <f t="shared" ref="G2142:G2148" si="1099">J2142+K2142+L2142+M2142</f>
        <v>3.0230041638406142</v>
      </c>
      <c r="H2142" s="348">
        <f t="shared" ref="H2142:H2148" si="1100">G2142</f>
        <v>3.0230041638406142</v>
      </c>
      <c r="I2142" s="74"/>
      <c r="J2142" s="132">
        <f t="shared" ref="J2142:J2148" si="1101">P2142+Q2142+R2142+S2142</f>
        <v>0.1222423017212</v>
      </c>
      <c r="K2142" s="132">
        <f t="shared" ref="K2142:K2148" si="1102">N2142+O2142+T2142</f>
        <v>1.577520662119414</v>
      </c>
      <c r="L2142" s="300">
        <f t="shared" ref="L2142:L2148" si="1103">U2142+IF(V2142="x",0,V2142)+IF(W2142="x",0,W2142)+IF(X2142="x",0,X2142)+Y2142+Z2142</f>
        <v>0</v>
      </c>
      <c r="M2142" s="132">
        <v>1.3232412</v>
      </c>
      <c r="N2142" s="132">
        <v>1.4272389999999999</v>
      </c>
      <c r="O2142" s="132">
        <v>0.15028163</v>
      </c>
      <c r="P2142" s="132">
        <v>0.12224197000000001</v>
      </c>
      <c r="Q2142" s="132">
        <v>0</v>
      </c>
      <c r="R2142" s="132">
        <v>0</v>
      </c>
      <c r="S2142" s="304">
        <v>3.3172120000000002E-7</v>
      </c>
      <c r="T2142" s="304">
        <v>3.2119413999999998E-8</v>
      </c>
      <c r="U2142" s="132">
        <v>0</v>
      </c>
      <c r="V2142" s="132">
        <v>0</v>
      </c>
      <c r="W2142" s="132">
        <v>0</v>
      </c>
      <c r="X2142" s="132">
        <v>0</v>
      </c>
      <c r="Y2142" s="132">
        <v>0</v>
      </c>
      <c r="Z2142" s="132">
        <v>0</v>
      </c>
      <c r="AA2142" s="74"/>
      <c r="AB2142" s="301">
        <f t="shared" ref="AB2142:AB2148" si="1104">M2142/0.133</f>
        <v>9.9491819548872176</v>
      </c>
      <c r="AC2142" s="338">
        <f t="shared" ref="AC2142:AC2148" si="1105">AB2142</f>
        <v>9.9491819548872176</v>
      </c>
      <c r="AD2142" s="74"/>
      <c r="AE2142" s="136">
        <v>0</v>
      </c>
      <c r="AF2142" s="136">
        <v>0</v>
      </c>
      <c r="AG2142" s="136">
        <v>0</v>
      </c>
      <c r="AH2142" s="136">
        <v>0</v>
      </c>
      <c r="AI2142" s="136">
        <v>0</v>
      </c>
      <c r="AJ2142" s="136">
        <v>0</v>
      </c>
      <c r="AK2142" s="136">
        <v>0</v>
      </c>
      <c r="AL2142" s="74"/>
      <c r="AM2142" s="133">
        <v>0.62651405999999998</v>
      </c>
      <c r="AN2142" s="340">
        <f t="shared" ref="AN2142:AN2148" si="1106">AM2142</f>
        <v>0.62651405999999998</v>
      </c>
      <c r="AP2142" s="133">
        <v>0.60970824000000001</v>
      </c>
      <c r="AQ2142" s="133">
        <v>1.6805825E-2</v>
      </c>
      <c r="AR2142" s="133">
        <v>0</v>
      </c>
      <c r="AS2142" s="134">
        <f t="shared" ref="AS2142:AS2148" si="1107">AV2142+AY2142+AZ2142+BA2142+BB2142+BJ2142+BK2142+BO2142</f>
        <v>3.6553252102000002E-5</v>
      </c>
      <c r="AT2142" s="135">
        <f t="shared" ref="AT2142:AT2148" si="1108">AW2142+AX2142+BC2142+BD2142+BE2142+BF2142+BG2142+BH2142+BI2142+BL2142+BP2142+BQ2142</f>
        <v>6.21517210124E-8</v>
      </c>
      <c r="AU2142" s="135">
        <f t="shared" ref="AU2142:AU2148" si="1109">BM2142+BN2142</f>
        <v>0</v>
      </c>
      <c r="AV2142" s="302">
        <v>9.2328405999999998E-6</v>
      </c>
      <c r="AW2142" s="302">
        <v>2.7857709E-8</v>
      </c>
      <c r="AX2142" s="302">
        <v>7.6111240000000005E-13</v>
      </c>
      <c r="AY2142" s="303">
        <v>0</v>
      </c>
      <c r="AZ2142" s="303">
        <v>0</v>
      </c>
      <c r="BA2142" s="302">
        <v>1.8176502000000001E-8</v>
      </c>
      <c r="BB2142" s="302">
        <v>2.7302235E-5</v>
      </c>
      <c r="BC2142" s="302">
        <v>2.5766689E-9</v>
      </c>
      <c r="BD2142" s="302">
        <v>3.1716581999999998E-8</v>
      </c>
      <c r="BE2142" s="303">
        <v>0</v>
      </c>
      <c r="BF2142" s="303">
        <v>0</v>
      </c>
      <c r="BG2142" s="303">
        <v>0</v>
      </c>
      <c r="BH2142" s="303">
        <v>0</v>
      </c>
      <c r="BI2142" s="303">
        <v>0</v>
      </c>
      <c r="BJ2142" s="303">
        <v>0</v>
      </c>
      <c r="BK2142" s="303">
        <v>0</v>
      </c>
      <c r="BL2142" s="303">
        <v>0</v>
      </c>
      <c r="BM2142" s="303">
        <v>0</v>
      </c>
      <c r="BN2142" s="303">
        <v>0</v>
      </c>
      <c r="BO2142" s="303">
        <v>0</v>
      </c>
      <c r="BP2142" s="303">
        <v>0</v>
      </c>
      <c r="BQ2142" s="303">
        <v>0</v>
      </c>
      <c r="BR2142" s="74"/>
      <c r="BS2142" s="136">
        <v>7.4483948999999995E-4</v>
      </c>
      <c r="BT2142" s="136">
        <v>2.246479E-4</v>
      </c>
      <c r="BU2142" s="136">
        <v>2.7740958000000001E-4</v>
      </c>
      <c r="BV2142" s="144">
        <v>3.7623649000000001E-12</v>
      </c>
      <c r="BW2142" s="136">
        <v>1.7627537E-4</v>
      </c>
      <c r="BX2142" s="144">
        <v>1.1767129000000001E-5</v>
      </c>
      <c r="BY2142" s="136">
        <v>0</v>
      </c>
      <c r="BZ2142" s="144">
        <v>1.7859969E-5</v>
      </c>
      <c r="CA2142" s="136">
        <v>0</v>
      </c>
      <c r="CB2142" s="144">
        <v>2.1950185000000001E-10</v>
      </c>
      <c r="CC2142" s="136">
        <v>0</v>
      </c>
      <c r="CD2142" s="136">
        <v>0</v>
      </c>
      <c r="CE2142" s="136">
        <v>0</v>
      </c>
      <c r="CF2142" s="144">
        <v>3.6879316999999998E-5</v>
      </c>
      <c r="CG2142" s="136">
        <v>0</v>
      </c>
      <c r="CH2142" s="136">
        <v>0</v>
      </c>
      <c r="CI2142" s="136">
        <v>0</v>
      </c>
      <c r="CL2142" s="89" t="s">
        <v>6999</v>
      </c>
    </row>
    <row r="2143" spans="1:90" ht="14.5" customHeight="1">
      <c r="A2143" s="74" t="s">
        <v>7318</v>
      </c>
      <c r="B2143" s="129" t="s">
        <v>6992</v>
      </c>
      <c r="C2143" s="130" t="str">
        <f t="shared" si="1098"/>
        <v>M.020.13.102</v>
      </c>
      <c r="D2143" s="131" t="s">
        <v>7314</v>
      </c>
      <c r="E2143" s="129" t="s">
        <v>957</v>
      </c>
      <c r="F2143" s="132" t="s">
        <v>7320</v>
      </c>
      <c r="G2143" s="132">
        <f t="shared" si="1099"/>
        <v>3.1984602950581857</v>
      </c>
      <c r="H2143" s="348">
        <f t="shared" si="1100"/>
        <v>3.1984602950581857</v>
      </c>
      <c r="I2143" s="74"/>
      <c r="J2143" s="132">
        <f t="shared" si="1101"/>
        <v>0.12938624106571001</v>
      </c>
      <c r="K2143" s="132">
        <f t="shared" si="1102"/>
        <v>1.669594253992476</v>
      </c>
      <c r="L2143" s="300">
        <f t="shared" si="1103"/>
        <v>0</v>
      </c>
      <c r="M2143" s="132">
        <v>1.3994797999999999</v>
      </c>
      <c r="N2143" s="132">
        <v>1.5105306000000001</v>
      </c>
      <c r="O2143" s="132">
        <v>0.15906361999999999</v>
      </c>
      <c r="P2143" s="132">
        <v>0.12938589</v>
      </c>
      <c r="Q2143" s="132">
        <v>0</v>
      </c>
      <c r="R2143" s="132">
        <v>0</v>
      </c>
      <c r="S2143" s="304">
        <v>3.5106570999999998E-7</v>
      </c>
      <c r="T2143" s="304">
        <v>3.3992475999999997E-8</v>
      </c>
      <c r="U2143" s="132">
        <v>0</v>
      </c>
      <c r="V2143" s="132">
        <v>0</v>
      </c>
      <c r="W2143" s="132">
        <v>0</v>
      </c>
      <c r="X2143" s="132">
        <v>0</v>
      </c>
      <c r="Y2143" s="132">
        <v>0</v>
      </c>
      <c r="Z2143" s="132">
        <v>0</v>
      </c>
      <c r="AA2143" s="74"/>
      <c r="AB2143" s="301">
        <f t="shared" si="1104"/>
        <v>10.522404511278195</v>
      </c>
      <c r="AC2143" s="338">
        <f t="shared" si="1105"/>
        <v>10.522404511278195</v>
      </c>
      <c r="AD2143" s="74"/>
      <c r="AE2143" s="136">
        <v>0</v>
      </c>
      <c r="AF2143" s="136">
        <v>0</v>
      </c>
      <c r="AG2143" s="136">
        <v>0</v>
      </c>
      <c r="AH2143" s="136">
        <v>0</v>
      </c>
      <c r="AI2143" s="136">
        <v>0</v>
      </c>
      <c r="AJ2143" s="136">
        <v>0</v>
      </c>
      <c r="AK2143" s="136">
        <v>0</v>
      </c>
      <c r="AL2143" s="74"/>
      <c r="AM2143" s="133">
        <v>0.66295842000000005</v>
      </c>
      <c r="AN2143" s="340">
        <f t="shared" si="1106"/>
        <v>0.66295842000000005</v>
      </c>
      <c r="AP2143" s="133">
        <v>0.64517734000000004</v>
      </c>
      <c r="AQ2143" s="133">
        <v>1.7781079000000002E-2</v>
      </c>
      <c r="AR2143" s="133">
        <v>0</v>
      </c>
      <c r="AS2143" s="134">
        <f t="shared" si="1107"/>
        <v>3.8679696852E-5</v>
      </c>
      <c r="AT2143" s="135">
        <f t="shared" si="1108"/>
        <v>6.5758429663920008E-8</v>
      </c>
      <c r="AU2143" s="135">
        <f t="shared" si="1109"/>
        <v>0</v>
      </c>
      <c r="AV2143" s="302">
        <v>9.7647911000000004E-6</v>
      </c>
      <c r="AW2143" s="302">
        <v>2.9462732000000001E-8</v>
      </c>
      <c r="AX2143" s="302">
        <v>8.0496392000000004E-13</v>
      </c>
      <c r="AY2143" s="303">
        <v>0</v>
      </c>
      <c r="AZ2143" s="303">
        <v>0</v>
      </c>
      <c r="BA2143" s="302">
        <v>1.9238752000000001E-8</v>
      </c>
      <c r="BB2143" s="302">
        <v>2.8895667000000002E-5</v>
      </c>
      <c r="BC2143" s="302">
        <v>2.7272517000000002E-9</v>
      </c>
      <c r="BD2143" s="302">
        <v>3.3567641000000001E-8</v>
      </c>
      <c r="BE2143" s="303">
        <v>0</v>
      </c>
      <c r="BF2143" s="303">
        <v>0</v>
      </c>
      <c r="BG2143" s="303">
        <v>0</v>
      </c>
      <c r="BH2143" s="303">
        <v>0</v>
      </c>
      <c r="BI2143" s="303">
        <v>0</v>
      </c>
      <c r="BJ2143" s="303">
        <v>0</v>
      </c>
      <c r="BK2143" s="303">
        <v>0</v>
      </c>
      <c r="BL2143" s="303">
        <v>0</v>
      </c>
      <c r="BM2143" s="303">
        <v>0</v>
      </c>
      <c r="BN2143" s="303">
        <v>0</v>
      </c>
      <c r="BO2143" s="303">
        <v>0</v>
      </c>
      <c r="BP2143" s="303">
        <v>0</v>
      </c>
      <c r="BQ2143" s="303">
        <v>0</v>
      </c>
      <c r="BR2143" s="74"/>
      <c r="BS2143" s="136">
        <v>7.8810709999999995E-4</v>
      </c>
      <c r="BT2143" s="136">
        <v>2.3775938000000001E-4</v>
      </c>
      <c r="BU2143" s="136">
        <v>2.9339254999999998E-4</v>
      </c>
      <c r="BV2143" s="144">
        <v>3.9817694E-12</v>
      </c>
      <c r="BW2143" s="136">
        <v>1.8656293999999999E-4</v>
      </c>
      <c r="BX2143" s="144">
        <v>1.245481E-5</v>
      </c>
      <c r="BY2143" s="136">
        <v>0</v>
      </c>
      <c r="BZ2143" s="144">
        <v>1.8903721000000001E-5</v>
      </c>
      <c r="CA2143" s="136">
        <v>0</v>
      </c>
      <c r="CB2143" s="144">
        <v>2.3230223E-10</v>
      </c>
      <c r="CC2143" s="136">
        <v>0</v>
      </c>
      <c r="CD2143" s="136">
        <v>0</v>
      </c>
      <c r="CE2143" s="136">
        <v>0</v>
      </c>
      <c r="CF2143" s="144">
        <v>3.9033464E-5</v>
      </c>
      <c r="CG2143" s="136">
        <v>0</v>
      </c>
      <c r="CH2143" s="136">
        <v>0</v>
      </c>
      <c r="CI2143" s="136">
        <v>0</v>
      </c>
      <c r="CJ2143" s="205"/>
      <c r="CK2143" s="258"/>
      <c r="CL2143" s="89" t="s">
        <v>6999</v>
      </c>
    </row>
    <row r="2144" spans="1:90" ht="14.5" customHeight="1">
      <c r="A2144" s="74" t="s">
        <v>7321</v>
      </c>
      <c r="B2144" s="129" t="s">
        <v>6992</v>
      </c>
      <c r="C2144" s="130" t="str">
        <f t="shared" si="1098"/>
        <v>M.020.13.103</v>
      </c>
      <c r="D2144" s="131" t="s">
        <v>7314</v>
      </c>
      <c r="E2144" s="129" t="s">
        <v>957</v>
      </c>
      <c r="F2144" s="132" t="s">
        <v>7323</v>
      </c>
      <c r="G2144" s="132">
        <f t="shared" si="1099"/>
        <v>2.3385062436647721</v>
      </c>
      <c r="H2144" s="348">
        <f t="shared" si="1100"/>
        <v>2.3385062436647721</v>
      </c>
      <c r="I2144" s="74"/>
      <c r="J2144" s="132">
        <f t="shared" si="1101"/>
        <v>0.10061583624936001</v>
      </c>
      <c r="K2144" s="132">
        <f t="shared" si="1102"/>
        <v>1.161086907415412</v>
      </c>
      <c r="L2144" s="300">
        <f t="shared" si="1103"/>
        <v>0</v>
      </c>
      <c r="M2144" s="132">
        <v>1.0768035</v>
      </c>
      <c r="N2144" s="132">
        <v>1.0312952</v>
      </c>
      <c r="O2144" s="132">
        <v>0.12979164000000001</v>
      </c>
      <c r="P2144" s="132">
        <v>0.10061514000000001</v>
      </c>
      <c r="Q2144" s="132">
        <v>0</v>
      </c>
      <c r="R2144" s="132">
        <v>0</v>
      </c>
      <c r="S2144" s="304">
        <v>6.9624936000000001E-7</v>
      </c>
      <c r="T2144" s="304">
        <v>6.7415411999999997E-8</v>
      </c>
      <c r="U2144" s="132">
        <v>0</v>
      </c>
      <c r="V2144" s="132">
        <v>0</v>
      </c>
      <c r="W2144" s="132">
        <v>0</v>
      </c>
      <c r="X2144" s="132">
        <v>0</v>
      </c>
      <c r="Y2144" s="132">
        <v>0</v>
      </c>
      <c r="Z2144" s="132">
        <v>0</v>
      </c>
      <c r="AA2144" s="74"/>
      <c r="AB2144" s="301">
        <f t="shared" si="1104"/>
        <v>8.0962669172932333</v>
      </c>
      <c r="AC2144" s="338">
        <f t="shared" si="1105"/>
        <v>8.0962669172932333</v>
      </c>
      <c r="AD2144" s="74"/>
      <c r="AE2144" s="136">
        <v>0</v>
      </c>
      <c r="AF2144" s="136">
        <v>0</v>
      </c>
      <c r="AG2144" s="136">
        <v>0</v>
      </c>
      <c r="AH2144" s="136">
        <v>0</v>
      </c>
      <c r="AI2144" s="136">
        <v>0</v>
      </c>
      <c r="AJ2144" s="136">
        <v>0</v>
      </c>
      <c r="AK2144" s="136">
        <v>0</v>
      </c>
      <c r="AL2144" s="74"/>
      <c r="AM2144" s="133">
        <v>0.46989507000000003</v>
      </c>
      <c r="AN2144" s="340">
        <f t="shared" si="1106"/>
        <v>0.46989507000000003</v>
      </c>
      <c r="AP2144" s="133">
        <v>0.45695321</v>
      </c>
      <c r="AQ2144" s="133">
        <v>1.2941866E-2</v>
      </c>
      <c r="AR2144" s="133">
        <v>0</v>
      </c>
      <c r="AS2144" s="134">
        <f t="shared" si="1107"/>
        <v>2.7395275648000002E-5</v>
      </c>
      <c r="AT2144" s="135">
        <f t="shared" si="1108"/>
        <v>4.7861930764440002E-8</v>
      </c>
      <c r="AU2144" s="135">
        <f t="shared" si="1109"/>
        <v>0</v>
      </c>
      <c r="AV2144" s="302">
        <v>7.5133358999999999E-6</v>
      </c>
      <c r="AW2144" s="302">
        <v>2.2669547999999999E-8</v>
      </c>
      <c r="AX2144" s="302">
        <v>6.1936443999999996E-13</v>
      </c>
      <c r="AY2144" s="303">
        <v>0</v>
      </c>
      <c r="AZ2144" s="303">
        <v>0</v>
      </c>
      <c r="BA2144" s="302">
        <v>1.4960748E-8</v>
      </c>
      <c r="BB2144" s="302">
        <v>1.9866979000000001E-5</v>
      </c>
      <c r="BC2144" s="302">
        <v>2.1208094000000001E-9</v>
      </c>
      <c r="BD2144" s="302">
        <v>2.3070954E-8</v>
      </c>
      <c r="BE2144" s="303">
        <v>0</v>
      </c>
      <c r="BF2144" s="303">
        <v>0</v>
      </c>
      <c r="BG2144" s="303">
        <v>0</v>
      </c>
      <c r="BH2144" s="303">
        <v>0</v>
      </c>
      <c r="BI2144" s="303">
        <v>0</v>
      </c>
      <c r="BJ2144" s="303">
        <v>0</v>
      </c>
      <c r="BK2144" s="303">
        <v>0</v>
      </c>
      <c r="BL2144" s="303">
        <v>0</v>
      </c>
      <c r="BM2144" s="303">
        <v>0</v>
      </c>
      <c r="BN2144" s="303">
        <v>0</v>
      </c>
      <c r="BO2144" s="303">
        <v>0</v>
      </c>
      <c r="BP2144" s="303">
        <v>0</v>
      </c>
      <c r="BQ2144" s="303">
        <v>0</v>
      </c>
      <c r="BR2144" s="74"/>
      <c r="BS2144" s="136">
        <v>5.7096827000000005E-4</v>
      </c>
      <c r="BT2144" s="136">
        <v>1.6398361999999999E-4</v>
      </c>
      <c r="BU2144" s="136">
        <v>2.2574541E-4</v>
      </c>
      <c r="BV2144" s="144">
        <v>7.8968247000000006E-12</v>
      </c>
      <c r="BW2144" s="136">
        <v>1.2785653999999999E-4</v>
      </c>
      <c r="BX2144" s="144">
        <v>9.6853099999999993E-6</v>
      </c>
      <c r="BY2144" s="136">
        <v>0</v>
      </c>
      <c r="BZ2144" s="144">
        <v>1.4700216000000001E-5</v>
      </c>
      <c r="CA2144" s="136">
        <v>0</v>
      </c>
      <c r="CB2144" s="144">
        <v>4.6071225999999999E-10</v>
      </c>
      <c r="CC2144" s="136">
        <v>0</v>
      </c>
      <c r="CD2144" s="136">
        <v>0</v>
      </c>
      <c r="CE2144" s="136">
        <v>0</v>
      </c>
      <c r="CF2144" s="144">
        <v>2.8996712999999999E-5</v>
      </c>
      <c r="CG2144" s="136">
        <v>0</v>
      </c>
      <c r="CH2144" s="136">
        <v>0</v>
      </c>
      <c r="CI2144" s="136">
        <v>0</v>
      </c>
      <c r="CJ2144" s="205"/>
      <c r="CK2144" s="258"/>
      <c r="CL2144" s="89" t="s">
        <v>6999</v>
      </c>
    </row>
    <row r="2145" spans="1:90" ht="14.5" customHeight="1">
      <c r="A2145" s="74" t="s">
        <v>7324</v>
      </c>
      <c r="B2145" s="129" t="s">
        <v>6992</v>
      </c>
      <c r="C2145" s="130" t="str">
        <f t="shared" si="1098"/>
        <v>M.020.13.104</v>
      </c>
      <c r="D2145" s="131" t="s">
        <v>7314</v>
      </c>
      <c r="E2145" s="129" t="s">
        <v>957</v>
      </c>
      <c r="F2145" s="132" t="s">
        <v>7326</v>
      </c>
      <c r="G2145" s="132">
        <f t="shared" si="1099"/>
        <v>3.8142945295298558</v>
      </c>
      <c r="H2145" s="348">
        <f t="shared" si="1100"/>
        <v>3.8142945295298558</v>
      </c>
      <c r="I2145" s="74"/>
      <c r="J2145" s="132">
        <f t="shared" si="1101"/>
        <v>0.15446081896311001</v>
      </c>
      <c r="K2145" s="132">
        <f t="shared" si="1102"/>
        <v>1.9927637105667459</v>
      </c>
      <c r="L2145" s="300">
        <f t="shared" si="1103"/>
        <v>0</v>
      </c>
      <c r="M2145" s="132">
        <v>1.6670700000000001</v>
      </c>
      <c r="N2145" s="132">
        <v>1.8028761</v>
      </c>
      <c r="O2145" s="132">
        <v>0.18988757000000001</v>
      </c>
      <c r="P2145" s="132">
        <v>0.1544604</v>
      </c>
      <c r="Q2145" s="132">
        <v>0</v>
      </c>
      <c r="R2145" s="132">
        <v>0</v>
      </c>
      <c r="S2145" s="304">
        <v>4.1896310999999999E-7</v>
      </c>
      <c r="T2145" s="304">
        <v>4.0566746E-8</v>
      </c>
      <c r="U2145" s="132">
        <v>0</v>
      </c>
      <c r="V2145" s="132">
        <v>0</v>
      </c>
      <c r="W2145" s="132">
        <v>0</v>
      </c>
      <c r="X2145" s="132">
        <v>0</v>
      </c>
      <c r="Y2145" s="132">
        <v>0</v>
      </c>
      <c r="Z2145" s="132">
        <v>0</v>
      </c>
      <c r="AA2145" s="74"/>
      <c r="AB2145" s="301">
        <f t="shared" si="1104"/>
        <v>12.534360902255639</v>
      </c>
      <c r="AC2145" s="338">
        <f t="shared" si="1105"/>
        <v>12.534360902255639</v>
      </c>
      <c r="AD2145" s="74"/>
      <c r="AE2145" s="136">
        <v>0</v>
      </c>
      <c r="AF2145" s="136">
        <v>0</v>
      </c>
      <c r="AG2145" s="136">
        <v>0</v>
      </c>
      <c r="AH2145" s="136">
        <v>0</v>
      </c>
      <c r="AI2145" s="136">
        <v>0</v>
      </c>
      <c r="AJ2145" s="136">
        <v>0</v>
      </c>
      <c r="AK2145" s="136">
        <v>0</v>
      </c>
      <c r="AL2145" s="74"/>
      <c r="AM2145" s="133">
        <v>0.79087465000000001</v>
      </c>
      <c r="AN2145" s="340">
        <f t="shared" si="1106"/>
        <v>0.79087465000000001</v>
      </c>
      <c r="AP2145" s="133">
        <v>0.76967052000000002</v>
      </c>
      <c r="AQ2145" s="133">
        <v>2.1204127999999999E-2</v>
      </c>
      <c r="AR2145" s="133">
        <v>0</v>
      </c>
      <c r="AS2145" s="134">
        <f t="shared" si="1107"/>
        <v>4.614331615E-5</v>
      </c>
      <c r="AT2145" s="135">
        <f t="shared" si="1108"/>
        <v>7.8417633778620002E-8</v>
      </c>
      <c r="AU2145" s="135">
        <f t="shared" si="1109"/>
        <v>0</v>
      </c>
      <c r="AV2145" s="302">
        <v>1.1631887000000001E-5</v>
      </c>
      <c r="AW2145" s="302">
        <v>3.5096211000000003E-8</v>
      </c>
      <c r="AX2145" s="302">
        <v>9.5887862000000002E-13</v>
      </c>
      <c r="AY2145" s="303">
        <v>0</v>
      </c>
      <c r="AZ2145" s="303">
        <v>0</v>
      </c>
      <c r="BA2145" s="302">
        <v>2.2967150000000001E-8</v>
      </c>
      <c r="BB2145" s="302">
        <v>3.4488462000000003E-5</v>
      </c>
      <c r="BC2145" s="302">
        <v>3.2557829000000002E-9</v>
      </c>
      <c r="BD2145" s="302">
        <v>4.0064681000000003E-8</v>
      </c>
      <c r="BE2145" s="303">
        <v>0</v>
      </c>
      <c r="BF2145" s="303">
        <v>0</v>
      </c>
      <c r="BG2145" s="303">
        <v>0</v>
      </c>
      <c r="BH2145" s="303">
        <v>0</v>
      </c>
      <c r="BI2145" s="303">
        <v>0</v>
      </c>
      <c r="BJ2145" s="303">
        <v>0</v>
      </c>
      <c r="BK2145" s="303">
        <v>0</v>
      </c>
      <c r="BL2145" s="303">
        <v>0</v>
      </c>
      <c r="BM2145" s="303">
        <v>0</v>
      </c>
      <c r="BN2145" s="303">
        <v>0</v>
      </c>
      <c r="BO2145" s="303">
        <v>0</v>
      </c>
      <c r="BP2145" s="303">
        <v>0</v>
      </c>
      <c r="BQ2145" s="303">
        <v>0</v>
      </c>
      <c r="BR2145" s="74"/>
      <c r="BS2145" s="136">
        <v>9.3997229E-4</v>
      </c>
      <c r="BT2145" s="136">
        <v>2.8377943000000002E-4</v>
      </c>
      <c r="BU2145" s="136">
        <v>3.4949124000000002E-4</v>
      </c>
      <c r="BV2145" s="144">
        <v>4.7518581999999997E-12</v>
      </c>
      <c r="BW2145" s="136">
        <v>2.2267131999999999E-4</v>
      </c>
      <c r="BX2145" s="144">
        <v>1.4868506E-5</v>
      </c>
      <c r="BY2145" s="136">
        <v>0</v>
      </c>
      <c r="BZ2145" s="144">
        <v>2.2567192000000001E-5</v>
      </c>
      <c r="CA2145" s="136">
        <v>0</v>
      </c>
      <c r="CB2145" s="144">
        <v>2.7723033000000001E-10</v>
      </c>
      <c r="CC2145" s="136">
        <v>0</v>
      </c>
      <c r="CD2145" s="136">
        <v>0</v>
      </c>
      <c r="CE2145" s="136">
        <v>0</v>
      </c>
      <c r="CF2145" s="144">
        <v>4.6594314E-5</v>
      </c>
      <c r="CG2145" s="136">
        <v>0</v>
      </c>
      <c r="CH2145" s="136">
        <v>0</v>
      </c>
      <c r="CI2145" s="136">
        <v>0</v>
      </c>
      <c r="CJ2145" s="205"/>
      <c r="CK2145" s="258"/>
      <c r="CL2145" s="89" t="s">
        <v>6999</v>
      </c>
    </row>
    <row r="2146" spans="1:90" ht="14.5" customHeight="1">
      <c r="A2146" s="74" t="s">
        <v>7327</v>
      </c>
      <c r="B2146" s="129" t="s">
        <v>6992</v>
      </c>
      <c r="C2146" s="130" t="str">
        <f t="shared" si="1098"/>
        <v>M.020.13.105</v>
      </c>
      <c r="D2146" s="131" t="s">
        <v>7314</v>
      </c>
      <c r="E2146" s="129" t="s">
        <v>957</v>
      </c>
      <c r="F2146" s="132" t="s">
        <v>7329</v>
      </c>
      <c r="G2146" s="132">
        <f t="shared" si="1099"/>
        <v>2.448988245190197</v>
      </c>
      <c r="H2146" s="348">
        <f t="shared" si="1100"/>
        <v>2.448988245190197</v>
      </c>
      <c r="I2146" s="74"/>
      <c r="J2146" s="132">
        <f t="shared" si="1101"/>
        <v>9.9131609131159995E-2</v>
      </c>
      <c r="K2146" s="132">
        <f t="shared" si="1102"/>
        <v>1.279168836059037</v>
      </c>
      <c r="L2146" s="300">
        <f t="shared" si="1103"/>
        <v>0</v>
      </c>
      <c r="M2146" s="132">
        <v>1.0706878</v>
      </c>
      <c r="N2146" s="132">
        <v>1.1572971000000001</v>
      </c>
      <c r="O2146" s="132">
        <v>0.12187170999999999</v>
      </c>
      <c r="P2146" s="132">
        <v>9.9131339999999998E-2</v>
      </c>
      <c r="Q2146" s="132">
        <v>0</v>
      </c>
      <c r="R2146" s="132">
        <v>0</v>
      </c>
      <c r="S2146" s="304">
        <v>2.6913116E-7</v>
      </c>
      <c r="T2146" s="304">
        <v>2.6059037E-8</v>
      </c>
      <c r="U2146" s="132">
        <v>0</v>
      </c>
      <c r="V2146" s="132">
        <v>0</v>
      </c>
      <c r="W2146" s="132">
        <v>0</v>
      </c>
      <c r="X2146" s="132">
        <v>0</v>
      </c>
      <c r="Y2146" s="132">
        <v>0</v>
      </c>
      <c r="Z2146" s="132">
        <v>0</v>
      </c>
      <c r="AA2146" s="74"/>
      <c r="AB2146" s="301">
        <f t="shared" si="1104"/>
        <v>8.0502842105263159</v>
      </c>
      <c r="AC2146" s="338">
        <f t="shared" si="1105"/>
        <v>8.0502842105263159</v>
      </c>
      <c r="AD2146" s="74"/>
      <c r="AE2146" s="136">
        <v>0</v>
      </c>
      <c r="AF2146" s="136">
        <v>0</v>
      </c>
      <c r="AG2146" s="136">
        <v>0</v>
      </c>
      <c r="AH2146" s="136">
        <v>0</v>
      </c>
      <c r="AI2146" s="136">
        <v>0</v>
      </c>
      <c r="AJ2146" s="136">
        <v>0</v>
      </c>
      <c r="AK2146" s="136">
        <v>0</v>
      </c>
      <c r="AL2146" s="74"/>
      <c r="AM2146" s="133">
        <v>0.50774134000000004</v>
      </c>
      <c r="AN2146" s="340">
        <f t="shared" si="1106"/>
        <v>0.50774134000000004</v>
      </c>
      <c r="AP2146" s="133">
        <v>0.49412698999999999</v>
      </c>
      <c r="AQ2146" s="133">
        <v>1.3614345E-2</v>
      </c>
      <c r="AR2146" s="133">
        <v>0</v>
      </c>
      <c r="AS2146" s="134">
        <f t="shared" si="1107"/>
        <v>2.9623920918000001E-5</v>
      </c>
      <c r="AT2146" s="135">
        <f t="shared" si="1108"/>
        <v>5.0348909946739998E-8</v>
      </c>
      <c r="AU2146" s="135">
        <f t="shared" si="1109"/>
        <v>0</v>
      </c>
      <c r="AV2146" s="302">
        <v>7.4706638000000003E-6</v>
      </c>
      <c r="AW2146" s="302">
        <v>2.2540796000000001E-8</v>
      </c>
      <c r="AX2146" s="302">
        <v>6.1584674E-13</v>
      </c>
      <c r="AY2146" s="303">
        <v>0</v>
      </c>
      <c r="AZ2146" s="303">
        <v>0</v>
      </c>
      <c r="BA2146" s="302">
        <v>1.4740118E-8</v>
      </c>
      <c r="BB2146" s="302">
        <v>2.2138517000000001E-5</v>
      </c>
      <c r="BC2146" s="302">
        <v>2.0895331000000001E-9</v>
      </c>
      <c r="BD2146" s="302">
        <v>2.5717965000000001E-8</v>
      </c>
      <c r="BE2146" s="303">
        <v>0</v>
      </c>
      <c r="BF2146" s="303">
        <v>0</v>
      </c>
      <c r="BG2146" s="303">
        <v>0</v>
      </c>
      <c r="BH2146" s="303">
        <v>0</v>
      </c>
      <c r="BI2146" s="303">
        <v>0</v>
      </c>
      <c r="BJ2146" s="303">
        <v>0</v>
      </c>
      <c r="BK2146" s="303">
        <v>0</v>
      </c>
      <c r="BL2146" s="303">
        <v>0</v>
      </c>
      <c r="BM2146" s="303">
        <v>0</v>
      </c>
      <c r="BN2146" s="303">
        <v>0</v>
      </c>
      <c r="BO2146" s="303">
        <v>0</v>
      </c>
      <c r="BP2146" s="303">
        <v>0</v>
      </c>
      <c r="BQ2146" s="303">
        <v>0</v>
      </c>
      <c r="BR2146" s="74"/>
      <c r="BS2146" s="136">
        <v>6.0349139999999997E-4</v>
      </c>
      <c r="BT2146" s="136">
        <v>1.8216027000000001E-4</v>
      </c>
      <c r="BU2146" s="136">
        <v>2.2446327999999999E-4</v>
      </c>
      <c r="BV2146" s="144">
        <v>3.0524719000000001E-12</v>
      </c>
      <c r="BW2146" s="136">
        <v>1.4293578000000001E-4</v>
      </c>
      <c r="BX2146" s="144">
        <v>9.5424778000000005E-6</v>
      </c>
      <c r="BY2146" s="136">
        <v>0</v>
      </c>
      <c r="BZ2146" s="144">
        <v>1.4483427999999999E-5</v>
      </c>
      <c r="CA2146" s="136">
        <v>0</v>
      </c>
      <c r="CB2146" s="144">
        <v>1.7808566E-10</v>
      </c>
      <c r="CC2146" s="136">
        <v>0</v>
      </c>
      <c r="CD2146" s="136">
        <v>0</v>
      </c>
      <c r="CE2146" s="136">
        <v>0</v>
      </c>
      <c r="CF2146" s="144">
        <v>2.9905974E-5</v>
      </c>
      <c r="CG2146" s="136">
        <v>0</v>
      </c>
      <c r="CH2146" s="136">
        <v>0</v>
      </c>
      <c r="CI2146" s="136">
        <v>0</v>
      </c>
      <c r="CJ2146" s="205"/>
      <c r="CK2146" s="258"/>
      <c r="CL2146" s="89" t="s">
        <v>6999</v>
      </c>
    </row>
    <row r="2147" spans="1:90" ht="14.5" customHeight="1">
      <c r="A2147" s="74" t="s">
        <v>7330</v>
      </c>
      <c r="B2147" s="129" t="s">
        <v>6992</v>
      </c>
      <c r="C2147" s="130" t="str">
        <f t="shared" si="1098"/>
        <v>M.020.13.106</v>
      </c>
      <c r="D2147" s="131" t="s">
        <v>7314</v>
      </c>
      <c r="E2147" s="129" t="s">
        <v>957</v>
      </c>
      <c r="F2147" s="132" t="s">
        <v>7332</v>
      </c>
      <c r="G2147" s="132">
        <f t="shared" si="1099"/>
        <v>3.8142945295298558</v>
      </c>
      <c r="H2147" s="348">
        <f t="shared" si="1100"/>
        <v>3.8142945295298558</v>
      </c>
      <c r="I2147" s="74"/>
      <c r="J2147" s="132">
        <f t="shared" si="1101"/>
        <v>0.15446081896311001</v>
      </c>
      <c r="K2147" s="132">
        <f t="shared" si="1102"/>
        <v>1.9927637105667459</v>
      </c>
      <c r="L2147" s="300">
        <f t="shared" si="1103"/>
        <v>0</v>
      </c>
      <c r="M2147" s="132">
        <v>1.6670700000000001</v>
      </c>
      <c r="N2147" s="132">
        <v>1.8028761</v>
      </c>
      <c r="O2147" s="132">
        <v>0.18988757000000001</v>
      </c>
      <c r="P2147" s="132">
        <v>0.1544604</v>
      </c>
      <c r="Q2147" s="132">
        <v>0</v>
      </c>
      <c r="R2147" s="132">
        <v>0</v>
      </c>
      <c r="S2147" s="304">
        <v>4.1896310999999999E-7</v>
      </c>
      <c r="T2147" s="304">
        <v>4.0566746E-8</v>
      </c>
      <c r="U2147" s="132">
        <v>0</v>
      </c>
      <c r="V2147" s="132">
        <v>0</v>
      </c>
      <c r="W2147" s="132">
        <v>0</v>
      </c>
      <c r="X2147" s="132">
        <v>0</v>
      </c>
      <c r="Y2147" s="132">
        <v>0</v>
      </c>
      <c r="Z2147" s="132">
        <v>0</v>
      </c>
      <c r="AA2147" s="74"/>
      <c r="AB2147" s="301">
        <f t="shared" si="1104"/>
        <v>12.534360902255639</v>
      </c>
      <c r="AC2147" s="338">
        <f t="shared" si="1105"/>
        <v>12.534360902255639</v>
      </c>
      <c r="AD2147" s="74"/>
      <c r="AE2147" s="136">
        <v>0</v>
      </c>
      <c r="AF2147" s="136">
        <v>0</v>
      </c>
      <c r="AG2147" s="136">
        <v>0</v>
      </c>
      <c r="AH2147" s="136">
        <v>0</v>
      </c>
      <c r="AI2147" s="136">
        <v>0</v>
      </c>
      <c r="AJ2147" s="136">
        <v>0</v>
      </c>
      <c r="AK2147" s="136">
        <v>0</v>
      </c>
      <c r="AL2147" s="74"/>
      <c r="AM2147" s="133">
        <v>0.79087465000000001</v>
      </c>
      <c r="AN2147" s="340">
        <f t="shared" si="1106"/>
        <v>0.79087465000000001</v>
      </c>
      <c r="AP2147" s="133">
        <v>0.76967052000000002</v>
      </c>
      <c r="AQ2147" s="133">
        <v>2.1204127999999999E-2</v>
      </c>
      <c r="AR2147" s="133">
        <v>0</v>
      </c>
      <c r="AS2147" s="134">
        <f t="shared" si="1107"/>
        <v>4.614331615E-5</v>
      </c>
      <c r="AT2147" s="135">
        <f t="shared" si="1108"/>
        <v>7.8417633778620002E-8</v>
      </c>
      <c r="AU2147" s="135">
        <f t="shared" si="1109"/>
        <v>0</v>
      </c>
      <c r="AV2147" s="302">
        <v>1.1631887000000001E-5</v>
      </c>
      <c r="AW2147" s="302">
        <v>3.5096211000000003E-8</v>
      </c>
      <c r="AX2147" s="302">
        <v>9.5887862000000002E-13</v>
      </c>
      <c r="AY2147" s="303">
        <v>0</v>
      </c>
      <c r="AZ2147" s="303">
        <v>0</v>
      </c>
      <c r="BA2147" s="302">
        <v>2.2967150000000001E-8</v>
      </c>
      <c r="BB2147" s="302">
        <v>3.4488462000000003E-5</v>
      </c>
      <c r="BC2147" s="302">
        <v>3.2557829000000002E-9</v>
      </c>
      <c r="BD2147" s="302">
        <v>4.0064681000000003E-8</v>
      </c>
      <c r="BE2147" s="303">
        <v>0</v>
      </c>
      <c r="BF2147" s="303">
        <v>0</v>
      </c>
      <c r="BG2147" s="303">
        <v>0</v>
      </c>
      <c r="BH2147" s="303">
        <v>0</v>
      </c>
      <c r="BI2147" s="303">
        <v>0</v>
      </c>
      <c r="BJ2147" s="303">
        <v>0</v>
      </c>
      <c r="BK2147" s="303">
        <v>0</v>
      </c>
      <c r="BL2147" s="303">
        <v>0</v>
      </c>
      <c r="BM2147" s="303">
        <v>0</v>
      </c>
      <c r="BN2147" s="303">
        <v>0</v>
      </c>
      <c r="BO2147" s="303">
        <v>0</v>
      </c>
      <c r="BP2147" s="303">
        <v>0</v>
      </c>
      <c r="BQ2147" s="303">
        <v>0</v>
      </c>
      <c r="BR2147" s="74"/>
      <c r="BS2147" s="136">
        <v>9.3997229E-4</v>
      </c>
      <c r="BT2147" s="136">
        <v>2.8377943000000002E-4</v>
      </c>
      <c r="BU2147" s="136">
        <v>3.4949124000000002E-4</v>
      </c>
      <c r="BV2147" s="144">
        <v>4.7518581999999997E-12</v>
      </c>
      <c r="BW2147" s="136">
        <v>2.2267131999999999E-4</v>
      </c>
      <c r="BX2147" s="144">
        <v>1.4868506E-5</v>
      </c>
      <c r="BY2147" s="136">
        <v>0</v>
      </c>
      <c r="BZ2147" s="144">
        <v>2.2567192000000001E-5</v>
      </c>
      <c r="CA2147" s="136">
        <v>0</v>
      </c>
      <c r="CB2147" s="144">
        <v>2.7723033000000001E-10</v>
      </c>
      <c r="CC2147" s="136">
        <v>0</v>
      </c>
      <c r="CD2147" s="136">
        <v>0</v>
      </c>
      <c r="CE2147" s="136">
        <v>0</v>
      </c>
      <c r="CF2147" s="144">
        <v>4.6594314E-5</v>
      </c>
      <c r="CG2147" s="136">
        <v>0</v>
      </c>
      <c r="CH2147" s="136">
        <v>0</v>
      </c>
      <c r="CI2147" s="136">
        <v>0</v>
      </c>
      <c r="CJ2147" s="205"/>
      <c r="CK2147" s="258"/>
      <c r="CL2147" s="89" t="s">
        <v>6999</v>
      </c>
    </row>
    <row r="2148" spans="1:90" ht="14.5" customHeight="1">
      <c r="A2148" s="74" t="s">
        <v>7333</v>
      </c>
      <c r="B2148" s="129" t="s">
        <v>6992</v>
      </c>
      <c r="C2148" s="130" t="str">
        <f t="shared" si="1098"/>
        <v>M.020.13.107</v>
      </c>
      <c r="D2148" s="131" t="s">
        <v>7314</v>
      </c>
      <c r="E2148" s="129" t="s">
        <v>957</v>
      </c>
      <c r="F2148" s="132" t="s">
        <v>7335</v>
      </c>
      <c r="G2148" s="132">
        <f t="shared" si="1099"/>
        <v>2.4955684440795869</v>
      </c>
      <c r="H2148" s="348">
        <f t="shared" si="1100"/>
        <v>2.4955684440795869</v>
      </c>
      <c r="I2148" s="74"/>
      <c r="J2148" s="132">
        <f t="shared" si="1101"/>
        <v>9.971818758892001E-2</v>
      </c>
      <c r="K2148" s="132">
        <f t="shared" si="1102"/>
        <v>1.290008256490667</v>
      </c>
      <c r="L2148" s="300">
        <f t="shared" si="1103"/>
        <v>0</v>
      </c>
      <c r="M2148" s="132">
        <v>1.105842</v>
      </c>
      <c r="N2148" s="132">
        <v>1.1673741</v>
      </c>
      <c r="O2148" s="132">
        <v>0.12263412999999999</v>
      </c>
      <c r="P2148" s="132">
        <v>9.9717914000000005E-2</v>
      </c>
      <c r="Q2148" s="132">
        <v>0</v>
      </c>
      <c r="R2148" s="132">
        <v>0</v>
      </c>
      <c r="S2148" s="304">
        <v>2.7358892E-7</v>
      </c>
      <c r="T2148" s="304">
        <v>2.6490666999999999E-8</v>
      </c>
      <c r="U2148" s="132">
        <v>0</v>
      </c>
      <c r="V2148" s="132">
        <v>0</v>
      </c>
      <c r="W2148" s="132">
        <v>0</v>
      </c>
      <c r="X2148" s="132">
        <v>0</v>
      </c>
      <c r="Y2148" s="132">
        <v>0</v>
      </c>
      <c r="Z2148" s="132">
        <v>0</v>
      </c>
      <c r="AA2148" s="74"/>
      <c r="AB2148" s="301">
        <f t="shared" si="1104"/>
        <v>8.3146015037593983</v>
      </c>
      <c r="AC2148" s="338">
        <f t="shared" si="1105"/>
        <v>8.3146015037593983</v>
      </c>
      <c r="AD2148" s="74"/>
      <c r="AE2148" s="136">
        <v>0</v>
      </c>
      <c r="AF2148" s="136">
        <v>0</v>
      </c>
      <c r="AG2148" s="136">
        <v>0</v>
      </c>
      <c r="AH2148" s="136">
        <v>0</v>
      </c>
      <c r="AI2148" s="136">
        <v>0</v>
      </c>
      <c r="AJ2148" s="136">
        <v>0</v>
      </c>
      <c r="AK2148" s="136">
        <v>0</v>
      </c>
      <c r="AL2148" s="74"/>
      <c r="AM2148" s="133">
        <v>0.51526044999999998</v>
      </c>
      <c r="AN2148" s="340">
        <f t="shared" si="1106"/>
        <v>0.51526044999999998</v>
      </c>
      <c r="AP2148" s="133">
        <v>0.50138300999999996</v>
      </c>
      <c r="AQ2148" s="133">
        <v>1.3877433E-2</v>
      </c>
      <c r="AR2148" s="133">
        <v>0</v>
      </c>
      <c r="AS2148" s="134">
        <f t="shared" si="1107"/>
        <v>3.0058933737000001E-5</v>
      </c>
      <c r="AT2148" s="135">
        <f t="shared" si="1108"/>
        <v>5.132186826704E-8</v>
      </c>
      <c r="AU2148" s="135">
        <f t="shared" si="1109"/>
        <v>0</v>
      </c>
      <c r="AV2148" s="302">
        <v>7.7159504E-6</v>
      </c>
      <c r="AW2148" s="302">
        <v>2.3280885000000002E-8</v>
      </c>
      <c r="AX2148" s="302">
        <v>6.3606703999999996E-13</v>
      </c>
      <c r="AY2148" s="303">
        <v>0</v>
      </c>
      <c r="AZ2148" s="303">
        <v>0</v>
      </c>
      <c r="BA2148" s="302">
        <v>1.4827336999999999E-8</v>
      </c>
      <c r="BB2148" s="302">
        <v>2.2328156E-5</v>
      </c>
      <c r="BC2148" s="302">
        <v>2.1018971999999999E-9</v>
      </c>
      <c r="BD2148" s="302">
        <v>2.5938450000000002E-8</v>
      </c>
      <c r="BE2148" s="303">
        <v>0</v>
      </c>
      <c r="BF2148" s="303">
        <v>0</v>
      </c>
      <c r="BG2148" s="303">
        <v>0</v>
      </c>
      <c r="BH2148" s="303">
        <v>0</v>
      </c>
      <c r="BI2148" s="303">
        <v>0</v>
      </c>
      <c r="BJ2148" s="303">
        <v>0</v>
      </c>
      <c r="BK2148" s="303">
        <v>0</v>
      </c>
      <c r="BL2148" s="303">
        <v>0</v>
      </c>
      <c r="BM2148" s="303">
        <v>0</v>
      </c>
      <c r="BN2148" s="303">
        <v>0</v>
      </c>
      <c r="BO2148" s="303">
        <v>0</v>
      </c>
      <c r="BP2148" s="303">
        <v>0</v>
      </c>
      <c r="BQ2148" s="303">
        <v>0</v>
      </c>
      <c r="BR2148" s="74"/>
      <c r="BS2148" s="136">
        <v>6.1399347999999999E-4</v>
      </c>
      <c r="BT2148" s="136">
        <v>1.8370908E-4</v>
      </c>
      <c r="BU2148" s="136">
        <v>2.3183316000000001E-4</v>
      </c>
      <c r="BV2148" s="144">
        <v>3.1030316000000001E-12</v>
      </c>
      <c r="BW2148" s="136">
        <v>1.4416949E-4</v>
      </c>
      <c r="BX2148" s="144">
        <v>9.5989420000000004E-6</v>
      </c>
      <c r="BY2148" s="136">
        <v>0</v>
      </c>
      <c r="BZ2148" s="144">
        <v>1.4569128000000001E-5</v>
      </c>
      <c r="CA2148" s="136">
        <v>0</v>
      </c>
      <c r="CB2148" s="144">
        <v>1.8103538E-10</v>
      </c>
      <c r="CC2148" s="136">
        <v>0</v>
      </c>
      <c r="CD2148" s="136">
        <v>0</v>
      </c>
      <c r="CE2148" s="136">
        <v>0</v>
      </c>
      <c r="CF2148" s="144">
        <v>3.0113502000000001E-5</v>
      </c>
      <c r="CG2148" s="136">
        <v>0</v>
      </c>
      <c r="CH2148" s="136">
        <v>0</v>
      </c>
      <c r="CI2148" s="136">
        <v>0</v>
      </c>
      <c r="CJ2148" s="205"/>
      <c r="CK2148" s="258"/>
      <c r="CL2148" s="89" t="s">
        <v>6999</v>
      </c>
    </row>
    <row r="2149" spans="1:90" ht="14.5" customHeight="1">
      <c r="B2149" s="129" t="s">
        <v>6992</v>
      </c>
      <c r="C2149" s="127" t="s">
        <v>7336</v>
      </c>
      <c r="D2149" s="127" t="s">
        <v>7337</v>
      </c>
      <c r="G2149" s="74"/>
      <c r="H2149" s="74"/>
      <c r="I2149" s="74"/>
      <c r="J2149" s="74"/>
      <c r="K2149" s="74"/>
      <c r="L2149" s="74"/>
      <c r="M2149" s="74"/>
      <c r="N2149" s="74"/>
      <c r="O2149" s="74"/>
      <c r="P2149" s="74"/>
      <c r="Q2149" s="74"/>
      <c r="R2149" s="74"/>
      <c r="S2149" s="74"/>
      <c r="T2149" s="74"/>
      <c r="U2149" s="74"/>
      <c r="V2149" s="74"/>
      <c r="W2149" s="74"/>
      <c r="X2149" s="74"/>
      <c r="Y2149" s="74"/>
      <c r="Z2149" s="74"/>
      <c r="AA2149" s="74"/>
      <c r="AB2149" s="74"/>
      <c r="AC2149" s="74"/>
      <c r="AD2149" s="74"/>
      <c r="AE2149" s="74"/>
      <c r="AF2149" s="74"/>
      <c r="AG2149" s="74"/>
      <c r="AH2149" s="74"/>
      <c r="AI2149" s="74"/>
      <c r="AJ2149" s="74"/>
      <c r="AK2149" s="74"/>
      <c r="AL2149" s="74"/>
      <c r="AM2149" s="74"/>
      <c r="AN2149" s="74"/>
      <c r="AP2149" s="74"/>
      <c r="AQ2149" s="74"/>
      <c r="AR2149" s="74"/>
      <c r="AS2149" s="74"/>
      <c r="AT2149" s="74"/>
      <c r="AU2149" s="74"/>
      <c r="AV2149" s="74"/>
      <c r="AW2149" s="74"/>
      <c r="AX2149" s="74"/>
      <c r="AY2149" s="74"/>
      <c r="AZ2149" s="74"/>
      <c r="BA2149" s="74"/>
      <c r="BB2149" s="74"/>
      <c r="BC2149" s="74"/>
      <c r="BD2149" s="74"/>
      <c r="BE2149" s="74"/>
      <c r="BF2149" s="74"/>
      <c r="BG2149" s="74"/>
      <c r="BH2149" s="74"/>
      <c r="BI2149" s="74"/>
      <c r="BJ2149" s="74"/>
      <c r="BK2149" s="74"/>
      <c r="BL2149" s="74"/>
      <c r="BM2149" s="74"/>
      <c r="BN2149" s="74"/>
      <c r="BO2149" s="74"/>
      <c r="BP2149" s="74"/>
      <c r="BQ2149" s="74"/>
      <c r="BR2149" s="74"/>
      <c r="BS2149" s="74"/>
      <c r="BT2149" s="74"/>
      <c r="BU2149" s="74"/>
      <c r="BV2149" s="74"/>
      <c r="BW2149" s="74"/>
      <c r="BX2149" s="74"/>
      <c r="BY2149" s="74"/>
      <c r="BZ2149" s="74"/>
      <c r="CA2149" s="74"/>
      <c r="CB2149" s="74"/>
      <c r="CC2149" s="74"/>
      <c r="CD2149" s="74"/>
      <c r="CE2149" s="74"/>
      <c r="CF2149" s="74"/>
      <c r="CG2149" s="74"/>
      <c r="CH2149" s="74"/>
      <c r="CI2149" s="74"/>
      <c r="CJ2149" s="124"/>
      <c r="CK2149" s="152"/>
      <c r="CL2149" s="89"/>
    </row>
    <row r="2150" spans="1:90" ht="14.5" customHeight="1">
      <c r="A2150" s="74" t="s">
        <v>7338</v>
      </c>
      <c r="B2150" s="129" t="s">
        <v>6992</v>
      </c>
      <c r="C2150" s="130" t="str">
        <f>MID(A2150,1,12)</f>
        <v>M.020.14.101</v>
      </c>
      <c r="D2150" s="131" t="s">
        <v>7337</v>
      </c>
      <c r="E2150" s="129" t="s">
        <v>957</v>
      </c>
      <c r="F2150" s="132" t="s">
        <v>7340</v>
      </c>
      <c r="G2150" s="132">
        <f>J2150+K2150+L2150+M2150</f>
        <v>0.35841299579016395</v>
      </c>
      <c r="H2150" s="348">
        <f t="shared" ref="H2150" si="1110">G2150</f>
        <v>0.35841299579016395</v>
      </c>
      <c r="I2150" s="74"/>
      <c r="J2150" s="132">
        <f>P2150+Q2150+R2150+S2150</f>
        <v>9.7025642284500006E-3</v>
      </c>
      <c r="K2150" s="132">
        <f>N2150+O2150+T2150</f>
        <v>8.1629571561713993E-2</v>
      </c>
      <c r="L2150" s="300">
        <f>U2150+IF(V2150="x",0,V2150)+IF(W2150="x",0,W2150)+IF(X2150="x",0,X2150)+Y2150+Z2150</f>
        <v>0</v>
      </c>
      <c r="M2150" s="132">
        <v>0.26708085999999998</v>
      </c>
      <c r="N2150" s="132">
        <v>6.7170251E-2</v>
      </c>
      <c r="O2150" s="132">
        <v>1.4459301000000001E-2</v>
      </c>
      <c r="P2150" s="132">
        <v>9.7023622E-3</v>
      </c>
      <c r="Q2150" s="132">
        <v>0</v>
      </c>
      <c r="R2150" s="132">
        <v>0</v>
      </c>
      <c r="S2150" s="304">
        <v>2.0202845000000001E-7</v>
      </c>
      <c r="T2150" s="304">
        <v>1.9561714000000002E-8</v>
      </c>
      <c r="U2150" s="132">
        <v>0</v>
      </c>
      <c r="V2150" s="132">
        <v>0</v>
      </c>
      <c r="W2150" s="132">
        <v>0</v>
      </c>
      <c r="X2150" s="132">
        <v>0</v>
      </c>
      <c r="Y2150" s="132">
        <v>0</v>
      </c>
      <c r="Z2150" s="132">
        <v>0</v>
      </c>
      <c r="AA2150" s="74"/>
      <c r="AB2150" s="301">
        <f>M2150/0.133</f>
        <v>2.0081267669172931</v>
      </c>
      <c r="AC2150" s="338">
        <f t="shared" ref="AC2150" si="1111">AB2150</f>
        <v>2.0081267669172931</v>
      </c>
      <c r="AD2150" s="74"/>
      <c r="AE2150" s="136">
        <v>0</v>
      </c>
      <c r="AF2150" s="136">
        <v>0</v>
      </c>
      <c r="AG2150" s="136">
        <v>0</v>
      </c>
      <c r="AH2150" s="136">
        <v>0</v>
      </c>
      <c r="AI2150" s="136">
        <v>0</v>
      </c>
      <c r="AJ2150" s="136">
        <v>0</v>
      </c>
      <c r="AK2150" s="136">
        <v>0</v>
      </c>
      <c r="AL2150" s="74"/>
      <c r="AM2150" s="133">
        <v>5.5278039000000001E-2</v>
      </c>
      <c r="AN2150" s="340">
        <f t="shared" ref="AN2150" si="1112">AM2150</f>
        <v>5.5278039000000001E-2</v>
      </c>
      <c r="AP2150" s="133">
        <v>5.3285370999999998E-2</v>
      </c>
      <c r="AQ2150" s="133">
        <v>1.9926684000000001E-3</v>
      </c>
      <c r="AR2150" s="133">
        <v>0</v>
      </c>
      <c r="AS2150" s="134">
        <f>AV2150+AY2150+AZ2150+BA2150+BB2150+BJ2150+BK2150+BO2150</f>
        <v>3.1945666714999999E-6</v>
      </c>
      <c r="AT2150" s="135">
        <f>AW2150+AX2150+BC2150+BD2150+BE2150+BF2150+BG2150+BH2150+BI2150+BL2150+BP2150+BQ2150</f>
        <v>7.3693359016999993E-9</v>
      </c>
      <c r="AU2150" s="135">
        <f>BM2150+BN2150</f>
        <v>0</v>
      </c>
      <c r="AV2150" s="302">
        <v>1.8635417000000001E-6</v>
      </c>
      <c r="AW2150" s="302">
        <v>5.6227549999999998E-9</v>
      </c>
      <c r="AX2150" s="302">
        <v>1.536217E-13</v>
      </c>
      <c r="AY2150" s="303">
        <v>0</v>
      </c>
      <c r="AZ2150" s="303">
        <v>0</v>
      </c>
      <c r="BA2150" s="302">
        <v>1.4426715E-9</v>
      </c>
      <c r="BB2150" s="302">
        <v>1.3295822999999999E-6</v>
      </c>
      <c r="BC2150" s="302">
        <v>2.0451058E-10</v>
      </c>
      <c r="BD2150" s="302">
        <v>1.5419167E-9</v>
      </c>
      <c r="BE2150" s="303">
        <v>0</v>
      </c>
      <c r="BF2150" s="303">
        <v>0</v>
      </c>
      <c r="BG2150" s="303">
        <v>0</v>
      </c>
      <c r="BH2150" s="303">
        <v>0</v>
      </c>
      <c r="BI2150" s="303">
        <v>0</v>
      </c>
      <c r="BJ2150" s="303">
        <v>0</v>
      </c>
      <c r="BK2150" s="303">
        <v>0</v>
      </c>
      <c r="BL2150" s="303">
        <v>0</v>
      </c>
      <c r="BM2150" s="303">
        <v>0</v>
      </c>
      <c r="BN2150" s="303">
        <v>0</v>
      </c>
      <c r="BO2150" s="303">
        <v>0</v>
      </c>
      <c r="BP2150" s="303">
        <v>0</v>
      </c>
      <c r="BQ2150" s="303">
        <v>0</v>
      </c>
      <c r="BR2150" s="74"/>
      <c r="BS2150" s="144">
        <v>8.0390978999999999E-5</v>
      </c>
      <c r="BT2150" s="144">
        <v>1.1105407E-5</v>
      </c>
      <c r="BU2150" s="144">
        <v>5.5991903000000003E-5</v>
      </c>
      <c r="BV2150" s="144">
        <v>2.2913963E-12</v>
      </c>
      <c r="BW2150" s="144">
        <v>8.4514455999999995E-6</v>
      </c>
      <c r="BX2150" s="144">
        <v>9.3395869000000005E-7</v>
      </c>
      <c r="BY2150" s="136">
        <v>0</v>
      </c>
      <c r="BZ2150" s="144">
        <v>1.4175483000000001E-6</v>
      </c>
      <c r="CA2150" s="136">
        <v>0</v>
      </c>
      <c r="CB2150" s="144">
        <v>1.336834E-10</v>
      </c>
      <c r="CC2150" s="136">
        <v>0</v>
      </c>
      <c r="CD2150" s="136">
        <v>0</v>
      </c>
      <c r="CE2150" s="136">
        <v>0</v>
      </c>
      <c r="CF2150" s="144">
        <v>2.4905802000000001E-6</v>
      </c>
      <c r="CG2150" s="136">
        <v>0</v>
      </c>
      <c r="CH2150" s="136">
        <v>0</v>
      </c>
      <c r="CI2150" s="136">
        <v>0</v>
      </c>
      <c r="CJ2150" s="205"/>
      <c r="CK2150" s="258"/>
      <c r="CL2150" s="89" t="s">
        <v>6999</v>
      </c>
    </row>
    <row r="2151" spans="1:90" ht="14.5" customHeight="1">
      <c r="B2151" s="129" t="s">
        <v>6992</v>
      </c>
      <c r="C2151" s="127" t="s">
        <v>7341</v>
      </c>
      <c r="D2151" s="127" t="s">
        <v>7342</v>
      </c>
      <c r="G2151" s="74"/>
      <c r="H2151" s="74"/>
      <c r="I2151" s="74"/>
      <c r="J2151" s="74"/>
      <c r="K2151" s="74"/>
      <c r="L2151" s="74"/>
      <c r="M2151" s="74"/>
      <c r="N2151" s="74"/>
      <c r="O2151" s="74"/>
      <c r="P2151" s="74"/>
      <c r="Q2151" s="74"/>
      <c r="R2151" s="74"/>
      <c r="S2151" s="74"/>
      <c r="T2151" s="74"/>
      <c r="U2151" s="74"/>
      <c r="V2151" s="74"/>
      <c r="W2151" s="74"/>
      <c r="X2151" s="74"/>
      <c r="Y2151" s="74"/>
      <c r="Z2151" s="74"/>
      <c r="AA2151" s="74"/>
      <c r="AB2151" s="74"/>
      <c r="AC2151" s="74"/>
      <c r="AD2151" s="74"/>
      <c r="AE2151" s="74"/>
      <c r="AF2151" s="74"/>
      <c r="AG2151" s="74"/>
      <c r="AH2151" s="74"/>
      <c r="AI2151" s="74"/>
      <c r="AJ2151" s="74"/>
      <c r="AK2151" s="74"/>
      <c r="AL2151" s="74"/>
      <c r="AM2151" s="74"/>
      <c r="AN2151" s="74"/>
      <c r="AP2151" s="74"/>
      <c r="AQ2151" s="74"/>
      <c r="AR2151" s="74"/>
      <c r="AS2151" s="74"/>
      <c r="AT2151" s="74"/>
      <c r="AU2151" s="74"/>
      <c r="AV2151" s="74"/>
      <c r="AW2151" s="74"/>
      <c r="AX2151" s="74"/>
      <c r="AY2151" s="74"/>
      <c r="AZ2151" s="74"/>
      <c r="BA2151" s="74"/>
      <c r="BB2151" s="74"/>
      <c r="BC2151" s="74"/>
      <c r="BD2151" s="74"/>
      <c r="BE2151" s="74"/>
      <c r="BF2151" s="74"/>
      <c r="BG2151" s="74"/>
      <c r="BH2151" s="74"/>
      <c r="BI2151" s="74"/>
      <c r="BJ2151" s="74"/>
      <c r="BK2151" s="74"/>
      <c r="BL2151" s="74"/>
      <c r="BM2151" s="74"/>
      <c r="BN2151" s="74"/>
      <c r="BO2151" s="74"/>
      <c r="BP2151" s="74"/>
      <c r="BQ2151" s="74"/>
      <c r="BR2151" s="74"/>
      <c r="BS2151" s="74"/>
      <c r="BT2151" s="74"/>
      <c r="BU2151" s="74"/>
      <c r="BV2151" s="74"/>
      <c r="BW2151" s="74"/>
      <c r="BX2151" s="74"/>
      <c r="BY2151" s="74"/>
      <c r="BZ2151" s="74"/>
      <c r="CA2151" s="74"/>
      <c r="CB2151" s="74"/>
      <c r="CC2151" s="74"/>
      <c r="CD2151" s="74"/>
      <c r="CE2151" s="74"/>
      <c r="CF2151" s="74"/>
      <c r="CG2151" s="74"/>
      <c r="CH2151" s="74"/>
      <c r="CI2151" s="74"/>
      <c r="CJ2151" s="124"/>
      <c r="CK2151" s="152"/>
      <c r="CL2151" s="89"/>
    </row>
    <row r="2152" spans="1:90" ht="14.5" customHeight="1">
      <c r="A2152" s="74" t="s">
        <v>7343</v>
      </c>
      <c r="B2152" s="129" t="s">
        <v>6992</v>
      </c>
      <c r="C2152" s="130" t="str">
        <f t="shared" ref="C2152:C2167" si="1113">MID(A2152,1,12)</f>
        <v>M.020.15.101</v>
      </c>
      <c r="D2152" s="131" t="s">
        <v>7342</v>
      </c>
      <c r="E2152" s="129" t="s">
        <v>957</v>
      </c>
      <c r="F2152" s="132" t="s">
        <v>7345</v>
      </c>
      <c r="G2152" s="132">
        <f t="shared" ref="G2152:G2167" si="1114">J2152+K2152+L2152+M2152</f>
        <v>0.38267651818221404</v>
      </c>
      <c r="H2152" s="348">
        <f t="shared" ref="H2152:H2167" si="1115">G2152</f>
        <v>0.38267651818221404</v>
      </c>
      <c r="I2152" s="74"/>
      <c r="J2152" s="132">
        <f t="shared" ref="J2152:J2167" si="1116">P2152+Q2152+R2152+S2152</f>
        <v>1.4869292840466999E-2</v>
      </c>
      <c r="K2152" s="132">
        <f t="shared" ref="K2152:K2167" si="1117">N2152+O2152+T2152</f>
        <v>0.194369905341747</v>
      </c>
      <c r="L2152" s="300">
        <f t="shared" ref="L2152:L2167" si="1118">U2152+IF(V2152="x",0,V2152)+IF(W2152="x",0,W2152)+IF(X2152="x",0,X2152)+Y2152+Z2152</f>
        <v>0</v>
      </c>
      <c r="M2152" s="132">
        <v>0.17343732000000001</v>
      </c>
      <c r="N2152" s="132">
        <v>0.17602527000000001</v>
      </c>
      <c r="O2152" s="132">
        <v>1.8344631E-2</v>
      </c>
      <c r="P2152" s="132">
        <v>1.4869248E-2</v>
      </c>
      <c r="Q2152" s="132">
        <v>0</v>
      </c>
      <c r="R2152" s="132">
        <v>0</v>
      </c>
      <c r="S2152" s="304">
        <v>4.4840467000000003E-8</v>
      </c>
      <c r="T2152" s="304">
        <v>4.3417469999999997E-9</v>
      </c>
      <c r="U2152" s="132">
        <v>0</v>
      </c>
      <c r="V2152" s="132">
        <v>0</v>
      </c>
      <c r="W2152" s="132">
        <v>0</v>
      </c>
      <c r="X2152" s="132">
        <v>0</v>
      </c>
      <c r="Y2152" s="132">
        <v>0</v>
      </c>
      <c r="Z2152" s="132">
        <v>0</v>
      </c>
      <c r="AA2152" s="74"/>
      <c r="AB2152" s="301">
        <f t="shared" ref="AB2152:AB2167" si="1119">M2152/0.133</f>
        <v>1.3040399999999999</v>
      </c>
      <c r="AC2152" s="338">
        <f t="shared" ref="AC2152:AC2167" si="1120">AB2152</f>
        <v>1.3040399999999999</v>
      </c>
      <c r="AD2152" s="74"/>
      <c r="AE2152" s="136">
        <v>0</v>
      </c>
      <c r="AF2152" s="136">
        <v>0</v>
      </c>
      <c r="AG2152" s="136">
        <v>0</v>
      </c>
      <c r="AH2152" s="136">
        <v>0</v>
      </c>
      <c r="AI2152" s="136">
        <v>0</v>
      </c>
      <c r="AJ2152" s="136">
        <v>0</v>
      </c>
      <c r="AK2152" s="136">
        <v>0</v>
      </c>
      <c r="AL2152" s="74"/>
      <c r="AM2152" s="133">
        <v>7.8478084000000004E-2</v>
      </c>
      <c r="AN2152" s="340">
        <f t="shared" ref="AN2152:AN2167" si="1121">AM2152</f>
        <v>7.8478084000000004E-2</v>
      </c>
      <c r="AP2152" s="133">
        <v>7.6348970000000002E-2</v>
      </c>
      <c r="AQ2152" s="133">
        <v>2.1291138E-3</v>
      </c>
      <c r="AR2152" s="133">
        <v>0</v>
      </c>
      <c r="AS2152" s="134">
        <f t="shared" ref="AS2152:AS2167" si="1122">AV2152+AY2152+AZ2152+BA2152+BB2152+BJ2152+BK2152+BO2152</f>
        <v>4.5772763501999999E-6</v>
      </c>
      <c r="AT2152" s="135">
        <f t="shared" ref="AT2152:AT2167" si="1123">AW2152+AX2152+BC2152+BD2152+BE2152+BF2152+BG2152+BH2152+BI2152+BL2152+BP2152+BQ2152</f>
        <v>7.8739416790609993E-9</v>
      </c>
      <c r="AU2152" s="135">
        <f t="shared" ref="AU2152:AU2167" si="1124">BM2152+BN2152</f>
        <v>0</v>
      </c>
      <c r="AV2152" s="302">
        <v>1.2101491000000001E-6</v>
      </c>
      <c r="AW2152" s="302">
        <v>3.6513120000000001E-9</v>
      </c>
      <c r="AX2152" s="302">
        <v>9.9759060999999995E-14</v>
      </c>
      <c r="AY2152" s="303">
        <v>0</v>
      </c>
      <c r="AZ2152" s="303">
        <v>0</v>
      </c>
      <c r="BA2152" s="302">
        <v>2.2109502000000002E-9</v>
      </c>
      <c r="BB2152" s="302">
        <v>3.3649163E-6</v>
      </c>
      <c r="BC2152" s="302">
        <v>3.1342042E-10</v>
      </c>
      <c r="BD2152" s="302">
        <v>3.9091094999999998E-9</v>
      </c>
      <c r="BE2152" s="303">
        <v>0</v>
      </c>
      <c r="BF2152" s="303">
        <v>0</v>
      </c>
      <c r="BG2152" s="303">
        <v>0</v>
      </c>
      <c r="BH2152" s="303">
        <v>0</v>
      </c>
      <c r="BI2152" s="303">
        <v>0</v>
      </c>
      <c r="BJ2152" s="303">
        <v>0</v>
      </c>
      <c r="BK2152" s="303">
        <v>0</v>
      </c>
      <c r="BL2152" s="303">
        <v>0</v>
      </c>
      <c r="BM2152" s="303">
        <v>0</v>
      </c>
      <c r="BN2152" s="303">
        <v>0</v>
      </c>
      <c r="BO2152" s="303">
        <v>0</v>
      </c>
      <c r="BP2152" s="303">
        <v>0</v>
      </c>
      <c r="BQ2152" s="303">
        <v>0</v>
      </c>
      <c r="BR2152" s="74"/>
      <c r="BS2152" s="144">
        <v>9.3883579999999995E-5</v>
      </c>
      <c r="BT2152" s="144">
        <v>2.7678487E-5</v>
      </c>
      <c r="BU2152" s="144">
        <v>3.6360096E-5</v>
      </c>
      <c r="BV2152" s="144">
        <v>5.0857828999999998E-13</v>
      </c>
      <c r="BW2152" s="144">
        <v>2.173237E-5</v>
      </c>
      <c r="BX2152" s="144">
        <v>1.4313280000000001E-6</v>
      </c>
      <c r="BY2152" s="136">
        <v>0</v>
      </c>
      <c r="BZ2152" s="144">
        <v>2.1724478999999998E-6</v>
      </c>
      <c r="CA2152" s="136">
        <v>0</v>
      </c>
      <c r="CB2152" s="144">
        <v>2.9671197999999999E-11</v>
      </c>
      <c r="CC2152" s="136">
        <v>0</v>
      </c>
      <c r="CD2152" s="136">
        <v>0</v>
      </c>
      <c r="CE2152" s="136">
        <v>0</v>
      </c>
      <c r="CF2152" s="144">
        <v>4.5088217000000003E-6</v>
      </c>
      <c r="CG2152" s="136">
        <v>0</v>
      </c>
      <c r="CH2152" s="136">
        <v>0</v>
      </c>
      <c r="CI2152" s="136">
        <v>0</v>
      </c>
      <c r="CJ2152" s="205"/>
      <c r="CK2152" s="258"/>
      <c r="CL2152" s="89" t="s">
        <v>6999</v>
      </c>
    </row>
    <row r="2153" spans="1:90" ht="14.5" customHeight="1">
      <c r="A2153" s="74" t="s">
        <v>7346</v>
      </c>
      <c r="B2153" s="129" t="s">
        <v>6992</v>
      </c>
      <c r="C2153" s="130" t="str">
        <f t="shared" si="1113"/>
        <v>M.020.15.102</v>
      </c>
      <c r="D2153" s="131" t="s">
        <v>7342</v>
      </c>
      <c r="E2153" s="129" t="s">
        <v>957</v>
      </c>
      <c r="F2153" s="132" t="s">
        <v>7348</v>
      </c>
      <c r="G2153" s="132">
        <f t="shared" si="1114"/>
        <v>1.255532670773454</v>
      </c>
      <c r="H2153" s="348">
        <f t="shared" si="1115"/>
        <v>1.255532670773454</v>
      </c>
      <c r="I2153" s="74"/>
      <c r="J2153" s="132">
        <f t="shared" si="1116"/>
        <v>5.1191932021959999E-2</v>
      </c>
      <c r="K2153" s="132">
        <f t="shared" si="1117"/>
        <v>0.66069117875149397</v>
      </c>
      <c r="L2153" s="300">
        <f t="shared" si="1118"/>
        <v>0</v>
      </c>
      <c r="M2153" s="132">
        <v>0.54364955999999998</v>
      </c>
      <c r="N2153" s="132">
        <v>0.59771233999999995</v>
      </c>
      <c r="O2153" s="132">
        <v>6.2978825000000002E-2</v>
      </c>
      <c r="P2153" s="132">
        <v>5.1191790000000001E-2</v>
      </c>
      <c r="Q2153" s="132">
        <v>0</v>
      </c>
      <c r="R2153" s="132">
        <v>0</v>
      </c>
      <c r="S2153" s="304">
        <v>1.4202196000000001E-7</v>
      </c>
      <c r="T2153" s="304">
        <v>1.3751494E-8</v>
      </c>
      <c r="U2153" s="132">
        <v>0</v>
      </c>
      <c r="V2153" s="132">
        <v>0</v>
      </c>
      <c r="W2153" s="132">
        <v>0</v>
      </c>
      <c r="X2153" s="132">
        <v>0</v>
      </c>
      <c r="Y2153" s="132">
        <v>0</v>
      </c>
      <c r="Z2153" s="132">
        <v>0</v>
      </c>
      <c r="AA2153" s="74"/>
      <c r="AB2153" s="301">
        <f t="shared" si="1119"/>
        <v>4.0875906766917289</v>
      </c>
      <c r="AC2153" s="338">
        <f t="shared" si="1120"/>
        <v>4.0875906766917289</v>
      </c>
      <c r="AD2153" s="74"/>
      <c r="AE2153" s="136">
        <v>0</v>
      </c>
      <c r="AF2153" s="136">
        <v>0</v>
      </c>
      <c r="AG2153" s="136">
        <v>0</v>
      </c>
      <c r="AH2153" s="136">
        <v>0</v>
      </c>
      <c r="AI2153" s="136">
        <v>0</v>
      </c>
      <c r="AJ2153" s="136">
        <v>0</v>
      </c>
      <c r="AK2153" s="136">
        <v>0</v>
      </c>
      <c r="AL2153" s="74"/>
      <c r="AM2153" s="133">
        <v>0.26109400999999999</v>
      </c>
      <c r="AN2153" s="340">
        <f t="shared" si="1121"/>
        <v>0.26109400999999999</v>
      </c>
      <c r="AP2153" s="133">
        <v>0.25411576000000002</v>
      </c>
      <c r="AQ2153" s="133">
        <v>6.9782532999999999E-3</v>
      </c>
      <c r="AR2153" s="133">
        <v>0</v>
      </c>
      <c r="AS2153" s="134">
        <f t="shared" si="1122"/>
        <v>1.5234757951100001E-5</v>
      </c>
      <c r="AT2153" s="135">
        <f t="shared" si="1123"/>
        <v>2.5807150300690002E-8</v>
      </c>
      <c r="AU2153" s="135">
        <f t="shared" si="1124"/>
        <v>0</v>
      </c>
      <c r="AV2153" s="302">
        <v>3.7932841000000001E-6</v>
      </c>
      <c r="AW2153" s="302">
        <v>1.1445254000000001E-8</v>
      </c>
      <c r="AX2153" s="302">
        <v>3.1270068999999998E-13</v>
      </c>
      <c r="AY2153" s="303">
        <v>0</v>
      </c>
      <c r="AZ2153" s="303">
        <v>0</v>
      </c>
      <c r="BA2153" s="302">
        <v>7.6118510999999995E-9</v>
      </c>
      <c r="BB2153" s="302">
        <v>1.1433862E-5</v>
      </c>
      <c r="BC2153" s="302">
        <v>1.0790426E-9</v>
      </c>
      <c r="BD2153" s="302">
        <v>1.3282541E-8</v>
      </c>
      <c r="BE2153" s="303">
        <v>0</v>
      </c>
      <c r="BF2153" s="303">
        <v>0</v>
      </c>
      <c r="BG2153" s="303">
        <v>0</v>
      </c>
      <c r="BH2153" s="303">
        <v>0</v>
      </c>
      <c r="BI2153" s="303">
        <v>0</v>
      </c>
      <c r="BJ2153" s="303">
        <v>0</v>
      </c>
      <c r="BK2153" s="303">
        <v>0</v>
      </c>
      <c r="BL2153" s="303">
        <v>0</v>
      </c>
      <c r="BM2153" s="303">
        <v>0</v>
      </c>
      <c r="BN2153" s="303">
        <v>0</v>
      </c>
      <c r="BO2153" s="303">
        <v>0</v>
      </c>
      <c r="BP2153" s="303">
        <v>0</v>
      </c>
      <c r="BQ2153" s="303">
        <v>0</v>
      </c>
      <c r="BR2153" s="74"/>
      <c r="BS2153" s="136">
        <v>3.0972638000000002E-4</v>
      </c>
      <c r="BT2153" s="144">
        <v>9.4079879000000003E-5</v>
      </c>
      <c r="BU2153" s="136">
        <v>1.1397287000000001E-4</v>
      </c>
      <c r="BV2153" s="144">
        <v>1.6108058000000001E-12</v>
      </c>
      <c r="BW2153" s="144">
        <v>7.3822156999999995E-5</v>
      </c>
      <c r="BX2153" s="144">
        <v>4.9277706999999997E-6</v>
      </c>
      <c r="BY2153" s="136">
        <v>0</v>
      </c>
      <c r="BZ2153" s="144">
        <v>7.4792954999999999E-6</v>
      </c>
      <c r="CA2153" s="136">
        <v>0</v>
      </c>
      <c r="CB2153" s="144">
        <v>9.3976757000000003E-11</v>
      </c>
      <c r="CC2153" s="136">
        <v>0</v>
      </c>
      <c r="CD2153" s="136">
        <v>0</v>
      </c>
      <c r="CE2153" s="136">
        <v>0</v>
      </c>
      <c r="CF2153" s="144">
        <v>1.5444311000000001E-5</v>
      </c>
      <c r="CG2153" s="136">
        <v>0</v>
      </c>
      <c r="CH2153" s="136">
        <v>0</v>
      </c>
      <c r="CI2153" s="136">
        <v>0</v>
      </c>
      <c r="CJ2153" s="205"/>
      <c r="CK2153" s="258"/>
      <c r="CL2153" s="89" t="s">
        <v>6999</v>
      </c>
    </row>
    <row r="2154" spans="1:90" ht="14.5" customHeight="1">
      <c r="A2154" s="74" t="s">
        <v>7349</v>
      </c>
      <c r="B2154" s="129" t="s">
        <v>6992</v>
      </c>
      <c r="C2154" s="130" t="str">
        <f t="shared" si="1113"/>
        <v>M.020.15.103</v>
      </c>
      <c r="D2154" s="131" t="s">
        <v>7342</v>
      </c>
      <c r="E2154" s="129" t="s">
        <v>957</v>
      </c>
      <c r="F2154" s="132" t="s">
        <v>7351</v>
      </c>
      <c r="G2154" s="132">
        <f t="shared" si="1114"/>
        <v>0.4713751000205525</v>
      </c>
      <c r="H2154" s="348">
        <f t="shared" si="1115"/>
        <v>0.4713751000205525</v>
      </c>
      <c r="I2154" s="74"/>
      <c r="J2154" s="132">
        <f t="shared" si="1116"/>
        <v>1.6742834839221999E-2</v>
      </c>
      <c r="K2154" s="132">
        <f t="shared" si="1117"/>
        <v>0.2143649651813305</v>
      </c>
      <c r="L2154" s="300">
        <f t="shared" si="1118"/>
        <v>0</v>
      </c>
      <c r="M2154" s="132">
        <v>0.24026729999999999</v>
      </c>
      <c r="N2154" s="132">
        <v>0.19351657999999999</v>
      </c>
      <c r="O2154" s="132">
        <v>2.0848379E-2</v>
      </c>
      <c r="P2154" s="132">
        <v>1.6742771E-2</v>
      </c>
      <c r="Q2154" s="132">
        <v>0</v>
      </c>
      <c r="R2154" s="132">
        <v>0</v>
      </c>
      <c r="S2154" s="304">
        <v>6.3839222000000005E-8</v>
      </c>
      <c r="T2154" s="304">
        <v>6.1813305000000004E-9</v>
      </c>
      <c r="U2154" s="132">
        <v>0</v>
      </c>
      <c r="V2154" s="132">
        <v>0</v>
      </c>
      <c r="W2154" s="132">
        <v>0</v>
      </c>
      <c r="X2154" s="132">
        <v>0</v>
      </c>
      <c r="Y2154" s="132">
        <v>0</v>
      </c>
      <c r="Z2154" s="132">
        <v>0</v>
      </c>
      <c r="AA2154" s="74"/>
      <c r="AB2154" s="301">
        <f t="shared" si="1119"/>
        <v>1.8065210526315787</v>
      </c>
      <c r="AC2154" s="338">
        <f t="shared" si="1120"/>
        <v>1.8065210526315787</v>
      </c>
      <c r="AD2154" s="74"/>
      <c r="AE2154" s="136">
        <v>0</v>
      </c>
      <c r="AF2154" s="136">
        <v>0</v>
      </c>
      <c r="AG2154" s="136">
        <v>0</v>
      </c>
      <c r="AH2154" s="136">
        <v>0</v>
      </c>
      <c r="AI2154" s="136">
        <v>0</v>
      </c>
      <c r="AJ2154" s="136">
        <v>0</v>
      </c>
      <c r="AK2154" s="136">
        <v>0</v>
      </c>
      <c r="AL2154" s="74"/>
      <c r="AM2154" s="133">
        <v>9.2410053000000006E-2</v>
      </c>
      <c r="AN2154" s="340">
        <f t="shared" si="1121"/>
        <v>9.2410053000000006E-2</v>
      </c>
      <c r="AP2154" s="133">
        <v>8.9783443000000004E-2</v>
      </c>
      <c r="AQ2154" s="133">
        <v>2.6266103999999998E-3</v>
      </c>
      <c r="AR2154" s="133">
        <v>0</v>
      </c>
      <c r="AS2154" s="134">
        <f t="shared" si="1122"/>
        <v>5.3827004297000006E-6</v>
      </c>
      <c r="AT2154" s="135">
        <f t="shared" si="1123"/>
        <v>9.7137958588599998E-9</v>
      </c>
      <c r="AU2154" s="135">
        <f t="shared" si="1124"/>
        <v>0</v>
      </c>
      <c r="AV2154" s="302">
        <v>1.6764515E-6</v>
      </c>
      <c r="AW2154" s="302">
        <v>5.0582589000000003E-9</v>
      </c>
      <c r="AX2154" s="302">
        <v>1.3819886000000001E-13</v>
      </c>
      <c r="AY2154" s="303">
        <v>0</v>
      </c>
      <c r="AZ2154" s="303">
        <v>0</v>
      </c>
      <c r="BA2154" s="302">
        <v>2.4895297000000001E-9</v>
      </c>
      <c r="BB2154" s="302">
        <v>3.7037594000000001E-6</v>
      </c>
      <c r="BC2154" s="302">
        <v>3.5291135999999998E-10</v>
      </c>
      <c r="BD2154" s="302">
        <v>4.3024874000000001E-9</v>
      </c>
      <c r="BE2154" s="303">
        <v>0</v>
      </c>
      <c r="BF2154" s="303">
        <v>0</v>
      </c>
      <c r="BG2154" s="303">
        <v>0</v>
      </c>
      <c r="BH2154" s="303">
        <v>0</v>
      </c>
      <c r="BI2154" s="303">
        <v>0</v>
      </c>
      <c r="BJ2154" s="303">
        <v>0</v>
      </c>
      <c r="BK2154" s="303">
        <v>0</v>
      </c>
      <c r="BL2154" s="303">
        <v>0</v>
      </c>
      <c r="BM2154" s="303">
        <v>0</v>
      </c>
      <c r="BN2154" s="303">
        <v>0</v>
      </c>
      <c r="BO2154" s="303">
        <v>0</v>
      </c>
      <c r="BP2154" s="303">
        <v>0</v>
      </c>
      <c r="BQ2154" s="303">
        <v>0</v>
      </c>
      <c r="BR2154" s="74"/>
      <c r="BS2154" s="136">
        <v>1.1385077E-4</v>
      </c>
      <c r="BT2154" s="144">
        <v>3.0482269E-5</v>
      </c>
      <c r="BU2154" s="144">
        <v>5.0370598999999999E-5</v>
      </c>
      <c r="BV2154" s="144">
        <v>7.2406119000000005E-13</v>
      </c>
      <c r="BW2154" s="144">
        <v>2.3907456000000001E-5</v>
      </c>
      <c r="BX2154" s="144">
        <v>1.6116752E-6</v>
      </c>
      <c r="BY2154" s="136">
        <v>0</v>
      </c>
      <c r="BZ2154" s="144">
        <v>2.4461762E-6</v>
      </c>
      <c r="CA2154" s="136">
        <v>0</v>
      </c>
      <c r="CB2154" s="144">
        <v>4.2242785E-11</v>
      </c>
      <c r="CC2154" s="136">
        <v>0</v>
      </c>
      <c r="CD2154" s="136">
        <v>0</v>
      </c>
      <c r="CE2154" s="136">
        <v>0</v>
      </c>
      <c r="CF2154" s="144">
        <v>5.0325513999999998E-6</v>
      </c>
      <c r="CG2154" s="136">
        <v>0</v>
      </c>
      <c r="CH2154" s="136">
        <v>0</v>
      </c>
      <c r="CI2154" s="136">
        <v>0</v>
      </c>
      <c r="CJ2154" s="205"/>
      <c r="CK2154" s="258"/>
      <c r="CL2154" s="89" t="s">
        <v>6999</v>
      </c>
    </row>
    <row r="2155" spans="1:90" ht="14.5" customHeight="1">
      <c r="A2155" s="74" t="s">
        <v>7352</v>
      </c>
      <c r="B2155" s="129" t="s">
        <v>6992</v>
      </c>
      <c r="C2155" s="130" t="str">
        <f t="shared" si="1113"/>
        <v>M.020.15.104</v>
      </c>
      <c r="D2155" s="131" t="s">
        <v>7342</v>
      </c>
      <c r="E2155" s="129" t="s">
        <v>957</v>
      </c>
      <c r="F2155" s="132" t="s">
        <v>7354</v>
      </c>
      <c r="G2155" s="132">
        <f t="shared" si="1114"/>
        <v>0.4713751000205525</v>
      </c>
      <c r="H2155" s="348">
        <f t="shared" si="1115"/>
        <v>0.4713751000205525</v>
      </c>
      <c r="I2155" s="74"/>
      <c r="J2155" s="132">
        <f t="shared" si="1116"/>
        <v>1.6742834839221999E-2</v>
      </c>
      <c r="K2155" s="132">
        <f t="shared" si="1117"/>
        <v>0.2143649651813305</v>
      </c>
      <c r="L2155" s="300">
        <f t="shared" si="1118"/>
        <v>0</v>
      </c>
      <c r="M2155" s="132">
        <v>0.24026729999999999</v>
      </c>
      <c r="N2155" s="132">
        <v>0.19351657999999999</v>
      </c>
      <c r="O2155" s="132">
        <v>2.0848379E-2</v>
      </c>
      <c r="P2155" s="132">
        <v>1.6742771E-2</v>
      </c>
      <c r="Q2155" s="132">
        <v>0</v>
      </c>
      <c r="R2155" s="132">
        <v>0</v>
      </c>
      <c r="S2155" s="304">
        <v>6.3839222000000005E-8</v>
      </c>
      <c r="T2155" s="304">
        <v>6.1813305000000004E-9</v>
      </c>
      <c r="U2155" s="132">
        <v>0</v>
      </c>
      <c r="V2155" s="132">
        <v>0</v>
      </c>
      <c r="W2155" s="132">
        <v>0</v>
      </c>
      <c r="X2155" s="132">
        <v>0</v>
      </c>
      <c r="Y2155" s="132">
        <v>0</v>
      </c>
      <c r="Z2155" s="132">
        <v>0</v>
      </c>
      <c r="AA2155" s="74"/>
      <c r="AB2155" s="301">
        <f t="shared" si="1119"/>
        <v>1.8065210526315787</v>
      </c>
      <c r="AC2155" s="338">
        <f t="shared" si="1120"/>
        <v>1.8065210526315787</v>
      </c>
      <c r="AD2155" s="74"/>
      <c r="AE2155" s="136">
        <v>0</v>
      </c>
      <c r="AF2155" s="136">
        <v>0</v>
      </c>
      <c r="AG2155" s="136">
        <v>0</v>
      </c>
      <c r="AH2155" s="136">
        <v>0</v>
      </c>
      <c r="AI2155" s="136">
        <v>0</v>
      </c>
      <c r="AJ2155" s="136">
        <v>0</v>
      </c>
      <c r="AK2155" s="136">
        <v>0</v>
      </c>
      <c r="AL2155" s="74"/>
      <c r="AM2155" s="133">
        <v>9.2410053000000006E-2</v>
      </c>
      <c r="AN2155" s="340">
        <f t="shared" si="1121"/>
        <v>9.2410053000000006E-2</v>
      </c>
      <c r="AP2155" s="133">
        <v>8.9783443000000004E-2</v>
      </c>
      <c r="AQ2155" s="133">
        <v>2.6266103999999998E-3</v>
      </c>
      <c r="AR2155" s="133">
        <v>0</v>
      </c>
      <c r="AS2155" s="134">
        <f t="shared" si="1122"/>
        <v>5.3827004297000006E-6</v>
      </c>
      <c r="AT2155" s="135">
        <f t="shared" si="1123"/>
        <v>9.7137958588599998E-9</v>
      </c>
      <c r="AU2155" s="135">
        <f t="shared" si="1124"/>
        <v>0</v>
      </c>
      <c r="AV2155" s="302">
        <v>1.6764515E-6</v>
      </c>
      <c r="AW2155" s="302">
        <v>5.0582589000000003E-9</v>
      </c>
      <c r="AX2155" s="302">
        <v>1.3819886000000001E-13</v>
      </c>
      <c r="AY2155" s="303">
        <v>0</v>
      </c>
      <c r="AZ2155" s="303">
        <v>0</v>
      </c>
      <c r="BA2155" s="302">
        <v>2.4895297000000001E-9</v>
      </c>
      <c r="BB2155" s="302">
        <v>3.7037594000000001E-6</v>
      </c>
      <c r="BC2155" s="302">
        <v>3.5291135999999998E-10</v>
      </c>
      <c r="BD2155" s="302">
        <v>4.3024874000000001E-9</v>
      </c>
      <c r="BE2155" s="303">
        <v>0</v>
      </c>
      <c r="BF2155" s="303">
        <v>0</v>
      </c>
      <c r="BG2155" s="303">
        <v>0</v>
      </c>
      <c r="BH2155" s="303">
        <v>0</v>
      </c>
      <c r="BI2155" s="303">
        <v>0</v>
      </c>
      <c r="BJ2155" s="303">
        <v>0</v>
      </c>
      <c r="BK2155" s="303">
        <v>0</v>
      </c>
      <c r="BL2155" s="303">
        <v>0</v>
      </c>
      <c r="BM2155" s="303">
        <v>0</v>
      </c>
      <c r="BN2155" s="303">
        <v>0</v>
      </c>
      <c r="BO2155" s="303">
        <v>0</v>
      </c>
      <c r="BP2155" s="303">
        <v>0</v>
      </c>
      <c r="BQ2155" s="303">
        <v>0</v>
      </c>
      <c r="BR2155" s="74"/>
      <c r="BS2155" s="136">
        <v>1.1385077E-4</v>
      </c>
      <c r="BT2155" s="144">
        <v>3.0482269E-5</v>
      </c>
      <c r="BU2155" s="144">
        <v>5.0370598999999999E-5</v>
      </c>
      <c r="BV2155" s="144">
        <v>7.2406119000000005E-13</v>
      </c>
      <c r="BW2155" s="144">
        <v>2.3907456000000001E-5</v>
      </c>
      <c r="BX2155" s="144">
        <v>1.6116752E-6</v>
      </c>
      <c r="BY2155" s="136">
        <v>0</v>
      </c>
      <c r="BZ2155" s="144">
        <v>2.4461762E-6</v>
      </c>
      <c r="CA2155" s="136">
        <v>0</v>
      </c>
      <c r="CB2155" s="144">
        <v>4.2242785E-11</v>
      </c>
      <c r="CC2155" s="136">
        <v>0</v>
      </c>
      <c r="CD2155" s="136">
        <v>0</v>
      </c>
      <c r="CE2155" s="136">
        <v>0</v>
      </c>
      <c r="CF2155" s="144">
        <v>5.0325513999999998E-6</v>
      </c>
      <c r="CG2155" s="136">
        <v>0</v>
      </c>
      <c r="CH2155" s="136">
        <v>0</v>
      </c>
      <c r="CI2155" s="136">
        <v>0</v>
      </c>
      <c r="CJ2155" s="205"/>
      <c r="CK2155" s="258"/>
      <c r="CL2155" s="89" t="s">
        <v>6999</v>
      </c>
    </row>
    <row r="2156" spans="1:90" ht="14.5" customHeight="1">
      <c r="A2156" s="74" t="s">
        <v>7355</v>
      </c>
      <c r="B2156" s="129" t="s">
        <v>6992</v>
      </c>
      <c r="C2156" s="130" t="str">
        <f t="shared" si="1113"/>
        <v>M.020.15.105</v>
      </c>
      <c r="D2156" s="131" t="s">
        <v>7342</v>
      </c>
      <c r="E2156" s="129" t="s">
        <v>957</v>
      </c>
      <c r="F2156" s="132" t="s">
        <v>7357</v>
      </c>
      <c r="G2156" s="132">
        <f t="shared" si="1114"/>
        <v>1.2247623878989369</v>
      </c>
      <c r="H2156" s="348">
        <f t="shared" si="1115"/>
        <v>1.2247623878989369</v>
      </c>
      <c r="I2156" s="74"/>
      <c r="J2156" s="132">
        <f t="shared" si="1116"/>
        <v>4.7038342283990002E-2</v>
      </c>
      <c r="K2156" s="132">
        <f t="shared" si="1117"/>
        <v>0.61224745561494698</v>
      </c>
      <c r="L2156" s="300">
        <f t="shared" si="1118"/>
        <v>0</v>
      </c>
      <c r="M2156" s="132">
        <v>0.56547658999999995</v>
      </c>
      <c r="N2156" s="132">
        <v>0.55438166</v>
      </c>
      <c r="O2156" s="132">
        <v>5.7865782999999997E-2</v>
      </c>
      <c r="P2156" s="132">
        <v>4.7038212000000003E-2</v>
      </c>
      <c r="Q2156" s="132">
        <v>0</v>
      </c>
      <c r="R2156" s="132">
        <v>0</v>
      </c>
      <c r="S2156" s="304">
        <v>1.3028398999999999E-7</v>
      </c>
      <c r="T2156" s="304">
        <v>1.2614947E-8</v>
      </c>
      <c r="U2156" s="132">
        <v>0</v>
      </c>
      <c r="V2156" s="132">
        <v>0</v>
      </c>
      <c r="W2156" s="132">
        <v>0</v>
      </c>
      <c r="X2156" s="132">
        <v>0</v>
      </c>
      <c r="Y2156" s="132">
        <v>0</v>
      </c>
      <c r="Z2156" s="132">
        <v>0</v>
      </c>
      <c r="AA2156" s="74"/>
      <c r="AB2156" s="301">
        <f t="shared" si="1119"/>
        <v>4.2517036842105256</v>
      </c>
      <c r="AC2156" s="338">
        <f t="shared" si="1120"/>
        <v>4.2517036842105256</v>
      </c>
      <c r="AD2156" s="74"/>
      <c r="AE2156" s="136">
        <v>0</v>
      </c>
      <c r="AF2156" s="136">
        <v>0</v>
      </c>
      <c r="AG2156" s="136">
        <v>0</v>
      </c>
      <c r="AH2156" s="136">
        <v>0</v>
      </c>
      <c r="AI2156" s="136">
        <v>0</v>
      </c>
      <c r="AJ2156" s="136">
        <v>0</v>
      </c>
      <c r="AK2156" s="136">
        <v>0</v>
      </c>
      <c r="AL2156" s="74"/>
      <c r="AM2156" s="133">
        <v>0.24955342999999999</v>
      </c>
      <c r="AN2156" s="340">
        <f t="shared" si="1121"/>
        <v>0.24955342999999999</v>
      </c>
      <c r="AP2156" s="133">
        <v>0.24273644999999999</v>
      </c>
      <c r="AQ2156" s="133">
        <v>6.8169744999999997E-3</v>
      </c>
      <c r="AR2156" s="133">
        <v>0</v>
      </c>
      <c r="AS2156" s="134">
        <f t="shared" si="1122"/>
        <v>1.45525452439E-5</v>
      </c>
      <c r="AT2156" s="135">
        <f t="shared" si="1123"/>
        <v>2.521070396533E-8</v>
      </c>
      <c r="AU2156" s="135">
        <f t="shared" si="1124"/>
        <v>0</v>
      </c>
      <c r="AV2156" s="302">
        <v>3.9455809999999997E-6</v>
      </c>
      <c r="AW2156" s="302">
        <v>1.1904769999999999E-8</v>
      </c>
      <c r="AX2156" s="302">
        <v>3.2525532999999999E-13</v>
      </c>
      <c r="AY2156" s="303">
        <v>0</v>
      </c>
      <c r="AZ2156" s="303">
        <v>0</v>
      </c>
      <c r="BA2156" s="302">
        <v>6.9942438999999996E-9</v>
      </c>
      <c r="BB2156" s="302">
        <v>1.059997E-5</v>
      </c>
      <c r="BC2156" s="302">
        <v>9.9149171000000002E-10</v>
      </c>
      <c r="BD2156" s="302">
        <v>1.2314117E-8</v>
      </c>
      <c r="BE2156" s="303">
        <v>0</v>
      </c>
      <c r="BF2156" s="303">
        <v>0</v>
      </c>
      <c r="BG2156" s="303">
        <v>0</v>
      </c>
      <c r="BH2156" s="303">
        <v>0</v>
      </c>
      <c r="BI2156" s="303">
        <v>0</v>
      </c>
      <c r="BJ2156" s="303">
        <v>0</v>
      </c>
      <c r="BK2156" s="303">
        <v>0</v>
      </c>
      <c r="BL2156" s="303">
        <v>0</v>
      </c>
      <c r="BM2156" s="303">
        <v>0</v>
      </c>
      <c r="BN2156" s="303">
        <v>0</v>
      </c>
      <c r="BO2156" s="303">
        <v>0</v>
      </c>
      <c r="BP2156" s="303">
        <v>0</v>
      </c>
      <c r="BQ2156" s="303">
        <v>0</v>
      </c>
      <c r="BR2156" s="74"/>
      <c r="BS2156" s="136">
        <v>2.9984237000000002E-4</v>
      </c>
      <c r="BT2156" s="144">
        <v>8.7199940999999997E-5</v>
      </c>
      <c r="BU2156" s="136">
        <v>1.1854878E-4</v>
      </c>
      <c r="BV2156" s="144">
        <v>1.4776743E-12</v>
      </c>
      <c r="BW2156" s="144">
        <v>6.8453068999999999E-5</v>
      </c>
      <c r="BX2156" s="144">
        <v>4.5279433000000003E-6</v>
      </c>
      <c r="BY2156" s="136">
        <v>0</v>
      </c>
      <c r="BZ2156" s="144">
        <v>6.8724435000000003E-6</v>
      </c>
      <c r="CA2156" s="136">
        <v>0</v>
      </c>
      <c r="CB2156" s="144">
        <v>8.6209673999999998E-11</v>
      </c>
      <c r="CC2156" s="136">
        <v>0</v>
      </c>
      <c r="CD2156" s="136">
        <v>0</v>
      </c>
      <c r="CE2156" s="136">
        <v>0</v>
      </c>
      <c r="CF2156" s="144">
        <v>1.4240108E-5</v>
      </c>
      <c r="CG2156" s="136">
        <v>0</v>
      </c>
      <c r="CH2156" s="136">
        <v>0</v>
      </c>
      <c r="CI2156" s="136">
        <v>0</v>
      </c>
      <c r="CJ2156" s="205"/>
      <c r="CK2156" s="258"/>
      <c r="CL2156" s="89" t="s">
        <v>6999</v>
      </c>
    </row>
    <row r="2157" spans="1:90" ht="14.5" customHeight="1">
      <c r="A2157" s="74" t="s">
        <v>7358</v>
      </c>
      <c r="B2157" s="129" t="s">
        <v>6992</v>
      </c>
      <c r="C2157" s="130" t="str">
        <f t="shared" si="1113"/>
        <v>M.020.15.106</v>
      </c>
      <c r="D2157" s="131" t="s">
        <v>7342</v>
      </c>
      <c r="E2157" s="129" t="s">
        <v>957</v>
      </c>
      <c r="F2157" s="132" t="s">
        <v>7360</v>
      </c>
      <c r="G2157" s="132">
        <f t="shared" si="1114"/>
        <v>1.0470659729783041</v>
      </c>
      <c r="H2157" s="348">
        <f t="shared" si="1115"/>
        <v>1.0470659729783041</v>
      </c>
      <c r="I2157" s="74"/>
      <c r="J2157" s="132">
        <f t="shared" si="1116"/>
        <v>3.8767614942410003E-2</v>
      </c>
      <c r="K2157" s="132">
        <f t="shared" si="1117"/>
        <v>0.49035386803589398</v>
      </c>
      <c r="L2157" s="300">
        <f t="shared" si="1118"/>
        <v>0</v>
      </c>
      <c r="M2157" s="132">
        <v>0.51794448999999998</v>
      </c>
      <c r="N2157" s="132">
        <v>0.44167477999999999</v>
      </c>
      <c r="O2157" s="132">
        <v>4.8679070999999997E-2</v>
      </c>
      <c r="P2157" s="132">
        <v>3.8767439000000001E-2</v>
      </c>
      <c r="Q2157" s="132">
        <v>0</v>
      </c>
      <c r="R2157" s="132">
        <v>0</v>
      </c>
      <c r="S2157" s="304">
        <v>1.7594241000000001E-7</v>
      </c>
      <c r="T2157" s="304">
        <v>1.7035894E-8</v>
      </c>
      <c r="U2157" s="132">
        <v>0</v>
      </c>
      <c r="V2157" s="132">
        <v>0</v>
      </c>
      <c r="W2157" s="132">
        <v>0</v>
      </c>
      <c r="X2157" s="132">
        <v>0</v>
      </c>
      <c r="Y2157" s="132">
        <v>0</v>
      </c>
      <c r="Z2157" s="132">
        <v>0</v>
      </c>
      <c r="AA2157" s="74"/>
      <c r="AB2157" s="301">
        <f t="shared" si="1119"/>
        <v>3.8943194736842104</v>
      </c>
      <c r="AC2157" s="338">
        <f t="shared" si="1120"/>
        <v>3.8943194736842104</v>
      </c>
      <c r="AD2157" s="74"/>
      <c r="AE2157" s="136">
        <v>0</v>
      </c>
      <c r="AF2157" s="136">
        <v>0</v>
      </c>
      <c r="AG2157" s="136">
        <v>0</v>
      </c>
      <c r="AH2157" s="136">
        <v>0</v>
      </c>
      <c r="AI2157" s="136">
        <v>0</v>
      </c>
      <c r="AJ2157" s="136">
        <v>0</v>
      </c>
      <c r="AK2157" s="136">
        <v>0</v>
      </c>
      <c r="AL2157" s="74"/>
      <c r="AM2157" s="133">
        <v>0.20730903000000001</v>
      </c>
      <c r="AN2157" s="340">
        <f t="shared" si="1121"/>
        <v>0.20730903000000001</v>
      </c>
      <c r="AP2157" s="133">
        <v>0.20148236999999999</v>
      </c>
      <c r="AQ2157" s="133">
        <v>5.8266582000000003E-3</v>
      </c>
      <c r="AR2157" s="133">
        <v>0</v>
      </c>
      <c r="AS2157" s="134">
        <f t="shared" si="1122"/>
        <v>1.2079279039399999E-5</v>
      </c>
      <c r="AT2157" s="135">
        <f t="shared" si="1123"/>
        <v>2.1548292715440002E-8</v>
      </c>
      <c r="AU2157" s="135">
        <f t="shared" si="1124"/>
        <v>0</v>
      </c>
      <c r="AV2157" s="302">
        <v>3.6139284999999999E-6</v>
      </c>
      <c r="AW2157" s="302">
        <v>1.0904095E-8</v>
      </c>
      <c r="AX2157" s="302">
        <v>2.9791544000000002E-13</v>
      </c>
      <c r="AY2157" s="303">
        <v>0</v>
      </c>
      <c r="AZ2157" s="303">
        <v>0</v>
      </c>
      <c r="BA2157" s="302">
        <v>5.7644393999999998E-9</v>
      </c>
      <c r="BB2157" s="302">
        <v>8.4595860999999994E-6</v>
      </c>
      <c r="BC2157" s="302">
        <v>8.1715680000000001E-10</v>
      </c>
      <c r="BD2157" s="302">
        <v>9.826743E-9</v>
      </c>
      <c r="BE2157" s="303">
        <v>0</v>
      </c>
      <c r="BF2157" s="303">
        <v>0</v>
      </c>
      <c r="BG2157" s="303">
        <v>0</v>
      </c>
      <c r="BH2157" s="303">
        <v>0</v>
      </c>
      <c r="BI2157" s="303">
        <v>0</v>
      </c>
      <c r="BJ2157" s="303">
        <v>0</v>
      </c>
      <c r="BK2157" s="303">
        <v>0</v>
      </c>
      <c r="BL2157" s="303">
        <v>0</v>
      </c>
      <c r="BM2157" s="303">
        <v>0</v>
      </c>
      <c r="BN2157" s="303">
        <v>0</v>
      </c>
      <c r="BO2157" s="303">
        <v>0</v>
      </c>
      <c r="BP2157" s="303">
        <v>0</v>
      </c>
      <c r="BQ2157" s="303">
        <v>0</v>
      </c>
      <c r="BR2157" s="74"/>
      <c r="BS2157" s="136">
        <v>2.5380561000000002E-4</v>
      </c>
      <c r="BT2157" s="144">
        <v>6.9646347E-5</v>
      </c>
      <c r="BU2157" s="136">
        <v>1.0858396E-4</v>
      </c>
      <c r="BV2157" s="144">
        <v>1.9955299E-12</v>
      </c>
      <c r="BW2157" s="144">
        <v>5.4587267000000001E-5</v>
      </c>
      <c r="BX2157" s="144">
        <v>3.7317908000000001E-6</v>
      </c>
      <c r="BY2157" s="136">
        <v>0</v>
      </c>
      <c r="BZ2157" s="144">
        <v>5.6640553999999997E-6</v>
      </c>
      <c r="CA2157" s="136">
        <v>0</v>
      </c>
      <c r="CB2157" s="144">
        <v>1.1642212000000001E-10</v>
      </c>
      <c r="CC2157" s="136">
        <v>0</v>
      </c>
      <c r="CD2157" s="136">
        <v>0</v>
      </c>
      <c r="CE2157" s="136">
        <v>0</v>
      </c>
      <c r="CF2157" s="144">
        <v>1.1592073999999999E-5</v>
      </c>
      <c r="CG2157" s="136">
        <v>0</v>
      </c>
      <c r="CH2157" s="136">
        <v>0</v>
      </c>
      <c r="CI2157" s="136">
        <v>0</v>
      </c>
      <c r="CJ2157" s="205"/>
      <c r="CK2157" s="258"/>
      <c r="CL2157" s="89" t="s">
        <v>6999</v>
      </c>
    </row>
    <row r="2158" spans="1:90" ht="14.5" customHeight="1">
      <c r="A2158" s="74" t="s">
        <v>7361</v>
      </c>
      <c r="B2158" s="129" t="s">
        <v>6992</v>
      </c>
      <c r="C2158" s="130" t="str">
        <f t="shared" si="1113"/>
        <v>M.020.15.107</v>
      </c>
      <c r="D2158" s="131" t="s">
        <v>7342</v>
      </c>
      <c r="E2158" s="129" t="s">
        <v>957</v>
      </c>
      <c r="F2158" s="132" t="s">
        <v>7363</v>
      </c>
      <c r="G2158" s="132">
        <f t="shared" si="1114"/>
        <v>0.57715163442781903</v>
      </c>
      <c r="H2158" s="348">
        <f t="shared" si="1115"/>
        <v>0.57715163442781903</v>
      </c>
      <c r="I2158" s="74"/>
      <c r="J2158" s="132">
        <f t="shared" si="1116"/>
        <v>2.0329834530280002E-2</v>
      </c>
      <c r="K2158" s="132">
        <f t="shared" si="1117"/>
        <v>0.25566967989753903</v>
      </c>
      <c r="L2158" s="300">
        <f t="shared" si="1118"/>
        <v>0</v>
      </c>
      <c r="M2158" s="132">
        <v>0.30115212000000002</v>
      </c>
      <c r="N2158" s="132">
        <v>0.22940368</v>
      </c>
      <c r="O2158" s="132">
        <v>2.6265986000000002E-2</v>
      </c>
      <c r="P2158" s="132">
        <v>2.0329691E-2</v>
      </c>
      <c r="Q2158" s="132">
        <v>0</v>
      </c>
      <c r="R2158" s="132">
        <v>0</v>
      </c>
      <c r="S2158" s="304">
        <v>1.4353028E-7</v>
      </c>
      <c r="T2158" s="304">
        <v>1.3897539E-8</v>
      </c>
      <c r="U2158" s="132">
        <v>0</v>
      </c>
      <c r="V2158" s="132">
        <v>0</v>
      </c>
      <c r="W2158" s="132">
        <v>0</v>
      </c>
      <c r="X2158" s="132">
        <v>0</v>
      </c>
      <c r="Y2158" s="132">
        <v>0</v>
      </c>
      <c r="Z2158" s="132">
        <v>0</v>
      </c>
      <c r="AA2158" s="74"/>
      <c r="AB2158" s="301">
        <f t="shared" si="1119"/>
        <v>2.2643016541353385</v>
      </c>
      <c r="AC2158" s="338">
        <f t="shared" si="1120"/>
        <v>2.2643016541353385</v>
      </c>
      <c r="AD2158" s="74"/>
      <c r="AE2158" s="136">
        <v>0</v>
      </c>
      <c r="AF2158" s="136">
        <v>0</v>
      </c>
      <c r="AG2158" s="136">
        <v>0</v>
      </c>
      <c r="AH2158" s="136">
        <v>0</v>
      </c>
      <c r="AI2158" s="136">
        <v>0</v>
      </c>
      <c r="AJ2158" s="136">
        <v>0</v>
      </c>
      <c r="AK2158" s="136">
        <v>0</v>
      </c>
      <c r="AL2158" s="74"/>
      <c r="AM2158" s="133">
        <v>0.11163697</v>
      </c>
      <c r="AN2158" s="340">
        <f t="shared" si="1121"/>
        <v>0.11163697</v>
      </c>
      <c r="AP2158" s="133">
        <v>0.10842594</v>
      </c>
      <c r="AQ2158" s="133">
        <v>3.2110315999999998E-3</v>
      </c>
      <c r="AR2158" s="133">
        <v>0</v>
      </c>
      <c r="AS2158" s="134">
        <f t="shared" si="1122"/>
        <v>6.5003561789999992E-6</v>
      </c>
      <c r="AT2158" s="135">
        <f t="shared" si="1123"/>
        <v>1.1875116829070002E-8</v>
      </c>
      <c r="AU2158" s="135">
        <f t="shared" si="1124"/>
        <v>0</v>
      </c>
      <c r="AV2158" s="302">
        <v>2.1012718999999998E-6</v>
      </c>
      <c r="AW2158" s="302">
        <v>6.3400445000000002E-9</v>
      </c>
      <c r="AX2158" s="302">
        <v>1.7321907E-13</v>
      </c>
      <c r="AY2158" s="303">
        <v>0</v>
      </c>
      <c r="AZ2158" s="303">
        <v>0</v>
      </c>
      <c r="BA2158" s="302">
        <v>3.0228789999999999E-9</v>
      </c>
      <c r="BB2158" s="302">
        <v>4.3960613999999999E-6</v>
      </c>
      <c r="BC2158" s="302">
        <v>4.2851801000000001E-10</v>
      </c>
      <c r="BD2158" s="302">
        <v>5.1063811000000002E-9</v>
      </c>
      <c r="BE2158" s="303">
        <v>0</v>
      </c>
      <c r="BF2158" s="303">
        <v>0</v>
      </c>
      <c r="BG2158" s="303">
        <v>0</v>
      </c>
      <c r="BH2158" s="303">
        <v>0</v>
      </c>
      <c r="BI2158" s="303">
        <v>0</v>
      </c>
      <c r="BJ2158" s="303">
        <v>0</v>
      </c>
      <c r="BK2158" s="303">
        <v>0</v>
      </c>
      <c r="BL2158" s="303">
        <v>0</v>
      </c>
      <c r="BM2158" s="303">
        <v>0</v>
      </c>
      <c r="BN2158" s="303">
        <v>0</v>
      </c>
      <c r="BO2158" s="303">
        <v>0</v>
      </c>
      <c r="BP2158" s="303">
        <v>0</v>
      </c>
      <c r="BQ2158" s="303">
        <v>0</v>
      </c>
      <c r="BR2158" s="74"/>
      <c r="BS2158" s="136">
        <v>1.3868012999999999E-4</v>
      </c>
      <c r="BT2158" s="144">
        <v>3.6200147999999997E-5</v>
      </c>
      <c r="BU2158" s="144">
        <v>6.3134737000000005E-5</v>
      </c>
      <c r="BV2158" s="144">
        <v>1.6279131000000001E-12</v>
      </c>
      <c r="BW2158" s="144">
        <v>2.8359991000000002E-5</v>
      </c>
      <c r="BX2158" s="144">
        <v>1.9569555999999999E-6</v>
      </c>
      <c r="BY2158" s="136">
        <v>0</v>
      </c>
      <c r="BZ2158" s="144">
        <v>2.9702374000000001E-6</v>
      </c>
      <c r="CA2158" s="136">
        <v>0</v>
      </c>
      <c r="CB2158" s="144">
        <v>9.4974822000000001E-11</v>
      </c>
      <c r="CC2158" s="136">
        <v>0</v>
      </c>
      <c r="CD2158" s="136">
        <v>0</v>
      </c>
      <c r="CE2158" s="136">
        <v>0</v>
      </c>
      <c r="CF2158" s="144">
        <v>6.0579645999999998E-6</v>
      </c>
      <c r="CG2158" s="136">
        <v>0</v>
      </c>
      <c r="CH2158" s="136">
        <v>0</v>
      </c>
      <c r="CI2158" s="136">
        <v>0</v>
      </c>
      <c r="CJ2158" s="205"/>
      <c r="CK2158" s="258"/>
      <c r="CL2158" s="89" t="s">
        <v>6999</v>
      </c>
    </row>
    <row r="2159" spans="1:90" ht="14.5" customHeight="1">
      <c r="A2159" s="74" t="s">
        <v>7364</v>
      </c>
      <c r="B2159" s="129" t="s">
        <v>6992</v>
      </c>
      <c r="C2159" s="130" t="str">
        <f t="shared" si="1113"/>
        <v>M.020.15.108</v>
      </c>
      <c r="D2159" s="131" t="s">
        <v>7342</v>
      </c>
      <c r="E2159" s="129" t="s">
        <v>957</v>
      </c>
      <c r="F2159" s="132" t="s">
        <v>7366</v>
      </c>
      <c r="G2159" s="132">
        <f t="shared" si="1114"/>
        <v>0.54584314961908897</v>
      </c>
      <c r="H2159" s="348">
        <f t="shared" si="1115"/>
        <v>0.54584314961908897</v>
      </c>
      <c r="I2159" s="74"/>
      <c r="J2159" s="132">
        <f t="shared" si="1116"/>
        <v>1.9031916057779999E-2</v>
      </c>
      <c r="K2159" s="132">
        <f t="shared" si="1117"/>
        <v>0.23898875356130897</v>
      </c>
      <c r="L2159" s="300">
        <f t="shared" si="1118"/>
        <v>0</v>
      </c>
      <c r="M2159" s="132">
        <v>0.28782247999999999</v>
      </c>
      <c r="N2159" s="132">
        <v>0.21431766999999999</v>
      </c>
      <c r="O2159" s="132">
        <v>2.467107E-2</v>
      </c>
      <c r="P2159" s="132">
        <v>1.9031776E-2</v>
      </c>
      <c r="Q2159" s="132">
        <v>0</v>
      </c>
      <c r="R2159" s="132">
        <v>0</v>
      </c>
      <c r="S2159" s="304">
        <v>1.4005777999999999E-7</v>
      </c>
      <c r="T2159" s="304">
        <v>1.3561309000000001E-8</v>
      </c>
      <c r="U2159" s="132">
        <v>0</v>
      </c>
      <c r="V2159" s="132">
        <v>0</v>
      </c>
      <c r="W2159" s="132">
        <v>0</v>
      </c>
      <c r="X2159" s="132">
        <v>0</v>
      </c>
      <c r="Y2159" s="132">
        <v>0</v>
      </c>
      <c r="Z2159" s="132">
        <v>0</v>
      </c>
      <c r="AA2159" s="74"/>
      <c r="AB2159" s="301">
        <f t="shared" si="1119"/>
        <v>2.1640787969924808</v>
      </c>
      <c r="AC2159" s="338">
        <f t="shared" si="1120"/>
        <v>2.1640787969924808</v>
      </c>
      <c r="AD2159" s="74"/>
      <c r="AE2159" s="136">
        <v>0</v>
      </c>
      <c r="AF2159" s="136">
        <v>0</v>
      </c>
      <c r="AG2159" s="136">
        <v>0</v>
      </c>
      <c r="AH2159" s="136">
        <v>0</v>
      </c>
      <c r="AI2159" s="136">
        <v>0</v>
      </c>
      <c r="AJ2159" s="136">
        <v>0</v>
      </c>
      <c r="AK2159" s="136">
        <v>0</v>
      </c>
      <c r="AL2159" s="74"/>
      <c r="AM2159" s="133">
        <v>0.10509373</v>
      </c>
      <c r="AN2159" s="340">
        <f t="shared" si="1121"/>
        <v>0.10509373</v>
      </c>
      <c r="AP2159" s="133">
        <v>0.10205665</v>
      </c>
      <c r="AQ2159" s="133">
        <v>3.0370809E-3</v>
      </c>
      <c r="AR2159" s="133">
        <v>0</v>
      </c>
      <c r="AS2159" s="134">
        <f t="shared" si="1122"/>
        <v>6.1185041882E-6</v>
      </c>
      <c r="AT2159" s="135">
        <f t="shared" si="1123"/>
        <v>1.1231808332029999E-8</v>
      </c>
      <c r="AU2159" s="135">
        <f t="shared" si="1124"/>
        <v>0</v>
      </c>
      <c r="AV2159" s="302">
        <v>2.0082650999999999E-6</v>
      </c>
      <c r="AW2159" s="302">
        <v>6.0594205999999999E-9</v>
      </c>
      <c r="AX2159" s="302">
        <v>1.6555203000000001E-13</v>
      </c>
      <c r="AY2159" s="303">
        <v>0</v>
      </c>
      <c r="AZ2159" s="303">
        <v>0</v>
      </c>
      <c r="BA2159" s="302">
        <v>2.8298881999999999E-9</v>
      </c>
      <c r="BB2159" s="302">
        <v>4.1074092000000002E-6</v>
      </c>
      <c r="BC2159" s="302">
        <v>4.0115998E-10</v>
      </c>
      <c r="BD2159" s="302">
        <v>4.7710622000000001E-9</v>
      </c>
      <c r="BE2159" s="303">
        <v>0</v>
      </c>
      <c r="BF2159" s="303">
        <v>0</v>
      </c>
      <c r="BG2159" s="303">
        <v>0</v>
      </c>
      <c r="BH2159" s="303">
        <v>0</v>
      </c>
      <c r="BI2159" s="303">
        <v>0</v>
      </c>
      <c r="BJ2159" s="303">
        <v>0</v>
      </c>
      <c r="BK2159" s="303">
        <v>0</v>
      </c>
      <c r="BL2159" s="303">
        <v>0</v>
      </c>
      <c r="BM2159" s="303">
        <v>0</v>
      </c>
      <c r="BN2159" s="303">
        <v>0</v>
      </c>
      <c r="BO2159" s="303">
        <v>0</v>
      </c>
      <c r="BP2159" s="303">
        <v>0</v>
      </c>
      <c r="BQ2159" s="303">
        <v>0</v>
      </c>
      <c r="BR2159" s="74"/>
      <c r="BS2159" s="136">
        <v>1.3094134999999999E-4</v>
      </c>
      <c r="BT2159" s="144">
        <v>3.3824820999999999E-5</v>
      </c>
      <c r="BU2159" s="144">
        <v>6.0340258000000001E-5</v>
      </c>
      <c r="BV2159" s="144">
        <v>1.5885281E-12</v>
      </c>
      <c r="BW2159" s="144">
        <v>2.6496520000000001E-5</v>
      </c>
      <c r="BX2159" s="144">
        <v>1.832017E-6</v>
      </c>
      <c r="BY2159" s="136">
        <v>0</v>
      </c>
      <c r="BZ2159" s="144">
        <v>2.7806075000000002E-6</v>
      </c>
      <c r="CA2159" s="136">
        <v>0</v>
      </c>
      <c r="CB2159" s="144">
        <v>9.2677045999999998E-11</v>
      </c>
      <c r="CC2159" s="136">
        <v>0</v>
      </c>
      <c r="CD2159" s="136">
        <v>0</v>
      </c>
      <c r="CE2159" s="136">
        <v>0</v>
      </c>
      <c r="CF2159" s="144">
        <v>5.6670370999999996E-6</v>
      </c>
      <c r="CG2159" s="136">
        <v>0</v>
      </c>
      <c r="CH2159" s="136">
        <v>0</v>
      </c>
      <c r="CI2159" s="136">
        <v>0</v>
      </c>
      <c r="CJ2159" s="205"/>
      <c r="CK2159" s="258"/>
      <c r="CL2159" s="89" t="s">
        <v>6999</v>
      </c>
    </row>
    <row r="2160" spans="1:90" ht="14.5" customHeight="1">
      <c r="A2160" s="74" t="s">
        <v>7367</v>
      </c>
      <c r="B2160" s="129" t="s">
        <v>6992</v>
      </c>
      <c r="C2160" s="130" t="str">
        <f t="shared" si="1113"/>
        <v>M.020.15.109</v>
      </c>
      <c r="D2160" s="131" t="s">
        <v>7342</v>
      </c>
      <c r="E2160" s="129" t="s">
        <v>957</v>
      </c>
      <c r="F2160" s="132" t="s">
        <v>7369</v>
      </c>
      <c r="G2160" s="132">
        <f t="shared" si="1114"/>
        <v>0.51627700793447628</v>
      </c>
      <c r="H2160" s="348">
        <f t="shared" si="1115"/>
        <v>0.51627700793447628</v>
      </c>
      <c r="I2160" s="74"/>
      <c r="J2160" s="132">
        <f t="shared" si="1116"/>
        <v>1.9537089378695999E-2</v>
      </c>
      <c r="K2160" s="132">
        <f t="shared" si="1117"/>
        <v>0.25726004855578022</v>
      </c>
      <c r="L2160" s="300">
        <f t="shared" si="1118"/>
        <v>0</v>
      </c>
      <c r="M2160" s="132">
        <v>0.23947987000000001</v>
      </c>
      <c r="N2160" s="132">
        <v>0.23317879</v>
      </c>
      <c r="O2160" s="132">
        <v>2.4081253E-2</v>
      </c>
      <c r="P2160" s="132">
        <v>1.9537031999999999E-2</v>
      </c>
      <c r="Q2160" s="132">
        <v>0</v>
      </c>
      <c r="R2160" s="132">
        <v>0</v>
      </c>
      <c r="S2160" s="304">
        <v>5.7378696000000003E-8</v>
      </c>
      <c r="T2160" s="304">
        <v>5.5557801999999997E-9</v>
      </c>
      <c r="U2160" s="132">
        <v>0</v>
      </c>
      <c r="V2160" s="132">
        <v>0</v>
      </c>
      <c r="W2160" s="132">
        <v>0</v>
      </c>
      <c r="X2160" s="132">
        <v>0</v>
      </c>
      <c r="Y2160" s="132">
        <v>0</v>
      </c>
      <c r="Z2160" s="132">
        <v>0</v>
      </c>
      <c r="AA2160" s="74"/>
      <c r="AB2160" s="301">
        <f t="shared" si="1119"/>
        <v>1.8006005263157894</v>
      </c>
      <c r="AC2160" s="338">
        <f t="shared" si="1120"/>
        <v>1.8006005263157894</v>
      </c>
      <c r="AD2160" s="74"/>
      <c r="AE2160" s="136">
        <v>0</v>
      </c>
      <c r="AF2160" s="136">
        <v>0</v>
      </c>
      <c r="AG2160" s="136">
        <v>0</v>
      </c>
      <c r="AH2160" s="136">
        <v>0</v>
      </c>
      <c r="AI2160" s="136">
        <v>0</v>
      </c>
      <c r="AJ2160" s="136">
        <v>0</v>
      </c>
      <c r="AK2160" s="136">
        <v>0</v>
      </c>
      <c r="AL2160" s="74"/>
      <c r="AM2160" s="133">
        <v>0.10511475000000001</v>
      </c>
      <c r="AN2160" s="340">
        <f t="shared" si="1121"/>
        <v>0.10511475000000001</v>
      </c>
      <c r="AP2160" s="133">
        <v>0.1022404</v>
      </c>
      <c r="AQ2160" s="133">
        <v>2.8743489E-3</v>
      </c>
      <c r="AR2160" s="133">
        <v>0</v>
      </c>
      <c r="AS2160" s="134">
        <f t="shared" si="1122"/>
        <v>6.1295205162000004E-6</v>
      </c>
      <c r="AT2160" s="135">
        <f t="shared" si="1123"/>
        <v>1.062998852594E-8</v>
      </c>
      <c r="AU2160" s="135">
        <f t="shared" si="1124"/>
        <v>0</v>
      </c>
      <c r="AV2160" s="302">
        <v>1.6709573000000001E-6</v>
      </c>
      <c r="AW2160" s="302">
        <v>5.0416815E-9</v>
      </c>
      <c r="AX2160" s="302">
        <v>1.3774593999999999E-13</v>
      </c>
      <c r="AY2160" s="303">
        <v>0</v>
      </c>
      <c r="AZ2160" s="303">
        <v>0</v>
      </c>
      <c r="BA2160" s="302">
        <v>2.9050162E-9</v>
      </c>
      <c r="BB2160" s="302">
        <v>4.4556582000000004E-6</v>
      </c>
      <c r="BC2160" s="302">
        <v>4.1180998000000001E-10</v>
      </c>
      <c r="BD2160" s="302">
        <v>5.1763592999999999E-9</v>
      </c>
      <c r="BE2160" s="303">
        <v>0</v>
      </c>
      <c r="BF2160" s="303">
        <v>0</v>
      </c>
      <c r="BG2160" s="303">
        <v>0</v>
      </c>
      <c r="BH2160" s="303">
        <v>0</v>
      </c>
      <c r="BI2160" s="303">
        <v>0</v>
      </c>
      <c r="BJ2160" s="303">
        <v>0</v>
      </c>
      <c r="BK2160" s="303">
        <v>0</v>
      </c>
      <c r="BL2160" s="303">
        <v>0</v>
      </c>
      <c r="BM2160" s="303">
        <v>0</v>
      </c>
      <c r="BN2160" s="303">
        <v>0</v>
      </c>
      <c r="BO2160" s="303">
        <v>0</v>
      </c>
      <c r="BP2160" s="303">
        <v>0</v>
      </c>
      <c r="BQ2160" s="303">
        <v>0</v>
      </c>
      <c r="BR2160" s="74"/>
      <c r="BS2160" s="136">
        <v>1.2630896000000001E-4</v>
      </c>
      <c r="BT2160" s="144">
        <v>3.6643795999999999E-5</v>
      </c>
      <c r="BU2160" s="144">
        <v>5.0205521000000003E-5</v>
      </c>
      <c r="BV2160" s="144">
        <v>6.5078622999999998E-13</v>
      </c>
      <c r="BW2160" s="144">
        <v>2.8782338000000001E-5</v>
      </c>
      <c r="BX2160" s="144">
        <v>1.8806534E-6</v>
      </c>
      <c r="BY2160" s="136">
        <v>0</v>
      </c>
      <c r="BZ2160" s="144">
        <v>2.8544271000000002E-6</v>
      </c>
      <c r="CA2160" s="136">
        <v>0</v>
      </c>
      <c r="CB2160" s="144">
        <v>3.7967816999999999E-11</v>
      </c>
      <c r="CC2160" s="136">
        <v>0</v>
      </c>
      <c r="CD2160" s="136">
        <v>0</v>
      </c>
      <c r="CE2160" s="136">
        <v>0</v>
      </c>
      <c r="CF2160" s="144">
        <v>5.9421835000000003E-6</v>
      </c>
      <c r="CG2160" s="136">
        <v>0</v>
      </c>
      <c r="CH2160" s="136">
        <v>0</v>
      </c>
      <c r="CI2160" s="136">
        <v>0</v>
      </c>
      <c r="CJ2160" s="205"/>
      <c r="CK2160" s="258"/>
      <c r="CL2160" s="89" t="s">
        <v>6999</v>
      </c>
    </row>
    <row r="2161" spans="1:90" ht="14.5" customHeight="1">
      <c r="A2161" s="74" t="s">
        <v>7370</v>
      </c>
      <c r="B2161" s="129" t="s">
        <v>6992</v>
      </c>
      <c r="C2161" s="130" t="str">
        <f t="shared" si="1113"/>
        <v>M.020.15.110</v>
      </c>
      <c r="D2161" s="131" t="s">
        <v>7342</v>
      </c>
      <c r="E2161" s="129" t="s">
        <v>957</v>
      </c>
      <c r="F2161" s="132" t="s">
        <v>7372</v>
      </c>
      <c r="G2161" s="132">
        <f t="shared" si="1114"/>
        <v>0.49888340681851251</v>
      </c>
      <c r="H2161" s="348">
        <f t="shared" si="1115"/>
        <v>0.49888340681851251</v>
      </c>
      <c r="I2161" s="74"/>
      <c r="J2161" s="132">
        <f t="shared" si="1116"/>
        <v>1.8816022449527001E-2</v>
      </c>
      <c r="K2161" s="132">
        <f t="shared" si="1117"/>
        <v>0.24799286436898552</v>
      </c>
      <c r="L2161" s="300">
        <f t="shared" si="1118"/>
        <v>0</v>
      </c>
      <c r="M2161" s="132">
        <v>0.23207452000000001</v>
      </c>
      <c r="N2161" s="132">
        <v>0.22479767</v>
      </c>
      <c r="O2161" s="132">
        <v>2.3195189000000001E-2</v>
      </c>
      <c r="P2161" s="132">
        <v>1.8815966999999999E-2</v>
      </c>
      <c r="Q2161" s="132">
        <v>0</v>
      </c>
      <c r="R2161" s="132">
        <v>0</v>
      </c>
      <c r="S2161" s="304">
        <v>5.5449527000000002E-8</v>
      </c>
      <c r="T2161" s="304">
        <v>5.3689855000000003E-9</v>
      </c>
      <c r="U2161" s="132">
        <v>0</v>
      </c>
      <c r="V2161" s="132">
        <v>0</v>
      </c>
      <c r="W2161" s="132">
        <v>0</v>
      </c>
      <c r="X2161" s="132">
        <v>0</v>
      </c>
      <c r="Y2161" s="132">
        <v>0</v>
      </c>
      <c r="Z2161" s="132">
        <v>0</v>
      </c>
      <c r="AA2161" s="74"/>
      <c r="AB2161" s="301">
        <f t="shared" si="1119"/>
        <v>1.7449212030075187</v>
      </c>
      <c r="AC2161" s="338">
        <f t="shared" si="1120"/>
        <v>1.7449212030075187</v>
      </c>
      <c r="AD2161" s="74"/>
      <c r="AE2161" s="136">
        <v>0</v>
      </c>
      <c r="AF2161" s="136">
        <v>0</v>
      </c>
      <c r="AG2161" s="136">
        <v>0</v>
      </c>
      <c r="AH2161" s="136">
        <v>0</v>
      </c>
      <c r="AI2161" s="136">
        <v>0</v>
      </c>
      <c r="AJ2161" s="136">
        <v>0</v>
      </c>
      <c r="AK2161" s="136">
        <v>0</v>
      </c>
      <c r="AL2161" s="74"/>
      <c r="AM2161" s="133">
        <v>0.10147962000000001</v>
      </c>
      <c r="AN2161" s="340">
        <f t="shared" si="1121"/>
        <v>0.10147962000000001</v>
      </c>
      <c r="AP2161" s="133">
        <v>9.8701907000000005E-2</v>
      </c>
      <c r="AQ2161" s="133">
        <v>2.7777097E-3</v>
      </c>
      <c r="AR2161" s="133">
        <v>0</v>
      </c>
      <c r="AS2161" s="134">
        <f t="shared" si="1122"/>
        <v>5.9173805991000006E-6</v>
      </c>
      <c r="AT2161" s="135">
        <f t="shared" si="1123"/>
        <v>1.0272594866469999E-8</v>
      </c>
      <c r="AU2161" s="135">
        <f t="shared" si="1124"/>
        <v>0</v>
      </c>
      <c r="AV2161" s="302">
        <v>1.6192869E-6</v>
      </c>
      <c r="AW2161" s="302">
        <v>4.8857792999999998E-9</v>
      </c>
      <c r="AX2161" s="302">
        <v>1.3348647000000001E-13</v>
      </c>
      <c r="AY2161" s="303">
        <v>0</v>
      </c>
      <c r="AZ2161" s="303">
        <v>0</v>
      </c>
      <c r="BA2161" s="302">
        <v>2.7977991000000001E-9</v>
      </c>
      <c r="BB2161" s="302">
        <v>4.2952959000000001E-6</v>
      </c>
      <c r="BC2161" s="302">
        <v>3.9661107999999999E-10</v>
      </c>
      <c r="BD2161" s="302">
        <v>4.9900709999999998E-9</v>
      </c>
      <c r="BE2161" s="303">
        <v>0</v>
      </c>
      <c r="BF2161" s="303">
        <v>0</v>
      </c>
      <c r="BG2161" s="303">
        <v>0</v>
      </c>
      <c r="BH2161" s="303">
        <v>0</v>
      </c>
      <c r="BI2161" s="303">
        <v>0</v>
      </c>
      <c r="BJ2161" s="303">
        <v>0</v>
      </c>
      <c r="BK2161" s="303">
        <v>0</v>
      </c>
      <c r="BL2161" s="303">
        <v>0</v>
      </c>
      <c r="BM2161" s="303">
        <v>0</v>
      </c>
      <c r="BN2161" s="303">
        <v>0</v>
      </c>
      <c r="BO2161" s="303">
        <v>0</v>
      </c>
      <c r="BP2161" s="303">
        <v>0</v>
      </c>
      <c r="BQ2161" s="303">
        <v>0</v>
      </c>
      <c r="BR2161" s="74"/>
      <c r="BS2161" s="136">
        <v>1.2200963999999999E-4</v>
      </c>
      <c r="BT2161" s="144">
        <v>3.5324168999999998E-5</v>
      </c>
      <c r="BU2161" s="144">
        <v>4.8653033E-5</v>
      </c>
      <c r="BV2161" s="144">
        <v>6.2890570000000004E-13</v>
      </c>
      <c r="BW2161" s="144">
        <v>2.7747075999999998E-5</v>
      </c>
      <c r="BX2161" s="144">
        <v>1.8112431E-6</v>
      </c>
      <c r="BY2161" s="136">
        <v>0</v>
      </c>
      <c r="BZ2161" s="144">
        <v>2.7490772E-6</v>
      </c>
      <c r="CA2161" s="136">
        <v>0</v>
      </c>
      <c r="CB2161" s="144">
        <v>3.6691274999999997E-11</v>
      </c>
      <c r="CC2161" s="136">
        <v>0</v>
      </c>
      <c r="CD2161" s="136">
        <v>0</v>
      </c>
      <c r="CE2161" s="136">
        <v>0</v>
      </c>
      <c r="CF2161" s="144">
        <v>5.7250015000000002E-6</v>
      </c>
      <c r="CG2161" s="136">
        <v>0</v>
      </c>
      <c r="CH2161" s="136">
        <v>0</v>
      </c>
      <c r="CI2161" s="136">
        <v>0</v>
      </c>
      <c r="CL2161" s="89" t="s">
        <v>6999</v>
      </c>
    </row>
    <row r="2162" spans="1:90" ht="14.5" customHeight="1">
      <c r="A2162" s="74" t="s">
        <v>7373</v>
      </c>
      <c r="B2162" s="129" t="s">
        <v>6992</v>
      </c>
      <c r="C2162" s="130" t="str">
        <f t="shared" si="1113"/>
        <v>M.020.15.111</v>
      </c>
      <c r="D2162" s="131" t="s">
        <v>7342</v>
      </c>
      <c r="E2162" s="129" t="s">
        <v>957</v>
      </c>
      <c r="F2162" s="132" t="s">
        <v>7375</v>
      </c>
      <c r="G2162" s="132">
        <f t="shared" si="1114"/>
        <v>0.53367061805043892</v>
      </c>
      <c r="H2162" s="348">
        <f t="shared" si="1115"/>
        <v>0.53367061805043892</v>
      </c>
      <c r="I2162" s="74"/>
      <c r="J2162" s="132">
        <f t="shared" si="1116"/>
        <v>2.0258155307863998E-2</v>
      </c>
      <c r="K2162" s="132">
        <f t="shared" si="1117"/>
        <v>0.26652723274257489</v>
      </c>
      <c r="L2162" s="300">
        <f t="shared" si="1118"/>
        <v>0</v>
      </c>
      <c r="M2162" s="132">
        <v>0.24688523000000001</v>
      </c>
      <c r="N2162" s="132">
        <v>0.24155990999999999</v>
      </c>
      <c r="O2162" s="132">
        <v>2.4967316999999999E-2</v>
      </c>
      <c r="P2162" s="132">
        <v>2.0258096E-2</v>
      </c>
      <c r="Q2162" s="132">
        <v>0</v>
      </c>
      <c r="R2162" s="132">
        <v>0</v>
      </c>
      <c r="S2162" s="304">
        <v>5.9307864E-8</v>
      </c>
      <c r="T2162" s="304">
        <v>5.7425748999999999E-9</v>
      </c>
      <c r="U2162" s="132">
        <v>0</v>
      </c>
      <c r="V2162" s="132">
        <v>0</v>
      </c>
      <c r="W2162" s="132">
        <v>0</v>
      </c>
      <c r="X2162" s="132">
        <v>0</v>
      </c>
      <c r="Y2162" s="132">
        <v>0</v>
      </c>
      <c r="Z2162" s="132">
        <v>0</v>
      </c>
      <c r="AA2162" s="74"/>
      <c r="AB2162" s="301">
        <f t="shared" si="1119"/>
        <v>1.8562799248120301</v>
      </c>
      <c r="AC2162" s="338">
        <f t="shared" si="1120"/>
        <v>1.8562799248120301</v>
      </c>
      <c r="AD2162" s="74"/>
      <c r="AE2162" s="136">
        <v>0</v>
      </c>
      <c r="AF2162" s="136">
        <v>0</v>
      </c>
      <c r="AG2162" s="136">
        <v>0</v>
      </c>
      <c r="AH2162" s="136">
        <v>0</v>
      </c>
      <c r="AI2162" s="136">
        <v>0</v>
      </c>
      <c r="AJ2162" s="136">
        <v>0</v>
      </c>
      <c r="AK2162" s="136">
        <v>0</v>
      </c>
      <c r="AL2162" s="74"/>
      <c r="AM2162" s="133">
        <v>0.10874989</v>
      </c>
      <c r="AN2162" s="340">
        <f t="shared" si="1121"/>
        <v>0.10874989</v>
      </c>
      <c r="AP2162" s="133">
        <v>0.1057789</v>
      </c>
      <c r="AQ2162" s="133">
        <v>2.9709882E-3</v>
      </c>
      <c r="AR2162" s="133">
        <v>0</v>
      </c>
      <c r="AS2162" s="134">
        <f t="shared" si="1122"/>
        <v>6.3416605331999994E-6</v>
      </c>
      <c r="AT2162" s="135">
        <f t="shared" si="1123"/>
        <v>1.098738219541E-8</v>
      </c>
      <c r="AU2162" s="135">
        <f t="shared" si="1124"/>
        <v>0</v>
      </c>
      <c r="AV2162" s="302">
        <v>1.7226278000000001E-6</v>
      </c>
      <c r="AW2162" s="302">
        <v>5.1975837000000001E-9</v>
      </c>
      <c r="AX2162" s="302">
        <v>1.4200541E-13</v>
      </c>
      <c r="AY2162" s="303">
        <v>0</v>
      </c>
      <c r="AZ2162" s="303">
        <v>0</v>
      </c>
      <c r="BA2162" s="302">
        <v>3.0122331999999998E-9</v>
      </c>
      <c r="BB2162" s="302">
        <v>4.6160204999999998E-6</v>
      </c>
      <c r="BC2162" s="302">
        <v>4.2700889000000003E-10</v>
      </c>
      <c r="BD2162" s="302">
        <v>5.3626475999999999E-9</v>
      </c>
      <c r="BE2162" s="303">
        <v>0</v>
      </c>
      <c r="BF2162" s="303">
        <v>0</v>
      </c>
      <c r="BG2162" s="303">
        <v>0</v>
      </c>
      <c r="BH2162" s="303">
        <v>0</v>
      </c>
      <c r="BI2162" s="303">
        <v>0</v>
      </c>
      <c r="BJ2162" s="303">
        <v>0</v>
      </c>
      <c r="BK2162" s="303">
        <v>0</v>
      </c>
      <c r="BL2162" s="303">
        <v>0</v>
      </c>
      <c r="BM2162" s="303">
        <v>0</v>
      </c>
      <c r="BN2162" s="303">
        <v>0</v>
      </c>
      <c r="BO2162" s="303">
        <v>0</v>
      </c>
      <c r="BP2162" s="303">
        <v>0</v>
      </c>
      <c r="BQ2162" s="303">
        <v>0</v>
      </c>
      <c r="BR2162" s="74"/>
      <c r="BS2162" s="136">
        <v>1.3060828000000001E-4</v>
      </c>
      <c r="BT2162" s="144">
        <v>3.7963422000000003E-5</v>
      </c>
      <c r="BU2162" s="144">
        <v>5.1758008999999999E-5</v>
      </c>
      <c r="BV2162" s="144">
        <v>6.7266676000000003E-13</v>
      </c>
      <c r="BW2162" s="144">
        <v>2.9817600000000001E-5</v>
      </c>
      <c r="BX2162" s="144">
        <v>1.9500636999999998E-6</v>
      </c>
      <c r="BY2162" s="136">
        <v>0</v>
      </c>
      <c r="BZ2162" s="144">
        <v>2.9597771E-6</v>
      </c>
      <c r="CA2162" s="136">
        <v>0</v>
      </c>
      <c r="CB2162" s="144">
        <v>3.9244359000000001E-11</v>
      </c>
      <c r="CC2162" s="136">
        <v>0</v>
      </c>
      <c r="CD2162" s="136">
        <v>0</v>
      </c>
      <c r="CE2162" s="136">
        <v>0</v>
      </c>
      <c r="CF2162" s="144">
        <v>6.1593654999999996E-6</v>
      </c>
      <c r="CG2162" s="136">
        <v>0</v>
      </c>
      <c r="CH2162" s="136">
        <v>0</v>
      </c>
      <c r="CI2162" s="136">
        <v>0</v>
      </c>
      <c r="CJ2162" s="205"/>
      <c r="CK2162" s="258"/>
      <c r="CL2162" s="89" t="s">
        <v>6999</v>
      </c>
    </row>
    <row r="2163" spans="1:90" ht="14.5" customHeight="1">
      <c r="A2163" s="74" t="s">
        <v>7376</v>
      </c>
      <c r="B2163" s="129" t="s">
        <v>6992</v>
      </c>
      <c r="C2163" s="130" t="str">
        <f t="shared" si="1113"/>
        <v>M.020.15.112</v>
      </c>
      <c r="D2163" s="131" t="s">
        <v>7342</v>
      </c>
      <c r="E2163" s="129" t="s">
        <v>957</v>
      </c>
      <c r="F2163" s="132" t="s">
        <v>7378</v>
      </c>
      <c r="G2163" s="132">
        <f t="shared" si="1114"/>
        <v>0.51365736708993315</v>
      </c>
      <c r="H2163" s="348">
        <f t="shared" si="1115"/>
        <v>0.51365736708993315</v>
      </c>
      <c r="I2163" s="74"/>
      <c r="J2163" s="132">
        <f t="shared" si="1116"/>
        <v>1.7983276255593001E-2</v>
      </c>
      <c r="K2163" s="132">
        <f t="shared" si="1117"/>
        <v>0.23592757083434021</v>
      </c>
      <c r="L2163" s="300">
        <f t="shared" si="1118"/>
        <v>0</v>
      </c>
      <c r="M2163" s="132">
        <v>0.25974651999999998</v>
      </c>
      <c r="N2163" s="132">
        <v>0.21365434</v>
      </c>
      <c r="O2163" s="132">
        <v>2.2273225000000001E-2</v>
      </c>
      <c r="P2163" s="132">
        <v>1.7983216E-2</v>
      </c>
      <c r="Q2163" s="132">
        <v>0</v>
      </c>
      <c r="R2163" s="132">
        <v>0</v>
      </c>
      <c r="S2163" s="304">
        <v>6.0255593E-8</v>
      </c>
      <c r="T2163" s="304">
        <v>5.8343402000000004E-9</v>
      </c>
      <c r="U2163" s="132">
        <v>0</v>
      </c>
      <c r="V2163" s="132">
        <v>0</v>
      </c>
      <c r="W2163" s="132">
        <v>0</v>
      </c>
      <c r="X2163" s="132">
        <v>0</v>
      </c>
      <c r="Y2163" s="132">
        <v>0</v>
      </c>
      <c r="Z2163" s="132">
        <v>0</v>
      </c>
      <c r="AA2163" s="74"/>
      <c r="AB2163" s="301">
        <f t="shared" si="1119"/>
        <v>1.9529813533834584</v>
      </c>
      <c r="AC2163" s="338">
        <f t="shared" si="1120"/>
        <v>1.9529813533834584</v>
      </c>
      <c r="AD2163" s="74"/>
      <c r="AE2163" s="136">
        <v>0</v>
      </c>
      <c r="AF2163" s="136">
        <v>0</v>
      </c>
      <c r="AG2163" s="136">
        <v>0</v>
      </c>
      <c r="AH2163" s="136">
        <v>0</v>
      </c>
      <c r="AI2163" s="136">
        <v>0</v>
      </c>
      <c r="AJ2163" s="136">
        <v>0</v>
      </c>
      <c r="AK2163" s="136">
        <v>0</v>
      </c>
      <c r="AL2163" s="74"/>
      <c r="AM2163" s="133">
        <v>0.10125170999999999</v>
      </c>
      <c r="AN2163" s="340">
        <f t="shared" si="1121"/>
        <v>0.10125170999999999</v>
      </c>
      <c r="AP2163" s="133">
        <v>9.8387762000000004E-2</v>
      </c>
      <c r="AQ2163" s="133">
        <v>2.8639449000000001E-3</v>
      </c>
      <c r="AR2163" s="133">
        <v>0</v>
      </c>
      <c r="AS2163" s="134">
        <f t="shared" si="1122"/>
        <v>5.8985468749000004E-6</v>
      </c>
      <c r="AT2163" s="135">
        <f t="shared" si="1123"/>
        <v>1.059151209307E-8</v>
      </c>
      <c r="AU2163" s="135">
        <f t="shared" si="1124"/>
        <v>0</v>
      </c>
      <c r="AV2163" s="302">
        <v>1.8123666999999999E-6</v>
      </c>
      <c r="AW2163" s="302">
        <v>5.4683477999999998E-9</v>
      </c>
      <c r="AX2163" s="302">
        <v>1.4940306999999999E-13</v>
      </c>
      <c r="AY2163" s="303">
        <v>0</v>
      </c>
      <c r="AZ2163" s="303">
        <v>0</v>
      </c>
      <c r="BA2163" s="302">
        <v>2.6739748999999999E-9</v>
      </c>
      <c r="BB2163" s="302">
        <v>4.0835062000000004E-6</v>
      </c>
      <c r="BC2163" s="302">
        <v>3.7905799000000002E-10</v>
      </c>
      <c r="BD2163" s="302">
        <v>4.7439568999999997E-9</v>
      </c>
      <c r="BE2163" s="303">
        <v>0</v>
      </c>
      <c r="BF2163" s="303">
        <v>0</v>
      </c>
      <c r="BG2163" s="303">
        <v>0</v>
      </c>
      <c r="BH2163" s="303">
        <v>0</v>
      </c>
      <c r="BI2163" s="303">
        <v>0</v>
      </c>
      <c r="BJ2163" s="303">
        <v>0</v>
      </c>
      <c r="BK2163" s="303">
        <v>0</v>
      </c>
      <c r="BL2163" s="303">
        <v>0</v>
      </c>
      <c r="BM2163" s="303">
        <v>0</v>
      </c>
      <c r="BN2163" s="303">
        <v>0</v>
      </c>
      <c r="BO2163" s="303">
        <v>0</v>
      </c>
      <c r="BP2163" s="303">
        <v>0</v>
      </c>
      <c r="BQ2163" s="303">
        <v>0</v>
      </c>
      <c r="BR2163" s="74"/>
      <c r="BS2163" s="136">
        <v>1.2423533999999999E-4</v>
      </c>
      <c r="BT2163" s="144">
        <v>3.3586617999999997E-5</v>
      </c>
      <c r="BU2163" s="144">
        <v>5.4454303E-5</v>
      </c>
      <c r="BV2163" s="144">
        <v>6.8341584999999996E-13</v>
      </c>
      <c r="BW2163" s="144">
        <v>2.6375571999999999E-5</v>
      </c>
      <c r="BX2163" s="144">
        <v>1.7310816E-6</v>
      </c>
      <c r="BY2163" s="136">
        <v>0</v>
      </c>
      <c r="BZ2163" s="144">
        <v>2.6274093999999998E-6</v>
      </c>
      <c r="CA2163" s="136">
        <v>0</v>
      </c>
      <c r="CB2163" s="144">
        <v>3.9871475999999999E-11</v>
      </c>
      <c r="CC2163" s="136">
        <v>0</v>
      </c>
      <c r="CD2163" s="136">
        <v>0</v>
      </c>
      <c r="CE2163" s="136">
        <v>0</v>
      </c>
      <c r="CF2163" s="144">
        <v>5.4603193000000002E-6</v>
      </c>
      <c r="CG2163" s="136">
        <v>0</v>
      </c>
      <c r="CH2163" s="136">
        <v>0</v>
      </c>
      <c r="CI2163" s="136">
        <v>0</v>
      </c>
      <c r="CJ2163" s="205"/>
      <c r="CK2163" s="258"/>
      <c r="CL2163" s="89" t="s">
        <v>6999</v>
      </c>
    </row>
    <row r="2164" spans="1:90" ht="14.5" customHeight="1">
      <c r="A2164" s="74" t="s">
        <v>7379</v>
      </c>
      <c r="B2164" s="129" t="s">
        <v>6992</v>
      </c>
      <c r="C2164" s="130" t="str">
        <f t="shared" si="1113"/>
        <v>M.020.15.113</v>
      </c>
      <c r="D2164" s="131" t="s">
        <v>7342</v>
      </c>
      <c r="E2164" s="129" t="s">
        <v>957</v>
      </c>
      <c r="F2164" s="132" t="s">
        <v>7381</v>
      </c>
      <c r="G2164" s="132">
        <f t="shared" si="1114"/>
        <v>0.56750667475050487</v>
      </c>
      <c r="H2164" s="348">
        <f t="shared" si="1115"/>
        <v>0.56750667475050487</v>
      </c>
      <c r="I2164" s="74"/>
      <c r="J2164" s="132">
        <f t="shared" si="1116"/>
        <v>2.0266629946129003E-2</v>
      </c>
      <c r="K2164" s="132">
        <f t="shared" si="1117"/>
        <v>0.26674939480437582</v>
      </c>
      <c r="L2164" s="300">
        <f t="shared" si="1118"/>
        <v>0</v>
      </c>
      <c r="M2164" s="132">
        <v>0.28049065000000001</v>
      </c>
      <c r="N2164" s="132">
        <v>0.24176279000000001</v>
      </c>
      <c r="O2164" s="132">
        <v>2.4986599000000002E-2</v>
      </c>
      <c r="P2164" s="132">
        <v>2.0266570000000001E-2</v>
      </c>
      <c r="Q2164" s="132">
        <v>0</v>
      </c>
      <c r="R2164" s="132">
        <v>0</v>
      </c>
      <c r="S2164" s="304">
        <v>5.9946129000000004E-8</v>
      </c>
      <c r="T2164" s="304">
        <v>5.8043758000000001E-9</v>
      </c>
      <c r="U2164" s="132">
        <v>0</v>
      </c>
      <c r="V2164" s="132">
        <v>0</v>
      </c>
      <c r="W2164" s="132">
        <v>0</v>
      </c>
      <c r="X2164" s="132">
        <v>0</v>
      </c>
      <c r="Y2164" s="132">
        <v>0</v>
      </c>
      <c r="Z2164" s="132">
        <v>0</v>
      </c>
      <c r="AA2164" s="74"/>
      <c r="AB2164" s="301">
        <f t="shared" si="1119"/>
        <v>2.1089522556390978</v>
      </c>
      <c r="AC2164" s="338">
        <f t="shared" si="1120"/>
        <v>2.1089522556390978</v>
      </c>
      <c r="AD2164" s="74"/>
      <c r="AE2164" s="136">
        <v>0</v>
      </c>
      <c r="AF2164" s="136">
        <v>0</v>
      </c>
      <c r="AG2164" s="136">
        <v>0</v>
      </c>
      <c r="AH2164" s="136">
        <v>0</v>
      </c>
      <c r="AI2164" s="136">
        <v>0</v>
      </c>
      <c r="AJ2164" s="136">
        <v>0</v>
      </c>
      <c r="AK2164" s="136">
        <v>0</v>
      </c>
      <c r="AL2164" s="74"/>
      <c r="AM2164" s="133">
        <v>0.11291663</v>
      </c>
      <c r="AN2164" s="340">
        <f t="shared" si="1121"/>
        <v>0.11291663</v>
      </c>
      <c r="AP2164" s="133">
        <v>0.10975310000000001</v>
      </c>
      <c r="AQ2164" s="133">
        <v>3.163534E-3</v>
      </c>
      <c r="AR2164" s="133">
        <v>0</v>
      </c>
      <c r="AS2164" s="134">
        <f t="shared" si="1122"/>
        <v>6.5799219931999997E-6</v>
      </c>
      <c r="AT2164" s="135">
        <f t="shared" si="1123"/>
        <v>1.1699460024839999E-8</v>
      </c>
      <c r="AU2164" s="135">
        <f t="shared" si="1124"/>
        <v>0</v>
      </c>
      <c r="AV2164" s="302">
        <v>1.9571076999999998E-6</v>
      </c>
      <c r="AW2164" s="302">
        <v>5.9050662000000002E-9</v>
      </c>
      <c r="AX2164" s="302">
        <v>1.6133483999999999E-13</v>
      </c>
      <c r="AY2164" s="303">
        <v>0</v>
      </c>
      <c r="AZ2164" s="303">
        <v>0</v>
      </c>
      <c r="BA2164" s="302">
        <v>3.0134931999999999E-9</v>
      </c>
      <c r="BB2164" s="302">
        <v>4.6198007999999997E-6</v>
      </c>
      <c r="BC2164" s="302">
        <v>4.2718748999999999E-10</v>
      </c>
      <c r="BD2164" s="302">
        <v>5.3670449999999996E-9</v>
      </c>
      <c r="BE2164" s="303">
        <v>0</v>
      </c>
      <c r="BF2164" s="303">
        <v>0</v>
      </c>
      <c r="BG2164" s="303">
        <v>0</v>
      </c>
      <c r="BH2164" s="303">
        <v>0</v>
      </c>
      <c r="BI2164" s="303">
        <v>0</v>
      </c>
      <c r="BJ2164" s="303">
        <v>0</v>
      </c>
      <c r="BK2164" s="303">
        <v>0</v>
      </c>
      <c r="BL2164" s="303">
        <v>0</v>
      </c>
      <c r="BM2164" s="303">
        <v>0</v>
      </c>
      <c r="BN2164" s="303">
        <v>0</v>
      </c>
      <c r="BO2164" s="303">
        <v>0</v>
      </c>
      <c r="BP2164" s="303">
        <v>0</v>
      </c>
      <c r="BQ2164" s="303">
        <v>0</v>
      </c>
      <c r="BR2164" s="74"/>
      <c r="BS2164" s="136">
        <v>1.3771449000000001E-4</v>
      </c>
      <c r="BT2164" s="144">
        <v>3.7994155E-5</v>
      </c>
      <c r="BU2164" s="144">
        <v>5.8803184000000003E-5</v>
      </c>
      <c r="BV2164" s="144">
        <v>6.7990592999999999E-13</v>
      </c>
      <c r="BW2164" s="144">
        <v>2.9842307E-5</v>
      </c>
      <c r="BX2164" s="144">
        <v>1.9508794000000001E-6</v>
      </c>
      <c r="BY2164" s="136">
        <v>0</v>
      </c>
      <c r="BZ2164" s="144">
        <v>2.9610150999999998E-6</v>
      </c>
      <c r="CA2164" s="136">
        <v>0</v>
      </c>
      <c r="CB2164" s="144">
        <v>3.9666702E-11</v>
      </c>
      <c r="CC2164" s="136">
        <v>0</v>
      </c>
      <c r="CD2164" s="136">
        <v>0</v>
      </c>
      <c r="CE2164" s="136">
        <v>0</v>
      </c>
      <c r="CF2164" s="144">
        <v>6.1629058999999997E-6</v>
      </c>
      <c r="CG2164" s="136">
        <v>0</v>
      </c>
      <c r="CH2164" s="136">
        <v>0</v>
      </c>
      <c r="CI2164" s="136">
        <v>0</v>
      </c>
      <c r="CJ2164" s="205"/>
      <c r="CK2164" s="258"/>
      <c r="CL2164" s="89" t="s">
        <v>6999</v>
      </c>
    </row>
    <row r="2165" spans="1:90" ht="14.5" customHeight="1">
      <c r="A2165" s="74" t="s">
        <v>7382</v>
      </c>
      <c r="B2165" s="129" t="s">
        <v>6992</v>
      </c>
      <c r="C2165" s="130" t="str">
        <f t="shared" si="1113"/>
        <v>M.020.15.114</v>
      </c>
      <c r="D2165" s="131" t="s">
        <v>7342</v>
      </c>
      <c r="E2165" s="129" t="s">
        <v>957</v>
      </c>
      <c r="F2165" s="132" t="s">
        <v>7384</v>
      </c>
      <c r="G2165" s="132">
        <f t="shared" si="1114"/>
        <v>0.55011306363454215</v>
      </c>
      <c r="H2165" s="348">
        <f t="shared" si="1115"/>
        <v>0.55011306363454215</v>
      </c>
      <c r="I2165" s="74"/>
      <c r="J2165" s="132">
        <f t="shared" si="1116"/>
        <v>1.9545563016961E-2</v>
      </c>
      <c r="K2165" s="132">
        <f t="shared" si="1117"/>
        <v>0.2574822106175812</v>
      </c>
      <c r="L2165" s="300">
        <f t="shared" si="1118"/>
        <v>0</v>
      </c>
      <c r="M2165" s="132">
        <v>0.27308528999999998</v>
      </c>
      <c r="N2165" s="132">
        <v>0.23338167000000001</v>
      </c>
      <c r="O2165" s="132">
        <v>2.4100534999999999E-2</v>
      </c>
      <c r="P2165" s="132">
        <v>1.9545505000000001E-2</v>
      </c>
      <c r="Q2165" s="132">
        <v>0</v>
      </c>
      <c r="R2165" s="132">
        <v>0</v>
      </c>
      <c r="S2165" s="304">
        <v>5.8016961E-8</v>
      </c>
      <c r="T2165" s="304">
        <v>5.6175811999999999E-9</v>
      </c>
      <c r="U2165" s="132">
        <v>0</v>
      </c>
      <c r="V2165" s="132">
        <v>0</v>
      </c>
      <c r="W2165" s="132">
        <v>0</v>
      </c>
      <c r="X2165" s="132">
        <v>0</v>
      </c>
      <c r="Y2165" s="132">
        <v>0</v>
      </c>
      <c r="Z2165" s="132">
        <v>0</v>
      </c>
      <c r="AA2165" s="74"/>
      <c r="AB2165" s="301">
        <f t="shared" si="1119"/>
        <v>2.0532728571428569</v>
      </c>
      <c r="AC2165" s="338">
        <f t="shared" si="1120"/>
        <v>2.0532728571428569</v>
      </c>
      <c r="AD2165" s="74"/>
      <c r="AE2165" s="136">
        <v>0</v>
      </c>
      <c r="AF2165" s="136">
        <v>0</v>
      </c>
      <c r="AG2165" s="136">
        <v>0</v>
      </c>
      <c r="AH2165" s="136">
        <v>0</v>
      </c>
      <c r="AI2165" s="136">
        <v>0</v>
      </c>
      <c r="AJ2165" s="136">
        <v>0</v>
      </c>
      <c r="AK2165" s="136">
        <v>0</v>
      </c>
      <c r="AL2165" s="74"/>
      <c r="AM2165" s="133">
        <v>0.1092815</v>
      </c>
      <c r="AN2165" s="340">
        <f t="shared" si="1121"/>
        <v>0.1092815</v>
      </c>
      <c r="AP2165" s="133">
        <v>0.10621460000000001</v>
      </c>
      <c r="AQ2165" s="133">
        <v>3.0668948E-3</v>
      </c>
      <c r="AR2165" s="133">
        <v>0</v>
      </c>
      <c r="AS2165" s="134">
        <f t="shared" si="1122"/>
        <v>6.3677819761000008E-6</v>
      </c>
      <c r="AT2165" s="135">
        <f t="shared" si="1123"/>
        <v>1.1342066465370001E-8</v>
      </c>
      <c r="AU2165" s="135">
        <f t="shared" si="1124"/>
        <v>0</v>
      </c>
      <c r="AV2165" s="302">
        <v>1.9054372000000001E-6</v>
      </c>
      <c r="AW2165" s="302">
        <v>5.7491640000000001E-9</v>
      </c>
      <c r="AX2165" s="302">
        <v>1.5707537000000001E-13</v>
      </c>
      <c r="AY2165" s="303">
        <v>0</v>
      </c>
      <c r="AZ2165" s="303">
        <v>0</v>
      </c>
      <c r="BA2165" s="302">
        <v>2.9062761E-9</v>
      </c>
      <c r="BB2165" s="302">
        <v>4.4594385000000003E-6</v>
      </c>
      <c r="BC2165" s="302">
        <v>4.1198859000000002E-10</v>
      </c>
      <c r="BD2165" s="302">
        <v>5.1807567999999996E-9</v>
      </c>
      <c r="BE2165" s="303">
        <v>0</v>
      </c>
      <c r="BF2165" s="303">
        <v>0</v>
      </c>
      <c r="BG2165" s="303">
        <v>0</v>
      </c>
      <c r="BH2165" s="303">
        <v>0</v>
      </c>
      <c r="BI2165" s="303">
        <v>0</v>
      </c>
      <c r="BJ2165" s="303">
        <v>0</v>
      </c>
      <c r="BK2165" s="303">
        <v>0</v>
      </c>
      <c r="BL2165" s="303">
        <v>0</v>
      </c>
      <c r="BM2165" s="303">
        <v>0</v>
      </c>
      <c r="BN2165" s="303">
        <v>0</v>
      </c>
      <c r="BO2165" s="303">
        <v>0</v>
      </c>
      <c r="BP2165" s="303">
        <v>0</v>
      </c>
      <c r="BQ2165" s="303">
        <v>0</v>
      </c>
      <c r="BR2165" s="74"/>
      <c r="BS2165" s="136">
        <v>1.3341517000000001E-4</v>
      </c>
      <c r="BT2165" s="144">
        <v>3.6674527999999999E-5</v>
      </c>
      <c r="BU2165" s="144">
        <v>5.7250694999999997E-5</v>
      </c>
      <c r="BV2165" s="144">
        <v>6.5802540000000004E-13</v>
      </c>
      <c r="BW2165" s="144">
        <v>2.8807045E-5</v>
      </c>
      <c r="BX2165" s="144">
        <v>1.8814691E-6</v>
      </c>
      <c r="BY2165" s="136">
        <v>0</v>
      </c>
      <c r="BZ2165" s="144">
        <v>2.8556651000000001E-6</v>
      </c>
      <c r="CA2165" s="136">
        <v>0</v>
      </c>
      <c r="CB2165" s="144">
        <v>3.8390159999999998E-11</v>
      </c>
      <c r="CC2165" s="136">
        <v>0</v>
      </c>
      <c r="CD2165" s="136">
        <v>0</v>
      </c>
      <c r="CE2165" s="136">
        <v>0</v>
      </c>
      <c r="CF2165" s="144">
        <v>5.9457240000000003E-6</v>
      </c>
      <c r="CG2165" s="136">
        <v>0</v>
      </c>
      <c r="CH2165" s="136">
        <v>0</v>
      </c>
      <c r="CI2165" s="136">
        <v>0</v>
      </c>
      <c r="CJ2165" s="205"/>
      <c r="CK2165" s="258"/>
      <c r="CL2165" s="89" t="s">
        <v>6999</v>
      </c>
    </row>
    <row r="2166" spans="1:90" ht="14.5" customHeight="1">
      <c r="A2166" s="74" t="s">
        <v>7385</v>
      </c>
      <c r="B2166" s="129" t="s">
        <v>6992</v>
      </c>
      <c r="C2166" s="130" t="str">
        <f t="shared" si="1113"/>
        <v>M.020.15.115</v>
      </c>
      <c r="D2166" s="131" t="s">
        <v>7342</v>
      </c>
      <c r="E2166" s="129" t="s">
        <v>957</v>
      </c>
      <c r="F2166" s="132" t="s">
        <v>7387</v>
      </c>
      <c r="G2166" s="132">
        <f t="shared" si="1114"/>
        <v>0.49200487609731103</v>
      </c>
      <c r="H2166" s="348">
        <f t="shared" si="1115"/>
        <v>0.49200487609731103</v>
      </c>
      <c r="I2166" s="74"/>
      <c r="J2166" s="132">
        <f t="shared" si="1116"/>
        <v>1.7565593790513E-2</v>
      </c>
      <c r="K2166" s="132">
        <f t="shared" si="1117"/>
        <v>0.21811525230679801</v>
      </c>
      <c r="L2166" s="300">
        <f t="shared" si="1118"/>
        <v>0</v>
      </c>
      <c r="M2166" s="132">
        <v>0.25632402999999998</v>
      </c>
      <c r="N2166" s="132">
        <v>0.19597131000000001</v>
      </c>
      <c r="O2166" s="132">
        <v>2.2143934000000001E-2</v>
      </c>
      <c r="P2166" s="132">
        <v>1.7565508000000001E-2</v>
      </c>
      <c r="Q2166" s="132">
        <v>0</v>
      </c>
      <c r="R2166" s="132">
        <v>0</v>
      </c>
      <c r="S2166" s="304">
        <v>8.5790512999999997E-8</v>
      </c>
      <c r="T2166" s="304">
        <v>8.3067979999999997E-9</v>
      </c>
      <c r="U2166" s="132">
        <v>0</v>
      </c>
      <c r="V2166" s="132">
        <v>0</v>
      </c>
      <c r="W2166" s="132">
        <v>0</v>
      </c>
      <c r="X2166" s="132">
        <v>0</v>
      </c>
      <c r="Y2166" s="132">
        <v>0</v>
      </c>
      <c r="Z2166" s="132">
        <v>0</v>
      </c>
      <c r="AA2166" s="74"/>
      <c r="AB2166" s="301">
        <f t="shared" si="1119"/>
        <v>1.9272483458646614</v>
      </c>
      <c r="AC2166" s="338">
        <f t="shared" si="1120"/>
        <v>1.9272483458646614</v>
      </c>
      <c r="AD2166" s="74"/>
      <c r="AE2166" s="136">
        <v>0</v>
      </c>
      <c r="AF2166" s="136">
        <v>0</v>
      </c>
      <c r="AG2166" s="136">
        <v>0</v>
      </c>
      <c r="AH2166" s="136">
        <v>0</v>
      </c>
      <c r="AI2166" s="136">
        <v>0</v>
      </c>
      <c r="AJ2166" s="136">
        <v>0</v>
      </c>
      <c r="AK2166" s="136">
        <v>0</v>
      </c>
      <c r="AL2166" s="74"/>
      <c r="AM2166" s="133">
        <v>9.5292516999999993E-2</v>
      </c>
      <c r="AN2166" s="340">
        <f t="shared" si="1121"/>
        <v>9.5292516999999993E-2</v>
      </c>
      <c r="AP2166" s="133">
        <v>9.2552994999999999E-2</v>
      </c>
      <c r="AQ2166" s="133">
        <v>2.7395223E-3</v>
      </c>
      <c r="AR2166" s="133">
        <v>0</v>
      </c>
      <c r="AS2166" s="134">
        <f t="shared" si="1122"/>
        <v>5.5487406646999999E-6</v>
      </c>
      <c r="AT2166" s="135">
        <f t="shared" si="1123"/>
        <v>1.01313693845E-8</v>
      </c>
      <c r="AU2166" s="135">
        <f t="shared" si="1124"/>
        <v>0</v>
      </c>
      <c r="AV2166" s="302">
        <v>1.7884863999999999E-6</v>
      </c>
      <c r="AW2166" s="302">
        <v>5.3962952999999998E-9</v>
      </c>
      <c r="AX2166" s="302">
        <v>1.4743450000000001E-13</v>
      </c>
      <c r="AY2166" s="303">
        <v>0</v>
      </c>
      <c r="AZ2166" s="303">
        <v>0</v>
      </c>
      <c r="BA2166" s="302">
        <v>2.6118647E-9</v>
      </c>
      <c r="BB2166" s="302">
        <v>3.7576423999999999E-6</v>
      </c>
      <c r="BC2166" s="302">
        <v>3.7025335000000002E-10</v>
      </c>
      <c r="BD2166" s="302">
        <v>4.3646732999999998E-9</v>
      </c>
      <c r="BE2166" s="303">
        <v>0</v>
      </c>
      <c r="BF2166" s="303">
        <v>0</v>
      </c>
      <c r="BG2166" s="303">
        <v>0</v>
      </c>
      <c r="BH2166" s="303">
        <v>0</v>
      </c>
      <c r="BI2166" s="303">
        <v>0</v>
      </c>
      <c r="BJ2166" s="303">
        <v>0</v>
      </c>
      <c r="BK2166" s="303">
        <v>0</v>
      </c>
      <c r="BL2166" s="303">
        <v>0</v>
      </c>
      <c r="BM2166" s="303">
        <v>0</v>
      </c>
      <c r="BN2166" s="303">
        <v>0</v>
      </c>
      <c r="BO2166" s="303">
        <v>0</v>
      </c>
      <c r="BP2166" s="303">
        <v>0</v>
      </c>
      <c r="BQ2166" s="303">
        <v>0</v>
      </c>
      <c r="BR2166" s="74"/>
      <c r="BS2166" s="136">
        <v>1.1839318E-4</v>
      </c>
      <c r="BT2166" s="144">
        <v>3.0951273999999998E-5</v>
      </c>
      <c r="BU2166" s="144">
        <v>5.3736797000000002E-5</v>
      </c>
      <c r="BV2166" s="144">
        <v>9.7303160999999994E-13</v>
      </c>
      <c r="BW2166" s="144">
        <v>2.4234733000000001E-5</v>
      </c>
      <c r="BX2166" s="144">
        <v>1.6908725999999999E-6</v>
      </c>
      <c r="BY2166" s="136">
        <v>0</v>
      </c>
      <c r="BZ2166" s="144">
        <v>2.5663807E-6</v>
      </c>
      <c r="CA2166" s="136">
        <v>0</v>
      </c>
      <c r="CB2166" s="144">
        <v>5.6768081999999999E-11</v>
      </c>
      <c r="CC2166" s="136">
        <v>0</v>
      </c>
      <c r="CD2166" s="136">
        <v>0</v>
      </c>
      <c r="CE2166" s="136">
        <v>0</v>
      </c>
      <c r="CF2166" s="144">
        <v>5.2130614999999998E-6</v>
      </c>
      <c r="CG2166" s="136">
        <v>0</v>
      </c>
      <c r="CH2166" s="136">
        <v>0</v>
      </c>
      <c r="CI2166" s="136">
        <v>0</v>
      </c>
      <c r="CJ2166" s="205"/>
      <c r="CK2166" s="258"/>
      <c r="CL2166" s="89" t="s">
        <v>6999</v>
      </c>
    </row>
    <row r="2167" spans="1:90" ht="14.5" customHeight="1">
      <c r="A2167" s="74" t="s">
        <v>7388</v>
      </c>
      <c r="B2167" s="129" t="s">
        <v>6992</v>
      </c>
      <c r="C2167" s="130" t="str">
        <f t="shared" si="1113"/>
        <v>M.020.15.116</v>
      </c>
      <c r="D2167" s="131" t="s">
        <v>7342</v>
      </c>
      <c r="E2167" s="129" t="s">
        <v>957</v>
      </c>
      <c r="F2167" s="132" t="s">
        <v>7390</v>
      </c>
      <c r="G2167" s="132">
        <f t="shared" si="1114"/>
        <v>0.53271946251857849</v>
      </c>
      <c r="H2167" s="348">
        <f t="shared" si="1115"/>
        <v>0.53271946251857849</v>
      </c>
      <c r="I2167" s="74"/>
      <c r="J2167" s="132">
        <f t="shared" si="1116"/>
        <v>1.8824497087792002E-2</v>
      </c>
      <c r="K2167" s="132">
        <f t="shared" si="1117"/>
        <v>0.2482150254307865</v>
      </c>
      <c r="L2167" s="300">
        <f t="shared" si="1118"/>
        <v>0</v>
      </c>
      <c r="M2167" s="132">
        <v>0.26567994</v>
      </c>
      <c r="N2167" s="132">
        <v>0.22500054999999999</v>
      </c>
      <c r="O2167" s="132">
        <v>2.3214470000000001E-2</v>
      </c>
      <c r="P2167" s="132">
        <v>1.8824441000000001E-2</v>
      </c>
      <c r="Q2167" s="132">
        <v>0</v>
      </c>
      <c r="R2167" s="132">
        <v>0</v>
      </c>
      <c r="S2167" s="304">
        <v>5.6087791999999999E-8</v>
      </c>
      <c r="T2167" s="304">
        <v>5.4307864999999997E-9</v>
      </c>
      <c r="U2167" s="132">
        <v>0</v>
      </c>
      <c r="V2167" s="132">
        <v>0</v>
      </c>
      <c r="W2167" s="132">
        <v>0</v>
      </c>
      <c r="X2167" s="132">
        <v>0</v>
      </c>
      <c r="Y2167" s="132">
        <v>0</v>
      </c>
      <c r="Z2167" s="132">
        <v>0</v>
      </c>
      <c r="AA2167" s="74"/>
      <c r="AB2167" s="301">
        <f t="shared" si="1119"/>
        <v>1.9975935338345865</v>
      </c>
      <c r="AC2167" s="338">
        <f t="shared" si="1120"/>
        <v>1.9975935338345865</v>
      </c>
      <c r="AD2167" s="74"/>
      <c r="AE2167" s="136">
        <v>0</v>
      </c>
      <c r="AF2167" s="136">
        <v>0</v>
      </c>
      <c r="AG2167" s="136">
        <v>0</v>
      </c>
      <c r="AH2167" s="136">
        <v>0</v>
      </c>
      <c r="AI2167" s="136">
        <v>0</v>
      </c>
      <c r="AJ2167" s="136">
        <v>0</v>
      </c>
      <c r="AK2167" s="136">
        <v>0</v>
      </c>
      <c r="AL2167" s="74"/>
      <c r="AM2167" s="133">
        <v>0.10564635999999999</v>
      </c>
      <c r="AN2167" s="340">
        <f t="shared" si="1121"/>
        <v>0.10564635999999999</v>
      </c>
      <c r="AP2167" s="133">
        <v>0.10267611</v>
      </c>
      <c r="AQ2167" s="133">
        <v>2.9702554999999999E-3</v>
      </c>
      <c r="AR2167" s="133">
        <v>0</v>
      </c>
      <c r="AS2167" s="134">
        <f t="shared" si="1122"/>
        <v>6.1556419590000003E-6</v>
      </c>
      <c r="AT2167" s="135">
        <f t="shared" si="1123"/>
        <v>1.09846727959E-8</v>
      </c>
      <c r="AU2167" s="135">
        <f t="shared" si="1124"/>
        <v>0</v>
      </c>
      <c r="AV2167" s="302">
        <v>1.8537668E-6</v>
      </c>
      <c r="AW2167" s="302">
        <v>5.5932617999999999E-9</v>
      </c>
      <c r="AX2167" s="302">
        <v>1.5281590000000001E-13</v>
      </c>
      <c r="AY2167" s="303">
        <v>0</v>
      </c>
      <c r="AZ2167" s="303">
        <v>0</v>
      </c>
      <c r="BA2167" s="302">
        <v>2.7990590000000001E-9</v>
      </c>
      <c r="BB2167" s="302">
        <v>4.2990761000000002E-6</v>
      </c>
      <c r="BC2167" s="302">
        <v>3.9678968E-10</v>
      </c>
      <c r="BD2167" s="302">
        <v>4.9944685000000004E-9</v>
      </c>
      <c r="BE2167" s="303">
        <v>0</v>
      </c>
      <c r="BF2167" s="303">
        <v>0</v>
      </c>
      <c r="BG2167" s="303">
        <v>0</v>
      </c>
      <c r="BH2167" s="303">
        <v>0</v>
      </c>
      <c r="BI2167" s="303">
        <v>0</v>
      </c>
      <c r="BJ2167" s="303">
        <v>0</v>
      </c>
      <c r="BK2167" s="303">
        <v>0</v>
      </c>
      <c r="BL2167" s="303">
        <v>0</v>
      </c>
      <c r="BM2167" s="303">
        <v>0</v>
      </c>
      <c r="BN2167" s="303">
        <v>0</v>
      </c>
      <c r="BO2167" s="303">
        <v>0</v>
      </c>
      <c r="BP2167" s="303">
        <v>0</v>
      </c>
      <c r="BQ2167" s="303">
        <v>0</v>
      </c>
      <c r="BR2167" s="74"/>
      <c r="BS2167" s="136">
        <v>1.2911583999999999E-4</v>
      </c>
      <c r="BT2167" s="144">
        <v>3.5354902000000001E-5</v>
      </c>
      <c r="BU2167" s="144">
        <v>5.5698207000000001E-5</v>
      </c>
      <c r="BV2167" s="144">
        <v>6.3614487E-13</v>
      </c>
      <c r="BW2167" s="144">
        <v>2.7771783000000001E-5</v>
      </c>
      <c r="BX2167" s="144">
        <v>1.8120587000000001E-6</v>
      </c>
      <c r="BY2167" s="136">
        <v>0</v>
      </c>
      <c r="BZ2167" s="144">
        <v>2.7503151999999998E-6</v>
      </c>
      <c r="CA2167" s="136">
        <v>0</v>
      </c>
      <c r="CB2167" s="144">
        <v>3.7113618999999997E-11</v>
      </c>
      <c r="CC2167" s="136">
        <v>0</v>
      </c>
      <c r="CD2167" s="136">
        <v>0</v>
      </c>
      <c r="CE2167" s="136">
        <v>0</v>
      </c>
      <c r="CF2167" s="144">
        <v>5.7285420000000002E-6</v>
      </c>
      <c r="CG2167" s="136">
        <v>0</v>
      </c>
      <c r="CH2167" s="136">
        <v>0</v>
      </c>
      <c r="CI2167" s="136">
        <v>0</v>
      </c>
      <c r="CJ2167" s="205"/>
      <c r="CK2167" s="258"/>
      <c r="CL2167" s="89" t="s">
        <v>6999</v>
      </c>
    </row>
    <row r="2168" spans="1:90" ht="14.5" customHeight="1">
      <c r="B2168" s="129" t="s">
        <v>6992</v>
      </c>
      <c r="C2168" s="127" t="s">
        <v>7391</v>
      </c>
      <c r="D2168" s="127" t="s">
        <v>7392</v>
      </c>
      <c r="G2168" s="74"/>
      <c r="H2168" s="74"/>
      <c r="I2168" s="74"/>
      <c r="J2168" s="74"/>
      <c r="K2168" s="74"/>
      <c r="L2168" s="74"/>
      <c r="M2168" s="74"/>
      <c r="N2168" s="74"/>
      <c r="O2168" s="74"/>
      <c r="P2168" s="74"/>
      <c r="Q2168" s="74"/>
      <c r="R2168" s="74"/>
      <c r="S2168" s="74"/>
      <c r="T2168" s="74"/>
      <c r="U2168" s="74"/>
      <c r="V2168" s="74"/>
      <c r="W2168" s="74"/>
      <c r="X2168" s="74"/>
      <c r="Y2168" s="74"/>
      <c r="Z2168" s="74"/>
      <c r="AA2168" s="74"/>
      <c r="AB2168" s="74"/>
      <c r="AC2168" s="74"/>
      <c r="AD2168" s="74"/>
      <c r="AE2168" s="74"/>
      <c r="AF2168" s="74"/>
      <c r="AG2168" s="74"/>
      <c r="AH2168" s="74"/>
      <c r="AI2168" s="74"/>
      <c r="AJ2168" s="74"/>
      <c r="AK2168" s="74"/>
      <c r="AL2168" s="74"/>
      <c r="AM2168" s="74"/>
      <c r="AN2168" s="74"/>
      <c r="AP2168" s="74"/>
      <c r="AQ2168" s="74"/>
      <c r="AR2168" s="74"/>
      <c r="AS2168" s="74"/>
      <c r="AT2168" s="74"/>
      <c r="AU2168" s="74"/>
      <c r="AV2168" s="74"/>
      <c r="AW2168" s="74"/>
      <c r="AX2168" s="74"/>
      <c r="AY2168" s="74"/>
      <c r="AZ2168" s="74"/>
      <c r="BA2168" s="74"/>
      <c r="BB2168" s="74"/>
      <c r="BC2168" s="74"/>
      <c r="BD2168" s="74"/>
      <c r="BE2168" s="74"/>
      <c r="BF2168" s="74"/>
      <c r="BG2168" s="74"/>
      <c r="BH2168" s="74"/>
      <c r="BI2168" s="74"/>
      <c r="BJ2168" s="74"/>
      <c r="BK2168" s="74"/>
      <c r="BL2168" s="74"/>
      <c r="BM2168" s="74"/>
      <c r="BN2168" s="74"/>
      <c r="BO2168" s="74"/>
      <c r="BP2168" s="74"/>
      <c r="BQ2168" s="74"/>
      <c r="BR2168" s="74"/>
      <c r="BS2168" s="74"/>
      <c r="BT2168" s="74"/>
      <c r="BU2168" s="74"/>
      <c r="BV2168" s="74"/>
      <c r="BW2168" s="74"/>
      <c r="BX2168" s="74"/>
      <c r="BY2168" s="74"/>
      <c r="BZ2168" s="74"/>
      <c r="CA2168" s="74"/>
      <c r="CB2168" s="74"/>
      <c r="CC2168" s="74"/>
      <c r="CD2168" s="74"/>
      <c r="CE2168" s="74"/>
      <c r="CF2168" s="74"/>
      <c r="CG2168" s="74"/>
      <c r="CH2168" s="74"/>
      <c r="CI2168" s="74"/>
      <c r="CJ2168" s="124"/>
      <c r="CK2168" s="152"/>
      <c r="CL2168" s="89"/>
    </row>
    <row r="2169" spans="1:90" ht="14.5" customHeight="1">
      <c r="A2169" s="74" t="s">
        <v>7393</v>
      </c>
      <c r="B2169" s="129" t="s">
        <v>6992</v>
      </c>
      <c r="C2169" s="130" t="str">
        <f t="shared" ref="C2169:C2183" si="1125">MID(A2169,1,12)</f>
        <v>M.020.16.101</v>
      </c>
      <c r="D2169" s="131" t="s">
        <v>7392</v>
      </c>
      <c r="E2169" s="129" t="s">
        <v>957</v>
      </c>
      <c r="F2169" s="132" t="s">
        <v>7395</v>
      </c>
      <c r="G2169" s="132">
        <f t="shared" ref="G2169:G2183" si="1126">J2169+K2169+L2169+M2169</f>
        <v>0.97984940603218706</v>
      </c>
      <c r="H2169" s="348">
        <f t="shared" ref="H2169:H2183" si="1127">G2169</f>
        <v>0.97984940603218706</v>
      </c>
      <c r="I2169" s="74"/>
      <c r="J2169" s="132">
        <f t="shared" ref="J2169:J2183" si="1128">P2169+Q2169+R2169+S2169</f>
        <v>7.2701302012420005E-2</v>
      </c>
      <c r="K2169" s="132">
        <f t="shared" ref="K2169:K2183" si="1129">N2169+O2169+T2169</f>
        <v>0.47115476401976703</v>
      </c>
      <c r="L2169" s="300">
        <f t="shared" ref="L2169:L2183" si="1130">U2169+IF(V2169="x",0,V2169)+IF(W2169="x",0,W2169)+IF(X2169="x",0,X2169)+Y2169+Z2169</f>
        <v>0</v>
      </c>
      <c r="M2169" s="132">
        <v>0.43599334000000001</v>
      </c>
      <c r="N2169" s="132">
        <v>0.37063079999999998</v>
      </c>
      <c r="O2169" s="132">
        <v>0.10052387</v>
      </c>
      <c r="P2169" s="132">
        <v>7.2700331000000007E-2</v>
      </c>
      <c r="Q2169" s="132">
        <v>0</v>
      </c>
      <c r="R2169" s="132">
        <v>0</v>
      </c>
      <c r="S2169" s="304">
        <v>9.7101242000000005E-7</v>
      </c>
      <c r="T2169" s="304">
        <v>9.4019767000000006E-8</v>
      </c>
      <c r="U2169" s="132">
        <v>0</v>
      </c>
      <c r="V2169" s="132">
        <v>0</v>
      </c>
      <c r="W2169" s="132">
        <v>0</v>
      </c>
      <c r="X2169" s="132">
        <v>0</v>
      </c>
      <c r="Y2169" s="132">
        <v>0</v>
      </c>
      <c r="Z2169" s="132">
        <v>0</v>
      </c>
      <c r="AA2169" s="74"/>
      <c r="AB2169" s="301">
        <f t="shared" ref="AB2169:AB2183" si="1131">M2169/0.133</f>
        <v>3.2781454135338346</v>
      </c>
      <c r="AC2169" s="338">
        <f t="shared" ref="AC2169:AC2183" si="1132">AB2169</f>
        <v>3.2781454135338346</v>
      </c>
      <c r="AD2169" s="74"/>
      <c r="AE2169" s="136">
        <v>0</v>
      </c>
      <c r="AF2169" s="136">
        <v>0</v>
      </c>
      <c r="AG2169" s="136">
        <v>0</v>
      </c>
      <c r="AH2169" s="136">
        <v>0</v>
      </c>
      <c r="AI2169" s="136">
        <v>0</v>
      </c>
      <c r="AJ2169" s="136">
        <v>0</v>
      </c>
      <c r="AK2169" s="136">
        <v>0</v>
      </c>
      <c r="AL2169" s="74"/>
      <c r="AM2169" s="133">
        <v>0.18216919000000001</v>
      </c>
      <c r="AN2169" s="340">
        <f t="shared" ref="AN2169:AN2183" si="1133">AM2169</f>
        <v>0.18216919000000001</v>
      </c>
      <c r="AP2169" s="133">
        <v>0.17690765</v>
      </c>
      <c r="AQ2169" s="133">
        <v>5.2615407999999997E-3</v>
      </c>
      <c r="AR2169" s="133">
        <v>0</v>
      </c>
      <c r="AS2169" s="134">
        <f t="shared" ref="AS2169:AS2183" si="1134">AV2169+AY2169+AZ2169+BA2169+BB2169+BJ2169+BK2169+BO2169</f>
        <v>1.0605974117000001E-5</v>
      </c>
      <c r="AT2169" s="135">
        <f t="shared" ref="AT2169:AT2183" si="1135">AW2169+AX2169+BC2169+BD2169+BE2169+BF2169+BG2169+BH2169+BI2169+BL2169+BP2169+BQ2169</f>
        <v>1.945836087812E-8</v>
      </c>
      <c r="AU2169" s="135">
        <f t="shared" ref="AU2169:AU2183" si="1136">BM2169+BN2169</f>
        <v>0</v>
      </c>
      <c r="AV2169" s="302">
        <v>3.0421189E-6</v>
      </c>
      <c r="AW2169" s="302">
        <v>9.1788071000000004E-9</v>
      </c>
      <c r="AX2169" s="302">
        <v>2.5077812E-13</v>
      </c>
      <c r="AY2169" s="303">
        <v>0</v>
      </c>
      <c r="AZ2169" s="303">
        <v>0</v>
      </c>
      <c r="BA2169" s="302">
        <v>1.0810016999999999E-8</v>
      </c>
      <c r="BB2169" s="302">
        <v>7.5530452E-6</v>
      </c>
      <c r="BC2169" s="302">
        <v>1.5324088999999999E-9</v>
      </c>
      <c r="BD2169" s="302">
        <v>8.7468940999999998E-9</v>
      </c>
      <c r="BE2169" s="303">
        <v>0</v>
      </c>
      <c r="BF2169" s="303">
        <v>0</v>
      </c>
      <c r="BG2169" s="303">
        <v>0</v>
      </c>
      <c r="BH2169" s="303">
        <v>0</v>
      </c>
      <c r="BI2169" s="303">
        <v>0</v>
      </c>
      <c r="BJ2169" s="303">
        <v>0</v>
      </c>
      <c r="BK2169" s="303">
        <v>0</v>
      </c>
      <c r="BL2169" s="303">
        <v>0</v>
      </c>
      <c r="BM2169" s="303">
        <v>0</v>
      </c>
      <c r="BN2169" s="303">
        <v>0</v>
      </c>
      <c r="BO2169" s="303">
        <v>0</v>
      </c>
      <c r="BP2169" s="303">
        <v>0</v>
      </c>
      <c r="BQ2169" s="303">
        <v>0</v>
      </c>
      <c r="BR2169" s="74"/>
      <c r="BS2169" s="136">
        <v>2.3767990999999999E-4</v>
      </c>
      <c r="BT2169" s="144">
        <v>6.3862683999999997E-5</v>
      </c>
      <c r="BU2169" s="144">
        <v>9.1403391000000002E-5</v>
      </c>
      <c r="BV2169" s="144">
        <v>1.1013173000000001E-11</v>
      </c>
      <c r="BW2169" s="144">
        <v>4.7387277000000003E-5</v>
      </c>
      <c r="BX2169" s="144">
        <v>6.9982035999999997E-6</v>
      </c>
      <c r="BY2169" s="136">
        <v>0</v>
      </c>
      <c r="BZ2169" s="144">
        <v>1.0621767E-5</v>
      </c>
      <c r="CA2169" s="136">
        <v>0</v>
      </c>
      <c r="CB2169" s="144">
        <v>6.4252456999999996E-10</v>
      </c>
      <c r="CC2169" s="136">
        <v>0</v>
      </c>
      <c r="CD2169" s="136">
        <v>0</v>
      </c>
      <c r="CE2169" s="136">
        <v>0</v>
      </c>
      <c r="CF2169" s="144">
        <v>1.7405936000000001E-5</v>
      </c>
      <c r="CG2169" s="136">
        <v>0</v>
      </c>
      <c r="CH2169" s="136">
        <v>0</v>
      </c>
      <c r="CI2169" s="136">
        <v>0</v>
      </c>
      <c r="CJ2169" s="205"/>
      <c r="CK2169" s="258"/>
      <c r="CL2169" s="89" t="s">
        <v>6999</v>
      </c>
    </row>
    <row r="2170" spans="1:90" ht="14.5" customHeight="1">
      <c r="A2170" s="74" t="s">
        <v>7396</v>
      </c>
      <c r="B2170" s="129" t="s">
        <v>6992</v>
      </c>
      <c r="C2170" s="130" t="str">
        <f t="shared" si="1125"/>
        <v>M.020.16.102</v>
      </c>
      <c r="D2170" s="131" t="s">
        <v>7392</v>
      </c>
      <c r="E2170" s="129" t="s">
        <v>957</v>
      </c>
      <c r="F2170" s="132" t="s">
        <v>7398</v>
      </c>
      <c r="G2170" s="132">
        <f t="shared" si="1126"/>
        <v>6.5034748409598997E-2</v>
      </c>
      <c r="H2170" s="348">
        <f t="shared" si="1127"/>
        <v>6.5034748409598997E-2</v>
      </c>
      <c r="I2170" s="74"/>
      <c r="J2170" s="132">
        <f t="shared" si="1128"/>
        <v>2.3552005752199999E-4</v>
      </c>
      <c r="K2170" s="132">
        <f t="shared" si="1129"/>
        <v>8.8767493520769992E-3</v>
      </c>
      <c r="L2170" s="300">
        <f t="shared" si="1130"/>
        <v>0</v>
      </c>
      <c r="M2170" s="132">
        <v>5.5922478999999997E-2</v>
      </c>
      <c r="N2170" s="132">
        <v>8.4026812999999992E-3</v>
      </c>
      <c r="O2170" s="132">
        <v>4.7406675000000002E-4</v>
      </c>
      <c r="P2170" s="132">
        <v>2.3550660999999999E-4</v>
      </c>
      <c r="Q2170" s="132">
        <v>0</v>
      </c>
      <c r="R2170" s="132">
        <v>0</v>
      </c>
      <c r="S2170" s="304">
        <v>1.3447522000000001E-8</v>
      </c>
      <c r="T2170" s="304">
        <v>1.302077E-9</v>
      </c>
      <c r="U2170" s="132">
        <v>0</v>
      </c>
      <c r="V2170" s="132">
        <v>0</v>
      </c>
      <c r="W2170" s="132">
        <v>0</v>
      </c>
      <c r="X2170" s="132">
        <v>0</v>
      </c>
      <c r="Y2170" s="132">
        <v>0</v>
      </c>
      <c r="Z2170" s="132">
        <v>0</v>
      </c>
      <c r="AA2170" s="74"/>
      <c r="AB2170" s="301">
        <f t="shared" si="1131"/>
        <v>0.42046976691729321</v>
      </c>
      <c r="AC2170" s="338">
        <f t="shared" si="1132"/>
        <v>0.42046976691729321</v>
      </c>
      <c r="AD2170" s="74"/>
      <c r="AE2170" s="136">
        <v>0</v>
      </c>
      <c r="AF2170" s="136">
        <v>0</v>
      </c>
      <c r="AG2170" s="136">
        <v>0</v>
      </c>
      <c r="AH2170" s="136">
        <v>0</v>
      </c>
      <c r="AI2170" s="136">
        <v>0</v>
      </c>
      <c r="AJ2170" s="136">
        <v>0</v>
      </c>
      <c r="AK2170" s="136">
        <v>0</v>
      </c>
      <c r="AL2170" s="74"/>
      <c r="AM2170" s="133">
        <v>9.4674055999999993E-3</v>
      </c>
      <c r="AN2170" s="340">
        <f t="shared" si="1133"/>
        <v>9.4674055999999993E-3</v>
      </c>
      <c r="AP2170" s="133">
        <v>9.0988496999999998E-3</v>
      </c>
      <c r="AQ2170" s="133">
        <v>3.6855585999999999E-4</v>
      </c>
      <c r="AR2170" s="133">
        <v>0</v>
      </c>
      <c r="AS2170" s="134">
        <f t="shared" si="1134"/>
        <v>5.4549458814E-7</v>
      </c>
      <c r="AT2170" s="135">
        <f t="shared" si="1135"/>
        <v>1.363002385837E-9</v>
      </c>
      <c r="AU2170" s="135">
        <f t="shared" si="1136"/>
        <v>0</v>
      </c>
      <c r="AV2170" s="302">
        <v>3.9019593999999998E-7</v>
      </c>
      <c r="AW2170" s="302">
        <v>1.1773153E-9</v>
      </c>
      <c r="AX2170" s="302">
        <v>3.2165937000000003E-14</v>
      </c>
      <c r="AY2170" s="303">
        <v>0</v>
      </c>
      <c r="AZ2170" s="303">
        <v>0</v>
      </c>
      <c r="BA2170" s="302">
        <v>3.5018139999999998E-11</v>
      </c>
      <c r="BB2170" s="302">
        <v>1.5526362999999999E-7</v>
      </c>
      <c r="BC2170" s="302">
        <v>4.9641098999999999E-12</v>
      </c>
      <c r="BD2170" s="302">
        <v>1.8069080999999999E-10</v>
      </c>
      <c r="BE2170" s="303">
        <v>0</v>
      </c>
      <c r="BF2170" s="303">
        <v>0</v>
      </c>
      <c r="BG2170" s="303">
        <v>0</v>
      </c>
      <c r="BH2170" s="303">
        <v>0</v>
      </c>
      <c r="BI2170" s="303">
        <v>0</v>
      </c>
      <c r="BJ2170" s="303">
        <v>0</v>
      </c>
      <c r="BK2170" s="303">
        <v>0</v>
      </c>
      <c r="BL2170" s="303">
        <v>0</v>
      </c>
      <c r="BM2170" s="303">
        <v>0</v>
      </c>
      <c r="BN2170" s="303">
        <v>0</v>
      </c>
      <c r="BO2170" s="303">
        <v>0</v>
      </c>
      <c r="BP2170" s="303">
        <v>0</v>
      </c>
      <c r="BQ2170" s="303">
        <v>0</v>
      </c>
      <c r="BR2170" s="74"/>
      <c r="BS2170" s="144">
        <v>1.4181483E-5</v>
      </c>
      <c r="BT2170" s="144">
        <v>1.2572659E-6</v>
      </c>
      <c r="BU2170" s="144">
        <v>1.1723813E-5</v>
      </c>
      <c r="BV2170" s="144">
        <v>1.5252111000000001E-13</v>
      </c>
      <c r="BW2170" s="144">
        <v>1.0187479E-6</v>
      </c>
      <c r="BX2170" s="144">
        <v>2.2670092E-8</v>
      </c>
      <c r="BY2170" s="136">
        <v>0</v>
      </c>
      <c r="BZ2170" s="144">
        <v>3.4408320999999999E-8</v>
      </c>
      <c r="CA2170" s="136">
        <v>0</v>
      </c>
      <c r="CB2170" s="144">
        <v>8.8983037999999995E-12</v>
      </c>
      <c r="CC2170" s="136">
        <v>0</v>
      </c>
      <c r="CD2170" s="136">
        <v>0</v>
      </c>
      <c r="CE2170" s="136">
        <v>0</v>
      </c>
      <c r="CF2170" s="144">
        <v>1.2456908000000001E-7</v>
      </c>
      <c r="CG2170" s="136">
        <v>0</v>
      </c>
      <c r="CH2170" s="136">
        <v>0</v>
      </c>
      <c r="CI2170" s="136">
        <v>0</v>
      </c>
      <c r="CJ2170" s="205"/>
      <c r="CK2170" s="258"/>
      <c r="CL2170" s="89" t="s">
        <v>6999</v>
      </c>
    </row>
    <row r="2171" spans="1:90" ht="14.5" customHeight="1">
      <c r="A2171" s="74" t="s">
        <v>7399</v>
      </c>
      <c r="B2171" s="129" t="s">
        <v>6992</v>
      </c>
      <c r="C2171" s="130" t="str">
        <f t="shared" si="1125"/>
        <v>M.020.16.103</v>
      </c>
      <c r="D2171" s="131" t="s">
        <v>7392</v>
      </c>
      <c r="E2171" s="129" t="s">
        <v>957</v>
      </c>
      <c r="F2171" s="132" t="s">
        <v>7401</v>
      </c>
      <c r="G2171" s="132">
        <f t="shared" si="1126"/>
        <v>0.1050773044842428</v>
      </c>
      <c r="H2171" s="348">
        <f t="shared" si="1127"/>
        <v>0.1050773044842428</v>
      </c>
      <c r="I2171" s="74"/>
      <c r="J2171" s="132">
        <f t="shared" si="1128"/>
        <v>3.2612223625699999E-3</v>
      </c>
      <c r="K2171" s="132">
        <f t="shared" si="1129"/>
        <v>3.0966738121672797E-2</v>
      </c>
      <c r="L2171" s="300">
        <f t="shared" si="1130"/>
        <v>0</v>
      </c>
      <c r="M2171" s="132">
        <v>7.0849343999999995E-2</v>
      </c>
      <c r="N2171" s="132">
        <v>2.6337803999999999E-2</v>
      </c>
      <c r="O2171" s="132">
        <v>4.6289291E-3</v>
      </c>
      <c r="P2171" s="132">
        <v>3.2611705E-3</v>
      </c>
      <c r="Q2171" s="132">
        <v>0</v>
      </c>
      <c r="R2171" s="132">
        <v>0</v>
      </c>
      <c r="S2171" s="304">
        <v>5.1862570000000001E-8</v>
      </c>
      <c r="T2171" s="304">
        <v>5.0216728000000002E-9</v>
      </c>
      <c r="U2171" s="132">
        <v>0</v>
      </c>
      <c r="V2171" s="132">
        <v>0</v>
      </c>
      <c r="W2171" s="132">
        <v>0</v>
      </c>
      <c r="X2171" s="132">
        <v>0</v>
      </c>
      <c r="Y2171" s="132">
        <v>0</v>
      </c>
      <c r="Z2171" s="132">
        <v>0</v>
      </c>
      <c r="AA2171" s="74"/>
      <c r="AB2171" s="301">
        <f t="shared" si="1131"/>
        <v>0.53270183458646614</v>
      </c>
      <c r="AC2171" s="338">
        <f t="shared" si="1132"/>
        <v>0.53270183458646614</v>
      </c>
      <c r="AD2171" s="74"/>
      <c r="AE2171" s="136">
        <v>0</v>
      </c>
      <c r="AF2171" s="136">
        <v>0</v>
      </c>
      <c r="AG2171" s="136">
        <v>0</v>
      </c>
      <c r="AH2171" s="136">
        <v>0</v>
      </c>
      <c r="AI2171" s="136">
        <v>0</v>
      </c>
      <c r="AJ2171" s="136">
        <v>0</v>
      </c>
      <c r="AK2171" s="136">
        <v>0</v>
      </c>
      <c r="AL2171" s="74"/>
      <c r="AM2171" s="133">
        <v>1.7430811000000001E-2</v>
      </c>
      <c r="AN2171" s="340">
        <f t="shared" si="1133"/>
        <v>1.7430811000000001E-2</v>
      </c>
      <c r="AP2171" s="133">
        <v>1.6847243000000001E-2</v>
      </c>
      <c r="AQ2171" s="133">
        <v>5.8356859000000005E-4</v>
      </c>
      <c r="AR2171" s="133">
        <v>0</v>
      </c>
      <c r="AS2171" s="134">
        <f t="shared" si="1134"/>
        <v>1.0100265326099998E-6</v>
      </c>
      <c r="AT2171" s="135">
        <f t="shared" si="1135"/>
        <v>2.1581678006909997E-9</v>
      </c>
      <c r="AU2171" s="135">
        <f t="shared" si="1136"/>
        <v>0</v>
      </c>
      <c r="AV2171" s="302">
        <v>4.9434730999999996E-7</v>
      </c>
      <c r="AW2171" s="302">
        <v>1.4915650999999999E-9</v>
      </c>
      <c r="AX2171" s="302">
        <v>4.0751691000000002E-14</v>
      </c>
      <c r="AY2171" s="303">
        <v>0</v>
      </c>
      <c r="AZ2171" s="303">
        <v>0</v>
      </c>
      <c r="BA2171" s="302">
        <v>4.8491260999999998E-10</v>
      </c>
      <c r="BB2171" s="302">
        <v>5.1519430999999996E-7</v>
      </c>
      <c r="BC2171" s="302">
        <v>6.8740358999999994E-11</v>
      </c>
      <c r="BD2171" s="302">
        <v>5.9782158999999996E-10</v>
      </c>
      <c r="BE2171" s="303">
        <v>0</v>
      </c>
      <c r="BF2171" s="303">
        <v>0</v>
      </c>
      <c r="BG2171" s="303">
        <v>0</v>
      </c>
      <c r="BH2171" s="303">
        <v>0</v>
      </c>
      <c r="BI2171" s="303">
        <v>0</v>
      </c>
      <c r="BJ2171" s="303">
        <v>0</v>
      </c>
      <c r="BK2171" s="303">
        <v>0</v>
      </c>
      <c r="BL2171" s="303">
        <v>0</v>
      </c>
      <c r="BM2171" s="303">
        <v>0</v>
      </c>
      <c r="BN2171" s="303">
        <v>0</v>
      </c>
      <c r="BO2171" s="303">
        <v>0</v>
      </c>
      <c r="BP2171" s="303">
        <v>0</v>
      </c>
      <c r="BQ2171" s="303">
        <v>0</v>
      </c>
      <c r="BR2171" s="74"/>
      <c r="BS2171" s="144">
        <v>2.4089998999999999E-5</v>
      </c>
      <c r="BT2171" s="144">
        <v>4.2812092000000001E-6</v>
      </c>
      <c r="BU2171" s="144">
        <v>1.4853141000000001E-5</v>
      </c>
      <c r="BV2171" s="144">
        <v>5.8822260999999996E-13</v>
      </c>
      <c r="BW2171" s="144">
        <v>3.2924843E-6</v>
      </c>
      <c r="BX2171" s="144">
        <v>3.1392339999999999E-7</v>
      </c>
      <c r="BY2171" s="136">
        <v>0</v>
      </c>
      <c r="BZ2171" s="144">
        <v>4.7646815999999997E-7</v>
      </c>
      <c r="CA2171" s="136">
        <v>0</v>
      </c>
      <c r="CB2171" s="144">
        <v>3.4317763999999999E-11</v>
      </c>
      <c r="CC2171" s="136">
        <v>0</v>
      </c>
      <c r="CD2171" s="136">
        <v>0</v>
      </c>
      <c r="CE2171" s="136">
        <v>0</v>
      </c>
      <c r="CF2171" s="144">
        <v>8.7273836999999998E-7</v>
      </c>
      <c r="CG2171" s="136">
        <v>0</v>
      </c>
      <c r="CH2171" s="136">
        <v>0</v>
      </c>
      <c r="CI2171" s="136">
        <v>0</v>
      </c>
      <c r="CJ2171" s="205"/>
      <c r="CK2171" s="258"/>
      <c r="CL2171" s="89" t="s">
        <v>6999</v>
      </c>
    </row>
    <row r="2172" spans="1:90" ht="14.5" customHeight="1">
      <c r="A2172" s="74" t="s">
        <v>7402</v>
      </c>
      <c r="B2172" s="129" t="s">
        <v>6992</v>
      </c>
      <c r="C2172" s="130" t="str">
        <f t="shared" si="1125"/>
        <v>M.020.16.104</v>
      </c>
      <c r="D2172" s="131" t="s">
        <v>7392</v>
      </c>
      <c r="E2172" s="129" t="s">
        <v>957</v>
      </c>
      <c r="F2172" s="132" t="s">
        <v>7404</v>
      </c>
      <c r="G2172" s="132">
        <f t="shared" si="1126"/>
        <v>8.9758445659232203E-2</v>
      </c>
      <c r="H2172" s="348">
        <f t="shared" si="1127"/>
        <v>8.9758445659232203E-2</v>
      </c>
      <c r="I2172" s="74"/>
      <c r="J2172" s="132">
        <f t="shared" si="1128"/>
        <v>1.5776729902850001E-3</v>
      </c>
      <c r="K2172" s="132">
        <f t="shared" si="1129"/>
        <v>2.0195405668947199E-2</v>
      </c>
      <c r="L2172" s="300">
        <f t="shared" si="1130"/>
        <v>0</v>
      </c>
      <c r="M2172" s="132">
        <v>6.7985367000000005E-2</v>
      </c>
      <c r="N2172" s="132">
        <v>1.7727000999999999E-2</v>
      </c>
      <c r="O2172" s="132">
        <v>2.4684007000000002E-3</v>
      </c>
      <c r="P2172" s="132">
        <v>1.577632E-3</v>
      </c>
      <c r="Q2172" s="132">
        <v>0</v>
      </c>
      <c r="R2172" s="132">
        <v>0</v>
      </c>
      <c r="S2172" s="304">
        <v>4.0990285E-8</v>
      </c>
      <c r="T2172" s="304">
        <v>3.9689472000000004E-9</v>
      </c>
      <c r="U2172" s="132">
        <v>0</v>
      </c>
      <c r="V2172" s="132">
        <v>0</v>
      </c>
      <c r="W2172" s="132">
        <v>0</v>
      </c>
      <c r="X2172" s="132">
        <v>0</v>
      </c>
      <c r="Y2172" s="132">
        <v>0</v>
      </c>
      <c r="Z2172" s="132">
        <v>0</v>
      </c>
      <c r="AA2172" s="74"/>
      <c r="AB2172" s="301">
        <f t="shared" si="1131"/>
        <v>0.51116817293233086</v>
      </c>
      <c r="AC2172" s="338">
        <f t="shared" si="1132"/>
        <v>0.51116817293233086</v>
      </c>
      <c r="AD2172" s="74"/>
      <c r="AE2172" s="136">
        <v>0</v>
      </c>
      <c r="AF2172" s="136">
        <v>0</v>
      </c>
      <c r="AG2172" s="136">
        <v>0</v>
      </c>
      <c r="AH2172" s="136">
        <v>0</v>
      </c>
      <c r="AI2172" s="136">
        <v>0</v>
      </c>
      <c r="AJ2172" s="136">
        <v>0</v>
      </c>
      <c r="AK2172" s="136">
        <v>0</v>
      </c>
      <c r="AL2172" s="74"/>
      <c r="AM2172" s="133">
        <v>1.4086537999999999E-2</v>
      </c>
      <c r="AN2172" s="340">
        <f t="shared" si="1133"/>
        <v>1.4086537999999999E-2</v>
      </c>
      <c r="AP2172" s="133">
        <v>1.35838E-2</v>
      </c>
      <c r="AQ2172" s="133">
        <v>5.0273821999999996E-4</v>
      </c>
      <c r="AR2172" s="133">
        <v>0</v>
      </c>
      <c r="AS2172" s="134">
        <f t="shared" si="1134"/>
        <v>8.1437647252999993E-7</v>
      </c>
      <c r="AT2172" s="135">
        <f t="shared" si="1135"/>
        <v>1.859239011365E-9</v>
      </c>
      <c r="AU2172" s="135">
        <f t="shared" si="1136"/>
        <v>0</v>
      </c>
      <c r="AV2172" s="302">
        <v>4.7436405999999998E-7</v>
      </c>
      <c r="AW2172" s="302">
        <v>1.4312709E-9</v>
      </c>
      <c r="AX2172" s="302">
        <v>3.9104365000000002E-14</v>
      </c>
      <c r="AY2172" s="303">
        <v>0</v>
      </c>
      <c r="AZ2172" s="303">
        <v>0</v>
      </c>
      <c r="BA2172" s="302">
        <v>2.3458252999999998E-10</v>
      </c>
      <c r="BB2172" s="302">
        <v>3.3977783000000001E-7</v>
      </c>
      <c r="BC2172" s="302">
        <v>3.3254007000000001E-11</v>
      </c>
      <c r="BD2172" s="302">
        <v>3.9467499999999998E-10</v>
      </c>
      <c r="BE2172" s="303">
        <v>0</v>
      </c>
      <c r="BF2172" s="303">
        <v>0</v>
      </c>
      <c r="BG2172" s="303">
        <v>0</v>
      </c>
      <c r="BH2172" s="303">
        <v>0</v>
      </c>
      <c r="BI2172" s="303">
        <v>0</v>
      </c>
      <c r="BJ2172" s="303">
        <v>0</v>
      </c>
      <c r="BK2172" s="303">
        <v>0</v>
      </c>
      <c r="BL2172" s="303">
        <v>0</v>
      </c>
      <c r="BM2172" s="303">
        <v>0</v>
      </c>
      <c r="BN2172" s="303">
        <v>0</v>
      </c>
      <c r="BO2172" s="303">
        <v>0</v>
      </c>
      <c r="BP2172" s="303">
        <v>0</v>
      </c>
      <c r="BQ2172" s="303">
        <v>0</v>
      </c>
      <c r="BR2172" s="74"/>
      <c r="BS2172" s="144">
        <v>2.0094514E-5</v>
      </c>
      <c r="BT2172" s="144">
        <v>2.7982397000000002E-6</v>
      </c>
      <c r="BU2172" s="144">
        <v>1.4252725E-5</v>
      </c>
      <c r="BV2172" s="144">
        <v>4.6490971E-13</v>
      </c>
      <c r="BW2172" s="144">
        <v>2.1917599000000001E-6</v>
      </c>
      <c r="BX2172" s="144">
        <v>1.5186437000000001E-7</v>
      </c>
      <c r="BY2172" s="136">
        <v>0</v>
      </c>
      <c r="BZ2172" s="144">
        <v>2.3049743E-7</v>
      </c>
      <c r="CA2172" s="136">
        <v>0</v>
      </c>
      <c r="CB2172" s="144">
        <v>2.7123509999999999E-11</v>
      </c>
      <c r="CC2172" s="136">
        <v>0</v>
      </c>
      <c r="CD2172" s="136">
        <v>0</v>
      </c>
      <c r="CE2172" s="136">
        <v>0</v>
      </c>
      <c r="CF2172" s="144">
        <v>4.6939977000000002E-7</v>
      </c>
      <c r="CG2172" s="136">
        <v>0</v>
      </c>
      <c r="CH2172" s="136">
        <v>0</v>
      </c>
      <c r="CI2172" s="136">
        <v>0</v>
      </c>
      <c r="CJ2172" s="205"/>
      <c r="CK2172" s="258"/>
      <c r="CL2172" s="89" t="s">
        <v>6999</v>
      </c>
    </row>
    <row r="2173" spans="1:90" ht="14.5" customHeight="1">
      <c r="A2173" s="74" t="s">
        <v>7405</v>
      </c>
      <c r="B2173" s="129" t="s">
        <v>6992</v>
      </c>
      <c r="C2173" s="130" t="str">
        <f t="shared" si="1125"/>
        <v>M.020.16.105</v>
      </c>
      <c r="D2173" s="131" t="s">
        <v>7392</v>
      </c>
      <c r="E2173" s="129" t="s">
        <v>957</v>
      </c>
      <c r="F2173" s="132" t="s">
        <v>7407</v>
      </c>
      <c r="G2173" s="132">
        <f t="shared" si="1126"/>
        <v>6.9046722947046599E-2</v>
      </c>
      <c r="H2173" s="348">
        <f t="shared" si="1127"/>
        <v>6.9046722947046599E-2</v>
      </c>
      <c r="I2173" s="74"/>
      <c r="J2173" s="132">
        <f t="shared" si="1128"/>
        <v>1.3656887415619998E-3</v>
      </c>
      <c r="K2173" s="132">
        <f t="shared" si="1129"/>
        <v>1.4009596205484601E-2</v>
      </c>
      <c r="L2173" s="300">
        <f t="shared" si="1130"/>
        <v>0</v>
      </c>
      <c r="M2173" s="132">
        <v>5.3671438000000002E-2</v>
      </c>
      <c r="N2173" s="132">
        <v>1.1981500000000001E-2</v>
      </c>
      <c r="O2173" s="132">
        <v>2.0280935000000001E-3</v>
      </c>
      <c r="P2173" s="132">
        <v>1.3656607999999999E-3</v>
      </c>
      <c r="Q2173" s="132">
        <v>0</v>
      </c>
      <c r="R2173" s="132">
        <v>0</v>
      </c>
      <c r="S2173" s="304">
        <v>2.7941561999999999E-8</v>
      </c>
      <c r="T2173" s="304">
        <v>2.7054845999999999E-9</v>
      </c>
      <c r="U2173" s="132">
        <v>0</v>
      </c>
      <c r="V2173" s="132">
        <v>0</v>
      </c>
      <c r="W2173" s="132">
        <v>0</v>
      </c>
      <c r="X2173" s="132">
        <v>0</v>
      </c>
      <c r="Y2173" s="132">
        <v>0</v>
      </c>
      <c r="Z2173" s="132">
        <v>0</v>
      </c>
      <c r="AA2173" s="74"/>
      <c r="AB2173" s="301">
        <f t="shared" si="1131"/>
        <v>0.40354464661654132</v>
      </c>
      <c r="AC2173" s="338">
        <f t="shared" si="1132"/>
        <v>0.40354464661654132</v>
      </c>
      <c r="AD2173" s="74"/>
      <c r="AE2173" s="136">
        <v>0</v>
      </c>
      <c r="AF2173" s="136">
        <v>0</v>
      </c>
      <c r="AG2173" s="136">
        <v>0</v>
      </c>
      <c r="AH2173" s="136">
        <v>0</v>
      </c>
      <c r="AI2173" s="136">
        <v>0</v>
      </c>
      <c r="AJ2173" s="136">
        <v>0</v>
      </c>
      <c r="AK2173" s="136">
        <v>0</v>
      </c>
      <c r="AL2173" s="74"/>
      <c r="AM2173" s="133">
        <v>1.0523396000000001E-2</v>
      </c>
      <c r="AN2173" s="340">
        <f t="shared" si="1133"/>
        <v>1.0523396000000001E-2</v>
      </c>
      <c r="AP2173" s="133">
        <v>1.0136932E-2</v>
      </c>
      <c r="AQ2173" s="133">
        <v>3.8646402000000002E-4</v>
      </c>
      <c r="AR2173" s="133">
        <v>0</v>
      </c>
      <c r="AS2173" s="134">
        <f t="shared" si="1134"/>
        <v>6.0772974394000002E-7</v>
      </c>
      <c r="AT2173" s="135">
        <f t="shared" si="1135"/>
        <v>1.429230839166E-9</v>
      </c>
      <c r="AU2173" s="135">
        <f t="shared" si="1136"/>
        <v>0</v>
      </c>
      <c r="AV2173" s="302">
        <v>3.7448943000000001E-7</v>
      </c>
      <c r="AW2173" s="302">
        <v>1.1299249999999999E-9</v>
      </c>
      <c r="AX2173" s="302">
        <v>3.0871165999999997E-14</v>
      </c>
      <c r="AY2173" s="303">
        <v>0</v>
      </c>
      <c r="AZ2173" s="303">
        <v>0</v>
      </c>
      <c r="BA2173" s="302">
        <v>2.0306393999999999E-10</v>
      </c>
      <c r="BB2173" s="302">
        <v>2.3303725E-7</v>
      </c>
      <c r="BC2173" s="302">
        <v>2.8785987999999999E-11</v>
      </c>
      <c r="BD2173" s="302">
        <v>2.7048898000000002E-10</v>
      </c>
      <c r="BE2173" s="303">
        <v>0</v>
      </c>
      <c r="BF2173" s="303">
        <v>0</v>
      </c>
      <c r="BG2173" s="303">
        <v>0</v>
      </c>
      <c r="BH2173" s="303">
        <v>0</v>
      </c>
      <c r="BI2173" s="303">
        <v>0</v>
      </c>
      <c r="BJ2173" s="303">
        <v>0</v>
      </c>
      <c r="BK2173" s="303">
        <v>0</v>
      </c>
      <c r="BL2173" s="303">
        <v>0</v>
      </c>
      <c r="BM2173" s="303">
        <v>0</v>
      </c>
      <c r="BN2173" s="303">
        <v>0</v>
      </c>
      <c r="BO2173" s="303">
        <v>0</v>
      </c>
      <c r="BP2173" s="303">
        <v>0</v>
      </c>
      <c r="BQ2173" s="303">
        <v>0</v>
      </c>
      <c r="BR2173" s="74"/>
      <c r="BS2173" s="144">
        <v>1.5382240999999999E-5</v>
      </c>
      <c r="BT2173" s="144">
        <v>1.9316869999999999E-6</v>
      </c>
      <c r="BU2173" s="144">
        <v>1.1251896000000001E-5</v>
      </c>
      <c r="BV2173" s="144">
        <v>3.1691176999999998E-13</v>
      </c>
      <c r="BW2173" s="144">
        <v>1.4931664E-6</v>
      </c>
      <c r="BX2173" s="144">
        <v>1.3145982E-7</v>
      </c>
      <c r="BY2173" s="136">
        <v>0</v>
      </c>
      <c r="BZ2173" s="144">
        <v>1.9952770999999999E-7</v>
      </c>
      <c r="CA2173" s="136">
        <v>0</v>
      </c>
      <c r="CB2173" s="144">
        <v>1.8489093999999999E-11</v>
      </c>
      <c r="CC2173" s="136">
        <v>0</v>
      </c>
      <c r="CD2173" s="136">
        <v>0</v>
      </c>
      <c r="CE2173" s="136">
        <v>0</v>
      </c>
      <c r="CF2173" s="144">
        <v>3.7448594E-7</v>
      </c>
      <c r="CG2173" s="136">
        <v>0</v>
      </c>
      <c r="CH2173" s="136">
        <v>0</v>
      </c>
      <c r="CI2173" s="136">
        <v>0</v>
      </c>
      <c r="CJ2173" s="205"/>
      <c r="CK2173" s="258"/>
      <c r="CL2173" s="89" t="s">
        <v>6999</v>
      </c>
    </row>
    <row r="2174" spans="1:90" ht="14.5" customHeight="1">
      <c r="A2174" s="74" t="s">
        <v>7408</v>
      </c>
      <c r="B2174" s="129" t="s">
        <v>6992</v>
      </c>
      <c r="C2174" s="130" t="str">
        <f t="shared" si="1125"/>
        <v>M.020.16.106</v>
      </c>
      <c r="D2174" s="131" t="s">
        <v>7392</v>
      </c>
      <c r="E2174" s="129" t="s">
        <v>957</v>
      </c>
      <c r="F2174" s="132" t="s">
        <v>7410</v>
      </c>
      <c r="G2174" s="132">
        <f t="shared" si="1126"/>
        <v>0.1078047058665305</v>
      </c>
      <c r="H2174" s="348">
        <f t="shared" si="1127"/>
        <v>0.1078047058665305</v>
      </c>
      <c r="I2174" s="74"/>
      <c r="J2174" s="132">
        <f t="shared" si="1128"/>
        <v>3.2113332863360003E-3</v>
      </c>
      <c r="K2174" s="132">
        <f t="shared" si="1129"/>
        <v>3.01320645801945E-2</v>
      </c>
      <c r="L2174" s="300">
        <f t="shared" si="1130"/>
        <v>0</v>
      </c>
      <c r="M2174" s="132">
        <v>7.4461308000000004E-2</v>
      </c>
      <c r="N2174" s="132">
        <v>2.5181835999999999E-2</v>
      </c>
      <c r="O2174" s="132">
        <v>4.9502210000000003E-3</v>
      </c>
      <c r="P2174" s="132">
        <v>3.2112550000000001E-3</v>
      </c>
      <c r="Q2174" s="132">
        <v>0</v>
      </c>
      <c r="R2174" s="132">
        <v>0</v>
      </c>
      <c r="S2174" s="304">
        <v>7.8286336000000005E-8</v>
      </c>
      <c r="T2174" s="304">
        <v>7.5801944999999998E-9</v>
      </c>
      <c r="U2174" s="132">
        <v>0</v>
      </c>
      <c r="V2174" s="132">
        <v>0</v>
      </c>
      <c r="W2174" s="132">
        <v>0</v>
      </c>
      <c r="X2174" s="132">
        <v>0</v>
      </c>
      <c r="Y2174" s="132">
        <v>0</v>
      </c>
      <c r="Z2174" s="132">
        <v>0</v>
      </c>
      <c r="AA2174" s="74"/>
      <c r="AB2174" s="301">
        <f t="shared" si="1131"/>
        <v>0.55985945864661657</v>
      </c>
      <c r="AC2174" s="338">
        <f t="shared" si="1132"/>
        <v>0.55985945864661657</v>
      </c>
      <c r="AD2174" s="74"/>
      <c r="AE2174" s="136">
        <v>0</v>
      </c>
      <c r="AF2174" s="136">
        <v>0</v>
      </c>
      <c r="AG2174" s="136">
        <v>0</v>
      </c>
      <c r="AH2174" s="136">
        <v>0</v>
      </c>
      <c r="AI2174" s="136">
        <v>0</v>
      </c>
      <c r="AJ2174" s="136">
        <v>0</v>
      </c>
      <c r="AK2174" s="136">
        <v>0</v>
      </c>
      <c r="AL2174" s="74"/>
      <c r="AM2174" s="133">
        <v>1.7504973E-2</v>
      </c>
      <c r="AN2174" s="340">
        <f t="shared" si="1133"/>
        <v>1.7504973E-2</v>
      </c>
      <c r="AP2174" s="133">
        <v>1.6907907E-2</v>
      </c>
      <c r="AQ2174" s="133">
        <v>5.9706560999999998E-4</v>
      </c>
      <c r="AR2174" s="133">
        <v>0</v>
      </c>
      <c r="AS2174" s="134">
        <f t="shared" si="1134"/>
        <v>1.0136635005200002E-6</v>
      </c>
      <c r="AT2174" s="135">
        <f t="shared" si="1135"/>
        <v>2.2080828862490001E-9</v>
      </c>
      <c r="AU2174" s="135">
        <f t="shared" si="1136"/>
        <v>0</v>
      </c>
      <c r="AV2174" s="302">
        <v>5.1954958000000003E-7</v>
      </c>
      <c r="AW2174" s="302">
        <v>1.5676065000000001E-9</v>
      </c>
      <c r="AX2174" s="302">
        <v>4.2829249000000002E-14</v>
      </c>
      <c r="AY2174" s="303">
        <v>0</v>
      </c>
      <c r="AZ2174" s="303">
        <v>0</v>
      </c>
      <c r="BA2174" s="302">
        <v>4.7749052000000001E-10</v>
      </c>
      <c r="BB2174" s="302">
        <v>4.9363643000000004E-7</v>
      </c>
      <c r="BC2174" s="302">
        <v>6.7688216999999999E-11</v>
      </c>
      <c r="BD2174" s="302">
        <v>5.7274534000000004E-10</v>
      </c>
      <c r="BE2174" s="303">
        <v>0</v>
      </c>
      <c r="BF2174" s="303">
        <v>0</v>
      </c>
      <c r="BG2174" s="303">
        <v>0</v>
      </c>
      <c r="BH2174" s="303">
        <v>0</v>
      </c>
      <c r="BI2174" s="303">
        <v>0</v>
      </c>
      <c r="BJ2174" s="303">
        <v>0</v>
      </c>
      <c r="BK2174" s="303">
        <v>0</v>
      </c>
      <c r="BL2174" s="303">
        <v>0</v>
      </c>
      <c r="BM2174" s="303">
        <v>0</v>
      </c>
      <c r="BN2174" s="303">
        <v>0</v>
      </c>
      <c r="BO2174" s="303">
        <v>0</v>
      </c>
      <c r="BP2174" s="303">
        <v>0</v>
      </c>
      <c r="BQ2174" s="303">
        <v>0</v>
      </c>
      <c r="BR2174" s="74"/>
      <c r="BS2174" s="144">
        <v>2.4498494E-5</v>
      </c>
      <c r="BT2174" s="144">
        <v>4.1058823999999996E-6</v>
      </c>
      <c r="BU2174" s="144">
        <v>1.5610366999999999E-5</v>
      </c>
      <c r="BV2174" s="144">
        <v>8.8791961999999996E-13</v>
      </c>
      <c r="BW2174" s="144">
        <v>3.1516446E-6</v>
      </c>
      <c r="BX2174" s="144">
        <v>3.0911848E-7</v>
      </c>
      <c r="BY2174" s="136">
        <v>0</v>
      </c>
      <c r="BZ2174" s="144">
        <v>4.6917533000000002E-7</v>
      </c>
      <c r="CA2174" s="136">
        <v>0</v>
      </c>
      <c r="CB2174" s="144">
        <v>5.1802524000000001E-11</v>
      </c>
      <c r="CC2174" s="136">
        <v>0</v>
      </c>
      <c r="CD2174" s="136">
        <v>0</v>
      </c>
      <c r="CE2174" s="136">
        <v>0</v>
      </c>
      <c r="CF2174" s="144">
        <v>8.5225284E-7</v>
      </c>
      <c r="CG2174" s="136">
        <v>0</v>
      </c>
      <c r="CH2174" s="136">
        <v>0</v>
      </c>
      <c r="CI2174" s="136">
        <v>0</v>
      </c>
      <c r="CJ2174" s="205"/>
      <c r="CK2174" s="258"/>
      <c r="CL2174" s="89" t="s">
        <v>6999</v>
      </c>
    </row>
    <row r="2175" spans="1:90" ht="14.5" customHeight="1">
      <c r="A2175" s="74" t="s">
        <v>7411</v>
      </c>
      <c r="B2175" s="129" t="s">
        <v>6992</v>
      </c>
      <c r="C2175" s="130" t="str">
        <f t="shared" si="1125"/>
        <v>M.020.16.107</v>
      </c>
      <c r="D2175" s="131" t="s">
        <v>7392</v>
      </c>
      <c r="E2175" s="129" t="s">
        <v>957</v>
      </c>
      <c r="F2175" s="132" t="s">
        <v>7413</v>
      </c>
      <c r="G2175" s="132">
        <f t="shared" si="1126"/>
        <v>0.22700485821223099</v>
      </c>
      <c r="H2175" s="348">
        <f t="shared" si="1127"/>
        <v>0.22700485821223099</v>
      </c>
      <c r="I2175" s="74"/>
      <c r="J2175" s="132">
        <f t="shared" si="1128"/>
        <v>6.7103119742299997E-3</v>
      </c>
      <c r="K2175" s="132">
        <f t="shared" si="1129"/>
        <v>6.610729623800099E-2</v>
      </c>
      <c r="L2175" s="300">
        <f t="shared" si="1130"/>
        <v>0</v>
      </c>
      <c r="M2175" s="132">
        <v>0.15418725</v>
      </c>
      <c r="N2175" s="132">
        <v>5.5852911999999998E-2</v>
      </c>
      <c r="O2175" s="132">
        <v>1.0254368999999999E-2</v>
      </c>
      <c r="P2175" s="132">
        <v>6.7101545999999996E-3</v>
      </c>
      <c r="Q2175" s="132">
        <v>0</v>
      </c>
      <c r="R2175" s="132">
        <v>0</v>
      </c>
      <c r="S2175" s="304">
        <v>1.5737423E-7</v>
      </c>
      <c r="T2175" s="304">
        <v>1.5238001000000001E-8</v>
      </c>
      <c r="U2175" s="132">
        <v>0</v>
      </c>
      <c r="V2175" s="132">
        <v>0</v>
      </c>
      <c r="W2175" s="132">
        <v>0</v>
      </c>
      <c r="X2175" s="132">
        <v>0</v>
      </c>
      <c r="Y2175" s="132">
        <v>0</v>
      </c>
      <c r="Z2175" s="132">
        <v>0</v>
      </c>
      <c r="AA2175" s="74"/>
      <c r="AB2175" s="301">
        <f t="shared" si="1131"/>
        <v>1.1593026315789472</v>
      </c>
      <c r="AC2175" s="338">
        <f t="shared" si="1132"/>
        <v>1.1593026315789472</v>
      </c>
      <c r="AD2175" s="74"/>
      <c r="AE2175" s="136">
        <v>0</v>
      </c>
      <c r="AF2175" s="136">
        <v>0</v>
      </c>
      <c r="AG2175" s="136">
        <v>0</v>
      </c>
      <c r="AH2175" s="136">
        <v>0</v>
      </c>
      <c r="AI2175" s="136">
        <v>0</v>
      </c>
      <c r="AJ2175" s="136">
        <v>0</v>
      </c>
      <c r="AK2175" s="136">
        <v>0</v>
      </c>
      <c r="AL2175" s="74"/>
      <c r="AM2175" s="133">
        <v>3.7404433000000001E-2</v>
      </c>
      <c r="AN2175" s="340">
        <f t="shared" si="1133"/>
        <v>3.7404433000000001E-2</v>
      </c>
      <c r="AP2175" s="133">
        <v>3.6146323000000001E-2</v>
      </c>
      <c r="AQ2175" s="133">
        <v>1.2581103000000001E-3</v>
      </c>
      <c r="AR2175" s="133">
        <v>0</v>
      </c>
      <c r="AS2175" s="134">
        <f t="shared" si="1134"/>
        <v>2.1670456517500001E-6</v>
      </c>
      <c r="AT2175" s="135">
        <f t="shared" si="1135"/>
        <v>4.6527746166499997E-9</v>
      </c>
      <c r="AU2175" s="135">
        <f t="shared" si="1136"/>
        <v>0</v>
      </c>
      <c r="AV2175" s="302">
        <v>1.0758327999999999E-6</v>
      </c>
      <c r="AW2175" s="302">
        <v>3.2460472999999999E-9</v>
      </c>
      <c r="AX2175" s="302">
        <v>8.8686649999999996E-14</v>
      </c>
      <c r="AY2175" s="303">
        <v>0</v>
      </c>
      <c r="AZ2175" s="303">
        <v>0</v>
      </c>
      <c r="BA2175" s="302">
        <v>9.9775174999999993E-10</v>
      </c>
      <c r="BB2175" s="302">
        <v>1.0902151000000001E-6</v>
      </c>
      <c r="BC2175" s="302">
        <v>1.4143953E-10</v>
      </c>
      <c r="BD2175" s="302">
        <v>1.2651991000000001E-9</v>
      </c>
      <c r="BE2175" s="303">
        <v>0</v>
      </c>
      <c r="BF2175" s="303">
        <v>0</v>
      </c>
      <c r="BG2175" s="303">
        <v>0</v>
      </c>
      <c r="BH2175" s="303">
        <v>0</v>
      </c>
      <c r="BI2175" s="303">
        <v>0</v>
      </c>
      <c r="BJ2175" s="303">
        <v>0</v>
      </c>
      <c r="BK2175" s="303">
        <v>0</v>
      </c>
      <c r="BL2175" s="303">
        <v>0</v>
      </c>
      <c r="BM2175" s="303">
        <v>0</v>
      </c>
      <c r="BN2175" s="303">
        <v>0</v>
      </c>
      <c r="BO2175" s="303">
        <v>0</v>
      </c>
      <c r="BP2175" s="303">
        <v>0</v>
      </c>
      <c r="BQ2175" s="303">
        <v>0</v>
      </c>
      <c r="BR2175" s="74"/>
      <c r="BS2175" s="144">
        <v>5.1787525E-5</v>
      </c>
      <c r="BT2175" s="144">
        <v>9.0511517999999995E-6</v>
      </c>
      <c r="BU2175" s="144">
        <v>3.2324433000000002E-5</v>
      </c>
      <c r="BV2175" s="144">
        <v>1.7849305E-12</v>
      </c>
      <c r="BW2175" s="144">
        <v>6.9740733E-6</v>
      </c>
      <c r="BX2175" s="144">
        <v>6.4592592000000004E-7</v>
      </c>
      <c r="BY2175" s="136">
        <v>0</v>
      </c>
      <c r="BZ2175" s="144">
        <v>9.8037652999999995E-7</v>
      </c>
      <c r="CA2175" s="136">
        <v>0</v>
      </c>
      <c r="CB2175" s="144">
        <v>1.0413544000000001E-10</v>
      </c>
      <c r="CC2175" s="136">
        <v>0</v>
      </c>
      <c r="CD2175" s="136">
        <v>0</v>
      </c>
      <c r="CE2175" s="136">
        <v>0</v>
      </c>
      <c r="CF2175" s="144">
        <v>1.8114588E-6</v>
      </c>
      <c r="CG2175" s="136">
        <v>0</v>
      </c>
      <c r="CH2175" s="136">
        <v>0</v>
      </c>
      <c r="CI2175" s="136">
        <v>0</v>
      </c>
      <c r="CJ2175" s="205"/>
      <c r="CK2175" s="258"/>
      <c r="CL2175" s="89" t="s">
        <v>6999</v>
      </c>
    </row>
    <row r="2176" spans="1:90" ht="14.5" customHeight="1">
      <c r="A2176" s="74" t="s">
        <v>7414</v>
      </c>
      <c r="B2176" s="129" t="s">
        <v>6992</v>
      </c>
      <c r="C2176" s="130" t="str">
        <f t="shared" si="1125"/>
        <v>M.020.16.108</v>
      </c>
      <c r="D2176" s="131" t="s">
        <v>7392</v>
      </c>
      <c r="E2176" s="129" t="s">
        <v>957</v>
      </c>
      <c r="F2176" s="132" t="s">
        <v>7416</v>
      </c>
      <c r="G2176" s="132">
        <f t="shared" si="1126"/>
        <v>9.1145970244967497E-2</v>
      </c>
      <c r="H2176" s="348">
        <f t="shared" si="1127"/>
        <v>9.1145970244967497E-2</v>
      </c>
      <c r="I2176" s="74"/>
      <c r="J2176" s="132">
        <f t="shared" si="1128"/>
        <v>9.7880277541699989E-4</v>
      </c>
      <c r="K2176" s="132">
        <f t="shared" si="1129"/>
        <v>1.7956355469550499E-2</v>
      </c>
      <c r="L2176" s="300">
        <f t="shared" si="1130"/>
        <v>0</v>
      </c>
      <c r="M2176" s="132">
        <v>7.2210811999999999E-2</v>
      </c>
      <c r="N2176" s="132">
        <v>1.6260199999999999E-2</v>
      </c>
      <c r="O2176" s="132">
        <v>1.6961519E-3</v>
      </c>
      <c r="P2176" s="132">
        <v>9.7876590999999998E-4</v>
      </c>
      <c r="Q2176" s="132">
        <v>0</v>
      </c>
      <c r="R2176" s="132">
        <v>0</v>
      </c>
      <c r="S2176" s="304">
        <v>3.6865416999999997E-8</v>
      </c>
      <c r="T2176" s="304">
        <v>3.5695505000000001E-9</v>
      </c>
      <c r="U2176" s="132">
        <v>0</v>
      </c>
      <c r="V2176" s="132">
        <v>0</v>
      </c>
      <c r="W2176" s="132">
        <v>0</v>
      </c>
      <c r="X2176" s="132">
        <v>0</v>
      </c>
      <c r="Y2176" s="132">
        <v>0</v>
      </c>
      <c r="Z2176" s="132">
        <v>0</v>
      </c>
      <c r="AA2176" s="74"/>
      <c r="AB2176" s="301">
        <f t="shared" si="1131"/>
        <v>0.54293843609022552</v>
      </c>
      <c r="AC2176" s="338">
        <f t="shared" si="1132"/>
        <v>0.54293843609022552</v>
      </c>
      <c r="AD2176" s="74"/>
      <c r="AE2176" s="136">
        <v>0</v>
      </c>
      <c r="AF2176" s="136">
        <v>0</v>
      </c>
      <c r="AG2176" s="136">
        <v>0</v>
      </c>
      <c r="AH2176" s="136">
        <v>0</v>
      </c>
      <c r="AI2176" s="136">
        <v>0</v>
      </c>
      <c r="AJ2176" s="136">
        <v>0</v>
      </c>
      <c r="AK2176" s="136">
        <v>0</v>
      </c>
      <c r="AL2176" s="74"/>
      <c r="AM2176" s="133">
        <v>1.4029778999999999E-2</v>
      </c>
      <c r="AN2176" s="340">
        <f t="shared" si="1133"/>
        <v>1.4029778999999999E-2</v>
      </c>
      <c r="AP2176" s="133">
        <v>1.3516808999999999E-2</v>
      </c>
      <c r="AQ2176" s="133">
        <v>5.1297023999999998E-4</v>
      </c>
      <c r="AR2176" s="133">
        <v>0</v>
      </c>
      <c r="AS2176" s="134">
        <f t="shared" si="1134"/>
        <v>8.1036023545000009E-7</v>
      </c>
      <c r="AT2176" s="135">
        <f t="shared" si="1135"/>
        <v>1.8970792647900001E-9</v>
      </c>
      <c r="AU2176" s="135">
        <f t="shared" si="1136"/>
        <v>0</v>
      </c>
      <c r="AV2176" s="302">
        <v>5.0384687000000003E-7</v>
      </c>
      <c r="AW2176" s="302">
        <v>1.5202276000000001E-9</v>
      </c>
      <c r="AX2176" s="302">
        <v>4.1534790000000003E-14</v>
      </c>
      <c r="AY2176" s="303">
        <v>0</v>
      </c>
      <c r="AZ2176" s="303">
        <v>0</v>
      </c>
      <c r="BA2176" s="302">
        <v>1.4553544999999999E-10</v>
      </c>
      <c r="BB2176" s="302">
        <v>3.0636783000000003E-7</v>
      </c>
      <c r="BC2176" s="302">
        <v>2.063085E-11</v>
      </c>
      <c r="BD2176" s="302">
        <v>3.5617928E-10</v>
      </c>
      <c r="BE2176" s="303">
        <v>0</v>
      </c>
      <c r="BF2176" s="303">
        <v>0</v>
      </c>
      <c r="BG2176" s="303">
        <v>0</v>
      </c>
      <c r="BH2176" s="303">
        <v>0</v>
      </c>
      <c r="BI2176" s="303">
        <v>0</v>
      </c>
      <c r="BJ2176" s="303">
        <v>0</v>
      </c>
      <c r="BK2176" s="303">
        <v>0</v>
      </c>
      <c r="BL2176" s="303">
        <v>0</v>
      </c>
      <c r="BM2176" s="303">
        <v>0</v>
      </c>
      <c r="BN2176" s="303">
        <v>0</v>
      </c>
      <c r="BO2176" s="303">
        <v>0</v>
      </c>
      <c r="BP2176" s="303">
        <v>0</v>
      </c>
      <c r="BQ2176" s="303">
        <v>0</v>
      </c>
      <c r="BR2176" s="74"/>
      <c r="BS2176" s="144">
        <v>2.0212344E-5</v>
      </c>
      <c r="BT2176" s="144">
        <v>2.5035218000000001E-6</v>
      </c>
      <c r="BU2176" s="144">
        <v>1.5138563999999999E-5</v>
      </c>
      <c r="BV2176" s="144">
        <v>4.1812566999999999E-13</v>
      </c>
      <c r="BW2176" s="144">
        <v>1.9919787E-6</v>
      </c>
      <c r="BX2176" s="144">
        <v>9.4216945000000002E-8</v>
      </c>
      <c r="BY2176" s="136">
        <v>0</v>
      </c>
      <c r="BZ2176" s="144">
        <v>1.4300104999999999E-7</v>
      </c>
      <c r="CA2176" s="136">
        <v>0</v>
      </c>
      <c r="CB2176" s="144">
        <v>2.4394061000000001E-11</v>
      </c>
      <c r="CC2176" s="136">
        <v>0</v>
      </c>
      <c r="CD2176" s="136">
        <v>0</v>
      </c>
      <c r="CE2176" s="136">
        <v>0</v>
      </c>
      <c r="CF2176" s="144">
        <v>3.4103662999999999E-7</v>
      </c>
      <c r="CG2176" s="136">
        <v>0</v>
      </c>
      <c r="CH2176" s="136">
        <v>0</v>
      </c>
      <c r="CI2176" s="136">
        <v>0</v>
      </c>
      <c r="CJ2176" s="205"/>
      <c r="CK2176" s="258"/>
      <c r="CL2176" s="89" t="s">
        <v>6999</v>
      </c>
    </row>
    <row r="2177" spans="1:90" ht="14.5" customHeight="1">
      <c r="A2177" s="74" t="s">
        <v>7417</v>
      </c>
      <c r="B2177" s="129" t="s">
        <v>6992</v>
      </c>
      <c r="C2177" s="130" t="str">
        <f t="shared" si="1125"/>
        <v>M.020.16.109</v>
      </c>
      <c r="D2177" s="131" t="s">
        <v>7392</v>
      </c>
      <c r="E2177" s="129" t="s">
        <v>957</v>
      </c>
      <c r="F2177" s="132" t="s">
        <v>7419</v>
      </c>
      <c r="G2177" s="132">
        <f t="shared" si="1126"/>
        <v>0.23171843422221899</v>
      </c>
      <c r="H2177" s="348">
        <f t="shared" si="1127"/>
        <v>0.23171843422221899</v>
      </c>
      <c r="I2177" s="74"/>
      <c r="J2177" s="132">
        <f t="shared" si="1128"/>
        <v>9.0313837587099998E-3</v>
      </c>
      <c r="K2177" s="132">
        <f t="shared" si="1129"/>
        <v>7.2711950463509006E-2</v>
      </c>
      <c r="L2177" s="300">
        <f t="shared" si="1130"/>
        <v>0</v>
      </c>
      <c r="M2177" s="132">
        <v>0.1499751</v>
      </c>
      <c r="N2177" s="132">
        <v>5.9363711E-2</v>
      </c>
      <c r="O2177" s="132">
        <v>1.3348222E-2</v>
      </c>
      <c r="P2177" s="132">
        <v>9.0312033999999999E-3</v>
      </c>
      <c r="Q2177" s="132">
        <v>0</v>
      </c>
      <c r="R2177" s="132">
        <v>0</v>
      </c>
      <c r="S2177" s="304">
        <v>1.8035870999999999E-7</v>
      </c>
      <c r="T2177" s="304">
        <v>1.7463508999999999E-8</v>
      </c>
      <c r="U2177" s="132">
        <v>0</v>
      </c>
      <c r="V2177" s="132">
        <v>0</v>
      </c>
      <c r="W2177" s="132">
        <v>0</v>
      </c>
      <c r="X2177" s="132">
        <v>0</v>
      </c>
      <c r="Y2177" s="132">
        <v>0</v>
      </c>
      <c r="Z2177" s="132">
        <v>0</v>
      </c>
      <c r="AA2177" s="74"/>
      <c r="AB2177" s="301">
        <f t="shared" si="1131"/>
        <v>1.1276323308270677</v>
      </c>
      <c r="AC2177" s="338">
        <f t="shared" si="1132"/>
        <v>1.1276323308270677</v>
      </c>
      <c r="AD2177" s="74"/>
      <c r="AE2177" s="136">
        <v>0</v>
      </c>
      <c r="AF2177" s="136">
        <v>0</v>
      </c>
      <c r="AG2177" s="136">
        <v>0</v>
      </c>
      <c r="AH2177" s="136">
        <v>0</v>
      </c>
      <c r="AI2177" s="136">
        <v>0</v>
      </c>
      <c r="AJ2177" s="136">
        <v>0</v>
      </c>
      <c r="AK2177" s="136">
        <v>0</v>
      </c>
      <c r="AL2177" s="74"/>
      <c r="AM2177" s="133">
        <v>3.8438386999999997E-2</v>
      </c>
      <c r="AN2177" s="340">
        <f t="shared" si="1133"/>
        <v>3.8438386999999997E-2</v>
      </c>
      <c r="AP2177" s="133">
        <v>3.7163120000000001E-2</v>
      </c>
      <c r="AQ2177" s="133">
        <v>1.2752675E-3</v>
      </c>
      <c r="AR2177" s="133">
        <v>0</v>
      </c>
      <c r="AS2177" s="134">
        <f t="shared" si="1134"/>
        <v>2.2280047750000002E-6</v>
      </c>
      <c r="AT2177" s="135">
        <f t="shared" si="1135"/>
        <v>4.7162258638710007E-9</v>
      </c>
      <c r="AU2177" s="135">
        <f t="shared" si="1136"/>
        <v>0</v>
      </c>
      <c r="AV2177" s="302">
        <v>1.0464428000000001E-6</v>
      </c>
      <c r="AW2177" s="302">
        <v>3.1573703999999999E-9</v>
      </c>
      <c r="AX2177" s="302">
        <v>8.6263870999999994E-14</v>
      </c>
      <c r="AY2177" s="303">
        <v>0</v>
      </c>
      <c r="AZ2177" s="303">
        <v>0</v>
      </c>
      <c r="BA2177" s="302">
        <v>1.3428750000000001E-9</v>
      </c>
      <c r="BB2177" s="302">
        <v>1.1802191E-6</v>
      </c>
      <c r="BC2177" s="302">
        <v>1.9036360000000001E-10</v>
      </c>
      <c r="BD2177" s="302">
        <v>1.3684056000000001E-9</v>
      </c>
      <c r="BE2177" s="303">
        <v>0</v>
      </c>
      <c r="BF2177" s="303">
        <v>0</v>
      </c>
      <c r="BG2177" s="303">
        <v>0</v>
      </c>
      <c r="BH2177" s="303">
        <v>0</v>
      </c>
      <c r="BI2177" s="303">
        <v>0</v>
      </c>
      <c r="BJ2177" s="303">
        <v>0</v>
      </c>
      <c r="BK2177" s="303">
        <v>0</v>
      </c>
      <c r="BL2177" s="303">
        <v>0</v>
      </c>
      <c r="BM2177" s="303">
        <v>0</v>
      </c>
      <c r="BN2177" s="303">
        <v>0</v>
      </c>
      <c r="BO2177" s="303">
        <v>0</v>
      </c>
      <c r="BP2177" s="303">
        <v>0</v>
      </c>
      <c r="BQ2177" s="303">
        <v>0</v>
      </c>
      <c r="BR2177" s="74"/>
      <c r="BS2177" s="144">
        <v>5.3282209999999997E-5</v>
      </c>
      <c r="BT2177" s="144">
        <v>9.8763126999999997E-6</v>
      </c>
      <c r="BU2177" s="144">
        <v>3.1441381000000002E-5</v>
      </c>
      <c r="BV2177" s="144">
        <v>2.0456192999999999E-12</v>
      </c>
      <c r="BW2177" s="144">
        <v>7.4871761000000002E-6</v>
      </c>
      <c r="BX2177" s="144">
        <v>8.6935229000000003E-7</v>
      </c>
      <c r="BY2177" s="136">
        <v>0</v>
      </c>
      <c r="BZ2177" s="144">
        <v>1.3194896999999999E-6</v>
      </c>
      <c r="CA2177" s="136">
        <v>0</v>
      </c>
      <c r="CB2177" s="144">
        <v>1.1934441E-10</v>
      </c>
      <c r="CC2177" s="136">
        <v>0</v>
      </c>
      <c r="CD2177" s="136">
        <v>0</v>
      </c>
      <c r="CE2177" s="136">
        <v>0</v>
      </c>
      <c r="CF2177" s="144">
        <v>2.2883777E-6</v>
      </c>
      <c r="CG2177" s="136">
        <v>0</v>
      </c>
      <c r="CH2177" s="136">
        <v>0</v>
      </c>
      <c r="CI2177" s="136">
        <v>0</v>
      </c>
      <c r="CJ2177" s="205"/>
      <c r="CK2177" s="258"/>
      <c r="CL2177" s="89" t="s">
        <v>6999</v>
      </c>
    </row>
    <row r="2178" spans="1:90" ht="14.5" customHeight="1">
      <c r="A2178" s="74" t="s">
        <v>7420</v>
      </c>
      <c r="B2178" s="129" t="s">
        <v>6992</v>
      </c>
      <c r="C2178" s="130" t="str">
        <f t="shared" si="1125"/>
        <v>M.020.16.110</v>
      </c>
      <c r="D2178" s="131" t="s">
        <v>7392</v>
      </c>
      <c r="E2178" s="129" t="s">
        <v>957</v>
      </c>
      <c r="F2178" s="132" t="s">
        <v>7422</v>
      </c>
      <c r="G2178" s="132">
        <f t="shared" si="1126"/>
        <v>0.81441487067821394</v>
      </c>
      <c r="H2178" s="348">
        <f t="shared" si="1127"/>
        <v>0.81441487067821394</v>
      </c>
      <c r="I2178" s="74"/>
      <c r="J2178" s="132">
        <f t="shared" si="1128"/>
        <v>5.4625557131089998E-2</v>
      </c>
      <c r="K2178" s="132">
        <f t="shared" si="1129"/>
        <v>0.34070562354712397</v>
      </c>
      <c r="L2178" s="300">
        <f t="shared" si="1130"/>
        <v>0</v>
      </c>
      <c r="M2178" s="132">
        <v>0.41908369000000001</v>
      </c>
      <c r="N2178" s="132">
        <v>0.26176719999999998</v>
      </c>
      <c r="O2178" s="132">
        <v>7.8938330000000001E-2</v>
      </c>
      <c r="P2178" s="132">
        <v>5.4624591E-2</v>
      </c>
      <c r="Q2178" s="132">
        <v>0</v>
      </c>
      <c r="R2178" s="132">
        <v>0</v>
      </c>
      <c r="S2178" s="304">
        <v>9.6613109000000007E-7</v>
      </c>
      <c r="T2178" s="304">
        <v>9.3547123999999997E-8</v>
      </c>
      <c r="U2178" s="132">
        <v>0</v>
      </c>
      <c r="V2178" s="132">
        <v>0</v>
      </c>
      <c r="W2178" s="132">
        <v>0</v>
      </c>
      <c r="X2178" s="132">
        <v>0</v>
      </c>
      <c r="Y2178" s="132">
        <v>0</v>
      </c>
      <c r="Z2178" s="132">
        <v>0</v>
      </c>
      <c r="AA2178" s="74"/>
      <c r="AB2178" s="301">
        <f t="shared" si="1131"/>
        <v>3.1510051879699246</v>
      </c>
      <c r="AC2178" s="338">
        <f t="shared" si="1132"/>
        <v>3.1510051879699246</v>
      </c>
      <c r="AD2178" s="74"/>
      <c r="AE2178" s="136">
        <v>0</v>
      </c>
      <c r="AF2178" s="136">
        <v>0</v>
      </c>
      <c r="AG2178" s="136">
        <v>0</v>
      </c>
      <c r="AH2178" s="136">
        <v>0</v>
      </c>
      <c r="AI2178" s="136">
        <v>0</v>
      </c>
      <c r="AJ2178" s="136">
        <v>0</v>
      </c>
      <c r="AK2178" s="136">
        <v>0</v>
      </c>
      <c r="AL2178" s="74"/>
      <c r="AM2178" s="133">
        <v>0.14288677999999999</v>
      </c>
      <c r="AN2178" s="340">
        <f t="shared" si="1133"/>
        <v>0.14288677999999999</v>
      </c>
      <c r="AP2178" s="133">
        <v>0.13850818000000001</v>
      </c>
      <c r="AQ2178" s="133">
        <v>4.3785973000000002E-3</v>
      </c>
      <c r="AR2178" s="133">
        <v>0</v>
      </c>
      <c r="AS2178" s="134">
        <f t="shared" si="1134"/>
        <v>8.3038477839999997E-6</v>
      </c>
      <c r="AT2178" s="135">
        <f t="shared" si="1135"/>
        <v>1.6193037451899998E-8</v>
      </c>
      <c r="AU2178" s="135">
        <f t="shared" si="1136"/>
        <v>0</v>
      </c>
      <c r="AV2178" s="302">
        <v>2.9241328000000001E-6</v>
      </c>
      <c r="AW2178" s="302">
        <v>8.8228144999999994E-9</v>
      </c>
      <c r="AX2178" s="302">
        <v>2.410519E-13</v>
      </c>
      <c r="AY2178" s="303">
        <v>0</v>
      </c>
      <c r="AZ2178" s="303">
        <v>0</v>
      </c>
      <c r="BA2178" s="302">
        <v>8.1222839999999994E-9</v>
      </c>
      <c r="BB2178" s="302">
        <v>5.3715926999999997E-6</v>
      </c>
      <c r="BC2178" s="302">
        <v>1.1514007E-9</v>
      </c>
      <c r="BD2178" s="302">
        <v>6.2185811999999998E-9</v>
      </c>
      <c r="BE2178" s="303">
        <v>0</v>
      </c>
      <c r="BF2178" s="303">
        <v>0</v>
      </c>
      <c r="BG2178" s="303">
        <v>0</v>
      </c>
      <c r="BH2178" s="303">
        <v>0</v>
      </c>
      <c r="BI2178" s="303">
        <v>0</v>
      </c>
      <c r="BJ2178" s="303">
        <v>0</v>
      </c>
      <c r="BK2178" s="303">
        <v>0</v>
      </c>
      <c r="BL2178" s="303">
        <v>0</v>
      </c>
      <c r="BM2178" s="303">
        <v>0</v>
      </c>
      <c r="BN2178" s="303">
        <v>0</v>
      </c>
      <c r="BO2178" s="303">
        <v>0</v>
      </c>
      <c r="BP2178" s="303">
        <v>0</v>
      </c>
      <c r="BQ2178" s="303">
        <v>0</v>
      </c>
      <c r="BR2178" s="74"/>
      <c r="BS2178" s="136">
        <v>1.9316238E-4</v>
      </c>
      <c r="BT2178" s="144">
        <v>4.5546856000000002E-5</v>
      </c>
      <c r="BU2178" s="144">
        <v>8.7858385000000005E-5</v>
      </c>
      <c r="BV2178" s="144">
        <v>1.0957809E-11</v>
      </c>
      <c r="BW2178" s="144">
        <v>3.3597421999999998E-5</v>
      </c>
      <c r="BX2178" s="144">
        <v>5.2582154999999998E-6</v>
      </c>
      <c r="BY2178" s="136">
        <v>0</v>
      </c>
      <c r="BZ2178" s="144">
        <v>7.9808394999999996E-6</v>
      </c>
      <c r="CA2178" s="136">
        <v>0</v>
      </c>
      <c r="CB2178" s="144">
        <v>6.3929456999999996E-10</v>
      </c>
      <c r="CC2178" s="136">
        <v>0</v>
      </c>
      <c r="CD2178" s="136">
        <v>0</v>
      </c>
      <c r="CE2178" s="136">
        <v>0</v>
      </c>
      <c r="CF2178" s="144">
        <v>1.2920016E-5</v>
      </c>
      <c r="CG2178" s="136">
        <v>0</v>
      </c>
      <c r="CH2178" s="136">
        <v>0</v>
      </c>
      <c r="CI2178" s="136">
        <v>0</v>
      </c>
      <c r="CJ2178" s="205"/>
      <c r="CK2178" s="258"/>
      <c r="CL2178" s="89" t="s">
        <v>6999</v>
      </c>
    </row>
    <row r="2179" spans="1:90" ht="14.5" customHeight="1">
      <c r="A2179" s="74" t="s">
        <v>7423</v>
      </c>
      <c r="B2179" s="129" t="s">
        <v>6992</v>
      </c>
      <c r="C2179" s="130" t="str">
        <f t="shared" si="1125"/>
        <v>M.020.16.111</v>
      </c>
      <c r="D2179" s="131" t="s">
        <v>7392</v>
      </c>
      <c r="E2179" s="129" t="s">
        <v>957</v>
      </c>
      <c r="F2179" s="132" t="s">
        <v>7425</v>
      </c>
      <c r="G2179" s="132">
        <f t="shared" si="1126"/>
        <v>3.3365589206732438E-2</v>
      </c>
      <c r="H2179" s="348">
        <f t="shared" si="1127"/>
        <v>3.3365589206732438E-2</v>
      </c>
      <c r="I2179" s="74"/>
      <c r="J2179" s="132">
        <f t="shared" si="1128"/>
        <v>3.7050294401999999E-6</v>
      </c>
      <c r="K2179" s="132">
        <f t="shared" si="1129"/>
        <v>5.5339781772922401E-3</v>
      </c>
      <c r="L2179" s="300">
        <f t="shared" si="1130"/>
        <v>0</v>
      </c>
      <c r="M2179" s="132">
        <v>2.7827905999999999E-2</v>
      </c>
      <c r="N2179" s="132">
        <v>5.3915984999999998E-3</v>
      </c>
      <c r="O2179" s="132">
        <v>1.4237875000000001E-4</v>
      </c>
      <c r="P2179" s="304">
        <v>3.6954526E-6</v>
      </c>
      <c r="Q2179" s="132">
        <v>0</v>
      </c>
      <c r="R2179" s="132">
        <v>0</v>
      </c>
      <c r="S2179" s="304">
        <v>9.5768402000000007E-9</v>
      </c>
      <c r="T2179" s="304">
        <v>9.2729223999999996E-10</v>
      </c>
      <c r="U2179" s="132">
        <v>0</v>
      </c>
      <c r="V2179" s="132">
        <v>0</v>
      </c>
      <c r="W2179" s="132">
        <v>0</v>
      </c>
      <c r="X2179" s="132">
        <v>0</v>
      </c>
      <c r="Y2179" s="132">
        <v>0</v>
      </c>
      <c r="Z2179" s="132">
        <v>0</v>
      </c>
      <c r="AA2179" s="74"/>
      <c r="AB2179" s="301">
        <f t="shared" si="1131"/>
        <v>0.20923237593984961</v>
      </c>
      <c r="AC2179" s="338">
        <f t="shared" si="1132"/>
        <v>0.20923237593984961</v>
      </c>
      <c r="AD2179" s="74"/>
      <c r="AE2179" s="136">
        <v>0</v>
      </c>
      <c r="AF2179" s="136">
        <v>0</v>
      </c>
      <c r="AG2179" s="136">
        <v>0</v>
      </c>
      <c r="AH2179" s="136">
        <v>0</v>
      </c>
      <c r="AI2179" s="136">
        <v>0</v>
      </c>
      <c r="AJ2179" s="136">
        <v>0</v>
      </c>
      <c r="AK2179" s="136">
        <v>0</v>
      </c>
      <c r="AL2179" s="74"/>
      <c r="AM2179" s="133">
        <v>5.0619636999999999E-3</v>
      </c>
      <c r="AN2179" s="340">
        <f t="shared" si="1133"/>
        <v>5.0619636999999999E-3</v>
      </c>
      <c r="AP2179" s="133">
        <v>4.8726708999999998E-3</v>
      </c>
      <c r="AQ2179" s="133">
        <v>1.8929278999999999E-4</v>
      </c>
      <c r="AR2179" s="133">
        <v>0</v>
      </c>
      <c r="AS2179" s="134">
        <f t="shared" si="1134"/>
        <v>2.9212654748724001E-7</v>
      </c>
      <c r="AT2179" s="135">
        <f t="shared" si="1135"/>
        <v>7.0004729062200012E-10</v>
      </c>
      <c r="AU2179" s="135">
        <f t="shared" si="1136"/>
        <v>0</v>
      </c>
      <c r="AV2179" s="302">
        <v>1.9416764000000001E-7</v>
      </c>
      <c r="AW2179" s="302">
        <v>5.8585065E-10</v>
      </c>
      <c r="AX2179" s="302">
        <v>1.6006277000000001E-14</v>
      </c>
      <c r="AY2179" s="303">
        <v>0</v>
      </c>
      <c r="AZ2179" s="303">
        <v>0</v>
      </c>
      <c r="BA2179" s="302">
        <v>5.4948723999999996E-13</v>
      </c>
      <c r="BB2179" s="302">
        <v>9.7958357999999998E-8</v>
      </c>
      <c r="BC2179" s="302">
        <v>7.7894345000000003E-14</v>
      </c>
      <c r="BD2179" s="302">
        <v>1.1410274E-10</v>
      </c>
      <c r="BE2179" s="303">
        <v>0</v>
      </c>
      <c r="BF2179" s="303">
        <v>0</v>
      </c>
      <c r="BG2179" s="303">
        <v>0</v>
      </c>
      <c r="BH2179" s="303">
        <v>0</v>
      </c>
      <c r="BI2179" s="303">
        <v>0</v>
      </c>
      <c r="BJ2179" s="303">
        <v>0</v>
      </c>
      <c r="BK2179" s="303">
        <v>0</v>
      </c>
      <c r="BL2179" s="303">
        <v>0</v>
      </c>
      <c r="BM2179" s="303">
        <v>0</v>
      </c>
      <c r="BN2179" s="303">
        <v>0</v>
      </c>
      <c r="BO2179" s="303">
        <v>0</v>
      </c>
      <c r="BP2179" s="303">
        <v>0</v>
      </c>
      <c r="BQ2179" s="303">
        <v>0</v>
      </c>
      <c r="BR2179" s="74"/>
      <c r="BS2179" s="144">
        <v>7.3213274999999999E-6</v>
      </c>
      <c r="BT2179" s="144">
        <v>7.8683967000000004E-7</v>
      </c>
      <c r="BU2179" s="144">
        <v>5.8339537999999997E-6</v>
      </c>
      <c r="BV2179" s="144">
        <v>1.0862003E-13</v>
      </c>
      <c r="BW2179" s="144">
        <v>6.4788162E-7</v>
      </c>
      <c r="BX2179" s="144">
        <v>3.5572780999999999E-10</v>
      </c>
      <c r="BY2179" s="136">
        <v>0</v>
      </c>
      <c r="BZ2179" s="144">
        <v>5.3991826000000004E-10</v>
      </c>
      <c r="CA2179" s="136">
        <v>0</v>
      </c>
      <c r="CB2179" s="144">
        <v>6.3370508999999997E-12</v>
      </c>
      <c r="CC2179" s="136">
        <v>0</v>
      </c>
      <c r="CD2179" s="136">
        <v>0</v>
      </c>
      <c r="CE2179" s="136">
        <v>0</v>
      </c>
      <c r="CF2179" s="144">
        <v>5.1750291999999997E-8</v>
      </c>
      <c r="CG2179" s="136">
        <v>0</v>
      </c>
      <c r="CH2179" s="136">
        <v>0</v>
      </c>
      <c r="CI2179" s="136">
        <v>0</v>
      </c>
      <c r="CJ2179" s="205"/>
      <c r="CK2179" s="258"/>
      <c r="CL2179" s="89" t="s">
        <v>6999</v>
      </c>
    </row>
    <row r="2180" spans="1:90" ht="14.5" customHeight="1">
      <c r="A2180" s="74" t="s">
        <v>7426</v>
      </c>
      <c r="B2180" s="129" t="s">
        <v>6992</v>
      </c>
      <c r="C2180" s="130" t="str">
        <f t="shared" si="1125"/>
        <v>M.020.16.112</v>
      </c>
      <c r="D2180" s="131" t="s">
        <v>7392</v>
      </c>
      <c r="E2180" s="129" t="s">
        <v>957</v>
      </c>
      <c r="F2180" s="132" t="s">
        <v>7428</v>
      </c>
      <c r="G2180" s="132">
        <f t="shared" si="1126"/>
        <v>8.7683497054331996E-2</v>
      </c>
      <c r="H2180" s="348">
        <f t="shared" si="1127"/>
        <v>8.7683497054331996E-2</v>
      </c>
      <c r="I2180" s="74"/>
      <c r="J2180" s="132">
        <f t="shared" si="1128"/>
        <v>2.0114796209810002E-3</v>
      </c>
      <c r="K2180" s="132">
        <f t="shared" si="1129"/>
        <v>1.9279769433351E-2</v>
      </c>
      <c r="L2180" s="300">
        <f t="shared" si="1130"/>
        <v>0</v>
      </c>
      <c r="M2180" s="132">
        <v>6.6392248000000001E-2</v>
      </c>
      <c r="N2180" s="132">
        <v>1.6255673000000002E-2</v>
      </c>
      <c r="O2180" s="132">
        <v>3.0240922E-3</v>
      </c>
      <c r="P2180" s="132">
        <v>2.0114359000000001E-3</v>
      </c>
      <c r="Q2180" s="132">
        <v>0</v>
      </c>
      <c r="R2180" s="132">
        <v>0</v>
      </c>
      <c r="S2180" s="304">
        <v>4.3720981000000002E-8</v>
      </c>
      <c r="T2180" s="304">
        <v>4.233351E-9</v>
      </c>
      <c r="U2180" s="132">
        <v>0</v>
      </c>
      <c r="V2180" s="132">
        <v>0</v>
      </c>
      <c r="W2180" s="132">
        <v>0</v>
      </c>
      <c r="X2180" s="132">
        <v>0</v>
      </c>
      <c r="Y2180" s="132">
        <v>0</v>
      </c>
      <c r="Z2180" s="132">
        <v>0</v>
      </c>
      <c r="AA2180" s="74"/>
      <c r="AB2180" s="301">
        <f t="shared" si="1131"/>
        <v>0.49918983458646615</v>
      </c>
      <c r="AC2180" s="338">
        <f t="shared" si="1132"/>
        <v>0.49918983458646615</v>
      </c>
      <c r="AD2180" s="74"/>
      <c r="AE2180" s="136">
        <v>0</v>
      </c>
      <c r="AF2180" s="136">
        <v>0</v>
      </c>
      <c r="AG2180" s="136">
        <v>0</v>
      </c>
      <c r="AH2180" s="136">
        <v>0</v>
      </c>
      <c r="AI2180" s="136">
        <v>0</v>
      </c>
      <c r="AJ2180" s="136">
        <v>0</v>
      </c>
      <c r="AK2180" s="136">
        <v>0</v>
      </c>
      <c r="AL2180" s="74"/>
      <c r="AM2180" s="133">
        <v>1.3524766000000001E-2</v>
      </c>
      <c r="AN2180" s="340">
        <f t="shared" si="1133"/>
        <v>1.3524766000000001E-2</v>
      </c>
      <c r="AP2180" s="133">
        <v>1.3035578000000001E-2</v>
      </c>
      <c r="AQ2180" s="133">
        <v>4.8918761000000003E-4</v>
      </c>
      <c r="AR2180" s="133">
        <v>0</v>
      </c>
      <c r="AS2180" s="134">
        <f t="shared" si="1134"/>
        <v>7.8150947604999995E-7</v>
      </c>
      <c r="AT2180" s="135">
        <f t="shared" si="1135"/>
        <v>1.8091257410229999E-9</v>
      </c>
      <c r="AU2180" s="135">
        <f t="shared" si="1136"/>
        <v>0</v>
      </c>
      <c r="AV2180" s="302">
        <v>4.6324817E-7</v>
      </c>
      <c r="AW2180" s="302">
        <v>1.3977315E-9</v>
      </c>
      <c r="AX2180" s="302">
        <v>3.8188023000000002E-14</v>
      </c>
      <c r="AY2180" s="303">
        <v>0</v>
      </c>
      <c r="AZ2180" s="303">
        <v>0</v>
      </c>
      <c r="BA2180" s="302">
        <v>2.9908604999999998E-10</v>
      </c>
      <c r="BB2180" s="302">
        <v>3.1796221999999998E-7</v>
      </c>
      <c r="BC2180" s="302">
        <v>4.2397913000000001E-11</v>
      </c>
      <c r="BD2180" s="302">
        <v>3.6895814000000002E-10</v>
      </c>
      <c r="BE2180" s="303">
        <v>0</v>
      </c>
      <c r="BF2180" s="303">
        <v>0</v>
      </c>
      <c r="BG2180" s="303">
        <v>0</v>
      </c>
      <c r="BH2180" s="303">
        <v>0</v>
      </c>
      <c r="BI2180" s="303">
        <v>0</v>
      </c>
      <c r="BJ2180" s="303">
        <v>0</v>
      </c>
      <c r="BK2180" s="303">
        <v>0</v>
      </c>
      <c r="BL2180" s="303">
        <v>0</v>
      </c>
      <c r="BM2180" s="303">
        <v>0</v>
      </c>
      <c r="BN2180" s="303">
        <v>0</v>
      </c>
      <c r="BO2180" s="303">
        <v>0</v>
      </c>
      <c r="BP2180" s="303">
        <v>0</v>
      </c>
      <c r="BQ2180" s="303">
        <v>0</v>
      </c>
      <c r="BR2180" s="74"/>
      <c r="BS2180" s="144">
        <v>1.9618903000000001E-5</v>
      </c>
      <c r="BT2180" s="144">
        <v>2.6421761999999999E-6</v>
      </c>
      <c r="BU2180" s="144">
        <v>1.3918737000000001E-5</v>
      </c>
      <c r="BV2180" s="144">
        <v>4.9588112999999999E-13</v>
      </c>
      <c r="BW2180" s="144">
        <v>2.0320655000000002E-6</v>
      </c>
      <c r="BX2180" s="144">
        <v>1.9362274E-7</v>
      </c>
      <c r="BY2180" s="136">
        <v>0</v>
      </c>
      <c r="BZ2180" s="144">
        <v>2.9387766000000002E-7</v>
      </c>
      <c r="CA2180" s="136">
        <v>0</v>
      </c>
      <c r="CB2180" s="144">
        <v>2.8930427000000001E-11</v>
      </c>
      <c r="CC2180" s="136">
        <v>0</v>
      </c>
      <c r="CD2180" s="136">
        <v>0</v>
      </c>
      <c r="CE2180" s="136">
        <v>0</v>
      </c>
      <c r="CF2180" s="144">
        <v>5.3839423999999997E-7</v>
      </c>
      <c r="CG2180" s="136">
        <v>0</v>
      </c>
      <c r="CH2180" s="136">
        <v>0</v>
      </c>
      <c r="CI2180" s="136">
        <v>0</v>
      </c>
      <c r="CJ2180" s="205"/>
      <c r="CK2180" s="258"/>
      <c r="CL2180" s="89" t="s">
        <v>6999</v>
      </c>
    </row>
    <row r="2181" spans="1:90" ht="14.5" customHeight="1">
      <c r="A2181" s="74" t="s">
        <v>7429</v>
      </c>
      <c r="B2181" s="129" t="s">
        <v>6992</v>
      </c>
      <c r="C2181" s="130" t="str">
        <f t="shared" si="1125"/>
        <v>M.020.16.113</v>
      </c>
      <c r="D2181" s="131" t="s">
        <v>7392</v>
      </c>
      <c r="E2181" s="129" t="s">
        <v>957</v>
      </c>
      <c r="F2181" s="132" t="s">
        <v>7431</v>
      </c>
      <c r="G2181" s="132">
        <f t="shared" si="1126"/>
        <v>6.5034748409598997E-2</v>
      </c>
      <c r="H2181" s="348">
        <f t="shared" si="1127"/>
        <v>6.5034748409598997E-2</v>
      </c>
      <c r="I2181" s="74"/>
      <c r="J2181" s="132">
        <f t="shared" si="1128"/>
        <v>2.3552005752199999E-4</v>
      </c>
      <c r="K2181" s="132">
        <f t="shared" si="1129"/>
        <v>8.8767493520769992E-3</v>
      </c>
      <c r="L2181" s="300">
        <f t="shared" si="1130"/>
        <v>0</v>
      </c>
      <c r="M2181" s="132">
        <v>5.5922478999999997E-2</v>
      </c>
      <c r="N2181" s="132">
        <v>8.4026812999999992E-3</v>
      </c>
      <c r="O2181" s="132">
        <v>4.7406675000000002E-4</v>
      </c>
      <c r="P2181" s="132">
        <v>2.3550660999999999E-4</v>
      </c>
      <c r="Q2181" s="132">
        <v>0</v>
      </c>
      <c r="R2181" s="132">
        <v>0</v>
      </c>
      <c r="S2181" s="304">
        <v>1.3447522000000001E-8</v>
      </c>
      <c r="T2181" s="304">
        <v>1.302077E-9</v>
      </c>
      <c r="U2181" s="132">
        <v>0</v>
      </c>
      <c r="V2181" s="132">
        <v>0</v>
      </c>
      <c r="W2181" s="132">
        <v>0</v>
      </c>
      <c r="X2181" s="132">
        <v>0</v>
      </c>
      <c r="Y2181" s="132">
        <v>0</v>
      </c>
      <c r="Z2181" s="132">
        <v>0</v>
      </c>
      <c r="AA2181" s="74"/>
      <c r="AB2181" s="301">
        <f t="shared" si="1131"/>
        <v>0.42046976691729321</v>
      </c>
      <c r="AC2181" s="338">
        <f t="shared" si="1132"/>
        <v>0.42046976691729321</v>
      </c>
      <c r="AD2181" s="74"/>
      <c r="AE2181" s="136">
        <v>0</v>
      </c>
      <c r="AF2181" s="136">
        <v>0</v>
      </c>
      <c r="AG2181" s="136">
        <v>0</v>
      </c>
      <c r="AH2181" s="136">
        <v>0</v>
      </c>
      <c r="AI2181" s="136">
        <v>0</v>
      </c>
      <c r="AJ2181" s="136">
        <v>0</v>
      </c>
      <c r="AK2181" s="136">
        <v>0</v>
      </c>
      <c r="AL2181" s="74"/>
      <c r="AM2181" s="133">
        <v>9.4674055999999993E-3</v>
      </c>
      <c r="AN2181" s="340">
        <f t="shared" si="1133"/>
        <v>9.4674055999999993E-3</v>
      </c>
      <c r="AP2181" s="133">
        <v>9.0988496999999998E-3</v>
      </c>
      <c r="AQ2181" s="133">
        <v>3.6855585999999999E-4</v>
      </c>
      <c r="AR2181" s="133">
        <v>0</v>
      </c>
      <c r="AS2181" s="134">
        <f t="shared" si="1134"/>
        <v>5.4549458814E-7</v>
      </c>
      <c r="AT2181" s="135">
        <f t="shared" si="1135"/>
        <v>1.363002385837E-9</v>
      </c>
      <c r="AU2181" s="135">
        <f t="shared" si="1136"/>
        <v>0</v>
      </c>
      <c r="AV2181" s="302">
        <v>3.9019593999999998E-7</v>
      </c>
      <c r="AW2181" s="302">
        <v>1.1773153E-9</v>
      </c>
      <c r="AX2181" s="302">
        <v>3.2165937000000003E-14</v>
      </c>
      <c r="AY2181" s="303">
        <v>0</v>
      </c>
      <c r="AZ2181" s="303">
        <v>0</v>
      </c>
      <c r="BA2181" s="302">
        <v>3.5018139999999998E-11</v>
      </c>
      <c r="BB2181" s="302">
        <v>1.5526362999999999E-7</v>
      </c>
      <c r="BC2181" s="302">
        <v>4.9641098999999999E-12</v>
      </c>
      <c r="BD2181" s="302">
        <v>1.8069080999999999E-10</v>
      </c>
      <c r="BE2181" s="303">
        <v>0</v>
      </c>
      <c r="BF2181" s="303">
        <v>0</v>
      </c>
      <c r="BG2181" s="303">
        <v>0</v>
      </c>
      <c r="BH2181" s="303">
        <v>0</v>
      </c>
      <c r="BI2181" s="303">
        <v>0</v>
      </c>
      <c r="BJ2181" s="303">
        <v>0</v>
      </c>
      <c r="BK2181" s="303">
        <v>0</v>
      </c>
      <c r="BL2181" s="303">
        <v>0</v>
      </c>
      <c r="BM2181" s="303">
        <v>0</v>
      </c>
      <c r="BN2181" s="303">
        <v>0</v>
      </c>
      <c r="BO2181" s="303">
        <v>0</v>
      </c>
      <c r="BP2181" s="303">
        <v>0</v>
      </c>
      <c r="BQ2181" s="303">
        <v>0</v>
      </c>
      <c r="BR2181" s="74"/>
      <c r="BS2181" s="144">
        <v>1.4181483E-5</v>
      </c>
      <c r="BT2181" s="144">
        <v>1.2572659E-6</v>
      </c>
      <c r="BU2181" s="144">
        <v>1.1723813E-5</v>
      </c>
      <c r="BV2181" s="144">
        <v>1.5252111000000001E-13</v>
      </c>
      <c r="BW2181" s="144">
        <v>1.0187479E-6</v>
      </c>
      <c r="BX2181" s="144">
        <v>2.2670092E-8</v>
      </c>
      <c r="BY2181" s="136">
        <v>0</v>
      </c>
      <c r="BZ2181" s="144">
        <v>3.4408320999999999E-8</v>
      </c>
      <c r="CA2181" s="136">
        <v>0</v>
      </c>
      <c r="CB2181" s="144">
        <v>8.8983037999999995E-12</v>
      </c>
      <c r="CC2181" s="136">
        <v>0</v>
      </c>
      <c r="CD2181" s="136">
        <v>0</v>
      </c>
      <c r="CE2181" s="136">
        <v>0</v>
      </c>
      <c r="CF2181" s="144">
        <v>1.2456908000000001E-7</v>
      </c>
      <c r="CG2181" s="136">
        <v>0</v>
      </c>
      <c r="CH2181" s="136">
        <v>0</v>
      </c>
      <c r="CI2181" s="136">
        <v>0</v>
      </c>
      <c r="CL2181" s="89" t="s">
        <v>6999</v>
      </c>
    </row>
    <row r="2182" spans="1:90" ht="14.5" customHeight="1">
      <c r="A2182" s="74" t="s">
        <v>7432</v>
      </c>
      <c r="B2182" s="129" t="s">
        <v>6992</v>
      </c>
      <c r="C2182" s="130" t="str">
        <f t="shared" si="1125"/>
        <v>M.020.16.114</v>
      </c>
      <c r="D2182" s="131" t="s">
        <v>7392</v>
      </c>
      <c r="E2182" s="129" t="s">
        <v>957</v>
      </c>
      <c r="F2182" s="132" t="s">
        <v>7434</v>
      </c>
      <c r="G2182" s="132">
        <f t="shared" si="1126"/>
        <v>7.2961809921255893E-2</v>
      </c>
      <c r="H2182" s="348">
        <f t="shared" si="1127"/>
        <v>7.2961809921255893E-2</v>
      </c>
      <c r="I2182" s="74"/>
      <c r="J2182" s="132">
        <f t="shared" si="1128"/>
        <v>8.5710589323299998E-4</v>
      </c>
      <c r="K2182" s="132">
        <f t="shared" si="1129"/>
        <v>1.2517806028022899E-2</v>
      </c>
      <c r="L2182" s="300">
        <f t="shared" si="1130"/>
        <v>0</v>
      </c>
      <c r="M2182" s="132">
        <v>5.9586897999999999E-2</v>
      </c>
      <c r="N2182" s="132">
        <v>1.1151227999999999E-2</v>
      </c>
      <c r="O2182" s="132">
        <v>1.3665757000000001E-3</v>
      </c>
      <c r="P2182" s="132">
        <v>8.5708184999999995E-4</v>
      </c>
      <c r="Q2182" s="132">
        <v>0</v>
      </c>
      <c r="R2182" s="132">
        <v>0</v>
      </c>
      <c r="S2182" s="304">
        <v>2.4043233E-8</v>
      </c>
      <c r="T2182" s="304">
        <v>2.3280229000000001E-9</v>
      </c>
      <c r="U2182" s="132">
        <v>0</v>
      </c>
      <c r="V2182" s="132">
        <v>0</v>
      </c>
      <c r="W2182" s="132">
        <v>0</v>
      </c>
      <c r="X2182" s="132">
        <v>0</v>
      </c>
      <c r="Y2182" s="132">
        <v>0</v>
      </c>
      <c r="Z2182" s="132">
        <v>0</v>
      </c>
      <c r="AA2182" s="74"/>
      <c r="AB2182" s="301">
        <f t="shared" si="1131"/>
        <v>0.44802178947368421</v>
      </c>
      <c r="AC2182" s="338">
        <f t="shared" si="1132"/>
        <v>0.44802178947368421</v>
      </c>
      <c r="AD2182" s="74"/>
      <c r="AE2182" s="136">
        <v>0</v>
      </c>
      <c r="AF2182" s="136">
        <v>0</v>
      </c>
      <c r="AG2182" s="136">
        <v>0</v>
      </c>
      <c r="AH2182" s="136">
        <v>0</v>
      </c>
      <c r="AI2182" s="136">
        <v>0</v>
      </c>
      <c r="AJ2182" s="136">
        <v>0</v>
      </c>
      <c r="AK2182" s="136">
        <v>0</v>
      </c>
      <c r="AL2182" s="74"/>
      <c r="AM2182" s="133">
        <v>1.0887482E-2</v>
      </c>
      <c r="AN2182" s="340">
        <f t="shared" si="1133"/>
        <v>1.0887482E-2</v>
      </c>
      <c r="AP2182" s="133">
        <v>1.0476704999999999E-2</v>
      </c>
      <c r="AQ2182" s="133">
        <v>4.1077696999999999E-4</v>
      </c>
      <c r="AR2182" s="133">
        <v>0</v>
      </c>
      <c r="AS2182" s="134">
        <f t="shared" si="1134"/>
        <v>6.2809979191000006E-7</v>
      </c>
      <c r="AT2182" s="135">
        <f t="shared" si="1135"/>
        <v>1.519145584667E-9</v>
      </c>
      <c r="AU2182" s="135">
        <f t="shared" si="1136"/>
        <v>0</v>
      </c>
      <c r="AV2182" s="302">
        <v>4.1576422000000002E-7</v>
      </c>
      <c r="AW2182" s="302">
        <v>1.2544609999999999E-9</v>
      </c>
      <c r="AX2182" s="302">
        <v>3.4273666999999998E-14</v>
      </c>
      <c r="AY2182" s="303">
        <v>0</v>
      </c>
      <c r="AZ2182" s="303">
        <v>0</v>
      </c>
      <c r="BA2182" s="302">
        <v>1.2744191000000001E-10</v>
      </c>
      <c r="BB2182" s="302">
        <v>2.1220813000000001E-7</v>
      </c>
      <c r="BC2182" s="302">
        <v>1.8065941000000001E-11</v>
      </c>
      <c r="BD2182" s="302">
        <v>2.4658437000000002E-10</v>
      </c>
      <c r="BE2182" s="303">
        <v>0</v>
      </c>
      <c r="BF2182" s="303">
        <v>0</v>
      </c>
      <c r="BG2182" s="303">
        <v>0</v>
      </c>
      <c r="BH2182" s="303">
        <v>0</v>
      </c>
      <c r="BI2182" s="303">
        <v>0</v>
      </c>
      <c r="BJ2182" s="303">
        <v>0</v>
      </c>
      <c r="BK2182" s="303">
        <v>0</v>
      </c>
      <c r="BL2182" s="303">
        <v>0</v>
      </c>
      <c r="BM2182" s="303">
        <v>0</v>
      </c>
      <c r="BN2182" s="303">
        <v>0</v>
      </c>
      <c r="BO2182" s="303">
        <v>0</v>
      </c>
      <c r="BP2182" s="303">
        <v>0</v>
      </c>
      <c r="BQ2182" s="303">
        <v>0</v>
      </c>
      <c r="BR2182" s="74"/>
      <c r="BS2182" s="144">
        <v>1.608458E-5</v>
      </c>
      <c r="BT2182" s="144">
        <v>1.7419844999999999E-6</v>
      </c>
      <c r="BU2182" s="144">
        <v>1.2492036E-5</v>
      </c>
      <c r="BV2182" s="144">
        <v>2.7269712E-13</v>
      </c>
      <c r="BW2182" s="144">
        <v>1.3734091E-6</v>
      </c>
      <c r="BX2182" s="144">
        <v>8.2503520000000001E-8</v>
      </c>
      <c r="BY2182" s="136">
        <v>0</v>
      </c>
      <c r="BZ2182" s="144">
        <v>1.2522259E-7</v>
      </c>
      <c r="CA2182" s="136">
        <v>0</v>
      </c>
      <c r="CB2182" s="144">
        <v>1.5909547E-11</v>
      </c>
      <c r="CC2182" s="136">
        <v>0</v>
      </c>
      <c r="CD2182" s="136">
        <v>0</v>
      </c>
      <c r="CE2182" s="136">
        <v>0</v>
      </c>
      <c r="CF2182" s="144">
        <v>2.6940789E-7</v>
      </c>
      <c r="CG2182" s="136">
        <v>0</v>
      </c>
      <c r="CH2182" s="136">
        <v>0</v>
      </c>
      <c r="CI2182" s="136">
        <v>0</v>
      </c>
      <c r="CJ2182" s="205"/>
      <c r="CK2182" s="258"/>
      <c r="CL2182" s="89" t="s">
        <v>6999</v>
      </c>
    </row>
    <row r="2183" spans="1:90" ht="14.5" customHeight="1">
      <c r="A2183" s="74" t="s">
        <v>7435</v>
      </c>
      <c r="B2183" s="129" t="s">
        <v>6992</v>
      </c>
      <c r="C2183" s="130" t="str">
        <f t="shared" si="1125"/>
        <v>M.020.16.115</v>
      </c>
      <c r="D2183" s="131" t="s">
        <v>7392</v>
      </c>
      <c r="E2183" s="129" t="s">
        <v>957</v>
      </c>
      <c r="F2183" s="132" t="s">
        <v>7437</v>
      </c>
      <c r="G2183" s="132">
        <f t="shared" si="1126"/>
        <v>2.8137462172025698</v>
      </c>
      <c r="H2183" s="348">
        <f t="shared" si="1127"/>
        <v>2.8137462172025698</v>
      </c>
      <c r="I2183" s="74"/>
      <c r="J2183" s="132">
        <f t="shared" si="1128"/>
        <v>0.24578421850329998</v>
      </c>
      <c r="K2183" s="132">
        <f t="shared" si="1129"/>
        <v>1.74410727869927</v>
      </c>
      <c r="L2183" s="300">
        <f t="shared" si="1130"/>
        <v>0</v>
      </c>
      <c r="M2183" s="132">
        <v>0.82385472000000004</v>
      </c>
      <c r="N2183" s="132">
        <v>1.4145516</v>
      </c>
      <c r="O2183" s="132">
        <v>0.32955542999999998</v>
      </c>
      <c r="P2183" s="132">
        <v>0.24578164999999999</v>
      </c>
      <c r="Q2183" s="132">
        <v>0</v>
      </c>
      <c r="R2183" s="132">
        <v>0</v>
      </c>
      <c r="S2183" s="304">
        <v>2.5685033000000002E-6</v>
      </c>
      <c r="T2183" s="304">
        <v>2.4869927E-7</v>
      </c>
      <c r="U2183" s="132">
        <v>0</v>
      </c>
      <c r="V2183" s="132">
        <v>0</v>
      </c>
      <c r="W2183" s="132">
        <v>0</v>
      </c>
      <c r="X2183" s="132">
        <v>0</v>
      </c>
      <c r="Y2183" s="132">
        <v>0</v>
      </c>
      <c r="Z2183" s="132">
        <v>0</v>
      </c>
      <c r="AA2183" s="74"/>
      <c r="AB2183" s="301">
        <f t="shared" si="1131"/>
        <v>6.1943963909774435</v>
      </c>
      <c r="AC2183" s="338">
        <f t="shared" si="1132"/>
        <v>6.1943963909774435</v>
      </c>
      <c r="AD2183" s="74"/>
      <c r="AE2183" s="136">
        <v>0</v>
      </c>
      <c r="AF2183" s="136">
        <v>0</v>
      </c>
      <c r="AG2183" s="136">
        <v>0</v>
      </c>
      <c r="AH2183" s="136">
        <v>0</v>
      </c>
      <c r="AI2183" s="136">
        <v>0</v>
      </c>
      <c r="AJ2183" s="136">
        <v>0</v>
      </c>
      <c r="AK2183" s="136">
        <v>0</v>
      </c>
      <c r="AL2183" s="74"/>
      <c r="AM2183" s="133">
        <v>0.58636186000000001</v>
      </c>
      <c r="AN2183" s="340">
        <f t="shared" si="1133"/>
        <v>0.58636186000000001</v>
      </c>
      <c r="AP2183" s="133">
        <v>0.57135091000000005</v>
      </c>
      <c r="AQ2183" s="133">
        <v>1.5010951E-2</v>
      </c>
      <c r="AR2183" s="133">
        <v>0</v>
      </c>
      <c r="AS2183" s="134">
        <f t="shared" si="1134"/>
        <v>3.4253651764000001E-5</v>
      </c>
      <c r="AT2183" s="135">
        <f t="shared" si="1135"/>
        <v>5.5513870371320002E-8</v>
      </c>
      <c r="AU2183" s="135">
        <f t="shared" si="1136"/>
        <v>0</v>
      </c>
      <c r="AV2183" s="302">
        <v>5.7483998E-6</v>
      </c>
      <c r="AW2183" s="302">
        <v>1.7344309999999999E-8</v>
      </c>
      <c r="AX2183" s="302">
        <v>4.7387131999999999E-13</v>
      </c>
      <c r="AY2183" s="303">
        <v>0</v>
      </c>
      <c r="AZ2183" s="303">
        <v>0</v>
      </c>
      <c r="BA2183" s="302">
        <v>3.6545963999999997E-8</v>
      </c>
      <c r="BB2183" s="302">
        <v>2.8468706E-5</v>
      </c>
      <c r="BC2183" s="302">
        <v>5.1806915000000003E-9</v>
      </c>
      <c r="BD2183" s="302">
        <v>3.2988395000000001E-8</v>
      </c>
      <c r="BE2183" s="303">
        <v>0</v>
      </c>
      <c r="BF2183" s="303">
        <v>0</v>
      </c>
      <c r="BG2183" s="303">
        <v>0</v>
      </c>
      <c r="BH2183" s="303">
        <v>0</v>
      </c>
      <c r="BI2183" s="303">
        <v>0</v>
      </c>
      <c r="BJ2183" s="303">
        <v>0</v>
      </c>
      <c r="BK2183" s="303">
        <v>0</v>
      </c>
      <c r="BL2183" s="303">
        <v>0</v>
      </c>
      <c r="BM2183" s="303">
        <v>0</v>
      </c>
      <c r="BN2183" s="303">
        <v>0</v>
      </c>
      <c r="BO2183" s="303">
        <v>0</v>
      </c>
      <c r="BP2183" s="303">
        <v>0</v>
      </c>
      <c r="BQ2183" s="303">
        <v>0</v>
      </c>
      <c r="BR2183" s="74"/>
      <c r="BS2183" s="136">
        <v>7.1173685E-4</v>
      </c>
      <c r="BT2183" s="136">
        <v>2.3946389999999999E-4</v>
      </c>
      <c r="BU2183" s="136">
        <v>1.7271621000000001E-4</v>
      </c>
      <c r="BV2183" s="144">
        <v>2.9131832999999999E-11</v>
      </c>
      <c r="BW2183" s="136">
        <v>1.7961181999999999E-4</v>
      </c>
      <c r="BX2183" s="144">
        <v>2.3659176999999999E-5</v>
      </c>
      <c r="BY2183" s="136">
        <v>0</v>
      </c>
      <c r="BZ2183" s="144">
        <v>3.5909538999999999E-5</v>
      </c>
      <c r="CA2183" s="136">
        <v>0</v>
      </c>
      <c r="CB2183" s="144">
        <v>1.6995936E-9</v>
      </c>
      <c r="CC2183" s="136">
        <v>0</v>
      </c>
      <c r="CD2183" s="136">
        <v>0</v>
      </c>
      <c r="CE2183" s="136">
        <v>0</v>
      </c>
      <c r="CF2183" s="144">
        <v>6.0374482E-5</v>
      </c>
      <c r="CG2183" s="136">
        <v>0</v>
      </c>
      <c r="CH2183" s="136">
        <v>0</v>
      </c>
      <c r="CI2183" s="136">
        <v>0</v>
      </c>
      <c r="CJ2183" s="205"/>
      <c r="CK2183" s="258"/>
      <c r="CL2183" s="89" t="s">
        <v>6999</v>
      </c>
    </row>
    <row r="2184" spans="1:90" ht="14.5" customHeight="1">
      <c r="B2184" s="129" t="s">
        <v>6992</v>
      </c>
      <c r="C2184" s="127" t="s">
        <v>7438</v>
      </c>
      <c r="D2184" s="127" t="s">
        <v>7439</v>
      </c>
      <c r="G2184" s="74"/>
      <c r="H2184" s="74"/>
      <c r="I2184" s="74"/>
      <c r="J2184" s="74"/>
      <c r="K2184" s="74"/>
      <c r="L2184" s="74"/>
      <c r="M2184" s="74"/>
      <c r="N2184" s="74"/>
      <c r="O2184" s="74"/>
      <c r="P2184" s="74"/>
      <c r="Q2184" s="74"/>
      <c r="R2184" s="74"/>
      <c r="S2184" s="74"/>
      <c r="T2184" s="74"/>
      <c r="U2184" s="74"/>
      <c r="V2184" s="74"/>
      <c r="W2184" s="74"/>
      <c r="X2184" s="74"/>
      <c r="Y2184" s="74"/>
      <c r="Z2184" s="74"/>
      <c r="AA2184" s="74"/>
      <c r="AB2184" s="74"/>
      <c r="AC2184" s="74"/>
      <c r="AD2184" s="74"/>
      <c r="AE2184" s="74"/>
      <c r="AF2184" s="74"/>
      <c r="AG2184" s="74"/>
      <c r="AH2184" s="74"/>
      <c r="AI2184" s="74"/>
      <c r="AJ2184" s="74"/>
      <c r="AK2184" s="74"/>
      <c r="AL2184" s="74"/>
      <c r="AM2184" s="74"/>
      <c r="AN2184" s="74"/>
      <c r="AP2184" s="74"/>
      <c r="AQ2184" s="74"/>
      <c r="AR2184" s="74"/>
      <c r="AS2184" s="74"/>
      <c r="AT2184" s="74"/>
      <c r="AU2184" s="74"/>
      <c r="AV2184" s="74"/>
      <c r="AW2184" s="74"/>
      <c r="AX2184" s="74"/>
      <c r="AY2184" s="74"/>
      <c r="AZ2184" s="74"/>
      <c r="BA2184" s="74"/>
      <c r="BB2184" s="74"/>
      <c r="BC2184" s="74"/>
      <c r="BD2184" s="74"/>
      <c r="BE2184" s="74"/>
      <c r="BF2184" s="74"/>
      <c r="BG2184" s="74"/>
      <c r="BH2184" s="74"/>
      <c r="BI2184" s="74"/>
      <c r="BJ2184" s="74"/>
      <c r="BK2184" s="74"/>
      <c r="BL2184" s="74"/>
      <c r="BM2184" s="74"/>
      <c r="BN2184" s="74"/>
      <c r="BO2184" s="74"/>
      <c r="BP2184" s="74"/>
      <c r="BQ2184" s="74"/>
      <c r="BR2184" s="74"/>
      <c r="BS2184" s="74"/>
      <c r="BT2184" s="74"/>
      <c r="BU2184" s="74"/>
      <c r="BV2184" s="74"/>
      <c r="BW2184" s="74"/>
      <c r="BX2184" s="74"/>
      <c r="BY2184" s="74"/>
      <c r="BZ2184" s="74"/>
      <c r="CA2184" s="74"/>
      <c r="CB2184" s="74"/>
      <c r="CC2184" s="74"/>
      <c r="CD2184" s="74"/>
      <c r="CE2184" s="74"/>
      <c r="CF2184" s="74"/>
      <c r="CG2184" s="74"/>
      <c r="CH2184" s="74"/>
      <c r="CI2184" s="74"/>
      <c r="CJ2184" s="124"/>
      <c r="CK2184" s="152"/>
      <c r="CL2184" s="89"/>
    </row>
    <row r="2185" spans="1:90" ht="14.5" customHeight="1">
      <c r="A2185" s="74" t="s">
        <v>7440</v>
      </c>
      <c r="B2185" s="129" t="s">
        <v>6992</v>
      </c>
      <c r="C2185" s="130" t="str">
        <f t="shared" ref="C2185:C2192" si="1137">MID(A2185,1,12)</f>
        <v>M.020.17.101</v>
      </c>
      <c r="D2185" s="131" t="s">
        <v>7439</v>
      </c>
      <c r="E2185" s="129" t="s">
        <v>957</v>
      </c>
      <c r="F2185" s="132" t="s">
        <v>7442</v>
      </c>
      <c r="G2185" s="132">
        <f t="shared" ref="G2185:G2192" si="1138">J2185+K2185+L2185+M2185</f>
        <v>1.4404554070102051</v>
      </c>
      <c r="H2185" s="348">
        <f t="shared" ref="H2185:H2192" si="1139">G2185</f>
        <v>1.4404554070102051</v>
      </c>
      <c r="I2185" s="74"/>
      <c r="J2185" s="132">
        <f t="shared" ref="J2185:J2192" si="1140">P2185+Q2185+R2185+S2185</f>
        <v>0.11697189576831001</v>
      </c>
      <c r="K2185" s="132">
        <f t="shared" ref="K2185:K2192" si="1141">N2185+O2185+T2185</f>
        <v>0.74241429124189506</v>
      </c>
      <c r="L2185" s="300">
        <f t="shared" ref="L2185:L2192" si="1142">U2185+IF(V2185="x",0,V2185)+IF(W2185="x",0,W2185)+IF(X2185="x",0,X2185)+Y2185+Z2185</f>
        <v>0</v>
      </c>
      <c r="M2185" s="132">
        <v>0.58106922000000005</v>
      </c>
      <c r="N2185" s="132">
        <v>0.59258495</v>
      </c>
      <c r="O2185" s="132">
        <v>0.14982926999999999</v>
      </c>
      <c r="P2185" s="132">
        <v>0.11697116</v>
      </c>
      <c r="Q2185" s="132">
        <v>0</v>
      </c>
      <c r="R2185" s="132">
        <v>0</v>
      </c>
      <c r="S2185" s="304">
        <v>7.3576831000000004E-7</v>
      </c>
      <c r="T2185" s="304">
        <v>7.1241895E-8</v>
      </c>
      <c r="U2185" s="132">
        <v>0</v>
      </c>
      <c r="V2185" s="132">
        <v>0</v>
      </c>
      <c r="W2185" s="132">
        <v>0</v>
      </c>
      <c r="X2185" s="132">
        <v>0</v>
      </c>
      <c r="Y2185" s="132">
        <v>0</v>
      </c>
      <c r="Z2185" s="132">
        <v>0</v>
      </c>
      <c r="AA2185" s="74"/>
      <c r="AB2185" s="301">
        <f t="shared" ref="AB2185:AB2192" si="1143">M2185/0.133</f>
        <v>4.368941503759399</v>
      </c>
      <c r="AC2185" s="338">
        <f t="shared" ref="AC2185:AC2248" si="1144">AB2185</f>
        <v>4.368941503759399</v>
      </c>
      <c r="AD2185" s="74"/>
      <c r="AE2185" s="136">
        <v>0</v>
      </c>
      <c r="AF2185" s="136">
        <v>0</v>
      </c>
      <c r="AG2185" s="136">
        <v>0</v>
      </c>
      <c r="AH2185" s="136">
        <v>0</v>
      </c>
      <c r="AI2185" s="136">
        <v>0</v>
      </c>
      <c r="AJ2185" s="136">
        <v>0</v>
      </c>
      <c r="AK2185" s="136">
        <v>0</v>
      </c>
      <c r="AL2185" s="74"/>
      <c r="AM2185" s="133">
        <v>0.27724558999999999</v>
      </c>
      <c r="AN2185" s="340">
        <f t="shared" ref="AN2185:AN2192" si="1145">AM2185</f>
        <v>0.27724558999999999</v>
      </c>
      <c r="AP2185" s="133">
        <v>0.26948697999999999</v>
      </c>
      <c r="AQ2185" s="133">
        <v>7.7586154999999997E-3</v>
      </c>
      <c r="AR2185" s="133">
        <v>0</v>
      </c>
      <c r="AS2185" s="134">
        <f t="shared" ref="AS2185:AS2192" si="1146">AV2185+AY2185+AZ2185+BA2185+BB2185+BJ2185+BK2185+BO2185</f>
        <v>1.6156293471E-5</v>
      </c>
      <c r="AT2185" s="135">
        <f t="shared" ref="AT2185:AT2192" si="1147">AW2185+AX2185+BC2185+BD2185+BE2185+BF2185+BG2185+BH2185+BI2185+BL2185+BP2185+BQ2185</f>
        <v>2.8693104824019999E-8</v>
      </c>
      <c r="AU2185" s="135">
        <f t="shared" ref="AU2185:AU2192" si="1148">BM2185+BN2185</f>
        <v>0</v>
      </c>
      <c r="AV2185" s="302">
        <v>4.0543776999999997E-6</v>
      </c>
      <c r="AW2185" s="302">
        <v>1.2233035999999999E-8</v>
      </c>
      <c r="AX2185" s="302">
        <v>3.3422402000000002E-13</v>
      </c>
      <c r="AY2185" s="303">
        <v>0</v>
      </c>
      <c r="AZ2185" s="303">
        <v>0</v>
      </c>
      <c r="BA2185" s="302">
        <v>1.7392770999999999E-8</v>
      </c>
      <c r="BB2185" s="302">
        <v>1.2084523000000001E-5</v>
      </c>
      <c r="BC2185" s="302">
        <v>2.4655686000000002E-9</v>
      </c>
      <c r="BD2185" s="302">
        <v>1.3994165999999999E-8</v>
      </c>
      <c r="BE2185" s="303">
        <v>0</v>
      </c>
      <c r="BF2185" s="303">
        <v>0</v>
      </c>
      <c r="BG2185" s="303">
        <v>0</v>
      </c>
      <c r="BH2185" s="303">
        <v>0</v>
      </c>
      <c r="BI2185" s="303">
        <v>0</v>
      </c>
      <c r="BJ2185" s="303">
        <v>0</v>
      </c>
      <c r="BK2185" s="303">
        <v>0</v>
      </c>
      <c r="BL2185" s="303">
        <v>0</v>
      </c>
      <c r="BM2185" s="303">
        <v>0</v>
      </c>
      <c r="BN2185" s="303">
        <v>0</v>
      </c>
      <c r="BO2185" s="303">
        <v>0</v>
      </c>
      <c r="BP2185" s="303">
        <v>0</v>
      </c>
      <c r="BQ2185" s="303">
        <v>0</v>
      </c>
      <c r="BR2185" s="74"/>
      <c r="BS2185" s="136">
        <v>3.5613811999999999E-4</v>
      </c>
      <c r="BT2185" s="136">
        <v>1.0220618E-4</v>
      </c>
      <c r="BU2185" s="136">
        <v>1.2181768E-4</v>
      </c>
      <c r="BV2185" s="144">
        <v>8.3450466000000007E-12</v>
      </c>
      <c r="BW2185" s="144">
        <v>7.5794265999999994E-5</v>
      </c>
      <c r="BX2185" s="144">
        <v>1.1259756E-5</v>
      </c>
      <c r="BY2185" s="136">
        <v>0</v>
      </c>
      <c r="BZ2185" s="144">
        <v>1.7089885999999999E-5</v>
      </c>
      <c r="CA2185" s="136">
        <v>0</v>
      </c>
      <c r="CB2185" s="144">
        <v>4.8686216999999996E-10</v>
      </c>
      <c r="CC2185" s="136">
        <v>0</v>
      </c>
      <c r="CD2185" s="136">
        <v>0</v>
      </c>
      <c r="CE2185" s="136">
        <v>0</v>
      </c>
      <c r="CF2185" s="144">
        <v>2.7969852999999999E-5</v>
      </c>
      <c r="CG2185" s="136">
        <v>0</v>
      </c>
      <c r="CH2185" s="136">
        <v>0</v>
      </c>
      <c r="CI2185" s="136">
        <v>0</v>
      </c>
      <c r="CL2185" s="89" t="s">
        <v>6999</v>
      </c>
    </row>
    <row r="2186" spans="1:90" ht="14.5" customHeight="1">
      <c r="A2186" s="74" t="s">
        <v>7443</v>
      </c>
      <c r="B2186" s="129" t="s">
        <v>6992</v>
      </c>
      <c r="C2186" s="130" t="str">
        <f t="shared" si="1137"/>
        <v>M.020.17.102</v>
      </c>
      <c r="D2186" s="131" t="s">
        <v>7439</v>
      </c>
      <c r="E2186" s="129" t="s">
        <v>957</v>
      </c>
      <c r="F2186" s="132" t="s">
        <v>7445</v>
      </c>
      <c r="G2186" s="132">
        <f t="shared" si="1138"/>
        <v>1.4828027779812603</v>
      </c>
      <c r="H2186" s="348">
        <f t="shared" si="1139"/>
        <v>1.4828027779812603</v>
      </c>
      <c r="I2186" s="74"/>
      <c r="J2186" s="132">
        <f t="shared" si="1140"/>
        <v>0.11922568239590001</v>
      </c>
      <c r="K2186" s="132">
        <f t="shared" si="1141"/>
        <v>0.86182177558536011</v>
      </c>
      <c r="L2186" s="300">
        <f t="shared" si="1142"/>
        <v>0</v>
      </c>
      <c r="M2186" s="132">
        <v>0.50175532</v>
      </c>
      <c r="N2186" s="132">
        <v>0.66700298000000002</v>
      </c>
      <c r="O2186" s="132">
        <v>0.19481844000000001</v>
      </c>
      <c r="P2186" s="132">
        <v>0.11922201</v>
      </c>
      <c r="Q2186" s="132">
        <v>0</v>
      </c>
      <c r="R2186" s="132">
        <v>0</v>
      </c>
      <c r="S2186" s="304">
        <v>3.6723959000000001E-6</v>
      </c>
      <c r="T2186" s="304">
        <v>3.5558536000000003E-7</v>
      </c>
      <c r="U2186" s="132">
        <v>0</v>
      </c>
      <c r="V2186" s="132">
        <v>0</v>
      </c>
      <c r="W2186" s="132">
        <v>0</v>
      </c>
      <c r="X2186" s="132">
        <v>0</v>
      </c>
      <c r="Y2186" s="132">
        <v>0</v>
      </c>
      <c r="Z2186" s="132">
        <v>0</v>
      </c>
      <c r="AA2186" s="74"/>
      <c r="AB2186" s="301">
        <f t="shared" si="1143"/>
        <v>3.7725963909774434</v>
      </c>
      <c r="AC2186" s="338">
        <f t="shared" si="1144"/>
        <v>3.7725963909774434</v>
      </c>
      <c r="AD2186" s="74"/>
      <c r="AE2186" s="136">
        <v>0</v>
      </c>
      <c r="AF2186" s="136">
        <v>0</v>
      </c>
      <c r="AG2186" s="136">
        <v>0</v>
      </c>
      <c r="AH2186" s="136">
        <v>0</v>
      </c>
      <c r="AI2186" s="136">
        <v>0</v>
      </c>
      <c r="AJ2186" s="136">
        <v>0</v>
      </c>
      <c r="AK2186" s="136">
        <v>0</v>
      </c>
      <c r="AL2186" s="74"/>
      <c r="AM2186" s="133">
        <v>0.29098248999999998</v>
      </c>
      <c r="AN2186" s="340">
        <f t="shared" si="1145"/>
        <v>0.29098248999999998</v>
      </c>
      <c r="AP2186" s="133">
        <v>0.28322929000000002</v>
      </c>
      <c r="AQ2186" s="133">
        <v>7.7532E-3</v>
      </c>
      <c r="AR2186" s="133">
        <v>0</v>
      </c>
      <c r="AS2186" s="134">
        <f t="shared" si="1146"/>
        <v>1.6980172955999999E-5</v>
      </c>
      <c r="AT2186" s="135">
        <f t="shared" si="1147"/>
        <v>2.8673076603619996E-8</v>
      </c>
      <c r="AU2186" s="135">
        <f t="shared" si="1148"/>
        <v>0</v>
      </c>
      <c r="AV2186" s="302">
        <v>3.5009694999999999E-6</v>
      </c>
      <c r="AW2186" s="302">
        <v>1.056327E-8</v>
      </c>
      <c r="AX2186" s="302">
        <v>2.8860361999999998E-13</v>
      </c>
      <c r="AY2186" s="303">
        <v>0</v>
      </c>
      <c r="AZ2186" s="303">
        <v>0</v>
      </c>
      <c r="BA2186" s="302">
        <v>1.7727456E-8</v>
      </c>
      <c r="BB2186" s="302">
        <v>1.3461476000000001E-5</v>
      </c>
      <c r="BC2186" s="302">
        <v>2.5130129999999999E-9</v>
      </c>
      <c r="BD2186" s="302">
        <v>1.5596504999999998E-8</v>
      </c>
      <c r="BE2186" s="303">
        <v>0</v>
      </c>
      <c r="BF2186" s="303">
        <v>0</v>
      </c>
      <c r="BG2186" s="303">
        <v>0</v>
      </c>
      <c r="BH2186" s="303">
        <v>0</v>
      </c>
      <c r="BI2186" s="303">
        <v>0</v>
      </c>
      <c r="BJ2186" s="303">
        <v>0</v>
      </c>
      <c r="BK2186" s="303">
        <v>0</v>
      </c>
      <c r="BL2186" s="303">
        <v>0</v>
      </c>
      <c r="BM2186" s="303">
        <v>0</v>
      </c>
      <c r="BN2186" s="303">
        <v>0</v>
      </c>
      <c r="BO2186" s="303">
        <v>0</v>
      </c>
      <c r="BP2186" s="303">
        <v>0</v>
      </c>
      <c r="BQ2186" s="303">
        <v>0</v>
      </c>
      <c r="BR2186" s="74"/>
      <c r="BS2186" s="136">
        <v>3.6137894000000002E-4</v>
      </c>
      <c r="BT2186" s="136">
        <v>1.1336339000000001E-4</v>
      </c>
      <c r="BU2186" s="136">
        <v>1.0519E-4</v>
      </c>
      <c r="BV2186" s="144">
        <v>4.1652127E-11</v>
      </c>
      <c r="BW2186" s="144">
        <v>8.4823264999999996E-5</v>
      </c>
      <c r="BX2186" s="144">
        <v>1.1476425000000001E-5</v>
      </c>
      <c r="BY2186" s="136">
        <v>0</v>
      </c>
      <c r="BZ2186" s="144">
        <v>1.7418744E-5</v>
      </c>
      <c r="CA2186" s="136">
        <v>0</v>
      </c>
      <c r="CB2186" s="144">
        <v>2.4300457000000002E-9</v>
      </c>
      <c r="CC2186" s="136">
        <v>0</v>
      </c>
      <c r="CD2186" s="136">
        <v>0</v>
      </c>
      <c r="CE2186" s="136">
        <v>0</v>
      </c>
      <c r="CF2186" s="144">
        <v>2.9104653000000001E-5</v>
      </c>
      <c r="CG2186" s="136">
        <v>0</v>
      </c>
      <c r="CH2186" s="136">
        <v>0</v>
      </c>
      <c r="CI2186" s="136">
        <v>0</v>
      </c>
      <c r="CJ2186" s="205"/>
      <c r="CK2186" s="258"/>
      <c r="CL2186" s="89" t="s">
        <v>6999</v>
      </c>
    </row>
    <row r="2187" spans="1:90" ht="14.5" customHeight="1">
      <c r="A2187" s="74" t="s">
        <v>7446</v>
      </c>
      <c r="B2187" s="129" t="s">
        <v>6992</v>
      </c>
      <c r="C2187" s="130" t="str">
        <f t="shared" si="1137"/>
        <v>M.020.17.103</v>
      </c>
      <c r="D2187" s="131" t="s">
        <v>7439</v>
      </c>
      <c r="E2187" s="129" t="s">
        <v>957</v>
      </c>
      <c r="F2187" s="132" t="s">
        <v>7448</v>
      </c>
      <c r="G2187" s="132">
        <f t="shared" si="1138"/>
        <v>0.96430300602458496</v>
      </c>
      <c r="H2187" s="348">
        <f t="shared" si="1139"/>
        <v>0.96430300602458496</v>
      </c>
      <c r="I2187" s="74"/>
      <c r="J2187" s="132">
        <f t="shared" si="1140"/>
        <v>7.8735961539599997E-2</v>
      </c>
      <c r="K2187" s="132">
        <f t="shared" si="1141"/>
        <v>0.43097064448498501</v>
      </c>
      <c r="L2187" s="300">
        <f t="shared" si="1142"/>
        <v>0</v>
      </c>
      <c r="M2187" s="132">
        <v>0.45459640000000001</v>
      </c>
      <c r="N2187" s="132">
        <v>0.32468239999999998</v>
      </c>
      <c r="O2187" s="132">
        <v>0.10628816000000001</v>
      </c>
      <c r="P2187" s="132">
        <v>7.8735088999999994E-2</v>
      </c>
      <c r="Q2187" s="132">
        <v>0</v>
      </c>
      <c r="R2187" s="132">
        <v>0</v>
      </c>
      <c r="S2187" s="304">
        <v>8.7253959999999998E-7</v>
      </c>
      <c r="T2187" s="304">
        <v>8.4484985000000004E-8</v>
      </c>
      <c r="U2187" s="132">
        <v>0</v>
      </c>
      <c r="V2187" s="132">
        <v>0</v>
      </c>
      <c r="W2187" s="132">
        <v>0</v>
      </c>
      <c r="X2187" s="132">
        <v>0</v>
      </c>
      <c r="Y2187" s="132">
        <v>0</v>
      </c>
      <c r="Z2187" s="132">
        <v>0</v>
      </c>
      <c r="AA2187" s="74"/>
      <c r="AB2187" s="301">
        <f t="shared" si="1143"/>
        <v>3.418018045112782</v>
      </c>
      <c r="AC2187" s="338">
        <f t="shared" si="1144"/>
        <v>3.418018045112782</v>
      </c>
      <c r="AD2187" s="74"/>
      <c r="AE2187" s="136">
        <v>0</v>
      </c>
      <c r="AF2187" s="136">
        <v>0</v>
      </c>
      <c r="AG2187" s="136">
        <v>0</v>
      </c>
      <c r="AH2187" s="136">
        <v>0</v>
      </c>
      <c r="AI2187" s="136">
        <v>0</v>
      </c>
      <c r="AJ2187" s="136">
        <v>0</v>
      </c>
      <c r="AK2187" s="136">
        <v>0</v>
      </c>
      <c r="AL2187" s="74"/>
      <c r="AM2187" s="133">
        <v>0.17146633999999999</v>
      </c>
      <c r="AN2187" s="340">
        <f t="shared" si="1145"/>
        <v>0.17146633999999999</v>
      </c>
      <c r="AP2187" s="133">
        <v>0.16630698999999999</v>
      </c>
      <c r="AQ2187" s="133">
        <v>5.1593508000000003E-3</v>
      </c>
      <c r="AR2187" s="133">
        <v>0</v>
      </c>
      <c r="AS2187" s="134">
        <f t="shared" si="1146"/>
        <v>9.9704427420000014E-6</v>
      </c>
      <c r="AT2187" s="135">
        <f t="shared" si="1147"/>
        <v>1.9080439378380001E-8</v>
      </c>
      <c r="AU2187" s="135">
        <f t="shared" si="1148"/>
        <v>0</v>
      </c>
      <c r="AV2187" s="302">
        <v>3.1719207000000002E-6</v>
      </c>
      <c r="AW2187" s="302">
        <v>9.5704505000000003E-9</v>
      </c>
      <c r="AX2187" s="302">
        <v>2.6147837999999998E-13</v>
      </c>
      <c r="AY2187" s="303">
        <v>0</v>
      </c>
      <c r="AZ2187" s="303">
        <v>0</v>
      </c>
      <c r="BA2187" s="302">
        <v>1.1707342E-8</v>
      </c>
      <c r="BB2187" s="302">
        <v>6.7868147000000004E-6</v>
      </c>
      <c r="BC2187" s="302">
        <v>1.6596122000000001E-9</v>
      </c>
      <c r="BD2187" s="302">
        <v>7.8501151999999995E-9</v>
      </c>
      <c r="BE2187" s="303">
        <v>0</v>
      </c>
      <c r="BF2187" s="303">
        <v>0</v>
      </c>
      <c r="BG2187" s="303">
        <v>0</v>
      </c>
      <c r="BH2187" s="303">
        <v>0</v>
      </c>
      <c r="BI2187" s="303">
        <v>0</v>
      </c>
      <c r="BJ2187" s="303">
        <v>0</v>
      </c>
      <c r="BK2187" s="303">
        <v>0</v>
      </c>
      <c r="BL2187" s="303">
        <v>0</v>
      </c>
      <c r="BM2187" s="303">
        <v>0</v>
      </c>
      <c r="BN2187" s="303">
        <v>0</v>
      </c>
      <c r="BO2187" s="303">
        <v>0</v>
      </c>
      <c r="BP2187" s="303">
        <v>0</v>
      </c>
      <c r="BQ2187" s="303">
        <v>0</v>
      </c>
      <c r="BR2187" s="74"/>
      <c r="BS2187" s="136">
        <v>2.3259109E-4</v>
      </c>
      <c r="BT2187" s="144">
        <v>5.7975442999999998E-5</v>
      </c>
      <c r="BU2187" s="144">
        <v>9.5303411999999999E-5</v>
      </c>
      <c r="BV2187" s="144">
        <v>9.8962995000000007E-12</v>
      </c>
      <c r="BW2187" s="144">
        <v>4.2104565000000001E-5</v>
      </c>
      <c r="BX2187" s="144">
        <v>7.5791152000000001E-6</v>
      </c>
      <c r="BY2187" s="136">
        <v>0</v>
      </c>
      <c r="BZ2187" s="144">
        <v>1.1503466E-5</v>
      </c>
      <c r="CA2187" s="136">
        <v>0</v>
      </c>
      <c r="CB2187" s="144">
        <v>5.7736452999999998E-10</v>
      </c>
      <c r="CC2187" s="136">
        <v>0</v>
      </c>
      <c r="CD2187" s="136">
        <v>0</v>
      </c>
      <c r="CE2187" s="136">
        <v>0</v>
      </c>
      <c r="CF2187" s="144">
        <v>1.8124505999999999E-5</v>
      </c>
      <c r="CG2187" s="136">
        <v>0</v>
      </c>
      <c r="CH2187" s="136">
        <v>0</v>
      </c>
      <c r="CI2187" s="136">
        <v>0</v>
      </c>
      <c r="CJ2187" s="205"/>
      <c r="CK2187" s="258"/>
      <c r="CL2187" s="89" t="s">
        <v>6999</v>
      </c>
    </row>
    <row r="2188" spans="1:90" ht="14.5" customHeight="1">
      <c r="A2188" s="74" t="s">
        <v>7449</v>
      </c>
      <c r="B2188" s="129" t="s">
        <v>6992</v>
      </c>
      <c r="C2188" s="130" t="str">
        <f t="shared" si="1137"/>
        <v>M.020.17.104</v>
      </c>
      <c r="D2188" s="131" t="s">
        <v>7439</v>
      </c>
      <c r="E2188" s="129" t="s">
        <v>957</v>
      </c>
      <c r="F2188" s="132" t="s">
        <v>7451</v>
      </c>
      <c r="G2188" s="132">
        <f t="shared" si="1138"/>
        <v>0.39491992347573401</v>
      </c>
      <c r="H2188" s="348">
        <f t="shared" si="1139"/>
        <v>0.39491992347573401</v>
      </c>
      <c r="I2188" s="74"/>
      <c r="J2188" s="132">
        <f t="shared" si="1140"/>
        <v>2.9879871026539998E-2</v>
      </c>
      <c r="K2188" s="132">
        <f t="shared" si="1141"/>
        <v>0.18010282244919401</v>
      </c>
      <c r="L2188" s="300">
        <f t="shared" si="1142"/>
        <v>0</v>
      </c>
      <c r="M2188" s="132">
        <v>0.18493723000000001</v>
      </c>
      <c r="N2188" s="132">
        <v>0.13703116000000001</v>
      </c>
      <c r="O2188" s="132">
        <v>4.3071612000000002E-2</v>
      </c>
      <c r="P2188" s="132">
        <v>2.9879349999999999E-2</v>
      </c>
      <c r="Q2188" s="132">
        <v>0</v>
      </c>
      <c r="R2188" s="132">
        <v>0</v>
      </c>
      <c r="S2188" s="304">
        <v>5.2102654E-7</v>
      </c>
      <c r="T2188" s="304">
        <v>5.0449194E-8</v>
      </c>
      <c r="U2188" s="132">
        <v>0</v>
      </c>
      <c r="V2188" s="132">
        <v>0</v>
      </c>
      <c r="W2188" s="132">
        <v>0</v>
      </c>
      <c r="X2188" s="132">
        <v>0</v>
      </c>
      <c r="Y2188" s="132">
        <v>0</v>
      </c>
      <c r="Z2188" s="132">
        <v>0</v>
      </c>
      <c r="AA2188" s="74"/>
      <c r="AB2188" s="301">
        <f t="shared" si="1143"/>
        <v>1.3905054887218045</v>
      </c>
      <c r="AC2188" s="338">
        <f t="shared" si="1144"/>
        <v>1.3905054887218045</v>
      </c>
      <c r="AD2188" s="74"/>
      <c r="AE2188" s="136">
        <v>0</v>
      </c>
      <c r="AF2188" s="136">
        <v>0</v>
      </c>
      <c r="AG2188" s="136">
        <v>0</v>
      </c>
      <c r="AH2188" s="136">
        <v>0</v>
      </c>
      <c r="AI2188" s="136">
        <v>0</v>
      </c>
      <c r="AJ2188" s="136">
        <v>0</v>
      </c>
      <c r="AK2188" s="136">
        <v>0</v>
      </c>
      <c r="AL2188" s="74"/>
      <c r="AM2188" s="133">
        <v>7.0850964000000002E-2</v>
      </c>
      <c r="AN2188" s="340">
        <f t="shared" si="1145"/>
        <v>7.0850964000000002E-2</v>
      </c>
      <c r="AP2188" s="133">
        <v>6.8743284000000002E-2</v>
      </c>
      <c r="AQ2188" s="133">
        <v>2.1076801999999999E-3</v>
      </c>
      <c r="AR2188" s="133">
        <v>0</v>
      </c>
      <c r="AS2188" s="134">
        <f t="shared" si="1146"/>
        <v>4.1212999444999998E-6</v>
      </c>
      <c r="AT2188" s="135">
        <f t="shared" si="1147"/>
        <v>7.7946751036699989E-9</v>
      </c>
      <c r="AU2188" s="135">
        <f t="shared" si="1148"/>
        <v>0</v>
      </c>
      <c r="AV2188" s="302">
        <v>1.2903891E-6</v>
      </c>
      <c r="AW2188" s="302">
        <v>3.8934153999999998E-9</v>
      </c>
      <c r="AX2188" s="302">
        <v>1.0637367E-13</v>
      </c>
      <c r="AY2188" s="303">
        <v>0</v>
      </c>
      <c r="AZ2188" s="303">
        <v>0</v>
      </c>
      <c r="BA2188" s="302">
        <v>4.4428444999999997E-9</v>
      </c>
      <c r="BB2188" s="302">
        <v>2.8264679999999999E-6</v>
      </c>
      <c r="BC2188" s="302">
        <v>6.2980982999999999E-10</v>
      </c>
      <c r="BD2188" s="302">
        <v>3.2713434999999999E-9</v>
      </c>
      <c r="BE2188" s="303">
        <v>0</v>
      </c>
      <c r="BF2188" s="303">
        <v>0</v>
      </c>
      <c r="BG2188" s="303">
        <v>0</v>
      </c>
      <c r="BH2188" s="303">
        <v>0</v>
      </c>
      <c r="BI2188" s="303">
        <v>0</v>
      </c>
      <c r="BJ2188" s="303">
        <v>0</v>
      </c>
      <c r="BK2188" s="303">
        <v>0</v>
      </c>
      <c r="BL2188" s="303">
        <v>0</v>
      </c>
      <c r="BM2188" s="303">
        <v>0</v>
      </c>
      <c r="BN2188" s="303">
        <v>0</v>
      </c>
      <c r="BO2188" s="303">
        <v>0</v>
      </c>
      <c r="BP2188" s="303">
        <v>0</v>
      </c>
      <c r="BQ2188" s="303">
        <v>0</v>
      </c>
      <c r="BR2188" s="74"/>
      <c r="BS2188" s="144">
        <v>9.4676543999999994E-5</v>
      </c>
      <c r="BT2188" s="144">
        <v>2.4016337E-5</v>
      </c>
      <c r="BU2188" s="144">
        <v>3.8770982999999999E-5</v>
      </c>
      <c r="BV2188" s="144">
        <v>5.9094564000000001E-12</v>
      </c>
      <c r="BW2188" s="144">
        <v>1.7638267999999999E-5</v>
      </c>
      <c r="BX2188" s="144">
        <v>2.8762148999999999E-6</v>
      </c>
      <c r="BY2188" s="136">
        <v>0</v>
      </c>
      <c r="BZ2188" s="144">
        <v>4.3654751999999998E-6</v>
      </c>
      <c r="CA2188" s="136">
        <v>0</v>
      </c>
      <c r="CB2188" s="144">
        <v>3.4476629000000001E-10</v>
      </c>
      <c r="CC2188" s="136">
        <v>0</v>
      </c>
      <c r="CD2188" s="136">
        <v>0</v>
      </c>
      <c r="CE2188" s="136">
        <v>0</v>
      </c>
      <c r="CF2188" s="144">
        <v>7.0089152E-6</v>
      </c>
      <c r="CG2188" s="136">
        <v>0</v>
      </c>
      <c r="CH2188" s="136">
        <v>0</v>
      </c>
      <c r="CI2188" s="136">
        <v>0</v>
      </c>
      <c r="CJ2188" s="205"/>
      <c r="CK2188" s="258"/>
      <c r="CL2188" s="89" t="s">
        <v>6999</v>
      </c>
    </row>
    <row r="2189" spans="1:90" ht="14.5" customHeight="1">
      <c r="A2189" s="74" t="s">
        <v>7452</v>
      </c>
      <c r="B2189" s="129" t="s">
        <v>6992</v>
      </c>
      <c r="C2189" s="130" t="str">
        <f t="shared" si="1137"/>
        <v>M.020.17.105</v>
      </c>
      <c r="D2189" s="131" t="s">
        <v>7439</v>
      </c>
      <c r="E2189" s="129" t="s">
        <v>957</v>
      </c>
      <c r="F2189" s="132" t="s">
        <v>7454</v>
      </c>
      <c r="G2189" s="132">
        <f t="shared" si="1138"/>
        <v>1.043421393728126</v>
      </c>
      <c r="H2189" s="348">
        <f t="shared" si="1139"/>
        <v>1.043421393728126</v>
      </c>
      <c r="I2189" s="74"/>
      <c r="J2189" s="132">
        <f t="shared" si="1140"/>
        <v>3.2992132623079998E-2</v>
      </c>
      <c r="K2189" s="132">
        <f t="shared" si="1141"/>
        <v>0.10914455110504599</v>
      </c>
      <c r="L2189" s="300">
        <f t="shared" si="1142"/>
        <v>0</v>
      </c>
      <c r="M2189" s="132">
        <v>0.90128470999999999</v>
      </c>
      <c r="N2189" s="132">
        <v>6.6436894999999996E-2</v>
      </c>
      <c r="O2189" s="132">
        <v>4.2707633000000002E-2</v>
      </c>
      <c r="P2189" s="132">
        <v>3.2991894000000001E-2</v>
      </c>
      <c r="Q2189" s="132">
        <v>0</v>
      </c>
      <c r="R2189" s="132">
        <v>0</v>
      </c>
      <c r="S2189" s="304">
        <v>2.3862308E-7</v>
      </c>
      <c r="T2189" s="304">
        <v>2.3105045999999999E-8</v>
      </c>
      <c r="U2189" s="132">
        <v>0</v>
      </c>
      <c r="V2189" s="132">
        <v>0</v>
      </c>
      <c r="W2189" s="132">
        <v>0</v>
      </c>
      <c r="X2189" s="132">
        <v>0</v>
      </c>
      <c r="Y2189" s="132">
        <v>0</v>
      </c>
      <c r="Z2189" s="132">
        <v>0</v>
      </c>
      <c r="AA2189" s="74"/>
      <c r="AB2189" s="301">
        <f t="shared" si="1143"/>
        <v>6.7765767669172927</v>
      </c>
      <c r="AC2189" s="338">
        <f t="shared" si="1144"/>
        <v>6.7765767669172927</v>
      </c>
      <c r="AD2189" s="74"/>
      <c r="AE2189" s="136">
        <v>0</v>
      </c>
      <c r="AF2189" s="136">
        <v>0</v>
      </c>
      <c r="AG2189" s="136">
        <v>0</v>
      </c>
      <c r="AH2189" s="136">
        <v>0</v>
      </c>
      <c r="AI2189" s="136">
        <v>0</v>
      </c>
      <c r="AJ2189" s="136">
        <v>0</v>
      </c>
      <c r="AK2189" s="136">
        <v>0</v>
      </c>
      <c r="AL2189" s="74"/>
      <c r="AM2189" s="133">
        <v>0.13713462000000001</v>
      </c>
      <c r="AN2189" s="340">
        <f t="shared" si="1145"/>
        <v>0.13713462000000001</v>
      </c>
      <c r="AP2189" s="133">
        <v>0.13132451000000001</v>
      </c>
      <c r="AQ2189" s="133">
        <v>5.8101150000000002E-3</v>
      </c>
      <c r="AR2189" s="133">
        <v>0</v>
      </c>
      <c r="AS2189" s="134">
        <f t="shared" si="1146"/>
        <v>7.8731719575000011E-6</v>
      </c>
      <c r="AT2189" s="135">
        <f t="shared" si="1147"/>
        <v>2.1487111788120001E-8</v>
      </c>
      <c r="AU2189" s="135">
        <f t="shared" si="1148"/>
        <v>0</v>
      </c>
      <c r="AV2189" s="302">
        <v>6.2886632999999999E-6</v>
      </c>
      <c r="AW2189" s="302">
        <v>1.8974415000000002E-8</v>
      </c>
      <c r="AX2189" s="302">
        <v>5.1840811999999999E-13</v>
      </c>
      <c r="AY2189" s="303">
        <v>0</v>
      </c>
      <c r="AZ2189" s="303">
        <v>0</v>
      </c>
      <c r="BA2189" s="302">
        <v>4.9056575000000002E-9</v>
      </c>
      <c r="BB2189" s="302">
        <v>1.579603E-6</v>
      </c>
      <c r="BC2189" s="302">
        <v>6.9541737999999997E-10</v>
      </c>
      <c r="BD2189" s="302">
        <v>1.8167609999999999E-9</v>
      </c>
      <c r="BE2189" s="303">
        <v>0</v>
      </c>
      <c r="BF2189" s="303">
        <v>0</v>
      </c>
      <c r="BG2189" s="303">
        <v>0</v>
      </c>
      <c r="BH2189" s="303">
        <v>0</v>
      </c>
      <c r="BI2189" s="303">
        <v>0</v>
      </c>
      <c r="BJ2189" s="303">
        <v>0</v>
      </c>
      <c r="BK2189" s="303">
        <v>0</v>
      </c>
      <c r="BL2189" s="303">
        <v>0</v>
      </c>
      <c r="BM2189" s="303">
        <v>0</v>
      </c>
      <c r="BN2189" s="303">
        <v>0</v>
      </c>
      <c r="BO2189" s="303">
        <v>0</v>
      </c>
      <c r="BP2189" s="303">
        <v>0</v>
      </c>
      <c r="BQ2189" s="303">
        <v>0</v>
      </c>
      <c r="BR2189" s="74"/>
      <c r="BS2189" s="136">
        <v>2.2730077000000001E-4</v>
      </c>
      <c r="BT2189" s="144">
        <v>1.4140376E-5</v>
      </c>
      <c r="BU2189" s="136">
        <v>1.8894893999999999E-4</v>
      </c>
      <c r="BV2189" s="144">
        <v>2.7064508000000001E-12</v>
      </c>
      <c r="BW2189" s="144">
        <v>9.2796732999999996E-6</v>
      </c>
      <c r="BX2189" s="144">
        <v>3.1758314000000001E-6</v>
      </c>
      <c r="BY2189" s="136">
        <v>0</v>
      </c>
      <c r="BZ2189" s="144">
        <v>4.8202285999999996E-6</v>
      </c>
      <c r="CA2189" s="136">
        <v>0</v>
      </c>
      <c r="CB2189" s="144">
        <v>1.5789828000000001E-10</v>
      </c>
      <c r="CC2189" s="136">
        <v>0</v>
      </c>
      <c r="CD2189" s="136">
        <v>0</v>
      </c>
      <c r="CE2189" s="136">
        <v>0</v>
      </c>
      <c r="CF2189" s="144">
        <v>6.9355578000000004E-6</v>
      </c>
      <c r="CG2189" s="136">
        <v>0</v>
      </c>
      <c r="CH2189" s="136">
        <v>0</v>
      </c>
      <c r="CI2189" s="136">
        <v>0</v>
      </c>
      <c r="CL2189" s="89" t="s">
        <v>6999</v>
      </c>
    </row>
    <row r="2190" spans="1:90" ht="14.5" customHeight="1">
      <c r="A2190" s="74" t="s">
        <v>7455</v>
      </c>
      <c r="B2190" s="129" t="s">
        <v>6992</v>
      </c>
      <c r="C2190" s="130" t="str">
        <f t="shared" si="1137"/>
        <v>M.020.17.106</v>
      </c>
      <c r="D2190" s="131" t="s">
        <v>7439</v>
      </c>
      <c r="E2190" s="129" t="s">
        <v>957</v>
      </c>
      <c r="F2190" s="132" t="s">
        <v>7457</v>
      </c>
      <c r="G2190" s="132">
        <f t="shared" si="1138"/>
        <v>0.40148346761361897</v>
      </c>
      <c r="H2190" s="348">
        <f t="shared" si="1139"/>
        <v>0.40148346761361897</v>
      </c>
      <c r="I2190" s="74"/>
      <c r="J2190" s="132">
        <f t="shared" si="1140"/>
        <v>1.9273516137460003E-2</v>
      </c>
      <c r="K2190" s="132">
        <f t="shared" si="1141"/>
        <v>0.176298181476159</v>
      </c>
      <c r="L2190" s="300">
        <f t="shared" si="1142"/>
        <v>0</v>
      </c>
      <c r="M2190" s="132">
        <v>0.20591176999999999</v>
      </c>
      <c r="N2190" s="132">
        <v>0.14138342000000001</v>
      </c>
      <c r="O2190" s="132">
        <v>3.4914681000000003E-2</v>
      </c>
      <c r="P2190" s="132">
        <v>1.9272685000000001E-2</v>
      </c>
      <c r="Q2190" s="132">
        <v>0</v>
      </c>
      <c r="R2190" s="132">
        <v>0</v>
      </c>
      <c r="S2190" s="304">
        <v>8.3113746000000001E-7</v>
      </c>
      <c r="T2190" s="304">
        <v>8.0476159000000006E-8</v>
      </c>
      <c r="U2190" s="132">
        <v>0</v>
      </c>
      <c r="V2190" s="132">
        <v>0</v>
      </c>
      <c r="W2190" s="132">
        <v>0</v>
      </c>
      <c r="X2190" s="132">
        <v>0</v>
      </c>
      <c r="Y2190" s="132">
        <v>0</v>
      </c>
      <c r="Z2190" s="132">
        <v>0</v>
      </c>
      <c r="AA2190" s="74"/>
      <c r="AB2190" s="301">
        <f t="shared" si="1143"/>
        <v>1.5482087969924812</v>
      </c>
      <c r="AC2190" s="338">
        <f t="shared" si="1144"/>
        <v>1.5482087969924812</v>
      </c>
      <c r="AD2190" s="74"/>
      <c r="AE2190" s="136">
        <v>0</v>
      </c>
      <c r="AF2190" s="136">
        <v>0</v>
      </c>
      <c r="AG2190" s="136">
        <v>0</v>
      </c>
      <c r="AH2190" s="136">
        <v>0</v>
      </c>
      <c r="AI2190" s="136">
        <v>0</v>
      </c>
      <c r="AJ2190" s="136">
        <v>0</v>
      </c>
      <c r="AK2190" s="136">
        <v>0</v>
      </c>
      <c r="AL2190" s="74"/>
      <c r="AM2190" s="133">
        <v>7.2631791000000001E-2</v>
      </c>
      <c r="AN2190" s="340">
        <f t="shared" si="1145"/>
        <v>7.2631791000000001E-2</v>
      </c>
      <c r="AP2190" s="133">
        <v>7.0476021999999999E-2</v>
      </c>
      <c r="AQ2190" s="133">
        <v>2.1557688E-3</v>
      </c>
      <c r="AR2190" s="133">
        <v>0</v>
      </c>
      <c r="AS2190" s="134">
        <f t="shared" si="1146"/>
        <v>4.2251811096999997E-6</v>
      </c>
      <c r="AT2190" s="135">
        <f t="shared" si="1147"/>
        <v>7.9725178079699992E-9</v>
      </c>
      <c r="AU2190" s="135">
        <f t="shared" si="1148"/>
        <v>0</v>
      </c>
      <c r="AV2190" s="302">
        <v>1.4367376999999999E-6</v>
      </c>
      <c r="AW2190" s="302">
        <v>4.3349845999999997E-9</v>
      </c>
      <c r="AX2190" s="302">
        <v>1.1843797E-13</v>
      </c>
      <c r="AY2190" s="303">
        <v>0</v>
      </c>
      <c r="AZ2190" s="303">
        <v>0</v>
      </c>
      <c r="BA2190" s="302">
        <v>2.8657096999999999E-9</v>
      </c>
      <c r="BB2190" s="302">
        <v>2.7855777000000001E-6</v>
      </c>
      <c r="BC2190" s="302">
        <v>4.0623796999999999E-10</v>
      </c>
      <c r="BD2190" s="302">
        <v>3.2311767999999998E-9</v>
      </c>
      <c r="BE2190" s="303">
        <v>0</v>
      </c>
      <c r="BF2190" s="303">
        <v>0</v>
      </c>
      <c r="BG2190" s="303">
        <v>0</v>
      </c>
      <c r="BH2190" s="303">
        <v>0</v>
      </c>
      <c r="BI2190" s="303">
        <v>0</v>
      </c>
      <c r="BJ2190" s="303">
        <v>0</v>
      </c>
      <c r="BK2190" s="303">
        <v>0</v>
      </c>
      <c r="BL2190" s="303">
        <v>0</v>
      </c>
      <c r="BM2190" s="303">
        <v>0</v>
      </c>
      <c r="BN2190" s="303">
        <v>0</v>
      </c>
      <c r="BO2190" s="303">
        <v>0</v>
      </c>
      <c r="BP2190" s="303">
        <v>0</v>
      </c>
      <c r="BQ2190" s="303">
        <v>0</v>
      </c>
      <c r="BR2190" s="74"/>
      <c r="BS2190" s="144">
        <v>9.3826337000000001E-5</v>
      </c>
      <c r="BT2190" s="144">
        <v>2.322018E-5</v>
      </c>
      <c r="BU2190" s="144">
        <v>4.3168169E-5</v>
      </c>
      <c r="BV2190" s="144">
        <v>9.4267185999999992E-12</v>
      </c>
      <c r="BW2190" s="144">
        <v>1.7743819E-5</v>
      </c>
      <c r="BX2190" s="144">
        <v>1.8552071E-6</v>
      </c>
      <c r="BY2190" s="136">
        <v>0</v>
      </c>
      <c r="BZ2190" s="144">
        <v>2.8158052E-6</v>
      </c>
      <c r="CA2190" s="136">
        <v>0</v>
      </c>
      <c r="CB2190" s="144">
        <v>5.4996849999999995E-10</v>
      </c>
      <c r="CC2190" s="136">
        <v>0</v>
      </c>
      <c r="CD2190" s="136">
        <v>0</v>
      </c>
      <c r="CE2190" s="136">
        <v>0</v>
      </c>
      <c r="CF2190" s="144">
        <v>5.0225977999999996E-6</v>
      </c>
      <c r="CG2190" s="136">
        <v>0</v>
      </c>
      <c r="CH2190" s="136">
        <v>0</v>
      </c>
      <c r="CI2190" s="136">
        <v>0</v>
      </c>
      <c r="CJ2190" s="205"/>
      <c r="CK2190" s="258"/>
      <c r="CL2190" s="89" t="s">
        <v>6999</v>
      </c>
    </row>
    <row r="2191" spans="1:90" ht="14.5" customHeight="1">
      <c r="A2191" s="74" t="s">
        <v>7458</v>
      </c>
      <c r="B2191" s="129" t="s">
        <v>6992</v>
      </c>
      <c r="C2191" s="130" t="str">
        <f t="shared" si="1137"/>
        <v>M.020.17.107</v>
      </c>
      <c r="D2191" s="131" t="s">
        <v>7439</v>
      </c>
      <c r="E2191" s="129" t="s">
        <v>957</v>
      </c>
      <c r="F2191" s="132" t="s">
        <v>7460</v>
      </c>
      <c r="G2191" s="132">
        <f t="shared" si="1138"/>
        <v>0.40450483672611903</v>
      </c>
      <c r="H2191" s="348">
        <f t="shared" si="1139"/>
        <v>0.40450483672611903</v>
      </c>
      <c r="I2191" s="74"/>
      <c r="J2191" s="132">
        <f t="shared" si="1140"/>
        <v>1.9468084445519999E-2</v>
      </c>
      <c r="K2191" s="132">
        <f t="shared" si="1141"/>
        <v>0.17786406228059901</v>
      </c>
      <c r="L2191" s="300">
        <f t="shared" si="1142"/>
        <v>0</v>
      </c>
      <c r="M2191" s="132">
        <v>0.20717268999999999</v>
      </c>
      <c r="N2191" s="132">
        <v>0.14259801999999999</v>
      </c>
      <c r="O2191" s="132">
        <v>3.5265960999999998E-2</v>
      </c>
      <c r="P2191" s="132">
        <v>1.9467245000000001E-2</v>
      </c>
      <c r="Q2191" s="132">
        <v>0</v>
      </c>
      <c r="R2191" s="132">
        <v>0</v>
      </c>
      <c r="S2191" s="304">
        <v>8.3944552000000002E-7</v>
      </c>
      <c r="T2191" s="304">
        <v>8.1280599E-8</v>
      </c>
      <c r="U2191" s="132">
        <v>0</v>
      </c>
      <c r="V2191" s="132">
        <v>0</v>
      </c>
      <c r="W2191" s="132">
        <v>0</v>
      </c>
      <c r="X2191" s="132">
        <v>0</v>
      </c>
      <c r="Y2191" s="132">
        <v>0</v>
      </c>
      <c r="Z2191" s="132">
        <v>0</v>
      </c>
      <c r="AA2191" s="74"/>
      <c r="AB2191" s="301">
        <f t="shared" si="1143"/>
        <v>1.5576893984962406</v>
      </c>
      <c r="AC2191" s="338">
        <f t="shared" si="1144"/>
        <v>1.5576893984962406</v>
      </c>
      <c r="AD2191" s="74"/>
      <c r="AE2191" s="136">
        <v>0</v>
      </c>
      <c r="AF2191" s="136">
        <v>0</v>
      </c>
      <c r="AG2191" s="136">
        <v>0</v>
      </c>
      <c r="AH2191" s="136">
        <v>0</v>
      </c>
      <c r="AI2191" s="136">
        <v>0</v>
      </c>
      <c r="AJ2191" s="136">
        <v>0</v>
      </c>
      <c r="AK2191" s="136">
        <v>0</v>
      </c>
      <c r="AL2191" s="74"/>
      <c r="AM2191" s="133">
        <v>7.3199539999999994E-2</v>
      </c>
      <c r="AN2191" s="340">
        <f t="shared" si="1145"/>
        <v>7.3199539999999994E-2</v>
      </c>
      <c r="AP2191" s="133">
        <v>7.1027881000000001E-2</v>
      </c>
      <c r="AQ2191" s="133">
        <v>2.1716595E-3</v>
      </c>
      <c r="AR2191" s="133">
        <v>0</v>
      </c>
      <c r="AS2191" s="134">
        <f t="shared" si="1146"/>
        <v>4.2582662393E-6</v>
      </c>
      <c r="AT2191" s="135">
        <f t="shared" si="1147"/>
        <v>8.0312850432399987E-9</v>
      </c>
      <c r="AU2191" s="135">
        <f t="shared" si="1148"/>
        <v>0</v>
      </c>
      <c r="AV2191" s="302">
        <v>1.4455358E-6</v>
      </c>
      <c r="AW2191" s="302">
        <v>4.3615302999999996E-9</v>
      </c>
      <c r="AX2191" s="302">
        <v>1.1916323999999999E-13</v>
      </c>
      <c r="AY2191" s="303">
        <v>0</v>
      </c>
      <c r="AZ2191" s="303">
        <v>0</v>
      </c>
      <c r="BA2191" s="302">
        <v>2.8946393E-9</v>
      </c>
      <c r="BB2191" s="302">
        <v>2.8098358E-6</v>
      </c>
      <c r="BC2191" s="302">
        <v>4.1033898000000001E-10</v>
      </c>
      <c r="BD2191" s="302">
        <v>3.2592965999999999E-9</v>
      </c>
      <c r="BE2191" s="303">
        <v>0</v>
      </c>
      <c r="BF2191" s="303">
        <v>0</v>
      </c>
      <c r="BG2191" s="303">
        <v>0</v>
      </c>
      <c r="BH2191" s="303">
        <v>0</v>
      </c>
      <c r="BI2191" s="303">
        <v>0</v>
      </c>
      <c r="BJ2191" s="303">
        <v>0</v>
      </c>
      <c r="BK2191" s="303">
        <v>0</v>
      </c>
      <c r="BL2191" s="303">
        <v>0</v>
      </c>
      <c r="BM2191" s="303">
        <v>0</v>
      </c>
      <c r="BN2191" s="303">
        <v>0</v>
      </c>
      <c r="BO2191" s="303">
        <v>0</v>
      </c>
      <c r="BP2191" s="303">
        <v>0</v>
      </c>
      <c r="BQ2191" s="303">
        <v>0</v>
      </c>
      <c r="BR2191" s="74"/>
      <c r="BS2191" s="144">
        <v>9.4543496000000003E-5</v>
      </c>
      <c r="BT2191" s="144">
        <v>2.3423569999999998E-5</v>
      </c>
      <c r="BU2191" s="144">
        <v>4.3432514E-5</v>
      </c>
      <c r="BV2191" s="144">
        <v>9.5209480999999994E-12</v>
      </c>
      <c r="BW2191" s="144">
        <v>1.7897393E-5</v>
      </c>
      <c r="BX2191" s="144">
        <v>1.8739355999999999E-6</v>
      </c>
      <c r="BY2191" s="136">
        <v>0</v>
      </c>
      <c r="BZ2191" s="144">
        <v>2.844231E-6</v>
      </c>
      <c r="CA2191" s="136">
        <v>0</v>
      </c>
      <c r="CB2191" s="144">
        <v>5.5546598000000003E-10</v>
      </c>
      <c r="CC2191" s="136">
        <v>0</v>
      </c>
      <c r="CD2191" s="136">
        <v>0</v>
      </c>
      <c r="CE2191" s="136">
        <v>0</v>
      </c>
      <c r="CF2191" s="144">
        <v>5.0712878999999998E-6</v>
      </c>
      <c r="CG2191" s="136">
        <v>0</v>
      </c>
      <c r="CH2191" s="136">
        <v>0</v>
      </c>
      <c r="CI2191" s="136">
        <v>0</v>
      </c>
      <c r="CJ2191" s="205"/>
      <c r="CK2191" s="258"/>
      <c r="CL2191" s="89" t="s">
        <v>6999</v>
      </c>
    </row>
    <row r="2192" spans="1:90" ht="14.5" customHeight="1">
      <c r="A2192" s="74" t="s">
        <v>7461</v>
      </c>
      <c r="B2192" s="129" t="s">
        <v>6992</v>
      </c>
      <c r="C2192" s="130" t="str">
        <f t="shared" si="1137"/>
        <v>M.020.17.108</v>
      </c>
      <c r="D2192" s="131" t="s">
        <v>7439</v>
      </c>
      <c r="E2192" s="129" t="s">
        <v>957</v>
      </c>
      <c r="F2192" s="132" t="s">
        <v>7463</v>
      </c>
      <c r="G2192" s="132">
        <f t="shared" si="1138"/>
        <v>0.82123339369119597</v>
      </c>
      <c r="H2192" s="348">
        <f t="shared" si="1139"/>
        <v>0.82123339369119597</v>
      </c>
      <c r="I2192" s="74"/>
      <c r="J2192" s="132">
        <f t="shared" si="1140"/>
        <v>4.8199606175470006E-2</v>
      </c>
      <c r="K2192" s="132">
        <f t="shared" si="1141"/>
        <v>0.393689327515726</v>
      </c>
      <c r="L2192" s="300">
        <f t="shared" si="1142"/>
        <v>0</v>
      </c>
      <c r="M2192" s="132">
        <v>0.37934445999999999</v>
      </c>
      <c r="N2192" s="132">
        <v>0.33222425</v>
      </c>
      <c r="O2192" s="132">
        <v>6.146505E-2</v>
      </c>
      <c r="P2192" s="132">
        <v>4.8199322000000003E-2</v>
      </c>
      <c r="Q2192" s="132">
        <v>0</v>
      </c>
      <c r="R2192" s="132">
        <v>0</v>
      </c>
      <c r="S2192" s="304">
        <v>2.8417547000000003E-7</v>
      </c>
      <c r="T2192" s="304">
        <v>2.7515725999999998E-8</v>
      </c>
      <c r="U2192" s="132">
        <v>0</v>
      </c>
      <c r="V2192" s="132">
        <v>0</v>
      </c>
      <c r="W2192" s="132">
        <v>0</v>
      </c>
      <c r="X2192" s="132">
        <v>0</v>
      </c>
      <c r="Y2192" s="132">
        <v>0</v>
      </c>
      <c r="Z2192" s="132">
        <v>0</v>
      </c>
      <c r="AA2192" s="74"/>
      <c r="AB2192" s="301">
        <f t="shared" si="1143"/>
        <v>2.8522139849624057</v>
      </c>
      <c r="AC2192" s="338">
        <f t="shared" si="1144"/>
        <v>2.8522139849624057</v>
      </c>
      <c r="AD2192" s="74"/>
      <c r="AE2192" s="136">
        <v>0</v>
      </c>
      <c r="AF2192" s="136">
        <v>0</v>
      </c>
      <c r="AG2192" s="136">
        <v>0</v>
      </c>
      <c r="AH2192" s="136">
        <v>0</v>
      </c>
      <c r="AI2192" s="136">
        <v>0</v>
      </c>
      <c r="AJ2192" s="136">
        <v>0</v>
      </c>
      <c r="AK2192" s="136">
        <v>0</v>
      </c>
      <c r="AL2192" s="74"/>
      <c r="AM2192" s="133">
        <v>0.15849571000000001</v>
      </c>
      <c r="AN2192" s="340">
        <f t="shared" si="1145"/>
        <v>0.15849571000000001</v>
      </c>
      <c r="AP2192" s="133">
        <v>0.15399858999999999</v>
      </c>
      <c r="AQ2192" s="133">
        <v>4.4971153E-3</v>
      </c>
      <c r="AR2192" s="133">
        <v>0</v>
      </c>
      <c r="AS2192" s="134">
        <f t="shared" si="1146"/>
        <v>9.2325295926000008E-6</v>
      </c>
      <c r="AT2192" s="135">
        <f t="shared" si="1147"/>
        <v>1.6631343594369999E-8</v>
      </c>
      <c r="AU2192" s="135">
        <f t="shared" si="1148"/>
        <v>0</v>
      </c>
      <c r="AV2192" s="302">
        <v>2.6468546000000001E-6</v>
      </c>
      <c r="AW2192" s="302">
        <v>7.9861992000000001E-9</v>
      </c>
      <c r="AX2192" s="302">
        <v>2.1819437000000001E-13</v>
      </c>
      <c r="AY2192" s="303">
        <v>0</v>
      </c>
      <c r="AZ2192" s="303">
        <v>0</v>
      </c>
      <c r="BA2192" s="302">
        <v>7.1668926000000003E-9</v>
      </c>
      <c r="BB2192" s="302">
        <v>6.5785080999999999E-6</v>
      </c>
      <c r="BC2192" s="302">
        <v>1.0159661E-9</v>
      </c>
      <c r="BD2192" s="302">
        <v>7.6289601000000005E-9</v>
      </c>
      <c r="BE2192" s="303">
        <v>0</v>
      </c>
      <c r="BF2192" s="303">
        <v>0</v>
      </c>
      <c r="BG2192" s="303">
        <v>0</v>
      </c>
      <c r="BH2192" s="303">
        <v>0</v>
      </c>
      <c r="BI2192" s="303">
        <v>0</v>
      </c>
      <c r="BJ2192" s="303">
        <v>0</v>
      </c>
      <c r="BK2192" s="303">
        <v>0</v>
      </c>
      <c r="BL2192" s="303">
        <v>0</v>
      </c>
      <c r="BM2192" s="303">
        <v>0</v>
      </c>
      <c r="BN2192" s="303">
        <v>0</v>
      </c>
      <c r="BO2192" s="303">
        <v>0</v>
      </c>
      <c r="BP2192" s="303">
        <v>0</v>
      </c>
      <c r="BQ2192" s="303">
        <v>0</v>
      </c>
      <c r="BR2192" s="74"/>
      <c r="BS2192" s="136">
        <v>2.0033320000000001E-4</v>
      </c>
      <c r="BT2192" s="144">
        <v>5.4955893000000001E-5</v>
      </c>
      <c r="BU2192" s="144">
        <v>7.9527294000000004E-5</v>
      </c>
      <c r="BV2192" s="144">
        <v>3.2231037E-12</v>
      </c>
      <c r="BW2192" s="144">
        <v>4.1809191000000002E-5</v>
      </c>
      <c r="BX2192" s="144">
        <v>4.6397128999999996E-6</v>
      </c>
      <c r="BY2192" s="136">
        <v>0</v>
      </c>
      <c r="BZ2192" s="144">
        <v>7.0420857000000001E-6</v>
      </c>
      <c r="CA2192" s="136">
        <v>0</v>
      </c>
      <c r="CB2192" s="144">
        <v>1.8804055999999999E-10</v>
      </c>
      <c r="CC2192" s="136">
        <v>0</v>
      </c>
      <c r="CD2192" s="136">
        <v>0</v>
      </c>
      <c r="CE2192" s="136">
        <v>0</v>
      </c>
      <c r="CF2192" s="144">
        <v>1.2358829E-5</v>
      </c>
      <c r="CG2192" s="136">
        <v>0</v>
      </c>
      <c r="CH2192" s="136">
        <v>0</v>
      </c>
      <c r="CI2192" s="136">
        <v>0</v>
      </c>
      <c r="CJ2192" s="205"/>
      <c r="CK2192" s="258"/>
      <c r="CL2192" s="89" t="s">
        <v>6999</v>
      </c>
    </row>
    <row r="2193" spans="1:90" ht="14.5" customHeight="1">
      <c r="B2193" s="129" t="s">
        <v>6992</v>
      </c>
      <c r="C2193" s="127" t="s">
        <v>7464</v>
      </c>
      <c r="D2193" s="127" t="s">
        <v>7465</v>
      </c>
      <c r="G2193" s="74"/>
      <c r="H2193" s="74"/>
      <c r="I2193" s="74"/>
      <c r="J2193" s="74"/>
      <c r="K2193" s="74"/>
      <c r="L2193" s="74"/>
      <c r="M2193" s="74"/>
      <c r="N2193" s="74"/>
      <c r="O2193" s="74"/>
      <c r="P2193" s="74"/>
      <c r="Q2193" s="74"/>
      <c r="R2193" s="74"/>
      <c r="S2193" s="74"/>
      <c r="T2193" s="74"/>
      <c r="U2193" s="74"/>
      <c r="V2193" s="74"/>
      <c r="W2193" s="74"/>
      <c r="X2193" s="74"/>
      <c r="Y2193" s="74"/>
      <c r="Z2193" s="74"/>
      <c r="AA2193" s="74"/>
      <c r="AB2193" s="74"/>
      <c r="AC2193" s="74"/>
      <c r="AD2193" s="74"/>
      <c r="AE2193" s="74"/>
      <c r="AF2193" s="74"/>
      <c r="AG2193" s="74"/>
      <c r="AH2193" s="74"/>
      <c r="AI2193" s="74"/>
      <c r="AJ2193" s="74"/>
      <c r="AK2193" s="74"/>
      <c r="AL2193" s="74"/>
      <c r="AM2193" s="74"/>
      <c r="AN2193" s="74"/>
      <c r="AP2193" s="74"/>
      <c r="AQ2193" s="74"/>
      <c r="AR2193" s="74"/>
      <c r="AS2193" s="74"/>
      <c r="AT2193" s="74"/>
      <c r="AU2193" s="74"/>
      <c r="AV2193" s="74"/>
      <c r="AW2193" s="74"/>
      <c r="AX2193" s="74"/>
      <c r="AY2193" s="74"/>
      <c r="AZ2193" s="74"/>
      <c r="BA2193" s="74"/>
      <c r="BB2193" s="74"/>
      <c r="BC2193" s="74"/>
      <c r="BD2193" s="74"/>
      <c r="BE2193" s="74"/>
      <c r="BF2193" s="74"/>
      <c r="BG2193" s="74"/>
      <c r="BH2193" s="74"/>
      <c r="BI2193" s="74"/>
      <c r="BJ2193" s="74"/>
      <c r="BK2193" s="74"/>
      <c r="BL2193" s="74"/>
      <c r="BM2193" s="74"/>
      <c r="BN2193" s="74"/>
      <c r="BO2193" s="74"/>
      <c r="BP2193" s="74"/>
      <c r="BQ2193" s="74"/>
      <c r="BR2193" s="74"/>
      <c r="BS2193" s="74"/>
      <c r="BT2193" s="74"/>
      <c r="BU2193" s="74"/>
      <c r="BV2193" s="74"/>
      <c r="BW2193" s="74"/>
      <c r="BX2193" s="74"/>
      <c r="BY2193" s="74"/>
      <c r="BZ2193" s="74"/>
      <c r="CA2193" s="74"/>
      <c r="CB2193" s="74"/>
      <c r="CC2193" s="74"/>
      <c r="CD2193" s="74"/>
      <c r="CE2193" s="74"/>
      <c r="CF2193" s="74"/>
      <c r="CG2193" s="74"/>
      <c r="CH2193" s="74"/>
      <c r="CI2193" s="74"/>
      <c r="CJ2193" s="124"/>
      <c r="CK2193" s="152"/>
      <c r="CL2193" s="89"/>
    </row>
    <row r="2194" spans="1:90" ht="14.5" customHeight="1">
      <c r="A2194" s="74" t="s">
        <v>7466</v>
      </c>
      <c r="B2194" s="129" t="s">
        <v>6992</v>
      </c>
      <c r="C2194" s="130" t="str">
        <f>MID(A2194,1,12)</f>
        <v>M.020.18.101</v>
      </c>
      <c r="D2194" s="131" t="s">
        <v>7465</v>
      </c>
      <c r="E2194" s="129" t="s">
        <v>957</v>
      </c>
      <c r="F2194" s="132" t="s">
        <v>7468</v>
      </c>
      <c r="G2194" s="132">
        <f>J2194+K2194+L2194+M2194</f>
        <v>0.31418344509761498</v>
      </c>
      <c r="H2194" s="348">
        <f t="shared" ref="H2194:H2196" si="1149">G2194</f>
        <v>0.31418344509761498</v>
      </c>
      <c r="I2194" s="74"/>
      <c r="J2194" s="132">
        <f>P2194+Q2194+R2194+S2194</f>
        <v>1.1313655514120001E-2</v>
      </c>
      <c r="K2194" s="132">
        <f>N2194+O2194+T2194</f>
        <v>0.106360899583495</v>
      </c>
      <c r="L2194" s="300">
        <f>U2194+IF(V2194="x",0,V2194)+IF(W2194="x",0,W2194)+IF(X2194="x",0,X2194)+Y2194+Z2194</f>
        <v>0</v>
      </c>
      <c r="M2194" s="132">
        <v>0.19650888999999999</v>
      </c>
      <c r="N2194" s="132">
        <v>8.8046447999999999E-2</v>
      </c>
      <c r="O2194" s="132">
        <v>1.8314418999999998E-2</v>
      </c>
      <c r="P2194" s="132">
        <v>1.1313319E-2</v>
      </c>
      <c r="Q2194" s="132">
        <v>0</v>
      </c>
      <c r="R2194" s="132">
        <v>0</v>
      </c>
      <c r="S2194" s="304">
        <v>3.3651412E-7</v>
      </c>
      <c r="T2194" s="304">
        <v>3.2583494999999997E-8</v>
      </c>
      <c r="U2194" s="132">
        <v>0</v>
      </c>
      <c r="V2194" s="132">
        <v>0</v>
      </c>
      <c r="W2194" s="132">
        <v>0</v>
      </c>
      <c r="X2194" s="132">
        <v>0</v>
      </c>
      <c r="Y2194" s="132">
        <v>0</v>
      </c>
      <c r="Z2194" s="132">
        <v>0</v>
      </c>
      <c r="AA2194" s="74"/>
      <c r="AB2194" s="301">
        <f>M2194/0.133</f>
        <v>1.4775104511278194</v>
      </c>
      <c r="AC2194" s="338">
        <f t="shared" si="1144"/>
        <v>1.4775104511278194</v>
      </c>
      <c r="AD2194" s="74"/>
      <c r="AE2194" s="136">
        <v>0</v>
      </c>
      <c r="AF2194" s="136">
        <v>0</v>
      </c>
      <c r="AG2194" s="136">
        <v>0</v>
      </c>
      <c r="AH2194" s="136">
        <v>0</v>
      </c>
      <c r="AI2194" s="136">
        <v>0</v>
      </c>
      <c r="AJ2194" s="136">
        <v>0</v>
      </c>
      <c r="AK2194" s="136">
        <v>0</v>
      </c>
      <c r="AL2194" s="74"/>
      <c r="AM2194" s="133">
        <v>5.3428628999999998E-2</v>
      </c>
      <c r="AN2194" s="340">
        <f t="shared" ref="AN2194:AN2196" si="1150">AM2194</f>
        <v>5.3428628999999998E-2</v>
      </c>
      <c r="AP2194" s="133">
        <v>5.1703683E-2</v>
      </c>
      <c r="AQ2194" s="133">
        <v>1.7249454E-3</v>
      </c>
      <c r="AR2194" s="133">
        <v>0</v>
      </c>
      <c r="AS2194" s="134">
        <f>AV2194+AY2194+AZ2194+BA2194+BB2194+BJ2194+BK2194+BO2194</f>
        <v>3.0997412091999998E-6</v>
      </c>
      <c r="AT2194" s="135">
        <f>AW2194+AX2194+BC2194+BD2194+BE2194+BF2194+BG2194+BH2194+BI2194+BL2194+BP2194+BQ2194</f>
        <v>6.3792361395499994E-9</v>
      </c>
      <c r="AU2194" s="135">
        <f>BM2194+BN2194</f>
        <v>0</v>
      </c>
      <c r="AV2194" s="302">
        <v>1.3711297E-6</v>
      </c>
      <c r="AW2194" s="302">
        <v>4.1370292000000003E-9</v>
      </c>
      <c r="AX2194" s="302">
        <v>1.1302955E-13</v>
      </c>
      <c r="AY2194" s="303">
        <v>0</v>
      </c>
      <c r="AZ2194" s="303">
        <v>0</v>
      </c>
      <c r="BA2194" s="302">
        <v>1.6822092000000001E-9</v>
      </c>
      <c r="BB2194" s="302">
        <v>1.7269292999999999E-6</v>
      </c>
      <c r="BC2194" s="302">
        <v>2.3846701000000002E-10</v>
      </c>
      <c r="BD2194" s="302">
        <v>2.0036268999999999E-9</v>
      </c>
      <c r="BE2194" s="303">
        <v>0</v>
      </c>
      <c r="BF2194" s="303">
        <v>0</v>
      </c>
      <c r="BG2194" s="303">
        <v>0</v>
      </c>
      <c r="BH2194" s="303">
        <v>0</v>
      </c>
      <c r="BI2194" s="303">
        <v>0</v>
      </c>
      <c r="BJ2194" s="303">
        <v>0</v>
      </c>
      <c r="BK2194" s="303">
        <v>0</v>
      </c>
      <c r="BL2194" s="303">
        <v>0</v>
      </c>
      <c r="BM2194" s="303">
        <v>0</v>
      </c>
      <c r="BN2194" s="303">
        <v>0</v>
      </c>
      <c r="BO2194" s="303">
        <v>0</v>
      </c>
      <c r="BP2194" s="303">
        <v>0</v>
      </c>
      <c r="BQ2194" s="303">
        <v>0</v>
      </c>
      <c r="BR2194" s="74"/>
      <c r="BS2194" s="144">
        <v>7.2325541000000003E-5</v>
      </c>
      <c r="BT2194" s="144">
        <v>1.4367439000000001E-5</v>
      </c>
      <c r="BU2194" s="144">
        <v>4.1196911000000002E-5</v>
      </c>
      <c r="BV2194" s="144">
        <v>3.8167258999999997E-12</v>
      </c>
      <c r="BW2194" s="144">
        <v>1.1022854999999999E-5</v>
      </c>
      <c r="BX2194" s="144">
        <v>1.0890308999999999E-6</v>
      </c>
      <c r="BY2194" s="136">
        <v>0</v>
      </c>
      <c r="BZ2194" s="144">
        <v>1.6529145999999999E-6</v>
      </c>
      <c r="CA2194" s="136">
        <v>0</v>
      </c>
      <c r="CB2194" s="144">
        <v>2.2267335E-10</v>
      </c>
      <c r="CC2194" s="136">
        <v>0</v>
      </c>
      <c r="CD2194" s="136">
        <v>0</v>
      </c>
      <c r="CE2194" s="136">
        <v>0</v>
      </c>
      <c r="CF2194" s="144">
        <v>2.9961645000000002E-6</v>
      </c>
      <c r="CG2194" s="136">
        <v>0</v>
      </c>
      <c r="CH2194" s="136">
        <v>0</v>
      </c>
      <c r="CI2194" s="136">
        <v>0</v>
      </c>
      <c r="CJ2194" s="205"/>
      <c r="CK2194" s="258"/>
      <c r="CL2194" s="89" t="s">
        <v>6999</v>
      </c>
    </row>
    <row r="2195" spans="1:90" ht="14.5" customHeight="1">
      <c r="A2195" s="74" t="s">
        <v>7469</v>
      </c>
      <c r="B2195" s="129" t="s">
        <v>6992</v>
      </c>
      <c r="C2195" s="130" t="str">
        <f>MID(A2195,1,12)</f>
        <v>M.020.18.102</v>
      </c>
      <c r="D2195" s="131" t="s">
        <v>7465</v>
      </c>
      <c r="E2195" s="129" t="s">
        <v>957</v>
      </c>
      <c r="F2195" s="132" t="s">
        <v>7471</v>
      </c>
      <c r="G2195" s="132">
        <f>J2195+K2195+L2195+M2195</f>
        <v>0.33720589130930201</v>
      </c>
      <c r="H2195" s="348">
        <f t="shared" si="1149"/>
        <v>0.33720589130930201</v>
      </c>
      <c r="I2195" s="74"/>
      <c r="J2195" s="132">
        <f>P2195+Q2195+R2195+S2195</f>
        <v>1.1332382325070001E-2</v>
      </c>
      <c r="K2195" s="132">
        <f>N2195+O2195+T2195</f>
        <v>0.121372678984232</v>
      </c>
      <c r="L2195" s="300">
        <f>U2195+IF(V2195="x",0,V2195)+IF(W2195="x",0,W2195)+IF(X2195="x",0,X2195)+Y2195+Z2195</f>
        <v>0</v>
      </c>
      <c r="M2195" s="132">
        <v>0.20450082999999999</v>
      </c>
      <c r="N2195" s="132">
        <v>0.1031251</v>
      </c>
      <c r="O2195" s="132">
        <v>1.8247546999999999E-2</v>
      </c>
      <c r="P2195" s="132">
        <v>1.1332052E-2</v>
      </c>
      <c r="Q2195" s="132">
        <v>0</v>
      </c>
      <c r="R2195" s="132">
        <v>0</v>
      </c>
      <c r="S2195" s="304">
        <v>3.3032506999999998E-7</v>
      </c>
      <c r="T2195" s="304">
        <v>3.1984231999999998E-8</v>
      </c>
      <c r="U2195" s="132">
        <v>0</v>
      </c>
      <c r="V2195" s="132">
        <v>0</v>
      </c>
      <c r="W2195" s="132">
        <v>0</v>
      </c>
      <c r="X2195" s="132">
        <v>0</v>
      </c>
      <c r="Y2195" s="132">
        <v>0</v>
      </c>
      <c r="Z2195" s="132">
        <v>0</v>
      </c>
      <c r="AA2195" s="74"/>
      <c r="AB2195" s="301">
        <f>M2195/0.133</f>
        <v>1.5376002255639096</v>
      </c>
      <c r="AC2195" s="338">
        <f t="shared" si="1144"/>
        <v>1.5376002255639096</v>
      </c>
      <c r="AD2195" s="74"/>
      <c r="AE2195" s="136">
        <v>0</v>
      </c>
      <c r="AF2195" s="136">
        <v>0</v>
      </c>
      <c r="AG2195" s="136">
        <v>0</v>
      </c>
      <c r="AH2195" s="136">
        <v>0</v>
      </c>
      <c r="AI2195" s="136">
        <v>0</v>
      </c>
      <c r="AJ2195" s="136">
        <v>0</v>
      </c>
      <c r="AK2195" s="136">
        <v>0</v>
      </c>
      <c r="AL2195" s="74"/>
      <c r="AM2195" s="133">
        <v>5.9061957999999998E-2</v>
      </c>
      <c r="AN2195" s="340">
        <f t="shared" si="1150"/>
        <v>5.9061957999999998E-2</v>
      </c>
      <c r="AP2195" s="133">
        <v>5.7205092999999999E-2</v>
      </c>
      <c r="AQ2195" s="133">
        <v>1.8568644999999999E-3</v>
      </c>
      <c r="AR2195" s="133">
        <v>0</v>
      </c>
      <c r="AS2195" s="134">
        <f>AV2195+AY2195+AZ2195+BA2195+BB2195+BJ2195+BK2195+BO2195</f>
        <v>3.4295618947000001E-6</v>
      </c>
      <c r="AT2195" s="135">
        <f>AW2195+AX2195+BC2195+BD2195+BE2195+BF2195+BG2195+BH2195+BI2195+BL2195+BP2195+BQ2195</f>
        <v>6.8671024064199993E-9</v>
      </c>
      <c r="AU2195" s="135">
        <f>BM2195+BN2195</f>
        <v>0</v>
      </c>
      <c r="AV2195" s="302">
        <v>1.4268930000000001E-6</v>
      </c>
      <c r="AW2195" s="302">
        <v>4.3052806999999996E-9</v>
      </c>
      <c r="AX2195" s="302">
        <v>1.1762641999999999E-13</v>
      </c>
      <c r="AY2195" s="303">
        <v>0</v>
      </c>
      <c r="AZ2195" s="303">
        <v>0</v>
      </c>
      <c r="BA2195" s="302">
        <v>1.6849947E-9</v>
      </c>
      <c r="BB2195" s="302">
        <v>2.0009839E-6</v>
      </c>
      <c r="BC2195" s="302">
        <v>2.3886187999999999E-10</v>
      </c>
      <c r="BD2195" s="302">
        <v>2.3228422000000001E-9</v>
      </c>
      <c r="BE2195" s="303">
        <v>0</v>
      </c>
      <c r="BF2195" s="303">
        <v>0</v>
      </c>
      <c r="BG2195" s="303">
        <v>0</v>
      </c>
      <c r="BH2195" s="303">
        <v>0</v>
      </c>
      <c r="BI2195" s="303">
        <v>0</v>
      </c>
      <c r="BJ2195" s="303">
        <v>0</v>
      </c>
      <c r="BK2195" s="303">
        <v>0</v>
      </c>
      <c r="BL2195" s="303">
        <v>0</v>
      </c>
      <c r="BM2195" s="303">
        <v>0</v>
      </c>
      <c r="BN2195" s="303">
        <v>0</v>
      </c>
      <c r="BO2195" s="303">
        <v>0</v>
      </c>
      <c r="BP2195" s="303">
        <v>0</v>
      </c>
      <c r="BQ2195" s="303">
        <v>0</v>
      </c>
      <c r="BR2195" s="74"/>
      <c r="BS2195" s="144">
        <v>7.8165816999999996E-5</v>
      </c>
      <c r="BT2195" s="144">
        <v>1.6569122E-5</v>
      </c>
      <c r="BU2195" s="144">
        <v>4.2872374999999998E-5</v>
      </c>
      <c r="BV2195" s="144">
        <v>3.7465301000000003E-12</v>
      </c>
      <c r="BW2195" s="144">
        <v>1.2835113000000001E-5</v>
      </c>
      <c r="BX2195" s="144">
        <v>1.0908342E-6</v>
      </c>
      <c r="BY2195" s="136">
        <v>0</v>
      </c>
      <c r="BZ2195" s="144">
        <v>1.6556514999999999E-6</v>
      </c>
      <c r="CA2195" s="136">
        <v>0</v>
      </c>
      <c r="CB2195" s="144">
        <v>2.1857802E-10</v>
      </c>
      <c r="CC2195" s="136">
        <v>0</v>
      </c>
      <c r="CD2195" s="136">
        <v>0</v>
      </c>
      <c r="CE2195" s="136">
        <v>0</v>
      </c>
      <c r="CF2195" s="144">
        <v>3.1424997000000002E-6</v>
      </c>
      <c r="CG2195" s="136">
        <v>0</v>
      </c>
      <c r="CH2195" s="136">
        <v>0</v>
      </c>
      <c r="CI2195" s="136">
        <v>0</v>
      </c>
      <c r="CJ2195" s="205"/>
      <c r="CK2195" s="258"/>
      <c r="CL2195" s="89" t="s">
        <v>6999</v>
      </c>
    </row>
    <row r="2196" spans="1:90" ht="14.5" customHeight="1">
      <c r="A2196" s="74" t="s">
        <v>7472</v>
      </c>
      <c r="B2196" s="129" t="s">
        <v>6992</v>
      </c>
      <c r="C2196" s="130" t="str">
        <f>MID(A2196,1,12)</f>
        <v>M.020.18.103</v>
      </c>
      <c r="D2196" s="131" t="s">
        <v>7465</v>
      </c>
      <c r="E2196" s="129" t="s">
        <v>957</v>
      </c>
      <c r="F2196" s="132" t="s">
        <v>7474</v>
      </c>
      <c r="G2196" s="132">
        <f>J2196+K2196+L2196+M2196</f>
        <v>0.97995717394534898</v>
      </c>
      <c r="H2196" s="348">
        <f t="shared" si="1149"/>
        <v>0.97995717394534898</v>
      </c>
      <c r="I2196" s="74"/>
      <c r="J2196" s="132">
        <f>P2196+Q2196+R2196+S2196</f>
        <v>3.1053846571910002E-2</v>
      </c>
      <c r="K2196" s="132">
        <f>N2196+O2196+T2196</f>
        <v>0.122083887373439</v>
      </c>
      <c r="L2196" s="300">
        <f>U2196+IF(V2196="x",0,V2196)+IF(W2196="x",0,W2196)+IF(X2196="x",0,X2196)+Y2196+Z2196</f>
        <v>0</v>
      </c>
      <c r="M2196" s="132">
        <v>0.82681943999999996</v>
      </c>
      <c r="N2196" s="132">
        <v>7.7477349000000001E-2</v>
      </c>
      <c r="O2196" s="132">
        <v>4.4606487E-2</v>
      </c>
      <c r="P2196" s="132">
        <v>3.1053316000000001E-2</v>
      </c>
      <c r="Q2196" s="132">
        <v>0</v>
      </c>
      <c r="R2196" s="132">
        <v>0</v>
      </c>
      <c r="S2196" s="304">
        <v>5.3057191000000001E-7</v>
      </c>
      <c r="T2196" s="304">
        <v>5.1373438999999997E-8</v>
      </c>
      <c r="U2196" s="132">
        <v>0</v>
      </c>
      <c r="V2196" s="132">
        <v>0</v>
      </c>
      <c r="W2196" s="132">
        <v>0</v>
      </c>
      <c r="X2196" s="132">
        <v>0</v>
      </c>
      <c r="Y2196" s="132">
        <v>0</v>
      </c>
      <c r="Z2196" s="132">
        <v>0</v>
      </c>
      <c r="AA2196" s="74"/>
      <c r="AB2196" s="301">
        <f>M2196/0.133</f>
        <v>6.2166875187969914</v>
      </c>
      <c r="AC2196" s="338">
        <f t="shared" si="1144"/>
        <v>6.2166875187969914</v>
      </c>
      <c r="AD2196" s="74"/>
      <c r="AE2196" s="136">
        <v>0</v>
      </c>
      <c r="AF2196" s="136">
        <v>0</v>
      </c>
      <c r="AG2196" s="136">
        <v>0</v>
      </c>
      <c r="AH2196" s="136">
        <v>0</v>
      </c>
      <c r="AI2196" s="136">
        <v>0</v>
      </c>
      <c r="AJ2196" s="136">
        <v>0</v>
      </c>
      <c r="AK2196" s="136">
        <v>0</v>
      </c>
      <c r="AL2196" s="74"/>
      <c r="AM2196" s="133">
        <v>0.13106371999999999</v>
      </c>
      <c r="AN2196" s="340">
        <f t="shared" si="1150"/>
        <v>0.13106371999999999</v>
      </c>
      <c r="AP2196" s="133">
        <v>0.12563194999999999</v>
      </c>
      <c r="AQ2196" s="133">
        <v>5.4317691E-3</v>
      </c>
      <c r="AR2196" s="133">
        <v>0</v>
      </c>
      <c r="AS2196" s="134">
        <f>AV2196+AY2196+AZ2196+BA2196+BB2196+BJ2196+BK2196+BO2196</f>
        <v>7.5318917048E-6</v>
      </c>
      <c r="AT2196" s="135">
        <f>AW2196+AX2196+BC2196+BD2196+BE2196+BF2196+BG2196+BH2196+BI2196+BL2196+BP2196+BQ2196</f>
        <v>2.0087903356599997E-8</v>
      </c>
      <c r="AU2196" s="135">
        <f>BM2196+BN2196</f>
        <v>0</v>
      </c>
      <c r="AV2196" s="302">
        <v>5.7690860000000004E-6</v>
      </c>
      <c r="AW2196" s="302">
        <v>1.7406725E-8</v>
      </c>
      <c r="AX2196" s="302">
        <v>4.7557660000000004E-13</v>
      </c>
      <c r="AY2196" s="303">
        <v>0</v>
      </c>
      <c r="AZ2196" s="303">
        <v>0</v>
      </c>
      <c r="BA2196" s="302">
        <v>4.6174048000000001E-9</v>
      </c>
      <c r="BB2196" s="302">
        <v>1.7581883000000001E-6</v>
      </c>
      <c r="BC2196" s="302">
        <v>6.5455518E-10</v>
      </c>
      <c r="BD2196" s="302">
        <v>2.0261476000000001E-9</v>
      </c>
      <c r="BE2196" s="303">
        <v>0</v>
      </c>
      <c r="BF2196" s="303">
        <v>0</v>
      </c>
      <c r="BG2196" s="303">
        <v>0</v>
      </c>
      <c r="BH2196" s="303">
        <v>0</v>
      </c>
      <c r="BI2196" s="303">
        <v>0</v>
      </c>
      <c r="BJ2196" s="303">
        <v>0</v>
      </c>
      <c r="BK2196" s="303">
        <v>0</v>
      </c>
      <c r="BL2196" s="303">
        <v>0</v>
      </c>
      <c r="BM2196" s="303">
        <v>0</v>
      </c>
      <c r="BN2196" s="303">
        <v>0</v>
      </c>
      <c r="BO2196" s="303">
        <v>0</v>
      </c>
      <c r="BP2196" s="303">
        <v>0</v>
      </c>
      <c r="BQ2196" s="303">
        <v>0</v>
      </c>
      <c r="BR2196" s="74"/>
      <c r="BS2196" s="136">
        <v>2.1355266000000001E-4</v>
      </c>
      <c r="BT2196" s="144">
        <v>1.548905E-5</v>
      </c>
      <c r="BU2196" s="136">
        <v>1.7333773999999999E-4</v>
      </c>
      <c r="BV2196" s="144">
        <v>6.0177195E-12</v>
      </c>
      <c r="BW2196" s="144">
        <v>1.0529778E-5</v>
      </c>
      <c r="BX2196" s="144">
        <v>2.9892218999999999E-6</v>
      </c>
      <c r="BY2196" s="136">
        <v>0</v>
      </c>
      <c r="BZ2196" s="144">
        <v>4.5369956000000001E-6</v>
      </c>
      <c r="CA2196" s="136">
        <v>0</v>
      </c>
      <c r="CB2196" s="144">
        <v>3.5108252E-10</v>
      </c>
      <c r="CC2196" s="136">
        <v>0</v>
      </c>
      <c r="CD2196" s="136">
        <v>0</v>
      </c>
      <c r="CE2196" s="136">
        <v>0</v>
      </c>
      <c r="CF2196" s="144">
        <v>6.6695113000000002E-6</v>
      </c>
      <c r="CG2196" s="136">
        <v>0</v>
      </c>
      <c r="CH2196" s="136">
        <v>0</v>
      </c>
      <c r="CI2196" s="136">
        <v>0</v>
      </c>
      <c r="CJ2196" s="205"/>
      <c r="CK2196" s="258"/>
      <c r="CL2196" s="89" t="s">
        <v>6999</v>
      </c>
    </row>
    <row r="2197" spans="1:90" ht="14.5" customHeight="1">
      <c r="B2197" s="129" t="s">
        <v>6992</v>
      </c>
      <c r="C2197" s="127" t="s">
        <v>7475</v>
      </c>
      <c r="D2197" s="127" t="s">
        <v>7476</v>
      </c>
      <c r="G2197" s="74"/>
      <c r="H2197" s="74"/>
      <c r="I2197" s="74"/>
      <c r="J2197" s="74"/>
      <c r="K2197" s="74"/>
      <c r="L2197" s="74"/>
      <c r="M2197" s="74"/>
      <c r="N2197" s="74"/>
      <c r="O2197" s="74"/>
      <c r="P2197" s="74"/>
      <c r="Q2197" s="74"/>
      <c r="R2197" s="74"/>
      <c r="S2197" s="74"/>
      <c r="T2197" s="74"/>
      <c r="U2197" s="74"/>
      <c r="V2197" s="74"/>
      <c r="W2197" s="74"/>
      <c r="X2197" s="74"/>
      <c r="Y2197" s="74"/>
      <c r="Z2197" s="74"/>
      <c r="AA2197" s="74"/>
      <c r="AB2197" s="74"/>
      <c r="AC2197" s="74"/>
      <c r="AD2197" s="74"/>
      <c r="AE2197" s="74"/>
      <c r="AF2197" s="74"/>
      <c r="AG2197" s="74"/>
      <c r="AH2197" s="74"/>
      <c r="AI2197" s="74"/>
      <c r="AJ2197" s="74"/>
      <c r="AK2197" s="74"/>
      <c r="AL2197" s="74"/>
      <c r="AM2197" s="74"/>
      <c r="AN2197" s="74"/>
      <c r="AP2197" s="74"/>
      <c r="AQ2197" s="74"/>
      <c r="AR2197" s="74"/>
      <c r="AS2197" s="74"/>
      <c r="AT2197" s="74"/>
      <c r="AU2197" s="74"/>
      <c r="AV2197" s="74"/>
      <c r="AW2197" s="74"/>
      <c r="AX2197" s="74"/>
      <c r="AY2197" s="74"/>
      <c r="AZ2197" s="74"/>
      <c r="BA2197" s="74"/>
      <c r="BB2197" s="74"/>
      <c r="BC2197" s="74"/>
      <c r="BD2197" s="74"/>
      <c r="BE2197" s="74"/>
      <c r="BF2197" s="74"/>
      <c r="BG2197" s="74"/>
      <c r="BH2197" s="74"/>
      <c r="BI2197" s="74"/>
      <c r="BJ2197" s="74"/>
      <c r="BK2197" s="74"/>
      <c r="BL2197" s="74"/>
      <c r="BM2197" s="74"/>
      <c r="BN2197" s="74"/>
      <c r="BO2197" s="74"/>
      <c r="BP2197" s="74"/>
      <c r="BQ2197" s="74"/>
      <c r="BR2197" s="74"/>
      <c r="BS2197" s="74"/>
      <c r="BT2197" s="74"/>
      <c r="BU2197" s="74"/>
      <c r="BV2197" s="74"/>
      <c r="BW2197" s="74"/>
      <c r="BX2197" s="74"/>
      <c r="BY2197" s="74"/>
      <c r="BZ2197" s="74"/>
      <c r="CA2197" s="74"/>
      <c r="CB2197" s="74"/>
      <c r="CC2197" s="74"/>
      <c r="CD2197" s="74"/>
      <c r="CE2197" s="74"/>
      <c r="CF2197" s="74"/>
      <c r="CG2197" s="74"/>
      <c r="CH2197" s="74"/>
      <c r="CI2197" s="74"/>
      <c r="CJ2197" s="124"/>
      <c r="CK2197" s="152"/>
      <c r="CL2197" s="89"/>
    </row>
    <row r="2198" spans="1:90" ht="14.5" customHeight="1">
      <c r="A2198" s="74" t="s">
        <v>7477</v>
      </c>
      <c r="B2198" s="129" t="s">
        <v>6992</v>
      </c>
      <c r="C2198" s="130" t="str">
        <f>MID(A2198,1,12)</f>
        <v>M.020.19.101</v>
      </c>
      <c r="D2198" s="131" t="s">
        <v>7476</v>
      </c>
      <c r="E2198" s="129" t="s">
        <v>957</v>
      </c>
      <c r="F2198" s="132" t="s">
        <v>7479</v>
      </c>
      <c r="G2198" s="132">
        <f>J2198+K2198+L2198+M2198</f>
        <v>1.7307210970476681</v>
      </c>
      <c r="H2198" s="348">
        <f t="shared" ref="H2198" si="1151">G2198</f>
        <v>1.7307210970476681</v>
      </c>
      <c r="I2198" s="74"/>
      <c r="J2198" s="132">
        <f>P2198+Q2198+R2198+S2198</f>
        <v>6.7184095266050001E-2</v>
      </c>
      <c r="K2198" s="132">
        <f>N2198+O2198+T2198</f>
        <v>0.80939813178161801</v>
      </c>
      <c r="L2198" s="300">
        <f>U2198+IF(V2198="x",0,V2198)+IF(W2198="x",0,W2198)+IF(X2198="x",0,X2198)+Y2198+Z2198</f>
        <v>0</v>
      </c>
      <c r="M2198" s="132">
        <v>0.85413886999999999</v>
      </c>
      <c r="N2198" s="132">
        <v>0.72559419000000003</v>
      </c>
      <c r="O2198" s="132">
        <v>8.3803916000000006E-2</v>
      </c>
      <c r="P2198" s="132">
        <v>6.7183829E-2</v>
      </c>
      <c r="Q2198" s="132">
        <v>0</v>
      </c>
      <c r="R2198" s="132">
        <v>0</v>
      </c>
      <c r="S2198" s="304">
        <v>2.6626604999999998E-7</v>
      </c>
      <c r="T2198" s="304">
        <v>2.5781618E-8</v>
      </c>
      <c r="U2198" s="132">
        <v>0</v>
      </c>
      <c r="V2198" s="132">
        <v>0</v>
      </c>
      <c r="W2198" s="132">
        <v>0</v>
      </c>
      <c r="X2198" s="132">
        <v>0</v>
      </c>
      <c r="Y2198" s="132">
        <v>0</v>
      </c>
      <c r="Z2198" s="132">
        <v>0</v>
      </c>
      <c r="AA2198" s="74"/>
      <c r="AB2198" s="301">
        <f>M2198/0.133</f>
        <v>6.422096766917293</v>
      </c>
      <c r="AC2198" s="338">
        <f t="shared" si="1144"/>
        <v>6.422096766917293</v>
      </c>
      <c r="AD2198" s="74"/>
      <c r="AE2198" s="136">
        <v>0</v>
      </c>
      <c r="AF2198" s="136">
        <v>0</v>
      </c>
      <c r="AG2198" s="136">
        <v>0</v>
      </c>
      <c r="AH2198" s="136">
        <v>0</v>
      </c>
      <c r="AI2198" s="136">
        <v>0</v>
      </c>
      <c r="AJ2198" s="136">
        <v>0</v>
      </c>
      <c r="AK2198" s="136">
        <v>0</v>
      </c>
      <c r="AL2198" s="74"/>
      <c r="AM2198" s="133">
        <v>0.34166844000000002</v>
      </c>
      <c r="AN2198" s="340">
        <f t="shared" ref="AN2198" si="1152">AM2198</f>
        <v>0.34166844000000002</v>
      </c>
      <c r="AP2198" s="133">
        <v>0.33204607000000003</v>
      </c>
      <c r="AQ2198" s="133">
        <v>9.6223704999999996E-3</v>
      </c>
      <c r="AR2198" s="133">
        <v>0</v>
      </c>
      <c r="AS2198" s="134">
        <f>AV2198+AY2198+AZ2198+BA2198+BB2198+BJ2198+BK2198+BO2198</f>
        <v>1.9906838552300001E-5</v>
      </c>
      <c r="AT2198" s="135">
        <f>AW2198+AX2198+BC2198+BD2198+BE2198+BF2198+BG2198+BH2198+BI2198+BL2198+BP2198+BQ2198</f>
        <v>3.5585689990400005E-8</v>
      </c>
      <c r="AU2198" s="135">
        <f>BM2198+BN2198</f>
        <v>0</v>
      </c>
      <c r="AV2198" s="302">
        <v>5.9597057999999997E-6</v>
      </c>
      <c r="AW2198" s="302">
        <v>1.7981871E-8</v>
      </c>
      <c r="AX2198" s="302">
        <v>4.9129040000000005E-13</v>
      </c>
      <c r="AY2198" s="303">
        <v>0</v>
      </c>
      <c r="AZ2198" s="303">
        <v>0</v>
      </c>
      <c r="BA2198" s="302">
        <v>9.9897522999999992E-9</v>
      </c>
      <c r="BB2198" s="302">
        <v>1.3937143E-5</v>
      </c>
      <c r="BC2198" s="302">
        <v>1.4161297000000001E-9</v>
      </c>
      <c r="BD2198" s="302">
        <v>1.6187198000000002E-8</v>
      </c>
      <c r="BE2198" s="303">
        <v>0</v>
      </c>
      <c r="BF2198" s="303">
        <v>0</v>
      </c>
      <c r="BG2198" s="303">
        <v>0</v>
      </c>
      <c r="BH2198" s="303">
        <v>0</v>
      </c>
      <c r="BI2198" s="303">
        <v>0</v>
      </c>
      <c r="BJ2198" s="303">
        <v>0</v>
      </c>
      <c r="BK2198" s="303">
        <v>0</v>
      </c>
      <c r="BL2198" s="303">
        <v>0</v>
      </c>
      <c r="BM2198" s="303">
        <v>0</v>
      </c>
      <c r="BN2198" s="303">
        <v>0</v>
      </c>
      <c r="BO2198" s="303">
        <v>0</v>
      </c>
      <c r="BP2198" s="303">
        <v>0</v>
      </c>
      <c r="BQ2198" s="303">
        <v>0</v>
      </c>
      <c r="BR2198" s="74"/>
      <c r="BS2198" s="136">
        <v>4.1976338999999999E-4</v>
      </c>
      <c r="BT2198" s="136">
        <v>1.1488833E-4</v>
      </c>
      <c r="BU2198" s="136">
        <v>1.7906509999999999E-4</v>
      </c>
      <c r="BV2198" s="144">
        <v>3.0199758999999999E-12</v>
      </c>
      <c r="BW2198" s="144">
        <v>8.9814845999999999E-5</v>
      </c>
      <c r="BX2198" s="144">
        <v>6.4671797000000002E-6</v>
      </c>
      <c r="BY2198" s="136">
        <v>0</v>
      </c>
      <c r="BZ2198" s="144">
        <v>9.8157870999999995E-6</v>
      </c>
      <c r="CA2198" s="136">
        <v>0</v>
      </c>
      <c r="CB2198" s="144">
        <v>1.7618979000000001E-10</v>
      </c>
      <c r="CC2198" s="136">
        <v>0</v>
      </c>
      <c r="CD2198" s="136">
        <v>0</v>
      </c>
      <c r="CE2198" s="136">
        <v>0</v>
      </c>
      <c r="CF2198" s="144">
        <v>1.9711972E-5</v>
      </c>
      <c r="CG2198" s="136">
        <v>0</v>
      </c>
      <c r="CH2198" s="136">
        <v>0</v>
      </c>
      <c r="CI2198" s="136">
        <v>0</v>
      </c>
      <c r="CJ2198" s="205"/>
      <c r="CK2198" s="258"/>
      <c r="CL2198" s="89" t="s">
        <v>6999</v>
      </c>
    </row>
    <row r="2199" spans="1:90" ht="14.5" customHeight="1">
      <c r="B2199" s="129" t="s">
        <v>6992</v>
      </c>
      <c r="C2199" s="127" t="s">
        <v>7480</v>
      </c>
      <c r="D2199" s="127" t="s">
        <v>7481</v>
      </c>
      <c r="G2199" s="74"/>
      <c r="H2199" s="74"/>
      <c r="I2199" s="74"/>
      <c r="J2199" s="74"/>
      <c r="K2199" s="74"/>
      <c r="L2199" s="74"/>
      <c r="M2199" s="74"/>
      <c r="N2199" s="74"/>
      <c r="O2199" s="74"/>
      <c r="P2199" s="74"/>
      <c r="Q2199" s="74"/>
      <c r="R2199" s="74"/>
      <c r="S2199" s="74"/>
      <c r="T2199" s="74"/>
      <c r="U2199" s="74"/>
      <c r="V2199" s="74"/>
      <c r="W2199" s="74"/>
      <c r="X2199" s="74"/>
      <c r="Y2199" s="74"/>
      <c r="Z2199" s="74"/>
      <c r="AA2199" s="74"/>
      <c r="AB2199" s="74"/>
      <c r="AC2199" s="74"/>
      <c r="AD2199" s="74"/>
      <c r="AE2199" s="74"/>
      <c r="AF2199" s="74"/>
      <c r="AG2199" s="74"/>
      <c r="AH2199" s="74"/>
      <c r="AI2199" s="74"/>
      <c r="AJ2199" s="74"/>
      <c r="AK2199" s="74"/>
      <c r="AL2199" s="74"/>
      <c r="AM2199" s="74"/>
      <c r="AN2199" s="74"/>
      <c r="AP2199" s="74"/>
      <c r="AQ2199" s="74"/>
      <c r="AR2199" s="74"/>
      <c r="AS2199" s="74"/>
      <c r="AT2199" s="74"/>
      <c r="AU2199" s="74"/>
      <c r="AV2199" s="74"/>
      <c r="AW2199" s="74"/>
      <c r="AX2199" s="74"/>
      <c r="AY2199" s="74"/>
      <c r="AZ2199" s="74"/>
      <c r="BA2199" s="74"/>
      <c r="BB2199" s="74"/>
      <c r="BC2199" s="74"/>
      <c r="BD2199" s="74"/>
      <c r="BE2199" s="74"/>
      <c r="BF2199" s="74"/>
      <c r="BG2199" s="74"/>
      <c r="BH2199" s="74"/>
      <c r="BI2199" s="74"/>
      <c r="BJ2199" s="74"/>
      <c r="BK2199" s="74"/>
      <c r="BL2199" s="74"/>
      <c r="BM2199" s="74"/>
      <c r="BN2199" s="74"/>
      <c r="BO2199" s="74"/>
      <c r="BP2199" s="74"/>
      <c r="BQ2199" s="74"/>
      <c r="BR2199" s="74"/>
      <c r="BS2199" s="74"/>
      <c r="BT2199" s="74"/>
      <c r="BU2199" s="74"/>
      <c r="BV2199" s="74"/>
      <c r="BW2199" s="74"/>
      <c r="BX2199" s="74"/>
      <c r="BY2199" s="74"/>
      <c r="BZ2199" s="74"/>
      <c r="CA2199" s="74"/>
      <c r="CB2199" s="74"/>
      <c r="CC2199" s="74"/>
      <c r="CD2199" s="74"/>
      <c r="CE2199" s="74"/>
      <c r="CF2199" s="74"/>
      <c r="CG2199" s="74"/>
      <c r="CH2199" s="74"/>
      <c r="CI2199" s="74"/>
      <c r="CJ2199" s="124"/>
      <c r="CK2199" s="152"/>
      <c r="CL2199" s="89"/>
    </row>
    <row r="2200" spans="1:90" ht="14.5" customHeight="1">
      <c r="A2200" s="74" t="s">
        <v>7482</v>
      </c>
      <c r="B2200" s="129" t="s">
        <v>6992</v>
      </c>
      <c r="C2200" s="130" t="str">
        <f t="shared" ref="C2200:C2210" si="1153">MID(A2200,1,12)</f>
        <v>M.020.20.101</v>
      </c>
      <c r="D2200" s="131" t="s">
        <v>7481</v>
      </c>
      <c r="E2200" s="129" t="s">
        <v>957</v>
      </c>
      <c r="F2200" s="132" t="s">
        <v>7484</v>
      </c>
      <c r="G2200" s="132">
        <f t="shared" ref="G2200:G2210" si="1154">J2200+K2200+L2200+M2200</f>
        <v>0.77818784299207</v>
      </c>
      <c r="H2200" s="348">
        <f t="shared" ref="H2200:H2210" si="1155">G2200</f>
        <v>0.77818784299207</v>
      </c>
      <c r="I2200" s="74"/>
      <c r="J2200" s="132">
        <f t="shared" ref="J2200:J2210" si="1156">P2200+Q2200+R2200+S2200</f>
        <v>3.6951171013000002E-2</v>
      </c>
      <c r="K2200" s="132">
        <f t="shared" ref="K2200:K2210" si="1157">N2200+O2200+T2200</f>
        <v>0.34743121197907001</v>
      </c>
      <c r="L2200" s="300">
        <f t="shared" ref="L2200:L2210" si="1158">U2200+IF(V2200="x",0,V2200)+IF(W2200="x",0,W2200)+IF(X2200="x",0,X2200)+Y2200+Z2200</f>
        <v>0</v>
      </c>
      <c r="M2200" s="132">
        <v>0.39380546</v>
      </c>
      <c r="N2200" s="132">
        <v>0.28291935000000001</v>
      </c>
      <c r="O2200" s="132">
        <v>6.4511724000000006E-2</v>
      </c>
      <c r="P2200" s="132">
        <v>3.6949745999999999E-2</v>
      </c>
      <c r="Q2200" s="132">
        <v>0</v>
      </c>
      <c r="R2200" s="132">
        <v>0</v>
      </c>
      <c r="S2200" s="304">
        <v>1.4250130000000001E-6</v>
      </c>
      <c r="T2200" s="304">
        <v>1.3797907000000001E-7</v>
      </c>
      <c r="U2200" s="132">
        <v>0</v>
      </c>
      <c r="V2200" s="132">
        <v>0</v>
      </c>
      <c r="W2200" s="132">
        <v>0</v>
      </c>
      <c r="X2200" s="132">
        <v>0</v>
      </c>
      <c r="Y2200" s="132">
        <v>0</v>
      </c>
      <c r="Z2200" s="132">
        <v>0</v>
      </c>
      <c r="AA2200" s="74"/>
      <c r="AB2200" s="301">
        <f t="shared" ref="AB2200:AB2210" si="1159">M2200/0.133</f>
        <v>2.9609433082706764</v>
      </c>
      <c r="AC2200" s="338">
        <f t="shared" si="1144"/>
        <v>2.9609433082706764</v>
      </c>
      <c r="AD2200" s="74"/>
      <c r="AE2200" s="136">
        <v>0</v>
      </c>
      <c r="AF2200" s="136">
        <v>0</v>
      </c>
      <c r="AG2200" s="136">
        <v>0</v>
      </c>
      <c r="AH2200" s="136">
        <v>0</v>
      </c>
      <c r="AI2200" s="136">
        <v>0</v>
      </c>
      <c r="AJ2200" s="136">
        <v>0</v>
      </c>
      <c r="AK2200" s="136">
        <v>0</v>
      </c>
      <c r="AL2200" s="74"/>
      <c r="AM2200" s="133">
        <v>0.14279169999999999</v>
      </c>
      <c r="AN2200" s="340">
        <f t="shared" ref="AN2200:AN2210" si="1160">AM2200</f>
        <v>0.14279169999999999</v>
      </c>
      <c r="AP2200" s="133">
        <v>0.13859632999999999</v>
      </c>
      <c r="AQ2200" s="133">
        <v>4.1953633999999998E-3</v>
      </c>
      <c r="AR2200" s="133">
        <v>0</v>
      </c>
      <c r="AS2200" s="134">
        <f t="shared" ref="AS2200:AS2210" si="1161">AV2200+AY2200+AZ2200+BA2200+BB2200+BJ2200+BK2200+BO2200</f>
        <v>8.3091326614999997E-6</v>
      </c>
      <c r="AT2200" s="135">
        <f t="shared" ref="AT2200:AT2210" si="1162">AW2200+AX2200+BC2200+BD2200+BE2200+BF2200+BG2200+BH2200+BI2200+BL2200+BP2200+BQ2200</f>
        <v>1.551539719216E-8</v>
      </c>
      <c r="AU2200" s="135">
        <f t="shared" ref="AU2200:AU2210" si="1163">BM2200+BN2200</f>
        <v>0</v>
      </c>
      <c r="AV2200" s="302">
        <v>2.7477554000000002E-6</v>
      </c>
      <c r="AW2200" s="302">
        <v>8.2906412999999994E-9</v>
      </c>
      <c r="AX2200" s="302">
        <v>2.2651216E-13</v>
      </c>
      <c r="AY2200" s="303">
        <v>0</v>
      </c>
      <c r="AZ2200" s="303">
        <v>0</v>
      </c>
      <c r="BA2200" s="302">
        <v>5.4941614999999996E-9</v>
      </c>
      <c r="BB2200" s="302">
        <v>5.5558830999999997E-6</v>
      </c>
      <c r="BC2200" s="302">
        <v>7.7884268000000002E-10</v>
      </c>
      <c r="BD2200" s="302">
        <v>6.4456866999999997E-9</v>
      </c>
      <c r="BE2200" s="303">
        <v>0</v>
      </c>
      <c r="BF2200" s="303">
        <v>0</v>
      </c>
      <c r="BG2200" s="303">
        <v>0</v>
      </c>
      <c r="BH2200" s="303">
        <v>0</v>
      </c>
      <c r="BI2200" s="303">
        <v>0</v>
      </c>
      <c r="BJ2200" s="303">
        <v>0</v>
      </c>
      <c r="BK2200" s="303">
        <v>0</v>
      </c>
      <c r="BL2200" s="303">
        <v>0</v>
      </c>
      <c r="BM2200" s="303">
        <v>0</v>
      </c>
      <c r="BN2200" s="303">
        <v>0</v>
      </c>
      <c r="BO2200" s="303">
        <v>0</v>
      </c>
      <c r="BP2200" s="303">
        <v>0</v>
      </c>
      <c r="BQ2200" s="303">
        <v>0</v>
      </c>
      <c r="BR2200" s="74"/>
      <c r="BS2200" s="136">
        <v>1.8294736000000001E-4</v>
      </c>
      <c r="BT2200" s="144">
        <v>4.6247340000000003E-5</v>
      </c>
      <c r="BU2200" s="144">
        <v>8.2558956000000007E-5</v>
      </c>
      <c r="BV2200" s="144">
        <v>1.6162425E-11</v>
      </c>
      <c r="BW2200" s="144">
        <v>3.5443179000000002E-5</v>
      </c>
      <c r="BX2200" s="144">
        <v>3.5568179000000001E-6</v>
      </c>
      <c r="BY2200" s="136">
        <v>0</v>
      </c>
      <c r="BZ2200" s="144">
        <v>5.3984842000000004E-6</v>
      </c>
      <c r="CA2200" s="136">
        <v>0</v>
      </c>
      <c r="CB2200" s="144">
        <v>9.4293940000000007E-10</v>
      </c>
      <c r="CC2200" s="136">
        <v>0</v>
      </c>
      <c r="CD2200" s="136">
        <v>0</v>
      </c>
      <c r="CE2200" s="136">
        <v>0</v>
      </c>
      <c r="CF2200" s="144">
        <v>9.7416272000000005E-6</v>
      </c>
      <c r="CG2200" s="136">
        <v>0</v>
      </c>
      <c r="CH2200" s="136">
        <v>0</v>
      </c>
      <c r="CI2200" s="136">
        <v>0</v>
      </c>
      <c r="CJ2200" s="205"/>
      <c r="CK2200" s="258"/>
      <c r="CL2200" s="89" t="s">
        <v>6999</v>
      </c>
    </row>
    <row r="2201" spans="1:90" ht="14.5" customHeight="1">
      <c r="A2201" s="74" t="s">
        <v>7485</v>
      </c>
      <c r="B2201" s="129" t="s">
        <v>6992</v>
      </c>
      <c r="C2201" s="130" t="str">
        <f t="shared" si="1153"/>
        <v>M.020.20.102</v>
      </c>
      <c r="D2201" s="131" t="s">
        <v>7481</v>
      </c>
      <c r="E2201" s="129" t="s">
        <v>957</v>
      </c>
      <c r="F2201" s="132" t="s">
        <v>7487</v>
      </c>
      <c r="G2201" s="132">
        <f t="shared" si="1154"/>
        <v>0.46517057155867003</v>
      </c>
      <c r="H2201" s="348">
        <f t="shared" si="1155"/>
        <v>0.46517057155867003</v>
      </c>
      <c r="I2201" s="74"/>
      <c r="J2201" s="132">
        <f t="shared" si="1156"/>
        <v>2.5228147569700002E-2</v>
      </c>
      <c r="K2201" s="132">
        <f t="shared" si="1157"/>
        <v>0.17952734398897002</v>
      </c>
      <c r="L2201" s="300">
        <f t="shared" si="1158"/>
        <v>0</v>
      </c>
      <c r="M2201" s="132">
        <v>0.26041508000000002</v>
      </c>
      <c r="N2201" s="132">
        <v>0.12331377</v>
      </c>
      <c r="O2201" s="132">
        <v>5.6213397999999998E-2</v>
      </c>
      <c r="P2201" s="132">
        <v>2.5226330000000002E-2</v>
      </c>
      <c r="Q2201" s="132">
        <v>0</v>
      </c>
      <c r="R2201" s="132">
        <v>0</v>
      </c>
      <c r="S2201" s="304">
        <v>1.8175697E-6</v>
      </c>
      <c r="T2201" s="304">
        <v>1.7598897E-7</v>
      </c>
      <c r="U2201" s="132">
        <v>0</v>
      </c>
      <c r="V2201" s="132">
        <v>0</v>
      </c>
      <c r="W2201" s="132">
        <v>0</v>
      </c>
      <c r="X2201" s="132">
        <v>0</v>
      </c>
      <c r="Y2201" s="132">
        <v>0</v>
      </c>
      <c r="Z2201" s="132">
        <v>0</v>
      </c>
      <c r="AA2201" s="74"/>
      <c r="AB2201" s="301">
        <f t="shared" si="1159"/>
        <v>1.958008120300752</v>
      </c>
      <c r="AC2201" s="338">
        <f t="shared" si="1144"/>
        <v>1.958008120300752</v>
      </c>
      <c r="AD2201" s="74"/>
      <c r="AE2201" s="136">
        <v>0</v>
      </c>
      <c r="AF2201" s="136">
        <v>0</v>
      </c>
      <c r="AG2201" s="136">
        <v>0</v>
      </c>
      <c r="AH2201" s="136">
        <v>0</v>
      </c>
      <c r="AI2201" s="136">
        <v>0</v>
      </c>
      <c r="AJ2201" s="136">
        <v>0</v>
      </c>
      <c r="AK2201" s="136">
        <v>0</v>
      </c>
      <c r="AL2201" s="74"/>
      <c r="AM2201" s="133">
        <v>7.489991E-2</v>
      </c>
      <c r="AN2201" s="340">
        <f t="shared" si="1160"/>
        <v>7.489991E-2</v>
      </c>
      <c r="AP2201" s="133">
        <v>7.2483222999999999E-2</v>
      </c>
      <c r="AQ2201" s="133">
        <v>2.4166869999999998E-3</v>
      </c>
      <c r="AR2201" s="133">
        <v>0</v>
      </c>
      <c r="AS2201" s="134">
        <f t="shared" si="1161"/>
        <v>4.3455169739000002E-6</v>
      </c>
      <c r="AT2201" s="135">
        <f t="shared" si="1162"/>
        <v>8.9374519576200012E-9</v>
      </c>
      <c r="AU2201" s="135">
        <f t="shared" si="1163"/>
        <v>0</v>
      </c>
      <c r="AV2201" s="302">
        <v>1.8170315000000001E-6</v>
      </c>
      <c r="AW2201" s="302">
        <v>5.4824226999999998E-9</v>
      </c>
      <c r="AX2201" s="302">
        <v>1.4978762000000001E-13</v>
      </c>
      <c r="AY2201" s="303">
        <v>0</v>
      </c>
      <c r="AZ2201" s="303">
        <v>0</v>
      </c>
      <c r="BA2201" s="302">
        <v>3.7509738999999999E-9</v>
      </c>
      <c r="BB2201" s="302">
        <v>2.5247344999999999E-6</v>
      </c>
      <c r="BC2201" s="302">
        <v>5.3173147000000002E-10</v>
      </c>
      <c r="BD2201" s="302">
        <v>2.923148E-9</v>
      </c>
      <c r="BE2201" s="303">
        <v>0</v>
      </c>
      <c r="BF2201" s="303">
        <v>0</v>
      </c>
      <c r="BG2201" s="303">
        <v>0</v>
      </c>
      <c r="BH2201" s="303">
        <v>0</v>
      </c>
      <c r="BI2201" s="303">
        <v>0</v>
      </c>
      <c r="BJ2201" s="303">
        <v>0</v>
      </c>
      <c r="BK2201" s="303">
        <v>0</v>
      </c>
      <c r="BL2201" s="303">
        <v>0</v>
      </c>
      <c r="BM2201" s="303">
        <v>0</v>
      </c>
      <c r="BN2201" s="303">
        <v>0</v>
      </c>
      <c r="BO2201" s="303">
        <v>0</v>
      </c>
      <c r="BP2201" s="303">
        <v>0</v>
      </c>
      <c r="BQ2201" s="303">
        <v>0</v>
      </c>
      <c r="BR2201" s="74"/>
      <c r="BS2201" s="136">
        <v>1.0389445E-4</v>
      </c>
      <c r="BT2201" s="144">
        <v>2.1387988999999999E-5</v>
      </c>
      <c r="BU2201" s="144">
        <v>5.4594461E-5</v>
      </c>
      <c r="BV2201" s="144">
        <v>2.0614782000000001E-11</v>
      </c>
      <c r="BW2201" s="144">
        <v>1.5807212999999999E-5</v>
      </c>
      <c r="BX2201" s="144">
        <v>2.4283107E-6</v>
      </c>
      <c r="BY2201" s="136">
        <v>0</v>
      </c>
      <c r="BZ2201" s="144">
        <v>3.6856530999999998E-6</v>
      </c>
      <c r="CA2201" s="136">
        <v>0</v>
      </c>
      <c r="CB2201" s="144">
        <v>1.2026964000000001E-9</v>
      </c>
      <c r="CC2201" s="136">
        <v>0</v>
      </c>
      <c r="CD2201" s="136">
        <v>0</v>
      </c>
      <c r="CE2201" s="136">
        <v>0</v>
      </c>
      <c r="CF2201" s="144">
        <v>5.9895985000000003E-6</v>
      </c>
      <c r="CG2201" s="136">
        <v>0</v>
      </c>
      <c r="CH2201" s="136">
        <v>0</v>
      </c>
      <c r="CI2201" s="136">
        <v>0</v>
      </c>
      <c r="CJ2201" s="205"/>
      <c r="CK2201" s="258"/>
      <c r="CL2201" s="89" t="s">
        <v>6999</v>
      </c>
    </row>
    <row r="2202" spans="1:90" ht="14.5" customHeight="1">
      <c r="A2202" s="74" t="s">
        <v>7488</v>
      </c>
      <c r="B2202" s="129" t="s">
        <v>6992</v>
      </c>
      <c r="C2202" s="130" t="str">
        <f t="shared" si="1153"/>
        <v>M.020.20.103</v>
      </c>
      <c r="D2202" s="131" t="s">
        <v>7481</v>
      </c>
      <c r="E2202" s="129" t="s">
        <v>957</v>
      </c>
      <c r="F2202" s="132" t="s">
        <v>7490</v>
      </c>
      <c r="G2202" s="132">
        <f t="shared" si="1154"/>
        <v>1.4748245183303101</v>
      </c>
      <c r="H2202" s="348">
        <f t="shared" si="1155"/>
        <v>1.4748245183303101</v>
      </c>
      <c r="I2202" s="74"/>
      <c r="J2202" s="132">
        <f t="shared" si="1156"/>
        <v>6.0441192572899996E-2</v>
      </c>
      <c r="K2202" s="132">
        <f t="shared" si="1157"/>
        <v>0.67286813575741011</v>
      </c>
      <c r="L2202" s="300">
        <f t="shared" si="1158"/>
        <v>0</v>
      </c>
      <c r="M2202" s="132">
        <v>0.74151518999999999</v>
      </c>
      <c r="N2202" s="132">
        <v>0.57641226000000001</v>
      </c>
      <c r="O2202" s="132">
        <v>9.6455711E-2</v>
      </c>
      <c r="P2202" s="132">
        <v>6.0439490999999998E-2</v>
      </c>
      <c r="Q2202" s="132">
        <v>0</v>
      </c>
      <c r="R2202" s="132">
        <v>0</v>
      </c>
      <c r="S2202" s="304">
        <v>1.7015729000000001E-6</v>
      </c>
      <c r="T2202" s="304">
        <v>1.6475741E-7</v>
      </c>
      <c r="U2202" s="132">
        <v>0</v>
      </c>
      <c r="V2202" s="132">
        <v>0</v>
      </c>
      <c r="W2202" s="132">
        <v>0</v>
      </c>
      <c r="X2202" s="132">
        <v>0</v>
      </c>
      <c r="Y2202" s="132">
        <v>0</v>
      </c>
      <c r="Z2202" s="132">
        <v>0</v>
      </c>
      <c r="AA2202" s="74"/>
      <c r="AB2202" s="301">
        <f t="shared" si="1159"/>
        <v>5.5753021804511276</v>
      </c>
      <c r="AC2202" s="338">
        <f t="shared" si="1144"/>
        <v>5.5753021804511276</v>
      </c>
      <c r="AD2202" s="74"/>
      <c r="AE2202" s="136">
        <v>0</v>
      </c>
      <c r="AF2202" s="136">
        <v>0</v>
      </c>
      <c r="AG2202" s="136">
        <v>0</v>
      </c>
      <c r="AH2202" s="136">
        <v>0</v>
      </c>
      <c r="AI2202" s="136">
        <v>0</v>
      </c>
      <c r="AJ2202" s="136">
        <v>0</v>
      </c>
      <c r="AK2202" s="136">
        <v>0</v>
      </c>
      <c r="AL2202" s="74"/>
      <c r="AM2202" s="133">
        <v>0.28052557</v>
      </c>
      <c r="AN2202" s="340">
        <f t="shared" si="1160"/>
        <v>0.28052557</v>
      </c>
      <c r="AP2202" s="133">
        <v>0.27245887000000002</v>
      </c>
      <c r="AQ2202" s="133">
        <v>8.0667037000000004E-3</v>
      </c>
      <c r="AR2202" s="133">
        <v>0</v>
      </c>
      <c r="AS2202" s="134">
        <f t="shared" si="1161"/>
        <v>1.6334464317799998E-5</v>
      </c>
      <c r="AT2202" s="135">
        <f t="shared" si="1162"/>
        <v>2.9832484210619997E-8</v>
      </c>
      <c r="AU2202" s="135">
        <f t="shared" si="1163"/>
        <v>0</v>
      </c>
      <c r="AV2202" s="302">
        <v>5.1738803999999998E-6</v>
      </c>
      <c r="AW2202" s="302">
        <v>1.5610846000000001E-8</v>
      </c>
      <c r="AX2202" s="302">
        <v>4.2651061999999998E-13</v>
      </c>
      <c r="AY2202" s="303">
        <v>0</v>
      </c>
      <c r="AZ2202" s="303">
        <v>0</v>
      </c>
      <c r="BA2202" s="302">
        <v>8.9869177999999999E-9</v>
      </c>
      <c r="BB2202" s="302">
        <v>1.1151597E-5</v>
      </c>
      <c r="BC2202" s="302">
        <v>1.2739697E-9</v>
      </c>
      <c r="BD2202" s="302">
        <v>1.2947241999999999E-8</v>
      </c>
      <c r="BE2202" s="303">
        <v>0</v>
      </c>
      <c r="BF2202" s="303">
        <v>0</v>
      </c>
      <c r="BG2202" s="303">
        <v>0</v>
      </c>
      <c r="BH2202" s="303">
        <v>0</v>
      </c>
      <c r="BI2202" s="303">
        <v>0</v>
      </c>
      <c r="BJ2202" s="303">
        <v>0</v>
      </c>
      <c r="BK2202" s="303">
        <v>0</v>
      </c>
      <c r="BL2202" s="303">
        <v>0</v>
      </c>
      <c r="BM2202" s="303">
        <v>0</v>
      </c>
      <c r="BN2202" s="303">
        <v>0</v>
      </c>
      <c r="BO2202" s="303">
        <v>0</v>
      </c>
      <c r="BP2202" s="303">
        <v>0</v>
      </c>
      <c r="BQ2202" s="303">
        <v>0</v>
      </c>
      <c r="BR2202" s="74"/>
      <c r="BS2202" s="136">
        <v>3.5096214E-4</v>
      </c>
      <c r="BT2202" s="144">
        <v>9.2220935999999995E-5</v>
      </c>
      <c r="BU2202" s="136">
        <v>1.5545422000000001E-4</v>
      </c>
      <c r="BV2202" s="144">
        <v>1.9299153E-11</v>
      </c>
      <c r="BW2202" s="144">
        <v>7.1627059000000005E-5</v>
      </c>
      <c r="BX2202" s="144">
        <v>5.8179633000000003E-6</v>
      </c>
      <c r="BY2202" s="136">
        <v>0</v>
      </c>
      <c r="BZ2202" s="144">
        <v>8.8304162999999996E-6</v>
      </c>
      <c r="CA2202" s="136">
        <v>0</v>
      </c>
      <c r="CB2202" s="144">
        <v>1.1259407E-9</v>
      </c>
      <c r="CC2202" s="136">
        <v>0</v>
      </c>
      <c r="CD2202" s="136">
        <v>0</v>
      </c>
      <c r="CE2202" s="136">
        <v>0</v>
      </c>
      <c r="CF2202" s="144">
        <v>1.7010404999999999E-5</v>
      </c>
      <c r="CG2202" s="136">
        <v>0</v>
      </c>
      <c r="CH2202" s="136">
        <v>0</v>
      </c>
      <c r="CI2202" s="136">
        <v>0</v>
      </c>
      <c r="CJ2202" s="205"/>
      <c r="CK2202" s="258"/>
      <c r="CL2202" s="89" t="s">
        <v>6999</v>
      </c>
    </row>
    <row r="2203" spans="1:90" ht="14.5" customHeight="1">
      <c r="A2203" s="74" t="s">
        <v>7491</v>
      </c>
      <c r="B2203" s="129" t="s">
        <v>6992</v>
      </c>
      <c r="C2203" s="130" t="str">
        <f t="shared" si="1153"/>
        <v>M.020.20.104</v>
      </c>
      <c r="D2203" s="131" t="s">
        <v>7481</v>
      </c>
      <c r="E2203" s="129" t="s">
        <v>957</v>
      </c>
      <c r="F2203" s="132" t="s">
        <v>7493</v>
      </c>
      <c r="G2203" s="132">
        <f t="shared" si="1154"/>
        <v>0.82948071906700482</v>
      </c>
      <c r="H2203" s="348">
        <f t="shared" si="1155"/>
        <v>0.82948071906700482</v>
      </c>
      <c r="I2203" s="74"/>
      <c r="J2203" s="132">
        <f t="shared" si="1156"/>
        <v>3.2105907503310001E-2</v>
      </c>
      <c r="K2203" s="132">
        <f t="shared" si="1157"/>
        <v>0.26440545156369494</v>
      </c>
      <c r="L2203" s="300">
        <f t="shared" si="1158"/>
        <v>0</v>
      </c>
      <c r="M2203" s="132">
        <v>0.53296935999999995</v>
      </c>
      <c r="N2203" s="132">
        <v>0.21762562999999999</v>
      </c>
      <c r="O2203" s="132">
        <v>4.6779764000000001E-2</v>
      </c>
      <c r="P2203" s="132">
        <v>3.2105313000000003E-2</v>
      </c>
      <c r="Q2203" s="132">
        <v>0</v>
      </c>
      <c r="R2203" s="132">
        <v>0</v>
      </c>
      <c r="S2203" s="304">
        <v>5.9450331000000003E-7</v>
      </c>
      <c r="T2203" s="304">
        <v>5.7563694999999997E-8</v>
      </c>
      <c r="U2203" s="132">
        <v>0</v>
      </c>
      <c r="V2203" s="132">
        <v>0</v>
      </c>
      <c r="W2203" s="132">
        <v>0</v>
      </c>
      <c r="X2203" s="132">
        <v>0</v>
      </c>
      <c r="Y2203" s="132">
        <v>0</v>
      </c>
      <c r="Z2203" s="132">
        <v>0</v>
      </c>
      <c r="AA2203" s="74"/>
      <c r="AB2203" s="301">
        <f t="shared" si="1159"/>
        <v>4.0072884210526309</v>
      </c>
      <c r="AC2203" s="338">
        <f t="shared" si="1144"/>
        <v>4.0072884210526309</v>
      </c>
      <c r="AD2203" s="74"/>
      <c r="AE2203" s="136">
        <v>0</v>
      </c>
      <c r="AF2203" s="136">
        <v>0</v>
      </c>
      <c r="AG2203" s="136">
        <v>0</v>
      </c>
      <c r="AH2203" s="136">
        <v>0</v>
      </c>
      <c r="AI2203" s="136">
        <v>0</v>
      </c>
      <c r="AJ2203" s="136">
        <v>0</v>
      </c>
      <c r="AK2203" s="136">
        <v>0</v>
      </c>
      <c r="AL2203" s="74"/>
      <c r="AM2203" s="133">
        <v>0.13865812999999999</v>
      </c>
      <c r="AN2203" s="340">
        <f t="shared" si="1160"/>
        <v>0.13865812999999999</v>
      </c>
      <c r="AP2203" s="133">
        <v>0.13408797</v>
      </c>
      <c r="AQ2203" s="133">
        <v>4.5701591999999999E-3</v>
      </c>
      <c r="AR2203" s="133">
        <v>0</v>
      </c>
      <c r="AS2203" s="134">
        <f t="shared" si="1161"/>
        <v>8.0388474292000006E-6</v>
      </c>
      <c r="AT2203" s="135">
        <f t="shared" si="1162"/>
        <v>1.6901476697560001E-8</v>
      </c>
      <c r="AU2203" s="135">
        <f t="shared" si="1163"/>
        <v>0</v>
      </c>
      <c r="AV2203" s="302">
        <v>3.7187636999999999E-6</v>
      </c>
      <c r="AW2203" s="302">
        <v>1.1220408E-8</v>
      </c>
      <c r="AX2203" s="302">
        <v>3.0655755999999999E-13</v>
      </c>
      <c r="AY2203" s="303">
        <v>0</v>
      </c>
      <c r="AZ2203" s="303">
        <v>0</v>
      </c>
      <c r="BA2203" s="302">
        <v>4.7738292000000004E-9</v>
      </c>
      <c r="BB2203" s="302">
        <v>4.3153098999999999E-6</v>
      </c>
      <c r="BC2203" s="302">
        <v>6.7672964000000005E-10</v>
      </c>
      <c r="BD2203" s="302">
        <v>5.0040325000000001E-9</v>
      </c>
      <c r="BE2203" s="303">
        <v>0</v>
      </c>
      <c r="BF2203" s="303">
        <v>0</v>
      </c>
      <c r="BG2203" s="303">
        <v>0</v>
      </c>
      <c r="BH2203" s="303">
        <v>0</v>
      </c>
      <c r="BI2203" s="303">
        <v>0</v>
      </c>
      <c r="BJ2203" s="303">
        <v>0</v>
      </c>
      <c r="BK2203" s="303">
        <v>0</v>
      </c>
      <c r="BL2203" s="303">
        <v>0</v>
      </c>
      <c r="BM2203" s="303">
        <v>0</v>
      </c>
      <c r="BN2203" s="303">
        <v>0</v>
      </c>
      <c r="BO2203" s="303">
        <v>0</v>
      </c>
      <c r="BP2203" s="303">
        <v>0</v>
      </c>
      <c r="BQ2203" s="303">
        <v>0</v>
      </c>
      <c r="BR2203" s="74"/>
      <c r="BS2203" s="136">
        <v>1.9119214999999999E-4</v>
      </c>
      <c r="BT2203" s="144">
        <v>3.6070986999999998E-5</v>
      </c>
      <c r="BU2203" s="136">
        <v>1.1173383E-4</v>
      </c>
      <c r="BV2203" s="144">
        <v>6.7428261999999997E-12</v>
      </c>
      <c r="BW2203" s="144">
        <v>2.7408312999999999E-5</v>
      </c>
      <c r="BX2203" s="144">
        <v>3.0904881999999999E-6</v>
      </c>
      <c r="BY2203" s="136">
        <v>0</v>
      </c>
      <c r="BZ2203" s="144">
        <v>4.6906959999999997E-6</v>
      </c>
      <c r="CA2203" s="136">
        <v>0</v>
      </c>
      <c r="CB2203" s="144">
        <v>3.9338629999999998E-10</v>
      </c>
      <c r="CC2203" s="136">
        <v>0</v>
      </c>
      <c r="CD2203" s="136">
        <v>0</v>
      </c>
      <c r="CE2203" s="136">
        <v>0</v>
      </c>
      <c r="CF2203" s="144">
        <v>8.1974322999999995E-6</v>
      </c>
      <c r="CG2203" s="136">
        <v>0</v>
      </c>
      <c r="CH2203" s="136">
        <v>0</v>
      </c>
      <c r="CI2203" s="136">
        <v>0</v>
      </c>
      <c r="CJ2203" s="205"/>
      <c r="CK2203" s="258"/>
      <c r="CL2203" s="89" t="s">
        <v>6999</v>
      </c>
    </row>
    <row r="2204" spans="1:90" ht="14.5" customHeight="1">
      <c r="A2204" s="74" t="s">
        <v>7494</v>
      </c>
      <c r="B2204" s="129" t="s">
        <v>6992</v>
      </c>
      <c r="C2204" s="130" t="str">
        <f t="shared" si="1153"/>
        <v>M.020.20.105</v>
      </c>
      <c r="D2204" s="131" t="s">
        <v>7481</v>
      </c>
      <c r="E2204" s="129" t="s">
        <v>957</v>
      </c>
      <c r="F2204" s="132" t="s">
        <v>7496</v>
      </c>
      <c r="G2204" s="132">
        <f t="shared" si="1154"/>
        <v>0.88756110784701903</v>
      </c>
      <c r="H2204" s="348">
        <f t="shared" si="1155"/>
        <v>0.88756110784701903</v>
      </c>
      <c r="I2204" s="74"/>
      <c r="J2204" s="132">
        <f t="shared" si="1156"/>
        <v>3.7379442532730005E-2</v>
      </c>
      <c r="K2204" s="132">
        <f t="shared" si="1157"/>
        <v>0.30582766531428901</v>
      </c>
      <c r="L2204" s="300">
        <f t="shared" si="1158"/>
        <v>0</v>
      </c>
      <c r="M2204" s="132">
        <v>0.544354</v>
      </c>
      <c r="N2204" s="132">
        <v>0.25117129999999999</v>
      </c>
      <c r="O2204" s="132">
        <v>5.4656297E-2</v>
      </c>
      <c r="P2204" s="132">
        <v>3.7378737000000002E-2</v>
      </c>
      <c r="Q2204" s="132">
        <v>0</v>
      </c>
      <c r="R2204" s="132">
        <v>0</v>
      </c>
      <c r="S2204" s="304">
        <v>7.0553273E-7</v>
      </c>
      <c r="T2204" s="304">
        <v>6.8314289000000002E-8</v>
      </c>
      <c r="U2204" s="132">
        <v>0</v>
      </c>
      <c r="V2204" s="132">
        <v>0</v>
      </c>
      <c r="W2204" s="132">
        <v>0</v>
      </c>
      <c r="X2204" s="132">
        <v>0</v>
      </c>
      <c r="Y2204" s="132">
        <v>0</v>
      </c>
      <c r="Z2204" s="132">
        <v>0</v>
      </c>
      <c r="AA2204" s="74"/>
      <c r="AB2204" s="301">
        <f t="shared" si="1159"/>
        <v>4.0928872180451128</v>
      </c>
      <c r="AC2204" s="338">
        <f t="shared" si="1144"/>
        <v>4.0928872180451128</v>
      </c>
      <c r="AD2204" s="74"/>
      <c r="AE2204" s="136">
        <v>0</v>
      </c>
      <c r="AF2204" s="136">
        <v>0</v>
      </c>
      <c r="AG2204" s="136">
        <v>0</v>
      </c>
      <c r="AH2204" s="136">
        <v>0</v>
      </c>
      <c r="AI2204" s="136">
        <v>0</v>
      </c>
      <c r="AJ2204" s="136">
        <v>0</v>
      </c>
      <c r="AK2204" s="136">
        <v>0</v>
      </c>
      <c r="AL2204" s="74"/>
      <c r="AM2204" s="133">
        <v>0.15145713</v>
      </c>
      <c r="AN2204" s="340">
        <f t="shared" si="1160"/>
        <v>0.15145713</v>
      </c>
      <c r="AP2204" s="133">
        <v>0.14658244000000001</v>
      </c>
      <c r="AQ2204" s="133">
        <v>4.8746908000000004E-3</v>
      </c>
      <c r="AR2204" s="133">
        <v>0</v>
      </c>
      <c r="AS2204" s="134">
        <f t="shared" si="1161"/>
        <v>8.7879161493999997E-6</v>
      </c>
      <c r="AT2204" s="135">
        <f t="shared" si="1162"/>
        <v>1.8027702645869999E-8</v>
      </c>
      <c r="AU2204" s="135">
        <f t="shared" si="1163"/>
        <v>0</v>
      </c>
      <c r="AV2204" s="302">
        <v>3.7981992999999999E-6</v>
      </c>
      <c r="AW2204" s="302">
        <v>1.1460084E-8</v>
      </c>
      <c r="AX2204" s="302">
        <v>3.1310587000000001E-13</v>
      </c>
      <c r="AY2204" s="303">
        <v>0</v>
      </c>
      <c r="AZ2204" s="303">
        <v>0</v>
      </c>
      <c r="BA2204" s="302">
        <v>5.5579493999999996E-9</v>
      </c>
      <c r="BB2204" s="302">
        <v>4.9841589000000001E-6</v>
      </c>
      <c r="BC2204" s="302">
        <v>7.8788514000000002E-10</v>
      </c>
      <c r="BD2204" s="302">
        <v>5.7794204E-9</v>
      </c>
      <c r="BE2204" s="303">
        <v>0</v>
      </c>
      <c r="BF2204" s="303">
        <v>0</v>
      </c>
      <c r="BG2204" s="303">
        <v>0</v>
      </c>
      <c r="BH2204" s="303">
        <v>0</v>
      </c>
      <c r="BI2204" s="303">
        <v>0</v>
      </c>
      <c r="BJ2204" s="303">
        <v>0</v>
      </c>
      <c r="BK2204" s="303">
        <v>0</v>
      </c>
      <c r="BL2204" s="303">
        <v>0</v>
      </c>
      <c r="BM2204" s="303">
        <v>0</v>
      </c>
      <c r="BN2204" s="303">
        <v>0</v>
      </c>
      <c r="BO2204" s="303">
        <v>0</v>
      </c>
      <c r="BP2204" s="303">
        <v>0</v>
      </c>
      <c r="BQ2204" s="303">
        <v>0</v>
      </c>
      <c r="BR2204" s="74"/>
      <c r="BS2204" s="136">
        <v>2.0602418E-4</v>
      </c>
      <c r="BT2204" s="144">
        <v>4.1674899E-5</v>
      </c>
      <c r="BU2204" s="136">
        <v>1.1412056E-4</v>
      </c>
      <c r="BV2204" s="144">
        <v>8.0021162000000001E-12</v>
      </c>
      <c r="BW2204" s="144">
        <v>3.1645908999999999E-5</v>
      </c>
      <c r="BX2204" s="144">
        <v>3.5981130000000001E-6</v>
      </c>
      <c r="BY2204" s="136">
        <v>0</v>
      </c>
      <c r="BZ2204" s="144">
        <v>5.4611613000000001E-6</v>
      </c>
      <c r="CA2204" s="136">
        <v>0</v>
      </c>
      <c r="CB2204" s="144">
        <v>4.6685511999999995E-10</v>
      </c>
      <c r="CC2204" s="136">
        <v>0</v>
      </c>
      <c r="CD2204" s="136">
        <v>0</v>
      </c>
      <c r="CE2204" s="136">
        <v>0</v>
      </c>
      <c r="CF2204" s="144">
        <v>9.5230627999999992E-6</v>
      </c>
      <c r="CG2204" s="136">
        <v>0</v>
      </c>
      <c r="CH2204" s="136">
        <v>0</v>
      </c>
      <c r="CI2204" s="136">
        <v>0</v>
      </c>
      <c r="CJ2204" s="205"/>
      <c r="CK2204" s="258"/>
      <c r="CL2204" s="89" t="s">
        <v>6999</v>
      </c>
    </row>
    <row r="2205" spans="1:90" ht="14.5" customHeight="1">
      <c r="A2205" s="74" t="s">
        <v>7497</v>
      </c>
      <c r="B2205" s="129" t="s">
        <v>6992</v>
      </c>
      <c r="C2205" s="130" t="str">
        <f t="shared" si="1153"/>
        <v>M.020.20.106</v>
      </c>
      <c r="D2205" s="131" t="s">
        <v>7481</v>
      </c>
      <c r="E2205" s="129" t="s">
        <v>957</v>
      </c>
      <c r="F2205" s="132" t="s">
        <v>7499</v>
      </c>
      <c r="G2205" s="132">
        <f t="shared" si="1154"/>
        <v>0.2079512648125714</v>
      </c>
      <c r="H2205" s="348">
        <f t="shared" si="1155"/>
        <v>0.2079512648125714</v>
      </c>
      <c r="I2205" s="74"/>
      <c r="J2205" s="132">
        <f t="shared" si="1156"/>
        <v>3.067663092853E-3</v>
      </c>
      <c r="K2205" s="132">
        <f t="shared" si="1157"/>
        <v>6.6288671719718389E-2</v>
      </c>
      <c r="L2205" s="300">
        <f t="shared" si="1158"/>
        <v>0</v>
      </c>
      <c r="M2205" s="132">
        <v>0.13859493000000001</v>
      </c>
      <c r="N2205" s="132">
        <v>6.1458934E-2</v>
      </c>
      <c r="O2205" s="132">
        <v>4.8297297999999999E-3</v>
      </c>
      <c r="P2205" s="132">
        <v>3.0675812999999999E-3</v>
      </c>
      <c r="Q2205" s="132">
        <v>0</v>
      </c>
      <c r="R2205" s="132">
        <v>0</v>
      </c>
      <c r="S2205" s="304">
        <v>8.1792853000000006E-8</v>
      </c>
      <c r="T2205" s="304">
        <v>7.9197184000000003E-9</v>
      </c>
      <c r="U2205" s="132">
        <v>0</v>
      </c>
      <c r="V2205" s="132">
        <v>0</v>
      </c>
      <c r="W2205" s="132">
        <v>0</v>
      </c>
      <c r="X2205" s="132">
        <v>0</v>
      </c>
      <c r="Y2205" s="132">
        <v>0</v>
      </c>
      <c r="Z2205" s="132">
        <v>0</v>
      </c>
      <c r="AA2205" s="74"/>
      <c r="AB2205" s="301">
        <f t="shared" si="1159"/>
        <v>1.0420671428571429</v>
      </c>
      <c r="AC2205" s="338">
        <f t="shared" si="1144"/>
        <v>1.0420671428571429</v>
      </c>
      <c r="AD2205" s="74"/>
      <c r="AE2205" s="136">
        <v>0</v>
      </c>
      <c r="AF2205" s="136">
        <v>0</v>
      </c>
      <c r="AG2205" s="136">
        <v>0</v>
      </c>
      <c r="AH2205" s="136">
        <v>0</v>
      </c>
      <c r="AI2205" s="136">
        <v>0</v>
      </c>
      <c r="AJ2205" s="136">
        <v>0</v>
      </c>
      <c r="AK2205" s="136">
        <v>0</v>
      </c>
      <c r="AL2205" s="74"/>
      <c r="AM2205" s="133">
        <v>3.6502168000000002E-2</v>
      </c>
      <c r="AN2205" s="340">
        <f t="shared" si="1160"/>
        <v>3.6502168000000002E-2</v>
      </c>
      <c r="AP2205" s="133">
        <v>3.5333795000000001E-2</v>
      </c>
      <c r="AQ2205" s="133">
        <v>1.1683729999999999E-3</v>
      </c>
      <c r="AR2205" s="133">
        <v>0</v>
      </c>
      <c r="AS2205" s="134">
        <f t="shared" si="1161"/>
        <v>2.1183330172899999E-6</v>
      </c>
      <c r="AT2205" s="135">
        <f t="shared" si="1162"/>
        <v>4.320906121135E-9</v>
      </c>
      <c r="AU2205" s="135">
        <f t="shared" si="1163"/>
        <v>0</v>
      </c>
      <c r="AV2205" s="302">
        <v>9.6703829E-7</v>
      </c>
      <c r="AW2205" s="302">
        <v>2.9177879999999999E-9</v>
      </c>
      <c r="AX2205" s="302">
        <v>7.9718135000000001E-14</v>
      </c>
      <c r="AY2205" s="303">
        <v>0</v>
      </c>
      <c r="AZ2205" s="303">
        <v>0</v>
      </c>
      <c r="BA2205" s="302">
        <v>4.5612728999999998E-10</v>
      </c>
      <c r="BB2205" s="302">
        <v>1.1508385999999999E-6</v>
      </c>
      <c r="BC2205" s="302">
        <v>6.4659802999999996E-11</v>
      </c>
      <c r="BD2205" s="302">
        <v>1.3383786000000001E-9</v>
      </c>
      <c r="BE2205" s="303">
        <v>0</v>
      </c>
      <c r="BF2205" s="303">
        <v>0</v>
      </c>
      <c r="BG2205" s="303">
        <v>0</v>
      </c>
      <c r="BH2205" s="303">
        <v>0</v>
      </c>
      <c r="BI2205" s="303">
        <v>0</v>
      </c>
      <c r="BJ2205" s="303">
        <v>0</v>
      </c>
      <c r="BK2205" s="303">
        <v>0</v>
      </c>
      <c r="BL2205" s="303">
        <v>0</v>
      </c>
      <c r="BM2205" s="303">
        <v>0</v>
      </c>
      <c r="BN2205" s="303">
        <v>0</v>
      </c>
      <c r="BO2205" s="303">
        <v>0</v>
      </c>
      <c r="BP2205" s="303">
        <v>0</v>
      </c>
      <c r="BQ2205" s="303">
        <v>0</v>
      </c>
      <c r="BR2205" s="74"/>
      <c r="BS2205" s="144">
        <v>4.7848968000000001E-5</v>
      </c>
      <c r="BT2205" s="144">
        <v>9.3773563000000005E-6</v>
      </c>
      <c r="BU2205" s="144">
        <v>2.9055596999999999E-5</v>
      </c>
      <c r="BV2205" s="144">
        <v>9.2769035000000006E-13</v>
      </c>
      <c r="BW2205" s="144">
        <v>7.5042521999999997E-6</v>
      </c>
      <c r="BX2205" s="144">
        <v>2.9528831999999999E-7</v>
      </c>
      <c r="BY2205" s="136">
        <v>0</v>
      </c>
      <c r="BZ2205" s="144">
        <v>4.4818412E-7</v>
      </c>
      <c r="CA2205" s="136">
        <v>0</v>
      </c>
      <c r="CB2205" s="144">
        <v>5.4122807000000001E-11</v>
      </c>
      <c r="CC2205" s="136">
        <v>0</v>
      </c>
      <c r="CD2205" s="136">
        <v>0</v>
      </c>
      <c r="CE2205" s="136">
        <v>0</v>
      </c>
      <c r="CF2205" s="144">
        <v>1.1682350999999999E-6</v>
      </c>
      <c r="CG2205" s="136">
        <v>0</v>
      </c>
      <c r="CH2205" s="136">
        <v>0</v>
      </c>
      <c r="CI2205" s="136">
        <v>0</v>
      </c>
      <c r="CJ2205" s="205"/>
      <c r="CK2205" s="258"/>
      <c r="CL2205" s="89" t="s">
        <v>6999</v>
      </c>
    </row>
    <row r="2206" spans="1:90" ht="14.5" customHeight="1">
      <c r="A2206" s="74" t="s">
        <v>7500</v>
      </c>
      <c r="B2206" s="129" t="s">
        <v>6992</v>
      </c>
      <c r="C2206" s="130" t="str">
        <f t="shared" si="1153"/>
        <v>M.020.20.107</v>
      </c>
      <c r="D2206" s="131" t="s">
        <v>7481</v>
      </c>
      <c r="E2206" s="129" t="s">
        <v>957</v>
      </c>
      <c r="F2206" s="132" t="s">
        <v>7502</v>
      </c>
      <c r="G2206" s="132">
        <f t="shared" si="1154"/>
        <v>0.1470865298891787</v>
      </c>
      <c r="H2206" s="348">
        <f t="shared" si="1155"/>
        <v>0.1470865298891787</v>
      </c>
      <c r="I2206" s="74"/>
      <c r="J2206" s="132">
        <f t="shared" si="1156"/>
        <v>3.048528518706E-3</v>
      </c>
      <c r="K2206" s="132">
        <f t="shared" si="1157"/>
        <v>3.9669471370472699E-2</v>
      </c>
      <c r="L2206" s="300">
        <f t="shared" si="1158"/>
        <v>0</v>
      </c>
      <c r="M2206" s="132">
        <v>0.10436853</v>
      </c>
      <c r="N2206" s="132">
        <v>3.4899593999999999E-2</v>
      </c>
      <c r="O2206" s="132">
        <v>4.7698697000000002E-3</v>
      </c>
      <c r="P2206" s="132">
        <v>3.0484493000000001E-3</v>
      </c>
      <c r="Q2206" s="132">
        <v>0</v>
      </c>
      <c r="R2206" s="132">
        <v>0</v>
      </c>
      <c r="S2206" s="304">
        <v>7.9218705999999995E-8</v>
      </c>
      <c r="T2206" s="304">
        <v>7.6704727000000003E-9</v>
      </c>
      <c r="U2206" s="132">
        <v>0</v>
      </c>
      <c r="V2206" s="132">
        <v>0</v>
      </c>
      <c r="W2206" s="132">
        <v>0</v>
      </c>
      <c r="X2206" s="132">
        <v>0</v>
      </c>
      <c r="Y2206" s="132">
        <v>0</v>
      </c>
      <c r="Z2206" s="132">
        <v>0</v>
      </c>
      <c r="AA2206" s="74"/>
      <c r="AB2206" s="301">
        <f t="shared" si="1159"/>
        <v>0.78472578947368421</v>
      </c>
      <c r="AC2206" s="338">
        <f t="shared" si="1144"/>
        <v>0.78472578947368421</v>
      </c>
      <c r="AD2206" s="74"/>
      <c r="AE2206" s="136">
        <v>0</v>
      </c>
      <c r="AF2206" s="136">
        <v>0</v>
      </c>
      <c r="AG2206" s="136">
        <v>0</v>
      </c>
      <c r="AH2206" s="136">
        <v>0</v>
      </c>
      <c r="AI2206" s="136">
        <v>0</v>
      </c>
      <c r="AJ2206" s="136">
        <v>0</v>
      </c>
      <c r="AK2206" s="136">
        <v>0</v>
      </c>
      <c r="AL2206" s="74"/>
      <c r="AM2206" s="133">
        <v>2.4122693000000001E-2</v>
      </c>
      <c r="AN2206" s="340">
        <f t="shared" si="1160"/>
        <v>2.4122693000000001E-2</v>
      </c>
      <c r="AP2206" s="133">
        <v>2.3301262E-2</v>
      </c>
      <c r="AQ2206" s="133">
        <v>8.2143163000000005E-4</v>
      </c>
      <c r="AR2206" s="133">
        <v>0</v>
      </c>
      <c r="AS2206" s="134">
        <f t="shared" si="1161"/>
        <v>1.3969581224899999E-6</v>
      </c>
      <c r="AT2206" s="135">
        <f t="shared" si="1162"/>
        <v>3.0378388305230001E-9</v>
      </c>
      <c r="AU2206" s="135">
        <f t="shared" si="1163"/>
        <v>0</v>
      </c>
      <c r="AV2206" s="302">
        <v>7.2822553000000004E-7</v>
      </c>
      <c r="AW2206" s="302">
        <v>2.1972322000000002E-9</v>
      </c>
      <c r="AX2206" s="302">
        <v>6.0031522999999995E-14</v>
      </c>
      <c r="AY2206" s="303">
        <v>0</v>
      </c>
      <c r="AZ2206" s="303">
        <v>0</v>
      </c>
      <c r="BA2206" s="302">
        <v>4.5328248999999999E-10</v>
      </c>
      <c r="BB2206" s="302">
        <v>6.6827931000000004E-7</v>
      </c>
      <c r="BC2206" s="302">
        <v>6.4256528999999999E-11</v>
      </c>
      <c r="BD2206" s="302">
        <v>7.7629007000000002E-10</v>
      </c>
      <c r="BE2206" s="303">
        <v>0</v>
      </c>
      <c r="BF2206" s="303">
        <v>0</v>
      </c>
      <c r="BG2206" s="303">
        <v>0</v>
      </c>
      <c r="BH2206" s="303">
        <v>0</v>
      </c>
      <c r="BI2206" s="303">
        <v>0</v>
      </c>
      <c r="BJ2206" s="303">
        <v>0</v>
      </c>
      <c r="BK2206" s="303">
        <v>0</v>
      </c>
      <c r="BL2206" s="303">
        <v>0</v>
      </c>
      <c r="BM2206" s="303">
        <v>0</v>
      </c>
      <c r="BN2206" s="303">
        <v>0</v>
      </c>
      <c r="BO2206" s="303">
        <v>0</v>
      </c>
      <c r="BP2206" s="303">
        <v>0</v>
      </c>
      <c r="BQ2206" s="303">
        <v>0</v>
      </c>
      <c r="BR2206" s="74"/>
      <c r="BS2206" s="144">
        <v>3.3346182E-5</v>
      </c>
      <c r="BT2206" s="144">
        <v>5.5012112999999999E-6</v>
      </c>
      <c r="BU2206" s="144">
        <v>2.1880236999999999E-5</v>
      </c>
      <c r="BV2206" s="144">
        <v>8.9849451999999999E-13</v>
      </c>
      <c r="BW2206" s="144">
        <v>4.3127116E-6</v>
      </c>
      <c r="BX2206" s="144">
        <v>2.9344664999999999E-7</v>
      </c>
      <c r="BY2206" s="136">
        <v>0</v>
      </c>
      <c r="BZ2206" s="144">
        <v>4.4538885999999999E-7</v>
      </c>
      <c r="CA2206" s="136">
        <v>0</v>
      </c>
      <c r="CB2206" s="144">
        <v>5.2419479000000001E-11</v>
      </c>
      <c r="CC2206" s="136">
        <v>0</v>
      </c>
      <c r="CD2206" s="136">
        <v>0</v>
      </c>
      <c r="CE2206" s="136">
        <v>0</v>
      </c>
      <c r="CF2206" s="144">
        <v>9.1313259000000005E-7</v>
      </c>
      <c r="CG2206" s="136">
        <v>0</v>
      </c>
      <c r="CH2206" s="136">
        <v>0</v>
      </c>
      <c r="CI2206" s="136">
        <v>0</v>
      </c>
      <c r="CJ2206" s="205"/>
      <c r="CK2206" s="258"/>
      <c r="CL2206" s="89" t="s">
        <v>6999</v>
      </c>
    </row>
    <row r="2207" spans="1:90" ht="14.5" customHeight="1">
      <c r="A2207" s="74" t="s">
        <v>7503</v>
      </c>
      <c r="B2207" s="129" t="s">
        <v>6992</v>
      </c>
      <c r="C2207" s="130" t="str">
        <f t="shared" si="1153"/>
        <v>M.020.20.108</v>
      </c>
      <c r="D2207" s="131" t="s">
        <v>7481</v>
      </c>
      <c r="E2207" s="129" t="s">
        <v>957</v>
      </c>
      <c r="F2207" s="132" t="s">
        <v>7505</v>
      </c>
      <c r="G2207" s="132">
        <f t="shared" si="1154"/>
        <v>0.13499670837316488</v>
      </c>
      <c r="H2207" s="348">
        <f t="shared" si="1155"/>
        <v>0.13499670837316488</v>
      </c>
      <c r="I2207" s="74"/>
      <c r="J2207" s="132">
        <f t="shared" si="1156"/>
        <v>4.9099021124899998E-3</v>
      </c>
      <c r="K2207" s="132">
        <f t="shared" si="1157"/>
        <v>3.5689045260674894E-2</v>
      </c>
      <c r="L2207" s="300">
        <f t="shared" si="1158"/>
        <v>0</v>
      </c>
      <c r="M2207" s="132">
        <v>9.4397760999999997E-2</v>
      </c>
      <c r="N2207" s="132">
        <v>2.8571158999999999E-2</v>
      </c>
      <c r="O2207" s="132">
        <v>7.1178776999999997E-3</v>
      </c>
      <c r="P2207" s="132">
        <v>4.9098136999999997E-3</v>
      </c>
      <c r="Q2207" s="132">
        <v>0</v>
      </c>
      <c r="R2207" s="132">
        <v>0</v>
      </c>
      <c r="S2207" s="304">
        <v>8.8412490000000002E-8</v>
      </c>
      <c r="T2207" s="304">
        <v>8.5606749000000003E-9</v>
      </c>
      <c r="U2207" s="132">
        <v>0</v>
      </c>
      <c r="V2207" s="132">
        <v>0</v>
      </c>
      <c r="W2207" s="132">
        <v>0</v>
      </c>
      <c r="X2207" s="132">
        <v>0</v>
      </c>
      <c r="Y2207" s="132">
        <v>0</v>
      </c>
      <c r="Z2207" s="132">
        <v>0</v>
      </c>
      <c r="AA2207" s="74"/>
      <c r="AB2207" s="301">
        <f t="shared" si="1159"/>
        <v>0.70975760150375933</v>
      </c>
      <c r="AC2207" s="338">
        <f t="shared" si="1144"/>
        <v>0.70975760150375933</v>
      </c>
      <c r="AD2207" s="74"/>
      <c r="AE2207" s="136">
        <v>0</v>
      </c>
      <c r="AF2207" s="136">
        <v>0</v>
      </c>
      <c r="AG2207" s="136">
        <v>0</v>
      </c>
      <c r="AH2207" s="136">
        <v>0</v>
      </c>
      <c r="AI2207" s="136">
        <v>0</v>
      </c>
      <c r="AJ2207" s="136">
        <v>0</v>
      </c>
      <c r="AK2207" s="136">
        <v>0</v>
      </c>
      <c r="AL2207" s="74"/>
      <c r="AM2207" s="133">
        <v>2.1324817999999999E-2</v>
      </c>
      <c r="AN2207" s="340">
        <f t="shared" si="1160"/>
        <v>2.1324817999999999E-2</v>
      </c>
      <c r="AP2207" s="133">
        <v>2.0579463999999999E-2</v>
      </c>
      <c r="AQ2207" s="133">
        <v>7.4535436999999998E-4</v>
      </c>
      <c r="AR2207" s="133">
        <v>0</v>
      </c>
      <c r="AS2207" s="134">
        <f t="shared" si="1161"/>
        <v>1.2337808039900001E-6</v>
      </c>
      <c r="AT2207" s="135">
        <f t="shared" si="1162"/>
        <v>2.7564880664570003E-9</v>
      </c>
      <c r="AU2207" s="135">
        <f t="shared" si="1163"/>
        <v>0</v>
      </c>
      <c r="AV2207" s="302">
        <v>6.5865505999999997E-7</v>
      </c>
      <c r="AW2207" s="302">
        <v>1.9873213000000001E-9</v>
      </c>
      <c r="AX2207" s="302">
        <v>5.4296457E-14</v>
      </c>
      <c r="AY2207" s="303">
        <v>0</v>
      </c>
      <c r="AZ2207" s="303">
        <v>0</v>
      </c>
      <c r="BA2207" s="302">
        <v>7.3005398999999997E-10</v>
      </c>
      <c r="BB2207" s="302">
        <v>5.7439568999999999E-7</v>
      </c>
      <c r="BC2207" s="302">
        <v>1.0349117E-10</v>
      </c>
      <c r="BD2207" s="302">
        <v>6.6562130000000002E-10</v>
      </c>
      <c r="BE2207" s="303">
        <v>0</v>
      </c>
      <c r="BF2207" s="303">
        <v>0</v>
      </c>
      <c r="BG2207" s="303">
        <v>0</v>
      </c>
      <c r="BH2207" s="303">
        <v>0</v>
      </c>
      <c r="BI2207" s="303">
        <v>0</v>
      </c>
      <c r="BJ2207" s="303">
        <v>0</v>
      </c>
      <c r="BK2207" s="303">
        <v>0</v>
      </c>
      <c r="BL2207" s="303">
        <v>0</v>
      </c>
      <c r="BM2207" s="303">
        <v>0</v>
      </c>
      <c r="BN2207" s="303">
        <v>0</v>
      </c>
      <c r="BO2207" s="303">
        <v>0</v>
      </c>
      <c r="BP2207" s="303">
        <v>0</v>
      </c>
      <c r="BQ2207" s="303">
        <v>0</v>
      </c>
      <c r="BR2207" s="74"/>
      <c r="BS2207" s="144">
        <v>3.0643988000000001E-5</v>
      </c>
      <c r="BT2207" s="144">
        <v>4.8293481000000001E-6</v>
      </c>
      <c r="BU2207" s="144">
        <v>1.9789925E-5</v>
      </c>
      <c r="BV2207" s="144">
        <v>1.0027698999999999E-12</v>
      </c>
      <c r="BW2207" s="144">
        <v>3.6256614E-6</v>
      </c>
      <c r="BX2207" s="144">
        <v>4.7262337E-7</v>
      </c>
      <c r="BY2207" s="136">
        <v>0</v>
      </c>
      <c r="BZ2207" s="144">
        <v>7.1734055999999996E-7</v>
      </c>
      <c r="CA2207" s="136">
        <v>0</v>
      </c>
      <c r="CB2207" s="144">
        <v>5.8503060000000001E-11</v>
      </c>
      <c r="CC2207" s="136">
        <v>0</v>
      </c>
      <c r="CD2207" s="136">
        <v>0</v>
      </c>
      <c r="CE2207" s="136">
        <v>0</v>
      </c>
      <c r="CF2207" s="144">
        <v>1.2090293E-6</v>
      </c>
      <c r="CG2207" s="136">
        <v>0</v>
      </c>
      <c r="CH2207" s="136">
        <v>0</v>
      </c>
      <c r="CI2207" s="136">
        <v>0</v>
      </c>
      <c r="CJ2207" s="205"/>
      <c r="CK2207" s="258"/>
      <c r="CL2207" s="89" t="s">
        <v>6999</v>
      </c>
    </row>
    <row r="2208" spans="1:90" ht="14.5" customHeight="1">
      <c r="A2208" s="74" t="s">
        <v>7506</v>
      </c>
      <c r="B2208" s="129" t="s">
        <v>6992</v>
      </c>
      <c r="C2208" s="130" t="str">
        <f t="shared" si="1153"/>
        <v>M.020.20.109</v>
      </c>
      <c r="D2208" s="131" t="s">
        <v>7481</v>
      </c>
      <c r="E2208" s="129" t="s">
        <v>957</v>
      </c>
      <c r="F2208" s="132" t="s">
        <v>7508</v>
      </c>
      <c r="G2208" s="132">
        <f t="shared" si="1154"/>
        <v>0.36201712934146202</v>
      </c>
      <c r="H2208" s="348">
        <f t="shared" si="1155"/>
        <v>0.36201712934146202</v>
      </c>
      <c r="I2208" s="74"/>
      <c r="J2208" s="132">
        <f t="shared" si="1156"/>
        <v>1.386985585661E-2</v>
      </c>
      <c r="K2208" s="132">
        <f t="shared" si="1157"/>
        <v>0.12540381348485202</v>
      </c>
      <c r="L2208" s="300">
        <f t="shared" si="1158"/>
        <v>0</v>
      </c>
      <c r="M2208" s="132">
        <v>0.22274346</v>
      </c>
      <c r="N2208" s="132">
        <v>0.10480538</v>
      </c>
      <c r="O2208" s="132">
        <v>2.0598406E-2</v>
      </c>
      <c r="P2208" s="132">
        <v>1.3869572E-2</v>
      </c>
      <c r="Q2208" s="132">
        <v>0</v>
      </c>
      <c r="R2208" s="132">
        <v>0</v>
      </c>
      <c r="S2208" s="304">
        <v>2.8385660999999999E-7</v>
      </c>
      <c r="T2208" s="304">
        <v>2.7484852E-8</v>
      </c>
      <c r="U2208" s="132">
        <v>0</v>
      </c>
      <c r="V2208" s="132">
        <v>0</v>
      </c>
      <c r="W2208" s="132">
        <v>0</v>
      </c>
      <c r="X2208" s="132">
        <v>0</v>
      </c>
      <c r="Y2208" s="132">
        <v>0</v>
      </c>
      <c r="Z2208" s="132">
        <v>0</v>
      </c>
      <c r="AA2208" s="74"/>
      <c r="AB2208" s="301">
        <f t="shared" si="1159"/>
        <v>1.674762857142857</v>
      </c>
      <c r="AC2208" s="338">
        <f t="shared" si="1144"/>
        <v>1.674762857142857</v>
      </c>
      <c r="AD2208" s="74"/>
      <c r="AE2208" s="136">
        <v>0</v>
      </c>
      <c r="AF2208" s="136">
        <v>0</v>
      </c>
      <c r="AG2208" s="136">
        <v>0</v>
      </c>
      <c r="AH2208" s="136">
        <v>0</v>
      </c>
      <c r="AI2208" s="136">
        <v>0</v>
      </c>
      <c r="AJ2208" s="136">
        <v>0</v>
      </c>
      <c r="AK2208" s="136">
        <v>0</v>
      </c>
      <c r="AL2208" s="74"/>
      <c r="AM2208" s="133">
        <v>6.2315461000000003E-2</v>
      </c>
      <c r="AN2208" s="340">
        <f t="shared" si="1160"/>
        <v>6.2315461000000003E-2</v>
      </c>
      <c r="AP2208" s="133">
        <v>6.0322116000000002E-2</v>
      </c>
      <c r="AQ2208" s="133">
        <v>1.9933446E-3</v>
      </c>
      <c r="AR2208" s="133">
        <v>0</v>
      </c>
      <c r="AS2208" s="134">
        <f t="shared" si="1161"/>
        <v>3.6164338055999995E-6</v>
      </c>
      <c r="AT2208" s="135">
        <f t="shared" si="1162"/>
        <v>7.3718365393600004E-9</v>
      </c>
      <c r="AU2208" s="135">
        <f t="shared" si="1163"/>
        <v>0</v>
      </c>
      <c r="AV2208" s="302">
        <v>1.5541799E-6</v>
      </c>
      <c r="AW2208" s="302">
        <v>4.6893359000000002E-9</v>
      </c>
      <c r="AX2208" s="302">
        <v>1.2811936E-13</v>
      </c>
      <c r="AY2208" s="303">
        <v>0</v>
      </c>
      <c r="AZ2208" s="303">
        <v>0</v>
      </c>
      <c r="BA2208" s="302">
        <v>2.0623055999999999E-9</v>
      </c>
      <c r="BB2208" s="302">
        <v>2.0601915999999998E-6</v>
      </c>
      <c r="BC2208" s="302">
        <v>2.9234881999999999E-10</v>
      </c>
      <c r="BD2208" s="302">
        <v>2.3900236999999999E-9</v>
      </c>
      <c r="BE2208" s="303">
        <v>0</v>
      </c>
      <c r="BF2208" s="303">
        <v>0</v>
      </c>
      <c r="BG2208" s="303">
        <v>0</v>
      </c>
      <c r="BH2208" s="303">
        <v>0</v>
      </c>
      <c r="BI2208" s="303">
        <v>0</v>
      </c>
      <c r="BJ2208" s="303">
        <v>0</v>
      </c>
      <c r="BK2208" s="303">
        <v>0</v>
      </c>
      <c r="BL2208" s="303">
        <v>0</v>
      </c>
      <c r="BM2208" s="303">
        <v>0</v>
      </c>
      <c r="BN2208" s="303">
        <v>0</v>
      </c>
      <c r="BO2208" s="303">
        <v>0</v>
      </c>
      <c r="BP2208" s="303">
        <v>0</v>
      </c>
      <c r="BQ2208" s="303">
        <v>0</v>
      </c>
      <c r="BR2208" s="74"/>
      <c r="BS2208" s="144">
        <v>8.3995311000000002E-5</v>
      </c>
      <c r="BT2208" s="144">
        <v>1.7156513E-5</v>
      </c>
      <c r="BU2208" s="144">
        <v>4.6696831000000001E-5</v>
      </c>
      <c r="BV2208" s="144">
        <v>3.2194872E-12</v>
      </c>
      <c r="BW2208" s="144">
        <v>1.3136817000000001E-5</v>
      </c>
      <c r="BX2208" s="144">
        <v>1.3350982999999999E-6</v>
      </c>
      <c r="BY2208" s="136">
        <v>0</v>
      </c>
      <c r="BZ2208" s="144">
        <v>2.0263919E-6</v>
      </c>
      <c r="CA2208" s="136">
        <v>0</v>
      </c>
      <c r="CB2208" s="144">
        <v>1.8782957000000001E-10</v>
      </c>
      <c r="CC2208" s="136">
        <v>0</v>
      </c>
      <c r="CD2208" s="136">
        <v>0</v>
      </c>
      <c r="CE2208" s="136">
        <v>0</v>
      </c>
      <c r="CF2208" s="144">
        <v>3.6434680999999998E-6</v>
      </c>
      <c r="CG2208" s="136">
        <v>0</v>
      </c>
      <c r="CH2208" s="136">
        <v>0</v>
      </c>
      <c r="CI2208" s="136">
        <v>0</v>
      </c>
      <c r="CJ2208" s="205"/>
      <c r="CK2208" s="258"/>
      <c r="CL2208" s="89" t="s">
        <v>6999</v>
      </c>
    </row>
    <row r="2209" spans="1:90" ht="14.5" customHeight="1">
      <c r="A2209" s="74" t="s">
        <v>7509</v>
      </c>
      <c r="B2209" s="129" t="s">
        <v>6992</v>
      </c>
      <c r="C2209" s="130" t="str">
        <f t="shared" si="1153"/>
        <v>M.020.20.110</v>
      </c>
      <c r="D2209" s="131" t="s">
        <v>7481</v>
      </c>
      <c r="E2209" s="129" t="s">
        <v>957</v>
      </c>
      <c r="F2209" s="132" t="s">
        <v>7511</v>
      </c>
      <c r="G2209" s="132">
        <f t="shared" si="1154"/>
        <v>0.21312023226175303</v>
      </c>
      <c r="H2209" s="348">
        <f t="shared" si="1155"/>
        <v>0.21312023226175303</v>
      </c>
      <c r="I2209" s="74"/>
      <c r="J2209" s="132">
        <f t="shared" si="1156"/>
        <v>1.655949390115E-2</v>
      </c>
      <c r="K2209" s="132">
        <f t="shared" si="1157"/>
        <v>9.9974179360603016E-2</v>
      </c>
      <c r="L2209" s="300">
        <f t="shared" si="1158"/>
        <v>0</v>
      </c>
      <c r="M2209" s="132">
        <v>9.6586559000000002E-2</v>
      </c>
      <c r="N2209" s="132">
        <v>7.6044020000000004E-2</v>
      </c>
      <c r="O2209" s="132">
        <v>2.3930131E-2</v>
      </c>
      <c r="P2209" s="132">
        <v>1.6559200999999999E-2</v>
      </c>
      <c r="Q2209" s="132">
        <v>0</v>
      </c>
      <c r="R2209" s="132">
        <v>0</v>
      </c>
      <c r="S2209" s="304">
        <v>2.9290115000000002E-7</v>
      </c>
      <c r="T2209" s="304">
        <v>2.8360603000000001E-8</v>
      </c>
      <c r="U2209" s="132">
        <v>0</v>
      </c>
      <c r="V2209" s="132">
        <v>0</v>
      </c>
      <c r="W2209" s="132">
        <v>0</v>
      </c>
      <c r="X2209" s="132">
        <v>0</v>
      </c>
      <c r="Y2209" s="132">
        <v>0</v>
      </c>
      <c r="Z2209" s="132">
        <v>0</v>
      </c>
      <c r="AA2209" s="74"/>
      <c r="AB2209" s="301">
        <f t="shared" si="1159"/>
        <v>0.72621472932330822</v>
      </c>
      <c r="AC2209" s="338">
        <f t="shared" si="1144"/>
        <v>0.72621472932330822</v>
      </c>
      <c r="AD2209" s="74"/>
      <c r="AE2209" s="136">
        <v>0</v>
      </c>
      <c r="AF2209" s="136">
        <v>0</v>
      </c>
      <c r="AG2209" s="136">
        <v>0</v>
      </c>
      <c r="AH2209" s="136">
        <v>0</v>
      </c>
      <c r="AI2209" s="136">
        <v>0</v>
      </c>
      <c r="AJ2209" s="136">
        <v>0</v>
      </c>
      <c r="AK2209" s="136">
        <v>0</v>
      </c>
      <c r="AL2209" s="74"/>
      <c r="AM2209" s="133">
        <v>3.8575957000000001E-2</v>
      </c>
      <c r="AN2209" s="340">
        <f t="shared" si="1160"/>
        <v>3.8575957000000001E-2</v>
      </c>
      <c r="AP2209" s="133">
        <v>3.7440920000000003E-2</v>
      </c>
      <c r="AQ2209" s="133">
        <v>1.135037E-3</v>
      </c>
      <c r="AR2209" s="133">
        <v>0</v>
      </c>
      <c r="AS2209" s="134">
        <f t="shared" si="1161"/>
        <v>2.2446595040999998E-6</v>
      </c>
      <c r="AT2209" s="135">
        <f t="shared" si="1162"/>
        <v>4.1976221254270002E-9</v>
      </c>
      <c r="AU2209" s="135">
        <f t="shared" si="1163"/>
        <v>0</v>
      </c>
      <c r="AV2209" s="302">
        <v>6.7392727000000005E-7</v>
      </c>
      <c r="AW2209" s="302">
        <v>2.0334012E-9</v>
      </c>
      <c r="AX2209" s="302">
        <v>5.5555427000000002E-14</v>
      </c>
      <c r="AY2209" s="303">
        <v>0</v>
      </c>
      <c r="AZ2209" s="303">
        <v>0</v>
      </c>
      <c r="BA2209" s="302">
        <v>2.4622341000000002E-9</v>
      </c>
      <c r="BB2209" s="302">
        <v>1.5682699999999999E-6</v>
      </c>
      <c r="BC2209" s="302">
        <v>3.4904197E-10</v>
      </c>
      <c r="BD2209" s="302">
        <v>1.8151234000000001E-9</v>
      </c>
      <c r="BE2209" s="303">
        <v>0</v>
      </c>
      <c r="BF2209" s="303">
        <v>0</v>
      </c>
      <c r="BG2209" s="303">
        <v>0</v>
      </c>
      <c r="BH2209" s="303">
        <v>0</v>
      </c>
      <c r="BI2209" s="303">
        <v>0</v>
      </c>
      <c r="BJ2209" s="303">
        <v>0</v>
      </c>
      <c r="BK2209" s="303">
        <v>0</v>
      </c>
      <c r="BL2209" s="303">
        <v>0</v>
      </c>
      <c r="BM2209" s="303">
        <v>0</v>
      </c>
      <c r="BN2209" s="303">
        <v>0</v>
      </c>
      <c r="BO2209" s="303">
        <v>0</v>
      </c>
      <c r="BP2209" s="303">
        <v>0</v>
      </c>
      <c r="BQ2209" s="303">
        <v>0</v>
      </c>
      <c r="BR2209" s="74"/>
      <c r="BS2209" s="144">
        <v>5.1259615000000001E-5</v>
      </c>
      <c r="BT2209" s="144">
        <v>1.3324644E-5</v>
      </c>
      <c r="BU2209" s="144">
        <v>2.0248793999999999E-5</v>
      </c>
      <c r="BV2209" s="144">
        <v>3.3220699000000001E-12</v>
      </c>
      <c r="BW2209" s="144">
        <v>9.7873067999999996E-6</v>
      </c>
      <c r="BX2209" s="144">
        <v>1.5940044999999999E-6</v>
      </c>
      <c r="BY2209" s="136">
        <v>0</v>
      </c>
      <c r="BZ2209" s="144">
        <v>2.4193557999999998E-6</v>
      </c>
      <c r="CA2209" s="136">
        <v>0</v>
      </c>
      <c r="CB2209" s="144">
        <v>1.9381440000000001E-10</v>
      </c>
      <c r="CC2209" s="136">
        <v>0</v>
      </c>
      <c r="CD2209" s="136">
        <v>0</v>
      </c>
      <c r="CE2209" s="136">
        <v>0</v>
      </c>
      <c r="CF2209" s="144">
        <v>3.8853126999999998E-6</v>
      </c>
      <c r="CG2209" s="136">
        <v>0</v>
      </c>
      <c r="CH2209" s="136">
        <v>0</v>
      </c>
      <c r="CI2209" s="136">
        <v>0</v>
      </c>
      <c r="CJ2209" s="205"/>
      <c r="CK2209" s="258"/>
      <c r="CL2209" s="89" t="s">
        <v>6999</v>
      </c>
    </row>
    <row r="2210" spans="1:90" ht="14.5" customHeight="1">
      <c r="A2210" s="74" t="s">
        <v>7512</v>
      </c>
      <c r="B2210" s="129" t="s">
        <v>6992</v>
      </c>
      <c r="C2210" s="130" t="str">
        <f t="shared" si="1153"/>
        <v>M.020.20.111</v>
      </c>
      <c r="D2210" s="131" t="s">
        <v>7481</v>
      </c>
      <c r="E2210" s="129" t="s">
        <v>957</v>
      </c>
      <c r="F2210" s="132" t="s">
        <v>7514</v>
      </c>
      <c r="G2210" s="132">
        <f t="shared" si="1154"/>
        <v>0.20648108714552899</v>
      </c>
      <c r="H2210" s="348">
        <f t="shared" si="1155"/>
        <v>0.20648108714552899</v>
      </c>
      <c r="I2210" s="74"/>
      <c r="J2210" s="132">
        <f t="shared" si="1156"/>
        <v>4.3843721413799998E-3</v>
      </c>
      <c r="K2210" s="132">
        <f t="shared" si="1157"/>
        <v>4.6036425004148999E-2</v>
      </c>
      <c r="L2210" s="300">
        <f t="shared" si="1158"/>
        <v>0</v>
      </c>
      <c r="M2210" s="132">
        <v>0.15606028999999999</v>
      </c>
      <c r="N2210" s="132">
        <v>3.9001963000000001E-2</v>
      </c>
      <c r="O2210" s="132">
        <v>7.0344498000000002E-3</v>
      </c>
      <c r="P2210" s="132">
        <v>4.3842461000000001E-3</v>
      </c>
      <c r="Q2210" s="132">
        <v>0</v>
      </c>
      <c r="R2210" s="132">
        <v>0</v>
      </c>
      <c r="S2210" s="304">
        <v>1.2604138000000001E-7</v>
      </c>
      <c r="T2210" s="304">
        <v>1.2204149000000001E-8</v>
      </c>
      <c r="U2210" s="132">
        <v>0</v>
      </c>
      <c r="V2210" s="132">
        <v>0</v>
      </c>
      <c r="W2210" s="132">
        <v>0</v>
      </c>
      <c r="X2210" s="132">
        <v>0</v>
      </c>
      <c r="Y2210" s="132">
        <v>0</v>
      </c>
      <c r="Z2210" s="132">
        <v>0</v>
      </c>
      <c r="AA2210" s="74"/>
      <c r="AB2210" s="301">
        <f t="shared" si="1159"/>
        <v>1.1733856390977442</v>
      </c>
      <c r="AC2210" s="338">
        <f t="shared" si="1144"/>
        <v>1.1733856390977442</v>
      </c>
      <c r="AD2210" s="74"/>
      <c r="AE2210" s="136">
        <v>0</v>
      </c>
      <c r="AF2210" s="136">
        <v>0</v>
      </c>
      <c r="AG2210" s="136">
        <v>0</v>
      </c>
      <c r="AH2210" s="136">
        <v>0</v>
      </c>
      <c r="AI2210" s="136">
        <v>0</v>
      </c>
      <c r="AJ2210" s="136">
        <v>0</v>
      </c>
      <c r="AK2210" s="136">
        <v>0</v>
      </c>
      <c r="AL2210" s="74"/>
      <c r="AM2210" s="133">
        <v>3.1966585999999998E-2</v>
      </c>
      <c r="AN2210" s="340">
        <f t="shared" si="1160"/>
        <v>3.1966585999999998E-2</v>
      </c>
      <c r="AP2210" s="133">
        <v>3.0815301E-2</v>
      </c>
      <c r="AQ2210" s="133">
        <v>1.1512848000000001E-3</v>
      </c>
      <c r="AR2210" s="133">
        <v>0</v>
      </c>
      <c r="AS2210" s="134">
        <f t="shared" si="1161"/>
        <v>1.8474401658800001E-6</v>
      </c>
      <c r="AT2210" s="135">
        <f t="shared" si="1162"/>
        <v>4.2577100249999998E-9</v>
      </c>
      <c r="AU2210" s="135">
        <f t="shared" si="1163"/>
        <v>0</v>
      </c>
      <c r="AV2210" s="302">
        <v>1.0889019E-6</v>
      </c>
      <c r="AW2210" s="302">
        <v>3.2854797E-9</v>
      </c>
      <c r="AX2210" s="302">
        <v>8.9764E-14</v>
      </c>
      <c r="AY2210" s="303">
        <v>0</v>
      </c>
      <c r="AZ2210" s="303">
        <v>0</v>
      </c>
      <c r="BA2210" s="302">
        <v>6.5190588000000003E-10</v>
      </c>
      <c r="BB2210" s="302">
        <v>7.5788636000000005E-7</v>
      </c>
      <c r="BC2210" s="302">
        <v>9.2413031000000006E-11</v>
      </c>
      <c r="BD2210" s="302">
        <v>8.7972752999999998E-10</v>
      </c>
      <c r="BE2210" s="303">
        <v>0</v>
      </c>
      <c r="BF2210" s="303">
        <v>0</v>
      </c>
      <c r="BG2210" s="303">
        <v>0</v>
      </c>
      <c r="BH2210" s="303">
        <v>0</v>
      </c>
      <c r="BI2210" s="303">
        <v>0</v>
      </c>
      <c r="BJ2210" s="303">
        <v>0</v>
      </c>
      <c r="BK2210" s="303">
        <v>0</v>
      </c>
      <c r="BL2210" s="303">
        <v>0</v>
      </c>
      <c r="BM2210" s="303">
        <v>0</v>
      </c>
      <c r="BN2210" s="303">
        <v>0</v>
      </c>
      <c r="BO2210" s="303">
        <v>0</v>
      </c>
      <c r="BP2210" s="303">
        <v>0</v>
      </c>
      <c r="BQ2210" s="303">
        <v>0</v>
      </c>
      <c r="BR2210" s="74"/>
      <c r="BS2210" s="144">
        <v>4.6124941999999998E-5</v>
      </c>
      <c r="BT2210" s="144">
        <v>6.2797326999999998E-6</v>
      </c>
      <c r="BU2210" s="144">
        <v>3.2717104000000003E-5</v>
      </c>
      <c r="BV2210" s="144">
        <v>1.4295548E-12</v>
      </c>
      <c r="BW2210" s="144">
        <v>4.8581196000000001E-6</v>
      </c>
      <c r="BX2210" s="144">
        <v>4.2203173999999999E-7</v>
      </c>
      <c r="BY2210" s="136">
        <v>0</v>
      </c>
      <c r="BZ2210" s="144">
        <v>6.4055335000000003E-7</v>
      </c>
      <c r="CA2210" s="136">
        <v>0</v>
      </c>
      <c r="CB2210" s="144">
        <v>8.3402311999999995E-11</v>
      </c>
      <c r="CC2210" s="136">
        <v>0</v>
      </c>
      <c r="CD2210" s="136">
        <v>0</v>
      </c>
      <c r="CE2210" s="136">
        <v>0</v>
      </c>
      <c r="CF2210" s="144">
        <v>1.2073158E-6</v>
      </c>
      <c r="CG2210" s="136">
        <v>0</v>
      </c>
      <c r="CH2210" s="136">
        <v>0</v>
      </c>
      <c r="CI2210" s="136">
        <v>0</v>
      </c>
      <c r="CJ2210" s="205"/>
      <c r="CK2210" s="258"/>
      <c r="CL2210" s="89" t="s">
        <v>6999</v>
      </c>
    </row>
    <row r="2211" spans="1:90" ht="14.5" customHeight="1">
      <c r="B2211" s="129" t="s">
        <v>6992</v>
      </c>
      <c r="C2211" s="127" t="s">
        <v>7515</v>
      </c>
      <c r="D2211" s="127" t="s">
        <v>7516</v>
      </c>
      <c r="G2211" s="74"/>
      <c r="H2211" s="74"/>
      <c r="I2211" s="74"/>
      <c r="J2211" s="74"/>
      <c r="K2211" s="74"/>
      <c r="L2211" s="74"/>
      <c r="M2211" s="74"/>
      <c r="N2211" s="74"/>
      <c r="O2211" s="74"/>
      <c r="P2211" s="74"/>
      <c r="Q2211" s="74"/>
      <c r="R2211" s="74"/>
      <c r="S2211" s="74"/>
      <c r="T2211" s="74"/>
      <c r="U2211" s="74"/>
      <c r="V2211" s="74"/>
      <c r="W2211" s="74"/>
      <c r="X2211" s="74"/>
      <c r="Y2211" s="74"/>
      <c r="Z2211" s="74"/>
      <c r="AA2211" s="74"/>
      <c r="AB2211" s="74"/>
      <c r="AC2211" s="74"/>
      <c r="AD2211" s="74"/>
      <c r="AE2211" s="74"/>
      <c r="AF2211" s="74"/>
      <c r="AG2211" s="74"/>
      <c r="AH2211" s="74"/>
      <c r="AI2211" s="74"/>
      <c r="AJ2211" s="74"/>
      <c r="AK2211" s="74"/>
      <c r="AL2211" s="74"/>
      <c r="AM2211" s="74"/>
      <c r="AN2211" s="74"/>
      <c r="AP2211" s="74"/>
      <c r="AQ2211" s="74"/>
      <c r="AR2211" s="74"/>
      <c r="AS2211" s="74"/>
      <c r="AT2211" s="74"/>
      <c r="AU2211" s="74"/>
      <c r="AV2211" s="74"/>
      <c r="AW2211" s="74"/>
      <c r="AX2211" s="74"/>
      <c r="AY2211" s="74"/>
      <c r="AZ2211" s="74"/>
      <c r="BA2211" s="74"/>
      <c r="BB2211" s="74"/>
      <c r="BC2211" s="74"/>
      <c r="BD2211" s="74"/>
      <c r="BE2211" s="74"/>
      <c r="BF2211" s="74"/>
      <c r="BG2211" s="74"/>
      <c r="BH2211" s="74"/>
      <c r="BI2211" s="74"/>
      <c r="BJ2211" s="74"/>
      <c r="BK2211" s="74"/>
      <c r="BL2211" s="74"/>
      <c r="BM2211" s="74"/>
      <c r="BN2211" s="74"/>
      <c r="BO2211" s="74"/>
      <c r="BP2211" s="74"/>
      <c r="BQ2211" s="74"/>
      <c r="BR2211" s="74"/>
      <c r="BS2211" s="74"/>
      <c r="BT2211" s="74"/>
      <c r="BU2211" s="74"/>
      <c r="BV2211" s="74"/>
      <c r="BW2211" s="74"/>
      <c r="BX2211" s="74"/>
      <c r="BY2211" s="74"/>
      <c r="BZ2211" s="74"/>
      <c r="CA2211" s="74"/>
      <c r="CB2211" s="74"/>
      <c r="CC2211" s="74"/>
      <c r="CD2211" s="74"/>
      <c r="CE2211" s="74"/>
      <c r="CF2211" s="74"/>
      <c r="CG2211" s="74"/>
      <c r="CH2211" s="74"/>
      <c r="CI2211" s="74"/>
      <c r="CJ2211" s="124"/>
      <c r="CK2211" s="152"/>
      <c r="CL2211" s="89"/>
    </row>
    <row r="2212" spans="1:90" ht="14.5" customHeight="1">
      <c r="A2212" s="74" t="s">
        <v>7517</v>
      </c>
      <c r="B2212" s="129" t="s">
        <v>6992</v>
      </c>
      <c r="C2212" s="130" t="str">
        <f t="shared" ref="C2212:C2218" si="1164">MID(A2212,1,12)</f>
        <v>M.020.21.101</v>
      </c>
      <c r="D2212" s="131" t="s">
        <v>7516</v>
      </c>
      <c r="E2212" s="129" t="s">
        <v>957</v>
      </c>
      <c r="F2212" s="132" t="s">
        <v>7519</v>
      </c>
      <c r="G2212" s="132">
        <f t="shared" ref="G2212:G2218" si="1165">J2212+K2212+L2212+M2212</f>
        <v>3.4538404272033958</v>
      </c>
      <c r="H2212" s="348">
        <f t="shared" ref="H2212:H2218" si="1166">G2212</f>
        <v>3.4538404272033958</v>
      </c>
      <c r="I2212" s="74"/>
      <c r="J2212" s="132">
        <f t="shared" ref="J2212:J2218" si="1167">P2212+Q2212+R2212+S2212</f>
        <v>0.14076593037318</v>
      </c>
      <c r="K2212" s="132">
        <f t="shared" ref="K2212:K2218" si="1168">N2212+O2212+T2212</f>
        <v>1.8175391968302159</v>
      </c>
      <c r="L2212" s="300">
        <f t="shared" ref="L2212:L2218" si="1169">U2212+IF(V2212="x",0,V2212)+IF(W2212="x",0,W2212)+IF(X2212="x",0,X2212)+Y2212+Z2212</f>
        <v>0</v>
      </c>
      <c r="M2212" s="132">
        <v>1.4955353</v>
      </c>
      <c r="N2212" s="132">
        <v>1.6445083</v>
      </c>
      <c r="O2212" s="132">
        <v>0.17303086000000001</v>
      </c>
      <c r="P2212" s="132">
        <v>0.14076554999999999</v>
      </c>
      <c r="Q2212" s="132">
        <v>0</v>
      </c>
      <c r="R2212" s="132">
        <v>0</v>
      </c>
      <c r="S2212" s="304">
        <v>3.8037318000000001E-7</v>
      </c>
      <c r="T2212" s="304">
        <v>3.6830216000000002E-8</v>
      </c>
      <c r="U2212" s="132">
        <v>0</v>
      </c>
      <c r="V2212" s="132">
        <v>0</v>
      </c>
      <c r="W2212" s="132">
        <v>0</v>
      </c>
      <c r="X2212" s="132">
        <v>0</v>
      </c>
      <c r="Y2212" s="132">
        <v>0</v>
      </c>
      <c r="Z2212" s="132">
        <v>0</v>
      </c>
      <c r="AA2212" s="74"/>
      <c r="AB2212" s="301">
        <f t="shared" ref="AB2212:AB2218" si="1170">M2212/0.133</f>
        <v>11.244626315789473</v>
      </c>
      <c r="AC2212" s="338">
        <f t="shared" si="1144"/>
        <v>11.244626315789473</v>
      </c>
      <c r="AD2212" s="74"/>
      <c r="AE2212" s="136">
        <v>0</v>
      </c>
      <c r="AF2212" s="136">
        <v>0</v>
      </c>
      <c r="AG2212" s="136">
        <v>0</v>
      </c>
      <c r="AH2212" s="136">
        <v>0</v>
      </c>
      <c r="AI2212" s="136">
        <v>0</v>
      </c>
      <c r="AJ2212" s="136">
        <v>0</v>
      </c>
      <c r="AK2212" s="136">
        <v>0</v>
      </c>
      <c r="AL2212" s="74"/>
      <c r="AM2212" s="133">
        <v>0.71831378000000001</v>
      </c>
      <c r="AN2212" s="340">
        <f t="shared" ref="AN2212:AN2218" si="1171">AM2212</f>
        <v>0.71831378000000001</v>
      </c>
      <c r="AP2212" s="133">
        <v>0.69911626999999998</v>
      </c>
      <c r="AQ2212" s="133">
        <v>1.9197502000000002E-2</v>
      </c>
      <c r="AR2212" s="133">
        <v>0</v>
      </c>
      <c r="AS2212" s="134">
        <f t="shared" ref="AS2212:AS2218" si="1172">AV2212+AY2212+AZ2212+BA2212+BB2212+BJ2212+BK2212+BO2212</f>
        <v>4.1913445825000001E-5</v>
      </c>
      <c r="AT2212" s="135">
        <f t="shared" ref="AT2212:AT2218" si="1173">AW2212+AX2212+BC2212+BD2212+BE2212+BF2212+BG2212+BH2212+BI2212+BL2212+BP2212+BQ2212</f>
        <v>7.099667911392E-8</v>
      </c>
      <c r="AU2212" s="135">
        <f t="shared" ref="AU2212:AU2218" si="1174">BM2212+BN2212</f>
        <v>0</v>
      </c>
      <c r="AV2212" s="302">
        <v>1.0435013E-5</v>
      </c>
      <c r="AW2212" s="302">
        <v>3.1484953999999999E-8</v>
      </c>
      <c r="AX2212" s="302">
        <v>8.6021392000000003E-13</v>
      </c>
      <c r="AY2212" s="303">
        <v>0</v>
      </c>
      <c r="AZ2212" s="303">
        <v>0</v>
      </c>
      <c r="BA2212" s="302">
        <v>2.0930825000000001E-8</v>
      </c>
      <c r="BB2212" s="302">
        <v>3.1457502E-5</v>
      </c>
      <c r="BC2212" s="302">
        <v>2.9671168999999998E-9</v>
      </c>
      <c r="BD2212" s="302">
        <v>3.6543747999999999E-8</v>
      </c>
      <c r="BE2212" s="303">
        <v>0</v>
      </c>
      <c r="BF2212" s="303">
        <v>0</v>
      </c>
      <c r="BG2212" s="303">
        <v>0</v>
      </c>
      <c r="BH2212" s="303">
        <v>0</v>
      </c>
      <c r="BI2212" s="303">
        <v>0</v>
      </c>
      <c r="BJ2212" s="303">
        <v>0</v>
      </c>
      <c r="BK2212" s="303">
        <v>0</v>
      </c>
      <c r="BL2212" s="303">
        <v>0</v>
      </c>
      <c r="BM2212" s="303">
        <v>0</v>
      </c>
      <c r="BN2212" s="303">
        <v>0</v>
      </c>
      <c r="BO2212" s="303">
        <v>0</v>
      </c>
      <c r="BP2212" s="303">
        <v>0</v>
      </c>
      <c r="BQ2212" s="303">
        <v>0</v>
      </c>
      <c r="BR2212" s="74"/>
      <c r="BS2212" s="136">
        <v>8.5206512E-4</v>
      </c>
      <c r="BT2212" s="136">
        <v>2.5883463999999999E-4</v>
      </c>
      <c r="BU2212" s="136">
        <v>3.1353001999999999E-4</v>
      </c>
      <c r="BV2212" s="144">
        <v>4.3141731000000002E-12</v>
      </c>
      <c r="BW2212" s="136">
        <v>2.0310649000000001E-4</v>
      </c>
      <c r="BX2212" s="144">
        <v>1.3550227E-5</v>
      </c>
      <c r="BY2212" s="136">
        <v>0</v>
      </c>
      <c r="BZ2212" s="144">
        <v>2.0566328E-5</v>
      </c>
      <c r="CA2212" s="136">
        <v>0</v>
      </c>
      <c r="CB2212" s="144">
        <v>2.5169515000000002E-10</v>
      </c>
      <c r="CC2212" s="136">
        <v>0</v>
      </c>
      <c r="CD2212" s="136">
        <v>0</v>
      </c>
      <c r="CE2212" s="136">
        <v>0</v>
      </c>
      <c r="CF2212" s="144">
        <v>4.2477154000000001E-5</v>
      </c>
      <c r="CG2212" s="136">
        <v>0</v>
      </c>
      <c r="CH2212" s="136">
        <v>0</v>
      </c>
      <c r="CI2212" s="136">
        <v>0</v>
      </c>
      <c r="CJ2212" s="205"/>
      <c r="CK2212" s="258"/>
      <c r="CL2212" s="89" t="s">
        <v>6999</v>
      </c>
    </row>
    <row r="2213" spans="1:90" ht="14.5" customHeight="1">
      <c r="A2213" s="74" t="s">
        <v>7520</v>
      </c>
      <c r="B2213" s="129" t="s">
        <v>6992</v>
      </c>
      <c r="C2213" s="130" t="str">
        <f t="shared" si="1164"/>
        <v>M.020.21.102</v>
      </c>
      <c r="D2213" s="131" t="s">
        <v>7516</v>
      </c>
      <c r="E2213" s="129" t="s">
        <v>957</v>
      </c>
      <c r="F2213" s="132" t="s">
        <v>7522</v>
      </c>
      <c r="G2213" s="132">
        <f t="shared" si="1165"/>
        <v>3.4537017171996118</v>
      </c>
      <c r="H2213" s="348">
        <f t="shared" si="1166"/>
        <v>3.4537017171996118</v>
      </c>
      <c r="I2213" s="74"/>
      <c r="J2213" s="132">
        <f t="shared" si="1167"/>
        <v>0.14076590036973</v>
      </c>
      <c r="K2213" s="132">
        <f t="shared" si="1168"/>
        <v>1.817499516829882</v>
      </c>
      <c r="L2213" s="300">
        <f t="shared" si="1169"/>
        <v>0</v>
      </c>
      <c r="M2213" s="132">
        <v>1.4954362999999999</v>
      </c>
      <c r="N2213" s="132">
        <v>1.6444687</v>
      </c>
      <c r="O2213" s="132">
        <v>0.17303078</v>
      </c>
      <c r="P2213" s="132">
        <v>0.14076552000000001</v>
      </c>
      <c r="Q2213" s="132">
        <v>0</v>
      </c>
      <c r="R2213" s="132">
        <v>0</v>
      </c>
      <c r="S2213" s="304">
        <v>3.8036972999999998E-7</v>
      </c>
      <c r="T2213" s="304">
        <v>3.6829882000000002E-8</v>
      </c>
      <c r="U2213" s="132">
        <v>0</v>
      </c>
      <c r="V2213" s="132">
        <v>0</v>
      </c>
      <c r="W2213" s="132">
        <v>0</v>
      </c>
      <c r="X2213" s="132">
        <v>0</v>
      </c>
      <c r="Y2213" s="132">
        <v>0</v>
      </c>
      <c r="Z2213" s="132">
        <v>0</v>
      </c>
      <c r="AA2213" s="74"/>
      <c r="AB2213" s="301">
        <f t="shared" si="1170"/>
        <v>11.243881954887216</v>
      </c>
      <c r="AC2213" s="338">
        <f t="shared" si="1144"/>
        <v>11.243881954887216</v>
      </c>
      <c r="AD2213" s="74"/>
      <c r="AE2213" s="136">
        <v>0</v>
      </c>
      <c r="AF2213" s="136">
        <v>0</v>
      </c>
      <c r="AG2213" s="136">
        <v>0</v>
      </c>
      <c r="AH2213" s="136">
        <v>0</v>
      </c>
      <c r="AI2213" s="136">
        <v>0</v>
      </c>
      <c r="AJ2213" s="136">
        <v>0</v>
      </c>
      <c r="AK2213" s="136">
        <v>0</v>
      </c>
      <c r="AL2213" s="74"/>
      <c r="AM2213" s="133">
        <v>0.71828946000000005</v>
      </c>
      <c r="AN2213" s="340">
        <f t="shared" si="1171"/>
        <v>0.71828946000000005</v>
      </c>
      <c r="AP2213" s="133">
        <v>0.69909275000000004</v>
      </c>
      <c r="AQ2213" s="133">
        <v>1.9196711000000002E-2</v>
      </c>
      <c r="AR2213" s="133">
        <v>0</v>
      </c>
      <c r="AS2213" s="134">
        <f t="shared" si="1172"/>
        <v>4.1912034820999994E-5</v>
      </c>
      <c r="AT2213" s="135">
        <f t="shared" si="1173"/>
        <v>7.0993754556940006E-8</v>
      </c>
      <c r="AU2213" s="135">
        <f t="shared" si="1174"/>
        <v>0</v>
      </c>
      <c r="AV2213" s="302">
        <v>1.0434322E-5</v>
      </c>
      <c r="AW2213" s="302">
        <v>3.1482868000000002E-8</v>
      </c>
      <c r="AX2213" s="302">
        <v>8.6015694000000001E-13</v>
      </c>
      <c r="AY2213" s="303">
        <v>0</v>
      </c>
      <c r="AZ2213" s="303">
        <v>0</v>
      </c>
      <c r="BA2213" s="302">
        <v>2.0930821E-8</v>
      </c>
      <c r="BB2213" s="302">
        <v>3.1456781999999997E-5</v>
      </c>
      <c r="BC2213" s="302">
        <v>2.9671164000000001E-9</v>
      </c>
      <c r="BD2213" s="302">
        <v>3.6542910000000003E-8</v>
      </c>
      <c r="BE2213" s="303">
        <v>0</v>
      </c>
      <c r="BF2213" s="303">
        <v>0</v>
      </c>
      <c r="BG2213" s="303">
        <v>0</v>
      </c>
      <c r="BH2213" s="303">
        <v>0</v>
      </c>
      <c r="BI2213" s="303">
        <v>0</v>
      </c>
      <c r="BJ2213" s="303">
        <v>0</v>
      </c>
      <c r="BK2213" s="303">
        <v>0</v>
      </c>
      <c r="BL2213" s="303">
        <v>0</v>
      </c>
      <c r="BM2213" s="303">
        <v>0</v>
      </c>
      <c r="BN2213" s="303">
        <v>0</v>
      </c>
      <c r="BO2213" s="303">
        <v>0</v>
      </c>
      <c r="BP2213" s="303">
        <v>0</v>
      </c>
      <c r="BQ2213" s="303">
        <v>0</v>
      </c>
      <c r="BR2213" s="74"/>
      <c r="BS2213" s="136">
        <v>8.5203343E-4</v>
      </c>
      <c r="BT2213" s="136">
        <v>2.5882887E-4</v>
      </c>
      <c r="BU2213" s="136">
        <v>3.1350924999999999E-4</v>
      </c>
      <c r="BV2213" s="144">
        <v>4.3141340000000002E-12</v>
      </c>
      <c r="BW2213" s="136">
        <v>2.0310173999999999E-4</v>
      </c>
      <c r="BX2213" s="144">
        <v>1.3550224E-5</v>
      </c>
      <c r="BY2213" s="136">
        <v>0</v>
      </c>
      <c r="BZ2213" s="144">
        <v>2.0566323999999999E-5</v>
      </c>
      <c r="CA2213" s="136">
        <v>0</v>
      </c>
      <c r="CB2213" s="144">
        <v>2.5169286000000001E-10</v>
      </c>
      <c r="CC2213" s="136">
        <v>0</v>
      </c>
      <c r="CD2213" s="136">
        <v>0</v>
      </c>
      <c r="CE2213" s="136">
        <v>0</v>
      </c>
      <c r="CF2213" s="144">
        <v>4.2476774000000002E-5</v>
      </c>
      <c r="CG2213" s="136">
        <v>0</v>
      </c>
      <c r="CH2213" s="136">
        <v>0</v>
      </c>
      <c r="CI2213" s="136">
        <v>0</v>
      </c>
      <c r="CJ2213" s="205"/>
      <c r="CK2213" s="258"/>
      <c r="CL2213" s="89" t="s">
        <v>6999</v>
      </c>
    </row>
    <row r="2214" spans="1:90" ht="14.5" customHeight="1">
      <c r="A2214" s="74" t="s">
        <v>7523</v>
      </c>
      <c r="B2214" s="129" t="s">
        <v>6992</v>
      </c>
      <c r="C2214" s="130" t="str">
        <f t="shared" si="1164"/>
        <v>M.020.21.103</v>
      </c>
      <c r="D2214" s="131" t="s">
        <v>7516</v>
      </c>
      <c r="E2214" s="129" t="s">
        <v>957</v>
      </c>
      <c r="F2214" s="132" t="s">
        <v>7525</v>
      </c>
      <c r="G2214" s="132">
        <f t="shared" si="1165"/>
        <v>0.94321717149305107</v>
      </c>
      <c r="H2214" s="348">
        <f t="shared" si="1166"/>
        <v>0.94321717149305107</v>
      </c>
      <c r="I2214" s="74"/>
      <c r="J2214" s="132">
        <f t="shared" si="1167"/>
        <v>6.0975928747080001E-2</v>
      </c>
      <c r="K2214" s="132">
        <f t="shared" si="1168"/>
        <v>0.29319470274597098</v>
      </c>
      <c r="L2214" s="300">
        <f t="shared" si="1169"/>
        <v>0</v>
      </c>
      <c r="M2214" s="132">
        <v>0.58904654000000001</v>
      </c>
      <c r="N2214" s="132">
        <v>0.21276825999999999</v>
      </c>
      <c r="O2214" s="132">
        <v>8.042639E-2</v>
      </c>
      <c r="P2214" s="132">
        <v>6.0975384000000001E-2</v>
      </c>
      <c r="Q2214" s="132">
        <v>0</v>
      </c>
      <c r="R2214" s="132">
        <v>0</v>
      </c>
      <c r="S2214" s="304">
        <v>5.4474708000000005E-7</v>
      </c>
      <c r="T2214" s="304">
        <v>5.2745971000000002E-8</v>
      </c>
      <c r="U2214" s="132">
        <v>0</v>
      </c>
      <c r="V2214" s="132">
        <v>0</v>
      </c>
      <c r="W2214" s="132">
        <v>0</v>
      </c>
      <c r="X2214" s="132">
        <v>0</v>
      </c>
      <c r="Y2214" s="132">
        <v>0</v>
      </c>
      <c r="Z2214" s="132">
        <v>0</v>
      </c>
      <c r="AA2214" s="74"/>
      <c r="AB2214" s="301">
        <f t="shared" si="1170"/>
        <v>4.4289213533834584</v>
      </c>
      <c r="AC2214" s="338">
        <f t="shared" si="1144"/>
        <v>4.4289213533834584</v>
      </c>
      <c r="AD2214" s="74"/>
      <c r="AE2214" s="136">
        <v>0</v>
      </c>
      <c r="AF2214" s="136">
        <v>0</v>
      </c>
      <c r="AG2214" s="136">
        <v>0</v>
      </c>
      <c r="AH2214" s="136">
        <v>0</v>
      </c>
      <c r="AI2214" s="136">
        <v>0</v>
      </c>
      <c r="AJ2214" s="136">
        <v>0</v>
      </c>
      <c r="AK2214" s="136">
        <v>0</v>
      </c>
      <c r="AL2214" s="74"/>
      <c r="AM2214" s="133">
        <v>0.14978311999999999</v>
      </c>
      <c r="AN2214" s="340">
        <f t="shared" si="1171"/>
        <v>0.14978311999999999</v>
      </c>
      <c r="AP2214" s="133">
        <v>0.14465964000000001</v>
      </c>
      <c r="AQ2214" s="133">
        <v>5.1234834E-3</v>
      </c>
      <c r="AR2214" s="133">
        <v>0</v>
      </c>
      <c r="AS2214" s="134">
        <f t="shared" si="1172"/>
        <v>8.6726403012999989E-6</v>
      </c>
      <c r="AT2214" s="135">
        <f t="shared" si="1173"/>
        <v>1.8947793812480001E-8</v>
      </c>
      <c r="AU2214" s="135">
        <f t="shared" si="1174"/>
        <v>0</v>
      </c>
      <c r="AV2214" s="302">
        <v>4.1100389999999996E-6</v>
      </c>
      <c r="AW2214" s="302">
        <v>1.240098E-8</v>
      </c>
      <c r="AX2214" s="302">
        <v>3.3881248000000001E-13</v>
      </c>
      <c r="AY2214" s="303">
        <v>0</v>
      </c>
      <c r="AZ2214" s="303">
        <v>0</v>
      </c>
      <c r="BA2214" s="302">
        <v>9.0666012999999997E-9</v>
      </c>
      <c r="BB2214" s="302">
        <v>4.5535346999999998E-6</v>
      </c>
      <c r="BC2214" s="302">
        <v>1.2852655000000001E-9</v>
      </c>
      <c r="BD2214" s="302">
        <v>5.2612094999999997E-9</v>
      </c>
      <c r="BE2214" s="303">
        <v>0</v>
      </c>
      <c r="BF2214" s="303">
        <v>0</v>
      </c>
      <c r="BG2214" s="303">
        <v>0</v>
      </c>
      <c r="BH2214" s="303">
        <v>0</v>
      </c>
      <c r="BI2214" s="303">
        <v>0</v>
      </c>
      <c r="BJ2214" s="303">
        <v>0</v>
      </c>
      <c r="BK2214" s="303">
        <v>0</v>
      </c>
      <c r="BL2214" s="303">
        <v>0</v>
      </c>
      <c r="BM2214" s="303">
        <v>0</v>
      </c>
      <c r="BN2214" s="303">
        <v>0</v>
      </c>
      <c r="BO2214" s="303">
        <v>0</v>
      </c>
      <c r="BP2214" s="303">
        <v>0</v>
      </c>
      <c r="BQ2214" s="303">
        <v>0</v>
      </c>
      <c r="BR2214" s="74"/>
      <c r="BS2214" s="136">
        <v>2.1915682E-4</v>
      </c>
      <c r="BT2214" s="144">
        <v>3.9257341E-5</v>
      </c>
      <c r="BU2214" s="136">
        <v>1.2349008E-4</v>
      </c>
      <c r="BV2214" s="144">
        <v>6.1784935000000003E-12</v>
      </c>
      <c r="BW2214" s="144">
        <v>2.7960657000000001E-5</v>
      </c>
      <c r="BX2214" s="144">
        <v>5.8695489000000002E-6</v>
      </c>
      <c r="BY2214" s="136">
        <v>0</v>
      </c>
      <c r="BZ2214" s="144">
        <v>8.9087120999999994E-6</v>
      </c>
      <c r="CA2214" s="136">
        <v>0</v>
      </c>
      <c r="CB2214" s="144">
        <v>3.6046231000000002E-10</v>
      </c>
      <c r="CC2214" s="136">
        <v>0</v>
      </c>
      <c r="CD2214" s="136">
        <v>0</v>
      </c>
      <c r="CE2214" s="136">
        <v>0</v>
      </c>
      <c r="CF2214" s="144">
        <v>1.3670117E-5</v>
      </c>
      <c r="CG2214" s="136">
        <v>0</v>
      </c>
      <c r="CH2214" s="136">
        <v>0</v>
      </c>
      <c r="CI2214" s="136">
        <v>0</v>
      </c>
      <c r="CJ2214" s="205"/>
      <c r="CK2214" s="258"/>
      <c r="CL2214" s="89" t="s">
        <v>6999</v>
      </c>
    </row>
    <row r="2215" spans="1:90" ht="14.5" customHeight="1">
      <c r="A2215" s="74" t="s">
        <v>7526</v>
      </c>
      <c r="B2215" s="129" t="s">
        <v>6992</v>
      </c>
      <c r="C2215" s="130" t="str">
        <f t="shared" si="1164"/>
        <v>M.020.21.104</v>
      </c>
      <c r="D2215" s="131" t="s">
        <v>7516</v>
      </c>
      <c r="E2215" s="129" t="s">
        <v>957</v>
      </c>
      <c r="F2215" s="132" t="s">
        <v>7528</v>
      </c>
      <c r="G2215" s="132">
        <f t="shared" si="1165"/>
        <v>0.42443228811463002</v>
      </c>
      <c r="H2215" s="348">
        <f t="shared" si="1166"/>
        <v>0.42443228811463002</v>
      </c>
      <c r="I2215" s="74"/>
      <c r="J2215" s="132">
        <f t="shared" si="1167"/>
        <v>2.3512805741039998E-2</v>
      </c>
      <c r="K2215" s="132">
        <f t="shared" si="1168"/>
        <v>0.11372974237358999</v>
      </c>
      <c r="L2215" s="300">
        <f t="shared" si="1169"/>
        <v>0</v>
      </c>
      <c r="M2215" s="132">
        <v>0.28718974000000003</v>
      </c>
      <c r="N2215" s="132">
        <v>8.2562767999999995E-2</v>
      </c>
      <c r="O2215" s="132">
        <v>3.1166953000000001E-2</v>
      </c>
      <c r="P2215" s="132">
        <v>2.3512584999999999E-2</v>
      </c>
      <c r="Q2215" s="132">
        <v>0</v>
      </c>
      <c r="R2215" s="132">
        <v>0</v>
      </c>
      <c r="S2215" s="304">
        <v>2.2074103999999999E-7</v>
      </c>
      <c r="T2215" s="304">
        <v>2.1373589999999998E-8</v>
      </c>
      <c r="U2215" s="132">
        <v>0</v>
      </c>
      <c r="V2215" s="132">
        <v>0</v>
      </c>
      <c r="W2215" s="132">
        <v>0</v>
      </c>
      <c r="X2215" s="132">
        <v>0</v>
      </c>
      <c r="Y2215" s="132">
        <v>0</v>
      </c>
      <c r="Z2215" s="132">
        <v>0</v>
      </c>
      <c r="AA2215" s="74"/>
      <c r="AB2215" s="301">
        <f t="shared" si="1170"/>
        <v>2.1593213533834588</v>
      </c>
      <c r="AC2215" s="338">
        <f t="shared" si="1144"/>
        <v>2.1593213533834588</v>
      </c>
      <c r="AD2215" s="74"/>
      <c r="AE2215" s="136">
        <v>0</v>
      </c>
      <c r="AF2215" s="136">
        <v>0</v>
      </c>
      <c r="AG2215" s="136">
        <v>0</v>
      </c>
      <c r="AH2215" s="136">
        <v>0</v>
      </c>
      <c r="AI2215" s="136">
        <v>0</v>
      </c>
      <c r="AJ2215" s="136">
        <v>0</v>
      </c>
      <c r="AK2215" s="136">
        <v>0</v>
      </c>
      <c r="AL2215" s="74"/>
      <c r="AM2215" s="133">
        <v>6.5247867000000001E-2</v>
      </c>
      <c r="AN2215" s="340">
        <f t="shared" si="1171"/>
        <v>6.5247867000000001E-2</v>
      </c>
      <c r="AP2215" s="133">
        <v>6.2927406000000005E-2</v>
      </c>
      <c r="AQ2215" s="133">
        <v>2.3204613999999999E-3</v>
      </c>
      <c r="AR2215" s="133">
        <v>0</v>
      </c>
      <c r="AS2215" s="134">
        <f t="shared" si="1172"/>
        <v>3.7726262524000003E-6</v>
      </c>
      <c r="AT2215" s="135">
        <f t="shared" si="1173"/>
        <v>8.581587898080001E-9</v>
      </c>
      <c r="AU2215" s="135">
        <f t="shared" si="1174"/>
        <v>0</v>
      </c>
      <c r="AV2215" s="302">
        <v>2.0038502000000002E-6</v>
      </c>
      <c r="AW2215" s="302">
        <v>6.0460998000000004E-9</v>
      </c>
      <c r="AX2215" s="302">
        <v>1.6518807999999999E-13</v>
      </c>
      <c r="AY2215" s="303">
        <v>0</v>
      </c>
      <c r="AZ2215" s="303">
        <v>0</v>
      </c>
      <c r="BA2215" s="302">
        <v>3.4961524000000001E-9</v>
      </c>
      <c r="BB2215" s="302">
        <v>1.7652799E-6</v>
      </c>
      <c r="BC2215" s="302">
        <v>4.9560840999999996E-10</v>
      </c>
      <c r="BD2215" s="302">
        <v>2.0397145E-9</v>
      </c>
      <c r="BE2215" s="303">
        <v>0</v>
      </c>
      <c r="BF2215" s="303">
        <v>0</v>
      </c>
      <c r="BG2215" s="303">
        <v>0</v>
      </c>
      <c r="BH2215" s="303">
        <v>0</v>
      </c>
      <c r="BI2215" s="303">
        <v>0</v>
      </c>
      <c r="BJ2215" s="303">
        <v>0</v>
      </c>
      <c r="BK2215" s="303">
        <v>0</v>
      </c>
      <c r="BL2215" s="303">
        <v>0</v>
      </c>
      <c r="BM2215" s="303">
        <v>0</v>
      </c>
      <c r="BN2215" s="303">
        <v>0</v>
      </c>
      <c r="BO2215" s="303">
        <v>0</v>
      </c>
      <c r="BP2215" s="303">
        <v>0</v>
      </c>
      <c r="BQ2215" s="303">
        <v>0</v>
      </c>
      <c r="BR2215" s="74"/>
      <c r="BS2215" s="144">
        <v>9.7240050999999997E-5</v>
      </c>
      <c r="BT2215" s="144">
        <v>1.5213437E-5</v>
      </c>
      <c r="BU2215" s="144">
        <v>6.0207609000000001E-5</v>
      </c>
      <c r="BV2215" s="144">
        <v>2.5036336E-12</v>
      </c>
      <c r="BW2215" s="144">
        <v>1.0844039E-5</v>
      </c>
      <c r="BX2215" s="144">
        <v>2.2633439999999999E-6</v>
      </c>
      <c r="BY2215" s="136">
        <v>0</v>
      </c>
      <c r="BZ2215" s="144">
        <v>3.4352691000000001E-6</v>
      </c>
      <c r="CA2215" s="136">
        <v>0</v>
      </c>
      <c r="CB2215" s="144">
        <v>1.4606562999999999E-10</v>
      </c>
      <c r="CC2215" s="136">
        <v>0</v>
      </c>
      <c r="CD2215" s="136">
        <v>0</v>
      </c>
      <c r="CE2215" s="136">
        <v>0</v>
      </c>
      <c r="CF2215" s="144">
        <v>5.2762049E-6</v>
      </c>
      <c r="CG2215" s="136">
        <v>0</v>
      </c>
      <c r="CH2215" s="136">
        <v>0</v>
      </c>
      <c r="CI2215" s="136">
        <v>0</v>
      </c>
      <c r="CJ2215" s="205"/>
      <c r="CK2215" s="258"/>
      <c r="CL2215" s="89" t="s">
        <v>6999</v>
      </c>
    </row>
    <row r="2216" spans="1:90" ht="14.5" customHeight="1">
      <c r="A2216" s="74" t="s">
        <v>7529</v>
      </c>
      <c r="B2216" s="129" t="s">
        <v>6992</v>
      </c>
      <c r="C2216" s="130" t="str">
        <f t="shared" si="1164"/>
        <v>M.020.21.105</v>
      </c>
      <c r="D2216" s="131" t="s">
        <v>7516</v>
      </c>
      <c r="E2216" s="129" t="s">
        <v>957</v>
      </c>
      <c r="F2216" s="132" t="s">
        <v>7531</v>
      </c>
      <c r="G2216" s="132">
        <f t="shared" si="1165"/>
        <v>0.83340167068386206</v>
      </c>
      <c r="H2216" s="348">
        <f t="shared" si="1166"/>
        <v>0.83340167068386206</v>
      </c>
      <c r="I2216" s="74"/>
      <c r="J2216" s="132">
        <f t="shared" si="1167"/>
        <v>4.1231915278599998E-2</v>
      </c>
      <c r="K2216" s="132">
        <f t="shared" si="1168"/>
        <v>0.20281089540526198</v>
      </c>
      <c r="L2216" s="300">
        <f t="shared" si="1169"/>
        <v>0</v>
      </c>
      <c r="M2216" s="132">
        <v>0.58935886000000004</v>
      </c>
      <c r="N2216" s="132">
        <v>0.14727515999999999</v>
      </c>
      <c r="O2216" s="132">
        <v>5.5535691999999998E-2</v>
      </c>
      <c r="P2216" s="132">
        <v>4.1231467000000001E-2</v>
      </c>
      <c r="Q2216" s="132">
        <v>0</v>
      </c>
      <c r="R2216" s="132">
        <v>0</v>
      </c>
      <c r="S2216" s="304">
        <v>4.4827859999999999E-7</v>
      </c>
      <c r="T2216" s="304">
        <v>4.3405262000000001E-8</v>
      </c>
      <c r="U2216" s="132">
        <v>0</v>
      </c>
      <c r="V2216" s="132">
        <v>0</v>
      </c>
      <c r="W2216" s="132">
        <v>0</v>
      </c>
      <c r="X2216" s="132">
        <v>0</v>
      </c>
      <c r="Y2216" s="132">
        <v>0</v>
      </c>
      <c r="Z2216" s="132">
        <v>0</v>
      </c>
      <c r="AA2216" s="74"/>
      <c r="AB2216" s="301">
        <f t="shared" si="1170"/>
        <v>4.4312696240601506</v>
      </c>
      <c r="AC2216" s="338">
        <f t="shared" si="1144"/>
        <v>4.4312696240601506</v>
      </c>
      <c r="AD2216" s="74"/>
      <c r="AE2216" s="136">
        <v>0</v>
      </c>
      <c r="AF2216" s="136">
        <v>0</v>
      </c>
      <c r="AG2216" s="136">
        <v>0</v>
      </c>
      <c r="AH2216" s="136">
        <v>0</v>
      </c>
      <c r="AI2216" s="136">
        <v>0</v>
      </c>
      <c r="AJ2216" s="136">
        <v>0</v>
      </c>
      <c r="AK2216" s="136">
        <v>0</v>
      </c>
      <c r="AL2216" s="74"/>
      <c r="AM2216" s="133">
        <v>0.1256553</v>
      </c>
      <c r="AN2216" s="340">
        <f t="shared" si="1171"/>
        <v>0.1256553</v>
      </c>
      <c r="AP2216" s="133">
        <v>0.12108376</v>
      </c>
      <c r="AQ2216" s="133">
        <v>4.5715364000000003E-3</v>
      </c>
      <c r="AR2216" s="133">
        <v>0</v>
      </c>
      <c r="AS2216" s="134">
        <f t="shared" si="1172"/>
        <v>7.2592184226999999E-6</v>
      </c>
      <c r="AT2216" s="135">
        <f t="shared" si="1173"/>
        <v>1.6906569542120001E-8</v>
      </c>
      <c r="AU2216" s="135">
        <f t="shared" si="1174"/>
        <v>0</v>
      </c>
      <c r="AV2216" s="302">
        <v>4.1122182000000002E-6</v>
      </c>
      <c r="AW2216" s="302">
        <v>1.2407555E-8</v>
      </c>
      <c r="AX2216" s="302">
        <v>3.3899212000000002E-13</v>
      </c>
      <c r="AY2216" s="303">
        <v>0</v>
      </c>
      <c r="AZ2216" s="303">
        <v>0</v>
      </c>
      <c r="BA2216" s="302">
        <v>6.1308227000000002E-9</v>
      </c>
      <c r="BB2216" s="302">
        <v>3.1408693999999998E-6</v>
      </c>
      <c r="BC2216" s="302">
        <v>8.6909464999999998E-10</v>
      </c>
      <c r="BD2216" s="302">
        <v>3.6295809000000001E-9</v>
      </c>
      <c r="BE2216" s="303">
        <v>0</v>
      </c>
      <c r="BF2216" s="303">
        <v>0</v>
      </c>
      <c r="BG2216" s="303">
        <v>0</v>
      </c>
      <c r="BH2216" s="303">
        <v>0</v>
      </c>
      <c r="BI2216" s="303">
        <v>0</v>
      </c>
      <c r="BJ2216" s="303">
        <v>0</v>
      </c>
      <c r="BK2216" s="303">
        <v>0</v>
      </c>
      <c r="BL2216" s="303">
        <v>0</v>
      </c>
      <c r="BM2216" s="303">
        <v>0</v>
      </c>
      <c r="BN2216" s="303">
        <v>0</v>
      </c>
      <c r="BO2216" s="303">
        <v>0</v>
      </c>
      <c r="BP2216" s="303">
        <v>0</v>
      </c>
      <c r="BQ2216" s="303">
        <v>0</v>
      </c>
      <c r="BR2216" s="74"/>
      <c r="BS2216" s="136">
        <v>1.8918229000000001E-4</v>
      </c>
      <c r="BT2216" s="144">
        <v>2.7041861999999999E-5</v>
      </c>
      <c r="BU2216" s="136">
        <v>1.2355554999999999E-4</v>
      </c>
      <c r="BV2216" s="144">
        <v>5.0843528999999999E-12</v>
      </c>
      <c r="BW2216" s="144">
        <v>1.9315614E-5</v>
      </c>
      <c r="BX2216" s="144">
        <v>3.9689804999999996E-6</v>
      </c>
      <c r="BY2216" s="136">
        <v>0</v>
      </c>
      <c r="BZ2216" s="144">
        <v>6.0240583000000004E-6</v>
      </c>
      <c r="CA2216" s="136">
        <v>0</v>
      </c>
      <c r="CB2216" s="144">
        <v>2.9662855999999998E-10</v>
      </c>
      <c r="CC2216" s="136">
        <v>0</v>
      </c>
      <c r="CD2216" s="136">
        <v>0</v>
      </c>
      <c r="CE2216" s="136">
        <v>0</v>
      </c>
      <c r="CF2216" s="144">
        <v>9.2759171000000002E-6</v>
      </c>
      <c r="CG2216" s="136">
        <v>0</v>
      </c>
      <c r="CH2216" s="136">
        <v>0</v>
      </c>
      <c r="CI2216" s="136">
        <v>0</v>
      </c>
      <c r="CL2216" s="89" t="s">
        <v>6999</v>
      </c>
    </row>
    <row r="2217" spans="1:90" ht="14.5" customHeight="1">
      <c r="A2217" s="74" t="s">
        <v>7532</v>
      </c>
      <c r="B2217" s="129" t="s">
        <v>6992</v>
      </c>
      <c r="C2217" s="130" t="str">
        <f t="shared" si="1164"/>
        <v>M.020.21.106</v>
      </c>
      <c r="D2217" s="131" t="s">
        <v>7516</v>
      </c>
      <c r="E2217" s="129" t="s">
        <v>957</v>
      </c>
      <c r="F2217" s="132" t="s">
        <v>7534</v>
      </c>
      <c r="G2217" s="132">
        <f t="shared" si="1165"/>
        <v>1.68098836290161</v>
      </c>
      <c r="H2217" s="348">
        <f t="shared" si="1166"/>
        <v>1.68098836290161</v>
      </c>
      <c r="I2217" s="74"/>
      <c r="J2217" s="132">
        <f t="shared" si="1167"/>
        <v>0.1166091954796</v>
      </c>
      <c r="K2217" s="132">
        <f t="shared" si="1168"/>
        <v>0.70012935742200999</v>
      </c>
      <c r="L2217" s="300">
        <f t="shared" si="1169"/>
        <v>0</v>
      </c>
      <c r="M2217" s="132">
        <v>0.86424981000000001</v>
      </c>
      <c r="N2217" s="132">
        <v>0.52898193000000004</v>
      </c>
      <c r="O2217" s="132">
        <v>0.17114720999999999</v>
      </c>
      <c r="P2217" s="132">
        <v>0.11660695</v>
      </c>
      <c r="Q2217" s="132">
        <v>0</v>
      </c>
      <c r="R2217" s="132">
        <v>0</v>
      </c>
      <c r="S2217" s="304">
        <v>2.2454796E-6</v>
      </c>
      <c r="T2217" s="304">
        <v>2.1742201000000001E-7</v>
      </c>
      <c r="U2217" s="132">
        <v>0</v>
      </c>
      <c r="V2217" s="132">
        <v>0</v>
      </c>
      <c r="W2217" s="132">
        <v>0</v>
      </c>
      <c r="X2217" s="132">
        <v>0</v>
      </c>
      <c r="Y2217" s="132">
        <v>0</v>
      </c>
      <c r="Z2217" s="132">
        <v>0</v>
      </c>
      <c r="AA2217" s="74"/>
      <c r="AB2217" s="301">
        <f t="shared" si="1170"/>
        <v>6.4981188721804513</v>
      </c>
      <c r="AC2217" s="338">
        <f t="shared" si="1144"/>
        <v>6.4981188721804513</v>
      </c>
      <c r="AD2217" s="74"/>
      <c r="AE2217" s="136">
        <v>0</v>
      </c>
      <c r="AF2217" s="136">
        <v>0</v>
      </c>
      <c r="AG2217" s="136">
        <v>0</v>
      </c>
      <c r="AH2217" s="136">
        <v>0</v>
      </c>
      <c r="AI2217" s="136">
        <v>0</v>
      </c>
      <c r="AJ2217" s="136">
        <v>0</v>
      </c>
      <c r="AK2217" s="136">
        <v>0</v>
      </c>
      <c r="AL2217" s="74"/>
      <c r="AM2217" s="133">
        <v>0.29211165</v>
      </c>
      <c r="AN2217" s="340">
        <f t="shared" si="1171"/>
        <v>0.29211165</v>
      </c>
      <c r="AP2217" s="133">
        <v>0.28310806999999999</v>
      </c>
      <c r="AQ2217" s="133">
        <v>9.0035778000000007E-3</v>
      </c>
      <c r="AR2217" s="133">
        <v>0</v>
      </c>
      <c r="AS2217" s="134">
        <f t="shared" si="1172"/>
        <v>1.6972905915000001E-5</v>
      </c>
      <c r="AT2217" s="135">
        <f t="shared" si="1173"/>
        <v>3.3297255606090001E-8</v>
      </c>
      <c r="AU2217" s="135">
        <f t="shared" si="1174"/>
        <v>0</v>
      </c>
      <c r="AV2217" s="302">
        <v>6.0302543000000003E-6</v>
      </c>
      <c r="AW2217" s="302">
        <v>1.8194732999999999E-8</v>
      </c>
      <c r="AX2217" s="302">
        <v>4.9710608999999997E-13</v>
      </c>
      <c r="AY2217" s="303">
        <v>0</v>
      </c>
      <c r="AZ2217" s="303">
        <v>0</v>
      </c>
      <c r="BA2217" s="302">
        <v>1.7338615E-8</v>
      </c>
      <c r="BB2217" s="302">
        <v>1.0925313000000001E-5</v>
      </c>
      <c r="BC2217" s="302">
        <v>2.4578915000000001E-9</v>
      </c>
      <c r="BD2217" s="302">
        <v>1.2644134E-8</v>
      </c>
      <c r="BE2217" s="303">
        <v>0</v>
      </c>
      <c r="BF2217" s="303">
        <v>0</v>
      </c>
      <c r="BG2217" s="303">
        <v>0</v>
      </c>
      <c r="BH2217" s="303">
        <v>0</v>
      </c>
      <c r="BI2217" s="303">
        <v>0</v>
      </c>
      <c r="BJ2217" s="303">
        <v>0</v>
      </c>
      <c r="BK2217" s="303">
        <v>0</v>
      </c>
      <c r="BL2217" s="303">
        <v>0</v>
      </c>
      <c r="BM2217" s="303">
        <v>0</v>
      </c>
      <c r="BN2217" s="303">
        <v>0</v>
      </c>
      <c r="BO2217" s="303">
        <v>0</v>
      </c>
      <c r="BP2217" s="303">
        <v>0</v>
      </c>
      <c r="BQ2217" s="303">
        <v>0</v>
      </c>
      <c r="BR2217" s="74"/>
      <c r="BS2217" s="136">
        <v>3.9776537E-4</v>
      </c>
      <c r="BT2217" s="144">
        <v>9.2880825000000002E-5</v>
      </c>
      <c r="BU2217" s="136">
        <v>1.8118480000000001E-4</v>
      </c>
      <c r="BV2217" s="144">
        <v>2.5468115000000001E-11</v>
      </c>
      <c r="BW2217" s="144">
        <v>6.8138791000000001E-5</v>
      </c>
      <c r="BX2217" s="144">
        <v>1.1224696E-5</v>
      </c>
      <c r="BY2217" s="136">
        <v>0</v>
      </c>
      <c r="BZ2217" s="144">
        <v>1.7036674000000001E-5</v>
      </c>
      <c r="CA2217" s="136">
        <v>0</v>
      </c>
      <c r="CB2217" s="144">
        <v>1.4858469E-9</v>
      </c>
      <c r="CC2217" s="136">
        <v>0</v>
      </c>
      <c r="CD2217" s="136">
        <v>0</v>
      </c>
      <c r="CE2217" s="136">
        <v>0</v>
      </c>
      <c r="CF2217" s="144">
        <v>2.7298082E-5</v>
      </c>
      <c r="CG2217" s="136">
        <v>0</v>
      </c>
      <c r="CH2217" s="136">
        <v>0</v>
      </c>
      <c r="CI2217" s="136">
        <v>0</v>
      </c>
      <c r="CL2217" s="89" t="s">
        <v>6999</v>
      </c>
    </row>
    <row r="2218" spans="1:90" ht="14.5" customHeight="1">
      <c r="A2218" s="74" t="s">
        <v>7535</v>
      </c>
      <c r="B2218" s="129" t="s">
        <v>6992</v>
      </c>
      <c r="C2218" s="130" t="str">
        <f t="shared" si="1164"/>
        <v>M.020.21.107</v>
      </c>
      <c r="D2218" s="131" t="s">
        <v>7516</v>
      </c>
      <c r="E2218" s="129" t="s">
        <v>957</v>
      </c>
      <c r="F2218" s="132" t="s">
        <v>7537</v>
      </c>
      <c r="G2218" s="132">
        <f t="shared" si="1165"/>
        <v>0.98457976927461099</v>
      </c>
      <c r="H2218" s="348">
        <f t="shared" si="1166"/>
        <v>0.98457976927461099</v>
      </c>
      <c r="I2218" s="74"/>
      <c r="J2218" s="132">
        <f t="shared" si="1167"/>
        <v>7.1049366518990006E-2</v>
      </c>
      <c r="K2218" s="132">
        <f t="shared" si="1168"/>
        <v>0.31791384275562101</v>
      </c>
      <c r="L2218" s="300">
        <f t="shared" si="1169"/>
        <v>0</v>
      </c>
      <c r="M2218" s="132">
        <v>0.59561655999999996</v>
      </c>
      <c r="N2218" s="132">
        <v>0.22564453000000001</v>
      </c>
      <c r="O2218" s="132">
        <v>9.2269261000000005E-2</v>
      </c>
      <c r="P2218" s="132">
        <v>7.1048832000000006E-2</v>
      </c>
      <c r="Q2218" s="132">
        <v>0</v>
      </c>
      <c r="R2218" s="132">
        <v>0</v>
      </c>
      <c r="S2218" s="304">
        <v>5.3451898999999999E-7</v>
      </c>
      <c r="T2218" s="304">
        <v>5.1755620999999999E-8</v>
      </c>
      <c r="U2218" s="132">
        <v>0</v>
      </c>
      <c r="V2218" s="132">
        <v>0</v>
      </c>
      <c r="W2218" s="132">
        <v>0</v>
      </c>
      <c r="X2218" s="132">
        <v>0</v>
      </c>
      <c r="Y2218" s="132">
        <v>0</v>
      </c>
      <c r="Z2218" s="132">
        <v>0</v>
      </c>
      <c r="AA2218" s="74"/>
      <c r="AB2218" s="301">
        <f t="shared" si="1170"/>
        <v>4.4783199999999992</v>
      </c>
      <c r="AC2218" s="338">
        <f t="shared" si="1144"/>
        <v>4.4783199999999992</v>
      </c>
      <c r="AD2218" s="74"/>
      <c r="AE2218" s="136">
        <v>0</v>
      </c>
      <c r="AF2218" s="136">
        <v>0</v>
      </c>
      <c r="AG2218" s="136">
        <v>0</v>
      </c>
      <c r="AH2218" s="136">
        <v>0</v>
      </c>
      <c r="AI2218" s="136">
        <v>0</v>
      </c>
      <c r="AJ2218" s="136">
        <v>0</v>
      </c>
      <c r="AK2218" s="136">
        <v>0</v>
      </c>
      <c r="AL2218" s="74"/>
      <c r="AM2218" s="133">
        <v>0.15657562</v>
      </c>
      <c r="AN2218" s="340">
        <f t="shared" si="1171"/>
        <v>0.15657562</v>
      </c>
      <c r="AP2218" s="133">
        <v>0.15124969999999999</v>
      </c>
      <c r="AQ2218" s="133">
        <v>5.3259136999999996E-3</v>
      </c>
      <c r="AR2218" s="133">
        <v>0</v>
      </c>
      <c r="AS2218" s="134">
        <f t="shared" si="1172"/>
        <v>9.067727950999999E-6</v>
      </c>
      <c r="AT2218" s="135">
        <f t="shared" si="1173"/>
        <v>1.969642619148E-8</v>
      </c>
      <c r="AU2218" s="135">
        <f t="shared" si="1174"/>
        <v>0</v>
      </c>
      <c r="AV2218" s="302">
        <v>4.155881E-6</v>
      </c>
      <c r="AW2218" s="302">
        <v>1.2539296000000001E-8</v>
      </c>
      <c r="AX2218" s="302">
        <v>3.4259147999999999E-13</v>
      </c>
      <c r="AY2218" s="303">
        <v>0</v>
      </c>
      <c r="AZ2218" s="303">
        <v>0</v>
      </c>
      <c r="BA2218" s="302">
        <v>1.0564450999999999E-8</v>
      </c>
      <c r="BB2218" s="302">
        <v>4.9012824999999996E-6</v>
      </c>
      <c r="BC2218" s="302">
        <v>1.4975979E-9</v>
      </c>
      <c r="BD2218" s="302">
        <v>5.6591896999999997E-9</v>
      </c>
      <c r="BE2218" s="303">
        <v>0</v>
      </c>
      <c r="BF2218" s="303">
        <v>0</v>
      </c>
      <c r="BG2218" s="303">
        <v>0</v>
      </c>
      <c r="BH2218" s="303">
        <v>0</v>
      </c>
      <c r="BI2218" s="303">
        <v>0</v>
      </c>
      <c r="BJ2218" s="303">
        <v>0</v>
      </c>
      <c r="BK2218" s="303">
        <v>0</v>
      </c>
      <c r="BL2218" s="303">
        <v>0</v>
      </c>
      <c r="BM2218" s="303">
        <v>0</v>
      </c>
      <c r="BN2218" s="303">
        <v>0</v>
      </c>
      <c r="BO2218" s="303">
        <v>0</v>
      </c>
      <c r="BP2218" s="303">
        <v>0</v>
      </c>
      <c r="BQ2218" s="303">
        <v>0</v>
      </c>
      <c r="BR2218" s="74"/>
      <c r="BS2218" s="136">
        <v>2.3020332E-4</v>
      </c>
      <c r="BT2218" s="144">
        <v>4.2494270000000002E-5</v>
      </c>
      <c r="BU2218" s="136">
        <v>1.2486744E-4</v>
      </c>
      <c r="BV2218" s="144">
        <v>6.0624869999999998E-12</v>
      </c>
      <c r="BW2218" s="144">
        <v>2.9903928999999999E-5</v>
      </c>
      <c r="BX2218" s="144">
        <v>6.8392287E-6</v>
      </c>
      <c r="BY2218" s="136">
        <v>0</v>
      </c>
      <c r="BZ2218" s="144">
        <v>1.0380477E-5</v>
      </c>
      <c r="CA2218" s="136">
        <v>0</v>
      </c>
      <c r="CB2218" s="144">
        <v>3.5369433E-10</v>
      </c>
      <c r="CC2218" s="136">
        <v>0</v>
      </c>
      <c r="CD2218" s="136">
        <v>0</v>
      </c>
      <c r="CE2218" s="136">
        <v>0</v>
      </c>
      <c r="CF2218" s="144">
        <v>1.5717615000000001E-5</v>
      </c>
      <c r="CG2218" s="136">
        <v>0</v>
      </c>
      <c r="CH2218" s="136">
        <v>0</v>
      </c>
      <c r="CI2218" s="136">
        <v>0</v>
      </c>
      <c r="CJ2218" s="205"/>
      <c r="CK2218" s="258"/>
      <c r="CL2218" s="89" t="s">
        <v>6999</v>
      </c>
    </row>
    <row r="2219" spans="1:90" ht="14.5" customHeight="1">
      <c r="B2219" s="129" t="s">
        <v>6992</v>
      </c>
      <c r="C2219" s="127" t="s">
        <v>7538</v>
      </c>
      <c r="D2219" s="127" t="s">
        <v>7539</v>
      </c>
      <c r="G2219" s="74"/>
      <c r="H2219" s="74"/>
      <c r="I2219" s="74"/>
      <c r="J2219" s="74"/>
      <c r="K2219" s="74"/>
      <c r="L2219" s="74"/>
      <c r="M2219" s="74"/>
      <c r="N2219" s="74"/>
      <c r="O2219" s="74"/>
      <c r="P2219" s="74"/>
      <c r="Q2219" s="74"/>
      <c r="R2219" s="74"/>
      <c r="S2219" s="74"/>
      <c r="T2219" s="74"/>
      <c r="U2219" s="74"/>
      <c r="V2219" s="74"/>
      <c r="W2219" s="74"/>
      <c r="X2219" s="74"/>
      <c r="Y2219" s="74"/>
      <c r="Z2219" s="74"/>
      <c r="AA2219" s="74"/>
      <c r="AB2219" s="74"/>
      <c r="AC2219" s="74"/>
      <c r="AD2219" s="74"/>
      <c r="AE2219" s="74"/>
      <c r="AF2219" s="74"/>
      <c r="AG2219" s="74"/>
      <c r="AH2219" s="74"/>
      <c r="AI2219" s="74"/>
      <c r="AJ2219" s="74"/>
      <c r="AK2219" s="74"/>
      <c r="AL2219" s="74"/>
      <c r="AM2219" s="74"/>
      <c r="AN2219" s="74"/>
      <c r="AP2219" s="74"/>
      <c r="AQ2219" s="74"/>
      <c r="AR2219" s="74"/>
      <c r="AS2219" s="74"/>
      <c r="AT2219" s="74"/>
      <c r="AU2219" s="74"/>
      <c r="AV2219" s="74"/>
      <c r="AW2219" s="74"/>
      <c r="AX2219" s="74"/>
      <c r="AY2219" s="74"/>
      <c r="AZ2219" s="74"/>
      <c r="BA2219" s="74"/>
      <c r="BB2219" s="74"/>
      <c r="BC2219" s="74"/>
      <c r="BD2219" s="74"/>
      <c r="BE2219" s="74"/>
      <c r="BF2219" s="74"/>
      <c r="BG2219" s="74"/>
      <c r="BH2219" s="74"/>
      <c r="BI2219" s="74"/>
      <c r="BJ2219" s="74"/>
      <c r="BK2219" s="74"/>
      <c r="BL2219" s="74"/>
      <c r="BM2219" s="74"/>
      <c r="BN2219" s="74"/>
      <c r="BO2219" s="74"/>
      <c r="BP2219" s="74"/>
      <c r="BQ2219" s="74"/>
      <c r="BR2219" s="74"/>
      <c r="BS2219" s="74"/>
      <c r="BT2219" s="74"/>
      <c r="BU2219" s="74"/>
      <c r="BV2219" s="74"/>
      <c r="BW2219" s="74"/>
      <c r="BX2219" s="74"/>
      <c r="BY2219" s="74"/>
      <c r="BZ2219" s="74"/>
      <c r="CA2219" s="74"/>
      <c r="CB2219" s="74"/>
      <c r="CC2219" s="74"/>
      <c r="CD2219" s="74"/>
      <c r="CE2219" s="74"/>
      <c r="CF2219" s="74"/>
      <c r="CG2219" s="74"/>
      <c r="CH2219" s="74"/>
      <c r="CI2219" s="74"/>
      <c r="CJ2219" s="124"/>
      <c r="CK2219" s="152"/>
      <c r="CL2219" s="89"/>
    </row>
    <row r="2220" spans="1:90" ht="14.5" customHeight="1">
      <c r="A2220" s="74" t="s">
        <v>7540</v>
      </c>
      <c r="B2220" s="129" t="s">
        <v>6992</v>
      </c>
      <c r="C2220" s="130" t="str">
        <f t="shared" ref="C2220:C2242" si="1175">MID(A2220,1,12)</f>
        <v>M.020.22.101</v>
      </c>
      <c r="D2220" s="131" t="s">
        <v>7539</v>
      </c>
      <c r="E2220" s="129" t="s">
        <v>957</v>
      </c>
      <c r="F2220" s="132" t="s">
        <v>7542</v>
      </c>
      <c r="G2220" s="132">
        <f t="shared" ref="G2220:G2242" si="1176">J2220+K2220+L2220+M2220</f>
        <v>2.5182629934556862</v>
      </c>
      <c r="H2220" s="348">
        <f t="shared" ref="H2220:H2242" si="1177">G2220</f>
        <v>2.5182629934556862</v>
      </c>
      <c r="I2220" s="74"/>
      <c r="J2220" s="132">
        <f t="shared" ref="J2220:J2242" si="1178">P2220+Q2220+R2220+S2220</f>
        <v>1.289172342664E-2</v>
      </c>
      <c r="K2220" s="132">
        <f t="shared" ref="K2220:K2242" si="1179">N2220+O2220+T2220</f>
        <v>0.27747667002904602</v>
      </c>
      <c r="L2220" s="300">
        <f t="shared" ref="L2220:L2242" si="1180">U2220+IF(V2220="x",0,V2220)+IF(W2220="x",0,W2220)+IF(X2220="x",0,X2220)+Y2220+Z2220</f>
        <v>0</v>
      </c>
      <c r="M2220" s="132">
        <v>2.2278945999999999</v>
      </c>
      <c r="N2220" s="132">
        <v>0.25662243000000001</v>
      </c>
      <c r="O2220" s="132">
        <v>2.0854203000000002E-2</v>
      </c>
      <c r="P2220" s="132">
        <v>1.2891341000000001E-2</v>
      </c>
      <c r="Q2220" s="132">
        <v>0</v>
      </c>
      <c r="R2220" s="132">
        <v>0</v>
      </c>
      <c r="S2220" s="304">
        <v>3.8242664E-7</v>
      </c>
      <c r="T2220" s="304">
        <v>3.7029046000000002E-8</v>
      </c>
      <c r="U2220" s="132">
        <v>0</v>
      </c>
      <c r="V2220" s="132">
        <v>0</v>
      </c>
      <c r="W2220" s="132">
        <v>0</v>
      </c>
      <c r="X2220" s="132">
        <v>0</v>
      </c>
      <c r="Y2220" s="132">
        <v>0</v>
      </c>
      <c r="Z2220" s="132">
        <v>0</v>
      </c>
      <c r="AA2220" s="74"/>
      <c r="AB2220" s="301">
        <f t="shared" ref="AB2220:AB2242" si="1181">M2220/0.133</f>
        <v>16.751087218045111</v>
      </c>
      <c r="AC2220" s="338">
        <f t="shared" si="1144"/>
        <v>16.751087218045111</v>
      </c>
      <c r="AD2220" s="74"/>
      <c r="AE2220" s="136">
        <v>0</v>
      </c>
      <c r="AF2220" s="136">
        <v>0</v>
      </c>
      <c r="AG2220" s="136">
        <v>0</v>
      </c>
      <c r="AH2220" s="136">
        <v>0</v>
      </c>
      <c r="AI2220" s="136">
        <v>0</v>
      </c>
      <c r="AJ2220" s="136">
        <v>0</v>
      </c>
      <c r="AK2220" s="136">
        <v>0</v>
      </c>
      <c r="AL2220" s="74"/>
      <c r="AM2220" s="133">
        <v>0.35375915000000002</v>
      </c>
      <c r="AN2220" s="340">
        <f t="shared" ref="AN2220:AN2242" si="1182">AM2220</f>
        <v>0.35375915000000002</v>
      </c>
      <c r="AP2220" s="133">
        <v>0.33949135000000003</v>
      </c>
      <c r="AQ2220" s="133">
        <v>1.4267791E-2</v>
      </c>
      <c r="AR2220" s="133">
        <v>0</v>
      </c>
      <c r="AS2220" s="134">
        <f t="shared" ref="AS2220:AS2242" si="1183">AV2220+AY2220+AZ2220+BA2220+BB2220+BJ2220+BK2220+BO2220</f>
        <v>2.0353198849799999E-5</v>
      </c>
      <c r="AT2220" s="135">
        <f t="shared" ref="AT2220:AT2242" si="1184">AW2220+AX2220+BC2220+BD2220+BE2220+BF2220+BG2220+BH2220+BI2220+BL2220+BP2220+BQ2220</f>
        <v>5.2765499018199998E-8</v>
      </c>
      <c r="AU2220" s="135">
        <f t="shared" ref="AU2220:AU2242" si="1185">BM2220+BN2220</f>
        <v>0</v>
      </c>
      <c r="AV2220" s="302">
        <v>1.5545008999999999E-5</v>
      </c>
      <c r="AW2220" s="302">
        <v>4.6903044000000001E-8</v>
      </c>
      <c r="AX2220" s="302">
        <v>1.2814582E-12</v>
      </c>
      <c r="AY2220" s="303">
        <v>0</v>
      </c>
      <c r="AZ2220" s="303">
        <v>0</v>
      </c>
      <c r="BA2220" s="302">
        <v>1.9168498E-9</v>
      </c>
      <c r="BB2220" s="302">
        <v>4.8062730000000004E-6</v>
      </c>
      <c r="BC2220" s="302">
        <v>2.7172926000000001E-10</v>
      </c>
      <c r="BD2220" s="302">
        <v>5.5894442999999998E-9</v>
      </c>
      <c r="BE2220" s="303">
        <v>0</v>
      </c>
      <c r="BF2220" s="303">
        <v>0</v>
      </c>
      <c r="BG2220" s="303">
        <v>0</v>
      </c>
      <c r="BH2220" s="303">
        <v>0</v>
      </c>
      <c r="BI2220" s="303">
        <v>0</v>
      </c>
      <c r="BJ2220" s="303">
        <v>0</v>
      </c>
      <c r="BK2220" s="303">
        <v>0</v>
      </c>
      <c r="BL2220" s="303">
        <v>0</v>
      </c>
      <c r="BM2220" s="303">
        <v>0</v>
      </c>
      <c r="BN2220" s="303">
        <v>0</v>
      </c>
      <c r="BO2220" s="303">
        <v>0</v>
      </c>
      <c r="BP2220" s="303">
        <v>0</v>
      </c>
      <c r="BQ2220" s="303">
        <v>0</v>
      </c>
      <c r="BR2220" s="74"/>
      <c r="BS2220" s="136">
        <v>5.4558692000000004E-4</v>
      </c>
      <c r="BT2220" s="144">
        <v>3.9166396999999997E-5</v>
      </c>
      <c r="BU2220" s="136">
        <v>4.6706476E-4</v>
      </c>
      <c r="BV2220" s="144">
        <v>4.3374633999999999E-12</v>
      </c>
      <c r="BW2220" s="144">
        <v>3.1337334999999998E-5</v>
      </c>
      <c r="BX2220" s="144">
        <v>1.2409329E-6</v>
      </c>
      <c r="BY2220" s="136">
        <v>0</v>
      </c>
      <c r="BZ2220" s="144">
        <v>1.8834691E-6</v>
      </c>
      <c r="CA2220" s="136">
        <v>0</v>
      </c>
      <c r="CB2220" s="144">
        <v>2.5305393999999999E-10</v>
      </c>
      <c r="CC2220" s="136">
        <v>0</v>
      </c>
      <c r="CD2220" s="136">
        <v>0</v>
      </c>
      <c r="CE2220" s="136">
        <v>0</v>
      </c>
      <c r="CF2220" s="144">
        <v>4.8937716999999999E-6</v>
      </c>
      <c r="CG2220" s="136">
        <v>0</v>
      </c>
      <c r="CH2220" s="136">
        <v>0</v>
      </c>
      <c r="CI2220" s="136">
        <v>0</v>
      </c>
      <c r="CJ2220" s="205"/>
      <c r="CK2220" s="258"/>
      <c r="CL2220" s="89" t="s">
        <v>6999</v>
      </c>
    </row>
    <row r="2221" spans="1:90" ht="14.5" customHeight="1">
      <c r="A2221" s="74" t="s">
        <v>7543</v>
      </c>
      <c r="B2221" s="129" t="s">
        <v>6992</v>
      </c>
      <c r="C2221" s="130" t="str">
        <f t="shared" si="1175"/>
        <v>M.020.22.102</v>
      </c>
      <c r="D2221" s="131" t="s">
        <v>7539</v>
      </c>
      <c r="E2221" s="129" t="s">
        <v>957</v>
      </c>
      <c r="F2221" s="132" t="s">
        <v>7545</v>
      </c>
      <c r="G2221" s="132">
        <f t="shared" si="1176"/>
        <v>0.99209348150302701</v>
      </c>
      <c r="H2221" s="348">
        <f t="shared" si="1177"/>
        <v>0.99209348150302701</v>
      </c>
      <c r="I2221" s="74"/>
      <c r="J2221" s="132">
        <f t="shared" si="1178"/>
        <v>9.5491613418699998E-3</v>
      </c>
      <c r="K2221" s="132">
        <f t="shared" si="1179"/>
        <v>0.19359038016115701</v>
      </c>
      <c r="L2221" s="300">
        <f t="shared" si="1180"/>
        <v>0</v>
      </c>
      <c r="M2221" s="132">
        <v>0.78895393999999996</v>
      </c>
      <c r="N2221" s="132">
        <v>0.18071234</v>
      </c>
      <c r="O2221" s="132">
        <v>1.287803E-2</v>
      </c>
      <c r="P2221" s="132">
        <v>9.5490564000000003E-3</v>
      </c>
      <c r="Q2221" s="132">
        <v>0</v>
      </c>
      <c r="R2221" s="132">
        <v>0</v>
      </c>
      <c r="S2221" s="304">
        <v>1.0494187000000001E-7</v>
      </c>
      <c r="T2221" s="304">
        <v>1.0161157E-8</v>
      </c>
      <c r="U2221" s="132">
        <v>0</v>
      </c>
      <c r="V2221" s="132">
        <v>0</v>
      </c>
      <c r="W2221" s="132">
        <v>0</v>
      </c>
      <c r="X2221" s="132">
        <v>0</v>
      </c>
      <c r="Y2221" s="132">
        <v>0</v>
      </c>
      <c r="Z2221" s="132">
        <v>0</v>
      </c>
      <c r="AA2221" s="74"/>
      <c r="AB2221" s="301">
        <f t="shared" si="1181"/>
        <v>5.9319845112781948</v>
      </c>
      <c r="AC2221" s="338">
        <f t="shared" si="1144"/>
        <v>5.9319845112781948</v>
      </c>
      <c r="AD2221" s="74"/>
      <c r="AE2221" s="136">
        <v>0</v>
      </c>
      <c r="AF2221" s="136">
        <v>0</v>
      </c>
      <c r="AG2221" s="136">
        <v>0</v>
      </c>
      <c r="AH2221" s="136">
        <v>0</v>
      </c>
      <c r="AI2221" s="136">
        <v>0</v>
      </c>
      <c r="AJ2221" s="136">
        <v>0</v>
      </c>
      <c r="AK2221" s="136">
        <v>0</v>
      </c>
      <c r="AL2221" s="74"/>
      <c r="AM2221" s="133">
        <v>0.154</v>
      </c>
      <c r="AN2221" s="340">
        <f t="shared" si="1182"/>
        <v>0.154</v>
      </c>
      <c r="AP2221" s="133">
        <v>0.14838833000000001</v>
      </c>
      <c r="AQ2221" s="133">
        <v>5.6116715000000001E-3</v>
      </c>
      <c r="AR2221" s="133">
        <v>0</v>
      </c>
      <c r="AS2221" s="134">
        <f t="shared" si="1183"/>
        <v>8.8961828759999989E-6</v>
      </c>
      <c r="AT2221" s="135">
        <f t="shared" si="1184"/>
        <v>2.0753223426819997E-8</v>
      </c>
      <c r="AU2221" s="135">
        <f t="shared" si="1185"/>
        <v>0</v>
      </c>
      <c r="AV2221" s="302">
        <v>5.5048815999999998E-6</v>
      </c>
      <c r="AW2221" s="302">
        <v>1.6609556999999999E-8</v>
      </c>
      <c r="AX2221" s="302">
        <v>4.5379681999999999E-13</v>
      </c>
      <c r="AY2221" s="303">
        <v>0</v>
      </c>
      <c r="AZ2221" s="303">
        <v>0</v>
      </c>
      <c r="BA2221" s="302">
        <v>1.419876E-9</v>
      </c>
      <c r="BB2221" s="302">
        <v>3.3898813999999998E-6</v>
      </c>
      <c r="BC2221" s="302">
        <v>2.0127913E-10</v>
      </c>
      <c r="BD2221" s="302">
        <v>3.9419335000000001E-9</v>
      </c>
      <c r="BE2221" s="303">
        <v>0</v>
      </c>
      <c r="BF2221" s="303">
        <v>0</v>
      </c>
      <c r="BG2221" s="303">
        <v>0</v>
      </c>
      <c r="BH2221" s="303">
        <v>0</v>
      </c>
      <c r="BI2221" s="303">
        <v>0</v>
      </c>
      <c r="BJ2221" s="303">
        <v>0</v>
      </c>
      <c r="BK2221" s="303">
        <v>0</v>
      </c>
      <c r="BL2221" s="303">
        <v>0</v>
      </c>
      <c r="BM2221" s="303">
        <v>0</v>
      </c>
      <c r="BN2221" s="303">
        <v>0</v>
      </c>
      <c r="BO2221" s="303">
        <v>0</v>
      </c>
      <c r="BP2221" s="303">
        <v>0</v>
      </c>
      <c r="BQ2221" s="303">
        <v>0</v>
      </c>
      <c r="BR2221" s="74"/>
      <c r="BS2221" s="136">
        <v>2.2098058999999999E-4</v>
      </c>
      <c r="BT2221" s="144">
        <v>2.7644343E-5</v>
      </c>
      <c r="BU2221" s="136">
        <v>1.6539947000000001E-4</v>
      </c>
      <c r="BV2221" s="144">
        <v>1.1902453E-12</v>
      </c>
      <c r="BW2221" s="144">
        <v>2.2086140000000001E-5</v>
      </c>
      <c r="BX2221" s="144">
        <v>9.1920132000000005E-7</v>
      </c>
      <c r="BY2221" s="136">
        <v>0</v>
      </c>
      <c r="BZ2221" s="144">
        <v>1.3951498E-6</v>
      </c>
      <c r="CA2221" s="136">
        <v>0</v>
      </c>
      <c r="CB2221" s="144">
        <v>6.9440644000000005E-11</v>
      </c>
      <c r="CC2221" s="136">
        <v>0</v>
      </c>
      <c r="CD2221" s="136">
        <v>0</v>
      </c>
      <c r="CE2221" s="136">
        <v>0</v>
      </c>
      <c r="CF2221" s="144">
        <v>3.5362121E-6</v>
      </c>
      <c r="CG2221" s="136">
        <v>0</v>
      </c>
      <c r="CH2221" s="136">
        <v>0</v>
      </c>
      <c r="CI2221" s="136">
        <v>0</v>
      </c>
      <c r="CJ2221" s="205"/>
      <c r="CK2221" s="258"/>
      <c r="CL2221" s="89" t="s">
        <v>6999</v>
      </c>
    </row>
    <row r="2222" spans="1:90" ht="14.5" customHeight="1">
      <c r="A2222" s="74" t="s">
        <v>7546</v>
      </c>
      <c r="B2222" s="129" t="s">
        <v>6992</v>
      </c>
      <c r="C2222" s="130" t="str">
        <f t="shared" si="1175"/>
        <v>M.020.22.103</v>
      </c>
      <c r="D2222" s="131" t="s">
        <v>7539</v>
      </c>
      <c r="E2222" s="129" t="s">
        <v>957</v>
      </c>
      <c r="F2222" s="132" t="s">
        <v>7548</v>
      </c>
      <c r="G2222" s="132">
        <f t="shared" si="1176"/>
        <v>0.87190175461706976</v>
      </c>
      <c r="H2222" s="348">
        <f t="shared" si="1177"/>
        <v>0.87190175461706976</v>
      </c>
      <c r="I2222" s="74"/>
      <c r="J2222" s="132">
        <f t="shared" si="1178"/>
        <v>8.0798791575199997E-4</v>
      </c>
      <c r="K2222" s="132">
        <f t="shared" si="1179"/>
        <v>0.15681115670131771</v>
      </c>
      <c r="L2222" s="300">
        <f t="shared" si="1180"/>
        <v>0</v>
      </c>
      <c r="M2222" s="132">
        <v>0.71428261000000004</v>
      </c>
      <c r="N2222" s="132">
        <v>0.15546238000000001</v>
      </c>
      <c r="O2222" s="132">
        <v>1.3487741000000001E-3</v>
      </c>
      <c r="P2222" s="132">
        <v>8.0796104999999996E-4</v>
      </c>
      <c r="Q2222" s="132">
        <v>0</v>
      </c>
      <c r="R2222" s="132">
        <v>0</v>
      </c>
      <c r="S2222" s="304">
        <v>2.6865752000000001E-8</v>
      </c>
      <c r="T2222" s="304">
        <v>2.6013177E-9</v>
      </c>
      <c r="U2222" s="132">
        <v>0</v>
      </c>
      <c r="V2222" s="132">
        <v>0</v>
      </c>
      <c r="W2222" s="132">
        <v>0</v>
      </c>
      <c r="X2222" s="132">
        <v>0</v>
      </c>
      <c r="Y2222" s="132">
        <v>0</v>
      </c>
      <c r="Z2222" s="132">
        <v>0</v>
      </c>
      <c r="AA2222" s="74"/>
      <c r="AB2222" s="301">
        <f t="shared" si="1181"/>
        <v>5.3705459398496238</v>
      </c>
      <c r="AC2222" s="338">
        <f t="shared" si="1144"/>
        <v>5.3705459398496238</v>
      </c>
      <c r="AD2222" s="74"/>
      <c r="AE2222" s="136">
        <v>0</v>
      </c>
      <c r="AF2222" s="136">
        <v>0</v>
      </c>
      <c r="AG2222" s="136">
        <v>0</v>
      </c>
      <c r="AH2222" s="136">
        <v>0</v>
      </c>
      <c r="AI2222" s="136">
        <v>0</v>
      </c>
      <c r="AJ2222" s="136">
        <v>0</v>
      </c>
      <c r="AK2222" s="136">
        <v>0</v>
      </c>
      <c r="AL2222" s="74"/>
      <c r="AM2222" s="133">
        <v>0.13534154000000001</v>
      </c>
      <c r="AN2222" s="340">
        <f t="shared" si="1182"/>
        <v>0.13534154000000001</v>
      </c>
      <c r="AP2222" s="133">
        <v>0.13037868</v>
      </c>
      <c r="AQ2222" s="133">
        <v>4.9628607000000002E-3</v>
      </c>
      <c r="AR2222" s="133">
        <v>0</v>
      </c>
      <c r="AS2222" s="134">
        <f t="shared" si="1183"/>
        <v>7.8164677380000001E-6</v>
      </c>
      <c r="AT2222" s="135">
        <f t="shared" si="1184"/>
        <v>1.835377529876E-8</v>
      </c>
      <c r="AU2222" s="135">
        <f t="shared" si="1185"/>
        <v>0</v>
      </c>
      <c r="AV2222" s="302">
        <v>4.9838665999999998E-6</v>
      </c>
      <c r="AW2222" s="302">
        <v>1.5037529000000001E-8</v>
      </c>
      <c r="AX2222" s="302">
        <v>4.1084675999999999E-13</v>
      </c>
      <c r="AY2222" s="303">
        <v>0</v>
      </c>
      <c r="AZ2222" s="303">
        <v>0</v>
      </c>
      <c r="BA2222" s="302">
        <v>1.2013799999999999E-10</v>
      </c>
      <c r="BB2222" s="302">
        <v>2.8324810000000001E-6</v>
      </c>
      <c r="BC2222" s="302">
        <v>1.7030552E-11</v>
      </c>
      <c r="BD2222" s="302">
        <v>3.2988049000000001E-9</v>
      </c>
      <c r="BE2222" s="303">
        <v>0</v>
      </c>
      <c r="BF2222" s="303">
        <v>0</v>
      </c>
      <c r="BG2222" s="303">
        <v>0</v>
      </c>
      <c r="BH2222" s="303">
        <v>0</v>
      </c>
      <c r="BI2222" s="303">
        <v>0</v>
      </c>
      <c r="BJ2222" s="303">
        <v>0</v>
      </c>
      <c r="BK2222" s="303">
        <v>0</v>
      </c>
      <c r="BL2222" s="303">
        <v>0</v>
      </c>
      <c r="BM2222" s="303">
        <v>0</v>
      </c>
      <c r="BN2222" s="303">
        <v>0</v>
      </c>
      <c r="BO2222" s="303">
        <v>0</v>
      </c>
      <c r="BP2222" s="303">
        <v>0</v>
      </c>
      <c r="BQ2222" s="303">
        <v>0</v>
      </c>
      <c r="BR2222" s="74"/>
      <c r="BS2222" s="136">
        <v>1.9305842E-4</v>
      </c>
      <c r="BT2222" s="144">
        <v>2.2782510000000002E-5</v>
      </c>
      <c r="BU2222" s="136">
        <v>1.4974507E-4</v>
      </c>
      <c r="BV2222" s="144">
        <v>3.0470998999999999E-13</v>
      </c>
      <c r="BW2222" s="144">
        <v>1.8708739999999999E-5</v>
      </c>
      <c r="BX2222" s="144">
        <v>7.7775105000000004E-8</v>
      </c>
      <c r="BY2222" s="136">
        <v>0</v>
      </c>
      <c r="BZ2222" s="144">
        <v>1.1804587E-7</v>
      </c>
      <c r="CA2222" s="136">
        <v>0</v>
      </c>
      <c r="CB2222" s="144">
        <v>1.7777225E-11</v>
      </c>
      <c r="CC2222" s="136">
        <v>0</v>
      </c>
      <c r="CD2222" s="136">
        <v>0</v>
      </c>
      <c r="CE2222" s="136">
        <v>0</v>
      </c>
      <c r="CF2222" s="144">
        <v>1.6262553000000001E-6</v>
      </c>
      <c r="CG2222" s="136">
        <v>0</v>
      </c>
      <c r="CH2222" s="136">
        <v>0</v>
      </c>
      <c r="CI2222" s="136">
        <v>0</v>
      </c>
      <c r="CJ2222" s="205"/>
      <c r="CK2222" s="258"/>
      <c r="CL2222" s="89" t="s">
        <v>6999</v>
      </c>
    </row>
    <row r="2223" spans="1:90" ht="14.5" customHeight="1">
      <c r="A2223" s="74" t="s">
        <v>7549</v>
      </c>
      <c r="B2223" s="129" t="s">
        <v>6992</v>
      </c>
      <c r="C2223" s="130" t="str">
        <f t="shared" si="1175"/>
        <v>M.020.22.104</v>
      </c>
      <c r="D2223" s="131" t="s">
        <v>7539</v>
      </c>
      <c r="E2223" s="129" t="s">
        <v>957</v>
      </c>
      <c r="F2223" s="132" t="s">
        <v>7551</v>
      </c>
      <c r="G2223" s="132">
        <f t="shared" si="1176"/>
        <v>0.81500010665472633</v>
      </c>
      <c r="H2223" s="348">
        <f t="shared" si="1177"/>
        <v>0.81500010665472633</v>
      </c>
      <c r="I2223" s="74"/>
      <c r="J2223" s="132">
        <f t="shared" si="1178"/>
        <v>1.0780394151096001E-2</v>
      </c>
      <c r="K2223" s="132">
        <f t="shared" si="1179"/>
        <v>0.16261411250363039</v>
      </c>
      <c r="L2223" s="300">
        <f t="shared" si="1180"/>
        <v>0</v>
      </c>
      <c r="M2223" s="132">
        <v>0.6416056</v>
      </c>
      <c r="N2223" s="132">
        <v>0.14836838999999999</v>
      </c>
      <c r="O2223" s="132">
        <v>1.4245713E-2</v>
      </c>
      <c r="P2223" s="132">
        <v>1.0780296E-2</v>
      </c>
      <c r="Q2223" s="132">
        <v>0</v>
      </c>
      <c r="R2223" s="132">
        <v>0</v>
      </c>
      <c r="S2223" s="304">
        <v>9.8151095999999994E-8</v>
      </c>
      <c r="T2223" s="304">
        <v>9.5036303999999999E-9</v>
      </c>
      <c r="U2223" s="132">
        <v>0</v>
      </c>
      <c r="V2223" s="132">
        <v>0</v>
      </c>
      <c r="W2223" s="132">
        <v>0</v>
      </c>
      <c r="X2223" s="132">
        <v>0</v>
      </c>
      <c r="Y2223" s="132">
        <v>0</v>
      </c>
      <c r="Z2223" s="132">
        <v>0</v>
      </c>
      <c r="AA2223" s="74"/>
      <c r="AB2223" s="301">
        <f t="shared" si="1181"/>
        <v>4.8241022556390973</v>
      </c>
      <c r="AC2223" s="338">
        <f t="shared" si="1144"/>
        <v>4.8241022556390973</v>
      </c>
      <c r="AD2223" s="74"/>
      <c r="AE2223" s="136">
        <v>0</v>
      </c>
      <c r="AF2223" s="136">
        <v>0</v>
      </c>
      <c r="AG2223" s="136">
        <v>0</v>
      </c>
      <c r="AH2223" s="136">
        <v>0</v>
      </c>
      <c r="AI2223" s="136">
        <v>0</v>
      </c>
      <c r="AJ2223" s="136">
        <v>0</v>
      </c>
      <c r="AK2223" s="136">
        <v>0</v>
      </c>
      <c r="AL2223" s="74"/>
      <c r="AM2223" s="133">
        <v>0.12627587000000001</v>
      </c>
      <c r="AN2223" s="340">
        <f t="shared" si="1182"/>
        <v>0.12627587000000001</v>
      </c>
      <c r="AP2223" s="133">
        <v>0.12167687000000001</v>
      </c>
      <c r="AQ2223" s="133">
        <v>4.5990038999999998E-3</v>
      </c>
      <c r="AR2223" s="133">
        <v>0</v>
      </c>
      <c r="AS2223" s="134">
        <f t="shared" si="1183"/>
        <v>7.2947762525999999E-6</v>
      </c>
      <c r="AT2223" s="135">
        <f t="shared" si="1184"/>
        <v>1.700814998382E-8</v>
      </c>
      <c r="AU2223" s="135">
        <f t="shared" si="1185"/>
        <v>0</v>
      </c>
      <c r="AV2223" s="302">
        <v>4.4767668999999999E-6</v>
      </c>
      <c r="AW2223" s="302">
        <v>1.3507485999999999E-8</v>
      </c>
      <c r="AX2223" s="302">
        <v>3.6904382E-13</v>
      </c>
      <c r="AY2223" s="303">
        <v>0</v>
      </c>
      <c r="AZ2223" s="303">
        <v>0</v>
      </c>
      <c r="BA2223" s="302">
        <v>1.6029525999999999E-9</v>
      </c>
      <c r="BB2223" s="302">
        <v>2.8164064000000002E-6</v>
      </c>
      <c r="BC2223" s="302">
        <v>2.2723174E-10</v>
      </c>
      <c r="BD2223" s="302">
        <v>3.2730632000000001E-9</v>
      </c>
      <c r="BE2223" s="303">
        <v>0</v>
      </c>
      <c r="BF2223" s="303">
        <v>0</v>
      </c>
      <c r="BG2223" s="303">
        <v>0</v>
      </c>
      <c r="BH2223" s="303">
        <v>0</v>
      </c>
      <c r="BI2223" s="303">
        <v>0</v>
      </c>
      <c r="BJ2223" s="303">
        <v>0</v>
      </c>
      <c r="BK2223" s="303">
        <v>0</v>
      </c>
      <c r="BL2223" s="303">
        <v>0</v>
      </c>
      <c r="BM2223" s="303">
        <v>0</v>
      </c>
      <c r="BN2223" s="303">
        <v>0</v>
      </c>
      <c r="BO2223" s="303">
        <v>0</v>
      </c>
      <c r="BP2223" s="303">
        <v>0</v>
      </c>
      <c r="BQ2223" s="303">
        <v>0</v>
      </c>
      <c r="BR2223" s="74"/>
      <c r="BS2223" s="136">
        <v>1.8192902999999999E-4</v>
      </c>
      <c r="BT2223" s="144">
        <v>2.3093223000000001E-5</v>
      </c>
      <c r="BU2223" s="136">
        <v>1.3450876999999999E-4</v>
      </c>
      <c r="BV2223" s="144">
        <v>1.1132247000000001E-12</v>
      </c>
      <c r="BW2223" s="144">
        <v>1.8248845E-5</v>
      </c>
      <c r="BX2223" s="144">
        <v>1.0377217E-6</v>
      </c>
      <c r="BY2223" s="136">
        <v>0</v>
      </c>
      <c r="BZ2223" s="144">
        <v>1.5750382E-6</v>
      </c>
      <c r="CA2223" s="136">
        <v>0</v>
      </c>
      <c r="CB2223" s="144">
        <v>6.4947150999999996E-11</v>
      </c>
      <c r="CC2223" s="136">
        <v>0</v>
      </c>
      <c r="CD2223" s="136">
        <v>0</v>
      </c>
      <c r="CE2223" s="136">
        <v>0</v>
      </c>
      <c r="CF2223" s="144">
        <v>3.4653603999999998E-6</v>
      </c>
      <c r="CG2223" s="136">
        <v>0</v>
      </c>
      <c r="CH2223" s="136">
        <v>0</v>
      </c>
      <c r="CI2223" s="136">
        <v>0</v>
      </c>
      <c r="CJ2223" s="205"/>
      <c r="CK2223" s="258"/>
      <c r="CL2223" s="89" t="s">
        <v>6999</v>
      </c>
    </row>
    <row r="2224" spans="1:90" ht="14.5" customHeight="1">
      <c r="A2224" s="74" t="s">
        <v>7552</v>
      </c>
      <c r="B2224" s="129" t="s">
        <v>6992</v>
      </c>
      <c r="C2224" s="130" t="str">
        <f t="shared" si="1175"/>
        <v>M.020.22.105</v>
      </c>
      <c r="D2224" s="131" t="s">
        <v>7539</v>
      </c>
      <c r="E2224" s="129" t="s">
        <v>957</v>
      </c>
      <c r="F2224" s="132" t="s">
        <v>7554</v>
      </c>
      <c r="G2224" s="132">
        <f t="shared" si="1176"/>
        <v>0.31418332660280202</v>
      </c>
      <c r="H2224" s="348">
        <f t="shared" si="1177"/>
        <v>0.31418332660280202</v>
      </c>
      <c r="I2224" s="74"/>
      <c r="J2224" s="132">
        <f t="shared" si="1178"/>
        <v>6.1282876193399999E-3</v>
      </c>
      <c r="K2224" s="132">
        <f t="shared" si="1179"/>
        <v>6.5780438983462003E-2</v>
      </c>
      <c r="L2224" s="300">
        <f t="shared" si="1180"/>
        <v>0</v>
      </c>
      <c r="M2224" s="132">
        <v>0.24227460000000001</v>
      </c>
      <c r="N2224" s="132">
        <v>5.6450123999999997E-2</v>
      </c>
      <c r="O2224" s="132">
        <v>9.3303012999999997E-3</v>
      </c>
      <c r="P2224" s="132">
        <v>6.1281462999999998E-3</v>
      </c>
      <c r="Q2224" s="132">
        <v>0</v>
      </c>
      <c r="R2224" s="132">
        <v>0</v>
      </c>
      <c r="S2224" s="304">
        <v>1.4131934000000001E-7</v>
      </c>
      <c r="T2224" s="304">
        <v>1.3683461999999999E-8</v>
      </c>
      <c r="U2224" s="132">
        <v>0</v>
      </c>
      <c r="V2224" s="132">
        <v>0</v>
      </c>
      <c r="W2224" s="132">
        <v>0</v>
      </c>
      <c r="X2224" s="132">
        <v>0</v>
      </c>
      <c r="Y2224" s="132">
        <v>0</v>
      </c>
      <c r="Z2224" s="132">
        <v>0</v>
      </c>
      <c r="AA2224" s="74"/>
      <c r="AB2224" s="301">
        <f t="shared" si="1181"/>
        <v>1.8216135338345865</v>
      </c>
      <c r="AC2224" s="338">
        <f t="shared" si="1144"/>
        <v>1.8216135338345865</v>
      </c>
      <c r="AD2224" s="74"/>
      <c r="AE2224" s="136">
        <v>0</v>
      </c>
      <c r="AF2224" s="136">
        <v>0</v>
      </c>
      <c r="AG2224" s="136">
        <v>0</v>
      </c>
      <c r="AH2224" s="136">
        <v>0</v>
      </c>
      <c r="AI2224" s="136">
        <v>0</v>
      </c>
      <c r="AJ2224" s="136">
        <v>0</v>
      </c>
      <c r="AK2224" s="136">
        <v>0</v>
      </c>
      <c r="AL2224" s="74"/>
      <c r="AM2224" s="133">
        <v>4.8225667999999999E-2</v>
      </c>
      <c r="AN2224" s="340">
        <f t="shared" si="1182"/>
        <v>4.8225667999999999E-2</v>
      </c>
      <c r="AP2224" s="133">
        <v>4.6467957999999997E-2</v>
      </c>
      <c r="AQ2224" s="133">
        <v>1.7577096999999999E-3</v>
      </c>
      <c r="AR2224" s="133">
        <v>0</v>
      </c>
      <c r="AS2224" s="134">
        <f t="shared" si="1183"/>
        <v>2.7858488113000002E-6</v>
      </c>
      <c r="AT2224" s="135">
        <f t="shared" si="1184"/>
        <v>6.5004056634399997E-9</v>
      </c>
      <c r="AU2224" s="135">
        <f t="shared" si="1185"/>
        <v>0</v>
      </c>
      <c r="AV2224" s="302">
        <v>1.6904574E-6</v>
      </c>
      <c r="AW2224" s="302">
        <v>5.1005178999999998E-9</v>
      </c>
      <c r="AX2224" s="302">
        <v>1.3935343999999999E-13</v>
      </c>
      <c r="AY2224" s="303">
        <v>0</v>
      </c>
      <c r="AZ2224" s="303">
        <v>0</v>
      </c>
      <c r="BA2224" s="302">
        <v>9.112113E-10</v>
      </c>
      <c r="BB2224" s="302">
        <v>1.0944802E-6</v>
      </c>
      <c r="BC2224" s="302">
        <v>1.2917171E-10</v>
      </c>
      <c r="BD2224" s="302">
        <v>1.2705767E-9</v>
      </c>
      <c r="BE2224" s="303">
        <v>0</v>
      </c>
      <c r="BF2224" s="303">
        <v>0</v>
      </c>
      <c r="BG2224" s="303">
        <v>0</v>
      </c>
      <c r="BH2224" s="303">
        <v>0</v>
      </c>
      <c r="BI2224" s="303">
        <v>0</v>
      </c>
      <c r="BJ2224" s="303">
        <v>0</v>
      </c>
      <c r="BK2224" s="303">
        <v>0</v>
      </c>
      <c r="BL2224" s="303">
        <v>0</v>
      </c>
      <c r="BM2224" s="303">
        <v>0</v>
      </c>
      <c r="BN2224" s="303">
        <v>0</v>
      </c>
      <c r="BO2224" s="303">
        <v>0</v>
      </c>
      <c r="BP2224" s="303">
        <v>0</v>
      </c>
      <c r="BQ2224" s="303">
        <v>0</v>
      </c>
      <c r="BR2224" s="74"/>
      <c r="BS2224" s="144">
        <v>7.0065275E-5</v>
      </c>
      <c r="BT2224" s="144">
        <v>9.0597354999999994E-6</v>
      </c>
      <c r="BU2224" s="144">
        <v>5.0791419000000002E-5</v>
      </c>
      <c r="BV2224" s="144">
        <v>1.6028367E-12</v>
      </c>
      <c r="BW2224" s="144">
        <v>7.0229220000000003E-6</v>
      </c>
      <c r="BX2224" s="144">
        <v>5.8990124000000001E-7</v>
      </c>
      <c r="BY2224" s="136">
        <v>0</v>
      </c>
      <c r="BZ2224" s="144">
        <v>8.9534312999999999E-7</v>
      </c>
      <c r="CA2224" s="136">
        <v>0</v>
      </c>
      <c r="CB2224" s="144">
        <v>9.3511830000000005E-11</v>
      </c>
      <c r="CC2224" s="136">
        <v>0</v>
      </c>
      <c r="CD2224" s="136">
        <v>0</v>
      </c>
      <c r="CE2224" s="136">
        <v>0</v>
      </c>
      <c r="CF2224" s="144">
        <v>1.7058588000000001E-6</v>
      </c>
      <c r="CG2224" s="136">
        <v>0</v>
      </c>
      <c r="CH2224" s="136">
        <v>0</v>
      </c>
      <c r="CI2224" s="136">
        <v>0</v>
      </c>
      <c r="CJ2224" s="205"/>
      <c r="CK2224" s="258"/>
      <c r="CL2224" s="89" t="s">
        <v>6999</v>
      </c>
    </row>
    <row r="2225" spans="1:90" ht="14.5" customHeight="1">
      <c r="A2225" s="74" t="s">
        <v>7555</v>
      </c>
      <c r="B2225" s="129" t="s">
        <v>6992</v>
      </c>
      <c r="C2225" s="130" t="str">
        <f t="shared" si="1175"/>
        <v>M.020.22.106</v>
      </c>
      <c r="D2225" s="131" t="s">
        <v>7539</v>
      </c>
      <c r="E2225" s="129" t="s">
        <v>957</v>
      </c>
      <c r="F2225" s="132" t="s">
        <v>7557</v>
      </c>
      <c r="G2225" s="132">
        <f t="shared" si="1176"/>
        <v>0.56032065693151301</v>
      </c>
      <c r="H2225" s="348">
        <f t="shared" si="1177"/>
        <v>0.56032065693151301</v>
      </c>
      <c r="I2225" s="74"/>
      <c r="J2225" s="132">
        <f t="shared" si="1178"/>
        <v>7.8368470709000004E-3</v>
      </c>
      <c r="K2225" s="132">
        <f t="shared" si="1179"/>
        <v>0.118222039860613</v>
      </c>
      <c r="L2225" s="300">
        <f t="shared" si="1180"/>
        <v>0</v>
      </c>
      <c r="M2225" s="132">
        <v>0.43426176999999999</v>
      </c>
      <c r="N2225" s="132">
        <v>0.1056414</v>
      </c>
      <c r="O2225" s="132">
        <v>1.2580618E-2</v>
      </c>
      <c r="P2225" s="132">
        <v>7.8366213000000007E-3</v>
      </c>
      <c r="Q2225" s="132">
        <v>0</v>
      </c>
      <c r="R2225" s="132">
        <v>0</v>
      </c>
      <c r="S2225" s="304">
        <v>2.257709E-7</v>
      </c>
      <c r="T2225" s="304">
        <v>2.1860612999999999E-8</v>
      </c>
      <c r="U2225" s="132">
        <v>0</v>
      </c>
      <c r="V2225" s="132">
        <v>0</v>
      </c>
      <c r="W2225" s="132">
        <v>0</v>
      </c>
      <c r="X2225" s="132">
        <v>0</v>
      </c>
      <c r="Y2225" s="132">
        <v>0</v>
      </c>
      <c r="Z2225" s="132">
        <v>0</v>
      </c>
      <c r="AA2225" s="74"/>
      <c r="AB2225" s="301">
        <f t="shared" si="1181"/>
        <v>3.2651260902255639</v>
      </c>
      <c r="AC2225" s="338">
        <f t="shared" si="1144"/>
        <v>3.2651260902255639</v>
      </c>
      <c r="AD2225" s="74"/>
      <c r="AE2225" s="136">
        <v>0</v>
      </c>
      <c r="AF2225" s="136">
        <v>0</v>
      </c>
      <c r="AG2225" s="136">
        <v>0</v>
      </c>
      <c r="AH2225" s="136">
        <v>0</v>
      </c>
      <c r="AI2225" s="136">
        <v>0</v>
      </c>
      <c r="AJ2225" s="136">
        <v>0</v>
      </c>
      <c r="AK2225" s="136">
        <v>0</v>
      </c>
      <c r="AL2225" s="74"/>
      <c r="AM2225" s="133">
        <v>8.7187395000000001E-2</v>
      </c>
      <c r="AN2225" s="340">
        <f t="shared" si="1182"/>
        <v>8.7187395000000001E-2</v>
      </c>
      <c r="AP2225" s="133">
        <v>8.4039863000000006E-2</v>
      </c>
      <c r="AQ2225" s="133">
        <v>3.1475320000000002E-3</v>
      </c>
      <c r="AR2225" s="133">
        <v>0</v>
      </c>
      <c r="AS2225" s="134">
        <f t="shared" si="1183"/>
        <v>5.0383610492000001E-6</v>
      </c>
      <c r="AT2225" s="135">
        <f t="shared" si="1184"/>
        <v>1.1640281062139999E-8</v>
      </c>
      <c r="AU2225" s="135">
        <f t="shared" si="1185"/>
        <v>0</v>
      </c>
      <c r="AV2225" s="302">
        <v>3.0300370000000002E-6</v>
      </c>
      <c r="AW2225" s="302">
        <v>9.1423530000000001E-9</v>
      </c>
      <c r="AX2225" s="302">
        <v>2.4978214000000002E-13</v>
      </c>
      <c r="AY2225" s="303">
        <v>0</v>
      </c>
      <c r="AZ2225" s="303">
        <v>0</v>
      </c>
      <c r="BA2225" s="302">
        <v>1.1652492E-9</v>
      </c>
      <c r="BB2225" s="302">
        <v>2.0071588000000001E-6</v>
      </c>
      <c r="BC2225" s="302">
        <v>1.6518368E-10</v>
      </c>
      <c r="BD2225" s="302">
        <v>2.3324945999999999E-9</v>
      </c>
      <c r="BE2225" s="303">
        <v>0</v>
      </c>
      <c r="BF2225" s="303">
        <v>0</v>
      </c>
      <c r="BG2225" s="303">
        <v>0</v>
      </c>
      <c r="BH2225" s="303">
        <v>0</v>
      </c>
      <c r="BI2225" s="303">
        <v>0</v>
      </c>
      <c r="BJ2225" s="303">
        <v>0</v>
      </c>
      <c r="BK2225" s="303">
        <v>0</v>
      </c>
      <c r="BL2225" s="303">
        <v>0</v>
      </c>
      <c r="BM2225" s="303">
        <v>0</v>
      </c>
      <c r="BN2225" s="303">
        <v>0</v>
      </c>
      <c r="BO2225" s="303">
        <v>0</v>
      </c>
      <c r="BP2225" s="303">
        <v>0</v>
      </c>
      <c r="BQ2225" s="303">
        <v>0</v>
      </c>
      <c r="BR2225" s="74"/>
      <c r="BS2225" s="136">
        <v>1.2490244000000001E-4</v>
      </c>
      <c r="BT2225" s="144">
        <v>1.6464554999999998E-5</v>
      </c>
      <c r="BU2225" s="144">
        <v>9.1040378999999999E-5</v>
      </c>
      <c r="BV2225" s="144">
        <v>2.5606819999999999E-12</v>
      </c>
      <c r="BW2225" s="144">
        <v>1.2999887999999999E-5</v>
      </c>
      <c r="BX2225" s="144">
        <v>7.5436068000000002E-7</v>
      </c>
      <c r="BY2225" s="136">
        <v>0</v>
      </c>
      <c r="BZ2225" s="144">
        <v>1.1449572E-6</v>
      </c>
      <c r="CA2225" s="136">
        <v>0</v>
      </c>
      <c r="CB2225" s="144">
        <v>1.4939392E-10</v>
      </c>
      <c r="CC2225" s="136">
        <v>0</v>
      </c>
      <c r="CD2225" s="136">
        <v>0</v>
      </c>
      <c r="CE2225" s="136">
        <v>0</v>
      </c>
      <c r="CF2225" s="144">
        <v>2.4981517000000002E-6</v>
      </c>
      <c r="CG2225" s="136">
        <v>0</v>
      </c>
      <c r="CH2225" s="136">
        <v>0</v>
      </c>
      <c r="CI2225" s="136">
        <v>0</v>
      </c>
      <c r="CJ2225" s="205"/>
      <c r="CK2225" s="258"/>
      <c r="CL2225" s="89" t="s">
        <v>6999</v>
      </c>
    </row>
    <row r="2226" spans="1:90" ht="14.5" customHeight="1">
      <c r="A2226" s="74" t="s">
        <v>7558</v>
      </c>
      <c r="B2226" s="129" t="s">
        <v>6992</v>
      </c>
      <c r="C2226" s="130" t="str">
        <f t="shared" si="1175"/>
        <v>M.020.22.107</v>
      </c>
      <c r="D2226" s="131" t="s">
        <v>7539</v>
      </c>
      <c r="E2226" s="129" t="s">
        <v>957</v>
      </c>
      <c r="F2226" s="132" t="s">
        <v>7560</v>
      </c>
      <c r="G2226" s="132">
        <f t="shared" si="1176"/>
        <v>0.39135498360818</v>
      </c>
      <c r="H2226" s="348">
        <f t="shared" si="1177"/>
        <v>0.39135498360818</v>
      </c>
      <c r="I2226" s="74"/>
      <c r="J2226" s="132">
        <f t="shared" si="1178"/>
        <v>7.80917943871E-3</v>
      </c>
      <c r="K2226" s="132">
        <f t="shared" si="1179"/>
        <v>7.2466404169469992E-2</v>
      </c>
      <c r="L2226" s="300">
        <f t="shared" si="1180"/>
        <v>0</v>
      </c>
      <c r="M2226" s="132">
        <v>0.31107940000000001</v>
      </c>
      <c r="N2226" s="132">
        <v>6.1063042999999997E-2</v>
      </c>
      <c r="O2226" s="132">
        <v>1.1403346999999999E-2</v>
      </c>
      <c r="P2226" s="132">
        <v>7.8090331000000004E-3</v>
      </c>
      <c r="Q2226" s="132">
        <v>0</v>
      </c>
      <c r="R2226" s="132">
        <v>0</v>
      </c>
      <c r="S2226" s="304">
        <v>1.4633871E-7</v>
      </c>
      <c r="T2226" s="304">
        <v>1.416947E-8</v>
      </c>
      <c r="U2226" s="132">
        <v>0</v>
      </c>
      <c r="V2226" s="132">
        <v>0</v>
      </c>
      <c r="W2226" s="132">
        <v>0</v>
      </c>
      <c r="X2226" s="132">
        <v>0</v>
      </c>
      <c r="Y2226" s="132">
        <v>0</v>
      </c>
      <c r="Z2226" s="132">
        <v>0</v>
      </c>
      <c r="AA2226" s="74"/>
      <c r="AB2226" s="301">
        <f t="shared" si="1181"/>
        <v>2.338942857142857</v>
      </c>
      <c r="AC2226" s="338">
        <f t="shared" si="1144"/>
        <v>2.338942857142857</v>
      </c>
      <c r="AD2226" s="74"/>
      <c r="AE2226" s="136">
        <v>0</v>
      </c>
      <c r="AF2226" s="136">
        <v>0</v>
      </c>
      <c r="AG2226" s="136">
        <v>0</v>
      </c>
      <c r="AH2226" s="136">
        <v>0</v>
      </c>
      <c r="AI2226" s="136">
        <v>0</v>
      </c>
      <c r="AJ2226" s="136">
        <v>0</v>
      </c>
      <c r="AK2226" s="136">
        <v>0</v>
      </c>
      <c r="AL2226" s="74"/>
      <c r="AM2226" s="133">
        <v>5.8385312000000002E-2</v>
      </c>
      <c r="AN2226" s="340">
        <f t="shared" si="1182"/>
        <v>5.8385312000000002E-2</v>
      </c>
      <c r="AP2226" s="133">
        <v>5.6194278E-2</v>
      </c>
      <c r="AQ2226" s="133">
        <v>2.1910344999999999E-3</v>
      </c>
      <c r="AR2226" s="133">
        <v>0</v>
      </c>
      <c r="AS2226" s="134">
        <f t="shared" si="1183"/>
        <v>3.3689614470999997E-6</v>
      </c>
      <c r="AT2226" s="135">
        <f t="shared" si="1184"/>
        <v>8.1029380991299995E-9</v>
      </c>
      <c r="AU2226" s="135">
        <f t="shared" si="1185"/>
        <v>0</v>
      </c>
      <c r="AV2226" s="302">
        <v>2.1705389999999998E-6</v>
      </c>
      <c r="AW2226" s="302">
        <v>6.5490401E-9</v>
      </c>
      <c r="AX2226" s="302">
        <v>1.7892912999999999E-13</v>
      </c>
      <c r="AY2226" s="303">
        <v>0</v>
      </c>
      <c r="AZ2226" s="303">
        <v>0</v>
      </c>
      <c r="BA2226" s="302">
        <v>1.1611471E-9</v>
      </c>
      <c r="BB2226" s="302">
        <v>1.1972613E-6</v>
      </c>
      <c r="BC2226" s="302">
        <v>1.6460217E-10</v>
      </c>
      <c r="BD2226" s="302">
        <v>1.3891168999999999E-9</v>
      </c>
      <c r="BE2226" s="303">
        <v>0</v>
      </c>
      <c r="BF2226" s="303">
        <v>0</v>
      </c>
      <c r="BG2226" s="303">
        <v>0</v>
      </c>
      <c r="BH2226" s="303">
        <v>0</v>
      </c>
      <c r="BI2226" s="303">
        <v>0</v>
      </c>
      <c r="BJ2226" s="303">
        <v>0</v>
      </c>
      <c r="BK2226" s="303">
        <v>0</v>
      </c>
      <c r="BL2226" s="303">
        <v>0</v>
      </c>
      <c r="BM2226" s="303">
        <v>0</v>
      </c>
      <c r="BN2226" s="303">
        <v>0</v>
      </c>
      <c r="BO2226" s="303">
        <v>0</v>
      </c>
      <c r="BP2226" s="303">
        <v>0</v>
      </c>
      <c r="BQ2226" s="303">
        <v>0</v>
      </c>
      <c r="BR2226" s="74"/>
      <c r="BS2226" s="144">
        <v>8.6782023E-5</v>
      </c>
      <c r="BT2226" s="144">
        <v>9.9592734000000006E-6</v>
      </c>
      <c r="BU2226" s="144">
        <v>6.5215934E-5</v>
      </c>
      <c r="BV2226" s="144">
        <v>1.6597661999999999E-12</v>
      </c>
      <c r="BW2226" s="144">
        <v>7.6432440000000003E-6</v>
      </c>
      <c r="BX2226" s="144">
        <v>7.5170501E-7</v>
      </c>
      <c r="BY2226" s="136">
        <v>0</v>
      </c>
      <c r="BZ2226" s="144">
        <v>1.1409264E-6</v>
      </c>
      <c r="CA2226" s="136">
        <v>0</v>
      </c>
      <c r="CB2226" s="144">
        <v>9.6833178000000002E-11</v>
      </c>
      <c r="CC2226" s="136">
        <v>0</v>
      </c>
      <c r="CD2226" s="136">
        <v>0</v>
      </c>
      <c r="CE2226" s="136">
        <v>0</v>
      </c>
      <c r="CF2226" s="144">
        <v>2.0708413E-6</v>
      </c>
      <c r="CG2226" s="136">
        <v>0</v>
      </c>
      <c r="CH2226" s="136">
        <v>0</v>
      </c>
      <c r="CI2226" s="136">
        <v>0</v>
      </c>
      <c r="CJ2226" s="205"/>
      <c r="CK2226" s="258"/>
      <c r="CL2226" s="89" t="s">
        <v>6999</v>
      </c>
    </row>
    <row r="2227" spans="1:90" ht="14.5" customHeight="1">
      <c r="A2227" s="74" t="s">
        <v>7561</v>
      </c>
      <c r="B2227" s="129" t="s">
        <v>6992</v>
      </c>
      <c r="C2227" s="130" t="str">
        <f t="shared" si="1175"/>
        <v>M.020.22.108</v>
      </c>
      <c r="D2227" s="131" t="s">
        <v>7539</v>
      </c>
      <c r="E2227" s="129" t="s">
        <v>957</v>
      </c>
      <c r="F2227" s="132" t="s">
        <v>7563</v>
      </c>
      <c r="G2227" s="132">
        <f t="shared" si="1176"/>
        <v>0.91786638356397909</v>
      </c>
      <c r="H2227" s="348">
        <f t="shared" si="1177"/>
        <v>0.91786638356397909</v>
      </c>
      <c r="I2227" s="74"/>
      <c r="J2227" s="132">
        <f t="shared" si="1178"/>
        <v>7.7934463909900002E-4</v>
      </c>
      <c r="K2227" s="132">
        <f t="shared" si="1179"/>
        <v>0.16718849892488008</v>
      </c>
      <c r="L2227" s="300">
        <f t="shared" si="1180"/>
        <v>0</v>
      </c>
      <c r="M2227" s="132">
        <v>0.74989854</v>
      </c>
      <c r="N2227" s="132">
        <v>0.16587030999999999</v>
      </c>
      <c r="O2227" s="132">
        <v>1.3181862999999999E-3</v>
      </c>
      <c r="P2227" s="132">
        <v>7.7931753000000002E-4</v>
      </c>
      <c r="Q2227" s="132">
        <v>0</v>
      </c>
      <c r="R2227" s="132">
        <v>0</v>
      </c>
      <c r="S2227" s="304">
        <v>2.7109099E-8</v>
      </c>
      <c r="T2227" s="304">
        <v>2.6248801000000002E-9</v>
      </c>
      <c r="U2227" s="132">
        <v>0</v>
      </c>
      <c r="V2227" s="132">
        <v>0</v>
      </c>
      <c r="W2227" s="132">
        <v>0</v>
      </c>
      <c r="X2227" s="132">
        <v>0</v>
      </c>
      <c r="Y2227" s="132">
        <v>0</v>
      </c>
      <c r="Z2227" s="132">
        <v>0</v>
      </c>
      <c r="AA2227" s="74"/>
      <c r="AB2227" s="301">
        <f t="shared" si="1181"/>
        <v>5.6383348872180452</v>
      </c>
      <c r="AC2227" s="338">
        <f t="shared" si="1144"/>
        <v>5.6383348872180452</v>
      </c>
      <c r="AD2227" s="74"/>
      <c r="AE2227" s="136">
        <v>0</v>
      </c>
      <c r="AF2227" s="136">
        <v>0</v>
      </c>
      <c r="AG2227" s="136">
        <v>0</v>
      </c>
      <c r="AH2227" s="136">
        <v>0</v>
      </c>
      <c r="AI2227" s="136">
        <v>0</v>
      </c>
      <c r="AJ2227" s="136">
        <v>0</v>
      </c>
      <c r="AK2227" s="136">
        <v>0</v>
      </c>
      <c r="AL2227" s="74"/>
      <c r="AM2227" s="133">
        <v>0.14289603000000001</v>
      </c>
      <c r="AN2227" s="340">
        <f t="shared" si="1182"/>
        <v>0.14289603000000001</v>
      </c>
      <c r="AP2227" s="133">
        <v>0.13767114</v>
      </c>
      <c r="AQ2227" s="133">
        <v>5.2248900999999999E-3</v>
      </c>
      <c r="AR2227" s="133">
        <v>0</v>
      </c>
      <c r="AS2227" s="134">
        <f t="shared" si="1183"/>
        <v>8.2536656789100002E-6</v>
      </c>
      <c r="AT2227" s="135">
        <f t="shared" si="1184"/>
        <v>1.9322818623619999E-8</v>
      </c>
      <c r="AU2227" s="135">
        <f t="shared" si="1185"/>
        <v>0</v>
      </c>
      <c r="AV2227" s="302">
        <v>5.2323748000000001E-6</v>
      </c>
      <c r="AW2227" s="302">
        <v>1.5787338E-8</v>
      </c>
      <c r="AX2227" s="302">
        <v>4.3133262E-13</v>
      </c>
      <c r="AY2227" s="303">
        <v>0</v>
      </c>
      <c r="AZ2227" s="303">
        <v>0</v>
      </c>
      <c r="BA2227" s="302">
        <v>1.1587891E-10</v>
      </c>
      <c r="BB2227" s="302">
        <v>3.0211749999999999E-6</v>
      </c>
      <c r="BC2227" s="302">
        <v>1.6426791000000001E-11</v>
      </c>
      <c r="BD2227" s="302">
        <v>3.5186225E-9</v>
      </c>
      <c r="BE2227" s="303">
        <v>0</v>
      </c>
      <c r="BF2227" s="303">
        <v>0</v>
      </c>
      <c r="BG2227" s="303">
        <v>0</v>
      </c>
      <c r="BH2227" s="303">
        <v>0</v>
      </c>
      <c r="BI2227" s="303">
        <v>0</v>
      </c>
      <c r="BJ2227" s="303">
        <v>0</v>
      </c>
      <c r="BK2227" s="303">
        <v>0</v>
      </c>
      <c r="BL2227" s="303">
        <v>0</v>
      </c>
      <c r="BM2227" s="303">
        <v>0</v>
      </c>
      <c r="BN2227" s="303">
        <v>0</v>
      </c>
      <c r="BO2227" s="303">
        <v>0</v>
      </c>
      <c r="BP2227" s="303">
        <v>0</v>
      </c>
      <c r="BQ2227" s="303">
        <v>0</v>
      </c>
      <c r="BR2227" s="74"/>
      <c r="BS2227" s="136">
        <v>2.0337455000000001E-4</v>
      </c>
      <c r="BT2227" s="144">
        <v>2.4296596999999999E-5</v>
      </c>
      <c r="BU2227" s="136">
        <v>1.5721174000000001E-4</v>
      </c>
      <c r="BV2227" s="144">
        <v>3.0747002000000002E-13</v>
      </c>
      <c r="BW2227" s="144">
        <v>1.9958001E-5</v>
      </c>
      <c r="BX2227" s="144">
        <v>7.5017851999999996E-8</v>
      </c>
      <c r="BY2227" s="136">
        <v>0</v>
      </c>
      <c r="BZ2227" s="144">
        <v>1.1386096E-7</v>
      </c>
      <c r="CA2227" s="136">
        <v>0</v>
      </c>
      <c r="CB2227" s="144">
        <v>1.7938248999999999E-11</v>
      </c>
      <c r="CC2227" s="136">
        <v>0</v>
      </c>
      <c r="CD2227" s="136">
        <v>0</v>
      </c>
      <c r="CE2227" s="136">
        <v>0</v>
      </c>
      <c r="CF2227" s="144">
        <v>1.719315E-6</v>
      </c>
      <c r="CG2227" s="136">
        <v>0</v>
      </c>
      <c r="CH2227" s="136">
        <v>0</v>
      </c>
      <c r="CI2227" s="136">
        <v>0</v>
      </c>
      <c r="CJ2227" s="205"/>
      <c r="CK2227" s="258"/>
      <c r="CL2227" s="89" t="s">
        <v>6999</v>
      </c>
    </row>
    <row r="2228" spans="1:90" ht="14.5" customHeight="1">
      <c r="A2228" s="74" t="s">
        <v>7564</v>
      </c>
      <c r="B2228" s="129" t="s">
        <v>6992</v>
      </c>
      <c r="C2228" s="130" t="str">
        <f t="shared" si="1175"/>
        <v>M.020.22.109</v>
      </c>
      <c r="D2228" s="131" t="s">
        <v>7539</v>
      </c>
      <c r="E2228" s="129" t="s">
        <v>957</v>
      </c>
      <c r="F2228" s="132" t="s">
        <v>7566</v>
      </c>
      <c r="G2228" s="132">
        <f t="shared" si="1176"/>
        <v>0.289690230382321</v>
      </c>
      <c r="H2228" s="348">
        <f t="shared" si="1177"/>
        <v>0.289690230382321</v>
      </c>
      <c r="I2228" s="74"/>
      <c r="J2228" s="132">
        <f t="shared" si="1178"/>
        <v>6.7749166129799998E-3</v>
      </c>
      <c r="K2228" s="132">
        <f t="shared" si="1179"/>
        <v>5.2032813769341005E-2</v>
      </c>
      <c r="L2228" s="300">
        <f t="shared" si="1180"/>
        <v>0</v>
      </c>
      <c r="M2228" s="132">
        <v>0.23088249999999999</v>
      </c>
      <c r="N2228" s="132">
        <v>4.2098596000000002E-2</v>
      </c>
      <c r="O2228" s="132">
        <v>9.9342052000000007E-3</v>
      </c>
      <c r="P2228" s="132">
        <v>6.7747867999999999E-3</v>
      </c>
      <c r="Q2228" s="132">
        <v>0</v>
      </c>
      <c r="R2228" s="132">
        <v>0</v>
      </c>
      <c r="S2228" s="304">
        <v>1.2981298000000001E-7</v>
      </c>
      <c r="T2228" s="304">
        <v>1.2569340999999999E-8</v>
      </c>
      <c r="U2228" s="132">
        <v>0</v>
      </c>
      <c r="V2228" s="132">
        <v>0</v>
      </c>
      <c r="W2228" s="132">
        <v>0</v>
      </c>
      <c r="X2228" s="132">
        <v>0</v>
      </c>
      <c r="Y2228" s="132">
        <v>0</v>
      </c>
      <c r="Z2228" s="132">
        <v>0</v>
      </c>
      <c r="AA2228" s="74"/>
      <c r="AB2228" s="301">
        <f t="shared" si="1181"/>
        <v>1.7359586466165411</v>
      </c>
      <c r="AC2228" s="338">
        <f t="shared" si="1144"/>
        <v>1.7359586466165411</v>
      </c>
      <c r="AD2228" s="74"/>
      <c r="AE2228" s="136">
        <v>0</v>
      </c>
      <c r="AF2228" s="136">
        <v>0</v>
      </c>
      <c r="AG2228" s="136">
        <v>0</v>
      </c>
      <c r="AH2228" s="136">
        <v>0</v>
      </c>
      <c r="AI2228" s="136">
        <v>0</v>
      </c>
      <c r="AJ2228" s="136">
        <v>0</v>
      </c>
      <c r="AK2228" s="136">
        <v>0</v>
      </c>
      <c r="AL2228" s="74"/>
      <c r="AM2228" s="133">
        <v>4.2534862E-2</v>
      </c>
      <c r="AN2228" s="340">
        <f t="shared" si="1182"/>
        <v>4.2534862E-2</v>
      </c>
      <c r="AP2228" s="133">
        <v>4.0918232999999998E-2</v>
      </c>
      <c r="AQ2228" s="133">
        <v>1.6166291000000001E-3</v>
      </c>
      <c r="AR2228" s="133">
        <v>0</v>
      </c>
      <c r="AS2228" s="134">
        <f t="shared" si="1183"/>
        <v>2.4531314221E-6</v>
      </c>
      <c r="AT2228" s="135">
        <f t="shared" si="1184"/>
        <v>5.9786578208400002E-9</v>
      </c>
      <c r="AU2228" s="135">
        <f t="shared" si="1185"/>
        <v>0</v>
      </c>
      <c r="AV2228" s="302">
        <v>1.6109696E-6</v>
      </c>
      <c r="AW2228" s="302">
        <v>4.8606841999999999E-9</v>
      </c>
      <c r="AX2228" s="302">
        <v>1.3280084E-13</v>
      </c>
      <c r="AY2228" s="303">
        <v>0</v>
      </c>
      <c r="AZ2228" s="303">
        <v>0</v>
      </c>
      <c r="BA2228" s="302">
        <v>1.0073621E-9</v>
      </c>
      <c r="BB2228" s="302">
        <v>8.4115445999999996E-7</v>
      </c>
      <c r="BC2228" s="302">
        <v>1.4280187999999999E-10</v>
      </c>
      <c r="BD2228" s="302">
        <v>9.7503894000000001E-10</v>
      </c>
      <c r="BE2228" s="303">
        <v>0</v>
      </c>
      <c r="BF2228" s="303">
        <v>0</v>
      </c>
      <c r="BG2228" s="303">
        <v>0</v>
      </c>
      <c r="BH2228" s="303">
        <v>0</v>
      </c>
      <c r="BI2228" s="303">
        <v>0</v>
      </c>
      <c r="BJ2228" s="303">
        <v>0</v>
      </c>
      <c r="BK2228" s="303">
        <v>0</v>
      </c>
      <c r="BL2228" s="303">
        <v>0</v>
      </c>
      <c r="BM2228" s="303">
        <v>0</v>
      </c>
      <c r="BN2228" s="303">
        <v>0</v>
      </c>
      <c r="BO2228" s="303">
        <v>0</v>
      </c>
      <c r="BP2228" s="303">
        <v>0</v>
      </c>
      <c r="BQ2228" s="303">
        <v>0</v>
      </c>
      <c r="BR2228" s="74"/>
      <c r="BS2228" s="144">
        <v>6.4116849000000003E-5</v>
      </c>
      <c r="BT2228" s="144">
        <v>7.0538642000000001E-6</v>
      </c>
      <c r="BU2228" s="144">
        <v>4.8403133999999997E-5</v>
      </c>
      <c r="BV2228" s="144">
        <v>1.4723321999999999E-12</v>
      </c>
      <c r="BW2228" s="144">
        <v>5.3241994000000001E-6</v>
      </c>
      <c r="BX2228" s="144">
        <v>6.5214747000000001E-7</v>
      </c>
      <c r="BY2228" s="136">
        <v>0</v>
      </c>
      <c r="BZ2228" s="144">
        <v>9.8981951000000008E-7</v>
      </c>
      <c r="CA2228" s="136">
        <v>0</v>
      </c>
      <c r="CB2228" s="144">
        <v>8.5898005000000001E-11</v>
      </c>
      <c r="CC2228" s="136">
        <v>0</v>
      </c>
      <c r="CD2228" s="136">
        <v>0</v>
      </c>
      <c r="CE2228" s="136">
        <v>0</v>
      </c>
      <c r="CF2228" s="144">
        <v>1.6935974000000001E-6</v>
      </c>
      <c r="CG2228" s="136">
        <v>0</v>
      </c>
      <c r="CH2228" s="136">
        <v>0</v>
      </c>
      <c r="CI2228" s="136">
        <v>0</v>
      </c>
      <c r="CJ2228" s="205"/>
      <c r="CK2228" s="258"/>
      <c r="CL2228" s="89" t="s">
        <v>6999</v>
      </c>
    </row>
    <row r="2229" spans="1:90" ht="14.5" customHeight="1">
      <c r="A2229" s="74" t="s">
        <v>7567</v>
      </c>
      <c r="B2229" s="129" t="s">
        <v>6992</v>
      </c>
      <c r="C2229" s="130" t="str">
        <f t="shared" si="1175"/>
        <v>M.020.22.110</v>
      </c>
      <c r="D2229" s="131" t="s">
        <v>7539</v>
      </c>
      <c r="E2229" s="129" t="s">
        <v>957</v>
      </c>
      <c r="F2229" s="132" t="s">
        <v>7569</v>
      </c>
      <c r="G2229" s="132">
        <f t="shared" si="1176"/>
        <v>1.7275457067005551</v>
      </c>
      <c r="H2229" s="348">
        <f t="shared" si="1177"/>
        <v>1.7275457067005551</v>
      </c>
      <c r="I2229" s="74"/>
      <c r="J2229" s="132">
        <f t="shared" si="1178"/>
        <v>2.838635247712E-2</v>
      </c>
      <c r="K2229" s="132">
        <f t="shared" si="1179"/>
        <v>0.25994265422343499</v>
      </c>
      <c r="L2229" s="300">
        <f t="shared" si="1180"/>
        <v>0</v>
      </c>
      <c r="M2229" s="132">
        <v>1.4392167</v>
      </c>
      <c r="N2229" s="132">
        <v>0.21287956999999999</v>
      </c>
      <c r="O2229" s="132">
        <v>4.7062995000000003E-2</v>
      </c>
      <c r="P2229" s="132">
        <v>2.8385430999999999E-2</v>
      </c>
      <c r="Q2229" s="132">
        <v>0</v>
      </c>
      <c r="R2229" s="132">
        <v>0</v>
      </c>
      <c r="S2229" s="304">
        <v>9.2147712E-7</v>
      </c>
      <c r="T2229" s="304">
        <v>8.9223434999999994E-8</v>
      </c>
      <c r="U2229" s="132">
        <v>0</v>
      </c>
      <c r="V2229" s="132">
        <v>0</v>
      </c>
      <c r="W2229" s="132">
        <v>0</v>
      </c>
      <c r="X2229" s="132">
        <v>0</v>
      </c>
      <c r="Y2229" s="132">
        <v>0</v>
      </c>
      <c r="Z2229" s="132">
        <v>0</v>
      </c>
      <c r="AA2229" s="74"/>
      <c r="AB2229" s="301">
        <f t="shared" si="1181"/>
        <v>10.821178195488722</v>
      </c>
      <c r="AC2229" s="338">
        <f t="shared" si="1144"/>
        <v>10.821178195488722</v>
      </c>
      <c r="AD2229" s="74"/>
      <c r="AE2229" s="136">
        <v>0</v>
      </c>
      <c r="AF2229" s="136">
        <v>0</v>
      </c>
      <c r="AG2229" s="136">
        <v>0</v>
      </c>
      <c r="AH2229" s="136">
        <v>0</v>
      </c>
      <c r="AI2229" s="136">
        <v>0</v>
      </c>
      <c r="AJ2229" s="136">
        <v>0</v>
      </c>
      <c r="AK2229" s="136">
        <v>0</v>
      </c>
      <c r="AL2229" s="74"/>
      <c r="AM2229" s="133">
        <v>0.24708028000000001</v>
      </c>
      <c r="AN2229" s="340">
        <f t="shared" si="1182"/>
        <v>0.24708028000000001</v>
      </c>
      <c r="AP2229" s="133">
        <v>0.23741193999999999</v>
      </c>
      <c r="AQ2229" s="133">
        <v>9.6683420999999995E-3</v>
      </c>
      <c r="AR2229" s="133">
        <v>0</v>
      </c>
      <c r="AS2229" s="134">
        <f t="shared" si="1183"/>
        <v>1.42333302096E-5</v>
      </c>
      <c r="AT2229" s="135">
        <f t="shared" si="1184"/>
        <v>3.5755703090160001E-8</v>
      </c>
      <c r="AU2229" s="135">
        <f t="shared" si="1185"/>
        <v>0</v>
      </c>
      <c r="AV2229" s="302">
        <v>1.0042054000000001E-5</v>
      </c>
      <c r="AW2229" s="302">
        <v>3.0299300000000002E-8</v>
      </c>
      <c r="AX2229" s="302">
        <v>8.2782015999999997E-13</v>
      </c>
      <c r="AY2229" s="303">
        <v>0</v>
      </c>
      <c r="AZ2229" s="303">
        <v>0</v>
      </c>
      <c r="BA2229" s="302">
        <v>4.2207096000000003E-9</v>
      </c>
      <c r="BB2229" s="302">
        <v>4.1870555E-6</v>
      </c>
      <c r="BC2229" s="302">
        <v>5.9832036999999995E-10</v>
      </c>
      <c r="BD2229" s="302">
        <v>4.8572549000000003E-9</v>
      </c>
      <c r="BE2229" s="303">
        <v>0</v>
      </c>
      <c r="BF2229" s="303">
        <v>0</v>
      </c>
      <c r="BG2229" s="303">
        <v>0</v>
      </c>
      <c r="BH2229" s="303">
        <v>0</v>
      </c>
      <c r="BI2229" s="303">
        <v>0</v>
      </c>
      <c r="BJ2229" s="303">
        <v>0</v>
      </c>
      <c r="BK2229" s="303">
        <v>0</v>
      </c>
      <c r="BL2229" s="303">
        <v>0</v>
      </c>
      <c r="BM2229" s="303">
        <v>0</v>
      </c>
      <c r="BN2229" s="303">
        <v>0</v>
      </c>
      <c r="BO2229" s="303">
        <v>0</v>
      </c>
      <c r="BP2229" s="303">
        <v>0</v>
      </c>
      <c r="BQ2229" s="303">
        <v>0</v>
      </c>
      <c r="BR2229" s="74"/>
      <c r="BS2229" s="136">
        <v>3.7761355999999999E-4</v>
      </c>
      <c r="BT2229" s="144">
        <v>3.4876955999999998E-5</v>
      </c>
      <c r="BU2229" s="136">
        <v>3.0172317000000002E-4</v>
      </c>
      <c r="BV2229" s="144">
        <v>1.0451346E-11</v>
      </c>
      <c r="BW2229" s="144">
        <v>2.6691771000000002E-5</v>
      </c>
      <c r="BX2229" s="144">
        <v>2.7324088E-6</v>
      </c>
      <c r="BY2229" s="136">
        <v>0</v>
      </c>
      <c r="BZ2229" s="144">
        <v>4.1472085999999997E-6</v>
      </c>
      <c r="CA2229" s="136">
        <v>0</v>
      </c>
      <c r="CB2229" s="144">
        <v>6.0974678000000002E-10</v>
      </c>
      <c r="CC2229" s="136">
        <v>0</v>
      </c>
      <c r="CD2229" s="136">
        <v>0</v>
      </c>
      <c r="CE2229" s="136">
        <v>0</v>
      </c>
      <c r="CF2229" s="144">
        <v>7.4414243000000001E-6</v>
      </c>
      <c r="CG2229" s="136">
        <v>0</v>
      </c>
      <c r="CH2229" s="136">
        <v>0</v>
      </c>
      <c r="CI2229" s="136">
        <v>0</v>
      </c>
      <c r="CJ2229" s="205"/>
      <c r="CK2229" s="258"/>
      <c r="CL2229" s="89" t="s">
        <v>6999</v>
      </c>
    </row>
    <row r="2230" spans="1:90" ht="14.5" customHeight="1">
      <c r="A2230" s="74" t="s">
        <v>7570</v>
      </c>
      <c r="B2230" s="129" t="s">
        <v>6992</v>
      </c>
      <c r="C2230" s="130" t="str">
        <f t="shared" si="1175"/>
        <v>M.020.22.111</v>
      </c>
      <c r="D2230" s="131" t="s">
        <v>7539</v>
      </c>
      <c r="E2230" s="129" t="s">
        <v>957</v>
      </c>
      <c r="F2230" s="132" t="s">
        <v>7572</v>
      </c>
      <c r="G2230" s="132">
        <f t="shared" si="1176"/>
        <v>0.91786638356397909</v>
      </c>
      <c r="H2230" s="348">
        <f t="shared" si="1177"/>
        <v>0.91786638356397909</v>
      </c>
      <c r="I2230" s="74"/>
      <c r="J2230" s="132">
        <f t="shared" si="1178"/>
        <v>7.7934463909900002E-4</v>
      </c>
      <c r="K2230" s="132">
        <f t="shared" si="1179"/>
        <v>0.16718849892488008</v>
      </c>
      <c r="L2230" s="300">
        <f t="shared" si="1180"/>
        <v>0</v>
      </c>
      <c r="M2230" s="132">
        <v>0.74989854</v>
      </c>
      <c r="N2230" s="132">
        <v>0.16587030999999999</v>
      </c>
      <c r="O2230" s="132">
        <v>1.3181862999999999E-3</v>
      </c>
      <c r="P2230" s="132">
        <v>7.7931753000000002E-4</v>
      </c>
      <c r="Q2230" s="132">
        <v>0</v>
      </c>
      <c r="R2230" s="132">
        <v>0</v>
      </c>
      <c r="S2230" s="304">
        <v>2.7109099E-8</v>
      </c>
      <c r="T2230" s="304">
        <v>2.6248801000000002E-9</v>
      </c>
      <c r="U2230" s="132">
        <v>0</v>
      </c>
      <c r="V2230" s="132">
        <v>0</v>
      </c>
      <c r="W2230" s="132">
        <v>0</v>
      </c>
      <c r="X2230" s="132">
        <v>0</v>
      </c>
      <c r="Y2230" s="132">
        <v>0</v>
      </c>
      <c r="Z2230" s="132">
        <v>0</v>
      </c>
      <c r="AA2230" s="74"/>
      <c r="AB2230" s="301">
        <f t="shared" si="1181"/>
        <v>5.6383348872180452</v>
      </c>
      <c r="AC2230" s="338">
        <f t="shared" si="1144"/>
        <v>5.6383348872180452</v>
      </c>
      <c r="AD2230" s="74"/>
      <c r="AE2230" s="136">
        <v>0</v>
      </c>
      <c r="AF2230" s="136">
        <v>0</v>
      </c>
      <c r="AG2230" s="136">
        <v>0</v>
      </c>
      <c r="AH2230" s="136">
        <v>0</v>
      </c>
      <c r="AI2230" s="136">
        <v>0</v>
      </c>
      <c r="AJ2230" s="136">
        <v>0</v>
      </c>
      <c r="AK2230" s="136">
        <v>0</v>
      </c>
      <c r="AL2230" s="74"/>
      <c r="AM2230" s="133">
        <v>0.14289603000000001</v>
      </c>
      <c r="AN2230" s="340">
        <f t="shared" si="1182"/>
        <v>0.14289603000000001</v>
      </c>
      <c r="AP2230" s="133">
        <v>0.13767114</v>
      </c>
      <c r="AQ2230" s="133">
        <v>5.2248900999999999E-3</v>
      </c>
      <c r="AR2230" s="133">
        <v>0</v>
      </c>
      <c r="AS2230" s="134">
        <f t="shared" si="1183"/>
        <v>8.2536656789100002E-6</v>
      </c>
      <c r="AT2230" s="135">
        <f t="shared" si="1184"/>
        <v>1.9322818623619999E-8</v>
      </c>
      <c r="AU2230" s="135">
        <f t="shared" si="1185"/>
        <v>0</v>
      </c>
      <c r="AV2230" s="302">
        <v>5.2323748000000001E-6</v>
      </c>
      <c r="AW2230" s="302">
        <v>1.5787338E-8</v>
      </c>
      <c r="AX2230" s="302">
        <v>4.3133262E-13</v>
      </c>
      <c r="AY2230" s="303">
        <v>0</v>
      </c>
      <c r="AZ2230" s="303">
        <v>0</v>
      </c>
      <c r="BA2230" s="302">
        <v>1.1587891E-10</v>
      </c>
      <c r="BB2230" s="302">
        <v>3.0211749999999999E-6</v>
      </c>
      <c r="BC2230" s="302">
        <v>1.6426791000000001E-11</v>
      </c>
      <c r="BD2230" s="302">
        <v>3.5186225E-9</v>
      </c>
      <c r="BE2230" s="303">
        <v>0</v>
      </c>
      <c r="BF2230" s="303">
        <v>0</v>
      </c>
      <c r="BG2230" s="303">
        <v>0</v>
      </c>
      <c r="BH2230" s="303">
        <v>0</v>
      </c>
      <c r="BI2230" s="303">
        <v>0</v>
      </c>
      <c r="BJ2230" s="303">
        <v>0</v>
      </c>
      <c r="BK2230" s="303">
        <v>0</v>
      </c>
      <c r="BL2230" s="303">
        <v>0</v>
      </c>
      <c r="BM2230" s="303">
        <v>0</v>
      </c>
      <c r="BN2230" s="303">
        <v>0</v>
      </c>
      <c r="BO2230" s="303">
        <v>0</v>
      </c>
      <c r="BP2230" s="303">
        <v>0</v>
      </c>
      <c r="BQ2230" s="303">
        <v>0</v>
      </c>
      <c r="BR2230" s="74"/>
      <c r="BS2230" s="136">
        <v>2.0337455000000001E-4</v>
      </c>
      <c r="BT2230" s="144">
        <v>2.4296596999999999E-5</v>
      </c>
      <c r="BU2230" s="136">
        <v>1.5721174000000001E-4</v>
      </c>
      <c r="BV2230" s="144">
        <v>3.0747002000000002E-13</v>
      </c>
      <c r="BW2230" s="144">
        <v>1.9958001E-5</v>
      </c>
      <c r="BX2230" s="144">
        <v>7.5017851999999996E-8</v>
      </c>
      <c r="BY2230" s="136">
        <v>0</v>
      </c>
      <c r="BZ2230" s="144">
        <v>1.1386096E-7</v>
      </c>
      <c r="CA2230" s="136">
        <v>0</v>
      </c>
      <c r="CB2230" s="144">
        <v>1.7938248999999999E-11</v>
      </c>
      <c r="CC2230" s="136">
        <v>0</v>
      </c>
      <c r="CD2230" s="136">
        <v>0</v>
      </c>
      <c r="CE2230" s="136">
        <v>0</v>
      </c>
      <c r="CF2230" s="144">
        <v>1.719315E-6</v>
      </c>
      <c r="CG2230" s="136">
        <v>0</v>
      </c>
      <c r="CH2230" s="136">
        <v>0</v>
      </c>
      <c r="CI2230" s="136">
        <v>0</v>
      </c>
      <c r="CJ2230" s="205"/>
      <c r="CK2230" s="258"/>
      <c r="CL2230" s="89" t="s">
        <v>6999</v>
      </c>
    </row>
    <row r="2231" spans="1:90" ht="14.5" customHeight="1">
      <c r="A2231" s="74" t="s">
        <v>7573</v>
      </c>
      <c r="B2231" s="129" t="s">
        <v>6992</v>
      </c>
      <c r="C2231" s="130" t="str">
        <f t="shared" si="1175"/>
        <v>M.020.22.112</v>
      </c>
      <c r="D2231" s="131" t="s">
        <v>7539</v>
      </c>
      <c r="E2231" s="129" t="s">
        <v>957</v>
      </c>
      <c r="F2231" s="132" t="s">
        <v>7575</v>
      </c>
      <c r="G2231" s="132">
        <f t="shared" si="1176"/>
        <v>1.1370712915003096</v>
      </c>
      <c r="H2231" s="348">
        <f t="shared" si="1177"/>
        <v>1.1370712915003096</v>
      </c>
      <c r="I2231" s="74"/>
      <c r="J2231" s="132">
        <f t="shared" si="1178"/>
        <v>9.3266839453700007E-4</v>
      </c>
      <c r="K2231" s="132">
        <f t="shared" si="1179"/>
        <v>0.2084101831057727</v>
      </c>
      <c r="L2231" s="300">
        <f t="shared" si="1180"/>
        <v>0</v>
      </c>
      <c r="M2231" s="132">
        <v>0.92772843999999999</v>
      </c>
      <c r="N2231" s="132">
        <v>0.20689746000000001</v>
      </c>
      <c r="O2231" s="132">
        <v>1.5127204000000001E-3</v>
      </c>
      <c r="P2231" s="132">
        <v>9.3264045000000003E-4</v>
      </c>
      <c r="Q2231" s="132">
        <v>0</v>
      </c>
      <c r="R2231" s="132">
        <v>0</v>
      </c>
      <c r="S2231" s="304">
        <v>2.7944537000000001E-8</v>
      </c>
      <c r="T2231" s="304">
        <v>2.7057726999999999E-9</v>
      </c>
      <c r="U2231" s="132">
        <v>0</v>
      </c>
      <c r="V2231" s="132">
        <v>0</v>
      </c>
      <c r="W2231" s="132">
        <v>0</v>
      </c>
      <c r="X2231" s="132">
        <v>0</v>
      </c>
      <c r="Y2231" s="132">
        <v>0</v>
      </c>
      <c r="Z2231" s="132">
        <v>0</v>
      </c>
      <c r="AA2231" s="74"/>
      <c r="AB2231" s="301">
        <f t="shared" si="1181"/>
        <v>6.9754018045112778</v>
      </c>
      <c r="AC2231" s="338">
        <f t="shared" si="1144"/>
        <v>6.9754018045112778</v>
      </c>
      <c r="AD2231" s="74"/>
      <c r="AE2231" s="136">
        <v>0</v>
      </c>
      <c r="AF2231" s="136">
        <v>0</v>
      </c>
      <c r="AG2231" s="136">
        <v>0</v>
      </c>
      <c r="AH2231" s="136">
        <v>0</v>
      </c>
      <c r="AI2231" s="136">
        <v>0</v>
      </c>
      <c r="AJ2231" s="136">
        <v>0</v>
      </c>
      <c r="AK2231" s="136">
        <v>0</v>
      </c>
      <c r="AL2231" s="74"/>
      <c r="AM2231" s="133">
        <v>0.17729839999999999</v>
      </c>
      <c r="AN2231" s="340">
        <f t="shared" si="1182"/>
        <v>0.17729839999999999</v>
      </c>
      <c r="AP2231" s="133">
        <v>0.17082509000000001</v>
      </c>
      <c r="AQ2231" s="133">
        <v>6.4733113000000004E-3</v>
      </c>
      <c r="AR2231" s="133">
        <v>0</v>
      </c>
      <c r="AS2231" s="134">
        <f t="shared" si="1183"/>
        <v>1.024131237693E-5</v>
      </c>
      <c r="AT2231" s="135">
        <f t="shared" si="1184"/>
        <v>2.3939760816240002E-8</v>
      </c>
      <c r="AU2231" s="135">
        <f t="shared" si="1185"/>
        <v>0</v>
      </c>
      <c r="AV2231" s="302">
        <v>6.4731727999999997E-6</v>
      </c>
      <c r="AW2231" s="302">
        <v>1.9531125000000001E-8</v>
      </c>
      <c r="AX2231" s="302">
        <v>5.3361824000000002E-13</v>
      </c>
      <c r="AY2231" s="303">
        <v>0</v>
      </c>
      <c r="AZ2231" s="303">
        <v>0</v>
      </c>
      <c r="BA2231" s="302">
        <v>1.3867693E-10</v>
      </c>
      <c r="BB2231" s="302">
        <v>3.7680009000000001E-6</v>
      </c>
      <c r="BC2231" s="302">
        <v>1.9658598000000002E-11</v>
      </c>
      <c r="BD2231" s="302">
        <v>4.3884436000000001E-9</v>
      </c>
      <c r="BE2231" s="303">
        <v>0</v>
      </c>
      <c r="BF2231" s="303">
        <v>0</v>
      </c>
      <c r="BG2231" s="303">
        <v>0</v>
      </c>
      <c r="BH2231" s="303">
        <v>0</v>
      </c>
      <c r="BI2231" s="303">
        <v>0</v>
      </c>
      <c r="BJ2231" s="303">
        <v>0</v>
      </c>
      <c r="BK2231" s="303">
        <v>0</v>
      </c>
      <c r="BL2231" s="303">
        <v>0</v>
      </c>
      <c r="BM2231" s="303">
        <v>0</v>
      </c>
      <c r="BN2231" s="303">
        <v>0</v>
      </c>
      <c r="BO2231" s="303">
        <v>0</v>
      </c>
      <c r="BP2231" s="303">
        <v>0</v>
      </c>
      <c r="BQ2231" s="303">
        <v>0</v>
      </c>
      <c r="BR2231" s="74"/>
      <c r="BS2231" s="136">
        <v>2.5204968000000001E-4</v>
      </c>
      <c r="BT2231" s="144">
        <v>3.0300912999999999E-5</v>
      </c>
      <c r="BU2231" s="136">
        <v>1.9449271E-4</v>
      </c>
      <c r="BV2231" s="144">
        <v>3.1694550999999999E-13</v>
      </c>
      <c r="BW2231" s="144">
        <v>2.4892956E-5</v>
      </c>
      <c r="BX2231" s="144">
        <v>8.9776863999999994E-8</v>
      </c>
      <c r="BY2231" s="136">
        <v>0</v>
      </c>
      <c r="BZ2231" s="144">
        <v>1.3626195999999999E-7</v>
      </c>
      <c r="CA2231" s="136">
        <v>0</v>
      </c>
      <c r="CB2231" s="144">
        <v>1.8491062999999999E-11</v>
      </c>
      <c r="CC2231" s="136">
        <v>0</v>
      </c>
      <c r="CD2231" s="136">
        <v>0</v>
      </c>
      <c r="CE2231" s="136">
        <v>0</v>
      </c>
      <c r="CF2231" s="144">
        <v>2.1370398999999999E-6</v>
      </c>
      <c r="CG2231" s="136">
        <v>0</v>
      </c>
      <c r="CH2231" s="136">
        <v>0</v>
      </c>
      <c r="CI2231" s="136">
        <v>0</v>
      </c>
      <c r="CJ2231" s="205"/>
      <c r="CK2231" s="258"/>
      <c r="CL2231" s="89" t="s">
        <v>6999</v>
      </c>
    </row>
    <row r="2232" spans="1:90" ht="14.5" customHeight="1">
      <c r="A2232" s="74" t="s">
        <v>7576</v>
      </c>
      <c r="B2232" s="129" t="s">
        <v>6992</v>
      </c>
      <c r="C2232" s="130" t="str">
        <f t="shared" si="1175"/>
        <v>M.020.22.113</v>
      </c>
      <c r="D2232" s="131" t="s">
        <v>7539</v>
      </c>
      <c r="E2232" s="129" t="s">
        <v>957</v>
      </c>
      <c r="F2232" s="132" t="s">
        <v>7578</v>
      </c>
      <c r="G2232" s="132">
        <f t="shared" si="1176"/>
        <v>0.92901583731789805</v>
      </c>
      <c r="H2232" s="348">
        <f t="shared" si="1177"/>
        <v>0.92901583731789805</v>
      </c>
      <c r="I2232" s="74"/>
      <c r="J2232" s="132">
        <f t="shared" si="1178"/>
        <v>2.0638887620760001E-2</v>
      </c>
      <c r="K2232" s="132">
        <f t="shared" si="1179"/>
        <v>0.175775689697138</v>
      </c>
      <c r="L2232" s="300">
        <f t="shared" si="1180"/>
        <v>0</v>
      </c>
      <c r="M2232" s="132">
        <v>0.73260126000000003</v>
      </c>
      <c r="N2232" s="132">
        <v>0.14455923000000001</v>
      </c>
      <c r="O2232" s="132">
        <v>3.1216415000000001E-2</v>
      </c>
      <c r="P2232" s="132">
        <v>2.0638426000000001E-2</v>
      </c>
      <c r="Q2232" s="132">
        <v>0</v>
      </c>
      <c r="R2232" s="132">
        <v>0</v>
      </c>
      <c r="S2232" s="304">
        <v>4.6162075999999998E-7</v>
      </c>
      <c r="T2232" s="304">
        <v>4.4697137999999997E-8</v>
      </c>
      <c r="U2232" s="132">
        <v>0</v>
      </c>
      <c r="V2232" s="132">
        <v>0</v>
      </c>
      <c r="W2232" s="132">
        <v>0</v>
      </c>
      <c r="X2232" s="132">
        <v>0</v>
      </c>
      <c r="Y2232" s="132">
        <v>0</v>
      </c>
      <c r="Z2232" s="132">
        <v>0</v>
      </c>
      <c r="AA2232" s="74"/>
      <c r="AB2232" s="301">
        <f t="shared" si="1181"/>
        <v>5.5082801503759402</v>
      </c>
      <c r="AC2232" s="338">
        <f t="shared" si="1144"/>
        <v>5.5082801503759402</v>
      </c>
      <c r="AD2232" s="74"/>
      <c r="AE2232" s="136">
        <v>0</v>
      </c>
      <c r="AF2232" s="136">
        <v>0</v>
      </c>
      <c r="AG2232" s="136">
        <v>0</v>
      </c>
      <c r="AH2232" s="136">
        <v>0</v>
      </c>
      <c r="AI2232" s="136">
        <v>0</v>
      </c>
      <c r="AJ2232" s="136">
        <v>0</v>
      </c>
      <c r="AK2232" s="136">
        <v>0</v>
      </c>
      <c r="AL2232" s="74"/>
      <c r="AM2232" s="133">
        <v>0.13818178</v>
      </c>
      <c r="AN2232" s="340">
        <f t="shared" si="1182"/>
        <v>0.13818178</v>
      </c>
      <c r="AP2232" s="133">
        <v>0.13299712999999999</v>
      </c>
      <c r="AQ2232" s="133">
        <v>5.1846545000000001E-3</v>
      </c>
      <c r="AR2232" s="133">
        <v>0</v>
      </c>
      <c r="AS2232" s="134">
        <f t="shared" si="1183"/>
        <v>7.9734488855999991E-6</v>
      </c>
      <c r="AT2232" s="135">
        <f t="shared" si="1184"/>
        <v>1.9174017633430001E-8</v>
      </c>
      <c r="AU2232" s="135">
        <f t="shared" si="1185"/>
        <v>0</v>
      </c>
      <c r="AV2232" s="302">
        <v>5.1116840000000001E-6</v>
      </c>
      <c r="AW2232" s="302">
        <v>1.5423184000000001E-8</v>
      </c>
      <c r="AX2232" s="302">
        <v>4.2138343000000002E-13</v>
      </c>
      <c r="AY2232" s="303">
        <v>0</v>
      </c>
      <c r="AZ2232" s="303">
        <v>0</v>
      </c>
      <c r="BA2232" s="302">
        <v>3.0687855999999999E-9</v>
      </c>
      <c r="BB2232" s="302">
        <v>2.8586961000000001E-6</v>
      </c>
      <c r="BC2232" s="302">
        <v>4.3502565000000001E-10</v>
      </c>
      <c r="BD2232" s="302">
        <v>3.3153865999999998E-9</v>
      </c>
      <c r="BE2232" s="303">
        <v>0</v>
      </c>
      <c r="BF2232" s="303">
        <v>0</v>
      </c>
      <c r="BG2232" s="303">
        <v>0</v>
      </c>
      <c r="BH2232" s="303">
        <v>0</v>
      </c>
      <c r="BI2232" s="303">
        <v>0</v>
      </c>
      <c r="BJ2232" s="303">
        <v>0</v>
      </c>
      <c r="BK2232" s="303">
        <v>0</v>
      </c>
      <c r="BL2232" s="303">
        <v>0</v>
      </c>
      <c r="BM2232" s="303">
        <v>0</v>
      </c>
      <c r="BN2232" s="303">
        <v>0</v>
      </c>
      <c r="BO2232" s="303">
        <v>0</v>
      </c>
      <c r="BP2232" s="303">
        <v>0</v>
      </c>
      <c r="BQ2232" s="303">
        <v>0</v>
      </c>
      <c r="BR2232" s="74"/>
      <c r="BS2232" s="136">
        <v>2.0594822E-4</v>
      </c>
      <c r="BT2232" s="144">
        <v>2.3867604999999999E-5</v>
      </c>
      <c r="BU2232" s="136">
        <v>1.5358546999999999E-4</v>
      </c>
      <c r="BV2232" s="144">
        <v>5.2356790000000004E-12</v>
      </c>
      <c r="BW2232" s="144">
        <v>1.8179089999999999E-5</v>
      </c>
      <c r="BX2232" s="144">
        <v>1.9866747000000001E-6</v>
      </c>
      <c r="BY2232" s="136">
        <v>0</v>
      </c>
      <c r="BZ2232" s="144">
        <v>3.0153447000000001E-6</v>
      </c>
      <c r="CA2232" s="136">
        <v>0</v>
      </c>
      <c r="CB2232" s="144">
        <v>3.0545713999999998E-10</v>
      </c>
      <c r="CC2232" s="136">
        <v>0</v>
      </c>
      <c r="CD2232" s="136">
        <v>0</v>
      </c>
      <c r="CE2232" s="136">
        <v>0</v>
      </c>
      <c r="CF2232" s="144">
        <v>5.3137329999999999E-6</v>
      </c>
      <c r="CG2232" s="136">
        <v>0</v>
      </c>
      <c r="CH2232" s="136">
        <v>0</v>
      </c>
      <c r="CI2232" s="136">
        <v>0</v>
      </c>
      <c r="CJ2232" s="205"/>
      <c r="CK2232" s="258"/>
      <c r="CL2232" s="89" t="s">
        <v>6999</v>
      </c>
    </row>
    <row r="2233" spans="1:90" ht="14.5" customHeight="1">
      <c r="A2233" s="74" t="s">
        <v>7579</v>
      </c>
      <c r="B2233" s="129" t="s">
        <v>6992</v>
      </c>
      <c r="C2233" s="130" t="str">
        <f t="shared" si="1175"/>
        <v>M.020.22.114</v>
      </c>
      <c r="D2233" s="131" t="s">
        <v>7539</v>
      </c>
      <c r="E2233" s="129" t="s">
        <v>957</v>
      </c>
      <c r="F2233" s="132" t="s">
        <v>7581</v>
      </c>
      <c r="G2233" s="132">
        <f t="shared" si="1176"/>
        <v>0.58710540448235093</v>
      </c>
      <c r="H2233" s="348">
        <f t="shared" si="1177"/>
        <v>0.58710540448235093</v>
      </c>
      <c r="I2233" s="74"/>
      <c r="J2233" s="132">
        <f t="shared" si="1178"/>
        <v>7.68216160893E-3</v>
      </c>
      <c r="K2233" s="132">
        <f t="shared" si="1179"/>
        <v>0.116540452873421</v>
      </c>
      <c r="L2233" s="300">
        <f t="shared" si="1180"/>
        <v>0</v>
      </c>
      <c r="M2233" s="132">
        <v>0.46288278999999999</v>
      </c>
      <c r="N2233" s="132">
        <v>0.10518354000000001</v>
      </c>
      <c r="O2233" s="132">
        <v>1.1356898000000001E-2</v>
      </c>
      <c r="P2233" s="132">
        <v>7.6820079999999997E-3</v>
      </c>
      <c r="Q2233" s="132">
        <v>0</v>
      </c>
      <c r="R2233" s="132">
        <v>0</v>
      </c>
      <c r="S2233" s="304">
        <v>1.5360892999999999E-7</v>
      </c>
      <c r="T2233" s="304">
        <v>1.4873421E-8</v>
      </c>
      <c r="U2233" s="132">
        <v>0</v>
      </c>
      <c r="V2233" s="132">
        <v>0</v>
      </c>
      <c r="W2233" s="132">
        <v>0</v>
      </c>
      <c r="X2233" s="132">
        <v>0</v>
      </c>
      <c r="Y2233" s="132">
        <v>0</v>
      </c>
      <c r="Z2233" s="132">
        <v>0</v>
      </c>
      <c r="AA2233" s="74"/>
      <c r="AB2233" s="301">
        <f t="shared" si="1181"/>
        <v>3.480321729323308</v>
      </c>
      <c r="AC2233" s="338">
        <f t="shared" si="1144"/>
        <v>3.480321729323308</v>
      </c>
      <c r="AD2233" s="74"/>
      <c r="AE2233" s="136">
        <v>0</v>
      </c>
      <c r="AF2233" s="136">
        <v>0</v>
      </c>
      <c r="AG2233" s="136">
        <v>0</v>
      </c>
      <c r="AH2233" s="136">
        <v>0</v>
      </c>
      <c r="AI2233" s="136">
        <v>0</v>
      </c>
      <c r="AJ2233" s="136">
        <v>0</v>
      </c>
      <c r="AK2233" s="136">
        <v>0</v>
      </c>
      <c r="AL2233" s="74"/>
      <c r="AM2233" s="133">
        <v>9.0509085000000003E-2</v>
      </c>
      <c r="AN2233" s="340">
        <f t="shared" si="1182"/>
        <v>9.0509085000000003E-2</v>
      </c>
      <c r="AP2233" s="133">
        <v>8.7202641999999997E-2</v>
      </c>
      <c r="AQ2233" s="133">
        <v>3.3064438999999999E-3</v>
      </c>
      <c r="AR2233" s="133">
        <v>0</v>
      </c>
      <c r="AS2233" s="134">
        <f t="shared" si="1183"/>
        <v>5.2279761593999996E-6</v>
      </c>
      <c r="AT2233" s="135">
        <f t="shared" si="1184"/>
        <v>1.222797282461E-8</v>
      </c>
      <c r="AU2233" s="135">
        <f t="shared" si="1185"/>
        <v>0</v>
      </c>
      <c r="AV2233" s="302">
        <v>3.2297386E-6</v>
      </c>
      <c r="AW2233" s="302">
        <v>9.7449009000000004E-9</v>
      </c>
      <c r="AX2233" s="302">
        <v>2.6624461E-13</v>
      </c>
      <c r="AY2233" s="303">
        <v>0</v>
      </c>
      <c r="AZ2233" s="303">
        <v>0</v>
      </c>
      <c r="BA2233" s="302">
        <v>1.1422594E-9</v>
      </c>
      <c r="BB2233" s="302">
        <v>1.9970952999999998E-6</v>
      </c>
      <c r="BC2233" s="302">
        <v>1.6192468000000001E-10</v>
      </c>
      <c r="BD2233" s="302">
        <v>2.3208809999999999E-9</v>
      </c>
      <c r="BE2233" s="303">
        <v>0</v>
      </c>
      <c r="BF2233" s="303">
        <v>0</v>
      </c>
      <c r="BG2233" s="303">
        <v>0</v>
      </c>
      <c r="BH2233" s="303">
        <v>0</v>
      </c>
      <c r="BI2233" s="303">
        <v>0</v>
      </c>
      <c r="BJ2233" s="303">
        <v>0</v>
      </c>
      <c r="BK2233" s="303">
        <v>0</v>
      </c>
      <c r="BL2233" s="303">
        <v>0</v>
      </c>
      <c r="BM2233" s="303">
        <v>0</v>
      </c>
      <c r="BN2233" s="303">
        <v>0</v>
      </c>
      <c r="BO2233" s="303">
        <v>0</v>
      </c>
      <c r="BP2233" s="303">
        <v>0</v>
      </c>
      <c r="BQ2233" s="303">
        <v>0</v>
      </c>
      <c r="BR2233" s="74"/>
      <c r="BS2233" s="136">
        <v>1.3068252999999999E-4</v>
      </c>
      <c r="BT2233" s="144">
        <v>1.6376918000000002E-5</v>
      </c>
      <c r="BU2233" s="144">
        <v>9.7040605000000001E-5</v>
      </c>
      <c r="BV2233" s="144">
        <v>1.7422246999999999E-12</v>
      </c>
      <c r="BW2233" s="144">
        <v>1.2938797000000001E-5</v>
      </c>
      <c r="BX2233" s="144">
        <v>7.3947745000000002E-7</v>
      </c>
      <c r="BY2233" s="136">
        <v>0</v>
      </c>
      <c r="BZ2233" s="144">
        <v>1.1223676E-6</v>
      </c>
      <c r="CA2233" s="136">
        <v>0</v>
      </c>
      <c r="CB2233" s="144">
        <v>1.0164393E-10</v>
      </c>
      <c r="CC2233" s="136">
        <v>0</v>
      </c>
      <c r="CD2233" s="136">
        <v>0</v>
      </c>
      <c r="CE2233" s="136">
        <v>0</v>
      </c>
      <c r="CF2233" s="144">
        <v>2.4642616999999998E-6</v>
      </c>
      <c r="CG2233" s="136">
        <v>0</v>
      </c>
      <c r="CH2233" s="136">
        <v>0</v>
      </c>
      <c r="CI2233" s="136">
        <v>0</v>
      </c>
      <c r="CJ2233" s="205"/>
      <c r="CK2233" s="258"/>
      <c r="CL2233" s="89" t="s">
        <v>6999</v>
      </c>
    </row>
    <row r="2234" spans="1:90" ht="14.5" customHeight="1">
      <c r="A2234" s="74" t="s">
        <v>7582</v>
      </c>
      <c r="B2234" s="129" t="s">
        <v>6992</v>
      </c>
      <c r="C2234" s="130" t="str">
        <f t="shared" si="1175"/>
        <v>M.020.22.115</v>
      </c>
      <c r="D2234" s="131" t="s">
        <v>7539</v>
      </c>
      <c r="E2234" s="129" t="s">
        <v>957</v>
      </c>
      <c r="F2234" s="132" t="s">
        <v>7584</v>
      </c>
      <c r="G2234" s="132">
        <f t="shared" si="1176"/>
        <v>0.89168015770619802</v>
      </c>
      <c r="H2234" s="348">
        <f t="shared" si="1177"/>
        <v>0.89168015770619802</v>
      </c>
      <c r="I2234" s="74"/>
      <c r="J2234" s="132">
        <f t="shared" si="1178"/>
        <v>2.0638480857569998E-2</v>
      </c>
      <c r="K2234" s="132">
        <f t="shared" si="1179"/>
        <v>0.16416826684862801</v>
      </c>
      <c r="L2234" s="300">
        <f t="shared" si="1180"/>
        <v>0</v>
      </c>
      <c r="M2234" s="132">
        <v>0.70687341000000004</v>
      </c>
      <c r="N2234" s="132">
        <v>0.13307854</v>
      </c>
      <c r="O2234" s="132">
        <v>3.1089683E-2</v>
      </c>
      <c r="P2234" s="132">
        <v>2.0638027999999999E-2</v>
      </c>
      <c r="Q2234" s="132">
        <v>0</v>
      </c>
      <c r="R2234" s="132">
        <v>0</v>
      </c>
      <c r="S2234" s="304">
        <v>4.5285757000000002E-7</v>
      </c>
      <c r="T2234" s="304">
        <v>4.3848627999999998E-8</v>
      </c>
      <c r="U2234" s="132">
        <v>0</v>
      </c>
      <c r="V2234" s="132">
        <v>0</v>
      </c>
      <c r="W2234" s="132">
        <v>0</v>
      </c>
      <c r="X2234" s="132">
        <v>0</v>
      </c>
      <c r="Y2234" s="132">
        <v>0</v>
      </c>
      <c r="Z2234" s="132">
        <v>0</v>
      </c>
      <c r="AA2234" s="74"/>
      <c r="AB2234" s="301">
        <f t="shared" si="1181"/>
        <v>5.314837669172932</v>
      </c>
      <c r="AC2234" s="338">
        <f t="shared" si="1144"/>
        <v>5.314837669172932</v>
      </c>
      <c r="AD2234" s="74"/>
      <c r="AE2234" s="136">
        <v>0</v>
      </c>
      <c r="AF2234" s="136">
        <v>0</v>
      </c>
      <c r="AG2234" s="136">
        <v>0</v>
      </c>
      <c r="AH2234" s="136">
        <v>0</v>
      </c>
      <c r="AI2234" s="136">
        <v>0</v>
      </c>
      <c r="AJ2234" s="136">
        <v>0</v>
      </c>
      <c r="AK2234" s="136">
        <v>0</v>
      </c>
      <c r="AL2234" s="74"/>
      <c r="AM2234" s="133">
        <v>0.13149748</v>
      </c>
      <c r="AN2234" s="340">
        <f t="shared" si="1182"/>
        <v>0.13149748</v>
      </c>
      <c r="AP2234" s="133">
        <v>0.12652495999999999</v>
      </c>
      <c r="AQ2234" s="133">
        <v>4.9725161000000002E-3</v>
      </c>
      <c r="AR2234" s="133">
        <v>0</v>
      </c>
      <c r="AS2234" s="134">
        <f t="shared" si="1183"/>
        <v>7.5854295262999996E-6</v>
      </c>
      <c r="AT2234" s="135">
        <f t="shared" si="1184"/>
        <v>1.8389483135079999E-8</v>
      </c>
      <c r="AU2234" s="135">
        <f t="shared" si="1185"/>
        <v>0</v>
      </c>
      <c r="AV2234" s="302">
        <v>4.9321693999999999E-6</v>
      </c>
      <c r="AW2234" s="302">
        <v>1.4881546E-8</v>
      </c>
      <c r="AX2234" s="302">
        <v>4.0658508000000001E-13</v>
      </c>
      <c r="AY2234" s="303">
        <v>0</v>
      </c>
      <c r="AZ2234" s="303">
        <v>0</v>
      </c>
      <c r="BA2234" s="302">
        <v>3.0687263000000001E-9</v>
      </c>
      <c r="BB2234" s="302">
        <v>2.6501914000000002E-6</v>
      </c>
      <c r="BC2234" s="302">
        <v>4.3501725000000002E-10</v>
      </c>
      <c r="BD2234" s="302">
        <v>3.0725133E-9</v>
      </c>
      <c r="BE2234" s="303">
        <v>0</v>
      </c>
      <c r="BF2234" s="303">
        <v>0</v>
      </c>
      <c r="BG2234" s="303">
        <v>0</v>
      </c>
      <c r="BH2234" s="303">
        <v>0</v>
      </c>
      <c r="BI2234" s="303">
        <v>0</v>
      </c>
      <c r="BJ2234" s="303">
        <v>0</v>
      </c>
      <c r="BK2234" s="303">
        <v>0</v>
      </c>
      <c r="BL2234" s="303">
        <v>0</v>
      </c>
      <c r="BM2234" s="303">
        <v>0</v>
      </c>
      <c r="BN2234" s="303">
        <v>0</v>
      </c>
      <c r="BO2234" s="303">
        <v>0</v>
      </c>
      <c r="BP2234" s="303">
        <v>0</v>
      </c>
      <c r="BQ2234" s="303">
        <v>0</v>
      </c>
      <c r="BR2234" s="74"/>
      <c r="BS2234" s="136">
        <v>1.9739192E-4</v>
      </c>
      <c r="BT2234" s="144">
        <v>2.2193144E-5</v>
      </c>
      <c r="BU2234" s="136">
        <v>1.4819177999999999E-4</v>
      </c>
      <c r="BV2234" s="144">
        <v>5.1362874000000002E-12</v>
      </c>
      <c r="BW2234" s="144">
        <v>1.6799807E-5</v>
      </c>
      <c r="BX2234" s="144">
        <v>1.9866363000000001E-6</v>
      </c>
      <c r="BY2234" s="136">
        <v>0</v>
      </c>
      <c r="BZ2234" s="144">
        <v>3.0152864E-6</v>
      </c>
      <c r="CA2234" s="136">
        <v>0</v>
      </c>
      <c r="CB2234" s="144">
        <v>2.9965849000000002E-10</v>
      </c>
      <c r="CC2234" s="136">
        <v>0</v>
      </c>
      <c r="CD2234" s="136">
        <v>0</v>
      </c>
      <c r="CE2234" s="136">
        <v>0</v>
      </c>
      <c r="CF2234" s="144">
        <v>5.2049656999999998E-6</v>
      </c>
      <c r="CG2234" s="136">
        <v>0</v>
      </c>
      <c r="CH2234" s="136">
        <v>0</v>
      </c>
      <c r="CI2234" s="136">
        <v>0</v>
      </c>
      <c r="CL2234" s="89" t="s">
        <v>6999</v>
      </c>
    </row>
    <row r="2235" spans="1:90" ht="14.5" customHeight="1">
      <c r="A2235" s="74" t="s">
        <v>7585</v>
      </c>
      <c r="B2235" s="129" t="s">
        <v>6992</v>
      </c>
      <c r="C2235" s="130" t="str">
        <f t="shared" si="1175"/>
        <v>M.020.22.116</v>
      </c>
      <c r="D2235" s="131" t="s">
        <v>7539</v>
      </c>
      <c r="E2235" s="129" t="s">
        <v>957</v>
      </c>
      <c r="F2235" s="132" t="s">
        <v>7587</v>
      </c>
      <c r="G2235" s="132">
        <f t="shared" si="1176"/>
        <v>0.54976972597065099</v>
      </c>
      <c r="H2235" s="348">
        <f t="shared" si="1177"/>
        <v>0.54976972597065099</v>
      </c>
      <c r="I2235" s="74"/>
      <c r="J2235" s="132">
        <f t="shared" si="1178"/>
        <v>7.6817539457400006E-3</v>
      </c>
      <c r="K2235" s="132">
        <f t="shared" si="1179"/>
        <v>0.104933032024911</v>
      </c>
      <c r="L2235" s="300">
        <f t="shared" si="1180"/>
        <v>0</v>
      </c>
      <c r="M2235" s="132">
        <v>0.43715493999999999</v>
      </c>
      <c r="N2235" s="132">
        <v>9.3702852000000003E-2</v>
      </c>
      <c r="O2235" s="132">
        <v>1.1230166E-2</v>
      </c>
      <c r="P2235" s="132">
        <v>7.6816091000000003E-3</v>
      </c>
      <c r="Q2235" s="132">
        <v>0</v>
      </c>
      <c r="R2235" s="132">
        <v>0</v>
      </c>
      <c r="S2235" s="304">
        <v>1.4484574000000001E-7</v>
      </c>
      <c r="T2235" s="304">
        <v>1.4024911E-8</v>
      </c>
      <c r="U2235" s="132">
        <v>0</v>
      </c>
      <c r="V2235" s="132">
        <v>0</v>
      </c>
      <c r="W2235" s="132">
        <v>0</v>
      </c>
      <c r="X2235" s="132">
        <v>0</v>
      </c>
      <c r="Y2235" s="132">
        <v>0</v>
      </c>
      <c r="Z2235" s="132">
        <v>0</v>
      </c>
      <c r="AA2235" s="74"/>
      <c r="AB2235" s="301">
        <f t="shared" si="1181"/>
        <v>3.2868792481203006</v>
      </c>
      <c r="AC2235" s="338">
        <f t="shared" si="1144"/>
        <v>3.2868792481203006</v>
      </c>
      <c r="AD2235" s="74"/>
      <c r="AE2235" s="136">
        <v>0</v>
      </c>
      <c r="AF2235" s="136">
        <v>0</v>
      </c>
      <c r="AG2235" s="136">
        <v>0</v>
      </c>
      <c r="AH2235" s="136">
        <v>0</v>
      </c>
      <c r="AI2235" s="136">
        <v>0</v>
      </c>
      <c r="AJ2235" s="136">
        <v>0</v>
      </c>
      <c r="AK2235" s="136">
        <v>0</v>
      </c>
      <c r="AL2235" s="74"/>
      <c r="AM2235" s="133">
        <v>8.3824783999999999E-2</v>
      </c>
      <c r="AN2235" s="340">
        <f t="shared" si="1182"/>
        <v>8.3824783999999999E-2</v>
      </c>
      <c r="AP2235" s="133">
        <v>8.0730477999999994E-2</v>
      </c>
      <c r="AQ2235" s="133">
        <v>3.0943055000000001E-3</v>
      </c>
      <c r="AR2235" s="133">
        <v>0</v>
      </c>
      <c r="AS2235" s="134">
        <f t="shared" si="1183"/>
        <v>4.8399567000000003E-6</v>
      </c>
      <c r="AT2235" s="135">
        <f t="shared" si="1184"/>
        <v>1.1443437316260001E-8</v>
      </c>
      <c r="AU2235" s="135">
        <f t="shared" si="1185"/>
        <v>0</v>
      </c>
      <c r="AV2235" s="302">
        <v>3.0502238999999999E-6</v>
      </c>
      <c r="AW2235" s="302">
        <v>9.2032619000000005E-9</v>
      </c>
      <c r="AX2235" s="302">
        <v>2.5144626E-13</v>
      </c>
      <c r="AY2235" s="303">
        <v>0</v>
      </c>
      <c r="AZ2235" s="303">
        <v>0</v>
      </c>
      <c r="BA2235" s="302">
        <v>1.1422E-9</v>
      </c>
      <c r="BB2235" s="302">
        <v>1.7885905999999999E-6</v>
      </c>
      <c r="BC2235" s="302">
        <v>1.6191627E-10</v>
      </c>
      <c r="BD2235" s="302">
        <v>2.0780077E-9</v>
      </c>
      <c r="BE2235" s="303">
        <v>0</v>
      </c>
      <c r="BF2235" s="303">
        <v>0</v>
      </c>
      <c r="BG2235" s="303">
        <v>0</v>
      </c>
      <c r="BH2235" s="303">
        <v>0</v>
      </c>
      <c r="BI2235" s="303">
        <v>0</v>
      </c>
      <c r="BJ2235" s="303">
        <v>0</v>
      </c>
      <c r="BK2235" s="303">
        <v>0</v>
      </c>
      <c r="BL2235" s="303">
        <v>0</v>
      </c>
      <c r="BM2235" s="303">
        <v>0</v>
      </c>
      <c r="BN2235" s="303">
        <v>0</v>
      </c>
      <c r="BO2235" s="303">
        <v>0</v>
      </c>
      <c r="BP2235" s="303">
        <v>0</v>
      </c>
      <c r="BQ2235" s="303">
        <v>0</v>
      </c>
      <c r="BR2235" s="74"/>
      <c r="BS2235" s="136">
        <v>1.2212622999999999E-4</v>
      </c>
      <c r="BT2235" s="144">
        <v>1.4702456999999999E-5</v>
      </c>
      <c r="BU2235" s="144">
        <v>9.1646914999999999E-5</v>
      </c>
      <c r="BV2235" s="144">
        <v>1.6428330000000001E-12</v>
      </c>
      <c r="BW2235" s="144">
        <v>1.1559514E-5</v>
      </c>
      <c r="BX2235" s="144">
        <v>7.3943904999999995E-7</v>
      </c>
      <c r="BY2235" s="136">
        <v>0</v>
      </c>
      <c r="BZ2235" s="144">
        <v>1.1223094E-6</v>
      </c>
      <c r="CA2235" s="136">
        <v>0</v>
      </c>
      <c r="CB2235" s="144">
        <v>9.5845271999999995E-11</v>
      </c>
      <c r="CC2235" s="136">
        <v>0</v>
      </c>
      <c r="CD2235" s="136">
        <v>0</v>
      </c>
      <c r="CE2235" s="136">
        <v>0</v>
      </c>
      <c r="CF2235" s="144">
        <v>2.3554944000000002E-6</v>
      </c>
      <c r="CG2235" s="136">
        <v>0</v>
      </c>
      <c r="CH2235" s="136">
        <v>0</v>
      </c>
      <c r="CI2235" s="136">
        <v>0</v>
      </c>
      <c r="CL2235" s="89" t="s">
        <v>6999</v>
      </c>
    </row>
    <row r="2236" spans="1:90" ht="14.5" customHeight="1">
      <c r="A2236" s="74" t="s">
        <v>7588</v>
      </c>
      <c r="B2236" s="129" t="s">
        <v>6992</v>
      </c>
      <c r="C2236" s="130" t="str">
        <f t="shared" si="1175"/>
        <v>M.020.22.117</v>
      </c>
      <c r="D2236" s="131" t="s">
        <v>7539</v>
      </c>
      <c r="E2236" s="129" t="s">
        <v>957</v>
      </c>
      <c r="F2236" s="132" t="s">
        <v>7590</v>
      </c>
      <c r="G2236" s="132">
        <f t="shared" si="1176"/>
        <v>0.99423795698039197</v>
      </c>
      <c r="H2236" s="348">
        <f t="shared" si="1177"/>
        <v>0.99423795698039197</v>
      </c>
      <c r="I2236" s="74"/>
      <c r="J2236" s="132">
        <f t="shared" si="1178"/>
        <v>2.293165151706E-2</v>
      </c>
      <c r="K2236" s="132">
        <f t="shared" si="1179"/>
        <v>0.18213293546333198</v>
      </c>
      <c r="L2236" s="300">
        <f t="shared" si="1180"/>
        <v>0</v>
      </c>
      <c r="M2236" s="132">
        <v>0.78917336999999999</v>
      </c>
      <c r="N2236" s="132">
        <v>0.14762707999999999</v>
      </c>
      <c r="O2236" s="132">
        <v>3.4505806999999999E-2</v>
      </c>
      <c r="P2236" s="132">
        <v>2.2931151E-2</v>
      </c>
      <c r="Q2236" s="132">
        <v>0</v>
      </c>
      <c r="R2236" s="132">
        <v>0</v>
      </c>
      <c r="S2236" s="304">
        <v>5.0051705999999996E-7</v>
      </c>
      <c r="T2236" s="304">
        <v>4.8463332000000002E-8</v>
      </c>
      <c r="U2236" s="132">
        <v>0</v>
      </c>
      <c r="V2236" s="132">
        <v>0</v>
      </c>
      <c r="W2236" s="132">
        <v>0</v>
      </c>
      <c r="X2236" s="132">
        <v>0</v>
      </c>
      <c r="Y2236" s="132">
        <v>0</v>
      </c>
      <c r="Z2236" s="132">
        <v>0</v>
      </c>
      <c r="AA2236" s="74"/>
      <c r="AB2236" s="301">
        <f t="shared" si="1181"/>
        <v>5.9336343609022553</v>
      </c>
      <c r="AC2236" s="338">
        <f t="shared" si="1144"/>
        <v>5.9336343609022553</v>
      </c>
      <c r="AD2236" s="74"/>
      <c r="AE2236" s="136">
        <v>0</v>
      </c>
      <c r="AF2236" s="136">
        <v>0</v>
      </c>
      <c r="AG2236" s="136">
        <v>0</v>
      </c>
      <c r="AH2236" s="136">
        <v>0</v>
      </c>
      <c r="AI2236" s="136">
        <v>0</v>
      </c>
      <c r="AJ2236" s="136">
        <v>0</v>
      </c>
      <c r="AK2236" s="136">
        <v>0</v>
      </c>
      <c r="AL2236" s="74"/>
      <c r="AM2236" s="133">
        <v>0.14649369000000001</v>
      </c>
      <c r="AN2236" s="340">
        <f t="shared" si="1182"/>
        <v>0.14649369000000001</v>
      </c>
      <c r="AP2236" s="133">
        <v>0.14094862999999999</v>
      </c>
      <c r="AQ2236" s="133">
        <v>5.5450528999999998E-3</v>
      </c>
      <c r="AR2236" s="133">
        <v>0</v>
      </c>
      <c r="AS2236" s="134">
        <f t="shared" si="1183"/>
        <v>8.4501578971999998E-6</v>
      </c>
      <c r="AT2236" s="135">
        <f t="shared" si="1184"/>
        <v>2.0506852313029998E-8</v>
      </c>
      <c r="AU2236" s="135">
        <f t="shared" si="1185"/>
        <v>0</v>
      </c>
      <c r="AV2236" s="302">
        <v>5.5064127000000002E-6</v>
      </c>
      <c r="AW2236" s="302">
        <v>1.6614175999999999E-8</v>
      </c>
      <c r="AX2236" s="302">
        <v>4.5392303000000002E-13</v>
      </c>
      <c r="AY2236" s="303">
        <v>0</v>
      </c>
      <c r="AZ2236" s="303">
        <v>0</v>
      </c>
      <c r="BA2236" s="302">
        <v>3.4096971999999999E-9</v>
      </c>
      <c r="BB2236" s="302">
        <v>2.9403355000000001E-6</v>
      </c>
      <c r="BC2236" s="302">
        <v>4.8335268999999998E-10</v>
      </c>
      <c r="BD2236" s="302">
        <v>3.4088696999999999E-9</v>
      </c>
      <c r="BE2236" s="303">
        <v>0</v>
      </c>
      <c r="BF2236" s="303">
        <v>0</v>
      </c>
      <c r="BG2236" s="303">
        <v>0</v>
      </c>
      <c r="BH2236" s="303">
        <v>0</v>
      </c>
      <c r="BI2236" s="303">
        <v>0</v>
      </c>
      <c r="BJ2236" s="303">
        <v>0</v>
      </c>
      <c r="BK2236" s="303">
        <v>0</v>
      </c>
      <c r="BL2236" s="303">
        <v>0</v>
      </c>
      <c r="BM2236" s="303">
        <v>0</v>
      </c>
      <c r="BN2236" s="303">
        <v>0</v>
      </c>
      <c r="BO2236" s="303">
        <v>0</v>
      </c>
      <c r="BP2236" s="303">
        <v>0</v>
      </c>
      <c r="BQ2236" s="303">
        <v>0</v>
      </c>
      <c r="BR2236" s="74"/>
      <c r="BS2236" s="136">
        <v>2.2004675000000001E-4</v>
      </c>
      <c r="BT2236" s="144">
        <v>2.4624343000000002E-5</v>
      </c>
      <c r="BU2236" s="136">
        <v>1.6544547E-4</v>
      </c>
      <c r="BV2236" s="144">
        <v>5.6768389E-12</v>
      </c>
      <c r="BW2236" s="144">
        <v>1.8637862999999999E-5</v>
      </c>
      <c r="BX2236" s="144">
        <v>2.2073745000000001E-6</v>
      </c>
      <c r="BY2236" s="136">
        <v>0</v>
      </c>
      <c r="BZ2236" s="144">
        <v>3.3503194999999999E-6</v>
      </c>
      <c r="CA2236" s="136">
        <v>0</v>
      </c>
      <c r="CB2236" s="144">
        <v>3.3119504999999998E-10</v>
      </c>
      <c r="CC2236" s="136">
        <v>0</v>
      </c>
      <c r="CD2236" s="136">
        <v>0</v>
      </c>
      <c r="CE2236" s="136">
        <v>0</v>
      </c>
      <c r="CF2236" s="144">
        <v>5.7810439999999997E-6</v>
      </c>
      <c r="CG2236" s="136">
        <v>0</v>
      </c>
      <c r="CH2236" s="136">
        <v>0</v>
      </c>
      <c r="CI2236" s="136">
        <v>0</v>
      </c>
      <c r="CL2236" s="89" t="s">
        <v>6999</v>
      </c>
    </row>
    <row r="2237" spans="1:90" ht="14.5" customHeight="1">
      <c r="A2237" s="74" t="s">
        <v>7591</v>
      </c>
      <c r="B2237" s="129" t="s">
        <v>6992</v>
      </c>
      <c r="C2237" s="130" t="str">
        <f t="shared" si="1175"/>
        <v>M.020.22.118</v>
      </c>
      <c r="D2237" s="131" t="s">
        <v>7539</v>
      </c>
      <c r="E2237" s="129" t="s">
        <v>957</v>
      </c>
      <c r="F2237" s="132" t="s">
        <v>7593</v>
      </c>
      <c r="G2237" s="132">
        <f t="shared" si="1176"/>
        <v>0.61433747080756895</v>
      </c>
      <c r="H2237" s="348">
        <f t="shared" si="1177"/>
        <v>0.61433747080756895</v>
      </c>
      <c r="I2237" s="74"/>
      <c r="J2237" s="132">
        <f t="shared" si="1178"/>
        <v>8.5352884816999996E-3</v>
      </c>
      <c r="K2237" s="132">
        <f t="shared" si="1179"/>
        <v>0.116316002325869</v>
      </c>
      <c r="L2237" s="300">
        <f t="shared" si="1180"/>
        <v>0</v>
      </c>
      <c r="M2237" s="132">
        <v>0.48948617999999999</v>
      </c>
      <c r="N2237" s="132">
        <v>0.10387631</v>
      </c>
      <c r="O2237" s="132">
        <v>1.2439677E-2</v>
      </c>
      <c r="P2237" s="132">
        <v>8.5351301999999993E-3</v>
      </c>
      <c r="Q2237" s="132">
        <v>0</v>
      </c>
      <c r="R2237" s="132">
        <v>0</v>
      </c>
      <c r="S2237" s="304">
        <v>1.5828170000000001E-7</v>
      </c>
      <c r="T2237" s="304">
        <v>1.5325868999999999E-8</v>
      </c>
      <c r="U2237" s="132">
        <v>0</v>
      </c>
      <c r="V2237" s="132">
        <v>0</v>
      </c>
      <c r="W2237" s="132">
        <v>0</v>
      </c>
      <c r="X2237" s="132">
        <v>0</v>
      </c>
      <c r="Y2237" s="132">
        <v>0</v>
      </c>
      <c r="Z2237" s="132">
        <v>0</v>
      </c>
      <c r="AA2237" s="74"/>
      <c r="AB2237" s="301">
        <f t="shared" si="1181"/>
        <v>3.6803472180451124</v>
      </c>
      <c r="AC2237" s="338">
        <f t="shared" si="1144"/>
        <v>3.6803472180451124</v>
      </c>
      <c r="AD2237" s="74"/>
      <c r="AE2237" s="136">
        <v>0</v>
      </c>
      <c r="AF2237" s="136">
        <v>0</v>
      </c>
      <c r="AG2237" s="136">
        <v>0</v>
      </c>
      <c r="AH2237" s="136">
        <v>0</v>
      </c>
      <c r="AI2237" s="136">
        <v>0</v>
      </c>
      <c r="AJ2237" s="136">
        <v>0</v>
      </c>
      <c r="AK2237" s="136">
        <v>0</v>
      </c>
      <c r="AL2237" s="74"/>
      <c r="AM2237" s="133">
        <v>9.3524022999999998E-2</v>
      </c>
      <c r="AN2237" s="340">
        <f t="shared" si="1182"/>
        <v>9.3524022999999998E-2</v>
      </c>
      <c r="AP2237" s="133">
        <v>9.0065871000000006E-2</v>
      </c>
      <c r="AQ2237" s="133">
        <v>3.4581522E-3</v>
      </c>
      <c r="AR2237" s="133">
        <v>0</v>
      </c>
      <c r="AS2237" s="134">
        <f t="shared" si="1183"/>
        <v>5.3996325124999995E-6</v>
      </c>
      <c r="AT2237" s="135">
        <f t="shared" si="1184"/>
        <v>1.278902420656E-8</v>
      </c>
      <c r="AU2237" s="135">
        <f t="shared" si="1185"/>
        <v>0</v>
      </c>
      <c r="AV2237" s="302">
        <v>3.4153622E-6</v>
      </c>
      <c r="AW2237" s="302">
        <v>1.0304972E-8</v>
      </c>
      <c r="AX2237" s="302">
        <v>2.8154656000000001E-13</v>
      </c>
      <c r="AY2237" s="303">
        <v>0</v>
      </c>
      <c r="AZ2237" s="303">
        <v>0</v>
      </c>
      <c r="BA2237" s="302">
        <v>1.2691124999999999E-9</v>
      </c>
      <c r="BB2237" s="302">
        <v>1.9830012E-6</v>
      </c>
      <c r="BC2237" s="302">
        <v>1.7990715999999999E-10</v>
      </c>
      <c r="BD2237" s="302">
        <v>2.3038634999999998E-9</v>
      </c>
      <c r="BE2237" s="303">
        <v>0</v>
      </c>
      <c r="BF2237" s="303">
        <v>0</v>
      </c>
      <c r="BG2237" s="303">
        <v>0</v>
      </c>
      <c r="BH2237" s="303">
        <v>0</v>
      </c>
      <c r="BI2237" s="303">
        <v>0</v>
      </c>
      <c r="BJ2237" s="303">
        <v>0</v>
      </c>
      <c r="BK2237" s="303">
        <v>0</v>
      </c>
      <c r="BL2237" s="303">
        <v>0</v>
      </c>
      <c r="BM2237" s="303">
        <v>0</v>
      </c>
      <c r="BN2237" s="303">
        <v>0</v>
      </c>
      <c r="BO2237" s="303">
        <v>0</v>
      </c>
      <c r="BP2237" s="303">
        <v>0</v>
      </c>
      <c r="BQ2237" s="303">
        <v>0</v>
      </c>
      <c r="BR2237" s="74"/>
      <c r="BS2237" s="136">
        <v>1.3641820000000001E-4</v>
      </c>
      <c r="BT2237" s="144">
        <v>1.6301358000000001E-5</v>
      </c>
      <c r="BU2237" s="136">
        <v>1.0261785E-4</v>
      </c>
      <c r="BV2237" s="144">
        <v>1.795223E-12</v>
      </c>
      <c r="BW2237" s="144">
        <v>1.2815316E-5</v>
      </c>
      <c r="BX2237" s="144">
        <v>8.2159981999999998E-7</v>
      </c>
      <c r="BY2237" s="136">
        <v>0</v>
      </c>
      <c r="BZ2237" s="144">
        <v>1.2470117E-6</v>
      </c>
      <c r="CA2237" s="136">
        <v>0</v>
      </c>
      <c r="CB2237" s="144">
        <v>1.0473592E-10</v>
      </c>
      <c r="CC2237" s="136">
        <v>0</v>
      </c>
      <c r="CD2237" s="136">
        <v>0</v>
      </c>
      <c r="CE2237" s="136">
        <v>0</v>
      </c>
      <c r="CF2237" s="144">
        <v>2.6149648000000002E-6</v>
      </c>
      <c r="CG2237" s="136">
        <v>0</v>
      </c>
      <c r="CH2237" s="136">
        <v>0</v>
      </c>
      <c r="CI2237" s="136">
        <v>0</v>
      </c>
      <c r="CL2237" s="89" t="s">
        <v>6999</v>
      </c>
    </row>
    <row r="2238" spans="1:90" ht="14.5" customHeight="1">
      <c r="A2238" s="74" t="s">
        <v>7594</v>
      </c>
      <c r="B2238" s="129" t="s">
        <v>6992</v>
      </c>
      <c r="C2238" s="130" t="str">
        <f t="shared" si="1175"/>
        <v>M.020.22.119</v>
      </c>
      <c r="D2238" s="131" t="s">
        <v>7539</v>
      </c>
      <c r="E2238" s="129" t="s">
        <v>957</v>
      </c>
      <c r="F2238" s="132" t="s">
        <v>7596</v>
      </c>
      <c r="G2238" s="132">
        <f t="shared" si="1176"/>
        <v>1.8351555640052499</v>
      </c>
      <c r="H2238" s="348">
        <f t="shared" si="1177"/>
        <v>1.8351555640052499</v>
      </c>
      <c r="I2238" s="74"/>
      <c r="J2238" s="132">
        <f t="shared" si="1178"/>
        <v>3.4350999628700002E-2</v>
      </c>
      <c r="K2238" s="132">
        <f t="shared" si="1179"/>
        <v>0.40477236437655001</v>
      </c>
      <c r="L2238" s="300">
        <f t="shared" si="1180"/>
        <v>0</v>
      </c>
      <c r="M2238" s="132">
        <v>1.3960322000000001</v>
      </c>
      <c r="N2238" s="132">
        <v>0.28586425999999998</v>
      </c>
      <c r="O2238" s="132">
        <v>0.11890758</v>
      </c>
      <c r="P2238" s="132">
        <v>3.4345583999999998E-2</v>
      </c>
      <c r="Q2238" s="132">
        <v>0</v>
      </c>
      <c r="R2238" s="132">
        <v>0</v>
      </c>
      <c r="S2238" s="304">
        <v>5.4156286999999998E-6</v>
      </c>
      <c r="T2238" s="304">
        <v>5.2437654999999997E-7</v>
      </c>
      <c r="U2238" s="132">
        <v>0</v>
      </c>
      <c r="V2238" s="132">
        <v>0</v>
      </c>
      <c r="W2238" s="132">
        <v>0</v>
      </c>
      <c r="X2238" s="132">
        <v>0</v>
      </c>
      <c r="Y2238" s="132">
        <v>0</v>
      </c>
      <c r="Z2238" s="132">
        <v>0</v>
      </c>
      <c r="AA2238" s="74"/>
      <c r="AB2238" s="301">
        <f t="shared" si="1181"/>
        <v>10.496482706766917</v>
      </c>
      <c r="AC2238" s="338">
        <f t="shared" si="1144"/>
        <v>10.496482706766917</v>
      </c>
      <c r="AD2238" s="74"/>
      <c r="AE2238" s="136">
        <v>0</v>
      </c>
      <c r="AF2238" s="136">
        <v>0</v>
      </c>
      <c r="AG2238" s="136">
        <v>0</v>
      </c>
      <c r="AH2238" s="136">
        <v>0</v>
      </c>
      <c r="AI2238" s="136">
        <v>0</v>
      </c>
      <c r="AJ2238" s="136">
        <v>0</v>
      </c>
      <c r="AK2238" s="136">
        <v>0</v>
      </c>
      <c r="AL2238" s="74"/>
      <c r="AM2238" s="133">
        <v>0.26552777</v>
      </c>
      <c r="AN2238" s="340">
        <f t="shared" si="1182"/>
        <v>0.26552777</v>
      </c>
      <c r="AP2238" s="133">
        <v>0.25563372000000001</v>
      </c>
      <c r="AQ2238" s="133">
        <v>9.8940504999999995E-3</v>
      </c>
      <c r="AR2238" s="133">
        <v>0</v>
      </c>
      <c r="AS2238" s="134">
        <f t="shared" si="1183"/>
        <v>1.5325762541499999E-5</v>
      </c>
      <c r="AT2238" s="135">
        <f t="shared" si="1184"/>
        <v>3.659042402093E-8</v>
      </c>
      <c r="AU2238" s="135">
        <f t="shared" si="1185"/>
        <v>0</v>
      </c>
      <c r="AV2238" s="302">
        <v>9.7407359E-6</v>
      </c>
      <c r="AW2238" s="302">
        <v>2.9390151999999999E-8</v>
      </c>
      <c r="AX2238" s="302">
        <v>8.0298093000000005E-13</v>
      </c>
      <c r="AY2238" s="303">
        <v>0</v>
      </c>
      <c r="AZ2238" s="303">
        <v>0</v>
      </c>
      <c r="BA2238" s="302">
        <v>5.1069415000000002E-9</v>
      </c>
      <c r="BB2238" s="302">
        <v>5.5799196999999996E-6</v>
      </c>
      <c r="BC2238" s="302">
        <v>7.2395104000000005E-10</v>
      </c>
      <c r="BD2238" s="302">
        <v>6.4755179999999998E-9</v>
      </c>
      <c r="BE2238" s="303">
        <v>0</v>
      </c>
      <c r="BF2238" s="303">
        <v>0</v>
      </c>
      <c r="BG2238" s="303">
        <v>0</v>
      </c>
      <c r="BH2238" s="303">
        <v>0</v>
      </c>
      <c r="BI2238" s="303">
        <v>0</v>
      </c>
      <c r="BJ2238" s="303">
        <v>0</v>
      </c>
      <c r="BK2238" s="303">
        <v>0</v>
      </c>
      <c r="BL2238" s="303">
        <v>0</v>
      </c>
      <c r="BM2238" s="303">
        <v>0</v>
      </c>
      <c r="BN2238" s="303">
        <v>0</v>
      </c>
      <c r="BO2238" s="303">
        <v>0</v>
      </c>
      <c r="BP2238" s="303">
        <v>0</v>
      </c>
      <c r="BQ2238" s="303">
        <v>0</v>
      </c>
      <c r="BR2238" s="74"/>
      <c r="BS2238" s="136">
        <v>3.9228932000000001E-4</v>
      </c>
      <c r="BT2238" s="144">
        <v>4.6325522999999998E-5</v>
      </c>
      <c r="BU2238" s="136">
        <v>2.9266979E-4</v>
      </c>
      <c r="BV2238" s="144">
        <v>6.1423784000000006E-11</v>
      </c>
      <c r="BW2238" s="144">
        <v>3.5694514E-5</v>
      </c>
      <c r="BX2238" s="144">
        <v>3.3061389000000001E-6</v>
      </c>
      <c r="BY2238" s="136">
        <v>0</v>
      </c>
      <c r="BZ2238" s="144">
        <v>5.0180072999999999E-6</v>
      </c>
      <c r="CA2238" s="136">
        <v>0</v>
      </c>
      <c r="CB2238" s="144">
        <v>3.5835529999999998E-9</v>
      </c>
      <c r="CC2238" s="136">
        <v>0</v>
      </c>
      <c r="CD2238" s="136">
        <v>0</v>
      </c>
      <c r="CE2238" s="136">
        <v>0</v>
      </c>
      <c r="CF2238" s="144">
        <v>9.2717079999999999E-6</v>
      </c>
      <c r="CG2238" s="136">
        <v>0</v>
      </c>
      <c r="CH2238" s="136">
        <v>0</v>
      </c>
      <c r="CI2238" s="136">
        <v>0</v>
      </c>
      <c r="CL2238" s="89" t="s">
        <v>6999</v>
      </c>
    </row>
    <row r="2239" spans="1:90" ht="14.5" customHeight="1">
      <c r="A2239" s="74" t="s">
        <v>7597</v>
      </c>
      <c r="B2239" s="129" t="s">
        <v>6992</v>
      </c>
      <c r="C2239" s="130" t="str">
        <f t="shared" si="1175"/>
        <v>M.020.22.120</v>
      </c>
      <c r="D2239" s="131" t="s">
        <v>7539</v>
      </c>
      <c r="E2239" s="129" t="s">
        <v>957</v>
      </c>
      <c r="F2239" s="132" t="s">
        <v>7599</v>
      </c>
      <c r="G2239" s="132">
        <f t="shared" si="1176"/>
        <v>3.4135028167559538</v>
      </c>
      <c r="H2239" s="348">
        <f t="shared" si="1177"/>
        <v>3.4135028167559538</v>
      </c>
      <c r="I2239" s="74"/>
      <c r="J2239" s="132">
        <f t="shared" si="1178"/>
        <v>2.917271485181E-2</v>
      </c>
      <c r="K2239" s="132">
        <f t="shared" si="1179"/>
        <v>0.87298570190414404</v>
      </c>
      <c r="L2239" s="300">
        <f t="shared" si="1180"/>
        <v>0</v>
      </c>
      <c r="M2239" s="132">
        <v>2.5113444</v>
      </c>
      <c r="N2239" s="132">
        <v>0.82518292000000004</v>
      </c>
      <c r="O2239" s="132">
        <v>4.7802694E-2</v>
      </c>
      <c r="P2239" s="132">
        <v>2.9171807000000001E-2</v>
      </c>
      <c r="Q2239" s="132">
        <v>0</v>
      </c>
      <c r="R2239" s="132">
        <v>0</v>
      </c>
      <c r="S2239" s="304">
        <v>9.0785181000000002E-7</v>
      </c>
      <c r="T2239" s="304">
        <v>8.7904143999999997E-8</v>
      </c>
      <c r="U2239" s="132">
        <v>0</v>
      </c>
      <c r="V2239" s="132">
        <v>0</v>
      </c>
      <c r="W2239" s="132">
        <v>0</v>
      </c>
      <c r="X2239" s="132">
        <v>0</v>
      </c>
      <c r="Y2239" s="132">
        <v>0</v>
      </c>
      <c r="Z2239" s="132">
        <v>0</v>
      </c>
      <c r="AA2239" s="74"/>
      <c r="AB2239" s="301">
        <f t="shared" si="1181"/>
        <v>18.88228872180451</v>
      </c>
      <c r="AC2239" s="338">
        <f t="shared" si="1144"/>
        <v>18.88228872180451</v>
      </c>
      <c r="AD2239" s="74"/>
      <c r="AE2239" s="136">
        <v>0</v>
      </c>
      <c r="AF2239" s="136">
        <v>0</v>
      </c>
      <c r="AG2239" s="136">
        <v>0</v>
      </c>
      <c r="AH2239" s="136">
        <v>0</v>
      </c>
      <c r="AI2239" s="136">
        <v>0</v>
      </c>
      <c r="AJ2239" s="136">
        <v>0</v>
      </c>
      <c r="AK2239" s="136">
        <v>0</v>
      </c>
      <c r="AL2239" s="74"/>
      <c r="AM2239" s="133">
        <v>0.56710362999999997</v>
      </c>
      <c r="AN2239" s="340">
        <f t="shared" si="1182"/>
        <v>0.56710362999999997</v>
      </c>
      <c r="AP2239" s="133">
        <v>0.54782226999999994</v>
      </c>
      <c r="AQ2239" s="133">
        <v>1.9281355999999999E-2</v>
      </c>
      <c r="AR2239" s="133">
        <v>0</v>
      </c>
      <c r="AS2239" s="134">
        <f t="shared" si="1183"/>
        <v>3.2843061637999999E-5</v>
      </c>
      <c r="AT2239" s="135">
        <f t="shared" si="1184"/>
        <v>7.1306790425099999E-8</v>
      </c>
      <c r="AU2239" s="135">
        <f t="shared" si="1185"/>
        <v>0</v>
      </c>
      <c r="AV2239" s="302">
        <v>1.7522763999999999E-5</v>
      </c>
      <c r="AW2239" s="302">
        <v>5.2870408999999998E-8</v>
      </c>
      <c r="AX2239" s="302">
        <v>1.4444951E-12</v>
      </c>
      <c r="AY2239" s="303">
        <v>0</v>
      </c>
      <c r="AZ2239" s="303">
        <v>0</v>
      </c>
      <c r="BA2239" s="302">
        <v>4.3376380000000001E-9</v>
      </c>
      <c r="BB2239" s="302">
        <v>1.5315960000000001E-5</v>
      </c>
      <c r="BC2239" s="302">
        <v>6.1489592999999998E-10</v>
      </c>
      <c r="BD2239" s="302">
        <v>1.7820041E-8</v>
      </c>
      <c r="BE2239" s="303">
        <v>0</v>
      </c>
      <c r="BF2239" s="303">
        <v>0</v>
      </c>
      <c r="BG2239" s="303">
        <v>0</v>
      </c>
      <c r="BH2239" s="303">
        <v>0</v>
      </c>
      <c r="BI2239" s="303">
        <v>0</v>
      </c>
      <c r="BJ2239" s="303">
        <v>0</v>
      </c>
      <c r="BK2239" s="303">
        <v>0</v>
      </c>
      <c r="BL2239" s="303">
        <v>0</v>
      </c>
      <c r="BM2239" s="303">
        <v>0</v>
      </c>
      <c r="BN2239" s="303">
        <v>0</v>
      </c>
      <c r="BO2239" s="303">
        <v>0</v>
      </c>
      <c r="BP2239" s="303">
        <v>0</v>
      </c>
      <c r="BQ2239" s="303">
        <v>0</v>
      </c>
      <c r="BR2239" s="74"/>
      <c r="BS2239" s="136">
        <v>7.7151621000000001E-4</v>
      </c>
      <c r="BT2239" s="136">
        <v>1.2428482000000001E-4</v>
      </c>
      <c r="BU2239" s="136">
        <v>5.2648832E-4</v>
      </c>
      <c r="BV2239" s="144">
        <v>1.0296809000000001E-11</v>
      </c>
      <c r="BW2239" s="136">
        <v>1.0028365000000001E-4</v>
      </c>
      <c r="BX2239" s="144">
        <v>2.8081061E-6</v>
      </c>
      <c r="BY2239" s="136">
        <v>0</v>
      </c>
      <c r="BZ2239" s="144">
        <v>4.2621006999999998E-6</v>
      </c>
      <c r="CA2239" s="136">
        <v>0</v>
      </c>
      <c r="CB2239" s="144">
        <v>6.0073083000000003E-10</v>
      </c>
      <c r="CC2239" s="136">
        <v>0</v>
      </c>
      <c r="CD2239" s="136">
        <v>0</v>
      </c>
      <c r="CE2239" s="136">
        <v>0</v>
      </c>
      <c r="CF2239" s="144">
        <v>1.3388604E-5</v>
      </c>
      <c r="CG2239" s="136">
        <v>0</v>
      </c>
      <c r="CH2239" s="136">
        <v>0</v>
      </c>
      <c r="CI2239" s="136">
        <v>0</v>
      </c>
      <c r="CL2239" s="89" t="s">
        <v>6999</v>
      </c>
    </row>
    <row r="2240" spans="1:90" ht="14.5" customHeight="1">
      <c r="A2240" s="74" t="s">
        <v>7600</v>
      </c>
      <c r="B2240" s="129" t="s">
        <v>6992</v>
      </c>
      <c r="C2240" s="130" t="str">
        <f t="shared" si="1175"/>
        <v>M.020.22.121</v>
      </c>
      <c r="D2240" s="131" t="s">
        <v>7539</v>
      </c>
      <c r="E2240" s="129" t="s">
        <v>957</v>
      </c>
      <c r="F2240" s="132" t="s">
        <v>7602</v>
      </c>
      <c r="G2240" s="132">
        <f t="shared" si="1176"/>
        <v>1.6701966504339141</v>
      </c>
      <c r="H2240" s="348">
        <f t="shared" si="1177"/>
        <v>1.6701966504339141</v>
      </c>
      <c r="I2240" s="74"/>
      <c r="J2240" s="132">
        <f t="shared" si="1178"/>
        <v>1.8466457528439999E-2</v>
      </c>
      <c r="K2240" s="132">
        <f t="shared" si="1179"/>
        <v>0.28772569290547401</v>
      </c>
      <c r="L2240" s="300">
        <f t="shared" si="1180"/>
        <v>0</v>
      </c>
      <c r="M2240" s="132">
        <v>1.3640045000000001</v>
      </c>
      <c r="N2240" s="132">
        <v>0.26144464000000001</v>
      </c>
      <c r="O2240" s="132">
        <v>2.6281024E-2</v>
      </c>
      <c r="P2240" s="132">
        <v>1.8466158999999999E-2</v>
      </c>
      <c r="Q2240" s="132">
        <v>0</v>
      </c>
      <c r="R2240" s="132">
        <v>0</v>
      </c>
      <c r="S2240" s="304">
        <v>2.9852844000000002E-7</v>
      </c>
      <c r="T2240" s="304">
        <v>2.8905473999999999E-8</v>
      </c>
      <c r="U2240" s="132">
        <v>0</v>
      </c>
      <c r="V2240" s="132">
        <v>0</v>
      </c>
      <c r="W2240" s="132">
        <v>0</v>
      </c>
      <c r="X2240" s="132">
        <v>0</v>
      </c>
      <c r="Y2240" s="132">
        <v>0</v>
      </c>
      <c r="Z2240" s="132">
        <v>0</v>
      </c>
      <c r="AA2240" s="74"/>
      <c r="AB2240" s="301">
        <f t="shared" si="1181"/>
        <v>10.255672932330826</v>
      </c>
      <c r="AC2240" s="338">
        <f t="shared" si="1144"/>
        <v>10.255672932330826</v>
      </c>
      <c r="AD2240" s="74"/>
      <c r="AE2240" s="136">
        <v>0</v>
      </c>
      <c r="AF2240" s="136">
        <v>0</v>
      </c>
      <c r="AG2240" s="136">
        <v>0</v>
      </c>
      <c r="AH2240" s="136">
        <v>0</v>
      </c>
      <c r="AI2240" s="136">
        <v>0</v>
      </c>
      <c r="AJ2240" s="136">
        <v>0</v>
      </c>
      <c r="AK2240" s="136">
        <v>0</v>
      </c>
      <c r="AL2240" s="74"/>
      <c r="AM2240" s="133">
        <v>0.25090261000000003</v>
      </c>
      <c r="AN2240" s="340">
        <f t="shared" si="1182"/>
        <v>0.25090261000000003</v>
      </c>
      <c r="AP2240" s="133">
        <v>0.24147461000000001</v>
      </c>
      <c r="AQ2240" s="133">
        <v>9.4280006E-3</v>
      </c>
      <c r="AR2240" s="133">
        <v>0</v>
      </c>
      <c r="AS2240" s="134">
        <f t="shared" si="1183"/>
        <v>1.4476894985099999E-5</v>
      </c>
      <c r="AT2240" s="135">
        <f t="shared" si="1184"/>
        <v>3.4866866029009999E-8</v>
      </c>
      <c r="AU2240" s="135">
        <f t="shared" si="1185"/>
        <v>0</v>
      </c>
      <c r="AV2240" s="302">
        <v>9.5172648000000006E-6</v>
      </c>
      <c r="AW2240" s="302">
        <v>2.8715885E-8</v>
      </c>
      <c r="AX2240" s="302">
        <v>7.8455900999999995E-13</v>
      </c>
      <c r="AY2240" s="303">
        <v>0</v>
      </c>
      <c r="AZ2240" s="303">
        <v>0</v>
      </c>
      <c r="BA2240" s="302">
        <v>2.7457851E-9</v>
      </c>
      <c r="BB2240" s="302">
        <v>4.9568844000000001E-6</v>
      </c>
      <c r="BC2240" s="302">
        <v>3.8923767E-10</v>
      </c>
      <c r="BD2240" s="302">
        <v>5.7609588000000004E-9</v>
      </c>
      <c r="BE2240" s="303">
        <v>0</v>
      </c>
      <c r="BF2240" s="303">
        <v>0</v>
      </c>
      <c r="BG2240" s="303">
        <v>0</v>
      </c>
      <c r="BH2240" s="303">
        <v>0</v>
      </c>
      <c r="BI2240" s="303">
        <v>0</v>
      </c>
      <c r="BJ2240" s="303">
        <v>0</v>
      </c>
      <c r="BK2240" s="303">
        <v>0</v>
      </c>
      <c r="BL2240" s="303">
        <v>0</v>
      </c>
      <c r="BM2240" s="303">
        <v>0</v>
      </c>
      <c r="BN2240" s="303">
        <v>0</v>
      </c>
      <c r="BO2240" s="303">
        <v>0</v>
      </c>
      <c r="BP2240" s="303">
        <v>0</v>
      </c>
      <c r="BQ2240" s="303">
        <v>0</v>
      </c>
      <c r="BR2240" s="74"/>
      <c r="BS2240" s="136">
        <v>3.6919398999999997E-4</v>
      </c>
      <c r="BT2240" s="144">
        <v>4.0621777999999998E-5</v>
      </c>
      <c r="BU2240" s="136">
        <v>2.8595538000000001E-4</v>
      </c>
      <c r="BV2240" s="144">
        <v>3.3858942999999999E-12</v>
      </c>
      <c r="BW2240" s="144">
        <v>3.2136009000000003E-5</v>
      </c>
      <c r="BX2240" s="144">
        <v>1.7775702E-6</v>
      </c>
      <c r="BY2240" s="136">
        <v>0</v>
      </c>
      <c r="BZ2240" s="144">
        <v>2.697969E-6</v>
      </c>
      <c r="CA2240" s="136">
        <v>0</v>
      </c>
      <c r="CB2240" s="144">
        <v>1.9753801E-10</v>
      </c>
      <c r="CC2240" s="136">
        <v>0</v>
      </c>
      <c r="CD2240" s="136">
        <v>0</v>
      </c>
      <c r="CE2240" s="136">
        <v>0</v>
      </c>
      <c r="CF2240" s="144">
        <v>6.0050816999999996E-6</v>
      </c>
      <c r="CG2240" s="136">
        <v>0</v>
      </c>
      <c r="CH2240" s="136">
        <v>0</v>
      </c>
      <c r="CI2240" s="136">
        <v>0</v>
      </c>
      <c r="CL2240" s="89" t="s">
        <v>6999</v>
      </c>
    </row>
    <row r="2241" spans="1:90" ht="14.5" customHeight="1">
      <c r="A2241" s="74" t="s">
        <v>7603</v>
      </c>
      <c r="B2241" s="129" t="s">
        <v>6992</v>
      </c>
      <c r="C2241" s="130" t="str">
        <f t="shared" si="1175"/>
        <v>M.020.22.122</v>
      </c>
      <c r="D2241" s="131" t="s">
        <v>7539</v>
      </c>
      <c r="E2241" s="129" t="s">
        <v>957</v>
      </c>
      <c r="F2241" s="132" t="s">
        <v>7605</v>
      </c>
      <c r="G2241" s="132">
        <f t="shared" si="1176"/>
        <v>2.2966416025622669</v>
      </c>
      <c r="H2241" s="348">
        <f t="shared" si="1177"/>
        <v>2.2966416025622669</v>
      </c>
      <c r="I2241" s="74"/>
      <c r="J2241" s="132">
        <f t="shared" si="1178"/>
        <v>8.2971251457399989E-3</v>
      </c>
      <c r="K2241" s="132">
        <f t="shared" si="1179"/>
        <v>0.46914407741652703</v>
      </c>
      <c r="L2241" s="300">
        <f t="shared" si="1180"/>
        <v>0</v>
      </c>
      <c r="M2241" s="132">
        <v>1.8192003999999999</v>
      </c>
      <c r="N2241" s="132">
        <v>0.45682559</v>
      </c>
      <c r="O2241" s="132">
        <v>1.2318470999999999E-2</v>
      </c>
      <c r="P2241" s="132">
        <v>8.2969555999999993E-3</v>
      </c>
      <c r="Q2241" s="132">
        <v>0</v>
      </c>
      <c r="R2241" s="132">
        <v>0</v>
      </c>
      <c r="S2241" s="304">
        <v>1.6954574000000001E-7</v>
      </c>
      <c r="T2241" s="304">
        <v>1.6416526999999999E-8</v>
      </c>
      <c r="U2241" s="132">
        <v>0</v>
      </c>
      <c r="V2241" s="132">
        <v>0</v>
      </c>
      <c r="W2241" s="132">
        <v>0</v>
      </c>
      <c r="X2241" s="132">
        <v>0</v>
      </c>
      <c r="Y2241" s="132">
        <v>0</v>
      </c>
      <c r="Z2241" s="132">
        <v>0</v>
      </c>
      <c r="AA2241" s="74"/>
      <c r="AB2241" s="301">
        <f t="shared" si="1181"/>
        <v>13.678198496240601</v>
      </c>
      <c r="AC2241" s="338">
        <f t="shared" si="1144"/>
        <v>13.678198496240601</v>
      </c>
      <c r="AD2241" s="74"/>
      <c r="AE2241" s="136">
        <v>0</v>
      </c>
      <c r="AF2241" s="136">
        <v>0</v>
      </c>
      <c r="AG2241" s="136">
        <v>0</v>
      </c>
      <c r="AH2241" s="136">
        <v>0</v>
      </c>
      <c r="AI2241" s="136">
        <v>0</v>
      </c>
      <c r="AJ2241" s="136">
        <v>0</v>
      </c>
      <c r="AK2241" s="136">
        <v>0</v>
      </c>
      <c r="AL2241" s="74"/>
      <c r="AM2241" s="133">
        <v>0.36473926000000001</v>
      </c>
      <c r="AN2241" s="340">
        <f t="shared" si="1182"/>
        <v>0.36473926000000001</v>
      </c>
      <c r="AP2241" s="133">
        <v>0.35169454999999999</v>
      </c>
      <c r="AQ2241" s="133">
        <v>1.3044705E-2</v>
      </c>
      <c r="AR2241" s="133">
        <v>0</v>
      </c>
      <c r="AS2241" s="134">
        <f t="shared" si="1183"/>
        <v>2.10848054976E-5</v>
      </c>
      <c r="AT2241" s="135">
        <f t="shared" si="1184"/>
        <v>4.8242254092200004E-8</v>
      </c>
      <c r="AU2241" s="135">
        <f t="shared" si="1185"/>
        <v>0</v>
      </c>
      <c r="AV2241" s="302">
        <v>1.2693368E-5</v>
      </c>
      <c r="AW2241" s="302">
        <v>3.8298955E-8</v>
      </c>
      <c r="AX2241" s="302">
        <v>1.0463822000000001E-12</v>
      </c>
      <c r="AY2241" s="303">
        <v>0</v>
      </c>
      <c r="AZ2241" s="303">
        <v>0</v>
      </c>
      <c r="BA2241" s="302">
        <v>1.2336976000000001E-9</v>
      </c>
      <c r="BB2241" s="302">
        <v>8.3902038000000008E-6</v>
      </c>
      <c r="BC2241" s="302">
        <v>1.7488681000000001E-10</v>
      </c>
      <c r="BD2241" s="302">
        <v>9.7673658999999999E-9</v>
      </c>
      <c r="BE2241" s="303">
        <v>0</v>
      </c>
      <c r="BF2241" s="303">
        <v>0</v>
      </c>
      <c r="BG2241" s="303">
        <v>0</v>
      </c>
      <c r="BH2241" s="303">
        <v>0</v>
      </c>
      <c r="BI2241" s="303">
        <v>0</v>
      </c>
      <c r="BJ2241" s="303">
        <v>0</v>
      </c>
      <c r="BK2241" s="303">
        <v>0</v>
      </c>
      <c r="BL2241" s="303">
        <v>0</v>
      </c>
      <c r="BM2241" s="303">
        <v>0</v>
      </c>
      <c r="BN2241" s="303">
        <v>0</v>
      </c>
      <c r="BO2241" s="303">
        <v>0</v>
      </c>
      <c r="BP2241" s="303">
        <v>0</v>
      </c>
      <c r="BQ2241" s="303">
        <v>0</v>
      </c>
      <c r="BR2241" s="74"/>
      <c r="BS2241" s="136">
        <v>5.1226030000000005E-4</v>
      </c>
      <c r="BT2241" s="144">
        <v>6.7745338999999997E-5</v>
      </c>
      <c r="BU2241" s="136">
        <v>3.8138446000000002E-4</v>
      </c>
      <c r="BV2241" s="144">
        <v>1.9229791999999999E-12</v>
      </c>
      <c r="BW2241" s="144">
        <v>5.5208589000000002E-5</v>
      </c>
      <c r="BX2241" s="144">
        <v>7.9867290000000003E-7</v>
      </c>
      <c r="BY2241" s="136">
        <v>0</v>
      </c>
      <c r="BZ2241" s="144">
        <v>1.2122136E-6</v>
      </c>
      <c r="CA2241" s="136">
        <v>0</v>
      </c>
      <c r="CB2241" s="144">
        <v>1.1218941E-10</v>
      </c>
      <c r="CC2241" s="136">
        <v>0</v>
      </c>
      <c r="CD2241" s="136">
        <v>0</v>
      </c>
      <c r="CE2241" s="136">
        <v>0</v>
      </c>
      <c r="CF2241" s="144">
        <v>5.9109134999999999E-6</v>
      </c>
      <c r="CG2241" s="136">
        <v>0</v>
      </c>
      <c r="CH2241" s="136">
        <v>0</v>
      </c>
      <c r="CI2241" s="136">
        <v>0</v>
      </c>
      <c r="CL2241" s="89" t="s">
        <v>6999</v>
      </c>
    </row>
    <row r="2242" spans="1:90" ht="14.5" customHeight="1">
      <c r="A2242" s="74" t="s">
        <v>7606</v>
      </c>
      <c r="B2242" s="129" t="s">
        <v>6992</v>
      </c>
      <c r="C2242" s="130" t="str">
        <f t="shared" si="1175"/>
        <v>M.020.22.123</v>
      </c>
      <c r="D2242" s="131" t="s">
        <v>7539</v>
      </c>
      <c r="E2242" s="129" t="s">
        <v>957</v>
      </c>
      <c r="F2242" s="132" t="s">
        <v>7608</v>
      </c>
      <c r="G2242" s="132">
        <f t="shared" si="1176"/>
        <v>0.69237198867079897</v>
      </c>
      <c r="H2242" s="348">
        <f t="shared" si="1177"/>
        <v>0.69237198867079897</v>
      </c>
      <c r="I2242" s="74"/>
      <c r="J2242" s="132">
        <f t="shared" si="1178"/>
        <v>1.1504748164270001E-2</v>
      </c>
      <c r="K2242" s="132">
        <f t="shared" si="1179"/>
        <v>0.17802620050652901</v>
      </c>
      <c r="L2242" s="300">
        <f t="shared" si="1180"/>
        <v>0</v>
      </c>
      <c r="M2242" s="132">
        <v>0.50284103999999996</v>
      </c>
      <c r="N2242" s="132">
        <v>0.16247149999999999</v>
      </c>
      <c r="O2242" s="132">
        <v>1.5554688000000001E-2</v>
      </c>
      <c r="P2242" s="132">
        <v>1.1504619000000001E-2</v>
      </c>
      <c r="Q2242" s="132">
        <v>0</v>
      </c>
      <c r="R2242" s="132">
        <v>0</v>
      </c>
      <c r="S2242" s="304">
        <v>1.2916427E-7</v>
      </c>
      <c r="T2242" s="304">
        <v>1.2506529E-8</v>
      </c>
      <c r="U2242" s="132">
        <v>0</v>
      </c>
      <c r="V2242" s="132">
        <v>0</v>
      </c>
      <c r="W2242" s="132">
        <v>0</v>
      </c>
      <c r="X2242" s="132">
        <v>0</v>
      </c>
      <c r="Y2242" s="132">
        <v>0</v>
      </c>
      <c r="Z2242" s="132">
        <v>0</v>
      </c>
      <c r="AA2242" s="74"/>
      <c r="AB2242" s="301">
        <f t="shared" si="1181"/>
        <v>3.7807596992481196</v>
      </c>
      <c r="AC2242" s="338">
        <f t="shared" si="1144"/>
        <v>3.7807596992481196</v>
      </c>
      <c r="AD2242" s="74"/>
      <c r="AE2242" s="136">
        <v>0</v>
      </c>
      <c r="AF2242" s="136">
        <v>0</v>
      </c>
      <c r="AG2242" s="136">
        <v>0</v>
      </c>
      <c r="AH2242" s="136">
        <v>0</v>
      </c>
      <c r="AI2242" s="136">
        <v>0</v>
      </c>
      <c r="AJ2242" s="136">
        <v>0</v>
      </c>
      <c r="AK2242" s="136">
        <v>0</v>
      </c>
      <c r="AL2242" s="74"/>
      <c r="AM2242" s="133">
        <v>0.1138338</v>
      </c>
      <c r="AN2242" s="340">
        <f t="shared" si="1182"/>
        <v>0.1138338</v>
      </c>
      <c r="AP2242" s="133">
        <v>0.10993751</v>
      </c>
      <c r="AQ2242" s="133">
        <v>3.8962891999999999E-3</v>
      </c>
      <c r="AR2242" s="133">
        <v>0</v>
      </c>
      <c r="AS2242" s="134">
        <f t="shared" si="1183"/>
        <v>6.5909779541000002E-6</v>
      </c>
      <c r="AT2242" s="135">
        <f t="shared" si="1184"/>
        <v>1.440935343812E-8</v>
      </c>
      <c r="AU2242" s="135">
        <f t="shared" si="1185"/>
        <v>0</v>
      </c>
      <c r="AV2242" s="302">
        <v>3.5085450000000001E-6</v>
      </c>
      <c r="AW2242" s="302">
        <v>1.0586127E-8</v>
      </c>
      <c r="AX2242" s="302">
        <v>2.8922812000000001E-13</v>
      </c>
      <c r="AY2242" s="303">
        <v>0</v>
      </c>
      <c r="AZ2242" s="303">
        <v>0</v>
      </c>
      <c r="BA2242" s="302">
        <v>1.7106540999999999E-9</v>
      </c>
      <c r="BB2242" s="302">
        <v>3.0807223E-6</v>
      </c>
      <c r="BC2242" s="302">
        <v>2.4249931000000002E-10</v>
      </c>
      <c r="BD2242" s="302">
        <v>3.5804378999999998E-9</v>
      </c>
      <c r="BE2242" s="303">
        <v>0</v>
      </c>
      <c r="BF2242" s="303">
        <v>0</v>
      </c>
      <c r="BG2242" s="303">
        <v>0</v>
      </c>
      <c r="BH2242" s="303">
        <v>0</v>
      </c>
      <c r="BI2242" s="303">
        <v>0</v>
      </c>
      <c r="BJ2242" s="303">
        <v>0</v>
      </c>
      <c r="BK2242" s="303">
        <v>0</v>
      </c>
      <c r="BL2242" s="303">
        <v>0</v>
      </c>
      <c r="BM2242" s="303">
        <v>0</v>
      </c>
      <c r="BN2242" s="303">
        <v>0</v>
      </c>
      <c r="BO2242" s="303">
        <v>0</v>
      </c>
      <c r="BP2242" s="303">
        <v>0</v>
      </c>
      <c r="BQ2242" s="303">
        <v>0</v>
      </c>
      <c r="BR2242" s="74"/>
      <c r="BS2242" s="136">
        <v>1.5716282E-4</v>
      </c>
      <c r="BT2242" s="144">
        <v>2.5247815E-5</v>
      </c>
      <c r="BU2242" s="136">
        <v>1.0541761E-4</v>
      </c>
      <c r="BV2242" s="144">
        <v>1.4649746E-12</v>
      </c>
      <c r="BW2242" s="144">
        <v>1.9971662999999999E-5</v>
      </c>
      <c r="BX2242" s="144">
        <v>1.1074456E-6</v>
      </c>
      <c r="BY2242" s="136">
        <v>0</v>
      </c>
      <c r="BZ2242" s="144">
        <v>1.6808641000000001E-6</v>
      </c>
      <c r="CA2242" s="136">
        <v>0</v>
      </c>
      <c r="CB2242" s="144">
        <v>8.5468750000000005E-11</v>
      </c>
      <c r="CC2242" s="136">
        <v>0</v>
      </c>
      <c r="CD2242" s="136">
        <v>0</v>
      </c>
      <c r="CE2242" s="136">
        <v>0</v>
      </c>
      <c r="CF2242" s="144">
        <v>3.7373368999999998E-6</v>
      </c>
      <c r="CG2242" s="136">
        <v>0</v>
      </c>
      <c r="CH2242" s="136">
        <v>0</v>
      </c>
      <c r="CI2242" s="136">
        <v>0</v>
      </c>
      <c r="CL2242" s="89" t="s">
        <v>6999</v>
      </c>
    </row>
    <row r="2243" spans="1:90" ht="14.5" customHeight="1">
      <c r="B2243" s="129" t="s">
        <v>6992</v>
      </c>
      <c r="C2243" s="127" t="s">
        <v>7609</v>
      </c>
      <c r="D2243" s="127" t="s">
        <v>7610</v>
      </c>
      <c r="G2243" s="74"/>
      <c r="H2243" s="74"/>
      <c r="I2243" s="74"/>
      <c r="J2243" s="74"/>
      <c r="K2243" s="74"/>
      <c r="L2243" s="74"/>
      <c r="M2243" s="74"/>
      <c r="N2243" s="74"/>
      <c r="O2243" s="74"/>
      <c r="P2243" s="74"/>
      <c r="Q2243" s="74"/>
      <c r="R2243" s="74"/>
      <c r="S2243" s="74"/>
      <c r="T2243" s="74"/>
      <c r="U2243" s="74"/>
      <c r="V2243" s="74"/>
      <c r="W2243" s="74"/>
      <c r="X2243" s="74"/>
      <c r="Y2243" s="74"/>
      <c r="Z2243" s="74"/>
      <c r="AA2243" s="74"/>
      <c r="AB2243" s="74"/>
      <c r="AC2243" s="74"/>
      <c r="AD2243" s="74"/>
      <c r="AE2243" s="74"/>
      <c r="AF2243" s="74"/>
      <c r="AG2243" s="74"/>
      <c r="AH2243" s="74"/>
      <c r="AI2243" s="74"/>
      <c r="AJ2243" s="74"/>
      <c r="AK2243" s="74"/>
      <c r="AL2243" s="74"/>
      <c r="AM2243" s="74"/>
      <c r="AN2243" s="74"/>
      <c r="AP2243" s="74"/>
      <c r="AQ2243" s="74"/>
      <c r="AR2243" s="74"/>
      <c r="AS2243" s="74"/>
      <c r="AT2243" s="74"/>
      <c r="AU2243" s="74"/>
      <c r="AV2243" s="74"/>
      <c r="AW2243" s="74"/>
      <c r="AX2243" s="74"/>
      <c r="AY2243" s="74"/>
      <c r="AZ2243" s="74"/>
      <c r="BA2243" s="74"/>
      <c r="BB2243" s="74"/>
      <c r="BC2243" s="74"/>
      <c r="BD2243" s="74"/>
      <c r="BE2243" s="74"/>
      <c r="BF2243" s="74"/>
      <c r="BG2243" s="74"/>
      <c r="BH2243" s="74"/>
      <c r="BI2243" s="74"/>
      <c r="BJ2243" s="74"/>
      <c r="BK2243" s="74"/>
      <c r="BL2243" s="74"/>
      <c r="BM2243" s="74"/>
      <c r="BN2243" s="74"/>
      <c r="BO2243" s="74"/>
      <c r="BP2243" s="74"/>
      <c r="BQ2243" s="74"/>
      <c r="BR2243" s="74"/>
      <c r="BS2243" s="74"/>
      <c r="BT2243" s="74"/>
      <c r="BU2243" s="74"/>
      <c r="BV2243" s="74"/>
      <c r="BW2243" s="74"/>
      <c r="BX2243" s="74"/>
      <c r="BY2243" s="74"/>
      <c r="BZ2243" s="74"/>
      <c r="CA2243" s="74"/>
      <c r="CB2243" s="74"/>
      <c r="CC2243" s="74"/>
      <c r="CD2243" s="74"/>
      <c r="CE2243" s="74"/>
      <c r="CF2243" s="74"/>
      <c r="CG2243" s="74"/>
      <c r="CH2243" s="74"/>
      <c r="CI2243" s="74"/>
      <c r="CJ2243" s="124"/>
      <c r="CK2243" s="152"/>
      <c r="CL2243" s="89"/>
    </row>
    <row r="2244" spans="1:90" ht="14.5" customHeight="1">
      <c r="A2244" s="74" t="s">
        <v>7611</v>
      </c>
      <c r="B2244" s="129" t="s">
        <v>6992</v>
      </c>
      <c r="C2244" s="130" t="str">
        <f t="shared" ref="C2244:C2259" si="1186">MID(A2244,1,12)</f>
        <v>M.020.23.101</v>
      </c>
      <c r="D2244" s="131" t="s">
        <v>7610</v>
      </c>
      <c r="E2244" s="129" t="s">
        <v>957</v>
      </c>
      <c r="F2244" s="132" t="s">
        <v>7613</v>
      </c>
      <c r="G2244" s="132">
        <f t="shared" ref="G2244:G2259" si="1187">J2244+K2244+L2244+M2244</f>
        <v>7.786327203540969</v>
      </c>
      <c r="H2244" s="348">
        <f t="shared" ref="H2244:H2259" si="1188">G2244</f>
        <v>7.786327203540969</v>
      </c>
      <c r="I2244" s="74"/>
      <c r="J2244" s="132">
        <f t="shared" ref="J2244:J2259" si="1189">P2244+Q2244+R2244+S2244</f>
        <v>0.39886290230121002</v>
      </c>
      <c r="K2244" s="132">
        <f t="shared" ref="K2244:K2259" si="1190">N2244+O2244+T2244</f>
        <v>4.433365101239759</v>
      </c>
      <c r="L2244" s="300">
        <f t="shared" ref="L2244:L2259" si="1191">U2244+IF(V2244="x",0,V2244)+IF(W2244="x",0,W2244)+IF(X2244="x",0,X2244)+Y2244+Z2244</f>
        <v>0</v>
      </c>
      <c r="M2244" s="132">
        <v>2.9540991999999999</v>
      </c>
      <c r="N2244" s="132">
        <v>3.9450308000000001</v>
      </c>
      <c r="O2244" s="132">
        <v>0.48833420999999999</v>
      </c>
      <c r="P2244" s="132">
        <v>0.39886196000000002</v>
      </c>
      <c r="Q2244" s="132">
        <v>0</v>
      </c>
      <c r="R2244" s="132">
        <v>0</v>
      </c>
      <c r="S2244" s="304">
        <v>9.4230121000000001E-7</v>
      </c>
      <c r="T2244" s="304">
        <v>9.1239759000000001E-8</v>
      </c>
      <c r="U2244" s="132">
        <v>0</v>
      </c>
      <c r="V2244" s="132">
        <v>0</v>
      </c>
      <c r="W2244" s="132">
        <v>0</v>
      </c>
      <c r="X2244" s="132">
        <v>0</v>
      </c>
      <c r="Y2244" s="132">
        <v>0</v>
      </c>
      <c r="Z2244" s="132">
        <v>0</v>
      </c>
      <c r="AA2244" s="74"/>
      <c r="AB2244" s="301">
        <f t="shared" ref="AB2244:AB2259" si="1192">M2244/0.133</f>
        <v>22.211272180451125</v>
      </c>
      <c r="AC2244" s="338">
        <f t="shared" si="1144"/>
        <v>22.211272180451125</v>
      </c>
      <c r="AD2244" s="74"/>
      <c r="AE2244" s="136">
        <v>0</v>
      </c>
      <c r="AF2244" s="136">
        <v>0</v>
      </c>
      <c r="AG2244" s="136">
        <v>0</v>
      </c>
      <c r="AH2244" s="136">
        <v>0</v>
      </c>
      <c r="AI2244" s="136">
        <v>0</v>
      </c>
      <c r="AJ2244" s="136">
        <v>0</v>
      </c>
      <c r="AK2244" s="136">
        <v>0</v>
      </c>
      <c r="AL2244" s="74"/>
      <c r="AM2244" s="133">
        <v>1.658074</v>
      </c>
      <c r="AN2244" s="340">
        <f t="shared" ref="AN2244:AN2259" si="1193">AM2244</f>
        <v>1.658074</v>
      </c>
      <c r="AP2244" s="133">
        <v>1.6150727</v>
      </c>
      <c r="AQ2244" s="133">
        <v>4.3001336000000001E-2</v>
      </c>
      <c r="AR2244" s="133">
        <v>0</v>
      </c>
      <c r="AS2244" s="134">
        <f t="shared" ref="AS2244:AS2259" si="1194">AV2244+AY2244+AZ2244+BA2244+BB2244+BJ2244+BK2244+BO2244</f>
        <v>9.6826897905999998E-5</v>
      </c>
      <c r="AT2244" s="135">
        <f t="shared" ref="AT2244:AT2259" si="1195">AW2244+AX2244+BC2244+BD2244+BE2244+BF2244+BG2244+BH2244+BI2244+BL2244+BP2244+BQ2244</f>
        <v>1.5902860866230001E-7</v>
      </c>
      <c r="AU2244" s="135">
        <f t="shared" ref="AU2244:AU2259" si="1196">BM2244+BN2244</f>
        <v>0</v>
      </c>
      <c r="AV2244" s="302">
        <v>2.0612059999999999E-5</v>
      </c>
      <c r="AW2244" s="302">
        <v>6.2191562000000005E-8</v>
      </c>
      <c r="AX2244" s="302">
        <v>1.6991622999999999E-12</v>
      </c>
      <c r="AY2244" s="303">
        <v>0</v>
      </c>
      <c r="AZ2244" s="303">
        <v>0</v>
      </c>
      <c r="BA2244" s="302">
        <v>5.9307906000000001E-8</v>
      </c>
      <c r="BB2244" s="302">
        <v>7.6155530000000002E-5</v>
      </c>
      <c r="BC2244" s="302">
        <v>8.4073845000000006E-9</v>
      </c>
      <c r="BD2244" s="302">
        <v>8.8427963000000001E-8</v>
      </c>
      <c r="BE2244" s="303">
        <v>0</v>
      </c>
      <c r="BF2244" s="303">
        <v>0</v>
      </c>
      <c r="BG2244" s="303">
        <v>0</v>
      </c>
      <c r="BH2244" s="303">
        <v>0</v>
      </c>
      <c r="BI2244" s="303">
        <v>0</v>
      </c>
      <c r="BJ2244" s="303">
        <v>0</v>
      </c>
      <c r="BK2244" s="303">
        <v>0</v>
      </c>
      <c r="BL2244" s="303">
        <v>0</v>
      </c>
      <c r="BM2244" s="303">
        <v>0</v>
      </c>
      <c r="BN2244" s="303">
        <v>0</v>
      </c>
      <c r="BO2244" s="303">
        <v>0</v>
      </c>
      <c r="BP2244" s="303">
        <v>0</v>
      </c>
      <c r="BQ2244" s="303">
        <v>0</v>
      </c>
      <c r="BR2244" s="74"/>
      <c r="BS2244" s="136">
        <v>1.9483898000000001E-3</v>
      </c>
      <c r="BT2244" s="136">
        <v>6.2917487999999998E-4</v>
      </c>
      <c r="BU2244" s="136">
        <v>6.1930920000000003E-4</v>
      </c>
      <c r="BV2244" s="144">
        <v>1.0687531999999999E-11</v>
      </c>
      <c r="BW2244" s="136">
        <v>4.8964167999999996E-4</v>
      </c>
      <c r="BX2244" s="144">
        <v>3.8394835000000003E-5</v>
      </c>
      <c r="BY2244" s="136">
        <v>0</v>
      </c>
      <c r="BZ2244" s="144">
        <v>5.8275096000000003E-5</v>
      </c>
      <c r="CA2244" s="136">
        <v>0</v>
      </c>
      <c r="CB2244" s="144">
        <v>6.2352619E-10</v>
      </c>
      <c r="CC2244" s="136">
        <v>0</v>
      </c>
      <c r="CD2244" s="136">
        <v>0</v>
      </c>
      <c r="CE2244" s="136">
        <v>0</v>
      </c>
      <c r="CF2244" s="136">
        <v>1.1359342E-4</v>
      </c>
      <c r="CG2244" s="136">
        <v>0</v>
      </c>
      <c r="CH2244" s="136">
        <v>0</v>
      </c>
      <c r="CI2244" s="136">
        <v>0</v>
      </c>
      <c r="CL2244" s="89" t="s">
        <v>6999</v>
      </c>
    </row>
    <row r="2245" spans="1:90" ht="14.5" customHeight="1">
      <c r="A2245" s="74" t="s">
        <v>7614</v>
      </c>
      <c r="B2245" s="129" t="s">
        <v>6992</v>
      </c>
      <c r="C2245" s="130" t="str">
        <f t="shared" si="1186"/>
        <v>M.020.23.102</v>
      </c>
      <c r="D2245" s="131" t="s">
        <v>7610</v>
      </c>
      <c r="E2245" s="129" t="s">
        <v>957</v>
      </c>
      <c r="F2245" s="132" t="s">
        <v>7616</v>
      </c>
      <c r="G2245" s="132">
        <f t="shared" si="1187"/>
        <v>9.5564418870325003</v>
      </c>
      <c r="H2245" s="348">
        <f t="shared" si="1188"/>
        <v>9.5564418870325003</v>
      </c>
      <c r="I2245" s="74"/>
      <c r="J2245" s="132">
        <f t="shared" si="1189"/>
        <v>0.4918178542976</v>
      </c>
      <c r="K2245" s="132">
        <f t="shared" si="1190"/>
        <v>5.4545289327348998</v>
      </c>
      <c r="L2245" s="300">
        <f t="shared" si="1191"/>
        <v>0</v>
      </c>
      <c r="M2245" s="132">
        <v>3.6100951000000001</v>
      </c>
      <c r="N2245" s="132">
        <v>4.8523538999999998</v>
      </c>
      <c r="O2245" s="132">
        <v>0.60217491999999995</v>
      </c>
      <c r="P2245" s="132">
        <v>0.49181669</v>
      </c>
      <c r="Q2245" s="132">
        <v>0</v>
      </c>
      <c r="R2245" s="132">
        <v>0</v>
      </c>
      <c r="S2245" s="304">
        <v>1.1642976E-6</v>
      </c>
      <c r="T2245" s="304">
        <v>1.127349E-7</v>
      </c>
      <c r="U2245" s="132">
        <v>0</v>
      </c>
      <c r="V2245" s="132">
        <v>0</v>
      </c>
      <c r="W2245" s="132">
        <v>0</v>
      </c>
      <c r="X2245" s="132">
        <v>0</v>
      </c>
      <c r="Y2245" s="132">
        <v>0</v>
      </c>
      <c r="Z2245" s="132">
        <v>0</v>
      </c>
      <c r="AA2245" s="74"/>
      <c r="AB2245" s="301">
        <f t="shared" si="1192"/>
        <v>27.143572180451127</v>
      </c>
      <c r="AC2245" s="338">
        <f t="shared" si="1144"/>
        <v>27.143572180451127</v>
      </c>
      <c r="AD2245" s="74"/>
      <c r="AE2245" s="136">
        <v>0</v>
      </c>
      <c r="AF2245" s="136">
        <v>0</v>
      </c>
      <c r="AG2245" s="136">
        <v>0</v>
      </c>
      <c r="AH2245" s="136">
        <v>0</v>
      </c>
      <c r="AI2245" s="136">
        <v>0</v>
      </c>
      <c r="AJ2245" s="136">
        <v>0</v>
      </c>
      <c r="AK2245" s="136">
        <v>0</v>
      </c>
      <c r="AL2245" s="74"/>
      <c r="AM2245" s="133">
        <v>2.0368016999999998</v>
      </c>
      <c r="AN2245" s="340">
        <f t="shared" si="1193"/>
        <v>2.0368016999999998</v>
      </c>
      <c r="AP2245" s="133">
        <v>1.9840327</v>
      </c>
      <c r="AQ2245" s="133">
        <v>5.2769005000000001E-2</v>
      </c>
      <c r="AR2245" s="133">
        <v>0</v>
      </c>
      <c r="AS2245" s="134">
        <f t="shared" si="1194"/>
        <v>1.18946804606E-4</v>
      </c>
      <c r="AT2245" s="135">
        <f t="shared" si="1195"/>
        <v>1.9515164348330001E-7</v>
      </c>
      <c r="AU2245" s="135">
        <f t="shared" si="1196"/>
        <v>0</v>
      </c>
      <c r="AV2245" s="302">
        <v>2.5189234999999998E-5</v>
      </c>
      <c r="AW2245" s="302">
        <v>7.6002003000000005E-8</v>
      </c>
      <c r="AX2245" s="302">
        <v>2.0764832999999999E-12</v>
      </c>
      <c r="AY2245" s="303">
        <v>0</v>
      </c>
      <c r="AZ2245" s="303">
        <v>0</v>
      </c>
      <c r="BA2245" s="302">
        <v>7.3129605999999994E-8</v>
      </c>
      <c r="BB2245" s="302">
        <v>9.3684439999999996E-5</v>
      </c>
      <c r="BC2245" s="302">
        <v>1.0366724000000001E-8</v>
      </c>
      <c r="BD2245" s="302">
        <v>1.0878084E-7</v>
      </c>
      <c r="BE2245" s="303">
        <v>0</v>
      </c>
      <c r="BF2245" s="303">
        <v>0</v>
      </c>
      <c r="BG2245" s="303">
        <v>0</v>
      </c>
      <c r="BH2245" s="303">
        <v>0</v>
      </c>
      <c r="BI2245" s="303">
        <v>0</v>
      </c>
      <c r="BJ2245" s="303">
        <v>0</v>
      </c>
      <c r="BK2245" s="303">
        <v>0</v>
      </c>
      <c r="BL2245" s="303">
        <v>0</v>
      </c>
      <c r="BM2245" s="303">
        <v>0</v>
      </c>
      <c r="BN2245" s="303">
        <v>0</v>
      </c>
      <c r="BO2245" s="303">
        <v>0</v>
      </c>
      <c r="BP2245" s="303">
        <v>0</v>
      </c>
      <c r="BQ2245" s="303">
        <v>0</v>
      </c>
      <c r="BR2245" s="74"/>
      <c r="BS2245" s="136">
        <v>2.3923338999999998E-3</v>
      </c>
      <c r="BT2245" s="136">
        <v>7.7404427E-4</v>
      </c>
      <c r="BU2245" s="136">
        <v>7.5683482000000004E-4</v>
      </c>
      <c r="BV2245" s="144">
        <v>1.3205403E-11</v>
      </c>
      <c r="BW2245" s="136">
        <v>6.0230305000000001E-4</v>
      </c>
      <c r="BX2245" s="144">
        <v>4.7342746000000002E-5</v>
      </c>
      <c r="BY2245" s="136">
        <v>0</v>
      </c>
      <c r="BZ2245" s="144">
        <v>7.1856100000000005E-5</v>
      </c>
      <c r="CA2245" s="136">
        <v>0</v>
      </c>
      <c r="CB2245" s="144">
        <v>7.7042248E-10</v>
      </c>
      <c r="CC2245" s="136">
        <v>0</v>
      </c>
      <c r="CD2245" s="136">
        <v>0</v>
      </c>
      <c r="CE2245" s="136">
        <v>0</v>
      </c>
      <c r="CF2245" s="136">
        <v>1.3995213000000001E-4</v>
      </c>
      <c r="CG2245" s="136">
        <v>0</v>
      </c>
      <c r="CH2245" s="136">
        <v>0</v>
      </c>
      <c r="CI2245" s="136">
        <v>0</v>
      </c>
      <c r="CL2245" s="89" t="s">
        <v>6999</v>
      </c>
    </row>
    <row r="2246" spans="1:90" ht="14.5" customHeight="1">
      <c r="A2246" s="74" t="s">
        <v>7617</v>
      </c>
      <c r="B2246" s="129" t="s">
        <v>6992</v>
      </c>
      <c r="C2246" s="130" t="str">
        <f t="shared" si="1186"/>
        <v>M.020.23.103</v>
      </c>
      <c r="D2246" s="131" t="s">
        <v>7610</v>
      </c>
      <c r="E2246" s="129" t="s">
        <v>957</v>
      </c>
      <c r="F2246" s="132" t="s">
        <v>7619</v>
      </c>
      <c r="G2246" s="132">
        <f t="shared" si="1187"/>
        <v>7.786327203540969</v>
      </c>
      <c r="H2246" s="348">
        <f t="shared" si="1188"/>
        <v>7.786327203540969</v>
      </c>
      <c r="I2246" s="74"/>
      <c r="J2246" s="132">
        <f t="shared" si="1189"/>
        <v>0.39886290230121002</v>
      </c>
      <c r="K2246" s="132">
        <f t="shared" si="1190"/>
        <v>4.433365101239759</v>
      </c>
      <c r="L2246" s="300">
        <f t="shared" si="1191"/>
        <v>0</v>
      </c>
      <c r="M2246" s="132">
        <v>2.9540991999999999</v>
      </c>
      <c r="N2246" s="132">
        <v>3.9450308000000001</v>
      </c>
      <c r="O2246" s="132">
        <v>0.48833420999999999</v>
      </c>
      <c r="P2246" s="132">
        <v>0.39886196000000002</v>
      </c>
      <c r="Q2246" s="132">
        <v>0</v>
      </c>
      <c r="R2246" s="132">
        <v>0</v>
      </c>
      <c r="S2246" s="304">
        <v>9.4230121000000001E-7</v>
      </c>
      <c r="T2246" s="304">
        <v>9.1239759000000001E-8</v>
      </c>
      <c r="U2246" s="132">
        <v>0</v>
      </c>
      <c r="V2246" s="132">
        <v>0</v>
      </c>
      <c r="W2246" s="132">
        <v>0</v>
      </c>
      <c r="X2246" s="132">
        <v>0</v>
      </c>
      <c r="Y2246" s="132">
        <v>0</v>
      </c>
      <c r="Z2246" s="132">
        <v>0</v>
      </c>
      <c r="AA2246" s="74"/>
      <c r="AB2246" s="301">
        <f t="shared" si="1192"/>
        <v>22.211272180451125</v>
      </c>
      <c r="AC2246" s="338">
        <f t="shared" si="1144"/>
        <v>22.211272180451125</v>
      </c>
      <c r="AD2246" s="74"/>
      <c r="AE2246" s="136">
        <v>0</v>
      </c>
      <c r="AF2246" s="136">
        <v>0</v>
      </c>
      <c r="AG2246" s="136">
        <v>0</v>
      </c>
      <c r="AH2246" s="136">
        <v>0</v>
      </c>
      <c r="AI2246" s="136">
        <v>0</v>
      </c>
      <c r="AJ2246" s="136">
        <v>0</v>
      </c>
      <c r="AK2246" s="136">
        <v>0</v>
      </c>
      <c r="AL2246" s="74"/>
      <c r="AM2246" s="133">
        <v>1.658074</v>
      </c>
      <c r="AN2246" s="340">
        <f t="shared" si="1193"/>
        <v>1.658074</v>
      </c>
      <c r="AP2246" s="133">
        <v>1.6150727</v>
      </c>
      <c r="AQ2246" s="133">
        <v>4.3001336000000001E-2</v>
      </c>
      <c r="AR2246" s="133">
        <v>0</v>
      </c>
      <c r="AS2246" s="134">
        <f t="shared" si="1194"/>
        <v>9.6826897905999998E-5</v>
      </c>
      <c r="AT2246" s="135">
        <f t="shared" si="1195"/>
        <v>1.5902860866230001E-7</v>
      </c>
      <c r="AU2246" s="135">
        <f t="shared" si="1196"/>
        <v>0</v>
      </c>
      <c r="AV2246" s="302">
        <v>2.0612059999999999E-5</v>
      </c>
      <c r="AW2246" s="302">
        <v>6.2191562000000005E-8</v>
      </c>
      <c r="AX2246" s="302">
        <v>1.6991622999999999E-12</v>
      </c>
      <c r="AY2246" s="303">
        <v>0</v>
      </c>
      <c r="AZ2246" s="303">
        <v>0</v>
      </c>
      <c r="BA2246" s="302">
        <v>5.9307906000000001E-8</v>
      </c>
      <c r="BB2246" s="302">
        <v>7.6155530000000002E-5</v>
      </c>
      <c r="BC2246" s="302">
        <v>8.4073845000000006E-9</v>
      </c>
      <c r="BD2246" s="302">
        <v>8.8427963000000001E-8</v>
      </c>
      <c r="BE2246" s="303">
        <v>0</v>
      </c>
      <c r="BF2246" s="303">
        <v>0</v>
      </c>
      <c r="BG2246" s="303">
        <v>0</v>
      </c>
      <c r="BH2246" s="303">
        <v>0</v>
      </c>
      <c r="BI2246" s="303">
        <v>0</v>
      </c>
      <c r="BJ2246" s="303">
        <v>0</v>
      </c>
      <c r="BK2246" s="303">
        <v>0</v>
      </c>
      <c r="BL2246" s="303">
        <v>0</v>
      </c>
      <c r="BM2246" s="303">
        <v>0</v>
      </c>
      <c r="BN2246" s="303">
        <v>0</v>
      </c>
      <c r="BO2246" s="303">
        <v>0</v>
      </c>
      <c r="BP2246" s="303">
        <v>0</v>
      </c>
      <c r="BQ2246" s="303">
        <v>0</v>
      </c>
      <c r="BR2246" s="74"/>
      <c r="BS2246" s="136">
        <v>1.9483898000000001E-3</v>
      </c>
      <c r="BT2246" s="136">
        <v>6.2917487999999998E-4</v>
      </c>
      <c r="BU2246" s="136">
        <v>6.1930920000000003E-4</v>
      </c>
      <c r="BV2246" s="144">
        <v>1.0687531999999999E-11</v>
      </c>
      <c r="BW2246" s="136">
        <v>4.8964167999999996E-4</v>
      </c>
      <c r="BX2246" s="144">
        <v>3.8394835000000003E-5</v>
      </c>
      <c r="BY2246" s="136">
        <v>0</v>
      </c>
      <c r="BZ2246" s="144">
        <v>5.8275096000000003E-5</v>
      </c>
      <c r="CA2246" s="136">
        <v>0</v>
      </c>
      <c r="CB2246" s="144">
        <v>6.2352619E-10</v>
      </c>
      <c r="CC2246" s="136">
        <v>0</v>
      </c>
      <c r="CD2246" s="136">
        <v>0</v>
      </c>
      <c r="CE2246" s="136">
        <v>0</v>
      </c>
      <c r="CF2246" s="136">
        <v>1.1359342E-4</v>
      </c>
      <c r="CG2246" s="136">
        <v>0</v>
      </c>
      <c r="CH2246" s="136">
        <v>0</v>
      </c>
      <c r="CI2246" s="136">
        <v>0</v>
      </c>
      <c r="CL2246" s="89" t="s">
        <v>6999</v>
      </c>
    </row>
    <row r="2247" spans="1:90" ht="14.5" customHeight="1">
      <c r="A2247" s="74" t="s">
        <v>7620</v>
      </c>
      <c r="B2247" s="129" t="s">
        <v>6992</v>
      </c>
      <c r="C2247" s="130" t="str">
        <f t="shared" si="1186"/>
        <v>M.020.23.104</v>
      </c>
      <c r="D2247" s="131" t="s">
        <v>7610</v>
      </c>
      <c r="E2247" s="129" t="s">
        <v>957</v>
      </c>
      <c r="F2247" s="132" t="s">
        <v>7622</v>
      </c>
      <c r="G2247" s="132">
        <f t="shared" si="1187"/>
        <v>1.520245190559236</v>
      </c>
      <c r="H2247" s="348">
        <f t="shared" si="1188"/>
        <v>1.520245190559236</v>
      </c>
      <c r="I2247" s="74"/>
      <c r="J2247" s="132">
        <f t="shared" si="1189"/>
        <v>3.191084965536E-2</v>
      </c>
      <c r="K2247" s="132">
        <f t="shared" si="1190"/>
        <v>0.63415058090387599</v>
      </c>
      <c r="L2247" s="300">
        <f t="shared" si="1191"/>
        <v>0</v>
      </c>
      <c r="M2247" s="132">
        <v>0.85418375999999996</v>
      </c>
      <c r="N2247" s="132">
        <v>0.58680838000000002</v>
      </c>
      <c r="O2247" s="132">
        <v>4.7342137999999999E-2</v>
      </c>
      <c r="P2247" s="132">
        <v>3.19102E-2</v>
      </c>
      <c r="Q2247" s="132">
        <v>0</v>
      </c>
      <c r="R2247" s="132">
        <v>0</v>
      </c>
      <c r="S2247" s="304">
        <v>6.4965535999999996E-7</v>
      </c>
      <c r="T2247" s="304">
        <v>6.2903876000000005E-8</v>
      </c>
      <c r="U2247" s="132">
        <v>0</v>
      </c>
      <c r="V2247" s="132">
        <v>0</v>
      </c>
      <c r="W2247" s="132">
        <v>0</v>
      </c>
      <c r="X2247" s="132">
        <v>0</v>
      </c>
      <c r="Y2247" s="132">
        <v>0</v>
      </c>
      <c r="Z2247" s="132">
        <v>0</v>
      </c>
      <c r="AA2247" s="74"/>
      <c r="AB2247" s="301">
        <f t="shared" si="1192"/>
        <v>6.4224342857142851</v>
      </c>
      <c r="AC2247" s="338">
        <f t="shared" si="1144"/>
        <v>6.4224342857142851</v>
      </c>
      <c r="AD2247" s="74"/>
      <c r="AE2247" s="136">
        <v>0</v>
      </c>
      <c r="AF2247" s="136">
        <v>0</v>
      </c>
      <c r="AG2247" s="136">
        <v>0</v>
      </c>
      <c r="AH2247" s="136">
        <v>0</v>
      </c>
      <c r="AI2247" s="136">
        <v>0</v>
      </c>
      <c r="AJ2247" s="136">
        <v>0</v>
      </c>
      <c r="AK2247" s="136">
        <v>0</v>
      </c>
      <c r="AL2247" s="74"/>
      <c r="AM2247" s="133">
        <v>0.29177818999999999</v>
      </c>
      <c r="AN2247" s="340">
        <f t="shared" si="1193"/>
        <v>0.29177818999999999</v>
      </c>
      <c r="AP2247" s="133">
        <v>0.28326941</v>
      </c>
      <c r="AQ2247" s="133">
        <v>8.5087869000000007E-3</v>
      </c>
      <c r="AR2247" s="133">
        <v>0</v>
      </c>
      <c r="AS2247" s="134">
        <f t="shared" si="1194"/>
        <v>1.6982578817299999E-5</v>
      </c>
      <c r="AT2247" s="135">
        <f t="shared" si="1195"/>
        <v>3.1467407276219999E-8</v>
      </c>
      <c r="AU2247" s="135">
        <f t="shared" si="1196"/>
        <v>0</v>
      </c>
      <c r="AV2247" s="302">
        <v>5.960019E-6</v>
      </c>
      <c r="AW2247" s="302">
        <v>1.7982816000000001E-8</v>
      </c>
      <c r="AX2247" s="302">
        <v>4.9131621999999997E-13</v>
      </c>
      <c r="AY2247" s="303">
        <v>0</v>
      </c>
      <c r="AZ2247" s="303">
        <v>0</v>
      </c>
      <c r="BA2247" s="302">
        <v>4.7448173000000001E-9</v>
      </c>
      <c r="BB2247" s="302">
        <v>1.1017815000000001E-5</v>
      </c>
      <c r="BC2247" s="302">
        <v>6.7261696E-10</v>
      </c>
      <c r="BD2247" s="302">
        <v>1.2811483E-8</v>
      </c>
      <c r="BE2247" s="303">
        <v>0</v>
      </c>
      <c r="BF2247" s="303">
        <v>0</v>
      </c>
      <c r="BG2247" s="303">
        <v>0</v>
      </c>
      <c r="BH2247" s="303">
        <v>0</v>
      </c>
      <c r="BI2247" s="303">
        <v>0</v>
      </c>
      <c r="BJ2247" s="303">
        <v>0</v>
      </c>
      <c r="BK2247" s="303">
        <v>0</v>
      </c>
      <c r="BL2247" s="303">
        <v>0</v>
      </c>
      <c r="BM2247" s="303">
        <v>0</v>
      </c>
      <c r="BN2247" s="303">
        <v>0</v>
      </c>
      <c r="BO2247" s="303">
        <v>0</v>
      </c>
      <c r="BP2247" s="303">
        <v>0</v>
      </c>
      <c r="BQ2247" s="303">
        <v>0</v>
      </c>
      <c r="BR2247" s="74"/>
      <c r="BS2247" s="136">
        <v>3.6010604000000001E-4</v>
      </c>
      <c r="BT2247" s="144">
        <v>8.9888357999999997E-5</v>
      </c>
      <c r="BU2247" s="136">
        <v>1.7907451000000001E-4</v>
      </c>
      <c r="BV2247" s="144">
        <v>7.3683578999999999E-12</v>
      </c>
      <c r="BW2247" s="144">
        <v>7.1753536999999998E-5</v>
      </c>
      <c r="BX2247" s="144">
        <v>3.0717064000000001E-6</v>
      </c>
      <c r="BY2247" s="136">
        <v>0</v>
      </c>
      <c r="BZ2247" s="144">
        <v>4.6621892999999997E-6</v>
      </c>
      <c r="CA2247" s="136">
        <v>0</v>
      </c>
      <c r="CB2247" s="144">
        <v>4.2988073000000001E-10</v>
      </c>
      <c r="CC2247" s="136">
        <v>0</v>
      </c>
      <c r="CD2247" s="136">
        <v>0</v>
      </c>
      <c r="CE2247" s="136">
        <v>0</v>
      </c>
      <c r="CF2247" s="144">
        <v>1.16553E-5</v>
      </c>
      <c r="CG2247" s="136">
        <v>0</v>
      </c>
      <c r="CH2247" s="136">
        <v>0</v>
      </c>
      <c r="CI2247" s="136">
        <v>0</v>
      </c>
      <c r="CL2247" s="89" t="s">
        <v>6999</v>
      </c>
    </row>
    <row r="2248" spans="1:90" ht="14.5" customHeight="1">
      <c r="A2248" s="74" t="s">
        <v>7623</v>
      </c>
      <c r="B2248" s="129" t="s">
        <v>6992</v>
      </c>
      <c r="C2248" s="130" t="str">
        <f t="shared" si="1186"/>
        <v>M.020.23.105</v>
      </c>
      <c r="D2248" s="131" t="s">
        <v>7610</v>
      </c>
      <c r="E2248" s="129" t="s">
        <v>957</v>
      </c>
      <c r="F2248" s="132" t="s">
        <v>7625</v>
      </c>
      <c r="G2248" s="132">
        <f t="shared" si="1187"/>
        <v>1.520245190559236</v>
      </c>
      <c r="H2248" s="348">
        <f t="shared" si="1188"/>
        <v>1.520245190559236</v>
      </c>
      <c r="I2248" s="74"/>
      <c r="J2248" s="132">
        <f t="shared" si="1189"/>
        <v>3.191084965536E-2</v>
      </c>
      <c r="K2248" s="132">
        <f t="shared" si="1190"/>
        <v>0.63415058090387599</v>
      </c>
      <c r="L2248" s="300">
        <f t="shared" si="1191"/>
        <v>0</v>
      </c>
      <c r="M2248" s="132">
        <v>0.85418375999999996</v>
      </c>
      <c r="N2248" s="132">
        <v>0.58680838000000002</v>
      </c>
      <c r="O2248" s="132">
        <v>4.7342137999999999E-2</v>
      </c>
      <c r="P2248" s="132">
        <v>3.19102E-2</v>
      </c>
      <c r="Q2248" s="132">
        <v>0</v>
      </c>
      <c r="R2248" s="132">
        <v>0</v>
      </c>
      <c r="S2248" s="304">
        <v>6.4965535999999996E-7</v>
      </c>
      <c r="T2248" s="304">
        <v>6.2903876000000005E-8</v>
      </c>
      <c r="U2248" s="132">
        <v>0</v>
      </c>
      <c r="V2248" s="132">
        <v>0</v>
      </c>
      <c r="W2248" s="132">
        <v>0</v>
      </c>
      <c r="X2248" s="132">
        <v>0</v>
      </c>
      <c r="Y2248" s="132">
        <v>0</v>
      </c>
      <c r="Z2248" s="132">
        <v>0</v>
      </c>
      <c r="AA2248" s="74"/>
      <c r="AB2248" s="301">
        <f t="shared" si="1192"/>
        <v>6.4224342857142851</v>
      </c>
      <c r="AC2248" s="338">
        <f t="shared" si="1144"/>
        <v>6.4224342857142851</v>
      </c>
      <c r="AD2248" s="74"/>
      <c r="AE2248" s="136">
        <v>0</v>
      </c>
      <c r="AF2248" s="136">
        <v>0</v>
      </c>
      <c r="AG2248" s="136">
        <v>0</v>
      </c>
      <c r="AH2248" s="136">
        <v>0</v>
      </c>
      <c r="AI2248" s="136">
        <v>0</v>
      </c>
      <c r="AJ2248" s="136">
        <v>0</v>
      </c>
      <c r="AK2248" s="136">
        <v>0</v>
      </c>
      <c r="AL2248" s="74"/>
      <c r="AM2248" s="133">
        <v>0.29177818999999999</v>
      </c>
      <c r="AN2248" s="340">
        <f t="shared" si="1193"/>
        <v>0.29177818999999999</v>
      </c>
      <c r="AP2248" s="133">
        <v>0.28326941</v>
      </c>
      <c r="AQ2248" s="133">
        <v>8.5087869000000007E-3</v>
      </c>
      <c r="AR2248" s="133">
        <v>0</v>
      </c>
      <c r="AS2248" s="134">
        <f t="shared" si="1194"/>
        <v>1.6982578817299999E-5</v>
      </c>
      <c r="AT2248" s="135">
        <f t="shared" si="1195"/>
        <v>3.1467407276219999E-8</v>
      </c>
      <c r="AU2248" s="135">
        <f t="shared" si="1196"/>
        <v>0</v>
      </c>
      <c r="AV2248" s="302">
        <v>5.960019E-6</v>
      </c>
      <c r="AW2248" s="302">
        <v>1.7982816000000001E-8</v>
      </c>
      <c r="AX2248" s="302">
        <v>4.9131621999999997E-13</v>
      </c>
      <c r="AY2248" s="303">
        <v>0</v>
      </c>
      <c r="AZ2248" s="303">
        <v>0</v>
      </c>
      <c r="BA2248" s="302">
        <v>4.7448173000000001E-9</v>
      </c>
      <c r="BB2248" s="302">
        <v>1.1017815000000001E-5</v>
      </c>
      <c r="BC2248" s="302">
        <v>6.7261696E-10</v>
      </c>
      <c r="BD2248" s="302">
        <v>1.2811483E-8</v>
      </c>
      <c r="BE2248" s="303">
        <v>0</v>
      </c>
      <c r="BF2248" s="303">
        <v>0</v>
      </c>
      <c r="BG2248" s="303">
        <v>0</v>
      </c>
      <c r="BH2248" s="303">
        <v>0</v>
      </c>
      <c r="BI2248" s="303">
        <v>0</v>
      </c>
      <c r="BJ2248" s="303">
        <v>0</v>
      </c>
      <c r="BK2248" s="303">
        <v>0</v>
      </c>
      <c r="BL2248" s="303">
        <v>0</v>
      </c>
      <c r="BM2248" s="303">
        <v>0</v>
      </c>
      <c r="BN2248" s="303">
        <v>0</v>
      </c>
      <c r="BO2248" s="303">
        <v>0</v>
      </c>
      <c r="BP2248" s="303">
        <v>0</v>
      </c>
      <c r="BQ2248" s="303">
        <v>0</v>
      </c>
      <c r="BR2248" s="74"/>
      <c r="BS2248" s="136">
        <v>3.6010604000000001E-4</v>
      </c>
      <c r="BT2248" s="144">
        <v>8.9888357999999997E-5</v>
      </c>
      <c r="BU2248" s="136">
        <v>1.7907451000000001E-4</v>
      </c>
      <c r="BV2248" s="144">
        <v>7.3683578999999999E-12</v>
      </c>
      <c r="BW2248" s="144">
        <v>7.1753536999999998E-5</v>
      </c>
      <c r="BX2248" s="144">
        <v>3.0717064000000001E-6</v>
      </c>
      <c r="BY2248" s="136">
        <v>0</v>
      </c>
      <c r="BZ2248" s="144">
        <v>4.6621892999999997E-6</v>
      </c>
      <c r="CA2248" s="136">
        <v>0</v>
      </c>
      <c r="CB2248" s="144">
        <v>4.2988073000000001E-10</v>
      </c>
      <c r="CC2248" s="136">
        <v>0</v>
      </c>
      <c r="CD2248" s="136">
        <v>0</v>
      </c>
      <c r="CE2248" s="136">
        <v>0</v>
      </c>
      <c r="CF2248" s="144">
        <v>1.16553E-5</v>
      </c>
      <c r="CG2248" s="136">
        <v>0</v>
      </c>
      <c r="CH2248" s="136">
        <v>0</v>
      </c>
      <c r="CI2248" s="136">
        <v>0</v>
      </c>
      <c r="CL2248" s="89" t="s">
        <v>6999</v>
      </c>
    </row>
    <row r="2249" spans="1:90" ht="14.5" customHeight="1">
      <c r="A2249" s="74" t="s">
        <v>7626</v>
      </c>
      <c r="B2249" s="129" t="s">
        <v>6992</v>
      </c>
      <c r="C2249" s="130" t="str">
        <f t="shared" si="1186"/>
        <v>M.020.23.106</v>
      </c>
      <c r="D2249" s="131" t="s">
        <v>7610</v>
      </c>
      <c r="E2249" s="129" t="s">
        <v>957</v>
      </c>
      <c r="F2249" s="132" t="s">
        <v>7628</v>
      </c>
      <c r="G2249" s="132">
        <f t="shared" si="1187"/>
        <v>7.1090473739637581</v>
      </c>
      <c r="H2249" s="348">
        <f t="shared" si="1188"/>
        <v>7.1090473739637581</v>
      </c>
      <c r="I2249" s="74"/>
      <c r="J2249" s="132">
        <f t="shared" si="1189"/>
        <v>0.36348104974897999</v>
      </c>
      <c r="K2249" s="132">
        <f t="shared" si="1190"/>
        <v>4.0396590242147781</v>
      </c>
      <c r="L2249" s="300">
        <f t="shared" si="1191"/>
        <v>0</v>
      </c>
      <c r="M2249" s="132">
        <v>2.7059072999999998</v>
      </c>
      <c r="N2249" s="132">
        <v>3.5944843</v>
      </c>
      <c r="O2249" s="132">
        <v>0.44517464000000001</v>
      </c>
      <c r="P2249" s="132">
        <v>0.36348017999999999</v>
      </c>
      <c r="Q2249" s="132">
        <v>0</v>
      </c>
      <c r="R2249" s="132">
        <v>0</v>
      </c>
      <c r="S2249" s="304">
        <v>8.6974898000000002E-7</v>
      </c>
      <c r="T2249" s="304">
        <v>8.4214778000000005E-8</v>
      </c>
      <c r="U2249" s="132">
        <v>0</v>
      </c>
      <c r="V2249" s="132">
        <v>0</v>
      </c>
      <c r="W2249" s="132">
        <v>0</v>
      </c>
      <c r="X2249" s="132">
        <v>0</v>
      </c>
      <c r="Y2249" s="132">
        <v>0</v>
      </c>
      <c r="Z2249" s="132">
        <v>0</v>
      </c>
      <c r="AA2249" s="74"/>
      <c r="AB2249" s="301">
        <f t="shared" si="1192"/>
        <v>20.34516766917293</v>
      </c>
      <c r="AC2249" s="338">
        <f t="shared" ref="AC2249:AC2259" si="1197">AB2249</f>
        <v>20.34516766917293</v>
      </c>
      <c r="AD2249" s="74"/>
      <c r="AE2249" s="136">
        <v>0</v>
      </c>
      <c r="AF2249" s="136">
        <v>0</v>
      </c>
      <c r="AG2249" s="136">
        <v>0</v>
      </c>
      <c r="AH2249" s="136">
        <v>0</v>
      </c>
      <c r="AI2249" s="136">
        <v>0</v>
      </c>
      <c r="AJ2249" s="136">
        <v>0</v>
      </c>
      <c r="AK2249" s="136">
        <v>0</v>
      </c>
      <c r="AL2249" s="74"/>
      <c r="AM2249" s="133">
        <v>1.5124994</v>
      </c>
      <c r="AN2249" s="340">
        <f t="shared" si="1193"/>
        <v>1.5124994</v>
      </c>
      <c r="AP2249" s="133">
        <v>1.4732371</v>
      </c>
      <c r="AQ2249" s="133">
        <v>3.9262302999999998E-2</v>
      </c>
      <c r="AR2249" s="133">
        <v>0</v>
      </c>
      <c r="AS2249" s="134">
        <f t="shared" si="1194"/>
        <v>8.8323565888999994E-5</v>
      </c>
      <c r="AT2249" s="135">
        <f t="shared" si="1195"/>
        <v>1.452008234053E-7</v>
      </c>
      <c r="AU2249" s="135">
        <f t="shared" si="1196"/>
        <v>0</v>
      </c>
      <c r="AV2249" s="302">
        <v>1.8880316E-5</v>
      </c>
      <c r="AW2249" s="302">
        <v>5.6966469000000003E-8</v>
      </c>
      <c r="AX2249" s="302">
        <v>1.5564052999999999E-12</v>
      </c>
      <c r="AY2249" s="303">
        <v>0</v>
      </c>
      <c r="AZ2249" s="303">
        <v>0</v>
      </c>
      <c r="BA2249" s="302">
        <v>5.4046889000000002E-8</v>
      </c>
      <c r="BB2249" s="302">
        <v>6.9389202999999998E-5</v>
      </c>
      <c r="BC2249" s="302">
        <v>7.661592E-9</v>
      </c>
      <c r="BD2249" s="302">
        <v>8.0571205999999994E-8</v>
      </c>
      <c r="BE2249" s="303">
        <v>0</v>
      </c>
      <c r="BF2249" s="303">
        <v>0</v>
      </c>
      <c r="BG2249" s="303">
        <v>0</v>
      </c>
      <c r="BH2249" s="303">
        <v>0</v>
      </c>
      <c r="BI2249" s="303">
        <v>0</v>
      </c>
      <c r="BJ2249" s="303">
        <v>0</v>
      </c>
      <c r="BK2249" s="303">
        <v>0</v>
      </c>
      <c r="BL2249" s="303">
        <v>0</v>
      </c>
      <c r="BM2249" s="303">
        <v>0</v>
      </c>
      <c r="BN2249" s="303">
        <v>0</v>
      </c>
      <c r="BO2249" s="303">
        <v>0</v>
      </c>
      <c r="BP2249" s="303">
        <v>0</v>
      </c>
      <c r="BQ2249" s="303">
        <v>0</v>
      </c>
      <c r="BR2249" s="74"/>
      <c r="BS2249" s="136">
        <v>1.7782952999999999E-3</v>
      </c>
      <c r="BT2249" s="136">
        <v>5.7327595000000004E-4</v>
      </c>
      <c r="BU2249" s="136">
        <v>5.6727725999999997E-4</v>
      </c>
      <c r="BV2249" s="144">
        <v>9.8646484000000003E-12</v>
      </c>
      <c r="BW2249" s="136">
        <v>4.461356E-4</v>
      </c>
      <c r="BX2249" s="144">
        <v>3.4988950000000003E-5</v>
      </c>
      <c r="BY2249" s="136">
        <v>0</v>
      </c>
      <c r="BZ2249" s="144">
        <v>5.3105697000000001E-5</v>
      </c>
      <c r="CA2249" s="136">
        <v>0</v>
      </c>
      <c r="CB2249" s="144">
        <v>5.7551796000000001E-10</v>
      </c>
      <c r="CC2249" s="136">
        <v>0</v>
      </c>
      <c r="CD2249" s="136">
        <v>0</v>
      </c>
      <c r="CE2249" s="136">
        <v>0</v>
      </c>
      <c r="CF2249" s="136">
        <v>1.0351127E-4</v>
      </c>
      <c r="CG2249" s="136">
        <v>0</v>
      </c>
      <c r="CH2249" s="136">
        <v>0</v>
      </c>
      <c r="CI2249" s="136">
        <v>0</v>
      </c>
      <c r="CL2249" s="89" t="s">
        <v>6999</v>
      </c>
    </row>
    <row r="2250" spans="1:90" ht="14.5" customHeight="1">
      <c r="A2250" s="74" t="s">
        <v>7629</v>
      </c>
      <c r="B2250" s="129" t="s">
        <v>6992</v>
      </c>
      <c r="C2250" s="130" t="str">
        <f t="shared" si="1186"/>
        <v>M.020.23.108</v>
      </c>
      <c r="D2250" s="131" t="s">
        <v>7610</v>
      </c>
      <c r="E2250" s="129" t="s">
        <v>957</v>
      </c>
      <c r="F2250" s="132" t="s">
        <v>7631</v>
      </c>
      <c r="G2250" s="132">
        <f t="shared" si="1187"/>
        <v>8.0760354716779652</v>
      </c>
      <c r="H2250" s="348">
        <f t="shared" si="1188"/>
        <v>8.0760354716779652</v>
      </c>
      <c r="I2250" s="74"/>
      <c r="J2250" s="132">
        <f t="shared" si="1189"/>
        <v>0.41883766530594002</v>
      </c>
      <c r="K2250" s="132">
        <f t="shared" si="1190"/>
        <v>4.6488776063720243</v>
      </c>
      <c r="L2250" s="300">
        <f t="shared" si="1191"/>
        <v>0</v>
      </c>
      <c r="M2250" s="132">
        <v>3.0083202</v>
      </c>
      <c r="N2250" s="132">
        <v>4.1360041000000001</v>
      </c>
      <c r="O2250" s="132">
        <v>0.51287340999999997</v>
      </c>
      <c r="P2250" s="132">
        <v>0.41883667000000002</v>
      </c>
      <c r="Q2250" s="132">
        <v>0</v>
      </c>
      <c r="R2250" s="132">
        <v>0</v>
      </c>
      <c r="S2250" s="304">
        <v>9.9530593999999997E-7</v>
      </c>
      <c r="T2250" s="304">
        <v>9.6372024000000005E-8</v>
      </c>
      <c r="U2250" s="132">
        <v>0</v>
      </c>
      <c r="V2250" s="132">
        <v>0</v>
      </c>
      <c r="W2250" s="132">
        <v>0</v>
      </c>
      <c r="X2250" s="132">
        <v>0</v>
      </c>
      <c r="Y2250" s="132">
        <v>0</v>
      </c>
      <c r="Z2250" s="132">
        <v>0</v>
      </c>
      <c r="AA2250" s="74"/>
      <c r="AB2250" s="301">
        <f t="shared" si="1192"/>
        <v>22.61894887218045</v>
      </c>
      <c r="AC2250" s="338">
        <f t="shared" si="1197"/>
        <v>22.61894887218045</v>
      </c>
      <c r="AD2250" s="74"/>
      <c r="AE2250" s="136">
        <v>0</v>
      </c>
      <c r="AF2250" s="136">
        <v>0</v>
      </c>
      <c r="AG2250" s="136">
        <v>0</v>
      </c>
      <c r="AH2250" s="136">
        <v>0</v>
      </c>
      <c r="AI2250" s="136">
        <v>0</v>
      </c>
      <c r="AJ2250" s="136">
        <v>0</v>
      </c>
      <c r="AK2250" s="136">
        <v>0</v>
      </c>
      <c r="AL2250" s="74"/>
      <c r="AM2250" s="133">
        <v>1.7276341</v>
      </c>
      <c r="AN2250" s="340">
        <f t="shared" si="1193"/>
        <v>1.7276341</v>
      </c>
      <c r="AP2250" s="133">
        <v>1.6830505</v>
      </c>
      <c r="AQ2250" s="133">
        <v>4.4583592999999998E-2</v>
      </c>
      <c r="AR2250" s="133">
        <v>0</v>
      </c>
      <c r="AS2250" s="134">
        <f t="shared" si="1194"/>
        <v>1.0090230900099999E-4</v>
      </c>
      <c r="AT2250" s="135">
        <f t="shared" si="1195"/>
        <v>1.6488015134960001E-7</v>
      </c>
      <c r="AU2250" s="135">
        <f t="shared" si="1196"/>
        <v>0</v>
      </c>
      <c r="AV2250" s="302">
        <v>2.0990385E-5</v>
      </c>
      <c r="AW2250" s="302">
        <v>6.3333056999999997E-8</v>
      </c>
      <c r="AX2250" s="302">
        <v>1.7303496E-12</v>
      </c>
      <c r="AY2250" s="303">
        <v>0</v>
      </c>
      <c r="AZ2250" s="303">
        <v>0</v>
      </c>
      <c r="BA2250" s="302">
        <v>6.2278001000000001E-8</v>
      </c>
      <c r="BB2250" s="302">
        <v>7.9849645999999994E-5</v>
      </c>
      <c r="BC2250" s="302">
        <v>8.8284199999999996E-9</v>
      </c>
      <c r="BD2250" s="302">
        <v>9.2716944000000004E-8</v>
      </c>
      <c r="BE2250" s="303">
        <v>0</v>
      </c>
      <c r="BF2250" s="303">
        <v>0</v>
      </c>
      <c r="BG2250" s="303">
        <v>0</v>
      </c>
      <c r="BH2250" s="303">
        <v>0</v>
      </c>
      <c r="BI2250" s="303">
        <v>0</v>
      </c>
      <c r="BJ2250" s="303">
        <v>0</v>
      </c>
      <c r="BK2250" s="303">
        <v>0</v>
      </c>
      <c r="BL2250" s="303">
        <v>0</v>
      </c>
      <c r="BM2250" s="303">
        <v>0</v>
      </c>
      <c r="BN2250" s="303">
        <v>0</v>
      </c>
      <c r="BO2250" s="303">
        <v>0</v>
      </c>
      <c r="BP2250" s="303">
        <v>0</v>
      </c>
      <c r="BQ2250" s="303">
        <v>0</v>
      </c>
      <c r="BR2250" s="74"/>
      <c r="BS2250" s="136">
        <v>2.0245008000000001E-3</v>
      </c>
      <c r="BT2250" s="136">
        <v>6.5972225000000004E-4</v>
      </c>
      <c r="BU2250" s="136">
        <v>6.3067631999999996E-4</v>
      </c>
      <c r="BV2250" s="144">
        <v>1.1288709E-11</v>
      </c>
      <c r="BW2250" s="136">
        <v>5.1337075999999997E-4</v>
      </c>
      <c r="BX2250" s="144">
        <v>4.0317619E-5</v>
      </c>
      <c r="BY2250" s="136">
        <v>0</v>
      </c>
      <c r="BZ2250" s="144">
        <v>6.1193469000000005E-5</v>
      </c>
      <c r="CA2250" s="136">
        <v>0</v>
      </c>
      <c r="CB2250" s="144">
        <v>6.5859973000000002E-10</v>
      </c>
      <c r="CC2250" s="136">
        <v>0</v>
      </c>
      <c r="CD2250" s="136">
        <v>0</v>
      </c>
      <c r="CE2250" s="136">
        <v>0</v>
      </c>
      <c r="CF2250" s="136">
        <v>1.1921970000000001E-4</v>
      </c>
      <c r="CG2250" s="136">
        <v>0</v>
      </c>
      <c r="CH2250" s="136">
        <v>0</v>
      </c>
      <c r="CI2250" s="136">
        <v>0</v>
      </c>
      <c r="CL2250" s="89" t="s">
        <v>6999</v>
      </c>
    </row>
    <row r="2251" spans="1:90" ht="14.5" customHeight="1">
      <c r="A2251" s="74" t="s">
        <v>7632</v>
      </c>
      <c r="B2251" s="129" t="s">
        <v>6992</v>
      </c>
      <c r="C2251" s="130" t="str">
        <f t="shared" si="1186"/>
        <v>M.020.23.109</v>
      </c>
      <c r="D2251" s="131" t="s">
        <v>7610</v>
      </c>
      <c r="E2251" s="129" t="s">
        <v>957</v>
      </c>
      <c r="F2251" s="132" t="s">
        <v>7634</v>
      </c>
      <c r="G2251" s="132">
        <f t="shared" si="1187"/>
        <v>5.0619164995387074</v>
      </c>
      <c r="H2251" s="348">
        <f t="shared" si="1188"/>
        <v>5.0619164995387074</v>
      </c>
      <c r="I2251" s="74"/>
      <c r="J2251" s="132">
        <f t="shared" si="1189"/>
        <v>0.24239599953504998</v>
      </c>
      <c r="K2251" s="132">
        <f t="shared" si="1190"/>
        <v>2.7980380000036571</v>
      </c>
      <c r="L2251" s="300">
        <f t="shared" si="1191"/>
        <v>0</v>
      </c>
      <c r="M2251" s="132">
        <v>2.0214824999999998</v>
      </c>
      <c r="N2251" s="132">
        <v>2.4961272000000001</v>
      </c>
      <c r="O2251" s="132">
        <v>0.30191071000000003</v>
      </c>
      <c r="P2251" s="132">
        <v>0.24239506999999999</v>
      </c>
      <c r="Q2251" s="132">
        <v>0</v>
      </c>
      <c r="R2251" s="132">
        <v>0</v>
      </c>
      <c r="S2251" s="304">
        <v>9.2953505000000004E-7</v>
      </c>
      <c r="T2251" s="304">
        <v>9.0003657000000003E-8</v>
      </c>
      <c r="U2251" s="132">
        <v>0</v>
      </c>
      <c r="V2251" s="132">
        <v>0</v>
      </c>
      <c r="W2251" s="132">
        <v>0</v>
      </c>
      <c r="X2251" s="132">
        <v>0</v>
      </c>
      <c r="Y2251" s="132">
        <v>0</v>
      </c>
      <c r="Z2251" s="132">
        <v>0</v>
      </c>
      <c r="AA2251" s="74"/>
      <c r="AB2251" s="301">
        <f t="shared" si="1192"/>
        <v>15.199116541353382</v>
      </c>
      <c r="AC2251" s="338">
        <f t="shared" si="1197"/>
        <v>15.199116541353382</v>
      </c>
      <c r="AD2251" s="74"/>
      <c r="AE2251" s="136">
        <v>0</v>
      </c>
      <c r="AF2251" s="136">
        <v>0</v>
      </c>
      <c r="AG2251" s="136">
        <v>0</v>
      </c>
      <c r="AH2251" s="136">
        <v>0</v>
      </c>
      <c r="AI2251" s="136">
        <v>0</v>
      </c>
      <c r="AJ2251" s="136">
        <v>0</v>
      </c>
      <c r="AK2251" s="136">
        <v>0</v>
      </c>
      <c r="AL2251" s="74"/>
      <c r="AM2251" s="133">
        <v>1.0657091000000001</v>
      </c>
      <c r="AN2251" s="340">
        <f t="shared" si="1193"/>
        <v>1.0657091000000001</v>
      </c>
      <c r="AP2251" s="133">
        <v>1.0377242</v>
      </c>
      <c r="AQ2251" s="133">
        <v>2.7984881E-2</v>
      </c>
      <c r="AR2251" s="133">
        <v>0</v>
      </c>
      <c r="AS2251" s="134">
        <f t="shared" si="1194"/>
        <v>6.2213679404000001E-5</v>
      </c>
      <c r="AT2251" s="135">
        <f t="shared" si="1195"/>
        <v>1.034943806324E-7</v>
      </c>
      <c r="AU2251" s="135">
        <f t="shared" si="1196"/>
        <v>0</v>
      </c>
      <c r="AV2251" s="302">
        <v>1.4104779999999999E-5</v>
      </c>
      <c r="AW2251" s="302">
        <v>4.2557527000000001E-8</v>
      </c>
      <c r="AX2251" s="302">
        <v>1.1627324E-12</v>
      </c>
      <c r="AY2251" s="303">
        <v>0</v>
      </c>
      <c r="AZ2251" s="303">
        <v>0</v>
      </c>
      <c r="BA2251" s="302">
        <v>3.6042404000000002E-8</v>
      </c>
      <c r="BB2251" s="302">
        <v>4.8072857000000001E-5</v>
      </c>
      <c r="BC2251" s="302">
        <v>5.1093079000000002E-9</v>
      </c>
      <c r="BD2251" s="302">
        <v>5.5826382999999999E-8</v>
      </c>
      <c r="BE2251" s="303">
        <v>0</v>
      </c>
      <c r="BF2251" s="303">
        <v>0</v>
      </c>
      <c r="BG2251" s="303">
        <v>0</v>
      </c>
      <c r="BH2251" s="303">
        <v>0</v>
      </c>
      <c r="BI2251" s="303">
        <v>0</v>
      </c>
      <c r="BJ2251" s="303">
        <v>0</v>
      </c>
      <c r="BK2251" s="303">
        <v>0</v>
      </c>
      <c r="BL2251" s="303">
        <v>0</v>
      </c>
      <c r="BM2251" s="303">
        <v>0</v>
      </c>
      <c r="BN2251" s="303">
        <v>0</v>
      </c>
      <c r="BO2251" s="303">
        <v>0</v>
      </c>
      <c r="BP2251" s="303">
        <v>0</v>
      </c>
      <c r="BQ2251" s="303">
        <v>0</v>
      </c>
      <c r="BR2251" s="74"/>
      <c r="BS2251" s="136">
        <v>1.2586741E-3</v>
      </c>
      <c r="BT2251" s="136">
        <v>3.967501E-4</v>
      </c>
      <c r="BU2251" s="136">
        <v>4.2379169999999999E-4</v>
      </c>
      <c r="BV2251" s="144">
        <v>1.0542738999999999E-11</v>
      </c>
      <c r="BW2251" s="136">
        <v>3.0941698000000001E-4</v>
      </c>
      <c r="BX2251" s="144">
        <v>2.3333182E-5</v>
      </c>
      <c r="BY2251" s="136">
        <v>0</v>
      </c>
      <c r="BZ2251" s="144">
        <v>3.5414748999999999E-5</v>
      </c>
      <c r="CA2251" s="136">
        <v>0</v>
      </c>
      <c r="CB2251" s="144">
        <v>6.1507875000000003E-10</v>
      </c>
      <c r="CC2251" s="136">
        <v>0</v>
      </c>
      <c r="CD2251" s="136">
        <v>0</v>
      </c>
      <c r="CE2251" s="136">
        <v>0</v>
      </c>
      <c r="CF2251" s="144">
        <v>6.9966721000000006E-5</v>
      </c>
      <c r="CG2251" s="136">
        <v>0</v>
      </c>
      <c r="CH2251" s="136">
        <v>0</v>
      </c>
      <c r="CI2251" s="136">
        <v>0</v>
      </c>
      <c r="CL2251" s="89" t="s">
        <v>6999</v>
      </c>
    </row>
    <row r="2252" spans="1:90" ht="14.5" customHeight="1">
      <c r="A2252" s="74" t="s">
        <v>7635</v>
      </c>
      <c r="B2252" s="129" t="s">
        <v>6992</v>
      </c>
      <c r="C2252" s="130" t="str">
        <f t="shared" si="1186"/>
        <v>M.020.23.110</v>
      </c>
      <c r="D2252" s="131" t="s">
        <v>7610</v>
      </c>
      <c r="E2252" s="129" t="s">
        <v>957</v>
      </c>
      <c r="F2252" s="132" t="s">
        <v>7637</v>
      </c>
      <c r="G2252" s="132">
        <f t="shared" si="1187"/>
        <v>1.9495649660823691</v>
      </c>
      <c r="H2252" s="348">
        <f t="shared" si="1188"/>
        <v>1.9495649660823691</v>
      </c>
      <c r="I2252" s="74"/>
      <c r="J2252" s="132">
        <f t="shared" si="1189"/>
        <v>6.2778434977289993E-2</v>
      </c>
      <c r="K2252" s="132">
        <f t="shared" si="1190"/>
        <v>0.90245445110507905</v>
      </c>
      <c r="L2252" s="300">
        <f t="shared" si="1191"/>
        <v>0</v>
      </c>
      <c r="M2252" s="132">
        <v>0.98433208000000005</v>
      </c>
      <c r="N2252" s="132">
        <v>0.81596060999999998</v>
      </c>
      <c r="O2252" s="132">
        <v>8.6493762000000002E-2</v>
      </c>
      <c r="P2252" s="132">
        <v>6.2777617999999993E-2</v>
      </c>
      <c r="Q2252" s="132">
        <v>0</v>
      </c>
      <c r="R2252" s="132">
        <v>0</v>
      </c>
      <c r="S2252" s="304">
        <v>8.1697728999999996E-7</v>
      </c>
      <c r="T2252" s="304">
        <v>7.9105079000000001E-8</v>
      </c>
      <c r="U2252" s="132">
        <v>0</v>
      </c>
      <c r="V2252" s="132">
        <v>0</v>
      </c>
      <c r="W2252" s="132">
        <v>0</v>
      </c>
      <c r="X2252" s="132">
        <v>0</v>
      </c>
      <c r="Y2252" s="132">
        <v>0</v>
      </c>
      <c r="Z2252" s="132">
        <v>0</v>
      </c>
      <c r="AA2252" s="74"/>
      <c r="AB2252" s="301">
        <f t="shared" si="1192"/>
        <v>7.4009930827067674</v>
      </c>
      <c r="AC2252" s="338">
        <f t="shared" si="1197"/>
        <v>7.4009930827067674</v>
      </c>
      <c r="AD2252" s="74"/>
      <c r="AE2252" s="136">
        <v>0</v>
      </c>
      <c r="AF2252" s="136">
        <v>0</v>
      </c>
      <c r="AG2252" s="136">
        <v>0</v>
      </c>
      <c r="AH2252" s="136">
        <v>0</v>
      </c>
      <c r="AI2252" s="136">
        <v>0</v>
      </c>
      <c r="AJ2252" s="136">
        <v>0</v>
      </c>
      <c r="AK2252" s="136">
        <v>0</v>
      </c>
      <c r="AL2252" s="74"/>
      <c r="AM2252" s="133">
        <v>0.38457118000000001</v>
      </c>
      <c r="AN2252" s="340">
        <f t="shared" si="1193"/>
        <v>0.38457118000000001</v>
      </c>
      <c r="AP2252" s="133">
        <v>0.37373071000000002</v>
      </c>
      <c r="AQ2252" s="133">
        <v>1.0840476999999999E-2</v>
      </c>
      <c r="AR2252" s="133">
        <v>0</v>
      </c>
      <c r="AS2252" s="134">
        <f t="shared" si="1194"/>
        <v>2.2405917180399998E-5</v>
      </c>
      <c r="AT2252" s="135">
        <f t="shared" si="1195"/>
        <v>4.0090522875969999E-8</v>
      </c>
      <c r="AU2252" s="135">
        <f t="shared" si="1196"/>
        <v>0</v>
      </c>
      <c r="AV2252" s="302">
        <v>6.8681215999999999E-6</v>
      </c>
      <c r="AW2252" s="302">
        <v>2.0722780999999999E-8</v>
      </c>
      <c r="AX2252" s="302">
        <v>5.6617596999999997E-13</v>
      </c>
      <c r="AY2252" s="303">
        <v>0</v>
      </c>
      <c r="AZ2252" s="303">
        <v>0</v>
      </c>
      <c r="BA2252" s="302">
        <v>9.3345804000000008E-9</v>
      </c>
      <c r="BB2252" s="302">
        <v>1.5528460999999999E-5</v>
      </c>
      <c r="BC2252" s="302">
        <v>1.3232537000000001E-9</v>
      </c>
      <c r="BD2252" s="302">
        <v>1.8043922000000001E-8</v>
      </c>
      <c r="BE2252" s="303">
        <v>0</v>
      </c>
      <c r="BF2252" s="303">
        <v>0</v>
      </c>
      <c r="BG2252" s="303">
        <v>0</v>
      </c>
      <c r="BH2252" s="303">
        <v>0</v>
      </c>
      <c r="BI2252" s="303">
        <v>0</v>
      </c>
      <c r="BJ2252" s="303">
        <v>0</v>
      </c>
      <c r="BK2252" s="303">
        <v>0</v>
      </c>
      <c r="BL2252" s="303">
        <v>0</v>
      </c>
      <c r="BM2252" s="303">
        <v>0</v>
      </c>
      <c r="BN2252" s="303">
        <v>0</v>
      </c>
      <c r="BO2252" s="303">
        <v>0</v>
      </c>
      <c r="BP2252" s="303">
        <v>0</v>
      </c>
      <c r="BQ2252" s="303">
        <v>0</v>
      </c>
      <c r="BR2252" s="74"/>
      <c r="BS2252" s="136">
        <v>4.6927154000000001E-4</v>
      </c>
      <c r="BT2252" s="136">
        <v>1.2747345000000001E-4</v>
      </c>
      <c r="BU2252" s="136">
        <v>2.0635932999999999E-4</v>
      </c>
      <c r="BV2252" s="144">
        <v>9.2661146000000002E-12</v>
      </c>
      <c r="BW2252" s="136">
        <v>1.0049792999999999E-4</v>
      </c>
      <c r="BX2252" s="144">
        <v>6.0430336000000003E-6</v>
      </c>
      <c r="BY2252" s="136">
        <v>0</v>
      </c>
      <c r="BZ2252" s="144">
        <v>9.1720245999999999E-6</v>
      </c>
      <c r="CA2252" s="136">
        <v>0</v>
      </c>
      <c r="CB2252" s="144">
        <v>5.4059862999999997E-10</v>
      </c>
      <c r="CC2252" s="136">
        <v>0</v>
      </c>
      <c r="CD2252" s="136">
        <v>0</v>
      </c>
      <c r="CE2252" s="136">
        <v>0</v>
      </c>
      <c r="CF2252" s="144">
        <v>1.9725226999999999E-5</v>
      </c>
      <c r="CG2252" s="136">
        <v>0</v>
      </c>
      <c r="CH2252" s="136">
        <v>0</v>
      </c>
      <c r="CI2252" s="136">
        <v>0</v>
      </c>
      <c r="CL2252" s="89" t="s">
        <v>6999</v>
      </c>
    </row>
    <row r="2253" spans="1:90" ht="14.5" customHeight="1">
      <c r="A2253" s="74" t="s">
        <v>7638</v>
      </c>
      <c r="B2253" s="129" t="s">
        <v>6992</v>
      </c>
      <c r="C2253" s="130" t="str">
        <f t="shared" si="1186"/>
        <v>M.020.23.111</v>
      </c>
      <c r="D2253" s="131" t="s">
        <v>7610</v>
      </c>
      <c r="E2253" s="129" t="s">
        <v>957</v>
      </c>
      <c r="F2253" s="132" t="s">
        <v>7640</v>
      </c>
      <c r="G2253" s="132">
        <f t="shared" si="1187"/>
        <v>1.9495649660823691</v>
      </c>
      <c r="H2253" s="348">
        <f t="shared" si="1188"/>
        <v>1.9495649660823691</v>
      </c>
      <c r="I2253" s="74"/>
      <c r="J2253" s="132">
        <f t="shared" si="1189"/>
        <v>6.2778434977289993E-2</v>
      </c>
      <c r="K2253" s="132">
        <f t="shared" si="1190"/>
        <v>0.90245445110507905</v>
      </c>
      <c r="L2253" s="300">
        <f t="shared" si="1191"/>
        <v>0</v>
      </c>
      <c r="M2253" s="132">
        <v>0.98433208000000005</v>
      </c>
      <c r="N2253" s="132">
        <v>0.81596060999999998</v>
      </c>
      <c r="O2253" s="132">
        <v>8.6493762000000002E-2</v>
      </c>
      <c r="P2253" s="132">
        <v>6.2777617999999993E-2</v>
      </c>
      <c r="Q2253" s="132">
        <v>0</v>
      </c>
      <c r="R2253" s="132">
        <v>0</v>
      </c>
      <c r="S2253" s="304">
        <v>8.1697728999999996E-7</v>
      </c>
      <c r="T2253" s="304">
        <v>7.9105079000000001E-8</v>
      </c>
      <c r="U2253" s="132">
        <v>0</v>
      </c>
      <c r="V2253" s="132">
        <v>0</v>
      </c>
      <c r="W2253" s="132">
        <v>0</v>
      </c>
      <c r="X2253" s="132">
        <v>0</v>
      </c>
      <c r="Y2253" s="132">
        <v>0</v>
      </c>
      <c r="Z2253" s="132">
        <v>0</v>
      </c>
      <c r="AA2253" s="74"/>
      <c r="AB2253" s="301">
        <f t="shared" si="1192"/>
        <v>7.4009930827067674</v>
      </c>
      <c r="AC2253" s="338">
        <f t="shared" si="1197"/>
        <v>7.4009930827067674</v>
      </c>
      <c r="AD2253" s="74"/>
      <c r="AE2253" s="136">
        <v>0</v>
      </c>
      <c r="AF2253" s="136">
        <v>0</v>
      </c>
      <c r="AG2253" s="136">
        <v>0</v>
      </c>
      <c r="AH2253" s="136">
        <v>0</v>
      </c>
      <c r="AI2253" s="136">
        <v>0</v>
      </c>
      <c r="AJ2253" s="136">
        <v>0</v>
      </c>
      <c r="AK2253" s="136">
        <v>0</v>
      </c>
      <c r="AL2253" s="74"/>
      <c r="AM2253" s="133">
        <v>0.38457118000000001</v>
      </c>
      <c r="AN2253" s="340">
        <f t="shared" si="1193"/>
        <v>0.38457118000000001</v>
      </c>
      <c r="AP2253" s="133">
        <v>0.37373071000000002</v>
      </c>
      <c r="AQ2253" s="133">
        <v>1.0840476999999999E-2</v>
      </c>
      <c r="AR2253" s="133">
        <v>0</v>
      </c>
      <c r="AS2253" s="134">
        <f t="shared" si="1194"/>
        <v>2.2405917180399998E-5</v>
      </c>
      <c r="AT2253" s="135">
        <f t="shared" si="1195"/>
        <v>4.0090522875969999E-8</v>
      </c>
      <c r="AU2253" s="135">
        <f t="shared" si="1196"/>
        <v>0</v>
      </c>
      <c r="AV2253" s="302">
        <v>6.8681215999999999E-6</v>
      </c>
      <c r="AW2253" s="302">
        <v>2.0722780999999999E-8</v>
      </c>
      <c r="AX2253" s="302">
        <v>5.6617596999999997E-13</v>
      </c>
      <c r="AY2253" s="303">
        <v>0</v>
      </c>
      <c r="AZ2253" s="303">
        <v>0</v>
      </c>
      <c r="BA2253" s="302">
        <v>9.3345804000000008E-9</v>
      </c>
      <c r="BB2253" s="302">
        <v>1.5528460999999999E-5</v>
      </c>
      <c r="BC2253" s="302">
        <v>1.3232537000000001E-9</v>
      </c>
      <c r="BD2253" s="302">
        <v>1.8043922000000001E-8</v>
      </c>
      <c r="BE2253" s="303">
        <v>0</v>
      </c>
      <c r="BF2253" s="303">
        <v>0</v>
      </c>
      <c r="BG2253" s="303">
        <v>0</v>
      </c>
      <c r="BH2253" s="303">
        <v>0</v>
      </c>
      <c r="BI2253" s="303">
        <v>0</v>
      </c>
      <c r="BJ2253" s="303">
        <v>0</v>
      </c>
      <c r="BK2253" s="303">
        <v>0</v>
      </c>
      <c r="BL2253" s="303">
        <v>0</v>
      </c>
      <c r="BM2253" s="303">
        <v>0</v>
      </c>
      <c r="BN2253" s="303">
        <v>0</v>
      </c>
      <c r="BO2253" s="303">
        <v>0</v>
      </c>
      <c r="BP2253" s="303">
        <v>0</v>
      </c>
      <c r="BQ2253" s="303">
        <v>0</v>
      </c>
      <c r="BR2253" s="74"/>
      <c r="BS2253" s="136">
        <v>4.6927154000000001E-4</v>
      </c>
      <c r="BT2253" s="136">
        <v>1.2747345000000001E-4</v>
      </c>
      <c r="BU2253" s="136">
        <v>2.0635932999999999E-4</v>
      </c>
      <c r="BV2253" s="144">
        <v>9.2661146000000002E-12</v>
      </c>
      <c r="BW2253" s="136">
        <v>1.0049792999999999E-4</v>
      </c>
      <c r="BX2253" s="144">
        <v>6.0430336000000003E-6</v>
      </c>
      <c r="BY2253" s="136">
        <v>0</v>
      </c>
      <c r="BZ2253" s="144">
        <v>9.1720245999999999E-6</v>
      </c>
      <c r="CA2253" s="136">
        <v>0</v>
      </c>
      <c r="CB2253" s="144">
        <v>5.4059862999999997E-10</v>
      </c>
      <c r="CC2253" s="136">
        <v>0</v>
      </c>
      <c r="CD2253" s="136">
        <v>0</v>
      </c>
      <c r="CE2253" s="136">
        <v>0</v>
      </c>
      <c r="CF2253" s="144">
        <v>1.9725226999999999E-5</v>
      </c>
      <c r="CG2253" s="136">
        <v>0</v>
      </c>
      <c r="CH2253" s="136">
        <v>0</v>
      </c>
      <c r="CI2253" s="136">
        <v>0</v>
      </c>
      <c r="CL2253" s="89" t="s">
        <v>6999</v>
      </c>
    </row>
    <row r="2254" spans="1:90" ht="14.5" customHeight="1">
      <c r="A2254" s="74" t="s">
        <v>7641</v>
      </c>
      <c r="B2254" s="129" t="s">
        <v>6992</v>
      </c>
      <c r="C2254" s="130" t="str">
        <f t="shared" si="1186"/>
        <v>M.020.23.112</v>
      </c>
      <c r="D2254" s="131" t="s">
        <v>7610</v>
      </c>
      <c r="E2254" s="129" t="s">
        <v>957</v>
      </c>
      <c r="F2254" s="132" t="s">
        <v>7643</v>
      </c>
      <c r="G2254" s="132">
        <f t="shared" si="1187"/>
        <v>1.9495649660823691</v>
      </c>
      <c r="H2254" s="348">
        <f t="shared" si="1188"/>
        <v>1.9495649660823691</v>
      </c>
      <c r="I2254" s="74"/>
      <c r="J2254" s="132">
        <f t="shared" si="1189"/>
        <v>6.2778434977289993E-2</v>
      </c>
      <c r="K2254" s="132">
        <f t="shared" si="1190"/>
        <v>0.90245445110507905</v>
      </c>
      <c r="L2254" s="300">
        <f t="shared" si="1191"/>
        <v>0</v>
      </c>
      <c r="M2254" s="132">
        <v>0.98433208000000005</v>
      </c>
      <c r="N2254" s="132">
        <v>0.81596060999999998</v>
      </c>
      <c r="O2254" s="132">
        <v>8.6493762000000002E-2</v>
      </c>
      <c r="P2254" s="132">
        <v>6.2777617999999993E-2</v>
      </c>
      <c r="Q2254" s="132">
        <v>0</v>
      </c>
      <c r="R2254" s="132">
        <v>0</v>
      </c>
      <c r="S2254" s="304">
        <v>8.1697728999999996E-7</v>
      </c>
      <c r="T2254" s="304">
        <v>7.9105079000000001E-8</v>
      </c>
      <c r="U2254" s="132">
        <v>0</v>
      </c>
      <c r="V2254" s="132">
        <v>0</v>
      </c>
      <c r="W2254" s="132">
        <v>0</v>
      </c>
      <c r="X2254" s="132">
        <v>0</v>
      </c>
      <c r="Y2254" s="132">
        <v>0</v>
      </c>
      <c r="Z2254" s="132">
        <v>0</v>
      </c>
      <c r="AA2254" s="74"/>
      <c r="AB2254" s="301">
        <f t="shared" si="1192"/>
        <v>7.4009930827067674</v>
      </c>
      <c r="AC2254" s="338">
        <f t="shared" si="1197"/>
        <v>7.4009930827067674</v>
      </c>
      <c r="AD2254" s="74"/>
      <c r="AE2254" s="136">
        <v>0</v>
      </c>
      <c r="AF2254" s="136">
        <v>0</v>
      </c>
      <c r="AG2254" s="136">
        <v>0</v>
      </c>
      <c r="AH2254" s="136">
        <v>0</v>
      </c>
      <c r="AI2254" s="136">
        <v>0</v>
      </c>
      <c r="AJ2254" s="136">
        <v>0</v>
      </c>
      <c r="AK2254" s="136">
        <v>0</v>
      </c>
      <c r="AL2254" s="74"/>
      <c r="AM2254" s="133">
        <v>0.38457118000000001</v>
      </c>
      <c r="AN2254" s="340">
        <f t="shared" si="1193"/>
        <v>0.38457118000000001</v>
      </c>
      <c r="AP2254" s="133">
        <v>0.37373071000000002</v>
      </c>
      <c r="AQ2254" s="133">
        <v>1.0840476999999999E-2</v>
      </c>
      <c r="AR2254" s="133">
        <v>0</v>
      </c>
      <c r="AS2254" s="134">
        <f t="shared" si="1194"/>
        <v>2.2405917180399998E-5</v>
      </c>
      <c r="AT2254" s="135">
        <f t="shared" si="1195"/>
        <v>4.0090522875969999E-8</v>
      </c>
      <c r="AU2254" s="135">
        <f t="shared" si="1196"/>
        <v>0</v>
      </c>
      <c r="AV2254" s="302">
        <v>6.8681215999999999E-6</v>
      </c>
      <c r="AW2254" s="302">
        <v>2.0722780999999999E-8</v>
      </c>
      <c r="AX2254" s="302">
        <v>5.6617596999999997E-13</v>
      </c>
      <c r="AY2254" s="303">
        <v>0</v>
      </c>
      <c r="AZ2254" s="303">
        <v>0</v>
      </c>
      <c r="BA2254" s="302">
        <v>9.3345804000000008E-9</v>
      </c>
      <c r="BB2254" s="302">
        <v>1.5528460999999999E-5</v>
      </c>
      <c r="BC2254" s="302">
        <v>1.3232537000000001E-9</v>
      </c>
      <c r="BD2254" s="302">
        <v>1.8043922000000001E-8</v>
      </c>
      <c r="BE2254" s="303">
        <v>0</v>
      </c>
      <c r="BF2254" s="303">
        <v>0</v>
      </c>
      <c r="BG2254" s="303">
        <v>0</v>
      </c>
      <c r="BH2254" s="303">
        <v>0</v>
      </c>
      <c r="BI2254" s="303">
        <v>0</v>
      </c>
      <c r="BJ2254" s="303">
        <v>0</v>
      </c>
      <c r="BK2254" s="303">
        <v>0</v>
      </c>
      <c r="BL2254" s="303">
        <v>0</v>
      </c>
      <c r="BM2254" s="303">
        <v>0</v>
      </c>
      <c r="BN2254" s="303">
        <v>0</v>
      </c>
      <c r="BO2254" s="303">
        <v>0</v>
      </c>
      <c r="BP2254" s="303">
        <v>0</v>
      </c>
      <c r="BQ2254" s="303">
        <v>0</v>
      </c>
      <c r="BR2254" s="74"/>
      <c r="BS2254" s="136">
        <v>4.6927154000000001E-4</v>
      </c>
      <c r="BT2254" s="136">
        <v>1.2747345000000001E-4</v>
      </c>
      <c r="BU2254" s="136">
        <v>2.0635932999999999E-4</v>
      </c>
      <c r="BV2254" s="144">
        <v>9.2661146000000002E-12</v>
      </c>
      <c r="BW2254" s="136">
        <v>1.0049792999999999E-4</v>
      </c>
      <c r="BX2254" s="144">
        <v>6.0430336000000003E-6</v>
      </c>
      <c r="BY2254" s="136">
        <v>0</v>
      </c>
      <c r="BZ2254" s="144">
        <v>9.1720245999999999E-6</v>
      </c>
      <c r="CA2254" s="136">
        <v>0</v>
      </c>
      <c r="CB2254" s="144">
        <v>5.4059862999999997E-10</v>
      </c>
      <c r="CC2254" s="136">
        <v>0</v>
      </c>
      <c r="CD2254" s="136">
        <v>0</v>
      </c>
      <c r="CE2254" s="136">
        <v>0</v>
      </c>
      <c r="CF2254" s="144">
        <v>1.9725226999999999E-5</v>
      </c>
      <c r="CG2254" s="136">
        <v>0</v>
      </c>
      <c r="CH2254" s="136">
        <v>0</v>
      </c>
      <c r="CI2254" s="136">
        <v>0</v>
      </c>
      <c r="CL2254" s="89" t="s">
        <v>6999</v>
      </c>
    </row>
    <row r="2255" spans="1:90" ht="14.5" customHeight="1">
      <c r="A2255" s="74" t="s">
        <v>7644</v>
      </c>
      <c r="B2255" s="129" t="s">
        <v>6992</v>
      </c>
      <c r="C2255" s="130" t="str">
        <f t="shared" si="1186"/>
        <v>M.020.23.113</v>
      </c>
      <c r="D2255" s="131" t="s">
        <v>7610</v>
      </c>
      <c r="E2255" s="129" t="s">
        <v>957</v>
      </c>
      <c r="F2255" s="132" t="s">
        <v>7646</v>
      </c>
      <c r="G2255" s="132">
        <f t="shared" si="1187"/>
        <v>3.9971741855830469</v>
      </c>
      <c r="H2255" s="348">
        <f t="shared" si="1188"/>
        <v>3.9971741855830469</v>
      </c>
      <c r="I2255" s="74"/>
      <c r="J2255" s="132">
        <f t="shared" si="1189"/>
        <v>0.18562075446713999</v>
      </c>
      <c r="K2255" s="132">
        <f t="shared" si="1190"/>
        <v>2.1570212311159067</v>
      </c>
      <c r="L2255" s="300">
        <f t="shared" si="1191"/>
        <v>0</v>
      </c>
      <c r="M2255" s="132">
        <v>1.6545322</v>
      </c>
      <c r="N2255" s="132">
        <v>1.9254992</v>
      </c>
      <c r="O2255" s="132">
        <v>0.23152196</v>
      </c>
      <c r="P2255" s="132">
        <v>0.18562002</v>
      </c>
      <c r="Q2255" s="132">
        <v>0</v>
      </c>
      <c r="R2255" s="132">
        <v>0</v>
      </c>
      <c r="S2255" s="304">
        <v>7.3446714000000004E-7</v>
      </c>
      <c r="T2255" s="304">
        <v>7.1115907000000006E-8</v>
      </c>
      <c r="U2255" s="132">
        <v>0</v>
      </c>
      <c r="V2255" s="132">
        <v>0</v>
      </c>
      <c r="W2255" s="132">
        <v>0</v>
      </c>
      <c r="X2255" s="132">
        <v>0</v>
      </c>
      <c r="Y2255" s="132">
        <v>0</v>
      </c>
      <c r="Z2255" s="132">
        <v>0</v>
      </c>
      <c r="AA2255" s="74"/>
      <c r="AB2255" s="301">
        <f t="shared" si="1192"/>
        <v>12.440091729323308</v>
      </c>
      <c r="AC2255" s="338">
        <f t="shared" si="1197"/>
        <v>12.440091729323308</v>
      </c>
      <c r="AD2255" s="74"/>
      <c r="AE2255" s="136">
        <v>0</v>
      </c>
      <c r="AF2255" s="136">
        <v>0</v>
      </c>
      <c r="AG2255" s="136">
        <v>0</v>
      </c>
      <c r="AH2255" s="136">
        <v>0</v>
      </c>
      <c r="AI2255" s="136">
        <v>0</v>
      </c>
      <c r="AJ2255" s="136">
        <v>0</v>
      </c>
      <c r="AK2255" s="136">
        <v>0</v>
      </c>
      <c r="AL2255" s="74"/>
      <c r="AM2255" s="133">
        <v>0.83342782999999998</v>
      </c>
      <c r="AN2255" s="340">
        <f t="shared" si="1193"/>
        <v>0.83342782999999998</v>
      </c>
      <c r="AP2255" s="133">
        <v>0.81131101000000005</v>
      </c>
      <c r="AQ2255" s="133">
        <v>2.2116822000000001E-2</v>
      </c>
      <c r="AR2255" s="133">
        <v>0</v>
      </c>
      <c r="AS2255" s="134">
        <f t="shared" si="1194"/>
        <v>4.8639748362E-5</v>
      </c>
      <c r="AT2255" s="135">
        <f t="shared" si="1195"/>
        <v>8.1792979467040004E-8</v>
      </c>
      <c r="AU2255" s="135">
        <f t="shared" si="1196"/>
        <v>0</v>
      </c>
      <c r="AV2255" s="302">
        <v>1.1544404999999999E-5</v>
      </c>
      <c r="AW2255" s="302">
        <v>3.4832258E-8</v>
      </c>
      <c r="AX2255" s="302">
        <v>9.5166703999999995E-13</v>
      </c>
      <c r="AY2255" s="303">
        <v>0</v>
      </c>
      <c r="AZ2255" s="303">
        <v>0</v>
      </c>
      <c r="BA2255" s="302">
        <v>2.7600361999999999E-8</v>
      </c>
      <c r="BB2255" s="302">
        <v>3.7067743000000002E-5</v>
      </c>
      <c r="BC2255" s="302">
        <v>3.9125787999999998E-9</v>
      </c>
      <c r="BD2255" s="302">
        <v>4.3047191E-8</v>
      </c>
      <c r="BE2255" s="303">
        <v>0</v>
      </c>
      <c r="BF2255" s="303">
        <v>0</v>
      </c>
      <c r="BG2255" s="303">
        <v>0</v>
      </c>
      <c r="BH2255" s="303">
        <v>0</v>
      </c>
      <c r="BI2255" s="303">
        <v>0</v>
      </c>
      <c r="BJ2255" s="303">
        <v>0</v>
      </c>
      <c r="BK2255" s="303">
        <v>0</v>
      </c>
      <c r="BL2255" s="303">
        <v>0</v>
      </c>
      <c r="BM2255" s="303">
        <v>0</v>
      </c>
      <c r="BN2255" s="303">
        <v>0</v>
      </c>
      <c r="BO2255" s="303">
        <v>0</v>
      </c>
      <c r="BP2255" s="303">
        <v>0</v>
      </c>
      <c r="BQ2255" s="303">
        <v>0</v>
      </c>
      <c r="BR2255" s="74"/>
      <c r="BS2255" s="136">
        <v>9.9005865000000005E-4</v>
      </c>
      <c r="BT2255" s="136">
        <v>3.0586714000000001E-4</v>
      </c>
      <c r="BU2255" s="136">
        <v>3.4686278E-4</v>
      </c>
      <c r="BV2255" s="144">
        <v>8.3302888000000006E-12</v>
      </c>
      <c r="BW2255" s="136">
        <v>2.3862901000000001E-4</v>
      </c>
      <c r="BX2255" s="144">
        <v>1.7867960999999999E-5</v>
      </c>
      <c r="BY2255" s="136">
        <v>0</v>
      </c>
      <c r="BZ2255" s="144">
        <v>2.7119718999999999E-5</v>
      </c>
      <c r="CA2255" s="136">
        <v>0</v>
      </c>
      <c r="CB2255" s="144">
        <v>4.8600117999999996E-10</v>
      </c>
      <c r="CC2255" s="136">
        <v>0</v>
      </c>
      <c r="CD2255" s="136">
        <v>0</v>
      </c>
      <c r="CE2255" s="136">
        <v>0</v>
      </c>
      <c r="CF2255" s="144">
        <v>5.3711554999999999E-5</v>
      </c>
      <c r="CG2255" s="136">
        <v>0</v>
      </c>
      <c r="CH2255" s="136">
        <v>0</v>
      </c>
      <c r="CI2255" s="136">
        <v>0</v>
      </c>
      <c r="CL2255" s="89" t="s">
        <v>6999</v>
      </c>
    </row>
    <row r="2256" spans="1:90" ht="14.5" customHeight="1">
      <c r="A2256" s="74" t="s">
        <v>7647</v>
      </c>
      <c r="B2256" s="129" t="s">
        <v>6992</v>
      </c>
      <c r="C2256" s="130" t="str">
        <f t="shared" si="1186"/>
        <v>M.020.23.114</v>
      </c>
      <c r="D2256" s="131" t="s">
        <v>7610</v>
      </c>
      <c r="E2256" s="129" t="s">
        <v>957</v>
      </c>
      <c r="F2256" s="132" t="s">
        <v>7649</v>
      </c>
      <c r="G2256" s="132">
        <f t="shared" si="1187"/>
        <v>4.0201966387947436</v>
      </c>
      <c r="H2256" s="348">
        <f t="shared" si="1188"/>
        <v>4.0201966387947436</v>
      </c>
      <c r="I2256" s="74"/>
      <c r="J2256" s="132">
        <f t="shared" si="1189"/>
        <v>0.18563947827809998</v>
      </c>
      <c r="K2256" s="132">
        <f t="shared" si="1190"/>
        <v>2.1720329605166442</v>
      </c>
      <c r="L2256" s="300">
        <f t="shared" si="1191"/>
        <v>0</v>
      </c>
      <c r="M2256" s="132">
        <v>1.6625242</v>
      </c>
      <c r="N2256" s="132">
        <v>1.9405778</v>
      </c>
      <c r="O2256" s="132">
        <v>0.23145509</v>
      </c>
      <c r="P2256" s="132">
        <v>0.18563874999999999</v>
      </c>
      <c r="Q2256" s="132">
        <v>0</v>
      </c>
      <c r="R2256" s="132">
        <v>0</v>
      </c>
      <c r="S2256" s="304">
        <v>7.2827810000000005E-7</v>
      </c>
      <c r="T2256" s="304">
        <v>7.0516644000000001E-8</v>
      </c>
      <c r="U2256" s="132">
        <v>0</v>
      </c>
      <c r="V2256" s="132">
        <v>0</v>
      </c>
      <c r="W2256" s="132">
        <v>0</v>
      </c>
      <c r="X2256" s="132">
        <v>0</v>
      </c>
      <c r="Y2256" s="132">
        <v>0</v>
      </c>
      <c r="Z2256" s="132">
        <v>0</v>
      </c>
      <c r="AA2256" s="74"/>
      <c r="AB2256" s="301">
        <f t="shared" si="1192"/>
        <v>12.500181954887218</v>
      </c>
      <c r="AC2256" s="338">
        <f t="shared" si="1197"/>
        <v>12.500181954887218</v>
      </c>
      <c r="AD2256" s="74"/>
      <c r="AE2256" s="136">
        <v>0</v>
      </c>
      <c r="AF2256" s="136">
        <v>0</v>
      </c>
      <c r="AG2256" s="136">
        <v>0</v>
      </c>
      <c r="AH2256" s="136">
        <v>0</v>
      </c>
      <c r="AI2256" s="136">
        <v>0</v>
      </c>
      <c r="AJ2256" s="136">
        <v>0</v>
      </c>
      <c r="AK2256" s="136">
        <v>0</v>
      </c>
      <c r="AL2256" s="74"/>
      <c r="AM2256" s="133">
        <v>0.83906115999999997</v>
      </c>
      <c r="AN2256" s="340">
        <f t="shared" si="1193"/>
        <v>0.83906115999999997</v>
      </c>
      <c r="AP2256" s="133">
        <v>0.81681241999999998</v>
      </c>
      <c r="AQ2256" s="133">
        <v>2.2248740999999999E-2</v>
      </c>
      <c r="AR2256" s="133">
        <v>0</v>
      </c>
      <c r="AS2256" s="134">
        <f t="shared" si="1194"/>
        <v>4.8969569148000002E-5</v>
      </c>
      <c r="AT2256" s="135">
        <f t="shared" si="1195"/>
        <v>8.2280844963920011E-8</v>
      </c>
      <c r="AU2256" s="135">
        <f t="shared" si="1196"/>
        <v>0</v>
      </c>
      <c r="AV2256" s="302">
        <v>1.1600169E-5</v>
      </c>
      <c r="AW2256" s="302">
        <v>3.5000509000000003E-8</v>
      </c>
      <c r="AX2256" s="302">
        <v>9.5626392000000001E-13</v>
      </c>
      <c r="AY2256" s="303">
        <v>0</v>
      </c>
      <c r="AZ2256" s="303">
        <v>0</v>
      </c>
      <c r="BA2256" s="302">
        <v>2.7603148E-8</v>
      </c>
      <c r="BB2256" s="302">
        <v>3.7341797000000001E-5</v>
      </c>
      <c r="BC2256" s="302">
        <v>3.9129736999999999E-9</v>
      </c>
      <c r="BD2256" s="302">
        <v>4.3366406000000003E-8</v>
      </c>
      <c r="BE2256" s="303">
        <v>0</v>
      </c>
      <c r="BF2256" s="303">
        <v>0</v>
      </c>
      <c r="BG2256" s="303">
        <v>0</v>
      </c>
      <c r="BH2256" s="303">
        <v>0</v>
      </c>
      <c r="BI2256" s="303">
        <v>0</v>
      </c>
      <c r="BJ2256" s="303">
        <v>0</v>
      </c>
      <c r="BK2256" s="303">
        <v>0</v>
      </c>
      <c r="BL2256" s="303">
        <v>0</v>
      </c>
      <c r="BM2256" s="303">
        <v>0</v>
      </c>
      <c r="BN2256" s="303">
        <v>0</v>
      </c>
      <c r="BO2256" s="303">
        <v>0</v>
      </c>
      <c r="BP2256" s="303">
        <v>0</v>
      </c>
      <c r="BQ2256" s="303">
        <v>0</v>
      </c>
      <c r="BR2256" s="74"/>
      <c r="BS2256" s="136">
        <v>9.9589893000000002E-4</v>
      </c>
      <c r="BT2256" s="136">
        <v>3.0806882000000002E-4</v>
      </c>
      <c r="BU2256" s="136">
        <v>3.4853823999999998E-4</v>
      </c>
      <c r="BV2256" s="144">
        <v>8.2600929999999995E-12</v>
      </c>
      <c r="BW2256" s="136">
        <v>2.4044126999999999E-4</v>
      </c>
      <c r="BX2256" s="144">
        <v>1.7869764000000001E-5</v>
      </c>
      <c r="BY2256" s="136">
        <v>0</v>
      </c>
      <c r="BZ2256" s="144">
        <v>2.7122456E-5</v>
      </c>
      <c r="CA2256" s="136">
        <v>0</v>
      </c>
      <c r="CB2256" s="144">
        <v>4.8190586000000001E-10</v>
      </c>
      <c r="CC2256" s="136">
        <v>0</v>
      </c>
      <c r="CD2256" s="136">
        <v>0</v>
      </c>
      <c r="CE2256" s="136">
        <v>0</v>
      </c>
      <c r="CF2256" s="144">
        <v>5.3857889999999997E-5</v>
      </c>
      <c r="CG2256" s="136">
        <v>0</v>
      </c>
      <c r="CH2256" s="136">
        <v>0</v>
      </c>
      <c r="CI2256" s="136">
        <v>0</v>
      </c>
      <c r="CL2256" s="89" t="s">
        <v>6999</v>
      </c>
    </row>
    <row r="2257" spans="1:90" ht="14.5" customHeight="1">
      <c r="A2257" s="74" t="s">
        <v>7650</v>
      </c>
      <c r="B2257" s="129" t="s">
        <v>6992</v>
      </c>
      <c r="C2257" s="130" t="str">
        <f t="shared" si="1186"/>
        <v>M.020.23.115</v>
      </c>
      <c r="D2257" s="131" t="s">
        <v>7610</v>
      </c>
      <c r="E2257" s="129" t="s">
        <v>957</v>
      </c>
      <c r="F2257" s="132" t="s">
        <v>7652</v>
      </c>
      <c r="G2257" s="132">
        <f t="shared" si="1187"/>
        <v>3.0384358605185708</v>
      </c>
      <c r="H2257" s="348">
        <f t="shared" si="1188"/>
        <v>3.0384358605185708</v>
      </c>
      <c r="I2257" s="74"/>
      <c r="J2257" s="132">
        <f t="shared" si="1189"/>
        <v>0.12814154984974999</v>
      </c>
      <c r="K2257" s="132">
        <f t="shared" si="1190"/>
        <v>1.5570501106688208</v>
      </c>
      <c r="L2257" s="300">
        <f t="shared" si="1191"/>
        <v>0</v>
      </c>
      <c r="M2257" s="132">
        <v>1.3532442</v>
      </c>
      <c r="N2257" s="132">
        <v>1.3940109999999999</v>
      </c>
      <c r="O2257" s="132">
        <v>0.16303904</v>
      </c>
      <c r="P2257" s="132">
        <v>0.12814081999999999</v>
      </c>
      <c r="Q2257" s="132">
        <v>0</v>
      </c>
      <c r="R2257" s="132">
        <v>0</v>
      </c>
      <c r="S2257" s="304">
        <v>7.2984975000000003E-7</v>
      </c>
      <c r="T2257" s="304">
        <v>7.0668820999999995E-8</v>
      </c>
      <c r="U2257" s="132">
        <v>0</v>
      </c>
      <c r="V2257" s="132">
        <v>0</v>
      </c>
      <c r="W2257" s="132">
        <v>0</v>
      </c>
      <c r="X2257" s="132">
        <v>0</v>
      </c>
      <c r="Y2257" s="132">
        <v>0</v>
      </c>
      <c r="Z2257" s="132">
        <v>0</v>
      </c>
      <c r="AA2257" s="74"/>
      <c r="AB2257" s="301">
        <f t="shared" si="1192"/>
        <v>10.174768421052631</v>
      </c>
      <c r="AC2257" s="338">
        <f t="shared" si="1197"/>
        <v>10.174768421052631</v>
      </c>
      <c r="AD2257" s="74"/>
      <c r="AE2257" s="136">
        <v>0</v>
      </c>
      <c r="AF2257" s="136">
        <v>0</v>
      </c>
      <c r="AG2257" s="136">
        <v>0</v>
      </c>
      <c r="AH2257" s="136">
        <v>0</v>
      </c>
      <c r="AI2257" s="136">
        <v>0</v>
      </c>
      <c r="AJ2257" s="136">
        <v>0</v>
      </c>
      <c r="AK2257" s="136">
        <v>0</v>
      </c>
      <c r="AL2257" s="74"/>
      <c r="AM2257" s="133">
        <v>0.62110175999999995</v>
      </c>
      <c r="AN2257" s="340">
        <f t="shared" si="1193"/>
        <v>0.62110175999999995</v>
      </c>
      <c r="AP2257" s="133">
        <v>0.60426170000000001</v>
      </c>
      <c r="AQ2257" s="133">
        <v>1.6840062999999999E-2</v>
      </c>
      <c r="AR2257" s="133">
        <v>0</v>
      </c>
      <c r="AS2257" s="134">
        <f t="shared" si="1194"/>
        <v>3.6226721019E-5</v>
      </c>
      <c r="AT2257" s="135">
        <f t="shared" si="1195"/>
        <v>6.2278340969810002E-8</v>
      </c>
      <c r="AU2257" s="135">
        <f t="shared" si="1196"/>
        <v>0</v>
      </c>
      <c r="AV2257" s="302">
        <v>9.4421853999999995E-6</v>
      </c>
      <c r="AW2257" s="302">
        <v>2.8489352000000001E-8</v>
      </c>
      <c r="AX2257" s="302">
        <v>7.7836981000000002E-13</v>
      </c>
      <c r="AY2257" s="303">
        <v>0</v>
      </c>
      <c r="AZ2257" s="303">
        <v>0</v>
      </c>
      <c r="BA2257" s="302">
        <v>1.9053619000000001E-8</v>
      </c>
      <c r="BB2257" s="302">
        <v>2.6765482000000001E-5</v>
      </c>
      <c r="BC2257" s="302">
        <v>2.7010076E-9</v>
      </c>
      <c r="BD2257" s="302">
        <v>3.1087203000000001E-8</v>
      </c>
      <c r="BE2257" s="303">
        <v>0</v>
      </c>
      <c r="BF2257" s="303">
        <v>0</v>
      </c>
      <c r="BG2257" s="303">
        <v>0</v>
      </c>
      <c r="BH2257" s="303">
        <v>0</v>
      </c>
      <c r="BI2257" s="303">
        <v>0</v>
      </c>
      <c r="BJ2257" s="303">
        <v>0</v>
      </c>
      <c r="BK2257" s="303">
        <v>0</v>
      </c>
      <c r="BL2257" s="303">
        <v>0</v>
      </c>
      <c r="BM2257" s="303">
        <v>0</v>
      </c>
      <c r="BN2257" s="303">
        <v>0</v>
      </c>
      <c r="BO2257" s="303">
        <v>0</v>
      </c>
      <c r="BP2257" s="303">
        <v>0</v>
      </c>
      <c r="BQ2257" s="303">
        <v>0</v>
      </c>
      <c r="BR2257" s="74"/>
      <c r="BS2257" s="136">
        <v>7.4556220000000003E-4</v>
      </c>
      <c r="BT2257" s="136">
        <v>2.2059754000000001E-4</v>
      </c>
      <c r="BU2257" s="136">
        <v>2.8369955000000002E-4</v>
      </c>
      <c r="BV2257" s="144">
        <v>8.2779185999999999E-12</v>
      </c>
      <c r="BW2257" s="136">
        <v>1.7251551000000001E-4</v>
      </c>
      <c r="BX2257" s="144">
        <v>1.2334959000000001E-5</v>
      </c>
      <c r="BY2257" s="136">
        <v>0</v>
      </c>
      <c r="BZ2257" s="144">
        <v>1.8721813E-5</v>
      </c>
      <c r="CA2257" s="136">
        <v>0</v>
      </c>
      <c r="CB2257" s="144">
        <v>4.8294583000000001E-10</v>
      </c>
      <c r="CC2257" s="136">
        <v>0</v>
      </c>
      <c r="CD2257" s="136">
        <v>0</v>
      </c>
      <c r="CE2257" s="136">
        <v>0</v>
      </c>
      <c r="CF2257" s="144">
        <v>3.7692335999999997E-5</v>
      </c>
      <c r="CG2257" s="136">
        <v>0</v>
      </c>
      <c r="CH2257" s="136">
        <v>0</v>
      </c>
      <c r="CI2257" s="136">
        <v>0</v>
      </c>
      <c r="CL2257" s="89" t="s">
        <v>6999</v>
      </c>
    </row>
    <row r="2258" spans="1:90" ht="14.5" customHeight="1">
      <c r="A2258" s="74" t="s">
        <v>7653</v>
      </c>
      <c r="B2258" s="129" t="s">
        <v>6992</v>
      </c>
      <c r="C2258" s="130" t="str">
        <f t="shared" si="1186"/>
        <v>M.020.23.116</v>
      </c>
      <c r="D2258" s="131" t="s">
        <v>7610</v>
      </c>
      <c r="E2258" s="129" t="s">
        <v>957</v>
      </c>
      <c r="F2258" s="132" t="s">
        <v>7655</v>
      </c>
      <c r="G2258" s="132">
        <f t="shared" si="1187"/>
        <v>6.6216798989991839</v>
      </c>
      <c r="H2258" s="348">
        <f t="shared" si="1188"/>
        <v>6.6216798989991839</v>
      </c>
      <c r="I2258" s="74"/>
      <c r="J2258" s="132">
        <f t="shared" si="1189"/>
        <v>0.33804031051939998</v>
      </c>
      <c r="K2258" s="132">
        <f t="shared" si="1190"/>
        <v>3.7515324884797838</v>
      </c>
      <c r="L2258" s="300">
        <f t="shared" si="1191"/>
        <v>0</v>
      </c>
      <c r="M2258" s="132">
        <v>2.5321071000000002</v>
      </c>
      <c r="N2258" s="132">
        <v>3.3374926999999999</v>
      </c>
      <c r="O2258" s="132">
        <v>0.41403971000000001</v>
      </c>
      <c r="P2258" s="132">
        <v>0.33803949999999999</v>
      </c>
      <c r="Q2258" s="132">
        <v>0</v>
      </c>
      <c r="R2258" s="132">
        <v>0</v>
      </c>
      <c r="S2258" s="304">
        <v>8.1051939999999998E-7</v>
      </c>
      <c r="T2258" s="304">
        <v>7.8479783999999996E-8</v>
      </c>
      <c r="U2258" s="132">
        <v>0</v>
      </c>
      <c r="V2258" s="132">
        <v>0</v>
      </c>
      <c r="W2258" s="132">
        <v>0</v>
      </c>
      <c r="X2258" s="132">
        <v>0</v>
      </c>
      <c r="Y2258" s="132">
        <v>0</v>
      </c>
      <c r="Z2258" s="132">
        <v>0</v>
      </c>
      <c r="AA2258" s="74"/>
      <c r="AB2258" s="301">
        <f t="shared" si="1192"/>
        <v>19.038399248120299</v>
      </c>
      <c r="AC2258" s="338">
        <f t="shared" si="1197"/>
        <v>19.038399248120299</v>
      </c>
      <c r="AD2258" s="74"/>
      <c r="AE2258" s="136">
        <v>0</v>
      </c>
      <c r="AF2258" s="136">
        <v>0</v>
      </c>
      <c r="AG2258" s="136">
        <v>0</v>
      </c>
      <c r="AH2258" s="136">
        <v>0</v>
      </c>
      <c r="AI2258" s="136">
        <v>0</v>
      </c>
      <c r="AJ2258" s="136">
        <v>0</v>
      </c>
      <c r="AK2258" s="136">
        <v>0</v>
      </c>
      <c r="AL2258" s="74"/>
      <c r="AM2258" s="133">
        <v>1.4068712000000001</v>
      </c>
      <c r="AN2258" s="340">
        <f t="shared" si="1193"/>
        <v>1.4068712000000001</v>
      </c>
      <c r="AP2258" s="133">
        <v>1.3702991</v>
      </c>
      <c r="AQ2258" s="133">
        <v>3.6572090000000002E-2</v>
      </c>
      <c r="AR2258" s="133">
        <v>0</v>
      </c>
      <c r="AS2258" s="134">
        <f t="shared" si="1194"/>
        <v>8.215222704300001E-5</v>
      </c>
      <c r="AT2258" s="135">
        <f t="shared" si="1195"/>
        <v>1.3525181373760001E-7</v>
      </c>
      <c r="AU2258" s="135">
        <f t="shared" si="1196"/>
        <v>0</v>
      </c>
      <c r="AV2258" s="302">
        <v>1.7667634999999999E-5</v>
      </c>
      <c r="AW2258" s="302">
        <v>5.3307518999999999E-8</v>
      </c>
      <c r="AX2258" s="302">
        <v>1.4564376E-12</v>
      </c>
      <c r="AY2258" s="303">
        <v>0</v>
      </c>
      <c r="AZ2258" s="303">
        <v>0</v>
      </c>
      <c r="BA2258" s="302">
        <v>5.0264043000000003E-8</v>
      </c>
      <c r="BB2258" s="302">
        <v>6.4434328000000004E-5</v>
      </c>
      <c r="BC2258" s="302">
        <v>7.1253423E-9</v>
      </c>
      <c r="BD2258" s="302">
        <v>7.4817496E-8</v>
      </c>
      <c r="BE2258" s="303">
        <v>0</v>
      </c>
      <c r="BF2258" s="303">
        <v>0</v>
      </c>
      <c r="BG2258" s="303">
        <v>0</v>
      </c>
      <c r="BH2258" s="303">
        <v>0</v>
      </c>
      <c r="BI2258" s="303">
        <v>0</v>
      </c>
      <c r="BJ2258" s="303">
        <v>0</v>
      </c>
      <c r="BK2258" s="303">
        <v>0</v>
      </c>
      <c r="BL2258" s="303">
        <v>0</v>
      </c>
      <c r="BM2258" s="303">
        <v>0</v>
      </c>
      <c r="BN2258" s="303">
        <v>0</v>
      </c>
      <c r="BO2258" s="303">
        <v>0</v>
      </c>
      <c r="BP2258" s="303">
        <v>0</v>
      </c>
      <c r="BQ2258" s="303">
        <v>0</v>
      </c>
      <c r="BR2258" s="74"/>
      <c r="BS2258" s="136">
        <v>1.6556084E-3</v>
      </c>
      <c r="BT2258" s="136">
        <v>5.3236272000000003E-4</v>
      </c>
      <c r="BU2258" s="136">
        <v>5.3084110000000003E-4</v>
      </c>
      <c r="BV2258" s="144">
        <v>9.1928696E-12</v>
      </c>
      <c r="BW2258" s="136">
        <v>4.1426016000000002E-4</v>
      </c>
      <c r="BX2258" s="144">
        <v>3.2540006E-5</v>
      </c>
      <c r="BY2258" s="136">
        <v>0</v>
      </c>
      <c r="BZ2258" s="144">
        <v>4.9388726000000001E-5</v>
      </c>
      <c r="CA2258" s="136">
        <v>0</v>
      </c>
      <c r="CB2258" s="144">
        <v>5.3632540000000003E-10</v>
      </c>
      <c r="CC2258" s="136">
        <v>0</v>
      </c>
      <c r="CD2258" s="136">
        <v>0</v>
      </c>
      <c r="CE2258" s="136">
        <v>0</v>
      </c>
      <c r="CF2258" s="144">
        <v>9.6215132999999997E-5</v>
      </c>
      <c r="CG2258" s="136">
        <v>0</v>
      </c>
      <c r="CH2258" s="136">
        <v>0</v>
      </c>
      <c r="CI2258" s="136">
        <v>0</v>
      </c>
      <c r="CL2258" s="89" t="s">
        <v>6999</v>
      </c>
    </row>
    <row r="2259" spans="1:90" ht="14.5" customHeight="1">
      <c r="A2259" s="74" t="s">
        <v>7656</v>
      </c>
      <c r="B2259" s="129" t="s">
        <v>6992</v>
      </c>
      <c r="C2259" s="130" t="str">
        <f t="shared" si="1186"/>
        <v>M.020.23.117</v>
      </c>
      <c r="D2259" s="131" t="s">
        <v>7610</v>
      </c>
      <c r="E2259" s="129" t="s">
        <v>957</v>
      </c>
      <c r="F2259" s="132" t="s">
        <v>7658</v>
      </c>
      <c r="G2259" s="132">
        <f t="shared" si="1187"/>
        <v>5.2237308940826015</v>
      </c>
      <c r="H2259" s="348">
        <f t="shared" si="1188"/>
        <v>5.2237308940826015</v>
      </c>
      <c r="I2259" s="74"/>
      <c r="J2259" s="132">
        <f t="shared" si="1189"/>
        <v>0.15754072074012002</v>
      </c>
      <c r="K2259" s="132">
        <f t="shared" si="1190"/>
        <v>2.5918095733424815</v>
      </c>
      <c r="L2259" s="300">
        <f t="shared" si="1191"/>
        <v>0</v>
      </c>
      <c r="M2259" s="132">
        <v>2.4743805999999999</v>
      </c>
      <c r="N2259" s="132">
        <v>2.3918914999999998</v>
      </c>
      <c r="O2259" s="132">
        <v>0.19991798999999999</v>
      </c>
      <c r="P2259" s="132">
        <v>0.15753986</v>
      </c>
      <c r="Q2259" s="132">
        <v>0</v>
      </c>
      <c r="R2259" s="132">
        <v>0</v>
      </c>
      <c r="S2259" s="304">
        <v>8.6074012000000003E-7</v>
      </c>
      <c r="T2259" s="304">
        <v>8.3342481999999994E-8</v>
      </c>
      <c r="U2259" s="132">
        <v>0</v>
      </c>
      <c r="V2259" s="132">
        <v>0</v>
      </c>
      <c r="W2259" s="132">
        <v>0</v>
      </c>
      <c r="X2259" s="132">
        <v>0</v>
      </c>
      <c r="Y2259" s="132">
        <v>0</v>
      </c>
      <c r="Z2259" s="132">
        <v>0</v>
      </c>
      <c r="AA2259" s="74"/>
      <c r="AB2259" s="301">
        <f t="shared" si="1192"/>
        <v>18.604365413533834</v>
      </c>
      <c r="AC2259" s="338">
        <f t="shared" si="1197"/>
        <v>18.604365413533834</v>
      </c>
      <c r="AD2259" s="74"/>
      <c r="AE2259" s="136">
        <v>0</v>
      </c>
      <c r="AF2259" s="136">
        <v>0</v>
      </c>
      <c r="AG2259" s="136">
        <v>0</v>
      </c>
      <c r="AH2259" s="136">
        <v>0</v>
      </c>
      <c r="AI2259" s="136">
        <v>0</v>
      </c>
      <c r="AJ2259" s="136">
        <v>0</v>
      </c>
      <c r="AK2259" s="136">
        <v>0</v>
      </c>
      <c r="AL2259" s="74"/>
      <c r="AM2259" s="133">
        <v>1.0718413</v>
      </c>
      <c r="AN2259" s="340">
        <f t="shared" si="1193"/>
        <v>1.0718413</v>
      </c>
      <c r="AP2259" s="133">
        <v>1.0426441</v>
      </c>
      <c r="AQ2259" s="133">
        <v>2.9197184000000001E-2</v>
      </c>
      <c r="AR2259" s="133">
        <v>0</v>
      </c>
      <c r="AS2259" s="134">
        <f t="shared" si="1194"/>
        <v>6.2508641045000006E-5</v>
      </c>
      <c r="AT2259" s="135">
        <f t="shared" si="1195"/>
        <v>1.079777514339E-7</v>
      </c>
      <c r="AU2259" s="135">
        <f t="shared" si="1196"/>
        <v>0</v>
      </c>
      <c r="AV2259" s="302">
        <v>1.7264851000000001E-5</v>
      </c>
      <c r="AW2259" s="302">
        <v>5.2092223000000002E-8</v>
      </c>
      <c r="AX2259" s="302">
        <v>1.4232339E-12</v>
      </c>
      <c r="AY2259" s="303">
        <v>0</v>
      </c>
      <c r="AZ2259" s="303">
        <v>0</v>
      </c>
      <c r="BA2259" s="302">
        <v>2.3425045000000001E-8</v>
      </c>
      <c r="BB2259" s="302">
        <v>4.5220365000000003E-5</v>
      </c>
      <c r="BC2259" s="302">
        <v>3.3206931999999998E-9</v>
      </c>
      <c r="BD2259" s="302">
        <v>5.2563411999999998E-8</v>
      </c>
      <c r="BE2259" s="303">
        <v>0</v>
      </c>
      <c r="BF2259" s="303">
        <v>0</v>
      </c>
      <c r="BG2259" s="303">
        <v>0</v>
      </c>
      <c r="BH2259" s="303">
        <v>0</v>
      </c>
      <c r="BI2259" s="303">
        <v>0</v>
      </c>
      <c r="BJ2259" s="303">
        <v>0</v>
      </c>
      <c r="BK2259" s="303">
        <v>0</v>
      </c>
      <c r="BL2259" s="303">
        <v>0</v>
      </c>
      <c r="BM2259" s="303">
        <v>0</v>
      </c>
      <c r="BN2259" s="303">
        <v>0</v>
      </c>
      <c r="BO2259" s="303">
        <v>0</v>
      </c>
      <c r="BP2259" s="303">
        <v>0</v>
      </c>
      <c r="BQ2259" s="303">
        <v>0</v>
      </c>
      <c r="BR2259" s="74"/>
      <c r="BS2259" s="136">
        <v>1.2733369E-3</v>
      </c>
      <c r="BT2259" s="136">
        <v>3.7010021000000003E-4</v>
      </c>
      <c r="BU2259" s="136">
        <v>5.1873906999999999E-4</v>
      </c>
      <c r="BV2259" s="144">
        <v>9.7624705E-12</v>
      </c>
      <c r="BW2259" s="136">
        <v>2.9355566E-4</v>
      </c>
      <c r="BX2259" s="144">
        <v>1.5164938E-5</v>
      </c>
      <c r="BY2259" s="136">
        <v>0</v>
      </c>
      <c r="BZ2259" s="144">
        <v>2.3017112999999999E-5</v>
      </c>
      <c r="CA2259" s="136">
        <v>0</v>
      </c>
      <c r="CB2259" s="144">
        <v>5.6955675000000005E-10</v>
      </c>
      <c r="CC2259" s="136">
        <v>0</v>
      </c>
      <c r="CD2259" s="136">
        <v>0</v>
      </c>
      <c r="CE2259" s="136">
        <v>0</v>
      </c>
      <c r="CF2259" s="144">
        <v>5.2759356999999997E-5</v>
      </c>
      <c r="CG2259" s="136">
        <v>0</v>
      </c>
      <c r="CH2259" s="136">
        <v>0</v>
      </c>
      <c r="CI2259" s="136">
        <v>0</v>
      </c>
      <c r="CL2259" s="89" t="s">
        <v>6999</v>
      </c>
    </row>
    <row r="2260" spans="1:90" ht="14.5" customHeight="1">
      <c r="B2260" s="129" t="s">
        <v>6992</v>
      </c>
      <c r="C2260" s="127" t="s">
        <v>7659</v>
      </c>
      <c r="D2260" s="127" t="s">
        <v>7660</v>
      </c>
      <c r="G2260" s="74"/>
      <c r="H2260" s="74"/>
      <c r="I2260" s="74"/>
      <c r="J2260" s="74"/>
      <c r="K2260" s="74"/>
      <c r="L2260" s="74"/>
      <c r="M2260" s="74"/>
      <c r="N2260" s="74"/>
      <c r="O2260" s="74"/>
      <c r="P2260" s="74"/>
      <c r="Q2260" s="74"/>
      <c r="R2260" s="74"/>
      <c r="S2260" s="74"/>
      <c r="T2260" s="74"/>
      <c r="U2260" s="74"/>
      <c r="V2260" s="74"/>
      <c r="W2260" s="74"/>
      <c r="X2260" s="74"/>
      <c r="Y2260" s="74"/>
      <c r="Z2260" s="74"/>
      <c r="AA2260" s="74"/>
      <c r="AB2260" s="74"/>
      <c r="AC2260" s="74"/>
      <c r="AD2260" s="74"/>
      <c r="AE2260" s="74"/>
      <c r="AF2260" s="74"/>
      <c r="AG2260" s="74"/>
      <c r="AH2260" s="74"/>
      <c r="AI2260" s="74"/>
      <c r="AJ2260" s="74"/>
      <c r="AK2260" s="74"/>
      <c r="AL2260" s="74"/>
      <c r="AM2260" s="74"/>
      <c r="AN2260" s="74"/>
      <c r="AP2260" s="74"/>
      <c r="AQ2260" s="74"/>
      <c r="AR2260" s="74"/>
      <c r="AS2260" s="74"/>
      <c r="AT2260" s="74"/>
      <c r="AU2260" s="74"/>
      <c r="AV2260" s="74"/>
      <c r="AW2260" s="74"/>
      <c r="AX2260" s="74"/>
      <c r="AY2260" s="74"/>
      <c r="AZ2260" s="74"/>
      <c r="BA2260" s="74"/>
      <c r="BB2260" s="74"/>
      <c r="BC2260" s="74"/>
      <c r="BD2260" s="74"/>
      <c r="BE2260" s="74"/>
      <c r="BF2260" s="74"/>
      <c r="BG2260" s="74"/>
      <c r="BH2260" s="74"/>
      <c r="BI2260" s="74"/>
      <c r="BJ2260" s="74"/>
      <c r="BK2260" s="74"/>
      <c r="BL2260" s="74"/>
      <c r="BM2260" s="74"/>
      <c r="BN2260" s="74"/>
      <c r="BO2260" s="74"/>
      <c r="BP2260" s="74"/>
      <c r="BQ2260" s="74"/>
      <c r="BR2260" s="74"/>
      <c r="BS2260" s="74"/>
      <c r="BT2260" s="74"/>
      <c r="BU2260" s="74"/>
      <c r="BV2260" s="74"/>
      <c r="BW2260" s="74"/>
      <c r="BX2260" s="74"/>
      <c r="BY2260" s="74"/>
      <c r="BZ2260" s="74"/>
      <c r="CA2260" s="74"/>
      <c r="CB2260" s="74"/>
      <c r="CC2260" s="74"/>
      <c r="CD2260" s="74"/>
      <c r="CE2260" s="74"/>
      <c r="CF2260" s="74"/>
      <c r="CG2260" s="74"/>
      <c r="CH2260" s="74"/>
      <c r="CI2260" s="74"/>
      <c r="CJ2260" s="124"/>
      <c r="CK2260" s="152"/>
      <c r="CL2260" s="89"/>
    </row>
    <row r="2261" spans="1:90" ht="14.5" customHeight="1">
      <c r="A2261" s="74" t="s">
        <v>7661</v>
      </c>
      <c r="B2261" s="129" t="s">
        <v>6992</v>
      </c>
      <c r="C2261" s="130" t="str">
        <f t="shared" ref="C2261:C2267" si="1198">MID(A2261,1,12)</f>
        <v>M.020.24.101</v>
      </c>
      <c r="D2261" s="131" t="s">
        <v>7660</v>
      </c>
      <c r="E2261" s="129" t="s">
        <v>957</v>
      </c>
      <c r="F2261" s="132" t="s">
        <v>7663</v>
      </c>
      <c r="G2261" s="132">
        <f t="shared" ref="G2261:G2267" si="1199">J2261+K2261+L2261+M2261</f>
        <v>0.59820495539318197</v>
      </c>
      <c r="H2261" s="348">
        <f t="shared" ref="H2261:H2267" si="1200">G2261</f>
        <v>0.59820495539318197</v>
      </c>
      <c r="I2261" s="74"/>
      <c r="J2261" s="132">
        <f t="shared" ref="J2261:J2267" si="1201">P2261+Q2261+R2261+S2261</f>
        <v>6.4251023168000005E-3</v>
      </c>
      <c r="K2261" s="132">
        <f t="shared" ref="K2261:K2267" si="1202">N2261+O2261+T2261</f>
        <v>0.14566091307638199</v>
      </c>
      <c r="L2261" s="300">
        <f t="shared" ref="L2261:L2267" si="1203">U2261+IF(V2261="x",0,V2261)+IF(W2261="x",0,W2261)+IF(X2261="x",0,X2261)+Y2261+Z2261</f>
        <v>0</v>
      </c>
      <c r="M2261" s="132">
        <v>0.44611894000000002</v>
      </c>
      <c r="N2261" s="132">
        <v>0.13608250999999999</v>
      </c>
      <c r="O2261" s="132">
        <v>9.5783901000000005E-3</v>
      </c>
      <c r="P2261" s="132">
        <v>6.4249683000000002E-3</v>
      </c>
      <c r="Q2261" s="132">
        <v>0</v>
      </c>
      <c r="R2261" s="132">
        <v>0</v>
      </c>
      <c r="S2261" s="304">
        <v>1.3401679999999999E-7</v>
      </c>
      <c r="T2261" s="304">
        <v>1.2976381999999999E-8</v>
      </c>
      <c r="U2261" s="132">
        <v>0</v>
      </c>
      <c r="V2261" s="132">
        <v>0</v>
      </c>
      <c r="W2261" s="132">
        <v>0</v>
      </c>
      <c r="X2261" s="132">
        <v>0</v>
      </c>
      <c r="Y2261" s="132">
        <v>0</v>
      </c>
      <c r="Z2261" s="132">
        <v>0</v>
      </c>
      <c r="AA2261" s="74"/>
      <c r="AB2261" s="301">
        <f t="shared" ref="AB2261:AB2267" si="1204">M2261/0.133</f>
        <v>3.3542777443609024</v>
      </c>
      <c r="AC2261" s="338">
        <f t="shared" ref="AC2261:AC2267" si="1205">AB2261</f>
        <v>3.3542777443609024</v>
      </c>
      <c r="AD2261" s="74"/>
      <c r="AE2261" s="136">
        <v>0</v>
      </c>
      <c r="AF2261" s="136">
        <v>0</v>
      </c>
      <c r="AG2261" s="136">
        <v>0</v>
      </c>
      <c r="AH2261" s="136">
        <v>0</v>
      </c>
      <c r="AI2261" s="136">
        <v>0</v>
      </c>
      <c r="AJ2261" s="136">
        <v>0</v>
      </c>
      <c r="AK2261" s="136">
        <v>0</v>
      </c>
      <c r="AL2261" s="74"/>
      <c r="AM2261" s="133">
        <v>9.7747819999999999E-2</v>
      </c>
      <c r="AN2261" s="340">
        <f t="shared" ref="AN2261:AN2267" si="1206">AM2261</f>
        <v>9.7747819999999999E-2</v>
      </c>
      <c r="AP2261" s="133">
        <v>9.4371463000000003E-2</v>
      </c>
      <c r="AQ2261" s="133">
        <v>3.3763562000000001E-3</v>
      </c>
      <c r="AR2261" s="133">
        <v>0</v>
      </c>
      <c r="AS2261" s="134">
        <f t="shared" ref="AS2261:AS2267" si="1207">AV2261+AY2261+AZ2261+BA2261+BB2261+BJ2261+BK2261+BO2261</f>
        <v>5.6577615465900003E-6</v>
      </c>
      <c r="AT2261" s="135">
        <f t="shared" ref="AT2261:AT2267" si="1208">AW2261+AX2261+BC2261+BD2261+BE2261+BF2261+BG2261+BH2261+BI2261+BL2261+BP2261+BQ2261</f>
        <v>1.248652445225E-8</v>
      </c>
      <c r="AU2261" s="135">
        <f t="shared" ref="AU2261:AU2267" si="1209">BM2261+BN2261</f>
        <v>0</v>
      </c>
      <c r="AV2261" s="302">
        <v>3.1127696999999999E-6</v>
      </c>
      <c r="AW2261" s="302">
        <v>9.3919776000000001E-9</v>
      </c>
      <c r="AX2261" s="302">
        <v>2.5660225000000002E-13</v>
      </c>
      <c r="AY2261" s="303">
        <v>0</v>
      </c>
      <c r="AZ2261" s="303">
        <v>0</v>
      </c>
      <c r="BA2261" s="302">
        <v>9.5534658999999992E-10</v>
      </c>
      <c r="BB2261" s="302">
        <v>2.5440365E-6</v>
      </c>
      <c r="BC2261" s="302">
        <v>1.3542825E-10</v>
      </c>
      <c r="BD2261" s="302">
        <v>2.9588620000000001E-9</v>
      </c>
      <c r="BE2261" s="303">
        <v>0</v>
      </c>
      <c r="BF2261" s="303">
        <v>0</v>
      </c>
      <c r="BG2261" s="303">
        <v>0</v>
      </c>
      <c r="BH2261" s="303">
        <v>0</v>
      </c>
      <c r="BI2261" s="303">
        <v>0</v>
      </c>
      <c r="BJ2261" s="303">
        <v>0</v>
      </c>
      <c r="BK2261" s="303">
        <v>0</v>
      </c>
      <c r="BL2261" s="303">
        <v>0</v>
      </c>
      <c r="BM2261" s="303">
        <v>0</v>
      </c>
      <c r="BN2261" s="303">
        <v>0</v>
      </c>
      <c r="BO2261" s="303">
        <v>0</v>
      </c>
      <c r="BP2261" s="303">
        <v>0</v>
      </c>
      <c r="BQ2261" s="303">
        <v>0</v>
      </c>
      <c r="BR2261" s="74"/>
      <c r="BS2261" s="136">
        <v>1.3491522999999999E-4</v>
      </c>
      <c r="BT2261" s="144">
        <v>2.0713814999999999E-5</v>
      </c>
      <c r="BU2261" s="144">
        <v>9.3526162999999998E-5</v>
      </c>
      <c r="BV2261" s="144">
        <v>1.5200117000000001E-12</v>
      </c>
      <c r="BW2261" s="144">
        <v>1.6601481000000002E-5</v>
      </c>
      <c r="BX2261" s="144">
        <v>6.1847360000000004E-7</v>
      </c>
      <c r="BY2261" s="136">
        <v>0</v>
      </c>
      <c r="BZ2261" s="144">
        <v>9.3870982999999999E-7</v>
      </c>
      <c r="CA2261" s="136">
        <v>0</v>
      </c>
      <c r="CB2261" s="144">
        <v>8.8679694999999996E-11</v>
      </c>
      <c r="CC2261" s="136">
        <v>0</v>
      </c>
      <c r="CD2261" s="136">
        <v>0</v>
      </c>
      <c r="CE2261" s="136">
        <v>0</v>
      </c>
      <c r="CF2261" s="144">
        <v>2.5165017000000002E-6</v>
      </c>
      <c r="CG2261" s="136">
        <v>0</v>
      </c>
      <c r="CH2261" s="136">
        <v>0</v>
      </c>
      <c r="CI2261" s="136">
        <v>0</v>
      </c>
      <c r="CL2261" s="89" t="s">
        <v>6999</v>
      </c>
    </row>
    <row r="2262" spans="1:90" ht="14.5" customHeight="1">
      <c r="A2262" s="74" t="s">
        <v>7664</v>
      </c>
      <c r="B2262" s="129" t="s">
        <v>6992</v>
      </c>
      <c r="C2262" s="130" t="str">
        <f t="shared" si="1198"/>
        <v>M.020.24.102</v>
      </c>
      <c r="D2262" s="131" t="s">
        <v>7660</v>
      </c>
      <c r="E2262" s="129" t="s">
        <v>957</v>
      </c>
      <c r="F2262" s="132" t="s">
        <v>7666</v>
      </c>
      <c r="G2262" s="132">
        <f t="shared" si="1199"/>
        <v>1.015328304138631</v>
      </c>
      <c r="H2262" s="348">
        <f t="shared" si="1200"/>
        <v>1.015328304138631</v>
      </c>
      <c r="I2262" s="74"/>
      <c r="J2262" s="132">
        <f t="shared" si="1201"/>
        <v>3.5946077490689995E-2</v>
      </c>
      <c r="K2262" s="132">
        <f t="shared" si="1202"/>
        <v>0.40390151664794099</v>
      </c>
      <c r="L2262" s="300">
        <f t="shared" si="1203"/>
        <v>0</v>
      </c>
      <c r="M2262" s="132">
        <v>0.57548071000000001</v>
      </c>
      <c r="N2262" s="132">
        <v>0.35566281999999999</v>
      </c>
      <c r="O2262" s="132">
        <v>4.8238660000000003E-2</v>
      </c>
      <c r="P2262" s="132">
        <v>3.5945698999999998E-2</v>
      </c>
      <c r="Q2262" s="132">
        <v>0</v>
      </c>
      <c r="R2262" s="132">
        <v>0</v>
      </c>
      <c r="S2262" s="304">
        <v>3.7849069000000001E-7</v>
      </c>
      <c r="T2262" s="304">
        <v>3.6647941000000003E-8</v>
      </c>
      <c r="U2262" s="132">
        <v>0</v>
      </c>
      <c r="V2262" s="132">
        <v>0</v>
      </c>
      <c r="W2262" s="132">
        <v>0</v>
      </c>
      <c r="X2262" s="132">
        <v>0</v>
      </c>
      <c r="Y2262" s="132">
        <v>0</v>
      </c>
      <c r="Z2262" s="132">
        <v>0</v>
      </c>
      <c r="AA2262" s="74"/>
      <c r="AB2262" s="301">
        <f t="shared" si="1204"/>
        <v>4.3269226315789471</v>
      </c>
      <c r="AC2262" s="338">
        <f t="shared" si="1205"/>
        <v>4.3269226315789471</v>
      </c>
      <c r="AD2262" s="74"/>
      <c r="AE2262" s="136">
        <v>0</v>
      </c>
      <c r="AF2262" s="136">
        <v>0</v>
      </c>
      <c r="AG2262" s="136">
        <v>0</v>
      </c>
      <c r="AH2262" s="136">
        <v>0</v>
      </c>
      <c r="AI2262" s="136">
        <v>0</v>
      </c>
      <c r="AJ2262" s="136">
        <v>0</v>
      </c>
      <c r="AK2262" s="136">
        <v>0</v>
      </c>
      <c r="AL2262" s="74"/>
      <c r="AM2262" s="133">
        <v>0.18722092000000001</v>
      </c>
      <c r="AN2262" s="340">
        <f t="shared" si="1206"/>
        <v>0.18722092000000001</v>
      </c>
      <c r="AP2262" s="133">
        <v>0.18158431999999999</v>
      </c>
      <c r="AQ2262" s="133">
        <v>5.6366003E-3</v>
      </c>
      <c r="AR2262" s="133">
        <v>0</v>
      </c>
      <c r="AS2262" s="134">
        <f t="shared" si="1207"/>
        <v>1.0886349967000001E-5</v>
      </c>
      <c r="AT2262" s="135">
        <f t="shared" si="1208"/>
        <v>2.084541495958E-8</v>
      </c>
      <c r="AU2262" s="135">
        <f t="shared" si="1209"/>
        <v>0</v>
      </c>
      <c r="AV2262" s="302">
        <v>4.0153842E-6</v>
      </c>
      <c r="AW2262" s="302">
        <v>1.2115382999999999E-8</v>
      </c>
      <c r="AX2262" s="302">
        <v>3.3100958000000002E-13</v>
      </c>
      <c r="AY2262" s="303">
        <v>0</v>
      </c>
      <c r="AZ2262" s="303">
        <v>0</v>
      </c>
      <c r="BA2262" s="302">
        <v>5.3448669999999998E-9</v>
      </c>
      <c r="BB2262" s="302">
        <v>6.8656209E-6</v>
      </c>
      <c r="BC2262" s="302">
        <v>7.5767894999999999E-10</v>
      </c>
      <c r="BD2262" s="302">
        <v>7.9720220000000006E-9</v>
      </c>
      <c r="BE2262" s="303">
        <v>0</v>
      </c>
      <c r="BF2262" s="303">
        <v>0</v>
      </c>
      <c r="BG2262" s="303">
        <v>0</v>
      </c>
      <c r="BH2262" s="303">
        <v>0</v>
      </c>
      <c r="BI2262" s="303">
        <v>0</v>
      </c>
      <c r="BJ2262" s="303">
        <v>0</v>
      </c>
      <c r="BK2262" s="303">
        <v>0</v>
      </c>
      <c r="BL2262" s="303">
        <v>0</v>
      </c>
      <c r="BM2262" s="303">
        <v>0</v>
      </c>
      <c r="BN2262" s="303">
        <v>0</v>
      </c>
      <c r="BO2262" s="303">
        <v>0</v>
      </c>
      <c r="BP2262" s="303">
        <v>0</v>
      </c>
      <c r="BQ2262" s="303">
        <v>0</v>
      </c>
      <c r="BR2262" s="74"/>
      <c r="BS2262" s="136">
        <v>2.4046081999999999E-4</v>
      </c>
      <c r="BT2262" s="144">
        <v>5.6721205000000002E-5</v>
      </c>
      <c r="BU2262" s="136">
        <v>1.2064608E-4</v>
      </c>
      <c r="BV2262" s="144">
        <v>4.2928220000000002E-12</v>
      </c>
      <c r="BW2262" s="144">
        <v>4.4142935000000003E-5</v>
      </c>
      <c r="BX2262" s="144">
        <v>3.4601675000000002E-6</v>
      </c>
      <c r="BY2262" s="136">
        <v>0</v>
      </c>
      <c r="BZ2262" s="144">
        <v>5.2517895999999998E-6</v>
      </c>
      <c r="CA2262" s="136">
        <v>0</v>
      </c>
      <c r="CB2262" s="144">
        <v>2.5044949E-10</v>
      </c>
      <c r="CC2262" s="136">
        <v>0</v>
      </c>
      <c r="CD2262" s="136">
        <v>0</v>
      </c>
      <c r="CE2262" s="136">
        <v>0</v>
      </c>
      <c r="CF2262" s="144">
        <v>1.0238383E-5</v>
      </c>
      <c r="CG2262" s="136">
        <v>0</v>
      </c>
      <c r="CH2262" s="136">
        <v>0</v>
      </c>
      <c r="CI2262" s="136">
        <v>0</v>
      </c>
      <c r="CL2262" s="89" t="s">
        <v>6999</v>
      </c>
    </row>
    <row r="2263" spans="1:90" ht="14.5" customHeight="1">
      <c r="A2263" s="74" t="s">
        <v>7667</v>
      </c>
      <c r="B2263" s="129" t="s">
        <v>6992</v>
      </c>
      <c r="C2263" s="130" t="str">
        <f t="shared" si="1198"/>
        <v>M.020.24.103</v>
      </c>
      <c r="D2263" s="131" t="s">
        <v>7660</v>
      </c>
      <c r="E2263" s="129" t="s">
        <v>957</v>
      </c>
      <c r="F2263" s="132" t="s">
        <v>7669</v>
      </c>
      <c r="G2263" s="132">
        <f t="shared" si="1199"/>
        <v>0.10760144586755341</v>
      </c>
      <c r="H2263" s="348">
        <f t="shared" si="1200"/>
        <v>0.10760144586755341</v>
      </c>
      <c r="I2263" s="74"/>
      <c r="J2263" s="132">
        <f t="shared" si="1201"/>
        <v>1.2023776007649999E-3</v>
      </c>
      <c r="K2263" s="132">
        <f t="shared" si="1202"/>
        <v>1.8077710266788397E-2</v>
      </c>
      <c r="L2263" s="300">
        <f t="shared" si="1203"/>
        <v>0</v>
      </c>
      <c r="M2263" s="132">
        <v>8.8321358000000003E-2</v>
      </c>
      <c r="N2263" s="132">
        <v>1.6041455E-2</v>
      </c>
      <c r="O2263" s="132">
        <v>2.0362511999999998E-3</v>
      </c>
      <c r="P2263" s="132">
        <v>1.2023355999999999E-3</v>
      </c>
      <c r="Q2263" s="132">
        <v>0</v>
      </c>
      <c r="R2263" s="132">
        <v>0</v>
      </c>
      <c r="S2263" s="304">
        <v>4.2000765000000001E-8</v>
      </c>
      <c r="T2263" s="304">
        <v>4.0667883999999997E-9</v>
      </c>
      <c r="U2263" s="132">
        <v>0</v>
      </c>
      <c r="V2263" s="132">
        <v>0</v>
      </c>
      <c r="W2263" s="132">
        <v>0</v>
      </c>
      <c r="X2263" s="132">
        <v>0</v>
      </c>
      <c r="Y2263" s="132">
        <v>0</v>
      </c>
      <c r="Z2263" s="132">
        <v>0</v>
      </c>
      <c r="AA2263" s="74"/>
      <c r="AB2263" s="301">
        <f t="shared" si="1204"/>
        <v>0.66407036090225557</v>
      </c>
      <c r="AC2263" s="338">
        <f t="shared" si="1205"/>
        <v>0.66407036090225557</v>
      </c>
      <c r="AD2263" s="74"/>
      <c r="AE2263" s="136">
        <v>0</v>
      </c>
      <c r="AF2263" s="136">
        <v>0</v>
      </c>
      <c r="AG2263" s="136">
        <v>0</v>
      </c>
      <c r="AH2263" s="136">
        <v>0</v>
      </c>
      <c r="AI2263" s="136">
        <v>0</v>
      </c>
      <c r="AJ2263" s="136">
        <v>0</v>
      </c>
      <c r="AK2263" s="136">
        <v>0</v>
      </c>
      <c r="AL2263" s="74"/>
      <c r="AM2263" s="133">
        <v>1.5973733E-2</v>
      </c>
      <c r="AN2263" s="340">
        <f t="shared" si="1206"/>
        <v>1.5973733E-2</v>
      </c>
      <c r="AP2263" s="133">
        <v>1.5368272000000001E-2</v>
      </c>
      <c r="AQ2263" s="133">
        <v>6.0546082999999998E-4</v>
      </c>
      <c r="AR2263" s="133">
        <v>0</v>
      </c>
      <c r="AS2263" s="134">
        <f t="shared" si="1207"/>
        <v>9.2135922866000002E-7</v>
      </c>
      <c r="AT2263" s="135">
        <f t="shared" si="1208"/>
        <v>2.2391302893820003E-9</v>
      </c>
      <c r="AU2263" s="135">
        <f t="shared" si="1209"/>
        <v>0</v>
      </c>
      <c r="AV2263" s="302">
        <v>6.1625729E-7</v>
      </c>
      <c r="AW2263" s="302">
        <v>1.8593970000000001E-9</v>
      </c>
      <c r="AX2263" s="302">
        <v>5.0801381999999999E-14</v>
      </c>
      <c r="AY2263" s="303">
        <v>0</v>
      </c>
      <c r="AZ2263" s="303">
        <v>0</v>
      </c>
      <c r="BA2263" s="302">
        <v>1.7877866E-10</v>
      </c>
      <c r="BB2263" s="302">
        <v>3.0492315999999998E-7</v>
      </c>
      <c r="BC2263" s="302">
        <v>2.5343348E-11</v>
      </c>
      <c r="BD2263" s="302">
        <v>3.5433913999999998E-10</v>
      </c>
      <c r="BE2263" s="303">
        <v>0</v>
      </c>
      <c r="BF2263" s="303">
        <v>0</v>
      </c>
      <c r="BG2263" s="303">
        <v>0</v>
      </c>
      <c r="BH2263" s="303">
        <v>0</v>
      </c>
      <c r="BI2263" s="303">
        <v>0</v>
      </c>
      <c r="BJ2263" s="303">
        <v>0</v>
      </c>
      <c r="BK2263" s="303">
        <v>0</v>
      </c>
      <c r="BL2263" s="303">
        <v>0</v>
      </c>
      <c r="BM2263" s="303">
        <v>0</v>
      </c>
      <c r="BN2263" s="303">
        <v>0</v>
      </c>
      <c r="BO2263" s="303">
        <v>0</v>
      </c>
      <c r="BP2263" s="303">
        <v>0</v>
      </c>
      <c r="BQ2263" s="303">
        <v>0</v>
      </c>
      <c r="BR2263" s="74"/>
      <c r="BS2263" s="144">
        <v>2.3665453E-5</v>
      </c>
      <c r="BT2263" s="144">
        <v>2.5017798999999998E-6</v>
      </c>
      <c r="BU2263" s="144">
        <v>1.8516044000000001E-5</v>
      </c>
      <c r="BV2263" s="144">
        <v>4.7637052999999996E-13</v>
      </c>
      <c r="BW2263" s="144">
        <v>1.9744955000000001E-6</v>
      </c>
      <c r="BX2263" s="144">
        <v>1.1573797999999999E-7</v>
      </c>
      <c r="BY2263" s="136">
        <v>0</v>
      </c>
      <c r="BZ2263" s="144">
        <v>1.7566533999999999E-7</v>
      </c>
      <c r="CA2263" s="136">
        <v>0</v>
      </c>
      <c r="CB2263" s="144">
        <v>2.7792149999999999E-11</v>
      </c>
      <c r="CC2263" s="136">
        <v>0</v>
      </c>
      <c r="CD2263" s="136">
        <v>0</v>
      </c>
      <c r="CE2263" s="136">
        <v>0</v>
      </c>
      <c r="CF2263" s="144">
        <v>3.8170225999999998E-7</v>
      </c>
      <c r="CG2263" s="136">
        <v>0</v>
      </c>
      <c r="CH2263" s="136">
        <v>0</v>
      </c>
      <c r="CI2263" s="136">
        <v>0</v>
      </c>
      <c r="CL2263" s="89" t="s">
        <v>6999</v>
      </c>
    </row>
    <row r="2264" spans="1:90" ht="14.5" customHeight="1">
      <c r="A2264" s="74" t="s">
        <v>7670</v>
      </c>
      <c r="B2264" s="129" t="s">
        <v>6992</v>
      </c>
      <c r="C2264" s="130" t="str">
        <f t="shared" si="1198"/>
        <v>M.020.24.104</v>
      </c>
      <c r="D2264" s="131" t="s">
        <v>7660</v>
      </c>
      <c r="E2264" s="129" t="s">
        <v>957</v>
      </c>
      <c r="F2264" s="132" t="s">
        <v>7672</v>
      </c>
      <c r="G2264" s="132">
        <f t="shared" si="1199"/>
        <v>0.49120967458200399</v>
      </c>
      <c r="H2264" s="348">
        <f t="shared" si="1200"/>
        <v>0.49120967458200399</v>
      </c>
      <c r="I2264" s="74"/>
      <c r="J2264" s="132">
        <f t="shared" si="1201"/>
        <v>5.1363784455699998E-3</v>
      </c>
      <c r="K2264" s="132">
        <f t="shared" si="1202"/>
        <v>5.0999436136434005E-2</v>
      </c>
      <c r="L2264" s="300">
        <f t="shared" si="1203"/>
        <v>0</v>
      </c>
      <c r="M2264" s="132">
        <v>0.43507385999999998</v>
      </c>
      <c r="N2264" s="132">
        <v>4.1398650000000002E-2</v>
      </c>
      <c r="O2264" s="132">
        <v>9.6007626999999995E-3</v>
      </c>
      <c r="P2264" s="132">
        <v>5.1361363999999996E-3</v>
      </c>
      <c r="Q2264" s="132">
        <v>0</v>
      </c>
      <c r="R2264" s="132">
        <v>0</v>
      </c>
      <c r="S2264" s="304">
        <v>2.4204557E-7</v>
      </c>
      <c r="T2264" s="304">
        <v>2.3436434000000002E-8</v>
      </c>
      <c r="U2264" s="132">
        <v>0</v>
      </c>
      <c r="V2264" s="132">
        <v>0</v>
      </c>
      <c r="W2264" s="132">
        <v>0</v>
      </c>
      <c r="X2264" s="132">
        <v>0</v>
      </c>
      <c r="Y2264" s="132">
        <v>0</v>
      </c>
      <c r="Z2264" s="132">
        <v>0</v>
      </c>
      <c r="AA2264" s="74"/>
      <c r="AB2264" s="301">
        <f t="shared" si="1204"/>
        <v>3.2712320300751876</v>
      </c>
      <c r="AC2264" s="338">
        <f t="shared" si="1205"/>
        <v>3.2712320300751876</v>
      </c>
      <c r="AD2264" s="74"/>
      <c r="AE2264" s="136">
        <v>0</v>
      </c>
      <c r="AF2264" s="136">
        <v>0</v>
      </c>
      <c r="AG2264" s="136">
        <v>0</v>
      </c>
      <c r="AH2264" s="136">
        <v>0</v>
      </c>
      <c r="AI2264" s="136">
        <v>0</v>
      </c>
      <c r="AJ2264" s="136">
        <v>0</v>
      </c>
      <c r="AK2264" s="136">
        <v>0</v>
      </c>
      <c r="AL2264" s="74"/>
      <c r="AM2264" s="133">
        <v>6.6917819000000003E-2</v>
      </c>
      <c r="AN2264" s="340">
        <f t="shared" si="1206"/>
        <v>6.6917819000000003E-2</v>
      </c>
      <c r="AP2264" s="133">
        <v>6.4157639000000002E-2</v>
      </c>
      <c r="AQ2264" s="133">
        <v>2.7601793999999999E-3</v>
      </c>
      <c r="AR2264" s="133">
        <v>0</v>
      </c>
      <c r="AS2264" s="134">
        <f t="shared" si="1207"/>
        <v>3.8463812465599998E-6</v>
      </c>
      <c r="AT2264" s="135">
        <f t="shared" si="1208"/>
        <v>1.0207763889250001E-8</v>
      </c>
      <c r="AU2264" s="135">
        <f t="shared" si="1209"/>
        <v>0</v>
      </c>
      <c r="AV2264" s="302">
        <v>3.0357033000000001E-6</v>
      </c>
      <c r="AW2264" s="302">
        <v>9.1594496000000005E-9</v>
      </c>
      <c r="AX2264" s="302">
        <v>2.5024924999999999E-13</v>
      </c>
      <c r="AY2264" s="303">
        <v>0</v>
      </c>
      <c r="AZ2264" s="303">
        <v>0</v>
      </c>
      <c r="BA2264" s="302">
        <v>7.6370656000000002E-10</v>
      </c>
      <c r="BB2264" s="302">
        <v>8.0991423999999995E-7</v>
      </c>
      <c r="BC2264" s="302">
        <v>1.082617E-10</v>
      </c>
      <c r="BD2264" s="302">
        <v>9.3980234000000009E-10</v>
      </c>
      <c r="BE2264" s="303">
        <v>0</v>
      </c>
      <c r="BF2264" s="303">
        <v>0</v>
      </c>
      <c r="BG2264" s="303">
        <v>0</v>
      </c>
      <c r="BH2264" s="303">
        <v>0</v>
      </c>
      <c r="BI2264" s="303">
        <v>0</v>
      </c>
      <c r="BJ2264" s="303">
        <v>0</v>
      </c>
      <c r="BK2264" s="303">
        <v>0</v>
      </c>
      <c r="BL2264" s="303">
        <v>0</v>
      </c>
      <c r="BM2264" s="303">
        <v>0</v>
      </c>
      <c r="BN2264" s="303">
        <v>0</v>
      </c>
      <c r="BO2264" s="303">
        <v>0</v>
      </c>
      <c r="BP2264" s="303">
        <v>0</v>
      </c>
      <c r="BQ2264" s="303">
        <v>0</v>
      </c>
      <c r="BR2264" s="74"/>
      <c r="BS2264" s="136">
        <v>1.0573569E-4</v>
      </c>
      <c r="BT2264" s="144">
        <v>6.7307144000000003E-6</v>
      </c>
      <c r="BU2264" s="144">
        <v>9.1210628E-5</v>
      </c>
      <c r="BV2264" s="144">
        <v>2.7452685E-12</v>
      </c>
      <c r="BW2264" s="144">
        <v>5.1756362000000001E-6</v>
      </c>
      <c r="BX2264" s="144">
        <v>4.9440941000000002E-7</v>
      </c>
      <c r="BY2264" s="136">
        <v>0</v>
      </c>
      <c r="BZ2264" s="144">
        <v>7.5040709000000004E-7</v>
      </c>
      <c r="CA2264" s="136">
        <v>0</v>
      </c>
      <c r="CB2264" s="144">
        <v>1.6016296E-10</v>
      </c>
      <c r="CC2264" s="136">
        <v>0</v>
      </c>
      <c r="CD2264" s="136">
        <v>0</v>
      </c>
      <c r="CE2264" s="136">
        <v>0</v>
      </c>
      <c r="CF2264" s="144">
        <v>1.3737338000000001E-6</v>
      </c>
      <c r="CG2264" s="136">
        <v>0</v>
      </c>
      <c r="CH2264" s="136">
        <v>0</v>
      </c>
      <c r="CI2264" s="136">
        <v>0</v>
      </c>
      <c r="CL2264" s="89" t="s">
        <v>6999</v>
      </c>
    </row>
    <row r="2265" spans="1:90" ht="14.5" customHeight="1">
      <c r="A2265" s="74" t="s">
        <v>7673</v>
      </c>
      <c r="B2265" s="129" t="s">
        <v>6992</v>
      </c>
      <c r="C2265" s="130" t="str">
        <f t="shared" si="1198"/>
        <v>M.020.24.105</v>
      </c>
      <c r="D2265" s="131" t="s">
        <v>7660</v>
      </c>
      <c r="E2265" s="129" t="s">
        <v>957</v>
      </c>
      <c r="F2265" s="132" t="s">
        <v>7675</v>
      </c>
      <c r="G2265" s="132">
        <f t="shared" si="1199"/>
        <v>0.71907848952862896</v>
      </c>
      <c r="H2265" s="348">
        <f t="shared" si="1200"/>
        <v>0.71907848952862896</v>
      </c>
      <c r="I2265" s="74"/>
      <c r="J2265" s="132">
        <f t="shared" si="1201"/>
        <v>1.7070700465690002E-2</v>
      </c>
      <c r="K2265" s="132">
        <f t="shared" si="1202"/>
        <v>0.26504817906293898</v>
      </c>
      <c r="L2265" s="300">
        <f t="shared" si="1203"/>
        <v>0</v>
      </c>
      <c r="M2265" s="132">
        <v>0.43695961</v>
      </c>
      <c r="N2265" s="132">
        <v>0.23980989</v>
      </c>
      <c r="O2265" s="132">
        <v>2.5238256000000001E-2</v>
      </c>
      <c r="P2265" s="132">
        <v>1.7070359E-2</v>
      </c>
      <c r="Q2265" s="132">
        <v>0</v>
      </c>
      <c r="R2265" s="132">
        <v>0</v>
      </c>
      <c r="S2265" s="304">
        <v>3.4146568999999998E-7</v>
      </c>
      <c r="T2265" s="304">
        <v>3.3062939E-8</v>
      </c>
      <c r="U2265" s="132">
        <v>0</v>
      </c>
      <c r="V2265" s="132">
        <v>0</v>
      </c>
      <c r="W2265" s="132">
        <v>0</v>
      </c>
      <c r="X2265" s="132">
        <v>0</v>
      </c>
      <c r="Y2265" s="132">
        <v>0</v>
      </c>
      <c r="Z2265" s="132">
        <v>0</v>
      </c>
      <c r="AA2265" s="74"/>
      <c r="AB2265" s="301">
        <f t="shared" si="1204"/>
        <v>3.2854106015037594</v>
      </c>
      <c r="AC2265" s="338">
        <f t="shared" si="1205"/>
        <v>3.2854106015037594</v>
      </c>
      <c r="AD2265" s="74"/>
      <c r="AE2265" s="136">
        <v>0</v>
      </c>
      <c r="AF2265" s="136">
        <v>0</v>
      </c>
      <c r="AG2265" s="136">
        <v>0</v>
      </c>
      <c r="AH2265" s="136">
        <v>0</v>
      </c>
      <c r="AI2265" s="136">
        <v>0</v>
      </c>
      <c r="AJ2265" s="136">
        <v>0</v>
      </c>
      <c r="AK2265" s="136">
        <v>0</v>
      </c>
      <c r="AL2265" s="74"/>
      <c r="AM2265" s="133">
        <v>0.13077533</v>
      </c>
      <c r="AN2265" s="340">
        <f t="shared" si="1206"/>
        <v>0.13077533</v>
      </c>
      <c r="AP2265" s="133">
        <v>0.12676122000000001</v>
      </c>
      <c r="AQ2265" s="133">
        <v>4.0141155000000001E-3</v>
      </c>
      <c r="AR2265" s="133">
        <v>0</v>
      </c>
      <c r="AS2265" s="134">
        <f t="shared" si="1207"/>
        <v>7.5995933397000004E-6</v>
      </c>
      <c r="AT2265" s="135">
        <f t="shared" si="1208"/>
        <v>1.484510153391E-8</v>
      </c>
      <c r="AU2265" s="135">
        <f t="shared" si="1209"/>
        <v>0</v>
      </c>
      <c r="AV2265" s="302">
        <v>3.0488610000000001E-6</v>
      </c>
      <c r="AW2265" s="302">
        <v>9.1991496999999999E-9</v>
      </c>
      <c r="AX2265" s="302">
        <v>2.5133391000000002E-13</v>
      </c>
      <c r="AY2265" s="303">
        <v>0</v>
      </c>
      <c r="AZ2265" s="303">
        <v>0</v>
      </c>
      <c r="BA2265" s="302">
        <v>2.5382397E-9</v>
      </c>
      <c r="BB2265" s="302">
        <v>4.5481941000000001E-6</v>
      </c>
      <c r="BC2265" s="302">
        <v>3.5981639999999999E-10</v>
      </c>
      <c r="BD2265" s="302">
        <v>5.2858840999999996E-9</v>
      </c>
      <c r="BE2265" s="303">
        <v>0</v>
      </c>
      <c r="BF2265" s="303">
        <v>0</v>
      </c>
      <c r="BG2265" s="303">
        <v>0</v>
      </c>
      <c r="BH2265" s="303">
        <v>0</v>
      </c>
      <c r="BI2265" s="303">
        <v>0</v>
      </c>
      <c r="BJ2265" s="303">
        <v>0</v>
      </c>
      <c r="BK2265" s="303">
        <v>0</v>
      </c>
      <c r="BL2265" s="303">
        <v>0</v>
      </c>
      <c r="BM2265" s="303">
        <v>0</v>
      </c>
      <c r="BN2265" s="303">
        <v>0</v>
      </c>
      <c r="BO2265" s="303">
        <v>0</v>
      </c>
      <c r="BP2265" s="303">
        <v>0</v>
      </c>
      <c r="BQ2265" s="303">
        <v>0</v>
      </c>
      <c r="BR2265" s="74"/>
      <c r="BS2265" s="136">
        <v>1.6803696E-4</v>
      </c>
      <c r="BT2265" s="144">
        <v>3.7278140000000001E-5</v>
      </c>
      <c r="BU2265" s="144">
        <v>9.1605964999999994E-5</v>
      </c>
      <c r="BV2265" s="144">
        <v>3.8728864E-12</v>
      </c>
      <c r="BW2265" s="144">
        <v>2.9481933E-5</v>
      </c>
      <c r="BX2265" s="144">
        <v>1.6432091E-6</v>
      </c>
      <c r="BY2265" s="136">
        <v>0</v>
      </c>
      <c r="BZ2265" s="144">
        <v>2.4940378000000001E-6</v>
      </c>
      <c r="CA2265" s="136">
        <v>0</v>
      </c>
      <c r="CB2265" s="144">
        <v>2.2594983999999999E-10</v>
      </c>
      <c r="CC2265" s="136">
        <v>0</v>
      </c>
      <c r="CD2265" s="136">
        <v>0</v>
      </c>
      <c r="CE2265" s="136">
        <v>0</v>
      </c>
      <c r="CF2265" s="144">
        <v>5.5334441999999996E-6</v>
      </c>
      <c r="CG2265" s="136">
        <v>0</v>
      </c>
      <c r="CH2265" s="136">
        <v>0</v>
      </c>
      <c r="CI2265" s="136">
        <v>0</v>
      </c>
      <c r="CL2265" s="89" t="s">
        <v>6999</v>
      </c>
    </row>
    <row r="2266" spans="1:90" ht="14.5" customHeight="1">
      <c r="A2266" s="74" t="s">
        <v>7676</v>
      </c>
      <c r="B2266" s="129" t="s">
        <v>6992</v>
      </c>
      <c r="C2266" s="130" t="str">
        <f t="shared" si="1198"/>
        <v>M.020.24.106</v>
      </c>
      <c r="D2266" s="131" t="s">
        <v>7660</v>
      </c>
      <c r="E2266" s="129" t="s">
        <v>957</v>
      </c>
      <c r="F2266" s="132" t="s">
        <v>7678</v>
      </c>
      <c r="G2266" s="132">
        <f t="shared" si="1199"/>
        <v>0.41489149280600895</v>
      </c>
      <c r="H2266" s="348">
        <f t="shared" si="1200"/>
        <v>0.41489149280600895</v>
      </c>
      <c r="I2266" s="74"/>
      <c r="J2266" s="132">
        <f t="shared" si="1201"/>
        <v>7.4082446023899995E-3</v>
      </c>
      <c r="K2266" s="132">
        <f t="shared" si="1202"/>
        <v>6.0253228203619003E-2</v>
      </c>
      <c r="L2266" s="300">
        <f t="shared" si="1203"/>
        <v>0</v>
      </c>
      <c r="M2266" s="132">
        <v>0.34723001999999997</v>
      </c>
      <c r="N2266" s="132">
        <v>4.8726861000000003E-2</v>
      </c>
      <c r="O2266" s="132">
        <v>1.1526349E-2</v>
      </c>
      <c r="P2266" s="132">
        <v>7.4080565999999999E-3</v>
      </c>
      <c r="Q2266" s="132">
        <v>0</v>
      </c>
      <c r="R2266" s="132">
        <v>0</v>
      </c>
      <c r="S2266" s="304">
        <v>1.8800239E-7</v>
      </c>
      <c r="T2266" s="304">
        <v>1.8203619E-8</v>
      </c>
      <c r="U2266" s="132">
        <v>0</v>
      </c>
      <c r="V2266" s="132">
        <v>0</v>
      </c>
      <c r="W2266" s="132">
        <v>0</v>
      </c>
      <c r="X2266" s="132">
        <v>0</v>
      </c>
      <c r="Y2266" s="132">
        <v>0</v>
      </c>
      <c r="Z2266" s="132">
        <v>0</v>
      </c>
      <c r="AA2266" s="74"/>
      <c r="AB2266" s="301">
        <f t="shared" si="1204"/>
        <v>2.6107520300751874</v>
      </c>
      <c r="AC2266" s="338">
        <f t="shared" si="1205"/>
        <v>2.6107520300751874</v>
      </c>
      <c r="AD2266" s="74"/>
      <c r="AE2266" s="136">
        <v>0</v>
      </c>
      <c r="AF2266" s="136">
        <v>0</v>
      </c>
      <c r="AG2266" s="136">
        <v>0</v>
      </c>
      <c r="AH2266" s="136">
        <v>0</v>
      </c>
      <c r="AI2266" s="136">
        <v>0</v>
      </c>
      <c r="AJ2266" s="136">
        <v>0</v>
      </c>
      <c r="AK2266" s="136">
        <v>0</v>
      </c>
      <c r="AL2266" s="74"/>
      <c r="AM2266" s="133">
        <v>5.8910696999999998E-2</v>
      </c>
      <c r="AN2266" s="340">
        <f t="shared" si="1206"/>
        <v>5.8910696999999998E-2</v>
      </c>
      <c r="AP2266" s="133">
        <v>5.6588067999999998E-2</v>
      </c>
      <c r="AQ2266" s="133">
        <v>2.3226299E-3</v>
      </c>
      <c r="AR2266" s="133">
        <v>0</v>
      </c>
      <c r="AS2266" s="134">
        <f t="shared" si="1207"/>
        <v>3.3925699948000003E-6</v>
      </c>
      <c r="AT2266" s="135">
        <f t="shared" si="1208"/>
        <v>8.589607532530001E-9</v>
      </c>
      <c r="AU2266" s="135">
        <f t="shared" si="1209"/>
        <v>0</v>
      </c>
      <c r="AV2266" s="302">
        <v>2.4227779000000002E-6</v>
      </c>
      <c r="AW2266" s="302">
        <v>7.3101057000000004E-9</v>
      </c>
      <c r="AX2266" s="302">
        <v>1.9972252999999999E-13</v>
      </c>
      <c r="AY2266" s="303">
        <v>0</v>
      </c>
      <c r="AZ2266" s="303">
        <v>0</v>
      </c>
      <c r="BA2266" s="302">
        <v>1.1015248E-9</v>
      </c>
      <c r="BB2266" s="302">
        <v>9.6869057000000003E-7</v>
      </c>
      <c r="BC2266" s="302">
        <v>1.5615021E-10</v>
      </c>
      <c r="BD2266" s="302">
        <v>1.1231519E-9</v>
      </c>
      <c r="BE2266" s="303">
        <v>0</v>
      </c>
      <c r="BF2266" s="303">
        <v>0</v>
      </c>
      <c r="BG2266" s="303">
        <v>0</v>
      </c>
      <c r="BH2266" s="303">
        <v>0</v>
      </c>
      <c r="BI2266" s="303">
        <v>0</v>
      </c>
      <c r="BJ2266" s="303">
        <v>0</v>
      </c>
      <c r="BK2266" s="303">
        <v>0</v>
      </c>
      <c r="BL2266" s="303">
        <v>0</v>
      </c>
      <c r="BM2266" s="303">
        <v>0</v>
      </c>
      <c r="BN2266" s="303">
        <v>0</v>
      </c>
      <c r="BO2266" s="303">
        <v>0</v>
      </c>
      <c r="BP2266" s="303">
        <v>0</v>
      </c>
      <c r="BQ2266" s="303">
        <v>0</v>
      </c>
      <c r="BR2266" s="74"/>
      <c r="BS2266" s="144">
        <v>9.0719094999999996E-5</v>
      </c>
      <c r="BT2266" s="144">
        <v>8.1060002999999998E-6</v>
      </c>
      <c r="BU2266" s="144">
        <v>7.2794694E-5</v>
      </c>
      <c r="BV2266" s="144">
        <v>2.1323134999999998E-12</v>
      </c>
      <c r="BW2266" s="144">
        <v>6.1454223999999996E-6</v>
      </c>
      <c r="BX2266" s="144">
        <v>7.1310663000000002E-7</v>
      </c>
      <c r="BY2266" s="136">
        <v>0</v>
      </c>
      <c r="BZ2266" s="144">
        <v>1.0823424000000001E-6</v>
      </c>
      <c r="CA2266" s="136">
        <v>0</v>
      </c>
      <c r="CB2266" s="144">
        <v>1.2440227000000001E-10</v>
      </c>
      <c r="CC2266" s="136">
        <v>0</v>
      </c>
      <c r="CD2266" s="136">
        <v>0</v>
      </c>
      <c r="CE2266" s="136">
        <v>0</v>
      </c>
      <c r="CF2266" s="144">
        <v>1.8774021E-6</v>
      </c>
      <c r="CG2266" s="136">
        <v>0</v>
      </c>
      <c r="CH2266" s="136">
        <v>0</v>
      </c>
      <c r="CI2266" s="136">
        <v>0</v>
      </c>
      <c r="CL2266" s="89" t="s">
        <v>6999</v>
      </c>
    </row>
    <row r="2267" spans="1:90" ht="14.5" customHeight="1">
      <c r="A2267" s="74" t="s">
        <v>7679</v>
      </c>
      <c r="B2267" s="129" t="s">
        <v>6992</v>
      </c>
      <c r="C2267" s="130" t="str">
        <f t="shared" si="1198"/>
        <v>M.020.24.107</v>
      </c>
      <c r="D2267" s="131" t="s">
        <v>7660</v>
      </c>
      <c r="E2267" s="129" t="s">
        <v>957</v>
      </c>
      <c r="F2267" s="132" t="s">
        <v>7681</v>
      </c>
      <c r="G2267" s="132">
        <f t="shared" si="1199"/>
        <v>1.0714142276123249</v>
      </c>
      <c r="H2267" s="348">
        <f t="shared" si="1200"/>
        <v>1.0714142276123249</v>
      </c>
      <c r="I2267" s="74"/>
      <c r="J2267" s="132">
        <f t="shared" si="1201"/>
        <v>3.2352495777900003E-2</v>
      </c>
      <c r="K2267" s="132">
        <f t="shared" si="1202"/>
        <v>0.45958407183442496</v>
      </c>
      <c r="L2267" s="300">
        <f t="shared" si="1203"/>
        <v>0</v>
      </c>
      <c r="M2267" s="132">
        <v>0.57947766000000001</v>
      </c>
      <c r="N2267" s="132">
        <v>0.41633893999999999</v>
      </c>
      <c r="O2267" s="132">
        <v>4.3245100000000002E-2</v>
      </c>
      <c r="P2267" s="132">
        <v>3.2352167000000001E-2</v>
      </c>
      <c r="Q2267" s="132">
        <v>0</v>
      </c>
      <c r="R2267" s="132">
        <v>0</v>
      </c>
      <c r="S2267" s="304">
        <v>3.2877790000000002E-7</v>
      </c>
      <c r="T2267" s="304">
        <v>3.1834424999999999E-8</v>
      </c>
      <c r="U2267" s="132">
        <v>0</v>
      </c>
      <c r="V2267" s="132">
        <v>0</v>
      </c>
      <c r="W2267" s="132">
        <v>0</v>
      </c>
      <c r="X2267" s="132">
        <v>0</v>
      </c>
      <c r="Y2267" s="132">
        <v>0</v>
      </c>
      <c r="Z2267" s="132">
        <v>0</v>
      </c>
      <c r="AA2267" s="74"/>
      <c r="AB2267" s="301">
        <f t="shared" si="1204"/>
        <v>4.3569748872180449</v>
      </c>
      <c r="AC2267" s="338">
        <f t="shared" si="1205"/>
        <v>4.3569748872180449</v>
      </c>
      <c r="AD2267" s="74"/>
      <c r="AE2267" s="136">
        <v>0</v>
      </c>
      <c r="AF2267" s="136">
        <v>0</v>
      </c>
      <c r="AG2267" s="136">
        <v>0</v>
      </c>
      <c r="AH2267" s="136">
        <v>0</v>
      </c>
      <c r="AI2267" s="136">
        <v>0</v>
      </c>
      <c r="AJ2267" s="136">
        <v>0</v>
      </c>
      <c r="AK2267" s="136">
        <v>0</v>
      </c>
      <c r="AL2267" s="74"/>
      <c r="AM2267" s="133">
        <v>0.20571696</v>
      </c>
      <c r="AN2267" s="340">
        <f t="shared" si="1206"/>
        <v>0.20571696</v>
      </c>
      <c r="AP2267" s="133">
        <v>0.19974312999999999</v>
      </c>
      <c r="AQ2267" s="133">
        <v>5.9738363999999999E-3</v>
      </c>
      <c r="AR2267" s="133">
        <v>0</v>
      </c>
      <c r="AS2267" s="134">
        <f t="shared" si="1207"/>
        <v>1.19750076346E-5</v>
      </c>
      <c r="AT2267" s="135">
        <f t="shared" si="1208"/>
        <v>2.2092590638580001E-8</v>
      </c>
      <c r="AU2267" s="135">
        <f t="shared" si="1209"/>
        <v>0</v>
      </c>
      <c r="AV2267" s="302">
        <v>4.0432727000000004E-6</v>
      </c>
      <c r="AW2267" s="302">
        <v>1.2199530000000001E-8</v>
      </c>
      <c r="AX2267" s="302">
        <v>3.3330858E-13</v>
      </c>
      <c r="AY2267" s="303">
        <v>0</v>
      </c>
      <c r="AZ2267" s="303">
        <v>0</v>
      </c>
      <c r="BA2267" s="302">
        <v>4.8105345999999997E-9</v>
      </c>
      <c r="BB2267" s="302">
        <v>7.9269244000000007E-6</v>
      </c>
      <c r="BC2267" s="302">
        <v>6.8193292999999996E-10</v>
      </c>
      <c r="BD2267" s="302">
        <v>9.2107943999999995E-9</v>
      </c>
      <c r="BE2267" s="303">
        <v>0</v>
      </c>
      <c r="BF2267" s="303">
        <v>0</v>
      </c>
      <c r="BG2267" s="303">
        <v>0</v>
      </c>
      <c r="BH2267" s="303">
        <v>0</v>
      </c>
      <c r="BI2267" s="303">
        <v>0</v>
      </c>
      <c r="BJ2267" s="303">
        <v>0</v>
      </c>
      <c r="BK2267" s="303">
        <v>0</v>
      </c>
      <c r="BL2267" s="303">
        <v>0</v>
      </c>
      <c r="BM2267" s="303">
        <v>0</v>
      </c>
      <c r="BN2267" s="303">
        <v>0</v>
      </c>
      <c r="BO2267" s="303">
        <v>0</v>
      </c>
      <c r="BP2267" s="303">
        <v>0</v>
      </c>
      <c r="BQ2267" s="303">
        <v>0</v>
      </c>
      <c r="BR2267" s="74"/>
      <c r="BS2267" s="136">
        <v>2.5582797E-4</v>
      </c>
      <c r="BT2267" s="144">
        <v>6.5085758999999994E-5</v>
      </c>
      <c r="BU2267" s="136">
        <v>1.2148402000000001E-4</v>
      </c>
      <c r="BV2267" s="144">
        <v>3.7289822000000002E-12</v>
      </c>
      <c r="BW2267" s="144">
        <v>5.1291059000000002E-5</v>
      </c>
      <c r="BX2267" s="144">
        <v>3.1142505999999999E-6</v>
      </c>
      <c r="BY2267" s="136">
        <v>0</v>
      </c>
      <c r="BZ2267" s="144">
        <v>4.7267622000000003E-6</v>
      </c>
      <c r="CA2267" s="136">
        <v>0</v>
      </c>
      <c r="CB2267" s="144">
        <v>2.1755425E-10</v>
      </c>
      <c r="CC2267" s="136">
        <v>0</v>
      </c>
      <c r="CD2267" s="136">
        <v>0</v>
      </c>
      <c r="CE2267" s="136">
        <v>0</v>
      </c>
      <c r="CF2267" s="144">
        <v>1.0125898E-5</v>
      </c>
      <c r="CG2267" s="136">
        <v>0</v>
      </c>
      <c r="CH2267" s="136">
        <v>0</v>
      </c>
      <c r="CI2267" s="136">
        <v>0</v>
      </c>
      <c r="CL2267" s="89" t="s">
        <v>6999</v>
      </c>
    </row>
    <row r="2268" spans="1:90" ht="14.5" customHeight="1">
      <c r="B2268" s="129" t="s">
        <v>6992</v>
      </c>
      <c r="C2268" s="127" t="s">
        <v>7682</v>
      </c>
      <c r="D2268" s="127" t="s">
        <v>7683</v>
      </c>
      <c r="G2268" s="74"/>
      <c r="H2268" s="74"/>
      <c r="I2268" s="74"/>
      <c r="J2268" s="74"/>
      <c r="K2268" s="74"/>
      <c r="L2268" s="74"/>
      <c r="M2268" s="74"/>
      <c r="N2268" s="74"/>
      <c r="O2268" s="74"/>
      <c r="P2268" s="74"/>
      <c r="Q2268" s="74"/>
      <c r="R2268" s="74"/>
      <c r="S2268" s="74"/>
      <c r="T2268" s="74"/>
      <c r="U2268" s="74"/>
      <c r="V2268" s="74"/>
      <c r="W2268" s="74"/>
      <c r="X2268" s="74"/>
      <c r="Y2268" s="74"/>
      <c r="Z2268" s="74"/>
      <c r="AA2268" s="74"/>
      <c r="AB2268" s="74"/>
      <c r="AC2268" s="74"/>
      <c r="AD2268" s="74"/>
      <c r="AE2268" s="74"/>
      <c r="AF2268" s="74"/>
      <c r="AG2268" s="74"/>
      <c r="AH2268" s="74"/>
      <c r="AI2268" s="74"/>
      <c r="AJ2268" s="74"/>
      <c r="AK2268" s="74"/>
      <c r="AL2268" s="74"/>
      <c r="AM2268" s="74"/>
      <c r="AN2268" s="74"/>
      <c r="AP2268" s="74"/>
      <c r="AQ2268" s="74"/>
      <c r="AR2268" s="74"/>
      <c r="AS2268" s="74"/>
      <c r="AT2268" s="74"/>
      <c r="AU2268" s="74"/>
      <c r="AV2268" s="74"/>
      <c r="AW2268" s="74"/>
      <c r="AX2268" s="74"/>
      <c r="AY2268" s="74"/>
      <c r="AZ2268" s="74"/>
      <c r="BA2268" s="74"/>
      <c r="BB2268" s="74"/>
      <c r="BC2268" s="74"/>
      <c r="BD2268" s="74"/>
      <c r="BE2268" s="74"/>
      <c r="BF2268" s="74"/>
      <c r="BG2268" s="74"/>
      <c r="BH2268" s="74"/>
      <c r="BI2268" s="74"/>
      <c r="BJ2268" s="74"/>
      <c r="BK2268" s="74"/>
      <c r="BL2268" s="74"/>
      <c r="BM2268" s="74"/>
      <c r="BN2268" s="74"/>
      <c r="BO2268" s="74"/>
      <c r="BP2268" s="74"/>
      <c r="BQ2268" s="74"/>
      <c r="BR2268" s="74"/>
      <c r="BS2268" s="74"/>
      <c r="BT2268" s="74"/>
      <c r="BU2268" s="74"/>
      <c r="BV2268" s="74"/>
      <c r="BW2268" s="74"/>
      <c r="BX2268" s="74"/>
      <c r="BY2268" s="74"/>
      <c r="BZ2268" s="74"/>
      <c r="CA2268" s="74"/>
      <c r="CB2268" s="74"/>
      <c r="CC2268" s="74"/>
      <c r="CD2268" s="74"/>
      <c r="CE2268" s="74"/>
      <c r="CF2268" s="74"/>
      <c r="CG2268" s="74"/>
      <c r="CH2268" s="74"/>
      <c r="CI2268" s="74"/>
      <c r="CJ2268" s="124"/>
      <c r="CK2268" s="152"/>
      <c r="CL2268" s="89"/>
    </row>
    <row r="2269" spans="1:90" ht="14.5" customHeight="1">
      <c r="A2269" s="74" t="s">
        <v>7684</v>
      </c>
      <c r="B2269" s="129" t="s">
        <v>6992</v>
      </c>
      <c r="C2269" s="130" t="str">
        <f t="shared" ref="C2269:C2280" si="1210">MID(A2269,1,12)</f>
        <v>M.020.25.101</v>
      </c>
      <c r="D2269" s="131" t="s">
        <v>7683</v>
      </c>
      <c r="E2269" s="129" t="s">
        <v>957</v>
      </c>
      <c r="F2269" s="132" t="s">
        <v>7686</v>
      </c>
      <c r="G2269" s="132">
        <f t="shared" ref="G2269:G2280" si="1211">J2269+K2269+L2269+M2269</f>
        <v>2.4210387040846744</v>
      </c>
      <c r="H2269" s="348">
        <f t="shared" ref="H2269:H2280" si="1212">G2269</f>
        <v>2.4210387040846744</v>
      </c>
      <c r="I2269" s="74"/>
      <c r="J2269" s="132">
        <f t="shared" ref="J2269:J2280" si="1213">P2269+Q2269+R2269+S2269</f>
        <v>7.5337789618880005E-2</v>
      </c>
      <c r="K2269" s="132">
        <f t="shared" ref="K2269:K2280" si="1214">N2269+O2269+T2269</f>
        <v>1.0860261144657941</v>
      </c>
      <c r="L2269" s="300">
        <f t="shared" ref="L2269:L2280" si="1215">U2269+IF(V2269="x",0,V2269)+IF(W2269="x",0,W2269)+IF(X2269="x",0,X2269)+Y2269+Z2269</f>
        <v>0</v>
      </c>
      <c r="M2269" s="132">
        <v>1.2596748</v>
      </c>
      <c r="N2269" s="132">
        <v>0.98229763000000003</v>
      </c>
      <c r="O2269" s="132">
        <v>0.10372839</v>
      </c>
      <c r="P2269" s="132">
        <v>7.5336814000000002E-2</v>
      </c>
      <c r="Q2269" s="132">
        <v>0</v>
      </c>
      <c r="R2269" s="132">
        <v>0</v>
      </c>
      <c r="S2269" s="304">
        <v>9.756188799999999E-7</v>
      </c>
      <c r="T2269" s="304">
        <v>9.4465794000000001E-8</v>
      </c>
      <c r="U2269" s="132">
        <v>0</v>
      </c>
      <c r="V2269" s="132">
        <v>0</v>
      </c>
      <c r="W2269" s="132">
        <v>0</v>
      </c>
      <c r="X2269" s="132">
        <v>0</v>
      </c>
      <c r="Y2269" s="132">
        <v>0</v>
      </c>
      <c r="Z2269" s="132">
        <v>0</v>
      </c>
      <c r="AA2269" s="74"/>
      <c r="AB2269" s="301">
        <f t="shared" ref="AB2269:AB2280" si="1216">M2269/0.133</f>
        <v>9.4712390977443608</v>
      </c>
      <c r="AC2269" s="338">
        <f t="shared" ref="AC2269:AC2280" si="1217">AB2269</f>
        <v>9.4712390977443608</v>
      </c>
      <c r="AD2269" s="74"/>
      <c r="AE2269" s="136">
        <v>0</v>
      </c>
      <c r="AF2269" s="136">
        <v>0</v>
      </c>
      <c r="AG2269" s="136">
        <v>0</v>
      </c>
      <c r="AH2269" s="136">
        <v>0</v>
      </c>
      <c r="AI2269" s="136">
        <v>0</v>
      </c>
      <c r="AJ2269" s="136">
        <v>0</v>
      </c>
      <c r="AK2269" s="136">
        <v>0</v>
      </c>
      <c r="AL2269" s="74"/>
      <c r="AM2269" s="133">
        <v>0.47203693000000002</v>
      </c>
      <c r="AN2269" s="340">
        <f t="shared" ref="AN2269:AN2280" si="1218">AM2269</f>
        <v>0.47203693000000002</v>
      </c>
      <c r="AP2269" s="133">
        <v>0.45856359000000002</v>
      </c>
      <c r="AQ2269" s="133">
        <v>1.3473344E-2</v>
      </c>
      <c r="AR2269" s="133">
        <v>0</v>
      </c>
      <c r="AS2269" s="134">
        <f t="shared" ref="AS2269:AS2280" si="1219">AV2269+AY2269+AZ2269+BA2269+BB2269+BJ2269+BK2269+BO2269</f>
        <v>2.7491822142999999E-5</v>
      </c>
      <c r="AT2269" s="135">
        <f t="shared" ref="AT2269:AT2280" si="1220">AW2269+AX2269+BC2269+BD2269+BE2269+BF2269+BG2269+BH2269+BI2269+BL2269+BP2269+BQ2269</f>
        <v>4.9827457449809994E-8</v>
      </c>
      <c r="AU2269" s="135">
        <f t="shared" ref="AU2269:AU2280" si="1221">BM2269+BN2269</f>
        <v>0</v>
      </c>
      <c r="AV2269" s="302">
        <v>8.7893100999999996E-6</v>
      </c>
      <c r="AW2269" s="302">
        <v>2.6519469999999998E-8</v>
      </c>
      <c r="AX2269" s="302">
        <v>7.2454981000000005E-13</v>
      </c>
      <c r="AY2269" s="303">
        <v>0</v>
      </c>
      <c r="AZ2269" s="303">
        <v>0</v>
      </c>
      <c r="BA2269" s="302">
        <v>1.1202043E-8</v>
      </c>
      <c r="BB2269" s="302">
        <v>1.8691309999999999E-5</v>
      </c>
      <c r="BC2269" s="302">
        <v>1.5879818999999999E-9</v>
      </c>
      <c r="BD2269" s="302">
        <v>2.1719281000000001E-8</v>
      </c>
      <c r="BE2269" s="303">
        <v>0</v>
      </c>
      <c r="BF2269" s="303">
        <v>0</v>
      </c>
      <c r="BG2269" s="303">
        <v>0</v>
      </c>
      <c r="BH2269" s="303">
        <v>0</v>
      </c>
      <c r="BI2269" s="303">
        <v>0</v>
      </c>
      <c r="BJ2269" s="303">
        <v>0</v>
      </c>
      <c r="BK2269" s="303">
        <v>0</v>
      </c>
      <c r="BL2269" s="303">
        <v>0</v>
      </c>
      <c r="BM2269" s="303">
        <v>0</v>
      </c>
      <c r="BN2269" s="303">
        <v>0</v>
      </c>
      <c r="BO2269" s="303">
        <v>0</v>
      </c>
      <c r="BP2269" s="303">
        <v>0</v>
      </c>
      <c r="BQ2269" s="303">
        <v>0</v>
      </c>
      <c r="BR2269" s="74"/>
      <c r="BS2269" s="136">
        <v>5.8044642999999999E-4</v>
      </c>
      <c r="BT2269" s="136">
        <v>1.534273E-4</v>
      </c>
      <c r="BU2269" s="136">
        <v>2.6408327999999999E-4</v>
      </c>
      <c r="BV2269" s="144">
        <v>1.1065419000000001E-11</v>
      </c>
      <c r="BW2269" s="136">
        <v>1.2097548000000001E-4</v>
      </c>
      <c r="BX2269" s="144">
        <v>7.2519938999999997E-6</v>
      </c>
      <c r="BY2269" s="136">
        <v>0</v>
      </c>
      <c r="BZ2269" s="144">
        <v>1.1006966E-5</v>
      </c>
      <c r="CA2269" s="136">
        <v>0</v>
      </c>
      <c r="CB2269" s="144">
        <v>6.4557268999999996E-10</v>
      </c>
      <c r="CC2269" s="136">
        <v>0</v>
      </c>
      <c r="CD2269" s="136">
        <v>0</v>
      </c>
      <c r="CE2269" s="136">
        <v>0</v>
      </c>
      <c r="CF2269" s="144">
        <v>2.3700748E-5</v>
      </c>
      <c r="CG2269" s="136">
        <v>0</v>
      </c>
      <c r="CH2269" s="136">
        <v>0</v>
      </c>
      <c r="CI2269" s="136">
        <v>0</v>
      </c>
      <c r="CL2269" s="89" t="s">
        <v>6999</v>
      </c>
    </row>
    <row r="2270" spans="1:90" ht="14.5" customHeight="1">
      <c r="A2270" s="74" t="s">
        <v>7687</v>
      </c>
      <c r="B2270" s="129" t="s">
        <v>6992</v>
      </c>
      <c r="C2270" s="130" t="str">
        <f t="shared" si="1210"/>
        <v>M.020.25.102</v>
      </c>
      <c r="D2270" s="131" t="s">
        <v>7683</v>
      </c>
      <c r="E2270" s="129" t="s">
        <v>957</v>
      </c>
      <c r="F2270" s="132" t="s">
        <v>7689</v>
      </c>
      <c r="G2270" s="132">
        <f t="shared" si="1211"/>
        <v>8.5514436264871208</v>
      </c>
      <c r="H2270" s="348">
        <f t="shared" si="1212"/>
        <v>8.5514436264871208</v>
      </c>
      <c r="I2270" s="74"/>
      <c r="J2270" s="132">
        <f t="shared" si="1213"/>
        <v>0.43890677615939999</v>
      </c>
      <c r="K2270" s="132">
        <f t="shared" si="1214"/>
        <v>4.8760935503277203</v>
      </c>
      <c r="L2270" s="300">
        <f t="shared" si="1215"/>
        <v>0</v>
      </c>
      <c r="M2270" s="132">
        <v>3.2364432999999999</v>
      </c>
      <c r="N2270" s="132">
        <v>4.3387435999999999</v>
      </c>
      <c r="O2270" s="132">
        <v>0.53734985000000002</v>
      </c>
      <c r="P2270" s="132">
        <v>0.43890573999999999</v>
      </c>
      <c r="Q2270" s="132">
        <v>0</v>
      </c>
      <c r="R2270" s="132">
        <v>0</v>
      </c>
      <c r="S2270" s="304">
        <v>1.0361594E-6</v>
      </c>
      <c r="T2270" s="304">
        <v>1.0032772E-7</v>
      </c>
      <c r="U2270" s="132">
        <v>0</v>
      </c>
      <c r="V2270" s="132">
        <v>0</v>
      </c>
      <c r="W2270" s="132">
        <v>0</v>
      </c>
      <c r="X2270" s="132">
        <v>0</v>
      </c>
      <c r="Y2270" s="132">
        <v>0</v>
      </c>
      <c r="Z2270" s="132">
        <v>0</v>
      </c>
      <c r="AA2270" s="74"/>
      <c r="AB2270" s="301">
        <f t="shared" si="1216"/>
        <v>24.334160150375936</v>
      </c>
      <c r="AC2270" s="338">
        <f t="shared" si="1217"/>
        <v>24.334160150375936</v>
      </c>
      <c r="AD2270" s="74"/>
      <c r="AE2270" s="136">
        <v>0</v>
      </c>
      <c r="AF2270" s="136">
        <v>0</v>
      </c>
      <c r="AG2270" s="136">
        <v>0</v>
      </c>
      <c r="AH2270" s="136">
        <v>0</v>
      </c>
      <c r="AI2270" s="136">
        <v>0</v>
      </c>
      <c r="AJ2270" s="136">
        <v>0</v>
      </c>
      <c r="AK2270" s="136">
        <v>0</v>
      </c>
      <c r="AL2270" s="74"/>
      <c r="AM2270" s="133">
        <v>1.822074</v>
      </c>
      <c r="AN2270" s="340">
        <f t="shared" si="1218"/>
        <v>1.822074</v>
      </c>
      <c r="AP2270" s="133">
        <v>1.77485</v>
      </c>
      <c r="AQ2270" s="133">
        <v>4.7223996999999997E-2</v>
      </c>
      <c r="AR2270" s="133">
        <v>0</v>
      </c>
      <c r="AS2270" s="134">
        <f t="shared" si="1219"/>
        <v>1.06405875128E-4</v>
      </c>
      <c r="AT2270" s="135">
        <f t="shared" si="1220"/>
        <v>1.7464496116320001E-7</v>
      </c>
      <c r="AU2270" s="135">
        <f t="shared" si="1221"/>
        <v>0</v>
      </c>
      <c r="AV2270" s="302">
        <v>2.2582099999999998E-5</v>
      </c>
      <c r="AW2270" s="302">
        <v>6.8135648000000002E-8</v>
      </c>
      <c r="AX2270" s="302">
        <v>1.8615631999999998E-12</v>
      </c>
      <c r="AY2270" s="303">
        <v>0</v>
      </c>
      <c r="AZ2270" s="303">
        <v>0</v>
      </c>
      <c r="BA2270" s="302">
        <v>6.5262127999999993E-8</v>
      </c>
      <c r="BB2270" s="302">
        <v>8.3758513000000003E-5</v>
      </c>
      <c r="BC2270" s="302">
        <v>9.2514446000000007E-9</v>
      </c>
      <c r="BD2270" s="302">
        <v>9.7256007000000006E-8</v>
      </c>
      <c r="BE2270" s="303">
        <v>0</v>
      </c>
      <c r="BF2270" s="303">
        <v>0</v>
      </c>
      <c r="BG2270" s="303">
        <v>0</v>
      </c>
      <c r="BH2270" s="303">
        <v>0</v>
      </c>
      <c r="BI2270" s="303">
        <v>0</v>
      </c>
      <c r="BJ2270" s="303">
        <v>0</v>
      </c>
      <c r="BK2270" s="303">
        <v>0</v>
      </c>
      <c r="BL2270" s="303">
        <v>0</v>
      </c>
      <c r="BM2270" s="303">
        <v>0</v>
      </c>
      <c r="BN2270" s="303">
        <v>0</v>
      </c>
      <c r="BO2270" s="303">
        <v>0</v>
      </c>
      <c r="BP2270" s="303">
        <v>0</v>
      </c>
      <c r="BQ2270" s="303">
        <v>0</v>
      </c>
      <c r="BR2270" s="74"/>
      <c r="BS2270" s="136">
        <v>2.1403677E-3</v>
      </c>
      <c r="BT2270" s="136">
        <v>6.9199837999999998E-4</v>
      </c>
      <c r="BU2270" s="136">
        <v>6.7850094999999996E-4</v>
      </c>
      <c r="BV2270" s="144">
        <v>1.1752066E-11</v>
      </c>
      <c r="BW2270" s="136">
        <v>5.3851710999999996E-4</v>
      </c>
      <c r="BX2270" s="144">
        <v>4.2249487E-5</v>
      </c>
      <c r="BY2270" s="136">
        <v>0</v>
      </c>
      <c r="BZ2270" s="144">
        <v>6.4125630000000004E-5</v>
      </c>
      <c r="CA2270" s="136">
        <v>0</v>
      </c>
      <c r="CB2270" s="144">
        <v>6.8563267999999998E-10</v>
      </c>
      <c r="CC2270" s="136">
        <v>0</v>
      </c>
      <c r="CD2270" s="136">
        <v>0</v>
      </c>
      <c r="CE2270" s="136">
        <v>0</v>
      </c>
      <c r="CF2270" s="136">
        <v>1.2497541E-4</v>
      </c>
      <c r="CG2270" s="136">
        <v>0</v>
      </c>
      <c r="CH2270" s="136">
        <v>0</v>
      </c>
      <c r="CI2270" s="136">
        <v>0</v>
      </c>
      <c r="CL2270" s="89" t="s">
        <v>6999</v>
      </c>
    </row>
    <row r="2271" spans="1:90" ht="14.5" customHeight="1">
      <c r="A2271" s="74" t="s">
        <v>7690</v>
      </c>
      <c r="B2271" s="129" t="s">
        <v>6992</v>
      </c>
      <c r="C2271" s="130" t="str">
        <f t="shared" si="1210"/>
        <v>M.020.25.103</v>
      </c>
      <c r="D2271" s="131" t="s">
        <v>7683</v>
      </c>
      <c r="E2271" s="129" t="s">
        <v>957</v>
      </c>
      <c r="F2271" s="132" t="s">
        <v>7622</v>
      </c>
      <c r="G2271" s="132">
        <f t="shared" si="1211"/>
        <v>1.9470826879068253</v>
      </c>
      <c r="H2271" s="348">
        <f t="shared" si="1212"/>
        <v>1.9470826879068253</v>
      </c>
      <c r="I2271" s="74"/>
      <c r="J2271" s="132">
        <f t="shared" si="1213"/>
        <v>3.9320090289050001E-2</v>
      </c>
      <c r="K2271" s="132">
        <f t="shared" si="1214"/>
        <v>0.78478599761777501</v>
      </c>
      <c r="L2271" s="300">
        <f t="shared" si="1215"/>
        <v>0</v>
      </c>
      <c r="M2271" s="132">
        <v>1.1229766000000001</v>
      </c>
      <c r="N2271" s="132">
        <v>0.72658425999999998</v>
      </c>
      <c r="O2271" s="132">
        <v>5.8201661000000002E-2</v>
      </c>
      <c r="P2271" s="132">
        <v>3.9319299000000002E-2</v>
      </c>
      <c r="Q2271" s="132">
        <v>0</v>
      </c>
      <c r="R2271" s="132">
        <v>0</v>
      </c>
      <c r="S2271" s="304">
        <v>7.9128905000000003E-7</v>
      </c>
      <c r="T2271" s="304">
        <v>7.6617774999999996E-8</v>
      </c>
      <c r="U2271" s="132">
        <v>0</v>
      </c>
      <c r="V2271" s="132">
        <v>0</v>
      </c>
      <c r="W2271" s="132">
        <v>0</v>
      </c>
      <c r="X2271" s="132">
        <v>0</v>
      </c>
      <c r="Y2271" s="132">
        <v>0</v>
      </c>
      <c r="Z2271" s="132">
        <v>0</v>
      </c>
      <c r="AA2271" s="74"/>
      <c r="AB2271" s="301">
        <f t="shared" si="1216"/>
        <v>8.4434330827067665</v>
      </c>
      <c r="AC2271" s="338">
        <f t="shared" si="1217"/>
        <v>8.4434330827067665</v>
      </c>
      <c r="AD2271" s="74"/>
      <c r="AE2271" s="136">
        <v>0</v>
      </c>
      <c r="AF2271" s="136">
        <v>0</v>
      </c>
      <c r="AG2271" s="136">
        <v>0</v>
      </c>
      <c r="AH2271" s="136">
        <v>0</v>
      </c>
      <c r="AI2271" s="136">
        <v>0</v>
      </c>
      <c r="AJ2271" s="136">
        <v>0</v>
      </c>
      <c r="AK2271" s="136">
        <v>0</v>
      </c>
      <c r="AL2271" s="74"/>
      <c r="AM2271" s="133">
        <v>0.36921556999999999</v>
      </c>
      <c r="AN2271" s="340">
        <f t="shared" si="1218"/>
        <v>0.36921556999999999</v>
      </c>
      <c r="AP2271" s="133">
        <v>0.35830985999999998</v>
      </c>
      <c r="AQ2271" s="133">
        <v>1.0905717000000001E-2</v>
      </c>
      <c r="AR2271" s="133">
        <v>0</v>
      </c>
      <c r="AS2271" s="134">
        <f t="shared" si="1219"/>
        <v>2.1481406296999998E-5</v>
      </c>
      <c r="AT2271" s="135">
        <f t="shared" si="1220"/>
        <v>4.0331793062620005E-8</v>
      </c>
      <c r="AU2271" s="135">
        <f t="shared" si="1221"/>
        <v>0</v>
      </c>
      <c r="AV2271" s="302">
        <v>7.8355057999999996E-6</v>
      </c>
      <c r="AW2271" s="302">
        <v>2.3641612E-8</v>
      </c>
      <c r="AX2271" s="302">
        <v>6.4592262E-13</v>
      </c>
      <c r="AY2271" s="303">
        <v>0</v>
      </c>
      <c r="AZ2271" s="303">
        <v>0</v>
      </c>
      <c r="BA2271" s="302">
        <v>5.8464970000000003E-9</v>
      </c>
      <c r="BB2271" s="302">
        <v>1.3640053999999999E-5</v>
      </c>
      <c r="BC2271" s="302">
        <v>8.2878913999999998E-10</v>
      </c>
      <c r="BD2271" s="302">
        <v>1.5860746000000001E-8</v>
      </c>
      <c r="BE2271" s="303">
        <v>0</v>
      </c>
      <c r="BF2271" s="303">
        <v>0</v>
      </c>
      <c r="BG2271" s="303">
        <v>0</v>
      </c>
      <c r="BH2271" s="303">
        <v>0</v>
      </c>
      <c r="BI2271" s="303">
        <v>0</v>
      </c>
      <c r="BJ2271" s="303">
        <v>0</v>
      </c>
      <c r="BK2271" s="303">
        <v>0</v>
      </c>
      <c r="BL2271" s="303">
        <v>0</v>
      </c>
      <c r="BM2271" s="303">
        <v>0</v>
      </c>
      <c r="BN2271" s="303">
        <v>0</v>
      </c>
      <c r="BO2271" s="303">
        <v>0</v>
      </c>
      <c r="BP2271" s="303">
        <v>0</v>
      </c>
      <c r="BQ2271" s="303">
        <v>0</v>
      </c>
      <c r="BR2271" s="74"/>
      <c r="BS2271" s="136">
        <v>4.5946139E-4</v>
      </c>
      <c r="BT2271" s="136">
        <v>1.112736E-4</v>
      </c>
      <c r="BU2271" s="136">
        <v>2.3542531E-4</v>
      </c>
      <c r="BV2271" s="144">
        <v>8.9747599000000004E-12</v>
      </c>
      <c r="BW2271" s="144">
        <v>8.8837454000000005E-5</v>
      </c>
      <c r="BX2271" s="144">
        <v>3.7849133999999999E-6</v>
      </c>
      <c r="BY2271" s="136">
        <v>0</v>
      </c>
      <c r="BZ2271" s="144">
        <v>5.7446838999999999E-6</v>
      </c>
      <c r="CA2271" s="136">
        <v>0</v>
      </c>
      <c r="CB2271" s="144">
        <v>5.2360056999999999E-10</v>
      </c>
      <c r="CC2271" s="136">
        <v>0</v>
      </c>
      <c r="CD2271" s="136">
        <v>0</v>
      </c>
      <c r="CE2271" s="136">
        <v>0</v>
      </c>
      <c r="CF2271" s="144">
        <v>1.4394889E-5</v>
      </c>
      <c r="CG2271" s="136">
        <v>0</v>
      </c>
      <c r="CH2271" s="136">
        <v>0</v>
      </c>
      <c r="CI2271" s="136">
        <v>0</v>
      </c>
      <c r="CL2271" s="89" t="s">
        <v>6999</v>
      </c>
    </row>
    <row r="2272" spans="1:90" ht="14.5" customHeight="1">
      <c r="A2272" s="74" t="s">
        <v>7692</v>
      </c>
      <c r="B2272" s="129" t="s">
        <v>6992</v>
      </c>
      <c r="C2272" s="130" t="str">
        <f t="shared" si="1210"/>
        <v>M.020.25.104</v>
      </c>
      <c r="D2272" s="131" t="s">
        <v>7683</v>
      </c>
      <c r="E2272" s="129" t="s">
        <v>957</v>
      </c>
      <c r="F2272" s="132" t="s">
        <v>7694</v>
      </c>
      <c r="G2272" s="132">
        <f t="shared" si="1211"/>
        <v>5.3179492791293974</v>
      </c>
      <c r="H2272" s="348">
        <f t="shared" si="1212"/>
        <v>5.3179492791293974</v>
      </c>
      <c r="I2272" s="74"/>
      <c r="J2272" s="132">
        <f t="shared" si="1213"/>
        <v>0.27268969858320996</v>
      </c>
      <c r="K2272" s="132">
        <f t="shared" si="1214"/>
        <v>2.9598644805461873</v>
      </c>
      <c r="L2272" s="300">
        <f t="shared" si="1215"/>
        <v>0</v>
      </c>
      <c r="M2272" s="132">
        <v>2.0853950999999999</v>
      </c>
      <c r="N2272" s="132">
        <v>2.6247907000000001</v>
      </c>
      <c r="O2272" s="132">
        <v>0.33507371000000002</v>
      </c>
      <c r="P2272" s="132">
        <v>0.27268896999999997</v>
      </c>
      <c r="Q2272" s="132">
        <v>0</v>
      </c>
      <c r="R2272" s="132">
        <v>0</v>
      </c>
      <c r="S2272" s="304">
        <v>7.2858320999999997E-7</v>
      </c>
      <c r="T2272" s="304">
        <v>7.0546187000000005E-8</v>
      </c>
      <c r="U2272" s="132">
        <v>0</v>
      </c>
      <c r="V2272" s="132">
        <v>0</v>
      </c>
      <c r="W2272" s="132">
        <v>0</v>
      </c>
      <c r="X2272" s="132">
        <v>0</v>
      </c>
      <c r="Y2272" s="132">
        <v>0</v>
      </c>
      <c r="Z2272" s="132">
        <v>0</v>
      </c>
      <c r="AA2272" s="74"/>
      <c r="AB2272" s="301">
        <f t="shared" si="1216"/>
        <v>15.679662406015037</v>
      </c>
      <c r="AC2272" s="338">
        <f t="shared" si="1217"/>
        <v>15.679662406015037</v>
      </c>
      <c r="AD2272" s="74"/>
      <c r="AE2272" s="136">
        <v>0</v>
      </c>
      <c r="AF2272" s="136">
        <v>0</v>
      </c>
      <c r="AG2272" s="136">
        <v>0</v>
      </c>
      <c r="AH2272" s="136">
        <v>0</v>
      </c>
      <c r="AI2272" s="136">
        <v>0</v>
      </c>
      <c r="AJ2272" s="136">
        <v>0</v>
      </c>
      <c r="AK2272" s="136">
        <v>0</v>
      </c>
      <c r="AL2272" s="74"/>
      <c r="AM2272" s="133">
        <v>1.1192861000000001</v>
      </c>
      <c r="AN2272" s="340">
        <f t="shared" si="1218"/>
        <v>1.1192861000000001</v>
      </c>
      <c r="AP2272" s="133">
        <v>1.0899266000000001</v>
      </c>
      <c r="AQ2272" s="133">
        <v>2.9359488999999999E-2</v>
      </c>
      <c r="AR2272" s="133">
        <v>0</v>
      </c>
      <c r="AS2272" s="134">
        <f t="shared" si="1219"/>
        <v>6.5343321889000007E-5</v>
      </c>
      <c r="AT2272" s="135">
        <f t="shared" si="1220"/>
        <v>1.085779901942E-7</v>
      </c>
      <c r="AU2272" s="135">
        <f t="shared" si="1221"/>
        <v>0</v>
      </c>
      <c r="AV2272" s="302">
        <v>1.4550727E-5</v>
      </c>
      <c r="AW2272" s="302">
        <v>4.3903053999999997E-8</v>
      </c>
      <c r="AX2272" s="302">
        <v>1.1994942E-12</v>
      </c>
      <c r="AY2272" s="303">
        <v>0</v>
      </c>
      <c r="AZ2272" s="303">
        <v>0</v>
      </c>
      <c r="BA2272" s="302">
        <v>4.0546889E-8</v>
      </c>
      <c r="BB2272" s="302">
        <v>5.0752048000000003E-5</v>
      </c>
      <c r="BC2272" s="302">
        <v>5.7478556999999999E-9</v>
      </c>
      <c r="BD2272" s="302">
        <v>5.8925880999999999E-8</v>
      </c>
      <c r="BE2272" s="303">
        <v>0</v>
      </c>
      <c r="BF2272" s="303">
        <v>0</v>
      </c>
      <c r="BG2272" s="303">
        <v>0</v>
      </c>
      <c r="BH2272" s="303">
        <v>0</v>
      </c>
      <c r="BI2272" s="303">
        <v>0</v>
      </c>
      <c r="BJ2272" s="303">
        <v>0</v>
      </c>
      <c r="BK2272" s="303">
        <v>0</v>
      </c>
      <c r="BL2272" s="303">
        <v>0</v>
      </c>
      <c r="BM2272" s="303">
        <v>0</v>
      </c>
      <c r="BN2272" s="303">
        <v>0</v>
      </c>
      <c r="BO2272" s="303">
        <v>0</v>
      </c>
      <c r="BP2272" s="303">
        <v>0</v>
      </c>
      <c r="BQ2272" s="303">
        <v>0</v>
      </c>
      <c r="BR2272" s="74"/>
      <c r="BS2272" s="136">
        <v>1.3259251E-3</v>
      </c>
      <c r="BT2272" s="136">
        <v>4.1960197E-4</v>
      </c>
      <c r="BU2272" s="136">
        <v>4.3719058999999998E-4</v>
      </c>
      <c r="BV2272" s="144">
        <v>8.2635535000000003E-12</v>
      </c>
      <c r="BW2272" s="136">
        <v>3.2606627999999998E-4</v>
      </c>
      <c r="BX2272" s="144">
        <v>2.6249300999999999E-5</v>
      </c>
      <c r="BY2272" s="136">
        <v>0</v>
      </c>
      <c r="BZ2272" s="144">
        <v>3.9840789999999999E-5</v>
      </c>
      <c r="CA2272" s="136">
        <v>0</v>
      </c>
      <c r="CB2272" s="144">
        <v>4.8210775000000001E-10</v>
      </c>
      <c r="CC2272" s="136">
        <v>0</v>
      </c>
      <c r="CD2272" s="136">
        <v>0</v>
      </c>
      <c r="CE2272" s="136">
        <v>0</v>
      </c>
      <c r="CF2272" s="144">
        <v>7.6975660000000006E-5</v>
      </c>
      <c r="CG2272" s="136">
        <v>0</v>
      </c>
      <c r="CH2272" s="136">
        <v>0</v>
      </c>
      <c r="CI2272" s="136">
        <v>0</v>
      </c>
      <c r="CL2272" s="89" t="s">
        <v>6999</v>
      </c>
    </row>
    <row r="2273" spans="1:90" ht="14.5" customHeight="1">
      <c r="A2273" s="74" t="s">
        <v>7695</v>
      </c>
      <c r="B2273" s="129" t="s">
        <v>6992</v>
      </c>
      <c r="C2273" s="130" t="str">
        <f t="shared" si="1210"/>
        <v>M.020.25.105</v>
      </c>
      <c r="D2273" s="131" t="s">
        <v>7683</v>
      </c>
      <c r="E2273" s="129" t="s">
        <v>957</v>
      </c>
      <c r="F2273" s="132" t="s">
        <v>7697</v>
      </c>
      <c r="G2273" s="132">
        <f t="shared" si="1211"/>
        <v>2.4210387040846744</v>
      </c>
      <c r="H2273" s="348">
        <f t="shared" si="1212"/>
        <v>2.4210387040846744</v>
      </c>
      <c r="I2273" s="74"/>
      <c r="J2273" s="132">
        <f t="shared" si="1213"/>
        <v>7.5337789618880005E-2</v>
      </c>
      <c r="K2273" s="132">
        <f t="shared" si="1214"/>
        <v>1.0860261144657941</v>
      </c>
      <c r="L2273" s="300">
        <f t="shared" si="1215"/>
        <v>0</v>
      </c>
      <c r="M2273" s="132">
        <v>1.2596748</v>
      </c>
      <c r="N2273" s="132">
        <v>0.98229763000000003</v>
      </c>
      <c r="O2273" s="132">
        <v>0.10372839</v>
      </c>
      <c r="P2273" s="132">
        <v>7.5336814000000002E-2</v>
      </c>
      <c r="Q2273" s="132">
        <v>0</v>
      </c>
      <c r="R2273" s="132">
        <v>0</v>
      </c>
      <c r="S2273" s="304">
        <v>9.756188799999999E-7</v>
      </c>
      <c r="T2273" s="304">
        <v>9.4465794000000001E-8</v>
      </c>
      <c r="U2273" s="132">
        <v>0</v>
      </c>
      <c r="V2273" s="132">
        <v>0</v>
      </c>
      <c r="W2273" s="132">
        <v>0</v>
      </c>
      <c r="X2273" s="132">
        <v>0</v>
      </c>
      <c r="Y2273" s="132">
        <v>0</v>
      </c>
      <c r="Z2273" s="132">
        <v>0</v>
      </c>
      <c r="AA2273" s="74"/>
      <c r="AB2273" s="301">
        <f t="shared" si="1216"/>
        <v>9.4712390977443608</v>
      </c>
      <c r="AC2273" s="338">
        <f t="shared" si="1217"/>
        <v>9.4712390977443608</v>
      </c>
      <c r="AD2273" s="74"/>
      <c r="AE2273" s="136">
        <v>0</v>
      </c>
      <c r="AF2273" s="136">
        <v>0</v>
      </c>
      <c r="AG2273" s="136">
        <v>0</v>
      </c>
      <c r="AH2273" s="136">
        <v>0</v>
      </c>
      <c r="AI2273" s="136">
        <v>0</v>
      </c>
      <c r="AJ2273" s="136">
        <v>0</v>
      </c>
      <c r="AK2273" s="136">
        <v>0</v>
      </c>
      <c r="AL2273" s="74"/>
      <c r="AM2273" s="133">
        <v>0.47203693000000002</v>
      </c>
      <c r="AN2273" s="340">
        <f t="shared" si="1218"/>
        <v>0.47203693000000002</v>
      </c>
      <c r="AP2273" s="133">
        <v>0.45856359000000002</v>
      </c>
      <c r="AQ2273" s="133">
        <v>1.3473344E-2</v>
      </c>
      <c r="AR2273" s="133">
        <v>0</v>
      </c>
      <c r="AS2273" s="134">
        <f t="shared" si="1219"/>
        <v>2.7491822142999999E-5</v>
      </c>
      <c r="AT2273" s="135">
        <f t="shared" si="1220"/>
        <v>4.9827457449809994E-8</v>
      </c>
      <c r="AU2273" s="135">
        <f t="shared" si="1221"/>
        <v>0</v>
      </c>
      <c r="AV2273" s="302">
        <v>8.7893100999999996E-6</v>
      </c>
      <c r="AW2273" s="302">
        <v>2.6519469999999998E-8</v>
      </c>
      <c r="AX2273" s="302">
        <v>7.2454981000000005E-13</v>
      </c>
      <c r="AY2273" s="303">
        <v>0</v>
      </c>
      <c r="AZ2273" s="303">
        <v>0</v>
      </c>
      <c r="BA2273" s="302">
        <v>1.1202043E-8</v>
      </c>
      <c r="BB2273" s="302">
        <v>1.8691309999999999E-5</v>
      </c>
      <c r="BC2273" s="302">
        <v>1.5879818999999999E-9</v>
      </c>
      <c r="BD2273" s="302">
        <v>2.1719281000000001E-8</v>
      </c>
      <c r="BE2273" s="303">
        <v>0</v>
      </c>
      <c r="BF2273" s="303">
        <v>0</v>
      </c>
      <c r="BG2273" s="303">
        <v>0</v>
      </c>
      <c r="BH2273" s="303">
        <v>0</v>
      </c>
      <c r="BI2273" s="303">
        <v>0</v>
      </c>
      <c r="BJ2273" s="303">
        <v>0</v>
      </c>
      <c r="BK2273" s="303">
        <v>0</v>
      </c>
      <c r="BL2273" s="303">
        <v>0</v>
      </c>
      <c r="BM2273" s="303">
        <v>0</v>
      </c>
      <c r="BN2273" s="303">
        <v>0</v>
      </c>
      <c r="BO2273" s="303">
        <v>0</v>
      </c>
      <c r="BP2273" s="303">
        <v>0</v>
      </c>
      <c r="BQ2273" s="303">
        <v>0</v>
      </c>
      <c r="BR2273" s="74"/>
      <c r="BS2273" s="136">
        <v>5.8044642999999999E-4</v>
      </c>
      <c r="BT2273" s="136">
        <v>1.534273E-4</v>
      </c>
      <c r="BU2273" s="136">
        <v>2.6408327999999999E-4</v>
      </c>
      <c r="BV2273" s="144">
        <v>1.1065419000000001E-11</v>
      </c>
      <c r="BW2273" s="136">
        <v>1.2097548000000001E-4</v>
      </c>
      <c r="BX2273" s="144">
        <v>7.2519938999999997E-6</v>
      </c>
      <c r="BY2273" s="136">
        <v>0</v>
      </c>
      <c r="BZ2273" s="144">
        <v>1.1006966E-5</v>
      </c>
      <c r="CA2273" s="136">
        <v>0</v>
      </c>
      <c r="CB2273" s="144">
        <v>6.4557268999999996E-10</v>
      </c>
      <c r="CC2273" s="136">
        <v>0</v>
      </c>
      <c r="CD2273" s="136">
        <v>0</v>
      </c>
      <c r="CE2273" s="136">
        <v>0</v>
      </c>
      <c r="CF2273" s="144">
        <v>2.3700748E-5</v>
      </c>
      <c r="CG2273" s="136">
        <v>0</v>
      </c>
      <c r="CH2273" s="136">
        <v>0</v>
      </c>
      <c r="CI2273" s="136">
        <v>0</v>
      </c>
      <c r="CL2273" s="89" t="s">
        <v>6999</v>
      </c>
    </row>
    <row r="2274" spans="1:90" ht="14.5" customHeight="1">
      <c r="A2274" s="74" t="s">
        <v>7698</v>
      </c>
      <c r="B2274" s="129" t="s">
        <v>6992</v>
      </c>
      <c r="C2274" s="130" t="str">
        <f t="shared" si="1210"/>
        <v>M.020.25.106</v>
      </c>
      <c r="D2274" s="131" t="s">
        <v>7683</v>
      </c>
      <c r="E2274" s="129" t="s">
        <v>957</v>
      </c>
      <c r="F2274" s="132" t="s">
        <v>7700</v>
      </c>
      <c r="G2274" s="132">
        <f t="shared" si="1211"/>
        <v>2.4224050611950019</v>
      </c>
      <c r="H2274" s="348">
        <f t="shared" si="1212"/>
        <v>2.4224050611950019</v>
      </c>
      <c r="I2274" s="74"/>
      <c r="J2274" s="132">
        <f t="shared" si="1213"/>
        <v>7.5417166631189997E-2</v>
      </c>
      <c r="K2274" s="132">
        <f t="shared" si="1214"/>
        <v>1.0865565945638118</v>
      </c>
      <c r="L2274" s="300">
        <f t="shared" si="1215"/>
        <v>0</v>
      </c>
      <c r="M2274" s="132">
        <v>1.2604313</v>
      </c>
      <c r="N2274" s="132">
        <v>0.98271903999999999</v>
      </c>
      <c r="O2274" s="132">
        <v>0.10383746000000001</v>
      </c>
      <c r="P2274" s="132">
        <v>7.5416189999999994E-2</v>
      </c>
      <c r="Q2274" s="132">
        <v>0</v>
      </c>
      <c r="R2274" s="132">
        <v>0</v>
      </c>
      <c r="S2274" s="304">
        <v>9.7663118999999995E-7</v>
      </c>
      <c r="T2274" s="304">
        <v>9.4563812000000005E-8</v>
      </c>
      <c r="U2274" s="132">
        <v>0</v>
      </c>
      <c r="V2274" s="132">
        <v>0</v>
      </c>
      <c r="W2274" s="132">
        <v>0</v>
      </c>
      <c r="X2274" s="132">
        <v>0</v>
      </c>
      <c r="Y2274" s="132">
        <v>0</v>
      </c>
      <c r="Z2274" s="132">
        <v>0</v>
      </c>
      <c r="AA2274" s="74"/>
      <c r="AB2274" s="301">
        <f t="shared" si="1216"/>
        <v>9.4769270676691733</v>
      </c>
      <c r="AC2274" s="338">
        <f t="shared" si="1217"/>
        <v>9.4769270676691733</v>
      </c>
      <c r="AD2274" s="74"/>
      <c r="AE2274" s="136">
        <v>0</v>
      </c>
      <c r="AF2274" s="136">
        <v>0</v>
      </c>
      <c r="AG2274" s="136">
        <v>0</v>
      </c>
      <c r="AH2274" s="136">
        <v>0</v>
      </c>
      <c r="AI2274" s="136">
        <v>0</v>
      </c>
      <c r="AJ2274" s="136">
        <v>0</v>
      </c>
      <c r="AK2274" s="136">
        <v>0</v>
      </c>
      <c r="AL2274" s="74"/>
      <c r="AM2274" s="133">
        <v>0.47227522999999999</v>
      </c>
      <c r="AN2274" s="340">
        <f t="shared" si="1218"/>
        <v>0.47227522999999999</v>
      </c>
      <c r="AP2274" s="133">
        <v>0.45879445000000002</v>
      </c>
      <c r="AQ2274" s="133">
        <v>1.3480781000000001E-2</v>
      </c>
      <c r="AR2274" s="133">
        <v>0</v>
      </c>
      <c r="AS2274" s="134">
        <f t="shared" si="1219"/>
        <v>2.7505662045E-5</v>
      </c>
      <c r="AT2274" s="135">
        <f t="shared" si="1220"/>
        <v>4.9854960984909998E-8</v>
      </c>
      <c r="AU2274" s="135">
        <f t="shared" si="1221"/>
        <v>0</v>
      </c>
      <c r="AV2274" s="302">
        <v>8.7945881999999992E-6</v>
      </c>
      <c r="AW2274" s="302">
        <v>2.6535396E-8</v>
      </c>
      <c r="AX2274" s="302">
        <v>7.2498490999999999E-13</v>
      </c>
      <c r="AY2274" s="303">
        <v>0</v>
      </c>
      <c r="AZ2274" s="303">
        <v>0</v>
      </c>
      <c r="BA2274" s="302">
        <v>1.1213845000000001E-8</v>
      </c>
      <c r="BB2274" s="302">
        <v>1.8699860000000001E-5</v>
      </c>
      <c r="BC2274" s="302">
        <v>1.5896549999999999E-9</v>
      </c>
      <c r="BD2274" s="302">
        <v>2.1729185000000002E-8</v>
      </c>
      <c r="BE2274" s="303">
        <v>0</v>
      </c>
      <c r="BF2274" s="303">
        <v>0</v>
      </c>
      <c r="BG2274" s="303">
        <v>0</v>
      </c>
      <c r="BH2274" s="303">
        <v>0</v>
      </c>
      <c r="BI2274" s="303">
        <v>0</v>
      </c>
      <c r="BJ2274" s="303">
        <v>0</v>
      </c>
      <c r="BK2274" s="303">
        <v>0</v>
      </c>
      <c r="BL2274" s="303">
        <v>0</v>
      </c>
      <c r="BM2274" s="303">
        <v>0</v>
      </c>
      <c r="BN2274" s="303">
        <v>0</v>
      </c>
      <c r="BO2274" s="303">
        <v>0</v>
      </c>
      <c r="BP2274" s="303">
        <v>0</v>
      </c>
      <c r="BQ2274" s="303">
        <v>0</v>
      </c>
      <c r="BR2274" s="74"/>
      <c r="BS2274" s="136">
        <v>5.8076934000000002E-4</v>
      </c>
      <c r="BT2274" s="136">
        <v>1.5349946999999999E-4</v>
      </c>
      <c r="BU2274" s="136">
        <v>2.6424187000000001E-4</v>
      </c>
      <c r="BV2274" s="144">
        <v>1.1076901E-11</v>
      </c>
      <c r="BW2274" s="136">
        <v>1.2102923E-4</v>
      </c>
      <c r="BX2274" s="144">
        <v>7.2596347E-6</v>
      </c>
      <c r="BY2274" s="136">
        <v>0</v>
      </c>
      <c r="BZ2274" s="144">
        <v>1.1018563E-5</v>
      </c>
      <c r="CA2274" s="136">
        <v>0</v>
      </c>
      <c r="CB2274" s="144">
        <v>6.4624253999999998E-10</v>
      </c>
      <c r="CC2274" s="136">
        <v>0</v>
      </c>
      <c r="CD2274" s="136">
        <v>0</v>
      </c>
      <c r="CE2274" s="136">
        <v>0</v>
      </c>
      <c r="CF2274" s="144">
        <v>2.3719911E-5</v>
      </c>
      <c r="CG2274" s="136">
        <v>0</v>
      </c>
      <c r="CH2274" s="136">
        <v>0</v>
      </c>
      <c r="CI2274" s="136">
        <v>0</v>
      </c>
      <c r="CL2274" s="89" t="s">
        <v>6999</v>
      </c>
    </row>
    <row r="2275" spans="1:90" ht="14.5" customHeight="1">
      <c r="A2275" s="74" t="s">
        <v>7701</v>
      </c>
      <c r="B2275" s="129" t="s">
        <v>6992</v>
      </c>
      <c r="C2275" s="130" t="str">
        <f t="shared" si="1210"/>
        <v>M.020.25.107</v>
      </c>
      <c r="D2275" s="131" t="s">
        <v>7683</v>
      </c>
      <c r="E2275" s="129" t="s">
        <v>957</v>
      </c>
      <c r="F2275" s="132" t="s">
        <v>7703</v>
      </c>
      <c r="G2275" s="132">
        <f t="shared" si="1211"/>
        <v>1.178898405762896</v>
      </c>
      <c r="H2275" s="348">
        <f t="shared" si="1212"/>
        <v>1.178898405762896</v>
      </c>
      <c r="I2275" s="74"/>
      <c r="J2275" s="132">
        <f t="shared" si="1213"/>
        <v>3.3807719085820004E-2</v>
      </c>
      <c r="K2275" s="132">
        <f t="shared" si="1214"/>
        <v>0.49699877667707598</v>
      </c>
      <c r="L2275" s="300">
        <f t="shared" si="1215"/>
        <v>0</v>
      </c>
      <c r="M2275" s="132">
        <v>0.64809190999999999</v>
      </c>
      <c r="N2275" s="132">
        <v>0.45025947999999999</v>
      </c>
      <c r="O2275" s="132">
        <v>4.6739253000000001E-2</v>
      </c>
      <c r="P2275" s="132">
        <v>3.3807268000000001E-2</v>
      </c>
      <c r="Q2275" s="132">
        <v>0</v>
      </c>
      <c r="R2275" s="132">
        <v>0</v>
      </c>
      <c r="S2275" s="304">
        <v>4.5108581999999998E-7</v>
      </c>
      <c r="T2275" s="304">
        <v>4.3677075999999999E-8</v>
      </c>
      <c r="U2275" s="132">
        <v>0</v>
      </c>
      <c r="V2275" s="132">
        <v>0</v>
      </c>
      <c r="W2275" s="132">
        <v>0</v>
      </c>
      <c r="X2275" s="132">
        <v>0</v>
      </c>
      <c r="Y2275" s="132">
        <v>0</v>
      </c>
      <c r="Z2275" s="132">
        <v>0</v>
      </c>
      <c r="AA2275" s="74"/>
      <c r="AB2275" s="301">
        <f t="shared" si="1216"/>
        <v>4.8728715037593986</v>
      </c>
      <c r="AC2275" s="338">
        <f t="shared" si="1217"/>
        <v>4.8728715037593986</v>
      </c>
      <c r="AD2275" s="74"/>
      <c r="AE2275" s="136">
        <v>0</v>
      </c>
      <c r="AF2275" s="136">
        <v>0</v>
      </c>
      <c r="AG2275" s="136">
        <v>0</v>
      </c>
      <c r="AH2275" s="136">
        <v>0</v>
      </c>
      <c r="AI2275" s="136">
        <v>0</v>
      </c>
      <c r="AJ2275" s="136">
        <v>0</v>
      </c>
      <c r="AK2275" s="136">
        <v>0</v>
      </c>
      <c r="AL2275" s="74"/>
      <c r="AM2275" s="133">
        <v>0.22485379999999999</v>
      </c>
      <c r="AN2275" s="340">
        <f t="shared" si="1218"/>
        <v>0.22485379999999999</v>
      </c>
      <c r="AP2275" s="133">
        <v>0.21828212999999999</v>
      </c>
      <c r="AQ2275" s="133">
        <v>6.5716732000000002E-3</v>
      </c>
      <c r="AR2275" s="133">
        <v>0</v>
      </c>
      <c r="AS2275" s="134">
        <f t="shared" si="1219"/>
        <v>1.3086458397600001E-5</v>
      </c>
      <c r="AT2275" s="135">
        <f t="shared" si="1220"/>
        <v>2.4303525144669999E-8</v>
      </c>
      <c r="AU2275" s="135">
        <f t="shared" si="1221"/>
        <v>0</v>
      </c>
      <c r="AV2275" s="302">
        <v>4.5220247000000003E-6</v>
      </c>
      <c r="AW2275" s="302">
        <v>1.3644040000000001E-8</v>
      </c>
      <c r="AX2275" s="302">
        <v>3.7277467000000002E-13</v>
      </c>
      <c r="AY2275" s="303">
        <v>0</v>
      </c>
      <c r="AZ2275" s="303">
        <v>0</v>
      </c>
      <c r="BA2275" s="302">
        <v>5.0268975999999997E-9</v>
      </c>
      <c r="BB2275" s="302">
        <v>8.5594068000000007E-6</v>
      </c>
      <c r="BC2275" s="302">
        <v>7.1260416999999996E-10</v>
      </c>
      <c r="BD2275" s="302">
        <v>9.9465082000000001E-9</v>
      </c>
      <c r="BE2275" s="303">
        <v>0</v>
      </c>
      <c r="BF2275" s="303">
        <v>0</v>
      </c>
      <c r="BG2275" s="303">
        <v>0</v>
      </c>
      <c r="BH2275" s="303">
        <v>0</v>
      </c>
      <c r="BI2275" s="303">
        <v>0</v>
      </c>
      <c r="BJ2275" s="303">
        <v>0</v>
      </c>
      <c r="BK2275" s="303">
        <v>0</v>
      </c>
      <c r="BL2275" s="303">
        <v>0</v>
      </c>
      <c r="BM2275" s="303">
        <v>0</v>
      </c>
      <c r="BN2275" s="303">
        <v>0</v>
      </c>
      <c r="BO2275" s="303">
        <v>0</v>
      </c>
      <c r="BP2275" s="303">
        <v>0</v>
      </c>
      <c r="BQ2275" s="303">
        <v>0</v>
      </c>
      <c r="BR2275" s="74"/>
      <c r="BS2275" s="136">
        <v>2.8044042999999998E-4</v>
      </c>
      <c r="BT2275" s="144">
        <v>7.0229225000000004E-5</v>
      </c>
      <c r="BU2275" s="136">
        <v>1.3586859000000001E-4</v>
      </c>
      <c r="BV2275" s="144">
        <v>5.1161922999999999E-12</v>
      </c>
      <c r="BW2275" s="144">
        <v>5.5423456999999998E-5</v>
      </c>
      <c r="BX2275" s="144">
        <v>3.25432E-6</v>
      </c>
      <c r="BY2275" s="136">
        <v>0</v>
      </c>
      <c r="BZ2275" s="144">
        <v>4.9393574000000001E-6</v>
      </c>
      <c r="CA2275" s="136">
        <v>0</v>
      </c>
      <c r="CB2275" s="144">
        <v>2.9848611000000001E-10</v>
      </c>
      <c r="CC2275" s="136">
        <v>0</v>
      </c>
      <c r="CD2275" s="136">
        <v>0</v>
      </c>
      <c r="CE2275" s="136">
        <v>0</v>
      </c>
      <c r="CF2275" s="144">
        <v>1.0725184999999999E-5</v>
      </c>
      <c r="CG2275" s="136">
        <v>0</v>
      </c>
      <c r="CH2275" s="136">
        <v>0</v>
      </c>
      <c r="CI2275" s="136">
        <v>0</v>
      </c>
      <c r="CL2275" s="89" t="s">
        <v>6999</v>
      </c>
    </row>
    <row r="2276" spans="1:90" ht="14.5" customHeight="1">
      <c r="A2276" s="74" t="s">
        <v>7704</v>
      </c>
      <c r="B2276" s="129" t="s">
        <v>6992</v>
      </c>
      <c r="C2276" s="130" t="str">
        <f t="shared" si="1210"/>
        <v>M.020.25.108</v>
      </c>
      <c r="D2276" s="131" t="s">
        <v>7683</v>
      </c>
      <c r="E2276" s="129" t="s">
        <v>957</v>
      </c>
      <c r="F2276" s="132" t="s">
        <v>7706</v>
      </c>
      <c r="G2276" s="132">
        <f t="shared" si="1211"/>
        <v>2.0120365936617528</v>
      </c>
      <c r="H2276" s="348">
        <f t="shared" si="1212"/>
        <v>2.0120365936617528</v>
      </c>
      <c r="I2276" s="74"/>
      <c r="J2276" s="132">
        <f t="shared" si="1213"/>
        <v>7.5793526776279999E-2</v>
      </c>
      <c r="K2276" s="132">
        <f t="shared" si="1214"/>
        <v>0.98804867688547304</v>
      </c>
      <c r="L2276" s="300">
        <f t="shared" si="1215"/>
        <v>0</v>
      </c>
      <c r="M2276" s="132">
        <v>0.94819439000000005</v>
      </c>
      <c r="N2276" s="132">
        <v>0.88788135000000001</v>
      </c>
      <c r="O2276" s="132">
        <v>0.10016725999999999</v>
      </c>
      <c r="P2276" s="132">
        <v>7.5792836000000002E-2</v>
      </c>
      <c r="Q2276" s="132">
        <v>0</v>
      </c>
      <c r="R2276" s="132">
        <v>0</v>
      </c>
      <c r="S2276" s="304">
        <v>6.9077627999999995E-7</v>
      </c>
      <c r="T2276" s="304">
        <v>6.6885473000000002E-8</v>
      </c>
      <c r="U2276" s="132">
        <v>0</v>
      </c>
      <c r="V2276" s="132">
        <v>0</v>
      </c>
      <c r="W2276" s="132">
        <v>0</v>
      </c>
      <c r="X2276" s="132">
        <v>0</v>
      </c>
      <c r="Y2276" s="132">
        <v>0</v>
      </c>
      <c r="Z2276" s="132">
        <v>0</v>
      </c>
      <c r="AA2276" s="74"/>
      <c r="AB2276" s="301">
        <f t="shared" si="1216"/>
        <v>7.1292811278195485</v>
      </c>
      <c r="AC2276" s="338">
        <f t="shared" si="1217"/>
        <v>7.1292811278195485</v>
      </c>
      <c r="AD2276" s="74"/>
      <c r="AE2276" s="136">
        <v>0</v>
      </c>
      <c r="AF2276" s="136">
        <v>0</v>
      </c>
      <c r="AG2276" s="136">
        <v>0</v>
      </c>
      <c r="AH2276" s="136">
        <v>0</v>
      </c>
      <c r="AI2276" s="136">
        <v>0</v>
      </c>
      <c r="AJ2276" s="136">
        <v>0</v>
      </c>
      <c r="AK2276" s="136">
        <v>0</v>
      </c>
      <c r="AL2276" s="74"/>
      <c r="AM2276" s="133">
        <v>0.40496264999999998</v>
      </c>
      <c r="AN2276" s="340">
        <f t="shared" si="1218"/>
        <v>0.40496264999999998</v>
      </c>
      <c r="AP2276" s="133">
        <v>0.39379844000000003</v>
      </c>
      <c r="AQ2276" s="133">
        <v>1.1164211E-2</v>
      </c>
      <c r="AR2276" s="133">
        <v>0</v>
      </c>
      <c r="AS2276" s="134">
        <f t="shared" si="1219"/>
        <v>2.3609018750000003E-5</v>
      </c>
      <c r="AT2276" s="135">
        <f t="shared" si="1220"/>
        <v>4.1287761490010001E-8</v>
      </c>
      <c r="AU2276" s="135">
        <f t="shared" si="1221"/>
        <v>0</v>
      </c>
      <c r="AV2276" s="302">
        <v>6.6159729000000002E-6</v>
      </c>
      <c r="AW2276" s="302">
        <v>1.9961987E-8</v>
      </c>
      <c r="AX2276" s="302">
        <v>5.4539001000000005E-13</v>
      </c>
      <c r="AY2276" s="303">
        <v>0</v>
      </c>
      <c r="AZ2276" s="303">
        <v>0</v>
      </c>
      <c r="BA2276" s="302">
        <v>1.1269849999999999E-8</v>
      </c>
      <c r="BB2276" s="302">
        <v>1.6981776000000002E-5</v>
      </c>
      <c r="BC2276" s="302">
        <v>1.5975940999999999E-9</v>
      </c>
      <c r="BD2276" s="302">
        <v>1.9727634999999999E-8</v>
      </c>
      <c r="BE2276" s="303">
        <v>0</v>
      </c>
      <c r="BF2276" s="303">
        <v>0</v>
      </c>
      <c r="BG2276" s="303">
        <v>0</v>
      </c>
      <c r="BH2276" s="303">
        <v>0</v>
      </c>
      <c r="BI2276" s="303">
        <v>0</v>
      </c>
      <c r="BJ2276" s="303">
        <v>0</v>
      </c>
      <c r="BK2276" s="303">
        <v>0</v>
      </c>
      <c r="BL2276" s="303">
        <v>0</v>
      </c>
      <c r="BM2276" s="303">
        <v>0</v>
      </c>
      <c r="BN2276" s="303">
        <v>0</v>
      </c>
      <c r="BO2276" s="303">
        <v>0</v>
      </c>
      <c r="BP2276" s="303">
        <v>0</v>
      </c>
      <c r="BQ2276" s="303">
        <v>0</v>
      </c>
      <c r="BR2276" s="74"/>
      <c r="BS2276" s="136">
        <v>4.8941632999999999E-4</v>
      </c>
      <c r="BT2276" s="136">
        <v>1.3971862000000001E-4</v>
      </c>
      <c r="BU2276" s="136">
        <v>1.9878326999999999E-4</v>
      </c>
      <c r="BV2276" s="144">
        <v>7.8347493000000003E-12</v>
      </c>
      <c r="BW2276" s="136">
        <v>1.0965043E-4</v>
      </c>
      <c r="BX2276" s="144">
        <v>7.2958910000000003E-6</v>
      </c>
      <c r="BY2276" s="136">
        <v>0</v>
      </c>
      <c r="BZ2276" s="144">
        <v>1.1073592E-5</v>
      </c>
      <c r="CA2276" s="136">
        <v>0</v>
      </c>
      <c r="CB2276" s="144">
        <v>4.5709068999999999E-10</v>
      </c>
      <c r="CC2276" s="136">
        <v>0</v>
      </c>
      <c r="CD2276" s="136">
        <v>0</v>
      </c>
      <c r="CE2276" s="136">
        <v>0</v>
      </c>
      <c r="CF2276" s="144">
        <v>2.2894052E-5</v>
      </c>
      <c r="CG2276" s="136">
        <v>0</v>
      </c>
      <c r="CH2276" s="136">
        <v>0</v>
      </c>
      <c r="CI2276" s="136">
        <v>0</v>
      </c>
      <c r="CL2276" s="89" t="s">
        <v>6999</v>
      </c>
    </row>
    <row r="2277" spans="1:90" ht="14.5" customHeight="1">
      <c r="A2277" s="74" t="s">
        <v>7707</v>
      </c>
      <c r="B2277" s="129" t="s">
        <v>6992</v>
      </c>
      <c r="C2277" s="130" t="str">
        <f t="shared" si="1210"/>
        <v>M.020.25.109</v>
      </c>
      <c r="D2277" s="131" t="s">
        <v>7683</v>
      </c>
      <c r="E2277" s="129" t="s">
        <v>957</v>
      </c>
      <c r="F2277" s="132" t="s">
        <v>7709</v>
      </c>
      <c r="G2277" s="132">
        <f t="shared" si="1211"/>
        <v>4.2387796322555253</v>
      </c>
      <c r="H2277" s="348">
        <f t="shared" si="1212"/>
        <v>4.2387796322555253</v>
      </c>
      <c r="I2277" s="74"/>
      <c r="J2277" s="132">
        <f t="shared" si="1213"/>
        <v>0.19348715172269998</v>
      </c>
      <c r="K2277" s="132">
        <f t="shared" si="1214"/>
        <v>2.2606084805328259</v>
      </c>
      <c r="L2277" s="300">
        <f t="shared" si="1215"/>
        <v>0</v>
      </c>
      <c r="M2277" s="132">
        <v>1.7846839999999999</v>
      </c>
      <c r="N2277" s="132">
        <v>2.0183220999999998</v>
      </c>
      <c r="O2277" s="132">
        <v>0.24228630000000001</v>
      </c>
      <c r="P2277" s="132">
        <v>0.19348631999999999</v>
      </c>
      <c r="Q2277" s="132">
        <v>0</v>
      </c>
      <c r="R2277" s="132">
        <v>0</v>
      </c>
      <c r="S2277" s="304">
        <v>8.3172269999999999E-7</v>
      </c>
      <c r="T2277" s="304">
        <v>8.0532826000000001E-8</v>
      </c>
      <c r="U2277" s="132">
        <v>0</v>
      </c>
      <c r="V2277" s="132">
        <v>0</v>
      </c>
      <c r="W2277" s="132">
        <v>0</v>
      </c>
      <c r="X2277" s="132">
        <v>0</v>
      </c>
      <c r="Y2277" s="132">
        <v>0</v>
      </c>
      <c r="Z2277" s="132">
        <v>0</v>
      </c>
      <c r="AA2277" s="74"/>
      <c r="AB2277" s="301">
        <f t="shared" si="1216"/>
        <v>13.418676691729322</v>
      </c>
      <c r="AC2277" s="338">
        <f t="shared" si="1217"/>
        <v>13.418676691729322</v>
      </c>
      <c r="AD2277" s="74"/>
      <c r="AE2277" s="136">
        <v>0</v>
      </c>
      <c r="AF2277" s="136">
        <v>0</v>
      </c>
      <c r="AG2277" s="136">
        <v>0</v>
      </c>
      <c r="AH2277" s="136">
        <v>0</v>
      </c>
      <c r="AI2277" s="136">
        <v>0</v>
      </c>
      <c r="AJ2277" s="136">
        <v>0</v>
      </c>
      <c r="AK2277" s="136">
        <v>0</v>
      </c>
      <c r="AL2277" s="74"/>
      <c r="AM2277" s="133">
        <v>0.87954009</v>
      </c>
      <c r="AN2277" s="340">
        <f t="shared" si="1218"/>
        <v>0.87954009</v>
      </c>
      <c r="AP2277" s="133">
        <v>0.85608002999999999</v>
      </c>
      <c r="AQ2277" s="133">
        <v>2.3460064999999999E-2</v>
      </c>
      <c r="AR2277" s="133">
        <v>0</v>
      </c>
      <c r="AS2277" s="134">
        <f t="shared" si="1219"/>
        <v>5.1323743023999996E-5</v>
      </c>
      <c r="AT2277" s="135">
        <f t="shared" si="1220"/>
        <v>8.6760595628799996E-8</v>
      </c>
      <c r="AU2277" s="135">
        <f t="shared" si="1221"/>
        <v>0</v>
      </c>
      <c r="AV2277" s="302">
        <v>1.2452532000000001E-5</v>
      </c>
      <c r="AW2277" s="302">
        <v>3.7572294999999999E-8</v>
      </c>
      <c r="AX2277" s="302">
        <v>1.0265288E-12</v>
      </c>
      <c r="AY2277" s="303">
        <v>0</v>
      </c>
      <c r="AZ2277" s="303">
        <v>0</v>
      </c>
      <c r="BA2277" s="302">
        <v>2.8770024E-8</v>
      </c>
      <c r="BB2277" s="302">
        <v>3.8842440999999998E-5</v>
      </c>
      <c r="BC2277" s="302">
        <v>4.0783880999999998E-9</v>
      </c>
      <c r="BD2277" s="302">
        <v>4.5108886000000001E-8</v>
      </c>
      <c r="BE2277" s="303">
        <v>0</v>
      </c>
      <c r="BF2277" s="303">
        <v>0</v>
      </c>
      <c r="BG2277" s="303">
        <v>0</v>
      </c>
      <c r="BH2277" s="303">
        <v>0</v>
      </c>
      <c r="BI2277" s="303">
        <v>0</v>
      </c>
      <c r="BJ2277" s="303">
        <v>0</v>
      </c>
      <c r="BK2277" s="303">
        <v>0</v>
      </c>
      <c r="BL2277" s="303">
        <v>0</v>
      </c>
      <c r="BM2277" s="303">
        <v>0</v>
      </c>
      <c r="BN2277" s="303">
        <v>0</v>
      </c>
      <c r="BO2277" s="303">
        <v>0</v>
      </c>
      <c r="BP2277" s="303">
        <v>0</v>
      </c>
      <c r="BQ2277" s="303">
        <v>0</v>
      </c>
      <c r="BR2277" s="74"/>
      <c r="BS2277" s="136">
        <v>1.0476933E-3</v>
      </c>
      <c r="BT2277" s="136">
        <v>3.2046617000000002E-4</v>
      </c>
      <c r="BU2277" s="136">
        <v>3.7414830999999999E-4</v>
      </c>
      <c r="BV2277" s="144">
        <v>9.4333564000000005E-12</v>
      </c>
      <c r="BW2277" s="136">
        <v>2.5009007E-4</v>
      </c>
      <c r="BX2277" s="144">
        <v>1.8625177999999999E-5</v>
      </c>
      <c r="BY2277" s="136">
        <v>0</v>
      </c>
      <c r="BZ2277" s="144">
        <v>2.8269012999999999E-5</v>
      </c>
      <c r="CA2277" s="136">
        <v>0</v>
      </c>
      <c r="CB2277" s="144">
        <v>5.5035575000000004E-10</v>
      </c>
      <c r="CC2277" s="136">
        <v>0</v>
      </c>
      <c r="CD2277" s="136">
        <v>0</v>
      </c>
      <c r="CE2277" s="136">
        <v>0</v>
      </c>
      <c r="CF2277" s="144">
        <v>5.6094022999999998E-5</v>
      </c>
      <c r="CG2277" s="136">
        <v>0</v>
      </c>
      <c r="CH2277" s="136">
        <v>0</v>
      </c>
      <c r="CI2277" s="136">
        <v>0</v>
      </c>
      <c r="CL2277" s="89" t="s">
        <v>6999</v>
      </c>
    </row>
    <row r="2278" spans="1:90" ht="14.5" customHeight="1">
      <c r="A2278" s="74" t="s">
        <v>7710</v>
      </c>
      <c r="B2278" s="129" t="s">
        <v>6992</v>
      </c>
      <c r="C2278" s="130" t="str">
        <f t="shared" si="1210"/>
        <v>M.020.25.110</v>
      </c>
      <c r="D2278" s="131" t="s">
        <v>7683</v>
      </c>
      <c r="E2278" s="129" t="s">
        <v>957</v>
      </c>
      <c r="F2278" s="132" t="s">
        <v>7712</v>
      </c>
      <c r="G2278" s="132">
        <f t="shared" si="1211"/>
        <v>1.3944049088323809</v>
      </c>
      <c r="H2278" s="348">
        <f t="shared" si="1212"/>
        <v>1.3944049088323809</v>
      </c>
      <c r="I2278" s="74"/>
      <c r="J2278" s="132">
        <f t="shared" si="1213"/>
        <v>4.1968531908830001E-2</v>
      </c>
      <c r="K2278" s="132">
        <f t="shared" si="1214"/>
        <v>0.60788044692355092</v>
      </c>
      <c r="L2278" s="300">
        <f t="shared" si="1215"/>
        <v>0</v>
      </c>
      <c r="M2278" s="132">
        <v>0.74455592999999998</v>
      </c>
      <c r="N2278" s="132">
        <v>0.54990293999999995</v>
      </c>
      <c r="O2278" s="132">
        <v>5.7977452999999998E-2</v>
      </c>
      <c r="P2278" s="132">
        <v>4.1967974999999998E-2</v>
      </c>
      <c r="Q2278" s="132">
        <v>0</v>
      </c>
      <c r="R2278" s="132">
        <v>0</v>
      </c>
      <c r="S2278" s="304">
        <v>5.5690882999999997E-7</v>
      </c>
      <c r="T2278" s="304">
        <v>5.3923550999999999E-8</v>
      </c>
      <c r="U2278" s="132">
        <v>0</v>
      </c>
      <c r="V2278" s="132">
        <v>0</v>
      </c>
      <c r="W2278" s="132">
        <v>0</v>
      </c>
      <c r="X2278" s="132">
        <v>0</v>
      </c>
      <c r="Y2278" s="132">
        <v>0</v>
      </c>
      <c r="Z2278" s="132">
        <v>0</v>
      </c>
      <c r="AA2278" s="74"/>
      <c r="AB2278" s="301">
        <f t="shared" si="1216"/>
        <v>5.5981648872180445</v>
      </c>
      <c r="AC2278" s="338">
        <f t="shared" si="1217"/>
        <v>5.5981648872180445</v>
      </c>
      <c r="AD2278" s="74"/>
      <c r="AE2278" s="136">
        <v>0</v>
      </c>
      <c r="AF2278" s="136">
        <v>0</v>
      </c>
      <c r="AG2278" s="136">
        <v>0</v>
      </c>
      <c r="AH2278" s="136">
        <v>0</v>
      </c>
      <c r="AI2278" s="136">
        <v>0</v>
      </c>
      <c r="AJ2278" s="136">
        <v>0</v>
      </c>
      <c r="AK2278" s="136">
        <v>0</v>
      </c>
      <c r="AL2278" s="74"/>
      <c r="AM2278" s="133">
        <v>0.26901765</v>
      </c>
      <c r="AN2278" s="340">
        <f t="shared" si="1218"/>
        <v>0.26901765</v>
      </c>
      <c r="AP2278" s="133">
        <v>0.26125282</v>
      </c>
      <c r="AQ2278" s="133">
        <v>7.7648250000000004E-3</v>
      </c>
      <c r="AR2278" s="133">
        <v>0</v>
      </c>
      <c r="AS2278" s="134">
        <f t="shared" si="1219"/>
        <v>1.5662639336099998E-5</v>
      </c>
      <c r="AT2278" s="135">
        <f t="shared" si="1220"/>
        <v>2.8716069339610001E-8</v>
      </c>
      <c r="AU2278" s="135">
        <f t="shared" si="1221"/>
        <v>0</v>
      </c>
      <c r="AV2278" s="302">
        <v>5.1950969999999997E-6</v>
      </c>
      <c r="AW2278" s="302">
        <v>1.5674861999999999E-8</v>
      </c>
      <c r="AX2278" s="302">
        <v>4.2825960999999999E-13</v>
      </c>
      <c r="AY2278" s="303">
        <v>0</v>
      </c>
      <c r="AZ2278" s="303">
        <v>0</v>
      </c>
      <c r="BA2278" s="302">
        <v>6.2403361000000004E-9</v>
      </c>
      <c r="BB2278" s="302">
        <v>1.0461302E-5</v>
      </c>
      <c r="BC2278" s="302">
        <v>8.8461908000000003E-10</v>
      </c>
      <c r="BD2278" s="302">
        <v>1.215616E-8</v>
      </c>
      <c r="BE2278" s="303">
        <v>0</v>
      </c>
      <c r="BF2278" s="303">
        <v>0</v>
      </c>
      <c r="BG2278" s="303">
        <v>0</v>
      </c>
      <c r="BH2278" s="303">
        <v>0</v>
      </c>
      <c r="BI2278" s="303">
        <v>0</v>
      </c>
      <c r="BJ2278" s="303">
        <v>0</v>
      </c>
      <c r="BK2278" s="303">
        <v>0</v>
      </c>
      <c r="BL2278" s="303">
        <v>0</v>
      </c>
      <c r="BM2278" s="303">
        <v>0</v>
      </c>
      <c r="BN2278" s="303">
        <v>0</v>
      </c>
      <c r="BO2278" s="303">
        <v>0</v>
      </c>
      <c r="BP2278" s="303">
        <v>0</v>
      </c>
      <c r="BQ2278" s="303">
        <v>0</v>
      </c>
      <c r="BR2278" s="74"/>
      <c r="BS2278" s="136">
        <v>3.3307034999999999E-4</v>
      </c>
      <c r="BT2278" s="144">
        <v>8.5862728000000004E-5</v>
      </c>
      <c r="BU2278" s="136">
        <v>1.5609169E-4</v>
      </c>
      <c r="BV2278" s="144">
        <v>6.3164314000000004E-12</v>
      </c>
      <c r="BW2278" s="144">
        <v>6.7715515E-5</v>
      </c>
      <c r="BX2278" s="144">
        <v>4.0398775000000002E-6</v>
      </c>
      <c r="BY2278" s="136">
        <v>0</v>
      </c>
      <c r="BZ2278" s="144">
        <v>6.1316645999999996E-6</v>
      </c>
      <c r="CA2278" s="136">
        <v>0</v>
      </c>
      <c r="CB2278" s="144">
        <v>3.6850980999999998E-10</v>
      </c>
      <c r="CC2278" s="136">
        <v>0</v>
      </c>
      <c r="CD2278" s="136">
        <v>0</v>
      </c>
      <c r="CE2278" s="136">
        <v>0</v>
      </c>
      <c r="CF2278" s="144">
        <v>1.3228503E-5</v>
      </c>
      <c r="CG2278" s="136">
        <v>0</v>
      </c>
      <c r="CH2278" s="136">
        <v>0</v>
      </c>
      <c r="CI2278" s="136">
        <v>0</v>
      </c>
      <c r="CL2278" s="89" t="s">
        <v>6999</v>
      </c>
    </row>
    <row r="2279" spans="1:90" ht="14.5" customHeight="1">
      <c r="A2279" s="74" t="s">
        <v>7713</v>
      </c>
      <c r="B2279" s="129" t="s">
        <v>6992</v>
      </c>
      <c r="C2279" s="130" t="str">
        <f t="shared" si="1210"/>
        <v>M.020.25.111</v>
      </c>
      <c r="D2279" s="131" t="s">
        <v>7683</v>
      </c>
      <c r="E2279" s="129" t="s">
        <v>957</v>
      </c>
      <c r="F2279" s="132" t="s">
        <v>7715</v>
      </c>
      <c r="G2279" s="132">
        <f t="shared" si="1211"/>
        <v>7.5212253887635407</v>
      </c>
      <c r="H2279" s="348">
        <f t="shared" si="1212"/>
        <v>7.5212253887635407</v>
      </c>
      <c r="I2279" s="74"/>
      <c r="J2279" s="132">
        <f t="shared" si="1213"/>
        <v>0.38493509059389003</v>
      </c>
      <c r="K2279" s="132">
        <f t="shared" si="1214"/>
        <v>4.2793327981696505</v>
      </c>
      <c r="L2279" s="300">
        <f t="shared" si="1215"/>
        <v>0</v>
      </c>
      <c r="M2279" s="132">
        <v>2.8569575</v>
      </c>
      <c r="N2279" s="132">
        <v>3.8080333</v>
      </c>
      <c r="O2279" s="132">
        <v>0.47129940999999997</v>
      </c>
      <c r="P2279" s="132">
        <v>0.38493418000000001</v>
      </c>
      <c r="Q2279" s="132">
        <v>0</v>
      </c>
      <c r="R2279" s="132">
        <v>0</v>
      </c>
      <c r="S2279" s="304">
        <v>9.1059388999999998E-7</v>
      </c>
      <c r="T2279" s="304">
        <v>8.8169650000000002E-8</v>
      </c>
      <c r="U2279" s="132">
        <v>0</v>
      </c>
      <c r="V2279" s="132">
        <v>0</v>
      </c>
      <c r="W2279" s="132">
        <v>0</v>
      </c>
      <c r="X2279" s="132">
        <v>0</v>
      </c>
      <c r="Y2279" s="132">
        <v>0</v>
      </c>
      <c r="Z2279" s="132">
        <v>0</v>
      </c>
      <c r="AA2279" s="74"/>
      <c r="AB2279" s="301">
        <f t="shared" si="1216"/>
        <v>21.480883458646616</v>
      </c>
      <c r="AC2279" s="338">
        <f t="shared" si="1217"/>
        <v>21.480883458646616</v>
      </c>
      <c r="AD2279" s="74"/>
      <c r="AE2279" s="136">
        <v>0</v>
      </c>
      <c r="AF2279" s="136">
        <v>0</v>
      </c>
      <c r="AG2279" s="136">
        <v>0</v>
      </c>
      <c r="AH2279" s="136">
        <v>0</v>
      </c>
      <c r="AI2279" s="136">
        <v>0</v>
      </c>
      <c r="AJ2279" s="136">
        <v>0</v>
      </c>
      <c r="AK2279" s="136">
        <v>0</v>
      </c>
      <c r="AL2279" s="74"/>
      <c r="AM2279" s="133">
        <v>1.6011439999999999</v>
      </c>
      <c r="AN2279" s="340">
        <f t="shared" si="1218"/>
        <v>1.6011439999999999</v>
      </c>
      <c r="AP2279" s="133">
        <v>1.5596056</v>
      </c>
      <c r="AQ2279" s="133">
        <v>4.1538342999999998E-2</v>
      </c>
      <c r="AR2279" s="133">
        <v>0</v>
      </c>
      <c r="AS2279" s="134">
        <f t="shared" si="1219"/>
        <v>9.3501537946000013E-5</v>
      </c>
      <c r="AT2279" s="135">
        <f t="shared" si="1220"/>
        <v>1.5361813108760001E-7</v>
      </c>
      <c r="AU2279" s="135">
        <f t="shared" si="1221"/>
        <v>0</v>
      </c>
      <c r="AV2279" s="302">
        <v>1.993426E-5</v>
      </c>
      <c r="AW2279" s="302">
        <v>6.0146474E-8</v>
      </c>
      <c r="AX2279" s="302">
        <v>1.6432876E-12</v>
      </c>
      <c r="AY2279" s="303">
        <v>0</v>
      </c>
      <c r="AZ2279" s="303">
        <v>0</v>
      </c>
      <c r="BA2279" s="302">
        <v>5.7236946000000001E-8</v>
      </c>
      <c r="BB2279" s="302">
        <v>7.3510041000000005E-5</v>
      </c>
      <c r="BC2279" s="302">
        <v>8.1138087999999993E-9</v>
      </c>
      <c r="BD2279" s="302">
        <v>8.5356205000000003E-8</v>
      </c>
      <c r="BE2279" s="303">
        <v>0</v>
      </c>
      <c r="BF2279" s="303">
        <v>0</v>
      </c>
      <c r="BG2279" s="303">
        <v>0</v>
      </c>
      <c r="BH2279" s="303">
        <v>0</v>
      </c>
      <c r="BI2279" s="303">
        <v>0</v>
      </c>
      <c r="BJ2279" s="303">
        <v>0</v>
      </c>
      <c r="BK2279" s="303">
        <v>0</v>
      </c>
      <c r="BL2279" s="303">
        <v>0</v>
      </c>
      <c r="BM2279" s="303">
        <v>0</v>
      </c>
      <c r="BN2279" s="303">
        <v>0</v>
      </c>
      <c r="BO2279" s="303">
        <v>0</v>
      </c>
      <c r="BP2279" s="303">
        <v>0</v>
      </c>
      <c r="BQ2279" s="303">
        <v>0</v>
      </c>
      <c r="BR2279" s="74"/>
      <c r="BS2279" s="136">
        <v>1.8818235999999999E-3</v>
      </c>
      <c r="BT2279" s="136">
        <v>6.0731543999999996E-4</v>
      </c>
      <c r="BU2279" s="136">
        <v>5.9894403999999997E-4</v>
      </c>
      <c r="BV2279" s="144">
        <v>1.0327909E-11</v>
      </c>
      <c r="BW2279" s="136">
        <v>4.7263507E-4</v>
      </c>
      <c r="BX2279" s="144">
        <v>3.7054132999999998E-5</v>
      </c>
      <c r="BY2279" s="136">
        <v>0</v>
      </c>
      <c r="BZ2279" s="144">
        <v>5.6240199999999997E-5</v>
      </c>
      <c r="CA2279" s="136">
        <v>0</v>
      </c>
      <c r="CB2279" s="144">
        <v>6.0254528000000002E-10</v>
      </c>
      <c r="CC2279" s="136">
        <v>0</v>
      </c>
      <c r="CD2279" s="136">
        <v>0</v>
      </c>
      <c r="CE2279" s="136">
        <v>0</v>
      </c>
      <c r="CF2279" s="136">
        <v>1.0963406000000001E-4</v>
      </c>
      <c r="CG2279" s="136">
        <v>0</v>
      </c>
      <c r="CH2279" s="136">
        <v>0</v>
      </c>
      <c r="CI2279" s="136">
        <v>0</v>
      </c>
      <c r="CL2279" s="89" t="s">
        <v>6999</v>
      </c>
    </row>
    <row r="2280" spans="1:90" ht="14.5" customHeight="1">
      <c r="A2280" s="74" t="s">
        <v>7716</v>
      </c>
      <c r="B2280" s="129" t="s">
        <v>6992</v>
      </c>
      <c r="C2280" s="130" t="str">
        <f t="shared" si="1210"/>
        <v>M.020.25.112</v>
      </c>
      <c r="D2280" s="131" t="s">
        <v>7683</v>
      </c>
      <c r="E2280" s="129" t="s">
        <v>957</v>
      </c>
      <c r="F2280" s="132" t="s">
        <v>7718</v>
      </c>
      <c r="G2280" s="132">
        <f t="shared" si="1211"/>
        <v>4.0480697447110927</v>
      </c>
      <c r="H2280" s="348">
        <f t="shared" si="1212"/>
        <v>4.0480697447110927</v>
      </c>
      <c r="I2280" s="74"/>
      <c r="J2280" s="132">
        <f t="shared" si="1213"/>
        <v>0.18081914484427999</v>
      </c>
      <c r="K2280" s="132">
        <f t="shared" si="1214"/>
        <v>2.136275399866812</v>
      </c>
      <c r="L2280" s="300">
        <f t="shared" si="1215"/>
        <v>0</v>
      </c>
      <c r="M2280" s="132">
        <v>1.7309752</v>
      </c>
      <c r="N2280" s="132">
        <v>1.9091666</v>
      </c>
      <c r="O2280" s="132">
        <v>0.22710871999999999</v>
      </c>
      <c r="P2280" s="132">
        <v>0.18081832</v>
      </c>
      <c r="Q2280" s="132">
        <v>0</v>
      </c>
      <c r="R2280" s="132">
        <v>0</v>
      </c>
      <c r="S2280" s="304">
        <v>8.2484428000000003E-7</v>
      </c>
      <c r="T2280" s="304">
        <v>7.9866812000000003E-8</v>
      </c>
      <c r="U2280" s="132">
        <v>0</v>
      </c>
      <c r="V2280" s="132">
        <v>0</v>
      </c>
      <c r="W2280" s="132">
        <v>0</v>
      </c>
      <c r="X2280" s="132">
        <v>0</v>
      </c>
      <c r="Y2280" s="132">
        <v>0</v>
      </c>
      <c r="Z2280" s="132">
        <v>0</v>
      </c>
      <c r="AA2280" s="74"/>
      <c r="AB2280" s="301">
        <f t="shared" si="1216"/>
        <v>13.014851127819549</v>
      </c>
      <c r="AC2280" s="338">
        <f t="shared" si="1217"/>
        <v>13.014851127819549</v>
      </c>
      <c r="AD2280" s="74"/>
      <c r="AE2280" s="136">
        <v>0</v>
      </c>
      <c r="AF2280" s="136">
        <v>0</v>
      </c>
      <c r="AG2280" s="136">
        <v>0</v>
      </c>
      <c r="AH2280" s="136">
        <v>0</v>
      </c>
      <c r="AI2280" s="136">
        <v>0</v>
      </c>
      <c r="AJ2280" s="136">
        <v>0</v>
      </c>
      <c r="AK2280" s="136">
        <v>0</v>
      </c>
      <c r="AL2280" s="74"/>
      <c r="AM2280" s="133">
        <v>0.83675765999999996</v>
      </c>
      <c r="AN2280" s="340">
        <f t="shared" si="1218"/>
        <v>0.83675765999999996</v>
      </c>
      <c r="AP2280" s="133">
        <v>0.81434264999999995</v>
      </c>
      <c r="AQ2280" s="133">
        <v>2.2415015E-2</v>
      </c>
      <c r="AR2280" s="133">
        <v>0</v>
      </c>
      <c r="AS2280" s="134">
        <f t="shared" si="1219"/>
        <v>4.8821501383999997E-5</v>
      </c>
      <c r="AT2280" s="135">
        <f t="shared" si="1220"/>
        <v>8.2895764136120002E-8</v>
      </c>
      <c r="AU2280" s="135">
        <f t="shared" si="1221"/>
        <v>0</v>
      </c>
      <c r="AV2280" s="302">
        <v>1.2077782000000001E-5</v>
      </c>
      <c r="AW2280" s="302">
        <v>3.6441584000000003E-8</v>
      </c>
      <c r="AX2280" s="302">
        <v>9.9563611999999993E-13</v>
      </c>
      <c r="AY2280" s="303">
        <v>0</v>
      </c>
      <c r="AZ2280" s="303">
        <v>0</v>
      </c>
      <c r="BA2280" s="302">
        <v>2.6886384E-8</v>
      </c>
      <c r="BB2280" s="302">
        <v>3.6716832999999997E-5</v>
      </c>
      <c r="BC2280" s="302">
        <v>3.8113665000000004E-9</v>
      </c>
      <c r="BD2280" s="302">
        <v>4.2641818E-8</v>
      </c>
      <c r="BE2280" s="303">
        <v>0</v>
      </c>
      <c r="BF2280" s="303">
        <v>0</v>
      </c>
      <c r="BG2280" s="303">
        <v>0</v>
      </c>
      <c r="BH2280" s="303">
        <v>0</v>
      </c>
      <c r="BI2280" s="303">
        <v>0</v>
      </c>
      <c r="BJ2280" s="303">
        <v>0</v>
      </c>
      <c r="BK2280" s="303">
        <v>0</v>
      </c>
      <c r="BL2280" s="303">
        <v>0</v>
      </c>
      <c r="BM2280" s="303">
        <v>0</v>
      </c>
      <c r="BN2280" s="303">
        <v>0</v>
      </c>
      <c r="BO2280" s="303">
        <v>0</v>
      </c>
      <c r="BP2280" s="303">
        <v>0</v>
      </c>
      <c r="BQ2280" s="303">
        <v>0</v>
      </c>
      <c r="BR2280" s="74"/>
      <c r="BS2280" s="136">
        <v>9.9866735000000008E-4</v>
      </c>
      <c r="BT2280" s="136">
        <v>3.0283730999999998E-4</v>
      </c>
      <c r="BU2280" s="136">
        <v>3.6288858999999999E-4</v>
      </c>
      <c r="BV2280" s="144">
        <v>9.3553415999999997E-12</v>
      </c>
      <c r="BW2280" s="136">
        <v>2.3647792E-4</v>
      </c>
      <c r="BX2280" s="144">
        <v>1.7405745000000002E-5</v>
      </c>
      <c r="BY2280" s="136">
        <v>0</v>
      </c>
      <c r="BZ2280" s="144">
        <v>2.6418174999999999E-5</v>
      </c>
      <c r="CA2280" s="136">
        <v>0</v>
      </c>
      <c r="CB2280" s="144">
        <v>5.4580425999999997E-10</v>
      </c>
      <c r="CC2280" s="136">
        <v>0</v>
      </c>
      <c r="CD2280" s="136">
        <v>0</v>
      </c>
      <c r="CE2280" s="136">
        <v>0</v>
      </c>
      <c r="CF2280" s="144">
        <v>5.2639058000000001E-5</v>
      </c>
      <c r="CG2280" s="136">
        <v>0</v>
      </c>
      <c r="CH2280" s="136">
        <v>0</v>
      </c>
      <c r="CI2280" s="136">
        <v>0</v>
      </c>
      <c r="CL2280" s="89" t="s">
        <v>6999</v>
      </c>
    </row>
    <row r="2281" spans="1:90" ht="14.5" customHeight="1">
      <c r="B2281" s="129" t="s">
        <v>6992</v>
      </c>
      <c r="C2281" s="127" t="s">
        <v>7719</v>
      </c>
      <c r="D2281" s="127" t="s">
        <v>7720</v>
      </c>
      <c r="G2281" s="74"/>
      <c r="H2281" s="74"/>
      <c r="I2281" s="74"/>
      <c r="J2281" s="74"/>
      <c r="K2281" s="74"/>
      <c r="L2281" s="74"/>
      <c r="M2281" s="74"/>
      <c r="N2281" s="74"/>
      <c r="O2281" s="74"/>
      <c r="P2281" s="74"/>
      <c r="Q2281" s="74"/>
      <c r="R2281" s="74"/>
      <c r="S2281" s="74"/>
      <c r="T2281" s="74"/>
      <c r="U2281" s="74"/>
      <c r="V2281" s="74"/>
      <c r="W2281" s="74"/>
      <c r="X2281" s="74"/>
      <c r="Y2281" s="74"/>
      <c r="Z2281" s="74"/>
      <c r="AA2281" s="74"/>
      <c r="AB2281" s="74"/>
      <c r="AC2281" s="74"/>
      <c r="AD2281" s="74"/>
      <c r="AE2281" s="74"/>
      <c r="AF2281" s="74"/>
      <c r="AG2281" s="74"/>
      <c r="AH2281" s="74"/>
      <c r="AI2281" s="74"/>
      <c r="AJ2281" s="74"/>
      <c r="AK2281" s="74"/>
      <c r="AL2281" s="74"/>
      <c r="AM2281" s="74"/>
      <c r="AN2281" s="74"/>
      <c r="AP2281" s="74"/>
      <c r="AQ2281" s="74"/>
      <c r="AR2281" s="74"/>
      <c r="AS2281" s="74"/>
      <c r="AT2281" s="74"/>
      <c r="AU2281" s="74"/>
      <c r="AV2281" s="74"/>
      <c r="AW2281" s="74"/>
      <c r="AX2281" s="74"/>
      <c r="AY2281" s="74"/>
      <c r="AZ2281" s="74"/>
      <c r="BA2281" s="74"/>
      <c r="BB2281" s="74"/>
      <c r="BC2281" s="74"/>
      <c r="BD2281" s="74"/>
      <c r="BE2281" s="74"/>
      <c r="BF2281" s="74"/>
      <c r="BG2281" s="74"/>
      <c r="BH2281" s="74"/>
      <c r="BI2281" s="74"/>
      <c r="BJ2281" s="74"/>
      <c r="BK2281" s="74"/>
      <c r="BL2281" s="74"/>
      <c r="BM2281" s="74"/>
      <c r="BN2281" s="74"/>
      <c r="BO2281" s="74"/>
      <c r="BP2281" s="74"/>
      <c r="BQ2281" s="74"/>
      <c r="BR2281" s="74"/>
      <c r="BS2281" s="74"/>
      <c r="BT2281" s="74"/>
      <c r="BU2281" s="74"/>
      <c r="BV2281" s="74"/>
      <c r="BW2281" s="74"/>
      <c r="BX2281" s="74"/>
      <c r="BY2281" s="74"/>
      <c r="BZ2281" s="74"/>
      <c r="CA2281" s="74"/>
      <c r="CB2281" s="74"/>
      <c r="CC2281" s="74"/>
      <c r="CD2281" s="74"/>
      <c r="CE2281" s="74"/>
      <c r="CF2281" s="74"/>
      <c r="CG2281" s="74"/>
      <c r="CH2281" s="74"/>
      <c r="CI2281" s="74"/>
      <c r="CJ2281" s="124"/>
      <c r="CK2281" s="152"/>
      <c r="CL2281" s="89"/>
    </row>
    <row r="2282" spans="1:90" ht="14.5" customHeight="1">
      <c r="A2282" s="74" t="s">
        <v>7721</v>
      </c>
      <c r="B2282" s="129" t="s">
        <v>6992</v>
      </c>
      <c r="C2282" s="130" t="str">
        <f>MID(A2282,1,12)</f>
        <v>N.010.10.101</v>
      </c>
      <c r="D2282" s="131" t="s">
        <v>7722</v>
      </c>
      <c r="E2282" s="129" t="s">
        <v>957</v>
      </c>
      <c r="F2282" s="132" t="s">
        <v>7723</v>
      </c>
      <c r="G2282" s="132">
        <f>J2282+K2282+L2282+M2282</f>
        <v>3.6390515130000002E-2</v>
      </c>
      <c r="H2282" s="348">
        <f t="shared" ref="H2282:H2284" si="1222">G2282</f>
        <v>3.6390515130000002E-2</v>
      </c>
      <c r="I2282" s="74"/>
      <c r="J2282" s="132">
        <f>P2282+Q2282+R2282+S2282</f>
        <v>1.0438150199999999E-3</v>
      </c>
      <c r="K2282" s="132">
        <f>N2282+O2282+T2282</f>
        <v>2.6031717000000003E-3</v>
      </c>
      <c r="L2282" s="300">
        <f>U2282+IF(V2282="x",0,V2282)+IF(W2282="x",0,W2282)+IF(X2282="x",0,X2282)+Y2282+Z2282</f>
        <v>5.4561444100000005E-3</v>
      </c>
      <c r="M2282" s="132">
        <v>2.7287384000000001E-2</v>
      </c>
      <c r="N2282" s="132">
        <v>1.5312692000000001E-3</v>
      </c>
      <c r="O2282" s="132">
        <v>1.0719025E-3</v>
      </c>
      <c r="P2282" s="132">
        <v>9.0054575999999999E-4</v>
      </c>
      <c r="Q2282" s="132">
        <v>1.4326926E-4</v>
      </c>
      <c r="R2282" s="132">
        <v>0</v>
      </c>
      <c r="S2282" s="132">
        <v>0</v>
      </c>
      <c r="T2282" s="132">
        <v>0</v>
      </c>
      <c r="U2282" s="132">
        <v>1.9101930999999999E-4</v>
      </c>
      <c r="V2282" s="132">
        <v>0</v>
      </c>
      <c r="W2282" s="132">
        <v>5.2651251000000003E-3</v>
      </c>
      <c r="X2282" s="132">
        <v>0</v>
      </c>
      <c r="Y2282" s="132">
        <v>0</v>
      </c>
      <c r="Z2282" s="132">
        <v>0</v>
      </c>
      <c r="AA2282" s="74"/>
      <c r="AB2282" s="301">
        <f>M2282/0.133</f>
        <v>0.2051683007518797</v>
      </c>
      <c r="AC2282" s="338">
        <f t="shared" ref="AC2282:AC2284" si="1223">AB2282</f>
        <v>0.2051683007518797</v>
      </c>
      <c r="AD2282" s="74"/>
      <c r="AE2282" s="136">
        <v>3.5115630000000002</v>
      </c>
      <c r="AF2282" s="136">
        <v>2.3064325999999999</v>
      </c>
      <c r="AG2282" s="136">
        <v>0.71372751000000001</v>
      </c>
      <c r="AH2282" s="136">
        <v>0</v>
      </c>
      <c r="AI2282" s="136">
        <v>6.1271169E-2</v>
      </c>
      <c r="AJ2282" s="136">
        <v>0.26846724</v>
      </c>
      <c r="AK2282" s="136">
        <v>0.16166448</v>
      </c>
      <c r="AL2282" s="74"/>
      <c r="AM2282" s="133">
        <v>4.0797052000000004E-3</v>
      </c>
      <c r="AN2282" s="340">
        <f t="shared" ref="AN2282:AN2284" si="1224">AM2282</f>
        <v>4.0797052000000004E-3</v>
      </c>
      <c r="AP2282" s="133">
        <v>3.8492323999999999E-3</v>
      </c>
      <c r="AQ2282" s="133">
        <v>1.7226905E-4</v>
      </c>
      <c r="AR2282" s="145">
        <v>5.8203676000000001E-5</v>
      </c>
      <c r="AS2282" s="134">
        <f>AV2282+AY2282+AZ2282+BA2282+BB2282+BJ2282+BK2282+BO2282</f>
        <v>2.3076932667999999E-7</v>
      </c>
      <c r="AT2282" s="135">
        <f>AW2282+AX2282+BC2282+BD2282+BE2282+BF2282+BG2282+BH2282+BI2282+BL2282+BP2282+BQ2282</f>
        <v>6.3708969137499988E-10</v>
      </c>
      <c r="AU2282" s="135">
        <f>BM2282+BN2282</f>
        <v>8.1517753355999992E-3</v>
      </c>
      <c r="AV2282" s="302">
        <v>1.9039618E-7</v>
      </c>
      <c r="AW2282" s="302">
        <v>5.7447124999999997E-10</v>
      </c>
      <c r="AX2282" s="302">
        <v>1.5695375000000002E-14</v>
      </c>
      <c r="AY2282" s="303">
        <v>0</v>
      </c>
      <c r="AZ2282" s="303">
        <v>0</v>
      </c>
      <c r="BA2282" s="302">
        <v>1.3390468000000001E-10</v>
      </c>
      <c r="BB2282" s="302">
        <v>4.0239241999999998E-8</v>
      </c>
      <c r="BC2282" s="302">
        <v>1.8982092000000001E-11</v>
      </c>
      <c r="BD2282" s="302">
        <v>4.3620654000000003E-11</v>
      </c>
      <c r="BE2282" s="303">
        <v>0</v>
      </c>
      <c r="BF2282" s="303">
        <v>0</v>
      </c>
      <c r="BG2282" s="303">
        <v>0</v>
      </c>
      <c r="BH2282" s="303">
        <v>0</v>
      </c>
      <c r="BI2282" s="303">
        <v>0</v>
      </c>
      <c r="BJ2282" s="303">
        <v>0</v>
      </c>
      <c r="BK2282" s="303">
        <v>0</v>
      </c>
      <c r="BL2282" s="303">
        <v>0</v>
      </c>
      <c r="BM2282" s="302">
        <v>3.8554355999999999E-6</v>
      </c>
      <c r="BN2282" s="303">
        <v>8.1479198999999999E-3</v>
      </c>
      <c r="BO2282" s="303">
        <v>0</v>
      </c>
      <c r="BP2282" s="303">
        <v>0</v>
      </c>
      <c r="BQ2282" s="303">
        <v>0</v>
      </c>
      <c r="BR2282" s="74"/>
      <c r="BS2282" s="144">
        <v>1.0578381E-5</v>
      </c>
      <c r="BT2282" s="144">
        <v>3.4481904999999998E-7</v>
      </c>
      <c r="BU2282" s="144">
        <v>5.7206366999999996E-6</v>
      </c>
      <c r="BV2282" s="136">
        <v>0</v>
      </c>
      <c r="BW2282" s="144">
        <v>3.4763336000000001E-7</v>
      </c>
      <c r="BX2282" s="144">
        <v>8.6687398000000002E-8</v>
      </c>
      <c r="BY2282" s="136">
        <v>0</v>
      </c>
      <c r="BZ2282" s="144">
        <v>1.3157281000000001E-7</v>
      </c>
      <c r="CA2282" s="136">
        <v>0</v>
      </c>
      <c r="CB2282" s="136">
        <v>0</v>
      </c>
      <c r="CC2282" s="136">
        <v>0</v>
      </c>
      <c r="CD2282" s="136">
        <v>0</v>
      </c>
      <c r="CE2282" s="136">
        <v>0</v>
      </c>
      <c r="CF2282" s="144">
        <v>1.8664119999999999E-7</v>
      </c>
      <c r="CG2282" s="144">
        <v>3.6682627999999998E-6</v>
      </c>
      <c r="CH2282" s="144">
        <v>9.2127638E-8</v>
      </c>
      <c r="CI2282" s="136">
        <v>0</v>
      </c>
      <c r="CL2282" s="89" t="s">
        <v>6999</v>
      </c>
    </row>
    <row r="2283" spans="1:90" ht="14.5" customHeight="1">
      <c r="A2283" s="74" t="s">
        <v>7724</v>
      </c>
      <c r="B2283" s="129" t="s">
        <v>6992</v>
      </c>
      <c r="C2283" s="130" t="str">
        <f>MID(A2283,1,12)</f>
        <v>N.010.10.102</v>
      </c>
      <c r="D2283" s="131" t="s">
        <v>7722</v>
      </c>
      <c r="E2283" s="129" t="s">
        <v>957</v>
      </c>
      <c r="F2283" s="132" t="s">
        <v>7725</v>
      </c>
      <c r="G2283" s="132">
        <f>J2283+K2283+L2283+M2283</f>
        <v>2.668637745E-2</v>
      </c>
      <c r="H2283" s="348">
        <f t="shared" si="1222"/>
        <v>2.668637745E-2</v>
      </c>
      <c r="I2283" s="74"/>
      <c r="J2283" s="132">
        <f>P2283+Q2283+R2283+S2283</f>
        <v>7.6546435E-4</v>
      </c>
      <c r="K2283" s="132">
        <f>N2283+O2283+T2283</f>
        <v>1.9089925700000001E-3</v>
      </c>
      <c r="L2283" s="300">
        <f>U2283+IF(V2283="x",0,V2283)+IF(W2283="x",0,W2283)+IF(X2283="x",0,X2283)+Y2283+Z2283</f>
        <v>4.0011725299999995E-3</v>
      </c>
      <c r="M2283" s="132">
        <v>2.0010747999999998E-2</v>
      </c>
      <c r="N2283" s="132">
        <v>1.1229307000000001E-3</v>
      </c>
      <c r="O2283" s="132">
        <v>7.8606187E-4</v>
      </c>
      <c r="P2283" s="132">
        <v>6.6040021999999999E-4</v>
      </c>
      <c r="Q2283" s="132">
        <v>1.0506413E-4</v>
      </c>
      <c r="R2283" s="132">
        <v>0</v>
      </c>
      <c r="S2283" s="132">
        <v>0</v>
      </c>
      <c r="T2283" s="132">
        <v>0</v>
      </c>
      <c r="U2283" s="132">
        <v>1.4008082999999999E-4</v>
      </c>
      <c r="V2283" s="132">
        <v>0</v>
      </c>
      <c r="W2283" s="132">
        <v>3.8610916999999999E-3</v>
      </c>
      <c r="X2283" s="132">
        <v>0</v>
      </c>
      <c r="Y2283" s="132">
        <v>0</v>
      </c>
      <c r="Z2283" s="132">
        <v>0</v>
      </c>
      <c r="AA2283" s="74"/>
      <c r="AB2283" s="301">
        <f>M2283/0.133</f>
        <v>0.15045675187969923</v>
      </c>
      <c r="AC2283" s="338">
        <f t="shared" si="1223"/>
        <v>0.15045675187969923</v>
      </c>
      <c r="AD2283" s="74"/>
      <c r="AE2283" s="136">
        <v>2.5751461999999998</v>
      </c>
      <c r="AF2283" s="136">
        <v>1.6913838999999999</v>
      </c>
      <c r="AG2283" s="136">
        <v>0.52340017000000005</v>
      </c>
      <c r="AH2283" s="136">
        <v>0</v>
      </c>
      <c r="AI2283" s="136">
        <v>4.4932191000000003E-2</v>
      </c>
      <c r="AJ2283" s="136">
        <v>0.19687597000000001</v>
      </c>
      <c r="AK2283" s="136">
        <v>0.11855395000000001</v>
      </c>
      <c r="AL2283" s="74"/>
      <c r="AM2283" s="133">
        <v>2.9917837999999999E-3</v>
      </c>
      <c r="AN2283" s="340">
        <f t="shared" si="1224"/>
        <v>2.9917837999999999E-3</v>
      </c>
      <c r="AP2283" s="133">
        <v>2.8227704999999998E-3</v>
      </c>
      <c r="AQ2283" s="133">
        <v>1.2633064000000001E-4</v>
      </c>
      <c r="AR2283" s="145">
        <v>4.2682696E-5</v>
      </c>
      <c r="AS2283" s="134">
        <f>AV2283+AY2283+AZ2283+BA2283+BB2283+BJ2283+BK2283+BO2283</f>
        <v>1.69230843765E-7</v>
      </c>
      <c r="AT2283" s="135">
        <f>AW2283+AX2283+BC2283+BD2283+BE2283+BF2283+BG2283+BH2283+BI2283+BL2283+BP2283+BQ2283</f>
        <v>4.6719909994199998E-10</v>
      </c>
      <c r="AU2283" s="135">
        <f>BM2283+BN2283</f>
        <v>5.9779686194000002E-3</v>
      </c>
      <c r="AV2283" s="302">
        <v>1.3962387000000001E-7</v>
      </c>
      <c r="AW2283" s="302">
        <v>4.2127891000000002E-10</v>
      </c>
      <c r="AX2283" s="302">
        <v>1.1509942000000001E-14</v>
      </c>
      <c r="AY2283" s="303">
        <v>0</v>
      </c>
      <c r="AZ2283" s="303">
        <v>0</v>
      </c>
      <c r="BA2283" s="302">
        <v>9.8196764999999995E-11</v>
      </c>
      <c r="BB2283" s="302">
        <v>2.9508777000000001E-8</v>
      </c>
      <c r="BC2283" s="302">
        <v>1.3920201E-11</v>
      </c>
      <c r="BD2283" s="302">
        <v>3.1988478999999998E-11</v>
      </c>
      <c r="BE2283" s="303">
        <v>0</v>
      </c>
      <c r="BF2283" s="303">
        <v>0</v>
      </c>
      <c r="BG2283" s="303">
        <v>0</v>
      </c>
      <c r="BH2283" s="303">
        <v>0</v>
      </c>
      <c r="BI2283" s="303">
        <v>0</v>
      </c>
      <c r="BJ2283" s="303">
        <v>0</v>
      </c>
      <c r="BK2283" s="303">
        <v>0</v>
      </c>
      <c r="BL2283" s="303">
        <v>0</v>
      </c>
      <c r="BM2283" s="302">
        <v>2.8273194000000001E-6</v>
      </c>
      <c r="BN2283" s="303">
        <v>5.9751413000000003E-3</v>
      </c>
      <c r="BO2283" s="303">
        <v>0</v>
      </c>
      <c r="BP2283" s="303">
        <v>0</v>
      </c>
      <c r="BQ2283" s="303">
        <v>0</v>
      </c>
      <c r="BR2283" s="74"/>
      <c r="BS2283" s="144">
        <v>7.7574793000000006E-6</v>
      </c>
      <c r="BT2283" s="144">
        <v>2.5286730000000001E-7</v>
      </c>
      <c r="BU2283" s="144">
        <v>4.1951334999999998E-6</v>
      </c>
      <c r="BV2283" s="136">
        <v>0</v>
      </c>
      <c r="BW2283" s="144">
        <v>2.5493112999999999E-7</v>
      </c>
      <c r="BX2283" s="144">
        <v>6.3570758000000003E-8</v>
      </c>
      <c r="BY2283" s="136">
        <v>0</v>
      </c>
      <c r="BZ2283" s="144">
        <v>9.6486729999999996E-8</v>
      </c>
      <c r="CA2283" s="136">
        <v>0</v>
      </c>
      <c r="CB2283" s="136">
        <v>0</v>
      </c>
      <c r="CC2283" s="136">
        <v>0</v>
      </c>
      <c r="CD2283" s="136">
        <v>0</v>
      </c>
      <c r="CE2283" s="136">
        <v>0</v>
      </c>
      <c r="CF2283" s="144">
        <v>1.3687021E-7</v>
      </c>
      <c r="CG2283" s="144">
        <v>2.6900594E-6</v>
      </c>
      <c r="CH2283" s="144">
        <v>6.7560267999999997E-8</v>
      </c>
      <c r="CI2283" s="136">
        <v>0</v>
      </c>
      <c r="CL2283" s="89" t="s">
        <v>6999</v>
      </c>
    </row>
    <row r="2284" spans="1:90" ht="14.5" customHeight="1">
      <c r="A2284" s="74" t="s">
        <v>7726</v>
      </c>
      <c r="B2284" s="129" t="s">
        <v>6992</v>
      </c>
      <c r="C2284" s="130" t="str">
        <f>MID(A2284,1,12)</f>
        <v>N.010.10.103</v>
      </c>
      <c r="D2284" s="131" t="s">
        <v>7722</v>
      </c>
      <c r="E2284" s="129" t="s">
        <v>957</v>
      </c>
      <c r="F2284" s="132" t="s">
        <v>7727</v>
      </c>
      <c r="G2284" s="132">
        <f>J2284+K2284+L2284+M2284</f>
        <v>7.2781030140000008E-2</v>
      </c>
      <c r="H2284" s="348">
        <f t="shared" si="1222"/>
        <v>7.2781030140000008E-2</v>
      </c>
      <c r="I2284" s="74"/>
      <c r="J2284" s="132">
        <f>P2284+Q2284+R2284+S2284</f>
        <v>2.08763002E-3</v>
      </c>
      <c r="K2284" s="132">
        <f>N2284+O2284+T2284</f>
        <v>5.2063435000000002E-3</v>
      </c>
      <c r="L2284" s="300">
        <f>U2284+IF(V2284="x",0,V2284)+IF(W2284="x",0,W2284)+IF(X2284="x",0,X2284)+Y2284+Z2284</f>
        <v>1.091228862E-2</v>
      </c>
      <c r="M2284" s="132">
        <v>5.4574768000000003E-2</v>
      </c>
      <c r="N2284" s="132">
        <v>3.0625384000000002E-3</v>
      </c>
      <c r="O2284" s="132">
        <v>2.1438051E-3</v>
      </c>
      <c r="P2284" s="132">
        <v>1.8010915000000001E-3</v>
      </c>
      <c r="Q2284" s="132">
        <v>2.8653852000000001E-4</v>
      </c>
      <c r="R2284" s="132">
        <v>0</v>
      </c>
      <c r="S2284" s="132">
        <v>0</v>
      </c>
      <c r="T2284" s="132">
        <v>0</v>
      </c>
      <c r="U2284" s="132">
        <v>3.8203861999999998E-4</v>
      </c>
      <c r="V2284" s="132">
        <v>0</v>
      </c>
      <c r="W2284" s="132">
        <v>1.053025E-2</v>
      </c>
      <c r="X2284" s="132">
        <v>0</v>
      </c>
      <c r="Y2284" s="132">
        <v>0</v>
      </c>
      <c r="Z2284" s="132">
        <v>0</v>
      </c>
      <c r="AA2284" s="74"/>
      <c r="AB2284" s="301">
        <f>M2284/0.133</f>
        <v>0.41033660150375939</v>
      </c>
      <c r="AC2284" s="338">
        <f t="shared" si="1223"/>
        <v>0.41033660150375939</v>
      </c>
      <c r="AD2284" s="74"/>
      <c r="AE2284" s="136">
        <v>7.0231260000000004</v>
      </c>
      <c r="AF2284" s="136">
        <v>4.6128653000000002</v>
      </c>
      <c r="AG2284" s="136">
        <v>1.4274549999999999</v>
      </c>
      <c r="AH2284" s="136">
        <v>0</v>
      </c>
      <c r="AI2284" s="136">
        <v>0.12254234</v>
      </c>
      <c r="AJ2284" s="136">
        <v>0.53693447000000005</v>
      </c>
      <c r="AK2284" s="136">
        <v>0.32332895</v>
      </c>
      <c r="AL2284" s="74"/>
      <c r="AM2284" s="133">
        <v>8.1594102999999994E-3</v>
      </c>
      <c r="AN2284" s="340">
        <f t="shared" si="1224"/>
        <v>8.1594102999999994E-3</v>
      </c>
      <c r="AP2284" s="133">
        <v>7.6984649000000002E-3</v>
      </c>
      <c r="AQ2284" s="133">
        <v>3.4453810000000001E-4</v>
      </c>
      <c r="AR2284" s="133">
        <v>1.1640735E-4</v>
      </c>
      <c r="AS2284" s="134">
        <f>AV2284+AY2284+AZ2284+BA2284+BB2284+BJ2284+BK2284+BO2284</f>
        <v>4.6153866235999997E-7</v>
      </c>
      <c r="AT2284" s="135">
        <f>AW2284+AX2284+BC2284+BD2284+BE2284+BF2284+BG2284+BH2284+BI2284+BL2284+BP2284+BQ2284</f>
        <v>1.2741793817499998E-9</v>
      </c>
      <c r="AU2284" s="135">
        <f>BM2284+BN2284</f>
        <v>1.6303550871199998E-2</v>
      </c>
      <c r="AV2284" s="302">
        <v>3.8079236999999998E-7</v>
      </c>
      <c r="AW2284" s="302">
        <v>1.1489424999999999E-9</v>
      </c>
      <c r="AX2284" s="302">
        <v>3.1390750000000003E-14</v>
      </c>
      <c r="AY2284" s="303">
        <v>0</v>
      </c>
      <c r="AZ2284" s="303">
        <v>0</v>
      </c>
      <c r="BA2284" s="302">
        <v>2.6780936000000002E-10</v>
      </c>
      <c r="BB2284" s="302">
        <v>8.0478483000000006E-8</v>
      </c>
      <c r="BC2284" s="302">
        <v>3.7964184000000002E-11</v>
      </c>
      <c r="BD2284" s="302">
        <v>8.7241306999999999E-11</v>
      </c>
      <c r="BE2284" s="303">
        <v>0</v>
      </c>
      <c r="BF2284" s="303">
        <v>0</v>
      </c>
      <c r="BG2284" s="303">
        <v>0</v>
      </c>
      <c r="BH2284" s="303">
        <v>0</v>
      </c>
      <c r="BI2284" s="303">
        <v>0</v>
      </c>
      <c r="BJ2284" s="303">
        <v>0</v>
      </c>
      <c r="BK2284" s="303">
        <v>0</v>
      </c>
      <c r="BL2284" s="303">
        <v>0</v>
      </c>
      <c r="BM2284" s="302">
        <v>7.7108711999999999E-6</v>
      </c>
      <c r="BN2284" s="303">
        <v>1.6295839999999999E-2</v>
      </c>
      <c r="BO2284" s="303">
        <v>0</v>
      </c>
      <c r="BP2284" s="303">
        <v>0</v>
      </c>
      <c r="BQ2284" s="303">
        <v>0</v>
      </c>
      <c r="BR2284" s="74"/>
      <c r="BS2284" s="144">
        <v>2.1156762E-5</v>
      </c>
      <c r="BT2284" s="144">
        <v>6.8963809999999996E-7</v>
      </c>
      <c r="BU2284" s="144">
        <v>1.1441273E-5</v>
      </c>
      <c r="BV2284" s="136">
        <v>0</v>
      </c>
      <c r="BW2284" s="144">
        <v>6.9526672000000002E-7</v>
      </c>
      <c r="BX2284" s="144">
        <v>1.7337479999999999E-7</v>
      </c>
      <c r="BY2284" s="136">
        <v>0</v>
      </c>
      <c r="BZ2284" s="144">
        <v>2.6314563E-7</v>
      </c>
      <c r="CA2284" s="136">
        <v>0</v>
      </c>
      <c r="CB2284" s="136">
        <v>0</v>
      </c>
      <c r="CC2284" s="136">
        <v>0</v>
      </c>
      <c r="CD2284" s="136">
        <v>0</v>
      </c>
      <c r="CE2284" s="136">
        <v>0</v>
      </c>
      <c r="CF2284" s="144">
        <v>3.7328239999999999E-7</v>
      </c>
      <c r="CG2284" s="144">
        <v>7.3365255999999997E-6</v>
      </c>
      <c r="CH2284" s="144">
        <v>1.8425527999999999E-7</v>
      </c>
      <c r="CI2284" s="136">
        <v>0</v>
      </c>
      <c r="CL2284" s="89" t="s">
        <v>6999</v>
      </c>
    </row>
    <row r="2285" spans="1:90" ht="14.5" customHeight="1">
      <c r="B2285" s="129" t="s">
        <v>7728</v>
      </c>
      <c r="C2285" s="127" t="s">
        <v>7729</v>
      </c>
      <c r="D2285" s="259"/>
      <c r="G2285" s="74"/>
      <c r="H2285" s="74"/>
      <c r="I2285" s="74"/>
      <c r="J2285" s="74"/>
      <c r="K2285" s="74"/>
      <c r="L2285" s="74"/>
      <c r="M2285" s="74"/>
      <c r="N2285" s="74"/>
      <c r="O2285" s="74"/>
      <c r="P2285" s="74"/>
      <c r="Q2285" s="74"/>
      <c r="R2285" s="74"/>
      <c r="S2285" s="74"/>
      <c r="T2285" s="74"/>
      <c r="U2285" s="74"/>
      <c r="V2285" s="74"/>
      <c r="W2285" s="74"/>
      <c r="X2285" s="74"/>
      <c r="Y2285" s="74"/>
      <c r="Z2285" s="74"/>
      <c r="AA2285" s="74"/>
      <c r="AB2285" s="74"/>
      <c r="AC2285" s="74"/>
      <c r="AD2285" s="74"/>
      <c r="AE2285" s="74"/>
      <c r="AF2285" s="74"/>
      <c r="AG2285" s="74"/>
      <c r="AH2285" s="74"/>
      <c r="AI2285" s="74"/>
      <c r="AJ2285" s="74"/>
      <c r="AK2285" s="74"/>
      <c r="AL2285" s="74"/>
      <c r="AM2285" s="74"/>
      <c r="AN2285" s="74"/>
      <c r="AP2285" s="74"/>
      <c r="AQ2285" s="74"/>
      <c r="AR2285" s="74"/>
      <c r="AS2285" s="74"/>
      <c r="AT2285" s="74"/>
      <c r="AU2285" s="74"/>
      <c r="AV2285" s="74"/>
      <c r="AW2285" s="74"/>
      <c r="AX2285" s="74"/>
      <c r="AY2285" s="74"/>
      <c r="AZ2285" s="74"/>
      <c r="BA2285" s="74"/>
      <c r="BB2285" s="74"/>
      <c r="BC2285" s="74"/>
      <c r="BD2285" s="74"/>
      <c r="BE2285" s="74"/>
      <c r="BF2285" s="74"/>
      <c r="BG2285" s="74"/>
      <c r="BH2285" s="74"/>
      <c r="BI2285" s="74"/>
      <c r="BJ2285" s="74"/>
      <c r="BK2285" s="74"/>
      <c r="BL2285" s="74"/>
      <c r="BM2285" s="74"/>
      <c r="BN2285" s="74"/>
      <c r="BO2285" s="74"/>
      <c r="BP2285" s="74"/>
      <c r="BQ2285" s="74"/>
      <c r="BR2285" s="74"/>
      <c r="BS2285" s="74"/>
      <c r="BT2285" s="74"/>
      <c r="BU2285" s="74"/>
      <c r="BV2285" s="74"/>
      <c r="BW2285" s="74"/>
      <c r="BX2285" s="74"/>
      <c r="BY2285" s="74"/>
      <c r="BZ2285" s="74"/>
      <c r="CA2285" s="74"/>
      <c r="CB2285" s="74"/>
      <c r="CC2285" s="74"/>
      <c r="CD2285" s="74"/>
      <c r="CE2285" s="74"/>
      <c r="CF2285" s="74"/>
      <c r="CG2285" s="74"/>
      <c r="CH2285" s="74"/>
      <c r="CI2285" s="74"/>
      <c r="CJ2285" s="124"/>
      <c r="CK2285" s="152"/>
      <c r="CL2285" s="89"/>
    </row>
    <row r="2286" spans="1:90" ht="14.5" customHeight="1">
      <c r="B2286" s="129" t="s">
        <v>7728</v>
      </c>
      <c r="C2286" s="127" t="s">
        <v>7730</v>
      </c>
      <c r="D2286" s="260" t="s">
        <v>7731</v>
      </c>
      <c r="G2286" s="74"/>
      <c r="H2286" s="74"/>
      <c r="I2286" s="74"/>
      <c r="J2286" s="74"/>
      <c r="K2286" s="74"/>
      <c r="L2286" s="74"/>
      <c r="M2286" s="74"/>
      <c r="N2286" s="74"/>
      <c r="O2286" s="74"/>
      <c r="P2286" s="74"/>
      <c r="Q2286" s="74"/>
      <c r="R2286" s="74"/>
      <c r="S2286" s="74"/>
      <c r="T2286" s="74"/>
      <c r="U2286" s="74"/>
      <c r="V2286" s="74"/>
      <c r="W2286" s="74"/>
      <c r="X2286" s="74"/>
      <c r="Y2286" s="74"/>
      <c r="Z2286" s="74"/>
      <c r="AA2286" s="74"/>
      <c r="AB2286" s="74"/>
      <c r="AC2286" s="74"/>
      <c r="AD2286" s="74"/>
      <c r="AE2286" s="74"/>
      <c r="AF2286" s="74"/>
      <c r="AG2286" s="74"/>
      <c r="AH2286" s="74"/>
      <c r="AI2286" s="74"/>
      <c r="AJ2286" s="74"/>
      <c r="AK2286" s="74"/>
      <c r="AL2286" s="74"/>
      <c r="AM2286" s="74"/>
      <c r="AN2286" s="74"/>
      <c r="AP2286" s="74"/>
      <c r="AQ2286" s="74"/>
      <c r="AR2286" s="74"/>
      <c r="AS2286" s="74"/>
      <c r="AT2286" s="74"/>
      <c r="AU2286" s="74"/>
      <c r="AV2286" s="74"/>
      <c r="AW2286" s="74"/>
      <c r="AX2286" s="74"/>
      <c r="AY2286" s="74"/>
      <c r="AZ2286" s="74"/>
      <c r="BA2286" s="74"/>
      <c r="BB2286" s="74"/>
      <c r="BC2286" s="74"/>
      <c r="BD2286" s="74"/>
      <c r="BE2286" s="74"/>
      <c r="BF2286" s="74"/>
      <c r="BG2286" s="74"/>
      <c r="BH2286" s="74"/>
      <c r="BI2286" s="74"/>
      <c r="BJ2286" s="74"/>
      <c r="BK2286" s="74"/>
      <c r="BL2286" s="74"/>
      <c r="BM2286" s="74"/>
      <c r="BN2286" s="74"/>
      <c r="BO2286" s="74"/>
      <c r="BP2286" s="74"/>
      <c r="BQ2286" s="74"/>
      <c r="BR2286" s="74"/>
      <c r="BS2286" s="74"/>
      <c r="BT2286" s="74"/>
      <c r="BU2286" s="74"/>
      <c r="BV2286" s="74"/>
      <c r="BW2286" s="74"/>
      <c r="BX2286" s="74"/>
      <c r="BY2286" s="74"/>
      <c r="BZ2286" s="74"/>
      <c r="CA2286" s="74"/>
      <c r="CB2286" s="74"/>
      <c r="CC2286" s="74"/>
      <c r="CD2286" s="74"/>
      <c r="CE2286" s="74"/>
      <c r="CF2286" s="74"/>
      <c r="CG2286" s="74"/>
      <c r="CH2286" s="74"/>
      <c r="CI2286" s="74"/>
      <c r="CJ2286" s="124"/>
      <c r="CK2286" s="152"/>
      <c r="CL2286" s="89"/>
    </row>
    <row r="2287" spans="1:90" ht="14.5" customHeight="1">
      <c r="A2287" s="74" t="s">
        <v>7732</v>
      </c>
      <c r="B2287" s="129" t="s">
        <v>7728</v>
      </c>
      <c r="C2287" s="130" t="str">
        <f t="shared" ref="C2287:C2350" si="1225">MID(A2287,1,12)</f>
        <v>P.030.00.100</v>
      </c>
      <c r="D2287" s="74" t="s">
        <v>7734</v>
      </c>
      <c r="E2287" s="129" t="s">
        <v>957</v>
      </c>
      <c r="F2287" s="132" t="s">
        <v>7735</v>
      </c>
      <c r="G2287" s="132">
        <f t="shared" ref="G2287:G2350" si="1226">J2287+K2287+L2287+M2287</f>
        <v>0.64496021824641003</v>
      </c>
      <c r="H2287" s="348">
        <f t="shared" ref="H2287:H2350" si="1227">G2287</f>
        <v>0.64496021824641003</v>
      </c>
      <c r="I2287" s="74"/>
      <c r="J2287" s="132">
        <f t="shared" ref="J2287:J2350" si="1228">P2287+Q2287+R2287+S2287</f>
        <v>1.4155696820000001E-2</v>
      </c>
      <c r="K2287" s="132">
        <f t="shared" ref="K2287:K2350" si="1229">N2287+O2287+T2287</f>
        <v>7.0783087999999994E-2</v>
      </c>
      <c r="L2287" s="300">
        <f t="shared" ref="L2287:L2350" si="1230">U2287+IF(V2287="x",0,V2287)+IF(W2287="x",0,W2287)+IF(X2287="x",0,X2287)+Y2287+Z2287</f>
        <v>1.028598342641E-2</v>
      </c>
      <c r="M2287" s="132">
        <v>0.54973545000000001</v>
      </c>
      <c r="N2287" s="132">
        <v>5.5227986E-2</v>
      </c>
      <c r="O2287" s="132">
        <v>1.4675399E-2</v>
      </c>
      <c r="P2287" s="132">
        <v>8.4782571000000008E-3</v>
      </c>
      <c r="Q2287" s="132">
        <v>3.9081172000000001E-3</v>
      </c>
      <c r="R2287" s="132">
        <v>8.9996513999999995E-4</v>
      </c>
      <c r="S2287" s="132">
        <v>8.6935737999999996E-4</v>
      </c>
      <c r="T2287" s="132">
        <v>8.7970300000000002E-4</v>
      </c>
      <c r="U2287" s="132">
        <v>4.3428478999999999E-4</v>
      </c>
      <c r="V2287" s="132">
        <v>3.1371535999999999E-3</v>
      </c>
      <c r="W2287" s="132">
        <v>6.6969064999999996E-3</v>
      </c>
      <c r="X2287" s="304">
        <v>1.7255180999999998E-5</v>
      </c>
      <c r="Y2287" s="304">
        <v>3.8335540999999999E-7</v>
      </c>
      <c r="Z2287" s="132">
        <v>0</v>
      </c>
      <c r="AA2287" s="74"/>
      <c r="AB2287" s="301">
        <f t="shared" ref="AB2287:AB2350" si="1231">M2287/0.133</f>
        <v>4.1333492481203002</v>
      </c>
      <c r="AC2287" s="338">
        <f t="shared" ref="AC2287:AC2350" si="1232">AB2287</f>
        <v>4.1333492481203002</v>
      </c>
      <c r="AD2287" s="74"/>
      <c r="AE2287" s="136">
        <v>59.159905999999999</v>
      </c>
      <c r="AF2287" s="136">
        <v>55.714986000000003</v>
      </c>
      <c r="AG2287" s="136">
        <v>0.90784167999999998</v>
      </c>
      <c r="AH2287" s="136">
        <v>0</v>
      </c>
      <c r="AI2287" s="136">
        <v>2.0694397000000002</v>
      </c>
      <c r="AJ2287" s="136">
        <v>0.26858647000000002</v>
      </c>
      <c r="AK2287" s="136">
        <v>0.19905196999999999</v>
      </c>
      <c r="AL2287" s="74"/>
      <c r="AM2287" s="133">
        <v>8.9625394999999997E-2</v>
      </c>
      <c r="AN2287" s="340">
        <f t="shared" ref="AN2287:AN2350" si="1233">AM2287</f>
        <v>8.9625394999999997E-2</v>
      </c>
      <c r="AP2287" s="133">
        <v>8.2704128000000002E-2</v>
      </c>
      <c r="AQ2287" s="133">
        <v>3.5676816999999999E-3</v>
      </c>
      <c r="AR2287" s="133">
        <v>3.3535855999999998E-3</v>
      </c>
      <c r="AS2287" s="134">
        <f t="shared" ref="AS2287:AS2350" si="1234">AV2287+AY2287+AZ2287+BA2287+BB2287+BJ2287+BK2287+BO2287</f>
        <v>4.9582810093643E-6</v>
      </c>
      <c r="AT2287" s="135">
        <f t="shared" ref="AT2287:AT2350" si="1235">AW2287+AX2287+BC2287+BD2287+BE2287+BF2287+BG2287+BH2287+BI2287+BL2287+BP2287+BQ2287</f>
        <v>1.3194089493567097E-8</v>
      </c>
      <c r="AU2287" s="135">
        <f t="shared" ref="AU2287:AU2350" si="1236">BM2287+BN2287</f>
        <v>0.469689854962</v>
      </c>
      <c r="AV2287" s="302">
        <v>3.8535635E-6</v>
      </c>
      <c r="AW2287" s="302">
        <v>1.1627792E-8</v>
      </c>
      <c r="AX2287" s="302">
        <v>3.1765915999999998E-13</v>
      </c>
      <c r="AY2287" s="302">
        <v>8.0452750999999996E-11</v>
      </c>
      <c r="AZ2287" s="302">
        <v>1.0146236999999999E-11</v>
      </c>
      <c r="BA2287" s="302">
        <v>1.2604683E-9</v>
      </c>
      <c r="BB2287" s="302">
        <v>1.0980161000000001E-6</v>
      </c>
      <c r="BC2287" s="302">
        <v>1.9949123E-10</v>
      </c>
      <c r="BD2287" s="302">
        <v>1.2564794E-9</v>
      </c>
      <c r="BE2287" s="302">
        <v>8.2921200999999998E-11</v>
      </c>
      <c r="BF2287" s="302">
        <v>1.2327209000000001E-15</v>
      </c>
      <c r="BG2287" s="302">
        <v>4.0587586E-13</v>
      </c>
      <c r="BH2287" s="302">
        <v>4.0903027999999999E-14</v>
      </c>
      <c r="BI2287" s="302">
        <v>1.2580677E-14</v>
      </c>
      <c r="BJ2287" s="302">
        <v>4.1661999999999999E-9</v>
      </c>
      <c r="BK2287" s="302">
        <v>1.1767095E-9</v>
      </c>
      <c r="BL2287" s="302">
        <v>2.6582211E-11</v>
      </c>
      <c r="BM2287" s="302">
        <v>1.6974961999999999E-5</v>
      </c>
      <c r="BN2287" s="303">
        <v>0.46967288000000001</v>
      </c>
      <c r="BO2287" s="302">
        <v>7.4325762999999997E-12</v>
      </c>
      <c r="BP2287" s="302">
        <v>4.5198099000000001E-14</v>
      </c>
      <c r="BQ2287" s="302">
        <v>2.0221964000000001E-18</v>
      </c>
      <c r="BR2287" s="74"/>
      <c r="BS2287" s="136">
        <v>2.0933677999999999E-4</v>
      </c>
      <c r="BT2287" s="144">
        <v>9.0016628999999994E-6</v>
      </c>
      <c r="BU2287" s="136">
        <v>1.1524874E-4</v>
      </c>
      <c r="BV2287" s="144">
        <v>1.0343123E-7</v>
      </c>
      <c r="BW2287" s="144">
        <v>1.0435645E-5</v>
      </c>
      <c r="BX2287" s="144">
        <v>6.6515578E-7</v>
      </c>
      <c r="BY2287" s="144">
        <v>5.2806701000000004E-10</v>
      </c>
      <c r="BZ2287" s="144">
        <v>1.0203760999999999E-6</v>
      </c>
      <c r="CA2287" s="144">
        <v>1.2076897999999999E-6</v>
      </c>
      <c r="CB2287" s="144">
        <v>5.7525884E-7</v>
      </c>
      <c r="CC2287" s="144">
        <v>7.6247715999999998E-8</v>
      </c>
      <c r="CD2287" s="144">
        <v>1.7778029999999998E-8</v>
      </c>
      <c r="CE2287" s="144">
        <v>1.3450781999999999E-9</v>
      </c>
      <c r="CF2287" s="144">
        <v>3.3500435999999999E-6</v>
      </c>
      <c r="CG2287" s="144">
        <v>6.7484767000000005E-5</v>
      </c>
      <c r="CH2287" s="144">
        <v>1.4704147000000001E-7</v>
      </c>
      <c r="CI2287" s="144">
        <v>1.0670005000000001E-9</v>
      </c>
      <c r="CL2287" s="89" t="s">
        <v>7736</v>
      </c>
    </row>
    <row r="2288" spans="1:90" ht="14.5" customHeight="1">
      <c r="A2288" s="74" t="s">
        <v>7737</v>
      </c>
      <c r="B2288" s="129" t="s">
        <v>7728</v>
      </c>
      <c r="C2288" s="130" t="str">
        <f t="shared" si="1225"/>
        <v>P.030.00.200</v>
      </c>
      <c r="D2288" s="74" t="s">
        <v>7734</v>
      </c>
      <c r="E2288" s="129" t="s">
        <v>957</v>
      </c>
      <c r="F2288" s="132" t="s">
        <v>7739</v>
      </c>
      <c r="G2288" s="132">
        <f t="shared" si="1226"/>
        <v>0.28080238318148043</v>
      </c>
      <c r="H2288" s="348">
        <f t="shared" si="1227"/>
        <v>0.28080238318148043</v>
      </c>
      <c r="I2288" s="74"/>
      <c r="J2288" s="132">
        <f t="shared" si="1228"/>
        <v>3.4153856636499999E-3</v>
      </c>
      <c r="K2288" s="132">
        <f t="shared" si="1229"/>
        <v>3.9316997517830403E-2</v>
      </c>
      <c r="L2288" s="300">
        <f t="shared" si="1230"/>
        <v>0</v>
      </c>
      <c r="M2288" s="132">
        <v>0.23807</v>
      </c>
      <c r="N2288" s="132">
        <v>3.7380194999999998E-2</v>
      </c>
      <c r="O2288" s="132">
        <v>1.9368E-3</v>
      </c>
      <c r="P2288" s="132">
        <v>2.0438352E-3</v>
      </c>
      <c r="Q2288" s="132">
        <v>1.3714199999999999E-3</v>
      </c>
      <c r="R2288" s="132">
        <v>0</v>
      </c>
      <c r="S2288" s="304">
        <v>1.3046365E-7</v>
      </c>
      <c r="T2288" s="304">
        <v>2.5178303999999999E-9</v>
      </c>
      <c r="U2288" s="132">
        <v>0</v>
      </c>
      <c r="V2288" s="132">
        <v>0</v>
      </c>
      <c r="W2288" s="132">
        <v>0</v>
      </c>
      <c r="X2288" s="132">
        <v>0</v>
      </c>
      <c r="Y2288" s="132">
        <v>0</v>
      </c>
      <c r="Z2288" s="132">
        <v>0</v>
      </c>
      <c r="AA2288" s="74"/>
      <c r="AB2288" s="301">
        <f t="shared" si="1231"/>
        <v>1.79</v>
      </c>
      <c r="AC2288" s="338">
        <f t="shared" si="1232"/>
        <v>1.79</v>
      </c>
      <c r="AD2288" s="74"/>
      <c r="AE2288" s="136">
        <v>38.648400000000002</v>
      </c>
      <c r="AF2288" s="136">
        <v>37.778399999999998</v>
      </c>
      <c r="AG2288" s="136">
        <v>0</v>
      </c>
      <c r="AH2288" s="136">
        <v>0</v>
      </c>
      <c r="AI2288" s="136">
        <v>0.87</v>
      </c>
      <c r="AJ2288" s="136">
        <v>0</v>
      </c>
      <c r="AK2288" s="136">
        <v>0</v>
      </c>
      <c r="AL2288" s="74"/>
      <c r="AM2288" s="133">
        <v>4.3160852999999999E-2</v>
      </c>
      <c r="AN2288" s="340">
        <f t="shared" si="1233"/>
        <v>4.3160852999999999E-2</v>
      </c>
      <c r="AP2288" s="133">
        <v>3.9035930000000003E-2</v>
      </c>
      <c r="AQ2288" s="133">
        <v>1.5878604000000001E-3</v>
      </c>
      <c r="AR2288" s="133">
        <v>2.5370619000000001E-3</v>
      </c>
      <c r="AS2288" s="134">
        <f t="shared" si="1234"/>
        <v>2.3402836000000001E-6</v>
      </c>
      <c r="AT2288" s="135">
        <f t="shared" si="1235"/>
        <v>5.8722649349999999E-9</v>
      </c>
      <c r="AU2288" s="135">
        <f t="shared" si="1236"/>
        <v>0.3553308</v>
      </c>
      <c r="AV2288" s="302">
        <v>1.66112E-6</v>
      </c>
      <c r="AW2288" s="302">
        <v>5.0119999999999996E-9</v>
      </c>
      <c r="AX2288" s="302">
        <v>1.3693500000000001E-13</v>
      </c>
      <c r="AY2288" s="303">
        <v>0</v>
      </c>
      <c r="AZ2288" s="303">
        <v>0</v>
      </c>
      <c r="BA2288" s="302">
        <v>3.0360000000000002E-10</v>
      </c>
      <c r="BB2288" s="302">
        <v>6.7886000000000003E-7</v>
      </c>
      <c r="BC2288" s="302">
        <v>6.9367999999999998E-11</v>
      </c>
      <c r="BD2288" s="302">
        <v>7.9075999999999997E-10</v>
      </c>
      <c r="BE2288" s="303">
        <v>0</v>
      </c>
      <c r="BF2288" s="303">
        <v>0</v>
      </c>
      <c r="BG2288" s="303">
        <v>0</v>
      </c>
      <c r="BH2288" s="303">
        <v>0</v>
      </c>
      <c r="BI2288" s="303">
        <v>0</v>
      </c>
      <c r="BJ2288" s="303">
        <v>0</v>
      </c>
      <c r="BK2288" s="303">
        <v>0</v>
      </c>
      <c r="BL2288" s="303">
        <v>0</v>
      </c>
      <c r="BM2288" s="303">
        <v>0</v>
      </c>
      <c r="BN2288" s="303">
        <v>0.3553308</v>
      </c>
      <c r="BO2288" s="303">
        <v>0</v>
      </c>
      <c r="BP2288" s="303">
        <v>0</v>
      </c>
      <c r="BQ2288" s="303">
        <v>0</v>
      </c>
      <c r="BR2288" s="74"/>
      <c r="BS2288" s="136">
        <v>1.0887988000000001E-4</v>
      </c>
      <c r="BT2288" s="144">
        <v>5.4517384000000002E-6</v>
      </c>
      <c r="BU2288" s="144">
        <v>4.9909949999999998E-5</v>
      </c>
      <c r="BV2288" s="144">
        <v>2.9493055999999999E-13</v>
      </c>
      <c r="BW2288" s="144">
        <v>5.7290849999999997E-6</v>
      </c>
      <c r="BX2288" s="136">
        <v>0</v>
      </c>
      <c r="BY2288" s="136">
        <v>0</v>
      </c>
      <c r="BZ2288" s="136">
        <v>0</v>
      </c>
      <c r="CA2288" s="136">
        <v>0</v>
      </c>
      <c r="CB2288" s="144">
        <v>8.6328559999999997E-11</v>
      </c>
      <c r="CC2288" s="136">
        <v>0</v>
      </c>
      <c r="CD2288" s="136">
        <v>0</v>
      </c>
      <c r="CE2288" s="136">
        <v>0</v>
      </c>
      <c r="CF2288" s="144">
        <v>2.1728052999999999E-6</v>
      </c>
      <c r="CG2288" s="144">
        <v>4.5616211000000002E-5</v>
      </c>
      <c r="CH2288" s="136">
        <v>0</v>
      </c>
      <c r="CI2288" s="136">
        <v>0</v>
      </c>
      <c r="CL2288" s="89" t="s">
        <v>7736</v>
      </c>
    </row>
    <row r="2289" spans="1:90" ht="14.5" customHeight="1">
      <c r="A2289" s="74" t="s">
        <v>7740</v>
      </c>
      <c r="B2289" s="129" t="s">
        <v>7728</v>
      </c>
      <c r="C2289" s="130" t="str">
        <f t="shared" si="1225"/>
        <v>P.030.11.100</v>
      </c>
      <c r="D2289" s="74" t="s">
        <v>7734</v>
      </c>
      <c r="E2289" s="129" t="s">
        <v>957</v>
      </c>
      <c r="F2289" s="132" t="s">
        <v>7742</v>
      </c>
      <c r="G2289" s="132">
        <f t="shared" si="1226"/>
        <v>0.25684114081787862</v>
      </c>
      <c r="H2289" s="348">
        <f t="shared" si="1227"/>
        <v>0.25684114081787862</v>
      </c>
      <c r="I2289" s="74"/>
      <c r="J2289" s="132">
        <f t="shared" si="1228"/>
        <v>2.82622351899E-3</v>
      </c>
      <c r="K2289" s="132">
        <f t="shared" si="1229"/>
        <v>3.58949172988886E-2</v>
      </c>
      <c r="L2289" s="300">
        <f t="shared" si="1230"/>
        <v>0</v>
      </c>
      <c r="M2289" s="132">
        <v>0.21812000000000001</v>
      </c>
      <c r="N2289" s="132">
        <v>3.4173315000000003E-2</v>
      </c>
      <c r="O2289" s="132">
        <v>1.7216E-3</v>
      </c>
      <c r="P2289" s="132">
        <v>1.8661104E-3</v>
      </c>
      <c r="Q2289" s="132">
        <v>9.5999400000000004E-4</v>
      </c>
      <c r="R2289" s="132">
        <v>0</v>
      </c>
      <c r="S2289" s="304">
        <v>1.1911899E-7</v>
      </c>
      <c r="T2289" s="304">
        <v>2.2988886000000001E-9</v>
      </c>
      <c r="U2289" s="132">
        <v>0</v>
      </c>
      <c r="V2289" s="132">
        <v>0</v>
      </c>
      <c r="W2289" s="132">
        <v>0</v>
      </c>
      <c r="X2289" s="132">
        <v>0</v>
      </c>
      <c r="Y2289" s="132">
        <v>0</v>
      </c>
      <c r="Z2289" s="132">
        <v>0</v>
      </c>
      <c r="AA2289" s="74"/>
      <c r="AB2289" s="301">
        <f t="shared" si="1231"/>
        <v>1.64</v>
      </c>
      <c r="AC2289" s="338">
        <f t="shared" si="1232"/>
        <v>1.64</v>
      </c>
      <c r="AD2289" s="74"/>
      <c r="AE2289" s="136">
        <v>33.946800000000003</v>
      </c>
      <c r="AF2289" s="136">
        <v>33.156799999999997</v>
      </c>
      <c r="AG2289" s="136">
        <v>0</v>
      </c>
      <c r="AH2289" s="136">
        <v>0</v>
      </c>
      <c r="AI2289" s="136">
        <v>0.79</v>
      </c>
      <c r="AJ2289" s="136">
        <v>0</v>
      </c>
      <c r="AK2289" s="136">
        <v>0</v>
      </c>
      <c r="AL2289" s="74"/>
      <c r="AM2289" s="133">
        <v>3.9423197E-2</v>
      </c>
      <c r="AN2289" s="340">
        <f t="shared" si="1233"/>
        <v>3.9423197E-2</v>
      </c>
      <c r="AP2289" s="133">
        <v>3.5742191E-2</v>
      </c>
      <c r="AQ2289" s="133">
        <v>1.4543143000000001E-3</v>
      </c>
      <c r="AR2289" s="133">
        <v>2.2266918000000001E-3</v>
      </c>
      <c r="AS2289" s="134">
        <f t="shared" si="1234"/>
        <v>2.1428171999999998E-6</v>
      </c>
      <c r="AT2289" s="135">
        <f t="shared" si="1235"/>
        <v>5.3783814600000001E-9</v>
      </c>
      <c r="AU2289" s="135">
        <f t="shared" si="1236"/>
        <v>0.31186160000000002</v>
      </c>
      <c r="AV2289" s="302">
        <v>1.5219199999999999E-6</v>
      </c>
      <c r="AW2289" s="302">
        <v>4.5919999999999999E-9</v>
      </c>
      <c r="AX2289" s="302">
        <v>1.2546E-13</v>
      </c>
      <c r="AY2289" s="303">
        <v>0</v>
      </c>
      <c r="AZ2289" s="303">
        <v>0</v>
      </c>
      <c r="BA2289" s="302">
        <v>2.7719999999999998E-10</v>
      </c>
      <c r="BB2289" s="302">
        <v>6.2061999999999995E-7</v>
      </c>
      <c r="BC2289" s="302">
        <v>6.3336000000000002E-11</v>
      </c>
      <c r="BD2289" s="302">
        <v>7.2292000000000002E-10</v>
      </c>
      <c r="BE2289" s="303">
        <v>0</v>
      </c>
      <c r="BF2289" s="303">
        <v>0</v>
      </c>
      <c r="BG2289" s="303">
        <v>0</v>
      </c>
      <c r="BH2289" s="303">
        <v>0</v>
      </c>
      <c r="BI2289" s="303">
        <v>0</v>
      </c>
      <c r="BJ2289" s="303">
        <v>0</v>
      </c>
      <c r="BK2289" s="303">
        <v>0</v>
      </c>
      <c r="BL2289" s="303">
        <v>0</v>
      </c>
      <c r="BM2289" s="303">
        <v>0</v>
      </c>
      <c r="BN2289" s="303">
        <v>0.31186160000000002</v>
      </c>
      <c r="BO2289" s="303">
        <v>0</v>
      </c>
      <c r="BP2289" s="303">
        <v>0</v>
      </c>
      <c r="BQ2289" s="303">
        <v>0</v>
      </c>
      <c r="BR2289" s="74"/>
      <c r="BS2289" s="144">
        <v>9.7704040999999997E-5</v>
      </c>
      <c r="BT2289" s="144">
        <v>4.9840289000000003E-6</v>
      </c>
      <c r="BU2289" s="144">
        <v>4.5727552000000001E-5</v>
      </c>
      <c r="BV2289" s="144">
        <v>2.6928443000000001E-13</v>
      </c>
      <c r="BW2289" s="144">
        <v>4.9723264999999998E-6</v>
      </c>
      <c r="BX2289" s="136">
        <v>0</v>
      </c>
      <c r="BY2289" s="136">
        <v>0</v>
      </c>
      <c r="BZ2289" s="136">
        <v>0</v>
      </c>
      <c r="CA2289" s="136">
        <v>0</v>
      </c>
      <c r="CB2289" s="144">
        <v>7.8821727999999995E-11</v>
      </c>
      <c r="CC2289" s="136">
        <v>0</v>
      </c>
      <c r="CD2289" s="136">
        <v>0</v>
      </c>
      <c r="CE2289" s="136">
        <v>0</v>
      </c>
      <c r="CF2289" s="144">
        <v>1.9842782999999998E-6</v>
      </c>
      <c r="CG2289" s="144">
        <v>4.0035776000000001E-5</v>
      </c>
      <c r="CH2289" s="136">
        <v>0</v>
      </c>
      <c r="CI2289" s="136">
        <v>0</v>
      </c>
      <c r="CL2289" s="89" t="s">
        <v>7736</v>
      </c>
    </row>
    <row r="2290" spans="1:90" ht="14.5" customHeight="1">
      <c r="A2290" s="74" t="s">
        <v>7743</v>
      </c>
      <c r="B2290" s="129" t="s">
        <v>7728</v>
      </c>
      <c r="C2290" s="130" t="str">
        <f t="shared" si="1225"/>
        <v>P.030.11.200</v>
      </c>
      <c r="D2290" s="74" t="s">
        <v>7734</v>
      </c>
      <c r="E2290" s="129" t="s">
        <v>957</v>
      </c>
      <c r="F2290" s="132" t="s">
        <v>7745</v>
      </c>
      <c r="G2290" s="132">
        <f t="shared" si="1226"/>
        <v>0.44544630438900001</v>
      </c>
      <c r="H2290" s="348">
        <f t="shared" si="1227"/>
        <v>0.44544630438900001</v>
      </c>
      <c r="I2290" s="74"/>
      <c r="J2290" s="132">
        <f t="shared" si="1228"/>
        <v>2.075149037E-2</v>
      </c>
      <c r="K2290" s="132">
        <f t="shared" si="1229"/>
        <v>5.7935479000000005E-2</v>
      </c>
      <c r="L2290" s="300">
        <f t="shared" si="1230"/>
        <v>8.8124450190000016E-3</v>
      </c>
      <c r="M2290" s="132">
        <v>0.35794689000000002</v>
      </c>
      <c r="N2290" s="132">
        <v>3.3010413000000002E-2</v>
      </c>
      <c r="O2290" s="132">
        <v>1.9234184000000001E-2</v>
      </c>
      <c r="P2290" s="132">
        <v>1.6986970000000001E-2</v>
      </c>
      <c r="Q2290" s="132">
        <v>3.2863812000000002E-3</v>
      </c>
      <c r="R2290" s="132">
        <v>2.1123797E-4</v>
      </c>
      <c r="S2290" s="132">
        <v>2.6690120000000001E-4</v>
      </c>
      <c r="T2290" s="132">
        <v>5.6908820000000004E-3</v>
      </c>
      <c r="U2290" s="132">
        <v>7.3202094000000004E-4</v>
      </c>
      <c r="V2290" s="132">
        <v>1.6886958000000001E-3</v>
      </c>
      <c r="W2290" s="132">
        <v>6.3476690999999998E-3</v>
      </c>
      <c r="X2290" s="304">
        <v>1.3222328E-5</v>
      </c>
      <c r="Y2290" s="304">
        <v>3.0836851000000002E-5</v>
      </c>
      <c r="Z2290" s="132">
        <v>0</v>
      </c>
      <c r="AA2290" s="74"/>
      <c r="AB2290" s="301">
        <f t="shared" si="1231"/>
        <v>2.6913299999999998</v>
      </c>
      <c r="AC2290" s="338">
        <f t="shared" si="1232"/>
        <v>2.6913299999999998</v>
      </c>
      <c r="AD2290" s="74"/>
      <c r="AE2290" s="136">
        <v>57.428342000000001</v>
      </c>
      <c r="AF2290" s="136">
        <v>55.868935</v>
      </c>
      <c r="AG2290" s="136">
        <v>0.83910037999999998</v>
      </c>
      <c r="AH2290" s="136">
        <v>0</v>
      </c>
      <c r="AI2290" s="136">
        <v>0.33698636999999998</v>
      </c>
      <c r="AJ2290" s="136">
        <v>0.20556165000000001</v>
      </c>
      <c r="AK2290" s="136">
        <v>0.17775895</v>
      </c>
      <c r="AL2290" s="74"/>
      <c r="AM2290" s="133">
        <v>6.0829956999999997E-2</v>
      </c>
      <c r="AN2290" s="340">
        <f t="shared" si="1233"/>
        <v>6.0829956999999997E-2</v>
      </c>
      <c r="AP2290" s="133">
        <v>5.5279782999999999E-2</v>
      </c>
      <c r="AQ2290" s="133">
        <v>2.4410281000000001E-3</v>
      </c>
      <c r="AR2290" s="133">
        <v>3.1091460000000001E-3</v>
      </c>
      <c r="AS2290" s="134">
        <f t="shared" si="1234"/>
        <v>3.3141356311799999E-6</v>
      </c>
      <c r="AT2290" s="135">
        <f t="shared" si="1235"/>
        <v>9.0274707810820319E-9</v>
      </c>
      <c r="AU2290" s="135">
        <f t="shared" si="1236"/>
        <v>0.43545462231900001</v>
      </c>
      <c r="AV2290" s="302">
        <v>2.5290708E-6</v>
      </c>
      <c r="AW2290" s="302">
        <v>7.6319947000000001E-9</v>
      </c>
      <c r="AX2290" s="302">
        <v>2.0846602999999999E-13</v>
      </c>
      <c r="AY2290" s="302">
        <v>1.1996314E-10</v>
      </c>
      <c r="AZ2290" s="302">
        <v>1.3627839999999999E-11</v>
      </c>
      <c r="BA2290" s="302">
        <v>2.5272238999999999E-9</v>
      </c>
      <c r="BB2290" s="302">
        <v>7.7647692999999996E-7</v>
      </c>
      <c r="BC2290" s="302">
        <v>4.2678651999999999E-10</v>
      </c>
      <c r="BD2290" s="302">
        <v>8.7832550000000002E-10</v>
      </c>
      <c r="BE2290" s="302">
        <v>6.3848395000000002E-11</v>
      </c>
      <c r="BF2290" s="302">
        <v>4.4515962999999999E-15</v>
      </c>
      <c r="BG2290" s="302">
        <v>3.3140830000000001E-12</v>
      </c>
      <c r="BH2290" s="302">
        <v>9.3869561000000005E-14</v>
      </c>
      <c r="BI2290" s="302">
        <v>4.9803927E-14</v>
      </c>
      <c r="BJ2290" s="302">
        <v>2.6547964000000001E-9</v>
      </c>
      <c r="BK2290" s="302">
        <v>2.6744052000000002E-9</v>
      </c>
      <c r="BL2290" s="302">
        <v>1.9209044000000001E-11</v>
      </c>
      <c r="BM2290" s="302">
        <v>3.3352319000000001E-5</v>
      </c>
      <c r="BN2290" s="303">
        <v>0.43542127000000003</v>
      </c>
      <c r="BO2290" s="302">
        <v>5.9788469999999995E-10</v>
      </c>
      <c r="BP2290" s="302">
        <v>3.6357852999999999E-12</v>
      </c>
      <c r="BQ2290" s="302">
        <v>1.6266773E-16</v>
      </c>
      <c r="BR2290" s="74"/>
      <c r="BS2290" s="136">
        <v>1.6744498999999999E-4</v>
      </c>
      <c r="BT2290" s="144">
        <v>6.6682850999999999E-6</v>
      </c>
      <c r="BU2290" s="144">
        <v>7.5041421999999996E-5</v>
      </c>
      <c r="BV2290" s="144">
        <v>6.6951040000000004E-7</v>
      </c>
      <c r="BW2290" s="144">
        <v>7.6170680000000003E-6</v>
      </c>
      <c r="BX2290" s="144">
        <v>1.1481394000000001E-6</v>
      </c>
      <c r="BY2290" s="144">
        <v>4.4933810000000002E-7</v>
      </c>
      <c r="BZ2290" s="144">
        <v>1.9395506E-6</v>
      </c>
      <c r="CA2290" s="144">
        <v>2.8346648000000003E-7</v>
      </c>
      <c r="CB2290" s="144">
        <v>1.7661007999999999E-7</v>
      </c>
      <c r="CC2290" s="144">
        <v>1.0237772E-7</v>
      </c>
      <c r="CD2290" s="144">
        <v>1.3137075E-8</v>
      </c>
      <c r="CE2290" s="144">
        <v>1.8029841E-9</v>
      </c>
      <c r="CF2290" s="144">
        <v>5.9678254999999996E-6</v>
      </c>
      <c r="CG2290" s="144">
        <v>6.7066917000000006E-5</v>
      </c>
      <c r="CH2290" s="144">
        <v>2.1371147999999999E-7</v>
      </c>
      <c r="CI2290" s="144">
        <v>8.5830703999999994E-8</v>
      </c>
      <c r="CL2290" s="89" t="s">
        <v>7736</v>
      </c>
    </row>
    <row r="2291" spans="1:90" ht="14.5" customHeight="1">
      <c r="A2291" s="74" t="s">
        <v>7746</v>
      </c>
      <c r="B2291" s="129" t="s">
        <v>7728</v>
      </c>
      <c r="C2291" s="130" t="str">
        <f t="shared" si="1225"/>
        <v>P.030.11.300</v>
      </c>
      <c r="D2291" s="74" t="s">
        <v>7734</v>
      </c>
      <c r="E2291" s="129" t="s">
        <v>957</v>
      </c>
      <c r="F2291" s="132" t="s">
        <v>7748</v>
      </c>
      <c r="G2291" s="132">
        <f t="shared" si="1226"/>
        <v>2.3663419539440587E-2</v>
      </c>
      <c r="H2291" s="348">
        <f t="shared" si="1227"/>
        <v>2.3663419539440587E-2</v>
      </c>
      <c r="I2291" s="74"/>
      <c r="J2291" s="132">
        <f t="shared" si="1228"/>
        <v>1.2172510483999999E-3</v>
      </c>
      <c r="K2291" s="132">
        <f t="shared" si="1229"/>
        <v>8.0484500290000007E-3</v>
      </c>
      <c r="L2291" s="300">
        <f t="shared" si="1230"/>
        <v>1.931666462040589E-3</v>
      </c>
      <c r="M2291" s="132">
        <v>1.2466052E-2</v>
      </c>
      <c r="N2291" s="132">
        <v>7.2518951999999996E-3</v>
      </c>
      <c r="O2291" s="132">
        <v>7.5854302999999997E-4</v>
      </c>
      <c r="P2291" s="132">
        <v>3.2603438E-4</v>
      </c>
      <c r="Q2291" s="132">
        <v>7.8099132999999996E-4</v>
      </c>
      <c r="R2291" s="304">
        <v>6.1035584000000002E-6</v>
      </c>
      <c r="S2291" s="132">
        <v>1.0412178E-4</v>
      </c>
      <c r="T2291" s="304">
        <v>3.8011798999999998E-5</v>
      </c>
      <c r="U2291" s="304">
        <v>1.083991E-5</v>
      </c>
      <c r="V2291" s="132">
        <v>1.2221427000000001E-3</v>
      </c>
      <c r="W2291" s="132">
        <v>6.9347424000000004E-4</v>
      </c>
      <c r="X2291" s="304">
        <v>5.2095423000000004E-6</v>
      </c>
      <c r="Y2291" s="304">
        <v>6.9740588999999994E-11</v>
      </c>
      <c r="Z2291" s="132">
        <v>0</v>
      </c>
      <c r="AA2291" s="74"/>
      <c r="AB2291" s="301">
        <f t="shared" si="1231"/>
        <v>9.3729714285714277E-2</v>
      </c>
      <c r="AC2291" s="338">
        <f t="shared" si="1232"/>
        <v>9.3729714285714277E-2</v>
      </c>
      <c r="AD2291" s="74"/>
      <c r="AE2291" s="136">
        <v>2.5806532999999998</v>
      </c>
      <c r="AF2291" s="136">
        <v>0.81570531000000002</v>
      </c>
      <c r="AG2291" s="136">
        <v>2.4015201999999999E-2</v>
      </c>
      <c r="AH2291" s="136">
        <v>0</v>
      </c>
      <c r="AI2291" s="136">
        <v>1.6539743E-3</v>
      </c>
      <c r="AJ2291" s="136">
        <v>0.85729526</v>
      </c>
      <c r="AK2291" s="136">
        <v>0.88198356</v>
      </c>
      <c r="AL2291" s="74"/>
      <c r="AM2291" s="133">
        <v>3.8838016999999999E-3</v>
      </c>
      <c r="AN2291" s="340">
        <f t="shared" si="1233"/>
        <v>3.8838016999999999E-3</v>
      </c>
      <c r="AP2291" s="133">
        <v>3.7325637000000002E-3</v>
      </c>
      <c r="AQ2291" s="133">
        <v>1.1833798E-4</v>
      </c>
      <c r="AR2291" s="145">
        <v>3.2900047000000002E-5</v>
      </c>
      <c r="AS2291" s="134">
        <f t="shared" si="1234"/>
        <v>2.237747973098854E-7</v>
      </c>
      <c r="AT2291" s="135">
        <f t="shared" si="1235"/>
        <v>4.3764044148388354E-10</v>
      </c>
      <c r="AU2291" s="135">
        <f t="shared" si="1236"/>
        <v>4.6078497403299994E-3</v>
      </c>
      <c r="AV2291" s="302">
        <v>8.7553439999999998E-8</v>
      </c>
      <c r="AW2291" s="302">
        <v>2.6418708000000001E-10</v>
      </c>
      <c r="AX2291" s="302">
        <v>7.2171245E-15</v>
      </c>
      <c r="AY2291" s="302">
        <v>1.1327711E-11</v>
      </c>
      <c r="AZ2291" s="302">
        <v>2.4262373999999999E-13</v>
      </c>
      <c r="BA2291" s="302">
        <v>4.8477794999999997E-11</v>
      </c>
      <c r="BB2291" s="302">
        <v>1.3574198000000001E-7</v>
      </c>
      <c r="BC2291" s="302">
        <v>7.1053518999999997E-12</v>
      </c>
      <c r="BD2291" s="302">
        <v>1.5768397999999999E-10</v>
      </c>
      <c r="BE2291" s="302">
        <v>9.2937819999999998E-15</v>
      </c>
      <c r="BF2291" s="302">
        <v>2.7873277999999999E-16</v>
      </c>
      <c r="BG2291" s="302">
        <v>5.9892163999999999E-14</v>
      </c>
      <c r="BH2291" s="302">
        <v>7.2109052999999995E-16</v>
      </c>
      <c r="BI2291" s="302">
        <v>1.1334672E-15</v>
      </c>
      <c r="BJ2291" s="302">
        <v>4.6263288000000002E-11</v>
      </c>
      <c r="BK2291" s="302">
        <v>3.7306454000000001E-10</v>
      </c>
      <c r="BL2291" s="302">
        <v>8.5854850000000008E-12</v>
      </c>
      <c r="BM2291" s="302">
        <v>4.7804032999999999E-7</v>
      </c>
      <c r="BN2291" s="303">
        <v>4.6073716999999997E-3</v>
      </c>
      <c r="BO2291" s="302">
        <v>1.3521453999999999E-15</v>
      </c>
      <c r="BP2291" s="302">
        <v>8.2225055999999992E-18</v>
      </c>
      <c r="BQ2291" s="302">
        <v>3.6788099000000001E-22</v>
      </c>
      <c r="BR2291" s="74"/>
      <c r="BS2291" s="144">
        <v>6.3651674E-6</v>
      </c>
      <c r="BT2291" s="144">
        <v>1.1027196999999999E-6</v>
      </c>
      <c r="BU2291" s="144">
        <v>2.6134331E-6</v>
      </c>
      <c r="BV2291" s="144">
        <v>4.4622685000000001E-9</v>
      </c>
      <c r="BW2291" s="144">
        <v>1.3337754E-6</v>
      </c>
      <c r="BX2291" s="144">
        <v>3.0621787000000003E-8</v>
      </c>
      <c r="BY2291" s="144">
        <v>1.5672644E-10</v>
      </c>
      <c r="BZ2291" s="144">
        <v>4.7944175999999999E-8</v>
      </c>
      <c r="CA2291" s="144">
        <v>8.1905455999999994E-9</v>
      </c>
      <c r="CB2291" s="144">
        <v>6.8897984999999998E-8</v>
      </c>
      <c r="CC2291" s="144">
        <v>1.8179266000000001E-9</v>
      </c>
      <c r="CD2291" s="144">
        <v>5.6066623000000001E-9</v>
      </c>
      <c r="CE2291" s="144">
        <v>2.7113522000000001E-10</v>
      </c>
      <c r="CF2291" s="144">
        <v>1.4674964E-7</v>
      </c>
      <c r="CG2291" s="144">
        <v>9.9649962000000001E-7</v>
      </c>
      <c r="CH2291" s="144">
        <v>4.0203654999999996E-9</v>
      </c>
      <c r="CI2291" s="144">
        <v>1.9411032000000001E-13</v>
      </c>
      <c r="CL2291" s="89" t="s">
        <v>7736</v>
      </c>
    </row>
    <row r="2292" spans="1:90" ht="14.5" customHeight="1">
      <c r="A2292" s="74" t="s">
        <v>7749</v>
      </c>
      <c r="B2292" s="129" t="s">
        <v>7728</v>
      </c>
      <c r="C2292" s="130" t="str">
        <f t="shared" si="1225"/>
        <v>P.030.11.400</v>
      </c>
      <c r="D2292" s="74" t="s">
        <v>7734</v>
      </c>
      <c r="E2292" s="129" t="s">
        <v>957</v>
      </c>
      <c r="F2292" s="132" t="s">
        <v>7751</v>
      </c>
      <c r="G2292" s="132">
        <f t="shared" si="1226"/>
        <v>0.15181098651967775</v>
      </c>
      <c r="H2292" s="348">
        <f t="shared" si="1227"/>
        <v>0.15181098651967775</v>
      </c>
      <c r="I2292" s="74"/>
      <c r="J2292" s="132">
        <f t="shared" si="1228"/>
        <v>1.1908319551E-2</v>
      </c>
      <c r="K2292" s="132">
        <f t="shared" si="1229"/>
        <v>2.357655371E-2</v>
      </c>
      <c r="L2292" s="300">
        <f t="shared" si="1230"/>
        <v>9.089343258677756E-3</v>
      </c>
      <c r="M2292" s="132">
        <v>0.10723677</v>
      </c>
      <c r="N2292" s="132">
        <v>1.7366315E-2</v>
      </c>
      <c r="O2292" s="132">
        <v>5.9175648000000004E-3</v>
      </c>
      <c r="P2292" s="132">
        <v>3.1617573E-3</v>
      </c>
      <c r="Q2292" s="132">
        <v>8.2557086999999994E-3</v>
      </c>
      <c r="R2292" s="304">
        <v>3.6374461000000002E-5</v>
      </c>
      <c r="S2292" s="132">
        <v>4.5447909E-4</v>
      </c>
      <c r="T2292" s="132">
        <v>2.9267391000000002E-4</v>
      </c>
      <c r="U2292" s="132">
        <v>3.1841797000000001E-4</v>
      </c>
      <c r="V2292" s="132">
        <v>6.9811009999999998E-4</v>
      </c>
      <c r="W2292" s="132">
        <v>8.0691726000000005E-3</v>
      </c>
      <c r="X2292" s="304">
        <v>3.6425479999999999E-6</v>
      </c>
      <c r="Y2292" s="304">
        <v>4.0677755999999999E-11</v>
      </c>
      <c r="Z2292" s="132">
        <v>0</v>
      </c>
      <c r="AA2292" s="74"/>
      <c r="AB2292" s="301">
        <f t="shared" si="1231"/>
        <v>0.8062915037593984</v>
      </c>
      <c r="AC2292" s="338">
        <f t="shared" si="1232"/>
        <v>0.8062915037593984</v>
      </c>
      <c r="AD2292" s="74"/>
      <c r="AE2292" s="136">
        <v>8.4878765999999999</v>
      </c>
      <c r="AF2292" s="136">
        <v>6.6537936000000002</v>
      </c>
      <c r="AG2292" s="136">
        <v>1.0938407999999999</v>
      </c>
      <c r="AH2292" s="136">
        <v>0</v>
      </c>
      <c r="AI2292" s="136">
        <v>9.1571467000000004E-2</v>
      </c>
      <c r="AJ2292" s="136">
        <v>0.40151176999999999</v>
      </c>
      <c r="AK2292" s="136">
        <v>0.24715893999999999</v>
      </c>
      <c r="AL2292" s="74"/>
      <c r="AM2292" s="133">
        <v>1.956312E-2</v>
      </c>
      <c r="AN2292" s="340">
        <f t="shared" si="1233"/>
        <v>1.956312E-2</v>
      </c>
      <c r="AP2292" s="133">
        <v>1.8561702999999999E-2</v>
      </c>
      <c r="AQ2292" s="133">
        <v>7.4276167000000002E-4</v>
      </c>
      <c r="AR2292" s="133">
        <v>2.5865570999999998E-4</v>
      </c>
      <c r="AS2292" s="134">
        <f t="shared" si="1234"/>
        <v>1.1128119368193691E-6</v>
      </c>
      <c r="AT2292" s="135">
        <f t="shared" si="1235"/>
        <v>2.7468996956259355E-9</v>
      </c>
      <c r="AU2292" s="135">
        <f t="shared" si="1236"/>
        <v>3.6226289820799999E-2</v>
      </c>
      <c r="AV2292" s="302">
        <v>7.5091636999999996E-7</v>
      </c>
      <c r="AW2292" s="302">
        <v>2.2657910000000002E-9</v>
      </c>
      <c r="AX2292" s="302">
        <v>6.1900387000000006E-14</v>
      </c>
      <c r="AY2292" s="302">
        <v>4.0175521999999997E-11</v>
      </c>
      <c r="AZ2292" s="302">
        <v>1.3877387E-12</v>
      </c>
      <c r="BA2292" s="302">
        <v>4.7012759000000003E-10</v>
      </c>
      <c r="BB2292" s="302">
        <v>3.6014981999999999E-7</v>
      </c>
      <c r="BC2292" s="302">
        <v>6.7843302000000001E-11</v>
      </c>
      <c r="BD2292" s="302">
        <v>4.0622441000000002E-10</v>
      </c>
      <c r="BE2292" s="302">
        <v>2.9242391999999998E-13</v>
      </c>
      <c r="BF2292" s="302">
        <v>4.7376896E-16</v>
      </c>
      <c r="BG2292" s="302">
        <v>9.0536832999999999E-13</v>
      </c>
      <c r="BH2292" s="302">
        <v>5.8495298000000002E-15</v>
      </c>
      <c r="BI2292" s="302">
        <v>1.2552093999999999E-14</v>
      </c>
      <c r="BJ2292" s="302">
        <v>3.3896331E-10</v>
      </c>
      <c r="BK2292" s="302">
        <v>8.9509187000000001E-10</v>
      </c>
      <c r="BL2292" s="302">
        <v>5.7624108000000003E-12</v>
      </c>
      <c r="BM2292" s="302">
        <v>7.5738208000000003E-6</v>
      </c>
      <c r="BN2292" s="303">
        <v>3.6218715999999998E-2</v>
      </c>
      <c r="BO2292" s="302">
        <v>7.8866899000000004E-16</v>
      </c>
      <c r="BP2292" s="302">
        <v>4.7959600999999997E-18</v>
      </c>
      <c r="BQ2292" s="302">
        <v>2.1457481E-22</v>
      </c>
      <c r="BR2292" s="74"/>
      <c r="BS2292" s="144">
        <v>4.4856337000000001E-5</v>
      </c>
      <c r="BT2292" s="144">
        <v>2.9515720999999998E-6</v>
      </c>
      <c r="BU2292" s="144">
        <v>2.2481547E-5</v>
      </c>
      <c r="BV2292" s="144">
        <v>3.4336306999999999E-8</v>
      </c>
      <c r="BW2292" s="144">
        <v>7.9709775000000005E-6</v>
      </c>
      <c r="BX2292" s="144">
        <v>2.9699883000000002E-7</v>
      </c>
      <c r="BY2292" s="144">
        <v>3.7209325000000001E-10</v>
      </c>
      <c r="BZ2292" s="144">
        <v>4.5236200999999999E-7</v>
      </c>
      <c r="CA2292" s="144">
        <v>4.8811966000000003E-8</v>
      </c>
      <c r="CB2292" s="144">
        <v>3.0073146000000002E-7</v>
      </c>
      <c r="CC2292" s="144">
        <v>1.0386385E-8</v>
      </c>
      <c r="CD2292" s="144">
        <v>3.8263176000000001E-9</v>
      </c>
      <c r="CE2292" s="144">
        <v>3.3002462000000002E-8</v>
      </c>
      <c r="CF2292" s="144">
        <v>8.4778954000000002E-7</v>
      </c>
      <c r="CG2292" s="144">
        <v>9.2766588000000001E-6</v>
      </c>
      <c r="CH2292" s="144">
        <v>1.4696407000000001E-7</v>
      </c>
      <c r="CI2292" s="144">
        <v>1.1321918E-13</v>
      </c>
      <c r="CL2292" s="89" t="s">
        <v>7736</v>
      </c>
    </row>
    <row r="2293" spans="1:90" ht="14.5" customHeight="1">
      <c r="A2293" s="74" t="s">
        <v>7752</v>
      </c>
      <c r="B2293" s="129" t="s">
        <v>7728</v>
      </c>
      <c r="C2293" s="130" t="str">
        <f t="shared" si="1225"/>
        <v>P.030.11.500</v>
      </c>
      <c r="D2293" s="74" t="s">
        <v>7734</v>
      </c>
      <c r="E2293" s="129" t="s">
        <v>957</v>
      </c>
      <c r="F2293" s="132" t="s">
        <v>7754</v>
      </c>
      <c r="G2293" s="132">
        <f t="shared" si="1226"/>
        <v>0.15436643743179138</v>
      </c>
      <c r="H2293" s="348">
        <f t="shared" si="1227"/>
        <v>0.15436643743179138</v>
      </c>
      <c r="I2293" s="74"/>
      <c r="J2293" s="132">
        <f t="shared" si="1228"/>
        <v>1.7167792232007002E-2</v>
      </c>
      <c r="K2293" s="132">
        <f t="shared" si="1229"/>
        <v>3.3458645199784372E-2</v>
      </c>
      <c r="L2293" s="300">
        <f t="shared" si="1230"/>
        <v>0</v>
      </c>
      <c r="M2293" s="132">
        <v>0.10374</v>
      </c>
      <c r="N2293" s="132">
        <v>3.0365145E-2</v>
      </c>
      <c r="O2293" s="132">
        <v>3.0934999999999999E-3</v>
      </c>
      <c r="P2293" s="132">
        <v>1.6217388E-4</v>
      </c>
      <c r="Q2293" s="132">
        <v>1.7005607999999998E-2</v>
      </c>
      <c r="R2293" s="132">
        <v>0</v>
      </c>
      <c r="S2293" s="304">
        <v>1.0352007E-8</v>
      </c>
      <c r="T2293" s="304">
        <v>1.9978437000000001E-10</v>
      </c>
      <c r="U2293" s="132">
        <v>0</v>
      </c>
      <c r="V2293" s="132">
        <v>0</v>
      </c>
      <c r="W2293" s="132">
        <v>0</v>
      </c>
      <c r="X2293" s="132">
        <v>0</v>
      </c>
      <c r="Y2293" s="132">
        <v>0</v>
      </c>
      <c r="Z2293" s="132">
        <v>0</v>
      </c>
      <c r="AA2293" s="74"/>
      <c r="AB2293" s="301">
        <f t="shared" si="1231"/>
        <v>0.77999999999999992</v>
      </c>
      <c r="AC2293" s="338">
        <f t="shared" si="1232"/>
        <v>0.77999999999999992</v>
      </c>
      <c r="AD2293" s="74"/>
      <c r="AE2293" s="136">
        <v>0</v>
      </c>
      <c r="AF2293" s="136">
        <v>0</v>
      </c>
      <c r="AG2293" s="136">
        <v>0</v>
      </c>
      <c r="AH2293" s="136">
        <v>0</v>
      </c>
      <c r="AI2293" s="136">
        <v>0</v>
      </c>
      <c r="AJ2293" s="136">
        <v>0</v>
      </c>
      <c r="AK2293" s="136">
        <v>0</v>
      </c>
      <c r="AL2293" s="74"/>
      <c r="AM2293" s="133">
        <v>2.2038157999999999E-2</v>
      </c>
      <c r="AN2293" s="340">
        <f t="shared" si="1233"/>
        <v>2.2038157999999999E-2</v>
      </c>
      <c r="AP2293" s="133">
        <v>2.1272406000000001E-2</v>
      </c>
      <c r="AQ2293" s="133">
        <v>7.6575221E-4</v>
      </c>
      <c r="AR2293" s="133">
        <v>0</v>
      </c>
      <c r="AS2293" s="134">
        <f t="shared" si="1234"/>
        <v>1.27532409E-6</v>
      </c>
      <c r="AT2293" s="135">
        <f t="shared" si="1235"/>
        <v>2.8319238700000004E-9</v>
      </c>
      <c r="AU2293" s="135">
        <f t="shared" si="1236"/>
        <v>0</v>
      </c>
      <c r="AV2293" s="302">
        <v>7.2384E-7</v>
      </c>
      <c r="AW2293" s="302">
        <v>2.1839999999999999E-9</v>
      </c>
      <c r="AX2293" s="302">
        <v>5.967E-14</v>
      </c>
      <c r="AY2293" s="303">
        <v>0</v>
      </c>
      <c r="AZ2293" s="303">
        <v>0</v>
      </c>
      <c r="BA2293" s="302">
        <v>2.4090000000000001E-11</v>
      </c>
      <c r="BB2293" s="302">
        <v>5.5145999999999999E-7</v>
      </c>
      <c r="BC2293" s="302">
        <v>5.5041999999999999E-12</v>
      </c>
      <c r="BD2293" s="302">
        <v>6.4236000000000004E-10</v>
      </c>
      <c r="BE2293" s="303">
        <v>0</v>
      </c>
      <c r="BF2293" s="303">
        <v>0</v>
      </c>
      <c r="BG2293" s="303">
        <v>0</v>
      </c>
      <c r="BH2293" s="303">
        <v>0</v>
      </c>
      <c r="BI2293" s="303">
        <v>0</v>
      </c>
      <c r="BJ2293" s="303">
        <v>0</v>
      </c>
      <c r="BK2293" s="303">
        <v>0</v>
      </c>
      <c r="BL2293" s="303">
        <v>0</v>
      </c>
      <c r="BM2293" s="303">
        <v>0</v>
      </c>
      <c r="BN2293" s="303">
        <v>0</v>
      </c>
      <c r="BO2293" s="303">
        <v>0</v>
      </c>
      <c r="BP2293" s="303">
        <v>0</v>
      </c>
      <c r="BQ2293" s="303">
        <v>0</v>
      </c>
      <c r="BR2293" s="74"/>
      <c r="BS2293" s="144">
        <v>4.5611841999999997E-5</v>
      </c>
      <c r="BT2293" s="144">
        <v>4.4286239000000001E-6</v>
      </c>
      <c r="BU2293" s="144">
        <v>2.1748470000000002E-5</v>
      </c>
      <c r="BV2293" s="144">
        <v>2.3402099000000001E-14</v>
      </c>
      <c r="BW2293" s="144">
        <v>1.9002938000000001E-5</v>
      </c>
      <c r="BX2293" s="136">
        <v>0</v>
      </c>
      <c r="BY2293" s="136">
        <v>0</v>
      </c>
      <c r="BZ2293" s="136">
        <v>0</v>
      </c>
      <c r="CA2293" s="136">
        <v>0</v>
      </c>
      <c r="CB2293" s="144">
        <v>6.8499835000000003E-12</v>
      </c>
      <c r="CC2293" s="136">
        <v>0</v>
      </c>
      <c r="CD2293" s="136">
        <v>0</v>
      </c>
      <c r="CE2293" s="136">
        <v>0</v>
      </c>
      <c r="CF2293" s="144">
        <v>4.3180298E-7</v>
      </c>
      <c r="CG2293" s="136">
        <v>0</v>
      </c>
      <c r="CH2293" s="136">
        <v>0</v>
      </c>
      <c r="CI2293" s="136">
        <v>0</v>
      </c>
      <c r="CL2293" s="89" t="s">
        <v>7736</v>
      </c>
    </row>
    <row r="2294" spans="1:90" ht="14.5" customHeight="1">
      <c r="A2294" s="74" t="s">
        <v>7755</v>
      </c>
      <c r="B2294" s="129" t="s">
        <v>7728</v>
      </c>
      <c r="C2294" s="130" t="str">
        <f t="shared" si="1225"/>
        <v>P.030.11.600</v>
      </c>
      <c r="D2294" s="74" t="s">
        <v>7734</v>
      </c>
      <c r="E2294" s="129" t="s">
        <v>957</v>
      </c>
      <c r="F2294" s="132" t="s">
        <v>7757</v>
      </c>
      <c r="G2294" s="132">
        <f t="shared" si="1226"/>
        <v>0.35718418749609998</v>
      </c>
      <c r="H2294" s="348">
        <f t="shared" si="1227"/>
        <v>0.35718418749609998</v>
      </c>
      <c r="I2294" s="74"/>
      <c r="J2294" s="132">
        <f t="shared" si="1228"/>
        <v>1.3916817889999999E-2</v>
      </c>
      <c r="K2294" s="132">
        <f t="shared" si="1229"/>
        <v>2.2927242299999998E-2</v>
      </c>
      <c r="L2294" s="300">
        <f t="shared" si="1230"/>
        <v>3.7899773060999999E-3</v>
      </c>
      <c r="M2294" s="132">
        <v>0.31655014999999997</v>
      </c>
      <c r="N2294" s="132">
        <v>8.2302003000000006E-3</v>
      </c>
      <c r="O2294" s="132">
        <v>1.347629E-2</v>
      </c>
      <c r="P2294" s="132">
        <v>1.1735485E-2</v>
      </c>
      <c r="Q2294" s="132">
        <v>1.7820189999999999E-3</v>
      </c>
      <c r="R2294" s="132">
        <v>2.1227400999999999E-4</v>
      </c>
      <c r="S2294" s="132">
        <v>1.8703987999999999E-4</v>
      </c>
      <c r="T2294" s="132">
        <v>1.2207520000000001E-3</v>
      </c>
      <c r="U2294" s="132">
        <v>9.8552450999999991E-4</v>
      </c>
      <c r="V2294" s="132">
        <v>0</v>
      </c>
      <c r="W2294" s="132">
        <v>2.7952154999999999E-3</v>
      </c>
      <c r="X2294" s="304">
        <v>9.2372960999999995E-6</v>
      </c>
      <c r="Y2294" s="132">
        <v>0</v>
      </c>
      <c r="Z2294" s="132">
        <v>0</v>
      </c>
      <c r="AA2294" s="74"/>
      <c r="AB2294" s="301">
        <f t="shared" si="1231"/>
        <v>2.3800763157894735</v>
      </c>
      <c r="AC2294" s="338">
        <f t="shared" si="1232"/>
        <v>2.3800763157894735</v>
      </c>
      <c r="AD2294" s="74"/>
      <c r="AE2294" s="136">
        <v>33.578921999999999</v>
      </c>
      <c r="AF2294" s="136">
        <v>33.122920999999998</v>
      </c>
      <c r="AG2294" s="136">
        <v>0.37896088</v>
      </c>
      <c r="AH2294" s="136">
        <v>0</v>
      </c>
      <c r="AI2294" s="136">
        <v>0</v>
      </c>
      <c r="AJ2294" s="136">
        <v>3.7941112999999999E-3</v>
      </c>
      <c r="AK2294" s="136">
        <v>7.3246354999999999E-2</v>
      </c>
      <c r="AL2294" s="74"/>
      <c r="AM2294" s="133">
        <v>4.6213351E-2</v>
      </c>
      <c r="AN2294" s="340">
        <f t="shared" si="1233"/>
        <v>4.6213351E-2</v>
      </c>
      <c r="AP2294" s="133">
        <v>4.2563914000000001E-2</v>
      </c>
      <c r="AQ2294" s="133">
        <v>1.9877311E-3</v>
      </c>
      <c r="AR2294" s="133">
        <v>1.6617059E-3</v>
      </c>
      <c r="AS2294" s="134">
        <f t="shared" si="1234"/>
        <v>2.5517933602840003E-6</v>
      </c>
      <c r="AT2294" s="135">
        <f t="shared" si="1235"/>
        <v>7.3510764001328993E-9</v>
      </c>
      <c r="AU2294" s="135">
        <f t="shared" si="1236"/>
        <v>0.23273192162799999</v>
      </c>
      <c r="AV2294" s="302">
        <v>2.2425498999999999E-6</v>
      </c>
      <c r="AW2294" s="302">
        <v>6.7675707000000003E-9</v>
      </c>
      <c r="AX2294" s="302">
        <v>1.8484509999999999E-13</v>
      </c>
      <c r="AY2294" s="302">
        <v>1.4892172E-10</v>
      </c>
      <c r="AZ2294" s="302">
        <v>1.9345654000000002E-11</v>
      </c>
      <c r="BA2294" s="302">
        <v>1.7450478E-9</v>
      </c>
      <c r="BB2294" s="302">
        <v>3.0413156999999999E-7</v>
      </c>
      <c r="BC2294" s="302">
        <v>2.5456138999999999E-10</v>
      </c>
      <c r="BD2294" s="302">
        <v>3.1656556999999999E-10</v>
      </c>
      <c r="BE2294" s="302">
        <v>2.1716926E-13</v>
      </c>
      <c r="BF2294" s="302">
        <v>1.1139728999999999E-15</v>
      </c>
      <c r="BG2294" s="302">
        <v>4.6020417000000004E-13</v>
      </c>
      <c r="BH2294" s="302">
        <v>2.6588228000000001E-14</v>
      </c>
      <c r="BI2294" s="302">
        <v>2.0095401999999999E-14</v>
      </c>
      <c r="BJ2294" s="302">
        <v>2.3121096000000001E-9</v>
      </c>
      <c r="BK2294" s="302">
        <v>8.8646551E-10</v>
      </c>
      <c r="BL2294" s="302">
        <v>1.1468724E-11</v>
      </c>
      <c r="BM2294" s="302">
        <v>4.1701627999999997E-5</v>
      </c>
      <c r="BN2294" s="303">
        <v>0.23269022</v>
      </c>
      <c r="BO2294" s="303">
        <v>0</v>
      </c>
      <c r="BP2294" s="303">
        <v>0</v>
      </c>
      <c r="BQ2294" s="303">
        <v>0</v>
      </c>
      <c r="BR2294" s="74"/>
      <c r="BS2294" s="136">
        <v>1.3026195999999999E-4</v>
      </c>
      <c r="BT2294" s="144">
        <v>2.7334535000000001E-6</v>
      </c>
      <c r="BU2294" s="144">
        <v>6.6362843000000005E-5</v>
      </c>
      <c r="BV2294" s="144">
        <v>1.4372786E-7</v>
      </c>
      <c r="BW2294" s="144">
        <v>3.0439821999999998E-6</v>
      </c>
      <c r="BX2294" s="144">
        <v>1.0802290999999999E-6</v>
      </c>
      <c r="BY2294" s="144">
        <v>2.7859487999999999E-10</v>
      </c>
      <c r="BZ2294" s="144">
        <v>1.6542365E-6</v>
      </c>
      <c r="CA2294" s="144">
        <v>2.8485677000000001E-7</v>
      </c>
      <c r="CB2294" s="144">
        <v>1.2376538E-7</v>
      </c>
      <c r="CC2294" s="144">
        <v>1.4540689E-7</v>
      </c>
      <c r="CD2294" s="144">
        <v>8.3374866000000001E-9</v>
      </c>
      <c r="CE2294" s="144">
        <v>2.5667069E-9</v>
      </c>
      <c r="CF2294" s="144">
        <v>2.8841796E-6</v>
      </c>
      <c r="CG2294" s="144">
        <v>3.8703376E-5</v>
      </c>
      <c r="CH2294" s="144">
        <v>1.3090725E-5</v>
      </c>
      <c r="CI2294" s="136">
        <v>0</v>
      </c>
      <c r="CL2294" s="89" t="s">
        <v>7736</v>
      </c>
    </row>
    <row r="2295" spans="1:90" ht="14.5" customHeight="1">
      <c r="A2295" s="74" t="s">
        <v>7758</v>
      </c>
      <c r="B2295" s="129" t="s">
        <v>7728</v>
      </c>
      <c r="C2295" s="130" t="str">
        <f t="shared" si="1225"/>
        <v>P.030.11.700</v>
      </c>
      <c r="D2295" s="74" t="s">
        <v>7734</v>
      </c>
      <c r="E2295" s="129" t="s">
        <v>957</v>
      </c>
      <c r="F2295" s="132" t="s">
        <v>7760</v>
      </c>
      <c r="G2295" s="132">
        <f t="shared" si="1226"/>
        <v>0.30186179969469001</v>
      </c>
      <c r="H2295" s="348">
        <f t="shared" si="1227"/>
        <v>0.30186179969469001</v>
      </c>
      <c r="I2295" s="74"/>
      <c r="J2295" s="132">
        <f t="shared" si="1228"/>
        <v>1.8952652700000003E-2</v>
      </c>
      <c r="K2295" s="132">
        <f t="shared" si="1229"/>
        <v>6.7842401600000005E-2</v>
      </c>
      <c r="L2295" s="300">
        <f t="shared" si="1230"/>
        <v>7.8044153946899997E-3</v>
      </c>
      <c r="M2295" s="132">
        <v>0.20726232999999999</v>
      </c>
      <c r="N2295" s="132">
        <v>5.1394192999999998E-2</v>
      </c>
      <c r="O2295" s="132">
        <v>1.455714E-2</v>
      </c>
      <c r="P2295" s="132">
        <v>1.2151014999999999E-2</v>
      </c>
      <c r="Q2295" s="132">
        <v>4.7368884E-3</v>
      </c>
      <c r="R2295" s="132">
        <v>1.2770070000000001E-4</v>
      </c>
      <c r="S2295" s="132">
        <v>1.9370486E-3</v>
      </c>
      <c r="T2295" s="132">
        <v>1.8910686000000001E-3</v>
      </c>
      <c r="U2295" s="132">
        <v>1.6964409000000001E-4</v>
      </c>
      <c r="V2295" s="132">
        <v>4.3733343000000001E-3</v>
      </c>
      <c r="W2295" s="132">
        <v>3.2418513000000001E-3</v>
      </c>
      <c r="X2295" s="304">
        <v>1.9467656999999999E-5</v>
      </c>
      <c r="Y2295" s="304">
        <v>1.1804769E-7</v>
      </c>
      <c r="Z2295" s="132">
        <v>0</v>
      </c>
      <c r="AA2295" s="74"/>
      <c r="AB2295" s="301">
        <f t="shared" si="1231"/>
        <v>1.5583633834586466</v>
      </c>
      <c r="AC2295" s="338">
        <f t="shared" si="1232"/>
        <v>1.5583633834586466</v>
      </c>
      <c r="AD2295" s="74"/>
      <c r="AE2295" s="136">
        <v>16.569825000000002</v>
      </c>
      <c r="AF2295" s="136">
        <v>15.843524</v>
      </c>
      <c r="AG2295" s="136">
        <v>0.43946227999999998</v>
      </c>
      <c r="AH2295" s="136">
        <v>0</v>
      </c>
      <c r="AI2295" s="136">
        <v>3.4505266E-2</v>
      </c>
      <c r="AJ2295" s="136">
        <v>0.15150762000000001</v>
      </c>
      <c r="AK2295" s="136">
        <v>0.1008255</v>
      </c>
      <c r="AL2295" s="74"/>
      <c r="AM2295" s="133">
        <v>4.5400309E-2</v>
      </c>
      <c r="AN2295" s="340">
        <f t="shared" si="1233"/>
        <v>4.5400309E-2</v>
      </c>
      <c r="AP2295" s="133">
        <v>4.3012005999999998E-2</v>
      </c>
      <c r="AQ2295" s="133">
        <v>1.6018094E-3</v>
      </c>
      <c r="AR2295" s="133">
        <v>7.8649369000000004E-4</v>
      </c>
      <c r="AS2295" s="134">
        <f t="shared" si="1234"/>
        <v>2.5786574439348994E-6</v>
      </c>
      <c r="AT2295" s="135">
        <f t="shared" si="1235"/>
        <v>5.9238512288403563E-9</v>
      </c>
      <c r="AU2295" s="135">
        <f t="shared" si="1236"/>
        <v>0.110153177</v>
      </c>
      <c r="AV2295" s="302">
        <v>1.4539073999999999E-6</v>
      </c>
      <c r="AW2295" s="302">
        <v>4.3869739999999998E-9</v>
      </c>
      <c r="AX2295" s="302">
        <v>1.1984793E-13</v>
      </c>
      <c r="AY2295" s="302">
        <v>2.5967274E-10</v>
      </c>
      <c r="AZ2295" s="302">
        <v>1.9401910999999999E-12</v>
      </c>
      <c r="BA2295" s="302">
        <v>1.8067883E-9</v>
      </c>
      <c r="BB2295" s="302">
        <v>1.1136617E-6</v>
      </c>
      <c r="BC2295" s="302">
        <v>2.5814709E-10</v>
      </c>
      <c r="BD2295" s="302">
        <v>1.2396920999999999E-9</v>
      </c>
      <c r="BE2295" s="302">
        <v>1.8254471E-13</v>
      </c>
      <c r="BF2295" s="302">
        <v>3.1686500999999999E-15</v>
      </c>
      <c r="BG2295" s="302">
        <v>6.6933794E-12</v>
      </c>
      <c r="BH2295" s="302">
        <v>3.6619965999999999E-14</v>
      </c>
      <c r="BI2295" s="302">
        <v>9.6727498000000004E-14</v>
      </c>
      <c r="BJ2295" s="302">
        <v>1.7369115E-9</v>
      </c>
      <c r="BK2295" s="302">
        <v>7.2807441000000003E-9</v>
      </c>
      <c r="BL2295" s="302">
        <v>3.1891842000000003E-11</v>
      </c>
      <c r="BM2295" s="303">
        <v>1.1375722E-2</v>
      </c>
      <c r="BN2295" s="303">
        <v>9.8777455E-2</v>
      </c>
      <c r="BO2295" s="302">
        <v>2.2871038E-12</v>
      </c>
      <c r="BP2295" s="302">
        <v>1.3908064000000001E-14</v>
      </c>
      <c r="BQ2295" s="302">
        <v>6.2225708000000002E-19</v>
      </c>
      <c r="BR2295" s="74"/>
      <c r="BS2295" s="144">
        <v>9.0871205999999995E-5</v>
      </c>
      <c r="BT2295" s="144">
        <v>9.1375168000000001E-6</v>
      </c>
      <c r="BU2295" s="144">
        <v>4.3451305999999998E-5</v>
      </c>
      <c r="BV2295" s="144">
        <v>2.2159394000000001E-7</v>
      </c>
      <c r="BW2295" s="144">
        <v>1.0910829999999999E-5</v>
      </c>
      <c r="BX2295" s="144">
        <v>1.1649694E-6</v>
      </c>
      <c r="BY2295" s="144">
        <v>2.8861532999999998E-9</v>
      </c>
      <c r="BZ2295" s="144">
        <v>1.7723630999999999E-6</v>
      </c>
      <c r="CA2295" s="144">
        <v>1.7136535E-7</v>
      </c>
      <c r="CB2295" s="144">
        <v>1.2817564E-6</v>
      </c>
      <c r="CC2295" s="144">
        <v>1.4204399999999999E-8</v>
      </c>
      <c r="CD2295" s="144">
        <v>2.0949548E-8</v>
      </c>
      <c r="CE2295" s="144">
        <v>5.5015677999999998E-9</v>
      </c>
      <c r="CF2295" s="144">
        <v>2.9806521999999999E-6</v>
      </c>
      <c r="CG2295" s="144">
        <v>1.9655521999999999E-5</v>
      </c>
      <c r="CH2295" s="144">
        <v>7.9460623999999999E-8</v>
      </c>
      <c r="CI2295" s="144">
        <v>3.2833042E-10</v>
      </c>
      <c r="CL2295" s="89" t="s">
        <v>7736</v>
      </c>
    </row>
    <row r="2296" spans="1:90" ht="14.5" customHeight="1">
      <c r="A2296" s="74" t="s">
        <v>7761</v>
      </c>
      <c r="B2296" s="129" t="s">
        <v>7728</v>
      </c>
      <c r="C2296" s="130" t="str">
        <f t="shared" si="1225"/>
        <v>P.030.11.800</v>
      </c>
      <c r="D2296" s="74" t="s">
        <v>7734</v>
      </c>
      <c r="E2296" s="129" t="s">
        <v>957</v>
      </c>
      <c r="F2296" s="132" t="s">
        <v>7763</v>
      </c>
      <c r="G2296" s="132">
        <f t="shared" si="1226"/>
        <v>0.35035491864750001</v>
      </c>
      <c r="H2296" s="348">
        <f t="shared" si="1227"/>
        <v>0.35035491864750001</v>
      </c>
      <c r="I2296" s="74"/>
      <c r="J2296" s="132">
        <f t="shared" si="1228"/>
        <v>3.3294805067999998E-2</v>
      </c>
      <c r="K2296" s="132">
        <f t="shared" si="1229"/>
        <v>7.4712151399999996E-2</v>
      </c>
      <c r="L2296" s="300">
        <f t="shared" si="1230"/>
        <v>3.7933021795000005E-3</v>
      </c>
      <c r="M2296" s="132">
        <v>0.23855466</v>
      </c>
      <c r="N2296" s="132">
        <v>3.5469964E-2</v>
      </c>
      <c r="O2296" s="132">
        <v>3.5275669000000003E-2</v>
      </c>
      <c r="P2296" s="132">
        <v>2.7664484999999999E-2</v>
      </c>
      <c r="Q2296" s="132">
        <v>5.4235591000000001E-3</v>
      </c>
      <c r="R2296" s="304">
        <v>3.9769347999999997E-5</v>
      </c>
      <c r="S2296" s="132">
        <v>1.6699162E-4</v>
      </c>
      <c r="T2296" s="132">
        <v>3.9665183999999997E-3</v>
      </c>
      <c r="U2296" s="132">
        <v>1.2981875000000001E-4</v>
      </c>
      <c r="V2296" s="132">
        <v>4.1759653E-4</v>
      </c>
      <c r="W2296" s="132">
        <v>3.2376521000000002E-3</v>
      </c>
      <c r="X2296" s="304">
        <v>3.147679E-6</v>
      </c>
      <c r="Y2296" s="304">
        <v>5.0871205000000002E-6</v>
      </c>
      <c r="Z2296" s="132">
        <v>0</v>
      </c>
      <c r="AA2296" s="74"/>
      <c r="AB2296" s="301">
        <f t="shared" si="1231"/>
        <v>1.7936440601503758</v>
      </c>
      <c r="AC2296" s="338">
        <f t="shared" si="1232"/>
        <v>1.7936440601503758</v>
      </c>
      <c r="AD2296" s="74"/>
      <c r="AE2296" s="136">
        <v>72.141346999999996</v>
      </c>
      <c r="AF2296" s="136">
        <v>71.563356999999996</v>
      </c>
      <c r="AG2296" s="136">
        <v>0.43893699000000003</v>
      </c>
      <c r="AH2296" s="136">
        <v>0</v>
      </c>
      <c r="AI2296" s="136">
        <v>7.8626643999999996E-2</v>
      </c>
      <c r="AJ2296" s="136">
        <v>2.2975097E-2</v>
      </c>
      <c r="AK2296" s="136">
        <v>3.7451053999999998E-2</v>
      </c>
      <c r="AL2296" s="74"/>
      <c r="AM2296" s="133">
        <v>5.0351939999999998E-2</v>
      </c>
      <c r="AN2296" s="340">
        <f t="shared" si="1233"/>
        <v>5.0351939999999998E-2</v>
      </c>
      <c r="AP2296" s="133">
        <v>4.3875102999999999E-2</v>
      </c>
      <c r="AQ2296" s="133">
        <v>1.8488768E-3</v>
      </c>
      <c r="AR2296" s="133">
        <v>4.6279605000000001E-3</v>
      </c>
      <c r="AS2296" s="134">
        <f t="shared" si="1234"/>
        <v>2.6304018324480996E-6</v>
      </c>
      <c r="AT2296" s="135">
        <f t="shared" si="1235"/>
        <v>6.8375620690687092E-9</v>
      </c>
      <c r="AU2296" s="135">
        <f t="shared" si="1236"/>
        <v>0.64817374719440002</v>
      </c>
      <c r="AV2296" s="302">
        <v>1.6895834E-6</v>
      </c>
      <c r="AW2296" s="302">
        <v>5.0988487999999996E-9</v>
      </c>
      <c r="AX2296" s="302">
        <v>1.3926671E-13</v>
      </c>
      <c r="AY2296" s="302">
        <v>2.4634795999999999E-11</v>
      </c>
      <c r="AZ2296" s="302">
        <v>3.1181731E-12</v>
      </c>
      <c r="BA2296" s="302">
        <v>4.1151735999999999E-9</v>
      </c>
      <c r="BB2296" s="302">
        <v>9.3516219999999995E-7</v>
      </c>
      <c r="BC2296" s="302">
        <v>6.4814602999999998E-10</v>
      </c>
      <c r="BD2296" s="302">
        <v>1.0333322000000001E-9</v>
      </c>
      <c r="BE2296" s="302">
        <v>3.7361031000000001E-11</v>
      </c>
      <c r="BF2296" s="302">
        <v>2.6329318E-15</v>
      </c>
      <c r="BG2296" s="302">
        <v>2.8222594999999998E-13</v>
      </c>
      <c r="BH2296" s="302">
        <v>1.0466894E-13</v>
      </c>
      <c r="BI2296" s="302">
        <v>7.3366197999999997E-15</v>
      </c>
      <c r="BJ2296" s="302">
        <v>6.9370226999999997E-10</v>
      </c>
      <c r="BK2296" s="302">
        <v>7.6981125000000004E-10</v>
      </c>
      <c r="BL2296" s="302">
        <v>1.9035072000000002E-11</v>
      </c>
      <c r="BM2296" s="302">
        <v>4.9271944E-6</v>
      </c>
      <c r="BN2296" s="303">
        <v>0.64816881999999998</v>
      </c>
      <c r="BO2296" s="302">
        <v>4.9792359000000002E-11</v>
      </c>
      <c r="BP2296" s="302">
        <v>3.0279137000000001E-13</v>
      </c>
      <c r="BQ2296" s="302">
        <v>1.3547110000000001E-17</v>
      </c>
      <c r="BR2296" s="74"/>
      <c r="BS2296" s="136">
        <v>1.6633805E-4</v>
      </c>
      <c r="BT2296" s="144">
        <v>8.2335262999999993E-6</v>
      </c>
      <c r="BU2296" s="144">
        <v>5.0011554999999998E-5</v>
      </c>
      <c r="BV2296" s="144">
        <v>4.6478412000000003E-7</v>
      </c>
      <c r="BW2296" s="144">
        <v>9.9476736000000004E-6</v>
      </c>
      <c r="BX2296" s="144">
        <v>2.1881079000000001E-6</v>
      </c>
      <c r="BY2296" s="144">
        <v>1.3518282999999999E-9</v>
      </c>
      <c r="BZ2296" s="144">
        <v>3.3131209000000001E-6</v>
      </c>
      <c r="CA2296" s="144">
        <v>5.3367665999999998E-8</v>
      </c>
      <c r="CB2296" s="144">
        <v>1.1049933E-7</v>
      </c>
      <c r="CC2296" s="144">
        <v>2.3433123000000002E-8</v>
      </c>
      <c r="CD2296" s="144">
        <v>3.5062623000000003E-8</v>
      </c>
      <c r="CE2296" s="144">
        <v>4.1333599000000002E-10</v>
      </c>
      <c r="CF2296" s="144">
        <v>5.3076705000000002E-6</v>
      </c>
      <c r="CG2296" s="144">
        <v>8.6508632000000001E-5</v>
      </c>
      <c r="CH2296" s="144">
        <v>1.3170466000000001E-7</v>
      </c>
      <c r="CI2296" s="144">
        <v>7.1480559000000002E-9</v>
      </c>
      <c r="CL2296" s="89" t="s">
        <v>7736</v>
      </c>
    </row>
    <row r="2297" spans="1:90" ht="14.5" customHeight="1">
      <c r="A2297" s="74" t="s">
        <v>7764</v>
      </c>
      <c r="B2297" s="129" t="s">
        <v>7728</v>
      </c>
      <c r="C2297" s="130" t="str">
        <f t="shared" si="1225"/>
        <v>P.030.11.900</v>
      </c>
      <c r="D2297" s="74" t="s">
        <v>7734</v>
      </c>
      <c r="E2297" s="129" t="s">
        <v>957</v>
      </c>
      <c r="F2297" s="132" t="s">
        <v>7766</v>
      </c>
      <c r="G2297" s="132">
        <f t="shared" si="1226"/>
        <v>0.29651708058671999</v>
      </c>
      <c r="H2297" s="348">
        <f t="shared" si="1227"/>
        <v>0.29651708058671999</v>
      </c>
      <c r="I2297" s="74"/>
      <c r="J2297" s="132">
        <f t="shared" si="1228"/>
        <v>2.1172108289999998E-2</v>
      </c>
      <c r="K2297" s="132">
        <f t="shared" si="1229"/>
        <v>2.996429414E-2</v>
      </c>
      <c r="L2297" s="300">
        <f t="shared" si="1230"/>
        <v>2.7766681567199998E-3</v>
      </c>
      <c r="M2297" s="132">
        <v>0.24260401000000001</v>
      </c>
      <c r="N2297" s="132">
        <v>2.0015315999999998E-2</v>
      </c>
      <c r="O2297" s="132">
        <v>9.1519934000000008E-3</v>
      </c>
      <c r="P2297" s="132">
        <v>7.3297401E-3</v>
      </c>
      <c r="Q2297" s="132">
        <v>1.3582950999999999E-2</v>
      </c>
      <c r="R2297" s="132">
        <v>1.2534699E-4</v>
      </c>
      <c r="S2297" s="132">
        <v>1.3407020000000001E-4</v>
      </c>
      <c r="T2297" s="132">
        <v>7.9698474000000001E-4</v>
      </c>
      <c r="U2297" s="132">
        <v>2.8437912999999999E-4</v>
      </c>
      <c r="V2297" s="304">
        <v>4.2954646999999999E-5</v>
      </c>
      <c r="W2297" s="132">
        <v>2.4437743999999998E-3</v>
      </c>
      <c r="X2297" s="304">
        <v>5.5468895999999997E-6</v>
      </c>
      <c r="Y2297" s="304">
        <v>1.309012E-8</v>
      </c>
      <c r="Z2297" s="132">
        <v>0</v>
      </c>
      <c r="AA2297" s="74"/>
      <c r="AB2297" s="301">
        <f t="shared" si="1231"/>
        <v>1.8240903007518796</v>
      </c>
      <c r="AC2297" s="338">
        <f t="shared" si="1232"/>
        <v>1.8240903007518796</v>
      </c>
      <c r="AD2297" s="74"/>
      <c r="AE2297" s="136">
        <v>28.088010000000001</v>
      </c>
      <c r="AF2297" s="136">
        <v>25.925131</v>
      </c>
      <c r="AG2297" s="136">
        <v>0.33130010999999998</v>
      </c>
      <c r="AH2297" s="136">
        <v>0</v>
      </c>
      <c r="AI2297" s="136">
        <v>9.5736220000000004E-3</v>
      </c>
      <c r="AJ2297" s="136">
        <v>4.4137976000000002E-2</v>
      </c>
      <c r="AK2297" s="136">
        <v>1.7778666999999999</v>
      </c>
      <c r="AL2297" s="74"/>
      <c r="AM2297" s="133">
        <v>3.9047625000000002E-2</v>
      </c>
      <c r="AN2297" s="340">
        <f t="shared" si="1233"/>
        <v>3.9047625000000002E-2</v>
      </c>
      <c r="AP2297" s="133">
        <v>3.6471880999999998E-2</v>
      </c>
      <c r="AQ2297" s="133">
        <v>1.588379E-3</v>
      </c>
      <c r="AR2297" s="133">
        <v>9.8736587999999998E-4</v>
      </c>
      <c r="AS2297" s="134">
        <f t="shared" si="1234"/>
        <v>2.1865636069090399E-6</v>
      </c>
      <c r="AT2297" s="135">
        <f t="shared" si="1235"/>
        <v>5.8741825331579911E-9</v>
      </c>
      <c r="AU2297" s="135">
        <f t="shared" si="1236"/>
        <v>0.13828653389500001</v>
      </c>
      <c r="AV2297" s="302">
        <v>1.7214378000000001E-6</v>
      </c>
      <c r="AW2297" s="302">
        <v>5.1950334000000003E-9</v>
      </c>
      <c r="AX2297" s="302">
        <v>1.4188997000000001E-13</v>
      </c>
      <c r="AY2297" s="302">
        <v>1.7684619999999999E-10</v>
      </c>
      <c r="AZ2297" s="302">
        <v>1.1221585E-11</v>
      </c>
      <c r="BA2297" s="302">
        <v>1.089891E-9</v>
      </c>
      <c r="BB2297" s="302">
        <v>4.6168063999999998E-7</v>
      </c>
      <c r="BC2297" s="302">
        <v>1.5857673E-10</v>
      </c>
      <c r="BD2297" s="302">
        <v>5.1273357999999997E-10</v>
      </c>
      <c r="BE2297" s="302">
        <v>1.3347571999999999E-13</v>
      </c>
      <c r="BF2297" s="302">
        <v>7.6683784000000005E-16</v>
      </c>
      <c r="BG2297" s="302">
        <v>5.6172538999999995E-13</v>
      </c>
      <c r="BH2297" s="302">
        <v>1.7152111E-14</v>
      </c>
      <c r="BI2297" s="302">
        <v>1.6442518000000002E-14</v>
      </c>
      <c r="BJ2297" s="302">
        <v>1.4006064000000001E-9</v>
      </c>
      <c r="BK2297" s="302">
        <v>7.6634793000000003E-10</v>
      </c>
      <c r="BL2297" s="302">
        <v>6.9658271999999996E-12</v>
      </c>
      <c r="BM2297" s="302">
        <v>1.2723895E-5</v>
      </c>
      <c r="BN2297" s="303">
        <v>0.13827381</v>
      </c>
      <c r="BO2297" s="302">
        <v>2.5379404E-13</v>
      </c>
      <c r="BP2297" s="302">
        <v>1.5433421E-15</v>
      </c>
      <c r="BQ2297" s="302">
        <v>6.9050269999999995E-20</v>
      </c>
      <c r="BR2297" s="74"/>
      <c r="BS2297" s="136">
        <v>1.0438023E-4</v>
      </c>
      <c r="BT2297" s="144">
        <v>3.8805616000000002E-6</v>
      </c>
      <c r="BU2297" s="144">
        <v>5.0860477999999998E-5</v>
      </c>
      <c r="BV2297" s="144">
        <v>9.3781627999999999E-8</v>
      </c>
      <c r="BW2297" s="144">
        <v>1.0049145E-5</v>
      </c>
      <c r="BX2297" s="144">
        <v>6.7799134999999997E-7</v>
      </c>
      <c r="BY2297" s="144">
        <v>2.8920535999999999E-10</v>
      </c>
      <c r="BZ2297" s="144">
        <v>1.0375051000000001E-6</v>
      </c>
      <c r="CA2297" s="144">
        <v>1.6820683999999999E-7</v>
      </c>
      <c r="CB2297" s="144">
        <v>8.8715031000000004E-8</v>
      </c>
      <c r="CC2297" s="144">
        <v>8.4325145999999996E-8</v>
      </c>
      <c r="CD2297" s="144">
        <v>5.0444286999999997E-9</v>
      </c>
      <c r="CE2297" s="144">
        <v>1.4867322E-9</v>
      </c>
      <c r="CF2297" s="144">
        <v>1.9155769E-6</v>
      </c>
      <c r="CG2297" s="144">
        <v>2.3222294999999999E-5</v>
      </c>
      <c r="CH2297" s="144">
        <v>1.2294794999999999E-5</v>
      </c>
      <c r="CI2297" s="144">
        <v>3.6433983000000002E-11</v>
      </c>
      <c r="CL2297" s="89" t="s">
        <v>7736</v>
      </c>
    </row>
    <row r="2298" spans="1:90" ht="14.5" customHeight="1">
      <c r="A2298" s="74" t="s">
        <v>7767</v>
      </c>
      <c r="B2298" s="129" t="s">
        <v>7728</v>
      </c>
      <c r="C2298" s="130" t="str">
        <f t="shared" si="1225"/>
        <v>P.030.11.910</v>
      </c>
      <c r="D2298" s="74" t="s">
        <v>7734</v>
      </c>
      <c r="E2298" s="129" t="s">
        <v>957</v>
      </c>
      <c r="F2298" s="132" t="s">
        <v>7769</v>
      </c>
      <c r="G2298" s="132">
        <f t="shared" si="1226"/>
        <v>0.489226033656882</v>
      </c>
      <c r="H2298" s="348">
        <f t="shared" si="1227"/>
        <v>0.489226033656882</v>
      </c>
      <c r="I2298" s="74"/>
      <c r="J2298" s="132">
        <f t="shared" si="1228"/>
        <v>1.8691259679999996E-2</v>
      </c>
      <c r="K2298" s="132">
        <f t="shared" si="1229"/>
        <v>6.3490273E-2</v>
      </c>
      <c r="L2298" s="300">
        <f t="shared" si="1230"/>
        <v>9.4762309768820011E-3</v>
      </c>
      <c r="M2298" s="132">
        <v>0.39756827</v>
      </c>
      <c r="N2298" s="132">
        <v>1.5058452E-2</v>
      </c>
      <c r="O2298" s="132">
        <v>2.3184130000000001E-2</v>
      </c>
      <c r="P2298" s="132">
        <v>1.5398677E-2</v>
      </c>
      <c r="Q2298" s="132">
        <v>2.5851227999999999E-3</v>
      </c>
      <c r="R2298" s="132">
        <v>2.5862634000000002E-4</v>
      </c>
      <c r="S2298" s="132">
        <v>4.4883354E-4</v>
      </c>
      <c r="T2298" s="132">
        <v>2.5247690999999999E-2</v>
      </c>
      <c r="U2298" s="132">
        <v>6.6611846000000005E-4</v>
      </c>
      <c r="V2298" s="132">
        <v>1.4024605999999999E-3</v>
      </c>
      <c r="W2298" s="132">
        <v>7.3909070000000004E-3</v>
      </c>
      <c r="X2298" s="304">
        <v>1.6701621E-5</v>
      </c>
      <c r="Y2298" s="304">
        <v>4.3295882000000001E-8</v>
      </c>
      <c r="Z2298" s="132">
        <v>0</v>
      </c>
      <c r="AA2298" s="74"/>
      <c r="AB2298" s="301">
        <f t="shared" si="1231"/>
        <v>2.9892351127819548</v>
      </c>
      <c r="AC2298" s="338">
        <f t="shared" si="1232"/>
        <v>2.9892351127819548</v>
      </c>
      <c r="AD2298" s="74"/>
      <c r="AE2298" s="136">
        <v>73.073593000000002</v>
      </c>
      <c r="AF2298" s="136">
        <v>71.598042000000007</v>
      </c>
      <c r="AG2298" s="136">
        <v>1.0019502</v>
      </c>
      <c r="AH2298" s="136">
        <v>0</v>
      </c>
      <c r="AI2298" s="136">
        <v>4.7716519999999998E-2</v>
      </c>
      <c r="AJ2298" s="136">
        <v>0.21350280999999999</v>
      </c>
      <c r="AK2298" s="136">
        <v>0.21238064000000001</v>
      </c>
      <c r="AL2298" s="74"/>
      <c r="AM2298" s="133">
        <v>6.1126719000000003E-2</v>
      </c>
      <c r="AN2298" s="340">
        <f t="shared" si="1233"/>
        <v>6.1126719000000003E-2</v>
      </c>
      <c r="AP2298" s="133">
        <v>5.6485974000000001E-2</v>
      </c>
      <c r="AQ2298" s="133">
        <v>2.6010775E-3</v>
      </c>
      <c r="AR2298" s="133">
        <v>2.0396675E-3</v>
      </c>
      <c r="AS2298" s="134">
        <f t="shared" si="1234"/>
        <v>3.3864492861817798E-6</v>
      </c>
      <c r="AT2298" s="135">
        <f t="shared" si="1235"/>
        <v>9.6193695772438878E-9</v>
      </c>
      <c r="AU2298" s="135">
        <f t="shared" si="1236"/>
        <v>0.28566770846</v>
      </c>
      <c r="AV2298" s="302">
        <v>2.8569234999999998E-6</v>
      </c>
      <c r="AW2298" s="302">
        <v>8.6221724999999998E-9</v>
      </c>
      <c r="AX2298" s="302">
        <v>2.3545473000000002E-13</v>
      </c>
      <c r="AY2298" s="302">
        <v>2.3713110000000001E-9</v>
      </c>
      <c r="AZ2298" s="302">
        <v>2.2779652000000001E-11</v>
      </c>
      <c r="BA2298" s="302">
        <v>2.2897396999999999E-9</v>
      </c>
      <c r="BB2298" s="302">
        <v>5.2005827000000004E-7</v>
      </c>
      <c r="BC2298" s="302">
        <v>3.329256E-10</v>
      </c>
      <c r="BD2298" s="302">
        <v>6.1931028000000001E-10</v>
      </c>
      <c r="BE2298" s="302">
        <v>1.9073003E-11</v>
      </c>
      <c r="BF2298" s="302">
        <v>1.2786074000000001E-12</v>
      </c>
      <c r="BG2298" s="302">
        <v>1.1336160999999999E-12</v>
      </c>
      <c r="BH2298" s="302">
        <v>4.3826876000000002E-14</v>
      </c>
      <c r="BI2298" s="302">
        <v>3.3060269000000002E-14</v>
      </c>
      <c r="BJ2298" s="302">
        <v>2.8512632000000001E-9</v>
      </c>
      <c r="BK2298" s="302">
        <v>1.9315831999999998E-9</v>
      </c>
      <c r="BL2298" s="302">
        <v>2.3158523999999998E-11</v>
      </c>
      <c r="BM2298" s="303">
        <v>3.3900846000000002E-4</v>
      </c>
      <c r="BN2298" s="303">
        <v>0.28532869999999999</v>
      </c>
      <c r="BO2298" s="302">
        <v>8.3942978E-13</v>
      </c>
      <c r="BP2298" s="302">
        <v>5.1046405E-15</v>
      </c>
      <c r="BQ2298" s="302">
        <v>2.283854E-19</v>
      </c>
      <c r="BR2298" s="74"/>
      <c r="BS2298" s="136">
        <v>1.5921956000000001E-4</v>
      </c>
      <c r="BT2298" s="144">
        <v>5.1327534999999997E-6</v>
      </c>
      <c r="BU2298" s="144">
        <v>8.3347807000000001E-5</v>
      </c>
      <c r="BV2298" s="144">
        <v>2.9582974E-6</v>
      </c>
      <c r="BW2298" s="144">
        <v>5.4205590999999997E-6</v>
      </c>
      <c r="BX2298" s="144">
        <v>5.3021482999999999E-6</v>
      </c>
      <c r="BY2298" s="144">
        <v>7.1575863999999996E-10</v>
      </c>
      <c r="BZ2298" s="144">
        <v>2.9494647000000002E-6</v>
      </c>
      <c r="CA2298" s="144">
        <v>3.4705834E-7</v>
      </c>
      <c r="CB2298" s="144">
        <v>2.9699576E-7</v>
      </c>
      <c r="CC2298" s="144">
        <v>1.7117824E-7</v>
      </c>
      <c r="CD2298" s="144">
        <v>1.6116708000000001E-8</v>
      </c>
      <c r="CE2298" s="144">
        <v>3.3687779999999998E-9</v>
      </c>
      <c r="CF2298" s="144">
        <v>3.7951748000000002E-6</v>
      </c>
      <c r="CG2298" s="144">
        <v>4.928433E-5</v>
      </c>
      <c r="CH2298" s="144">
        <v>1.9347006999999999E-7</v>
      </c>
      <c r="CI2298" s="144">
        <v>1.2050625999999999E-10</v>
      </c>
      <c r="CL2298" s="89" t="s">
        <v>7736</v>
      </c>
    </row>
    <row r="2299" spans="1:90" ht="14.5" customHeight="1">
      <c r="A2299" s="74" t="s">
        <v>7770</v>
      </c>
      <c r="B2299" s="129" t="s">
        <v>7728</v>
      </c>
      <c r="C2299" s="130" t="str">
        <f t="shared" si="1225"/>
        <v>P.030.12.100</v>
      </c>
      <c r="D2299" s="74" t="s">
        <v>7734</v>
      </c>
      <c r="E2299" s="129" t="s">
        <v>957</v>
      </c>
      <c r="F2299" s="132" t="s">
        <v>7772</v>
      </c>
      <c r="G2299" s="132">
        <f t="shared" si="1226"/>
        <v>0.48855122783078597</v>
      </c>
      <c r="H2299" s="348">
        <f t="shared" si="1227"/>
        <v>0.48855122783078597</v>
      </c>
      <c r="I2299" s="74"/>
      <c r="J2299" s="132">
        <f t="shared" si="1228"/>
        <v>1.4572445440000002E-2</v>
      </c>
      <c r="K2299" s="132">
        <f t="shared" si="1229"/>
        <v>0.19620706699999999</v>
      </c>
      <c r="L2299" s="300">
        <f t="shared" si="1230"/>
        <v>1.725155390786E-3</v>
      </c>
      <c r="M2299" s="132">
        <v>0.27604656</v>
      </c>
      <c r="N2299" s="132">
        <v>4.9786643999999998E-2</v>
      </c>
      <c r="O2299" s="132">
        <v>3.4018630000000002E-3</v>
      </c>
      <c r="P2299" s="132">
        <v>3.1317402000000001E-3</v>
      </c>
      <c r="Q2299" s="132">
        <v>1.1381613E-2</v>
      </c>
      <c r="R2299" s="304">
        <v>1.4996378000000001E-5</v>
      </c>
      <c r="S2299" s="304">
        <v>4.4095862000000002E-5</v>
      </c>
      <c r="T2299" s="132">
        <v>0.14301855999999999</v>
      </c>
      <c r="U2299" s="304">
        <v>5.7605480999999997E-5</v>
      </c>
      <c r="V2299" s="132">
        <v>6.6340126000000003E-4</v>
      </c>
      <c r="W2299" s="132">
        <v>1.000971E-3</v>
      </c>
      <c r="X2299" s="304">
        <v>3.0833303999999999E-6</v>
      </c>
      <c r="Y2299" s="304">
        <v>9.4319385999999996E-8</v>
      </c>
      <c r="Z2299" s="132">
        <v>0</v>
      </c>
      <c r="AA2299" s="74"/>
      <c r="AB2299" s="301">
        <f t="shared" si="1231"/>
        <v>2.0755380451127818</v>
      </c>
      <c r="AC2299" s="338">
        <f t="shared" si="1232"/>
        <v>2.0755380451127818</v>
      </c>
      <c r="AD2299" s="74"/>
      <c r="AE2299" s="136">
        <v>47.332304000000001</v>
      </c>
      <c r="AF2299" s="136">
        <v>45.590966000000002</v>
      </c>
      <c r="AG2299" s="136">
        <v>0.13569171999999999</v>
      </c>
      <c r="AH2299" s="136">
        <v>0</v>
      </c>
      <c r="AI2299" s="136">
        <v>0.15029998</v>
      </c>
      <c r="AJ2299" s="136">
        <v>4.3765172999999997E-2</v>
      </c>
      <c r="AK2299" s="136">
        <v>1.4115803</v>
      </c>
      <c r="AL2299" s="74"/>
      <c r="AM2299" s="133">
        <v>5.2337063000000003E-2</v>
      </c>
      <c r="AN2299" s="340">
        <f t="shared" si="1233"/>
        <v>5.2337063000000003E-2</v>
      </c>
      <c r="AP2299" s="133">
        <v>4.7428324000000001E-2</v>
      </c>
      <c r="AQ2299" s="133">
        <v>1.8916815E-3</v>
      </c>
      <c r="AR2299" s="133">
        <v>3.0170575999999998E-3</v>
      </c>
      <c r="AS2299" s="134">
        <f t="shared" si="1234"/>
        <v>2.8434246435426003E-6</v>
      </c>
      <c r="AT2299" s="135">
        <f t="shared" si="1235"/>
        <v>6.9958636446616747E-9</v>
      </c>
      <c r="AU2299" s="135">
        <f t="shared" si="1236"/>
        <v>0.42255708084990001</v>
      </c>
      <c r="AV2299" s="302">
        <v>1.9278807000000001E-6</v>
      </c>
      <c r="AW2299" s="302">
        <v>5.8169474999999999E-9</v>
      </c>
      <c r="AX2299" s="302">
        <v>1.5892444E-13</v>
      </c>
      <c r="AY2299" s="302">
        <v>8.2693352E-12</v>
      </c>
      <c r="AZ2299" s="302">
        <v>1.0100030999999999E-12</v>
      </c>
      <c r="BA2299" s="302">
        <v>4.6562357000000002E-10</v>
      </c>
      <c r="BB2299" s="302">
        <v>9.1463063999999997E-7</v>
      </c>
      <c r="BC2299" s="302">
        <v>9.6578847999999998E-11</v>
      </c>
      <c r="BD2299" s="302">
        <v>1.0629943E-9</v>
      </c>
      <c r="BE2299" s="302">
        <v>1.4138012E-11</v>
      </c>
      <c r="BF2299" s="302">
        <v>1.9419894E-16</v>
      </c>
      <c r="BG2299" s="302">
        <v>2.8231469000000001E-14</v>
      </c>
      <c r="BH2299" s="302">
        <v>9.5393587999999996E-14</v>
      </c>
      <c r="BI2299" s="302">
        <v>1.7563902000000001E-15</v>
      </c>
      <c r="BJ2299" s="302">
        <v>1.4608848000000001E-10</v>
      </c>
      <c r="BK2299" s="302">
        <v>2.9048347000000001E-10</v>
      </c>
      <c r="BL2299" s="302">
        <v>4.9093637000000001E-12</v>
      </c>
      <c r="BM2299" s="302">
        <v>2.2708499000000001E-6</v>
      </c>
      <c r="BN2299" s="303">
        <v>0.42255481</v>
      </c>
      <c r="BO2299" s="302">
        <v>1.8286842999999999E-12</v>
      </c>
      <c r="BP2299" s="302">
        <v>1.1120378000000001E-14</v>
      </c>
      <c r="BQ2299" s="302">
        <v>4.9753393000000003E-19</v>
      </c>
      <c r="BR2299" s="74"/>
      <c r="BS2299" s="136">
        <v>1.6273875000000001E-4</v>
      </c>
      <c r="BT2299" s="144">
        <v>7.3660227E-6</v>
      </c>
      <c r="BU2299" s="144">
        <v>5.7871507999999998E-5</v>
      </c>
      <c r="BV2299" s="144">
        <v>1.6752772999999999E-5</v>
      </c>
      <c r="BW2299" s="144">
        <v>1.2330417E-5</v>
      </c>
      <c r="BX2299" s="144">
        <v>7.3411791999999996E-8</v>
      </c>
      <c r="BY2299" s="144">
        <v>9.4916548000000004E-11</v>
      </c>
      <c r="BZ2299" s="144">
        <v>1.1284172E-7</v>
      </c>
      <c r="CA2299" s="144">
        <v>2.0124082999999999E-8</v>
      </c>
      <c r="CB2299" s="144">
        <v>2.9178487999999998E-8</v>
      </c>
      <c r="CC2299" s="144">
        <v>7.5885036999999999E-9</v>
      </c>
      <c r="CD2299" s="144">
        <v>3.2448442999999999E-9</v>
      </c>
      <c r="CE2299" s="144">
        <v>1.338066E-10</v>
      </c>
      <c r="CF2299" s="144">
        <v>3.1505046999999998E-6</v>
      </c>
      <c r="CG2299" s="144">
        <v>5.5126997000000001E-5</v>
      </c>
      <c r="CH2299" s="144">
        <v>9.8936428000000007E-6</v>
      </c>
      <c r="CI2299" s="144">
        <v>2.6252094999999998E-10</v>
      </c>
      <c r="CL2299" s="89" t="s">
        <v>7736</v>
      </c>
    </row>
    <row r="2300" spans="1:90" ht="14.5" customHeight="1">
      <c r="A2300" s="74" t="s">
        <v>7773</v>
      </c>
      <c r="B2300" s="129" t="s">
        <v>7728</v>
      </c>
      <c r="C2300" s="130" t="str">
        <f t="shared" si="1225"/>
        <v>P.030.12.200</v>
      </c>
      <c r="D2300" s="74" t="s">
        <v>7734</v>
      </c>
      <c r="E2300" s="129" t="s">
        <v>957</v>
      </c>
      <c r="F2300" s="132" t="s">
        <v>7775</v>
      </c>
      <c r="G2300" s="132">
        <f t="shared" si="1226"/>
        <v>0.6609168956</v>
      </c>
      <c r="H2300" s="348">
        <f t="shared" si="1227"/>
        <v>0.6609168956</v>
      </c>
      <c r="I2300" s="74"/>
      <c r="J2300" s="132">
        <f t="shared" si="1228"/>
        <v>2.9988500500000004E-2</v>
      </c>
      <c r="K2300" s="132">
        <f t="shared" si="1229"/>
        <v>0.1854972</v>
      </c>
      <c r="L2300" s="300">
        <f t="shared" si="1230"/>
        <v>0.19405822510000001</v>
      </c>
      <c r="M2300" s="132">
        <v>0.25137296999999997</v>
      </c>
      <c r="N2300" s="132">
        <v>3.1971094999999998E-2</v>
      </c>
      <c r="O2300" s="132">
        <v>1.6121215000000001E-2</v>
      </c>
      <c r="P2300" s="132">
        <v>7.9389078000000005E-3</v>
      </c>
      <c r="Q2300" s="132">
        <v>8.2460364000000001E-3</v>
      </c>
      <c r="R2300" s="132">
        <v>1.1638926000000001E-2</v>
      </c>
      <c r="S2300" s="132">
        <v>2.1646303E-3</v>
      </c>
      <c r="T2300" s="132">
        <v>0.13740489</v>
      </c>
      <c r="U2300" s="132">
        <v>9.0732083999999994E-3</v>
      </c>
      <c r="V2300" s="132">
        <v>0.16788617</v>
      </c>
      <c r="W2300" s="132">
        <v>1.1079316000000001E-2</v>
      </c>
      <c r="X2300" s="132">
        <v>4.0840620000000003E-3</v>
      </c>
      <c r="Y2300" s="132">
        <v>1.9354687000000001E-3</v>
      </c>
      <c r="Z2300" s="132">
        <v>0</v>
      </c>
      <c r="AA2300" s="74"/>
      <c r="AB2300" s="301">
        <f t="shared" si="1231"/>
        <v>1.8900223308270674</v>
      </c>
      <c r="AC2300" s="338">
        <f t="shared" si="1232"/>
        <v>1.8900223308270674</v>
      </c>
      <c r="AD2300" s="74"/>
      <c r="AE2300" s="136">
        <v>61.471814000000002</v>
      </c>
      <c r="AF2300" s="136">
        <v>59.356214000000001</v>
      </c>
      <c r="AG2300" s="136">
        <v>1.5020765</v>
      </c>
      <c r="AH2300" s="136">
        <v>0</v>
      </c>
      <c r="AI2300" s="136">
        <v>0.15320471999999999</v>
      </c>
      <c r="AJ2300" s="136">
        <v>0.13289324</v>
      </c>
      <c r="AK2300" s="136">
        <v>0.32742587000000001</v>
      </c>
      <c r="AL2300" s="74"/>
      <c r="AM2300" s="133">
        <v>4.8675476000000002E-2</v>
      </c>
      <c r="AN2300" s="340">
        <f t="shared" si="1233"/>
        <v>4.8675476000000002E-2</v>
      </c>
      <c r="AP2300" s="133">
        <v>4.4949601999999998E-2</v>
      </c>
      <c r="AQ2300" s="133">
        <v>1.7377423999999999E-3</v>
      </c>
      <c r="AR2300" s="133">
        <v>1.9881318E-3</v>
      </c>
      <c r="AS2300" s="134">
        <f t="shared" si="1234"/>
        <v>2.6948202833019999E-6</v>
      </c>
      <c r="AT2300" s="135">
        <f t="shared" si="1235"/>
        <v>6.42656218267672E-9</v>
      </c>
      <c r="AU2300" s="135">
        <f t="shared" si="1236"/>
        <v>0.27844982309999999</v>
      </c>
      <c r="AV2300" s="302">
        <v>1.7919993E-6</v>
      </c>
      <c r="AW2300" s="302">
        <v>5.4082882999999996E-9</v>
      </c>
      <c r="AX2300" s="302">
        <v>1.477012E-13</v>
      </c>
      <c r="AY2300" s="302">
        <v>2.010287E-10</v>
      </c>
      <c r="AZ2300" s="302">
        <v>8.4129019999999998E-12</v>
      </c>
      <c r="BA2300" s="302">
        <v>1.1810017999999999E-9</v>
      </c>
      <c r="BB2300" s="302">
        <v>7.6507430000000004E-7</v>
      </c>
      <c r="BC2300" s="302">
        <v>2.0696756E-10</v>
      </c>
      <c r="BD2300" s="302">
        <v>7.3828496000000003E-10</v>
      </c>
      <c r="BE2300" s="302">
        <v>9.4441040000000002E-14</v>
      </c>
      <c r="BF2300" s="302">
        <v>4.8443672000000004E-16</v>
      </c>
      <c r="BG2300" s="302">
        <v>1.2680611E-12</v>
      </c>
      <c r="BH2300" s="302">
        <v>5.6011717999999999E-11</v>
      </c>
      <c r="BI2300" s="302">
        <v>1.0511519000000001E-11</v>
      </c>
      <c r="BJ2300" s="302">
        <v>1.3383654000000001E-7</v>
      </c>
      <c r="BK2300" s="302">
        <v>2.5196998999999999E-9</v>
      </c>
      <c r="BL2300" s="302">
        <v>4.9874378999999996E-12</v>
      </c>
      <c r="BM2300" s="303">
        <v>1.8823310000000001E-4</v>
      </c>
      <c r="BN2300" s="303">
        <v>0.27826159</v>
      </c>
      <c r="BO2300" s="303">
        <v>0</v>
      </c>
      <c r="BP2300" s="303">
        <v>0</v>
      </c>
      <c r="BQ2300" s="303">
        <v>0</v>
      </c>
      <c r="BR2300" s="74"/>
      <c r="BS2300" s="136">
        <v>1.540104E-4</v>
      </c>
      <c r="BT2300" s="144">
        <v>5.3295549000000001E-6</v>
      </c>
      <c r="BU2300" s="144">
        <v>5.2698836999999999E-5</v>
      </c>
      <c r="BV2300" s="144">
        <v>1.6095486E-5</v>
      </c>
      <c r="BW2300" s="144">
        <v>1.1421925E-5</v>
      </c>
      <c r="BX2300" s="144">
        <v>4.6976244E-7</v>
      </c>
      <c r="BY2300" s="144">
        <v>1.2115339E-10</v>
      </c>
      <c r="BZ2300" s="144">
        <v>7.1938272999999998E-7</v>
      </c>
      <c r="CA2300" s="144">
        <v>1.5618620000000001E-5</v>
      </c>
      <c r="CB2300" s="144">
        <v>1.4323485E-6</v>
      </c>
      <c r="CC2300" s="144">
        <v>6.3233527E-8</v>
      </c>
      <c r="CD2300" s="144">
        <v>3.6257475999999999E-9</v>
      </c>
      <c r="CE2300" s="144">
        <v>1.1161914000000001E-9</v>
      </c>
      <c r="CF2300" s="144">
        <v>4.5811053000000002E-6</v>
      </c>
      <c r="CG2300" s="144">
        <v>4.1246674999999998E-5</v>
      </c>
      <c r="CH2300" s="144">
        <v>4.3286039999999996E-6</v>
      </c>
      <c r="CI2300" s="136">
        <v>0</v>
      </c>
      <c r="CL2300" s="89" t="s">
        <v>7736</v>
      </c>
    </row>
    <row r="2301" spans="1:90" ht="14.5" customHeight="1">
      <c r="A2301" s="74" t="s">
        <v>7776</v>
      </c>
      <c r="B2301" s="129" t="s">
        <v>7728</v>
      </c>
      <c r="C2301" s="130" t="str">
        <f t="shared" si="1225"/>
        <v>P.030.12.300</v>
      </c>
      <c r="D2301" s="74" t="s">
        <v>7734</v>
      </c>
      <c r="E2301" s="129" t="s">
        <v>957</v>
      </c>
      <c r="F2301" s="132" t="s">
        <v>7778</v>
      </c>
      <c r="G2301" s="132">
        <f t="shared" si="1226"/>
        <v>1.9750110490186001</v>
      </c>
      <c r="H2301" s="348">
        <f t="shared" si="1227"/>
        <v>1.9750110490186001</v>
      </c>
      <c r="I2301" s="74"/>
      <c r="J2301" s="132">
        <f t="shared" si="1228"/>
        <v>6.0004229179999993E-2</v>
      </c>
      <c r="K2301" s="132">
        <f t="shared" si="1229"/>
        <v>1.383686067</v>
      </c>
      <c r="L2301" s="300">
        <f t="shared" si="1230"/>
        <v>1.2864872838600003E-2</v>
      </c>
      <c r="M2301" s="132">
        <v>0.51845587999999998</v>
      </c>
      <c r="N2301" s="132">
        <v>0.10178060999999999</v>
      </c>
      <c r="O2301" s="132">
        <v>1.1959757E-2</v>
      </c>
      <c r="P2301" s="132">
        <v>8.9397849000000008E-3</v>
      </c>
      <c r="Q2301" s="132">
        <v>5.0710620999999997E-2</v>
      </c>
      <c r="R2301" s="132">
        <v>1.1493764E-4</v>
      </c>
      <c r="S2301" s="132">
        <v>2.3888564E-4</v>
      </c>
      <c r="T2301" s="132">
        <v>1.2699457000000001</v>
      </c>
      <c r="U2301" s="132">
        <v>3.9104199000000001E-4</v>
      </c>
      <c r="V2301" s="132">
        <v>6.7415568000000004E-3</v>
      </c>
      <c r="W2301" s="132">
        <v>5.7007051E-3</v>
      </c>
      <c r="X2301" s="304">
        <v>3.0699121999999999E-5</v>
      </c>
      <c r="Y2301" s="304">
        <v>8.6982659999999995E-7</v>
      </c>
      <c r="Z2301" s="132">
        <v>0</v>
      </c>
      <c r="AA2301" s="74"/>
      <c r="AB2301" s="301">
        <f t="shared" si="1231"/>
        <v>3.8981645112781953</v>
      </c>
      <c r="AC2301" s="338">
        <f t="shared" si="1232"/>
        <v>3.8981645112781953</v>
      </c>
      <c r="AD2301" s="74"/>
      <c r="AE2301" s="136">
        <v>75.620607000000007</v>
      </c>
      <c r="AF2301" s="136">
        <v>67.619781000000003</v>
      </c>
      <c r="AG2301" s="136">
        <v>0.77279527000000003</v>
      </c>
      <c r="AH2301" s="136">
        <v>0</v>
      </c>
      <c r="AI2301" s="136">
        <v>0.24428516</v>
      </c>
      <c r="AJ2301" s="136">
        <v>0.22865395999999999</v>
      </c>
      <c r="AK2301" s="136">
        <v>6.7550920999999997</v>
      </c>
      <c r="AL2301" s="74"/>
      <c r="AM2301" s="133">
        <v>0.10076721</v>
      </c>
      <c r="AN2301" s="340">
        <f t="shared" si="1233"/>
        <v>0.10076721</v>
      </c>
      <c r="AP2301" s="133">
        <v>9.2889269999999996E-2</v>
      </c>
      <c r="AQ2301" s="133">
        <v>3.6652148999999998E-3</v>
      </c>
      <c r="AR2301" s="133">
        <v>4.2127257999999999E-3</v>
      </c>
      <c r="AS2301" s="134">
        <f t="shared" si="1234"/>
        <v>5.5689010510308996E-6</v>
      </c>
      <c r="AT2301" s="135">
        <f t="shared" si="1235"/>
        <v>1.3554788792795328E-8</v>
      </c>
      <c r="AU2301" s="135">
        <f t="shared" si="1236"/>
        <v>0.59001762143100001</v>
      </c>
      <c r="AV2301" s="302">
        <v>3.6327026000000001E-6</v>
      </c>
      <c r="AW2301" s="302">
        <v>1.0961303E-8</v>
      </c>
      <c r="AX2301" s="302">
        <v>2.9945396999999998E-13</v>
      </c>
      <c r="AY2301" s="302">
        <v>7.1310054999999997E-11</v>
      </c>
      <c r="AZ2301" s="302">
        <v>8.6090928999999997E-12</v>
      </c>
      <c r="BA2301" s="302">
        <v>1.3280136E-9</v>
      </c>
      <c r="BB2301" s="302">
        <v>1.9312507999999999E-6</v>
      </c>
      <c r="BC2301" s="302">
        <v>2.265061E-10</v>
      </c>
      <c r="BD2301" s="302">
        <v>2.2310651999999999E-9</v>
      </c>
      <c r="BE2301" s="302">
        <v>8.5623320000000001E-11</v>
      </c>
      <c r="BF2301" s="302">
        <v>1.8854820000000001E-15</v>
      </c>
      <c r="BG2301" s="302">
        <v>2.4448647999999998E-13</v>
      </c>
      <c r="BH2301" s="302">
        <v>4.6105120000000003E-13</v>
      </c>
      <c r="BI2301" s="302">
        <v>1.4552395E-14</v>
      </c>
      <c r="BJ2301" s="302">
        <v>1.1506611E-9</v>
      </c>
      <c r="BK2301" s="302">
        <v>2.3721927999999999E-9</v>
      </c>
      <c r="BL2301" s="302">
        <v>4.9167185E-11</v>
      </c>
      <c r="BM2301" s="302">
        <v>1.7741431000000001E-5</v>
      </c>
      <c r="BN2301" s="303">
        <v>0.58999988000000003</v>
      </c>
      <c r="BO2301" s="302">
        <v>1.6864383000000001E-11</v>
      </c>
      <c r="BP2301" s="302">
        <v>1.0255368E-13</v>
      </c>
      <c r="BQ2301" s="302">
        <v>4.5883277000000002E-18</v>
      </c>
      <c r="BR2301" s="74"/>
      <c r="BS2301" s="136">
        <v>4.4899825000000002E-4</v>
      </c>
      <c r="BT2301" s="144">
        <v>1.567832E-5</v>
      </c>
      <c r="BU2301" s="136">
        <v>1.0869117000000001E-4</v>
      </c>
      <c r="BV2301" s="136">
        <v>1.4875768999999999E-4</v>
      </c>
      <c r="BW2301" s="144">
        <v>3.9387263E-5</v>
      </c>
      <c r="BX2301" s="144">
        <v>5.8195410999999997E-7</v>
      </c>
      <c r="BY2301" s="144">
        <v>9.4338801000000001E-10</v>
      </c>
      <c r="BZ2301" s="144">
        <v>8.9648193E-7</v>
      </c>
      <c r="CA2301" s="144">
        <v>1.5423822000000001E-7</v>
      </c>
      <c r="CB2301" s="144">
        <v>1.5807202000000001E-7</v>
      </c>
      <c r="CC2301" s="144">
        <v>6.4678141E-8</v>
      </c>
      <c r="CD2301" s="144">
        <v>3.2429911000000001E-8</v>
      </c>
      <c r="CE2301" s="144">
        <v>1.1400027E-9</v>
      </c>
      <c r="CF2301" s="144">
        <v>5.5651083000000003E-6</v>
      </c>
      <c r="CG2301" s="144">
        <v>8.1834336000000002E-5</v>
      </c>
      <c r="CH2301" s="144">
        <v>4.7192004999999998E-5</v>
      </c>
      <c r="CI2301" s="144">
        <v>2.4210050000000002E-9</v>
      </c>
      <c r="CL2301" s="89" t="s">
        <v>7736</v>
      </c>
    </row>
    <row r="2302" spans="1:90" ht="14.5" customHeight="1">
      <c r="A2302" s="74" t="s">
        <v>7779</v>
      </c>
      <c r="B2302" s="129" t="s">
        <v>7728</v>
      </c>
      <c r="C2302" s="130" t="str">
        <f t="shared" si="1225"/>
        <v>P.030.12.400</v>
      </c>
      <c r="D2302" s="74" t="s">
        <v>7734</v>
      </c>
      <c r="E2302" s="129" t="s">
        <v>957</v>
      </c>
      <c r="F2302" s="132" t="s">
        <v>7781</v>
      </c>
      <c r="G2302" s="132">
        <f t="shared" si="1226"/>
        <v>1.41210434402644</v>
      </c>
      <c r="H2302" s="348">
        <f t="shared" si="1227"/>
        <v>1.41210434402644</v>
      </c>
      <c r="I2302" s="74"/>
      <c r="J2302" s="132">
        <f t="shared" si="1228"/>
        <v>4.7018171970000001E-2</v>
      </c>
      <c r="K2302" s="132">
        <f t="shared" si="1229"/>
        <v>0.82192261199999994</v>
      </c>
      <c r="L2302" s="300">
        <f t="shared" si="1230"/>
        <v>1.3097390056439999E-2</v>
      </c>
      <c r="M2302" s="132">
        <v>0.53006617</v>
      </c>
      <c r="N2302" s="132">
        <v>0.11353265999999999</v>
      </c>
      <c r="O2302" s="132">
        <v>2.0662222000000001E-2</v>
      </c>
      <c r="P2302" s="132">
        <v>1.7234999000000001E-2</v>
      </c>
      <c r="Q2302" s="132">
        <v>2.9056987999999999E-2</v>
      </c>
      <c r="R2302" s="132">
        <v>1.6411487E-4</v>
      </c>
      <c r="S2302" s="132">
        <v>5.6207010000000005E-4</v>
      </c>
      <c r="T2302" s="132">
        <v>0.68772772999999998</v>
      </c>
      <c r="U2302" s="132">
        <v>3.9789885000000001E-4</v>
      </c>
      <c r="V2302" s="132">
        <v>7.3174976999999999E-3</v>
      </c>
      <c r="W2302" s="132">
        <v>5.3472370999999999E-3</v>
      </c>
      <c r="X2302" s="304">
        <v>3.3860233000000002E-5</v>
      </c>
      <c r="Y2302" s="304">
        <v>8.9617344E-7</v>
      </c>
      <c r="Z2302" s="132">
        <v>0</v>
      </c>
      <c r="AA2302" s="74"/>
      <c r="AB2302" s="301">
        <f t="shared" si="1231"/>
        <v>3.9854599248120297</v>
      </c>
      <c r="AC2302" s="338">
        <f t="shared" si="1232"/>
        <v>3.9854599248120297</v>
      </c>
      <c r="AD2302" s="74"/>
      <c r="AE2302" s="136">
        <v>76.429173000000006</v>
      </c>
      <c r="AF2302" s="136">
        <v>71.623609000000002</v>
      </c>
      <c r="AG2302" s="136">
        <v>0.72488048000000005</v>
      </c>
      <c r="AH2302" s="136">
        <v>0</v>
      </c>
      <c r="AI2302" s="136">
        <v>0.22922877999999999</v>
      </c>
      <c r="AJ2302" s="136">
        <v>0.20935129999999999</v>
      </c>
      <c r="AK2302" s="136">
        <v>3.6421033</v>
      </c>
      <c r="AL2302" s="74"/>
      <c r="AM2302" s="133">
        <v>0.10872772999999999</v>
      </c>
      <c r="AN2302" s="340">
        <f t="shared" si="1233"/>
        <v>0.10872772999999999</v>
      </c>
      <c r="AP2302" s="133">
        <v>0.1003353</v>
      </c>
      <c r="AQ2302" s="133">
        <v>3.8738217999999998E-3</v>
      </c>
      <c r="AR2302" s="133">
        <v>4.5186082000000004E-3</v>
      </c>
      <c r="AS2302" s="134">
        <f t="shared" si="1234"/>
        <v>6.0153057439967003E-6</v>
      </c>
      <c r="AT2302" s="135">
        <f t="shared" si="1235"/>
        <v>1.4326264379793907E-8</v>
      </c>
      <c r="AU2302" s="135">
        <f t="shared" si="1236"/>
        <v>0.63285828499599994</v>
      </c>
      <c r="AV2302" s="302">
        <v>3.7157939E-6</v>
      </c>
      <c r="AW2302" s="302">
        <v>1.1212062E-8</v>
      </c>
      <c r="AX2302" s="302">
        <v>3.0630218E-13</v>
      </c>
      <c r="AY2302" s="302">
        <v>1.3486569999999999E-10</v>
      </c>
      <c r="AZ2302" s="302">
        <v>8.8110957000000006E-12</v>
      </c>
      <c r="BA2302" s="302">
        <v>2.5615606000000002E-9</v>
      </c>
      <c r="BB2302" s="302">
        <v>2.2865538E-6</v>
      </c>
      <c r="BC2302" s="302">
        <v>3.9936868E-10</v>
      </c>
      <c r="BD2302" s="302">
        <v>2.5866634000000001E-9</v>
      </c>
      <c r="BE2302" s="302">
        <v>6.4138378999999999E-11</v>
      </c>
      <c r="BF2302" s="302">
        <v>4.4638066000000001E-15</v>
      </c>
      <c r="BG2302" s="302">
        <v>6.6589621999999998E-12</v>
      </c>
      <c r="BH2302" s="302">
        <v>2.4530865E-12</v>
      </c>
      <c r="BI2302" s="302">
        <v>1.2587036999999999E-13</v>
      </c>
      <c r="BJ2302" s="302">
        <v>2.4598353999999998E-9</v>
      </c>
      <c r="BK2302" s="302">
        <v>7.7755959999999999E-9</v>
      </c>
      <c r="BL2302" s="302">
        <v>5.4377570999999997E-11</v>
      </c>
      <c r="BM2302" s="302">
        <v>2.0604995999999999E-5</v>
      </c>
      <c r="BN2302" s="303">
        <v>0.63283767999999996</v>
      </c>
      <c r="BO2302" s="302">
        <v>1.7375201000000001E-11</v>
      </c>
      <c r="BP2302" s="302">
        <v>1.0566001E-13</v>
      </c>
      <c r="BQ2302" s="302">
        <v>4.7273069999999999E-18</v>
      </c>
      <c r="BR2302" s="74"/>
      <c r="BS2302" s="136">
        <v>3.6209281000000002E-4</v>
      </c>
      <c r="BT2302" s="144">
        <v>1.8545573E-5</v>
      </c>
      <c r="BU2302" s="136">
        <v>1.111252E-4</v>
      </c>
      <c r="BV2302" s="144">
        <v>8.0558558000000003E-5</v>
      </c>
      <c r="BW2302" s="144">
        <v>3.1404869000000003E-5</v>
      </c>
      <c r="BX2302" s="144">
        <v>1.4035857999999999E-6</v>
      </c>
      <c r="BY2302" s="144">
        <v>3.6829275999999999E-9</v>
      </c>
      <c r="BZ2302" s="144">
        <v>2.1422312000000001E-6</v>
      </c>
      <c r="CA2302" s="144">
        <v>2.2023059999999999E-7</v>
      </c>
      <c r="CB2302" s="144">
        <v>3.7192506E-7</v>
      </c>
      <c r="CC2302" s="144">
        <v>6.578119E-8</v>
      </c>
      <c r="CD2302" s="144">
        <v>3.5921870000000001E-8</v>
      </c>
      <c r="CE2302" s="144">
        <v>1.1206527000000001E-9</v>
      </c>
      <c r="CF2302" s="144">
        <v>7.1417628999999996E-6</v>
      </c>
      <c r="CG2302" s="144">
        <v>8.6710447000000004E-5</v>
      </c>
      <c r="CH2302" s="144">
        <v>2.2359429000000001E-5</v>
      </c>
      <c r="CI2302" s="144">
        <v>2.4943367000000001E-9</v>
      </c>
      <c r="CL2302" s="89" t="s">
        <v>7736</v>
      </c>
    </row>
    <row r="2303" spans="1:90" ht="14.5" customHeight="1">
      <c r="A2303" s="74" t="s">
        <v>7782</v>
      </c>
      <c r="B2303" s="129" t="s">
        <v>7728</v>
      </c>
      <c r="C2303" s="130" t="str">
        <f t="shared" si="1225"/>
        <v>P.030.12.500</v>
      </c>
      <c r="D2303" s="74" t="s">
        <v>7734</v>
      </c>
      <c r="E2303" s="129" t="s">
        <v>957</v>
      </c>
      <c r="F2303" s="132" t="s">
        <v>7784</v>
      </c>
      <c r="G2303" s="132">
        <f t="shared" si="1226"/>
        <v>0.64242004622829008</v>
      </c>
      <c r="H2303" s="348">
        <f t="shared" si="1227"/>
        <v>0.64242004622829008</v>
      </c>
      <c r="I2303" s="74"/>
      <c r="J2303" s="132">
        <f t="shared" si="1228"/>
        <v>2.5664506927000001E-2</v>
      </c>
      <c r="K2303" s="132">
        <f t="shared" si="1229"/>
        <v>0.33761740559999998</v>
      </c>
      <c r="L2303" s="300">
        <f t="shared" si="1230"/>
        <v>5.3061137012900004E-3</v>
      </c>
      <c r="M2303" s="132">
        <v>0.27383202000000001</v>
      </c>
      <c r="N2303" s="132">
        <v>5.9026159000000002E-2</v>
      </c>
      <c r="O2303" s="132">
        <v>5.3542065999999996E-3</v>
      </c>
      <c r="P2303" s="132">
        <v>4.4377949999999996E-3</v>
      </c>
      <c r="Q2303" s="132">
        <v>2.1095905000000002E-2</v>
      </c>
      <c r="R2303" s="304">
        <v>4.7952832E-5</v>
      </c>
      <c r="S2303" s="304">
        <v>8.2854095000000003E-5</v>
      </c>
      <c r="T2303" s="132">
        <v>0.27323703999999999</v>
      </c>
      <c r="U2303" s="132">
        <v>1.7279061999999999E-4</v>
      </c>
      <c r="V2303" s="132">
        <v>2.1200072999999998E-3</v>
      </c>
      <c r="W2303" s="132">
        <v>3.0032382000000002E-3</v>
      </c>
      <c r="X2303" s="304">
        <v>9.7972675999999996E-6</v>
      </c>
      <c r="Y2303" s="304">
        <v>2.8031368999999999E-7</v>
      </c>
      <c r="Z2303" s="132">
        <v>0</v>
      </c>
      <c r="AA2303" s="74"/>
      <c r="AB2303" s="301">
        <f t="shared" si="1231"/>
        <v>2.0588873684210527</v>
      </c>
      <c r="AC2303" s="338">
        <f t="shared" si="1232"/>
        <v>2.0588873684210527</v>
      </c>
      <c r="AD2303" s="74"/>
      <c r="AE2303" s="136">
        <v>50.258467000000003</v>
      </c>
      <c r="AF2303" s="136">
        <v>46.813600000000001</v>
      </c>
      <c r="AG2303" s="136">
        <v>0.40711923999999999</v>
      </c>
      <c r="AH2303" s="136">
        <v>0</v>
      </c>
      <c r="AI2303" s="136">
        <v>0.18369907999999999</v>
      </c>
      <c r="AJ2303" s="136">
        <v>0.13129518000000001</v>
      </c>
      <c r="AK2303" s="136">
        <v>2.7227535</v>
      </c>
      <c r="AL2303" s="74"/>
      <c r="AM2303" s="133">
        <v>5.5369285999999997E-2</v>
      </c>
      <c r="AN2303" s="340">
        <f t="shared" si="1233"/>
        <v>5.5369285999999997E-2</v>
      </c>
      <c r="AP2303" s="133">
        <v>5.0398783000000003E-2</v>
      </c>
      <c r="AQ2303" s="133">
        <v>1.9606948000000001E-3</v>
      </c>
      <c r="AR2303" s="133">
        <v>3.0098081000000001E-3</v>
      </c>
      <c r="AS2303" s="134">
        <f t="shared" si="1234"/>
        <v>3.021509772181E-6</v>
      </c>
      <c r="AT2303" s="135">
        <f t="shared" si="1235"/>
        <v>7.2510904029813125E-9</v>
      </c>
      <c r="AU2303" s="135">
        <f t="shared" si="1236"/>
        <v>0.42154175324050003</v>
      </c>
      <c r="AV2303" s="302">
        <v>1.9159984000000001E-6</v>
      </c>
      <c r="AW2303" s="302">
        <v>5.7812276000000004E-9</v>
      </c>
      <c r="AX2303" s="302">
        <v>1.5794278000000001E-13</v>
      </c>
      <c r="AY2303" s="302">
        <v>2.4927374000000001E-11</v>
      </c>
      <c r="AZ2303" s="302">
        <v>3.0325256000000001E-12</v>
      </c>
      <c r="BA2303" s="302">
        <v>6.5886201E-10</v>
      </c>
      <c r="BB2303" s="302">
        <v>1.10338E-6</v>
      </c>
      <c r="BC2303" s="302">
        <v>1.2140429999999999E-10</v>
      </c>
      <c r="BD2303" s="302">
        <v>1.2780765999999999E-9</v>
      </c>
      <c r="BE2303" s="302">
        <v>5.4102760000000003E-11</v>
      </c>
      <c r="BF2303" s="302">
        <v>6.1109506000000001E-16</v>
      </c>
      <c r="BG2303" s="302">
        <v>8.5728602999999997E-14</v>
      </c>
      <c r="BH2303" s="302">
        <v>3.6165390000000001E-13</v>
      </c>
      <c r="BI2303" s="302">
        <v>5.5937786000000002E-15</v>
      </c>
      <c r="BJ2303" s="302">
        <v>4.5905742E-10</v>
      </c>
      <c r="BK2303" s="302">
        <v>9.8005806999999991E-10</v>
      </c>
      <c r="BL2303" s="302">
        <v>1.5634561999999999E-11</v>
      </c>
      <c r="BM2303" s="302">
        <v>6.8132405000000002E-6</v>
      </c>
      <c r="BN2303" s="303">
        <v>0.42153494000000002</v>
      </c>
      <c r="BO2303" s="302">
        <v>5.4347814E-12</v>
      </c>
      <c r="BP2303" s="302">
        <v>3.3049346E-14</v>
      </c>
      <c r="BQ2303" s="302">
        <v>1.4786522000000001E-18</v>
      </c>
      <c r="BR2303" s="74"/>
      <c r="BS2303" s="136">
        <v>1.9692293999999999E-4</v>
      </c>
      <c r="BT2303" s="144">
        <v>8.9238258000000004E-6</v>
      </c>
      <c r="BU2303" s="144">
        <v>5.7407242999999999E-5</v>
      </c>
      <c r="BV2303" s="144">
        <v>3.2006225E-5</v>
      </c>
      <c r="BW2303" s="144">
        <v>1.8687855000000001E-5</v>
      </c>
      <c r="BX2303" s="144">
        <v>2.2047638E-7</v>
      </c>
      <c r="BY2303" s="144">
        <v>3.0114574999999998E-10</v>
      </c>
      <c r="BZ2303" s="144">
        <v>3.3903053E-7</v>
      </c>
      <c r="CA2303" s="144">
        <v>6.4349324E-8</v>
      </c>
      <c r="CB2303" s="144">
        <v>5.4825036999999998E-8</v>
      </c>
      <c r="CC2303" s="144">
        <v>2.2783815000000001E-8</v>
      </c>
      <c r="CD2303" s="144">
        <v>1.0325462E-8</v>
      </c>
      <c r="CE2303" s="144">
        <v>4.0166293000000001E-10</v>
      </c>
      <c r="CF2303" s="144">
        <v>3.5510223E-6</v>
      </c>
      <c r="CG2303" s="144">
        <v>5.6758010999999998E-5</v>
      </c>
      <c r="CH2303" s="144">
        <v>1.8875480000000001E-5</v>
      </c>
      <c r="CI2303" s="144">
        <v>7.8020245999999995E-10</v>
      </c>
      <c r="CL2303" s="89" t="s">
        <v>7736</v>
      </c>
    </row>
    <row r="2304" spans="1:90" ht="14.5" customHeight="1">
      <c r="A2304" s="74" t="s">
        <v>7785</v>
      </c>
      <c r="B2304" s="129" t="s">
        <v>7728</v>
      </c>
      <c r="C2304" s="130" t="str">
        <f t="shared" si="1225"/>
        <v>P.030.13.100</v>
      </c>
      <c r="D2304" s="74" t="s">
        <v>7734</v>
      </c>
      <c r="E2304" s="129" t="s">
        <v>957</v>
      </c>
      <c r="F2304" s="132" t="s">
        <v>7787</v>
      </c>
      <c r="G2304" s="132">
        <f t="shared" si="1226"/>
        <v>0.44052030314199997</v>
      </c>
      <c r="H2304" s="348">
        <f t="shared" si="1227"/>
        <v>0.44052030314199997</v>
      </c>
      <c r="I2304" s="74"/>
      <c r="J2304" s="132">
        <f t="shared" si="1228"/>
        <v>1.702326337E-2</v>
      </c>
      <c r="K2304" s="132">
        <f t="shared" si="1229"/>
        <v>7.4856778999999998E-2</v>
      </c>
      <c r="L2304" s="300">
        <f t="shared" si="1230"/>
        <v>7.8059507720000003E-3</v>
      </c>
      <c r="M2304" s="132">
        <v>0.34083430999999997</v>
      </c>
      <c r="N2304" s="132">
        <v>3.6431918000000001E-2</v>
      </c>
      <c r="O2304" s="132">
        <v>1.6749783000000001E-2</v>
      </c>
      <c r="P2304" s="132">
        <v>1.3930796E-2</v>
      </c>
      <c r="Q2304" s="132">
        <v>2.5697429000000002E-3</v>
      </c>
      <c r="R2304" s="132">
        <v>1.8747706E-4</v>
      </c>
      <c r="S2304" s="132">
        <v>3.3524740999999999E-4</v>
      </c>
      <c r="T2304" s="132">
        <v>2.1675078E-2</v>
      </c>
      <c r="U2304" s="132">
        <v>4.7799792999999999E-4</v>
      </c>
      <c r="V2304" s="132">
        <v>1.9658740999999999E-3</v>
      </c>
      <c r="W2304" s="132">
        <v>5.3079896999999997E-3</v>
      </c>
      <c r="X2304" s="304">
        <v>1.1591362E-5</v>
      </c>
      <c r="Y2304" s="304">
        <v>4.2497680000000003E-5</v>
      </c>
      <c r="Z2304" s="132">
        <v>0</v>
      </c>
      <c r="AA2304" s="74"/>
      <c r="AB2304" s="301">
        <f t="shared" si="1231"/>
        <v>2.5626639849624056</v>
      </c>
      <c r="AC2304" s="338">
        <f t="shared" si="1232"/>
        <v>2.5626639849624056</v>
      </c>
      <c r="AD2304" s="74"/>
      <c r="AE2304" s="136">
        <v>56.702376000000001</v>
      </c>
      <c r="AF2304" s="136">
        <v>55.18327</v>
      </c>
      <c r="AG2304" s="136">
        <v>0.69335539000000002</v>
      </c>
      <c r="AH2304" s="136">
        <v>0</v>
      </c>
      <c r="AI2304" s="136">
        <v>0.49361591999999999</v>
      </c>
      <c r="AJ2304" s="136">
        <v>0.18617292999999999</v>
      </c>
      <c r="AK2304" s="136">
        <v>0.14596176999999999</v>
      </c>
      <c r="AL2304" s="74"/>
      <c r="AM2304" s="133">
        <v>6.2398475000000002E-2</v>
      </c>
      <c r="AN2304" s="340">
        <f t="shared" si="1233"/>
        <v>6.2398475000000002E-2</v>
      </c>
      <c r="AP2304" s="133">
        <v>5.6768870999999999E-2</v>
      </c>
      <c r="AQ2304" s="133">
        <v>2.4457957E-3</v>
      </c>
      <c r="AR2304" s="133">
        <v>3.1838082999999999E-3</v>
      </c>
      <c r="AS2304" s="134">
        <f t="shared" si="1234"/>
        <v>3.4034095956354006E-6</v>
      </c>
      <c r="AT2304" s="135">
        <f t="shared" si="1235"/>
        <v>9.0451025367035892E-9</v>
      </c>
      <c r="AU2304" s="135">
        <f t="shared" si="1236"/>
        <v>0.445911525659</v>
      </c>
      <c r="AV2304" s="302">
        <v>2.4006598E-6</v>
      </c>
      <c r="AW2304" s="302">
        <v>7.2442169999999999E-9</v>
      </c>
      <c r="AX2304" s="302">
        <v>1.9788583999999999E-13</v>
      </c>
      <c r="AY2304" s="302">
        <v>7.1666689000000005E-11</v>
      </c>
      <c r="AZ2304" s="302">
        <v>8.1266463999999999E-12</v>
      </c>
      <c r="BA2304" s="302">
        <v>2.0706147E-9</v>
      </c>
      <c r="BB2304" s="302">
        <v>8.0577477000000004E-7</v>
      </c>
      <c r="BC2304" s="302">
        <v>3.4336803999999998E-10</v>
      </c>
      <c r="BD2304" s="302">
        <v>9.3674462999999996E-10</v>
      </c>
      <c r="BE2304" s="302">
        <v>4.7092969000000001E-10</v>
      </c>
      <c r="BF2304" s="302">
        <v>5.3708809000000001E-15</v>
      </c>
      <c r="BG2304" s="302">
        <v>4.3854150000000003E-13</v>
      </c>
      <c r="BH2304" s="302">
        <v>1.6043952E-11</v>
      </c>
      <c r="BI2304" s="302">
        <v>3.1821333000000002E-12</v>
      </c>
      <c r="BJ2304" s="302">
        <v>2.6445258000000001E-9</v>
      </c>
      <c r="BK2304" s="302">
        <v>1.9138147E-7</v>
      </c>
      <c r="BL2304" s="302">
        <v>2.5118592000000001E-11</v>
      </c>
      <c r="BM2304" s="302">
        <v>1.6225659000000001E-5</v>
      </c>
      <c r="BN2304" s="303">
        <v>0.44589529999999999</v>
      </c>
      <c r="BO2304" s="302">
        <v>7.9862180000000003E-10</v>
      </c>
      <c r="BP2304" s="302">
        <v>4.8564839000000002E-12</v>
      </c>
      <c r="BQ2304" s="302">
        <v>2.1728269000000001E-16</v>
      </c>
      <c r="BR2304" s="74"/>
      <c r="BS2304" s="136">
        <v>1.6524146999999999E-4</v>
      </c>
      <c r="BT2304" s="144">
        <v>6.9996268999999996E-6</v>
      </c>
      <c r="BU2304" s="144">
        <v>7.1453870999999998E-5</v>
      </c>
      <c r="BV2304" s="144">
        <v>2.5421596E-6</v>
      </c>
      <c r="BW2304" s="144">
        <v>7.3104495999999999E-6</v>
      </c>
      <c r="BX2304" s="144">
        <v>9.9795962000000007E-7</v>
      </c>
      <c r="BY2304" s="144">
        <v>3.5914513000000001E-10</v>
      </c>
      <c r="BZ2304" s="144">
        <v>1.7458671E-6</v>
      </c>
      <c r="CA2304" s="144">
        <v>2.5158100999999999E-7</v>
      </c>
      <c r="CB2304" s="144">
        <v>2.2183516E-7</v>
      </c>
      <c r="CC2304" s="144">
        <v>6.0411103000000001E-8</v>
      </c>
      <c r="CD2304" s="144">
        <v>2.8415066000000001E-8</v>
      </c>
      <c r="CE2304" s="144">
        <v>1.0848962999999999E-9</v>
      </c>
      <c r="CF2304" s="144">
        <v>6.7785005000000001E-6</v>
      </c>
      <c r="CG2304" s="144">
        <v>6.651545E-5</v>
      </c>
      <c r="CH2304" s="144">
        <v>2.1924714999999999E-7</v>
      </c>
      <c r="CI2304" s="144">
        <v>1.1464798E-7</v>
      </c>
      <c r="CL2304" s="89" t="s">
        <v>7736</v>
      </c>
    </row>
    <row r="2305" spans="1:94" ht="14.5" customHeight="1">
      <c r="A2305" s="74" t="s">
        <v>7788</v>
      </c>
      <c r="B2305" s="129" t="s">
        <v>7728</v>
      </c>
      <c r="C2305" s="130" t="str">
        <f t="shared" si="1225"/>
        <v>P.030.13.200</v>
      </c>
      <c r="D2305" s="74" t="s">
        <v>7734</v>
      </c>
      <c r="E2305" s="129" t="s">
        <v>957</v>
      </c>
      <c r="F2305" s="132" t="s">
        <v>7790</v>
      </c>
      <c r="G2305" s="132">
        <f t="shared" si="1226"/>
        <v>0.499487635752</v>
      </c>
      <c r="H2305" s="348">
        <f t="shared" si="1227"/>
        <v>0.499487635752</v>
      </c>
      <c r="I2305" s="74"/>
      <c r="J2305" s="132">
        <f t="shared" si="1228"/>
        <v>2.3644444779999999E-2</v>
      </c>
      <c r="K2305" s="132">
        <f t="shared" si="1229"/>
        <v>6.7191240999999999E-2</v>
      </c>
      <c r="L2305" s="300">
        <f t="shared" si="1230"/>
        <v>1.6685239971999999E-2</v>
      </c>
      <c r="M2305" s="132">
        <v>0.39196671</v>
      </c>
      <c r="N2305" s="132">
        <v>2.1923966999999999E-2</v>
      </c>
      <c r="O2305" s="132">
        <v>2.3447164E-2</v>
      </c>
      <c r="P2305" s="132">
        <v>1.9903733999999999E-2</v>
      </c>
      <c r="Q2305" s="132">
        <v>2.8358150999999998E-3</v>
      </c>
      <c r="R2305" s="132">
        <v>2.2523268000000001E-4</v>
      </c>
      <c r="S2305" s="132">
        <v>6.7966299999999995E-4</v>
      </c>
      <c r="T2305" s="132">
        <v>2.182011E-2</v>
      </c>
      <c r="U2305" s="132">
        <v>4.9256708999999999E-3</v>
      </c>
      <c r="V2305" s="132">
        <v>3.5002487999999999E-3</v>
      </c>
      <c r="W2305" s="132">
        <v>8.1883266999999999E-3</v>
      </c>
      <c r="X2305" s="304">
        <v>2.2940878999999998E-5</v>
      </c>
      <c r="Y2305" s="304">
        <v>4.8052693000000002E-5</v>
      </c>
      <c r="Z2305" s="132">
        <v>0</v>
      </c>
      <c r="AA2305" s="74"/>
      <c r="AB2305" s="301">
        <f t="shared" si="1231"/>
        <v>2.9471181203007517</v>
      </c>
      <c r="AC2305" s="338">
        <f t="shared" si="1232"/>
        <v>2.9471181203007517</v>
      </c>
      <c r="AD2305" s="74"/>
      <c r="AE2305" s="136">
        <v>60.399233000000002</v>
      </c>
      <c r="AF2305" s="136">
        <v>58.684609999999999</v>
      </c>
      <c r="AG2305" s="136">
        <v>1.0731093</v>
      </c>
      <c r="AH2305" s="136">
        <v>0</v>
      </c>
      <c r="AI2305" s="136">
        <v>0.15572642</v>
      </c>
      <c r="AJ2305" s="136">
        <v>0.25644666999999999</v>
      </c>
      <c r="AK2305" s="136">
        <v>0.22934045</v>
      </c>
      <c r="AL2305" s="74"/>
      <c r="AM2305" s="133">
        <v>6.2653786000000003E-2</v>
      </c>
      <c r="AN2305" s="340">
        <f t="shared" si="1233"/>
        <v>6.2653786000000003E-2</v>
      </c>
      <c r="AP2305" s="133">
        <v>5.7061098999999997E-2</v>
      </c>
      <c r="AQ2305" s="133">
        <v>2.6366245999999999E-3</v>
      </c>
      <c r="AR2305" s="133">
        <v>2.9560614E-3</v>
      </c>
      <c r="AS2305" s="134">
        <f t="shared" si="1234"/>
        <v>3.4209292318230005E-6</v>
      </c>
      <c r="AT2305" s="135">
        <f t="shared" si="1235"/>
        <v>9.7508306394201603E-9</v>
      </c>
      <c r="AU2305" s="135">
        <f t="shared" si="1236"/>
        <v>0.41401420636999997</v>
      </c>
      <c r="AV2305" s="302">
        <v>2.7786948999999999E-6</v>
      </c>
      <c r="AW2305" s="302">
        <v>8.3856307999999996E-9</v>
      </c>
      <c r="AX2305" s="302">
        <v>2.2903657999999999E-13</v>
      </c>
      <c r="AY2305" s="302">
        <v>1.6199975000000001E-10</v>
      </c>
      <c r="AZ2305" s="302">
        <v>1.9124552999999999E-11</v>
      </c>
      <c r="BA2305" s="302">
        <v>2.9603145999999999E-9</v>
      </c>
      <c r="BB2305" s="302">
        <v>6.3213184000000004E-7</v>
      </c>
      <c r="BC2305" s="302">
        <v>4.8020914999999998E-10</v>
      </c>
      <c r="BD2305" s="302">
        <v>7.3352108999999996E-10</v>
      </c>
      <c r="BE2305" s="302">
        <v>1.0312239E-10</v>
      </c>
      <c r="BF2305" s="302">
        <v>5.1880241000000003E-13</v>
      </c>
      <c r="BG2305" s="302">
        <v>2.5367733999999998E-12</v>
      </c>
      <c r="BH2305" s="302">
        <v>7.2433707000000001E-13</v>
      </c>
      <c r="BI2305" s="302">
        <v>4.5116015999999999E-14</v>
      </c>
      <c r="BJ2305" s="302">
        <v>2.459841E-9</v>
      </c>
      <c r="BK2305" s="302">
        <v>3.5847482999999999E-9</v>
      </c>
      <c r="BL2305" s="302">
        <v>3.8719805E-11</v>
      </c>
      <c r="BM2305" s="303">
        <v>1.9257637000000001E-4</v>
      </c>
      <c r="BN2305" s="303">
        <v>0.41382163</v>
      </c>
      <c r="BO2305" s="302">
        <v>9.1646361999999995E-10</v>
      </c>
      <c r="BP2305" s="302">
        <v>5.5730895999999998E-12</v>
      </c>
      <c r="BQ2305" s="302">
        <v>2.4934416000000002E-16</v>
      </c>
      <c r="BR2305" s="74"/>
      <c r="BS2305" s="136">
        <v>2.8384843999999999E-4</v>
      </c>
      <c r="BT2305" s="144">
        <v>5.8980115999999998E-6</v>
      </c>
      <c r="BU2305" s="144">
        <v>8.2173472999999995E-5</v>
      </c>
      <c r="BV2305" s="144">
        <v>2.5607603000000001E-6</v>
      </c>
      <c r="BW2305" s="144">
        <v>6.3533893999999997E-6</v>
      </c>
      <c r="BX2305" s="144">
        <v>3.0494270000000001E-6</v>
      </c>
      <c r="BY2305" s="144">
        <v>3.8996246000000001E-7</v>
      </c>
      <c r="BZ2305" s="144">
        <v>2.7661957999999999E-6</v>
      </c>
      <c r="CA2305" s="144">
        <v>3.0224640000000001E-7</v>
      </c>
      <c r="CB2305" s="144">
        <v>4.4973697000000002E-7</v>
      </c>
      <c r="CC2305" s="144">
        <v>1.4372946E-7</v>
      </c>
      <c r="CD2305" s="144">
        <v>3.3102834999999999E-8</v>
      </c>
      <c r="CE2305" s="144">
        <v>2.5370475000000001E-9</v>
      </c>
      <c r="CF2305" s="144">
        <v>7.9697928000000005E-6</v>
      </c>
      <c r="CG2305" s="144">
        <v>7.0005475000000004E-5</v>
      </c>
      <c r="CH2305" s="136">
        <v>1.0161903999999999E-4</v>
      </c>
      <c r="CI2305" s="144">
        <v>1.3156503E-7</v>
      </c>
      <c r="CL2305" s="89" t="s">
        <v>7736</v>
      </c>
    </row>
    <row r="2306" spans="1:94" ht="14.5" customHeight="1">
      <c r="A2306" s="74" t="s">
        <v>7791</v>
      </c>
      <c r="B2306" s="129" t="s">
        <v>7728</v>
      </c>
      <c r="C2306" s="130" t="str">
        <f t="shared" si="1225"/>
        <v>P.030.13.300</v>
      </c>
      <c r="D2306" s="74" t="s">
        <v>7734</v>
      </c>
      <c r="E2306" s="129" t="s">
        <v>957</v>
      </c>
      <c r="F2306" s="132" t="s">
        <v>7793</v>
      </c>
      <c r="G2306" s="132">
        <f t="shared" si="1226"/>
        <v>0.34287635988119997</v>
      </c>
      <c r="H2306" s="348">
        <f t="shared" si="1227"/>
        <v>0.34287635988119997</v>
      </c>
      <c r="I2306" s="74"/>
      <c r="J2306" s="132">
        <f t="shared" si="1228"/>
        <v>1.6044264069999998E-2</v>
      </c>
      <c r="K2306" s="132">
        <f t="shared" si="1229"/>
        <v>3.6184660399999999E-2</v>
      </c>
      <c r="L2306" s="300">
        <f t="shared" si="1230"/>
        <v>5.5574054111999999E-3</v>
      </c>
      <c r="M2306" s="132">
        <v>0.28509002999999999</v>
      </c>
      <c r="N2306" s="132">
        <v>1.3355661E-2</v>
      </c>
      <c r="O2306" s="132">
        <v>1.8901495000000001E-2</v>
      </c>
      <c r="P2306" s="132">
        <v>1.3635199000000001E-2</v>
      </c>
      <c r="Q2306" s="132">
        <v>1.9982759000000002E-3</v>
      </c>
      <c r="R2306" s="132">
        <v>1.1545624E-4</v>
      </c>
      <c r="S2306" s="132">
        <v>2.9533293000000001E-4</v>
      </c>
      <c r="T2306" s="132">
        <v>3.9275044000000002E-3</v>
      </c>
      <c r="U2306" s="132">
        <v>3.0719496000000001E-4</v>
      </c>
      <c r="V2306" s="132">
        <v>1.2208684000000001E-3</v>
      </c>
      <c r="W2306" s="132">
        <v>3.9639460999999999E-3</v>
      </c>
      <c r="X2306" s="304">
        <v>9.2450082000000005E-6</v>
      </c>
      <c r="Y2306" s="304">
        <v>5.6150943000000002E-5</v>
      </c>
      <c r="Z2306" s="132">
        <v>0</v>
      </c>
      <c r="AA2306" s="74"/>
      <c r="AB2306" s="301">
        <f t="shared" si="1231"/>
        <v>2.1435340601503756</v>
      </c>
      <c r="AC2306" s="338">
        <f t="shared" si="1232"/>
        <v>2.1435340601503756</v>
      </c>
      <c r="AD2306" s="74"/>
      <c r="AE2306" s="136">
        <v>40.923729999999999</v>
      </c>
      <c r="AF2306" s="136">
        <v>40.218910000000001</v>
      </c>
      <c r="AG2306" s="136">
        <v>0.48982765</v>
      </c>
      <c r="AH2306" s="136">
        <v>0</v>
      </c>
      <c r="AI2306" s="136">
        <v>2.5886749000000001E-2</v>
      </c>
      <c r="AJ2306" s="136">
        <v>9.2590863999999995E-2</v>
      </c>
      <c r="AK2306" s="136">
        <v>9.6514163E-2</v>
      </c>
      <c r="AL2306" s="74"/>
      <c r="AM2306" s="133">
        <v>4.4941987000000003E-2</v>
      </c>
      <c r="AN2306" s="340">
        <f t="shared" si="1233"/>
        <v>4.4941987000000003E-2</v>
      </c>
      <c r="AP2306" s="133">
        <v>4.1063124999999999E-2</v>
      </c>
      <c r="AQ2306" s="133">
        <v>1.8834590999999999E-3</v>
      </c>
      <c r="AR2306" s="133">
        <v>1.9954025E-3</v>
      </c>
      <c r="AS2306" s="134">
        <f t="shared" si="1234"/>
        <v>2.4618180770141998E-6</v>
      </c>
      <c r="AT2306" s="135">
        <f t="shared" si="1235"/>
        <v>6.9654551191263796E-9</v>
      </c>
      <c r="AU2306" s="135">
        <f t="shared" si="1236"/>
        <v>0.27946813605099996</v>
      </c>
      <c r="AV2306" s="302">
        <v>2.0201410999999999E-6</v>
      </c>
      <c r="AW2306" s="302">
        <v>6.0964223000000002E-9</v>
      </c>
      <c r="AX2306" s="302">
        <v>1.6651269E-13</v>
      </c>
      <c r="AY2306" s="302">
        <v>8.7769817000000002E-11</v>
      </c>
      <c r="AZ2306" s="302">
        <v>9.2483971999999992E-12</v>
      </c>
      <c r="BA2306" s="302">
        <v>2.0274972999999998E-9</v>
      </c>
      <c r="BB2306" s="302">
        <v>4.3395580000000001E-7</v>
      </c>
      <c r="BC2306" s="302">
        <v>2.9643402999999999E-10</v>
      </c>
      <c r="BD2306" s="302">
        <v>5.1601280000000002E-10</v>
      </c>
      <c r="BE2306" s="302">
        <v>2.4627551000000001E-11</v>
      </c>
      <c r="BF2306" s="302">
        <v>8.6553388999999994E-15</v>
      </c>
      <c r="BG2306" s="302">
        <v>2.6518468E-13</v>
      </c>
      <c r="BH2306" s="302">
        <v>3.6605178E-13</v>
      </c>
      <c r="BI2306" s="302">
        <v>3.7230280000000003E-14</v>
      </c>
      <c r="BJ2306" s="302">
        <v>1.3805991000000001E-9</v>
      </c>
      <c r="BK2306" s="302">
        <v>3.1653942000000001E-9</v>
      </c>
      <c r="BL2306" s="302">
        <v>2.4725319000000001E-11</v>
      </c>
      <c r="BM2306" s="302">
        <v>1.2446051E-5</v>
      </c>
      <c r="BN2306" s="303">
        <v>0.27945568999999998</v>
      </c>
      <c r="BO2306" s="302">
        <v>1.0506682000000001E-9</v>
      </c>
      <c r="BP2306" s="302">
        <v>6.3891985000000002E-12</v>
      </c>
      <c r="BQ2306" s="302">
        <v>2.8585747999999998E-16</v>
      </c>
      <c r="BR2306" s="74"/>
      <c r="BS2306" s="136">
        <v>1.2457762E-4</v>
      </c>
      <c r="BT2306" s="144">
        <v>4.2780107999999997E-6</v>
      </c>
      <c r="BU2306" s="144">
        <v>5.9767418000000002E-5</v>
      </c>
      <c r="BV2306" s="144">
        <v>4.6568046E-7</v>
      </c>
      <c r="BW2306" s="144">
        <v>4.4058827999999999E-6</v>
      </c>
      <c r="BX2306" s="144">
        <v>1.2957343000000001E-6</v>
      </c>
      <c r="BY2306" s="144">
        <v>2.8496315999999998E-10</v>
      </c>
      <c r="BZ2306" s="144">
        <v>2.3810095999999998E-6</v>
      </c>
      <c r="CA2306" s="144">
        <v>1.5493414000000001E-7</v>
      </c>
      <c r="CB2306" s="144">
        <v>1.9542352E-7</v>
      </c>
      <c r="CC2306" s="144">
        <v>6.9507877000000007E-8</v>
      </c>
      <c r="CD2306" s="144">
        <v>3.4057108E-8</v>
      </c>
      <c r="CE2306" s="144">
        <v>1.2277221E-9</v>
      </c>
      <c r="CF2306" s="144">
        <v>3.4205959999999998E-6</v>
      </c>
      <c r="CG2306" s="144">
        <v>4.7876588000000002E-5</v>
      </c>
      <c r="CH2306" s="144">
        <v>8.0439247000000006E-8</v>
      </c>
      <c r="CI2306" s="144">
        <v>1.5083107E-7</v>
      </c>
      <c r="CL2306" s="89" t="s">
        <v>7736</v>
      </c>
    </row>
    <row r="2307" spans="1:94" ht="14.5" customHeight="1">
      <c r="A2307" s="74" t="s">
        <v>7794</v>
      </c>
      <c r="B2307" s="129" t="s">
        <v>7728</v>
      </c>
      <c r="C2307" s="130" t="str">
        <f t="shared" si="1225"/>
        <v>P.030.13.400</v>
      </c>
      <c r="D2307" s="74" t="s">
        <v>7734</v>
      </c>
      <c r="E2307" s="129" t="s">
        <v>957</v>
      </c>
      <c r="F2307" s="132" t="s">
        <v>7796</v>
      </c>
      <c r="G2307" s="132">
        <f t="shared" si="1226"/>
        <v>0.23337337643709999</v>
      </c>
      <c r="H2307" s="348">
        <f t="shared" si="1227"/>
        <v>0.23337337643709999</v>
      </c>
      <c r="I2307" s="74"/>
      <c r="J2307" s="132">
        <f t="shared" si="1228"/>
        <v>4.6690368500000006E-3</v>
      </c>
      <c r="K2307" s="132">
        <f t="shared" si="1229"/>
        <v>3.3670485259999994E-2</v>
      </c>
      <c r="L2307" s="300">
        <f t="shared" si="1230"/>
        <v>7.2948432710000005E-4</v>
      </c>
      <c r="M2307" s="132">
        <v>0.19430437</v>
      </c>
      <c r="N2307" s="132">
        <v>2.791109E-2</v>
      </c>
      <c r="O2307" s="132">
        <v>5.4831165999999999E-3</v>
      </c>
      <c r="P2307" s="132">
        <v>3.0208155000000002E-3</v>
      </c>
      <c r="Q2307" s="132">
        <v>1.5324946999999999E-3</v>
      </c>
      <c r="R2307" s="304">
        <v>4.7775819000000003E-5</v>
      </c>
      <c r="S2307" s="304">
        <v>6.7950830999999998E-5</v>
      </c>
      <c r="T2307" s="132">
        <v>2.7627865999999999E-4</v>
      </c>
      <c r="U2307" s="304">
        <v>9.8295279000000003E-5</v>
      </c>
      <c r="V2307" s="132">
        <v>0</v>
      </c>
      <c r="W2307" s="132">
        <v>6.2911003999999995E-4</v>
      </c>
      <c r="X2307" s="304">
        <v>2.0790081000000001E-6</v>
      </c>
      <c r="Y2307" s="132">
        <v>0</v>
      </c>
      <c r="Z2307" s="132">
        <v>0</v>
      </c>
      <c r="AA2307" s="74"/>
      <c r="AB2307" s="301">
        <f t="shared" si="1231"/>
        <v>1.4609351127819548</v>
      </c>
      <c r="AC2307" s="338">
        <f t="shared" si="1232"/>
        <v>1.4609351127819548</v>
      </c>
      <c r="AD2307" s="74"/>
      <c r="AE2307" s="136">
        <v>58.172595000000001</v>
      </c>
      <c r="AF2307" s="136">
        <v>57.921464</v>
      </c>
      <c r="AG2307" s="136">
        <v>8.5291491999999997E-2</v>
      </c>
      <c r="AH2307" s="136">
        <v>0</v>
      </c>
      <c r="AI2307" s="136">
        <v>0.14849999999999999</v>
      </c>
      <c r="AJ2307" s="136">
        <v>8.5392827000000001E-4</v>
      </c>
      <c r="AK2307" s="136">
        <v>1.6485318999999998E-2</v>
      </c>
      <c r="AL2307" s="74"/>
      <c r="AM2307" s="133">
        <v>3.5479427000000001E-2</v>
      </c>
      <c r="AN2307" s="340">
        <f t="shared" si="1233"/>
        <v>3.5479427000000001E-2</v>
      </c>
      <c r="AP2307" s="133">
        <v>3.2041132999999999E-2</v>
      </c>
      <c r="AQ2307" s="133">
        <v>1.3125265E-3</v>
      </c>
      <c r="AR2307" s="133">
        <v>2.1257668000000001E-3</v>
      </c>
      <c r="AS2307" s="134">
        <f t="shared" si="1234"/>
        <v>1.9209312747402999E-6</v>
      </c>
      <c r="AT2307" s="135">
        <f t="shared" si="1235"/>
        <v>4.8540179508878592E-9</v>
      </c>
      <c r="AU2307" s="135">
        <f t="shared" si="1236"/>
        <v>0.29772644555710004</v>
      </c>
      <c r="AV2307" s="302">
        <v>1.3779644E-6</v>
      </c>
      <c r="AW2307" s="302">
        <v>4.1584764999999996E-9</v>
      </c>
      <c r="AX2307" s="302">
        <v>1.1357971E-13</v>
      </c>
      <c r="AY2307" s="302">
        <v>9.1917327000000006E-11</v>
      </c>
      <c r="AZ2307" s="302">
        <v>4.3540632999999996E-12</v>
      </c>
      <c r="BA2307" s="302">
        <v>4.4912044999999998E-10</v>
      </c>
      <c r="BB2307" s="302">
        <v>5.4170158999999998E-7</v>
      </c>
      <c r="BC2307" s="302">
        <v>7.0174840999999998E-11</v>
      </c>
      <c r="BD2307" s="302">
        <v>6.2250858999999998E-10</v>
      </c>
      <c r="BE2307" s="302">
        <v>4.8877577000000003E-14</v>
      </c>
      <c r="BF2307" s="302">
        <v>2.5071825999999998E-16</v>
      </c>
      <c r="BG2307" s="302">
        <v>1.0357665E-13</v>
      </c>
      <c r="BH2307" s="302">
        <v>5.9841257999999996E-15</v>
      </c>
      <c r="BI2307" s="302">
        <v>4.5228067999999996E-15</v>
      </c>
      <c r="BJ2307" s="302">
        <v>5.2037898999999996E-10</v>
      </c>
      <c r="BK2307" s="302">
        <v>1.9951391000000001E-10</v>
      </c>
      <c r="BL2307" s="302">
        <v>2.5812283000000001E-12</v>
      </c>
      <c r="BM2307" s="302">
        <v>4.6255571E-6</v>
      </c>
      <c r="BN2307" s="303">
        <v>0.29772182000000003</v>
      </c>
      <c r="BO2307" s="303">
        <v>0</v>
      </c>
      <c r="BP2307" s="303">
        <v>0</v>
      </c>
      <c r="BQ2307" s="303">
        <v>0</v>
      </c>
      <c r="BR2307" s="74"/>
      <c r="BS2307" s="144">
        <v>9.2254064999999999E-5</v>
      </c>
      <c r="BT2307" s="144">
        <v>4.4157639000000001E-6</v>
      </c>
      <c r="BU2307" s="144">
        <v>4.0734746999999997E-5</v>
      </c>
      <c r="BV2307" s="144">
        <v>3.2527342000000001E-8</v>
      </c>
      <c r="BW2307" s="144">
        <v>4.8373446000000003E-6</v>
      </c>
      <c r="BX2307" s="144">
        <v>2.4312364999999997E-7</v>
      </c>
      <c r="BY2307" s="144">
        <v>6.2702442999999996E-11</v>
      </c>
      <c r="BZ2307" s="144">
        <v>3.7231361999999998E-7</v>
      </c>
      <c r="CA2307" s="144">
        <v>6.4111786000000003E-8</v>
      </c>
      <c r="CB2307" s="144">
        <v>4.4963459999999998E-8</v>
      </c>
      <c r="CC2307" s="144">
        <v>3.2726256E-8</v>
      </c>
      <c r="CD2307" s="144">
        <v>1.8764909999999999E-9</v>
      </c>
      <c r="CE2307" s="144">
        <v>5.7768035999999996E-10</v>
      </c>
      <c r="CF2307" s="144">
        <v>1.2571951E-6</v>
      </c>
      <c r="CG2307" s="144">
        <v>4.0193834000000001E-5</v>
      </c>
      <c r="CH2307" s="144">
        <v>2.2897342E-8</v>
      </c>
      <c r="CI2307" s="136">
        <v>0</v>
      </c>
      <c r="CL2307" s="89" t="s">
        <v>7736</v>
      </c>
    </row>
    <row r="2308" spans="1:94" ht="14.5" customHeight="1">
      <c r="A2308" s="74" t="s">
        <v>7797</v>
      </c>
      <c r="B2308" s="129" t="s">
        <v>7728</v>
      </c>
      <c r="C2308" s="130" t="str">
        <f t="shared" si="1225"/>
        <v>P.030.13.500</v>
      </c>
      <c r="D2308" s="74" t="s">
        <v>7734</v>
      </c>
      <c r="E2308" s="129" t="s">
        <v>957</v>
      </c>
      <c r="F2308" s="132" t="s">
        <v>7799</v>
      </c>
      <c r="G2308" s="132">
        <f t="shared" si="1226"/>
        <v>0.66392924278499998</v>
      </c>
      <c r="H2308" s="348">
        <f t="shared" si="1227"/>
        <v>0.66392924278499998</v>
      </c>
      <c r="I2308" s="74"/>
      <c r="J2308" s="132">
        <f t="shared" si="1228"/>
        <v>2.7110771519999997E-2</v>
      </c>
      <c r="K2308" s="132">
        <f t="shared" si="1229"/>
        <v>9.2199220999999998E-2</v>
      </c>
      <c r="L2308" s="300">
        <f t="shared" si="1230"/>
        <v>1.0241380265000001E-2</v>
      </c>
      <c r="M2308" s="132">
        <v>0.53437787000000003</v>
      </c>
      <c r="N2308" s="132">
        <v>6.2229637999999997E-2</v>
      </c>
      <c r="O2308" s="132">
        <v>1.6254663999999999E-2</v>
      </c>
      <c r="P2308" s="132">
        <v>2.2327969999999999E-2</v>
      </c>
      <c r="Q2308" s="132">
        <v>4.0138932999999998E-3</v>
      </c>
      <c r="R2308" s="132">
        <v>4.9579566000000001E-4</v>
      </c>
      <c r="S2308" s="132">
        <v>2.7311255999999998E-4</v>
      </c>
      <c r="T2308" s="132">
        <v>1.3714919000000001E-2</v>
      </c>
      <c r="U2308" s="132">
        <v>5.7338291000000004E-4</v>
      </c>
      <c r="V2308" s="132">
        <v>2.2847029999999999E-3</v>
      </c>
      <c r="W2308" s="132">
        <v>7.3287561000000001E-3</v>
      </c>
      <c r="X2308" s="304">
        <v>1.7212666999999998E-5</v>
      </c>
      <c r="Y2308" s="304">
        <v>3.7325588000000001E-5</v>
      </c>
      <c r="Z2308" s="132">
        <v>0</v>
      </c>
      <c r="AA2308" s="74"/>
      <c r="AB2308" s="301">
        <f t="shared" si="1231"/>
        <v>4.0178787218045109</v>
      </c>
      <c r="AC2308" s="338">
        <f t="shared" si="1232"/>
        <v>4.0178787218045109</v>
      </c>
      <c r="AD2308" s="74"/>
      <c r="AE2308" s="136">
        <v>85.609376999999995</v>
      </c>
      <c r="AF2308" s="136">
        <v>83.850228000000001</v>
      </c>
      <c r="AG2308" s="136">
        <v>0.99351102000000002</v>
      </c>
      <c r="AH2308" s="136">
        <v>0</v>
      </c>
      <c r="AI2308" s="136">
        <v>0.30075347000000002</v>
      </c>
      <c r="AJ2308" s="136">
        <v>0.25096020000000002</v>
      </c>
      <c r="AK2308" s="136">
        <v>0.21392438999999999</v>
      </c>
      <c r="AL2308" s="74"/>
      <c r="AM2308" s="133">
        <v>9.2992616E-2</v>
      </c>
      <c r="AN2308" s="340">
        <f t="shared" si="1233"/>
        <v>9.2992616E-2</v>
      </c>
      <c r="AP2308" s="133">
        <v>8.4290169999999998E-2</v>
      </c>
      <c r="AQ2308" s="133">
        <v>3.6536095000000001E-3</v>
      </c>
      <c r="AR2308" s="133">
        <v>5.0488368000000004E-3</v>
      </c>
      <c r="AS2308" s="134">
        <f t="shared" si="1234"/>
        <v>5.053367571054E-6</v>
      </c>
      <c r="AT2308" s="135">
        <f t="shared" si="1235"/>
        <v>1.3511869959944319E-8</v>
      </c>
      <c r="AU2308" s="135">
        <f t="shared" si="1236"/>
        <v>0.70712000176400003</v>
      </c>
      <c r="AV2308" s="302">
        <v>3.7585577000000002E-6</v>
      </c>
      <c r="AW2308" s="302">
        <v>1.1341587999999999E-8</v>
      </c>
      <c r="AX2308" s="302">
        <v>3.0982003999999998E-13</v>
      </c>
      <c r="AY2308" s="302">
        <v>1.3335861E-10</v>
      </c>
      <c r="AZ2308" s="302">
        <v>1.7101734E-11</v>
      </c>
      <c r="BA2308" s="302">
        <v>3.3136314999999999E-9</v>
      </c>
      <c r="BB2308" s="302">
        <v>1.2794631E-6</v>
      </c>
      <c r="BC2308" s="302">
        <v>6.1872028999999996E-10</v>
      </c>
      <c r="BD2308" s="302">
        <v>1.4543845999999999E-9</v>
      </c>
      <c r="BE2308" s="302">
        <v>6.6436574999999999E-11</v>
      </c>
      <c r="BF2308" s="302">
        <v>1.4574297999999999E-15</v>
      </c>
      <c r="BG2308" s="302">
        <v>4.2547064999999997E-13</v>
      </c>
      <c r="BH2308" s="302">
        <v>4.5030411999999997E-13</v>
      </c>
      <c r="BI2308" s="302">
        <v>2.1186007999999998E-14</v>
      </c>
      <c r="BJ2308" s="302">
        <v>7.4548061000000006E-9</v>
      </c>
      <c r="BK2308" s="302">
        <v>3.7041806000000001E-9</v>
      </c>
      <c r="BL2308" s="302">
        <v>2.5131226999999999E-11</v>
      </c>
      <c r="BM2308" s="302">
        <v>2.3421764000000001E-5</v>
      </c>
      <c r="BN2308" s="303">
        <v>0.70709657999999997</v>
      </c>
      <c r="BO2308" s="302">
        <v>7.2369251000000002E-10</v>
      </c>
      <c r="BP2308" s="302">
        <v>4.4008327999999999E-12</v>
      </c>
      <c r="BQ2308" s="302">
        <v>1.9689651999999999E-16</v>
      </c>
      <c r="BR2308" s="74"/>
      <c r="BS2308" s="136">
        <v>2.5794378999999999E-4</v>
      </c>
      <c r="BT2308" s="144">
        <v>1.0559264000000001E-5</v>
      </c>
      <c r="BU2308" s="136">
        <v>1.1202912E-4</v>
      </c>
      <c r="BV2308" s="144">
        <v>1.6071703000000001E-6</v>
      </c>
      <c r="BW2308" s="144">
        <v>1.152933E-5</v>
      </c>
      <c r="BX2308" s="144">
        <v>1.0438941000000001E-6</v>
      </c>
      <c r="BY2308" s="144">
        <v>5.2459236000000001E-10</v>
      </c>
      <c r="BZ2308" s="144">
        <v>1.5996542999999999E-6</v>
      </c>
      <c r="CA2308" s="144">
        <v>6.6532286000000003E-7</v>
      </c>
      <c r="CB2308" s="144">
        <v>1.8072017E-7</v>
      </c>
      <c r="CC2308" s="144">
        <v>1.2853081E-7</v>
      </c>
      <c r="CD2308" s="144">
        <v>1.7142382000000002E-8</v>
      </c>
      <c r="CE2308" s="144">
        <v>2.2681897000000001E-9</v>
      </c>
      <c r="CF2308" s="144">
        <v>1.7365891000000001E-5</v>
      </c>
      <c r="CG2308" s="136">
        <v>1.0093458000000001E-4</v>
      </c>
      <c r="CH2308" s="144">
        <v>1.7648565000000001E-7</v>
      </c>
      <c r="CI2308" s="144">
        <v>1.0389133000000001E-7</v>
      </c>
      <c r="CL2308" s="89" t="s">
        <v>7736</v>
      </c>
    </row>
    <row r="2309" spans="1:94" ht="14.5" customHeight="1">
      <c r="A2309" s="74" t="s">
        <v>7800</v>
      </c>
      <c r="B2309" s="129" t="s">
        <v>7728</v>
      </c>
      <c r="C2309" s="130" t="str">
        <f t="shared" si="1225"/>
        <v>P.030.14.100</v>
      </c>
      <c r="D2309" s="74" t="s">
        <v>7734</v>
      </c>
      <c r="E2309" s="129" t="s">
        <v>957</v>
      </c>
      <c r="F2309" s="132" t="s">
        <v>7802</v>
      </c>
      <c r="G2309" s="132">
        <f t="shared" si="1226"/>
        <v>0.57515815566369999</v>
      </c>
      <c r="H2309" s="348">
        <f t="shared" si="1227"/>
        <v>0.57515815566369999</v>
      </c>
      <c r="I2309" s="74"/>
      <c r="J2309" s="132">
        <f t="shared" si="1228"/>
        <v>1.9251873060000001E-2</v>
      </c>
      <c r="K2309" s="132">
        <f t="shared" si="1229"/>
        <v>3.3751232999999999E-2</v>
      </c>
      <c r="L2309" s="300">
        <f t="shared" si="1230"/>
        <v>0.27707025960370002</v>
      </c>
      <c r="M2309" s="132">
        <v>0.24508479</v>
      </c>
      <c r="N2309" s="132">
        <v>1.2955858000000001E-2</v>
      </c>
      <c r="O2309" s="132">
        <v>1.9251245E-2</v>
      </c>
      <c r="P2309" s="132">
        <v>1.6169721000000001E-2</v>
      </c>
      <c r="Q2309" s="132">
        <v>2.2821510000000001E-3</v>
      </c>
      <c r="R2309" s="132">
        <v>2.3514816E-4</v>
      </c>
      <c r="S2309" s="132">
        <v>5.648529E-4</v>
      </c>
      <c r="T2309" s="132">
        <v>1.5441299999999999E-3</v>
      </c>
      <c r="U2309" s="132">
        <v>5.9497033999999995E-4</v>
      </c>
      <c r="V2309" s="132">
        <v>0.26896541000000002</v>
      </c>
      <c r="W2309" s="132">
        <v>7.2830832000000002E-3</v>
      </c>
      <c r="X2309" s="304">
        <v>7.4980974999999997E-5</v>
      </c>
      <c r="Y2309" s="304">
        <v>2.5368286999999999E-6</v>
      </c>
      <c r="Z2309" s="132">
        <v>1.4927825999999999E-4</v>
      </c>
      <c r="AA2309" s="74"/>
      <c r="AB2309" s="301">
        <f t="shared" si="1231"/>
        <v>1.8427427819548872</v>
      </c>
      <c r="AC2309" s="338">
        <f t="shared" si="1232"/>
        <v>1.8427427819548872</v>
      </c>
      <c r="AD2309" s="74"/>
      <c r="AE2309" s="136">
        <v>55.480226000000002</v>
      </c>
      <c r="AF2309" s="136">
        <v>54.014749999999999</v>
      </c>
      <c r="AG2309" s="136">
        <v>0.98732891</v>
      </c>
      <c r="AH2309" s="136">
        <v>0</v>
      </c>
      <c r="AI2309" s="136">
        <v>5.3127409E-2</v>
      </c>
      <c r="AJ2309" s="136">
        <v>0.22192324999999999</v>
      </c>
      <c r="AK2309" s="136">
        <v>0.20309636</v>
      </c>
      <c r="AL2309" s="74"/>
      <c r="AM2309" s="133">
        <v>4.1430938E-2</v>
      </c>
      <c r="AN2309" s="340">
        <f t="shared" si="1233"/>
        <v>4.1430938E-2</v>
      </c>
      <c r="AP2309" s="133">
        <v>3.6700253000000002E-2</v>
      </c>
      <c r="AQ2309" s="133">
        <v>1.6819873999999999E-3</v>
      </c>
      <c r="AR2309" s="133">
        <v>3.0486977000000002E-3</v>
      </c>
      <c r="AS2309" s="134">
        <f t="shared" si="1234"/>
        <v>2.2002549944989997E-6</v>
      </c>
      <c r="AT2309" s="135">
        <f t="shared" si="1235"/>
        <v>6.2203674784117467E-9</v>
      </c>
      <c r="AU2309" s="135">
        <f t="shared" si="1236"/>
        <v>0.42698847451100003</v>
      </c>
      <c r="AV2309" s="302">
        <v>1.7449488999999999E-6</v>
      </c>
      <c r="AW2309" s="302">
        <v>5.2662260999999999E-9</v>
      </c>
      <c r="AX2309" s="302">
        <v>1.4382457000000001E-13</v>
      </c>
      <c r="AY2309" s="302">
        <v>1.5477711000000001E-10</v>
      </c>
      <c r="AZ2309" s="302">
        <v>1.8525623E-11</v>
      </c>
      <c r="BA2309" s="302">
        <v>2.4043706999999999E-9</v>
      </c>
      <c r="BB2309" s="302">
        <v>4.4352446000000002E-7</v>
      </c>
      <c r="BC2309" s="302">
        <v>3.4695741E-10</v>
      </c>
      <c r="BD2309" s="302">
        <v>4.7785949999999999E-10</v>
      </c>
      <c r="BE2309" s="302">
        <v>3.4212512999999998E-13</v>
      </c>
      <c r="BF2309" s="302">
        <v>5.3459066999999999E-15</v>
      </c>
      <c r="BG2309" s="302">
        <v>5.6247323000000001E-13</v>
      </c>
      <c r="BH2309" s="302">
        <v>2.4262118999999998E-13</v>
      </c>
      <c r="BI2309" s="302">
        <v>7.4019626999999994E-14</v>
      </c>
      <c r="BJ2309" s="302">
        <v>2.2127614000000002E-9</v>
      </c>
      <c r="BK2309" s="302">
        <v>6.9664340000000003E-9</v>
      </c>
      <c r="BL2309" s="302">
        <v>1.2780345E-10</v>
      </c>
      <c r="BM2309" s="302">
        <v>2.4674510999999999E-5</v>
      </c>
      <c r="BN2309" s="303">
        <v>0.4269638</v>
      </c>
      <c r="BO2309" s="302">
        <v>2.4765666000000001E-11</v>
      </c>
      <c r="BP2309" s="302">
        <v>1.5060202E-13</v>
      </c>
      <c r="BQ2309" s="302">
        <v>6.7380459999999998E-18</v>
      </c>
      <c r="BR2309" s="74"/>
      <c r="BS2309" s="136">
        <v>1.3336226000000001E-4</v>
      </c>
      <c r="BT2309" s="144">
        <v>4.0726401999999999E-6</v>
      </c>
      <c r="BU2309" s="144">
        <v>5.1380559000000002E-5</v>
      </c>
      <c r="BV2309" s="144">
        <v>1.8158271E-7</v>
      </c>
      <c r="BW2309" s="144">
        <v>4.2488755999999997E-6</v>
      </c>
      <c r="BX2309" s="144">
        <v>1.5294521E-6</v>
      </c>
      <c r="BY2309" s="144">
        <v>2.2578896999999998E-9</v>
      </c>
      <c r="BZ2309" s="144">
        <v>2.3482621000000002E-6</v>
      </c>
      <c r="CA2309" s="144">
        <v>3.1555227000000002E-7</v>
      </c>
      <c r="CB2309" s="144">
        <v>3.7376644999999998E-7</v>
      </c>
      <c r="CC2309" s="144">
        <v>1.3916942999999999E-7</v>
      </c>
      <c r="CD2309" s="144">
        <v>9.5383604999999999E-8</v>
      </c>
      <c r="CE2309" s="144">
        <v>2.4476660000000001E-9</v>
      </c>
      <c r="CF2309" s="144">
        <v>3.7194166E-6</v>
      </c>
      <c r="CG2309" s="144">
        <v>6.4773603999999997E-5</v>
      </c>
      <c r="CH2309" s="144">
        <v>1.7573807E-7</v>
      </c>
      <c r="CI2309" s="144">
        <v>3.5552917000000002E-9</v>
      </c>
      <c r="CL2309" s="89" t="s">
        <v>7736</v>
      </c>
    </row>
    <row r="2310" spans="1:94" ht="14.5" customHeight="1" thickBot="1">
      <c r="A2310" s="74" t="s">
        <v>7803</v>
      </c>
      <c r="B2310" s="129" t="s">
        <v>7728</v>
      </c>
      <c r="C2310" s="130" t="str">
        <f t="shared" si="1225"/>
        <v>P.030.15.100</v>
      </c>
      <c r="D2310" s="74" t="s">
        <v>7734</v>
      </c>
      <c r="E2310" s="129" t="s">
        <v>957</v>
      </c>
      <c r="F2310" s="132" t="s">
        <v>7805</v>
      </c>
      <c r="G2310" s="132">
        <f t="shared" si="1226"/>
        <v>0.27351719738070002</v>
      </c>
      <c r="H2310" s="348">
        <f t="shared" si="1227"/>
        <v>0.27351719738070002</v>
      </c>
      <c r="I2310" s="74"/>
      <c r="J2310" s="132">
        <f t="shared" si="1228"/>
        <v>5.7780757069999999E-3</v>
      </c>
      <c r="K2310" s="132">
        <f t="shared" si="1229"/>
        <v>2.8214225840000003E-2</v>
      </c>
      <c r="L2310" s="300">
        <f t="shared" si="1230"/>
        <v>9.6769583369999996E-4</v>
      </c>
      <c r="M2310" s="132">
        <v>0.2385572</v>
      </c>
      <c r="N2310" s="132">
        <v>2.1296101000000001E-2</v>
      </c>
      <c r="O2310" s="132">
        <v>6.5521051000000004E-3</v>
      </c>
      <c r="P2310" s="132">
        <v>4.0465003000000003E-3</v>
      </c>
      <c r="Q2310" s="132">
        <v>1.5834648E-3</v>
      </c>
      <c r="R2310" s="304">
        <v>6.3376907000000006E-5</v>
      </c>
      <c r="S2310" s="304">
        <v>8.4733699999999998E-5</v>
      </c>
      <c r="T2310" s="132">
        <v>3.6601974E-4</v>
      </c>
      <c r="U2310" s="132">
        <v>1.3039339000000001E-4</v>
      </c>
      <c r="V2310" s="132">
        <v>0</v>
      </c>
      <c r="W2310" s="132">
        <v>8.3454454000000001E-4</v>
      </c>
      <c r="X2310" s="304">
        <v>2.7579037000000002E-6</v>
      </c>
      <c r="Y2310" s="132">
        <v>0</v>
      </c>
      <c r="Z2310" s="132">
        <v>0</v>
      </c>
      <c r="AA2310" s="74"/>
      <c r="AB2310" s="301">
        <f t="shared" si="1231"/>
        <v>1.7936631578947366</v>
      </c>
      <c r="AC2310" s="338">
        <f t="shared" si="1232"/>
        <v>1.7936631578947366</v>
      </c>
      <c r="AD2310" s="74"/>
      <c r="AE2310" s="136">
        <v>46.746448999999998</v>
      </c>
      <c r="AF2310" s="136">
        <v>46.010305000000002</v>
      </c>
      <c r="AG2310" s="136">
        <v>0.11314324000000001</v>
      </c>
      <c r="AH2310" s="136">
        <v>0</v>
      </c>
      <c r="AI2310" s="136">
        <v>0.6</v>
      </c>
      <c r="AJ2310" s="136">
        <v>1.1327767000000001E-3</v>
      </c>
      <c r="AK2310" s="136">
        <v>2.1868563000000001E-2</v>
      </c>
      <c r="AL2310" s="74"/>
      <c r="AM2310" s="133">
        <v>3.8570506999999997E-2</v>
      </c>
      <c r="AN2310" s="340">
        <f t="shared" si="1233"/>
        <v>3.8570506999999997E-2</v>
      </c>
      <c r="AP2310" s="133">
        <v>3.5456567000000001E-2</v>
      </c>
      <c r="AQ2310" s="133">
        <v>1.5398121E-3</v>
      </c>
      <c r="AR2310" s="133">
        <v>1.5741278999999999E-3</v>
      </c>
      <c r="AS2310" s="134">
        <f t="shared" si="1234"/>
        <v>2.1256934797930003E-6</v>
      </c>
      <c r="AT2310" s="135">
        <f t="shared" si="1235"/>
        <v>5.6945713126599493E-9</v>
      </c>
      <c r="AU2310" s="135">
        <f t="shared" si="1236"/>
        <v>0.22046608602249998</v>
      </c>
      <c r="AV2310" s="302">
        <v>1.6910650000000001E-6</v>
      </c>
      <c r="AW2310" s="302">
        <v>5.1033273000000004E-9</v>
      </c>
      <c r="AX2310" s="302">
        <v>1.393876E-13</v>
      </c>
      <c r="AY2310" s="302">
        <v>1.3206233999999999E-10</v>
      </c>
      <c r="AZ2310" s="302">
        <v>5.7758729999999998E-12</v>
      </c>
      <c r="BA2310" s="302">
        <v>6.0160925000000002E-10</v>
      </c>
      <c r="BB2310" s="302">
        <v>4.3293406000000001E-7</v>
      </c>
      <c r="BC2310" s="302">
        <v>9.4422234000000006E-11</v>
      </c>
      <c r="BD2310" s="302">
        <v>4.9304175999999997E-10</v>
      </c>
      <c r="BE2310" s="302">
        <v>6.4838441999999995E-14</v>
      </c>
      <c r="BF2310" s="302">
        <v>3.3258974999999999E-16</v>
      </c>
      <c r="BG2310" s="302">
        <v>1.3739938000000001E-13</v>
      </c>
      <c r="BH2310" s="302">
        <v>7.9382289000000006E-15</v>
      </c>
      <c r="BI2310" s="302">
        <v>5.9997192999999997E-15</v>
      </c>
      <c r="BJ2310" s="302">
        <v>6.9030760000000003E-10</v>
      </c>
      <c r="BK2310" s="302">
        <v>2.6466473000000002E-10</v>
      </c>
      <c r="BL2310" s="302">
        <v>3.4241227000000001E-12</v>
      </c>
      <c r="BM2310" s="302">
        <v>6.1360225000000001E-6</v>
      </c>
      <c r="BN2310" s="303">
        <v>0.22045994999999999</v>
      </c>
      <c r="BO2310" s="303">
        <v>0</v>
      </c>
      <c r="BP2310" s="303">
        <v>0</v>
      </c>
      <c r="BQ2310" s="303">
        <v>0</v>
      </c>
      <c r="BR2310" s="74"/>
      <c r="BS2310" s="144">
        <v>9.1242166000000006E-5</v>
      </c>
      <c r="BT2310" s="144">
        <v>3.5636728999999998E-6</v>
      </c>
      <c r="BU2310" s="144">
        <v>5.0012088000000002E-5</v>
      </c>
      <c r="BV2310" s="144">
        <v>4.3093188000000001E-8</v>
      </c>
      <c r="BW2310" s="144">
        <v>4.1214470000000003E-6</v>
      </c>
      <c r="BX2310" s="144">
        <v>3.2251514E-7</v>
      </c>
      <c r="BY2310" s="144">
        <v>8.3177788000000006E-11</v>
      </c>
      <c r="BZ2310" s="144">
        <v>4.9389179999999995E-7</v>
      </c>
      <c r="CA2310" s="144">
        <v>8.5047347999999999E-8</v>
      </c>
      <c r="CB2310" s="144">
        <v>5.6068782999999998E-8</v>
      </c>
      <c r="CC2310" s="144">
        <v>4.3412942000000001E-8</v>
      </c>
      <c r="CD2310" s="144">
        <v>2.4892549000000002E-9</v>
      </c>
      <c r="CE2310" s="144">
        <v>7.6632059999999998E-10</v>
      </c>
      <c r="CF2310" s="144">
        <v>1.5476397E-6</v>
      </c>
      <c r="CG2310" s="144">
        <v>3.0919576000000002E-5</v>
      </c>
      <c r="CH2310" s="144">
        <v>3.0374419000000002E-8</v>
      </c>
      <c r="CI2310" s="136">
        <v>0</v>
      </c>
      <c r="CL2310" s="89" t="s">
        <v>7736</v>
      </c>
    </row>
    <row r="2311" spans="1:94" ht="14.5" customHeight="1">
      <c r="A2311" s="74" t="s">
        <v>7806</v>
      </c>
      <c r="B2311" s="129" t="s">
        <v>7728</v>
      </c>
      <c r="C2311" s="130" t="str">
        <f t="shared" si="1225"/>
        <v>P.030.15.200</v>
      </c>
      <c r="D2311" s="74" t="s">
        <v>7734</v>
      </c>
      <c r="E2311" s="129" t="s">
        <v>957</v>
      </c>
      <c r="F2311" s="132" t="s">
        <v>7808</v>
      </c>
      <c r="G2311" s="132">
        <f t="shared" si="1226"/>
        <v>0.49501221250000005</v>
      </c>
      <c r="H2311" s="348">
        <f t="shared" si="1227"/>
        <v>0.49501221250000005</v>
      </c>
      <c r="I2311" s="74"/>
      <c r="J2311" s="132">
        <f t="shared" si="1228"/>
        <v>3.4681811399999998E-2</v>
      </c>
      <c r="K2311" s="132">
        <f t="shared" si="1229"/>
        <v>0.13416455499999999</v>
      </c>
      <c r="L2311" s="300">
        <f t="shared" si="1230"/>
        <v>3.6821466099999998E-2</v>
      </c>
      <c r="M2311" s="132">
        <v>0.28934438000000001</v>
      </c>
      <c r="N2311" s="132">
        <v>4.1957066000000001E-2</v>
      </c>
      <c r="O2311" s="132">
        <v>1.5243969E-2</v>
      </c>
      <c r="P2311" s="132">
        <v>4.2573882999999996E-3</v>
      </c>
      <c r="Q2311" s="132">
        <v>9.6653984000000005E-3</v>
      </c>
      <c r="R2311" s="132">
        <v>7.8386276999999997E-3</v>
      </c>
      <c r="S2311" s="132">
        <v>1.2920397E-2</v>
      </c>
      <c r="T2311" s="132">
        <v>7.6963519999999994E-2</v>
      </c>
      <c r="U2311" s="132">
        <v>1.0489961000000001E-2</v>
      </c>
      <c r="V2311" s="132">
        <v>4.1370241999999996E-3</v>
      </c>
      <c r="W2311" s="132">
        <v>1.6088229999999999E-2</v>
      </c>
      <c r="X2311" s="132">
        <v>4.1670453E-3</v>
      </c>
      <c r="Y2311" s="132">
        <v>1.9392056E-3</v>
      </c>
      <c r="Z2311" s="132">
        <v>0</v>
      </c>
      <c r="AA2311" s="74"/>
      <c r="AB2311" s="301">
        <f t="shared" si="1231"/>
        <v>2.1755216541353382</v>
      </c>
      <c r="AC2311" s="338">
        <f t="shared" si="1232"/>
        <v>2.1755216541353382</v>
      </c>
      <c r="AD2311" s="74"/>
      <c r="AE2311" s="136">
        <v>40.156866000000001</v>
      </c>
      <c r="AF2311" s="136">
        <v>35.869028</v>
      </c>
      <c r="AG2311" s="136">
        <v>2.1811039999999999</v>
      </c>
      <c r="AH2311" s="136">
        <v>0</v>
      </c>
      <c r="AI2311" s="136">
        <v>0.99312330000000004</v>
      </c>
      <c r="AJ2311" s="136">
        <v>0.37000606000000003</v>
      </c>
      <c r="AK2311" s="136">
        <v>0.74360451000000005</v>
      </c>
      <c r="AL2311" s="74"/>
      <c r="AM2311" s="133">
        <v>5.3309322999999999E-2</v>
      </c>
      <c r="AN2311" s="340">
        <f t="shared" si="1233"/>
        <v>5.3309322999999999E-2</v>
      </c>
      <c r="AP2311" s="133">
        <v>4.9033592000000001E-2</v>
      </c>
      <c r="AQ2311" s="133">
        <v>1.9576246E-3</v>
      </c>
      <c r="AR2311" s="133">
        <v>2.3181060999999999E-3</v>
      </c>
      <c r="AS2311" s="134">
        <f t="shared" si="1234"/>
        <v>2.9396637966861E-6</v>
      </c>
      <c r="AT2311" s="135">
        <f t="shared" si="1235"/>
        <v>7.2397357909509758E-9</v>
      </c>
      <c r="AU2311" s="135">
        <f t="shared" si="1236"/>
        <v>0.32466471536999997</v>
      </c>
      <c r="AV2311" s="302">
        <v>2.0209546999999998E-6</v>
      </c>
      <c r="AW2311" s="302">
        <v>6.0977848000000003E-9</v>
      </c>
      <c r="AX2311" s="302">
        <v>1.6659684999999999E-13</v>
      </c>
      <c r="AY2311" s="302">
        <v>9.7929740000000003E-12</v>
      </c>
      <c r="AZ2311" s="302">
        <v>1.1728645000000001E-12</v>
      </c>
      <c r="BA2311" s="302">
        <v>6.3328188000000001E-10</v>
      </c>
      <c r="BB2311" s="302">
        <v>8.7075565000000005E-7</v>
      </c>
      <c r="BC2311" s="302">
        <v>1.2823701000000001E-10</v>
      </c>
      <c r="BD2311" s="302">
        <v>9.0385787999999999E-10</v>
      </c>
      <c r="BE2311" s="302">
        <v>7.6895069999999998E-11</v>
      </c>
      <c r="BF2311" s="302">
        <v>2.7174425999999998E-16</v>
      </c>
      <c r="BG2311" s="302">
        <v>7.2075726999999997E-12</v>
      </c>
      <c r="BH2311" s="302">
        <v>1.5491597000000001E-11</v>
      </c>
      <c r="BI2311" s="302">
        <v>2.9128829000000001E-12</v>
      </c>
      <c r="BJ2311" s="302">
        <v>4.3934783000000003E-8</v>
      </c>
      <c r="BK2311" s="302">
        <v>3.3719434000000001E-9</v>
      </c>
      <c r="BL2311" s="302">
        <v>7.1670731999999999E-12</v>
      </c>
      <c r="BM2311" s="303">
        <v>2.1550536999999999E-4</v>
      </c>
      <c r="BN2311" s="303">
        <v>0.32444920999999999</v>
      </c>
      <c r="BO2311" s="302">
        <v>2.4725676000000001E-12</v>
      </c>
      <c r="BP2311" s="302">
        <v>1.5035884000000001E-14</v>
      </c>
      <c r="BQ2311" s="302">
        <v>6.7271658999999997E-19</v>
      </c>
      <c r="BR2311" s="74"/>
      <c r="BS2311" s="136">
        <v>1.6563972999999999E-4</v>
      </c>
      <c r="BT2311" s="144">
        <v>6.2940360000000004E-6</v>
      </c>
      <c r="BU2311" s="144">
        <v>6.0659316999999997E-5</v>
      </c>
      <c r="BV2311" s="144">
        <v>9.0153042000000007E-6</v>
      </c>
      <c r="BW2311" s="144">
        <v>1.2770044999999999E-5</v>
      </c>
      <c r="BX2311" s="144">
        <v>1.2284170999999999E-7</v>
      </c>
      <c r="BY2311" s="144">
        <v>1.3673593999999999E-6</v>
      </c>
      <c r="BZ2311" s="144">
        <v>1.8831641999999999E-7</v>
      </c>
      <c r="CA2311" s="144">
        <v>1.0518887E-5</v>
      </c>
      <c r="CB2311" s="144">
        <v>8.5495021000000005E-6</v>
      </c>
      <c r="CC2311" s="144">
        <v>8.8111427999999995E-9</v>
      </c>
      <c r="CD2311" s="144">
        <v>4.7236310999999997E-9</v>
      </c>
      <c r="CE2311" s="144">
        <v>1.5528480000000001E-10</v>
      </c>
      <c r="CF2311" s="144">
        <v>3.6606037E-6</v>
      </c>
      <c r="CG2311" s="144">
        <v>4.5976929000000003E-5</v>
      </c>
      <c r="CH2311" s="144">
        <v>6.502546E-6</v>
      </c>
      <c r="CI2311" s="144">
        <v>3.5495508999999998E-10</v>
      </c>
      <c r="CL2311" s="89" t="s">
        <v>7736</v>
      </c>
      <c r="CM2311" s="261" t="s">
        <v>7809</v>
      </c>
      <c r="CN2311" s="262"/>
      <c r="CO2311" s="263"/>
      <c r="CP2311" s="322"/>
    </row>
    <row r="2312" spans="1:94" ht="14.5" customHeight="1">
      <c r="A2312" s="74" t="s">
        <v>7810</v>
      </c>
      <c r="B2312" s="129" t="s">
        <v>7728</v>
      </c>
      <c r="C2312" s="130" t="str">
        <f t="shared" si="1225"/>
        <v>P.030.17.100</v>
      </c>
      <c r="D2312" s="74" t="s">
        <v>7734</v>
      </c>
      <c r="E2312" s="129" t="s">
        <v>957</v>
      </c>
      <c r="F2312" s="132" t="s">
        <v>7812</v>
      </c>
      <c r="G2312" s="132">
        <f t="shared" si="1226"/>
        <v>0.75321606210300007</v>
      </c>
      <c r="H2312" s="348">
        <f t="shared" si="1227"/>
        <v>0.75321606210300007</v>
      </c>
      <c r="I2312" s="74"/>
      <c r="J2312" s="132">
        <f t="shared" si="1228"/>
        <v>3.149880838E-2</v>
      </c>
      <c r="K2312" s="132">
        <f t="shared" si="1229"/>
        <v>6.8576791200000001E-2</v>
      </c>
      <c r="L2312" s="300">
        <f t="shared" si="1230"/>
        <v>3.2882162523000004E-2</v>
      </c>
      <c r="M2312" s="132">
        <v>0.62025830000000004</v>
      </c>
      <c r="N2312" s="132">
        <v>3.4926132999999998E-2</v>
      </c>
      <c r="O2312" s="132">
        <v>2.9815846999999999E-2</v>
      </c>
      <c r="P2312" s="132">
        <v>2.5493525E-2</v>
      </c>
      <c r="Q2312" s="132">
        <v>4.2114698000000001E-3</v>
      </c>
      <c r="R2312" s="132">
        <v>1.1505936000000001E-3</v>
      </c>
      <c r="S2312" s="132">
        <v>6.4321997999999998E-4</v>
      </c>
      <c r="T2312" s="132">
        <v>3.8348112000000001E-3</v>
      </c>
      <c r="U2312" s="132">
        <v>5.3363205999999996E-3</v>
      </c>
      <c r="V2312" s="132">
        <v>8.0860609000000007E-3</v>
      </c>
      <c r="W2312" s="132">
        <v>1.9378373000000001E-2</v>
      </c>
      <c r="X2312" s="304">
        <v>4.921622E-5</v>
      </c>
      <c r="Y2312" s="304">
        <v>3.2191803000000001E-5</v>
      </c>
      <c r="Z2312" s="132">
        <v>0</v>
      </c>
      <c r="AA2312" s="74"/>
      <c r="AB2312" s="301">
        <f t="shared" si="1231"/>
        <v>4.6635962406015041</v>
      </c>
      <c r="AC2312" s="338">
        <f t="shared" si="1232"/>
        <v>4.6635962406015041</v>
      </c>
      <c r="AD2312" s="74"/>
      <c r="AE2312" s="136">
        <v>101.56823</v>
      </c>
      <c r="AF2312" s="136">
        <v>97.217821999999998</v>
      </c>
      <c r="AG2312" s="136">
        <v>2.6269779999999998</v>
      </c>
      <c r="AH2312" s="136">
        <v>0</v>
      </c>
      <c r="AI2312" s="136">
        <v>0.42915980999999997</v>
      </c>
      <c r="AJ2312" s="136">
        <v>0.72447753000000004</v>
      </c>
      <c r="AK2312" s="136">
        <v>0.56979210000000002</v>
      </c>
      <c r="AL2312" s="74"/>
      <c r="AM2312" s="133">
        <v>9.9128526999999994E-2</v>
      </c>
      <c r="AN2312" s="340">
        <f t="shared" si="1233"/>
        <v>9.9128526999999994E-2</v>
      </c>
      <c r="AP2312" s="133">
        <v>8.9789654999999996E-2</v>
      </c>
      <c r="AQ2312" s="133">
        <v>4.0609864999999997E-3</v>
      </c>
      <c r="AR2312" s="133">
        <v>5.2778853999999997E-3</v>
      </c>
      <c r="AS2312" s="134">
        <f t="shared" si="1234"/>
        <v>5.3830728139589994E-6</v>
      </c>
      <c r="AT2312" s="135">
        <f t="shared" si="1235"/>
        <v>1.5018440997785367E-8</v>
      </c>
      <c r="AU2312" s="135">
        <f t="shared" si="1236"/>
        <v>0.73919963306000003</v>
      </c>
      <c r="AV2312" s="302">
        <v>4.3925250999999999E-6</v>
      </c>
      <c r="AW2312" s="302">
        <v>1.3255707999999999E-8</v>
      </c>
      <c r="AX2312" s="302">
        <v>3.6206054E-13</v>
      </c>
      <c r="AY2312" s="302">
        <v>2.9008032000000002E-10</v>
      </c>
      <c r="AZ2312" s="302">
        <v>3.6885969000000001E-11</v>
      </c>
      <c r="BA2312" s="302">
        <v>3.7906809999999999E-9</v>
      </c>
      <c r="BB2312" s="302">
        <v>9.6635344000000006E-7</v>
      </c>
      <c r="BC2312" s="302">
        <v>5.5673562000000001E-10</v>
      </c>
      <c r="BD2312" s="302">
        <v>1.0464064E-9</v>
      </c>
      <c r="BE2312" s="302">
        <v>4.6929500000000002E-11</v>
      </c>
      <c r="BF2312" s="302">
        <v>3.7893802E-15</v>
      </c>
      <c r="BG2312" s="302">
        <v>3.3786417E-11</v>
      </c>
      <c r="BH2312" s="302">
        <v>2.6747495E-13</v>
      </c>
      <c r="BI2312" s="302">
        <v>2.0395749999999999E-13</v>
      </c>
      <c r="BJ2312" s="302">
        <v>1.5897727E-8</v>
      </c>
      <c r="BK2312" s="302">
        <v>3.5547445999999999E-9</v>
      </c>
      <c r="BL2312" s="302">
        <v>7.4242070999999994E-11</v>
      </c>
      <c r="BM2312" s="303">
        <v>2.5564305999999998E-4</v>
      </c>
      <c r="BN2312" s="303">
        <v>0.73894398999999999</v>
      </c>
      <c r="BO2312" s="302">
        <v>6.2415507E-10</v>
      </c>
      <c r="BP2312" s="302">
        <v>3.7955376E-12</v>
      </c>
      <c r="BQ2312" s="302">
        <v>1.6981516E-16</v>
      </c>
      <c r="BR2312" s="74"/>
      <c r="BS2312" s="136">
        <v>2.8075780999999998E-4</v>
      </c>
      <c r="BT2312" s="144">
        <v>8.3981661000000006E-6</v>
      </c>
      <c r="BU2312" s="136">
        <v>1.3003344E-4</v>
      </c>
      <c r="BV2312" s="144">
        <v>4.5059808E-7</v>
      </c>
      <c r="BW2312" s="144">
        <v>8.9231619000000007E-6</v>
      </c>
      <c r="BX2312" s="144">
        <v>2.3232420999999999E-6</v>
      </c>
      <c r="BY2312" s="144">
        <v>1.6290155E-9</v>
      </c>
      <c r="BZ2312" s="144">
        <v>3.5620673000000001E-6</v>
      </c>
      <c r="CA2312" s="144">
        <v>1.5440156999999999E-6</v>
      </c>
      <c r="CB2312" s="144">
        <v>4.2562239999999999E-7</v>
      </c>
      <c r="CC2312" s="144">
        <v>2.7720875999999998E-7</v>
      </c>
      <c r="CD2312" s="144">
        <v>5.0033750000000003E-8</v>
      </c>
      <c r="CE2312" s="144">
        <v>4.8910878999999997E-9</v>
      </c>
      <c r="CF2312" s="144">
        <v>6.5437976999999996E-6</v>
      </c>
      <c r="CG2312" s="136">
        <v>1.1731353E-4</v>
      </c>
      <c r="CH2312" s="144">
        <v>8.1680524000000001E-7</v>
      </c>
      <c r="CI2312" s="144">
        <v>8.9602006999999996E-8</v>
      </c>
      <c r="CL2312" s="89" t="s">
        <v>7736</v>
      </c>
      <c r="CM2312" s="264" t="s">
        <v>7813</v>
      </c>
      <c r="CP2312" s="323"/>
    </row>
    <row r="2313" spans="1:94" ht="14.5" customHeight="1">
      <c r="A2313" s="74" t="s">
        <v>7814</v>
      </c>
      <c r="B2313" s="129" t="s">
        <v>7728</v>
      </c>
      <c r="C2313" s="130" t="str">
        <f t="shared" si="1225"/>
        <v>P.030.18.100</v>
      </c>
      <c r="D2313" s="74" t="s">
        <v>7734</v>
      </c>
      <c r="E2313" s="129" t="s">
        <v>957</v>
      </c>
      <c r="F2313" s="132" t="s">
        <v>7816</v>
      </c>
      <c r="G2313" s="132">
        <f t="shared" si="1226"/>
        <v>2.3682298635322798</v>
      </c>
      <c r="H2313" s="348">
        <f t="shared" si="1227"/>
        <v>2.3682298635322798</v>
      </c>
      <c r="I2313" s="74"/>
      <c r="J2313" s="132">
        <f t="shared" si="1228"/>
        <v>7.0807935599999997E-2</v>
      </c>
      <c r="K2313" s="132">
        <f t="shared" si="1229"/>
        <v>0.62340500099999996</v>
      </c>
      <c r="L2313" s="300">
        <f t="shared" si="1230"/>
        <v>2.68112693228E-3</v>
      </c>
      <c r="M2313" s="132">
        <v>1.6713358</v>
      </c>
      <c r="N2313" s="132">
        <v>0.41455503999999999</v>
      </c>
      <c r="O2313" s="132">
        <v>3.6260560999999997E-2</v>
      </c>
      <c r="P2313" s="132">
        <v>1.0265822000000001E-2</v>
      </c>
      <c r="Q2313" s="132">
        <v>3.6518384000000001E-2</v>
      </c>
      <c r="R2313" s="132">
        <v>1.9919505000000001E-2</v>
      </c>
      <c r="S2313" s="132">
        <v>4.1042246000000003E-3</v>
      </c>
      <c r="T2313" s="132">
        <v>0.1725894</v>
      </c>
      <c r="U2313" s="304">
        <v>3.9295538999999997E-5</v>
      </c>
      <c r="V2313" s="132">
        <v>2.1388353000000001E-3</v>
      </c>
      <c r="W2313" s="132">
        <v>4.9401011000000002E-4</v>
      </c>
      <c r="X2313" s="304">
        <v>8.7054541000000007E-6</v>
      </c>
      <c r="Y2313" s="304">
        <v>2.8052917999999997E-7</v>
      </c>
      <c r="Z2313" s="132">
        <v>0</v>
      </c>
      <c r="AA2313" s="74"/>
      <c r="AB2313" s="301">
        <f t="shared" si="1231"/>
        <v>12.566434586466166</v>
      </c>
      <c r="AC2313" s="338">
        <f t="shared" si="1232"/>
        <v>12.566434586466166</v>
      </c>
      <c r="AD2313" s="74"/>
      <c r="AE2313" s="136">
        <v>349.90726999999998</v>
      </c>
      <c r="AF2313" s="136">
        <v>345.47278999999997</v>
      </c>
      <c r="AG2313" s="136">
        <v>6.6968293999999998E-2</v>
      </c>
      <c r="AH2313" s="136">
        <v>0</v>
      </c>
      <c r="AI2313" s="136">
        <v>1.9219541</v>
      </c>
      <c r="AJ2313" s="136">
        <v>2.0921820000000001E-2</v>
      </c>
      <c r="AK2313" s="136">
        <v>2.4246411999999999</v>
      </c>
      <c r="AL2313" s="74"/>
      <c r="AM2313" s="133">
        <v>0.35883605000000002</v>
      </c>
      <c r="AN2313" s="340">
        <f t="shared" si="1233"/>
        <v>0.35883605000000002</v>
      </c>
      <c r="AP2313" s="133">
        <v>0.32322345000000002</v>
      </c>
      <c r="AQ2313" s="133">
        <v>1.243558E-2</v>
      </c>
      <c r="AR2313" s="133">
        <v>2.3177013E-2</v>
      </c>
      <c r="AS2313" s="134">
        <f t="shared" si="1234"/>
        <v>1.9377904632649298E-5</v>
      </c>
      <c r="AT2313" s="135">
        <f t="shared" si="1235"/>
        <v>4.5989570501629897E-8</v>
      </c>
      <c r="AU2313" s="135">
        <f t="shared" si="1236"/>
        <v>3.2460802349839</v>
      </c>
      <c r="AV2313" s="302">
        <v>1.1662716E-5</v>
      </c>
      <c r="AW2313" s="302">
        <v>3.5189269000000001E-8</v>
      </c>
      <c r="AX2313" s="302">
        <v>9.6141940000000001E-13</v>
      </c>
      <c r="AY2313" s="302">
        <v>6.0798244000000004E-12</v>
      </c>
      <c r="AZ2313" s="302">
        <v>5.8226539999999997E-13</v>
      </c>
      <c r="BA2313" s="302">
        <v>1.5250046E-9</v>
      </c>
      <c r="BB2313" s="302">
        <v>7.5354502999999998E-6</v>
      </c>
      <c r="BC2313" s="302">
        <v>3.4220623000000001E-10</v>
      </c>
      <c r="BD2313" s="302">
        <v>8.7764873000000001E-9</v>
      </c>
      <c r="BE2313" s="302">
        <v>1.6619063E-9</v>
      </c>
      <c r="BF2313" s="302">
        <v>4.7406610000000004E-16</v>
      </c>
      <c r="BG2313" s="302">
        <v>1.1233443E-13</v>
      </c>
      <c r="BH2313" s="302">
        <v>4.2406775999999999E-12</v>
      </c>
      <c r="BI2313" s="302">
        <v>4.2200900000000001E-14</v>
      </c>
      <c r="BJ2313" s="302">
        <v>1.6790152E-7</v>
      </c>
      <c r="BK2313" s="302">
        <v>1.0299707E-8</v>
      </c>
      <c r="BL2313" s="302">
        <v>1.4311489E-11</v>
      </c>
      <c r="BM2313" s="302">
        <v>2.6349838999999998E-6</v>
      </c>
      <c r="BN2313" s="303">
        <v>3.2460776</v>
      </c>
      <c r="BO2313" s="302">
        <v>5.4389594999999998E-12</v>
      </c>
      <c r="BP2313" s="302">
        <v>3.3074754000000001E-14</v>
      </c>
      <c r="BQ2313" s="302">
        <v>1.479789E-18</v>
      </c>
      <c r="BR2313" s="74"/>
      <c r="BS2313" s="136">
        <v>9.8663511000000002E-4</v>
      </c>
      <c r="BT2313" s="144">
        <v>6.0532321000000001E-5</v>
      </c>
      <c r="BU2313" s="136">
        <v>3.5038552999999998E-4</v>
      </c>
      <c r="BV2313" s="144">
        <v>2.0216590000000002E-5</v>
      </c>
      <c r="BW2313" s="144">
        <v>7.4614458E-5</v>
      </c>
      <c r="BX2313" s="144">
        <v>4.8201946E-8</v>
      </c>
      <c r="BY2313" s="144">
        <v>2.6821478999999998E-10</v>
      </c>
      <c r="BZ2313" s="144">
        <v>7.5715213999999995E-8</v>
      </c>
      <c r="CA2313" s="144">
        <v>2.6730574E-5</v>
      </c>
      <c r="CB2313" s="144">
        <v>2.7157893E-6</v>
      </c>
      <c r="CC2313" s="144">
        <v>4.3669431999999996E-9</v>
      </c>
      <c r="CD2313" s="144">
        <v>9.3538804000000005E-9</v>
      </c>
      <c r="CE2313" s="144">
        <v>7.6560152999999996E-11</v>
      </c>
      <c r="CF2313" s="144">
        <v>1.6887783000000001E-5</v>
      </c>
      <c r="CG2313" s="136">
        <v>4.1717965E-4</v>
      </c>
      <c r="CH2313" s="144">
        <v>1.7233646E-5</v>
      </c>
      <c r="CI2313" s="144">
        <v>7.8080225000000003E-10</v>
      </c>
      <c r="CL2313" s="89" t="s">
        <v>7736</v>
      </c>
      <c r="CM2313" s="264" t="s">
        <v>7817</v>
      </c>
      <c r="CP2313" s="323"/>
    </row>
    <row r="2314" spans="1:94" ht="14.5" customHeight="1">
      <c r="A2314" s="74" t="s">
        <v>7818</v>
      </c>
      <c r="B2314" s="129" t="s">
        <v>7728</v>
      </c>
      <c r="C2314" s="130" t="str">
        <f t="shared" si="1225"/>
        <v>P.030.18.200</v>
      </c>
      <c r="D2314" s="74" t="s">
        <v>7734</v>
      </c>
      <c r="E2314" s="129" t="s">
        <v>957</v>
      </c>
      <c r="F2314" s="132" t="s">
        <v>7820</v>
      </c>
      <c r="G2314" s="132">
        <f t="shared" si="1226"/>
        <v>8.5118684171235998E-2</v>
      </c>
      <c r="H2314" s="348">
        <f t="shared" si="1227"/>
        <v>8.5118684171235998E-2</v>
      </c>
      <c r="I2314" s="74"/>
      <c r="J2314" s="132">
        <f t="shared" si="1228"/>
        <v>1.6938801253600001E-4</v>
      </c>
      <c r="K2314" s="132">
        <f t="shared" si="1229"/>
        <v>2.6984870766000001E-3</v>
      </c>
      <c r="L2314" s="300">
        <f t="shared" si="1230"/>
        <v>5.7969706082099996E-2</v>
      </c>
      <c r="M2314" s="132">
        <v>2.4281102999999998E-2</v>
      </c>
      <c r="N2314" s="132">
        <v>2.5240617E-3</v>
      </c>
      <c r="O2314" s="132">
        <v>1.7380332000000001E-4</v>
      </c>
      <c r="P2314" s="132">
        <v>1.0183156000000001E-4</v>
      </c>
      <c r="Q2314" s="304">
        <v>6.6799433999999996E-5</v>
      </c>
      <c r="R2314" s="304">
        <v>2.8180945999999999E-8</v>
      </c>
      <c r="S2314" s="304">
        <v>7.2883759E-7</v>
      </c>
      <c r="T2314" s="304">
        <v>6.2205659999999995E-7</v>
      </c>
      <c r="U2314" s="304">
        <v>4.4480252E-7</v>
      </c>
      <c r="V2314" s="132">
        <v>5.7968862000000003E-2</v>
      </c>
      <c r="W2314" s="304">
        <v>2.6104327000000002E-7</v>
      </c>
      <c r="X2314" s="304">
        <v>1.2757313E-7</v>
      </c>
      <c r="Y2314" s="304">
        <v>1.066318E-8</v>
      </c>
      <c r="Z2314" s="132">
        <v>0</v>
      </c>
      <c r="AA2314" s="74"/>
      <c r="AB2314" s="301">
        <f t="shared" si="1231"/>
        <v>0.1825646842105263</v>
      </c>
      <c r="AC2314" s="338">
        <f t="shared" si="1232"/>
        <v>0.1825646842105263</v>
      </c>
      <c r="AD2314" s="74"/>
      <c r="AE2314" s="136">
        <v>6.6650793999999998</v>
      </c>
      <c r="AF2314" s="136">
        <v>6.6650301000000001</v>
      </c>
      <c r="AG2314" s="144">
        <v>3.5389789999999997E-5</v>
      </c>
      <c r="AH2314" s="136">
        <v>0</v>
      </c>
      <c r="AI2314" s="144">
        <v>3.4951981999999998E-6</v>
      </c>
      <c r="AJ2314" s="144">
        <v>3.8080903999999999E-6</v>
      </c>
      <c r="AK2314" s="144">
        <v>6.6088796000000001E-6</v>
      </c>
      <c r="AM2314" s="133">
        <v>3.9419258E-3</v>
      </c>
      <c r="AN2314" s="340">
        <f t="shared" si="1233"/>
        <v>3.9419258E-3</v>
      </c>
      <c r="AP2314" s="133">
        <v>3.5916355999999999E-3</v>
      </c>
      <c r="AQ2314" s="133">
        <v>1.5366174E-4</v>
      </c>
      <c r="AR2314" s="133">
        <v>1.9662847999999999E-4</v>
      </c>
      <c r="AS2314" s="134">
        <f t="shared" si="1234"/>
        <v>2.1532587251317413E-7</v>
      </c>
      <c r="AT2314" s="135">
        <f t="shared" si="1235"/>
        <v>5.6827565318278553E-10</v>
      </c>
      <c r="AU2314" s="135">
        <f t="shared" si="1236"/>
        <v>2.7539002825838002E-2</v>
      </c>
      <c r="AV2314" s="302">
        <v>1.6942242000000001E-7</v>
      </c>
      <c r="AW2314" s="302">
        <v>5.1118841999999996E-10</v>
      </c>
      <c r="AX2314" s="302">
        <v>1.3966394E-14</v>
      </c>
      <c r="AY2314" s="302">
        <v>3.1553715000000002E-14</v>
      </c>
      <c r="AZ2314" s="302">
        <v>8.2584914999999995E-16</v>
      </c>
      <c r="BA2314" s="302">
        <v>1.5126996000000001E-11</v>
      </c>
      <c r="BB2314" s="302">
        <v>4.5880554999999999E-8</v>
      </c>
      <c r="BC2314" s="302">
        <v>3.4150964999999999E-12</v>
      </c>
      <c r="BD2314" s="302">
        <v>5.3445155000000002E-11</v>
      </c>
      <c r="BE2314" s="302">
        <v>2.0973063999999999E-16</v>
      </c>
      <c r="BF2314" s="302">
        <v>6.7551205000000004E-18</v>
      </c>
      <c r="BG2314" s="302">
        <v>2.5245546999999999E-16</v>
      </c>
      <c r="BH2314" s="302">
        <v>1.1610904E-17</v>
      </c>
      <c r="BI2314" s="302">
        <v>2.1577603000000001E-17</v>
      </c>
      <c r="BJ2314" s="302">
        <v>1.2317060000000001E-13</v>
      </c>
      <c r="BK2314" s="302">
        <v>7.4082269999999993E-12</v>
      </c>
      <c r="BL2314" s="302">
        <v>2.1125590000000001E-13</v>
      </c>
      <c r="BM2314" s="302">
        <v>6.1825837999999995E-8</v>
      </c>
      <c r="BN2314" s="303">
        <v>2.7538941000000001E-2</v>
      </c>
      <c r="BO2314" s="302">
        <v>2.0674001E-13</v>
      </c>
      <c r="BP2314" s="302">
        <v>1.2572028000000001E-15</v>
      </c>
      <c r="BQ2314" s="302">
        <v>5.6248183000000006E-20</v>
      </c>
      <c r="BR2314" s="74"/>
      <c r="BS2314" s="144">
        <v>9.4722776000000008E-6</v>
      </c>
      <c r="BT2314" s="144">
        <v>3.6863542000000001E-7</v>
      </c>
      <c r="BU2314" s="144">
        <v>5.0903877000000003E-6</v>
      </c>
      <c r="BV2314" s="144">
        <v>7.2911172999999995E-11</v>
      </c>
      <c r="BW2314" s="144">
        <v>3.6353849000000001E-7</v>
      </c>
      <c r="BX2314" s="144">
        <v>3.3103729E-10</v>
      </c>
      <c r="BY2314" s="144">
        <v>4.0801040999999999E-12</v>
      </c>
      <c r="BZ2314" s="144">
        <v>5.3473849999999999E-10</v>
      </c>
      <c r="CA2314" s="144">
        <v>3.7816846E-11</v>
      </c>
      <c r="CB2314" s="144">
        <v>4.8227608000000003E-10</v>
      </c>
      <c r="CC2314" s="144">
        <v>6.0615256999999999E-12</v>
      </c>
      <c r="CD2314" s="144">
        <v>1.377292E-10</v>
      </c>
      <c r="CE2314" s="144">
        <v>1.1327344000000001E-13</v>
      </c>
      <c r="CF2314" s="144">
        <v>1.123117E-7</v>
      </c>
      <c r="CG2314" s="144">
        <v>3.5357120000000002E-6</v>
      </c>
      <c r="CH2314" s="144">
        <v>5.5746157E-11</v>
      </c>
      <c r="CI2314" s="144">
        <v>2.9679035E-11</v>
      </c>
      <c r="CL2314" s="89" t="s">
        <v>7736</v>
      </c>
      <c r="CM2314" s="264" t="s">
        <v>7821</v>
      </c>
      <c r="CP2314" s="323"/>
    </row>
    <row r="2315" spans="1:94" ht="14.5" customHeight="1" thickBot="1">
      <c r="A2315" s="74" t="s">
        <v>7822</v>
      </c>
      <c r="B2315" s="129" t="s">
        <v>7728</v>
      </c>
      <c r="C2315" s="130" t="str">
        <f t="shared" si="1225"/>
        <v>P.030.18.300</v>
      </c>
      <c r="D2315" s="74" t="s">
        <v>7734</v>
      </c>
      <c r="E2315" s="129" t="s">
        <v>957</v>
      </c>
      <c r="F2315" s="132" t="s">
        <v>7824</v>
      </c>
      <c r="G2315" s="132">
        <f t="shared" si="1226"/>
        <v>0.11320760658784719</v>
      </c>
      <c r="H2315" s="348">
        <f t="shared" si="1227"/>
        <v>0.11320760658784719</v>
      </c>
      <c r="I2315" s="74"/>
      <c r="J2315" s="132">
        <f t="shared" si="1228"/>
        <v>1.0523051565999999E-2</v>
      </c>
      <c r="K2315" s="132">
        <f t="shared" si="1229"/>
        <v>2.0239302793999998E-2</v>
      </c>
      <c r="L2315" s="300">
        <f t="shared" si="1230"/>
        <v>4.387691227847196E-3</v>
      </c>
      <c r="M2315" s="132">
        <v>7.8057560999999998E-2</v>
      </c>
      <c r="N2315" s="132">
        <v>1.8064462999999999E-2</v>
      </c>
      <c r="O2315" s="132">
        <v>2.1056766000000001E-3</v>
      </c>
      <c r="P2315" s="132">
        <v>1.2346175000000001E-3</v>
      </c>
      <c r="Q2315" s="132">
        <v>8.7263976999999993E-3</v>
      </c>
      <c r="R2315" s="304">
        <v>2.9592325999999999E-5</v>
      </c>
      <c r="S2315" s="132">
        <v>5.3244404000000003E-4</v>
      </c>
      <c r="T2315" s="304">
        <v>6.9163193999999999E-5</v>
      </c>
      <c r="U2315" s="132">
        <v>1.3689301999999999E-4</v>
      </c>
      <c r="V2315" s="132">
        <v>8.7263762000000002E-4</v>
      </c>
      <c r="W2315" s="132">
        <v>3.3741287999999999E-3</v>
      </c>
      <c r="X2315" s="304">
        <v>4.0317370000000003E-6</v>
      </c>
      <c r="Y2315" s="304">
        <v>5.0847196000000001E-11</v>
      </c>
      <c r="Z2315" s="132">
        <v>0</v>
      </c>
      <c r="AA2315" s="74"/>
      <c r="AB2315" s="301">
        <f t="shared" si="1231"/>
        <v>0.58689895488721799</v>
      </c>
      <c r="AC2315" s="338">
        <f t="shared" si="1232"/>
        <v>0.58689895488721799</v>
      </c>
      <c r="AD2315" s="74"/>
      <c r="AE2315" s="136">
        <v>4.9668368000000003</v>
      </c>
      <c r="AF2315" s="136">
        <v>3.0773632000000002</v>
      </c>
      <c r="AG2315" s="136">
        <v>0.45739073000000002</v>
      </c>
      <c r="AH2315" s="136">
        <v>0</v>
      </c>
      <c r="AI2315" s="136">
        <v>3.7875370999999998E-2</v>
      </c>
      <c r="AJ2315" s="136">
        <v>0.16611820999999999</v>
      </c>
      <c r="AK2315" s="136">
        <v>1.2280892999999999</v>
      </c>
      <c r="AL2315" s="74"/>
      <c r="AM2315" s="133">
        <v>1.5533402999999999E-2</v>
      </c>
      <c r="AN2315" s="340">
        <f t="shared" si="1233"/>
        <v>1.5533402999999999E-2</v>
      </c>
      <c r="AP2315" s="133">
        <v>1.4857092000000001E-2</v>
      </c>
      <c r="AQ2315" s="133">
        <v>5.6223400999999996E-4</v>
      </c>
      <c r="AR2315" s="133">
        <v>1.1407667E-4</v>
      </c>
      <c r="AS2315" s="134">
        <f t="shared" si="1234"/>
        <v>8.9071294304588626E-7</v>
      </c>
      <c r="AT2315" s="135">
        <f t="shared" si="1235"/>
        <v>2.0792677586708588E-9</v>
      </c>
      <c r="AU2315" s="135">
        <f t="shared" si="1236"/>
        <v>1.5977124608799999E-2</v>
      </c>
      <c r="AV2315" s="302">
        <v>5.4618846000000002E-7</v>
      </c>
      <c r="AW2315" s="302">
        <v>1.6480374E-9</v>
      </c>
      <c r="AX2315" s="302">
        <v>4.5024257999999997E-14</v>
      </c>
      <c r="AY2315" s="302">
        <v>3.5591233999999998E-11</v>
      </c>
      <c r="AZ2315" s="302">
        <v>8.2679605000000001E-13</v>
      </c>
      <c r="BA2315" s="302">
        <v>1.8356977E-10</v>
      </c>
      <c r="BB2315" s="302">
        <v>3.4372804000000001E-7</v>
      </c>
      <c r="BC2315" s="302">
        <v>2.7182687E-11</v>
      </c>
      <c r="BD2315" s="302">
        <v>3.9682996999999998E-10</v>
      </c>
      <c r="BE2315" s="302">
        <v>3.3575795E-13</v>
      </c>
      <c r="BF2315" s="302">
        <v>2.3665283999999999E-16</v>
      </c>
      <c r="BG2315" s="302">
        <v>3.157522E-13</v>
      </c>
      <c r="BH2315" s="302">
        <v>1.4339543E-15</v>
      </c>
      <c r="BI2315" s="302">
        <v>1.9059604999999998E-15</v>
      </c>
      <c r="BJ2315" s="302">
        <v>1.5491922000000001E-10</v>
      </c>
      <c r="BK2315" s="302">
        <v>4.2153504000000001E-10</v>
      </c>
      <c r="BL2315" s="302">
        <v>6.5175846999999997E-12</v>
      </c>
      <c r="BM2315" s="302">
        <v>3.3446087999999999E-6</v>
      </c>
      <c r="BN2315" s="303">
        <v>1.597378E-2</v>
      </c>
      <c r="BO2315" s="302">
        <v>9.8583624999999995E-16</v>
      </c>
      <c r="BP2315" s="302">
        <v>5.9949501000000002E-18</v>
      </c>
      <c r="BQ2315" s="302">
        <v>2.6821851000000002E-22</v>
      </c>
      <c r="BR2315" s="74"/>
      <c r="BS2315" s="144">
        <v>3.9551931999999997E-5</v>
      </c>
      <c r="BT2315" s="144">
        <v>2.7923987000000001E-6</v>
      </c>
      <c r="BU2315" s="144">
        <v>1.6364299999999998E-5</v>
      </c>
      <c r="BV2315" s="144">
        <v>8.1332313E-9</v>
      </c>
      <c r="BW2315" s="144">
        <v>6.8738475000000001E-6</v>
      </c>
      <c r="BX2315" s="144">
        <v>1.110217E-7</v>
      </c>
      <c r="BY2315" s="144">
        <v>1.2131725E-10</v>
      </c>
      <c r="BZ2315" s="144">
        <v>1.7005039E-7</v>
      </c>
      <c r="CA2315" s="144">
        <v>3.9710819000000003E-8</v>
      </c>
      <c r="CB2315" s="144">
        <v>3.5232131999999999E-7</v>
      </c>
      <c r="CC2315" s="144">
        <v>6.2103442000000004E-9</v>
      </c>
      <c r="CD2315" s="144">
        <v>4.2848884E-9</v>
      </c>
      <c r="CE2315" s="144">
        <v>4.1138312999999998E-8</v>
      </c>
      <c r="CF2315" s="144">
        <v>4.7715676999999995E-7</v>
      </c>
      <c r="CG2315" s="144">
        <v>4.2099646999999998E-6</v>
      </c>
      <c r="CH2315" s="144">
        <v>8.1012719999999999E-6</v>
      </c>
      <c r="CI2315" s="144">
        <v>1.4152396999999999E-13</v>
      </c>
      <c r="CL2315" s="89" t="s">
        <v>7736</v>
      </c>
      <c r="CM2315" s="265" t="s">
        <v>7825</v>
      </c>
      <c r="CN2315" s="266"/>
      <c r="CO2315" s="267"/>
      <c r="CP2315" s="324"/>
    </row>
    <row r="2316" spans="1:94" ht="14.5" customHeight="1">
      <c r="A2316" s="74" t="s">
        <v>7826</v>
      </c>
      <c r="B2316" s="129" t="s">
        <v>7728</v>
      </c>
      <c r="C2316" s="130" t="str">
        <f t="shared" si="1225"/>
        <v>P.030.18.400</v>
      </c>
      <c r="D2316" s="74" t="s">
        <v>7734</v>
      </c>
      <c r="E2316" s="129" t="s">
        <v>957</v>
      </c>
      <c r="F2316" s="132" t="s">
        <v>7828</v>
      </c>
      <c r="G2316" s="132">
        <f t="shared" si="1226"/>
        <v>1.815214001959</v>
      </c>
      <c r="H2316" s="348">
        <f t="shared" si="1227"/>
        <v>1.815214001959</v>
      </c>
      <c r="I2316" s="74"/>
      <c r="J2316" s="132">
        <f t="shared" si="1228"/>
        <v>0.15460020903999999</v>
      </c>
      <c r="K2316" s="132">
        <f t="shared" si="1229"/>
        <v>0.32475634591899999</v>
      </c>
      <c r="L2316" s="300">
        <f t="shared" si="1230"/>
        <v>0.15440774699999998</v>
      </c>
      <c r="M2316" s="132">
        <v>1.1814496999999999</v>
      </c>
      <c r="N2316" s="132">
        <v>0.202344</v>
      </c>
      <c r="O2316" s="132">
        <v>0.12239867</v>
      </c>
      <c r="P2316" s="132">
        <v>0.10283174</v>
      </c>
      <c r="Q2316" s="132">
        <v>5.1612997000000001E-2</v>
      </c>
      <c r="R2316" s="132">
        <v>0</v>
      </c>
      <c r="S2316" s="132">
        <v>1.5547204000000001E-4</v>
      </c>
      <c r="T2316" s="304">
        <v>1.3675918999999999E-5</v>
      </c>
      <c r="U2316" s="132">
        <v>7.2019070000000004E-2</v>
      </c>
      <c r="V2316" s="132">
        <v>0</v>
      </c>
      <c r="W2316" s="132">
        <v>8.2388676999999993E-2</v>
      </c>
      <c r="X2316" s="132">
        <v>0</v>
      </c>
      <c r="Y2316" s="132">
        <v>0</v>
      </c>
      <c r="Z2316" s="132">
        <v>0</v>
      </c>
      <c r="AA2316" s="74"/>
      <c r="AB2316" s="301">
        <f t="shared" si="1231"/>
        <v>8.8830804511278192</v>
      </c>
      <c r="AC2316" s="338">
        <f t="shared" si="1232"/>
        <v>8.8830804511278192</v>
      </c>
      <c r="AD2316" s="74"/>
      <c r="AE2316" s="136">
        <v>54.948937999999998</v>
      </c>
      <c r="AF2316" s="136">
        <v>36.091057999999997</v>
      </c>
      <c r="AG2316" s="136">
        <v>11.168407999999999</v>
      </c>
      <c r="AH2316" s="136">
        <v>0</v>
      </c>
      <c r="AI2316" s="136">
        <v>0.95877126000000001</v>
      </c>
      <c r="AJ2316" s="136">
        <v>4.2009752999999996</v>
      </c>
      <c r="AK2316" s="136">
        <v>2.5297257000000002</v>
      </c>
      <c r="AL2316" s="74"/>
      <c r="AM2316" s="133">
        <v>0.23032211</v>
      </c>
      <c r="AN2316" s="340">
        <f t="shared" si="1233"/>
        <v>0.23032211</v>
      </c>
      <c r="AP2316" s="133">
        <v>0.22048988</v>
      </c>
      <c r="AQ2316" s="133">
        <v>8.8877117999999998E-3</v>
      </c>
      <c r="AR2316" s="133">
        <v>9.4451405000000005E-4</v>
      </c>
      <c r="AS2316" s="134">
        <f t="shared" si="1234"/>
        <v>1.3218817899999999E-5</v>
      </c>
      <c r="AT2316" s="135">
        <f t="shared" si="1235"/>
        <v>3.286875646743E-8</v>
      </c>
      <c r="AU2316" s="135">
        <f t="shared" si="1236"/>
        <v>0.13228487989999999</v>
      </c>
      <c r="AV2316" s="302">
        <v>8.3304024999999992E-6</v>
      </c>
      <c r="AW2316" s="302">
        <v>2.5138012E-8</v>
      </c>
      <c r="AX2316" s="302">
        <v>6.8666743000000001E-13</v>
      </c>
      <c r="AY2316" s="302">
        <v>4.6136E-10</v>
      </c>
      <c r="AZ2316" s="303">
        <v>0</v>
      </c>
      <c r="BA2316" s="302">
        <v>1.5290339999999999E-8</v>
      </c>
      <c r="BB2316" s="302">
        <v>4.8726637E-6</v>
      </c>
      <c r="BC2316" s="302">
        <v>2.1675318E-9</v>
      </c>
      <c r="BD2316" s="302">
        <v>5.5625260000000002E-9</v>
      </c>
      <c r="BE2316" s="303">
        <v>0</v>
      </c>
      <c r="BF2316" s="303">
        <v>0</v>
      </c>
      <c r="BG2316" s="303">
        <v>0</v>
      </c>
      <c r="BH2316" s="303">
        <v>0</v>
      </c>
      <c r="BI2316" s="303">
        <v>0</v>
      </c>
      <c r="BJ2316" s="303">
        <v>0</v>
      </c>
      <c r="BK2316" s="303">
        <v>0</v>
      </c>
      <c r="BL2316" s="303">
        <v>0</v>
      </c>
      <c r="BM2316" s="303">
        <v>4.7862299000000002E-3</v>
      </c>
      <c r="BN2316" s="303">
        <v>0.12749864999999999</v>
      </c>
      <c r="BO2316" s="303">
        <v>0</v>
      </c>
      <c r="BP2316" s="303">
        <v>0</v>
      </c>
      <c r="BQ2316" s="303">
        <v>0</v>
      </c>
      <c r="BR2316" s="74"/>
      <c r="BS2316" s="136">
        <v>1.3685100000000001E-3</v>
      </c>
      <c r="BT2316" s="144">
        <v>4.3383733E-5</v>
      </c>
      <c r="BU2316" s="136">
        <v>2.4768385999999999E-4</v>
      </c>
      <c r="BV2316" s="144">
        <v>1.6019532E-9</v>
      </c>
      <c r="BW2316" s="144">
        <v>7.4940637999999996E-5</v>
      </c>
      <c r="BX2316" s="144">
        <v>9.8986817999999998E-6</v>
      </c>
      <c r="BY2316" s="136">
        <v>0</v>
      </c>
      <c r="BZ2316" s="144">
        <v>1.5024068999999999E-5</v>
      </c>
      <c r="CA2316" s="136">
        <v>0</v>
      </c>
      <c r="CB2316" s="144">
        <v>1.0287675E-7</v>
      </c>
      <c r="CC2316" s="136">
        <v>0</v>
      </c>
      <c r="CD2316" s="136">
        <v>0</v>
      </c>
      <c r="CE2316" s="136">
        <v>0</v>
      </c>
      <c r="CF2316" s="144">
        <v>2.1747369E-5</v>
      </c>
      <c r="CG2316" s="144">
        <v>5.7400976999999999E-5</v>
      </c>
      <c r="CH2316" s="136">
        <v>8.9832623000000002E-4</v>
      </c>
      <c r="CI2316" s="136">
        <v>0</v>
      </c>
      <c r="CL2316" s="89" t="s">
        <v>7736</v>
      </c>
    </row>
    <row r="2317" spans="1:94" ht="14.5" customHeight="1">
      <c r="A2317" s="74" t="s">
        <v>7829</v>
      </c>
      <c r="B2317" s="129" t="s">
        <v>7728</v>
      </c>
      <c r="C2317" s="130" t="str">
        <f t="shared" si="1225"/>
        <v>P.030.18.500</v>
      </c>
      <c r="D2317" s="74" t="s">
        <v>7734</v>
      </c>
      <c r="E2317" s="129" t="s">
        <v>957</v>
      </c>
      <c r="F2317" s="132" t="s">
        <v>7831</v>
      </c>
      <c r="G2317" s="132">
        <f t="shared" si="1226"/>
        <v>0.33080206043044003</v>
      </c>
      <c r="H2317" s="348">
        <f t="shared" si="1227"/>
        <v>0.33080206043044003</v>
      </c>
      <c r="I2317" s="74"/>
      <c r="J2317" s="132">
        <f t="shared" si="1228"/>
        <v>1.2854654000000002E-2</v>
      </c>
      <c r="K2317" s="132">
        <f t="shared" si="1229"/>
        <v>2.1412525699999997E-2</v>
      </c>
      <c r="L2317" s="300">
        <f t="shared" si="1230"/>
        <v>3.4589807304400001E-3</v>
      </c>
      <c r="M2317" s="132">
        <v>0.2930759</v>
      </c>
      <c r="N2317" s="132">
        <v>7.6813827999999999E-3</v>
      </c>
      <c r="O2317" s="132">
        <v>1.2591244999999999E-2</v>
      </c>
      <c r="P2317" s="132">
        <v>1.0812775E-2</v>
      </c>
      <c r="Q2317" s="132">
        <v>1.6629151000000001E-3</v>
      </c>
      <c r="R2317" s="132">
        <v>1.9778529E-4</v>
      </c>
      <c r="S2317" s="132">
        <v>1.8117860999999999E-4</v>
      </c>
      <c r="T2317" s="132">
        <v>1.1398979E-3</v>
      </c>
      <c r="U2317" s="132">
        <v>4.1172548000000003E-4</v>
      </c>
      <c r="V2317" s="132">
        <v>4.3388531999999998E-4</v>
      </c>
      <c r="W2317" s="132">
        <v>2.6030642000000001E-3</v>
      </c>
      <c r="X2317" s="304">
        <v>1.0173506999999999E-5</v>
      </c>
      <c r="Y2317" s="304">
        <v>1.3222343999999999E-7</v>
      </c>
      <c r="Z2317" s="132">
        <v>0</v>
      </c>
      <c r="AA2317" s="74"/>
      <c r="AB2317" s="301">
        <f t="shared" si="1231"/>
        <v>2.2035781954887215</v>
      </c>
      <c r="AC2317" s="338">
        <f t="shared" si="1232"/>
        <v>2.2035781954887215</v>
      </c>
      <c r="AD2317" s="74"/>
      <c r="AE2317" s="136">
        <v>31.04571</v>
      </c>
      <c r="AF2317" s="136">
        <v>30.620971999999998</v>
      </c>
      <c r="AG2317" s="136">
        <v>0.35290999000000001</v>
      </c>
      <c r="AH2317" s="136">
        <v>0</v>
      </c>
      <c r="AI2317" s="144">
        <v>4.3340458000000001E-5</v>
      </c>
      <c r="AJ2317" s="136">
        <v>3.5761196000000002E-3</v>
      </c>
      <c r="AK2317" s="136">
        <v>6.8208314000000006E-2</v>
      </c>
      <c r="AL2317" s="74"/>
      <c r="AM2317" s="133">
        <v>4.2828035E-2</v>
      </c>
      <c r="AN2317" s="340">
        <f t="shared" si="1233"/>
        <v>4.2828035E-2</v>
      </c>
      <c r="AP2317" s="133">
        <v>3.9450264999999998E-2</v>
      </c>
      <c r="AQ2317" s="133">
        <v>1.8410976000000001E-3</v>
      </c>
      <c r="AR2317" s="133">
        <v>1.5366721E-3</v>
      </c>
      <c r="AS2317" s="134">
        <f t="shared" si="1234"/>
        <v>2.3651237784400994E-6</v>
      </c>
      <c r="AT2317" s="135">
        <f t="shared" si="1235"/>
        <v>6.8087929511670784E-9</v>
      </c>
      <c r="AU2317" s="135">
        <f t="shared" si="1236"/>
        <v>0.21522018197500001</v>
      </c>
      <c r="AV2317" s="302">
        <v>2.076424E-6</v>
      </c>
      <c r="AW2317" s="302">
        <v>6.2662418999999998E-9</v>
      </c>
      <c r="AX2317" s="302">
        <v>1.7115186E-13</v>
      </c>
      <c r="AY2317" s="302">
        <v>1.3890322E-10</v>
      </c>
      <c r="AZ2317" s="302">
        <v>1.8003614000000001E-11</v>
      </c>
      <c r="BA2317" s="302">
        <v>1.607817E-9</v>
      </c>
      <c r="BB2317" s="302">
        <v>2.8386410999999998E-7</v>
      </c>
      <c r="BC2317" s="302">
        <v>2.3278134999999999E-10</v>
      </c>
      <c r="BD2317" s="302">
        <v>2.9561562999999998E-10</v>
      </c>
      <c r="BE2317" s="302">
        <v>2.0458957999999999E-13</v>
      </c>
      <c r="BF2317" s="302">
        <v>1.1198686E-15</v>
      </c>
      <c r="BG2317" s="302">
        <v>4.3116591000000001E-13</v>
      </c>
      <c r="BH2317" s="302">
        <v>2.487366E-14</v>
      </c>
      <c r="BI2317" s="302">
        <v>1.8958277E-14</v>
      </c>
      <c r="BJ2317" s="302">
        <v>2.1520183000000001E-9</v>
      </c>
      <c r="BK2317" s="302">
        <v>9.1636272999999999E-10</v>
      </c>
      <c r="BL2317" s="302">
        <v>1.3286622E-11</v>
      </c>
      <c r="BM2317" s="302">
        <v>1.9881974999999999E-5</v>
      </c>
      <c r="BN2317" s="303">
        <v>0.21520030000000001</v>
      </c>
      <c r="BO2317" s="302">
        <v>2.5635761E-12</v>
      </c>
      <c r="BP2317" s="302">
        <v>1.5589314E-14</v>
      </c>
      <c r="BQ2317" s="302">
        <v>6.9747747E-19</v>
      </c>
      <c r="BR2317" s="74"/>
      <c r="BS2317" s="136">
        <v>1.084755E-4</v>
      </c>
      <c r="BT2317" s="144">
        <v>2.5525938999999998E-6</v>
      </c>
      <c r="BU2317" s="144">
        <v>6.1441608000000007E-5</v>
      </c>
      <c r="BV2317" s="144">
        <v>1.3420619999999999E-7</v>
      </c>
      <c r="BW2317" s="144">
        <v>2.8391581999999998E-6</v>
      </c>
      <c r="BX2317" s="144">
        <v>1.0088249000000001E-6</v>
      </c>
      <c r="BY2317" s="144">
        <v>3.0971413E-10</v>
      </c>
      <c r="BZ2317" s="144">
        <v>1.5452345E-6</v>
      </c>
      <c r="CA2317" s="144">
        <v>2.6541393999999999E-7</v>
      </c>
      <c r="CB2317" s="144">
        <v>1.1988693999999999E-7</v>
      </c>
      <c r="CC2317" s="144">
        <v>1.3531796999999999E-7</v>
      </c>
      <c r="CD2317" s="144">
        <v>9.4625302999999993E-9</v>
      </c>
      <c r="CE2317" s="144">
        <v>2.3886961999999999E-9</v>
      </c>
      <c r="CF2317" s="144">
        <v>2.5396629000000001E-6</v>
      </c>
      <c r="CG2317" s="144">
        <v>3.5785745000000002E-5</v>
      </c>
      <c r="CH2317" s="144">
        <v>9.5315610999999996E-8</v>
      </c>
      <c r="CI2317" s="144">
        <v>3.6802003000000002E-10</v>
      </c>
      <c r="CL2317" s="89" t="s">
        <v>7736</v>
      </c>
    </row>
    <row r="2318" spans="1:94" ht="14.5" customHeight="1">
      <c r="A2318" s="74" t="s">
        <v>7832</v>
      </c>
      <c r="B2318" s="129" t="s">
        <v>7728</v>
      </c>
      <c r="C2318" s="130" t="str">
        <f t="shared" si="1225"/>
        <v>P.030.18.600</v>
      </c>
      <c r="D2318" s="74" t="s">
        <v>7734</v>
      </c>
      <c r="E2318" s="129" t="s">
        <v>957</v>
      </c>
      <c r="F2318" s="132" t="s">
        <v>7834</v>
      </c>
      <c r="G2318" s="132">
        <f t="shared" si="1226"/>
        <v>0.2539007999897</v>
      </c>
      <c r="H2318" s="348">
        <f t="shared" si="1227"/>
        <v>0.2539007999897</v>
      </c>
      <c r="I2318" s="74"/>
      <c r="J2318" s="132">
        <f t="shared" si="1228"/>
        <v>5.5541333470000001E-3</v>
      </c>
      <c r="K2318" s="132">
        <f t="shared" si="1229"/>
        <v>2.3436625799999999E-2</v>
      </c>
      <c r="L2318" s="300">
        <f t="shared" si="1230"/>
        <v>1.4328108427000001E-3</v>
      </c>
      <c r="M2318" s="132">
        <v>0.22347723</v>
      </c>
      <c r="N2318" s="132">
        <v>1.0002782999999999E-2</v>
      </c>
      <c r="O2318" s="132">
        <v>1.030179E-2</v>
      </c>
      <c r="P2318" s="132">
        <v>4.1146424999999997E-3</v>
      </c>
      <c r="Q2318" s="132">
        <v>1.0958597E-3</v>
      </c>
      <c r="R2318" s="304">
        <v>6.8671266999999997E-5</v>
      </c>
      <c r="S2318" s="132">
        <v>2.7495987999999997E-4</v>
      </c>
      <c r="T2318" s="132">
        <v>3.1320528E-3</v>
      </c>
      <c r="U2318" s="132">
        <v>1.0471941E-4</v>
      </c>
      <c r="V2318" s="132">
        <v>0</v>
      </c>
      <c r="W2318" s="132">
        <v>1.2411122E-3</v>
      </c>
      <c r="X2318" s="304">
        <v>2.2148827000000001E-6</v>
      </c>
      <c r="Y2318" s="304">
        <v>8.4764350000000001E-5</v>
      </c>
      <c r="Z2318" s="132">
        <v>0</v>
      </c>
      <c r="AA2318" s="74"/>
      <c r="AB2318" s="301">
        <f t="shared" si="1231"/>
        <v>1.6802799248120299</v>
      </c>
      <c r="AC2318" s="338">
        <f t="shared" si="1232"/>
        <v>1.6802799248120299</v>
      </c>
      <c r="AD2318" s="74"/>
      <c r="AE2318" s="136">
        <v>26.733183</v>
      </c>
      <c r="AF2318" s="136">
        <v>26.613759000000002</v>
      </c>
      <c r="AG2318" s="136">
        <v>9.0865758000000005E-2</v>
      </c>
      <c r="AH2318" s="136">
        <v>0</v>
      </c>
      <c r="AI2318" s="136">
        <v>1.9379E-4</v>
      </c>
      <c r="AJ2318" s="136">
        <v>1.8651113999999999E-3</v>
      </c>
      <c r="AK2318" s="136">
        <v>2.6499223999999998E-2</v>
      </c>
      <c r="AL2318" s="74"/>
      <c r="AM2318" s="133">
        <v>3.3633956E-2</v>
      </c>
      <c r="AN2318" s="340">
        <f t="shared" si="1233"/>
        <v>3.3633956E-2</v>
      </c>
      <c r="AP2318" s="133">
        <v>3.1435075999999999E-2</v>
      </c>
      <c r="AQ2318" s="133">
        <v>1.4308609E-3</v>
      </c>
      <c r="AR2318" s="133">
        <v>7.6801962999999997E-4</v>
      </c>
      <c r="AS2318" s="134">
        <f t="shared" si="1234"/>
        <v>1.8845968206052E-6</v>
      </c>
      <c r="AT2318" s="135">
        <f t="shared" si="1235"/>
        <v>5.2916455427012013E-9</v>
      </c>
      <c r="AU2318" s="135">
        <f t="shared" si="1236"/>
        <v>0.10756577786259999</v>
      </c>
      <c r="AV2318" s="302">
        <v>1.5948359E-6</v>
      </c>
      <c r="AW2318" s="302">
        <v>4.8133441000000003E-9</v>
      </c>
      <c r="AX2318" s="302">
        <v>1.314498E-13</v>
      </c>
      <c r="AY2318" s="302">
        <v>1.0619521000000001E-10</v>
      </c>
      <c r="AZ2318" s="302">
        <v>4.6386252000000001E-12</v>
      </c>
      <c r="BA2318" s="302">
        <v>6.1179356999999999E-10</v>
      </c>
      <c r="BB2318" s="302">
        <v>2.8248217999999999E-7</v>
      </c>
      <c r="BC2318" s="302">
        <v>8.9471654999999995E-11</v>
      </c>
      <c r="BD2318" s="302">
        <v>3.7539289999999998E-10</v>
      </c>
      <c r="BE2318" s="302">
        <v>1.3293591E-13</v>
      </c>
      <c r="BF2318" s="302">
        <v>1.0942907000000001E-14</v>
      </c>
      <c r="BG2318" s="302">
        <v>1.6288541000000001E-13</v>
      </c>
      <c r="BH2318" s="302">
        <v>2.0762576E-13</v>
      </c>
      <c r="BI2318" s="302">
        <v>4.6625073000000003E-14</v>
      </c>
      <c r="BJ2318" s="302">
        <v>7.7511780000000003E-10</v>
      </c>
      <c r="BK2318" s="302">
        <v>4.1375294000000001E-9</v>
      </c>
      <c r="BL2318" s="302">
        <v>2.7499257000000001E-12</v>
      </c>
      <c r="BM2318" s="302">
        <v>4.9278625999999997E-6</v>
      </c>
      <c r="BN2318" s="303">
        <v>0.10756085</v>
      </c>
      <c r="BO2318" s="302">
        <v>1.6434660000000001E-9</v>
      </c>
      <c r="BP2318" s="302">
        <v>9.9940499999999994E-12</v>
      </c>
      <c r="BQ2318" s="302">
        <v>4.4714119999999999E-16</v>
      </c>
      <c r="BR2318" s="74"/>
      <c r="BS2318" s="144">
        <v>8.3608396000000006E-5</v>
      </c>
      <c r="BT2318" s="144">
        <v>2.9178777E-6</v>
      </c>
      <c r="BU2318" s="144">
        <v>4.6850663000000001E-5</v>
      </c>
      <c r="BV2318" s="144">
        <v>3.7563889999999997E-7</v>
      </c>
      <c r="BW2318" s="144">
        <v>3.2111573E-6</v>
      </c>
      <c r="BX2318" s="144">
        <v>4.4694836999999998E-7</v>
      </c>
      <c r="BY2318" s="144">
        <v>6.6800391000000004E-11</v>
      </c>
      <c r="BZ2318" s="144">
        <v>1.3526341999999999E-6</v>
      </c>
      <c r="CA2318" s="144">
        <v>9.2152004999999995E-8</v>
      </c>
      <c r="CB2318" s="144">
        <v>1.8194256E-7</v>
      </c>
      <c r="CC2318" s="144">
        <v>3.4865095999999999E-8</v>
      </c>
      <c r="CD2318" s="144">
        <v>1.9991298999999999E-9</v>
      </c>
      <c r="CE2318" s="144">
        <v>3.3293462999999999E-9</v>
      </c>
      <c r="CF2318" s="144">
        <v>1.2055489000000001E-6</v>
      </c>
      <c r="CG2318" s="144">
        <v>2.6673247999999999E-5</v>
      </c>
      <c r="CH2318" s="144">
        <v>2.4393808999999999E-8</v>
      </c>
      <c r="CI2318" s="144">
        <v>2.3593152E-7</v>
      </c>
      <c r="CL2318" s="89" t="s">
        <v>7736</v>
      </c>
    </row>
    <row r="2319" spans="1:94" ht="14.5" customHeight="1">
      <c r="A2319" s="74" t="s">
        <v>7835</v>
      </c>
      <c r="B2319" s="129" t="s">
        <v>7728</v>
      </c>
      <c r="C2319" s="130" t="str">
        <f t="shared" si="1225"/>
        <v>P.030.18.700</v>
      </c>
      <c r="D2319" s="74" t="s">
        <v>7734</v>
      </c>
      <c r="E2319" s="129" t="s">
        <v>957</v>
      </c>
      <c r="F2319" s="132" t="s">
        <v>7837</v>
      </c>
      <c r="G2319" s="132">
        <f t="shared" si="1226"/>
        <v>30.372398188904118</v>
      </c>
      <c r="H2319" s="348">
        <f t="shared" si="1227"/>
        <v>30.372398188904118</v>
      </c>
      <c r="I2319" s="74"/>
      <c r="J2319" s="132">
        <f t="shared" si="1228"/>
        <v>0.1111671936905</v>
      </c>
      <c r="K2319" s="132">
        <f t="shared" si="1229"/>
        <v>12.0953465699265</v>
      </c>
      <c r="L2319" s="300">
        <f t="shared" si="1230"/>
        <v>13.53143182528712</v>
      </c>
      <c r="M2319" s="132">
        <v>4.6344526000000004</v>
      </c>
      <c r="N2319" s="132">
        <v>12.028969</v>
      </c>
      <c r="O2319" s="132">
        <v>6.6376196999999998E-2</v>
      </c>
      <c r="P2319" s="132">
        <v>0.11112411</v>
      </c>
      <c r="Q2319" s="304">
        <v>2.6781117E-5</v>
      </c>
      <c r="R2319" s="304">
        <v>1.4778535E-6</v>
      </c>
      <c r="S2319" s="304">
        <v>1.482472E-5</v>
      </c>
      <c r="T2319" s="304">
        <v>1.3729265E-6</v>
      </c>
      <c r="U2319" s="132">
        <v>13.520004999999999</v>
      </c>
      <c r="V2319" s="132">
        <v>1.1395313000000001E-2</v>
      </c>
      <c r="W2319" s="304">
        <v>3.1341652E-5</v>
      </c>
      <c r="X2319" s="304">
        <v>1.7063512E-7</v>
      </c>
      <c r="Y2319" s="132">
        <v>0</v>
      </c>
      <c r="Z2319" s="132">
        <v>0</v>
      </c>
      <c r="AA2319" s="74"/>
      <c r="AB2319" s="301">
        <f t="shared" si="1231"/>
        <v>34.845508270676696</v>
      </c>
      <c r="AC2319" s="338">
        <f t="shared" si="1232"/>
        <v>34.845508270676696</v>
      </c>
      <c r="AD2319" s="74"/>
      <c r="AE2319" s="136">
        <v>1.2540396</v>
      </c>
      <c r="AF2319" s="136">
        <v>1.2482949000000001</v>
      </c>
      <c r="AG2319" s="136">
        <v>4.2486866999999996E-3</v>
      </c>
      <c r="AH2319" s="136">
        <v>0</v>
      </c>
      <c r="AI2319" s="136">
        <v>0</v>
      </c>
      <c r="AJ2319" s="136">
        <v>4.4996183999999997E-4</v>
      </c>
      <c r="AK2319" s="136">
        <v>1.0460275000000001E-3</v>
      </c>
      <c r="AL2319" s="74"/>
      <c r="AM2319" s="133">
        <v>4.2845918000000003</v>
      </c>
      <c r="AN2319" s="340">
        <f t="shared" si="1233"/>
        <v>4.2845918000000003</v>
      </c>
      <c r="AP2319" s="133">
        <v>4.1835294000000003</v>
      </c>
      <c r="AQ2319" s="133">
        <v>9.6210720999999999E-2</v>
      </c>
      <c r="AR2319" s="133">
        <v>4.8516797999999996E-3</v>
      </c>
      <c r="AS2319" s="134">
        <f t="shared" si="1234"/>
        <v>2.5081111142352029E-4</v>
      </c>
      <c r="AT2319" s="135">
        <f t="shared" si="1235"/>
        <v>3.5580887802051187E-7</v>
      </c>
      <c r="AU2319" s="135">
        <f t="shared" si="1236"/>
        <v>0.67950697299999996</v>
      </c>
      <c r="AV2319" s="302">
        <v>3.2336631999999999E-5</v>
      </c>
      <c r="AW2319" s="302">
        <v>9.7567423000000002E-8</v>
      </c>
      <c r="AX2319" s="302">
        <v>2.6656814E-12</v>
      </c>
      <c r="AY2319" s="303">
        <v>0</v>
      </c>
      <c r="AZ2319" s="303">
        <v>0</v>
      </c>
      <c r="BA2319" s="302">
        <v>1.6506864E-8</v>
      </c>
      <c r="BB2319" s="303">
        <v>2.1845797E-4</v>
      </c>
      <c r="BC2319" s="302">
        <v>3.7715654000000002E-9</v>
      </c>
      <c r="BD2319" s="302">
        <v>2.5446703999999998E-7</v>
      </c>
      <c r="BE2319" s="303">
        <v>0</v>
      </c>
      <c r="BF2319" s="303">
        <v>0</v>
      </c>
      <c r="BG2319" s="302">
        <v>4.0859449000000002E-15</v>
      </c>
      <c r="BH2319" s="302">
        <v>1.5225035999999999E-13</v>
      </c>
      <c r="BI2319" s="302">
        <v>2.7602807E-14</v>
      </c>
      <c r="BJ2319" s="302">
        <v>2.0289035999999999E-13</v>
      </c>
      <c r="BK2319" s="302">
        <v>2.3566299000000002E-12</v>
      </c>
      <c r="BL2319" s="303">
        <v>0</v>
      </c>
      <c r="BM2319" s="303">
        <v>0.6680005</v>
      </c>
      <c r="BN2319" s="303">
        <v>1.1506473E-2</v>
      </c>
      <c r="BO2319" s="303">
        <v>0</v>
      </c>
      <c r="BP2319" s="303">
        <v>0</v>
      </c>
      <c r="BQ2319" s="303">
        <v>0</v>
      </c>
      <c r="BR2319" s="74"/>
      <c r="BS2319" s="136">
        <v>4.4629142000000002E-3</v>
      </c>
      <c r="BT2319" s="136">
        <v>1.7543726999999999E-3</v>
      </c>
      <c r="BU2319" s="136">
        <v>9.7158523000000002E-4</v>
      </c>
      <c r="BV2319" s="144">
        <v>1.6082020000000001E-10</v>
      </c>
      <c r="BW2319" s="136">
        <v>1.4451611E-3</v>
      </c>
      <c r="BX2319" s="136">
        <v>0</v>
      </c>
      <c r="BY2319" s="136">
        <v>0</v>
      </c>
      <c r="BZ2319" s="136">
        <v>0</v>
      </c>
      <c r="CA2319" s="144">
        <v>1.9831752999999999E-9</v>
      </c>
      <c r="CB2319" s="144">
        <v>9.8096036999999992E-9</v>
      </c>
      <c r="CC2319" s="136">
        <v>0</v>
      </c>
      <c r="CD2319" s="136">
        <v>0</v>
      </c>
      <c r="CE2319" s="136">
        <v>0</v>
      </c>
      <c r="CF2319" s="136">
        <v>2.1278495000000001E-4</v>
      </c>
      <c r="CG2319" s="144">
        <v>1.5078358E-6</v>
      </c>
      <c r="CH2319" s="144">
        <v>7.7490527E-5</v>
      </c>
      <c r="CI2319" s="136">
        <v>0</v>
      </c>
      <c r="CL2319" s="89" t="s">
        <v>7736</v>
      </c>
    </row>
    <row r="2320" spans="1:94" ht="14.5" customHeight="1">
      <c r="A2320" s="74" t="s">
        <v>7838</v>
      </c>
      <c r="B2320" s="129" t="s">
        <v>7728</v>
      </c>
      <c r="C2320" s="130" t="str">
        <f t="shared" si="1225"/>
        <v>P.030.23.100</v>
      </c>
      <c r="D2320" s="74" t="s">
        <v>7734</v>
      </c>
      <c r="E2320" s="129" t="s">
        <v>957</v>
      </c>
      <c r="F2320" s="132" t="s">
        <v>7840</v>
      </c>
      <c r="G2320" s="132">
        <f t="shared" si="1226"/>
        <v>0.51856666836800003</v>
      </c>
      <c r="H2320" s="348">
        <f t="shared" si="1227"/>
        <v>0.51856666836800003</v>
      </c>
      <c r="I2320" s="74"/>
      <c r="J2320" s="132">
        <f t="shared" si="1228"/>
        <v>2.023249622E-2</v>
      </c>
      <c r="K2320" s="132">
        <f t="shared" si="1229"/>
        <v>3.3195323700000001E-2</v>
      </c>
      <c r="L2320" s="300">
        <f t="shared" si="1230"/>
        <v>5.7887784479999996E-3</v>
      </c>
      <c r="M2320" s="132">
        <v>0.45935007</v>
      </c>
      <c r="N2320" s="132">
        <v>1.1917273000000001E-2</v>
      </c>
      <c r="O2320" s="132">
        <v>1.9508917000000001E-2</v>
      </c>
      <c r="P2320" s="132">
        <v>1.7073661E-2</v>
      </c>
      <c r="Q2320" s="132">
        <v>2.5797353000000002E-3</v>
      </c>
      <c r="R2320" s="132">
        <v>3.0729793000000002E-4</v>
      </c>
      <c r="S2320" s="132">
        <v>2.7180199000000001E-4</v>
      </c>
      <c r="T2320" s="132">
        <v>1.7691337E-3</v>
      </c>
      <c r="U2320" s="132">
        <v>1.7289194999999999E-3</v>
      </c>
      <c r="V2320" s="132">
        <v>0</v>
      </c>
      <c r="W2320" s="132">
        <v>4.0464866000000004E-3</v>
      </c>
      <c r="X2320" s="304">
        <v>1.3372348E-5</v>
      </c>
      <c r="Y2320" s="132">
        <v>0</v>
      </c>
      <c r="Z2320" s="132">
        <v>0</v>
      </c>
      <c r="AA2320" s="74"/>
      <c r="AB2320" s="301">
        <f t="shared" si="1231"/>
        <v>3.4537599248120299</v>
      </c>
      <c r="AC2320" s="338">
        <f t="shared" si="1232"/>
        <v>3.4537599248120299</v>
      </c>
      <c r="AD2320" s="74"/>
      <c r="AE2320" s="136">
        <v>48.755212</v>
      </c>
      <c r="AF2320" s="136">
        <v>48.095083000000002</v>
      </c>
      <c r="AG2320" s="136">
        <v>0.54860176999999999</v>
      </c>
      <c r="AH2320" s="136">
        <v>0</v>
      </c>
      <c r="AI2320" s="136">
        <v>0</v>
      </c>
      <c r="AJ2320" s="136">
        <v>5.4925356E-3</v>
      </c>
      <c r="AK2320" s="136">
        <v>0.1060349</v>
      </c>
      <c r="AL2320" s="74"/>
      <c r="AM2320" s="133">
        <v>6.7043842000000006E-2</v>
      </c>
      <c r="AN2320" s="340">
        <f t="shared" si="1233"/>
        <v>6.7043842000000006E-2</v>
      </c>
      <c r="AP2320" s="133">
        <v>6.1746292000000001E-2</v>
      </c>
      <c r="AQ2320" s="133">
        <v>2.8845739E-3</v>
      </c>
      <c r="AR2320" s="133">
        <v>2.4129762999999999E-3</v>
      </c>
      <c r="AS2320" s="134">
        <f t="shared" si="1234"/>
        <v>3.7018160119369997E-6</v>
      </c>
      <c r="AT2320" s="135">
        <f t="shared" si="1235"/>
        <v>1.06678029825701E-8</v>
      </c>
      <c r="AU2320" s="135">
        <f t="shared" si="1236"/>
        <v>0.337951856813</v>
      </c>
      <c r="AV2320" s="302">
        <v>3.2540762E-6</v>
      </c>
      <c r="AW2320" s="302">
        <v>9.8201521000000001E-9</v>
      </c>
      <c r="AX2320" s="302">
        <v>2.6822154999999998E-13</v>
      </c>
      <c r="AY2320" s="302">
        <v>2.1558614999999999E-10</v>
      </c>
      <c r="AZ2320" s="302">
        <v>2.8005687E-11</v>
      </c>
      <c r="BA2320" s="302">
        <v>2.5388408000000001E-9</v>
      </c>
      <c r="BB2320" s="302">
        <v>4.4032696999999999E-7</v>
      </c>
      <c r="BC2320" s="302">
        <v>3.7139467000000002E-10</v>
      </c>
      <c r="BD2320" s="302">
        <v>4.5833552999999998E-10</v>
      </c>
      <c r="BE2320" s="302">
        <v>3.1438453E-13</v>
      </c>
      <c r="BF2320" s="302">
        <v>1.6126401000000001E-15</v>
      </c>
      <c r="BG2320" s="302">
        <v>6.6621340999999997E-13</v>
      </c>
      <c r="BH2320" s="302">
        <v>3.8490381000000003E-14</v>
      </c>
      <c r="BI2320" s="302">
        <v>2.9091058999999998E-14</v>
      </c>
      <c r="BJ2320" s="302">
        <v>3.3471196999999998E-9</v>
      </c>
      <c r="BK2320" s="302">
        <v>1.2832896000000001E-9</v>
      </c>
      <c r="BL2320" s="302">
        <v>1.6602668999999999E-11</v>
      </c>
      <c r="BM2320" s="302">
        <v>7.2016813E-5</v>
      </c>
      <c r="BN2320" s="303">
        <v>0.33787983999999999</v>
      </c>
      <c r="BO2320" s="303">
        <v>0</v>
      </c>
      <c r="BP2320" s="303">
        <v>0</v>
      </c>
      <c r="BQ2320" s="303">
        <v>0</v>
      </c>
      <c r="BR2320" s="74"/>
      <c r="BS2320" s="136">
        <v>1.9621537999999999E-4</v>
      </c>
      <c r="BT2320" s="144">
        <v>3.9574919999999996E-6</v>
      </c>
      <c r="BU2320" s="144">
        <v>9.6299989999999995E-5</v>
      </c>
      <c r="BV2320" s="144">
        <v>2.082916E-7</v>
      </c>
      <c r="BW2320" s="144">
        <v>4.4069549999999997E-6</v>
      </c>
      <c r="BX2320" s="144">
        <v>1.5637909E-6</v>
      </c>
      <c r="BY2320" s="144">
        <v>4.0330717999999998E-10</v>
      </c>
      <c r="BZ2320" s="144">
        <v>2.3947512999999999E-6</v>
      </c>
      <c r="CA2320" s="144">
        <v>4.1237218999999998E-7</v>
      </c>
      <c r="CB2320" s="144">
        <v>1.7985296E-7</v>
      </c>
      <c r="CC2320" s="144">
        <v>2.1049792000000001E-7</v>
      </c>
      <c r="CD2320" s="144">
        <v>1.2069742E-8</v>
      </c>
      <c r="CE2320" s="144">
        <v>3.7156866999999998E-9</v>
      </c>
      <c r="CF2320" s="144">
        <v>4.2653733999999999E-6</v>
      </c>
      <c r="CG2320" s="144">
        <v>5.6195775E-5</v>
      </c>
      <c r="CH2320" s="144">
        <v>2.6104049E-5</v>
      </c>
      <c r="CI2320" s="136">
        <v>0</v>
      </c>
      <c r="CL2320" s="89" t="s">
        <v>7736</v>
      </c>
    </row>
    <row r="2321" spans="1:90" ht="14.5" customHeight="1">
      <c r="A2321" s="74" t="s">
        <v>7841</v>
      </c>
      <c r="B2321" s="129" t="s">
        <v>7728</v>
      </c>
      <c r="C2321" s="130" t="str">
        <f t="shared" si="1225"/>
        <v>P.030.23.200</v>
      </c>
      <c r="D2321" s="74" t="s">
        <v>7734</v>
      </c>
      <c r="E2321" s="129" t="s">
        <v>957</v>
      </c>
      <c r="F2321" s="132" t="s">
        <v>7843</v>
      </c>
      <c r="G2321" s="132">
        <f t="shared" si="1226"/>
        <v>10.109542996956053</v>
      </c>
      <c r="H2321" s="348">
        <f t="shared" si="1227"/>
        <v>10.109542996956053</v>
      </c>
      <c r="I2321" s="74"/>
      <c r="J2321" s="132">
        <f t="shared" si="1228"/>
        <v>0.743209813</v>
      </c>
      <c r="K2321" s="132">
        <f t="shared" si="1229"/>
        <v>0.8829321576000001</v>
      </c>
      <c r="L2321" s="300">
        <f t="shared" si="1230"/>
        <v>7.6895082763560545</v>
      </c>
      <c r="M2321" s="132">
        <v>0.79389275000000004</v>
      </c>
      <c r="N2321" s="132">
        <v>0.83342128000000004</v>
      </c>
      <c r="O2321" s="132">
        <v>4.4974456000000003E-2</v>
      </c>
      <c r="P2321" s="132">
        <v>3.6196530999999997E-2</v>
      </c>
      <c r="Q2321" s="132">
        <v>6.9703601000000004E-2</v>
      </c>
      <c r="R2321" s="132">
        <v>2.8311011000000001E-2</v>
      </c>
      <c r="S2321" s="132">
        <v>0.60899866999999996</v>
      </c>
      <c r="T2321" s="132">
        <v>4.5364215999999999E-3</v>
      </c>
      <c r="U2321" s="132">
        <v>7.5865960000000001</v>
      </c>
      <c r="V2321" s="132">
        <v>1.5348657999999999E-2</v>
      </c>
      <c r="W2321" s="132">
        <v>8.7495037999999997E-2</v>
      </c>
      <c r="X2321" s="304">
        <v>6.8580355999999998E-5</v>
      </c>
      <c r="Y2321" s="304">
        <v>5.3948094000000002E-14</v>
      </c>
      <c r="Z2321" s="132">
        <v>0</v>
      </c>
      <c r="AA2321" s="74"/>
      <c r="AB2321" s="301">
        <f t="shared" si="1231"/>
        <v>5.9691184210526318</v>
      </c>
      <c r="AC2321" s="338">
        <f t="shared" si="1232"/>
        <v>5.9691184210526318</v>
      </c>
      <c r="AD2321" s="74"/>
      <c r="AE2321" s="136">
        <v>98.253896999999995</v>
      </c>
      <c r="AF2321" s="136">
        <v>79.088189</v>
      </c>
      <c r="AG2321" s="136">
        <v>11.861072999999999</v>
      </c>
      <c r="AH2321" s="136">
        <v>0</v>
      </c>
      <c r="AI2321" s="136">
        <v>2.2212873000000002</v>
      </c>
      <c r="AJ2321" s="136">
        <v>3.1104788999999999</v>
      </c>
      <c r="AK2321" s="136">
        <v>1.9728688000000001</v>
      </c>
      <c r="AL2321" s="74"/>
      <c r="AM2321" s="133">
        <v>0.39647919999999998</v>
      </c>
      <c r="AN2321" s="340">
        <f t="shared" si="1233"/>
        <v>0.39647919999999998</v>
      </c>
      <c r="AP2321" s="133">
        <v>0.38165753000000002</v>
      </c>
      <c r="AQ2321" s="133">
        <v>9.8893450000000008E-3</v>
      </c>
      <c r="AR2321" s="133">
        <v>4.9323307999999998E-3</v>
      </c>
      <c r="AS2321" s="134">
        <f t="shared" si="1234"/>
        <v>2.2881146811808048E-5</v>
      </c>
      <c r="AT2321" s="135">
        <f t="shared" si="1235"/>
        <v>3.6573021560122463E-8</v>
      </c>
      <c r="AU2321" s="135">
        <f t="shared" si="1236"/>
        <v>0.69080262999999997</v>
      </c>
      <c r="AV2321" s="302">
        <v>5.5870154E-6</v>
      </c>
      <c r="AW2321" s="302">
        <v>1.6859144999999999E-8</v>
      </c>
      <c r="AX2321" s="302">
        <v>4.6053899000000002E-13</v>
      </c>
      <c r="AY2321" s="302">
        <v>2.0794796999999999E-10</v>
      </c>
      <c r="AZ2321" s="302">
        <v>2.7214737E-11</v>
      </c>
      <c r="BA2321" s="302">
        <v>5.3821861000000004E-9</v>
      </c>
      <c r="BB2321" s="302">
        <v>1.6632621000000001E-5</v>
      </c>
      <c r="BC2321" s="302">
        <v>7.7284054000000002E-10</v>
      </c>
      <c r="BD2321" s="302">
        <v>1.8080772999999999E-8</v>
      </c>
      <c r="BE2321" s="302">
        <v>4.6311582000000002E-13</v>
      </c>
      <c r="BF2321" s="302">
        <v>4.9559060999999996E-15</v>
      </c>
      <c r="BG2321" s="302">
        <v>7.4654054999999996E-10</v>
      </c>
      <c r="BH2321" s="302">
        <v>1.0772325999999999E-12</v>
      </c>
      <c r="BI2321" s="302">
        <v>3.5153567999999998E-12</v>
      </c>
      <c r="BJ2321" s="302">
        <v>1.9537073000000002E-8</v>
      </c>
      <c r="BK2321" s="302">
        <v>6.3635598999999997E-7</v>
      </c>
      <c r="BL2321" s="302">
        <v>1.0820127E-10</v>
      </c>
      <c r="BM2321" s="303">
        <v>0.21566523000000001</v>
      </c>
      <c r="BN2321" s="303">
        <v>0.47513739999999999</v>
      </c>
      <c r="BO2321" s="302">
        <v>1.0459571000000001E-18</v>
      </c>
      <c r="BP2321" s="302">
        <v>6.3605500999999998E-21</v>
      </c>
      <c r="BQ2321" s="302">
        <v>2.8457572000000001E-25</v>
      </c>
      <c r="BR2321" s="74"/>
      <c r="BS2321" s="136">
        <v>1.0326147999999999E-3</v>
      </c>
      <c r="BT2321" s="136">
        <v>1.2639897000000001E-4</v>
      </c>
      <c r="BU2321" s="136">
        <v>1.6643486000000001E-4</v>
      </c>
      <c r="BV2321" s="144">
        <v>5.3241718000000004E-7</v>
      </c>
      <c r="BW2321" s="136">
        <v>1.6397113E-4</v>
      </c>
      <c r="BX2321" s="144">
        <v>3.4281353E-6</v>
      </c>
      <c r="BY2321" s="144">
        <v>4.5710810000000002E-9</v>
      </c>
      <c r="BZ2321" s="144">
        <v>5.2338624999999999E-6</v>
      </c>
      <c r="CA2321" s="144">
        <v>3.7991384E-5</v>
      </c>
      <c r="CB2321" s="136">
        <v>4.0297796000000001E-4</v>
      </c>
      <c r="CC2321" s="144">
        <v>2.0456978999999999E-7</v>
      </c>
      <c r="CD2321" s="144">
        <v>7.1719783999999994E-8</v>
      </c>
      <c r="CE2321" s="144">
        <v>3.6110603999999999E-9</v>
      </c>
      <c r="CF2321" s="144">
        <v>1.5555434999999999E-5</v>
      </c>
      <c r="CG2321" s="136">
        <v>1.0784499999999999E-4</v>
      </c>
      <c r="CH2321" s="144">
        <v>1.9611307000000001E-6</v>
      </c>
      <c r="CI2321" s="144">
        <v>1.5015476999999999E-16</v>
      </c>
      <c r="CL2321" s="89" t="s">
        <v>7736</v>
      </c>
    </row>
    <row r="2322" spans="1:90" ht="14.5" customHeight="1">
      <c r="A2322" s="74" t="s">
        <v>7844</v>
      </c>
      <c r="B2322" s="129" t="s">
        <v>7728</v>
      </c>
      <c r="C2322" s="130" t="str">
        <f t="shared" si="1225"/>
        <v>P.030.24.100</v>
      </c>
      <c r="D2322" s="74" t="s">
        <v>7734</v>
      </c>
      <c r="E2322" s="129" t="s">
        <v>957</v>
      </c>
      <c r="F2322" s="132" t="s">
        <v>7846</v>
      </c>
      <c r="G2322" s="132">
        <f t="shared" si="1226"/>
        <v>0.9797973932220001</v>
      </c>
      <c r="H2322" s="348">
        <f t="shared" si="1227"/>
        <v>0.9797973932220001</v>
      </c>
      <c r="I2322" s="74"/>
      <c r="J2322" s="132">
        <f t="shared" si="1228"/>
        <v>4.2988007200000004E-2</v>
      </c>
      <c r="K2322" s="132">
        <f t="shared" si="1229"/>
        <v>0.11480458900000001</v>
      </c>
      <c r="L2322" s="300">
        <f t="shared" si="1230"/>
        <v>4.8118987022000001E-2</v>
      </c>
      <c r="M2322" s="132">
        <v>0.77388581000000001</v>
      </c>
      <c r="N2322" s="132">
        <v>4.9608434E-2</v>
      </c>
      <c r="O2322" s="132">
        <v>4.7590459000000002E-2</v>
      </c>
      <c r="P2322" s="132">
        <v>3.4452343000000003E-2</v>
      </c>
      <c r="Q2322" s="132">
        <v>6.0846253000000003E-3</v>
      </c>
      <c r="R2322" s="132">
        <v>1.2025581999999999E-3</v>
      </c>
      <c r="S2322" s="132">
        <v>1.2484807E-3</v>
      </c>
      <c r="T2322" s="132">
        <v>1.7605696000000001E-2</v>
      </c>
      <c r="U2322" s="132">
        <v>5.5224161999999997E-3</v>
      </c>
      <c r="V2322" s="132">
        <v>1.3121139E-2</v>
      </c>
      <c r="W2322" s="132">
        <v>2.9371627000000001E-2</v>
      </c>
      <c r="X2322" s="304">
        <v>7.4035171999999996E-5</v>
      </c>
      <c r="Y2322" s="304">
        <v>2.9769650000000001E-5</v>
      </c>
      <c r="Z2322" s="132">
        <v>0</v>
      </c>
      <c r="AA2322" s="74"/>
      <c r="AB2322" s="301">
        <f t="shared" si="1231"/>
        <v>5.8186903007518795</v>
      </c>
      <c r="AC2322" s="338">
        <f t="shared" si="1232"/>
        <v>5.8186903007518795</v>
      </c>
      <c r="AD2322" s="74"/>
      <c r="AE2322" s="136">
        <v>122.32922000000001</v>
      </c>
      <c r="AF2322" s="136">
        <v>115.79577</v>
      </c>
      <c r="AG2322" s="136">
        <v>3.9816606999999999</v>
      </c>
      <c r="AH2322" s="136">
        <v>0</v>
      </c>
      <c r="AI2322" s="136">
        <v>0.50814046999999996</v>
      </c>
      <c r="AJ2322" s="136">
        <v>1.1719063000000001</v>
      </c>
      <c r="AK2322" s="136">
        <v>0.87174264000000001</v>
      </c>
      <c r="AL2322" s="74"/>
      <c r="AM2322" s="133">
        <v>0.12668913000000001</v>
      </c>
      <c r="AN2322" s="340">
        <f t="shared" si="1233"/>
        <v>0.12668913000000001</v>
      </c>
      <c r="AP2322" s="133">
        <v>0.11541877</v>
      </c>
      <c r="AQ2322" s="133">
        <v>5.1904917E-3</v>
      </c>
      <c r="AR2322" s="133">
        <v>6.0798730000000004E-3</v>
      </c>
      <c r="AS2322" s="134">
        <f t="shared" si="1234"/>
        <v>6.9195902874210006E-6</v>
      </c>
      <c r="AT2322" s="135">
        <f t="shared" si="1235"/>
        <v>1.919560551295801E-8</v>
      </c>
      <c r="AU2322" s="135">
        <f t="shared" si="1236"/>
        <v>0.85152282443999994</v>
      </c>
      <c r="AV2322" s="302">
        <v>5.4804085E-6</v>
      </c>
      <c r="AW2322" s="302">
        <v>1.6538689E-8</v>
      </c>
      <c r="AX2322" s="302">
        <v>4.5173087999999998E-13</v>
      </c>
      <c r="AY2322" s="302">
        <v>4.0061143999999998E-10</v>
      </c>
      <c r="AZ2322" s="302">
        <v>4.5527611000000001E-11</v>
      </c>
      <c r="BA2322" s="302">
        <v>5.1228513000000004E-9</v>
      </c>
      <c r="BB2322" s="302">
        <v>1.4104124999999999E-6</v>
      </c>
      <c r="BC2322" s="302">
        <v>7.5033887999999999E-10</v>
      </c>
      <c r="BD2322" s="302">
        <v>1.6183446E-9</v>
      </c>
      <c r="BE2322" s="302">
        <v>1.3456271E-10</v>
      </c>
      <c r="BF2322" s="302">
        <v>3.5508051999999999E-13</v>
      </c>
      <c r="BG2322" s="302">
        <v>3.4837409000000003E-11</v>
      </c>
      <c r="BH2322" s="302">
        <v>6.3148571999999998E-13</v>
      </c>
      <c r="BI2322" s="302">
        <v>2.238643E-13</v>
      </c>
      <c r="BJ2322" s="302">
        <v>1.6240257000000001E-8</v>
      </c>
      <c r="BK2322" s="302">
        <v>6.3828474000000001E-9</v>
      </c>
      <c r="BL2322" s="302">
        <v>1.1366064000000001E-10</v>
      </c>
      <c r="BM2322" s="303">
        <v>9.7533443999999999E-4</v>
      </c>
      <c r="BN2322" s="303">
        <v>0.85054748999999996</v>
      </c>
      <c r="BO2322" s="302">
        <v>5.7719266999999995E-10</v>
      </c>
      <c r="BP2322" s="302">
        <v>3.5099554999999999E-12</v>
      </c>
      <c r="BQ2322" s="302">
        <v>1.5703801E-16</v>
      </c>
      <c r="BR2322" s="74"/>
      <c r="BS2322" s="136">
        <v>3.5422151000000002E-4</v>
      </c>
      <c r="BT2322" s="144">
        <v>1.2947796000000001E-5</v>
      </c>
      <c r="BU2322" s="136">
        <v>1.6224052999999999E-4</v>
      </c>
      <c r="BV2322" s="144">
        <v>2.0640057E-6</v>
      </c>
      <c r="BW2322" s="144">
        <v>1.3486369E-5</v>
      </c>
      <c r="BX2322" s="144">
        <v>4.2575816999999998E-6</v>
      </c>
      <c r="BY2322" s="144">
        <v>2.8596641000000001E-9</v>
      </c>
      <c r="BZ2322" s="144">
        <v>5.8654892999999997E-6</v>
      </c>
      <c r="CA2322" s="144">
        <v>1.6137485000000001E-6</v>
      </c>
      <c r="CB2322" s="144">
        <v>8.2612697000000002E-7</v>
      </c>
      <c r="CC2322" s="144">
        <v>3.4206223000000002E-7</v>
      </c>
      <c r="CD2322" s="144">
        <v>7.6127280000000001E-8</v>
      </c>
      <c r="CE2322" s="144">
        <v>6.8371889000000001E-9</v>
      </c>
      <c r="CF2322" s="144">
        <v>8.7426778000000001E-6</v>
      </c>
      <c r="CG2322" s="136">
        <v>1.4067763E-4</v>
      </c>
      <c r="CH2322" s="144">
        <v>9.8881283999999995E-7</v>
      </c>
      <c r="CI2322" s="144">
        <v>8.2860212999999994E-8</v>
      </c>
      <c r="CL2322" s="89" t="s">
        <v>7736</v>
      </c>
    </row>
    <row r="2323" spans="1:90" ht="14.5" customHeight="1">
      <c r="A2323" s="74" t="s">
        <v>7847</v>
      </c>
      <c r="B2323" s="129" t="s">
        <v>7728</v>
      </c>
      <c r="C2323" s="130" t="str">
        <f t="shared" si="1225"/>
        <v>P.030.24.200</v>
      </c>
      <c r="D2323" s="74" t="s">
        <v>7734</v>
      </c>
      <c r="E2323" s="129" t="s">
        <v>957</v>
      </c>
      <c r="F2323" s="132" t="s">
        <v>7849</v>
      </c>
      <c r="G2323" s="132">
        <f t="shared" si="1226"/>
        <v>8.4895684318997092E-2</v>
      </c>
      <c r="H2323" s="348">
        <f t="shared" si="1227"/>
        <v>8.4895684318997092E-2</v>
      </c>
      <c r="I2323" s="74"/>
      <c r="J2323" s="132">
        <f t="shared" si="1228"/>
        <v>2.6251893045E-5</v>
      </c>
      <c r="K2323" s="132">
        <f t="shared" si="1229"/>
        <v>6.101639308E-5</v>
      </c>
      <c r="L2323" s="300">
        <f t="shared" si="1230"/>
        <v>1.103890328721E-4</v>
      </c>
      <c r="M2323" s="132">
        <v>8.4698026999999995E-2</v>
      </c>
      <c r="N2323" s="304">
        <v>3.3838425E-5</v>
      </c>
      <c r="O2323" s="304">
        <v>2.670245E-5</v>
      </c>
      <c r="P2323" s="304">
        <v>2.2535122000000001E-5</v>
      </c>
      <c r="Q2323" s="304">
        <v>3.5615160000000001E-6</v>
      </c>
      <c r="R2323" s="304">
        <v>8.2923057000000002E-8</v>
      </c>
      <c r="S2323" s="304">
        <v>7.2331987999999998E-8</v>
      </c>
      <c r="T2323" s="304">
        <v>4.7551807999999998E-7</v>
      </c>
      <c r="U2323" s="304">
        <v>3.9909943999999996E-6</v>
      </c>
      <c r="V2323" s="132">
        <v>0</v>
      </c>
      <c r="W2323" s="132">
        <v>1.0639443E-4</v>
      </c>
      <c r="X2323" s="304">
        <v>3.6084720999999999E-9</v>
      </c>
      <c r="Y2323" s="132">
        <v>0</v>
      </c>
      <c r="Z2323" s="132">
        <v>0</v>
      </c>
      <c r="AA2323" s="74"/>
      <c r="AB2323" s="301">
        <f t="shared" si="1231"/>
        <v>0.63682727067669165</v>
      </c>
      <c r="AC2323" s="338">
        <f t="shared" si="1232"/>
        <v>0.63682727067669165</v>
      </c>
      <c r="AD2323" s="74"/>
      <c r="AE2323" s="136">
        <v>8.3245895E-2</v>
      </c>
      <c r="AF2323" s="136">
        <v>5.8965153999999999E-2</v>
      </c>
      <c r="AG2323" s="136">
        <v>1.4422588E-2</v>
      </c>
      <c r="AH2323" s="136">
        <v>0</v>
      </c>
      <c r="AI2323" s="136">
        <v>1.2254233999999999E-3</v>
      </c>
      <c r="AJ2323" s="136">
        <v>5.3708269000000003E-3</v>
      </c>
      <c r="AK2323" s="136">
        <v>3.2619025999999999E-3</v>
      </c>
      <c r="AL2323" s="74"/>
      <c r="AM2323" s="133">
        <v>1.0357564E-2</v>
      </c>
      <c r="AN2323" s="340">
        <f t="shared" si="1233"/>
        <v>1.0357564E-2</v>
      </c>
      <c r="AP2323" s="133">
        <v>9.8731779999999998E-3</v>
      </c>
      <c r="AQ2323" s="133">
        <v>4.8257836000000003E-4</v>
      </c>
      <c r="AR2323" s="145">
        <v>1.8079475E-6</v>
      </c>
      <c r="AS2323" s="134">
        <f t="shared" si="1234"/>
        <v>5.9191715068403602E-7</v>
      </c>
      <c r="AT2323" s="135">
        <f t="shared" si="1235"/>
        <v>1.7846832574604671E-9</v>
      </c>
      <c r="AU2323" s="135">
        <f t="shared" si="1236"/>
        <v>2.5321393715299997E-4</v>
      </c>
      <c r="AV2323" s="302">
        <v>5.9098893000000001E-7</v>
      </c>
      <c r="AW2323" s="302">
        <v>1.7831567000000001E-9</v>
      </c>
      <c r="AX2323" s="302">
        <v>4.8718367999999997E-14</v>
      </c>
      <c r="AY2323" s="302">
        <v>5.8175019000000005E-14</v>
      </c>
      <c r="AZ2323" s="302">
        <v>7.5572171000000007E-15</v>
      </c>
      <c r="BA2323" s="302">
        <v>3.3508252999999999E-12</v>
      </c>
      <c r="BB2323" s="302">
        <v>9.2355463000000003E-10</v>
      </c>
      <c r="BC2323" s="302">
        <v>4.7704158E-13</v>
      </c>
      <c r="BD2323" s="302">
        <v>9.9603407000000003E-13</v>
      </c>
      <c r="BE2323" s="302">
        <v>8.4835345000000001E-17</v>
      </c>
      <c r="BF2323" s="302">
        <v>4.3516415999999998E-19</v>
      </c>
      <c r="BG2323" s="302">
        <v>1.7977488999999999E-16</v>
      </c>
      <c r="BH2323" s="302">
        <v>1.0386468E-17</v>
      </c>
      <c r="BI2323" s="302">
        <v>7.8500999999999995E-18</v>
      </c>
      <c r="BJ2323" s="302">
        <v>9.0320619999999997E-13</v>
      </c>
      <c r="BK2323" s="302">
        <v>3.462903E-13</v>
      </c>
      <c r="BL2323" s="302">
        <v>4.4801604999999997E-15</v>
      </c>
      <c r="BM2323" s="302">
        <v>8.5137153000000002E-8</v>
      </c>
      <c r="BN2323" s="303">
        <v>2.5312879999999998E-4</v>
      </c>
      <c r="BO2323" s="303">
        <v>0</v>
      </c>
      <c r="BP2323" s="303">
        <v>0</v>
      </c>
      <c r="BQ2323" s="303">
        <v>0</v>
      </c>
      <c r="BR2323" s="74"/>
      <c r="BS2323" s="144">
        <v>1.7873293000000001E-5</v>
      </c>
      <c r="BT2323" s="144">
        <v>7.9638873999999999E-9</v>
      </c>
      <c r="BU2323" s="144">
        <v>1.7756434000000001E-5</v>
      </c>
      <c r="BV2323" s="144">
        <v>5.5986955999999999E-11</v>
      </c>
      <c r="BW2323" s="144">
        <v>8.1415309000000004E-9</v>
      </c>
      <c r="BX2323" s="144">
        <v>2.1557304000000001E-9</v>
      </c>
      <c r="BY2323" s="144">
        <v>1.0883075000000001E-13</v>
      </c>
      <c r="BZ2323" s="144">
        <v>3.2776698999999999E-9</v>
      </c>
      <c r="CA2323" s="144">
        <v>1.112769E-10</v>
      </c>
      <c r="CB2323" s="144">
        <v>4.7862496999999997E-11</v>
      </c>
      <c r="CC2323" s="144">
        <v>5.6801979999999999E-11</v>
      </c>
      <c r="CD2323" s="144">
        <v>3.2569690999999999E-12</v>
      </c>
      <c r="CE2323" s="144">
        <v>1.0026624999999999E-12</v>
      </c>
      <c r="CF2323" s="144">
        <v>4.7955952999999996E-9</v>
      </c>
      <c r="CG2323" s="144">
        <v>8.8365995999999997E-8</v>
      </c>
      <c r="CH2323" s="144">
        <v>1.8822950000000001E-9</v>
      </c>
      <c r="CI2323" s="136">
        <v>0</v>
      </c>
      <c r="CL2323" s="89" t="s">
        <v>7736</v>
      </c>
    </row>
    <row r="2324" spans="1:90" ht="14.5" customHeight="1">
      <c r="A2324" s="74" t="s">
        <v>7850</v>
      </c>
      <c r="B2324" s="129" t="s">
        <v>7728</v>
      </c>
      <c r="C2324" s="130" t="str">
        <f t="shared" si="1225"/>
        <v>P.030.24.300</v>
      </c>
      <c r="D2324" s="74" t="s">
        <v>7734</v>
      </c>
      <c r="E2324" s="129" t="s">
        <v>957</v>
      </c>
      <c r="F2324" s="132" t="s">
        <v>7852</v>
      </c>
      <c r="G2324" s="132">
        <f t="shared" si="1226"/>
        <v>0.1121593255767</v>
      </c>
      <c r="H2324" s="348">
        <f t="shared" si="1227"/>
        <v>0.1121593255767</v>
      </c>
      <c r="I2324" s="74"/>
      <c r="J2324" s="132">
        <f t="shared" si="1228"/>
        <v>3.982759927E-2</v>
      </c>
      <c r="K2324" s="132">
        <f t="shared" si="1229"/>
        <v>3.5544307599999999E-3</v>
      </c>
      <c r="L2324" s="300">
        <f t="shared" si="1230"/>
        <v>6.4344225466999999E-3</v>
      </c>
      <c r="M2324" s="132">
        <v>6.2342873E-2</v>
      </c>
      <c r="N2324" s="132">
        <v>1.3609353000000001E-3</v>
      </c>
      <c r="O2324" s="132">
        <v>1.8770430999999999E-3</v>
      </c>
      <c r="P2324" s="132">
        <v>3.0080828999999999E-3</v>
      </c>
      <c r="Q2324" s="132">
        <v>2.4850159000000001E-4</v>
      </c>
      <c r="R2324" s="304">
        <v>2.6324780000000001E-5</v>
      </c>
      <c r="S2324" s="132">
        <v>3.6544689999999998E-2</v>
      </c>
      <c r="T2324" s="132">
        <v>3.1645236000000002E-4</v>
      </c>
      <c r="U2324" s="132">
        <v>5.0757294000000003E-3</v>
      </c>
      <c r="V2324" s="132">
        <v>0</v>
      </c>
      <c r="W2324" s="132">
        <v>1.3575476E-3</v>
      </c>
      <c r="X2324" s="304">
        <v>1.1455467000000001E-6</v>
      </c>
      <c r="Y2324" s="132">
        <v>0</v>
      </c>
      <c r="Z2324" s="132">
        <v>0</v>
      </c>
      <c r="AA2324" s="74"/>
      <c r="AB2324" s="301">
        <f t="shared" si="1231"/>
        <v>0.46874340601503756</v>
      </c>
      <c r="AC2324" s="338">
        <f t="shared" si="1232"/>
        <v>0.46874340601503756</v>
      </c>
      <c r="AD2324" s="74"/>
      <c r="AE2324" s="136">
        <v>7.1936599000000001</v>
      </c>
      <c r="AF2324" s="136">
        <v>6.9057247000000004</v>
      </c>
      <c r="AG2324" s="136">
        <v>0.18403183000000001</v>
      </c>
      <c r="AH2324" s="136">
        <v>0</v>
      </c>
      <c r="AI2324" s="136">
        <v>1.1764065000000001E-2</v>
      </c>
      <c r="AJ2324" s="136">
        <v>5.2016228999999997E-2</v>
      </c>
      <c r="AK2324" s="136">
        <v>4.0123093999999998E-2</v>
      </c>
      <c r="AL2324" s="74"/>
      <c r="AM2324" s="133">
        <v>8.9460371999999996E-3</v>
      </c>
      <c r="AN2324" s="340">
        <f t="shared" si="1233"/>
        <v>8.9460371999999996E-3</v>
      </c>
      <c r="AP2324" s="133">
        <v>8.1121205999999998E-3</v>
      </c>
      <c r="AQ2324" s="133">
        <v>3.9411325E-4</v>
      </c>
      <c r="AR2324" s="133">
        <v>4.3980339000000002E-4</v>
      </c>
      <c r="AS2324" s="134">
        <f t="shared" si="1234"/>
        <v>4.8633816186650004E-7</v>
      </c>
      <c r="AT2324" s="135">
        <f t="shared" si="1235"/>
        <v>1.4575194502799497E-9</v>
      </c>
      <c r="AU2324" s="135">
        <f t="shared" si="1236"/>
        <v>6.1597114000000001E-2</v>
      </c>
      <c r="AV2324" s="302">
        <v>4.3919037000000002E-7</v>
      </c>
      <c r="AW2324" s="302">
        <v>1.3252991999999999E-9</v>
      </c>
      <c r="AX2324" s="302">
        <v>3.6202296000000003E-14</v>
      </c>
      <c r="AY2324" s="302">
        <v>1.8468259999999999E-11</v>
      </c>
      <c r="AZ2324" s="302">
        <v>2.3991165E-12</v>
      </c>
      <c r="BA2324" s="302">
        <v>4.4753892999999998E-10</v>
      </c>
      <c r="BB2324" s="302">
        <v>4.6282720000000002E-8</v>
      </c>
      <c r="BC2324" s="302">
        <v>8.2059376000000001E-11</v>
      </c>
      <c r="BD2324" s="302">
        <v>4.8612467999999997E-11</v>
      </c>
      <c r="BE2324" s="302">
        <v>2.6931854999999999E-14</v>
      </c>
      <c r="BF2324" s="302">
        <v>1.3814735E-16</v>
      </c>
      <c r="BG2324" s="302">
        <v>5.7071394999999998E-14</v>
      </c>
      <c r="BH2324" s="302">
        <v>3.2972913000000001E-15</v>
      </c>
      <c r="BI2324" s="302">
        <v>2.4920953000000001E-15</v>
      </c>
      <c r="BJ2324" s="302">
        <v>2.8673212999999998E-10</v>
      </c>
      <c r="BK2324" s="302">
        <v>1.0993343E-10</v>
      </c>
      <c r="BL2324" s="302">
        <v>1.4222732E-12</v>
      </c>
      <c r="BM2324" s="303">
        <v>1.4477402E-2</v>
      </c>
      <c r="BN2324" s="303">
        <v>4.7119712000000001E-2</v>
      </c>
      <c r="BO2324" s="303">
        <v>0</v>
      </c>
      <c r="BP2324" s="303">
        <v>0</v>
      </c>
      <c r="BQ2324" s="303">
        <v>0</v>
      </c>
      <c r="BR2324" s="74"/>
      <c r="BS2324" s="136">
        <v>1.6910467999999999E-4</v>
      </c>
      <c r="BT2324" s="144">
        <v>4.1193905000000002E-7</v>
      </c>
      <c r="BU2324" s="144">
        <v>1.306981E-5</v>
      </c>
      <c r="BV2324" s="144">
        <v>3.7159100000000001E-8</v>
      </c>
      <c r="BW2324" s="144">
        <v>4.4979936000000003E-7</v>
      </c>
      <c r="BX2324" s="144">
        <v>1.5060664999999999E-7</v>
      </c>
      <c r="BY2324" s="144">
        <v>3.4549445000000002E-11</v>
      </c>
      <c r="BZ2324" s="144">
        <v>2.3040915E-7</v>
      </c>
      <c r="CA2324" s="144">
        <v>3.5326000999999998E-8</v>
      </c>
      <c r="CB2324" s="144">
        <v>2.4181833999999999E-5</v>
      </c>
      <c r="CC2324" s="144">
        <v>1.8032374999999999E-8</v>
      </c>
      <c r="CD2324" s="144">
        <v>1.0339583999999999E-9</v>
      </c>
      <c r="CE2324" s="144">
        <v>3.1830554999999999E-10</v>
      </c>
      <c r="CF2324" s="144">
        <v>1.8592865000000001E-6</v>
      </c>
      <c r="CG2324" s="144">
        <v>8.2197759999999998E-6</v>
      </c>
      <c r="CH2324" s="136">
        <v>1.2043932E-4</v>
      </c>
      <c r="CI2324" s="136">
        <v>0</v>
      </c>
      <c r="CL2324" s="89" t="s">
        <v>7736</v>
      </c>
    </row>
    <row r="2325" spans="1:90" ht="14.5" customHeight="1">
      <c r="A2325" s="74" t="s">
        <v>7853</v>
      </c>
      <c r="B2325" s="129" t="s">
        <v>7728</v>
      </c>
      <c r="C2325" s="130" t="str">
        <f t="shared" si="1225"/>
        <v>P.030.24.400</v>
      </c>
      <c r="D2325" s="74" t="s">
        <v>7734</v>
      </c>
      <c r="E2325" s="129" t="s">
        <v>957</v>
      </c>
      <c r="F2325" s="132" t="s">
        <v>7855</v>
      </c>
      <c r="G2325" s="132">
        <f t="shared" si="1226"/>
        <v>1.6061247466999998E-2</v>
      </c>
      <c r="H2325" s="348">
        <f t="shared" si="1227"/>
        <v>1.6061247466999998E-2</v>
      </c>
      <c r="I2325" s="74"/>
      <c r="J2325" s="132">
        <f t="shared" si="1228"/>
        <v>9.2547670599999994E-4</v>
      </c>
      <c r="K2325" s="132">
        <f t="shared" si="1229"/>
        <v>5.1311161000000004E-5</v>
      </c>
      <c r="L2325" s="300">
        <f t="shared" si="1230"/>
        <v>3.2580996000000002E-3</v>
      </c>
      <c r="M2325" s="132">
        <v>1.1826359999999999E-2</v>
      </c>
      <c r="N2325" s="304">
        <v>3.066579E-5</v>
      </c>
      <c r="O2325" s="132">
        <v>0</v>
      </c>
      <c r="P2325" s="132">
        <v>9.1432799999999995E-4</v>
      </c>
      <c r="Q2325" s="132">
        <v>0</v>
      </c>
      <c r="R2325" s="132">
        <v>0</v>
      </c>
      <c r="S2325" s="304">
        <v>1.1148706E-5</v>
      </c>
      <c r="T2325" s="304">
        <v>2.0645371000000001E-5</v>
      </c>
      <c r="U2325" s="132">
        <v>3.2580996000000002E-3</v>
      </c>
      <c r="V2325" s="132">
        <v>0</v>
      </c>
      <c r="W2325" s="132">
        <v>0</v>
      </c>
      <c r="X2325" s="132">
        <v>0</v>
      </c>
      <c r="Y2325" s="132">
        <v>0</v>
      </c>
      <c r="Z2325" s="132">
        <v>0</v>
      </c>
      <c r="AA2325" s="74"/>
      <c r="AB2325" s="301">
        <f t="shared" si="1231"/>
        <v>8.8919999999999985E-2</v>
      </c>
      <c r="AC2325" s="338">
        <f t="shared" si="1232"/>
        <v>8.8919999999999985E-2</v>
      </c>
      <c r="AD2325" s="74"/>
      <c r="AE2325" s="136">
        <v>1.5606599999999999</v>
      </c>
      <c r="AF2325" s="136">
        <v>1.5606599999999999</v>
      </c>
      <c r="AG2325" s="136">
        <v>0</v>
      </c>
      <c r="AH2325" s="136">
        <v>0</v>
      </c>
      <c r="AI2325" s="136">
        <v>0</v>
      </c>
      <c r="AJ2325" s="136">
        <v>0</v>
      </c>
      <c r="AK2325" s="136">
        <v>0</v>
      </c>
      <c r="AL2325" s="74"/>
      <c r="AM2325" s="133">
        <v>1.5437525E-3</v>
      </c>
      <c r="AN2325" s="340">
        <f t="shared" si="1233"/>
        <v>1.5437525E-3</v>
      </c>
      <c r="AP2325" s="133">
        <v>1.3879560999999999E-3</v>
      </c>
      <c r="AQ2325" s="145">
        <v>7.5894119999999997E-5</v>
      </c>
      <c r="AR2325" s="145">
        <v>7.9902198000000003E-5</v>
      </c>
      <c r="AS2325" s="134">
        <f t="shared" si="1234"/>
        <v>8.3210799999999992E-8</v>
      </c>
      <c r="AT2325" s="135">
        <f t="shared" si="1235"/>
        <v>2.8067352237999998E-10</v>
      </c>
      <c r="AU2325" s="135">
        <f t="shared" si="1236"/>
        <v>1.119078404E-2</v>
      </c>
      <c r="AV2325" s="302">
        <v>8.2517760000000001E-8</v>
      </c>
      <c r="AW2325" s="302">
        <v>2.4897600000000002E-10</v>
      </c>
      <c r="AX2325" s="302">
        <v>6.8023799999999999E-15</v>
      </c>
      <c r="AY2325" s="303">
        <v>0</v>
      </c>
      <c r="AZ2325" s="303">
        <v>0</v>
      </c>
      <c r="BA2325" s="302">
        <v>1.3611999999999999E-10</v>
      </c>
      <c r="BB2325" s="302">
        <v>5.5691999999999998E-10</v>
      </c>
      <c r="BC2325" s="302">
        <v>3.1042000000000001E-11</v>
      </c>
      <c r="BD2325" s="302">
        <v>6.4871999999999999E-13</v>
      </c>
      <c r="BE2325" s="303">
        <v>0</v>
      </c>
      <c r="BF2325" s="303">
        <v>0</v>
      </c>
      <c r="BG2325" s="303">
        <v>0</v>
      </c>
      <c r="BH2325" s="303">
        <v>0</v>
      </c>
      <c r="BI2325" s="303">
        <v>0</v>
      </c>
      <c r="BJ2325" s="303">
        <v>0</v>
      </c>
      <c r="BK2325" s="303">
        <v>0</v>
      </c>
      <c r="BL2325" s="303">
        <v>0</v>
      </c>
      <c r="BM2325" s="303">
        <v>1.2556404E-4</v>
      </c>
      <c r="BN2325" s="303">
        <v>1.1065220000000001E-2</v>
      </c>
      <c r="BO2325" s="303">
        <v>0</v>
      </c>
      <c r="BP2325" s="303">
        <v>0</v>
      </c>
      <c r="BQ2325" s="303">
        <v>0</v>
      </c>
      <c r="BR2325" s="74"/>
      <c r="BS2325" s="144">
        <v>8.2382715000000001E-5</v>
      </c>
      <c r="BT2325" s="144">
        <v>4.4724717000000001E-9</v>
      </c>
      <c r="BU2325" s="144">
        <v>2.4793254999999999E-6</v>
      </c>
      <c r="BV2325" s="144">
        <v>2.4183323999999998E-9</v>
      </c>
      <c r="BW2325" s="144">
        <v>3.6841287000000002E-9</v>
      </c>
      <c r="BX2325" s="136">
        <v>0</v>
      </c>
      <c r="BY2325" s="136">
        <v>0</v>
      </c>
      <c r="BZ2325" s="136">
        <v>0</v>
      </c>
      <c r="CA2325" s="136">
        <v>0</v>
      </c>
      <c r="CB2325" s="144">
        <v>7.3771636999999997E-9</v>
      </c>
      <c r="CC2325" s="136">
        <v>0</v>
      </c>
      <c r="CD2325" s="136">
        <v>0</v>
      </c>
      <c r="CE2325" s="136">
        <v>0</v>
      </c>
      <c r="CF2325" s="144">
        <v>9.7128343999999998E-7</v>
      </c>
      <c r="CG2325" s="144">
        <v>1.7995621E-6</v>
      </c>
      <c r="CH2325" s="144">
        <v>7.7114592E-5</v>
      </c>
      <c r="CI2325" s="136">
        <v>0</v>
      </c>
      <c r="CL2325" s="89" t="s">
        <v>7736</v>
      </c>
    </row>
    <row r="2326" spans="1:90" ht="14.5" customHeight="1">
      <c r="A2326" s="74" t="s">
        <v>7856</v>
      </c>
      <c r="B2326" s="129" t="s">
        <v>7728</v>
      </c>
      <c r="C2326" s="130" t="str">
        <f t="shared" si="1225"/>
        <v>P.030.25.100</v>
      </c>
      <c r="D2326" s="74" t="s">
        <v>7734</v>
      </c>
      <c r="E2326" s="129" t="s">
        <v>957</v>
      </c>
      <c r="F2326" s="132" t="s">
        <v>7858</v>
      </c>
      <c r="G2326" s="132">
        <f t="shared" si="1226"/>
        <v>0.31406389563623299</v>
      </c>
      <c r="H2326" s="348">
        <f t="shared" si="1227"/>
        <v>0.31406389563623299</v>
      </c>
      <c r="I2326" s="74"/>
      <c r="J2326" s="132">
        <f t="shared" si="1228"/>
        <v>2.9940846509950002E-3</v>
      </c>
      <c r="K2326" s="132">
        <f t="shared" si="1229"/>
        <v>4.7729810985237986E-2</v>
      </c>
      <c r="L2326" s="300">
        <f t="shared" si="1230"/>
        <v>0</v>
      </c>
      <c r="M2326" s="132">
        <v>0.26334000000000002</v>
      </c>
      <c r="N2326" s="132">
        <v>4.148901E-2</v>
      </c>
      <c r="O2326" s="132">
        <v>6.2408000000000003E-3</v>
      </c>
      <c r="P2326" s="132">
        <v>7.9976159999999995E-4</v>
      </c>
      <c r="Q2326" s="132">
        <v>2.1942720000000001E-3</v>
      </c>
      <c r="R2326" s="132">
        <v>0</v>
      </c>
      <c r="S2326" s="304">
        <v>5.1050995E-8</v>
      </c>
      <c r="T2326" s="304">
        <v>9.8523798999999994E-10</v>
      </c>
      <c r="U2326" s="132">
        <v>0</v>
      </c>
      <c r="V2326" s="132">
        <v>0</v>
      </c>
      <c r="W2326" s="132">
        <v>0</v>
      </c>
      <c r="X2326" s="132">
        <v>0</v>
      </c>
      <c r="Y2326" s="132">
        <v>0</v>
      </c>
      <c r="Z2326" s="132">
        <v>0</v>
      </c>
      <c r="AA2326" s="74"/>
      <c r="AB2326" s="301">
        <f t="shared" si="1231"/>
        <v>1.98</v>
      </c>
      <c r="AC2326" s="338">
        <f t="shared" si="1232"/>
        <v>1.98</v>
      </c>
      <c r="AD2326" s="74"/>
      <c r="AE2326" s="136">
        <v>53.176000000000002</v>
      </c>
      <c r="AF2326" s="136">
        <v>52.576000000000001</v>
      </c>
      <c r="AG2326" s="136">
        <v>0</v>
      </c>
      <c r="AH2326" s="136">
        <v>0</v>
      </c>
      <c r="AI2326" s="136">
        <v>0.6</v>
      </c>
      <c r="AJ2326" s="136">
        <v>0</v>
      </c>
      <c r="AK2326" s="136">
        <v>0</v>
      </c>
      <c r="AL2326" s="74"/>
      <c r="AM2326" s="133">
        <v>4.8493146000000001E-2</v>
      </c>
      <c r="AN2326" s="340">
        <f t="shared" si="1233"/>
        <v>4.8493146000000001E-2</v>
      </c>
      <c r="AP2326" s="133">
        <v>4.3218527E-2</v>
      </c>
      <c r="AQ2326" s="133">
        <v>1.7438029999999999E-3</v>
      </c>
      <c r="AR2326" s="133">
        <v>3.5308156999999999E-3</v>
      </c>
      <c r="AS2326" s="134">
        <f t="shared" si="1234"/>
        <v>2.5910388E-6</v>
      </c>
      <c r="AT2326" s="135">
        <f t="shared" si="1235"/>
        <v>6.4489754699999997E-9</v>
      </c>
      <c r="AU2326" s="135">
        <f t="shared" si="1236"/>
        <v>0.49451200000000001</v>
      </c>
      <c r="AV2326" s="302">
        <v>1.83744E-6</v>
      </c>
      <c r="AW2326" s="302">
        <v>5.5439999999999999E-9</v>
      </c>
      <c r="AX2326" s="302">
        <v>1.5147000000000001E-13</v>
      </c>
      <c r="AY2326" s="303">
        <v>0</v>
      </c>
      <c r="AZ2326" s="303">
        <v>0</v>
      </c>
      <c r="BA2326" s="302">
        <v>1.1879999999999999E-10</v>
      </c>
      <c r="BB2326" s="302">
        <v>7.5348000000000005E-7</v>
      </c>
      <c r="BC2326" s="302">
        <v>2.7144000000000001E-11</v>
      </c>
      <c r="BD2326" s="302">
        <v>8.7768000000000001E-10</v>
      </c>
      <c r="BE2326" s="303">
        <v>0</v>
      </c>
      <c r="BF2326" s="303">
        <v>0</v>
      </c>
      <c r="BG2326" s="303">
        <v>0</v>
      </c>
      <c r="BH2326" s="303">
        <v>0</v>
      </c>
      <c r="BI2326" s="303">
        <v>0</v>
      </c>
      <c r="BJ2326" s="303">
        <v>0</v>
      </c>
      <c r="BK2326" s="303">
        <v>0</v>
      </c>
      <c r="BL2326" s="303">
        <v>0</v>
      </c>
      <c r="BM2326" s="303">
        <v>0</v>
      </c>
      <c r="BN2326" s="303">
        <v>0.49451200000000001</v>
      </c>
      <c r="BO2326" s="303">
        <v>0</v>
      </c>
      <c r="BP2326" s="303">
        <v>0</v>
      </c>
      <c r="BQ2326" s="303">
        <v>0</v>
      </c>
      <c r="BR2326" s="74"/>
      <c r="BS2326" s="136">
        <v>1.3281275000000001E-4</v>
      </c>
      <c r="BT2326" s="144">
        <v>6.0509910999999997E-6</v>
      </c>
      <c r="BU2326" s="144">
        <v>5.5207653999999997E-5</v>
      </c>
      <c r="BV2326" s="144">
        <v>1.1540761E-13</v>
      </c>
      <c r="BW2326" s="144">
        <v>6.9656904999999999E-6</v>
      </c>
      <c r="BX2326" s="136">
        <v>0</v>
      </c>
      <c r="BY2326" s="136">
        <v>0</v>
      </c>
      <c r="BZ2326" s="136">
        <v>0</v>
      </c>
      <c r="CA2326" s="136">
        <v>0</v>
      </c>
      <c r="CB2326" s="144">
        <v>3.3780741E-11</v>
      </c>
      <c r="CC2326" s="136">
        <v>0</v>
      </c>
      <c r="CD2326" s="136">
        <v>0</v>
      </c>
      <c r="CE2326" s="136">
        <v>0</v>
      </c>
      <c r="CF2326" s="144">
        <v>1.1045386E-6</v>
      </c>
      <c r="CG2326" s="144">
        <v>6.3483840000000006E-5</v>
      </c>
      <c r="CH2326" s="136">
        <v>0</v>
      </c>
      <c r="CI2326" s="136">
        <v>0</v>
      </c>
      <c r="CL2326" s="89" t="s">
        <v>7736</v>
      </c>
    </row>
    <row r="2327" spans="1:90" ht="14.5" customHeight="1">
      <c r="A2327" s="74" t="s">
        <v>7859</v>
      </c>
      <c r="B2327" s="129" t="s">
        <v>7728</v>
      </c>
      <c r="C2327" s="130" t="str">
        <f t="shared" si="1225"/>
        <v>P.030.25.200</v>
      </c>
      <c r="D2327" s="74" t="s">
        <v>7734</v>
      </c>
      <c r="E2327" s="129" t="s">
        <v>957</v>
      </c>
      <c r="F2327" s="132" t="s">
        <v>7861</v>
      </c>
      <c r="G2327" s="132">
        <f t="shared" si="1226"/>
        <v>0.2362597940908</v>
      </c>
      <c r="H2327" s="348">
        <f t="shared" si="1227"/>
        <v>0.2362597940908</v>
      </c>
      <c r="I2327" s="74"/>
      <c r="J2327" s="132">
        <f t="shared" si="1228"/>
        <v>1.6998060480999999E-2</v>
      </c>
      <c r="K2327" s="132">
        <f t="shared" si="1229"/>
        <v>6.7203086699999998E-2</v>
      </c>
      <c r="L2327" s="300">
        <f t="shared" si="1230"/>
        <v>5.1187690980000007E-4</v>
      </c>
      <c r="M2327" s="132">
        <v>0.15154677</v>
      </c>
      <c r="N2327" s="132">
        <v>5.0084017000000002E-2</v>
      </c>
      <c r="O2327" s="132">
        <v>1.4558658E-2</v>
      </c>
      <c r="P2327" s="132">
        <v>1.2243202E-2</v>
      </c>
      <c r="Q2327" s="132">
        <v>4.3682316000000004E-3</v>
      </c>
      <c r="R2327" s="304">
        <v>9.1039710999999999E-5</v>
      </c>
      <c r="S2327" s="132">
        <v>2.9558717000000001E-4</v>
      </c>
      <c r="T2327" s="132">
        <v>2.5604117000000001E-3</v>
      </c>
      <c r="U2327" s="304">
        <v>8.5133725999999999E-5</v>
      </c>
      <c r="V2327" s="132">
        <v>0</v>
      </c>
      <c r="W2327" s="132">
        <v>4.2446063000000002E-4</v>
      </c>
      <c r="X2327" s="304">
        <v>2.2825538000000001E-6</v>
      </c>
      <c r="Y2327" s="132">
        <v>0</v>
      </c>
      <c r="Z2327" s="132">
        <v>0</v>
      </c>
      <c r="AA2327" s="74"/>
      <c r="AB2327" s="301">
        <f t="shared" si="1231"/>
        <v>1.1394493984962406</v>
      </c>
      <c r="AC2327" s="338">
        <f t="shared" si="1232"/>
        <v>1.1394493984962406</v>
      </c>
      <c r="AD2327" s="74"/>
      <c r="AE2327" s="136">
        <v>13.167291000000001</v>
      </c>
      <c r="AF2327" s="136">
        <v>13.094502</v>
      </c>
      <c r="AG2327" s="136">
        <v>5.7546181000000002E-2</v>
      </c>
      <c r="AH2327" s="136">
        <v>0</v>
      </c>
      <c r="AI2327" s="136">
        <v>0</v>
      </c>
      <c r="AJ2327" s="136">
        <v>6.7266083999999995E-4</v>
      </c>
      <c r="AK2327" s="136">
        <v>1.4570201E-2</v>
      </c>
      <c r="AL2327" s="74"/>
      <c r="AM2327" s="133">
        <v>3.8500368E-2</v>
      </c>
      <c r="AN2327" s="340">
        <f t="shared" si="1233"/>
        <v>3.8500368E-2</v>
      </c>
      <c r="AP2327" s="133">
        <v>3.6392427999999998E-2</v>
      </c>
      <c r="AQ2327" s="133">
        <v>1.2700259E-3</v>
      </c>
      <c r="AR2327" s="133">
        <v>8.3791379999999997E-4</v>
      </c>
      <c r="AS2327" s="134">
        <f t="shared" si="1234"/>
        <v>2.1818002671223004E-6</v>
      </c>
      <c r="AT2327" s="135">
        <f t="shared" si="1235"/>
        <v>4.696841295056301E-9</v>
      </c>
      <c r="AU2327" s="135">
        <f t="shared" si="1236"/>
        <v>0.1173548779479</v>
      </c>
      <c r="AV2327" s="302">
        <v>1.0646887E-6</v>
      </c>
      <c r="AW2327" s="302">
        <v>3.2126623999999999E-9</v>
      </c>
      <c r="AX2327" s="302">
        <v>8.7763384000000006E-14</v>
      </c>
      <c r="AY2327" s="302">
        <v>9.8467506000000005E-11</v>
      </c>
      <c r="AZ2327" s="302">
        <v>2.9546163000000001E-12</v>
      </c>
      <c r="BA2327" s="302">
        <v>1.8205040999999999E-9</v>
      </c>
      <c r="BB2327" s="302">
        <v>1.1066127E-6</v>
      </c>
      <c r="BC2327" s="302">
        <v>2.6086227999999999E-10</v>
      </c>
      <c r="BD2327" s="302">
        <v>1.2116631999999999E-9</v>
      </c>
      <c r="BE2327" s="302">
        <v>2.2725208E-13</v>
      </c>
      <c r="BF2327" s="302">
        <v>3.1763092999999999E-15</v>
      </c>
      <c r="BG2327" s="302">
        <v>7.9441487999999995E-12</v>
      </c>
      <c r="BH2327" s="302">
        <v>4.9956123E-14</v>
      </c>
      <c r="BI2327" s="302">
        <v>1.3035255999999999E-13</v>
      </c>
      <c r="BJ2327" s="302">
        <v>1.9418430000000001E-9</v>
      </c>
      <c r="BK2327" s="302">
        <v>6.6350979000000001E-9</v>
      </c>
      <c r="BL2327" s="302">
        <v>3.2107658000000001E-12</v>
      </c>
      <c r="BM2327" s="302">
        <v>6.4979478999999998E-6</v>
      </c>
      <c r="BN2327" s="303">
        <v>0.11734838</v>
      </c>
      <c r="BO2327" s="303">
        <v>0</v>
      </c>
      <c r="BP2327" s="303">
        <v>0</v>
      </c>
      <c r="BQ2327" s="303">
        <v>0</v>
      </c>
      <c r="BR2327" s="74"/>
      <c r="BS2327" s="144">
        <v>7.3528859000000001E-5</v>
      </c>
      <c r="BT2327" s="144">
        <v>8.9450002999999997E-6</v>
      </c>
      <c r="BU2327" s="144">
        <v>3.1770872999999997E-5</v>
      </c>
      <c r="BV2327" s="144">
        <v>3.0003737000000002E-7</v>
      </c>
      <c r="BW2327" s="144">
        <v>1.0405969E-5</v>
      </c>
      <c r="BX2327" s="144">
        <v>1.1678298E-6</v>
      </c>
      <c r="BY2327" s="144">
        <v>3.3207605000000002E-9</v>
      </c>
      <c r="BZ2327" s="144">
        <v>1.7722268999999999E-6</v>
      </c>
      <c r="CA2327" s="144">
        <v>1.2216888E-7</v>
      </c>
      <c r="CB2327" s="144">
        <v>1.9559174999999999E-7</v>
      </c>
      <c r="CC2327" s="144">
        <v>2.1700132999999998E-8</v>
      </c>
      <c r="CD2327" s="144">
        <v>2.3313579999999999E-9</v>
      </c>
      <c r="CE2327" s="144">
        <v>3.3562011999999999E-10</v>
      </c>
      <c r="CF2327" s="144">
        <v>3.0217835999999998E-6</v>
      </c>
      <c r="CG2327" s="144">
        <v>1.5761457E-5</v>
      </c>
      <c r="CH2327" s="144">
        <v>3.8233719000000003E-8</v>
      </c>
      <c r="CI2327" s="136">
        <v>0</v>
      </c>
      <c r="CL2327" s="89" t="s">
        <v>7736</v>
      </c>
    </row>
    <row r="2328" spans="1:90" ht="14.5" customHeight="1">
      <c r="A2328" s="74" t="s">
        <v>7862</v>
      </c>
      <c r="B2328" s="129" t="s">
        <v>7728</v>
      </c>
      <c r="C2328" s="130" t="str">
        <f t="shared" si="1225"/>
        <v>P.030.25.300</v>
      </c>
      <c r="D2328" s="74" t="s">
        <v>7734</v>
      </c>
      <c r="E2328" s="129" t="s">
        <v>957</v>
      </c>
      <c r="F2328" s="132" t="s">
        <v>7864</v>
      </c>
      <c r="G2328" s="132">
        <f t="shared" si="1226"/>
        <v>0.63281690067579999</v>
      </c>
      <c r="H2328" s="348">
        <f t="shared" si="1227"/>
        <v>0.63281690067579999</v>
      </c>
      <c r="I2328" s="74"/>
      <c r="J2328" s="132">
        <f t="shared" si="1228"/>
        <v>3.4412962484799997E-2</v>
      </c>
      <c r="K2328" s="132">
        <f t="shared" si="1229"/>
        <v>0.14701218400000002</v>
      </c>
      <c r="L2328" s="300">
        <f t="shared" si="1230"/>
        <v>1.1591404191E-2</v>
      </c>
      <c r="M2328" s="132">
        <v>0.43980035000000001</v>
      </c>
      <c r="N2328" s="132">
        <v>9.3200250999999998E-2</v>
      </c>
      <c r="O2328" s="132">
        <v>3.8396761000000001E-2</v>
      </c>
      <c r="P2328" s="132">
        <v>2.6034254E-2</v>
      </c>
      <c r="Q2328" s="132">
        <v>8.1282938999999998E-3</v>
      </c>
      <c r="R2328" s="304">
        <v>1.8260348E-6</v>
      </c>
      <c r="S2328" s="132">
        <v>2.4858855000000002E-4</v>
      </c>
      <c r="T2328" s="132">
        <v>1.5415172E-2</v>
      </c>
      <c r="U2328" s="304">
        <v>2.0009191E-5</v>
      </c>
      <c r="V2328" s="132">
        <v>0</v>
      </c>
      <c r="W2328" s="132">
        <v>1.1571395E-2</v>
      </c>
      <c r="X2328" s="132">
        <v>0</v>
      </c>
      <c r="Y2328" s="132">
        <v>0</v>
      </c>
      <c r="Z2328" s="132">
        <v>0</v>
      </c>
      <c r="AA2328" s="74"/>
      <c r="AB2328" s="301">
        <f t="shared" si="1231"/>
        <v>3.3067695488721802</v>
      </c>
      <c r="AC2328" s="338">
        <f t="shared" si="1232"/>
        <v>3.3067695488721802</v>
      </c>
      <c r="AD2328" s="74"/>
      <c r="AE2328" s="136">
        <v>98.476382000000001</v>
      </c>
      <c r="AF2328" s="136">
        <v>96.540321000000006</v>
      </c>
      <c r="AG2328" s="136">
        <v>1.5687899999999999</v>
      </c>
      <c r="AH2328" s="136">
        <v>0</v>
      </c>
      <c r="AI2328" s="136">
        <v>7.6354864999999994E-2</v>
      </c>
      <c r="AJ2328" s="136">
        <v>7.1261242000000002E-2</v>
      </c>
      <c r="AK2328" s="136">
        <v>0.21965451</v>
      </c>
      <c r="AL2328" s="74"/>
      <c r="AM2328" s="133">
        <v>9.5078625999999999E-2</v>
      </c>
      <c r="AN2328" s="340">
        <f t="shared" si="1233"/>
        <v>9.5078625999999999E-2</v>
      </c>
      <c r="AP2328" s="133">
        <v>8.6181704999999997E-2</v>
      </c>
      <c r="AQ2328" s="133">
        <v>3.3671567999999999E-3</v>
      </c>
      <c r="AR2328" s="133">
        <v>5.5297645999999997E-3</v>
      </c>
      <c r="AS2328" s="134">
        <f t="shared" si="1234"/>
        <v>5.1667688937879269E-6</v>
      </c>
      <c r="AT2328" s="135">
        <f t="shared" si="1235"/>
        <v>1.2452502806757499E-8</v>
      </c>
      <c r="AU2328" s="135">
        <f t="shared" si="1236"/>
        <v>0.77447682557660003</v>
      </c>
      <c r="AV2328" s="302">
        <v>3.1746493000000002E-6</v>
      </c>
      <c r="AW2328" s="302">
        <v>9.5828170000000001E-9</v>
      </c>
      <c r="AX2328" s="302">
        <v>2.6164170000000001E-13</v>
      </c>
      <c r="AY2328" s="302">
        <v>6.6879270000000003E-15</v>
      </c>
      <c r="AZ2328" s="303">
        <v>0</v>
      </c>
      <c r="BA2328" s="302">
        <v>3.8710968999999998E-9</v>
      </c>
      <c r="BB2328" s="302">
        <v>1.9881024999999998E-6</v>
      </c>
      <c r="BC2328" s="302">
        <v>5.4966259E-10</v>
      </c>
      <c r="BD2328" s="302">
        <v>2.3005833000000002E-9</v>
      </c>
      <c r="BE2328" s="302">
        <v>1.8322092E-11</v>
      </c>
      <c r="BF2328" s="302">
        <v>8.1799494999999996E-13</v>
      </c>
      <c r="BG2328" s="302">
        <v>2.7740685E-14</v>
      </c>
      <c r="BH2328" s="302">
        <v>8.7365531999999998E-15</v>
      </c>
      <c r="BI2328" s="302">
        <v>1.7108693000000001E-15</v>
      </c>
      <c r="BJ2328" s="302">
        <v>2.3410009999999999E-11</v>
      </c>
      <c r="BK2328" s="302">
        <v>1.2258019E-10</v>
      </c>
      <c r="BL2328" s="303">
        <v>0</v>
      </c>
      <c r="BM2328" s="302">
        <v>7.0855766000000002E-6</v>
      </c>
      <c r="BN2328" s="303">
        <v>0.77446974000000002</v>
      </c>
      <c r="BO2328" s="303">
        <v>0</v>
      </c>
      <c r="BP2328" s="303">
        <v>0</v>
      </c>
      <c r="BQ2328" s="303">
        <v>0</v>
      </c>
      <c r="BR2328" s="74"/>
      <c r="BS2328" s="136">
        <v>2.6500889999999999E-4</v>
      </c>
      <c r="BT2328" s="144">
        <v>1.7138321999999998E-5</v>
      </c>
      <c r="BU2328" s="144">
        <v>9.2201510000000002E-5</v>
      </c>
      <c r="BV2328" s="144">
        <v>1.8063725E-6</v>
      </c>
      <c r="BW2328" s="144">
        <v>1.9597823E-5</v>
      </c>
      <c r="BX2328" s="144">
        <v>4.95873E-6</v>
      </c>
      <c r="BY2328" s="144">
        <v>2.4703911000000001E-9</v>
      </c>
      <c r="BZ2328" s="144">
        <v>3.8293035000000003E-6</v>
      </c>
      <c r="CA2328" s="144">
        <v>2.4504101000000001E-9</v>
      </c>
      <c r="CB2328" s="144">
        <v>1.6449248999999999E-7</v>
      </c>
      <c r="CC2328" s="136">
        <v>0</v>
      </c>
      <c r="CD2328" s="136">
        <v>0</v>
      </c>
      <c r="CE2328" s="136">
        <v>0</v>
      </c>
      <c r="CF2328" s="144">
        <v>6.095272E-6</v>
      </c>
      <c r="CG2328" s="136">
        <v>1.1587409E-4</v>
      </c>
      <c r="CH2328" s="144">
        <v>3.3380661000000001E-6</v>
      </c>
      <c r="CI2328" s="136">
        <v>0</v>
      </c>
      <c r="CL2328" s="89" t="s">
        <v>7736</v>
      </c>
    </row>
    <row r="2329" spans="1:90" ht="14.5" customHeight="1">
      <c r="A2329" s="74" t="s">
        <v>7865</v>
      </c>
      <c r="B2329" s="129" t="s">
        <v>7728</v>
      </c>
      <c r="C2329" s="130" t="str">
        <f t="shared" si="1225"/>
        <v>P.030.25.400</v>
      </c>
      <c r="D2329" s="74" t="s">
        <v>7734</v>
      </c>
      <c r="E2329" s="129" t="s">
        <v>957</v>
      </c>
      <c r="F2329" s="132" t="s">
        <v>7867</v>
      </c>
      <c r="G2329" s="132">
        <f t="shared" si="1226"/>
        <v>0.21898478253932857</v>
      </c>
      <c r="H2329" s="348">
        <f t="shared" si="1227"/>
        <v>0.21898478253932857</v>
      </c>
      <c r="I2329" s="74"/>
      <c r="J2329" s="132">
        <f t="shared" si="1228"/>
        <v>2.51110402925004E-2</v>
      </c>
      <c r="K2329" s="132">
        <f t="shared" si="1229"/>
        <v>3.7576013791799999E-2</v>
      </c>
      <c r="L2329" s="300">
        <f t="shared" si="1230"/>
        <v>1.0300845502814925E-4</v>
      </c>
      <c r="M2329" s="132">
        <v>0.15619472000000001</v>
      </c>
      <c r="N2329" s="132">
        <v>3.5571014999999997E-2</v>
      </c>
      <c r="O2329" s="132">
        <v>2.0004415000000001E-3</v>
      </c>
      <c r="P2329" s="132">
        <v>8.9348887999999996E-4</v>
      </c>
      <c r="Q2329" s="132">
        <v>2.4215701999999999E-2</v>
      </c>
      <c r="R2329" s="304">
        <v>2.6712004000000002E-9</v>
      </c>
      <c r="S2329" s="304">
        <v>1.8467412999999999E-6</v>
      </c>
      <c r="T2329" s="304">
        <v>4.5572918000000003E-6</v>
      </c>
      <c r="U2329" s="304">
        <v>9.7729280000000005E-5</v>
      </c>
      <c r="V2329" s="304">
        <v>4.3463986999999997E-8</v>
      </c>
      <c r="W2329" s="304">
        <v>5.2354392999999997E-6</v>
      </c>
      <c r="X2329" s="304">
        <v>2.7172763999999998E-10</v>
      </c>
      <c r="Y2329" s="304">
        <v>1.3509255000000001E-14</v>
      </c>
      <c r="Z2329" s="132">
        <v>0</v>
      </c>
      <c r="AA2329" s="74"/>
      <c r="AB2329" s="301">
        <f t="shared" si="1231"/>
        <v>1.1743963909774435</v>
      </c>
      <c r="AC2329" s="338">
        <f t="shared" si="1232"/>
        <v>1.1743963909774435</v>
      </c>
      <c r="AD2329" s="74"/>
      <c r="AE2329" s="136">
        <v>13.323975000000001</v>
      </c>
      <c r="AF2329" s="136">
        <v>9.7822949000000001</v>
      </c>
      <c r="AG2329" s="136">
        <v>7.0979354999999998E-4</v>
      </c>
      <c r="AH2329" s="136">
        <v>0</v>
      </c>
      <c r="AI2329" s="136">
        <v>0.23305302999999999</v>
      </c>
      <c r="AJ2329" s="136">
        <v>3.9540476999999998E-4</v>
      </c>
      <c r="AK2329" s="136">
        <v>3.3075223</v>
      </c>
      <c r="AL2329" s="74"/>
      <c r="AM2329" s="133">
        <v>3.0737443999999999E-2</v>
      </c>
      <c r="AN2329" s="340">
        <f t="shared" si="1233"/>
        <v>3.0737443999999999E-2</v>
      </c>
      <c r="AP2329" s="133">
        <v>2.8979636999999999E-2</v>
      </c>
      <c r="AQ2329" s="133">
        <v>1.1008501E-3</v>
      </c>
      <c r="AR2329" s="133">
        <v>6.5695724999999998E-4</v>
      </c>
      <c r="AS2329" s="134">
        <f t="shared" si="1234"/>
        <v>1.7373883041058213E-6</v>
      </c>
      <c r="AT2329" s="135">
        <f t="shared" si="1235"/>
        <v>4.0711912236889823E-9</v>
      </c>
      <c r="AU2329" s="135">
        <f t="shared" si="1236"/>
        <v>9.2010818282000001E-2</v>
      </c>
      <c r="AV2329" s="302">
        <v>1.0898428999999999E-6</v>
      </c>
      <c r="AW2329" s="302">
        <v>3.2883191000000002E-9</v>
      </c>
      <c r="AX2329" s="302">
        <v>8.9841574000000006E-14</v>
      </c>
      <c r="AY2329" s="302">
        <v>4.0468059000000001E-13</v>
      </c>
      <c r="AZ2329" s="302">
        <v>2.1049985999999999E-16</v>
      </c>
      <c r="BA2329" s="302">
        <v>1.3276476E-10</v>
      </c>
      <c r="BB2329" s="302">
        <v>6.4741033999999996E-7</v>
      </c>
      <c r="BC2329" s="302">
        <v>2.8726103E-11</v>
      </c>
      <c r="BD2329" s="302">
        <v>7.5404820999999998E-10</v>
      </c>
      <c r="BE2329" s="302">
        <v>6.1702319999999997E-15</v>
      </c>
      <c r="BF2329" s="302">
        <v>1.5417407E-18</v>
      </c>
      <c r="BG2329" s="302">
        <v>1.2249754000000001E-15</v>
      </c>
      <c r="BH2329" s="302">
        <v>1.3922877E-16</v>
      </c>
      <c r="BI2329" s="302">
        <v>2.4170958000000001E-17</v>
      </c>
      <c r="BJ2329" s="302">
        <v>7.8659546999999997E-13</v>
      </c>
      <c r="BK2329" s="302">
        <v>1.1078589999999999E-12</v>
      </c>
      <c r="BL2329" s="302">
        <v>4.0896452000000002E-16</v>
      </c>
      <c r="BM2329" s="302">
        <v>5.3392819999999998E-6</v>
      </c>
      <c r="BN2329" s="303">
        <v>9.2005479000000001E-2</v>
      </c>
      <c r="BO2329" s="302">
        <v>2.6192031999999999E-19</v>
      </c>
      <c r="BP2329" s="302">
        <v>1.5927586999999999E-21</v>
      </c>
      <c r="BQ2329" s="302">
        <v>7.1261204E-26</v>
      </c>
      <c r="BR2329" s="74"/>
      <c r="BS2329" s="144">
        <v>9.1196721000000005E-5</v>
      </c>
      <c r="BT2329" s="144">
        <v>5.2046579999999996E-6</v>
      </c>
      <c r="BU2329" s="144">
        <v>3.2745288E-5</v>
      </c>
      <c r="BV2329" s="144">
        <v>5.3383449999999999E-10</v>
      </c>
      <c r="BW2329" s="144">
        <v>1.6669401999999999E-5</v>
      </c>
      <c r="BX2329" s="144">
        <v>1.1975782999999999E-8</v>
      </c>
      <c r="BY2329" s="144">
        <v>1.3461E-11</v>
      </c>
      <c r="BZ2329" s="144">
        <v>1.8173189000000001E-8</v>
      </c>
      <c r="CA2329" s="144">
        <v>3.5845628999999999E-12</v>
      </c>
      <c r="CB2329" s="144">
        <v>1.2219993999999999E-9</v>
      </c>
      <c r="CC2329" s="144">
        <v>1.5819687E-12</v>
      </c>
      <c r="CD2329" s="144">
        <v>2.7598361E-13</v>
      </c>
      <c r="CE2329" s="144">
        <v>2.8089176E-14</v>
      </c>
      <c r="CF2329" s="144">
        <v>1.0577409E-6</v>
      </c>
      <c r="CG2329" s="144">
        <v>1.1812693E-5</v>
      </c>
      <c r="CH2329" s="144">
        <v>2.3675016E-5</v>
      </c>
      <c r="CI2329" s="144">
        <v>3.7600569999999999E-17</v>
      </c>
      <c r="CL2329" s="89" t="s">
        <v>7736</v>
      </c>
    </row>
    <row r="2330" spans="1:90" ht="14.5" customHeight="1">
      <c r="A2330" s="74" t="s">
        <v>7868</v>
      </c>
      <c r="B2330" s="129" t="s">
        <v>7728</v>
      </c>
      <c r="C2330" s="130" t="str">
        <f t="shared" si="1225"/>
        <v>P.030.25.500</v>
      </c>
      <c r="D2330" s="74" t="s">
        <v>7734</v>
      </c>
      <c r="E2330" s="129" t="s">
        <v>957</v>
      </c>
      <c r="F2330" s="132" t="s">
        <v>7870</v>
      </c>
      <c r="G2330" s="132">
        <f t="shared" si="1226"/>
        <v>0.21959204042118999</v>
      </c>
      <c r="H2330" s="348">
        <f t="shared" si="1227"/>
        <v>0.21959204042118999</v>
      </c>
      <c r="I2330" s="74"/>
      <c r="J2330" s="132">
        <f t="shared" si="1228"/>
        <v>1.9767392309999999E-4</v>
      </c>
      <c r="K2330" s="132">
        <f t="shared" si="1229"/>
        <v>3.2922253199999999E-4</v>
      </c>
      <c r="L2330" s="300">
        <f t="shared" si="1230"/>
        <v>0.21454655926608998</v>
      </c>
      <c r="M2330" s="132">
        <v>4.5185846999999998E-3</v>
      </c>
      <c r="N2330" s="132">
        <v>1.181515E-4</v>
      </c>
      <c r="O2330" s="132">
        <v>1.9358504999999999E-4</v>
      </c>
      <c r="P2330" s="132">
        <v>1.6636635E-4</v>
      </c>
      <c r="Q2330" s="304">
        <v>2.5598459E-5</v>
      </c>
      <c r="R2330" s="304">
        <v>3.049287E-6</v>
      </c>
      <c r="S2330" s="304">
        <v>2.6598271E-6</v>
      </c>
      <c r="T2330" s="304">
        <v>1.7485981999999999E-5</v>
      </c>
      <c r="U2330" s="304">
        <v>6.2736866000000003E-6</v>
      </c>
      <c r="V2330" s="132">
        <v>0.2145</v>
      </c>
      <c r="W2330" s="304">
        <v>4.0152886999999997E-5</v>
      </c>
      <c r="X2330" s="304">
        <v>1.3269249000000001E-7</v>
      </c>
      <c r="Y2330" s="132">
        <v>0</v>
      </c>
      <c r="Z2330" s="132">
        <v>0</v>
      </c>
      <c r="AA2330" s="74"/>
      <c r="AB2330" s="301">
        <f t="shared" si="1231"/>
        <v>3.3974321052631574E-2</v>
      </c>
      <c r="AC2330" s="338">
        <f t="shared" si="1232"/>
        <v>3.3974321052631574E-2</v>
      </c>
      <c r="AD2330" s="74"/>
      <c r="AE2330" s="136">
        <v>12.721579999999999</v>
      </c>
      <c r="AF2330" s="136">
        <v>12.71503</v>
      </c>
      <c r="AG2330" s="136">
        <v>5.4437210999999999E-3</v>
      </c>
      <c r="AH2330" s="136">
        <v>0</v>
      </c>
      <c r="AI2330" s="136">
        <v>0</v>
      </c>
      <c r="AJ2330" s="144">
        <v>5.4501888000000001E-5</v>
      </c>
      <c r="AK2330" s="136">
        <v>1.0521738000000001E-3</v>
      </c>
      <c r="AL2330" s="74"/>
      <c r="AM2330" s="133">
        <v>1.4823092000000001E-3</v>
      </c>
      <c r="AN2330" s="340">
        <f t="shared" si="1233"/>
        <v>1.4823092000000001E-3</v>
      </c>
      <c r="AP2330" s="133">
        <v>6.0806651000000001E-4</v>
      </c>
      <c r="AQ2330" s="145">
        <v>2.8369852E-5</v>
      </c>
      <c r="AR2330" s="133">
        <v>8.4587284000000001E-4</v>
      </c>
      <c r="AS2330" s="134">
        <f t="shared" si="1234"/>
        <v>3.6454827150760005E-8</v>
      </c>
      <c r="AT2330" s="135">
        <f t="shared" si="1235"/>
        <v>1.04918091638218E-10</v>
      </c>
      <c r="AU2330" s="135">
        <f t="shared" si="1236"/>
        <v>0.11846958522573001</v>
      </c>
      <c r="AV2330" s="302">
        <v>3.2014264000000003E-8</v>
      </c>
      <c r="AW2330" s="302">
        <v>9.6612807000000001E-11</v>
      </c>
      <c r="AX2330" s="302">
        <v>2.6388157000000001E-15</v>
      </c>
      <c r="AY2330" s="302">
        <v>2.1392401000000001E-12</v>
      </c>
      <c r="AZ2330" s="302">
        <v>2.7789766E-13</v>
      </c>
      <c r="BA2330" s="302">
        <v>2.4738019E-11</v>
      </c>
      <c r="BB2330" s="302">
        <v>4.3674609E-9</v>
      </c>
      <c r="BC2330" s="302">
        <v>3.5816308E-12</v>
      </c>
      <c r="BD2330" s="302">
        <v>4.5458514000000001E-12</v>
      </c>
      <c r="BE2330" s="302">
        <v>3.1196066E-15</v>
      </c>
      <c r="BF2330" s="302">
        <v>1.6002067999999999E-17</v>
      </c>
      <c r="BG2330" s="302">
        <v>6.6107699E-15</v>
      </c>
      <c r="BH2330" s="302">
        <v>3.8193624999999998E-16</v>
      </c>
      <c r="BI2330" s="302">
        <v>2.8866769999999999E-16</v>
      </c>
      <c r="BJ2330" s="302">
        <v>3.3213138000000003E-11</v>
      </c>
      <c r="BK2330" s="302">
        <v>1.2733956E-11</v>
      </c>
      <c r="BL2330" s="302">
        <v>1.6474664E-13</v>
      </c>
      <c r="BM2330" s="302">
        <v>2.9522573E-7</v>
      </c>
      <c r="BN2330" s="303">
        <v>0.11846929</v>
      </c>
      <c r="BO2330" s="303">
        <v>0</v>
      </c>
      <c r="BP2330" s="303">
        <v>0</v>
      </c>
      <c r="BQ2330" s="303">
        <v>0</v>
      </c>
      <c r="BR2330" s="74"/>
      <c r="BS2330" s="144">
        <v>1.6454895E-5</v>
      </c>
      <c r="BT2330" s="144">
        <v>3.9254863999999999E-8</v>
      </c>
      <c r="BU2330" s="144">
        <v>9.4729422000000002E-7</v>
      </c>
      <c r="BV2330" s="144">
        <v>2.0587796000000001E-9</v>
      </c>
      <c r="BW2330" s="144">
        <v>4.3717473999999999E-8</v>
      </c>
      <c r="BX2330" s="144">
        <v>1.5517342999999999E-8</v>
      </c>
      <c r="BY2330" s="144">
        <v>4.0019772999999999E-12</v>
      </c>
      <c r="BZ2330" s="144">
        <v>2.3762880000000001E-8</v>
      </c>
      <c r="CA2330" s="144">
        <v>4.0919284999999999E-9</v>
      </c>
      <c r="CB2330" s="144">
        <v>1.760023E-9</v>
      </c>
      <c r="CC2330" s="144">
        <v>2.0887500999999999E-9</v>
      </c>
      <c r="CD2330" s="144">
        <v>1.1976684999999999E-10</v>
      </c>
      <c r="CE2330" s="144">
        <v>3.6870391999999998E-11</v>
      </c>
      <c r="CF2330" s="144">
        <v>3.9080744999999999E-8</v>
      </c>
      <c r="CG2330" s="144">
        <v>1.5334646E-5</v>
      </c>
      <c r="CH2330" s="144">
        <v>1.4614206000000001E-9</v>
      </c>
      <c r="CI2330" s="136">
        <v>0</v>
      </c>
      <c r="CL2330" s="89" t="s">
        <v>7736</v>
      </c>
    </row>
    <row r="2331" spans="1:90" ht="14.5" customHeight="1">
      <c r="A2331" s="74" t="s">
        <v>7871</v>
      </c>
      <c r="B2331" s="129" t="s">
        <v>7728</v>
      </c>
      <c r="C2331" s="130" t="str">
        <f t="shared" si="1225"/>
        <v>P.030.25.600</v>
      </c>
      <c r="D2331" s="74" t="s">
        <v>7734</v>
      </c>
      <c r="E2331" s="129" t="s">
        <v>957</v>
      </c>
      <c r="F2331" s="132" t="s">
        <v>7873</v>
      </c>
      <c r="G2331" s="132">
        <f t="shared" si="1226"/>
        <v>4.2344190992169996E-2</v>
      </c>
      <c r="H2331" s="348">
        <f t="shared" si="1227"/>
        <v>4.2344190992169996E-2</v>
      </c>
      <c r="I2331" s="74"/>
      <c r="J2331" s="132">
        <f t="shared" si="1228"/>
        <v>1.2386137452299998E-3</v>
      </c>
      <c r="K2331" s="132">
        <f t="shared" si="1229"/>
        <v>3.0462199965999998E-3</v>
      </c>
      <c r="L2331" s="300">
        <f t="shared" si="1230"/>
        <v>6.6279822503399997E-3</v>
      </c>
      <c r="M2331" s="132">
        <v>3.1431374999999998E-2</v>
      </c>
      <c r="N2331" s="132">
        <v>1.7667239999999999E-3</v>
      </c>
      <c r="O2331" s="132">
        <v>1.271784E-3</v>
      </c>
      <c r="P2331" s="132">
        <v>1.0614718999999999E-3</v>
      </c>
      <c r="Q2331" s="132">
        <v>1.6783280999999999E-4</v>
      </c>
      <c r="R2331" s="304">
        <v>3.4944373000000002E-7</v>
      </c>
      <c r="S2331" s="304">
        <v>8.9595914999999998E-6</v>
      </c>
      <c r="T2331" s="304">
        <v>7.7119966000000004E-6</v>
      </c>
      <c r="U2331" s="132">
        <v>2.2200409999999999E-4</v>
      </c>
      <c r="V2331" s="132">
        <v>4.3388531999999998E-4</v>
      </c>
      <c r="W2331" s="132">
        <v>5.9703786999999999E-3</v>
      </c>
      <c r="X2331" s="304">
        <v>1.5819069000000001E-6</v>
      </c>
      <c r="Y2331" s="304">
        <v>1.3222343999999999E-7</v>
      </c>
      <c r="Z2331" s="132">
        <v>0</v>
      </c>
      <c r="AA2331" s="74"/>
      <c r="AB2331" s="301">
        <f t="shared" si="1231"/>
        <v>0.23632612781954884</v>
      </c>
      <c r="AC2331" s="338">
        <f t="shared" si="1232"/>
        <v>0.23632612781954884</v>
      </c>
      <c r="AD2331" s="74"/>
      <c r="AE2331" s="136">
        <v>4.0382565000000001</v>
      </c>
      <c r="AF2331" s="136">
        <v>2.6718307000000001</v>
      </c>
      <c r="AG2331" s="136">
        <v>0.80933001000000004</v>
      </c>
      <c r="AH2331" s="136">
        <v>0</v>
      </c>
      <c r="AI2331" s="136">
        <v>6.9483999000000005E-2</v>
      </c>
      <c r="AJ2331" s="136">
        <v>0.30431008999999998</v>
      </c>
      <c r="AK2331" s="136">
        <v>0.18330168999999999</v>
      </c>
      <c r="AL2331" s="74"/>
      <c r="AM2331" s="133">
        <v>4.7105573999999999E-3</v>
      </c>
      <c r="AN2331" s="340">
        <f t="shared" si="1233"/>
        <v>4.7105573999999999E-3</v>
      </c>
      <c r="AP2331" s="133">
        <v>4.4415154999999998E-3</v>
      </c>
      <c r="AQ2331" s="133">
        <v>1.9943898000000001E-4</v>
      </c>
      <c r="AR2331" s="145">
        <v>6.9602977999999997E-5</v>
      </c>
      <c r="AS2331" s="134">
        <f t="shared" si="1234"/>
        <v>2.6627791079319899E-7</v>
      </c>
      <c r="AT2331" s="135">
        <f t="shared" si="1235"/>
        <v>7.3757018000016145E-10</v>
      </c>
      <c r="AU2331" s="135">
        <f t="shared" si="1236"/>
        <v>9.7483162340999997E-3</v>
      </c>
      <c r="AV2331" s="302">
        <v>2.1934037E-7</v>
      </c>
      <c r="AW2331" s="302">
        <v>6.6180381000000005E-10</v>
      </c>
      <c r="AX2331" s="302">
        <v>1.8081380000000001E-14</v>
      </c>
      <c r="AY2331" s="302">
        <v>3.9126607000000002E-13</v>
      </c>
      <c r="AZ2331" s="302">
        <v>1.0240529E-14</v>
      </c>
      <c r="BA2331" s="302">
        <v>1.5783338E-10</v>
      </c>
      <c r="BB2331" s="302">
        <v>4.6683352999999999E-8</v>
      </c>
      <c r="BC2331" s="302">
        <v>2.2390233999999999E-11</v>
      </c>
      <c r="BD2331" s="302">
        <v>5.0716665000000001E-11</v>
      </c>
      <c r="BE2331" s="302">
        <v>2.6006599E-15</v>
      </c>
      <c r="BF2331" s="302">
        <v>8.3763493999999996E-17</v>
      </c>
      <c r="BG2331" s="302">
        <v>3.1304477999999998E-15</v>
      </c>
      <c r="BH2331" s="302">
        <v>1.4397521E-16</v>
      </c>
      <c r="BI2331" s="302">
        <v>2.6756227999999999E-16</v>
      </c>
      <c r="BJ2331" s="302">
        <v>1.5273155E-12</v>
      </c>
      <c r="BK2331" s="302">
        <v>9.1862015E-11</v>
      </c>
      <c r="BL2331" s="302">
        <v>2.6195732000000001E-12</v>
      </c>
      <c r="BM2331" s="302">
        <v>5.1361341000000003E-6</v>
      </c>
      <c r="BN2331" s="303">
        <v>9.7431801000000002E-3</v>
      </c>
      <c r="BO2331" s="302">
        <v>2.5635761E-12</v>
      </c>
      <c r="BP2331" s="302">
        <v>1.5589314E-14</v>
      </c>
      <c r="BQ2331" s="302">
        <v>6.9747747E-19</v>
      </c>
      <c r="BR2331" s="74"/>
      <c r="BS2331" s="144">
        <v>1.221417E-5</v>
      </c>
      <c r="BT2331" s="144">
        <v>4.0170696999999998E-7</v>
      </c>
      <c r="BU2331" s="144">
        <v>6.5893995000000003E-6</v>
      </c>
      <c r="BV2331" s="144">
        <v>9.0392223000000003E-10</v>
      </c>
      <c r="BW2331" s="144">
        <v>4.0251484E-7</v>
      </c>
      <c r="BX2331" s="144">
        <v>1.0235058E-7</v>
      </c>
      <c r="BY2331" s="144">
        <v>5.0593291000000003E-11</v>
      </c>
      <c r="BZ2331" s="144">
        <v>1.5574661000000001E-7</v>
      </c>
      <c r="CA2331" s="144">
        <v>4.6892888999999997E-10</v>
      </c>
      <c r="CB2331" s="144">
        <v>5.9286138999999999E-9</v>
      </c>
      <c r="CC2331" s="144">
        <v>7.5162919E-11</v>
      </c>
      <c r="CD2331" s="144">
        <v>1.707842E-9</v>
      </c>
      <c r="CE2331" s="144">
        <v>1.4045907E-12</v>
      </c>
      <c r="CF2331" s="144">
        <v>2.2078163999999999E-7</v>
      </c>
      <c r="CG2331" s="144">
        <v>4.2270624999999996E-6</v>
      </c>
      <c r="CH2331" s="144">
        <v>1.0510257E-7</v>
      </c>
      <c r="CI2331" s="144">
        <v>3.6802003000000002E-10</v>
      </c>
      <c r="CL2331" s="89" t="s">
        <v>7736</v>
      </c>
    </row>
    <row r="2332" spans="1:90" ht="14.5" customHeight="1">
      <c r="A2332" s="74" t="s">
        <v>7874</v>
      </c>
      <c r="B2332" s="129" t="s">
        <v>7728</v>
      </c>
      <c r="C2332" s="130" t="str">
        <f t="shared" si="1225"/>
        <v>P.030.25.700</v>
      </c>
      <c r="D2332" s="74" t="s">
        <v>7734</v>
      </c>
      <c r="E2332" s="129" t="s">
        <v>957</v>
      </c>
      <c r="F2332" s="132" t="s">
        <v>7876</v>
      </c>
      <c r="G2332" s="132">
        <f t="shared" si="1226"/>
        <v>0.15581669816339999</v>
      </c>
      <c r="H2332" s="348">
        <f t="shared" si="1227"/>
        <v>0.15581669816339999</v>
      </c>
      <c r="I2332" s="74"/>
      <c r="J2332" s="132">
        <f t="shared" si="1228"/>
        <v>5.311089693E-3</v>
      </c>
      <c r="K2332" s="132">
        <f t="shared" si="1229"/>
        <v>1.0574960319999998E-2</v>
      </c>
      <c r="L2332" s="300">
        <f t="shared" si="1230"/>
        <v>1.16715281504E-2</v>
      </c>
      <c r="M2332" s="132">
        <v>0.12825912</v>
      </c>
      <c r="N2332" s="132">
        <v>4.9892295000000001E-3</v>
      </c>
      <c r="O2332" s="132">
        <v>5.3005876999999996E-3</v>
      </c>
      <c r="P2332" s="132">
        <v>4.5140199999999997E-3</v>
      </c>
      <c r="Q2332" s="132">
        <v>7.0397142999999998E-4</v>
      </c>
      <c r="R2332" s="304">
        <v>4.9724583999999998E-5</v>
      </c>
      <c r="S2332" s="304">
        <v>4.3373678999999997E-5</v>
      </c>
      <c r="T2332" s="132">
        <v>2.8514312000000003E-4</v>
      </c>
      <c r="U2332" s="132">
        <v>4.8434333999999998E-4</v>
      </c>
      <c r="V2332" s="132">
        <v>0</v>
      </c>
      <c r="W2332" s="132">
        <v>1.1185021E-2</v>
      </c>
      <c r="X2332" s="304">
        <v>2.1638104E-6</v>
      </c>
      <c r="Y2332" s="132">
        <v>0</v>
      </c>
      <c r="Z2332" s="132">
        <v>0</v>
      </c>
      <c r="AA2332" s="74"/>
      <c r="AB2332" s="301">
        <f t="shared" si="1231"/>
        <v>0.96435428571428572</v>
      </c>
      <c r="AC2332" s="338">
        <f t="shared" si="1232"/>
        <v>0.96435428571428572</v>
      </c>
      <c r="AD2332" s="74"/>
      <c r="AE2332" s="136">
        <v>14.827316</v>
      </c>
      <c r="AF2332" s="136">
        <v>12.310238</v>
      </c>
      <c r="AG2332" s="136">
        <v>1.5162255</v>
      </c>
      <c r="AH2332" s="136">
        <v>0</v>
      </c>
      <c r="AI2332" s="136">
        <v>0.12254234</v>
      </c>
      <c r="AJ2332" s="136">
        <v>0.53782322999999999</v>
      </c>
      <c r="AK2332" s="136">
        <v>0.34048669999999998</v>
      </c>
      <c r="AL2332" s="74"/>
      <c r="AM2332" s="133">
        <v>1.8923846000000001E-2</v>
      </c>
      <c r="AN2332" s="340">
        <f t="shared" si="1233"/>
        <v>1.8923846000000001E-2</v>
      </c>
      <c r="AP2332" s="133">
        <v>1.7614178000000001E-2</v>
      </c>
      <c r="AQ2332" s="133">
        <v>8.0716399000000001E-4</v>
      </c>
      <c r="AR2332" s="133">
        <v>5.0250462999999995E-4</v>
      </c>
      <c r="AS2332" s="134">
        <f t="shared" si="1234"/>
        <v>1.0560058644155E-6</v>
      </c>
      <c r="AT2332" s="135">
        <f t="shared" si="1235"/>
        <v>2.9850738820530001E-9</v>
      </c>
      <c r="AU2332" s="135">
        <f t="shared" si="1236"/>
        <v>7.0378800104000008E-2</v>
      </c>
      <c r="AV2332" s="302">
        <v>9.0284751000000003E-7</v>
      </c>
      <c r="AW2332" s="302">
        <v>2.7244031E-9</v>
      </c>
      <c r="AX2332" s="302">
        <v>7.4421796999999998E-14</v>
      </c>
      <c r="AY2332" s="302">
        <v>3.4884491000000001E-11</v>
      </c>
      <c r="AZ2332" s="302">
        <v>4.5316644999999999E-12</v>
      </c>
      <c r="BA2332" s="302">
        <v>6.7121110000000004E-10</v>
      </c>
      <c r="BB2332" s="302">
        <v>1.5169847E-7</v>
      </c>
      <c r="BC2332" s="302">
        <v>9.6369674999999999E-11</v>
      </c>
      <c r="BD2332" s="302">
        <v>1.613703E-10</v>
      </c>
      <c r="BE2332" s="302">
        <v>5.0871282999999998E-14</v>
      </c>
      <c r="BF2332" s="302">
        <v>2.6094499999999999E-16</v>
      </c>
      <c r="BG2332" s="302">
        <v>1.0780152E-13</v>
      </c>
      <c r="BH2332" s="302">
        <v>6.2282169999999998E-15</v>
      </c>
      <c r="BI2332" s="302">
        <v>4.7072909999999998E-15</v>
      </c>
      <c r="BJ2332" s="302">
        <v>5.4160512999999997E-10</v>
      </c>
      <c r="BK2332" s="302">
        <v>2.0765203E-10</v>
      </c>
      <c r="BL2332" s="302">
        <v>2.6865159999999999E-12</v>
      </c>
      <c r="BM2332" s="302">
        <v>1.2525104000000001E-5</v>
      </c>
      <c r="BN2332" s="303">
        <v>7.0366275000000006E-2</v>
      </c>
      <c r="BO2332" s="303">
        <v>0</v>
      </c>
      <c r="BP2332" s="303">
        <v>0</v>
      </c>
      <c r="BQ2332" s="303">
        <v>0</v>
      </c>
      <c r="BR2332" s="74"/>
      <c r="BS2332" s="144">
        <v>4.8419764999999998E-5</v>
      </c>
      <c r="BT2332" s="144">
        <v>1.3297654E-6</v>
      </c>
      <c r="BU2332" s="144">
        <v>2.6888757000000002E-5</v>
      </c>
      <c r="BV2332" s="144">
        <v>3.3572424999999998E-8</v>
      </c>
      <c r="BW2332" s="144">
        <v>1.4081656000000001E-6</v>
      </c>
      <c r="BX2332" s="144">
        <v>4.2641540000000002E-7</v>
      </c>
      <c r="BY2332" s="144">
        <v>6.5260062E-11</v>
      </c>
      <c r="BZ2332" s="144">
        <v>6.5064582999999998E-7</v>
      </c>
      <c r="CA2332" s="144">
        <v>6.6726891000000001E-8</v>
      </c>
      <c r="CB2332" s="144">
        <v>2.8700616E-8</v>
      </c>
      <c r="CC2332" s="144">
        <v>3.4061151999999999E-8</v>
      </c>
      <c r="CD2332" s="144">
        <v>1.9530325999999998E-9</v>
      </c>
      <c r="CE2332" s="144">
        <v>6.0124381E-10</v>
      </c>
      <c r="CF2332" s="144">
        <v>1.0105703E-6</v>
      </c>
      <c r="CG2332" s="144">
        <v>1.6331678000000001E-5</v>
      </c>
      <c r="CH2332" s="144">
        <v>2.0808660000000001E-7</v>
      </c>
      <c r="CI2332" s="136">
        <v>0</v>
      </c>
      <c r="CL2332" s="89" t="s">
        <v>7736</v>
      </c>
    </row>
    <row r="2333" spans="1:90" ht="14.5" customHeight="1">
      <c r="A2333" s="74" t="s">
        <v>7877</v>
      </c>
      <c r="B2333" s="129" t="s">
        <v>7728</v>
      </c>
      <c r="C2333" s="130" t="str">
        <f t="shared" si="1225"/>
        <v>P.030.25.800</v>
      </c>
      <c r="D2333" s="74" t="s">
        <v>7734</v>
      </c>
      <c r="E2333" s="129" t="s">
        <v>957</v>
      </c>
      <c r="F2333" s="132" t="s">
        <v>7879</v>
      </c>
      <c r="G2333" s="132">
        <f t="shared" si="1226"/>
        <v>0.13843476195019999</v>
      </c>
      <c r="H2333" s="348">
        <f t="shared" si="1227"/>
        <v>0.13843476195019999</v>
      </c>
      <c r="I2333" s="74"/>
      <c r="J2333" s="132">
        <f t="shared" si="1228"/>
        <v>5.2796122200000004E-3</v>
      </c>
      <c r="K2333" s="132">
        <f t="shared" si="1229"/>
        <v>9.0324431900000012E-3</v>
      </c>
      <c r="L2333" s="300">
        <f t="shared" si="1230"/>
        <v>2.6161165401999997E-3</v>
      </c>
      <c r="M2333" s="132">
        <v>0.12150659</v>
      </c>
      <c r="N2333" s="132">
        <v>3.4056175999999999E-3</v>
      </c>
      <c r="O2333" s="132">
        <v>5.1830547999999997E-3</v>
      </c>
      <c r="P2333" s="132">
        <v>4.4487824000000002E-3</v>
      </c>
      <c r="Q2333" s="132">
        <v>6.8568931000000002E-4</v>
      </c>
      <c r="R2333" s="304">
        <v>7.7350582000000002E-5</v>
      </c>
      <c r="S2333" s="304">
        <v>6.7789928000000003E-5</v>
      </c>
      <c r="T2333" s="132">
        <v>4.4377079E-4</v>
      </c>
      <c r="U2333" s="132">
        <v>2.0764393999999999E-4</v>
      </c>
      <c r="V2333" s="304">
        <v>1.5537270999999998E-5</v>
      </c>
      <c r="W2333" s="132">
        <v>2.3510362E-3</v>
      </c>
      <c r="X2333" s="304">
        <v>3.4227972000000001E-6</v>
      </c>
      <c r="Y2333" s="304">
        <v>3.8476331999999997E-5</v>
      </c>
      <c r="Z2333" s="132">
        <v>0</v>
      </c>
      <c r="AA2333" s="74"/>
      <c r="AB2333" s="301">
        <f t="shared" si="1231"/>
        <v>0.91358338345864654</v>
      </c>
      <c r="AC2333" s="338">
        <f t="shared" si="1232"/>
        <v>0.91358338345864654</v>
      </c>
      <c r="AD2333" s="74"/>
      <c r="AE2333" s="136">
        <v>13.028914</v>
      </c>
      <c r="AF2333" s="136">
        <v>12.557753</v>
      </c>
      <c r="AG2333" s="136">
        <v>0.31871832</v>
      </c>
      <c r="AH2333" s="136">
        <v>0</v>
      </c>
      <c r="AI2333" s="136">
        <v>1.5508418E-2</v>
      </c>
      <c r="AJ2333" s="136">
        <v>6.9329705000000005E-2</v>
      </c>
      <c r="AK2333" s="136">
        <v>6.7604149000000002E-2</v>
      </c>
      <c r="AL2333" s="74"/>
      <c r="AM2333" s="133">
        <v>1.7795281999999999E-2</v>
      </c>
      <c r="AN2333" s="340">
        <f t="shared" si="1233"/>
        <v>1.7795281999999999E-2</v>
      </c>
      <c r="AP2333" s="133">
        <v>1.6415401999999999E-2</v>
      </c>
      <c r="AQ2333" s="133">
        <v>7.6451011999999999E-4</v>
      </c>
      <c r="AR2333" s="133">
        <v>6.1536963000000003E-4</v>
      </c>
      <c r="AS2333" s="134">
        <f t="shared" si="1234"/>
        <v>9.8413681064189972E-7</v>
      </c>
      <c r="AT2333" s="135">
        <f t="shared" si="1235"/>
        <v>2.8273303169779206E-9</v>
      </c>
      <c r="AU2333" s="135">
        <f t="shared" si="1236"/>
        <v>8.6186222760100004E-2</v>
      </c>
      <c r="AV2333" s="302">
        <v>8.6013817E-7</v>
      </c>
      <c r="AW2333" s="302">
        <v>2.5957022999999999E-9</v>
      </c>
      <c r="AX2333" s="302">
        <v>7.0898398000000004E-14</v>
      </c>
      <c r="AY2333" s="302">
        <v>5.4270980000000001E-11</v>
      </c>
      <c r="AZ2333" s="302">
        <v>7.0486019E-12</v>
      </c>
      <c r="BA2333" s="302">
        <v>6.6151562000000004E-10</v>
      </c>
      <c r="BB2333" s="302">
        <v>1.2136108E-7</v>
      </c>
      <c r="BC2333" s="302">
        <v>9.5673299999999996E-11</v>
      </c>
      <c r="BD2333" s="302">
        <v>1.2680928E-10</v>
      </c>
      <c r="BE2333" s="302">
        <v>7.9214304999999999E-14</v>
      </c>
      <c r="BF2333" s="302">
        <v>4.0888837000000002E-16</v>
      </c>
      <c r="BG2333" s="302">
        <v>1.6777656999999999E-13</v>
      </c>
      <c r="BH2333" s="302">
        <v>9.6921045000000006E-15</v>
      </c>
      <c r="BI2333" s="302">
        <v>7.3310452E-15</v>
      </c>
      <c r="BJ2333" s="302">
        <v>8.4242851999999998E-10</v>
      </c>
      <c r="BK2333" s="302">
        <v>3.2629293999999998E-10</v>
      </c>
      <c r="BL2333" s="302">
        <v>4.2734020000000003E-12</v>
      </c>
      <c r="BM2333" s="302">
        <v>8.4887600999999996E-6</v>
      </c>
      <c r="BN2333" s="303">
        <v>8.6177734000000006E-2</v>
      </c>
      <c r="BO2333" s="302">
        <v>7.4600397999999995E-10</v>
      </c>
      <c r="BP2333" s="302">
        <v>4.5365107E-12</v>
      </c>
      <c r="BQ2333" s="302">
        <v>2.0296685E-16</v>
      </c>
      <c r="BR2333" s="74"/>
      <c r="BS2333" s="144">
        <v>4.5196491000000002E-5</v>
      </c>
      <c r="BT2333" s="144">
        <v>1.0862193E-6</v>
      </c>
      <c r="BU2333" s="144">
        <v>2.5473130000000001E-5</v>
      </c>
      <c r="BV2333" s="144">
        <v>5.2248918000000001E-8</v>
      </c>
      <c r="BW2333" s="144">
        <v>1.1995144000000001E-6</v>
      </c>
      <c r="BX2333" s="144">
        <v>4.1563912000000002E-7</v>
      </c>
      <c r="BY2333" s="144">
        <v>1.033248E-10</v>
      </c>
      <c r="BZ2333" s="144">
        <v>6.3621407999999998E-7</v>
      </c>
      <c r="CA2333" s="144">
        <v>1.0379903E-7</v>
      </c>
      <c r="CB2333" s="144">
        <v>4.4856989999999999E-8</v>
      </c>
      <c r="CC2333" s="144">
        <v>5.2979033000000001E-8</v>
      </c>
      <c r="CD2333" s="144">
        <v>3.0995347000000002E-9</v>
      </c>
      <c r="CE2333" s="144">
        <v>9.3518201999999997E-10</v>
      </c>
      <c r="CF2333" s="144">
        <v>1.0389396999999999E-6</v>
      </c>
      <c r="CG2333" s="144">
        <v>1.4921314000000001E-5</v>
      </c>
      <c r="CH2333" s="144">
        <v>6.0405062000000004E-8</v>
      </c>
      <c r="CI2333" s="144">
        <v>1.0709431000000001E-7</v>
      </c>
      <c r="CL2333" s="89" t="s">
        <v>7736</v>
      </c>
    </row>
    <row r="2334" spans="1:90" ht="14.5" customHeight="1">
      <c r="A2334" s="74" t="s">
        <v>7880</v>
      </c>
      <c r="B2334" s="129" t="s">
        <v>7728</v>
      </c>
      <c r="C2334" s="130" t="str">
        <f t="shared" si="1225"/>
        <v>P.030.29.100</v>
      </c>
      <c r="D2334" s="74" t="s">
        <v>7734</v>
      </c>
      <c r="E2334" s="129" t="s">
        <v>957</v>
      </c>
      <c r="F2334" s="132" t="s">
        <v>7882</v>
      </c>
      <c r="G2334" s="132">
        <f t="shared" si="1226"/>
        <v>0.30776086153499999</v>
      </c>
      <c r="H2334" s="348">
        <f t="shared" si="1227"/>
        <v>0.30776086153499999</v>
      </c>
      <c r="I2334" s="74"/>
      <c r="J2334" s="132">
        <f t="shared" si="1228"/>
        <v>4.4824324330000002E-3</v>
      </c>
      <c r="K2334" s="132">
        <f t="shared" si="1229"/>
        <v>2.5308429101999999E-2</v>
      </c>
      <c r="L2334" s="300">
        <f t="shared" si="1230"/>
        <v>0</v>
      </c>
      <c r="M2334" s="132">
        <v>0.27796999999999999</v>
      </c>
      <c r="N2334" s="132">
        <v>2.5163985999999999E-2</v>
      </c>
      <c r="O2334" s="304">
        <v>4.4449559999999999E-5</v>
      </c>
      <c r="P2334" s="132">
        <v>4.4284320000000004E-3</v>
      </c>
      <c r="Q2334" s="132">
        <v>0</v>
      </c>
      <c r="R2334" s="132">
        <v>0</v>
      </c>
      <c r="S2334" s="304">
        <v>5.4000433000000003E-5</v>
      </c>
      <c r="T2334" s="304">
        <v>9.9993542000000006E-5</v>
      </c>
      <c r="U2334" s="132">
        <v>0</v>
      </c>
      <c r="V2334" s="132">
        <v>0</v>
      </c>
      <c r="W2334" s="132">
        <v>0</v>
      </c>
      <c r="X2334" s="132">
        <v>0</v>
      </c>
      <c r="Y2334" s="132">
        <v>0</v>
      </c>
      <c r="Z2334" s="132">
        <v>0</v>
      </c>
      <c r="AA2334" s="74"/>
      <c r="AB2334" s="301">
        <f t="shared" si="1231"/>
        <v>2.09</v>
      </c>
      <c r="AC2334" s="338">
        <f t="shared" si="1232"/>
        <v>2.09</v>
      </c>
      <c r="AD2334" s="74"/>
      <c r="AE2334" s="136">
        <v>44.731999999999999</v>
      </c>
      <c r="AF2334" s="136">
        <v>44.731999999999999</v>
      </c>
      <c r="AG2334" s="136">
        <v>0</v>
      </c>
      <c r="AH2334" s="136">
        <v>0</v>
      </c>
      <c r="AI2334" s="136">
        <v>0</v>
      </c>
      <c r="AJ2334" s="136">
        <v>0</v>
      </c>
      <c r="AK2334" s="136">
        <v>0</v>
      </c>
      <c r="AL2334" s="74"/>
      <c r="AM2334" s="133">
        <v>4.4756045000000001E-2</v>
      </c>
      <c r="AN2334" s="340">
        <f t="shared" si="1233"/>
        <v>4.4756045000000001E-2</v>
      </c>
      <c r="AP2334" s="133">
        <v>3.9984984000000001E-2</v>
      </c>
      <c r="AQ2334" s="133">
        <v>1.7670207E-3</v>
      </c>
      <c r="AR2334" s="133">
        <v>3.0040408000000002E-3</v>
      </c>
      <c r="AS2334" s="134">
        <f t="shared" si="1234"/>
        <v>2.39718128E-6</v>
      </c>
      <c r="AT2334" s="135">
        <f t="shared" si="1235"/>
        <v>6.534839885E-9</v>
      </c>
      <c r="AU2334" s="135">
        <f t="shared" si="1236"/>
        <v>0.420734</v>
      </c>
      <c r="AV2334" s="302">
        <v>1.9395199999999999E-6</v>
      </c>
      <c r="AW2334" s="302">
        <v>5.8520000000000001E-9</v>
      </c>
      <c r="AX2334" s="302">
        <v>1.59885E-13</v>
      </c>
      <c r="AY2334" s="303">
        <v>0</v>
      </c>
      <c r="AZ2334" s="303">
        <v>0</v>
      </c>
      <c r="BA2334" s="302">
        <v>6.5928000000000002E-10</v>
      </c>
      <c r="BB2334" s="302">
        <v>4.5700199999999998E-7</v>
      </c>
      <c r="BC2334" s="302">
        <v>1.5034800000000001E-10</v>
      </c>
      <c r="BD2334" s="302">
        <v>5.3233199999999998E-10</v>
      </c>
      <c r="BE2334" s="303">
        <v>0</v>
      </c>
      <c r="BF2334" s="303">
        <v>0</v>
      </c>
      <c r="BG2334" s="303">
        <v>0</v>
      </c>
      <c r="BH2334" s="303">
        <v>0</v>
      </c>
      <c r="BI2334" s="303">
        <v>0</v>
      </c>
      <c r="BJ2334" s="303">
        <v>0</v>
      </c>
      <c r="BK2334" s="303">
        <v>0</v>
      </c>
      <c r="BL2334" s="303">
        <v>0</v>
      </c>
      <c r="BM2334" s="303">
        <v>0</v>
      </c>
      <c r="BN2334" s="303">
        <v>0.420734</v>
      </c>
      <c r="BO2334" s="303">
        <v>0</v>
      </c>
      <c r="BP2334" s="303">
        <v>0</v>
      </c>
      <c r="BQ2334" s="303">
        <v>0</v>
      </c>
      <c r="BR2334" s="74"/>
      <c r="BS2334" s="136">
        <v>1.2396898E-4</v>
      </c>
      <c r="BT2334" s="144">
        <v>3.6700577000000001E-6</v>
      </c>
      <c r="BU2334" s="144">
        <v>5.8274745999999999E-5</v>
      </c>
      <c r="BV2334" s="144">
        <v>1.1712922E-8</v>
      </c>
      <c r="BW2334" s="144">
        <v>3.0231527000000001E-6</v>
      </c>
      <c r="BX2334" s="136">
        <v>0</v>
      </c>
      <c r="BY2334" s="136">
        <v>0</v>
      </c>
      <c r="BZ2334" s="136">
        <v>0</v>
      </c>
      <c r="CA2334" s="136">
        <v>0</v>
      </c>
      <c r="CB2334" s="144">
        <v>3.5732400999999997E-8</v>
      </c>
      <c r="CC2334" s="136">
        <v>0</v>
      </c>
      <c r="CD2334" s="136">
        <v>0</v>
      </c>
      <c r="CE2334" s="136">
        <v>0</v>
      </c>
      <c r="CF2334" s="144">
        <v>4.9411173999999996E-6</v>
      </c>
      <c r="CG2334" s="144">
        <v>5.4012460000000002E-5</v>
      </c>
      <c r="CH2334" s="136">
        <v>0</v>
      </c>
      <c r="CI2334" s="136">
        <v>0</v>
      </c>
      <c r="CL2334" s="89" t="s">
        <v>7736</v>
      </c>
    </row>
    <row r="2335" spans="1:90" ht="14.5" customHeight="1">
      <c r="A2335" s="74" t="s">
        <v>7883</v>
      </c>
      <c r="B2335" s="129" t="s">
        <v>7728</v>
      </c>
      <c r="C2335" s="130" t="str">
        <f t="shared" si="1225"/>
        <v>P.030.29.200</v>
      </c>
      <c r="D2335" s="74" t="s">
        <v>7734</v>
      </c>
      <c r="E2335" s="129" t="s">
        <v>957</v>
      </c>
      <c r="F2335" s="132" t="s">
        <v>7885</v>
      </c>
      <c r="G2335" s="132">
        <f t="shared" si="1226"/>
        <v>0.29107112098999999</v>
      </c>
      <c r="H2335" s="348">
        <f t="shared" si="1227"/>
        <v>0.29107112098999999</v>
      </c>
      <c r="I2335" s="74"/>
      <c r="J2335" s="132">
        <f t="shared" si="1228"/>
        <v>1.6470547409999998E-2</v>
      </c>
      <c r="K2335" s="132">
        <f t="shared" si="1229"/>
        <v>3.1760982199999996E-2</v>
      </c>
      <c r="L2335" s="300">
        <f t="shared" si="1230"/>
        <v>1.972635138E-2</v>
      </c>
      <c r="M2335" s="132">
        <v>0.22311323999999999</v>
      </c>
      <c r="N2335" s="132">
        <v>1.2072849E-2</v>
      </c>
      <c r="O2335" s="132">
        <v>1.6297751999999999E-2</v>
      </c>
      <c r="P2335" s="132">
        <v>1.3850095E-2</v>
      </c>
      <c r="Q2335" s="132">
        <v>2.1403049999999999E-3</v>
      </c>
      <c r="R2335" s="132">
        <v>2.1260442999999999E-4</v>
      </c>
      <c r="S2335" s="132">
        <v>2.6754297999999999E-4</v>
      </c>
      <c r="T2335" s="132">
        <v>3.3903812000000001E-3</v>
      </c>
      <c r="U2335" s="132">
        <v>9.1580769999999995E-4</v>
      </c>
      <c r="V2335" s="132">
        <v>3.1430988999999999E-3</v>
      </c>
      <c r="W2335" s="132">
        <v>1.5627325000000001E-2</v>
      </c>
      <c r="X2335" s="304">
        <v>2.1614350000000001E-5</v>
      </c>
      <c r="Y2335" s="304">
        <v>1.8505429999999999E-5</v>
      </c>
      <c r="Z2335" s="132">
        <v>0</v>
      </c>
      <c r="AA2335" s="74"/>
      <c r="AB2335" s="301">
        <f t="shared" si="1231"/>
        <v>1.6775431578947366</v>
      </c>
      <c r="AC2335" s="338">
        <f t="shared" si="1232"/>
        <v>1.6775431578947366</v>
      </c>
      <c r="AD2335" s="74"/>
      <c r="AE2335" s="136">
        <v>41.967297000000002</v>
      </c>
      <c r="AF2335" s="136">
        <v>38.573103000000003</v>
      </c>
      <c r="AG2335" s="136">
        <v>2.1184501</v>
      </c>
      <c r="AH2335" s="136">
        <v>0</v>
      </c>
      <c r="AI2335" s="136">
        <v>0.1495908</v>
      </c>
      <c r="AJ2335" s="136">
        <v>0.65880172999999997</v>
      </c>
      <c r="AK2335" s="136">
        <v>0.46735117999999998</v>
      </c>
      <c r="AL2335" s="74"/>
      <c r="AM2335" s="133">
        <v>3.6702958000000001E-2</v>
      </c>
      <c r="AN2335" s="340">
        <f t="shared" si="1233"/>
        <v>3.6702958000000001E-2</v>
      </c>
      <c r="AP2335" s="133">
        <v>3.3391057000000002E-2</v>
      </c>
      <c r="AQ2335" s="133">
        <v>1.511653E-3</v>
      </c>
      <c r="AR2335" s="133">
        <v>1.8002482E-3</v>
      </c>
      <c r="AS2335" s="134">
        <f t="shared" si="1234"/>
        <v>2.0018619325190002E-6</v>
      </c>
      <c r="AT2335" s="135">
        <f t="shared" si="1235"/>
        <v>5.5904327015248162E-9</v>
      </c>
      <c r="AU2335" s="135">
        <f t="shared" si="1236"/>
        <v>0.252135603692</v>
      </c>
      <c r="AV2335" s="302">
        <v>1.5904666E-6</v>
      </c>
      <c r="AW2335" s="302">
        <v>4.8000719999999998E-9</v>
      </c>
      <c r="AX2335" s="302">
        <v>1.3109045999999999E-13</v>
      </c>
      <c r="AY2335" s="302">
        <v>1.5038485E-10</v>
      </c>
      <c r="AZ2335" s="302">
        <v>1.9230199E-11</v>
      </c>
      <c r="BA2335" s="302">
        <v>2.0594508999999998E-9</v>
      </c>
      <c r="BB2335" s="302">
        <v>4.0489154E-7</v>
      </c>
      <c r="BC2335" s="302">
        <v>2.9755307999999999E-10</v>
      </c>
      <c r="BD2335" s="302">
        <v>4.2669846999999999E-10</v>
      </c>
      <c r="BE2335" s="302">
        <v>3.1249296000000003E-11</v>
      </c>
      <c r="BF2335" s="302">
        <v>1.7569427E-15</v>
      </c>
      <c r="BG2335" s="302">
        <v>4.7705768E-13</v>
      </c>
      <c r="BH2335" s="302">
        <v>4.2515125999999999E-14</v>
      </c>
      <c r="BI2335" s="302">
        <v>2.2045798000000001E-14</v>
      </c>
      <c r="BJ2335" s="302">
        <v>2.2990252999999998E-9</v>
      </c>
      <c r="BK2335" s="302">
        <v>1.6169062E-9</v>
      </c>
      <c r="BL2335" s="302">
        <v>3.2003430000000002E-11</v>
      </c>
      <c r="BM2335" s="302">
        <v>3.2213691999999998E-5</v>
      </c>
      <c r="BN2335" s="303">
        <v>0.25210338999999998</v>
      </c>
      <c r="BO2335" s="302">
        <v>3.5879507E-10</v>
      </c>
      <c r="BP2335" s="302">
        <v>2.1818619E-12</v>
      </c>
      <c r="BQ2335" s="302">
        <v>9.7618118E-17</v>
      </c>
      <c r="BR2335" s="74"/>
      <c r="BS2335" s="136">
        <v>1.0966441E-4</v>
      </c>
      <c r="BT2335" s="144">
        <v>3.6034180000000002E-6</v>
      </c>
      <c r="BU2335" s="144">
        <v>4.6774355000000001E-5</v>
      </c>
      <c r="BV2335" s="144">
        <v>3.9786813999999998E-7</v>
      </c>
      <c r="BW2335" s="144">
        <v>3.9124976999999999E-6</v>
      </c>
      <c r="BX2335" s="144">
        <v>1.2978605E-6</v>
      </c>
      <c r="BY2335" s="144">
        <v>6.5957698E-10</v>
      </c>
      <c r="BZ2335" s="144">
        <v>1.9875848000000002E-6</v>
      </c>
      <c r="CA2335" s="144">
        <v>2.8530018000000001E-7</v>
      </c>
      <c r="CB2335" s="144">
        <v>1.7703474999999999E-7</v>
      </c>
      <c r="CC2335" s="144">
        <v>1.4452508E-7</v>
      </c>
      <c r="CD2335" s="144">
        <v>2.1716423E-8</v>
      </c>
      <c r="CE2335" s="144">
        <v>2.5503038000000001E-9</v>
      </c>
      <c r="CF2335" s="144">
        <v>3.2146034000000002E-6</v>
      </c>
      <c r="CG2335" s="144">
        <v>4.7464811999999999E-5</v>
      </c>
      <c r="CH2335" s="144">
        <v>3.2811646000000003E-7</v>
      </c>
      <c r="CI2335" s="144">
        <v>5.1507646E-8</v>
      </c>
      <c r="CL2335" s="89" t="s">
        <v>7736</v>
      </c>
    </row>
    <row r="2336" spans="1:90" ht="14.5" customHeight="1">
      <c r="A2336" s="74" t="s">
        <v>7886</v>
      </c>
      <c r="B2336" s="129" t="s">
        <v>7728</v>
      </c>
      <c r="C2336" s="130" t="str">
        <f t="shared" si="1225"/>
        <v>P.030.29.300</v>
      </c>
      <c r="D2336" s="74" t="s">
        <v>7734</v>
      </c>
      <c r="E2336" s="129" t="s">
        <v>957</v>
      </c>
      <c r="F2336" s="132" t="s">
        <v>7888</v>
      </c>
      <c r="G2336" s="132">
        <f t="shared" si="1226"/>
        <v>0.17260745251510001</v>
      </c>
      <c r="H2336" s="348">
        <f t="shared" si="1227"/>
        <v>0.17260745251510001</v>
      </c>
      <c r="I2336" s="74"/>
      <c r="J2336" s="132">
        <f t="shared" si="1228"/>
        <v>6.2551410999999993E-3</v>
      </c>
      <c r="K2336" s="132">
        <f t="shared" si="1229"/>
        <v>1.036815023E-2</v>
      </c>
      <c r="L2336" s="300">
        <f t="shared" si="1230"/>
        <v>1.4658911851E-3</v>
      </c>
      <c r="M2336" s="132">
        <v>0.15451827000000001</v>
      </c>
      <c r="N2336" s="132">
        <v>3.7199306E-3</v>
      </c>
      <c r="O2336" s="132">
        <v>6.0949115999999999E-3</v>
      </c>
      <c r="P2336" s="132">
        <v>5.2379467999999997E-3</v>
      </c>
      <c r="Q2336" s="132">
        <v>8.0595243999999995E-4</v>
      </c>
      <c r="R2336" s="304">
        <v>9.6005010000000001E-5</v>
      </c>
      <c r="S2336" s="132">
        <v>1.1523685E-4</v>
      </c>
      <c r="T2336" s="132">
        <v>5.5330802999999996E-4</v>
      </c>
      <c r="U2336" s="132">
        <v>1.9752334000000001E-4</v>
      </c>
      <c r="V2336" s="132">
        <v>0</v>
      </c>
      <c r="W2336" s="132">
        <v>1.2641900999999999E-3</v>
      </c>
      <c r="X2336" s="304">
        <v>4.1777451000000004E-6</v>
      </c>
      <c r="Y2336" s="132">
        <v>0</v>
      </c>
      <c r="Z2336" s="132">
        <v>0</v>
      </c>
      <c r="AA2336" s="74"/>
      <c r="AB2336" s="301">
        <f t="shared" si="1231"/>
        <v>1.1617915037593984</v>
      </c>
      <c r="AC2336" s="338">
        <f t="shared" si="1232"/>
        <v>1.1617915037593984</v>
      </c>
      <c r="AD2336" s="74"/>
      <c r="AE2336" s="136">
        <v>32.608074999999999</v>
      </c>
      <c r="AF2336" s="136">
        <v>32.40184</v>
      </c>
      <c r="AG2336" s="136">
        <v>0.17139235999999999</v>
      </c>
      <c r="AH2336" s="136">
        <v>0</v>
      </c>
      <c r="AI2336" s="136">
        <v>0</v>
      </c>
      <c r="AJ2336" s="136">
        <v>1.7159599000000001E-3</v>
      </c>
      <c r="AK2336" s="136">
        <v>3.3127074999999999E-2</v>
      </c>
      <c r="AL2336" s="74"/>
      <c r="AM2336" s="133">
        <v>2.2585978999999999E-2</v>
      </c>
      <c r="AN2336" s="340">
        <f t="shared" si="1233"/>
        <v>2.2585978999999999E-2</v>
      </c>
      <c r="AP2336" s="133">
        <v>2.0863131E-2</v>
      </c>
      <c r="AQ2336" s="133">
        <v>9.7739674999999999E-4</v>
      </c>
      <c r="AR2336" s="133">
        <v>7.4545163999999999E-4</v>
      </c>
      <c r="AS2336" s="134">
        <f t="shared" si="1234"/>
        <v>1.2507872213547E-6</v>
      </c>
      <c r="AT2336" s="135">
        <f t="shared" si="1235"/>
        <v>3.6146329833386188E-9</v>
      </c>
      <c r="AU2336" s="135">
        <f t="shared" si="1236"/>
        <v>0.1044049950086</v>
      </c>
      <c r="AV2336" s="302">
        <v>1.1109203E-6</v>
      </c>
      <c r="AW2336" s="302">
        <v>3.3531374999999999E-9</v>
      </c>
      <c r="AX2336" s="302">
        <v>9.1559561E-14</v>
      </c>
      <c r="AY2336" s="302">
        <v>1.2575272E-10</v>
      </c>
      <c r="AZ2336" s="302">
        <v>8.7494446999999998E-12</v>
      </c>
      <c r="BA2336" s="302">
        <v>7.7886197999999997E-10</v>
      </c>
      <c r="BB2336" s="302">
        <v>1.3750694000000001E-7</v>
      </c>
      <c r="BC2336" s="302">
        <v>1.1276554E-10</v>
      </c>
      <c r="BD2336" s="302">
        <v>1.4312346E-10</v>
      </c>
      <c r="BE2336" s="302">
        <v>9.8218980999999997E-14</v>
      </c>
      <c r="BF2336" s="302">
        <v>5.0381571999999995E-16</v>
      </c>
      <c r="BG2336" s="302">
        <v>2.0813621E-13</v>
      </c>
      <c r="BH2336" s="302">
        <v>1.2025038000000001E-14</v>
      </c>
      <c r="BI2336" s="302">
        <v>9.0885328999999997E-15</v>
      </c>
      <c r="BJ2336" s="302">
        <v>1.0456961E-9</v>
      </c>
      <c r="BK2336" s="302">
        <v>4.0092110999999998E-10</v>
      </c>
      <c r="BL2336" s="302">
        <v>5.1869511999999997E-12</v>
      </c>
      <c r="BM2336" s="302">
        <v>9.2950085999999998E-6</v>
      </c>
      <c r="BN2336" s="303">
        <v>0.10439569999999999</v>
      </c>
      <c r="BO2336" s="303">
        <v>0</v>
      </c>
      <c r="BP2336" s="303">
        <v>0</v>
      </c>
      <c r="BQ2336" s="303">
        <v>0</v>
      </c>
      <c r="BR2336" s="74"/>
      <c r="BS2336" s="144">
        <v>5.5263082E-5</v>
      </c>
      <c r="BT2336" s="144">
        <v>1.2359162999999999E-6</v>
      </c>
      <c r="BU2336" s="144">
        <v>3.2393831E-5</v>
      </c>
      <c r="BV2336" s="144">
        <v>6.5144186000000004E-8</v>
      </c>
      <c r="BW2336" s="144">
        <v>1.376419E-6</v>
      </c>
      <c r="BX2336" s="144">
        <v>4.8855443000000005E-7</v>
      </c>
      <c r="BY2336" s="144">
        <v>1.259999E-10</v>
      </c>
      <c r="BZ2336" s="144">
        <v>7.4816032000000005E-7</v>
      </c>
      <c r="CA2336" s="144">
        <v>1.2883196000000001E-7</v>
      </c>
      <c r="CB2336" s="144">
        <v>7.6252896999999998E-8</v>
      </c>
      <c r="CC2336" s="144">
        <v>6.5763069000000003E-8</v>
      </c>
      <c r="CD2336" s="144">
        <v>3.7707890000000001E-9</v>
      </c>
      <c r="CE2336" s="144">
        <v>1.1608426000000001E-9</v>
      </c>
      <c r="CF2336" s="144">
        <v>1.2658814000000001E-6</v>
      </c>
      <c r="CG2336" s="144">
        <v>1.7367258000000001E-5</v>
      </c>
      <c r="CH2336" s="144">
        <v>4.6011969999999999E-8</v>
      </c>
      <c r="CI2336" s="136">
        <v>0</v>
      </c>
      <c r="CL2336" s="89" t="s">
        <v>7736</v>
      </c>
    </row>
    <row r="2337" spans="1:90" ht="14.5" customHeight="1">
      <c r="A2337" s="74" t="s">
        <v>7889</v>
      </c>
      <c r="B2337" s="129" t="s">
        <v>7728</v>
      </c>
      <c r="C2337" s="130" t="str">
        <f t="shared" si="1225"/>
        <v>P.030.30.100</v>
      </c>
      <c r="D2337" s="74" t="s">
        <v>7734</v>
      </c>
      <c r="E2337" s="129" t="s">
        <v>957</v>
      </c>
      <c r="F2337" s="132" t="s">
        <v>7891</v>
      </c>
      <c r="G2337" s="132">
        <f t="shared" si="1226"/>
        <v>0.92542227521800002</v>
      </c>
      <c r="H2337" s="348">
        <f t="shared" si="1227"/>
        <v>0.92542227521800002</v>
      </c>
      <c r="I2337" s="74"/>
      <c r="J2337" s="132">
        <f t="shared" si="1228"/>
        <v>4.9103837099999999E-2</v>
      </c>
      <c r="K2337" s="132">
        <f t="shared" si="1229"/>
        <v>0.1100956946</v>
      </c>
      <c r="L2337" s="300">
        <f t="shared" si="1230"/>
        <v>3.5763513518000001E-2</v>
      </c>
      <c r="M2337" s="132">
        <v>0.73045923000000001</v>
      </c>
      <c r="N2337" s="132">
        <v>5.3560344000000003E-2</v>
      </c>
      <c r="O2337" s="132">
        <v>4.7158341999999999E-2</v>
      </c>
      <c r="P2337" s="132">
        <v>3.4309029999999997E-2</v>
      </c>
      <c r="Q2337" s="132">
        <v>5.7360342000000002E-3</v>
      </c>
      <c r="R2337" s="132">
        <v>1.5697631000000001E-3</v>
      </c>
      <c r="S2337" s="132">
        <v>7.4890097999999999E-3</v>
      </c>
      <c r="T2337" s="132">
        <v>9.3770086000000002E-3</v>
      </c>
      <c r="U2337" s="132">
        <v>6.4172074000000004E-3</v>
      </c>
      <c r="V2337" s="132">
        <v>7.7767171999999999E-3</v>
      </c>
      <c r="W2337" s="132">
        <v>2.0236404999999999E-2</v>
      </c>
      <c r="X2337" s="132">
        <v>1.2945501E-3</v>
      </c>
      <c r="Y2337" s="304">
        <v>3.8633817999999999E-5</v>
      </c>
      <c r="Z2337" s="132">
        <v>0</v>
      </c>
      <c r="AA2337" s="74"/>
      <c r="AB2337" s="301">
        <f t="shared" si="1231"/>
        <v>5.4921746616541354</v>
      </c>
      <c r="AC2337" s="338">
        <f t="shared" si="1232"/>
        <v>5.4921746616541354</v>
      </c>
      <c r="AD2337" s="74"/>
      <c r="AE2337" s="136">
        <v>152.69807</v>
      </c>
      <c r="AF2337" s="136">
        <v>148.19918000000001</v>
      </c>
      <c r="AG2337" s="136">
        <v>2.7433198000000001</v>
      </c>
      <c r="AH2337" s="136">
        <v>0</v>
      </c>
      <c r="AI2337" s="136">
        <v>0.47290485999999998</v>
      </c>
      <c r="AJ2337" s="136">
        <v>0.68579044</v>
      </c>
      <c r="AK2337" s="136">
        <v>0.59686985000000004</v>
      </c>
      <c r="AL2337" s="74"/>
      <c r="AM2337" s="133">
        <v>0.12633185999999999</v>
      </c>
      <c r="AN2337" s="340">
        <f t="shared" si="1233"/>
        <v>0.12633185999999999</v>
      </c>
      <c r="AP2337" s="133">
        <v>0.11234921</v>
      </c>
      <c r="AQ2337" s="133">
        <v>5.4731472999999999E-3</v>
      </c>
      <c r="AR2337" s="133">
        <v>8.5095041000000007E-3</v>
      </c>
      <c r="AS2337" s="134">
        <f t="shared" si="1234"/>
        <v>6.7355641229959994E-6</v>
      </c>
      <c r="AT2337" s="135">
        <f t="shared" si="1235"/>
        <v>2.0240929681481472E-8</v>
      </c>
      <c r="AU2337" s="135">
        <f t="shared" si="1236"/>
        <v>1.1918072693699999</v>
      </c>
      <c r="AV2337" s="302">
        <v>5.1870425000000001E-6</v>
      </c>
      <c r="AW2337" s="302">
        <v>1.5653815E-8</v>
      </c>
      <c r="AX2337" s="302">
        <v>4.2754078999999999E-13</v>
      </c>
      <c r="AY2337" s="302">
        <v>6.0744114999999998E-10</v>
      </c>
      <c r="AZ2337" s="302">
        <v>4.8479716000000001E-11</v>
      </c>
      <c r="BA2337" s="302">
        <v>5.1015052000000002E-9</v>
      </c>
      <c r="BB2337" s="302">
        <v>1.4476873E-6</v>
      </c>
      <c r="BC2337" s="302">
        <v>7.5199801999999996E-10</v>
      </c>
      <c r="BD2337" s="302">
        <v>1.6395353000000001E-9</v>
      </c>
      <c r="BE2337" s="302">
        <v>1.1853556000000001E-11</v>
      </c>
      <c r="BF2337" s="302">
        <v>6.8889933999999997E-14</v>
      </c>
      <c r="BG2337" s="302">
        <v>4.2055674999999999E-11</v>
      </c>
      <c r="BH2337" s="302">
        <v>4.1848409999999999E-13</v>
      </c>
      <c r="BI2337" s="302">
        <v>4.4023596000000002E-13</v>
      </c>
      <c r="BJ2337" s="302">
        <v>1.9556147E-8</v>
      </c>
      <c r="BK2337" s="302">
        <v>7.4771693000000001E-8</v>
      </c>
      <c r="BL2337" s="302">
        <v>2.1357617000000002E-9</v>
      </c>
      <c r="BM2337" s="303">
        <v>3.3666936999999998E-4</v>
      </c>
      <c r="BN2337" s="303">
        <v>1.1914705999999999</v>
      </c>
      <c r="BO2337" s="302">
        <v>7.4905692999999997E-10</v>
      </c>
      <c r="BP2337" s="302">
        <v>4.5550759000000001E-12</v>
      </c>
      <c r="BQ2337" s="302">
        <v>2.0379746999999999E-16</v>
      </c>
      <c r="BR2337" s="74"/>
      <c r="BS2337" s="136">
        <v>3.8695211999999999E-4</v>
      </c>
      <c r="BT2337" s="144">
        <v>1.3001258E-5</v>
      </c>
      <c r="BU2337" s="136">
        <v>1.5313640000000001E-4</v>
      </c>
      <c r="BV2337" s="144">
        <v>1.1003535E-6</v>
      </c>
      <c r="BW2337" s="144">
        <v>1.35807E-5</v>
      </c>
      <c r="BX2337" s="144">
        <v>3.3292459999999998E-6</v>
      </c>
      <c r="BY2337" s="144">
        <v>3.910598E-8</v>
      </c>
      <c r="BZ2337" s="144">
        <v>5.4100475999999997E-6</v>
      </c>
      <c r="CA2337" s="144">
        <v>2.1065114999999999E-6</v>
      </c>
      <c r="CB2337" s="144">
        <v>4.9555213999999999E-6</v>
      </c>
      <c r="CC2337" s="144">
        <v>3.6296499000000001E-7</v>
      </c>
      <c r="CD2337" s="144">
        <v>1.3942034E-6</v>
      </c>
      <c r="CE2337" s="144">
        <v>6.2369805000000003E-9</v>
      </c>
      <c r="CF2337" s="144">
        <v>9.0725079000000002E-6</v>
      </c>
      <c r="CG2337" s="136">
        <v>1.7834822000000001E-4</v>
      </c>
      <c r="CH2337" s="144">
        <v>1.0013088999999999E-6</v>
      </c>
      <c r="CI2337" s="144">
        <v>1.0753258E-7</v>
      </c>
      <c r="CL2337" s="89" t="s">
        <v>7736</v>
      </c>
    </row>
    <row r="2338" spans="1:90" ht="14.5" customHeight="1">
      <c r="A2338" s="74" t="s">
        <v>7892</v>
      </c>
      <c r="B2338" s="129" t="s">
        <v>7728</v>
      </c>
      <c r="C2338" s="130" t="str">
        <f t="shared" si="1225"/>
        <v>P.030.30.200</v>
      </c>
      <c r="D2338" s="74" t="s">
        <v>7734</v>
      </c>
      <c r="E2338" s="129" t="s">
        <v>957</v>
      </c>
      <c r="F2338" s="132" t="s">
        <v>7894</v>
      </c>
      <c r="G2338" s="132">
        <f t="shared" si="1226"/>
        <v>0.21445387427262622</v>
      </c>
      <c r="H2338" s="348">
        <f t="shared" si="1227"/>
        <v>0.21445387427262622</v>
      </c>
      <c r="I2338" s="74"/>
      <c r="J2338" s="132">
        <f t="shared" si="1228"/>
        <v>2.8163485063300003E-3</v>
      </c>
      <c r="K2338" s="132">
        <f t="shared" si="1229"/>
        <v>4.9377525766296226E-2</v>
      </c>
      <c r="L2338" s="300">
        <f t="shared" si="1230"/>
        <v>0</v>
      </c>
      <c r="M2338" s="132">
        <v>0.16225999999999999</v>
      </c>
      <c r="N2338" s="132">
        <v>4.7602125000000002E-2</v>
      </c>
      <c r="O2338" s="132">
        <v>1.7753999999999999E-3</v>
      </c>
      <c r="P2338" s="132">
        <v>6.2203680000000002E-4</v>
      </c>
      <c r="Q2338" s="132">
        <v>2.1942720000000001E-3</v>
      </c>
      <c r="R2338" s="132">
        <v>0</v>
      </c>
      <c r="S2338" s="304">
        <v>3.9706329999999998E-8</v>
      </c>
      <c r="T2338" s="304">
        <v>7.6629622000000005E-10</v>
      </c>
      <c r="U2338" s="132">
        <v>0</v>
      </c>
      <c r="V2338" s="132">
        <v>0</v>
      </c>
      <c r="W2338" s="132">
        <v>0</v>
      </c>
      <c r="X2338" s="132">
        <v>0</v>
      </c>
      <c r="Y2338" s="132">
        <v>0</v>
      </c>
      <c r="Z2338" s="132">
        <v>0</v>
      </c>
      <c r="AA2338" s="74"/>
      <c r="AB2338" s="301">
        <f t="shared" si="1231"/>
        <v>1.2199999999999998</v>
      </c>
      <c r="AC2338" s="338">
        <f t="shared" si="1232"/>
        <v>1.2199999999999998</v>
      </c>
      <c r="AD2338" s="74"/>
      <c r="AE2338" s="136">
        <v>52.67</v>
      </c>
      <c r="AF2338" s="136">
        <v>52.47</v>
      </c>
      <c r="AG2338" s="136">
        <v>0</v>
      </c>
      <c r="AH2338" s="136">
        <v>0</v>
      </c>
      <c r="AI2338" s="136">
        <v>0.2</v>
      </c>
      <c r="AJ2338" s="136">
        <v>0</v>
      </c>
      <c r="AK2338" s="136">
        <v>0</v>
      </c>
      <c r="AL2338" s="74"/>
      <c r="AM2338" s="133">
        <v>3.8031240000000001E-2</v>
      </c>
      <c r="AN2338" s="340">
        <f t="shared" si="1233"/>
        <v>3.8031240000000001E-2</v>
      </c>
      <c r="AP2338" s="133">
        <v>3.3305830000000002E-2</v>
      </c>
      <c r="AQ2338" s="133">
        <v>1.2017130999999999E-3</v>
      </c>
      <c r="AR2338" s="133">
        <v>3.5236971000000001E-3</v>
      </c>
      <c r="AS2338" s="134">
        <f t="shared" si="1234"/>
        <v>1.9967524000000002E-6</v>
      </c>
      <c r="AT2338" s="135">
        <f t="shared" si="1235"/>
        <v>4.4442053300000004E-9</v>
      </c>
      <c r="AU2338" s="135">
        <f t="shared" si="1236"/>
        <v>0.49351499999999998</v>
      </c>
      <c r="AV2338" s="302">
        <v>1.1321600000000001E-6</v>
      </c>
      <c r="AW2338" s="302">
        <v>3.4160000000000002E-9</v>
      </c>
      <c r="AX2338" s="302">
        <v>9.3330000000000005E-14</v>
      </c>
      <c r="AY2338" s="303">
        <v>0</v>
      </c>
      <c r="AZ2338" s="303">
        <v>0</v>
      </c>
      <c r="BA2338" s="302">
        <v>9.2399999999999999E-11</v>
      </c>
      <c r="BB2338" s="302">
        <v>8.6450000000000005E-7</v>
      </c>
      <c r="BC2338" s="302">
        <v>2.1112E-11</v>
      </c>
      <c r="BD2338" s="302">
        <v>1.0069999999999999E-9</v>
      </c>
      <c r="BE2338" s="303">
        <v>0</v>
      </c>
      <c r="BF2338" s="303">
        <v>0</v>
      </c>
      <c r="BG2338" s="303">
        <v>0</v>
      </c>
      <c r="BH2338" s="303">
        <v>0</v>
      </c>
      <c r="BI2338" s="303">
        <v>0</v>
      </c>
      <c r="BJ2338" s="303">
        <v>0</v>
      </c>
      <c r="BK2338" s="303">
        <v>0</v>
      </c>
      <c r="BL2338" s="303">
        <v>0</v>
      </c>
      <c r="BM2338" s="303">
        <v>0</v>
      </c>
      <c r="BN2338" s="303">
        <v>0.49351499999999998</v>
      </c>
      <c r="BO2338" s="303">
        <v>0</v>
      </c>
      <c r="BP2338" s="303">
        <v>0</v>
      </c>
      <c r="BQ2338" s="303">
        <v>0</v>
      </c>
      <c r="BR2338" s="74"/>
      <c r="BS2338" s="136">
        <v>1.1301963E-4</v>
      </c>
      <c r="BT2338" s="144">
        <v>6.9425623000000003E-6</v>
      </c>
      <c r="BU2338" s="144">
        <v>3.4016836999999997E-5</v>
      </c>
      <c r="BV2338" s="144">
        <v>8.9761476E-14</v>
      </c>
      <c r="BW2338" s="144">
        <v>7.7001082999999994E-6</v>
      </c>
      <c r="BX2338" s="136">
        <v>0</v>
      </c>
      <c r="BY2338" s="136">
        <v>0</v>
      </c>
      <c r="BZ2338" s="136">
        <v>0</v>
      </c>
      <c r="CA2338" s="136">
        <v>0</v>
      </c>
      <c r="CB2338" s="144">
        <v>2.6273909000000001E-11</v>
      </c>
      <c r="CC2338" s="136">
        <v>0</v>
      </c>
      <c r="CD2338" s="136">
        <v>0</v>
      </c>
      <c r="CE2338" s="136">
        <v>0</v>
      </c>
      <c r="CF2338" s="144">
        <v>1.0042467000000001E-6</v>
      </c>
      <c r="CG2338" s="144">
        <v>6.3355848000000006E-5</v>
      </c>
      <c r="CH2338" s="136">
        <v>0</v>
      </c>
      <c r="CI2338" s="136">
        <v>0</v>
      </c>
      <c r="CL2338" s="89" t="s">
        <v>7736</v>
      </c>
    </row>
    <row r="2339" spans="1:90" ht="14.5" customHeight="1">
      <c r="A2339" s="74" t="s">
        <v>7895</v>
      </c>
      <c r="B2339" s="129" t="s">
        <v>7728</v>
      </c>
      <c r="C2339" s="130" t="str">
        <f t="shared" si="1225"/>
        <v>P.030.30.300</v>
      </c>
      <c r="D2339" s="74" t="s">
        <v>7734</v>
      </c>
      <c r="E2339" s="129" t="s">
        <v>957</v>
      </c>
      <c r="F2339" s="132" t="s">
        <v>7897</v>
      </c>
      <c r="G2339" s="132">
        <f t="shared" si="1226"/>
        <v>28.337567154711206</v>
      </c>
      <c r="H2339" s="348">
        <f t="shared" si="1227"/>
        <v>28.337567154711206</v>
      </c>
      <c r="I2339" s="74"/>
      <c r="J2339" s="132">
        <f t="shared" si="1228"/>
        <v>0.38806162399999994</v>
      </c>
      <c r="K2339" s="132">
        <f t="shared" si="1229"/>
        <v>0.93624306199999996</v>
      </c>
      <c r="L2339" s="300">
        <f t="shared" si="1230"/>
        <v>25.903589668711206</v>
      </c>
      <c r="M2339" s="132">
        <v>1.1096728</v>
      </c>
      <c r="N2339" s="132">
        <v>0.65456711000000001</v>
      </c>
      <c r="O2339" s="132">
        <v>0.24075540000000001</v>
      </c>
      <c r="P2339" s="132">
        <v>8.1755849000000005E-2</v>
      </c>
      <c r="Q2339" s="132">
        <v>0.18436880999999999</v>
      </c>
      <c r="R2339" s="132">
        <v>5.9951959999999999E-2</v>
      </c>
      <c r="S2339" s="132">
        <v>6.1985005000000003E-2</v>
      </c>
      <c r="T2339" s="132">
        <v>4.0920551999999999E-2</v>
      </c>
      <c r="U2339" s="132">
        <v>25.715693999999999</v>
      </c>
      <c r="V2339" s="132">
        <v>8.4547036000000002E-3</v>
      </c>
      <c r="W2339" s="132">
        <v>0.17943611000000001</v>
      </c>
      <c r="X2339" s="304">
        <v>4.6767365000000003E-6</v>
      </c>
      <c r="Y2339" s="304">
        <v>1.7837470999999999E-7</v>
      </c>
      <c r="Z2339" s="132">
        <v>0</v>
      </c>
      <c r="AA2339" s="74"/>
      <c r="AB2339" s="301">
        <f t="shared" si="1231"/>
        <v>8.3434045112781945</v>
      </c>
      <c r="AC2339" s="338">
        <f t="shared" si="1232"/>
        <v>8.3434045112781945</v>
      </c>
      <c r="AD2339" s="74"/>
      <c r="AE2339" s="136">
        <v>120.17632</v>
      </c>
      <c r="AF2339" s="136">
        <v>89.820231000000007</v>
      </c>
      <c r="AG2339" s="136">
        <v>24.326930000000001</v>
      </c>
      <c r="AH2339" s="136">
        <v>0</v>
      </c>
      <c r="AI2339" s="136">
        <v>1.0562731000000001</v>
      </c>
      <c r="AJ2339" s="136">
        <v>0.28561245000000002</v>
      </c>
      <c r="AK2339" s="136">
        <v>4.6872746999999997</v>
      </c>
      <c r="AL2339" s="74"/>
      <c r="AM2339" s="133">
        <v>0.39559103000000001</v>
      </c>
      <c r="AN2339" s="340">
        <f t="shared" si="1233"/>
        <v>0.39559103000000001</v>
      </c>
      <c r="AP2339" s="133">
        <v>0.37368636</v>
      </c>
      <c r="AQ2339" s="133">
        <v>1.1271886E-2</v>
      </c>
      <c r="AR2339" s="133">
        <v>1.0632775000000001E-2</v>
      </c>
      <c r="AS2339" s="134">
        <f t="shared" si="1234"/>
        <v>2.2403259206006799E-5</v>
      </c>
      <c r="AT2339" s="135">
        <f t="shared" si="1235"/>
        <v>4.1685970089319919E-8</v>
      </c>
      <c r="AU2339" s="135">
        <f t="shared" si="1236"/>
        <v>1.4891842200000001</v>
      </c>
      <c r="AV2339" s="302">
        <v>7.7686434999999994E-6</v>
      </c>
      <c r="AW2339" s="302">
        <v>2.3440653E-8</v>
      </c>
      <c r="AX2339" s="302">
        <v>6.4039347E-13</v>
      </c>
      <c r="AY2339" s="302">
        <v>6.0710723999999999E-10</v>
      </c>
      <c r="AZ2339" s="302">
        <v>1.1359294E-9</v>
      </c>
      <c r="BA2339" s="302">
        <v>1.2156288999999999E-8</v>
      </c>
      <c r="BB2339" s="302">
        <v>1.3066103999999999E-5</v>
      </c>
      <c r="BC2339" s="302">
        <v>1.7508753E-9</v>
      </c>
      <c r="BD2339" s="302">
        <v>1.4864841E-8</v>
      </c>
      <c r="BE2339" s="302">
        <v>2.0819125000000001E-11</v>
      </c>
      <c r="BF2339" s="302">
        <v>1.8884989000000001E-12</v>
      </c>
      <c r="BG2339" s="302">
        <v>1.5681742000000001E-9</v>
      </c>
      <c r="BH2339" s="302">
        <v>2.0248889E-11</v>
      </c>
      <c r="BI2339" s="302">
        <v>1.1115781E-11</v>
      </c>
      <c r="BJ2339" s="302">
        <v>5.9254822E-8</v>
      </c>
      <c r="BK2339" s="302">
        <v>1.4953541000000001E-6</v>
      </c>
      <c r="BL2339" s="302">
        <v>6.6928704000000002E-12</v>
      </c>
      <c r="BM2339" s="303">
        <v>0.79752973000000005</v>
      </c>
      <c r="BN2339" s="303">
        <v>0.69165449000000001</v>
      </c>
      <c r="BO2339" s="302">
        <v>3.4583668000000001E-12</v>
      </c>
      <c r="BP2339" s="302">
        <v>2.1030609000000001E-14</v>
      </c>
      <c r="BQ2339" s="302">
        <v>9.4092500999999995E-19</v>
      </c>
      <c r="BR2339" s="74"/>
      <c r="BS2339" s="136">
        <v>1.8155038000000001E-3</v>
      </c>
      <c r="BT2339" s="136">
        <v>1.0641043E-4</v>
      </c>
      <c r="BU2339" s="136">
        <v>2.3263624999999999E-4</v>
      </c>
      <c r="BV2339" s="144">
        <v>4.7934706E-6</v>
      </c>
      <c r="BW2339" s="136">
        <v>2.4829035999999999E-4</v>
      </c>
      <c r="BX2339" s="144">
        <v>1.3145745999999999E-5</v>
      </c>
      <c r="BY2339" s="144">
        <v>4.5077702000000001E-7</v>
      </c>
      <c r="BZ2339" s="144">
        <v>1.1803402E-5</v>
      </c>
      <c r="CA2339" s="144">
        <v>8.0451309000000005E-5</v>
      </c>
      <c r="CB2339" s="144">
        <v>4.1015839000000001E-5</v>
      </c>
      <c r="CC2339" s="144">
        <v>3.2424071E-6</v>
      </c>
      <c r="CD2339" s="144">
        <v>4.5993372000000003E-9</v>
      </c>
      <c r="CE2339" s="144">
        <v>2.0494837999999999E-7</v>
      </c>
      <c r="CF2339" s="144">
        <v>2.3597426999999999E-5</v>
      </c>
      <c r="CG2339" s="136">
        <v>1.3871905E-4</v>
      </c>
      <c r="CH2339" s="136">
        <v>9.1073732999999999E-4</v>
      </c>
      <c r="CI2339" s="144">
        <v>4.9647373999999995E-10</v>
      </c>
      <c r="CL2339" s="89" t="s">
        <v>7736</v>
      </c>
    </row>
    <row r="2340" spans="1:90" ht="14.5" customHeight="1">
      <c r="A2340" s="74" t="s">
        <v>7898</v>
      </c>
      <c r="B2340" s="129" t="s">
        <v>7728</v>
      </c>
      <c r="C2340" s="130" t="str">
        <f t="shared" si="1225"/>
        <v>P.030.31.100</v>
      </c>
      <c r="D2340" s="74" t="s">
        <v>7734</v>
      </c>
      <c r="E2340" s="129" t="s">
        <v>957</v>
      </c>
      <c r="F2340" s="132" t="s">
        <v>7900</v>
      </c>
      <c r="G2340" s="132">
        <f t="shared" si="1226"/>
        <v>0.25387923049988081</v>
      </c>
      <c r="H2340" s="348">
        <f t="shared" si="1227"/>
        <v>0.25387923049988081</v>
      </c>
      <c r="I2340" s="74"/>
      <c r="J2340" s="132">
        <f t="shared" si="1228"/>
        <v>2.6531495967460003E-3</v>
      </c>
      <c r="K2340" s="132">
        <f t="shared" si="1229"/>
        <v>4.1086080903134828E-2</v>
      </c>
      <c r="L2340" s="300">
        <f t="shared" si="1230"/>
        <v>0</v>
      </c>
      <c r="M2340" s="132">
        <v>0.21013999999999999</v>
      </c>
      <c r="N2340" s="132">
        <v>3.5275679999999997E-2</v>
      </c>
      <c r="O2340" s="132">
        <v>5.8104000000000003E-3</v>
      </c>
      <c r="P2340" s="132">
        <v>7.3311480000000004E-4</v>
      </c>
      <c r="Q2340" s="132">
        <v>1.9199880000000001E-3</v>
      </c>
      <c r="R2340" s="132">
        <v>0</v>
      </c>
      <c r="S2340" s="304">
        <v>4.6796745999999997E-8</v>
      </c>
      <c r="T2340" s="304">
        <v>9.0313482999999997E-10</v>
      </c>
      <c r="U2340" s="132">
        <v>0</v>
      </c>
      <c r="V2340" s="132">
        <v>0</v>
      </c>
      <c r="W2340" s="132">
        <v>0</v>
      </c>
      <c r="X2340" s="132">
        <v>0</v>
      </c>
      <c r="Y2340" s="132">
        <v>0</v>
      </c>
      <c r="Z2340" s="132">
        <v>0</v>
      </c>
      <c r="AA2340" s="74"/>
      <c r="AB2340" s="301">
        <f t="shared" si="1231"/>
        <v>1.5799999999999998</v>
      </c>
      <c r="AC2340" s="338">
        <f t="shared" si="1232"/>
        <v>1.5799999999999998</v>
      </c>
      <c r="AD2340" s="74"/>
      <c r="AE2340" s="136">
        <v>50.968000000000004</v>
      </c>
      <c r="AF2340" s="136">
        <v>50.667999999999999</v>
      </c>
      <c r="AG2340" s="136">
        <v>0</v>
      </c>
      <c r="AH2340" s="136">
        <v>0</v>
      </c>
      <c r="AI2340" s="136">
        <v>0.3</v>
      </c>
      <c r="AJ2340" s="136">
        <v>0</v>
      </c>
      <c r="AK2340" s="136">
        <v>0</v>
      </c>
      <c r="AL2340" s="74"/>
      <c r="AM2340" s="133">
        <v>3.9952050000000003E-2</v>
      </c>
      <c r="AN2340" s="340">
        <f t="shared" si="1233"/>
        <v>3.9952050000000003E-2</v>
      </c>
      <c r="AP2340" s="133">
        <v>3.5144574999999997E-2</v>
      </c>
      <c r="AQ2340" s="133">
        <v>1.4047936999999999E-3</v>
      </c>
      <c r="AR2340" s="133">
        <v>3.4026811999999999E-3</v>
      </c>
      <c r="AS2340" s="134">
        <f t="shared" si="1234"/>
        <v>2.1069889000000003E-6</v>
      </c>
      <c r="AT2340" s="135">
        <f t="shared" si="1235"/>
        <v>5.1952428699999997E-9</v>
      </c>
      <c r="AU2340" s="135">
        <f t="shared" si="1236"/>
        <v>0.47656599999999999</v>
      </c>
      <c r="AV2340" s="302">
        <v>1.4662400000000001E-6</v>
      </c>
      <c r="AW2340" s="302">
        <v>4.4239999999999996E-9</v>
      </c>
      <c r="AX2340" s="302">
        <v>1.2086999999999999E-13</v>
      </c>
      <c r="AY2340" s="303">
        <v>0</v>
      </c>
      <c r="AZ2340" s="303">
        <v>0</v>
      </c>
      <c r="BA2340" s="302">
        <v>1.0889999999999999E-10</v>
      </c>
      <c r="BB2340" s="302">
        <v>6.4064E-7</v>
      </c>
      <c r="BC2340" s="302">
        <v>2.4882E-11</v>
      </c>
      <c r="BD2340" s="302">
        <v>7.4624E-10</v>
      </c>
      <c r="BE2340" s="303">
        <v>0</v>
      </c>
      <c r="BF2340" s="303">
        <v>0</v>
      </c>
      <c r="BG2340" s="303">
        <v>0</v>
      </c>
      <c r="BH2340" s="303">
        <v>0</v>
      </c>
      <c r="BI2340" s="303">
        <v>0</v>
      </c>
      <c r="BJ2340" s="303">
        <v>0</v>
      </c>
      <c r="BK2340" s="303">
        <v>0</v>
      </c>
      <c r="BL2340" s="303">
        <v>0</v>
      </c>
      <c r="BM2340" s="303">
        <v>0</v>
      </c>
      <c r="BN2340" s="303">
        <v>0.47656599999999999</v>
      </c>
      <c r="BO2340" s="303">
        <v>0</v>
      </c>
      <c r="BP2340" s="303">
        <v>0</v>
      </c>
      <c r="BQ2340" s="303">
        <v>0</v>
      </c>
      <c r="BR2340" s="74"/>
      <c r="BS2340" s="136">
        <v>1.1733739000000001E-4</v>
      </c>
      <c r="BT2340" s="144">
        <v>5.1448040000000004E-6</v>
      </c>
      <c r="BU2340" s="144">
        <v>4.4054592000000001E-5</v>
      </c>
      <c r="BV2340" s="144">
        <v>1.0579031E-13</v>
      </c>
      <c r="BW2340" s="144">
        <v>5.9715729000000001E-6</v>
      </c>
      <c r="BX2340" s="136">
        <v>0</v>
      </c>
      <c r="BY2340" s="136">
        <v>0</v>
      </c>
      <c r="BZ2340" s="136">
        <v>0</v>
      </c>
      <c r="CA2340" s="136">
        <v>0</v>
      </c>
      <c r="CB2340" s="144">
        <v>3.0965678999999998E-11</v>
      </c>
      <c r="CC2340" s="136">
        <v>0</v>
      </c>
      <c r="CD2340" s="136">
        <v>0</v>
      </c>
      <c r="CE2340" s="136">
        <v>0</v>
      </c>
      <c r="CF2340" s="144">
        <v>9.8640266999999994E-7</v>
      </c>
      <c r="CG2340" s="144">
        <v>6.1179991000000002E-5</v>
      </c>
      <c r="CH2340" s="136">
        <v>0</v>
      </c>
      <c r="CI2340" s="136">
        <v>0</v>
      </c>
      <c r="CL2340" s="89" t="s">
        <v>7736</v>
      </c>
    </row>
    <row r="2341" spans="1:90" ht="14.5" customHeight="1">
      <c r="A2341" s="74" t="s">
        <v>7901</v>
      </c>
      <c r="B2341" s="129" t="s">
        <v>7728</v>
      </c>
      <c r="C2341" s="130" t="str">
        <f t="shared" si="1225"/>
        <v>P.030.31.200</v>
      </c>
      <c r="D2341" s="74" t="s">
        <v>7734</v>
      </c>
      <c r="E2341" s="129" t="s">
        <v>957</v>
      </c>
      <c r="F2341" s="132" t="s">
        <v>7900</v>
      </c>
      <c r="G2341" s="132">
        <f t="shared" si="1226"/>
        <v>0.23525923049988082</v>
      </c>
      <c r="H2341" s="348">
        <f t="shared" si="1227"/>
        <v>0.23525923049988082</v>
      </c>
      <c r="I2341" s="74"/>
      <c r="J2341" s="132">
        <f t="shared" si="1228"/>
        <v>2.6531495967460003E-3</v>
      </c>
      <c r="K2341" s="132">
        <f t="shared" si="1229"/>
        <v>4.1086080903134828E-2</v>
      </c>
      <c r="L2341" s="300">
        <f t="shared" si="1230"/>
        <v>0</v>
      </c>
      <c r="M2341" s="132">
        <v>0.19152</v>
      </c>
      <c r="N2341" s="132">
        <v>3.5275679999999997E-2</v>
      </c>
      <c r="O2341" s="132">
        <v>5.8104000000000003E-3</v>
      </c>
      <c r="P2341" s="132">
        <v>7.3311480000000004E-4</v>
      </c>
      <c r="Q2341" s="132">
        <v>1.9199880000000001E-3</v>
      </c>
      <c r="R2341" s="132">
        <v>0</v>
      </c>
      <c r="S2341" s="304">
        <v>4.6796745999999997E-8</v>
      </c>
      <c r="T2341" s="304">
        <v>9.0313482999999997E-10</v>
      </c>
      <c r="U2341" s="132">
        <v>0</v>
      </c>
      <c r="V2341" s="132">
        <v>0</v>
      </c>
      <c r="W2341" s="132">
        <v>0</v>
      </c>
      <c r="X2341" s="132">
        <v>0</v>
      </c>
      <c r="Y2341" s="132">
        <v>0</v>
      </c>
      <c r="Z2341" s="132">
        <v>0</v>
      </c>
      <c r="AA2341" s="74"/>
      <c r="AB2341" s="301">
        <f t="shared" si="1231"/>
        <v>1.44</v>
      </c>
      <c r="AC2341" s="338">
        <f t="shared" si="1232"/>
        <v>1.44</v>
      </c>
      <c r="AD2341" s="74"/>
      <c r="AE2341" s="136">
        <v>50.968000000000004</v>
      </c>
      <c r="AF2341" s="136">
        <v>50.667999999999999</v>
      </c>
      <c r="AG2341" s="136">
        <v>0</v>
      </c>
      <c r="AH2341" s="136">
        <v>0</v>
      </c>
      <c r="AI2341" s="136">
        <v>0.3</v>
      </c>
      <c r="AJ2341" s="136">
        <v>0</v>
      </c>
      <c r="AK2341" s="136">
        <v>0</v>
      </c>
      <c r="AL2341" s="74"/>
      <c r="AM2341" s="133">
        <v>3.7678983999999999E-2</v>
      </c>
      <c r="AN2341" s="340">
        <f t="shared" si="1233"/>
        <v>3.7678983999999999E-2</v>
      </c>
      <c r="AP2341" s="133">
        <v>3.2977509000000002E-2</v>
      </c>
      <c r="AQ2341" s="133">
        <v>1.298794E-3</v>
      </c>
      <c r="AR2341" s="133">
        <v>3.4026811999999999E-3</v>
      </c>
      <c r="AS2341" s="134">
        <f t="shared" si="1234"/>
        <v>1.9770688999999999E-6</v>
      </c>
      <c r="AT2341" s="135">
        <f t="shared" si="1235"/>
        <v>4.8032321600000003E-9</v>
      </c>
      <c r="AU2341" s="135">
        <f t="shared" si="1236"/>
        <v>0.47656599999999999</v>
      </c>
      <c r="AV2341" s="302">
        <v>1.3363199999999999E-6</v>
      </c>
      <c r="AW2341" s="302">
        <v>4.0320000000000001E-9</v>
      </c>
      <c r="AX2341" s="302">
        <v>1.1015999999999999E-13</v>
      </c>
      <c r="AY2341" s="303">
        <v>0</v>
      </c>
      <c r="AZ2341" s="303">
        <v>0</v>
      </c>
      <c r="BA2341" s="302">
        <v>1.0889999999999999E-10</v>
      </c>
      <c r="BB2341" s="302">
        <v>6.4064E-7</v>
      </c>
      <c r="BC2341" s="302">
        <v>2.4882E-11</v>
      </c>
      <c r="BD2341" s="302">
        <v>7.4624E-10</v>
      </c>
      <c r="BE2341" s="303">
        <v>0</v>
      </c>
      <c r="BF2341" s="303">
        <v>0</v>
      </c>
      <c r="BG2341" s="303">
        <v>0</v>
      </c>
      <c r="BH2341" s="303">
        <v>0</v>
      </c>
      <c r="BI2341" s="303">
        <v>0</v>
      </c>
      <c r="BJ2341" s="303">
        <v>0</v>
      </c>
      <c r="BK2341" s="303">
        <v>0</v>
      </c>
      <c r="BL2341" s="303">
        <v>0</v>
      </c>
      <c r="BM2341" s="303">
        <v>0</v>
      </c>
      <c r="BN2341" s="303">
        <v>0.47656599999999999</v>
      </c>
      <c r="BO2341" s="303">
        <v>0</v>
      </c>
      <c r="BP2341" s="303">
        <v>0</v>
      </c>
      <c r="BQ2341" s="303">
        <v>0</v>
      </c>
      <c r="BR2341" s="74"/>
      <c r="BS2341" s="136">
        <v>1.1343382E-4</v>
      </c>
      <c r="BT2341" s="144">
        <v>5.1448040000000004E-6</v>
      </c>
      <c r="BU2341" s="144">
        <v>4.0151021E-5</v>
      </c>
      <c r="BV2341" s="144">
        <v>1.0579031E-13</v>
      </c>
      <c r="BW2341" s="144">
        <v>5.9715729000000001E-6</v>
      </c>
      <c r="BX2341" s="136">
        <v>0</v>
      </c>
      <c r="BY2341" s="136">
        <v>0</v>
      </c>
      <c r="BZ2341" s="136">
        <v>0</v>
      </c>
      <c r="CA2341" s="136">
        <v>0</v>
      </c>
      <c r="CB2341" s="144">
        <v>3.0965678999999998E-11</v>
      </c>
      <c r="CC2341" s="136">
        <v>0</v>
      </c>
      <c r="CD2341" s="136">
        <v>0</v>
      </c>
      <c r="CE2341" s="136">
        <v>0</v>
      </c>
      <c r="CF2341" s="144">
        <v>9.8640266999999994E-7</v>
      </c>
      <c r="CG2341" s="144">
        <v>6.1179991000000002E-5</v>
      </c>
      <c r="CH2341" s="136">
        <v>0</v>
      </c>
      <c r="CI2341" s="136">
        <v>0</v>
      </c>
      <c r="CL2341" s="89" t="s">
        <v>7736</v>
      </c>
    </row>
    <row r="2342" spans="1:90" ht="14.5" customHeight="1">
      <c r="A2342" s="74" t="s">
        <v>7903</v>
      </c>
      <c r="B2342" s="129" t="s">
        <v>7728</v>
      </c>
      <c r="C2342" s="130" t="str">
        <f t="shared" si="1225"/>
        <v>P.030.31.300</v>
      </c>
      <c r="D2342" s="74" t="s">
        <v>7734</v>
      </c>
      <c r="E2342" s="129" t="s">
        <v>957</v>
      </c>
      <c r="F2342" s="132" t="s">
        <v>7905</v>
      </c>
      <c r="G2342" s="132">
        <f t="shared" si="1226"/>
        <v>0.92184440085658903</v>
      </c>
      <c r="H2342" s="348">
        <f t="shared" si="1227"/>
        <v>0.92184440085658903</v>
      </c>
      <c r="I2342" s="74"/>
      <c r="J2342" s="132">
        <f t="shared" si="1228"/>
        <v>4.8006985420000002E-2</v>
      </c>
      <c r="K2342" s="132">
        <f t="shared" si="1229"/>
        <v>0.13475610439999999</v>
      </c>
      <c r="L2342" s="300">
        <f t="shared" si="1230"/>
        <v>3.4397351036588995E-2</v>
      </c>
      <c r="M2342" s="132">
        <v>0.70468396</v>
      </c>
      <c r="N2342" s="132">
        <v>8.7968563E-2</v>
      </c>
      <c r="O2342" s="132">
        <v>4.1755298000000003E-2</v>
      </c>
      <c r="P2342" s="132">
        <v>3.5014087999999999E-2</v>
      </c>
      <c r="Q2342" s="132">
        <v>9.5177322000000002E-3</v>
      </c>
      <c r="R2342" s="132">
        <v>4.8459681999999998E-4</v>
      </c>
      <c r="S2342" s="132">
        <v>2.9905684E-3</v>
      </c>
      <c r="T2342" s="132">
        <v>5.0322433999999997E-3</v>
      </c>
      <c r="U2342" s="132">
        <v>9.6691227000000001E-4</v>
      </c>
      <c r="V2342" s="132">
        <v>2.1978491999999999E-2</v>
      </c>
      <c r="W2342" s="132">
        <v>1.1344886E-2</v>
      </c>
      <c r="X2342" s="132">
        <v>1.0699389000000001E-4</v>
      </c>
      <c r="Y2342" s="304">
        <v>6.6876589000000002E-8</v>
      </c>
      <c r="Z2342" s="132">
        <v>0</v>
      </c>
      <c r="AA2342" s="74"/>
      <c r="AB2342" s="301">
        <f t="shared" si="1231"/>
        <v>5.2983756390977437</v>
      </c>
      <c r="AC2342" s="338">
        <f t="shared" si="1232"/>
        <v>5.2983756390977437</v>
      </c>
      <c r="AD2342" s="74"/>
      <c r="AE2342" s="136">
        <v>74.208775000000003</v>
      </c>
      <c r="AF2342" s="136">
        <v>71.896557000000001</v>
      </c>
      <c r="AG2342" s="136">
        <v>1.5379609999999999</v>
      </c>
      <c r="AH2342" s="136">
        <v>0</v>
      </c>
      <c r="AI2342" s="136">
        <v>8.0857757000000002E-2</v>
      </c>
      <c r="AJ2342" s="136">
        <v>0.36030658999999998</v>
      </c>
      <c r="AK2342" s="136">
        <v>0.33309248000000002</v>
      </c>
      <c r="AL2342" s="74"/>
      <c r="AM2342" s="133">
        <v>0.12699453999999999</v>
      </c>
      <c r="AN2342" s="340">
        <f t="shared" si="1233"/>
        <v>0.12699453999999999</v>
      </c>
      <c r="AP2342" s="133">
        <v>0.1184674</v>
      </c>
      <c r="AQ2342" s="133">
        <v>4.9348079000000001E-3</v>
      </c>
      <c r="AR2342" s="133">
        <v>3.5923378E-3</v>
      </c>
      <c r="AS2342" s="134">
        <f t="shared" si="1234"/>
        <v>7.1023619297314996E-6</v>
      </c>
      <c r="AT2342" s="135">
        <f t="shared" si="1235"/>
        <v>1.8250029172439775E-8</v>
      </c>
      <c r="AU2342" s="135">
        <f t="shared" si="1236"/>
        <v>0.50312854669999996</v>
      </c>
      <c r="AV2342" s="302">
        <v>4.9761973999999998E-6</v>
      </c>
      <c r="AW2342" s="302">
        <v>1.5016455E-8</v>
      </c>
      <c r="AX2342" s="302">
        <v>4.1017799E-13</v>
      </c>
      <c r="AY2342" s="302">
        <v>5.5581463000000001E-10</v>
      </c>
      <c r="AZ2342" s="302">
        <v>3.0458983999999999E-11</v>
      </c>
      <c r="BA2342" s="302">
        <v>5.2064286999999998E-9</v>
      </c>
      <c r="BB2342" s="302">
        <v>2.0986382000000002E-6</v>
      </c>
      <c r="BC2342" s="302">
        <v>7.4887736999999997E-10</v>
      </c>
      <c r="BD2342" s="302">
        <v>2.3009758E-9</v>
      </c>
      <c r="BE2342" s="302">
        <v>6.8106575000000002E-13</v>
      </c>
      <c r="BF2342" s="302">
        <v>9.9299505999999995E-15</v>
      </c>
      <c r="BG2342" s="302">
        <v>1.1027762E-11</v>
      </c>
      <c r="BH2342" s="302">
        <v>1.0112817E-13</v>
      </c>
      <c r="BI2342" s="302">
        <v>1.9303338999999999E-13</v>
      </c>
      <c r="BJ2342" s="302">
        <v>5.8916628E-9</v>
      </c>
      <c r="BK2342" s="302">
        <v>1.5840667999999999E-8</v>
      </c>
      <c r="BL2342" s="302">
        <v>1.7129002E-10</v>
      </c>
      <c r="BM2342" s="303">
        <v>5.4900866999999997E-3</v>
      </c>
      <c r="BN2342" s="303">
        <v>0.49763846</v>
      </c>
      <c r="BO2342" s="302">
        <v>1.2966175E-12</v>
      </c>
      <c r="BP2342" s="302">
        <v>7.8848364000000004E-15</v>
      </c>
      <c r="BQ2342" s="302">
        <v>3.5277341999999998E-19</v>
      </c>
      <c r="BR2342" s="74"/>
      <c r="BS2342" s="136">
        <v>2.9275241000000001E-4</v>
      </c>
      <c r="BT2342" s="144">
        <v>1.7553485999999999E-5</v>
      </c>
      <c r="BU2342" s="136">
        <v>1.4773276999999999E-4</v>
      </c>
      <c r="BV2342" s="144">
        <v>5.9063167000000001E-7</v>
      </c>
      <c r="BW2342" s="144">
        <v>2.0534446E-5</v>
      </c>
      <c r="BX2342" s="144">
        <v>3.323813E-6</v>
      </c>
      <c r="BY2342" s="144">
        <v>6.9226836000000002E-9</v>
      </c>
      <c r="BZ2342" s="144">
        <v>5.0880966999999999E-6</v>
      </c>
      <c r="CA2342" s="144">
        <v>6.5029482E-7</v>
      </c>
      <c r="CB2342" s="144">
        <v>1.9788765000000001E-6</v>
      </c>
      <c r="CC2342" s="144">
        <v>2.2825763000000001E-7</v>
      </c>
      <c r="CD2342" s="144">
        <v>1.1312304E-7</v>
      </c>
      <c r="CE2342" s="144">
        <v>1.0104208999999999E-8</v>
      </c>
      <c r="CF2342" s="144">
        <v>8.4125148000000007E-6</v>
      </c>
      <c r="CG2342" s="144">
        <v>8.6216432999999994E-5</v>
      </c>
      <c r="CH2342" s="144">
        <v>3.1245563000000001E-7</v>
      </c>
      <c r="CI2342" s="144">
        <v>1.8613889000000001E-10</v>
      </c>
      <c r="CL2342" s="89" t="s">
        <v>7736</v>
      </c>
    </row>
    <row r="2343" spans="1:90" ht="14.5" customHeight="1">
      <c r="A2343" s="74" t="s">
        <v>7906</v>
      </c>
      <c r="B2343" s="129" t="s">
        <v>7728</v>
      </c>
      <c r="C2343" s="130" t="str">
        <f t="shared" si="1225"/>
        <v>P.030.32.100</v>
      </c>
      <c r="D2343" s="74" t="s">
        <v>7734</v>
      </c>
      <c r="E2343" s="129" t="s">
        <v>957</v>
      </c>
      <c r="F2343" s="132" t="s">
        <v>7908</v>
      </c>
      <c r="G2343" s="132">
        <f t="shared" si="1226"/>
        <v>0.30096068567544998</v>
      </c>
      <c r="H2343" s="348">
        <f t="shared" si="1227"/>
        <v>0.30096068567544998</v>
      </c>
      <c r="I2343" s="74"/>
      <c r="J2343" s="132">
        <f t="shared" si="1228"/>
        <v>5.4040352800000001E-4</v>
      </c>
      <c r="K2343" s="132">
        <f t="shared" si="1229"/>
        <v>9.00032825E-4</v>
      </c>
      <c r="L2343" s="300">
        <f t="shared" si="1230"/>
        <v>0.28716728432244998</v>
      </c>
      <c r="M2343" s="132">
        <v>1.2352965E-2</v>
      </c>
      <c r="N2343" s="132">
        <v>3.2300409999999998E-4</v>
      </c>
      <c r="O2343" s="132">
        <v>5.2922532000000005E-4</v>
      </c>
      <c r="P2343" s="132">
        <v>4.5481447999999998E-4</v>
      </c>
      <c r="Q2343" s="304">
        <v>6.9981398000000002E-5</v>
      </c>
      <c r="R2343" s="304">
        <v>8.3361803E-6</v>
      </c>
      <c r="S2343" s="304">
        <v>7.2714697000000004E-6</v>
      </c>
      <c r="T2343" s="304">
        <v>4.7803404999999997E-5</v>
      </c>
      <c r="U2343" s="304">
        <v>1.7151086000000001E-5</v>
      </c>
      <c r="V2343" s="132">
        <v>0.28704000000000002</v>
      </c>
      <c r="W2343" s="132">
        <v>1.0977047999999999E-4</v>
      </c>
      <c r="X2343" s="304">
        <v>3.6275644999999999E-7</v>
      </c>
      <c r="Y2343" s="132">
        <v>0</v>
      </c>
      <c r="Z2343" s="132">
        <v>0</v>
      </c>
      <c r="AA2343" s="74"/>
      <c r="AB2343" s="301">
        <f t="shared" si="1231"/>
        <v>9.2879436090225559E-2</v>
      </c>
      <c r="AC2343" s="338">
        <f t="shared" si="1232"/>
        <v>9.2879436090225559E-2</v>
      </c>
      <c r="AD2343" s="74"/>
      <c r="AE2343" s="136">
        <v>17.695948999999999</v>
      </c>
      <c r="AF2343" s="136">
        <v>17.678042000000001</v>
      </c>
      <c r="AG2343" s="136">
        <v>1.4882115E-2</v>
      </c>
      <c r="AH2343" s="136">
        <v>0</v>
      </c>
      <c r="AI2343" s="136">
        <v>0</v>
      </c>
      <c r="AJ2343" s="136">
        <v>1.4899797E-4</v>
      </c>
      <c r="AK2343" s="136">
        <v>2.8764465000000001E-3</v>
      </c>
      <c r="AL2343" s="74"/>
      <c r="AM2343" s="133">
        <v>2.9051584999999999E-3</v>
      </c>
      <c r="AN2343" s="340">
        <f t="shared" si="1233"/>
        <v>2.9051584999999999E-3</v>
      </c>
      <c r="AP2343" s="133">
        <v>1.6623401E-3</v>
      </c>
      <c r="AQ2343" s="145">
        <v>7.7557869E-5</v>
      </c>
      <c r="AR2343" s="133">
        <v>1.1652604999999999E-3</v>
      </c>
      <c r="AS2343" s="134">
        <f t="shared" si="1234"/>
        <v>9.9660677877529986E-8</v>
      </c>
      <c r="AT2343" s="135">
        <f t="shared" si="1235"/>
        <v>2.86826435309762E-10</v>
      </c>
      <c r="AU2343" s="135">
        <f t="shared" si="1236"/>
        <v>0.16320175709192</v>
      </c>
      <c r="AV2343" s="302">
        <v>8.7521009E-8</v>
      </c>
      <c r="AW2343" s="302">
        <v>2.6412133999999999E-10</v>
      </c>
      <c r="AX2343" s="302">
        <v>7.2140284000000005E-15</v>
      </c>
      <c r="AY2343" s="302">
        <v>5.8482822999999999E-12</v>
      </c>
      <c r="AZ2343" s="302">
        <v>7.5972022999999999E-13</v>
      </c>
      <c r="BA2343" s="302">
        <v>6.7629115000000003E-11</v>
      </c>
      <c r="BB2343" s="302">
        <v>1.1939821000000001E-8</v>
      </c>
      <c r="BC2343" s="302">
        <v>9.7915086999999994E-12</v>
      </c>
      <c r="BD2343" s="302">
        <v>1.2427508E-11</v>
      </c>
      <c r="BE2343" s="302">
        <v>8.5284208999999997E-15</v>
      </c>
      <c r="BF2343" s="302">
        <v>4.3746662000000002E-17</v>
      </c>
      <c r="BG2343" s="302">
        <v>1.8072608E-14</v>
      </c>
      <c r="BH2343" s="302">
        <v>1.0441423E-15</v>
      </c>
      <c r="BI2343" s="302">
        <v>7.8916350000000005E-16</v>
      </c>
      <c r="BJ2343" s="302">
        <v>9.0798506999999997E-11</v>
      </c>
      <c r="BK2343" s="302">
        <v>3.4812253000000002E-11</v>
      </c>
      <c r="BL2343" s="302">
        <v>4.5038650000000001E-13</v>
      </c>
      <c r="BM2343" s="302">
        <v>8.0709191999999999E-7</v>
      </c>
      <c r="BN2343" s="303">
        <v>0.16320095000000001</v>
      </c>
      <c r="BO2343" s="303">
        <v>0</v>
      </c>
      <c r="BP2343" s="303">
        <v>0</v>
      </c>
      <c r="BQ2343" s="303">
        <v>0</v>
      </c>
      <c r="BR2343" s="74"/>
      <c r="BS2343" s="144">
        <v>2.4358066E-5</v>
      </c>
      <c r="BT2343" s="144">
        <v>1.0731545E-7</v>
      </c>
      <c r="BU2343" s="144">
        <v>2.5897251999999999E-6</v>
      </c>
      <c r="BV2343" s="144">
        <v>5.6283182999999997E-9</v>
      </c>
      <c r="BW2343" s="144">
        <v>1.1951539999999999E-7</v>
      </c>
      <c r="BX2343" s="144">
        <v>4.2421513000000001E-8</v>
      </c>
      <c r="BY2343" s="144">
        <v>1.0940656999999999E-11</v>
      </c>
      <c r="BZ2343" s="144">
        <v>6.4963269999999997E-8</v>
      </c>
      <c r="CA2343" s="144">
        <v>1.1186567E-8</v>
      </c>
      <c r="CB2343" s="144">
        <v>4.8115738000000001E-9</v>
      </c>
      <c r="CC2343" s="144">
        <v>5.7102519999999996E-9</v>
      </c>
      <c r="CD2343" s="144">
        <v>3.2742017000000003E-10</v>
      </c>
      <c r="CE2343" s="144">
        <v>1.0079675999999999E-10</v>
      </c>
      <c r="CF2343" s="144">
        <v>1.0683945E-7</v>
      </c>
      <c r="CG2343" s="144">
        <v>2.1295514000000001E-5</v>
      </c>
      <c r="CH2343" s="144">
        <v>3.9952507E-9</v>
      </c>
      <c r="CI2343" s="136">
        <v>0</v>
      </c>
      <c r="CL2343" s="89" t="s">
        <v>7736</v>
      </c>
    </row>
    <row r="2344" spans="1:90" ht="14.5" customHeight="1">
      <c r="A2344" s="74" t="s">
        <v>7909</v>
      </c>
      <c r="B2344" s="129" t="s">
        <v>7728</v>
      </c>
      <c r="C2344" s="130" t="str">
        <f t="shared" si="1225"/>
        <v>P.030.34.100</v>
      </c>
      <c r="D2344" s="74" t="s">
        <v>7734</v>
      </c>
      <c r="E2344" s="129" t="s">
        <v>957</v>
      </c>
      <c r="F2344" s="132" t="s">
        <v>7911</v>
      </c>
      <c r="G2344" s="132">
        <f t="shared" si="1226"/>
        <v>0.25214171631807691</v>
      </c>
      <c r="H2344" s="348">
        <f t="shared" si="1227"/>
        <v>0.25214171631807691</v>
      </c>
      <c r="I2344" s="74"/>
      <c r="J2344" s="132">
        <f t="shared" si="1228"/>
        <v>2.8385655244130004E-3</v>
      </c>
      <c r="K2344" s="132">
        <f t="shared" si="1229"/>
        <v>5.9113150793663943E-2</v>
      </c>
      <c r="L2344" s="300">
        <f t="shared" si="1230"/>
        <v>0</v>
      </c>
      <c r="M2344" s="132">
        <v>0.19019</v>
      </c>
      <c r="N2344" s="132">
        <v>5.7122550000000001E-2</v>
      </c>
      <c r="O2344" s="132">
        <v>1.9905999999999999E-3</v>
      </c>
      <c r="P2344" s="132">
        <v>6.4425240000000003E-4</v>
      </c>
      <c r="Q2344" s="132">
        <v>2.1942720000000001E-3</v>
      </c>
      <c r="R2344" s="132">
        <v>0</v>
      </c>
      <c r="S2344" s="304">
        <v>4.1124413000000001E-8</v>
      </c>
      <c r="T2344" s="304">
        <v>7.9366394E-10</v>
      </c>
      <c r="U2344" s="132">
        <v>0</v>
      </c>
      <c r="V2344" s="132">
        <v>0</v>
      </c>
      <c r="W2344" s="132">
        <v>0</v>
      </c>
      <c r="X2344" s="132">
        <v>0</v>
      </c>
      <c r="Y2344" s="132">
        <v>0</v>
      </c>
      <c r="Z2344" s="132">
        <v>0</v>
      </c>
      <c r="AA2344" s="74"/>
      <c r="AB2344" s="301">
        <f t="shared" si="1231"/>
        <v>1.43</v>
      </c>
      <c r="AC2344" s="338">
        <f t="shared" si="1232"/>
        <v>1.43</v>
      </c>
      <c r="AD2344" s="74"/>
      <c r="AE2344" s="136">
        <v>52.351999999999997</v>
      </c>
      <c r="AF2344" s="136">
        <v>52.152000000000001</v>
      </c>
      <c r="AG2344" s="136">
        <v>0</v>
      </c>
      <c r="AH2344" s="136">
        <v>0</v>
      </c>
      <c r="AI2344" s="136">
        <v>0.2</v>
      </c>
      <c r="AJ2344" s="136">
        <v>0</v>
      </c>
      <c r="AK2344" s="136">
        <v>0</v>
      </c>
      <c r="AL2344" s="74"/>
      <c r="AM2344" s="133">
        <v>4.4358172000000001E-2</v>
      </c>
      <c r="AN2344" s="340">
        <f t="shared" si="1233"/>
        <v>4.4358172000000001E-2</v>
      </c>
      <c r="AP2344" s="133">
        <v>3.9440454999999999E-2</v>
      </c>
      <c r="AQ2344" s="133">
        <v>1.4153751E-3</v>
      </c>
      <c r="AR2344" s="133">
        <v>3.5023414000000001E-3</v>
      </c>
      <c r="AS2344" s="134">
        <f t="shared" si="1234"/>
        <v>2.3645357000000003E-6</v>
      </c>
      <c r="AT2344" s="135">
        <f t="shared" si="1235"/>
        <v>5.2343753949999997E-9</v>
      </c>
      <c r="AU2344" s="135">
        <f t="shared" si="1236"/>
        <v>0.49052400000000002</v>
      </c>
      <c r="AV2344" s="302">
        <v>1.32704E-6</v>
      </c>
      <c r="AW2344" s="302">
        <v>4.0039999999999998E-9</v>
      </c>
      <c r="AX2344" s="302">
        <v>1.09395E-13</v>
      </c>
      <c r="AY2344" s="303">
        <v>0</v>
      </c>
      <c r="AZ2344" s="303">
        <v>0</v>
      </c>
      <c r="BA2344" s="302">
        <v>9.5700000000000003E-11</v>
      </c>
      <c r="BB2344" s="302">
        <v>1.0374E-6</v>
      </c>
      <c r="BC2344" s="302">
        <v>2.1865999999999999E-11</v>
      </c>
      <c r="BD2344" s="302">
        <v>1.2084000000000001E-9</v>
      </c>
      <c r="BE2344" s="303">
        <v>0</v>
      </c>
      <c r="BF2344" s="303">
        <v>0</v>
      </c>
      <c r="BG2344" s="303">
        <v>0</v>
      </c>
      <c r="BH2344" s="303">
        <v>0</v>
      </c>
      <c r="BI2344" s="303">
        <v>0</v>
      </c>
      <c r="BJ2344" s="303">
        <v>0</v>
      </c>
      <c r="BK2344" s="303">
        <v>0</v>
      </c>
      <c r="BL2344" s="303">
        <v>0</v>
      </c>
      <c r="BM2344" s="303">
        <v>0</v>
      </c>
      <c r="BN2344" s="303">
        <v>0.49052400000000002</v>
      </c>
      <c r="BO2344" s="303">
        <v>0</v>
      </c>
      <c r="BP2344" s="303">
        <v>0</v>
      </c>
      <c r="BQ2344" s="303">
        <v>0</v>
      </c>
      <c r="BR2344" s="74"/>
      <c r="BS2344" s="136">
        <v>1.2113318999999999E-4</v>
      </c>
      <c r="BT2344" s="144">
        <v>8.3310747000000007E-6</v>
      </c>
      <c r="BU2344" s="144">
        <v>3.9872193999999998E-5</v>
      </c>
      <c r="BV2344" s="144">
        <v>9.2967243000000005E-14</v>
      </c>
      <c r="BW2344" s="144">
        <v>8.8438738000000008E-6</v>
      </c>
      <c r="BX2344" s="136">
        <v>0</v>
      </c>
      <c r="BY2344" s="136">
        <v>0</v>
      </c>
      <c r="BZ2344" s="136">
        <v>0</v>
      </c>
      <c r="CA2344" s="136">
        <v>0</v>
      </c>
      <c r="CB2344" s="144">
        <v>2.7212263E-11</v>
      </c>
      <c r="CC2344" s="136">
        <v>0</v>
      </c>
      <c r="CD2344" s="136">
        <v>0</v>
      </c>
      <c r="CE2344" s="136">
        <v>0</v>
      </c>
      <c r="CF2344" s="144">
        <v>1.1141503E-6</v>
      </c>
      <c r="CG2344" s="144">
        <v>6.2971872999999999E-5</v>
      </c>
      <c r="CH2344" s="136">
        <v>0</v>
      </c>
      <c r="CI2344" s="136">
        <v>0</v>
      </c>
      <c r="CL2344" s="89" t="s">
        <v>7736</v>
      </c>
    </row>
    <row r="2345" spans="1:90" ht="14.5" customHeight="1">
      <c r="A2345" s="74" t="s">
        <v>7912</v>
      </c>
      <c r="B2345" s="129" t="s">
        <v>7728</v>
      </c>
      <c r="C2345" s="130" t="str">
        <f t="shared" si="1225"/>
        <v>P.030.51.100</v>
      </c>
      <c r="D2345" s="74" t="s">
        <v>7734</v>
      </c>
      <c r="E2345" s="129" t="s">
        <v>957</v>
      </c>
      <c r="F2345" s="132" t="s">
        <v>7914</v>
      </c>
      <c r="G2345" s="132">
        <f t="shared" si="1226"/>
        <v>0.71416039282999999</v>
      </c>
      <c r="H2345" s="348">
        <f t="shared" si="1227"/>
        <v>0.71416039282999999</v>
      </c>
      <c r="I2345" s="74"/>
      <c r="J2345" s="132">
        <f t="shared" si="1228"/>
        <v>5.2842742699999994E-2</v>
      </c>
      <c r="K2345" s="132">
        <f t="shared" si="1229"/>
        <v>0.12713435012999999</v>
      </c>
      <c r="L2345" s="300">
        <f t="shared" si="1230"/>
        <v>5.8708299999999998E-2</v>
      </c>
      <c r="M2345" s="132">
        <v>0.47547499999999998</v>
      </c>
      <c r="N2345" s="132">
        <v>7.916985E-2</v>
      </c>
      <c r="O2345" s="132">
        <v>4.7613000000000003E-2</v>
      </c>
      <c r="P2345" s="132">
        <v>1.189728E-2</v>
      </c>
      <c r="Q2345" s="132">
        <v>3.2079999999999997E-2</v>
      </c>
      <c r="R2345" s="132">
        <v>1.1138363000000001E-3</v>
      </c>
      <c r="S2345" s="132">
        <v>7.7516264000000003E-3</v>
      </c>
      <c r="T2345" s="132">
        <v>3.5150013E-4</v>
      </c>
      <c r="U2345" s="132">
        <v>3.5751999999999999E-2</v>
      </c>
      <c r="V2345" s="132">
        <v>0</v>
      </c>
      <c r="W2345" s="132">
        <v>2.2956299999999999E-2</v>
      </c>
      <c r="X2345" s="132">
        <v>0</v>
      </c>
      <c r="Y2345" s="132">
        <v>0</v>
      </c>
      <c r="Z2345" s="132">
        <v>0</v>
      </c>
      <c r="AA2345" s="74"/>
      <c r="AB2345" s="301">
        <f t="shared" si="1231"/>
        <v>3.5749999999999997</v>
      </c>
      <c r="AC2345" s="338">
        <f t="shared" si="1232"/>
        <v>3.5749999999999997</v>
      </c>
      <c r="AD2345" s="74"/>
      <c r="AE2345" s="136">
        <v>3.1118999999999999</v>
      </c>
      <c r="AF2345" s="136">
        <v>0</v>
      </c>
      <c r="AG2345" s="136">
        <v>3.1118999999999999</v>
      </c>
      <c r="AH2345" s="136">
        <v>0</v>
      </c>
      <c r="AI2345" s="136">
        <v>0</v>
      </c>
      <c r="AJ2345" s="136">
        <v>0</v>
      </c>
      <c r="AK2345" s="136">
        <v>0</v>
      </c>
      <c r="AL2345" s="74"/>
      <c r="AM2345" s="133">
        <v>9.1071154000000001E-2</v>
      </c>
      <c r="AN2345" s="340">
        <f t="shared" si="1233"/>
        <v>9.1071154000000001E-2</v>
      </c>
      <c r="AP2345" s="133">
        <v>8.7777360999999998E-2</v>
      </c>
      <c r="AQ2345" s="133">
        <v>3.2886400999999998E-3</v>
      </c>
      <c r="AR2345" s="145">
        <v>5.1522240000000002E-6</v>
      </c>
      <c r="AS2345" s="134">
        <f t="shared" si="1234"/>
        <v>5.2624317320000001E-6</v>
      </c>
      <c r="AT2345" s="135">
        <f t="shared" si="1235"/>
        <v>1.21621307302E-8</v>
      </c>
      <c r="AU2345" s="135">
        <f t="shared" si="1236"/>
        <v>7.2159999999999998E-4</v>
      </c>
      <c r="AV2345" s="302">
        <v>3.3175999999999998E-6</v>
      </c>
      <c r="AW2345" s="302">
        <v>1.001E-8</v>
      </c>
      <c r="AX2345" s="302">
        <v>2.734875E-13</v>
      </c>
      <c r="AY2345" s="303">
        <v>0</v>
      </c>
      <c r="AZ2345" s="303">
        <v>0</v>
      </c>
      <c r="BA2345" s="302">
        <v>1.7712E-9</v>
      </c>
      <c r="BB2345" s="302">
        <v>1.9410000000000001E-6</v>
      </c>
      <c r="BC2345" s="302">
        <v>4.0391999999999999E-10</v>
      </c>
      <c r="BD2345" s="302">
        <v>1.6748E-9</v>
      </c>
      <c r="BE2345" s="303">
        <v>0</v>
      </c>
      <c r="BF2345" s="303">
        <v>0</v>
      </c>
      <c r="BG2345" s="302">
        <v>4.3333966999999998E-12</v>
      </c>
      <c r="BH2345" s="302">
        <v>5.8240256999999997E-11</v>
      </c>
      <c r="BI2345" s="302">
        <v>1.0563588999999999E-11</v>
      </c>
      <c r="BJ2345" s="302">
        <v>1.62092E-10</v>
      </c>
      <c r="BK2345" s="302">
        <v>1.8984399999999999E-9</v>
      </c>
      <c r="BL2345" s="303">
        <v>0</v>
      </c>
      <c r="BM2345" s="303">
        <v>7.2159999999999998E-4</v>
      </c>
      <c r="BN2345" s="303">
        <v>0</v>
      </c>
      <c r="BO2345" s="303">
        <v>0</v>
      </c>
      <c r="BP2345" s="303">
        <v>0</v>
      </c>
      <c r="BQ2345" s="303">
        <v>0</v>
      </c>
      <c r="BR2345" s="74"/>
      <c r="BS2345" s="136">
        <v>1.9072781999999999E-4</v>
      </c>
      <c r="BT2345" s="144">
        <v>1.1546576999999999E-5</v>
      </c>
      <c r="BU2345" s="144">
        <v>9.9680486000000004E-5</v>
      </c>
      <c r="BV2345" s="144">
        <v>4.1173595999999999E-8</v>
      </c>
      <c r="BW2345" s="144">
        <v>3.8225483999999998E-5</v>
      </c>
      <c r="BX2345" s="136">
        <v>0</v>
      </c>
      <c r="BY2345" s="136">
        <v>0</v>
      </c>
      <c r="BZ2345" s="136">
        <v>0</v>
      </c>
      <c r="CA2345" s="144">
        <v>1.4946899000000001E-6</v>
      </c>
      <c r="CB2345" s="144">
        <v>5.1292962999999999E-6</v>
      </c>
      <c r="CC2345" s="136">
        <v>0</v>
      </c>
      <c r="CD2345" s="136">
        <v>0</v>
      </c>
      <c r="CE2345" s="136">
        <v>0</v>
      </c>
      <c r="CF2345" s="144">
        <v>1.3384134000000001E-5</v>
      </c>
      <c r="CG2345" s="144">
        <v>3.9829709999999996E-6</v>
      </c>
      <c r="CH2345" s="144">
        <v>1.7243007E-5</v>
      </c>
      <c r="CI2345" s="136">
        <v>0</v>
      </c>
      <c r="CL2345" s="89" t="s">
        <v>7736</v>
      </c>
    </row>
    <row r="2346" spans="1:90" ht="14.5" customHeight="1">
      <c r="A2346" s="74" t="s">
        <v>7915</v>
      </c>
      <c r="B2346" s="129" t="s">
        <v>7728</v>
      </c>
      <c r="C2346" s="130" t="str">
        <f t="shared" si="1225"/>
        <v>P.030.52.100</v>
      </c>
      <c r="D2346" s="74" t="s">
        <v>7734</v>
      </c>
      <c r="E2346" s="129" t="s">
        <v>957</v>
      </c>
      <c r="F2346" s="132" t="s">
        <v>7917</v>
      </c>
      <c r="G2346" s="132">
        <f t="shared" si="1226"/>
        <v>1.7827416594400001</v>
      </c>
      <c r="H2346" s="348">
        <f t="shared" si="1227"/>
        <v>1.7827416594400001</v>
      </c>
      <c r="I2346" s="74"/>
      <c r="J2346" s="132">
        <f t="shared" si="1228"/>
        <v>0.13252877300000002</v>
      </c>
      <c r="K2346" s="132">
        <f t="shared" si="1229"/>
        <v>0.37743978644000004</v>
      </c>
      <c r="L2346" s="300">
        <f t="shared" si="1230"/>
        <v>9.8915100000000006E-2</v>
      </c>
      <c r="M2346" s="132">
        <v>1.1738580000000001</v>
      </c>
      <c r="N2346" s="132">
        <v>0.22067343</v>
      </c>
      <c r="O2346" s="132">
        <v>0.15591240000000001</v>
      </c>
      <c r="P2346" s="132">
        <v>3.0073679999999998E-2</v>
      </c>
      <c r="Q2346" s="132">
        <v>7.8195000000000001E-2</v>
      </c>
      <c r="R2346" s="132">
        <v>8.4322270000000005E-3</v>
      </c>
      <c r="S2346" s="132">
        <v>1.5827865999999999E-2</v>
      </c>
      <c r="T2346" s="132">
        <v>8.5395643999999998E-4</v>
      </c>
      <c r="U2346" s="132">
        <v>5.1339000000000003E-2</v>
      </c>
      <c r="V2346" s="132">
        <v>0</v>
      </c>
      <c r="W2346" s="132">
        <v>4.7576100000000003E-2</v>
      </c>
      <c r="X2346" s="132">
        <v>0</v>
      </c>
      <c r="Y2346" s="132">
        <v>0</v>
      </c>
      <c r="Z2346" s="132">
        <v>0</v>
      </c>
      <c r="AA2346" s="74"/>
      <c r="AB2346" s="301">
        <f t="shared" si="1231"/>
        <v>8.8260000000000005</v>
      </c>
      <c r="AC2346" s="338">
        <f t="shared" si="1232"/>
        <v>8.8260000000000005</v>
      </c>
      <c r="AD2346" s="74"/>
      <c r="AE2346" s="136">
        <v>6.4493</v>
      </c>
      <c r="AF2346" s="136">
        <v>0</v>
      </c>
      <c r="AG2346" s="136">
        <v>6.4493</v>
      </c>
      <c r="AH2346" s="136">
        <v>0</v>
      </c>
      <c r="AI2346" s="136">
        <v>0</v>
      </c>
      <c r="AJ2346" s="136">
        <v>0</v>
      </c>
      <c r="AK2346" s="136">
        <v>0</v>
      </c>
      <c r="AL2346" s="74"/>
      <c r="AM2346" s="133">
        <v>0.23235091999999999</v>
      </c>
      <c r="AN2346" s="340">
        <f t="shared" si="1233"/>
        <v>0.23235091999999999</v>
      </c>
      <c r="AP2346" s="133">
        <v>0.22408123999999999</v>
      </c>
      <c r="AQ2346" s="133">
        <v>8.2622809999999998E-3</v>
      </c>
      <c r="AR2346" s="145">
        <v>7.3984680000000004E-6</v>
      </c>
      <c r="AS2346" s="134">
        <f t="shared" si="1234"/>
        <v>1.3434127020999999E-5</v>
      </c>
      <c r="AT2346" s="135">
        <f t="shared" si="1235"/>
        <v>3.0555772802799999E-8</v>
      </c>
      <c r="AU2346" s="135">
        <f t="shared" si="1236"/>
        <v>1.0361999999999999E-3</v>
      </c>
      <c r="AV2346" s="302">
        <v>8.1905280000000005E-6</v>
      </c>
      <c r="AW2346" s="302">
        <v>2.47128E-8</v>
      </c>
      <c r="AX2346" s="302">
        <v>6.75189E-13</v>
      </c>
      <c r="AY2346" s="303">
        <v>0</v>
      </c>
      <c r="AZ2346" s="303">
        <v>0</v>
      </c>
      <c r="BA2346" s="302">
        <v>4.4772000000000002E-9</v>
      </c>
      <c r="BB2346" s="302">
        <v>5.2341899999999999E-6</v>
      </c>
      <c r="BC2346" s="302">
        <v>1.0210200000000001E-9</v>
      </c>
      <c r="BD2346" s="302">
        <v>4.6682399999999996E-9</v>
      </c>
      <c r="BE2346" s="303">
        <v>0</v>
      </c>
      <c r="BF2346" s="303">
        <v>0</v>
      </c>
      <c r="BG2346" s="302">
        <v>8.8095437999999998E-12</v>
      </c>
      <c r="BH2346" s="302">
        <v>1.2208099E-10</v>
      </c>
      <c r="BI2346" s="302">
        <v>2.214708E-11</v>
      </c>
      <c r="BJ2346" s="302">
        <v>1.051491E-9</v>
      </c>
      <c r="BK2346" s="302">
        <v>3.88033E-9</v>
      </c>
      <c r="BL2346" s="303">
        <v>0</v>
      </c>
      <c r="BM2346" s="303">
        <v>1.0361999999999999E-3</v>
      </c>
      <c r="BN2346" s="303">
        <v>0</v>
      </c>
      <c r="BO2346" s="303">
        <v>0</v>
      </c>
      <c r="BP2346" s="303">
        <v>0</v>
      </c>
      <c r="BQ2346" s="303">
        <v>0</v>
      </c>
      <c r="BR2346" s="74"/>
      <c r="BS2346" s="136">
        <v>4.6370926999999998E-4</v>
      </c>
      <c r="BT2346" s="144">
        <v>3.2184256999999999E-5</v>
      </c>
      <c r="BU2346" s="136">
        <v>2.460923E-4</v>
      </c>
      <c r="BV2346" s="144">
        <v>1.0002971E-7</v>
      </c>
      <c r="BW2346" s="144">
        <v>9.6502072000000002E-5</v>
      </c>
      <c r="BX2346" s="136">
        <v>0</v>
      </c>
      <c r="BY2346" s="136">
        <v>0</v>
      </c>
      <c r="BZ2346" s="136">
        <v>0</v>
      </c>
      <c r="CA2346" s="144">
        <v>1.1315455000000001E-5</v>
      </c>
      <c r="CB2346" s="144">
        <v>1.0473391000000001E-5</v>
      </c>
      <c r="CC2346" s="136">
        <v>0</v>
      </c>
      <c r="CD2346" s="136">
        <v>0</v>
      </c>
      <c r="CE2346" s="136">
        <v>0</v>
      </c>
      <c r="CF2346" s="144">
        <v>3.4026665999999998E-5</v>
      </c>
      <c r="CG2346" s="144">
        <v>8.2545630999999993E-6</v>
      </c>
      <c r="CH2346" s="144">
        <v>2.4760536999999999E-5</v>
      </c>
      <c r="CI2346" s="136">
        <v>0</v>
      </c>
      <c r="CL2346" s="89" t="s">
        <v>7736</v>
      </c>
    </row>
    <row r="2347" spans="1:90" ht="14.5" customHeight="1">
      <c r="A2347" s="74" t="s">
        <v>7918</v>
      </c>
      <c r="B2347" s="129" t="s">
        <v>7728</v>
      </c>
      <c r="C2347" s="130" t="str">
        <f t="shared" si="1225"/>
        <v>P.030.52.200</v>
      </c>
      <c r="D2347" s="74" t="s">
        <v>7734</v>
      </c>
      <c r="E2347" s="129" t="s">
        <v>957</v>
      </c>
      <c r="F2347" s="132" t="s">
        <v>7920</v>
      </c>
      <c r="G2347" s="132">
        <f t="shared" si="1226"/>
        <v>0.85750102907000003</v>
      </c>
      <c r="H2347" s="348">
        <f t="shared" si="1227"/>
        <v>0.85750102907000003</v>
      </c>
      <c r="I2347" s="74"/>
      <c r="J2347" s="132">
        <f t="shared" si="1228"/>
        <v>8.5996812000000006E-2</v>
      </c>
      <c r="K2347" s="132">
        <f t="shared" si="1229"/>
        <v>0.15265051706999999</v>
      </c>
      <c r="L2347" s="300">
        <f t="shared" si="1230"/>
        <v>8.5922699999999991E-2</v>
      </c>
      <c r="M2347" s="132">
        <v>0.53293100000000004</v>
      </c>
      <c r="N2347" s="132">
        <v>9.0293714999999997E-2</v>
      </c>
      <c r="O2347" s="132">
        <v>6.1870000000000001E-2</v>
      </c>
      <c r="P2347" s="132">
        <v>1.7184959999999999E-2</v>
      </c>
      <c r="Q2347" s="132">
        <v>4.6115000000000003E-2</v>
      </c>
      <c r="R2347" s="132">
        <v>3.3333550000000001E-3</v>
      </c>
      <c r="S2347" s="132">
        <v>1.9363497E-2</v>
      </c>
      <c r="T2347" s="132">
        <v>4.8680206999999998E-4</v>
      </c>
      <c r="U2347" s="132">
        <v>5.2319999999999998E-2</v>
      </c>
      <c r="V2347" s="132">
        <v>0</v>
      </c>
      <c r="W2347" s="132">
        <v>3.3602699999999999E-2</v>
      </c>
      <c r="X2347" s="132">
        <v>0</v>
      </c>
      <c r="Y2347" s="132">
        <v>0</v>
      </c>
      <c r="Z2347" s="132">
        <v>0</v>
      </c>
      <c r="AA2347" s="74"/>
      <c r="AB2347" s="301">
        <f t="shared" si="1231"/>
        <v>4.0069999999999997</v>
      </c>
      <c r="AC2347" s="338">
        <f t="shared" si="1232"/>
        <v>4.0069999999999997</v>
      </c>
      <c r="AD2347" s="74"/>
      <c r="AE2347" s="136">
        <v>4.5551000000000004</v>
      </c>
      <c r="AF2347" s="136">
        <v>0</v>
      </c>
      <c r="AG2347" s="136">
        <v>4.5551000000000004</v>
      </c>
      <c r="AH2347" s="136">
        <v>0</v>
      </c>
      <c r="AI2347" s="136">
        <v>0</v>
      </c>
      <c r="AJ2347" s="136">
        <v>0</v>
      </c>
      <c r="AK2347" s="136">
        <v>0</v>
      </c>
      <c r="AL2347" s="74"/>
      <c r="AM2347" s="133">
        <v>0.10529968000000001</v>
      </c>
      <c r="AN2347" s="340">
        <f t="shared" si="1233"/>
        <v>0.10529968000000001</v>
      </c>
      <c r="AP2347" s="133">
        <v>0.10156353</v>
      </c>
      <c r="AQ2347" s="133">
        <v>3.7286067E-3</v>
      </c>
      <c r="AR2347" s="145">
        <v>7.5398399999999996E-6</v>
      </c>
      <c r="AS2347" s="134">
        <f t="shared" si="1234"/>
        <v>6.0889406700000006E-6</v>
      </c>
      <c r="AT2347" s="135">
        <f t="shared" si="1235"/>
        <v>1.37892258517E-8</v>
      </c>
      <c r="AU2347" s="135">
        <f t="shared" si="1236"/>
        <v>1.0560000000000001E-3</v>
      </c>
      <c r="AV2347" s="302">
        <v>3.7184959999999999E-6</v>
      </c>
      <c r="AW2347" s="302">
        <v>1.12196E-8</v>
      </c>
      <c r="AX2347" s="302">
        <v>3.065355E-13</v>
      </c>
      <c r="AY2347" s="303">
        <v>0</v>
      </c>
      <c r="AZ2347" s="303">
        <v>0</v>
      </c>
      <c r="BA2347" s="302">
        <v>2.5584000000000002E-9</v>
      </c>
      <c r="BB2347" s="302">
        <v>2.3631700000000001E-6</v>
      </c>
      <c r="BC2347" s="302">
        <v>5.8344E-10</v>
      </c>
      <c r="BD2347" s="302">
        <v>1.91012E-9</v>
      </c>
      <c r="BE2347" s="303">
        <v>0</v>
      </c>
      <c r="BF2347" s="303">
        <v>0</v>
      </c>
      <c r="BG2347" s="302">
        <v>1.0912119E-11</v>
      </c>
      <c r="BH2347" s="302">
        <v>5.4880687999999999E-11</v>
      </c>
      <c r="BI2347" s="302">
        <v>9.9665092000000001E-12</v>
      </c>
      <c r="BJ2347" s="302">
        <v>4.7003999999999996E-10</v>
      </c>
      <c r="BK2347" s="302">
        <v>4.2462300000000001E-9</v>
      </c>
      <c r="BL2347" s="303">
        <v>0</v>
      </c>
      <c r="BM2347" s="303">
        <v>1.0560000000000001E-3</v>
      </c>
      <c r="BN2347" s="303">
        <v>0</v>
      </c>
      <c r="BO2347" s="303">
        <v>0</v>
      </c>
      <c r="BP2347" s="303">
        <v>0</v>
      </c>
      <c r="BQ2347" s="303">
        <v>0</v>
      </c>
      <c r="BR2347" s="74"/>
      <c r="BS2347" s="136">
        <v>2.4453080000000002E-4</v>
      </c>
      <c r="BT2347" s="144">
        <v>1.3168944000000001E-5</v>
      </c>
      <c r="BU2347" s="136">
        <v>1.1172579000000001E-4</v>
      </c>
      <c r="BV2347" s="144">
        <v>5.7022429E-8</v>
      </c>
      <c r="BW2347" s="144">
        <v>5.2124333999999998E-5</v>
      </c>
      <c r="BX2347" s="136">
        <v>0</v>
      </c>
      <c r="BY2347" s="136">
        <v>0</v>
      </c>
      <c r="BZ2347" s="136">
        <v>0</v>
      </c>
      <c r="CA2347" s="144">
        <v>4.4731277999999996E-6</v>
      </c>
      <c r="CB2347" s="144">
        <v>1.2812939000000001E-5</v>
      </c>
      <c r="CC2347" s="136">
        <v>0</v>
      </c>
      <c r="CD2347" s="136">
        <v>0</v>
      </c>
      <c r="CE2347" s="136">
        <v>0</v>
      </c>
      <c r="CF2347" s="144">
        <v>1.9104829E-5</v>
      </c>
      <c r="CG2347" s="144">
        <v>5.8301459000000004E-6</v>
      </c>
      <c r="CH2347" s="144">
        <v>2.5233669000000001E-5</v>
      </c>
      <c r="CI2347" s="136">
        <v>0</v>
      </c>
      <c r="CL2347" s="89" t="s">
        <v>7736</v>
      </c>
    </row>
    <row r="2348" spans="1:90" ht="14.5" customHeight="1">
      <c r="A2348" s="74" t="s">
        <v>7921</v>
      </c>
      <c r="B2348" s="129" t="s">
        <v>7728</v>
      </c>
      <c r="C2348" s="130" t="str">
        <f t="shared" si="1225"/>
        <v>P.030.53.100</v>
      </c>
      <c r="D2348" s="74" t="s">
        <v>7734</v>
      </c>
      <c r="E2348" s="129" t="s">
        <v>957</v>
      </c>
      <c r="F2348" s="132" t="s">
        <v>7923</v>
      </c>
      <c r="G2348" s="132">
        <f t="shared" si="1226"/>
        <v>0.86304566970999996</v>
      </c>
      <c r="H2348" s="348">
        <f t="shared" si="1227"/>
        <v>0.86304566970999996</v>
      </c>
      <c r="I2348" s="74"/>
      <c r="J2348" s="132">
        <f t="shared" si="1228"/>
        <v>5.4071965200000002E-2</v>
      </c>
      <c r="K2348" s="132">
        <f t="shared" si="1229"/>
        <v>0.47214755451000001</v>
      </c>
      <c r="L2348" s="300">
        <f t="shared" si="1230"/>
        <v>4.6088149999999994E-2</v>
      </c>
      <c r="M2348" s="132">
        <v>0.290738</v>
      </c>
      <c r="N2348" s="132">
        <v>4.0987935000000003E-2</v>
      </c>
      <c r="O2348" s="132">
        <v>0.4308304</v>
      </c>
      <c r="P2348" s="132">
        <v>8.8128000000000008E-3</v>
      </c>
      <c r="Q2348" s="132">
        <v>2.4461E-2</v>
      </c>
      <c r="R2348" s="132">
        <v>1.6744781999999999E-3</v>
      </c>
      <c r="S2348" s="132">
        <v>1.9123687E-2</v>
      </c>
      <c r="T2348" s="132">
        <v>3.2921950999999997E-4</v>
      </c>
      <c r="U2348" s="132">
        <v>3.1282999999999998E-2</v>
      </c>
      <c r="V2348" s="132">
        <v>0</v>
      </c>
      <c r="W2348" s="132">
        <v>1.480515E-2</v>
      </c>
      <c r="X2348" s="132">
        <v>0</v>
      </c>
      <c r="Y2348" s="132">
        <v>0</v>
      </c>
      <c r="Z2348" s="132">
        <v>0</v>
      </c>
      <c r="AA2348" s="74"/>
      <c r="AB2348" s="301">
        <f t="shared" si="1231"/>
        <v>2.1859999999999999</v>
      </c>
      <c r="AC2348" s="338">
        <f t="shared" si="1232"/>
        <v>2.1859999999999999</v>
      </c>
      <c r="AD2348" s="74"/>
      <c r="AE2348" s="136">
        <v>2.0069499999999998</v>
      </c>
      <c r="AF2348" s="136">
        <v>0</v>
      </c>
      <c r="AG2348" s="136">
        <v>2.0069499999999998</v>
      </c>
      <c r="AH2348" s="136">
        <v>0</v>
      </c>
      <c r="AI2348" s="136">
        <v>0</v>
      </c>
      <c r="AJ2348" s="136">
        <v>0</v>
      </c>
      <c r="AK2348" s="136">
        <v>0</v>
      </c>
      <c r="AL2348" s="74"/>
      <c r="AM2348" s="133">
        <v>5.4756859999999997E-2</v>
      </c>
      <c r="AN2348" s="340">
        <f t="shared" si="1233"/>
        <v>5.4756859999999997E-2</v>
      </c>
      <c r="AP2348" s="133">
        <v>5.2752831E-2</v>
      </c>
      <c r="AQ2348" s="133">
        <v>1.9995210000000002E-3</v>
      </c>
      <c r="AR2348" s="145">
        <v>4.5081960000000002E-6</v>
      </c>
      <c r="AS2348" s="134">
        <f t="shared" si="1234"/>
        <v>3.1626397460000004E-6</v>
      </c>
      <c r="AT2348" s="135">
        <f t="shared" si="1235"/>
        <v>7.3946781549999993E-9</v>
      </c>
      <c r="AU2348" s="135">
        <f t="shared" si="1236"/>
        <v>6.3139999999999995E-4</v>
      </c>
      <c r="AV2348" s="302">
        <v>2.0286080000000002E-6</v>
      </c>
      <c r="AW2348" s="302">
        <v>6.1207999999999998E-9</v>
      </c>
      <c r="AX2348" s="302">
        <v>1.6722899999999999E-13</v>
      </c>
      <c r="AY2348" s="303">
        <v>0</v>
      </c>
      <c r="AZ2348" s="303">
        <v>0</v>
      </c>
      <c r="BA2348" s="302">
        <v>1.312E-9</v>
      </c>
      <c r="BB2348" s="302">
        <v>1.1280700000000001E-6</v>
      </c>
      <c r="BC2348" s="302">
        <v>2.9920000000000001E-10</v>
      </c>
      <c r="BD2348" s="302">
        <v>8.6707999999999997E-10</v>
      </c>
      <c r="BE2348" s="303">
        <v>0</v>
      </c>
      <c r="BF2348" s="303">
        <v>0</v>
      </c>
      <c r="BG2348" s="302">
        <v>1.0833231999999999E-11</v>
      </c>
      <c r="BH2348" s="302">
        <v>8.1760559000000003E-11</v>
      </c>
      <c r="BI2348" s="302">
        <v>1.4837135000000001E-11</v>
      </c>
      <c r="BJ2348" s="302">
        <v>2.75286E-10</v>
      </c>
      <c r="BK2348" s="302">
        <v>4.3744600000000002E-9</v>
      </c>
      <c r="BL2348" s="303">
        <v>0</v>
      </c>
      <c r="BM2348" s="303">
        <v>6.3139999999999995E-4</v>
      </c>
      <c r="BN2348" s="303">
        <v>0</v>
      </c>
      <c r="BO2348" s="303">
        <v>0</v>
      </c>
      <c r="BP2348" s="303">
        <v>0</v>
      </c>
      <c r="BQ2348" s="303">
        <v>0</v>
      </c>
      <c r="BR2348" s="74"/>
      <c r="BS2348" s="136">
        <v>1.3609137999999999E-4</v>
      </c>
      <c r="BT2348" s="144">
        <v>5.9779114999999998E-6</v>
      </c>
      <c r="BU2348" s="144">
        <v>6.0951479999999999E-5</v>
      </c>
      <c r="BV2348" s="144">
        <v>3.8563714999999999E-8</v>
      </c>
      <c r="BW2348" s="144">
        <v>2.6818767000000001E-5</v>
      </c>
      <c r="BX2348" s="136">
        <v>0</v>
      </c>
      <c r="BY2348" s="136">
        <v>0</v>
      </c>
      <c r="BZ2348" s="136">
        <v>0</v>
      </c>
      <c r="CA2348" s="144">
        <v>2.2470318E-6</v>
      </c>
      <c r="CB2348" s="144">
        <v>1.2654255E-5</v>
      </c>
      <c r="CC2348" s="136">
        <v>0</v>
      </c>
      <c r="CD2348" s="136">
        <v>0</v>
      </c>
      <c r="CE2348" s="136">
        <v>0</v>
      </c>
      <c r="CF2348" s="144">
        <v>9.7470149999999994E-6</v>
      </c>
      <c r="CG2348" s="144">
        <v>2.5687277000000002E-6</v>
      </c>
      <c r="CH2348" s="144">
        <v>1.5087631000000001E-5</v>
      </c>
      <c r="CI2348" s="136">
        <v>0</v>
      </c>
      <c r="CL2348" s="89" t="s">
        <v>7736</v>
      </c>
    </row>
    <row r="2349" spans="1:90" ht="14.5" customHeight="1">
      <c r="A2349" s="74" t="s">
        <v>7924</v>
      </c>
      <c r="B2349" s="129" t="s">
        <v>7728</v>
      </c>
      <c r="C2349" s="130" t="str">
        <f t="shared" si="1225"/>
        <v>P.030.53.200</v>
      </c>
      <c r="D2349" s="74" t="s">
        <v>7734</v>
      </c>
      <c r="E2349" s="129" t="s">
        <v>957</v>
      </c>
      <c r="F2349" s="132" t="s">
        <v>7926</v>
      </c>
      <c r="G2349" s="132">
        <f t="shared" si="1226"/>
        <v>0.42743130263000001</v>
      </c>
      <c r="H2349" s="348">
        <f t="shared" si="1227"/>
        <v>0.42743130263000001</v>
      </c>
      <c r="I2349" s="74"/>
      <c r="J2349" s="132">
        <f t="shared" si="1228"/>
        <v>3.8955375200000003E-2</v>
      </c>
      <c r="K2349" s="132">
        <f t="shared" si="1229"/>
        <v>7.3093517430000005E-2</v>
      </c>
      <c r="L2349" s="300">
        <f t="shared" si="1230"/>
        <v>4.6589409999999998E-2</v>
      </c>
      <c r="M2349" s="132">
        <v>0.268793</v>
      </c>
      <c r="N2349" s="132">
        <v>4.1088149999999997E-2</v>
      </c>
      <c r="O2349" s="132">
        <v>3.1795799999999999E-2</v>
      </c>
      <c r="P2349" s="132">
        <v>8.37216E-3</v>
      </c>
      <c r="Q2349" s="132">
        <v>2.1253000000000001E-2</v>
      </c>
      <c r="R2349" s="132">
        <v>1.1532000000000001E-3</v>
      </c>
      <c r="S2349" s="132">
        <v>8.1770152000000002E-3</v>
      </c>
      <c r="T2349" s="132">
        <v>2.0956743000000001E-4</v>
      </c>
      <c r="U2349" s="132">
        <v>3.0519999999999999E-2</v>
      </c>
      <c r="V2349" s="132">
        <v>0</v>
      </c>
      <c r="W2349" s="132">
        <v>1.6069409999999999E-2</v>
      </c>
      <c r="X2349" s="132">
        <v>0</v>
      </c>
      <c r="Y2349" s="132">
        <v>0</v>
      </c>
      <c r="Z2349" s="132">
        <v>0</v>
      </c>
      <c r="AA2349" s="74"/>
      <c r="AB2349" s="301">
        <f t="shared" si="1231"/>
        <v>2.0209999999999999</v>
      </c>
      <c r="AC2349" s="338">
        <f t="shared" si="1232"/>
        <v>2.0209999999999999</v>
      </c>
      <c r="AD2349" s="74"/>
      <c r="AE2349" s="136">
        <v>2.1783299999999999</v>
      </c>
      <c r="AF2349" s="136">
        <v>0</v>
      </c>
      <c r="AG2349" s="136">
        <v>2.1783299999999999</v>
      </c>
      <c r="AH2349" s="136">
        <v>0</v>
      </c>
      <c r="AI2349" s="136">
        <v>0</v>
      </c>
      <c r="AJ2349" s="136">
        <v>0</v>
      </c>
      <c r="AK2349" s="136">
        <v>0</v>
      </c>
      <c r="AL2349" s="74"/>
      <c r="AM2349" s="133">
        <v>5.1191632000000001E-2</v>
      </c>
      <c r="AN2349" s="340">
        <f t="shared" si="1233"/>
        <v>5.1191632000000001E-2</v>
      </c>
      <c r="AP2349" s="133">
        <v>4.9342127E-2</v>
      </c>
      <c r="AQ2349" s="133">
        <v>1.8451063999999999E-3</v>
      </c>
      <c r="AR2349" s="145">
        <v>4.3982399999999999E-6</v>
      </c>
      <c r="AS2349" s="134">
        <f t="shared" si="1234"/>
        <v>2.9581611029999999E-6</v>
      </c>
      <c r="AT2349" s="135">
        <f t="shared" si="1235"/>
        <v>6.8236182138000001E-9</v>
      </c>
      <c r="AU2349" s="135">
        <f t="shared" si="1236"/>
        <v>6.1600000000000001E-4</v>
      </c>
      <c r="AV2349" s="302">
        <v>1.875488E-6</v>
      </c>
      <c r="AW2349" s="302">
        <v>5.6588000000000004E-9</v>
      </c>
      <c r="AX2349" s="302">
        <v>1.5460650000000001E-13</v>
      </c>
      <c r="AY2349" s="303">
        <v>0</v>
      </c>
      <c r="AZ2349" s="303">
        <v>0</v>
      </c>
      <c r="BA2349" s="302">
        <v>1.2464E-9</v>
      </c>
      <c r="BB2349" s="302">
        <v>1.07957E-6</v>
      </c>
      <c r="BC2349" s="302">
        <v>2.8423999999999999E-10</v>
      </c>
      <c r="BD2349" s="302">
        <v>8.6919999999999996E-10</v>
      </c>
      <c r="BE2349" s="303">
        <v>0</v>
      </c>
      <c r="BF2349" s="303">
        <v>0</v>
      </c>
      <c r="BG2349" s="302">
        <v>4.6003019000000004E-12</v>
      </c>
      <c r="BH2349" s="302">
        <v>5.6002709E-12</v>
      </c>
      <c r="BI2349" s="302">
        <v>1.0230344999999999E-12</v>
      </c>
      <c r="BJ2349" s="302">
        <v>1.6865300000000001E-10</v>
      </c>
      <c r="BK2349" s="302">
        <v>1.68805E-9</v>
      </c>
      <c r="BL2349" s="303">
        <v>0</v>
      </c>
      <c r="BM2349" s="303">
        <v>6.1600000000000001E-4</v>
      </c>
      <c r="BN2349" s="303">
        <v>0</v>
      </c>
      <c r="BO2349" s="303">
        <v>0</v>
      </c>
      <c r="BP2349" s="303">
        <v>0</v>
      </c>
      <c r="BQ2349" s="303">
        <v>0</v>
      </c>
      <c r="BR2349" s="74"/>
      <c r="BS2349" s="136">
        <v>1.2007333E-4</v>
      </c>
      <c r="BT2349" s="144">
        <v>5.9925274000000001E-6</v>
      </c>
      <c r="BU2349" s="144">
        <v>5.6350843E-5</v>
      </c>
      <c r="BV2349" s="144">
        <v>2.4548055E-8</v>
      </c>
      <c r="BW2349" s="144">
        <v>2.3959389E-5</v>
      </c>
      <c r="BX2349" s="136">
        <v>0</v>
      </c>
      <c r="BY2349" s="136">
        <v>0</v>
      </c>
      <c r="BZ2349" s="136">
        <v>0</v>
      </c>
      <c r="CA2349" s="144">
        <v>1.5475133E-6</v>
      </c>
      <c r="CB2349" s="144">
        <v>5.4107786000000002E-6</v>
      </c>
      <c r="CC2349" s="136">
        <v>0</v>
      </c>
      <c r="CD2349" s="136">
        <v>0</v>
      </c>
      <c r="CE2349" s="136">
        <v>0</v>
      </c>
      <c r="CF2349" s="144">
        <v>9.2800152000000002E-6</v>
      </c>
      <c r="CG2349" s="144">
        <v>2.7880797000000001E-6</v>
      </c>
      <c r="CH2349" s="144">
        <v>1.471964E-5</v>
      </c>
      <c r="CI2349" s="136">
        <v>0</v>
      </c>
      <c r="CL2349" s="89" t="s">
        <v>7736</v>
      </c>
    </row>
    <row r="2350" spans="1:90" ht="14.5" customHeight="1">
      <c r="A2350" s="74" t="s">
        <v>7927</v>
      </c>
      <c r="B2350" s="129" t="s">
        <v>7728</v>
      </c>
      <c r="C2350" s="130" t="str">
        <f t="shared" si="1225"/>
        <v>P.030.54.100</v>
      </c>
      <c r="D2350" s="74" t="s">
        <v>7734</v>
      </c>
      <c r="E2350" s="129" t="s">
        <v>957</v>
      </c>
      <c r="F2350" s="132" t="s">
        <v>7929</v>
      </c>
      <c r="G2350" s="132">
        <f t="shared" si="1226"/>
        <v>1.12376595072</v>
      </c>
      <c r="H2350" s="348">
        <f t="shared" si="1227"/>
        <v>1.12376595072</v>
      </c>
      <c r="I2350" s="74"/>
      <c r="J2350" s="132">
        <f t="shared" si="1228"/>
        <v>0.21255033800000001</v>
      </c>
      <c r="K2350" s="132">
        <f t="shared" si="1229"/>
        <v>0.26615061271999996</v>
      </c>
      <c r="L2350" s="300">
        <f t="shared" si="1230"/>
        <v>0.11253299999999999</v>
      </c>
      <c r="M2350" s="132">
        <v>0.53253200000000001</v>
      </c>
      <c r="N2350" s="132">
        <v>0.12707262</v>
      </c>
      <c r="O2350" s="132">
        <v>0.13815839999999999</v>
      </c>
      <c r="P2350" s="132">
        <v>2.004912E-2</v>
      </c>
      <c r="Q2350" s="132">
        <v>3.8897000000000001E-2</v>
      </c>
      <c r="R2350" s="132">
        <v>5.1664797999999998E-2</v>
      </c>
      <c r="S2350" s="132">
        <v>0.10193942</v>
      </c>
      <c r="T2350" s="132">
        <v>9.1959272000000005E-4</v>
      </c>
      <c r="U2350" s="132">
        <v>5.2646999999999999E-2</v>
      </c>
      <c r="V2350" s="132">
        <v>0</v>
      </c>
      <c r="W2350" s="132">
        <v>5.9886000000000002E-2</v>
      </c>
      <c r="X2350" s="132">
        <v>0</v>
      </c>
      <c r="Y2350" s="132">
        <v>0</v>
      </c>
      <c r="Z2350" s="132">
        <v>0</v>
      </c>
      <c r="AA2350" s="74"/>
      <c r="AB2350" s="301">
        <f t="shared" si="1231"/>
        <v>4.0039999999999996</v>
      </c>
      <c r="AC2350" s="338">
        <f t="shared" si="1232"/>
        <v>4.0039999999999996</v>
      </c>
      <c r="AD2350" s="74"/>
      <c r="AE2350" s="136">
        <v>8.1180000000000003</v>
      </c>
      <c r="AF2350" s="136">
        <v>0</v>
      </c>
      <c r="AG2350" s="136">
        <v>8.1180000000000003</v>
      </c>
      <c r="AH2350" s="136">
        <v>0</v>
      </c>
      <c r="AI2350" s="136">
        <v>0</v>
      </c>
      <c r="AJ2350" s="136">
        <v>0</v>
      </c>
      <c r="AK2350" s="136">
        <v>0</v>
      </c>
      <c r="AL2350" s="74"/>
      <c r="AM2350" s="133">
        <v>0.11521728000000001</v>
      </c>
      <c r="AN2350" s="340">
        <f t="shared" si="1233"/>
        <v>0.11521728000000001</v>
      </c>
      <c r="AP2350" s="133">
        <v>0.1111767</v>
      </c>
      <c r="AQ2350" s="133">
        <v>4.0329978999999998E-3</v>
      </c>
      <c r="AR2350" s="145">
        <v>7.5869640000000002E-6</v>
      </c>
      <c r="AS2350" s="134">
        <f t="shared" si="1234"/>
        <v>6.6652695700000007E-6</v>
      </c>
      <c r="AT2350" s="135">
        <f t="shared" si="1235"/>
        <v>1.4914932995999999E-8</v>
      </c>
      <c r="AU2350" s="135">
        <f t="shared" si="1236"/>
        <v>1.0625999999999999E-3</v>
      </c>
      <c r="AV2350" s="302">
        <v>3.7157120000000002E-6</v>
      </c>
      <c r="AW2350" s="302">
        <v>1.12112E-8</v>
      </c>
      <c r="AX2350" s="302">
        <v>3.06306E-13</v>
      </c>
      <c r="AY2350" s="303">
        <v>0</v>
      </c>
      <c r="AZ2350" s="303">
        <v>0</v>
      </c>
      <c r="BA2350" s="302">
        <v>2.9847999999999999E-9</v>
      </c>
      <c r="BB2350" s="302">
        <v>2.9178900000000002E-6</v>
      </c>
      <c r="BC2350" s="302">
        <v>6.8067999999999997E-10</v>
      </c>
      <c r="BD2350" s="302">
        <v>2.6881599999999999E-9</v>
      </c>
      <c r="BE2350" s="303">
        <v>0</v>
      </c>
      <c r="BF2350" s="303">
        <v>0</v>
      </c>
      <c r="BG2350" s="302">
        <v>5.7944238E-11</v>
      </c>
      <c r="BH2350" s="302">
        <v>2.3408624000000002E-10</v>
      </c>
      <c r="BI2350" s="302">
        <v>4.2556211999999997E-11</v>
      </c>
      <c r="BJ2350" s="302">
        <v>6.47159E-9</v>
      </c>
      <c r="BK2350" s="302">
        <v>2.2211180000000001E-8</v>
      </c>
      <c r="BL2350" s="303">
        <v>0</v>
      </c>
      <c r="BM2350" s="303">
        <v>1.0625999999999999E-3</v>
      </c>
      <c r="BN2350" s="303">
        <v>0</v>
      </c>
      <c r="BO2350" s="303">
        <v>0</v>
      </c>
      <c r="BP2350" s="303">
        <v>0</v>
      </c>
      <c r="BQ2350" s="303">
        <v>0</v>
      </c>
      <c r="BR2350" s="74"/>
      <c r="BS2350" s="136">
        <v>3.7542590000000001E-4</v>
      </c>
      <c r="BT2350" s="144">
        <v>1.8532987000000001E-5</v>
      </c>
      <c r="BU2350" s="136">
        <v>1.1164214E-4</v>
      </c>
      <c r="BV2350" s="144">
        <v>1.0771812999999999E-7</v>
      </c>
      <c r="BW2350" s="144">
        <v>5.0082191999999998E-5</v>
      </c>
      <c r="BX2350" s="136">
        <v>0</v>
      </c>
      <c r="BY2350" s="136">
        <v>0</v>
      </c>
      <c r="BZ2350" s="136">
        <v>0</v>
      </c>
      <c r="CA2350" s="144">
        <v>6.9330520999999994E-5</v>
      </c>
      <c r="CB2350" s="144">
        <v>6.7453904999999995E-5</v>
      </c>
      <c r="CC2350" s="136">
        <v>0</v>
      </c>
      <c r="CD2350" s="136">
        <v>0</v>
      </c>
      <c r="CE2350" s="136">
        <v>0</v>
      </c>
      <c r="CF2350" s="144">
        <v>2.2494690999999999E-5</v>
      </c>
      <c r="CG2350" s="144">
        <v>1.0390358999999999E-5</v>
      </c>
      <c r="CH2350" s="144">
        <v>2.5391379000000001E-5</v>
      </c>
      <c r="CI2350" s="136">
        <v>0</v>
      </c>
      <c r="CL2350" s="89" t="s">
        <v>7736</v>
      </c>
    </row>
    <row r="2351" spans="1:90" ht="14.5" customHeight="1">
      <c r="A2351" s="74" t="s">
        <v>7930</v>
      </c>
      <c r="B2351" s="129" t="s">
        <v>7728</v>
      </c>
      <c r="C2351" s="130" t="str">
        <f t="shared" ref="C2351:C2388" si="1237">MID(A2351,1,12)</f>
        <v>P.030.58.100</v>
      </c>
      <c r="D2351" s="74" t="s">
        <v>7734</v>
      </c>
      <c r="E2351" s="129" t="s">
        <v>957</v>
      </c>
      <c r="F2351" s="132" t="s">
        <v>7932</v>
      </c>
      <c r="G2351" s="132">
        <f t="shared" ref="G2351:G2388" si="1238">J2351+K2351+L2351+M2351</f>
        <v>1.6432104770100002</v>
      </c>
      <c r="H2351" s="348">
        <f t="shared" ref="H2351:H2388" si="1239">G2351</f>
        <v>1.6432104770100002</v>
      </c>
      <c r="I2351" s="74"/>
      <c r="J2351" s="132">
        <f t="shared" ref="J2351:J2388" si="1240">P2351+Q2351+R2351+S2351</f>
        <v>0.16618781299999999</v>
      </c>
      <c r="K2351" s="132">
        <f t="shared" ref="K2351:K2388" si="1241">N2351+O2351+T2351</f>
        <v>0.25245146401000002</v>
      </c>
      <c r="L2351" s="300">
        <f t="shared" ref="L2351:L2388" si="1242">U2351+IF(V2351="x",0,V2351)+IF(W2351="x",0,W2351)+IF(X2351="x",0,X2351)+Y2351+Z2351</f>
        <v>0.35235720000000004</v>
      </c>
      <c r="M2351" s="132">
        <v>0.87221400000000004</v>
      </c>
      <c r="N2351" s="132">
        <v>0.17858313000000001</v>
      </c>
      <c r="O2351" s="132">
        <v>7.3114200000000004E-2</v>
      </c>
      <c r="P2351" s="132">
        <v>2.665872E-2</v>
      </c>
      <c r="Q2351" s="132">
        <v>4.9322999999999999E-2</v>
      </c>
      <c r="R2351" s="132">
        <v>4.3305448000000003E-2</v>
      </c>
      <c r="S2351" s="132">
        <v>4.6900644999999998E-2</v>
      </c>
      <c r="T2351" s="132">
        <v>7.5413401000000001E-4</v>
      </c>
      <c r="U2351" s="132">
        <v>0.30378300000000003</v>
      </c>
      <c r="V2351" s="132">
        <v>0</v>
      </c>
      <c r="W2351" s="132">
        <v>4.8574199999999998E-2</v>
      </c>
      <c r="X2351" s="132">
        <v>0</v>
      </c>
      <c r="Y2351" s="132">
        <v>0</v>
      </c>
      <c r="Z2351" s="132">
        <v>0</v>
      </c>
      <c r="AA2351" s="74"/>
      <c r="AB2351" s="301">
        <f t="shared" ref="AB2351:AB2388" si="1243">M2351/0.133</f>
        <v>6.5579999999999998</v>
      </c>
      <c r="AC2351" s="338">
        <f t="shared" ref="AC2351:AC2388" si="1244">AB2351</f>
        <v>6.5579999999999998</v>
      </c>
      <c r="AD2351" s="74"/>
      <c r="AE2351" s="136">
        <v>6.5846</v>
      </c>
      <c r="AF2351" s="136">
        <v>0</v>
      </c>
      <c r="AG2351" s="136">
        <v>6.5846</v>
      </c>
      <c r="AH2351" s="136">
        <v>0</v>
      </c>
      <c r="AI2351" s="136">
        <v>0</v>
      </c>
      <c r="AJ2351" s="136">
        <v>0</v>
      </c>
      <c r="AK2351" s="136">
        <v>0</v>
      </c>
      <c r="AL2351" s="74"/>
      <c r="AM2351" s="133">
        <v>0.17513042000000001</v>
      </c>
      <c r="AN2351" s="340">
        <f t="shared" ref="AN2351:AN2388" si="1245">AM2351</f>
        <v>0.17513042000000001</v>
      </c>
      <c r="AP2351" s="133">
        <v>0.16883176</v>
      </c>
      <c r="AQ2351" s="133">
        <v>6.2548867999999997E-3</v>
      </c>
      <c r="AR2351" s="145">
        <v>4.3778196000000003E-5</v>
      </c>
      <c r="AS2351" s="134">
        <f t="shared" ref="AS2351:AS2388" si="1246">AV2351+AY2351+AZ2351+BA2351+BB2351+BJ2351+BK2351+BO2351</f>
        <v>1.0121807990000001E-5</v>
      </c>
      <c r="AT2351" s="135">
        <f t="shared" ref="AT2351:AT2388" si="1247">AW2351+AX2351+BC2351+BD2351+BE2351+BF2351+BG2351+BH2351+BI2351+BL2351+BP2351+BQ2351</f>
        <v>2.3131977792E-8</v>
      </c>
      <c r="AU2351" s="135">
        <f t="shared" ref="AU2351:AU2388" si="1248">BM2351+BN2351</f>
        <v>6.1314000000000004E-3</v>
      </c>
      <c r="AV2351" s="302">
        <v>6.0858240000000001E-6</v>
      </c>
      <c r="AW2351" s="302">
        <v>1.8362400000000001E-8</v>
      </c>
      <c r="AX2351" s="302">
        <v>5.0168700000000004E-13</v>
      </c>
      <c r="AY2351" s="303">
        <v>0</v>
      </c>
      <c r="AZ2351" s="303">
        <v>0</v>
      </c>
      <c r="BA2351" s="302">
        <v>3.9687999999999998E-9</v>
      </c>
      <c r="BB2351" s="302">
        <v>4.0169100000000003E-6</v>
      </c>
      <c r="BC2351" s="302">
        <v>9.0508000000000004E-10</v>
      </c>
      <c r="BD2351" s="302">
        <v>3.7778400000000003E-9</v>
      </c>
      <c r="BE2351" s="303">
        <v>0</v>
      </c>
      <c r="BF2351" s="303">
        <v>0</v>
      </c>
      <c r="BG2351" s="302">
        <v>2.6542746000000001E-11</v>
      </c>
      <c r="BH2351" s="302">
        <v>5.0404357999999997E-11</v>
      </c>
      <c r="BI2351" s="302">
        <v>9.2090009999999998E-12</v>
      </c>
      <c r="BJ2351" s="302">
        <v>5.2632900000000003E-9</v>
      </c>
      <c r="BK2351" s="302">
        <v>9.8418999999999993E-9</v>
      </c>
      <c r="BL2351" s="303">
        <v>0</v>
      </c>
      <c r="BM2351" s="303">
        <v>6.1314000000000004E-3</v>
      </c>
      <c r="BN2351" s="303">
        <v>0</v>
      </c>
      <c r="BO2351" s="303">
        <v>0</v>
      </c>
      <c r="BP2351" s="303">
        <v>0</v>
      </c>
      <c r="BQ2351" s="303">
        <v>0</v>
      </c>
      <c r="BR2351" s="74"/>
      <c r="BS2351" s="136">
        <v>5.4868061999999997E-4</v>
      </c>
      <c r="BT2351" s="144">
        <v>2.6045570000000001E-5</v>
      </c>
      <c r="BU2351" s="136">
        <v>1.8285444000000001E-4</v>
      </c>
      <c r="BV2351" s="144">
        <v>8.8336833999999999E-8</v>
      </c>
      <c r="BW2351" s="144">
        <v>6.5602670000000006E-5</v>
      </c>
      <c r="BX2351" s="136">
        <v>0</v>
      </c>
      <c r="BY2351" s="136">
        <v>0</v>
      </c>
      <c r="BZ2351" s="136">
        <v>0</v>
      </c>
      <c r="CA2351" s="144">
        <v>5.8112862E-5</v>
      </c>
      <c r="CB2351" s="144">
        <v>3.1034429999999998E-5</v>
      </c>
      <c r="CC2351" s="136">
        <v>0</v>
      </c>
      <c r="CD2351" s="136">
        <v>0</v>
      </c>
      <c r="CE2351" s="136">
        <v>0</v>
      </c>
      <c r="CF2351" s="144">
        <v>3.0001584E-5</v>
      </c>
      <c r="CG2351" s="144">
        <v>8.4277356999999993E-6</v>
      </c>
      <c r="CH2351" s="136">
        <v>1.4651299000000001E-4</v>
      </c>
      <c r="CI2351" s="136">
        <v>0</v>
      </c>
      <c r="CL2351" s="89" t="s">
        <v>7736</v>
      </c>
    </row>
    <row r="2352" spans="1:90" ht="14.5" customHeight="1">
      <c r="A2352" s="74" t="s">
        <v>7933</v>
      </c>
      <c r="B2352" s="129" t="s">
        <v>7728</v>
      </c>
      <c r="C2352" s="130" t="str">
        <f t="shared" si="1237"/>
        <v>P.030.59.100</v>
      </c>
      <c r="D2352" s="74" t="s">
        <v>7734</v>
      </c>
      <c r="E2352" s="129" t="s">
        <v>957</v>
      </c>
      <c r="F2352" s="132" t="s">
        <v>7935</v>
      </c>
      <c r="G2352" s="132">
        <f t="shared" si="1238"/>
        <v>1.7836443488000002</v>
      </c>
      <c r="H2352" s="348">
        <f t="shared" si="1239"/>
        <v>1.7836443488000002</v>
      </c>
      <c r="I2352" s="74"/>
      <c r="J2352" s="132">
        <f t="shared" si="1240"/>
        <v>0.19423181899999997</v>
      </c>
      <c r="K2352" s="132">
        <f t="shared" si="1241"/>
        <v>0.43386382979999999</v>
      </c>
      <c r="L2352" s="300">
        <f t="shared" si="1242"/>
        <v>0.1537927</v>
      </c>
      <c r="M2352" s="132">
        <v>1.0017560000000001</v>
      </c>
      <c r="N2352" s="132">
        <v>0.26777447999999998</v>
      </c>
      <c r="O2352" s="132">
        <v>0.1650046</v>
      </c>
      <c r="P2352" s="132">
        <v>2.8311119999999999E-2</v>
      </c>
      <c r="Q2352" s="132">
        <v>0.112681</v>
      </c>
      <c r="R2352" s="132">
        <v>6.8694209999999997E-3</v>
      </c>
      <c r="S2352" s="132">
        <v>4.6370278000000001E-2</v>
      </c>
      <c r="T2352" s="132">
        <v>1.0847497999999999E-3</v>
      </c>
      <c r="U2352" s="132">
        <v>9.6901000000000001E-2</v>
      </c>
      <c r="V2352" s="132">
        <v>0</v>
      </c>
      <c r="W2352" s="132">
        <v>5.6891700000000003E-2</v>
      </c>
      <c r="X2352" s="132">
        <v>0</v>
      </c>
      <c r="Y2352" s="132">
        <v>0</v>
      </c>
      <c r="Z2352" s="132">
        <v>0</v>
      </c>
      <c r="AA2352" s="74"/>
      <c r="AB2352" s="301">
        <f t="shared" si="1243"/>
        <v>7.532</v>
      </c>
      <c r="AC2352" s="338">
        <f t="shared" si="1244"/>
        <v>7.532</v>
      </c>
      <c r="AD2352" s="74"/>
      <c r="AE2352" s="136">
        <v>7.7121000000000004</v>
      </c>
      <c r="AF2352" s="136">
        <v>0</v>
      </c>
      <c r="AG2352" s="136">
        <v>7.7121000000000004</v>
      </c>
      <c r="AH2352" s="136">
        <v>0</v>
      </c>
      <c r="AI2352" s="136">
        <v>0</v>
      </c>
      <c r="AJ2352" s="136">
        <v>0</v>
      </c>
      <c r="AK2352" s="136">
        <v>0</v>
      </c>
      <c r="AL2352" s="74"/>
      <c r="AM2352" s="133">
        <v>0.23507249</v>
      </c>
      <c r="AN2352" s="340">
        <f t="shared" si="1245"/>
        <v>0.23507249</v>
      </c>
      <c r="AP2352" s="133">
        <v>0.22745936</v>
      </c>
      <c r="AQ2352" s="133">
        <v>7.5991710000000001E-3</v>
      </c>
      <c r="AR2352" s="145">
        <v>1.3964412000000001E-5</v>
      </c>
      <c r="AS2352" s="134">
        <f t="shared" si="1246"/>
        <v>1.3636652240000001E-5</v>
      </c>
      <c r="AT2352" s="135">
        <f t="shared" si="1247"/>
        <v>2.8103443006E-8</v>
      </c>
      <c r="AU2352" s="135">
        <f t="shared" si="1248"/>
        <v>1.9558000000000002E-3</v>
      </c>
      <c r="AV2352" s="302">
        <v>6.9896960000000001E-6</v>
      </c>
      <c r="AW2352" s="302">
        <v>2.10896E-8</v>
      </c>
      <c r="AX2352" s="302">
        <v>5.7619799999999996E-13</v>
      </c>
      <c r="AY2352" s="303">
        <v>0</v>
      </c>
      <c r="AZ2352" s="303">
        <v>0</v>
      </c>
      <c r="BA2352" s="302">
        <v>4.2148E-9</v>
      </c>
      <c r="BB2352" s="302">
        <v>6.6305299999999999E-6</v>
      </c>
      <c r="BC2352" s="302">
        <v>9.6117999999999998E-10</v>
      </c>
      <c r="BD2352" s="302">
        <v>5.66464E-9</v>
      </c>
      <c r="BE2352" s="303">
        <v>0</v>
      </c>
      <c r="BF2352" s="303">
        <v>0</v>
      </c>
      <c r="BG2352" s="302">
        <v>2.6220219999999999E-11</v>
      </c>
      <c r="BH2352" s="302">
        <v>3.0576157E-10</v>
      </c>
      <c r="BI2352" s="302">
        <v>5.5465018000000003E-11</v>
      </c>
      <c r="BJ2352" s="302">
        <v>9.959799999999999E-10</v>
      </c>
      <c r="BK2352" s="302">
        <v>1.1215459999999999E-8</v>
      </c>
      <c r="BL2352" s="303">
        <v>0</v>
      </c>
      <c r="BM2352" s="303">
        <v>1.9558000000000002E-3</v>
      </c>
      <c r="BN2352" s="303">
        <v>0</v>
      </c>
      <c r="BO2352" s="303">
        <v>0</v>
      </c>
      <c r="BP2352" s="303">
        <v>0</v>
      </c>
      <c r="BQ2352" s="303">
        <v>0</v>
      </c>
      <c r="BR2352" s="74"/>
      <c r="BS2352" s="136">
        <v>5.1132963999999997E-4</v>
      </c>
      <c r="BT2352" s="144">
        <v>3.9053739999999998E-5</v>
      </c>
      <c r="BU2352" s="136">
        <v>2.1001215E-4</v>
      </c>
      <c r="BV2352" s="144">
        <v>1.2706411000000001E-7</v>
      </c>
      <c r="BW2352" s="136">
        <v>1.3302843999999999E-4</v>
      </c>
      <c r="BX2352" s="136">
        <v>0</v>
      </c>
      <c r="BY2352" s="136">
        <v>0</v>
      </c>
      <c r="BZ2352" s="136">
        <v>0</v>
      </c>
      <c r="CA2352" s="144">
        <v>9.2182794000000001E-6</v>
      </c>
      <c r="CB2352" s="144">
        <v>3.0683482999999999E-5</v>
      </c>
      <c r="CC2352" s="136">
        <v>0</v>
      </c>
      <c r="CD2352" s="136">
        <v>0</v>
      </c>
      <c r="CE2352" s="136">
        <v>0</v>
      </c>
      <c r="CF2352" s="144">
        <v>3.2600791999999999E-5</v>
      </c>
      <c r="CG2352" s="144">
        <v>9.8708410999999992E-6</v>
      </c>
      <c r="CH2352" s="144">
        <v>4.6734857000000001E-5</v>
      </c>
      <c r="CI2352" s="136">
        <v>0</v>
      </c>
      <c r="CL2352" s="89" t="s">
        <v>7736</v>
      </c>
    </row>
    <row r="2353" spans="1:90" ht="14.5" customHeight="1">
      <c r="A2353" s="74" t="s">
        <v>7936</v>
      </c>
      <c r="B2353" s="129" t="s">
        <v>7728</v>
      </c>
      <c r="C2353" s="130" t="str">
        <f t="shared" si="1237"/>
        <v>P.030.63.100</v>
      </c>
      <c r="D2353" s="74" t="s">
        <v>7734</v>
      </c>
      <c r="E2353" s="129" t="s">
        <v>957</v>
      </c>
      <c r="F2353" s="132" t="s">
        <v>7938</v>
      </c>
      <c r="G2353" s="132">
        <f t="shared" si="1238"/>
        <v>2.661728783</v>
      </c>
      <c r="H2353" s="348">
        <f t="shared" si="1239"/>
        <v>2.661728783</v>
      </c>
      <c r="I2353" s="74"/>
      <c r="J2353" s="132">
        <f t="shared" si="1240"/>
        <v>1.7739684099999999</v>
      </c>
      <c r="K2353" s="132">
        <f t="shared" si="1241"/>
        <v>0.24707117300000001</v>
      </c>
      <c r="L2353" s="300">
        <f t="shared" si="1242"/>
        <v>7.7833199999999991E-2</v>
      </c>
      <c r="M2353" s="132">
        <v>0.56285600000000002</v>
      </c>
      <c r="N2353" s="132">
        <v>8.4882104999999999E-2</v>
      </c>
      <c r="O2353" s="132">
        <v>0.15870999999999999</v>
      </c>
      <c r="P2353" s="132">
        <v>1.7295120000000001E-2</v>
      </c>
      <c r="Q2353" s="132">
        <v>4.1703999999999998E-2</v>
      </c>
      <c r="R2353" s="132">
        <v>6.1191290000000002E-2</v>
      </c>
      <c r="S2353" s="132">
        <v>1.653778</v>
      </c>
      <c r="T2353" s="132">
        <v>3.4790680000000001E-3</v>
      </c>
      <c r="U2353" s="132">
        <v>3.9239999999999997E-2</v>
      </c>
      <c r="V2353" s="132">
        <v>0</v>
      </c>
      <c r="W2353" s="132">
        <v>3.8593200000000001E-2</v>
      </c>
      <c r="X2353" s="132">
        <v>0</v>
      </c>
      <c r="Y2353" s="132">
        <v>0</v>
      </c>
      <c r="Z2353" s="132">
        <v>0</v>
      </c>
      <c r="AA2353" s="74"/>
      <c r="AB2353" s="301">
        <f t="shared" si="1243"/>
        <v>4.2320000000000002</v>
      </c>
      <c r="AC2353" s="338">
        <f t="shared" si="1244"/>
        <v>4.2320000000000002</v>
      </c>
      <c r="AD2353" s="74"/>
      <c r="AE2353" s="136">
        <v>5.2316000000000003</v>
      </c>
      <c r="AF2353" s="136">
        <v>0</v>
      </c>
      <c r="AG2353" s="136">
        <v>5.2316000000000003</v>
      </c>
      <c r="AH2353" s="136">
        <v>0</v>
      </c>
      <c r="AI2353" s="136">
        <v>0</v>
      </c>
      <c r="AJ2353" s="136">
        <v>0</v>
      </c>
      <c r="AK2353" s="136">
        <v>0</v>
      </c>
      <c r="AL2353" s="74"/>
      <c r="AM2353" s="133">
        <v>0.11228339</v>
      </c>
      <c r="AN2353" s="340">
        <f t="shared" si="1245"/>
        <v>0.11228339</v>
      </c>
      <c r="AP2353" s="133">
        <v>0.10808928</v>
      </c>
      <c r="AQ2353" s="133">
        <v>4.1884556E-3</v>
      </c>
      <c r="AR2353" s="145">
        <v>5.6548800000000001E-6</v>
      </c>
      <c r="AS2353" s="134">
        <f t="shared" si="1246"/>
        <v>6.4801727120000003E-6</v>
      </c>
      <c r="AT2353" s="135">
        <f t="shared" si="1247"/>
        <v>1.5489850536000001E-8</v>
      </c>
      <c r="AU2353" s="135">
        <f t="shared" si="1248"/>
        <v>7.9199999999999995E-4</v>
      </c>
      <c r="AV2353" s="302">
        <v>3.9272960000000004E-6</v>
      </c>
      <c r="AW2353" s="302">
        <v>1.18496E-8</v>
      </c>
      <c r="AX2353" s="302">
        <v>3.2374800000000002E-13</v>
      </c>
      <c r="AY2353" s="303">
        <v>0</v>
      </c>
      <c r="AZ2353" s="303">
        <v>0</v>
      </c>
      <c r="BA2353" s="302">
        <v>2.5747999999999998E-9</v>
      </c>
      <c r="BB2353" s="302">
        <v>2.1957E-6</v>
      </c>
      <c r="BC2353" s="302">
        <v>5.8718000000000003E-10</v>
      </c>
      <c r="BD2353" s="302">
        <v>1.79564E-9</v>
      </c>
      <c r="BE2353" s="303">
        <v>0</v>
      </c>
      <c r="BF2353" s="303">
        <v>0</v>
      </c>
      <c r="BG2353" s="302">
        <v>9.4200038999999993E-10</v>
      </c>
      <c r="BH2353" s="302">
        <v>2.6548213000000002E-10</v>
      </c>
      <c r="BI2353" s="302">
        <v>4.9624268000000001E-11</v>
      </c>
      <c r="BJ2353" s="302">
        <v>1.4056671999999999E-8</v>
      </c>
      <c r="BK2353" s="302">
        <v>3.4054524000000001E-7</v>
      </c>
      <c r="BL2353" s="303">
        <v>0</v>
      </c>
      <c r="BM2353" s="303">
        <v>7.9199999999999995E-4</v>
      </c>
      <c r="BN2353" s="303">
        <v>0</v>
      </c>
      <c r="BO2353" s="303">
        <v>0</v>
      </c>
      <c r="BP2353" s="303">
        <v>0</v>
      </c>
      <c r="BQ2353" s="303">
        <v>0</v>
      </c>
      <c r="BR2353" s="74"/>
      <c r="BS2353" s="136">
        <v>1.3995334E-3</v>
      </c>
      <c r="BT2353" s="144">
        <v>1.2379685E-5</v>
      </c>
      <c r="BU2353" s="136">
        <v>1.1799939000000001E-4</v>
      </c>
      <c r="BV2353" s="144">
        <v>4.0752684000000002E-7</v>
      </c>
      <c r="BW2353" s="144">
        <v>4.7525994999999998E-5</v>
      </c>
      <c r="BX2353" s="136">
        <v>0</v>
      </c>
      <c r="BY2353" s="136">
        <v>0</v>
      </c>
      <c r="BZ2353" s="136">
        <v>0</v>
      </c>
      <c r="CA2353" s="144">
        <v>8.2114402999999996E-5</v>
      </c>
      <c r="CB2353" s="136">
        <v>1.0943145E-3</v>
      </c>
      <c r="CC2353" s="136">
        <v>0</v>
      </c>
      <c r="CD2353" s="136">
        <v>0</v>
      </c>
      <c r="CE2353" s="136">
        <v>0</v>
      </c>
      <c r="CF2353" s="144">
        <v>1.9170582999999999E-5</v>
      </c>
      <c r="CG2353" s="144">
        <v>6.6960092000000003E-6</v>
      </c>
      <c r="CH2353" s="144">
        <v>1.8925251999999999E-5</v>
      </c>
      <c r="CI2353" s="136">
        <v>0</v>
      </c>
      <c r="CL2353" s="89" t="s">
        <v>7736</v>
      </c>
    </row>
    <row r="2354" spans="1:90" ht="14.5" customHeight="1">
      <c r="A2354" s="74" t="s">
        <v>7939</v>
      </c>
      <c r="B2354" s="129" t="s">
        <v>7728</v>
      </c>
      <c r="C2354" s="130" t="str">
        <f t="shared" si="1237"/>
        <v>P.030.64.100</v>
      </c>
      <c r="D2354" s="74" t="s">
        <v>7734</v>
      </c>
      <c r="E2354" s="129" t="s">
        <v>957</v>
      </c>
      <c r="F2354" s="132" t="s">
        <v>7941</v>
      </c>
      <c r="G2354" s="132">
        <f t="shared" si="1238"/>
        <v>0.58188168815999997</v>
      </c>
      <c r="H2354" s="348">
        <f t="shared" si="1239"/>
        <v>0.58188168815999997</v>
      </c>
      <c r="I2354" s="74"/>
      <c r="J2354" s="132">
        <f t="shared" si="1240"/>
        <v>3.7794541500000001E-2</v>
      </c>
      <c r="K2354" s="132">
        <f t="shared" si="1241"/>
        <v>0.16261448666000003</v>
      </c>
      <c r="L2354" s="300">
        <f t="shared" si="1242"/>
        <v>3.780066E-2</v>
      </c>
      <c r="M2354" s="132">
        <v>0.34367199999999998</v>
      </c>
      <c r="N2354" s="132">
        <v>8.3679525000000005E-2</v>
      </c>
      <c r="O2354" s="132">
        <v>7.8709399999999999E-2</v>
      </c>
      <c r="P2354" s="132">
        <v>9.2534399999999999E-3</v>
      </c>
      <c r="Q2354" s="132">
        <v>2.0851999999999999E-2</v>
      </c>
      <c r="R2354" s="132">
        <v>3.0289459000000002E-3</v>
      </c>
      <c r="S2354" s="132">
        <v>4.6601556000000002E-3</v>
      </c>
      <c r="T2354" s="132">
        <v>2.2556166000000001E-4</v>
      </c>
      <c r="U2354" s="132">
        <v>2.2563E-2</v>
      </c>
      <c r="V2354" s="132">
        <v>0</v>
      </c>
      <c r="W2354" s="132">
        <v>1.523766E-2</v>
      </c>
      <c r="X2354" s="132">
        <v>0</v>
      </c>
      <c r="Y2354" s="132">
        <v>0</v>
      </c>
      <c r="Z2354" s="132">
        <v>0</v>
      </c>
      <c r="AA2354" s="74"/>
      <c r="AB2354" s="301">
        <f t="shared" si="1243"/>
        <v>2.5839999999999996</v>
      </c>
      <c r="AC2354" s="338">
        <f t="shared" si="1244"/>
        <v>2.5839999999999996</v>
      </c>
      <c r="AD2354" s="74"/>
      <c r="AE2354" s="136">
        <v>2.0655800000000002</v>
      </c>
      <c r="AF2354" s="136">
        <v>0</v>
      </c>
      <c r="AG2354" s="136">
        <v>2.0655800000000002</v>
      </c>
      <c r="AH2354" s="136">
        <v>0</v>
      </c>
      <c r="AI2354" s="136">
        <v>0</v>
      </c>
      <c r="AJ2354" s="136">
        <v>0</v>
      </c>
      <c r="AK2354" s="136">
        <v>0</v>
      </c>
      <c r="AL2354" s="74"/>
      <c r="AM2354" s="133">
        <v>7.3373703999999998E-2</v>
      </c>
      <c r="AN2354" s="340">
        <f t="shared" si="1245"/>
        <v>7.3373703999999998E-2</v>
      </c>
      <c r="AP2354" s="133">
        <v>7.0847541E-2</v>
      </c>
      <c r="AQ2354" s="133">
        <v>2.5229114000000002E-3</v>
      </c>
      <c r="AR2354" s="145">
        <v>3.251556E-6</v>
      </c>
      <c r="AS2354" s="134">
        <f t="shared" si="1246"/>
        <v>4.2474544809999999E-6</v>
      </c>
      <c r="AT2354" s="135">
        <f t="shared" si="1247"/>
        <v>9.3302935008999997E-9</v>
      </c>
      <c r="AU2354" s="135">
        <f t="shared" si="1248"/>
        <v>4.5540000000000001E-4</v>
      </c>
      <c r="AV2354" s="302">
        <v>2.3979520000000001E-6</v>
      </c>
      <c r="AW2354" s="302">
        <v>7.2352E-9</v>
      </c>
      <c r="AX2354" s="302">
        <v>1.9767600000000001E-13</v>
      </c>
      <c r="AY2354" s="303">
        <v>0</v>
      </c>
      <c r="AZ2354" s="303">
        <v>0</v>
      </c>
      <c r="BA2354" s="302">
        <v>1.3776000000000001E-9</v>
      </c>
      <c r="BB2354" s="302">
        <v>1.8467799999999999E-6</v>
      </c>
      <c r="BC2354" s="302">
        <v>3.1415999999999998E-10</v>
      </c>
      <c r="BD2354" s="302">
        <v>1.7701999999999999E-9</v>
      </c>
      <c r="BE2354" s="303">
        <v>0</v>
      </c>
      <c r="BF2354" s="303">
        <v>0</v>
      </c>
      <c r="BG2354" s="302">
        <v>2.5911707999999998E-12</v>
      </c>
      <c r="BH2354" s="302">
        <v>6.7203340000000002E-12</v>
      </c>
      <c r="BI2354" s="302">
        <v>1.2243201E-12</v>
      </c>
      <c r="BJ2354" s="302">
        <v>3.7351099999999999E-10</v>
      </c>
      <c r="BK2354" s="302">
        <v>9.7136999999999992E-10</v>
      </c>
      <c r="BL2354" s="303">
        <v>0</v>
      </c>
      <c r="BM2354" s="303">
        <v>4.5540000000000001E-4</v>
      </c>
      <c r="BN2354" s="303">
        <v>0</v>
      </c>
      <c r="BO2354" s="303">
        <v>0</v>
      </c>
      <c r="BP2354" s="303">
        <v>0</v>
      </c>
      <c r="BQ2354" s="303">
        <v>0</v>
      </c>
      <c r="BR2354" s="74"/>
      <c r="BS2354" s="136">
        <v>1.4429001E-4</v>
      </c>
      <c r="BT2354" s="144">
        <v>1.2204294E-5</v>
      </c>
      <c r="BU2354" s="144">
        <v>7.2048776000000001E-5</v>
      </c>
      <c r="BV2354" s="144">
        <v>2.6421568000000001E-8</v>
      </c>
      <c r="BW2354" s="144">
        <v>2.8717307999999999E-5</v>
      </c>
      <c r="BX2354" s="136">
        <v>0</v>
      </c>
      <c r="BY2354" s="136">
        <v>0</v>
      </c>
      <c r="BZ2354" s="136">
        <v>0</v>
      </c>
      <c r="CA2354" s="144">
        <v>4.0646321E-6</v>
      </c>
      <c r="CB2354" s="144">
        <v>3.0836521000000001E-6</v>
      </c>
      <c r="CC2354" s="136">
        <v>0</v>
      </c>
      <c r="CD2354" s="136">
        <v>0</v>
      </c>
      <c r="CE2354" s="136">
        <v>0</v>
      </c>
      <c r="CF2354" s="144">
        <v>1.0619138E-5</v>
      </c>
      <c r="CG2354" s="144">
        <v>2.6437691000000001E-6</v>
      </c>
      <c r="CH2354" s="144">
        <v>1.088202E-5</v>
      </c>
      <c r="CI2354" s="136">
        <v>0</v>
      </c>
      <c r="CL2354" s="89" t="s">
        <v>7736</v>
      </c>
    </row>
    <row r="2355" spans="1:90" ht="14.5" customHeight="1">
      <c r="A2355" s="74" t="s">
        <v>7942</v>
      </c>
      <c r="B2355" s="129" t="s">
        <v>7728</v>
      </c>
      <c r="C2355" s="130" t="str">
        <f t="shared" si="1237"/>
        <v>P.030.65.100</v>
      </c>
      <c r="D2355" s="74" t="s">
        <v>7734</v>
      </c>
      <c r="E2355" s="129" t="s">
        <v>957</v>
      </c>
      <c r="F2355" s="132" t="s">
        <v>7944</v>
      </c>
      <c r="G2355" s="132">
        <f t="shared" si="1238"/>
        <v>0.62471038676000001</v>
      </c>
      <c r="H2355" s="348">
        <f t="shared" si="1239"/>
        <v>0.62471038676000001</v>
      </c>
      <c r="I2355" s="74"/>
      <c r="J2355" s="132">
        <f t="shared" si="1240"/>
        <v>4.3185936799999998E-2</v>
      </c>
      <c r="K2355" s="132">
        <f t="shared" si="1241"/>
        <v>0.23325536996000001</v>
      </c>
      <c r="L2355" s="300">
        <f t="shared" si="1242"/>
        <v>4.8487080000000002E-2</v>
      </c>
      <c r="M2355" s="132">
        <v>0.29978199999999999</v>
      </c>
      <c r="N2355" s="132">
        <v>0.19461753000000001</v>
      </c>
      <c r="O2355" s="132">
        <v>3.8413200000000002E-2</v>
      </c>
      <c r="P2355" s="132">
        <v>8.5924799999999996E-3</v>
      </c>
      <c r="Q2355" s="132">
        <v>2.5663999999999999E-2</v>
      </c>
      <c r="R2355" s="132">
        <v>1.1355637E-3</v>
      </c>
      <c r="S2355" s="132">
        <v>7.7938931000000001E-3</v>
      </c>
      <c r="T2355" s="132">
        <v>2.2463995999999999E-4</v>
      </c>
      <c r="U2355" s="132">
        <v>3.1718999999999997E-2</v>
      </c>
      <c r="V2355" s="132">
        <v>0</v>
      </c>
      <c r="W2355" s="132">
        <v>1.6768080000000001E-2</v>
      </c>
      <c r="X2355" s="132">
        <v>0</v>
      </c>
      <c r="Y2355" s="132">
        <v>0</v>
      </c>
      <c r="Z2355" s="132">
        <v>0</v>
      </c>
      <c r="AA2355" s="74"/>
      <c r="AB2355" s="301">
        <f t="shared" si="1243"/>
        <v>2.254</v>
      </c>
      <c r="AC2355" s="338">
        <f t="shared" si="1244"/>
        <v>2.254</v>
      </c>
      <c r="AD2355" s="74"/>
      <c r="AE2355" s="136">
        <v>2.2730399999999999</v>
      </c>
      <c r="AF2355" s="136">
        <v>0</v>
      </c>
      <c r="AG2355" s="136">
        <v>2.2730399999999999</v>
      </c>
      <c r="AH2355" s="136">
        <v>0</v>
      </c>
      <c r="AI2355" s="136">
        <v>0</v>
      </c>
      <c r="AJ2355" s="136">
        <v>0</v>
      </c>
      <c r="AK2355" s="136">
        <v>0</v>
      </c>
      <c r="AL2355" s="74"/>
      <c r="AM2355" s="133">
        <v>0.10351984</v>
      </c>
      <c r="AN2355" s="340">
        <f t="shared" si="1245"/>
        <v>0.10351984</v>
      </c>
      <c r="AP2355" s="133">
        <v>0.10061071000000001</v>
      </c>
      <c r="AQ2355" s="133">
        <v>2.9045611E-3</v>
      </c>
      <c r="AR2355" s="145">
        <v>4.5710279999999999E-6</v>
      </c>
      <c r="AS2355" s="134">
        <f t="shared" si="1246"/>
        <v>6.0318172900000003E-6</v>
      </c>
      <c r="AT2355" s="135">
        <f t="shared" si="1247"/>
        <v>1.0741719872000002E-8</v>
      </c>
      <c r="AU2355" s="135">
        <f t="shared" si="1248"/>
        <v>6.4019999999999995E-4</v>
      </c>
      <c r="AV2355" s="302">
        <v>2.0917120000000001E-6</v>
      </c>
      <c r="AW2355" s="302">
        <v>6.3112000000000003E-9</v>
      </c>
      <c r="AX2355" s="302">
        <v>1.72431E-13</v>
      </c>
      <c r="AY2355" s="303">
        <v>0</v>
      </c>
      <c r="AZ2355" s="303">
        <v>0</v>
      </c>
      <c r="BA2355" s="302">
        <v>1.2792000000000001E-9</v>
      </c>
      <c r="BB2355" s="302">
        <v>3.9369999999999997E-6</v>
      </c>
      <c r="BC2355" s="302">
        <v>2.9172E-10</v>
      </c>
      <c r="BD2355" s="302">
        <v>4.1170400000000001E-9</v>
      </c>
      <c r="BE2355" s="303">
        <v>0</v>
      </c>
      <c r="BF2355" s="303">
        <v>0</v>
      </c>
      <c r="BG2355" s="302">
        <v>4.3805011000000004E-12</v>
      </c>
      <c r="BH2355" s="302">
        <v>1.4560261000000001E-11</v>
      </c>
      <c r="BI2355" s="302">
        <v>2.6466789E-12</v>
      </c>
      <c r="BJ2355" s="302">
        <v>1.6498000000000001E-10</v>
      </c>
      <c r="BK2355" s="302">
        <v>1.6611100000000001E-9</v>
      </c>
      <c r="BL2355" s="303">
        <v>0</v>
      </c>
      <c r="BM2355" s="303">
        <v>6.4019999999999995E-4</v>
      </c>
      <c r="BN2355" s="303">
        <v>0</v>
      </c>
      <c r="BO2355" s="303">
        <v>0</v>
      </c>
      <c r="BP2355" s="303">
        <v>0</v>
      </c>
      <c r="BQ2355" s="303">
        <v>0</v>
      </c>
      <c r="BR2355" s="74"/>
      <c r="BS2355" s="136">
        <v>1.7346606E-4</v>
      </c>
      <c r="BT2355" s="144">
        <v>2.8384118000000001E-5</v>
      </c>
      <c r="BU2355" s="144">
        <v>6.2847500999999994E-5</v>
      </c>
      <c r="BV2355" s="144">
        <v>2.6313602999999999E-8</v>
      </c>
      <c r="BW2355" s="144">
        <v>4.6352310999999997E-5</v>
      </c>
      <c r="BX2355" s="136">
        <v>0</v>
      </c>
      <c r="BY2355" s="136">
        <v>0</v>
      </c>
      <c r="BZ2355" s="136">
        <v>0</v>
      </c>
      <c r="CA2355" s="144">
        <v>1.5238466E-6</v>
      </c>
      <c r="CB2355" s="144">
        <v>5.1572644000000002E-6</v>
      </c>
      <c r="CC2355" s="136">
        <v>0</v>
      </c>
      <c r="CD2355" s="136">
        <v>0</v>
      </c>
      <c r="CE2355" s="136">
        <v>0</v>
      </c>
      <c r="CF2355" s="144">
        <v>1.0967498000000001E-5</v>
      </c>
      <c r="CG2355" s="144">
        <v>2.9093004999999999E-6</v>
      </c>
      <c r="CH2355" s="144">
        <v>1.5297912000000001E-5</v>
      </c>
      <c r="CI2355" s="136">
        <v>0</v>
      </c>
      <c r="CL2355" s="89" t="s">
        <v>7736</v>
      </c>
    </row>
    <row r="2356" spans="1:90" ht="14.5" customHeight="1">
      <c r="A2356" s="74" t="s">
        <v>7945</v>
      </c>
      <c r="B2356" s="129" t="s">
        <v>7728</v>
      </c>
      <c r="C2356" s="130" t="str">
        <f t="shared" si="1237"/>
        <v>P.030.65.200</v>
      </c>
      <c r="D2356" s="74" t="s">
        <v>7734</v>
      </c>
      <c r="E2356" s="129" t="s">
        <v>957</v>
      </c>
      <c r="F2356" s="132" t="s">
        <v>7947</v>
      </c>
      <c r="G2356" s="132">
        <f t="shared" si="1238"/>
        <v>1.09945020385</v>
      </c>
      <c r="H2356" s="348">
        <f t="shared" si="1239"/>
        <v>1.09945020385</v>
      </c>
      <c r="I2356" s="74"/>
      <c r="J2356" s="132">
        <f t="shared" si="1240"/>
        <v>9.4280767500000001E-2</v>
      </c>
      <c r="K2356" s="132">
        <f t="shared" si="1241"/>
        <v>0.19024024635</v>
      </c>
      <c r="L2356" s="300">
        <f t="shared" si="1242"/>
        <v>7.2789190000000004E-2</v>
      </c>
      <c r="M2356" s="132">
        <v>0.74214000000000002</v>
      </c>
      <c r="N2356" s="132">
        <v>0.12326445</v>
      </c>
      <c r="O2356" s="132">
        <v>6.6389199999999995E-2</v>
      </c>
      <c r="P2356" s="132">
        <v>1.6634159999999999E-2</v>
      </c>
      <c r="Q2356" s="132">
        <v>5.0927E-2</v>
      </c>
      <c r="R2356" s="132">
        <v>2.7601695E-3</v>
      </c>
      <c r="S2356" s="132">
        <v>2.3959438E-2</v>
      </c>
      <c r="T2356" s="132">
        <v>5.8659635E-4</v>
      </c>
      <c r="U2356" s="132">
        <v>4.2945999999999998E-2</v>
      </c>
      <c r="V2356" s="132">
        <v>0</v>
      </c>
      <c r="W2356" s="132">
        <v>2.9843189999999999E-2</v>
      </c>
      <c r="X2356" s="132">
        <v>0</v>
      </c>
      <c r="Y2356" s="132">
        <v>0</v>
      </c>
      <c r="Z2356" s="132">
        <v>0</v>
      </c>
      <c r="AA2356" s="74"/>
      <c r="AB2356" s="301">
        <f t="shared" si="1243"/>
        <v>5.58</v>
      </c>
      <c r="AC2356" s="338">
        <f t="shared" si="1244"/>
        <v>5.58</v>
      </c>
      <c r="AD2356" s="74"/>
      <c r="AE2356" s="136">
        <v>4.0454699999999999</v>
      </c>
      <c r="AF2356" s="136">
        <v>0</v>
      </c>
      <c r="AG2356" s="136">
        <v>4.0454699999999999</v>
      </c>
      <c r="AH2356" s="136">
        <v>0</v>
      </c>
      <c r="AI2356" s="136">
        <v>0</v>
      </c>
      <c r="AJ2356" s="136">
        <v>0</v>
      </c>
      <c r="AK2356" s="136">
        <v>0</v>
      </c>
      <c r="AL2356" s="74"/>
      <c r="AM2356" s="133">
        <v>0.14231870999999999</v>
      </c>
      <c r="AN2356" s="340">
        <f t="shared" si="1245"/>
        <v>0.14231870999999999</v>
      </c>
      <c r="AP2356" s="133">
        <v>0.13718077000000001</v>
      </c>
      <c r="AQ2356" s="133">
        <v>5.1317447000000004E-3</v>
      </c>
      <c r="AR2356" s="145">
        <v>6.1889519999999999E-6</v>
      </c>
      <c r="AS2356" s="134">
        <f t="shared" si="1246"/>
        <v>8.2242668740000001E-6</v>
      </c>
      <c r="AT2356" s="135">
        <f t="shared" si="1247"/>
        <v>1.8978345626000001E-8</v>
      </c>
      <c r="AU2356" s="135">
        <f t="shared" si="1248"/>
        <v>8.6680000000000004E-4</v>
      </c>
      <c r="AV2356" s="302">
        <v>5.1782400000000001E-6</v>
      </c>
      <c r="AW2356" s="302">
        <v>1.5624000000000001E-8</v>
      </c>
      <c r="AX2356" s="302">
        <v>4.2686999999999998E-13</v>
      </c>
      <c r="AY2356" s="303">
        <v>0</v>
      </c>
      <c r="AZ2356" s="303">
        <v>0</v>
      </c>
      <c r="BA2356" s="302">
        <v>2.4763999999999998E-9</v>
      </c>
      <c r="BB2356" s="302">
        <v>3.0374299999999999E-6</v>
      </c>
      <c r="BC2356" s="302">
        <v>5.6473999999999995E-10</v>
      </c>
      <c r="BD2356" s="302">
        <v>2.6076E-9</v>
      </c>
      <c r="BE2356" s="303">
        <v>0</v>
      </c>
      <c r="BF2356" s="303">
        <v>0</v>
      </c>
      <c r="BG2356" s="302">
        <v>1.3533845999999999E-11</v>
      </c>
      <c r="BH2356" s="302">
        <v>1.4224075E-10</v>
      </c>
      <c r="BI2356" s="302">
        <v>2.5804160000000001E-11</v>
      </c>
      <c r="BJ2356" s="302">
        <v>4.22134E-10</v>
      </c>
      <c r="BK2356" s="302">
        <v>5.69834E-9</v>
      </c>
      <c r="BL2356" s="303">
        <v>0</v>
      </c>
      <c r="BM2356" s="303">
        <v>8.6680000000000004E-4</v>
      </c>
      <c r="BN2356" s="303">
        <v>0</v>
      </c>
      <c r="BO2356" s="303">
        <v>0</v>
      </c>
      <c r="BP2356" s="303">
        <v>0</v>
      </c>
      <c r="BQ2356" s="303">
        <v>0</v>
      </c>
      <c r="BR2356" s="74"/>
      <c r="BS2356" s="136">
        <v>2.9830459000000002E-4</v>
      </c>
      <c r="BT2356" s="144">
        <v>1.7977582E-5</v>
      </c>
      <c r="BU2356" s="136">
        <v>1.5558521E-4</v>
      </c>
      <c r="BV2356" s="144">
        <v>6.8712011E-8</v>
      </c>
      <c r="BW2356" s="144">
        <v>6.0392500000000002E-5</v>
      </c>
      <c r="BX2356" s="136">
        <v>0</v>
      </c>
      <c r="BY2356" s="136">
        <v>0</v>
      </c>
      <c r="BZ2356" s="136">
        <v>0</v>
      </c>
      <c r="CA2356" s="144">
        <v>3.7039531000000002E-6</v>
      </c>
      <c r="CB2356" s="144">
        <v>1.5854100000000001E-5</v>
      </c>
      <c r="CC2356" s="136">
        <v>0</v>
      </c>
      <c r="CD2356" s="136">
        <v>0</v>
      </c>
      <c r="CE2356" s="136">
        <v>0</v>
      </c>
      <c r="CF2356" s="144">
        <v>1.8832037E-5</v>
      </c>
      <c r="CG2356" s="144">
        <v>5.1778623E-6</v>
      </c>
      <c r="CH2356" s="144">
        <v>2.0712636000000001E-5</v>
      </c>
      <c r="CI2356" s="136">
        <v>0</v>
      </c>
      <c r="CL2356" s="89" t="s">
        <v>7736</v>
      </c>
    </row>
    <row r="2357" spans="1:90" ht="14.5" customHeight="1">
      <c r="A2357" s="74" t="s">
        <v>7948</v>
      </c>
      <c r="B2357" s="129" t="s">
        <v>7728</v>
      </c>
      <c r="C2357" s="130" t="str">
        <f t="shared" si="1237"/>
        <v>P.030.65.300</v>
      </c>
      <c r="D2357" s="74" t="s">
        <v>7734</v>
      </c>
      <c r="E2357" s="129" t="s">
        <v>957</v>
      </c>
      <c r="F2357" s="132" t="s">
        <v>7950</v>
      </c>
      <c r="G2357" s="132">
        <f t="shared" si="1238"/>
        <v>1.0127720980399999</v>
      </c>
      <c r="H2357" s="348">
        <f t="shared" si="1239"/>
        <v>1.0127720980399999</v>
      </c>
      <c r="I2357" s="74"/>
      <c r="J2357" s="132">
        <f t="shared" si="1240"/>
        <v>0.1024988157</v>
      </c>
      <c r="K2357" s="132">
        <f t="shared" si="1241"/>
        <v>0.19308648234</v>
      </c>
      <c r="L2357" s="300">
        <f t="shared" si="1242"/>
        <v>0.1105738</v>
      </c>
      <c r="M2357" s="132">
        <v>0.60661299999999996</v>
      </c>
      <c r="N2357" s="132">
        <v>0.10652855</v>
      </c>
      <c r="O2357" s="132">
        <v>8.5918599999999998E-2</v>
      </c>
      <c r="P2357" s="132">
        <v>1.773576E-2</v>
      </c>
      <c r="Q2357" s="132">
        <v>6.0150000000000002E-2</v>
      </c>
      <c r="R2357" s="132">
        <v>3.3960587000000002E-3</v>
      </c>
      <c r="S2357" s="132">
        <v>2.1216997000000001E-2</v>
      </c>
      <c r="T2357" s="132">
        <v>6.3933233999999999E-4</v>
      </c>
      <c r="U2357" s="132">
        <v>7.5972999999999999E-2</v>
      </c>
      <c r="V2357" s="132">
        <v>0</v>
      </c>
      <c r="W2357" s="132">
        <v>3.4600800000000001E-2</v>
      </c>
      <c r="X2357" s="132">
        <v>0</v>
      </c>
      <c r="Y2357" s="132">
        <v>0</v>
      </c>
      <c r="Z2357" s="132">
        <v>0</v>
      </c>
      <c r="AA2357" s="74"/>
      <c r="AB2357" s="301">
        <f t="shared" si="1243"/>
        <v>4.5609999999999991</v>
      </c>
      <c r="AC2357" s="338">
        <f t="shared" si="1244"/>
        <v>4.5609999999999991</v>
      </c>
      <c r="AD2357" s="74"/>
      <c r="AE2357" s="136">
        <v>4.6904000000000003</v>
      </c>
      <c r="AF2357" s="136">
        <v>0</v>
      </c>
      <c r="AG2357" s="136">
        <v>4.6904000000000003</v>
      </c>
      <c r="AH2357" s="136">
        <v>0</v>
      </c>
      <c r="AI2357" s="136">
        <v>0</v>
      </c>
      <c r="AJ2357" s="136">
        <v>0</v>
      </c>
      <c r="AK2357" s="136">
        <v>0</v>
      </c>
      <c r="AL2357" s="74"/>
      <c r="AM2357" s="133">
        <v>0.12304169</v>
      </c>
      <c r="AN2357" s="340">
        <f t="shared" si="1245"/>
        <v>0.12304169</v>
      </c>
      <c r="AP2357" s="133">
        <v>0.11874798</v>
      </c>
      <c r="AQ2357" s="133">
        <v>4.2827595999999999E-3</v>
      </c>
      <c r="AR2357" s="145">
        <v>1.0948476E-5</v>
      </c>
      <c r="AS2357" s="134">
        <f t="shared" si="1246"/>
        <v>7.1191832979999997E-6</v>
      </c>
      <c r="AT2357" s="135">
        <f t="shared" si="1247"/>
        <v>1.5838607859499999E-8</v>
      </c>
      <c r="AU2357" s="135">
        <f t="shared" si="1248"/>
        <v>1.5334000000000001E-3</v>
      </c>
      <c r="AV2357" s="302">
        <v>4.2326080000000002E-6</v>
      </c>
      <c r="AW2357" s="302">
        <v>1.27708E-8</v>
      </c>
      <c r="AX2357" s="302">
        <v>3.4891649999999999E-13</v>
      </c>
      <c r="AY2357" s="303">
        <v>0</v>
      </c>
      <c r="AZ2357" s="303">
        <v>0</v>
      </c>
      <c r="BA2357" s="302">
        <v>2.6404000000000001E-9</v>
      </c>
      <c r="BB2357" s="302">
        <v>2.87816E-6</v>
      </c>
      <c r="BC2357" s="302">
        <v>6.0213999999999995E-10</v>
      </c>
      <c r="BD2357" s="302">
        <v>2.2535599999999998E-9</v>
      </c>
      <c r="BE2357" s="303">
        <v>0</v>
      </c>
      <c r="BF2357" s="303">
        <v>0</v>
      </c>
      <c r="BG2357" s="302">
        <v>1.1964017999999999E-11</v>
      </c>
      <c r="BH2357" s="302">
        <v>1.6912073E-10</v>
      </c>
      <c r="BI2357" s="302">
        <v>3.0674195000000001E-11</v>
      </c>
      <c r="BJ2357" s="302">
        <v>4.8507800000000003E-10</v>
      </c>
      <c r="BK2357" s="302">
        <v>5.2898200000000002E-9</v>
      </c>
      <c r="BL2357" s="303">
        <v>0</v>
      </c>
      <c r="BM2357" s="303">
        <v>1.5334000000000001E-3</v>
      </c>
      <c r="BN2357" s="303">
        <v>0</v>
      </c>
      <c r="BO2357" s="303">
        <v>0</v>
      </c>
      <c r="BP2357" s="303">
        <v>0</v>
      </c>
      <c r="BQ2357" s="303">
        <v>0</v>
      </c>
      <c r="BR2357" s="74"/>
      <c r="BS2357" s="136">
        <v>2.9050646E-4</v>
      </c>
      <c r="BT2357" s="144">
        <v>1.5536723999999999E-5</v>
      </c>
      <c r="BU2357" s="136">
        <v>1.2717278E-4</v>
      </c>
      <c r="BV2357" s="144">
        <v>7.4889335000000001E-8</v>
      </c>
      <c r="BW2357" s="144">
        <v>6.6637205E-5</v>
      </c>
      <c r="BX2357" s="136">
        <v>0</v>
      </c>
      <c r="BY2357" s="136">
        <v>0</v>
      </c>
      <c r="BZ2357" s="136">
        <v>0</v>
      </c>
      <c r="CA2357" s="144">
        <v>4.5572716999999998E-6</v>
      </c>
      <c r="CB2357" s="144">
        <v>1.403941E-5</v>
      </c>
      <c r="CC2357" s="136">
        <v>0</v>
      </c>
      <c r="CD2357" s="136">
        <v>0</v>
      </c>
      <c r="CE2357" s="136">
        <v>0</v>
      </c>
      <c r="CF2357" s="144">
        <v>1.9843465000000002E-5</v>
      </c>
      <c r="CG2357" s="144">
        <v>6.0033186000000003E-6</v>
      </c>
      <c r="CH2357" s="144">
        <v>3.6641389999999997E-5</v>
      </c>
      <c r="CI2357" s="136">
        <v>0</v>
      </c>
      <c r="CL2357" s="89" t="s">
        <v>7736</v>
      </c>
    </row>
    <row r="2358" spans="1:90" ht="14.5" customHeight="1">
      <c r="A2358" s="74" t="s">
        <v>7951</v>
      </c>
      <c r="B2358" s="129" t="s">
        <v>7728</v>
      </c>
      <c r="C2358" s="130" t="str">
        <f t="shared" si="1237"/>
        <v>P.030.66.100</v>
      </c>
      <c r="D2358" s="74" t="s">
        <v>7734</v>
      </c>
      <c r="E2358" s="129" t="s">
        <v>957</v>
      </c>
      <c r="F2358" s="132" t="s">
        <v>7953</v>
      </c>
      <c r="G2358" s="132">
        <f t="shared" si="1238"/>
        <v>1.01091449751</v>
      </c>
      <c r="H2358" s="348">
        <f t="shared" si="1239"/>
        <v>1.01091449751</v>
      </c>
      <c r="I2358" s="74"/>
      <c r="J2358" s="132">
        <f t="shared" si="1240"/>
        <v>7.0591039899999999E-2</v>
      </c>
      <c r="K2358" s="132">
        <f t="shared" si="1241"/>
        <v>0.30502339761000002</v>
      </c>
      <c r="L2358" s="300">
        <f t="shared" si="1242"/>
        <v>7.7498059999999994E-2</v>
      </c>
      <c r="M2358" s="132">
        <v>0.55780200000000002</v>
      </c>
      <c r="N2358" s="132">
        <v>7.7065334999999999E-2</v>
      </c>
      <c r="O2358" s="132">
        <v>0.22746640000000001</v>
      </c>
      <c r="P2358" s="132">
        <v>1.5863039999999998E-2</v>
      </c>
      <c r="Q2358" s="132">
        <v>3.8496000000000002E-2</v>
      </c>
      <c r="R2358" s="132">
        <v>6.5303159E-3</v>
      </c>
      <c r="S2358" s="132">
        <v>9.7016840000000003E-3</v>
      </c>
      <c r="T2358" s="132">
        <v>4.9166260999999997E-4</v>
      </c>
      <c r="U2358" s="132">
        <v>4.8286999999999997E-2</v>
      </c>
      <c r="V2358" s="132">
        <v>0</v>
      </c>
      <c r="W2358" s="132">
        <v>2.921106E-2</v>
      </c>
      <c r="X2358" s="132">
        <v>0</v>
      </c>
      <c r="Y2358" s="132">
        <v>0</v>
      </c>
      <c r="Z2358" s="132">
        <v>0</v>
      </c>
      <c r="AA2358" s="74"/>
      <c r="AB2358" s="301">
        <f t="shared" si="1243"/>
        <v>4.194</v>
      </c>
      <c r="AC2358" s="338">
        <f t="shared" si="1244"/>
        <v>4.194</v>
      </c>
      <c r="AD2358" s="74"/>
      <c r="AE2358" s="136">
        <v>3.9597799999999999</v>
      </c>
      <c r="AF2358" s="136">
        <v>0</v>
      </c>
      <c r="AG2358" s="136">
        <v>3.9597799999999999</v>
      </c>
      <c r="AH2358" s="136">
        <v>0</v>
      </c>
      <c r="AI2358" s="136">
        <v>0</v>
      </c>
      <c r="AJ2358" s="136">
        <v>0</v>
      </c>
      <c r="AK2358" s="136">
        <v>0</v>
      </c>
      <c r="AL2358" s="74"/>
      <c r="AM2358" s="133">
        <v>0.1022319</v>
      </c>
      <c r="AN2358" s="340">
        <f t="shared" si="1245"/>
        <v>0.1022319</v>
      </c>
      <c r="AP2358" s="133">
        <v>9.8430808999999994E-2</v>
      </c>
      <c r="AQ2358" s="133">
        <v>3.7941367999999999E-3</v>
      </c>
      <c r="AR2358" s="145">
        <v>6.9586440000000001E-6</v>
      </c>
      <c r="AS2358" s="134">
        <f t="shared" si="1246"/>
        <v>5.901127615E-6</v>
      </c>
      <c r="AT2358" s="135">
        <f t="shared" si="1247"/>
        <v>1.40315708667E-8</v>
      </c>
      <c r="AU2358" s="135">
        <f t="shared" si="1248"/>
        <v>9.7460000000000005E-4</v>
      </c>
      <c r="AV2358" s="302">
        <v>3.8920320000000002E-6</v>
      </c>
      <c r="AW2358" s="302">
        <v>1.1743200000000001E-8</v>
      </c>
      <c r="AX2358" s="302">
        <v>3.20841E-13</v>
      </c>
      <c r="AY2358" s="303">
        <v>0</v>
      </c>
      <c r="AZ2358" s="303">
        <v>0</v>
      </c>
      <c r="BA2358" s="302">
        <v>2.3616000000000002E-9</v>
      </c>
      <c r="BB2358" s="302">
        <v>2.0034199999999999E-6</v>
      </c>
      <c r="BC2358" s="302">
        <v>5.3856000000000005E-10</v>
      </c>
      <c r="BD2358" s="302">
        <v>1.6302800000000001E-9</v>
      </c>
      <c r="BE2358" s="303">
        <v>0</v>
      </c>
      <c r="BF2358" s="303">
        <v>0</v>
      </c>
      <c r="BG2358" s="302">
        <v>5.4179487E-12</v>
      </c>
      <c r="BH2358" s="302">
        <v>9.6320713000000001E-11</v>
      </c>
      <c r="BI2358" s="302">
        <v>1.7471364000000001E-11</v>
      </c>
      <c r="BJ2358" s="302">
        <v>8.0404499999999999E-10</v>
      </c>
      <c r="BK2358" s="302">
        <v>2.5099700000000002E-9</v>
      </c>
      <c r="BL2358" s="303">
        <v>0</v>
      </c>
      <c r="BM2358" s="303">
        <v>9.7460000000000005E-4</v>
      </c>
      <c r="BN2358" s="303">
        <v>0</v>
      </c>
      <c r="BO2358" s="303">
        <v>0</v>
      </c>
      <c r="BP2358" s="303">
        <v>0</v>
      </c>
      <c r="BQ2358" s="303">
        <v>0</v>
      </c>
      <c r="BR2358" s="74"/>
      <c r="BS2358" s="136">
        <v>2.3306796000000001E-4</v>
      </c>
      <c r="BT2358" s="144">
        <v>1.1239642999999999E-5</v>
      </c>
      <c r="BU2358" s="136">
        <v>1.1693985E-4</v>
      </c>
      <c r="BV2358" s="144">
        <v>5.7591777999999999E-8</v>
      </c>
      <c r="BW2358" s="144">
        <v>4.3715486E-5</v>
      </c>
      <c r="BX2358" s="136">
        <v>0</v>
      </c>
      <c r="BY2358" s="136">
        <v>0</v>
      </c>
      <c r="BZ2358" s="136">
        <v>0</v>
      </c>
      <c r="CA2358" s="144">
        <v>8.7632241999999999E-6</v>
      </c>
      <c r="CB2358" s="144">
        <v>6.4196607999999998E-6</v>
      </c>
      <c r="CC2358" s="136">
        <v>0</v>
      </c>
      <c r="CD2358" s="136">
        <v>0</v>
      </c>
      <c r="CE2358" s="136">
        <v>0</v>
      </c>
      <c r="CF2358" s="144">
        <v>1.7575746000000001E-5</v>
      </c>
      <c r="CG2358" s="144">
        <v>5.0681862999999999E-6</v>
      </c>
      <c r="CH2358" s="144">
        <v>2.3288572999999999E-5</v>
      </c>
      <c r="CI2358" s="136">
        <v>0</v>
      </c>
      <c r="CL2358" s="89" t="s">
        <v>7736</v>
      </c>
    </row>
    <row r="2359" spans="1:90" ht="14.5" customHeight="1">
      <c r="A2359" s="74" t="s">
        <v>7954</v>
      </c>
      <c r="B2359" s="129" t="s">
        <v>7728</v>
      </c>
      <c r="C2359" s="130" t="str">
        <f t="shared" si="1237"/>
        <v>P.030.66.200</v>
      </c>
      <c r="D2359" s="74" t="s">
        <v>7734</v>
      </c>
      <c r="E2359" s="129" t="s">
        <v>957</v>
      </c>
      <c r="F2359" s="132" t="s">
        <v>7956</v>
      </c>
      <c r="G2359" s="132">
        <f t="shared" si="1238"/>
        <v>0.97919515596000006</v>
      </c>
      <c r="H2359" s="348">
        <f t="shared" si="1239"/>
        <v>0.97919515596000006</v>
      </c>
      <c r="I2359" s="74"/>
      <c r="J2359" s="132">
        <f t="shared" si="1240"/>
        <v>7.9173996800000007E-2</v>
      </c>
      <c r="K2359" s="132">
        <f t="shared" si="1241"/>
        <v>0.17741965915999999</v>
      </c>
      <c r="L2359" s="300">
        <f t="shared" si="1242"/>
        <v>7.3960499999999998E-2</v>
      </c>
      <c r="M2359" s="132">
        <v>0.64864100000000002</v>
      </c>
      <c r="N2359" s="132">
        <v>8.5182750000000002E-2</v>
      </c>
      <c r="O2359" s="132">
        <v>9.1729000000000005E-2</v>
      </c>
      <c r="P2359" s="132">
        <v>1.6193519999999999E-2</v>
      </c>
      <c r="Q2359" s="132">
        <v>4.7317999999999999E-2</v>
      </c>
      <c r="R2359" s="132">
        <v>3.2559258000000001E-3</v>
      </c>
      <c r="S2359" s="132">
        <v>1.2406551E-2</v>
      </c>
      <c r="T2359" s="132">
        <v>5.0790915999999998E-4</v>
      </c>
      <c r="U2359" s="132">
        <v>3.2372999999999999E-2</v>
      </c>
      <c r="V2359" s="132">
        <v>0</v>
      </c>
      <c r="W2359" s="132">
        <v>4.1587499999999999E-2</v>
      </c>
      <c r="X2359" s="132">
        <v>0</v>
      </c>
      <c r="Y2359" s="132">
        <v>0</v>
      </c>
      <c r="Z2359" s="132">
        <v>0</v>
      </c>
      <c r="AA2359" s="74"/>
      <c r="AB2359" s="301">
        <f t="shared" si="1243"/>
        <v>4.8769999999999998</v>
      </c>
      <c r="AC2359" s="338">
        <f t="shared" si="1244"/>
        <v>4.8769999999999998</v>
      </c>
      <c r="AD2359" s="74"/>
      <c r="AE2359" s="136">
        <v>5.6375000000000002</v>
      </c>
      <c r="AF2359" s="136">
        <v>0</v>
      </c>
      <c r="AG2359" s="136">
        <v>5.6375000000000002</v>
      </c>
      <c r="AH2359" s="136">
        <v>0</v>
      </c>
      <c r="AI2359" s="136">
        <v>0</v>
      </c>
      <c r="AJ2359" s="136">
        <v>0</v>
      </c>
      <c r="AK2359" s="136">
        <v>0</v>
      </c>
      <c r="AL2359" s="74"/>
      <c r="AM2359" s="133">
        <v>0.11814167</v>
      </c>
      <c r="AN2359" s="340">
        <f t="shared" si="1245"/>
        <v>0.11814167</v>
      </c>
      <c r="AP2359" s="133">
        <v>0.11377442</v>
      </c>
      <c r="AQ2359" s="133">
        <v>4.3625775E-3</v>
      </c>
      <c r="AR2359" s="145">
        <v>4.6652760000000002E-6</v>
      </c>
      <c r="AS2359" s="134">
        <f t="shared" si="1246"/>
        <v>6.8210085720000006E-6</v>
      </c>
      <c r="AT2359" s="135">
        <f t="shared" si="1247"/>
        <v>1.6133792658899999E-8</v>
      </c>
      <c r="AU2359" s="135">
        <f t="shared" si="1248"/>
        <v>6.5340000000000005E-4</v>
      </c>
      <c r="AV2359" s="302">
        <v>4.5258559999999998E-6</v>
      </c>
      <c r="AW2359" s="302">
        <v>1.36556E-8</v>
      </c>
      <c r="AX2359" s="302">
        <v>3.7309050000000001E-13</v>
      </c>
      <c r="AY2359" s="303">
        <v>0</v>
      </c>
      <c r="AZ2359" s="303">
        <v>0</v>
      </c>
      <c r="BA2359" s="302">
        <v>2.4108E-9</v>
      </c>
      <c r="BB2359" s="302">
        <v>2.2892200000000002E-6</v>
      </c>
      <c r="BC2359" s="302">
        <v>5.4978000000000004E-10</v>
      </c>
      <c r="BD2359" s="302">
        <v>1.802E-9</v>
      </c>
      <c r="BE2359" s="303">
        <v>0</v>
      </c>
      <c r="BF2359" s="303">
        <v>0</v>
      </c>
      <c r="BG2359" s="302">
        <v>6.9557593999999999E-12</v>
      </c>
      <c r="BH2359" s="302">
        <v>1.0080052000000001E-10</v>
      </c>
      <c r="BI2359" s="302">
        <v>1.8283288999999999E-11</v>
      </c>
      <c r="BJ2359" s="302">
        <v>4.3202199999999999E-10</v>
      </c>
      <c r="BK2359" s="302">
        <v>3.08975E-9</v>
      </c>
      <c r="BL2359" s="303">
        <v>0</v>
      </c>
      <c r="BM2359" s="303">
        <v>6.5340000000000005E-4</v>
      </c>
      <c r="BN2359" s="303">
        <v>0</v>
      </c>
      <c r="BO2359" s="303">
        <v>0</v>
      </c>
      <c r="BP2359" s="303">
        <v>0</v>
      </c>
      <c r="BQ2359" s="303">
        <v>0</v>
      </c>
      <c r="BR2359" s="74"/>
      <c r="BS2359" s="136">
        <v>2.5446494999999998E-4</v>
      </c>
      <c r="BT2359" s="144">
        <v>1.2423532E-5</v>
      </c>
      <c r="BU2359" s="136">
        <v>1.359837E-4</v>
      </c>
      <c r="BV2359" s="144">
        <v>5.9494846000000002E-8</v>
      </c>
      <c r="BW2359" s="144">
        <v>5.2587094E-5</v>
      </c>
      <c r="BX2359" s="136">
        <v>0</v>
      </c>
      <c r="BY2359" s="136">
        <v>0</v>
      </c>
      <c r="BZ2359" s="136">
        <v>0</v>
      </c>
      <c r="CA2359" s="144">
        <v>4.3692231999999999E-6</v>
      </c>
      <c r="CB2359" s="144">
        <v>8.2094866999999995E-6</v>
      </c>
      <c r="CC2359" s="136">
        <v>0</v>
      </c>
      <c r="CD2359" s="136">
        <v>0</v>
      </c>
      <c r="CE2359" s="136">
        <v>0</v>
      </c>
      <c r="CF2359" s="144">
        <v>1.8003558E-5</v>
      </c>
      <c r="CG2359" s="144">
        <v>7.2155271000000003E-6</v>
      </c>
      <c r="CH2359" s="144">
        <v>1.5613332999999999E-5</v>
      </c>
      <c r="CI2359" s="136">
        <v>0</v>
      </c>
      <c r="CL2359" s="89" t="s">
        <v>7736</v>
      </c>
    </row>
    <row r="2360" spans="1:90" ht="14.5" customHeight="1">
      <c r="A2360" s="74" t="s">
        <v>7957</v>
      </c>
      <c r="B2360" s="129" t="s">
        <v>7728</v>
      </c>
      <c r="C2360" s="130" t="str">
        <f t="shared" si="1237"/>
        <v>P.030.66.300</v>
      </c>
      <c r="D2360" s="74" t="s">
        <v>7734</v>
      </c>
      <c r="E2360" s="129" t="s">
        <v>957</v>
      </c>
      <c r="F2360" s="132" t="s">
        <v>7959</v>
      </c>
      <c r="G2360" s="132">
        <f t="shared" si="1238"/>
        <v>4.8060058297000001</v>
      </c>
      <c r="H2360" s="348">
        <f t="shared" si="1239"/>
        <v>4.8060058297000001</v>
      </c>
      <c r="I2360" s="74"/>
      <c r="J2360" s="132">
        <f t="shared" si="1240"/>
        <v>0.46196583800000002</v>
      </c>
      <c r="K2360" s="132">
        <f t="shared" si="1241"/>
        <v>1.5617819917</v>
      </c>
      <c r="L2360" s="300">
        <f t="shared" si="1242"/>
        <v>0.36804199999999998</v>
      </c>
      <c r="M2360" s="132">
        <v>2.4142160000000001</v>
      </c>
      <c r="N2360" s="132">
        <v>1.2209193</v>
      </c>
      <c r="O2360" s="132">
        <v>0.3366266</v>
      </c>
      <c r="P2360" s="132">
        <v>5.2436160000000002E-2</v>
      </c>
      <c r="Q2360" s="132">
        <v>0.21333199999999999</v>
      </c>
      <c r="R2360" s="132">
        <v>6.3266818000000002E-2</v>
      </c>
      <c r="S2360" s="132">
        <v>0.13293086000000001</v>
      </c>
      <c r="T2360" s="132">
        <v>4.2360916999999998E-3</v>
      </c>
      <c r="U2360" s="132">
        <v>0.21832699999999999</v>
      </c>
      <c r="V2360" s="132">
        <v>0</v>
      </c>
      <c r="W2360" s="132">
        <v>0.14971499999999999</v>
      </c>
      <c r="X2360" s="132">
        <v>0</v>
      </c>
      <c r="Y2360" s="132">
        <v>0</v>
      </c>
      <c r="Z2360" s="132">
        <v>0</v>
      </c>
      <c r="AA2360" s="74"/>
      <c r="AB2360" s="301">
        <f t="shared" si="1243"/>
        <v>18.152000000000001</v>
      </c>
      <c r="AC2360" s="338">
        <f t="shared" si="1244"/>
        <v>18.152000000000001</v>
      </c>
      <c r="AD2360" s="74"/>
      <c r="AE2360" s="136">
        <v>20.295000000000002</v>
      </c>
      <c r="AF2360" s="136">
        <v>0</v>
      </c>
      <c r="AG2360" s="136">
        <v>20.295000000000002</v>
      </c>
      <c r="AH2360" s="136">
        <v>0</v>
      </c>
      <c r="AI2360" s="136">
        <v>0</v>
      </c>
      <c r="AJ2360" s="136">
        <v>0</v>
      </c>
      <c r="AK2360" s="136">
        <v>0</v>
      </c>
      <c r="AL2360" s="74"/>
      <c r="AM2360" s="133">
        <v>0.72959056</v>
      </c>
      <c r="AN2360" s="340">
        <f t="shared" si="1245"/>
        <v>0.72959056</v>
      </c>
      <c r="AP2360" s="133">
        <v>0.70758105000000004</v>
      </c>
      <c r="AQ2360" s="133">
        <v>2.1978050999999998E-2</v>
      </c>
      <c r="AR2360" s="145">
        <v>3.1463123999999999E-5</v>
      </c>
      <c r="AS2360" s="134">
        <f t="shared" si="1246"/>
        <v>4.2420925960000004E-5</v>
      </c>
      <c r="AT2360" s="135">
        <f t="shared" si="1247"/>
        <v>8.1279774234999985E-8</v>
      </c>
      <c r="AU2360" s="135">
        <f t="shared" si="1248"/>
        <v>4.4066000000000001E-3</v>
      </c>
      <c r="AV2360" s="302">
        <v>1.6845055999999999E-5</v>
      </c>
      <c r="AW2360" s="302">
        <v>5.08256E-8</v>
      </c>
      <c r="AX2360" s="302">
        <v>1.388628E-12</v>
      </c>
      <c r="AY2360" s="303">
        <v>0</v>
      </c>
      <c r="AZ2360" s="303">
        <v>0</v>
      </c>
      <c r="BA2360" s="302">
        <v>7.8064000000000007E-9</v>
      </c>
      <c r="BB2360" s="302">
        <v>2.5519340000000001E-5</v>
      </c>
      <c r="BC2360" s="302">
        <v>1.78024E-9</v>
      </c>
      <c r="BD2360" s="302">
        <v>2.5827959999999999E-8</v>
      </c>
      <c r="BE2360" s="303">
        <v>0</v>
      </c>
      <c r="BF2360" s="303">
        <v>0</v>
      </c>
      <c r="BG2360" s="302">
        <v>7.5373697000000002E-11</v>
      </c>
      <c r="BH2360" s="302">
        <v>2.3441677999999999E-9</v>
      </c>
      <c r="BI2360" s="302">
        <v>4.2504411000000002E-10</v>
      </c>
      <c r="BJ2360" s="302">
        <v>7.9572000000000006E-9</v>
      </c>
      <c r="BK2360" s="302">
        <v>4.0766359999999998E-8</v>
      </c>
      <c r="BL2360" s="303">
        <v>0</v>
      </c>
      <c r="BM2360" s="303">
        <v>4.4066000000000001E-3</v>
      </c>
      <c r="BN2360" s="303">
        <v>0</v>
      </c>
      <c r="BO2360" s="303">
        <v>0</v>
      </c>
      <c r="BP2360" s="303">
        <v>0</v>
      </c>
      <c r="BQ2360" s="303">
        <v>0</v>
      </c>
      <c r="BR2360" s="74"/>
      <c r="BS2360" s="136">
        <v>1.3936953E-3</v>
      </c>
      <c r="BT2360" s="136">
        <v>1.7806576000000001E-4</v>
      </c>
      <c r="BU2360" s="136">
        <v>5.0612591999999997E-4</v>
      </c>
      <c r="BV2360" s="144">
        <v>4.9620216000000001E-7</v>
      </c>
      <c r="BW2360" s="136">
        <v>3.3762813E-4</v>
      </c>
      <c r="BX2360" s="136">
        <v>0</v>
      </c>
      <c r="BY2360" s="136">
        <v>0</v>
      </c>
      <c r="BZ2360" s="136">
        <v>0</v>
      </c>
      <c r="CA2360" s="144">
        <v>8.4899614999999997E-5</v>
      </c>
      <c r="CB2360" s="144">
        <v>8.7961124999999995E-5</v>
      </c>
      <c r="CC2360" s="136">
        <v>0</v>
      </c>
      <c r="CD2360" s="136">
        <v>0</v>
      </c>
      <c r="CE2360" s="136">
        <v>0</v>
      </c>
      <c r="CF2360" s="144">
        <v>6.7244681999999994E-5</v>
      </c>
      <c r="CG2360" s="144">
        <v>2.5975898000000001E-5</v>
      </c>
      <c r="CH2360" s="136">
        <v>1.0529799999999999E-4</v>
      </c>
      <c r="CI2360" s="136">
        <v>0</v>
      </c>
      <c r="CL2360" s="89" t="s">
        <v>7736</v>
      </c>
    </row>
    <row r="2361" spans="1:90" ht="14.5" customHeight="1">
      <c r="A2361" s="74" t="s">
        <v>7960</v>
      </c>
      <c r="B2361" s="129" t="s">
        <v>7728</v>
      </c>
      <c r="C2361" s="130" t="str">
        <f t="shared" si="1237"/>
        <v>P.030.66.400</v>
      </c>
      <c r="D2361" s="74" t="s">
        <v>7734</v>
      </c>
      <c r="E2361" s="129" t="s">
        <v>957</v>
      </c>
      <c r="F2361" s="132" t="s">
        <v>7962</v>
      </c>
      <c r="G2361" s="132">
        <f t="shared" si="1238"/>
        <v>3.8647653257999997</v>
      </c>
      <c r="H2361" s="348">
        <f t="shared" si="1239"/>
        <v>3.8647653257999997</v>
      </c>
      <c r="I2361" s="74"/>
      <c r="J2361" s="132">
        <f t="shared" si="1240"/>
        <v>0.490228836</v>
      </c>
      <c r="K2361" s="132">
        <f t="shared" si="1241"/>
        <v>1.3378654898</v>
      </c>
      <c r="L2361" s="300">
        <f t="shared" si="1242"/>
        <v>0.34823599999999999</v>
      </c>
      <c r="M2361" s="132">
        <v>1.6884349999999999</v>
      </c>
      <c r="N2361" s="132">
        <v>0.95314487000000003</v>
      </c>
      <c r="O2361" s="132">
        <v>0.38203379999999998</v>
      </c>
      <c r="P2361" s="132">
        <v>5.2876800000000002E-2</v>
      </c>
      <c r="Q2361" s="132">
        <v>0.19248000000000001</v>
      </c>
      <c r="R2361" s="132">
        <v>2.2095756000000001E-2</v>
      </c>
      <c r="S2361" s="132">
        <v>0.22277627999999999</v>
      </c>
      <c r="T2361" s="132">
        <v>2.6868197999999999E-3</v>
      </c>
      <c r="U2361" s="132">
        <v>0.228464</v>
      </c>
      <c r="V2361" s="132">
        <v>0</v>
      </c>
      <c r="W2361" s="132">
        <v>0.119772</v>
      </c>
      <c r="X2361" s="132">
        <v>0</v>
      </c>
      <c r="Y2361" s="132">
        <v>0</v>
      </c>
      <c r="Z2361" s="132">
        <v>0</v>
      </c>
      <c r="AA2361" s="74"/>
      <c r="AB2361" s="301">
        <f t="shared" si="1243"/>
        <v>12.694999999999999</v>
      </c>
      <c r="AC2361" s="338">
        <f t="shared" si="1244"/>
        <v>12.694999999999999</v>
      </c>
      <c r="AD2361" s="74"/>
      <c r="AE2361" s="136">
        <v>16.236000000000001</v>
      </c>
      <c r="AF2361" s="136">
        <v>0</v>
      </c>
      <c r="AG2361" s="136">
        <v>16.236000000000001</v>
      </c>
      <c r="AH2361" s="136">
        <v>0</v>
      </c>
      <c r="AI2361" s="136">
        <v>0</v>
      </c>
      <c r="AJ2361" s="136">
        <v>0</v>
      </c>
      <c r="AK2361" s="136">
        <v>0</v>
      </c>
      <c r="AL2361" s="74"/>
      <c r="AM2361" s="133">
        <v>0.55255162999999996</v>
      </c>
      <c r="AN2361" s="340">
        <f t="shared" si="1245"/>
        <v>0.55255162999999996</v>
      </c>
      <c r="AP2361" s="133">
        <v>0.53663766000000002</v>
      </c>
      <c r="AQ2361" s="133">
        <v>1.5881044E-2</v>
      </c>
      <c r="AR2361" s="145">
        <v>3.2923967999999998E-5</v>
      </c>
      <c r="AS2361" s="134">
        <f t="shared" si="1246"/>
        <v>3.2172521619999997E-5</v>
      </c>
      <c r="AT2361" s="135">
        <f t="shared" si="1247"/>
        <v>5.87316699375E-8</v>
      </c>
      <c r="AU2361" s="135">
        <f t="shared" si="1248"/>
        <v>4.6112000000000002E-3</v>
      </c>
      <c r="AV2361" s="302">
        <v>1.178096E-5</v>
      </c>
      <c r="AW2361" s="302">
        <v>3.5545999999999999E-8</v>
      </c>
      <c r="AX2361" s="302">
        <v>9.7116749999999996E-13</v>
      </c>
      <c r="AY2361" s="303">
        <v>0</v>
      </c>
      <c r="AZ2361" s="303">
        <v>0</v>
      </c>
      <c r="BA2361" s="302">
        <v>7.8719999999999993E-9</v>
      </c>
      <c r="BB2361" s="302">
        <v>2.032922E-5</v>
      </c>
      <c r="BC2361" s="302">
        <v>1.7952E-9</v>
      </c>
      <c r="BD2361" s="302">
        <v>2.0163319999999999E-8</v>
      </c>
      <c r="BE2361" s="303">
        <v>0</v>
      </c>
      <c r="BF2361" s="303">
        <v>0</v>
      </c>
      <c r="BG2361" s="302">
        <v>1.2654529999999999E-10</v>
      </c>
      <c r="BH2361" s="302">
        <v>9.3072672000000002E-10</v>
      </c>
      <c r="BI2361" s="302">
        <v>1.6890675000000001E-10</v>
      </c>
      <c r="BJ2361" s="302">
        <v>3.5125E-9</v>
      </c>
      <c r="BK2361" s="302">
        <v>5.0957120000000003E-8</v>
      </c>
      <c r="BL2361" s="303">
        <v>0</v>
      </c>
      <c r="BM2361" s="303">
        <v>4.6112000000000002E-3</v>
      </c>
      <c r="BN2361" s="303">
        <v>0</v>
      </c>
      <c r="BO2361" s="303">
        <v>0</v>
      </c>
      <c r="BP2361" s="303">
        <v>0</v>
      </c>
      <c r="BQ2361" s="303">
        <v>0</v>
      </c>
      <c r="BR2361" s="74"/>
      <c r="BS2361" s="136">
        <v>1.1532996E-3</v>
      </c>
      <c r="BT2361" s="136">
        <v>1.3901201999999999E-4</v>
      </c>
      <c r="BU2361" s="136">
        <v>3.5397028999999998E-4</v>
      </c>
      <c r="BV2361" s="144">
        <v>3.1472543999999999E-7</v>
      </c>
      <c r="BW2361" s="136">
        <v>2.8679401000000001E-4</v>
      </c>
      <c r="BX2361" s="136">
        <v>0</v>
      </c>
      <c r="BY2361" s="136">
        <v>0</v>
      </c>
      <c r="BZ2361" s="136">
        <v>0</v>
      </c>
      <c r="CA2361" s="144">
        <v>2.9650948999999998E-5</v>
      </c>
      <c r="CB2361" s="136">
        <v>1.4741236E-4</v>
      </c>
      <c r="CC2361" s="136">
        <v>0</v>
      </c>
      <c r="CD2361" s="136">
        <v>0</v>
      </c>
      <c r="CE2361" s="136">
        <v>0</v>
      </c>
      <c r="CF2361" s="144">
        <v>6.5177527999999994E-5</v>
      </c>
      <c r="CG2361" s="144">
        <v>2.0780717999999998E-5</v>
      </c>
      <c r="CH2361" s="136">
        <v>1.1018702E-4</v>
      </c>
      <c r="CI2361" s="136">
        <v>0</v>
      </c>
      <c r="CL2361" s="89" t="s">
        <v>7736</v>
      </c>
    </row>
    <row r="2362" spans="1:90" ht="14.5" customHeight="1">
      <c r="A2362" s="74" t="s">
        <v>7963</v>
      </c>
      <c r="B2362" s="129" t="s">
        <v>7728</v>
      </c>
      <c r="C2362" s="130" t="str">
        <f t="shared" si="1237"/>
        <v>P.030.66.500</v>
      </c>
      <c r="D2362" s="74" t="s">
        <v>7734</v>
      </c>
      <c r="E2362" s="129" t="s">
        <v>957</v>
      </c>
      <c r="F2362" s="132" t="s">
        <v>7965</v>
      </c>
      <c r="G2362" s="132">
        <f t="shared" si="1238"/>
        <v>2.1763264133</v>
      </c>
      <c r="H2362" s="348">
        <f t="shared" si="1239"/>
        <v>2.1763264133</v>
      </c>
      <c r="I2362" s="74"/>
      <c r="J2362" s="132">
        <f t="shared" si="1240"/>
        <v>0.28352523499999999</v>
      </c>
      <c r="K2362" s="132">
        <f t="shared" si="1241"/>
        <v>0.39061367830000004</v>
      </c>
      <c r="L2362" s="300">
        <f t="shared" si="1242"/>
        <v>0.20636850000000001</v>
      </c>
      <c r="M2362" s="132">
        <v>1.2958190000000001</v>
      </c>
      <c r="N2362" s="132">
        <v>0.21616376000000001</v>
      </c>
      <c r="O2362" s="132">
        <v>0.17275180000000001</v>
      </c>
      <c r="P2362" s="132">
        <v>3.5802E-2</v>
      </c>
      <c r="Q2362" s="132">
        <v>0.12350800000000001</v>
      </c>
      <c r="R2362" s="132">
        <v>3.0075002E-2</v>
      </c>
      <c r="S2362" s="132">
        <v>9.4140233000000004E-2</v>
      </c>
      <c r="T2362" s="132">
        <v>1.6981183000000001E-3</v>
      </c>
      <c r="U2362" s="132">
        <v>0.12818399999999999</v>
      </c>
      <c r="V2362" s="132">
        <v>0</v>
      </c>
      <c r="W2362" s="132">
        <v>7.8184500000000004E-2</v>
      </c>
      <c r="X2362" s="132">
        <v>0</v>
      </c>
      <c r="Y2362" s="132">
        <v>0</v>
      </c>
      <c r="Z2362" s="132">
        <v>0</v>
      </c>
      <c r="AA2362" s="74"/>
      <c r="AB2362" s="301">
        <f t="shared" si="1243"/>
        <v>9.7430000000000003</v>
      </c>
      <c r="AC2362" s="338">
        <f t="shared" si="1244"/>
        <v>9.7430000000000003</v>
      </c>
      <c r="AD2362" s="74"/>
      <c r="AE2362" s="136">
        <v>10.5985</v>
      </c>
      <c r="AF2362" s="136">
        <v>0</v>
      </c>
      <c r="AG2362" s="136">
        <v>10.5985</v>
      </c>
      <c r="AH2362" s="136">
        <v>0</v>
      </c>
      <c r="AI2362" s="136">
        <v>0</v>
      </c>
      <c r="AJ2362" s="136">
        <v>0</v>
      </c>
      <c r="AK2362" s="136">
        <v>0</v>
      </c>
      <c r="AL2362" s="74"/>
      <c r="AM2362" s="133">
        <v>0.25830905999999998</v>
      </c>
      <c r="AN2362" s="340">
        <f t="shared" si="1245"/>
        <v>0.25830905999999998</v>
      </c>
      <c r="AP2362" s="133">
        <v>0.24914131</v>
      </c>
      <c r="AQ2362" s="133">
        <v>9.1492757000000008E-3</v>
      </c>
      <c r="AR2362" s="145">
        <v>1.8472607999999998E-5</v>
      </c>
      <c r="AS2362" s="134">
        <f t="shared" si="1246"/>
        <v>1.4936529360000002E-5</v>
      </c>
      <c r="AT2362" s="135">
        <f t="shared" si="1247"/>
        <v>3.3836078840499998E-8</v>
      </c>
      <c r="AU2362" s="135">
        <f t="shared" si="1248"/>
        <v>2.5872E-3</v>
      </c>
      <c r="AV2362" s="302">
        <v>9.0415040000000007E-6</v>
      </c>
      <c r="AW2362" s="302">
        <v>2.7280399999999999E-8</v>
      </c>
      <c r="AX2362" s="302">
        <v>7.4533950000000005E-13</v>
      </c>
      <c r="AY2362" s="303">
        <v>0</v>
      </c>
      <c r="AZ2362" s="303">
        <v>0</v>
      </c>
      <c r="BA2362" s="302">
        <v>5.3300000000000004E-9</v>
      </c>
      <c r="BB2362" s="302">
        <v>5.8630600000000004E-6</v>
      </c>
      <c r="BC2362" s="302">
        <v>1.2155E-9</v>
      </c>
      <c r="BD2362" s="302">
        <v>4.5728400000000001E-9</v>
      </c>
      <c r="BE2362" s="303">
        <v>0</v>
      </c>
      <c r="BF2362" s="303">
        <v>0</v>
      </c>
      <c r="BG2362" s="302">
        <v>5.3386250999999997E-11</v>
      </c>
      <c r="BH2362" s="302">
        <v>6.0368441999999997E-10</v>
      </c>
      <c r="BI2362" s="302">
        <v>1.0952283000000001E-10</v>
      </c>
      <c r="BJ2362" s="302">
        <v>3.9110800000000001E-9</v>
      </c>
      <c r="BK2362" s="302">
        <v>2.2724279999999999E-8</v>
      </c>
      <c r="BL2362" s="303">
        <v>0</v>
      </c>
      <c r="BM2362" s="303">
        <v>2.5872E-3</v>
      </c>
      <c r="BN2362" s="303">
        <v>0</v>
      </c>
      <c r="BO2362" s="303">
        <v>0</v>
      </c>
      <c r="BP2362" s="303">
        <v>0</v>
      </c>
      <c r="BQ2362" s="303">
        <v>0</v>
      </c>
      <c r="BR2362" s="74"/>
      <c r="BS2362" s="136">
        <v>6.5801186000000005E-4</v>
      </c>
      <c r="BT2362" s="144">
        <v>3.1526541000000003E-5</v>
      </c>
      <c r="BU2362" s="136">
        <v>2.7166069000000002E-4</v>
      </c>
      <c r="BV2362" s="144">
        <v>1.9891211E-7</v>
      </c>
      <c r="BW2362" s="136">
        <v>1.3651905999999999E-4</v>
      </c>
      <c r="BX2362" s="136">
        <v>0</v>
      </c>
      <c r="BY2362" s="136">
        <v>0</v>
      </c>
      <c r="BZ2362" s="136">
        <v>0</v>
      </c>
      <c r="CA2362" s="144">
        <v>4.0358536000000002E-5</v>
      </c>
      <c r="CB2362" s="144">
        <v>6.2293140000000004E-5</v>
      </c>
      <c r="CC2362" s="136">
        <v>0</v>
      </c>
      <c r="CD2362" s="136">
        <v>0</v>
      </c>
      <c r="CE2362" s="136">
        <v>0</v>
      </c>
      <c r="CF2362" s="144">
        <v>4.0067302000000001E-5</v>
      </c>
      <c r="CG2362" s="144">
        <v>1.3565191000000001E-5</v>
      </c>
      <c r="CH2362" s="144">
        <v>6.1822489000000003E-5</v>
      </c>
      <c r="CI2362" s="136">
        <v>0</v>
      </c>
      <c r="CL2362" s="89" t="s">
        <v>7736</v>
      </c>
    </row>
    <row r="2363" spans="1:90" ht="14.5" customHeight="1">
      <c r="A2363" s="74" t="s">
        <v>7966</v>
      </c>
      <c r="B2363" s="129" t="s">
        <v>7728</v>
      </c>
      <c r="C2363" s="130" t="str">
        <f t="shared" si="1237"/>
        <v>P.030.71.100</v>
      </c>
      <c r="D2363" s="74" t="s">
        <v>7734</v>
      </c>
      <c r="E2363" s="129" t="s">
        <v>957</v>
      </c>
      <c r="F2363" s="132" t="s">
        <v>7968</v>
      </c>
      <c r="G2363" s="132">
        <f t="shared" si="1238"/>
        <v>3.3237872816519998</v>
      </c>
      <c r="H2363" s="348">
        <f t="shared" si="1239"/>
        <v>3.3237872816519998</v>
      </c>
      <c r="I2363" s="74"/>
      <c r="J2363" s="132">
        <f t="shared" si="1240"/>
        <v>0.11118462754000001</v>
      </c>
      <c r="K2363" s="132">
        <f t="shared" si="1241"/>
        <v>0.23264347769999999</v>
      </c>
      <c r="L2363" s="300">
        <f t="shared" si="1242"/>
        <v>0.28879017641200005</v>
      </c>
      <c r="M2363" s="132">
        <v>2.6911689999999999</v>
      </c>
      <c r="N2363" s="132">
        <v>0.11617762</v>
      </c>
      <c r="O2363" s="132">
        <v>0.11118641</v>
      </c>
      <c r="P2363" s="132">
        <v>9.4484989000000005E-2</v>
      </c>
      <c r="Q2363" s="132">
        <v>1.5020143E-2</v>
      </c>
      <c r="R2363" s="132">
        <v>8.8566876000000004E-4</v>
      </c>
      <c r="S2363" s="132">
        <v>7.9382678E-4</v>
      </c>
      <c r="T2363" s="132">
        <v>5.2794477000000003E-3</v>
      </c>
      <c r="U2363" s="132">
        <v>1.1452251E-2</v>
      </c>
      <c r="V2363" s="132">
        <v>0</v>
      </c>
      <c r="W2363" s="132">
        <v>0.27729955000000001</v>
      </c>
      <c r="X2363" s="304">
        <v>3.8375411999999998E-5</v>
      </c>
      <c r="Y2363" s="132">
        <v>0</v>
      </c>
      <c r="Z2363" s="132">
        <v>0</v>
      </c>
      <c r="AA2363" s="74"/>
      <c r="AB2363" s="301">
        <f t="shared" si="1243"/>
        <v>20.234353383458647</v>
      </c>
      <c r="AC2363" s="338">
        <f t="shared" si="1244"/>
        <v>20.234353383458647</v>
      </c>
      <c r="AD2363" s="74"/>
      <c r="AE2363" s="136">
        <v>316.11075</v>
      </c>
      <c r="AF2363" s="136">
        <v>253.40135000000001</v>
      </c>
      <c r="AG2363" s="136">
        <v>37.590249999999997</v>
      </c>
      <c r="AH2363" s="136">
        <v>0</v>
      </c>
      <c r="AI2363" s="136">
        <v>3.0921517000000001</v>
      </c>
      <c r="AJ2363" s="136">
        <v>13.564382999999999</v>
      </c>
      <c r="AK2363" s="136">
        <v>8.4626143999999996</v>
      </c>
      <c r="AL2363" s="74"/>
      <c r="AM2363" s="133">
        <v>0.39946933000000001</v>
      </c>
      <c r="AN2363" s="340">
        <f t="shared" si="1245"/>
        <v>0.39946933000000001</v>
      </c>
      <c r="AP2363" s="133">
        <v>0.37266659000000002</v>
      </c>
      <c r="AQ2363" s="133">
        <v>1.6975535E-2</v>
      </c>
      <c r="AR2363" s="133">
        <v>9.8272072999999998E-3</v>
      </c>
      <c r="AS2363" s="134">
        <f t="shared" si="1246"/>
        <v>2.2342121487033999E-5</v>
      </c>
      <c r="AT2363" s="135">
        <f t="shared" si="1247"/>
        <v>6.27793438089147E-8</v>
      </c>
      <c r="AU2363" s="135">
        <f t="shared" si="1248"/>
        <v>1.37635959164</v>
      </c>
      <c r="AV2363" s="302">
        <v>1.8917954000000002E-5</v>
      </c>
      <c r="AW2363" s="302">
        <v>5.7085245999999997E-8</v>
      </c>
      <c r="AX2363" s="302">
        <v>1.5594239000000001E-12</v>
      </c>
      <c r="AY2363" s="302">
        <v>6.2474997000000001E-10</v>
      </c>
      <c r="AZ2363" s="302">
        <v>8.0189863999999996E-11</v>
      </c>
      <c r="BA2363" s="302">
        <v>1.4049395999999999E-8</v>
      </c>
      <c r="BB2363" s="302">
        <v>3.3953585999999999E-6</v>
      </c>
      <c r="BC2363" s="302">
        <v>2.0134019999999999E-9</v>
      </c>
      <c r="BD2363" s="302">
        <v>3.6276363000000002E-9</v>
      </c>
      <c r="BE2363" s="302">
        <v>9.1929325000000007E-13</v>
      </c>
      <c r="BF2363" s="302">
        <v>4.9134237000000002E-15</v>
      </c>
      <c r="BG2363" s="302">
        <v>2.6825834E-12</v>
      </c>
      <c r="BH2363" s="302">
        <v>1.1472839000000001E-13</v>
      </c>
      <c r="BI2363" s="302">
        <v>9.5825551000000006E-14</v>
      </c>
      <c r="BJ2363" s="302">
        <v>9.7403189000000006E-9</v>
      </c>
      <c r="BK2363" s="302">
        <v>4.3142323000000002E-9</v>
      </c>
      <c r="BL2363" s="302">
        <v>4.7682741000000003E-11</v>
      </c>
      <c r="BM2363" s="303">
        <v>2.8009163999999999E-4</v>
      </c>
      <c r="BN2363" s="303">
        <v>1.3760794999999999</v>
      </c>
      <c r="BO2363" s="303">
        <v>0</v>
      </c>
      <c r="BP2363" s="303">
        <v>0</v>
      </c>
      <c r="BQ2363" s="303">
        <v>0</v>
      </c>
      <c r="BR2363" s="74"/>
      <c r="BS2363" s="136">
        <v>1.0217744E-3</v>
      </c>
      <c r="BT2363" s="144">
        <v>2.9568545999999999E-5</v>
      </c>
      <c r="BU2363" s="136">
        <v>5.6418745999999996E-4</v>
      </c>
      <c r="BV2363" s="144">
        <v>6.2145613E-7</v>
      </c>
      <c r="BW2363" s="144">
        <v>3.1137426999999998E-5</v>
      </c>
      <c r="BX2363" s="144">
        <v>8.9511980999999994E-6</v>
      </c>
      <c r="BY2363" s="144">
        <v>1.4774651E-9</v>
      </c>
      <c r="BZ2363" s="144">
        <v>1.3646598E-5</v>
      </c>
      <c r="CA2363" s="144">
        <v>1.1885051E-6</v>
      </c>
      <c r="CB2363" s="144">
        <v>5.2527979999999997E-7</v>
      </c>
      <c r="CC2363" s="144">
        <v>6.0267760999999995E-7</v>
      </c>
      <c r="CD2363" s="144">
        <v>3.4663933E-8</v>
      </c>
      <c r="CE2363" s="144">
        <v>1.0633733E-8</v>
      </c>
      <c r="CF2363" s="144">
        <v>2.0952782000000001E-5</v>
      </c>
      <c r="CG2363" s="136">
        <v>3.4527239E-4</v>
      </c>
      <c r="CH2363" s="144">
        <v>5.0733146999999997E-6</v>
      </c>
      <c r="CI2363" s="136">
        <v>0</v>
      </c>
      <c r="CL2363" s="89" t="s">
        <v>7736</v>
      </c>
    </row>
    <row r="2364" spans="1:90" ht="14.5" customHeight="1">
      <c r="A2364" s="74" t="s">
        <v>7969</v>
      </c>
      <c r="B2364" s="129" t="s">
        <v>7728</v>
      </c>
      <c r="C2364" s="130" t="str">
        <f t="shared" si="1237"/>
        <v>P.030.71.200</v>
      </c>
      <c r="D2364" s="74" t="s">
        <v>7734</v>
      </c>
      <c r="E2364" s="129" t="s">
        <v>957</v>
      </c>
      <c r="F2364" s="132" t="s">
        <v>7971</v>
      </c>
      <c r="G2364" s="132">
        <f t="shared" si="1238"/>
        <v>1.217985969918</v>
      </c>
      <c r="H2364" s="348">
        <f t="shared" si="1239"/>
        <v>1.217985969918</v>
      </c>
      <c r="I2364" s="74"/>
      <c r="J2364" s="132">
        <f t="shared" si="1240"/>
        <v>5.5818947370000004E-2</v>
      </c>
      <c r="K2364" s="132">
        <f t="shared" si="1241"/>
        <v>0.15858859750000001</v>
      </c>
      <c r="L2364" s="300">
        <f t="shared" si="1242"/>
        <v>5.2731925047999999E-2</v>
      </c>
      <c r="M2364" s="132">
        <v>0.95084650000000004</v>
      </c>
      <c r="N2364" s="132">
        <v>0.10089589</v>
      </c>
      <c r="O2364" s="132">
        <v>5.1968094999999999E-2</v>
      </c>
      <c r="P2364" s="132">
        <v>4.4082039000000003E-2</v>
      </c>
      <c r="Q2364" s="132">
        <v>1.0540081E-2</v>
      </c>
      <c r="R2364" s="132">
        <v>4.6649882000000001E-4</v>
      </c>
      <c r="S2364" s="132">
        <v>7.3032855E-4</v>
      </c>
      <c r="T2364" s="132">
        <v>5.7246125000000002E-3</v>
      </c>
      <c r="U2364" s="132">
        <v>2.449695E-3</v>
      </c>
      <c r="V2364" s="132">
        <v>0</v>
      </c>
      <c r="W2364" s="132">
        <v>5.0264441999999999E-2</v>
      </c>
      <c r="X2364" s="304">
        <v>1.7788048000000001E-5</v>
      </c>
      <c r="Y2364" s="132">
        <v>0</v>
      </c>
      <c r="Z2364" s="132">
        <v>0</v>
      </c>
      <c r="AA2364" s="74"/>
      <c r="AB2364" s="301">
        <f t="shared" si="1243"/>
        <v>7.1492218045112779</v>
      </c>
      <c r="AC2364" s="338">
        <f t="shared" si="1244"/>
        <v>7.1492218045112779</v>
      </c>
      <c r="AD2364" s="74"/>
      <c r="AE2364" s="136">
        <v>101.73820000000001</v>
      </c>
      <c r="AF2364" s="136">
        <v>90.55565</v>
      </c>
      <c r="AG2364" s="136">
        <v>6.8138112</v>
      </c>
      <c r="AH2364" s="136">
        <v>0</v>
      </c>
      <c r="AI2364" s="136">
        <v>0.52693206000000004</v>
      </c>
      <c r="AJ2364" s="136">
        <v>2.3157282000000001</v>
      </c>
      <c r="AK2364" s="136">
        <v>1.5260834999999999</v>
      </c>
      <c r="AL2364" s="74"/>
      <c r="AM2364" s="133">
        <v>0.16418767000000001</v>
      </c>
      <c r="AN2364" s="340">
        <f t="shared" si="1245"/>
        <v>0.16418767000000001</v>
      </c>
      <c r="AP2364" s="133">
        <v>0.15341431</v>
      </c>
      <c r="AQ2364" s="133">
        <v>6.4545647999999997E-3</v>
      </c>
      <c r="AR2364" s="133">
        <v>4.3187911999999998E-3</v>
      </c>
      <c r="AS2364" s="134">
        <f t="shared" si="1246"/>
        <v>9.1975007564879996E-6</v>
      </c>
      <c r="AT2364" s="135">
        <f t="shared" si="1247"/>
        <v>2.3870432179477093E-8</v>
      </c>
      <c r="AU2364" s="135">
        <f t="shared" si="1248"/>
        <v>0.60487270683099992</v>
      </c>
      <c r="AV2364" s="302">
        <v>6.6980222000000001E-6</v>
      </c>
      <c r="AW2364" s="302">
        <v>2.0211862999999999E-8</v>
      </c>
      <c r="AX2364" s="302">
        <v>5.5211535000000002E-13</v>
      </c>
      <c r="AY2364" s="302">
        <v>3.7903532E-10</v>
      </c>
      <c r="AZ2364" s="302">
        <v>3.4522067999999999E-11</v>
      </c>
      <c r="BA2364" s="302">
        <v>6.5547823999999999E-9</v>
      </c>
      <c r="BB2364" s="302">
        <v>2.4747016000000001E-6</v>
      </c>
      <c r="BC2364" s="302">
        <v>9.4147335999999993E-10</v>
      </c>
      <c r="BD2364" s="302">
        <v>2.6802671000000002E-9</v>
      </c>
      <c r="BE2364" s="302">
        <v>6.7789809999999998E-13</v>
      </c>
      <c r="BF2364" s="302">
        <v>6.4852970999999996E-15</v>
      </c>
      <c r="BG2364" s="302">
        <v>1.2601023E-11</v>
      </c>
      <c r="BH2364" s="302">
        <v>1.1610870999999999E-13</v>
      </c>
      <c r="BI2364" s="302">
        <v>2.2628402E-13</v>
      </c>
      <c r="BJ2364" s="302">
        <v>6.5027547E-9</v>
      </c>
      <c r="BK2364" s="302">
        <v>1.1305861999999999E-8</v>
      </c>
      <c r="BL2364" s="302">
        <v>2.2648804999999999E-11</v>
      </c>
      <c r="BM2364" s="302">
        <v>7.4856831000000003E-5</v>
      </c>
      <c r="BN2364" s="303">
        <v>0.60479784999999997</v>
      </c>
      <c r="BO2364" s="303">
        <v>0</v>
      </c>
      <c r="BP2364" s="303">
        <v>0</v>
      </c>
      <c r="BQ2364" s="303">
        <v>0</v>
      </c>
      <c r="BR2364" s="74"/>
      <c r="BS2364" s="136">
        <v>3.8207355E-4</v>
      </c>
      <c r="BT2364" s="144">
        <v>2.0599801000000002E-5</v>
      </c>
      <c r="BU2364" s="136">
        <v>1.9933926999999999E-4</v>
      </c>
      <c r="BV2364" s="144">
        <v>6.7188107000000002E-7</v>
      </c>
      <c r="BW2364" s="144">
        <v>2.3293093999999999E-5</v>
      </c>
      <c r="BX2364" s="144">
        <v>4.1734916E-6</v>
      </c>
      <c r="BY2364" s="144">
        <v>5.4015596000000004E-9</v>
      </c>
      <c r="BZ2364" s="144">
        <v>6.3568759000000003E-6</v>
      </c>
      <c r="CA2364" s="144">
        <v>6.2600856999999998E-7</v>
      </c>
      <c r="CB2364" s="144">
        <v>4.8326265000000003E-7</v>
      </c>
      <c r="CC2364" s="144">
        <v>2.5871743000000002E-7</v>
      </c>
      <c r="CD2364" s="144">
        <v>1.6460960999999998E-8</v>
      </c>
      <c r="CE2364" s="144">
        <v>4.4958966000000003E-9</v>
      </c>
      <c r="CF2364" s="144">
        <v>1.0359105000000001E-5</v>
      </c>
      <c r="CG2364" s="136">
        <v>1.1487788E-4</v>
      </c>
      <c r="CH2364" s="144">
        <v>1.0077983000000001E-6</v>
      </c>
      <c r="CI2364" s="136">
        <v>0</v>
      </c>
      <c r="CL2364" s="89" t="s">
        <v>7736</v>
      </c>
    </row>
    <row r="2365" spans="1:90" ht="14.5" customHeight="1">
      <c r="A2365" s="74" t="s">
        <v>7972</v>
      </c>
      <c r="B2365" s="129" t="s">
        <v>7728</v>
      </c>
      <c r="C2365" s="130" t="str">
        <f t="shared" si="1237"/>
        <v>P.030.71.300</v>
      </c>
      <c r="D2365" s="74" t="s">
        <v>7734</v>
      </c>
      <c r="E2365" s="129" t="s">
        <v>957</v>
      </c>
      <c r="F2365" s="132" t="s">
        <v>7974</v>
      </c>
      <c r="G2365" s="132">
        <f t="shared" si="1238"/>
        <v>1.7698425990610001</v>
      </c>
      <c r="H2365" s="348">
        <f t="shared" si="1239"/>
        <v>1.7698425990610001</v>
      </c>
      <c r="I2365" s="74"/>
      <c r="J2365" s="132">
        <f t="shared" si="1240"/>
        <v>7.0811538229999998E-2</v>
      </c>
      <c r="K2365" s="132">
        <f t="shared" si="1241"/>
        <v>0.17525271549999999</v>
      </c>
      <c r="L2365" s="300">
        <f t="shared" si="1242"/>
        <v>0.10336634533099999</v>
      </c>
      <c r="M2365" s="132">
        <v>1.420412</v>
      </c>
      <c r="N2365" s="132">
        <v>0.10150413</v>
      </c>
      <c r="O2365" s="132">
        <v>6.7938872999999997E-2</v>
      </c>
      <c r="P2365" s="132">
        <v>5.7735953E-2</v>
      </c>
      <c r="Q2365" s="132">
        <v>1.1667434000000001E-2</v>
      </c>
      <c r="R2365" s="132">
        <v>6.2653046000000004E-4</v>
      </c>
      <c r="S2365" s="132">
        <v>7.8162076999999997E-4</v>
      </c>
      <c r="T2365" s="132">
        <v>5.8097124999999996E-3</v>
      </c>
      <c r="U2365" s="132">
        <v>4.4952854999999996E-3</v>
      </c>
      <c r="V2365" s="132">
        <v>0</v>
      </c>
      <c r="W2365" s="132">
        <v>9.8845621999999994E-2</v>
      </c>
      <c r="X2365" s="304">
        <v>2.5437831E-5</v>
      </c>
      <c r="Y2365" s="132">
        <v>0</v>
      </c>
      <c r="Z2365" s="132">
        <v>0</v>
      </c>
      <c r="AA2365" s="74"/>
      <c r="AB2365" s="301">
        <f t="shared" si="1243"/>
        <v>10.67978947368421</v>
      </c>
      <c r="AC2365" s="338">
        <f t="shared" si="1244"/>
        <v>10.67978947368421</v>
      </c>
      <c r="AD2365" s="74"/>
      <c r="AE2365" s="136">
        <v>158.09759</v>
      </c>
      <c r="AF2365" s="136">
        <v>135.95613</v>
      </c>
      <c r="AG2365" s="136">
        <v>13.399399000000001</v>
      </c>
      <c r="AH2365" s="136">
        <v>0</v>
      </c>
      <c r="AI2365" s="136">
        <v>1.064076</v>
      </c>
      <c r="AJ2365" s="136">
        <v>4.6725412000000004</v>
      </c>
      <c r="AK2365" s="136">
        <v>3.0054419000000001</v>
      </c>
      <c r="AL2365" s="74"/>
      <c r="AM2365" s="133">
        <v>0.22692106000000001</v>
      </c>
      <c r="AN2365" s="340">
        <f t="shared" si="1245"/>
        <v>0.22692106000000001</v>
      </c>
      <c r="AP2365" s="133">
        <v>0.21162202999999999</v>
      </c>
      <c r="AQ2365" s="133">
        <v>9.2809008999999998E-3</v>
      </c>
      <c r="AR2365" s="133">
        <v>6.0181280999999998E-3</v>
      </c>
      <c r="AS2365" s="134">
        <f t="shared" si="1246"/>
        <v>1.2687172358684002E-5</v>
      </c>
      <c r="AT2365" s="135">
        <f t="shared" si="1247"/>
        <v>3.4322858002039897E-8</v>
      </c>
      <c r="AU2365" s="135">
        <f t="shared" si="1248"/>
        <v>0.84287507622000002</v>
      </c>
      <c r="AV2365" s="302">
        <v>1.0002855000000001E-5</v>
      </c>
      <c r="AW2365" s="302">
        <v>3.0184409000000002E-8</v>
      </c>
      <c r="AX2365" s="302">
        <v>8.2453339999999996E-13</v>
      </c>
      <c r="AY2365" s="302">
        <v>4.7717404000000002E-10</v>
      </c>
      <c r="AZ2365" s="302">
        <v>5.1288743999999997E-11</v>
      </c>
      <c r="BA2365" s="302">
        <v>8.5850445999999998E-9</v>
      </c>
      <c r="BB2365" s="302">
        <v>2.6579269000000002E-6</v>
      </c>
      <c r="BC2365" s="302">
        <v>1.2329785E-9</v>
      </c>
      <c r="BD2365" s="302">
        <v>2.8617645E-9</v>
      </c>
      <c r="BE2365" s="302">
        <v>7.8683986000000001E-13</v>
      </c>
      <c r="BF2365" s="302">
        <v>6.2228498999999998E-15</v>
      </c>
      <c r="BG2365" s="302">
        <v>9.7836833999999993E-12</v>
      </c>
      <c r="BH2365" s="302">
        <v>1.2040581E-13</v>
      </c>
      <c r="BI2365" s="302">
        <v>1.9170972E-13</v>
      </c>
      <c r="BJ2365" s="302">
        <v>7.8577002000000003E-9</v>
      </c>
      <c r="BK2365" s="302">
        <v>9.4192511000000005E-9</v>
      </c>
      <c r="BL2365" s="302">
        <v>3.1992606999999997E-11</v>
      </c>
      <c r="BM2365" s="303">
        <v>1.2509622000000001E-4</v>
      </c>
      <c r="BN2365" s="303">
        <v>0.84274998000000001</v>
      </c>
      <c r="BO2365" s="303">
        <v>0</v>
      </c>
      <c r="BP2365" s="303">
        <v>0</v>
      </c>
      <c r="BQ2365" s="303">
        <v>0</v>
      </c>
      <c r="BR2365" s="74"/>
      <c r="BS2365" s="136">
        <v>5.5290753999999995E-4</v>
      </c>
      <c r="BT2365" s="144">
        <v>2.2507878000000002E-5</v>
      </c>
      <c r="BU2365" s="136">
        <v>2.9778086999999998E-4</v>
      </c>
      <c r="BV2365" s="144">
        <v>6.8248172E-7</v>
      </c>
      <c r="BW2365" s="144">
        <v>2.4917716000000001E-5</v>
      </c>
      <c r="BX2365" s="144">
        <v>5.4600461000000002E-6</v>
      </c>
      <c r="BY2365" s="144">
        <v>4.3039817E-9</v>
      </c>
      <c r="BZ2365" s="144">
        <v>8.3233461999999995E-6</v>
      </c>
      <c r="CA2365" s="144">
        <v>8.4075976E-7</v>
      </c>
      <c r="CB2365" s="144">
        <v>5.1720301000000001E-7</v>
      </c>
      <c r="CC2365" s="144">
        <v>3.8494737E-7</v>
      </c>
      <c r="CD2365" s="144">
        <v>2.3254821000000001E-8</v>
      </c>
      <c r="CE2365" s="144">
        <v>6.7434667000000003E-9</v>
      </c>
      <c r="CF2365" s="144">
        <v>1.3288653E-5</v>
      </c>
      <c r="CG2365" s="136">
        <v>1.7627497999999999E-4</v>
      </c>
      <c r="CH2365" s="144">
        <v>1.8943534999999999E-6</v>
      </c>
      <c r="CI2365" s="136">
        <v>0</v>
      </c>
      <c r="CL2365" s="89" t="s">
        <v>7736</v>
      </c>
    </row>
    <row r="2366" spans="1:90" ht="14.5" customHeight="1">
      <c r="A2366" s="74" t="s">
        <v>7975</v>
      </c>
      <c r="B2366" s="129" t="s">
        <v>7728</v>
      </c>
      <c r="C2366" s="130" t="str">
        <f t="shared" si="1237"/>
        <v>P.030.71.400</v>
      </c>
      <c r="D2366" s="74" t="s">
        <v>7734</v>
      </c>
      <c r="E2366" s="129" t="s">
        <v>957</v>
      </c>
      <c r="F2366" s="132" t="s">
        <v>7977</v>
      </c>
      <c r="G2366" s="132">
        <f t="shared" si="1238"/>
        <v>1.079976855795</v>
      </c>
      <c r="H2366" s="348">
        <f t="shared" si="1239"/>
        <v>1.079976855795</v>
      </c>
      <c r="I2366" s="74"/>
      <c r="J2366" s="132">
        <f t="shared" si="1240"/>
        <v>4.328884098E-2</v>
      </c>
      <c r="K2366" s="132">
        <f t="shared" si="1241"/>
        <v>0.1134068721</v>
      </c>
      <c r="L2366" s="300">
        <f t="shared" si="1242"/>
        <v>7.4172702714999997E-2</v>
      </c>
      <c r="M2366" s="132">
        <v>0.84910843999999996</v>
      </c>
      <c r="N2366" s="132">
        <v>6.8531851000000005E-2</v>
      </c>
      <c r="O2366" s="132">
        <v>4.1405915000000001E-2</v>
      </c>
      <c r="P2366" s="132">
        <v>3.5111123000000001E-2</v>
      </c>
      <c r="Q2366" s="132">
        <v>7.3944541000000004E-3</v>
      </c>
      <c r="R2366" s="132">
        <v>3.2857021000000001E-4</v>
      </c>
      <c r="S2366" s="132">
        <v>4.5469367000000003E-4</v>
      </c>
      <c r="T2366" s="132">
        <v>3.4691061E-3</v>
      </c>
      <c r="U2366" s="132">
        <v>3.0416102999999998E-3</v>
      </c>
      <c r="V2366" s="132">
        <v>0</v>
      </c>
      <c r="W2366" s="132">
        <v>7.1118100000000004E-2</v>
      </c>
      <c r="X2366" s="304">
        <v>1.2992415000000001E-5</v>
      </c>
      <c r="Y2366" s="132">
        <v>0</v>
      </c>
      <c r="Z2366" s="132">
        <v>0</v>
      </c>
      <c r="AA2366" s="74"/>
      <c r="AB2366" s="301">
        <f t="shared" si="1243"/>
        <v>6.3842739849624053</v>
      </c>
      <c r="AC2366" s="338">
        <f t="shared" si="1244"/>
        <v>6.3842739849624053</v>
      </c>
      <c r="AD2366" s="74"/>
      <c r="AE2366" s="136">
        <v>95.644720000000007</v>
      </c>
      <c r="AF2366" s="136">
        <v>79.608694</v>
      </c>
      <c r="AG2366" s="136">
        <v>9.6406603999999998</v>
      </c>
      <c r="AH2366" s="136">
        <v>0</v>
      </c>
      <c r="AI2366" s="136">
        <v>0.78427097000000001</v>
      </c>
      <c r="AJ2366" s="136">
        <v>3.4415111999999999</v>
      </c>
      <c r="AK2366" s="136">
        <v>2.1695834000000001</v>
      </c>
      <c r="AL2366" s="74"/>
      <c r="AM2366" s="133">
        <v>0.13796137</v>
      </c>
      <c r="AN2366" s="340">
        <f t="shared" si="1245"/>
        <v>0.13796137</v>
      </c>
      <c r="AP2366" s="133">
        <v>0.12897233</v>
      </c>
      <c r="AQ2366" s="133">
        <v>5.5909022999999997E-3</v>
      </c>
      <c r="AR2366" s="133">
        <v>3.3981343999999998E-3</v>
      </c>
      <c r="AS2366" s="134">
        <f t="shared" si="1246"/>
        <v>7.7321541072479993E-6</v>
      </c>
      <c r="AT2366" s="135">
        <f t="shared" si="1247"/>
        <v>2.0676414220813299E-8</v>
      </c>
      <c r="AU2366" s="135">
        <f t="shared" si="1248"/>
        <v>0.47592918998799999</v>
      </c>
      <c r="AV2366" s="302">
        <v>5.9713600999999998E-6</v>
      </c>
      <c r="AW2366" s="302">
        <v>1.8018747E-8</v>
      </c>
      <c r="AX2366" s="302">
        <v>4.9222294E-13</v>
      </c>
      <c r="AY2366" s="302">
        <v>2.5741196999999998E-10</v>
      </c>
      <c r="AZ2366" s="302">
        <v>2.5790378000000001E-11</v>
      </c>
      <c r="BA2366" s="302">
        <v>5.2208388E-9</v>
      </c>
      <c r="BB2366" s="302">
        <v>1.7447366E-6</v>
      </c>
      <c r="BC2366" s="302">
        <v>7.4859149000000002E-10</v>
      </c>
      <c r="BD2366" s="302">
        <v>1.8847825000000002E-9</v>
      </c>
      <c r="BE2366" s="302">
        <v>4.4042806999999998E-13</v>
      </c>
      <c r="BF2366" s="302">
        <v>3.8225553000000004E-15</v>
      </c>
      <c r="BG2366" s="302">
        <v>6.7359078999999997E-12</v>
      </c>
      <c r="BH2366" s="302">
        <v>7.1132068000000002E-14</v>
      </c>
      <c r="BI2366" s="302">
        <v>1.2576028000000001E-13</v>
      </c>
      <c r="BJ2366" s="302">
        <v>4.3176789999999996E-9</v>
      </c>
      <c r="BK2366" s="302">
        <v>6.2356870999999999E-9</v>
      </c>
      <c r="BL2366" s="302">
        <v>1.6423957E-11</v>
      </c>
      <c r="BM2366" s="302">
        <v>7.9359988000000006E-5</v>
      </c>
      <c r="BN2366" s="303">
        <v>0.47584982999999997</v>
      </c>
      <c r="BO2366" s="303">
        <v>0</v>
      </c>
      <c r="BP2366" s="303">
        <v>0</v>
      </c>
      <c r="BQ2366" s="303">
        <v>0</v>
      </c>
      <c r="BR2366" s="74"/>
      <c r="BS2366" s="136">
        <v>3.3391277000000002E-4</v>
      </c>
      <c r="BT2366" s="144">
        <v>1.4687488E-5</v>
      </c>
      <c r="BU2366" s="136">
        <v>1.7801049999999999E-4</v>
      </c>
      <c r="BV2366" s="144">
        <v>4.0734244999999999E-7</v>
      </c>
      <c r="BW2366" s="144">
        <v>1.6236762999999999E-5</v>
      </c>
      <c r="BX2366" s="144">
        <v>3.3294646999999999E-6</v>
      </c>
      <c r="BY2366" s="144">
        <v>2.9204075999999999E-9</v>
      </c>
      <c r="BZ2366" s="144">
        <v>5.0710159999999998E-6</v>
      </c>
      <c r="CA2366" s="144">
        <v>4.4091809000000001E-7</v>
      </c>
      <c r="CB2366" s="144">
        <v>3.0087344999999999E-7</v>
      </c>
      <c r="CC2366" s="144">
        <v>1.9345246000000001E-7</v>
      </c>
      <c r="CD2366" s="144">
        <v>1.1937652000000001E-8</v>
      </c>
      <c r="CE2366" s="144">
        <v>3.3779237999999998E-9</v>
      </c>
      <c r="CF2366" s="144">
        <v>8.0424412999999997E-6</v>
      </c>
      <c r="CG2366" s="136">
        <v>1.0584177E-4</v>
      </c>
      <c r="CH2366" s="144">
        <v>1.3325087E-6</v>
      </c>
      <c r="CI2366" s="136">
        <v>0</v>
      </c>
      <c r="CL2366" s="89" t="s">
        <v>7736</v>
      </c>
    </row>
    <row r="2367" spans="1:90" ht="14.5" customHeight="1">
      <c r="A2367" s="74" t="s">
        <v>7978</v>
      </c>
      <c r="B2367" s="129" t="s">
        <v>7728</v>
      </c>
      <c r="C2367" s="130" t="str">
        <f t="shared" si="1237"/>
        <v>P.030.72.100</v>
      </c>
      <c r="D2367" s="74" t="s">
        <v>7734</v>
      </c>
      <c r="E2367" s="129" t="s">
        <v>957</v>
      </c>
      <c r="F2367" s="132" t="s">
        <v>7980</v>
      </c>
      <c r="G2367" s="132">
        <f t="shared" si="1238"/>
        <v>5.1868484717539998</v>
      </c>
      <c r="H2367" s="348">
        <f t="shared" si="1239"/>
        <v>5.1868484717539998</v>
      </c>
      <c r="I2367" s="74"/>
      <c r="J2367" s="132">
        <f t="shared" si="1240"/>
        <v>0.16735407784</v>
      </c>
      <c r="K2367" s="132">
        <f t="shared" si="1241"/>
        <v>0.40688070979999996</v>
      </c>
      <c r="L2367" s="300">
        <f t="shared" si="1242"/>
        <v>0.61028868411400006</v>
      </c>
      <c r="M2367" s="132">
        <v>4.0023249999999999</v>
      </c>
      <c r="N2367" s="132">
        <v>0.23375493999999999</v>
      </c>
      <c r="O2367" s="132">
        <v>0.16759642999999999</v>
      </c>
      <c r="P2367" s="132">
        <v>0.14153101000000001</v>
      </c>
      <c r="Q2367" s="132">
        <v>2.4398103000000001E-2</v>
      </c>
      <c r="R2367" s="132">
        <v>6.6335323000000005E-4</v>
      </c>
      <c r="S2367" s="132">
        <v>7.6161160999999998E-4</v>
      </c>
      <c r="T2367" s="132">
        <v>5.5293397999999997E-3</v>
      </c>
      <c r="U2367" s="132">
        <v>2.2315908999999998E-2</v>
      </c>
      <c r="V2367" s="132">
        <v>0</v>
      </c>
      <c r="W2367" s="132">
        <v>0.58794533000000004</v>
      </c>
      <c r="X2367" s="304">
        <v>2.7445114000000001E-5</v>
      </c>
      <c r="Y2367" s="132">
        <v>0</v>
      </c>
      <c r="Z2367" s="132">
        <v>0</v>
      </c>
      <c r="AA2367" s="74"/>
      <c r="AB2367" s="301">
        <f t="shared" si="1243"/>
        <v>30.092669172932329</v>
      </c>
      <c r="AC2367" s="338">
        <f t="shared" si="1244"/>
        <v>30.092669172932329</v>
      </c>
      <c r="AD2367" s="74"/>
      <c r="AE2367" s="136">
        <v>489.90323999999998</v>
      </c>
      <c r="AF2367" s="136">
        <v>355.85714000000002</v>
      </c>
      <c r="AG2367" s="136">
        <v>79.700574000000003</v>
      </c>
      <c r="AH2367" s="136">
        <v>0</v>
      </c>
      <c r="AI2367" s="136">
        <v>6.7479981000000002</v>
      </c>
      <c r="AJ2367" s="136">
        <v>29.578240000000001</v>
      </c>
      <c r="AK2367" s="136">
        <v>18.019283999999999</v>
      </c>
      <c r="AL2367" s="74"/>
      <c r="AM2367" s="133">
        <v>0.60882161000000001</v>
      </c>
      <c r="AN2367" s="340">
        <f t="shared" si="1245"/>
        <v>0.60882161000000001</v>
      </c>
      <c r="AP2367" s="133">
        <v>0.57164749000000004</v>
      </c>
      <c r="AQ2367" s="133">
        <v>2.5502311E-2</v>
      </c>
      <c r="AR2367" s="133">
        <v>1.1671814000000001E-2</v>
      </c>
      <c r="AS2367" s="134">
        <f t="shared" si="1246"/>
        <v>3.4271432009792995E-5</v>
      </c>
      <c r="AT2367" s="135">
        <f t="shared" si="1247"/>
        <v>9.431327929948561E-8</v>
      </c>
      <c r="AU2367" s="135">
        <f t="shared" si="1248"/>
        <v>1.6347078758</v>
      </c>
      <c r="AV2367" s="302">
        <v>2.8025620999999999E-5</v>
      </c>
      <c r="AW2367" s="302">
        <v>8.4563735999999997E-8</v>
      </c>
      <c r="AX2367" s="302">
        <v>2.3102418999999999E-12</v>
      </c>
      <c r="AY2367" s="302">
        <v>4.9466413999999996E-10</v>
      </c>
      <c r="AZ2367" s="302">
        <v>5.5932853E-11</v>
      </c>
      <c r="BA2367" s="302">
        <v>2.1044771000000001E-8</v>
      </c>
      <c r="BB2367" s="302">
        <v>6.2081212999999997E-6</v>
      </c>
      <c r="BC2367" s="302">
        <v>3.0000164999999999E-9</v>
      </c>
      <c r="BD2367" s="302">
        <v>6.7037476999999998E-9</v>
      </c>
      <c r="BE2367" s="302">
        <v>7.9217157999999999E-13</v>
      </c>
      <c r="BF2367" s="302">
        <v>5.7653556000000003E-15</v>
      </c>
      <c r="BG2367" s="302">
        <v>7.9954428999999994E-12</v>
      </c>
      <c r="BH2367" s="302">
        <v>1.1572128000000001E-13</v>
      </c>
      <c r="BI2367" s="302">
        <v>1.6584047000000001E-13</v>
      </c>
      <c r="BJ2367" s="302">
        <v>8.0296375E-9</v>
      </c>
      <c r="BK2367" s="302">
        <v>8.0647042999999998E-9</v>
      </c>
      <c r="BL2367" s="302">
        <v>3.4393916000000002E-11</v>
      </c>
      <c r="BM2367" s="303">
        <v>4.868758E-4</v>
      </c>
      <c r="BN2367" s="303">
        <v>1.6342209999999999</v>
      </c>
      <c r="BO2367" s="303">
        <v>0</v>
      </c>
      <c r="BP2367" s="303">
        <v>0</v>
      </c>
      <c r="BQ2367" s="303">
        <v>0</v>
      </c>
      <c r="BR2367" s="74"/>
      <c r="BS2367" s="136">
        <v>1.5487236999999999E-3</v>
      </c>
      <c r="BT2367" s="144">
        <v>5.3095232E-5</v>
      </c>
      <c r="BU2367" s="136">
        <v>8.3906346000000003E-4</v>
      </c>
      <c r="BV2367" s="144">
        <v>6.4981399999999997E-7</v>
      </c>
      <c r="BW2367" s="144">
        <v>5.5499862999999999E-5</v>
      </c>
      <c r="BX2367" s="144">
        <v>1.3519238E-5</v>
      </c>
      <c r="BY2367" s="144">
        <v>3.5803475E-9</v>
      </c>
      <c r="BZ2367" s="144">
        <v>2.0559598999999999E-5</v>
      </c>
      <c r="CA2367" s="144">
        <v>8.9017332999999999E-7</v>
      </c>
      <c r="CB2367" s="144">
        <v>5.0396284000000005E-7</v>
      </c>
      <c r="CC2367" s="144">
        <v>4.1997607000000002E-7</v>
      </c>
      <c r="CD2367" s="144">
        <v>2.5001188E-8</v>
      </c>
      <c r="CE2367" s="144">
        <v>7.3732265000000003E-9</v>
      </c>
      <c r="CF2367" s="144">
        <v>3.0627353000000002E-5</v>
      </c>
      <c r="CG2367" s="136">
        <v>5.2339933999999996E-4</v>
      </c>
      <c r="CH2367" s="144">
        <v>1.0459677E-5</v>
      </c>
      <c r="CI2367" s="136">
        <v>0</v>
      </c>
      <c r="CL2367" s="89" t="s">
        <v>7736</v>
      </c>
    </row>
    <row r="2368" spans="1:90" ht="14.5" customHeight="1">
      <c r="A2368" s="74" t="s">
        <v>7981</v>
      </c>
      <c r="B2368" s="129" t="s">
        <v>7728</v>
      </c>
      <c r="C2368" s="130" t="str">
        <f t="shared" si="1237"/>
        <v>P.030.72.200</v>
      </c>
      <c r="D2368" s="74" t="s">
        <v>7734</v>
      </c>
      <c r="E2368" s="129" t="s">
        <v>957</v>
      </c>
      <c r="F2368" s="132" t="s">
        <v>7983</v>
      </c>
      <c r="G2368" s="132">
        <f t="shared" si="1238"/>
        <v>3.0844207219449999</v>
      </c>
      <c r="H2368" s="348">
        <f t="shared" si="1239"/>
        <v>3.0844207219449999</v>
      </c>
      <c r="I2368" s="74"/>
      <c r="J2368" s="132">
        <f t="shared" si="1240"/>
        <v>0.14260852960000001</v>
      </c>
      <c r="K2368" s="132">
        <f t="shared" si="1241"/>
        <v>0.42220992600000001</v>
      </c>
      <c r="L2368" s="300">
        <f t="shared" si="1242"/>
        <v>0.156256066345</v>
      </c>
      <c r="M2368" s="132">
        <v>2.3633462000000001</v>
      </c>
      <c r="N2368" s="132">
        <v>0.27535205000000001</v>
      </c>
      <c r="O2368" s="132">
        <v>0.13227458</v>
      </c>
      <c r="P2368" s="132">
        <v>0.11201501</v>
      </c>
      <c r="Q2368" s="132">
        <v>2.7702893999999999E-2</v>
      </c>
      <c r="R2368" s="132">
        <v>1.0631992E-3</v>
      </c>
      <c r="S2368" s="132">
        <v>1.8274264E-3</v>
      </c>
      <c r="T2368" s="132">
        <v>1.4583296000000001E-2</v>
      </c>
      <c r="U2368" s="132">
        <v>6.7922410999999997E-3</v>
      </c>
      <c r="V2368" s="132">
        <v>0</v>
      </c>
      <c r="W2368" s="132">
        <v>0.14942454999999999</v>
      </c>
      <c r="X2368" s="304">
        <v>3.9275245000000003E-5</v>
      </c>
      <c r="Y2368" s="132">
        <v>0</v>
      </c>
      <c r="Z2368" s="132">
        <v>0</v>
      </c>
      <c r="AA2368" s="74"/>
      <c r="AB2368" s="301">
        <f t="shared" si="1243"/>
        <v>17.769520300751878</v>
      </c>
      <c r="AC2368" s="338">
        <f t="shared" si="1244"/>
        <v>17.769520300751878</v>
      </c>
      <c r="AD2368" s="74"/>
      <c r="AE2368" s="136">
        <v>254.67034000000001</v>
      </c>
      <c r="AF2368" s="136">
        <v>221.16247999999999</v>
      </c>
      <c r="AG2368" s="136">
        <v>20.255814000000001</v>
      </c>
      <c r="AH2368" s="136">
        <v>0</v>
      </c>
      <c r="AI2368" s="136">
        <v>1.6134740999999999</v>
      </c>
      <c r="AJ2368" s="136">
        <v>7.0846663000000003</v>
      </c>
      <c r="AK2368" s="136">
        <v>4.5539012000000003</v>
      </c>
      <c r="AL2368" s="74"/>
      <c r="AM2368" s="133">
        <v>0.41583312</v>
      </c>
      <c r="AN2368" s="340">
        <f t="shared" si="1245"/>
        <v>0.41583312</v>
      </c>
      <c r="AP2368" s="133">
        <v>0.38931017000000001</v>
      </c>
      <c r="AQ2368" s="133">
        <v>1.6189344000000001E-2</v>
      </c>
      <c r="AR2368" s="133">
        <v>1.0333607999999999E-2</v>
      </c>
      <c r="AS2368" s="134">
        <f t="shared" si="1246"/>
        <v>2.3339937976422998E-5</v>
      </c>
      <c r="AT2368" s="135">
        <f t="shared" si="1247"/>
        <v>5.9871833746370001E-8</v>
      </c>
      <c r="AU2368" s="135">
        <f t="shared" si="1248"/>
        <v>1.4472840194600001</v>
      </c>
      <c r="AV2368" s="302">
        <v>1.6629486999999998E-5</v>
      </c>
      <c r="AW2368" s="302">
        <v>5.0180222999999998E-8</v>
      </c>
      <c r="AX2368" s="302">
        <v>1.3707729999999999E-12</v>
      </c>
      <c r="AY2368" s="302">
        <v>8.8993756999999996E-10</v>
      </c>
      <c r="AZ2368" s="302">
        <v>7.4652852999999995E-11</v>
      </c>
      <c r="BA2368" s="302">
        <v>1.6656064000000001E-8</v>
      </c>
      <c r="BB2368" s="302">
        <v>6.6468120999999999E-6</v>
      </c>
      <c r="BC2368" s="302">
        <v>2.3895393000000002E-9</v>
      </c>
      <c r="BD2368" s="302">
        <v>7.2132471E-9</v>
      </c>
      <c r="BE2368" s="302">
        <v>1.6460814E-12</v>
      </c>
      <c r="BF2368" s="302">
        <v>1.6814570000000001E-14</v>
      </c>
      <c r="BG2368" s="302">
        <v>3.4557809000000003E-11</v>
      </c>
      <c r="BH2368" s="302">
        <v>2.9368130000000001E-13</v>
      </c>
      <c r="BI2368" s="302">
        <v>6.0747610000000002E-13</v>
      </c>
      <c r="BJ2368" s="302">
        <v>1.5536643000000001E-8</v>
      </c>
      <c r="BK2368" s="302">
        <v>3.0481579000000003E-8</v>
      </c>
      <c r="BL2368" s="302">
        <v>5.0331711000000001E-11</v>
      </c>
      <c r="BM2368" s="303">
        <v>1.9481946E-4</v>
      </c>
      <c r="BN2368" s="303">
        <v>1.4470892</v>
      </c>
      <c r="BO2368" s="303">
        <v>0</v>
      </c>
      <c r="BP2368" s="303">
        <v>0</v>
      </c>
      <c r="BQ2368" s="303">
        <v>0</v>
      </c>
      <c r="BR2368" s="74"/>
      <c r="BS2368" s="136">
        <v>9.5980754000000003E-4</v>
      </c>
      <c r="BT2368" s="144">
        <v>5.5129300000000001E-5</v>
      </c>
      <c r="BU2368" s="136">
        <v>4.9546137000000003E-4</v>
      </c>
      <c r="BV2368" s="144">
        <v>1.7110978000000001E-6</v>
      </c>
      <c r="BW2368" s="144">
        <v>6.228726E-5</v>
      </c>
      <c r="BX2368" s="144">
        <v>1.0626506E-5</v>
      </c>
      <c r="BY2368" s="144">
        <v>1.4723527E-8</v>
      </c>
      <c r="BZ2368" s="144">
        <v>1.6174871000000001E-5</v>
      </c>
      <c r="CA2368" s="144">
        <v>1.4267384E-6</v>
      </c>
      <c r="CB2368" s="144">
        <v>1.2092187000000001E-6</v>
      </c>
      <c r="CC2368" s="144">
        <v>5.5899696999999998E-7</v>
      </c>
      <c r="CD2368" s="144">
        <v>3.6578322000000002E-8</v>
      </c>
      <c r="CE2368" s="144">
        <v>9.6698923000000003E-9</v>
      </c>
      <c r="CF2368" s="144">
        <v>2.6264247E-5</v>
      </c>
      <c r="CG2368" s="136">
        <v>2.8598386E-4</v>
      </c>
      <c r="CH2368" s="144">
        <v>2.9131071E-6</v>
      </c>
      <c r="CI2368" s="136">
        <v>0</v>
      </c>
      <c r="CL2368" s="89" t="s">
        <v>7736</v>
      </c>
    </row>
    <row r="2369" spans="1:90" ht="14.5" customHeight="1">
      <c r="A2369" s="74" t="s">
        <v>7984</v>
      </c>
      <c r="B2369" s="129" t="s">
        <v>7728</v>
      </c>
      <c r="C2369" s="130" t="str">
        <f t="shared" si="1237"/>
        <v>P.030.72.300</v>
      </c>
      <c r="D2369" s="74" t="s">
        <v>7734</v>
      </c>
      <c r="E2369" s="129" t="s">
        <v>957</v>
      </c>
      <c r="F2369" s="132" t="s">
        <v>7986</v>
      </c>
      <c r="G2369" s="132">
        <f t="shared" si="1238"/>
        <v>2.8032105421070002</v>
      </c>
      <c r="H2369" s="348">
        <f t="shared" si="1239"/>
        <v>2.8032105421070002</v>
      </c>
      <c r="I2369" s="74"/>
      <c r="J2369" s="132">
        <f t="shared" si="1240"/>
        <v>0.10990172550000001</v>
      </c>
      <c r="K2369" s="132">
        <f t="shared" si="1241"/>
        <v>0.26107039320000003</v>
      </c>
      <c r="L2369" s="300">
        <f t="shared" si="1242"/>
        <v>0.16130162340699999</v>
      </c>
      <c r="M2369" s="132">
        <v>2.2709367999999999</v>
      </c>
      <c r="N2369" s="132">
        <v>0.14632021000000001</v>
      </c>
      <c r="O2369" s="132">
        <v>0.10602789</v>
      </c>
      <c r="P2369" s="132">
        <v>9.0186163999999999E-2</v>
      </c>
      <c r="Q2369" s="132">
        <v>1.7500198000000002E-2</v>
      </c>
      <c r="R2369" s="132">
        <v>1.0207356E-3</v>
      </c>
      <c r="S2369" s="132">
        <v>1.1946279000000001E-3</v>
      </c>
      <c r="T2369" s="132">
        <v>8.7222932E-3</v>
      </c>
      <c r="U2369" s="132">
        <v>7.1010685E-3</v>
      </c>
      <c r="V2369" s="132">
        <v>0</v>
      </c>
      <c r="W2369" s="132">
        <v>0.1541585</v>
      </c>
      <c r="X2369" s="304">
        <v>4.2054907000000002E-5</v>
      </c>
      <c r="Y2369" s="132">
        <v>0</v>
      </c>
      <c r="Z2369" s="132">
        <v>0</v>
      </c>
      <c r="AA2369" s="74"/>
      <c r="AB2369" s="301">
        <f t="shared" si="1243"/>
        <v>17.074712781954887</v>
      </c>
      <c r="AC2369" s="338">
        <f t="shared" si="1244"/>
        <v>17.074712781954887</v>
      </c>
      <c r="AD2369" s="74"/>
      <c r="AE2369" s="136">
        <v>253.20272</v>
      </c>
      <c r="AF2369" s="136">
        <v>218.72462999999999</v>
      </c>
      <c r="AG2369" s="136">
        <v>20.897563000000002</v>
      </c>
      <c r="AH2369" s="136">
        <v>0</v>
      </c>
      <c r="AI2369" s="136">
        <v>1.6502368000000001</v>
      </c>
      <c r="AJ2369" s="136">
        <v>7.2476183000000001</v>
      </c>
      <c r="AK2369" s="136">
        <v>4.6826669000000001</v>
      </c>
      <c r="AL2369" s="74"/>
      <c r="AM2369" s="133">
        <v>0.35729945000000002</v>
      </c>
      <c r="AN2369" s="340">
        <f t="shared" si="1245"/>
        <v>0.35729945000000002</v>
      </c>
      <c r="AP2369" s="133">
        <v>0.33288985999999998</v>
      </c>
      <c r="AQ2369" s="133">
        <v>1.4731849E-2</v>
      </c>
      <c r="AR2369" s="133">
        <v>9.6777443000000008E-3</v>
      </c>
      <c r="AS2369" s="134">
        <f t="shared" si="1246"/>
        <v>1.9957425619518998E-5</v>
      </c>
      <c r="AT2369" s="135">
        <f t="shared" si="1247"/>
        <v>5.4481688795869898E-8</v>
      </c>
      <c r="AU2369" s="135">
        <f t="shared" si="1248"/>
        <v>1.35542640508</v>
      </c>
      <c r="AV2369" s="302">
        <v>1.5997870999999999E-5</v>
      </c>
      <c r="AW2369" s="302">
        <v>4.8275057999999999E-8</v>
      </c>
      <c r="AX2369" s="302">
        <v>1.3186983000000001E-12</v>
      </c>
      <c r="AY2369" s="302">
        <v>7.6479767999999999E-10</v>
      </c>
      <c r="AZ2369" s="302">
        <v>8.5505839000000006E-11</v>
      </c>
      <c r="BA2369" s="302">
        <v>1.3410231E-8</v>
      </c>
      <c r="BB2369" s="302">
        <v>3.9197724E-6</v>
      </c>
      <c r="BC2369" s="302">
        <v>1.9268382999999998E-9</v>
      </c>
      <c r="BD2369" s="302">
        <v>4.2109208E-9</v>
      </c>
      <c r="BE2369" s="302">
        <v>1.2330360999999999E-12</v>
      </c>
      <c r="BF2369" s="302">
        <v>9.1547799E-15</v>
      </c>
      <c r="BG2369" s="302">
        <v>1.3116363E-11</v>
      </c>
      <c r="BH2369" s="302">
        <v>1.8211411E-13</v>
      </c>
      <c r="BI2369" s="302">
        <v>2.6796858E-13</v>
      </c>
      <c r="BJ2369" s="302">
        <v>1.2455382999999999E-8</v>
      </c>
      <c r="BK2369" s="302">
        <v>1.3066302E-8</v>
      </c>
      <c r="BL2369" s="302">
        <v>5.2744361000000001E-11</v>
      </c>
      <c r="BM2369" s="303">
        <v>1.9940508E-4</v>
      </c>
      <c r="BN2369" s="303">
        <v>1.355227</v>
      </c>
      <c r="BO2369" s="303">
        <v>0</v>
      </c>
      <c r="BP2369" s="303">
        <v>0</v>
      </c>
      <c r="BQ2369" s="303">
        <v>0</v>
      </c>
      <c r="BR2369" s="74"/>
      <c r="BS2369" s="136">
        <v>8.7779581999999998E-4</v>
      </c>
      <c r="BT2369" s="144">
        <v>3.3367873000000002E-5</v>
      </c>
      <c r="BU2369" s="136">
        <v>4.7608829999999999E-4</v>
      </c>
      <c r="BV2369" s="144">
        <v>1.0249506000000001E-6</v>
      </c>
      <c r="BW2369" s="144">
        <v>3.6806269999999998E-5</v>
      </c>
      <c r="BX2369" s="144">
        <v>8.5207744000000001E-6</v>
      </c>
      <c r="BY2369" s="144">
        <v>5.8453791999999997E-9</v>
      </c>
      <c r="BZ2369" s="144">
        <v>1.2994030999999999E-5</v>
      </c>
      <c r="CA2369" s="144">
        <v>1.3697554E-6</v>
      </c>
      <c r="CB2369" s="144">
        <v>7.9049227000000001E-7</v>
      </c>
      <c r="CC2369" s="144">
        <v>6.4196947999999999E-7</v>
      </c>
      <c r="CD2369" s="144">
        <v>3.8339955E-8</v>
      </c>
      <c r="CE2369" s="144">
        <v>1.1265222E-8</v>
      </c>
      <c r="CF2369" s="144">
        <v>2.0719836999999999E-5</v>
      </c>
      <c r="CG2369" s="136">
        <v>2.8245320999999997E-4</v>
      </c>
      <c r="CH2369" s="144">
        <v>2.9629103000000001E-6</v>
      </c>
      <c r="CI2369" s="136">
        <v>0</v>
      </c>
      <c r="CL2369" s="89" t="s">
        <v>7736</v>
      </c>
    </row>
    <row r="2370" spans="1:90" ht="14.5" customHeight="1">
      <c r="A2370" s="74" t="s">
        <v>7987</v>
      </c>
      <c r="B2370" s="129" t="s">
        <v>7728</v>
      </c>
      <c r="C2370" s="130" t="str">
        <f t="shared" si="1237"/>
        <v>P.030.72.400</v>
      </c>
      <c r="D2370" s="74" t="s">
        <v>7734</v>
      </c>
      <c r="E2370" s="129" t="s">
        <v>957</v>
      </c>
      <c r="F2370" s="132" t="s">
        <v>7989</v>
      </c>
      <c r="G2370" s="132">
        <f t="shared" si="1238"/>
        <v>1.233043872206</v>
      </c>
      <c r="H2370" s="348">
        <f t="shared" si="1239"/>
        <v>1.233043872206</v>
      </c>
      <c r="I2370" s="74"/>
      <c r="J2370" s="132">
        <f t="shared" si="1240"/>
        <v>4.5591310710000006E-2</v>
      </c>
      <c r="K2370" s="132">
        <f t="shared" si="1241"/>
        <v>0.1066185662</v>
      </c>
      <c r="L2370" s="300">
        <f t="shared" si="1242"/>
        <v>9.0298655295999994E-2</v>
      </c>
      <c r="M2370" s="132">
        <v>0.99053533999999999</v>
      </c>
      <c r="N2370" s="132">
        <v>5.9058017999999997E-2</v>
      </c>
      <c r="O2370" s="132">
        <v>4.4496875999999998E-2</v>
      </c>
      <c r="P2370" s="132">
        <v>3.7800209000000001E-2</v>
      </c>
      <c r="Q2370" s="132">
        <v>6.9898412999999998E-3</v>
      </c>
      <c r="R2370" s="132">
        <v>3.7682085000000001E-4</v>
      </c>
      <c r="S2370" s="132">
        <v>4.2443956000000002E-4</v>
      </c>
      <c r="T2370" s="132">
        <v>3.0636722E-3</v>
      </c>
      <c r="U2370" s="132">
        <v>3.7035612999999998E-3</v>
      </c>
      <c r="V2370" s="132">
        <v>0</v>
      </c>
      <c r="W2370" s="132">
        <v>8.6579439999999994E-2</v>
      </c>
      <c r="X2370" s="304">
        <v>1.5653995999999999E-5</v>
      </c>
      <c r="Y2370" s="132">
        <v>0</v>
      </c>
      <c r="Z2370" s="132">
        <v>0</v>
      </c>
      <c r="AA2370" s="74"/>
      <c r="AB2370" s="301">
        <f t="shared" si="1243"/>
        <v>7.4476341353383457</v>
      </c>
      <c r="AC2370" s="338">
        <f t="shared" si="1244"/>
        <v>7.4476341353383457</v>
      </c>
      <c r="AD2370" s="74"/>
      <c r="AE2370" s="136">
        <v>113.30812</v>
      </c>
      <c r="AF2370" s="136">
        <v>93.79316</v>
      </c>
      <c r="AG2370" s="136">
        <v>11.736577</v>
      </c>
      <c r="AH2370" s="136">
        <v>0</v>
      </c>
      <c r="AI2370" s="136">
        <v>0.95378786999999998</v>
      </c>
      <c r="AJ2370" s="136">
        <v>4.1854524</v>
      </c>
      <c r="AK2370" s="136">
        <v>2.6391409000000001</v>
      </c>
      <c r="AL2370" s="74"/>
      <c r="AM2370" s="133">
        <v>0.15340524999999999</v>
      </c>
      <c r="AN2370" s="340">
        <f t="shared" si="1245"/>
        <v>0.15340524999999999</v>
      </c>
      <c r="AP2370" s="133">
        <v>0.14314041</v>
      </c>
      <c r="AQ2370" s="133">
        <v>6.3748661999999999E-3</v>
      </c>
      <c r="AR2370" s="133">
        <v>3.8899730000000001E-3</v>
      </c>
      <c r="AS2370" s="134">
        <f t="shared" si="1246"/>
        <v>8.5815593949560004E-6</v>
      </c>
      <c r="AT2370" s="135">
        <f t="shared" si="1247"/>
        <v>2.3575688621261002E-8</v>
      </c>
      <c r="AU2370" s="135">
        <f t="shared" si="1248"/>
        <v>0.54481414337099998</v>
      </c>
      <c r="AV2370" s="302">
        <v>6.9682706999999999E-6</v>
      </c>
      <c r="AW2370" s="302">
        <v>2.1027052E-8</v>
      </c>
      <c r="AX2370" s="302">
        <v>5.7439761999999996E-13</v>
      </c>
      <c r="AY2370" s="302">
        <v>2.7968426000000001E-10</v>
      </c>
      <c r="AZ2370" s="302">
        <v>3.1975496E-11</v>
      </c>
      <c r="BA2370" s="302">
        <v>5.6206911000000003E-9</v>
      </c>
      <c r="BB2370" s="302">
        <v>1.5984871E-6</v>
      </c>
      <c r="BC2370" s="302">
        <v>8.0627120000000002E-10</v>
      </c>
      <c r="BD2370" s="302">
        <v>1.7173386E-9</v>
      </c>
      <c r="BE2370" s="302">
        <v>4.4491110999999998E-13</v>
      </c>
      <c r="BF2370" s="302">
        <v>3.172707E-15</v>
      </c>
      <c r="BG2370" s="302">
        <v>4.2480884999999999E-12</v>
      </c>
      <c r="BH2370" s="302">
        <v>6.4274068E-14</v>
      </c>
      <c r="BI2370" s="302">
        <v>8.9590256000000004E-14</v>
      </c>
      <c r="BJ2370" s="302">
        <v>4.5252395000000002E-9</v>
      </c>
      <c r="BK2370" s="302">
        <v>4.3440045999999997E-9</v>
      </c>
      <c r="BL2370" s="302">
        <v>1.9602387E-11</v>
      </c>
      <c r="BM2370" s="302">
        <v>9.5473370999999994E-5</v>
      </c>
      <c r="BN2370" s="303">
        <v>0.54471866999999996</v>
      </c>
      <c r="BO2370" s="303">
        <v>0</v>
      </c>
      <c r="BP2370" s="303">
        <v>0</v>
      </c>
      <c r="BQ2370" s="303">
        <v>0</v>
      </c>
      <c r="BR2370" s="74"/>
      <c r="BS2370" s="136">
        <v>3.8173230000000002E-4</v>
      </c>
      <c r="BT2370" s="144">
        <v>1.3661438E-5</v>
      </c>
      <c r="BU2370" s="136">
        <v>2.0765979999999999E-4</v>
      </c>
      <c r="BV2370" s="144">
        <v>3.6008319000000001E-7</v>
      </c>
      <c r="BW2370" s="144">
        <v>1.4844793E-5</v>
      </c>
      <c r="BX2370" s="144">
        <v>3.5790675E-6</v>
      </c>
      <c r="BY2370" s="144">
        <v>1.9124397E-9</v>
      </c>
      <c r="BZ2370" s="144">
        <v>5.4553995999999997E-6</v>
      </c>
      <c r="CA2370" s="144">
        <v>5.0566703999999996E-7</v>
      </c>
      <c r="CB2370" s="144">
        <v>2.8085412999999998E-7</v>
      </c>
      <c r="CC2370" s="144">
        <v>2.4011123000000001E-7</v>
      </c>
      <c r="CD2370" s="144">
        <v>1.4249228000000001E-8</v>
      </c>
      <c r="CE2370" s="144">
        <v>4.2174111000000002E-9</v>
      </c>
      <c r="CF2370" s="144">
        <v>8.5564493000000005E-6</v>
      </c>
      <c r="CG2370" s="136">
        <v>1.2495593E-4</v>
      </c>
      <c r="CH2370" s="144">
        <v>1.6123267000000001E-6</v>
      </c>
      <c r="CI2370" s="136">
        <v>0</v>
      </c>
      <c r="CL2370" s="89" t="s">
        <v>7736</v>
      </c>
    </row>
    <row r="2371" spans="1:90" ht="14.5" customHeight="1">
      <c r="A2371" s="74" t="s">
        <v>7990</v>
      </c>
      <c r="B2371" s="129" t="s">
        <v>7728</v>
      </c>
      <c r="C2371" s="130" t="str">
        <f t="shared" si="1237"/>
        <v>P.030.73.100</v>
      </c>
      <c r="D2371" s="74" t="s">
        <v>7734</v>
      </c>
      <c r="E2371" s="129" t="s">
        <v>957</v>
      </c>
      <c r="F2371" s="132" t="s">
        <v>7992</v>
      </c>
      <c r="G2371" s="132">
        <f t="shared" si="1238"/>
        <v>3.2372776110419998</v>
      </c>
      <c r="H2371" s="348">
        <f t="shared" si="1239"/>
        <v>3.2372776110419998</v>
      </c>
      <c r="I2371" s="74"/>
      <c r="J2371" s="132">
        <f t="shared" si="1240"/>
        <v>0.14916344380000002</v>
      </c>
      <c r="K2371" s="132">
        <f t="shared" si="1241"/>
        <v>0.44124886099999999</v>
      </c>
      <c r="L2371" s="300">
        <f t="shared" si="1242"/>
        <v>0.166941606242</v>
      </c>
      <c r="M2371" s="132">
        <v>2.4799237000000001</v>
      </c>
      <c r="N2371" s="132">
        <v>0.28764395999999998</v>
      </c>
      <c r="O2371" s="132">
        <v>0.13843730000000001</v>
      </c>
      <c r="P2371" s="132">
        <v>0.11722778</v>
      </c>
      <c r="Q2371" s="132">
        <v>2.8929448999999999E-2</v>
      </c>
      <c r="R2371" s="132">
        <v>1.1056171E-3</v>
      </c>
      <c r="S2371" s="132">
        <v>1.9005977E-3</v>
      </c>
      <c r="T2371" s="132">
        <v>1.5167600999999999E-2</v>
      </c>
      <c r="U2371" s="132">
        <v>7.2189860999999998E-3</v>
      </c>
      <c r="V2371" s="132">
        <v>0</v>
      </c>
      <c r="W2371" s="132">
        <v>0.15968178</v>
      </c>
      <c r="X2371" s="304">
        <v>4.0840141999999997E-5</v>
      </c>
      <c r="Y2371" s="132">
        <v>0</v>
      </c>
      <c r="Z2371" s="132">
        <v>0</v>
      </c>
      <c r="AA2371" s="74"/>
      <c r="AB2371" s="301">
        <f t="shared" si="1243"/>
        <v>18.646042857142856</v>
      </c>
      <c r="AC2371" s="338">
        <f t="shared" si="1244"/>
        <v>18.646042857142856</v>
      </c>
      <c r="AD2371" s="74"/>
      <c r="AE2371" s="136">
        <v>267.69506000000001</v>
      </c>
      <c r="AF2371" s="136">
        <v>231.86705000000001</v>
      </c>
      <c r="AG2371" s="136">
        <v>21.646266000000001</v>
      </c>
      <c r="AH2371" s="136">
        <v>0</v>
      </c>
      <c r="AI2371" s="136">
        <v>1.7278469999999999</v>
      </c>
      <c r="AJ2371" s="136">
        <v>7.5864035999999997</v>
      </c>
      <c r="AK2371" s="136">
        <v>4.8674930999999999</v>
      </c>
      <c r="AL2371" s="74"/>
      <c r="AM2371" s="133">
        <v>0.43577557</v>
      </c>
      <c r="AN2371" s="340">
        <f t="shared" si="1245"/>
        <v>0.43577557</v>
      </c>
      <c r="AP2371" s="133">
        <v>0.40800568999999998</v>
      </c>
      <c r="AQ2371" s="133">
        <v>1.6976339E-2</v>
      </c>
      <c r="AR2371" s="133">
        <v>1.0793540000000001E-2</v>
      </c>
      <c r="AS2371" s="134">
        <f t="shared" si="1246"/>
        <v>2.4460772749807996E-5</v>
      </c>
      <c r="AT2371" s="135">
        <f t="shared" si="1247"/>
        <v>6.2782317362299997E-8</v>
      </c>
      <c r="AU2371" s="135">
        <f t="shared" si="1248"/>
        <v>1.51170023551</v>
      </c>
      <c r="AV2371" s="302">
        <v>1.7448451999999999E-5</v>
      </c>
      <c r="AW2371" s="302">
        <v>5.2651438999999997E-8</v>
      </c>
      <c r="AX2371" s="302">
        <v>1.4382812999999999E-12</v>
      </c>
      <c r="AY2371" s="302">
        <v>9.2548507999999998E-10</v>
      </c>
      <c r="AZ2371" s="302">
        <v>7.7624728000000001E-11</v>
      </c>
      <c r="BA2371" s="302">
        <v>1.7431174999999999E-8</v>
      </c>
      <c r="BB2371" s="302">
        <v>6.9460235000000002E-6</v>
      </c>
      <c r="BC2371" s="302">
        <v>2.5005515000000001E-9</v>
      </c>
      <c r="BD2371" s="302">
        <v>7.5379381999999996E-9</v>
      </c>
      <c r="BE2371" s="302">
        <v>1.7119176000000001E-12</v>
      </c>
      <c r="BF2371" s="302">
        <v>1.74887E-14</v>
      </c>
      <c r="BG2371" s="302">
        <v>3.5945982999999997E-11</v>
      </c>
      <c r="BH2371" s="302">
        <v>3.0544512E-13</v>
      </c>
      <c r="BI2371" s="302">
        <v>6.3186057999999997E-13</v>
      </c>
      <c r="BJ2371" s="302">
        <v>1.6157658000000002E-8</v>
      </c>
      <c r="BK2371" s="302">
        <v>3.1705307E-8</v>
      </c>
      <c r="BL2371" s="302">
        <v>5.2337685999999999E-11</v>
      </c>
      <c r="BM2371" s="303">
        <v>2.0573550999999999E-4</v>
      </c>
      <c r="BN2371" s="303">
        <v>1.5114945</v>
      </c>
      <c r="BO2371" s="303">
        <v>0</v>
      </c>
      <c r="BP2371" s="303">
        <v>0</v>
      </c>
      <c r="BQ2371" s="303">
        <v>0</v>
      </c>
      <c r="BR2371" s="74"/>
      <c r="BS2371" s="136">
        <v>1.0067618E-3</v>
      </c>
      <c r="BT2371" s="144">
        <v>5.7619628000000003E-5</v>
      </c>
      <c r="BU2371" s="136">
        <v>5.1990116000000003E-4</v>
      </c>
      <c r="BV2371" s="144">
        <v>1.7796552999999999E-6</v>
      </c>
      <c r="BW2371" s="144">
        <v>6.5067079999999998E-5</v>
      </c>
      <c r="BX2371" s="144">
        <v>1.1122067E-5</v>
      </c>
      <c r="BY2371" s="144">
        <v>1.5314843999999998E-8</v>
      </c>
      <c r="BZ2371" s="144">
        <v>1.6928856999999999E-5</v>
      </c>
      <c r="CA2371" s="144">
        <v>1.4836603000000001E-6</v>
      </c>
      <c r="CB2371" s="144">
        <v>1.2576365000000001E-6</v>
      </c>
      <c r="CC2371" s="144">
        <v>5.8124941999999995E-7</v>
      </c>
      <c r="CD2371" s="144">
        <v>3.8036151000000002E-8</v>
      </c>
      <c r="CE2371" s="144">
        <v>1.0054754000000001E-8</v>
      </c>
      <c r="CF2371" s="144">
        <v>2.7466668000000002E-5</v>
      </c>
      <c r="CG2371" s="136">
        <v>3.0038626000000003E-4</v>
      </c>
      <c r="CH2371" s="144">
        <v>3.1045049000000001E-6</v>
      </c>
      <c r="CI2371" s="136">
        <v>0</v>
      </c>
      <c r="CL2371" s="89" t="s">
        <v>7736</v>
      </c>
    </row>
    <row r="2372" spans="1:90" ht="14.5" customHeight="1">
      <c r="A2372" s="74" t="s">
        <v>7993</v>
      </c>
      <c r="B2372" s="129" t="s">
        <v>7728</v>
      </c>
      <c r="C2372" s="130" t="str">
        <f t="shared" si="1237"/>
        <v>P.030.73.200</v>
      </c>
      <c r="D2372" s="74" t="s">
        <v>7734</v>
      </c>
      <c r="E2372" s="129" t="s">
        <v>957</v>
      </c>
      <c r="F2372" s="132" t="s">
        <v>7995</v>
      </c>
      <c r="G2372" s="132">
        <f t="shared" si="1238"/>
        <v>0.57048239057610006</v>
      </c>
      <c r="H2372" s="348">
        <f t="shared" si="1239"/>
        <v>0.57048239057610006</v>
      </c>
      <c r="I2372" s="74"/>
      <c r="J2372" s="132">
        <f t="shared" si="1240"/>
        <v>2.133259966E-2</v>
      </c>
      <c r="K2372" s="132">
        <f t="shared" si="1241"/>
        <v>4.9830881999999993E-2</v>
      </c>
      <c r="L2372" s="300">
        <f t="shared" si="1242"/>
        <v>3.96984589161E-2</v>
      </c>
      <c r="M2372" s="132">
        <v>0.45962045000000001</v>
      </c>
      <c r="N2372" s="132">
        <v>2.7565802E-2</v>
      </c>
      <c r="O2372" s="132">
        <v>2.0777068999999999E-2</v>
      </c>
      <c r="P2372" s="132">
        <v>1.7657236E-2</v>
      </c>
      <c r="Q2372" s="132">
        <v>3.2868309E-3</v>
      </c>
      <c r="R2372" s="132">
        <v>1.8251728999999999E-4</v>
      </c>
      <c r="S2372" s="132">
        <v>2.0601547E-4</v>
      </c>
      <c r="T2372" s="132">
        <v>1.488011E-3</v>
      </c>
      <c r="U2372" s="132">
        <v>1.6523231000000001E-3</v>
      </c>
      <c r="V2372" s="132">
        <v>0</v>
      </c>
      <c r="W2372" s="132">
        <v>3.8038557000000001E-2</v>
      </c>
      <c r="X2372" s="304">
        <v>7.5788160999999997E-6</v>
      </c>
      <c r="Y2372" s="132">
        <v>0</v>
      </c>
      <c r="Z2372" s="132">
        <v>0</v>
      </c>
      <c r="AA2372" s="74"/>
      <c r="AB2372" s="301">
        <f t="shared" si="1243"/>
        <v>3.4557928571428569</v>
      </c>
      <c r="AC2372" s="338">
        <f t="shared" si="1244"/>
        <v>3.4557928571428569</v>
      </c>
      <c r="AD2372" s="74"/>
      <c r="AE2372" s="136">
        <v>52.281623000000003</v>
      </c>
      <c r="AF2372" s="136">
        <v>43.721243000000001</v>
      </c>
      <c r="AG2372" s="136">
        <v>5.1564525999999997</v>
      </c>
      <c r="AH2372" s="136">
        <v>0</v>
      </c>
      <c r="AI2372" s="136">
        <v>0.41664394999999999</v>
      </c>
      <c r="AJ2372" s="136">
        <v>1.8286328000000001</v>
      </c>
      <c r="AK2372" s="136">
        <v>1.1586498000000001</v>
      </c>
      <c r="AL2372" s="74"/>
      <c r="AM2372" s="133">
        <v>7.1322681999999998E-2</v>
      </c>
      <c r="AN2372" s="340">
        <f t="shared" si="1245"/>
        <v>7.1322681999999998E-2</v>
      </c>
      <c r="AP2372" s="133">
        <v>6.6520206999999998E-2</v>
      </c>
      <c r="AQ2372" s="133">
        <v>2.9611250999999998E-3</v>
      </c>
      <c r="AR2372" s="133">
        <v>1.8413495999999999E-3</v>
      </c>
      <c r="AS2372" s="134">
        <f t="shared" si="1246"/>
        <v>3.9880219783760001E-6</v>
      </c>
      <c r="AT2372" s="135">
        <f t="shared" si="1247"/>
        <v>1.0950906465777199E-8</v>
      </c>
      <c r="AU2372" s="135">
        <f t="shared" si="1248"/>
        <v>0.25789209634499999</v>
      </c>
      <c r="AV2372" s="302">
        <v>3.234505E-6</v>
      </c>
      <c r="AW2372" s="302">
        <v>9.7602977E-9</v>
      </c>
      <c r="AX2372" s="302">
        <v>2.6662099000000002E-13</v>
      </c>
      <c r="AY2372" s="302">
        <v>1.3553751E-10</v>
      </c>
      <c r="AZ2372" s="302">
        <v>1.5476966000000001E-11</v>
      </c>
      <c r="BA2372" s="302">
        <v>2.6255388E-9</v>
      </c>
      <c r="BB2372" s="302">
        <v>7.4643005999999995E-7</v>
      </c>
      <c r="BC2372" s="302">
        <v>3.7679040000000002E-10</v>
      </c>
      <c r="BD2372" s="302">
        <v>8.0169524000000003E-10</v>
      </c>
      <c r="BE2372" s="302">
        <v>2.1576651999999999E-13</v>
      </c>
      <c r="BF2372" s="302">
        <v>1.5421471999999999E-15</v>
      </c>
      <c r="BG2372" s="302">
        <v>2.0731442000000002E-12</v>
      </c>
      <c r="BH2372" s="302">
        <v>3.1209163999999999E-14</v>
      </c>
      <c r="BI2372" s="302">
        <v>4.3638156000000001E-14</v>
      </c>
      <c r="BJ2372" s="302">
        <v>2.1937548000000001E-9</v>
      </c>
      <c r="BK2372" s="302">
        <v>2.1166102999999999E-9</v>
      </c>
      <c r="BL2372" s="302">
        <v>9.4912046E-12</v>
      </c>
      <c r="BM2372" s="302">
        <v>4.3386344999999998E-5</v>
      </c>
      <c r="BN2372" s="303">
        <v>0.25784870999999998</v>
      </c>
      <c r="BO2372" s="303">
        <v>0</v>
      </c>
      <c r="BP2372" s="303">
        <v>0</v>
      </c>
      <c r="BQ2372" s="303">
        <v>0</v>
      </c>
      <c r="BR2372" s="74"/>
      <c r="BS2372" s="136">
        <v>1.7711678E-4</v>
      </c>
      <c r="BT2372" s="144">
        <v>6.3775287999999998E-6</v>
      </c>
      <c r="BU2372" s="144">
        <v>9.6356674000000001E-5</v>
      </c>
      <c r="BV2372" s="144">
        <v>1.7488866999999999E-7</v>
      </c>
      <c r="BW2372" s="144">
        <v>6.9512802E-6</v>
      </c>
      <c r="BX2372" s="144">
        <v>1.6708347E-6</v>
      </c>
      <c r="BY2372" s="144">
        <v>9.3273119999999991E-10</v>
      </c>
      <c r="BZ2372" s="144">
        <v>2.547165E-6</v>
      </c>
      <c r="CA2372" s="144">
        <v>2.4492534999999998E-7</v>
      </c>
      <c r="CB2372" s="144">
        <v>1.3632164000000001E-7</v>
      </c>
      <c r="CC2372" s="144">
        <v>1.1621894999999999E-7</v>
      </c>
      <c r="CD2372" s="144">
        <v>6.8992733999999997E-9</v>
      </c>
      <c r="CE2372" s="144">
        <v>2.0412145E-9</v>
      </c>
      <c r="CF2372" s="144">
        <v>4.0100368000000002E-6</v>
      </c>
      <c r="CG2372" s="144">
        <v>5.7808257000000003E-5</v>
      </c>
      <c r="CH2372" s="144">
        <v>7.1277334999999997E-7</v>
      </c>
      <c r="CI2372" s="136">
        <v>0</v>
      </c>
      <c r="CL2372" s="89" t="s">
        <v>7736</v>
      </c>
    </row>
    <row r="2373" spans="1:90" ht="14.5" customHeight="1">
      <c r="A2373" s="74" t="s">
        <v>7996</v>
      </c>
      <c r="B2373" s="129" t="s">
        <v>7728</v>
      </c>
      <c r="C2373" s="130" t="str">
        <f t="shared" si="1237"/>
        <v>P.030.74.100</v>
      </c>
      <c r="D2373" s="74" t="s">
        <v>7734</v>
      </c>
      <c r="E2373" s="129" t="s">
        <v>957</v>
      </c>
      <c r="F2373" s="132" t="s">
        <v>7998</v>
      </c>
      <c r="G2373" s="132">
        <f t="shared" si="1238"/>
        <v>0.736155197737</v>
      </c>
      <c r="H2373" s="348">
        <f t="shared" si="1239"/>
        <v>0.736155197737</v>
      </c>
      <c r="I2373" s="74"/>
      <c r="J2373" s="132">
        <f t="shared" si="1240"/>
        <v>2.8065659429999997E-2</v>
      </c>
      <c r="K2373" s="132">
        <f t="shared" si="1241"/>
        <v>6.14644045E-2</v>
      </c>
      <c r="L2373" s="300">
        <f t="shared" si="1242"/>
        <v>3.9131483807000003E-2</v>
      </c>
      <c r="M2373" s="132">
        <v>0.60749365</v>
      </c>
      <c r="N2373" s="132">
        <v>3.2013171999999999E-2</v>
      </c>
      <c r="O2373" s="132">
        <v>2.7309887000000001E-2</v>
      </c>
      <c r="P2373" s="132">
        <v>2.3274489999999998E-2</v>
      </c>
      <c r="Q2373" s="132">
        <v>4.1981704000000003E-3</v>
      </c>
      <c r="R2373" s="132">
        <v>2.8945163000000001E-4</v>
      </c>
      <c r="S2373" s="132">
        <v>3.0354740000000001E-4</v>
      </c>
      <c r="T2373" s="132">
        <v>2.1413455E-3</v>
      </c>
      <c r="U2373" s="132">
        <v>1.7939137000000001E-3</v>
      </c>
      <c r="V2373" s="132">
        <v>0</v>
      </c>
      <c r="W2373" s="132">
        <v>3.7325371000000003E-2</v>
      </c>
      <c r="X2373" s="304">
        <v>1.2199107000000001E-5</v>
      </c>
      <c r="Y2373" s="132">
        <v>0</v>
      </c>
      <c r="Z2373" s="132">
        <v>0</v>
      </c>
      <c r="AA2373" s="74"/>
      <c r="AB2373" s="301">
        <f t="shared" si="1243"/>
        <v>4.5676214285714281</v>
      </c>
      <c r="AC2373" s="338">
        <f t="shared" si="1244"/>
        <v>4.5676214285714281</v>
      </c>
      <c r="AD2373" s="74"/>
      <c r="AE2373" s="136">
        <v>67.638091000000003</v>
      </c>
      <c r="AF2373" s="136">
        <v>59.332467000000001</v>
      </c>
      <c r="AG2373" s="136">
        <v>5.0597988999999997</v>
      </c>
      <c r="AH2373" s="136">
        <v>0</v>
      </c>
      <c r="AI2373" s="136">
        <v>0.39213547999999998</v>
      </c>
      <c r="AJ2373" s="136">
        <v>1.7231384000000001</v>
      </c>
      <c r="AK2373" s="136">
        <v>1.1305508</v>
      </c>
      <c r="AL2373" s="74"/>
      <c r="AM2373" s="133">
        <v>9.3209991000000006E-2</v>
      </c>
      <c r="AN2373" s="340">
        <f t="shared" si="1245"/>
        <v>9.3209991000000006E-2</v>
      </c>
      <c r="AP2373" s="133">
        <v>8.6663592999999997E-2</v>
      </c>
      <c r="AQ2373" s="133">
        <v>3.8954366000000002E-3</v>
      </c>
      <c r="AR2373" s="133">
        <v>2.6509620000000002E-3</v>
      </c>
      <c r="AS2373" s="134">
        <f t="shared" si="1246"/>
        <v>5.1956589999049998E-6</v>
      </c>
      <c r="AT2373" s="135">
        <f t="shared" si="1247"/>
        <v>1.4406200356824E-8</v>
      </c>
      <c r="AU2373" s="135">
        <f t="shared" si="1248"/>
        <v>0.37128319173800001</v>
      </c>
      <c r="AV2373" s="302">
        <v>4.2831861999999998E-6</v>
      </c>
      <c r="AW2373" s="302">
        <v>1.2925049000000001E-8</v>
      </c>
      <c r="AX2373" s="302">
        <v>3.5305926000000002E-13</v>
      </c>
      <c r="AY2373" s="302">
        <v>2.1123881000000001E-10</v>
      </c>
      <c r="AZ2373" s="302">
        <v>2.5117294999999999E-11</v>
      </c>
      <c r="BA2373" s="302">
        <v>3.4608033000000001E-9</v>
      </c>
      <c r="BB2373" s="302">
        <v>9.0271214000000005E-7</v>
      </c>
      <c r="BC2373" s="302">
        <v>4.9783056999999998E-10</v>
      </c>
      <c r="BD2373" s="302">
        <v>9.648437499999999E-10</v>
      </c>
      <c r="BE2373" s="302">
        <v>3.2780688E-13</v>
      </c>
      <c r="BF2373" s="302">
        <v>2.1564390000000002E-15</v>
      </c>
      <c r="BG2373" s="302">
        <v>2.4574704999999999E-12</v>
      </c>
      <c r="BH2373" s="302">
        <v>4.5362066000000002E-14</v>
      </c>
      <c r="BI2373" s="302">
        <v>5.6157678999999999E-14</v>
      </c>
      <c r="BJ2373" s="302">
        <v>3.3771996000000002E-9</v>
      </c>
      <c r="BK2373" s="302">
        <v>2.6863009E-9</v>
      </c>
      <c r="BL2373" s="302">
        <v>1.5235024000000001E-11</v>
      </c>
      <c r="BM2373" s="302">
        <v>5.2151738000000001E-5</v>
      </c>
      <c r="BN2373" s="303">
        <v>0.37123104000000001</v>
      </c>
      <c r="BO2373" s="303">
        <v>0</v>
      </c>
      <c r="BP2373" s="303">
        <v>0</v>
      </c>
      <c r="BQ2373" s="303">
        <v>0</v>
      </c>
      <c r="BR2373" s="74"/>
      <c r="BS2373" s="136">
        <v>2.3198024E-4</v>
      </c>
      <c r="BT2373" s="144">
        <v>7.7692277000000002E-6</v>
      </c>
      <c r="BU2373" s="136">
        <v>1.2735741E-4</v>
      </c>
      <c r="BV2373" s="144">
        <v>2.5178352999999999E-7</v>
      </c>
      <c r="BW2373" s="144">
        <v>8.5244874000000003E-6</v>
      </c>
      <c r="BX2373" s="144">
        <v>2.1942007000000001E-6</v>
      </c>
      <c r="BY2373" s="144">
        <v>1.1360924000000001E-9</v>
      </c>
      <c r="BZ2373" s="144">
        <v>3.3487881000000001E-6</v>
      </c>
      <c r="CA2373" s="144">
        <v>3.8842370000000001E-7</v>
      </c>
      <c r="CB2373" s="144">
        <v>2.0085908000000001E-7</v>
      </c>
      <c r="CC2373" s="144">
        <v>1.8866814000000001E-7</v>
      </c>
      <c r="CD2373" s="144">
        <v>1.1074836999999999E-8</v>
      </c>
      <c r="CE2373" s="144">
        <v>3.3191462000000001E-9</v>
      </c>
      <c r="CF2373" s="144">
        <v>5.3424041999999999E-6</v>
      </c>
      <c r="CG2373" s="144">
        <v>7.5671391999999993E-5</v>
      </c>
      <c r="CH2373" s="144">
        <v>7.2706606000000001E-7</v>
      </c>
      <c r="CI2373" s="136">
        <v>0</v>
      </c>
      <c r="CL2373" s="89" t="s">
        <v>7736</v>
      </c>
    </row>
    <row r="2374" spans="1:90" ht="14.5" customHeight="1">
      <c r="A2374" s="74" t="s">
        <v>7999</v>
      </c>
      <c r="B2374" s="129" t="s">
        <v>7728</v>
      </c>
      <c r="C2374" s="130" t="str">
        <f t="shared" si="1237"/>
        <v>P.030.74.200</v>
      </c>
      <c r="D2374" s="74" t="s">
        <v>7734</v>
      </c>
      <c r="E2374" s="129" t="s">
        <v>957</v>
      </c>
      <c r="F2374" s="132" t="s">
        <v>8001</v>
      </c>
      <c r="G2374" s="132">
        <f t="shared" si="1238"/>
        <v>1.3782490318189999</v>
      </c>
      <c r="H2374" s="348">
        <f t="shared" si="1239"/>
        <v>1.3782490318189999</v>
      </c>
      <c r="I2374" s="74"/>
      <c r="J2374" s="132">
        <f t="shared" si="1240"/>
        <v>5.0489403549999999E-2</v>
      </c>
      <c r="K2374" s="132">
        <f t="shared" si="1241"/>
        <v>0.1227054014</v>
      </c>
      <c r="L2374" s="300">
        <f t="shared" si="1242"/>
        <v>0.11347852686899999</v>
      </c>
      <c r="M2374" s="132">
        <v>1.0915756999999999</v>
      </c>
      <c r="N2374" s="132">
        <v>7.0209842999999994E-2</v>
      </c>
      <c r="O2374" s="132">
        <v>4.9281230000000002E-2</v>
      </c>
      <c r="P2374" s="132">
        <v>4.1794033000000001E-2</v>
      </c>
      <c r="Q2374" s="132">
        <v>7.8935702999999996E-3</v>
      </c>
      <c r="R2374" s="132">
        <v>3.6460848000000002E-4</v>
      </c>
      <c r="S2374" s="132">
        <v>4.3719176999999998E-4</v>
      </c>
      <c r="T2374" s="132">
        <v>3.2143283999999999E-3</v>
      </c>
      <c r="U2374" s="132">
        <v>4.4887560999999996E-3</v>
      </c>
      <c r="V2374" s="132">
        <v>0</v>
      </c>
      <c r="W2374" s="132">
        <v>0.10897482999999999</v>
      </c>
      <c r="X2374" s="304">
        <v>1.4940769E-5</v>
      </c>
      <c r="Y2374" s="132">
        <v>0</v>
      </c>
      <c r="Z2374" s="132">
        <v>0</v>
      </c>
      <c r="AA2374" s="74"/>
      <c r="AB2374" s="301">
        <f t="shared" si="1243"/>
        <v>8.2073360902255637</v>
      </c>
      <c r="AC2374" s="338">
        <f t="shared" si="1244"/>
        <v>8.2073360902255637</v>
      </c>
      <c r="AD2374" s="74"/>
      <c r="AE2374" s="136">
        <v>126.36973999999999</v>
      </c>
      <c r="AF2374" s="136">
        <v>101.71223999999999</v>
      </c>
      <c r="AG2374" s="136">
        <v>14.772437</v>
      </c>
      <c r="AH2374" s="136">
        <v>0</v>
      </c>
      <c r="AI2374" s="136">
        <v>1.2172539</v>
      </c>
      <c r="AJ2374" s="136">
        <v>5.3395399000000001</v>
      </c>
      <c r="AK2374" s="136">
        <v>3.3282606000000001</v>
      </c>
      <c r="AL2374" s="74"/>
      <c r="AM2374" s="133">
        <v>0.17033880000000001</v>
      </c>
      <c r="AN2374" s="340">
        <f t="shared" si="1245"/>
        <v>0.17033880000000001</v>
      </c>
      <c r="AP2374" s="133">
        <v>0.15923139</v>
      </c>
      <c r="AQ2374" s="133">
        <v>7.0478008999999998E-3</v>
      </c>
      <c r="AR2374" s="133">
        <v>4.0596080999999997E-3</v>
      </c>
      <c r="AS2374" s="134">
        <f t="shared" si="1246"/>
        <v>9.546246400508002E-6</v>
      </c>
      <c r="AT2374" s="135">
        <f t="shared" si="1247"/>
        <v>2.60643525851878E-8</v>
      </c>
      <c r="AU2374" s="135">
        <f t="shared" si="1248"/>
        <v>0.56857255858000011</v>
      </c>
      <c r="AV2374" s="302">
        <v>7.6705444000000006E-6</v>
      </c>
      <c r="AW2374" s="302">
        <v>2.3145877000000001E-8</v>
      </c>
      <c r="AX2374" s="302">
        <v>6.3229141000000001E-13</v>
      </c>
      <c r="AY2374" s="302">
        <v>2.7486249E-10</v>
      </c>
      <c r="AZ2374" s="302">
        <v>3.0284117999999997E-11</v>
      </c>
      <c r="BA2374" s="302">
        <v>6.2145431999999997E-9</v>
      </c>
      <c r="BB2374" s="302">
        <v>1.859717E-6</v>
      </c>
      <c r="BC2374" s="302">
        <v>8.9021531999999999E-10</v>
      </c>
      <c r="BD2374" s="302">
        <v>2.0031910999999999E-9</v>
      </c>
      <c r="BE2374" s="302">
        <v>4.4693721E-13</v>
      </c>
      <c r="BF2374" s="302">
        <v>3.4007847999999999E-15</v>
      </c>
      <c r="BG2374" s="302">
        <v>5.0603382999999996E-12</v>
      </c>
      <c r="BH2374" s="302">
        <v>6.6918462999999999E-14</v>
      </c>
      <c r="BI2374" s="302">
        <v>1.0161402E-13</v>
      </c>
      <c r="BJ2374" s="302">
        <v>4.4951003999999996E-9</v>
      </c>
      <c r="BK2374" s="302">
        <v>4.9702103E-9</v>
      </c>
      <c r="BL2374" s="302">
        <v>1.8757665000000001E-11</v>
      </c>
      <c r="BM2374" s="303">
        <v>1.1061858E-4</v>
      </c>
      <c r="BN2374" s="303">
        <v>0.56846194000000005</v>
      </c>
      <c r="BO2374" s="303">
        <v>0</v>
      </c>
      <c r="BP2374" s="303">
        <v>0</v>
      </c>
      <c r="BQ2374" s="303">
        <v>0</v>
      </c>
      <c r="BR2374" s="74"/>
      <c r="BS2374" s="136">
        <v>4.2308013000000002E-4</v>
      </c>
      <c r="BT2374" s="144">
        <v>1.582851E-5</v>
      </c>
      <c r="BU2374" s="136">
        <v>2.2884231E-4</v>
      </c>
      <c r="BV2374" s="144">
        <v>3.7766725999999998E-7</v>
      </c>
      <c r="BW2374" s="144">
        <v>1.7149844E-5</v>
      </c>
      <c r="BX2374" s="144">
        <v>3.9659556999999996E-6</v>
      </c>
      <c r="BY2374" s="144">
        <v>2.2430067999999999E-9</v>
      </c>
      <c r="BZ2374" s="144">
        <v>6.0410552999999997E-6</v>
      </c>
      <c r="CA2374" s="144">
        <v>4.8927890999999996E-7</v>
      </c>
      <c r="CB2374" s="144">
        <v>2.8929233999999998E-7</v>
      </c>
      <c r="CC2374" s="144">
        <v>2.2734346E-7</v>
      </c>
      <c r="CD2374" s="144">
        <v>1.3634833000000001E-8</v>
      </c>
      <c r="CE2374" s="144">
        <v>3.9869007000000002E-9</v>
      </c>
      <c r="CF2374" s="144">
        <v>9.4033235999999995E-6</v>
      </c>
      <c r="CG2374" s="136">
        <v>1.3844363999999999E-4</v>
      </c>
      <c r="CH2374" s="144">
        <v>2.0020381000000002E-6</v>
      </c>
      <c r="CI2374" s="136">
        <v>0</v>
      </c>
      <c r="CL2374" s="89" t="s">
        <v>7736</v>
      </c>
    </row>
    <row r="2375" spans="1:90" ht="14.5" customHeight="1">
      <c r="A2375" s="74" t="s">
        <v>8002</v>
      </c>
      <c r="B2375" s="129" t="s">
        <v>7728</v>
      </c>
      <c r="C2375" s="130" t="str">
        <f t="shared" si="1237"/>
        <v>P.030.76.100</v>
      </c>
      <c r="D2375" s="74" t="s">
        <v>7734</v>
      </c>
      <c r="E2375" s="129" t="s">
        <v>957</v>
      </c>
      <c r="F2375" s="132" t="s">
        <v>8004</v>
      </c>
      <c r="G2375" s="132">
        <f t="shared" si="1238"/>
        <v>3.0526758562520002</v>
      </c>
      <c r="H2375" s="348">
        <f t="shared" si="1239"/>
        <v>3.0526758562520002</v>
      </c>
      <c r="I2375" s="74"/>
      <c r="J2375" s="132">
        <f t="shared" si="1240"/>
        <v>0.11287058690000001</v>
      </c>
      <c r="K2375" s="132">
        <f t="shared" si="1241"/>
        <v>0.24739092560000001</v>
      </c>
      <c r="L2375" s="300">
        <f t="shared" si="1242"/>
        <v>0.192580243752</v>
      </c>
      <c r="M2375" s="132">
        <v>2.4998341000000002</v>
      </c>
      <c r="N2375" s="132">
        <v>0.12908484000000001</v>
      </c>
      <c r="O2375" s="132">
        <v>0.11046042</v>
      </c>
      <c r="P2375" s="132">
        <v>9.4043794E-2</v>
      </c>
      <c r="Q2375" s="132">
        <v>1.6627864999999999E-2</v>
      </c>
      <c r="R2375" s="132">
        <v>1.0812793E-3</v>
      </c>
      <c r="S2375" s="132">
        <v>1.1176485999999999E-3</v>
      </c>
      <c r="T2375" s="132">
        <v>7.8456655999999993E-3</v>
      </c>
      <c r="U2375" s="132">
        <v>8.3312161000000003E-3</v>
      </c>
      <c r="V2375" s="132">
        <v>0</v>
      </c>
      <c r="W2375" s="132">
        <v>0.18420333</v>
      </c>
      <c r="X2375" s="304">
        <v>4.5697652000000003E-5</v>
      </c>
      <c r="Y2375" s="132">
        <v>0</v>
      </c>
      <c r="Z2375" s="132">
        <v>0</v>
      </c>
      <c r="AA2375" s="74"/>
      <c r="AB2375" s="301">
        <f t="shared" si="1243"/>
        <v>18.795745112781955</v>
      </c>
      <c r="AC2375" s="338">
        <f t="shared" si="1244"/>
        <v>18.795745112781955</v>
      </c>
      <c r="AD2375" s="74"/>
      <c r="AE2375" s="136">
        <v>282.57467000000003</v>
      </c>
      <c r="AF2375" s="136">
        <v>241.30475999999999</v>
      </c>
      <c r="AG2375" s="136">
        <v>24.970389000000001</v>
      </c>
      <c r="AH2375" s="136">
        <v>0</v>
      </c>
      <c r="AI2375" s="136">
        <v>1.9851859000000001</v>
      </c>
      <c r="AJ2375" s="136">
        <v>8.7168945000000004</v>
      </c>
      <c r="AK2375" s="136">
        <v>5.5974363</v>
      </c>
      <c r="AL2375" s="74"/>
      <c r="AM2375" s="133">
        <v>0.38142580999999998</v>
      </c>
      <c r="AN2375" s="340">
        <f t="shared" si="1245"/>
        <v>0.38142580999999998</v>
      </c>
      <c r="AP2375" s="133">
        <v>0.35505554</v>
      </c>
      <c r="AQ2375" s="133">
        <v>1.5982895E-2</v>
      </c>
      <c r="AR2375" s="133">
        <v>1.0387367E-2</v>
      </c>
      <c r="AS2375" s="134">
        <f t="shared" si="1246"/>
        <v>2.1286303712063005E-5</v>
      </c>
      <c r="AT2375" s="135">
        <f t="shared" si="1247"/>
        <v>5.9108339409288393E-8</v>
      </c>
      <c r="AU2375" s="135">
        <f t="shared" si="1248"/>
        <v>1.45481333388</v>
      </c>
      <c r="AV2375" s="302">
        <v>1.7608983E-5</v>
      </c>
      <c r="AW2375" s="302">
        <v>5.3136708999999998E-8</v>
      </c>
      <c r="AX2375" s="302">
        <v>1.4515025999999999E-12</v>
      </c>
      <c r="AY2375" s="302">
        <v>7.8649977000000003E-10</v>
      </c>
      <c r="AZ2375" s="302">
        <v>9.4230993000000005E-11</v>
      </c>
      <c r="BA2375" s="302">
        <v>1.3983837000000001E-8</v>
      </c>
      <c r="BB2375" s="302">
        <v>3.6403481000000001E-6</v>
      </c>
      <c r="BC2375" s="302">
        <v>2.0093025000000001E-9</v>
      </c>
      <c r="BD2375" s="302">
        <v>3.8936496E-9</v>
      </c>
      <c r="BE2375" s="302">
        <v>1.2144554E-12</v>
      </c>
      <c r="BF2375" s="302">
        <v>7.8523084000000003E-15</v>
      </c>
      <c r="BG2375" s="302">
        <v>8.5965037999999993E-12</v>
      </c>
      <c r="BH2375" s="302">
        <v>1.6655047000000001E-13</v>
      </c>
      <c r="BI2375" s="302">
        <v>2.0061171E-13</v>
      </c>
      <c r="BJ2375" s="302">
        <v>1.2544319E-8</v>
      </c>
      <c r="BK2375" s="302">
        <v>9.5637253000000006E-9</v>
      </c>
      <c r="BL2375" s="302">
        <v>5.7040833E-11</v>
      </c>
      <c r="BM2375" s="303">
        <v>2.2773387999999999E-4</v>
      </c>
      <c r="BN2375" s="303">
        <v>1.4545855999999999</v>
      </c>
      <c r="BO2375" s="303">
        <v>0</v>
      </c>
      <c r="BP2375" s="303">
        <v>0</v>
      </c>
      <c r="BQ2375" s="303">
        <v>0</v>
      </c>
      <c r="BR2375" s="74"/>
      <c r="BS2375" s="136">
        <v>9.5464173000000001E-4</v>
      </c>
      <c r="BT2375" s="144">
        <v>3.1365426999999997E-5</v>
      </c>
      <c r="BU2375" s="136">
        <v>5.2407525000000002E-4</v>
      </c>
      <c r="BV2375" s="144">
        <v>9.2259156999999998E-7</v>
      </c>
      <c r="BW2375" s="144">
        <v>3.4110650999999998E-5</v>
      </c>
      <c r="BX2375" s="144">
        <v>8.8797594000000002E-6</v>
      </c>
      <c r="BY2375" s="144">
        <v>4.0028118999999999E-9</v>
      </c>
      <c r="BZ2375" s="144">
        <v>1.3547032999999999E-5</v>
      </c>
      <c r="CA2375" s="144">
        <v>1.4510006E-6</v>
      </c>
      <c r="CB2375" s="144">
        <v>7.3955460000000004E-7</v>
      </c>
      <c r="CC2375" s="144">
        <v>7.0785467999999996E-7</v>
      </c>
      <c r="CD2375" s="144">
        <v>4.1465062999999998E-8</v>
      </c>
      <c r="CE2375" s="144">
        <v>1.2456695999999999E-8</v>
      </c>
      <c r="CF2375" s="144">
        <v>2.1402367999999999E-5</v>
      </c>
      <c r="CG2375" s="136">
        <v>3.1388352000000003E-4</v>
      </c>
      <c r="CH2375" s="144">
        <v>3.4987991E-6</v>
      </c>
      <c r="CI2375" s="136">
        <v>0</v>
      </c>
      <c r="CL2375" s="89" t="s">
        <v>7736</v>
      </c>
    </row>
    <row r="2376" spans="1:90" ht="14.5" customHeight="1">
      <c r="A2376" s="74" t="s">
        <v>8005</v>
      </c>
      <c r="B2376" s="129" t="s">
        <v>7728</v>
      </c>
      <c r="C2376" s="130" t="str">
        <f t="shared" si="1237"/>
        <v>P.030.78.100</v>
      </c>
      <c r="D2376" s="74" t="s">
        <v>7734</v>
      </c>
      <c r="E2376" s="129" t="s">
        <v>957</v>
      </c>
      <c r="F2376" s="132" t="s">
        <v>8007</v>
      </c>
      <c r="G2376" s="132">
        <f t="shared" si="1238"/>
        <v>1.602086322908</v>
      </c>
      <c r="H2376" s="348">
        <f t="shared" si="1239"/>
        <v>1.602086322908</v>
      </c>
      <c r="I2376" s="74"/>
      <c r="J2376" s="132">
        <f t="shared" si="1240"/>
        <v>6.0118004290000006E-2</v>
      </c>
      <c r="K2376" s="132">
        <f t="shared" si="1241"/>
        <v>0.1416104493</v>
      </c>
      <c r="L2376" s="300">
        <f t="shared" si="1242"/>
        <v>0.11196356931799999</v>
      </c>
      <c r="M2376" s="132">
        <v>1.2883943</v>
      </c>
      <c r="N2376" s="132">
        <v>7.8896617000000002E-2</v>
      </c>
      <c r="O2376" s="132">
        <v>5.8492600999999998E-2</v>
      </c>
      <c r="P2376" s="132">
        <v>4.9700237000000001E-2</v>
      </c>
      <c r="Q2376" s="132">
        <v>9.3270203000000006E-3</v>
      </c>
      <c r="R2376" s="132">
        <v>5.0870956999999998E-4</v>
      </c>
      <c r="S2376" s="132">
        <v>5.8203742000000004E-4</v>
      </c>
      <c r="T2376" s="132">
        <v>4.2212313000000003E-3</v>
      </c>
      <c r="U2376" s="132">
        <v>4.6488366000000001E-3</v>
      </c>
      <c r="V2376" s="132">
        <v>0</v>
      </c>
      <c r="W2376" s="132">
        <v>0.10729366999999999</v>
      </c>
      <c r="X2376" s="304">
        <v>2.1062718E-5</v>
      </c>
      <c r="Y2376" s="132">
        <v>0</v>
      </c>
      <c r="Z2376" s="132">
        <v>0</v>
      </c>
      <c r="AA2376" s="74"/>
      <c r="AB2376" s="301">
        <f t="shared" si="1243"/>
        <v>9.6871751879699239</v>
      </c>
      <c r="AC2376" s="338">
        <f t="shared" si="1244"/>
        <v>9.6871751879699239</v>
      </c>
      <c r="AD2376" s="74"/>
      <c r="AE2376" s="136">
        <v>146.54580000000001</v>
      </c>
      <c r="AF2376" s="136">
        <v>122.39305</v>
      </c>
      <c r="AG2376" s="136">
        <v>14.544575</v>
      </c>
      <c r="AH2376" s="136">
        <v>0</v>
      </c>
      <c r="AI2376" s="136">
        <v>1.1764064999999999</v>
      </c>
      <c r="AJ2376" s="136">
        <v>5.1630528</v>
      </c>
      <c r="AK2376" s="136">
        <v>3.2687151999999999</v>
      </c>
      <c r="AL2376" s="74"/>
      <c r="AM2376" s="133">
        <v>0.20047881000000001</v>
      </c>
      <c r="AN2376" s="340">
        <f t="shared" si="1245"/>
        <v>0.20047881000000001</v>
      </c>
      <c r="AP2376" s="133">
        <v>0.18701639</v>
      </c>
      <c r="AQ2376" s="133">
        <v>8.3111094000000007E-3</v>
      </c>
      <c r="AR2376" s="133">
        <v>5.1513154999999998E-3</v>
      </c>
      <c r="AS2376" s="134">
        <f t="shared" si="1246"/>
        <v>1.1212013728197002E-5</v>
      </c>
      <c r="AT2376" s="135">
        <f t="shared" si="1247"/>
        <v>3.0736351717925288E-8</v>
      </c>
      <c r="AU2376" s="135">
        <f t="shared" si="1248"/>
        <v>0.72147275467999994</v>
      </c>
      <c r="AV2376" s="302">
        <v>9.0661654000000004E-6</v>
      </c>
      <c r="AW2376" s="302">
        <v>2.7357629E-8</v>
      </c>
      <c r="AX2376" s="302">
        <v>7.4732650999999999E-13</v>
      </c>
      <c r="AY2376" s="302">
        <v>3.7902202E-10</v>
      </c>
      <c r="AZ2376" s="302">
        <v>4.2943576999999999E-11</v>
      </c>
      <c r="BA2376" s="302">
        <v>7.3901653000000001E-9</v>
      </c>
      <c r="BB2376" s="302">
        <v>2.1257612999999998E-6</v>
      </c>
      <c r="BC2376" s="302">
        <v>1.0604542999999999E-9</v>
      </c>
      <c r="BD2376" s="302">
        <v>2.2842452E-9</v>
      </c>
      <c r="BE2376" s="302">
        <v>6.0624150000000001E-13</v>
      </c>
      <c r="BF2376" s="302">
        <v>4.3960443000000003E-15</v>
      </c>
      <c r="BG2376" s="302">
        <v>6.0589757999999997E-12</v>
      </c>
      <c r="BH2376" s="302">
        <v>8.8382871000000005E-14</v>
      </c>
      <c r="BI2376" s="302">
        <v>1.260392E-13</v>
      </c>
      <c r="BJ2376" s="302">
        <v>6.1488376999999997E-9</v>
      </c>
      <c r="BK2376" s="302">
        <v>6.1260595999999997E-9</v>
      </c>
      <c r="BL2376" s="302">
        <v>2.6391856000000001E-11</v>
      </c>
      <c r="BM2376" s="303">
        <v>1.2179468E-4</v>
      </c>
      <c r="BN2376" s="303">
        <v>0.72135095999999999</v>
      </c>
      <c r="BO2376" s="303">
        <v>0</v>
      </c>
      <c r="BP2376" s="303">
        <v>0</v>
      </c>
      <c r="BQ2376" s="303">
        <v>0</v>
      </c>
      <c r="BR2376" s="74"/>
      <c r="BS2376" s="136">
        <v>4.9712740000000001E-4</v>
      </c>
      <c r="BT2376" s="144">
        <v>1.8142263E-5</v>
      </c>
      <c r="BU2376" s="136">
        <v>2.7010414E-4</v>
      </c>
      <c r="BV2376" s="144">
        <v>4.9609283000000004E-7</v>
      </c>
      <c r="BW2376" s="144">
        <v>1.9790226E-5</v>
      </c>
      <c r="BX2376" s="144">
        <v>4.7038822999999997E-6</v>
      </c>
      <c r="BY2376" s="144">
        <v>2.7157071999999999E-9</v>
      </c>
      <c r="BZ2376" s="144">
        <v>7.1704519999999997E-6</v>
      </c>
      <c r="CA2376" s="144">
        <v>6.8265242999999996E-7</v>
      </c>
      <c r="CB2376" s="144">
        <v>3.8513755000000003E-7</v>
      </c>
      <c r="CC2376" s="144">
        <v>3.2245024E-7</v>
      </c>
      <c r="CD2376" s="144">
        <v>1.9184458999999999E-8</v>
      </c>
      <c r="CE2376" s="144">
        <v>5.6615141000000003E-9</v>
      </c>
      <c r="CF2376" s="144">
        <v>1.1290067E-5</v>
      </c>
      <c r="CG2376" s="136">
        <v>1.6200327000000001E-4</v>
      </c>
      <c r="CH2376" s="144">
        <v>2.0092042000000002E-6</v>
      </c>
      <c r="CI2376" s="136">
        <v>0</v>
      </c>
      <c r="CL2376" s="89" t="s">
        <v>7736</v>
      </c>
    </row>
    <row r="2377" spans="1:90" ht="14.5" customHeight="1">
      <c r="A2377" s="74" t="s">
        <v>8008</v>
      </c>
      <c r="B2377" s="129" t="s">
        <v>7728</v>
      </c>
      <c r="C2377" s="130" t="str">
        <f t="shared" si="1237"/>
        <v>P.030.79.100</v>
      </c>
      <c r="D2377" s="74" t="s">
        <v>7734</v>
      </c>
      <c r="E2377" s="129" t="s">
        <v>957</v>
      </c>
      <c r="F2377" s="132" t="s">
        <v>8010</v>
      </c>
      <c r="G2377" s="132">
        <f t="shared" si="1238"/>
        <v>0.79824891677980003</v>
      </c>
      <c r="H2377" s="348">
        <f t="shared" si="1239"/>
        <v>0.79824891677980003</v>
      </c>
      <c r="I2377" s="74"/>
      <c r="J2377" s="132">
        <f t="shared" si="1240"/>
        <v>2.6733850650000002E-2</v>
      </c>
      <c r="K2377" s="132">
        <f t="shared" si="1241"/>
        <v>5.4497824200000003E-2</v>
      </c>
      <c r="L2377" s="300">
        <f t="shared" si="1242"/>
        <v>6.63887719298E-2</v>
      </c>
      <c r="M2377" s="132">
        <v>0.65062847000000001</v>
      </c>
      <c r="N2377" s="132">
        <v>2.6444083E-2</v>
      </c>
      <c r="O2377" s="132">
        <v>2.6753823999999999E-2</v>
      </c>
      <c r="P2377" s="132">
        <v>2.2754057000000001E-2</v>
      </c>
      <c r="Q2377" s="132">
        <v>3.5553751E-3</v>
      </c>
      <c r="R2377" s="132">
        <v>2.266856E-4</v>
      </c>
      <c r="S2377" s="132">
        <v>1.9773295E-4</v>
      </c>
      <c r="T2377" s="132">
        <v>1.2999171999999999E-3</v>
      </c>
      <c r="U2377" s="132">
        <v>2.6694785E-3</v>
      </c>
      <c r="V2377" s="132">
        <v>0</v>
      </c>
      <c r="W2377" s="132">
        <v>6.3709428999999998E-2</v>
      </c>
      <c r="X2377" s="304">
        <v>9.8644298000000005E-6</v>
      </c>
      <c r="Y2377" s="132">
        <v>0</v>
      </c>
      <c r="Z2377" s="132">
        <v>0</v>
      </c>
      <c r="AA2377" s="74"/>
      <c r="AB2377" s="301">
        <f t="shared" si="1243"/>
        <v>4.8919433834586465</v>
      </c>
      <c r="AC2377" s="338">
        <f t="shared" si="1244"/>
        <v>4.8919433834586465</v>
      </c>
      <c r="AD2377" s="74"/>
      <c r="AE2377" s="136">
        <v>76.077951999999996</v>
      </c>
      <c r="AF2377" s="136">
        <v>61.691820999999997</v>
      </c>
      <c r="AG2377" s="136">
        <v>8.6363462999999996</v>
      </c>
      <c r="AH2377" s="136">
        <v>0</v>
      </c>
      <c r="AI2377" s="136">
        <v>0.70666081999999997</v>
      </c>
      <c r="AJ2377" s="136">
        <v>3.1003737999999998</v>
      </c>
      <c r="AK2377" s="136">
        <v>1.9427494000000001</v>
      </c>
      <c r="AL2377" s="74"/>
      <c r="AM2377" s="133">
        <v>9.6125764000000002E-2</v>
      </c>
      <c r="AN2377" s="340">
        <f t="shared" si="1245"/>
        <v>9.6125764000000002E-2</v>
      </c>
      <c r="AP2377" s="133">
        <v>8.9598466000000002E-2</v>
      </c>
      <c r="AQ2377" s="133">
        <v>4.0958662000000002E-3</v>
      </c>
      <c r="AR2377" s="133">
        <v>2.4314317999999998E-3</v>
      </c>
      <c r="AS2377" s="134">
        <f t="shared" si="1246"/>
        <v>5.3716106571690012E-6</v>
      </c>
      <c r="AT2377" s="135">
        <f t="shared" si="1247"/>
        <v>1.5147433596913196E-8</v>
      </c>
      <c r="AU2377" s="135">
        <f t="shared" si="1248"/>
        <v>0.34053666326099996</v>
      </c>
      <c r="AV2377" s="302">
        <v>4.5758599000000003E-6</v>
      </c>
      <c r="AW2377" s="302">
        <v>1.3807814999999999E-8</v>
      </c>
      <c r="AX2377" s="302">
        <v>3.7719093999999999E-13</v>
      </c>
      <c r="AY2377" s="302">
        <v>1.5903223999999999E-10</v>
      </c>
      <c r="AZ2377" s="302">
        <v>2.0659058999999999E-11</v>
      </c>
      <c r="BA2377" s="302">
        <v>3.3834047E-9</v>
      </c>
      <c r="BB2377" s="302">
        <v>7.8877193E-7</v>
      </c>
      <c r="BC2377" s="302">
        <v>4.8518712000000005E-10</v>
      </c>
      <c r="BD2377" s="302">
        <v>8.4103253000000004E-10</v>
      </c>
      <c r="BE2377" s="302">
        <v>2.319132E-13</v>
      </c>
      <c r="BF2377" s="302">
        <v>1.1896022E-15</v>
      </c>
      <c r="BG2377" s="302">
        <v>4.9144811999999998E-13</v>
      </c>
      <c r="BH2377" s="302">
        <v>2.8393342E-14</v>
      </c>
      <c r="BI2377" s="302">
        <v>2.1459709E-14</v>
      </c>
      <c r="BJ2377" s="302">
        <v>2.4690822000000002E-9</v>
      </c>
      <c r="BK2377" s="302">
        <v>9.4664897E-10</v>
      </c>
      <c r="BL2377" s="302">
        <v>1.2247351999999999E-11</v>
      </c>
      <c r="BM2377" s="302">
        <v>6.6413261000000003E-5</v>
      </c>
      <c r="BN2377" s="303">
        <v>0.34047024999999997</v>
      </c>
      <c r="BO2377" s="303">
        <v>0</v>
      </c>
      <c r="BP2377" s="303">
        <v>0</v>
      </c>
      <c r="BQ2377" s="303">
        <v>0</v>
      </c>
      <c r="BR2377" s="74"/>
      <c r="BS2377" s="136">
        <v>2.4629121000000002E-4</v>
      </c>
      <c r="BT2377" s="144">
        <v>6.8951403000000003E-6</v>
      </c>
      <c r="BU2377" s="136">
        <v>1.3640036000000001E-4</v>
      </c>
      <c r="BV2377" s="144">
        <v>1.5305075999999999E-7</v>
      </c>
      <c r="BW2377" s="144">
        <v>7.2593515000000002E-6</v>
      </c>
      <c r="BX2377" s="144">
        <v>2.1533621000000002E-6</v>
      </c>
      <c r="BY2377" s="144">
        <v>2.9750911000000001E-10</v>
      </c>
      <c r="BZ2377" s="144">
        <v>3.2840182000000002E-6</v>
      </c>
      <c r="CA2377" s="144">
        <v>3.0419611999999999E-7</v>
      </c>
      <c r="CB2377" s="144">
        <v>1.3084104000000001E-7</v>
      </c>
      <c r="CC2377" s="144">
        <v>1.5527877999999999E-7</v>
      </c>
      <c r="CD2377" s="144">
        <v>8.9035309999999992E-9</v>
      </c>
      <c r="CE2377" s="144">
        <v>2.7409644000000002E-9</v>
      </c>
      <c r="CF2377" s="144">
        <v>5.0578782999999999E-6</v>
      </c>
      <c r="CG2377" s="144">
        <v>8.3314610999999994E-5</v>
      </c>
      <c r="CH2377" s="144">
        <v>1.1711814999999999E-6</v>
      </c>
      <c r="CI2377" s="136">
        <v>0</v>
      </c>
      <c r="CL2377" s="89" t="s">
        <v>7736</v>
      </c>
    </row>
    <row r="2378" spans="1:90" ht="14.5" customHeight="1">
      <c r="A2378" s="74" t="s">
        <v>8011</v>
      </c>
      <c r="B2378" s="129" t="s">
        <v>7728</v>
      </c>
      <c r="C2378" s="130" t="str">
        <f t="shared" si="1237"/>
        <v>P.030.84.100</v>
      </c>
      <c r="D2378" s="74" t="s">
        <v>7734</v>
      </c>
      <c r="E2378" s="129" t="s">
        <v>957</v>
      </c>
      <c r="F2378" s="132" t="s">
        <v>8013</v>
      </c>
      <c r="G2378" s="132">
        <f t="shared" si="1238"/>
        <v>1.5969522824489999</v>
      </c>
      <c r="H2378" s="348">
        <f t="shared" si="1239"/>
        <v>1.5969522824489999</v>
      </c>
      <c r="I2378" s="74"/>
      <c r="J2378" s="132">
        <f t="shared" si="1240"/>
        <v>5.9814799940000003E-2</v>
      </c>
      <c r="K2378" s="132">
        <f t="shared" si="1241"/>
        <v>0.143226988</v>
      </c>
      <c r="L2378" s="300">
        <f t="shared" si="1242"/>
        <v>0.116872094509</v>
      </c>
      <c r="M2378" s="132">
        <v>1.2770383999999999</v>
      </c>
      <c r="N2378" s="132">
        <v>8.0912443000000001E-2</v>
      </c>
      <c r="O2378" s="132">
        <v>5.8175746E-2</v>
      </c>
      <c r="P2378" s="132">
        <v>4.9398940000000002E-2</v>
      </c>
      <c r="Q2378" s="132">
        <v>9.3667688999999991E-3</v>
      </c>
      <c r="R2378" s="132">
        <v>4.8267268000000001E-4</v>
      </c>
      <c r="S2378" s="132">
        <v>5.6641836000000004E-4</v>
      </c>
      <c r="T2378" s="132">
        <v>4.1387990000000003E-3</v>
      </c>
      <c r="U2378" s="132">
        <v>4.7786898999999999E-3</v>
      </c>
      <c r="V2378" s="132">
        <v>0</v>
      </c>
      <c r="W2378" s="132">
        <v>0.11207353</v>
      </c>
      <c r="X2378" s="304">
        <v>1.9874608999999999E-5</v>
      </c>
      <c r="Y2378" s="132">
        <v>0</v>
      </c>
      <c r="Z2378" s="132">
        <v>0</v>
      </c>
      <c r="AA2378" s="74"/>
      <c r="AB2378" s="301">
        <f t="shared" si="1243"/>
        <v>9.601792481203006</v>
      </c>
      <c r="AC2378" s="338">
        <f t="shared" si="1244"/>
        <v>9.601792481203006</v>
      </c>
      <c r="AD2378" s="74"/>
      <c r="AE2378" s="136">
        <v>145.85608999999999</v>
      </c>
      <c r="AF2378" s="136">
        <v>120.58495000000001</v>
      </c>
      <c r="AG2378" s="136">
        <v>15.192515999999999</v>
      </c>
      <c r="AH2378" s="136">
        <v>0</v>
      </c>
      <c r="AI2378" s="136">
        <v>1.236316</v>
      </c>
      <c r="AJ2378" s="136">
        <v>5.4250574</v>
      </c>
      <c r="AK2378" s="136">
        <v>3.4172503000000001</v>
      </c>
      <c r="AL2378" s="74"/>
      <c r="AM2378" s="133">
        <v>0.19944790000000001</v>
      </c>
      <c r="AN2378" s="340">
        <f t="shared" si="1245"/>
        <v>0.19944790000000001</v>
      </c>
      <c r="AP2378" s="133">
        <v>0.18618635</v>
      </c>
      <c r="AQ2378" s="133">
        <v>8.2511874999999998E-3</v>
      </c>
      <c r="AR2378" s="133">
        <v>5.0103550999999998E-3</v>
      </c>
      <c r="AS2378" s="134">
        <f t="shared" si="1246"/>
        <v>1.1162251505564001E-5</v>
      </c>
      <c r="AT2378" s="135">
        <f t="shared" si="1247"/>
        <v>3.0514746732473909E-8</v>
      </c>
      <c r="AU2378" s="135">
        <f t="shared" si="1248"/>
        <v>0.70173040760999994</v>
      </c>
      <c r="AV2378" s="302">
        <v>8.9825428000000002E-6</v>
      </c>
      <c r="AW2378" s="302">
        <v>2.7105155E-8</v>
      </c>
      <c r="AX2378" s="302">
        <v>7.4043567000000001E-13</v>
      </c>
      <c r="AY2378" s="302">
        <v>3.6189084E-10</v>
      </c>
      <c r="AZ2378" s="302">
        <v>4.0395423999999999E-11</v>
      </c>
      <c r="BA2378" s="302">
        <v>7.3453603999999997E-9</v>
      </c>
      <c r="BB2378" s="302">
        <v>2.1598420999999999E-6</v>
      </c>
      <c r="BC2378" s="302">
        <v>1.0534823000000001E-9</v>
      </c>
      <c r="BD2378" s="302">
        <v>2.3233809000000002E-9</v>
      </c>
      <c r="BE2378" s="302">
        <v>5.8400420000000004E-13</v>
      </c>
      <c r="BF2378" s="302">
        <v>4.3479428999999997E-15</v>
      </c>
      <c r="BG2378" s="302">
        <v>6.2566878999999997E-12</v>
      </c>
      <c r="BH2378" s="302">
        <v>8.6386501000000004E-14</v>
      </c>
      <c r="BI2378" s="302">
        <v>1.2756825999999999E-13</v>
      </c>
      <c r="BJ2378" s="302">
        <v>5.8964168E-9</v>
      </c>
      <c r="BK2378" s="302">
        <v>6.2225421000000002E-9</v>
      </c>
      <c r="BL2378" s="302">
        <v>2.4929102E-11</v>
      </c>
      <c r="BM2378" s="303">
        <v>1.2296761000000001E-4</v>
      </c>
      <c r="BN2378" s="303">
        <v>0.70160743999999997</v>
      </c>
      <c r="BO2378" s="303">
        <v>0</v>
      </c>
      <c r="BP2378" s="303">
        <v>0</v>
      </c>
      <c r="BQ2378" s="303">
        <v>0</v>
      </c>
      <c r="BR2378" s="74"/>
      <c r="BS2378" s="136">
        <v>4.9396992000000004E-4</v>
      </c>
      <c r="BT2378" s="144">
        <v>1.8399254999999999E-5</v>
      </c>
      <c r="BU2378" s="136">
        <v>2.6772345999999999E-4</v>
      </c>
      <c r="BV2378" s="144">
        <v>4.8634067999999998E-7</v>
      </c>
      <c r="BW2378" s="144">
        <v>2.0055425E-5</v>
      </c>
      <c r="BX2378" s="144">
        <v>4.6792605999999996E-6</v>
      </c>
      <c r="BY2378" s="144">
        <v>2.7865643000000001E-9</v>
      </c>
      <c r="BZ2378" s="144">
        <v>7.1310647999999996E-6</v>
      </c>
      <c r="CA2378" s="144">
        <v>6.4771275000000004E-7</v>
      </c>
      <c r="CB2378" s="144">
        <v>3.7480232999999998E-7</v>
      </c>
      <c r="CC2378" s="144">
        <v>3.0328101999999999E-7</v>
      </c>
      <c r="CD2378" s="144">
        <v>1.8120981000000001E-8</v>
      </c>
      <c r="CE2378" s="144">
        <v>5.3215850999999997E-9</v>
      </c>
      <c r="CF2378" s="144">
        <v>1.1199721E-5</v>
      </c>
      <c r="CG2378" s="136">
        <v>1.6085673999999999E-4</v>
      </c>
      <c r="CH2378" s="144">
        <v>2.0866288999999999E-6</v>
      </c>
      <c r="CI2378" s="136">
        <v>0</v>
      </c>
      <c r="CL2378" s="89" t="s">
        <v>7736</v>
      </c>
    </row>
    <row r="2379" spans="1:90" ht="14.5" customHeight="1">
      <c r="A2379" s="74" t="s">
        <v>8014</v>
      </c>
      <c r="B2379" s="129" t="s">
        <v>7728</v>
      </c>
      <c r="C2379" s="130" t="str">
        <f t="shared" si="1237"/>
        <v>P.030.84.200</v>
      </c>
      <c r="D2379" s="74" t="s">
        <v>7734</v>
      </c>
      <c r="E2379" s="129" t="s">
        <v>957</v>
      </c>
      <c r="F2379" s="132" t="s">
        <v>8016</v>
      </c>
      <c r="G2379" s="132">
        <f t="shared" si="1238"/>
        <v>0.86159727237700001</v>
      </c>
      <c r="H2379" s="348">
        <f t="shared" si="1239"/>
        <v>0.86159727237700001</v>
      </c>
      <c r="I2379" s="74"/>
      <c r="J2379" s="132">
        <f t="shared" si="1240"/>
        <v>2.9791221110000002E-2</v>
      </c>
      <c r="K2379" s="132">
        <f t="shared" si="1241"/>
        <v>6.3821419099999999E-2</v>
      </c>
      <c r="L2379" s="300">
        <f t="shared" si="1242"/>
        <v>6.9196682166999993E-2</v>
      </c>
      <c r="M2379" s="132">
        <v>0.69878795000000005</v>
      </c>
      <c r="N2379" s="132">
        <v>3.2624480999999997E-2</v>
      </c>
      <c r="O2379" s="132">
        <v>2.9565645000000002E-2</v>
      </c>
      <c r="P2379" s="132">
        <v>2.5134469E-2</v>
      </c>
      <c r="Q2379" s="132">
        <v>4.1683667000000004E-3</v>
      </c>
      <c r="R2379" s="132">
        <v>2.4948658E-4</v>
      </c>
      <c r="S2379" s="132">
        <v>2.3889882999999999E-4</v>
      </c>
      <c r="T2379" s="132">
        <v>1.6312931000000001E-3</v>
      </c>
      <c r="U2379" s="132">
        <v>2.7954757999999998E-3</v>
      </c>
      <c r="V2379" s="132">
        <v>0</v>
      </c>
      <c r="W2379" s="132">
        <v>6.6390514999999997E-2</v>
      </c>
      <c r="X2379" s="304">
        <v>1.0691367E-5</v>
      </c>
      <c r="Y2379" s="132">
        <v>0</v>
      </c>
      <c r="Z2379" s="132">
        <v>0</v>
      </c>
      <c r="AA2379" s="74"/>
      <c r="AB2379" s="301">
        <f t="shared" si="1243"/>
        <v>5.254044736842105</v>
      </c>
      <c r="AC2379" s="338">
        <f t="shared" si="1244"/>
        <v>5.254044736842105</v>
      </c>
      <c r="AD2379" s="74"/>
      <c r="AE2379" s="136">
        <v>81.184898000000004</v>
      </c>
      <c r="AF2379" s="136">
        <v>66.199477000000002</v>
      </c>
      <c r="AG2379" s="136">
        <v>8.9997916</v>
      </c>
      <c r="AH2379" s="136">
        <v>0</v>
      </c>
      <c r="AI2379" s="136">
        <v>0.73525403</v>
      </c>
      <c r="AJ2379" s="136">
        <v>3.2259720999999999</v>
      </c>
      <c r="AK2379" s="136">
        <v>2.0244026000000002</v>
      </c>
      <c r="AL2379" s="74"/>
      <c r="AM2379" s="133">
        <v>0.10481521000000001</v>
      </c>
      <c r="AN2379" s="340">
        <f t="shared" si="1245"/>
        <v>0.10481521000000001</v>
      </c>
      <c r="AP2379" s="133">
        <v>9.7736653000000007E-2</v>
      </c>
      <c r="AQ2379" s="133">
        <v>4.4300284999999997E-3</v>
      </c>
      <c r="AR2379" s="133">
        <v>2.6485318999999998E-3</v>
      </c>
      <c r="AS2379" s="134">
        <f t="shared" si="1246"/>
        <v>5.8595115020040005E-6</v>
      </c>
      <c r="AT2379" s="135">
        <f t="shared" si="1247"/>
        <v>1.6383241856678696E-8</v>
      </c>
      <c r="AU2379" s="135">
        <f t="shared" si="1248"/>
        <v>0.37094284202200001</v>
      </c>
      <c r="AV2379" s="302">
        <v>4.9148127999999998E-6</v>
      </c>
      <c r="AW2379" s="302">
        <v>1.4830624E-8</v>
      </c>
      <c r="AX2379" s="302">
        <v>4.0513087000000002E-13</v>
      </c>
      <c r="AY2379" s="302">
        <v>1.7843369E-10</v>
      </c>
      <c r="AZ2379" s="302">
        <v>2.2211214E-11</v>
      </c>
      <c r="BA2379" s="302">
        <v>3.7373600999999996E-9</v>
      </c>
      <c r="BB2379" s="302">
        <v>9.3629223000000002E-7</v>
      </c>
      <c r="BC2379" s="302">
        <v>5.3597747000000005E-10</v>
      </c>
      <c r="BD2379" s="302">
        <v>1.0012800999999999E-9</v>
      </c>
      <c r="BE2379" s="302">
        <v>2.6844008E-13</v>
      </c>
      <c r="BF2379" s="302">
        <v>1.5748627E-15</v>
      </c>
      <c r="BG2379" s="302">
        <v>1.3033580999999999E-12</v>
      </c>
      <c r="BH2379" s="302">
        <v>3.5043850000000002E-14</v>
      </c>
      <c r="BI2379" s="302">
        <v>3.5599915999999997E-14</v>
      </c>
      <c r="BJ2379" s="302">
        <v>2.8109592000000001E-9</v>
      </c>
      <c r="BK2379" s="302">
        <v>1.6575077999999999E-9</v>
      </c>
      <c r="BL2379" s="302">
        <v>1.3311139E-11</v>
      </c>
      <c r="BM2379" s="302">
        <v>7.0192022000000002E-5</v>
      </c>
      <c r="BN2379" s="303">
        <v>0.37087265000000003</v>
      </c>
      <c r="BO2379" s="303">
        <v>0</v>
      </c>
      <c r="BP2379" s="303">
        <v>0</v>
      </c>
      <c r="BQ2379" s="303">
        <v>0</v>
      </c>
      <c r="BR2379" s="74"/>
      <c r="BS2379" s="136">
        <v>2.6605329000000002E-4</v>
      </c>
      <c r="BT2379" s="144">
        <v>8.1146426999999997E-6</v>
      </c>
      <c r="BU2379" s="136">
        <v>1.4649671000000001E-4</v>
      </c>
      <c r="BV2379" s="144">
        <v>1.9192657E-7</v>
      </c>
      <c r="BW2379" s="144">
        <v>8.6442186999999998E-6</v>
      </c>
      <c r="BX2379" s="144">
        <v>2.3791916E-6</v>
      </c>
      <c r="BY2379" s="144">
        <v>6.4252013999999997E-10</v>
      </c>
      <c r="BZ2379" s="144">
        <v>3.6277077E-6</v>
      </c>
      <c r="CA2379" s="144">
        <v>3.3479342000000001E-7</v>
      </c>
      <c r="CB2379" s="144">
        <v>1.5808074999999999E-7</v>
      </c>
      <c r="CC2379" s="144">
        <v>1.6689523E-7</v>
      </c>
      <c r="CD2379" s="144">
        <v>9.6766038000000007E-9</v>
      </c>
      <c r="CE2379" s="144">
        <v>2.9413484999999999E-9</v>
      </c>
      <c r="CF2379" s="144">
        <v>5.6197803000000001E-6</v>
      </c>
      <c r="CG2379" s="144">
        <v>8.9081507999999999E-5</v>
      </c>
      <c r="CH2379" s="144">
        <v>1.2245708000000001E-6</v>
      </c>
      <c r="CI2379" s="136">
        <v>0</v>
      </c>
      <c r="CL2379" s="89" t="s">
        <v>7736</v>
      </c>
    </row>
    <row r="2380" spans="1:90" ht="14.5" customHeight="1">
      <c r="A2380" s="74" t="s">
        <v>8017</v>
      </c>
      <c r="B2380" s="129" t="s">
        <v>7728</v>
      </c>
      <c r="C2380" s="130" t="str">
        <f t="shared" si="1237"/>
        <v>P.030.84.300</v>
      </c>
      <c r="D2380" s="74" t="s">
        <v>7734</v>
      </c>
      <c r="E2380" s="129" t="s">
        <v>957</v>
      </c>
      <c r="F2380" s="132" t="s">
        <v>8019</v>
      </c>
      <c r="G2380" s="132">
        <f t="shared" si="1238"/>
        <v>0.60755444006399995</v>
      </c>
      <c r="H2380" s="348">
        <f t="shared" si="1239"/>
        <v>0.60755444006399995</v>
      </c>
      <c r="I2380" s="74"/>
      <c r="J2380" s="132">
        <f t="shared" si="1240"/>
        <v>3.1812936679999994E-2</v>
      </c>
      <c r="K2380" s="132">
        <f t="shared" si="1241"/>
        <v>9.5669058299999998E-2</v>
      </c>
      <c r="L2380" s="300">
        <f t="shared" si="1242"/>
        <v>7.1861450839999994E-3</v>
      </c>
      <c r="M2380" s="132">
        <v>0.47288629999999998</v>
      </c>
      <c r="N2380" s="132">
        <v>6.2844731000000001E-2</v>
      </c>
      <c r="O2380" s="132">
        <v>2.8927595E-2</v>
      </c>
      <c r="P2380" s="132">
        <v>2.4555860999999998E-2</v>
      </c>
      <c r="Q2380" s="132">
        <v>6.4712946999999996E-3</v>
      </c>
      <c r="R2380" s="132">
        <v>2.9468536000000001E-4</v>
      </c>
      <c r="S2380" s="132">
        <v>4.9109562E-4</v>
      </c>
      <c r="T2380" s="132">
        <v>3.8967323000000001E-3</v>
      </c>
      <c r="U2380" s="132">
        <v>6.2301863000000001E-4</v>
      </c>
      <c r="V2380" s="132">
        <v>0</v>
      </c>
      <c r="W2380" s="132">
        <v>6.5521208999999997E-3</v>
      </c>
      <c r="X2380" s="304">
        <v>1.1005553999999999E-5</v>
      </c>
      <c r="Y2380" s="132">
        <v>0</v>
      </c>
      <c r="Z2380" s="132">
        <v>0</v>
      </c>
      <c r="AA2380" s="74"/>
      <c r="AB2380" s="301">
        <f t="shared" si="1243"/>
        <v>3.5555360902255635</v>
      </c>
      <c r="AC2380" s="338">
        <f t="shared" si="1244"/>
        <v>3.5555360902255635</v>
      </c>
      <c r="AD2380" s="74"/>
      <c r="AE2380" s="136">
        <v>47.377474999999997</v>
      </c>
      <c r="AF2380" s="136">
        <v>46.073951000000001</v>
      </c>
      <c r="AG2380" s="136">
        <v>0.88824208000000004</v>
      </c>
      <c r="AH2380" s="136">
        <v>0</v>
      </c>
      <c r="AI2380" s="136">
        <v>4.0847446000000003E-2</v>
      </c>
      <c r="AJ2380" s="136">
        <v>0.18321179000000001</v>
      </c>
      <c r="AK2380" s="136">
        <v>0.19122302999999999</v>
      </c>
      <c r="AL2380" s="74"/>
      <c r="AM2380" s="133">
        <v>8.6859288000000007E-2</v>
      </c>
      <c r="AN2380" s="340">
        <f t="shared" si="1245"/>
        <v>8.6859288000000007E-2</v>
      </c>
      <c r="AP2380" s="133">
        <v>8.1075971999999996E-2</v>
      </c>
      <c r="AQ2380" s="133">
        <v>3.3145168999999999E-3</v>
      </c>
      <c r="AR2380" s="133">
        <v>2.4687989999999998E-3</v>
      </c>
      <c r="AS2380" s="134">
        <f t="shared" si="1246"/>
        <v>4.8606698170850014E-6</v>
      </c>
      <c r="AT2380" s="135">
        <f t="shared" si="1247"/>
        <v>1.2257829108387801E-8</v>
      </c>
      <c r="AU2380" s="135">
        <f t="shared" si="1248"/>
        <v>0.34577016328600002</v>
      </c>
      <c r="AV2380" s="302">
        <v>3.3386828000000002E-6</v>
      </c>
      <c r="AW2380" s="302">
        <v>1.0075032E-8</v>
      </c>
      <c r="AX2380" s="302">
        <v>2.7520176000000002E-13</v>
      </c>
      <c r="AY2380" s="302">
        <v>2.4419645E-10</v>
      </c>
      <c r="AZ2380" s="302">
        <v>2.1072234999999999E-11</v>
      </c>
      <c r="BA2380" s="302">
        <v>3.6513448999999998E-9</v>
      </c>
      <c r="BB2380" s="302">
        <v>1.5058292000000001E-6</v>
      </c>
      <c r="BC2380" s="302">
        <v>5.2544147000000003E-10</v>
      </c>
      <c r="BD2380" s="302">
        <v>1.6332927000000001E-9</v>
      </c>
      <c r="BE2380" s="302">
        <v>4.4668208E-13</v>
      </c>
      <c r="BF2380" s="302">
        <v>4.4681107999999998E-15</v>
      </c>
      <c r="BG2380" s="302">
        <v>9.0261285999999996E-12</v>
      </c>
      <c r="BH2380" s="302">
        <v>7.8651067000000002E-14</v>
      </c>
      <c r="BI2380" s="302">
        <v>1.5969577000000001E-13</v>
      </c>
      <c r="BJ2380" s="302">
        <v>4.2385340000000003E-9</v>
      </c>
      <c r="BK2380" s="302">
        <v>8.0026694999999995E-9</v>
      </c>
      <c r="BL2380" s="302">
        <v>1.4072111E-11</v>
      </c>
      <c r="BM2380" s="302">
        <v>2.8593286000000001E-5</v>
      </c>
      <c r="BN2380" s="303">
        <v>0.34574157</v>
      </c>
      <c r="BO2380" s="303">
        <v>0</v>
      </c>
      <c r="BP2380" s="303">
        <v>0</v>
      </c>
      <c r="BQ2380" s="303">
        <v>0</v>
      </c>
      <c r="BR2380" s="74"/>
      <c r="BS2380" s="136">
        <v>1.9418829000000001E-4</v>
      </c>
      <c r="BT2380" s="144">
        <v>1.2439152999999999E-5</v>
      </c>
      <c r="BU2380" s="144">
        <v>9.9137781000000006E-5</v>
      </c>
      <c r="BV2380" s="144">
        <v>4.5725661999999997E-7</v>
      </c>
      <c r="BW2380" s="144">
        <v>1.4309806E-5</v>
      </c>
      <c r="BX2380" s="144">
        <v>2.3201917000000002E-6</v>
      </c>
      <c r="BY2380" s="144">
        <v>3.8527037999999997E-9</v>
      </c>
      <c r="BZ2380" s="144">
        <v>3.5348043999999999E-6</v>
      </c>
      <c r="CA2380" s="144">
        <v>3.9544701000000002E-7</v>
      </c>
      <c r="CB2380" s="144">
        <v>3.2496083000000001E-7</v>
      </c>
      <c r="CC2380" s="144">
        <v>1.5783484000000001E-7</v>
      </c>
      <c r="CD2380" s="144">
        <v>1.0227065E-8</v>
      </c>
      <c r="CE2380" s="144">
        <v>2.7347341000000002E-9</v>
      </c>
      <c r="CF2380" s="144">
        <v>5.9095710999999999E-6</v>
      </c>
      <c r="CG2380" s="144">
        <v>5.4987861000000003E-5</v>
      </c>
      <c r="CH2380" s="144">
        <v>1.9680631999999999E-7</v>
      </c>
      <c r="CI2380" s="136">
        <v>0</v>
      </c>
      <c r="CL2380" s="89" t="s">
        <v>7736</v>
      </c>
    </row>
    <row r="2381" spans="1:90" ht="14.5" customHeight="1">
      <c r="A2381" s="74" t="s">
        <v>8020</v>
      </c>
      <c r="B2381" s="129" t="s">
        <v>7728</v>
      </c>
      <c r="C2381" s="130" t="str">
        <f t="shared" si="1237"/>
        <v>P.030.85.100</v>
      </c>
      <c r="D2381" s="74" t="s">
        <v>7734</v>
      </c>
      <c r="E2381" s="129" t="s">
        <v>957</v>
      </c>
      <c r="F2381" s="132" t="s">
        <v>8022</v>
      </c>
      <c r="G2381" s="132">
        <f t="shared" si="1238"/>
        <v>0.62939798651900003</v>
      </c>
      <c r="H2381" s="348">
        <f t="shared" si="1239"/>
        <v>0.62939798651900003</v>
      </c>
      <c r="I2381" s="74"/>
      <c r="J2381" s="132">
        <f t="shared" si="1240"/>
        <v>2.3375912100000003E-2</v>
      </c>
      <c r="K2381" s="132">
        <f t="shared" si="1241"/>
        <v>4.1411031900000006E-2</v>
      </c>
      <c r="L2381" s="300">
        <f t="shared" si="1242"/>
        <v>2.0442022519E-2</v>
      </c>
      <c r="M2381" s="132">
        <v>0.54416902</v>
      </c>
      <c r="N2381" s="132">
        <v>1.6573126000000001E-2</v>
      </c>
      <c r="O2381" s="132">
        <v>2.3034795E-2</v>
      </c>
      <c r="P2381" s="132">
        <v>1.9736848000000001E-2</v>
      </c>
      <c r="Q2381" s="132">
        <v>3.0503545000000001E-3</v>
      </c>
      <c r="R2381" s="132">
        <v>3.1443486999999998E-4</v>
      </c>
      <c r="S2381" s="132">
        <v>2.7427472999999998E-4</v>
      </c>
      <c r="T2381" s="132">
        <v>1.8031109E-3</v>
      </c>
      <c r="U2381" s="132">
        <v>1.1945155999999999E-3</v>
      </c>
      <c r="V2381" s="132">
        <v>0</v>
      </c>
      <c r="W2381" s="132">
        <v>1.9233824E-2</v>
      </c>
      <c r="X2381" s="304">
        <v>1.3682918999999999E-5</v>
      </c>
      <c r="Y2381" s="132">
        <v>0</v>
      </c>
      <c r="Z2381" s="132">
        <v>0</v>
      </c>
      <c r="AA2381" s="74"/>
      <c r="AB2381" s="301">
        <f t="shared" si="1243"/>
        <v>4.0914963909774436</v>
      </c>
      <c r="AC2381" s="338">
        <f t="shared" si="1244"/>
        <v>4.0914963909774436</v>
      </c>
      <c r="AD2381" s="74"/>
      <c r="AE2381" s="136">
        <v>59.416505999999998</v>
      </c>
      <c r="AF2381" s="136">
        <v>55.286338000000001</v>
      </c>
      <c r="AG2381" s="136">
        <v>2.6073618000000001</v>
      </c>
      <c r="AH2381" s="136">
        <v>0</v>
      </c>
      <c r="AI2381" s="136">
        <v>0.17564402000000001</v>
      </c>
      <c r="AJ2381" s="136">
        <v>0.77522617999999999</v>
      </c>
      <c r="AK2381" s="136">
        <v>0.57193570999999999</v>
      </c>
      <c r="AL2381" s="74"/>
      <c r="AM2381" s="133">
        <v>7.9764382999999994E-2</v>
      </c>
      <c r="AN2381" s="340">
        <f t="shared" si="1245"/>
        <v>7.9764382999999994E-2</v>
      </c>
      <c r="AP2381" s="133">
        <v>7.3736768999999994E-2</v>
      </c>
      <c r="AQ2381" s="133">
        <v>3.4192662999999999E-3</v>
      </c>
      <c r="AR2381" s="133">
        <v>2.6083479999999999E-3</v>
      </c>
      <c r="AS2381" s="134">
        <f t="shared" si="1246"/>
        <v>4.4206695418140006E-6</v>
      </c>
      <c r="AT2381" s="135">
        <f t="shared" si="1247"/>
        <v>1.2645215447749397E-8</v>
      </c>
      <c r="AU2381" s="135">
        <f t="shared" si="1248"/>
        <v>0.36531485519000001</v>
      </c>
      <c r="AV2381" s="302">
        <v>3.8470333999999998E-6</v>
      </c>
      <c r="AW2381" s="302">
        <v>1.1609288999999999E-8</v>
      </c>
      <c r="AX2381" s="302">
        <v>3.1710149999999999E-13</v>
      </c>
      <c r="AY2381" s="302">
        <v>2.2059309999999999E-10</v>
      </c>
      <c r="AZ2381" s="302">
        <v>2.8656114E-11</v>
      </c>
      <c r="BA2381" s="302">
        <v>2.9347829000000002E-9</v>
      </c>
      <c r="BB2381" s="302">
        <v>5.6571415999999995E-7</v>
      </c>
      <c r="BC2381" s="302">
        <v>4.2374416999999999E-10</v>
      </c>
      <c r="BD2381" s="302">
        <v>5.9380273999999996E-10</v>
      </c>
      <c r="BE2381" s="302">
        <v>3.2168605000000001E-13</v>
      </c>
      <c r="BF2381" s="302">
        <v>1.6500933999999999E-15</v>
      </c>
      <c r="BG2381" s="302">
        <v>6.8168609999999997E-13</v>
      </c>
      <c r="BH2381" s="302">
        <v>3.9384312999999998E-14</v>
      </c>
      <c r="BI2381" s="302">
        <v>2.9766692999999998E-14</v>
      </c>
      <c r="BJ2381" s="302">
        <v>3.4248560000000001E-9</v>
      </c>
      <c r="BK2381" s="302">
        <v>1.3130937E-9</v>
      </c>
      <c r="BL2381" s="302">
        <v>1.6988263E-11</v>
      </c>
      <c r="BM2381" s="302">
        <v>4.1495190000000001E-5</v>
      </c>
      <c r="BN2381" s="303">
        <v>0.36527335999999999</v>
      </c>
      <c r="BO2381" s="303">
        <v>0</v>
      </c>
      <c r="BP2381" s="303">
        <v>0</v>
      </c>
      <c r="BQ2381" s="303">
        <v>0</v>
      </c>
      <c r="BR2381" s="74"/>
      <c r="BS2381" s="136">
        <v>2.0272309E-4</v>
      </c>
      <c r="BT2381" s="144">
        <v>5.0363449000000002E-6</v>
      </c>
      <c r="BU2381" s="136">
        <v>1.1408177999999999E-4</v>
      </c>
      <c r="BV2381" s="144">
        <v>2.1229621999999999E-7</v>
      </c>
      <c r="BW2381" s="144">
        <v>5.5045857999999999E-6</v>
      </c>
      <c r="BX2381" s="144">
        <v>1.8486136E-6</v>
      </c>
      <c r="BY2381" s="144">
        <v>4.1267392000000002E-10</v>
      </c>
      <c r="BZ2381" s="144">
        <v>2.8275442999999998E-6</v>
      </c>
      <c r="CA2381" s="144">
        <v>4.2194945999999999E-7</v>
      </c>
      <c r="CB2381" s="144">
        <v>1.8148918999999999E-7</v>
      </c>
      <c r="CC2381" s="144">
        <v>2.1538669999999999E-7</v>
      </c>
      <c r="CD2381" s="144">
        <v>1.2350059E-8</v>
      </c>
      <c r="CE2381" s="144">
        <v>3.8019829000000002E-9</v>
      </c>
      <c r="CF2381" s="144">
        <v>4.5649470000000004E-6</v>
      </c>
      <c r="CG2381" s="144">
        <v>6.7396797999999999E-5</v>
      </c>
      <c r="CH2381" s="144">
        <v>4.1479728000000001E-7</v>
      </c>
      <c r="CI2381" s="136">
        <v>0</v>
      </c>
      <c r="CL2381" s="89" t="s">
        <v>7736</v>
      </c>
    </row>
    <row r="2382" spans="1:90" ht="14.5" customHeight="1">
      <c r="A2382" s="74" t="s">
        <v>8023</v>
      </c>
      <c r="B2382" s="129" t="s">
        <v>7728</v>
      </c>
      <c r="C2382" s="130" t="str">
        <f t="shared" si="1237"/>
        <v>P.030.86.100</v>
      </c>
      <c r="D2382" s="74" t="s">
        <v>7734</v>
      </c>
      <c r="E2382" s="129" t="s">
        <v>957</v>
      </c>
      <c r="F2382" s="132" t="s">
        <v>8025</v>
      </c>
      <c r="G2382" s="132">
        <f t="shared" si="1238"/>
        <v>0.92438397039099995</v>
      </c>
      <c r="H2382" s="348">
        <f t="shared" si="1239"/>
        <v>0.92438397039099995</v>
      </c>
      <c r="I2382" s="74"/>
      <c r="J2382" s="132">
        <f t="shared" si="1240"/>
        <v>3.9411656889999994E-2</v>
      </c>
      <c r="K2382" s="132">
        <f t="shared" si="1241"/>
        <v>0.1016912398</v>
      </c>
      <c r="L2382" s="300">
        <f t="shared" si="1242"/>
        <v>4.2356563701000001E-2</v>
      </c>
      <c r="M2382" s="132">
        <v>0.74092451000000004</v>
      </c>
      <c r="N2382" s="132">
        <v>6.0699701000000002E-2</v>
      </c>
      <c r="O2382" s="132">
        <v>3.7321018999999997E-2</v>
      </c>
      <c r="P2382" s="132">
        <v>3.1723943999999997E-2</v>
      </c>
      <c r="Q2382" s="132">
        <v>6.8372138999999998E-3</v>
      </c>
      <c r="R2382" s="132">
        <v>3.6485986999999998E-4</v>
      </c>
      <c r="S2382" s="132">
        <v>4.8563912000000001E-4</v>
      </c>
      <c r="T2382" s="132">
        <v>3.6705198E-3</v>
      </c>
      <c r="U2382" s="132">
        <v>1.9832275999999999E-3</v>
      </c>
      <c r="V2382" s="132">
        <v>0</v>
      </c>
      <c r="W2382" s="132">
        <v>4.0358759000000001E-2</v>
      </c>
      <c r="X2382" s="304">
        <v>1.4577101000000001E-5</v>
      </c>
      <c r="Y2382" s="132">
        <v>0</v>
      </c>
      <c r="Z2382" s="132">
        <v>0</v>
      </c>
      <c r="AA2382" s="74"/>
      <c r="AB2382" s="301">
        <f t="shared" si="1243"/>
        <v>5.5708609774436093</v>
      </c>
      <c r="AC2382" s="338">
        <f t="shared" si="1244"/>
        <v>5.5708609774436093</v>
      </c>
      <c r="AD2382" s="74"/>
      <c r="AE2382" s="136">
        <v>80.508725999999996</v>
      </c>
      <c r="AF2382" s="136">
        <v>71.544781</v>
      </c>
      <c r="AG2382" s="136">
        <v>5.4710074999999998</v>
      </c>
      <c r="AH2382" s="136">
        <v>0</v>
      </c>
      <c r="AI2382" s="136">
        <v>0.42072870000000001</v>
      </c>
      <c r="AJ2382" s="136">
        <v>1.8492573000000001</v>
      </c>
      <c r="AK2382" s="136">
        <v>1.2229513999999999</v>
      </c>
      <c r="AL2382" s="74"/>
      <c r="AM2382" s="133">
        <v>0.12154949</v>
      </c>
      <c r="AN2382" s="340">
        <f t="shared" si="1245"/>
        <v>0.12154949</v>
      </c>
      <c r="AP2382" s="133">
        <v>0.11331033</v>
      </c>
      <c r="AQ2382" s="133">
        <v>4.9050153000000001E-3</v>
      </c>
      <c r="AR2382" s="133">
        <v>3.3341415999999999E-3</v>
      </c>
      <c r="AS2382" s="134">
        <f t="shared" si="1246"/>
        <v>6.7931855136940002E-6</v>
      </c>
      <c r="AT2382" s="135">
        <f t="shared" si="1247"/>
        <v>1.8139849720298899E-8</v>
      </c>
      <c r="AU2382" s="135">
        <f t="shared" si="1248"/>
        <v>0.466966615493</v>
      </c>
      <c r="AV2382" s="302">
        <v>5.2223217000000003E-6</v>
      </c>
      <c r="AW2382" s="302">
        <v>1.5758933000000001E-8</v>
      </c>
      <c r="AX2382" s="302">
        <v>4.3047220999999998E-13</v>
      </c>
      <c r="AY2382" s="302">
        <v>2.8275762000000001E-10</v>
      </c>
      <c r="AZ2382" s="302">
        <v>2.9115173999999998E-11</v>
      </c>
      <c r="BA2382" s="302">
        <v>4.7171959999999998E-9</v>
      </c>
      <c r="BB2382" s="302">
        <v>1.5547581999999999E-6</v>
      </c>
      <c r="BC2382" s="302">
        <v>6.7808449999999999E-10</v>
      </c>
      <c r="BD2382" s="302">
        <v>1.6765368999999999E-9</v>
      </c>
      <c r="BE2382" s="302">
        <v>4.771146E-13</v>
      </c>
      <c r="BF2382" s="302">
        <v>4.0041428999999999E-15</v>
      </c>
      <c r="BG2382" s="302">
        <v>6.7891669999999997E-12</v>
      </c>
      <c r="BH2382" s="302">
        <v>7.5551015999999998E-14</v>
      </c>
      <c r="BI2382" s="302">
        <v>1.2879633000000001E-13</v>
      </c>
      <c r="BJ2382" s="302">
        <v>4.7098319999999999E-9</v>
      </c>
      <c r="BK2382" s="302">
        <v>6.3667129000000003E-9</v>
      </c>
      <c r="BL2382" s="302">
        <v>1.8390214999999999E-11</v>
      </c>
      <c r="BM2382" s="302">
        <v>6.0005493000000001E-5</v>
      </c>
      <c r="BN2382" s="303">
        <v>0.46690661</v>
      </c>
      <c r="BO2382" s="303">
        <v>0</v>
      </c>
      <c r="BP2382" s="303">
        <v>0</v>
      </c>
      <c r="BQ2382" s="303">
        <v>0</v>
      </c>
      <c r="BR2382" s="74"/>
      <c r="BS2382" s="136">
        <v>2.9096713000000002E-4</v>
      </c>
      <c r="BT2382" s="144">
        <v>1.3083233000000001E-5</v>
      </c>
      <c r="BU2382" s="136">
        <v>1.5533039000000001E-4</v>
      </c>
      <c r="BV2382" s="144">
        <v>4.3106133E-7</v>
      </c>
      <c r="BW2382" s="144">
        <v>1.4664563000000001E-5</v>
      </c>
      <c r="BX2382" s="144">
        <v>2.9974804000000002E-6</v>
      </c>
      <c r="BY2382" s="144">
        <v>2.9575324000000002E-9</v>
      </c>
      <c r="BZ2382" s="144">
        <v>4.5696665999999996E-6</v>
      </c>
      <c r="CA2382" s="144">
        <v>4.8961626000000005E-7</v>
      </c>
      <c r="CB2382" s="144">
        <v>3.2135022999999999E-7</v>
      </c>
      <c r="CC2382" s="144">
        <v>2.1844415000000001E-7</v>
      </c>
      <c r="CD2382" s="144">
        <v>1.3367083E-8</v>
      </c>
      <c r="CE2382" s="144">
        <v>3.8192298999999998E-9</v>
      </c>
      <c r="CF2382" s="144">
        <v>7.3940521000000004E-6</v>
      </c>
      <c r="CG2382" s="144">
        <v>9.0643842000000003E-5</v>
      </c>
      <c r="CH2382" s="144">
        <v>8.0329485999999999E-7</v>
      </c>
      <c r="CI2382" s="136">
        <v>0</v>
      </c>
      <c r="CL2382" s="89" t="s">
        <v>7736</v>
      </c>
    </row>
    <row r="2383" spans="1:90" ht="14.5" customHeight="1">
      <c r="A2383" s="74" t="s">
        <v>8026</v>
      </c>
      <c r="B2383" s="129" t="s">
        <v>7728</v>
      </c>
      <c r="C2383" s="130" t="str">
        <f t="shared" si="1237"/>
        <v>P.030.86.200</v>
      </c>
      <c r="D2383" s="74" t="s">
        <v>7734</v>
      </c>
      <c r="E2383" s="129" t="s">
        <v>957</v>
      </c>
      <c r="F2383" s="132" t="s">
        <v>8028</v>
      </c>
      <c r="G2383" s="132">
        <f t="shared" si="1238"/>
        <v>0.83992153700999994</v>
      </c>
      <c r="H2383" s="348">
        <f t="shared" si="1239"/>
        <v>0.83992153700999994</v>
      </c>
      <c r="I2383" s="74"/>
      <c r="J2383" s="132">
        <f t="shared" si="1240"/>
        <v>3.5311139169999999E-2</v>
      </c>
      <c r="K2383" s="132">
        <f t="shared" si="1241"/>
        <v>9.0778631700000001E-2</v>
      </c>
      <c r="L2383" s="300">
        <f t="shared" si="1242"/>
        <v>4.1757336140000004E-2</v>
      </c>
      <c r="M2383" s="132">
        <v>0.67207443</v>
      </c>
      <c r="N2383" s="132">
        <v>5.4057275000000002E-2</v>
      </c>
      <c r="O2383" s="132">
        <v>3.3524511999999999E-2</v>
      </c>
      <c r="P2383" s="132">
        <v>2.8489423E-2</v>
      </c>
      <c r="Q2383" s="132">
        <v>6.0786957999999997E-3</v>
      </c>
      <c r="R2383" s="132">
        <v>3.1957650999999999E-4</v>
      </c>
      <c r="S2383" s="132">
        <v>4.2344386E-4</v>
      </c>
      <c r="T2383" s="132">
        <v>3.1968447000000001E-3</v>
      </c>
      <c r="U2383" s="132">
        <v>1.9007873E-3</v>
      </c>
      <c r="V2383" s="132">
        <v>0</v>
      </c>
      <c r="W2383" s="132">
        <v>3.9843766000000003E-2</v>
      </c>
      <c r="X2383" s="304">
        <v>1.278284E-5</v>
      </c>
      <c r="Y2383" s="132">
        <v>0</v>
      </c>
      <c r="Z2383" s="132">
        <v>0</v>
      </c>
      <c r="AA2383" s="74"/>
      <c r="AB2383" s="301">
        <f t="shared" si="1243"/>
        <v>5.0531912030075183</v>
      </c>
      <c r="AC2383" s="338">
        <f t="shared" si="1244"/>
        <v>5.0531912030075183</v>
      </c>
      <c r="AD2383" s="74"/>
      <c r="AE2383" s="136">
        <v>73.519293000000005</v>
      </c>
      <c r="AF2383" s="136">
        <v>64.639734000000004</v>
      </c>
      <c r="AG2383" s="136">
        <v>5.4011874000000004</v>
      </c>
      <c r="AH2383" s="136">
        <v>0</v>
      </c>
      <c r="AI2383" s="136">
        <v>0.42072870000000001</v>
      </c>
      <c r="AJ2383" s="136">
        <v>1.8485482</v>
      </c>
      <c r="AK2383" s="136">
        <v>1.2090945</v>
      </c>
      <c r="AL2383" s="74"/>
      <c r="AM2383" s="133">
        <v>0.10977358</v>
      </c>
      <c r="AN2383" s="340">
        <f t="shared" si="1245"/>
        <v>0.10977358</v>
      </c>
      <c r="AP2383" s="133">
        <v>0.10236551000000001</v>
      </c>
      <c r="AQ2383" s="133">
        <v>4.4392985000000001E-3</v>
      </c>
      <c r="AR2383" s="133">
        <v>2.9687742E-3</v>
      </c>
      <c r="AS2383" s="134">
        <f t="shared" si="1246"/>
        <v>6.1370210058639996E-6</v>
      </c>
      <c r="AT2383" s="135">
        <f t="shared" si="1247"/>
        <v>1.64175238943732E-8</v>
      </c>
      <c r="AU2383" s="135">
        <f t="shared" si="1248"/>
        <v>0.415794694435</v>
      </c>
      <c r="AV2383" s="302">
        <v>4.7354648E-6</v>
      </c>
      <c r="AW2383" s="302">
        <v>1.4289731E-8</v>
      </c>
      <c r="AX2383" s="302">
        <v>3.9034190000000002E-13</v>
      </c>
      <c r="AY2383" s="302">
        <v>2.4735653000000001E-10</v>
      </c>
      <c r="AZ2383" s="302">
        <v>2.5549133999999999E-11</v>
      </c>
      <c r="BA2383" s="302">
        <v>4.2362368000000001E-9</v>
      </c>
      <c r="BB2383" s="302">
        <v>1.3874092999999999E-6</v>
      </c>
      <c r="BC2383" s="302">
        <v>6.0873506000000003E-10</v>
      </c>
      <c r="BD2383" s="302">
        <v>1.4960690999999999E-9</v>
      </c>
      <c r="BE2383" s="302">
        <v>4.1670685999999998E-13</v>
      </c>
      <c r="BF2383" s="302">
        <v>3.4831922000000001E-15</v>
      </c>
      <c r="BG2383" s="302">
        <v>5.8776838999999999E-12</v>
      </c>
      <c r="BH2383" s="302">
        <v>6.5831521000000006E-14</v>
      </c>
      <c r="BI2383" s="302">
        <v>1.11729E-13</v>
      </c>
      <c r="BJ2383" s="302">
        <v>4.1168394999999999E-9</v>
      </c>
      <c r="BK2383" s="302">
        <v>5.5209239E-9</v>
      </c>
      <c r="BL2383" s="302">
        <v>1.6122958E-11</v>
      </c>
      <c r="BM2383" s="302">
        <v>5.5864435000000002E-5</v>
      </c>
      <c r="BN2383" s="303">
        <v>0.41573883</v>
      </c>
      <c r="BO2383" s="303">
        <v>0</v>
      </c>
      <c r="BP2383" s="303">
        <v>0</v>
      </c>
      <c r="BQ2383" s="303">
        <v>0</v>
      </c>
      <c r="BR2383" s="74"/>
      <c r="BS2383" s="136">
        <v>2.6366005E-4</v>
      </c>
      <c r="BT2383" s="144">
        <v>1.1684215999999999E-5</v>
      </c>
      <c r="BU2383" s="136">
        <v>1.4089638E-4</v>
      </c>
      <c r="BV2383" s="144">
        <v>3.7544072999999998E-7</v>
      </c>
      <c r="BW2383" s="144">
        <v>1.305988E-5</v>
      </c>
      <c r="BX2383" s="144">
        <v>2.6930727000000002E-6</v>
      </c>
      <c r="BY2383" s="144">
        <v>2.5620091000000001E-9</v>
      </c>
      <c r="BZ2383" s="144">
        <v>4.1052005999999997E-6</v>
      </c>
      <c r="CA2383" s="144">
        <v>4.2884916999999999E-7</v>
      </c>
      <c r="CB2383" s="144">
        <v>2.8019526999999998E-7</v>
      </c>
      <c r="CC2383" s="144">
        <v>1.9169415999999999E-7</v>
      </c>
      <c r="CD2383" s="144">
        <v>1.1719135000000001E-8</v>
      </c>
      <c r="CE2383" s="144">
        <v>3.3520213999999998E-9</v>
      </c>
      <c r="CF2383" s="144">
        <v>6.6189352000000001E-6</v>
      </c>
      <c r="CG2383" s="144">
        <v>8.2526390999999999E-5</v>
      </c>
      <c r="CH2383" s="144">
        <v>7.8215883999999998E-7</v>
      </c>
      <c r="CI2383" s="136">
        <v>0</v>
      </c>
      <c r="CL2383" s="89" t="s">
        <v>7736</v>
      </c>
    </row>
    <row r="2384" spans="1:90" ht="14.5" customHeight="1">
      <c r="A2384" s="74" t="s">
        <v>8029</v>
      </c>
      <c r="B2384" s="129" t="s">
        <v>7728</v>
      </c>
      <c r="C2384" s="130" t="str">
        <f t="shared" si="1237"/>
        <v>P.030.86.300</v>
      </c>
      <c r="D2384" s="74" t="s">
        <v>7734</v>
      </c>
      <c r="E2384" s="129" t="s">
        <v>957</v>
      </c>
      <c r="F2384" s="132" t="s">
        <v>8031</v>
      </c>
      <c r="G2384" s="132">
        <f t="shared" si="1238"/>
        <v>3.5444301815530004</v>
      </c>
      <c r="H2384" s="348">
        <f t="shared" si="1239"/>
        <v>3.5444301815530004</v>
      </c>
      <c r="I2384" s="74"/>
      <c r="J2384" s="132">
        <f t="shared" si="1240"/>
        <v>0.12906953550000003</v>
      </c>
      <c r="K2384" s="132">
        <f t="shared" si="1241"/>
        <v>0.25748506250000003</v>
      </c>
      <c r="L2384" s="300">
        <f t="shared" si="1242"/>
        <v>0.192976183553</v>
      </c>
      <c r="M2384" s="132">
        <v>2.9648994000000002</v>
      </c>
      <c r="N2384" s="132">
        <v>0.12141615</v>
      </c>
      <c r="O2384" s="132">
        <v>0.12714099000000001</v>
      </c>
      <c r="P2384" s="132">
        <v>0.10850927</v>
      </c>
      <c r="Q2384" s="132">
        <v>1.7822233999999999E-2</v>
      </c>
      <c r="R2384" s="132">
        <v>1.4169491000000001E-3</v>
      </c>
      <c r="S2384" s="132">
        <v>1.3210824E-3</v>
      </c>
      <c r="T2384" s="132">
        <v>8.9279224999999993E-3</v>
      </c>
      <c r="U2384" s="132">
        <v>8.8857847999999993E-3</v>
      </c>
      <c r="V2384" s="132">
        <v>0</v>
      </c>
      <c r="W2384" s="132">
        <v>0.18402940000000001</v>
      </c>
      <c r="X2384" s="304">
        <v>6.0998753000000001E-5</v>
      </c>
      <c r="Y2384" s="132">
        <v>0</v>
      </c>
      <c r="Z2384" s="132">
        <v>0</v>
      </c>
      <c r="AA2384" s="74"/>
      <c r="AB2384" s="301">
        <f t="shared" si="1243"/>
        <v>22.292476691729323</v>
      </c>
      <c r="AC2384" s="338">
        <f t="shared" si="1244"/>
        <v>22.292476691729323</v>
      </c>
      <c r="AD2384" s="74"/>
      <c r="AE2384" s="136">
        <v>332.44353000000001</v>
      </c>
      <c r="AF2384" s="136">
        <v>291.52658000000002</v>
      </c>
      <c r="AG2384" s="136">
        <v>24.946894</v>
      </c>
      <c r="AH2384" s="136">
        <v>0</v>
      </c>
      <c r="AI2384" s="136">
        <v>1.9279995000000001</v>
      </c>
      <c r="AJ2384" s="136">
        <v>8.4727192999999996</v>
      </c>
      <c r="AK2384" s="136">
        <v>5.5693371999999997</v>
      </c>
      <c r="AL2384" s="74"/>
      <c r="AM2384" s="133">
        <v>0.44251593</v>
      </c>
      <c r="AN2384" s="340">
        <f t="shared" si="1245"/>
        <v>0.44251593</v>
      </c>
      <c r="AP2384" s="133">
        <v>0.41086043</v>
      </c>
      <c r="AQ2384" s="133">
        <v>1.8770235999999999E-2</v>
      </c>
      <c r="AR2384" s="133">
        <v>1.2885264E-2</v>
      </c>
      <c r="AS2384" s="134">
        <f t="shared" si="1246"/>
        <v>2.4631920183590006E-5</v>
      </c>
      <c r="AT2384" s="135">
        <f t="shared" si="1247"/>
        <v>6.9416552796996125E-8</v>
      </c>
      <c r="AU2384" s="135">
        <f t="shared" si="1248"/>
        <v>1.8046587918800001</v>
      </c>
      <c r="AV2384" s="302">
        <v>2.0910449999999999E-5</v>
      </c>
      <c r="AW2384" s="302">
        <v>6.3100143000000005E-8</v>
      </c>
      <c r="AX2384" s="302">
        <v>1.7236265E-12</v>
      </c>
      <c r="AY2384" s="302">
        <v>1.0076879E-9</v>
      </c>
      <c r="AZ2384" s="302">
        <v>1.2703079E-10</v>
      </c>
      <c r="BA2384" s="302">
        <v>1.6134802999999999E-8</v>
      </c>
      <c r="BB2384" s="302">
        <v>3.6800131999999999E-6</v>
      </c>
      <c r="BC2384" s="302">
        <v>2.3222248000000002E-9</v>
      </c>
      <c r="BD2384" s="302">
        <v>3.9085715000000004E-9</v>
      </c>
      <c r="BE2384" s="302">
        <v>1.5024257E-12</v>
      </c>
      <c r="BF2384" s="302">
        <v>8.4982961000000008E-15</v>
      </c>
      <c r="BG2384" s="302">
        <v>6.1218187000000003E-12</v>
      </c>
      <c r="BH2384" s="302">
        <v>1.9265729E-13</v>
      </c>
      <c r="BI2384" s="302">
        <v>1.8206550999999999E-13</v>
      </c>
      <c r="BJ2384" s="302">
        <v>1.5807657000000002E-8</v>
      </c>
      <c r="BK2384" s="302">
        <v>8.3798049000000003E-9</v>
      </c>
      <c r="BL2384" s="302">
        <v>7.5882405E-11</v>
      </c>
      <c r="BM2384" s="303">
        <v>2.5759188E-4</v>
      </c>
      <c r="BN2384" s="303">
        <v>1.8044012</v>
      </c>
      <c r="BO2384" s="303">
        <v>0</v>
      </c>
      <c r="BP2384" s="303">
        <v>0</v>
      </c>
      <c r="BQ2384" s="303">
        <v>0</v>
      </c>
      <c r="BR2384" s="74"/>
      <c r="BS2384" s="136">
        <v>1.1190480999999999E-3</v>
      </c>
      <c r="BT2384" s="144">
        <v>3.2151576E-5</v>
      </c>
      <c r="BU2384" s="136">
        <v>6.2157341000000004E-4</v>
      </c>
      <c r="BV2384" s="144">
        <v>1.0506033000000001E-6</v>
      </c>
      <c r="BW2384" s="144">
        <v>3.4836558000000003E-5</v>
      </c>
      <c r="BX2384" s="144">
        <v>1.0215774E-5</v>
      </c>
      <c r="BY2384" s="144">
        <v>3.1199926000000001E-9</v>
      </c>
      <c r="BZ2384" s="144">
        <v>1.5600753E-5</v>
      </c>
      <c r="CA2384" s="144">
        <v>1.9014459E-6</v>
      </c>
      <c r="CB2384" s="144">
        <v>8.7416787999999998E-7</v>
      </c>
      <c r="CC2384" s="144">
        <v>9.5459619999999991E-7</v>
      </c>
      <c r="CD2384" s="144">
        <v>5.5163587000000001E-8</v>
      </c>
      <c r="CE2384" s="144">
        <v>1.6831757E-8</v>
      </c>
      <c r="CF2384" s="144">
        <v>2.4763407999999999E-5</v>
      </c>
      <c r="CG2384" s="136">
        <v>3.7147481000000002E-4</v>
      </c>
      <c r="CH2384" s="144">
        <v>3.5759202999999999E-6</v>
      </c>
      <c r="CI2384" s="136">
        <v>0</v>
      </c>
      <c r="CL2384" s="89" t="s">
        <v>7736</v>
      </c>
    </row>
    <row r="2385" spans="1:90" ht="14.5" customHeight="1">
      <c r="A2385" s="74" t="s">
        <v>8032</v>
      </c>
      <c r="B2385" s="129" t="s">
        <v>7728</v>
      </c>
      <c r="C2385" s="130" t="str">
        <f t="shared" si="1237"/>
        <v>P.030.86.400</v>
      </c>
      <c r="D2385" s="74" t="s">
        <v>7734</v>
      </c>
      <c r="E2385" s="129" t="s">
        <v>957</v>
      </c>
      <c r="F2385" s="132" t="s">
        <v>8034</v>
      </c>
      <c r="G2385" s="132">
        <f t="shared" si="1238"/>
        <v>3.0766608900870001</v>
      </c>
      <c r="H2385" s="348">
        <f t="shared" si="1239"/>
        <v>3.0766608900870001</v>
      </c>
      <c r="I2385" s="74"/>
      <c r="J2385" s="132">
        <f t="shared" si="1240"/>
        <v>0.11201789940000001</v>
      </c>
      <c r="K2385" s="132">
        <f t="shared" si="1241"/>
        <v>0.2095886407</v>
      </c>
      <c r="L2385" s="300">
        <f t="shared" si="1242"/>
        <v>0.14170894998699998</v>
      </c>
      <c r="M2385" s="132">
        <v>2.6133454</v>
      </c>
      <c r="N2385" s="132">
        <v>9.1027303000000004E-2</v>
      </c>
      <c r="O2385" s="132">
        <v>0.11059819</v>
      </c>
      <c r="P2385" s="132">
        <v>9.4563006000000005E-2</v>
      </c>
      <c r="Q2385" s="132">
        <v>1.4899179E-2</v>
      </c>
      <c r="R2385" s="132">
        <v>1.3536647999999999E-3</v>
      </c>
      <c r="S2385" s="132">
        <v>1.2020495999999999E-3</v>
      </c>
      <c r="T2385" s="132">
        <v>7.9631476999999992E-3</v>
      </c>
      <c r="U2385" s="132">
        <v>7.0156393000000003E-3</v>
      </c>
      <c r="V2385" s="132">
        <v>0</v>
      </c>
      <c r="W2385" s="132">
        <v>0.13463457000000001</v>
      </c>
      <c r="X2385" s="304">
        <v>5.8740687000000003E-5</v>
      </c>
      <c r="Y2385" s="132">
        <v>0</v>
      </c>
      <c r="Z2385" s="132">
        <v>0</v>
      </c>
      <c r="AA2385" s="74"/>
      <c r="AB2385" s="301">
        <f t="shared" si="1243"/>
        <v>19.649213533834587</v>
      </c>
      <c r="AC2385" s="338">
        <f t="shared" si="1244"/>
        <v>19.649213533834587</v>
      </c>
      <c r="AD2385" s="74"/>
      <c r="AE2385" s="136">
        <v>290.30176999999998</v>
      </c>
      <c r="AF2385" s="136">
        <v>260.65204999999997</v>
      </c>
      <c r="AG2385" s="136">
        <v>18.25104</v>
      </c>
      <c r="AH2385" s="136">
        <v>0</v>
      </c>
      <c r="AI2385" s="136">
        <v>1.36022</v>
      </c>
      <c r="AJ2385" s="136">
        <v>5.9840736000000003</v>
      </c>
      <c r="AK2385" s="136">
        <v>4.0543832999999996</v>
      </c>
      <c r="AL2385" s="74"/>
      <c r="AM2385" s="133">
        <v>0.38546201000000002</v>
      </c>
      <c r="AN2385" s="340">
        <f t="shared" si="1245"/>
        <v>0.38546201000000002</v>
      </c>
      <c r="AP2385" s="133">
        <v>0.35718598000000001</v>
      </c>
      <c r="AQ2385" s="133">
        <v>1.6460189E-2</v>
      </c>
      <c r="AR2385" s="133">
        <v>1.1815839999999999E-2</v>
      </c>
      <c r="AS2385" s="134">
        <f t="shared" si="1246"/>
        <v>2.1414027477810001E-5</v>
      </c>
      <c r="AT2385" s="135">
        <f t="shared" si="1247"/>
        <v>6.0873479276646687E-8</v>
      </c>
      <c r="AU2385" s="135">
        <f t="shared" si="1248"/>
        <v>1.6548795217500001</v>
      </c>
      <c r="AV2385" s="302">
        <v>1.8449549000000001E-5</v>
      </c>
      <c r="AW2385" s="302">
        <v>5.5674723999999999E-8</v>
      </c>
      <c r="AX2385" s="302">
        <v>1.5207661E-12</v>
      </c>
      <c r="AY2385" s="302">
        <v>9.5307459000000008E-10</v>
      </c>
      <c r="AZ2385" s="302">
        <v>1.2284081999999999E-10</v>
      </c>
      <c r="BA2385" s="302">
        <v>1.4061079E-8</v>
      </c>
      <c r="BB2385" s="302">
        <v>2.9282351E-6</v>
      </c>
      <c r="BC2385" s="302">
        <v>2.0265403E-9</v>
      </c>
      <c r="BD2385" s="302">
        <v>3.0923105000000002E-9</v>
      </c>
      <c r="BE2385" s="302">
        <v>1.3980818000000001E-12</v>
      </c>
      <c r="BF2385" s="302">
        <v>7.3693766999999997E-15</v>
      </c>
      <c r="BG2385" s="302">
        <v>3.697186E-12</v>
      </c>
      <c r="BH2385" s="302">
        <v>1.7334689999999999E-13</v>
      </c>
      <c r="BI2385" s="302">
        <v>1.4012947000000001E-13</v>
      </c>
      <c r="BJ2385" s="302">
        <v>1.4837778999999999E-8</v>
      </c>
      <c r="BK2385" s="302">
        <v>6.2686044000000002E-9</v>
      </c>
      <c r="BL2385" s="302">
        <v>7.2967596999999997E-11</v>
      </c>
      <c r="BM2385" s="303">
        <v>2.1642174999999999E-4</v>
      </c>
      <c r="BN2385" s="303">
        <v>1.6546631000000001</v>
      </c>
      <c r="BO2385" s="303">
        <v>0</v>
      </c>
      <c r="BP2385" s="303">
        <v>0</v>
      </c>
      <c r="BQ2385" s="303">
        <v>0</v>
      </c>
      <c r="BR2385" s="74"/>
      <c r="BS2385" s="136">
        <v>9.7935181000000007E-4</v>
      </c>
      <c r="BT2385" s="144">
        <v>2.5846388000000001E-5</v>
      </c>
      <c r="BU2385" s="136">
        <v>5.4787220999999995E-4</v>
      </c>
      <c r="BV2385" s="144">
        <v>9.3743188999999997E-7</v>
      </c>
      <c r="BW2385" s="144">
        <v>2.8020627000000001E-5</v>
      </c>
      <c r="BX2385" s="144">
        <v>8.8823930000000007E-6</v>
      </c>
      <c r="BY2385" s="144">
        <v>2.0916774E-9</v>
      </c>
      <c r="BZ2385" s="144">
        <v>1.3574534E-5</v>
      </c>
      <c r="CA2385" s="144">
        <v>1.8165228999999999E-6</v>
      </c>
      <c r="CB2385" s="144">
        <v>7.9540324000000004E-7</v>
      </c>
      <c r="CC2385" s="144">
        <v>9.2325316999999997E-7</v>
      </c>
      <c r="CD2385" s="144">
        <v>5.3045416000000003E-8</v>
      </c>
      <c r="CE2385" s="144">
        <v>1.6292498000000001E-8</v>
      </c>
      <c r="CF2385" s="144">
        <v>2.1675060999999999E-5</v>
      </c>
      <c r="CG2385" s="136">
        <v>3.2624309000000001E-4</v>
      </c>
      <c r="CH2385" s="144">
        <v>2.6934682E-6</v>
      </c>
      <c r="CI2385" s="136">
        <v>0</v>
      </c>
      <c r="CL2385" s="89" t="s">
        <v>7736</v>
      </c>
    </row>
    <row r="2386" spans="1:90" ht="14.5" customHeight="1">
      <c r="A2386" s="74" t="s">
        <v>8035</v>
      </c>
      <c r="B2386" s="129" t="s">
        <v>7728</v>
      </c>
      <c r="C2386" s="130" t="str">
        <f t="shared" si="1237"/>
        <v>P.030.88.100</v>
      </c>
      <c r="D2386" s="74" t="s">
        <v>7734</v>
      </c>
      <c r="E2386" s="129" t="s">
        <v>957</v>
      </c>
      <c r="F2386" s="132" t="s">
        <v>8037</v>
      </c>
      <c r="G2386" s="132">
        <f t="shared" si="1238"/>
        <v>2.7697402239019997</v>
      </c>
      <c r="H2386" s="348">
        <f t="shared" si="1239"/>
        <v>2.7697402239019997</v>
      </c>
      <c r="I2386" s="74"/>
      <c r="J2386" s="132">
        <f t="shared" si="1240"/>
        <v>0.10433308769999999</v>
      </c>
      <c r="K2386" s="132">
        <f t="shared" si="1241"/>
        <v>0.22518409490000002</v>
      </c>
      <c r="L2386" s="300">
        <f t="shared" si="1242"/>
        <v>0.15180334130199999</v>
      </c>
      <c r="M2386" s="132">
        <v>2.2884196999999999</v>
      </c>
      <c r="N2386" s="132">
        <v>0.11563503999999999</v>
      </c>
      <c r="O2386" s="132">
        <v>0.10181078</v>
      </c>
      <c r="P2386" s="132">
        <v>8.6775032000000002E-2</v>
      </c>
      <c r="Q2386" s="132">
        <v>1.53765E-2</v>
      </c>
      <c r="R2386" s="132">
        <v>1.0765462999999999E-3</v>
      </c>
      <c r="S2386" s="132">
        <v>1.1050094E-3</v>
      </c>
      <c r="T2386" s="132">
        <v>7.7382748999999997E-3</v>
      </c>
      <c r="U2386" s="132">
        <v>6.8992235000000001E-3</v>
      </c>
      <c r="V2386" s="132">
        <v>0</v>
      </c>
      <c r="W2386" s="132">
        <v>0.14485856</v>
      </c>
      <c r="X2386" s="304">
        <v>4.5557801999999998E-5</v>
      </c>
      <c r="Y2386" s="132">
        <v>0</v>
      </c>
      <c r="Z2386" s="132">
        <v>0</v>
      </c>
      <c r="AA2386" s="74"/>
      <c r="AB2386" s="301">
        <f t="shared" si="1243"/>
        <v>17.206163157894736</v>
      </c>
      <c r="AC2386" s="338">
        <f t="shared" si="1244"/>
        <v>17.206163157894736</v>
      </c>
      <c r="AD2386" s="74"/>
      <c r="AE2386" s="136">
        <v>255.65631999999999</v>
      </c>
      <c r="AF2386" s="136">
        <v>223.39005</v>
      </c>
      <c r="AG2386" s="136">
        <v>19.636907000000001</v>
      </c>
      <c r="AH2386" s="136">
        <v>0</v>
      </c>
      <c r="AI2386" s="136">
        <v>1.5276945</v>
      </c>
      <c r="AJ2386" s="136">
        <v>6.7122921</v>
      </c>
      <c r="AK2386" s="136">
        <v>4.3893715999999996</v>
      </c>
      <c r="AL2386" s="74"/>
      <c r="AM2386" s="133">
        <v>0.34919958000000001</v>
      </c>
      <c r="AN2386" s="340">
        <f t="shared" si="1245"/>
        <v>0.34919958000000001</v>
      </c>
      <c r="AP2386" s="133">
        <v>0.32465276999999998</v>
      </c>
      <c r="AQ2386" s="133">
        <v>1.4635931E-2</v>
      </c>
      <c r="AR2386" s="133">
        <v>9.9108717000000006E-3</v>
      </c>
      <c r="AS2386" s="134">
        <f t="shared" si="1246"/>
        <v>1.9463595311213001E-5</v>
      </c>
      <c r="AT2386" s="135">
        <f t="shared" si="1247"/>
        <v>5.4126965442228799E-8</v>
      </c>
      <c r="AU2386" s="135">
        <f t="shared" si="1248"/>
        <v>1.3880772795899998</v>
      </c>
      <c r="AV2386" s="302">
        <v>1.6133380999999998E-5</v>
      </c>
      <c r="AW2386" s="302">
        <v>4.8684447000000001E-8</v>
      </c>
      <c r="AX2386" s="302">
        <v>1.3298612E-12</v>
      </c>
      <c r="AY2386" s="302">
        <v>7.8181722999999996E-10</v>
      </c>
      <c r="AZ2386" s="302">
        <v>9.4009983000000003E-11</v>
      </c>
      <c r="BA2386" s="302">
        <v>1.2903023000000001E-8</v>
      </c>
      <c r="BB2386" s="302">
        <v>3.2946824000000001E-6</v>
      </c>
      <c r="BC2386" s="302">
        <v>1.8559501E-9</v>
      </c>
      <c r="BD2386" s="302">
        <v>3.518533E-9</v>
      </c>
      <c r="BE2386" s="302">
        <v>1.2043333000000001E-12</v>
      </c>
      <c r="BF2386" s="302">
        <v>7.7212288000000005E-15</v>
      </c>
      <c r="BG2386" s="302">
        <v>8.2812516999999998E-12</v>
      </c>
      <c r="BH2386" s="302">
        <v>1.6443982000000001E-13</v>
      </c>
      <c r="BI2386" s="302">
        <v>1.9537098E-13</v>
      </c>
      <c r="BJ2386" s="302">
        <v>1.2455356999999999E-8</v>
      </c>
      <c r="BK2386" s="302">
        <v>9.2977039999999999E-9</v>
      </c>
      <c r="BL2386" s="302">
        <v>5.6852363999999997E-11</v>
      </c>
      <c r="BM2386" s="303">
        <v>1.9857959E-4</v>
      </c>
      <c r="BN2386" s="303">
        <v>1.3878786999999999</v>
      </c>
      <c r="BO2386" s="303">
        <v>0</v>
      </c>
      <c r="BP2386" s="303">
        <v>0</v>
      </c>
      <c r="BQ2386" s="303">
        <v>0</v>
      </c>
      <c r="BR2386" s="74"/>
      <c r="BS2386" s="136">
        <v>8.7213183999999995E-4</v>
      </c>
      <c r="BT2386" s="144">
        <v>2.8423824999999999E-5</v>
      </c>
      <c r="BU2386" s="136">
        <v>4.7975349000000002E-4</v>
      </c>
      <c r="BV2386" s="144">
        <v>9.1000352000000003E-7</v>
      </c>
      <c r="BW2386" s="144">
        <v>3.1088835999999998E-5</v>
      </c>
      <c r="BX2386" s="144">
        <v>8.1806705000000004E-6</v>
      </c>
      <c r="BY2386" s="144">
        <v>3.8705657000000001E-9</v>
      </c>
      <c r="BZ2386" s="144">
        <v>1.2485898E-5</v>
      </c>
      <c r="CA2386" s="144">
        <v>1.4446493999999999E-6</v>
      </c>
      <c r="CB2386" s="144">
        <v>7.3119111999999996E-7</v>
      </c>
      <c r="CC2386" s="144">
        <v>7.0621349999999996E-7</v>
      </c>
      <c r="CD2386" s="144">
        <v>4.1328160000000003E-8</v>
      </c>
      <c r="CE2386" s="144">
        <v>1.2429593E-8</v>
      </c>
      <c r="CF2386" s="144">
        <v>1.9875091000000001E-5</v>
      </c>
      <c r="CG2386" s="136">
        <v>2.8566548999999999E-4</v>
      </c>
      <c r="CH2386" s="144">
        <v>2.8088570000000002E-6</v>
      </c>
      <c r="CI2386" s="136">
        <v>0</v>
      </c>
      <c r="CL2386" s="89" t="s">
        <v>7736</v>
      </c>
    </row>
    <row r="2387" spans="1:90" ht="14.5" customHeight="1">
      <c r="A2387" s="74" t="s">
        <v>8038</v>
      </c>
      <c r="B2387" s="129" t="s">
        <v>7728</v>
      </c>
      <c r="C2387" s="130" t="str">
        <f t="shared" si="1237"/>
        <v>P.030.90.100</v>
      </c>
      <c r="D2387" s="74" t="s">
        <v>7734</v>
      </c>
      <c r="E2387" s="129" t="s">
        <v>957</v>
      </c>
      <c r="F2387" s="132" t="s">
        <v>8040</v>
      </c>
      <c r="G2387" s="132">
        <f t="shared" si="1238"/>
        <v>1.321235260586</v>
      </c>
      <c r="H2387" s="348">
        <f t="shared" si="1239"/>
        <v>1.321235260586</v>
      </c>
      <c r="I2387" s="74"/>
      <c r="J2387" s="132">
        <f t="shared" si="1240"/>
        <v>5.2687110160000002E-2</v>
      </c>
      <c r="K2387" s="132">
        <f t="shared" si="1241"/>
        <v>0.13461702110000001</v>
      </c>
      <c r="L2387" s="300">
        <f t="shared" si="1242"/>
        <v>8.6463229326000007E-2</v>
      </c>
      <c r="M2387" s="132">
        <v>1.0474679</v>
      </c>
      <c r="N2387" s="132">
        <v>7.9893564E-2</v>
      </c>
      <c r="O2387" s="132">
        <v>5.0503646999999999E-2</v>
      </c>
      <c r="P2387" s="132">
        <v>4.2861972999999998E-2</v>
      </c>
      <c r="Q2387" s="132">
        <v>8.8409972000000007E-3</v>
      </c>
      <c r="R2387" s="132">
        <v>4.2449558000000001E-4</v>
      </c>
      <c r="S2387" s="132">
        <v>5.5964437999999998E-4</v>
      </c>
      <c r="T2387" s="132">
        <v>4.2198100999999997E-3</v>
      </c>
      <c r="U2387" s="132">
        <v>3.6109519000000001E-3</v>
      </c>
      <c r="V2387" s="132">
        <v>0</v>
      </c>
      <c r="W2387" s="132">
        <v>8.2835275999999999E-2</v>
      </c>
      <c r="X2387" s="304">
        <v>1.7001426000000001E-5</v>
      </c>
      <c r="Y2387" s="132">
        <v>0</v>
      </c>
      <c r="Z2387" s="132">
        <v>0</v>
      </c>
      <c r="AA2387" s="74"/>
      <c r="AB2387" s="301">
        <f t="shared" si="1243"/>
        <v>7.8756984962406014</v>
      </c>
      <c r="AC2387" s="338">
        <f t="shared" si="1244"/>
        <v>7.8756984962406014</v>
      </c>
      <c r="AD2387" s="74"/>
      <c r="AE2387" s="136">
        <v>117.61281</v>
      </c>
      <c r="AF2387" s="136">
        <v>98.972547000000006</v>
      </c>
      <c r="AG2387" s="136">
        <v>11.229032999999999</v>
      </c>
      <c r="AH2387" s="136">
        <v>0</v>
      </c>
      <c r="AI2387" s="136">
        <v>0.90681330999999998</v>
      </c>
      <c r="AJ2387" s="136">
        <v>3.9800662</v>
      </c>
      <c r="AK2387" s="136">
        <v>2.5243541</v>
      </c>
      <c r="AL2387" s="74"/>
      <c r="AM2387" s="133">
        <v>0.16873642</v>
      </c>
      <c r="AN2387" s="340">
        <f t="shared" si="1245"/>
        <v>0.16873642</v>
      </c>
      <c r="AP2387" s="133">
        <v>0.15759461</v>
      </c>
      <c r="AQ2387" s="133">
        <v>6.8695427999999996E-3</v>
      </c>
      <c r="AR2387" s="133">
        <v>4.2722703000000004E-3</v>
      </c>
      <c r="AS2387" s="134">
        <f t="shared" si="1246"/>
        <v>9.4481178241960005E-6</v>
      </c>
      <c r="AT2387" s="135">
        <f t="shared" si="1247"/>
        <v>2.5405113934476401E-8</v>
      </c>
      <c r="AU2387" s="135">
        <f t="shared" si="1248"/>
        <v>0.59835718017099992</v>
      </c>
      <c r="AV2387" s="302">
        <v>7.3699819999999997E-6</v>
      </c>
      <c r="AW2387" s="302">
        <v>2.2239265E-8</v>
      </c>
      <c r="AX2387" s="302">
        <v>6.0751006000000002E-13</v>
      </c>
      <c r="AY2387" s="302">
        <v>3.2811415E-10</v>
      </c>
      <c r="AZ2387" s="302">
        <v>3.4006746000000003E-11</v>
      </c>
      <c r="BA2387" s="302">
        <v>6.3733526000000001E-9</v>
      </c>
      <c r="BB2387" s="302">
        <v>2.0586923999999998E-6</v>
      </c>
      <c r="BC2387" s="302">
        <v>9.1437815000000003E-10</v>
      </c>
      <c r="BD2387" s="302">
        <v>2.2209283E-9</v>
      </c>
      <c r="BE2387" s="302">
        <v>5.5176565999999998E-13</v>
      </c>
      <c r="BF2387" s="302">
        <v>4.5915584000000003E-15</v>
      </c>
      <c r="BG2387" s="302">
        <v>7.7063494999999995E-12</v>
      </c>
      <c r="BH2387" s="302">
        <v>8.6941718E-14</v>
      </c>
      <c r="BI2387" s="302">
        <v>1.4682297999999999E-13</v>
      </c>
      <c r="BJ2387" s="302">
        <v>5.4560341000000003E-9</v>
      </c>
      <c r="BK2387" s="302">
        <v>7.2519166000000001E-9</v>
      </c>
      <c r="BL2387" s="302">
        <v>2.1438503000000001E-11</v>
      </c>
      <c r="BM2387" s="302">
        <v>9.6130170999999997E-5</v>
      </c>
      <c r="BN2387" s="303">
        <v>0.59826104999999996</v>
      </c>
      <c r="BO2387" s="303">
        <v>0</v>
      </c>
      <c r="BP2387" s="303">
        <v>0</v>
      </c>
      <c r="BQ2387" s="303">
        <v>0</v>
      </c>
      <c r="BR2387" s="74"/>
      <c r="BS2387" s="136">
        <v>4.0998768E-4</v>
      </c>
      <c r="BT2387" s="144">
        <v>1.7377077E-5</v>
      </c>
      <c r="BU2387" s="136">
        <v>2.1959538E-4</v>
      </c>
      <c r="BV2387" s="144">
        <v>4.9558946999999999E-7</v>
      </c>
      <c r="BW2387" s="144">
        <v>1.9203048E-5</v>
      </c>
      <c r="BX2387" s="144">
        <v>4.0603333999999999E-6</v>
      </c>
      <c r="BY2387" s="144">
        <v>3.3613893999999999E-9</v>
      </c>
      <c r="BZ2387" s="144">
        <v>6.1863036999999998E-6</v>
      </c>
      <c r="CA2387" s="144">
        <v>5.6964317999999995E-7</v>
      </c>
      <c r="CB2387" s="144">
        <v>3.7031993999999999E-7</v>
      </c>
      <c r="CC2387" s="144">
        <v>2.5515883999999999E-7</v>
      </c>
      <c r="CD2387" s="144">
        <v>1.5582831E-8</v>
      </c>
      <c r="CE2387" s="144">
        <v>4.4624900000000004E-9</v>
      </c>
      <c r="CF2387" s="144">
        <v>9.8277146000000004E-6</v>
      </c>
      <c r="CG2387" s="136">
        <v>1.3046149999999999E-4</v>
      </c>
      <c r="CH2387" s="144">
        <v>1.5622064E-6</v>
      </c>
      <c r="CI2387" s="136">
        <v>0</v>
      </c>
      <c r="CL2387" s="89" t="s">
        <v>7736</v>
      </c>
    </row>
    <row r="2388" spans="1:90" ht="14.5" customHeight="1">
      <c r="A2388" s="74" t="s">
        <v>8041</v>
      </c>
      <c r="B2388" s="129" t="s">
        <v>7728</v>
      </c>
      <c r="C2388" s="130" t="str">
        <f t="shared" si="1237"/>
        <v>P.030.90.200</v>
      </c>
      <c r="D2388" s="74" t="s">
        <v>7734</v>
      </c>
      <c r="E2388" s="129" t="s">
        <v>957</v>
      </c>
      <c r="F2388" s="132" t="s">
        <v>8043</v>
      </c>
      <c r="G2388" s="132">
        <f t="shared" si="1238"/>
        <v>1.0165471391250001</v>
      </c>
      <c r="H2388" s="348">
        <f t="shared" si="1239"/>
        <v>1.0165471391250001</v>
      </c>
      <c r="I2388" s="74"/>
      <c r="J2388" s="132">
        <f t="shared" si="1240"/>
        <v>3.5525069009999993E-2</v>
      </c>
      <c r="K2388" s="132">
        <f t="shared" si="1241"/>
        <v>7.8537635600000016E-2</v>
      </c>
      <c r="L2388" s="300">
        <f t="shared" si="1242"/>
        <v>8.2950634514999996E-2</v>
      </c>
      <c r="M2388" s="132">
        <v>0.81953379999999998</v>
      </c>
      <c r="N2388" s="132">
        <v>4.1403223000000003E-2</v>
      </c>
      <c r="O2388" s="132">
        <v>3.5137380000000003E-2</v>
      </c>
      <c r="P2388" s="132">
        <v>2.9851427999999999E-2</v>
      </c>
      <c r="Q2388" s="132">
        <v>5.1012239000000001E-3</v>
      </c>
      <c r="R2388" s="132">
        <v>2.8527720999999999E-4</v>
      </c>
      <c r="S2388" s="132">
        <v>2.8713989999999998E-4</v>
      </c>
      <c r="T2388" s="132">
        <v>1.9970325999999999E-3</v>
      </c>
      <c r="U2388" s="132">
        <v>3.3258809000000001E-3</v>
      </c>
      <c r="V2388" s="132">
        <v>0</v>
      </c>
      <c r="W2388" s="132">
        <v>7.9612637E-2</v>
      </c>
      <c r="X2388" s="304">
        <v>1.2116615E-5</v>
      </c>
      <c r="Y2388" s="132">
        <v>0</v>
      </c>
      <c r="Z2388" s="132">
        <v>0</v>
      </c>
      <c r="AA2388" s="74"/>
      <c r="AB2388" s="301">
        <f t="shared" si="1243"/>
        <v>6.1619082706766912</v>
      </c>
      <c r="AC2388" s="338">
        <f t="shared" si="1244"/>
        <v>6.1619082706766912</v>
      </c>
      <c r="AD2388" s="74"/>
      <c r="AE2388" s="136">
        <v>95.258694000000006</v>
      </c>
      <c r="AF2388" s="136">
        <v>77.273572999999999</v>
      </c>
      <c r="AG2388" s="136">
        <v>10.792157</v>
      </c>
      <c r="AH2388" s="136">
        <v>0</v>
      </c>
      <c r="AI2388" s="136">
        <v>0.88434721000000005</v>
      </c>
      <c r="AJ2388" s="136">
        <v>3.879807</v>
      </c>
      <c r="AK2388" s="136">
        <v>2.4288097</v>
      </c>
      <c r="AL2388" s="74"/>
      <c r="AM2388" s="133">
        <v>0.12397018</v>
      </c>
      <c r="AN2388" s="340">
        <f t="shared" si="1245"/>
        <v>0.12397018</v>
      </c>
      <c r="AP2388" s="133">
        <v>0.11567628000000001</v>
      </c>
      <c r="AQ2388" s="133">
        <v>5.2155124000000004E-3</v>
      </c>
      <c r="AR2388" s="133">
        <v>3.0783811999999999E-3</v>
      </c>
      <c r="AS2388" s="134">
        <f t="shared" si="1246"/>
        <v>6.9350290639789996E-6</v>
      </c>
      <c r="AT2388" s="135">
        <f t="shared" si="1247"/>
        <v>1.9288137484557305E-8</v>
      </c>
      <c r="AU2388" s="135">
        <f t="shared" si="1248"/>
        <v>0.43114582636999998</v>
      </c>
      <c r="AV2388" s="302">
        <v>5.7624461E-6</v>
      </c>
      <c r="AW2388" s="302">
        <v>1.7388326000000001E-8</v>
      </c>
      <c r="AX2388" s="302">
        <v>4.7500271000000003E-13</v>
      </c>
      <c r="AY2388" s="302">
        <v>2.0626703000000001E-10</v>
      </c>
      <c r="AZ2388" s="302">
        <v>2.5052348999999999E-11</v>
      </c>
      <c r="BA2388" s="302">
        <v>4.4387451999999999E-9</v>
      </c>
      <c r="BB2388" s="302">
        <v>1.1623378E-6</v>
      </c>
      <c r="BC2388" s="302">
        <v>6.3632657000000004E-10</v>
      </c>
      <c r="BD2388" s="302">
        <v>1.2454999000000001E-9</v>
      </c>
      <c r="BE2388" s="302">
        <v>3.1561615000000002E-13</v>
      </c>
      <c r="BF2388" s="302">
        <v>1.9751692999999998E-15</v>
      </c>
      <c r="BG2388" s="302">
        <v>1.9909335999999999E-12</v>
      </c>
      <c r="BH2388" s="302">
        <v>4.2562449999999998E-14</v>
      </c>
      <c r="BI2388" s="302">
        <v>4.8573478E-14</v>
      </c>
      <c r="BJ2388" s="302">
        <v>3.2756156000000002E-9</v>
      </c>
      <c r="BK2388" s="302">
        <v>2.2994838E-9</v>
      </c>
      <c r="BL2388" s="302">
        <v>1.5110350999999999E-11</v>
      </c>
      <c r="BM2388" s="302">
        <v>8.2856370000000006E-5</v>
      </c>
      <c r="BN2388" s="303">
        <v>0.43106296999999999</v>
      </c>
      <c r="BO2388" s="303">
        <v>0</v>
      </c>
      <c r="BP2388" s="303">
        <v>0</v>
      </c>
      <c r="BQ2388" s="303">
        <v>0</v>
      </c>
      <c r="BR2388" s="74"/>
      <c r="BS2388" s="136">
        <v>3.1327664000000002E-4</v>
      </c>
      <c r="BT2388" s="144">
        <v>1.0026499E-5</v>
      </c>
      <c r="BU2388" s="136">
        <v>1.7181035000000001E-4</v>
      </c>
      <c r="BV2388" s="144">
        <v>2.3487631E-7</v>
      </c>
      <c r="BW2388" s="144">
        <v>1.0719848999999999E-5</v>
      </c>
      <c r="BX2388" s="144">
        <v>2.8277397000000001E-6</v>
      </c>
      <c r="BY2388" s="144">
        <v>9.4156192999999992E-10</v>
      </c>
      <c r="BZ2388" s="144">
        <v>4.3104640000000003E-6</v>
      </c>
      <c r="CA2388" s="144">
        <v>3.8282193E-7</v>
      </c>
      <c r="CB2388" s="144">
        <v>1.9000213999999999E-7</v>
      </c>
      <c r="CC2388" s="144">
        <v>1.8820996E-7</v>
      </c>
      <c r="CD2388" s="144">
        <v>1.0984368000000001E-8</v>
      </c>
      <c r="CE2388" s="144">
        <v>3.3138594999999998E-9</v>
      </c>
      <c r="CF2388" s="144">
        <v>6.6787080000000003E-6</v>
      </c>
      <c r="CG2388" s="136">
        <v>1.0442640999999999E-4</v>
      </c>
      <c r="CH2388" s="144">
        <v>1.4654762000000001E-6</v>
      </c>
      <c r="CI2388" s="136">
        <v>0</v>
      </c>
      <c r="CL2388" s="89" t="s">
        <v>7736</v>
      </c>
    </row>
    <row r="2389" spans="1:90">
      <c r="CJ2389" s="124"/>
      <c r="CK2389" s="152"/>
    </row>
    <row r="2390" spans="1:90">
      <c r="CJ2390" s="124"/>
      <c r="CK2390" s="152"/>
    </row>
    <row r="2391" spans="1:90">
      <c r="CJ2391" s="124"/>
      <c r="CK2391" s="152"/>
    </row>
    <row r="2392" spans="1:90">
      <c r="CJ2392" s="124"/>
      <c r="CK2392" s="152"/>
    </row>
    <row r="2393" spans="1:90">
      <c r="CJ2393" s="124"/>
      <c r="CK2393" s="152"/>
    </row>
    <row r="2394" spans="1:90">
      <c r="CJ2394" s="124"/>
      <c r="CK2394" s="152"/>
    </row>
    <row r="2395" spans="1:90">
      <c r="CJ2395" s="124"/>
      <c r="CK2395" s="152"/>
    </row>
    <row r="2396" spans="1:90">
      <c r="CJ2396" s="124"/>
      <c r="CK2396" s="152"/>
    </row>
    <row r="2397" spans="1:90">
      <c r="CJ2397" s="124"/>
      <c r="CK2397" s="152"/>
    </row>
    <row r="2398" spans="1:90">
      <c r="CJ2398" s="124"/>
      <c r="CK2398" s="152"/>
    </row>
    <row r="2399" spans="1:90">
      <c r="CJ2399" s="124"/>
      <c r="CK2399" s="152"/>
    </row>
    <row r="2400" spans="1:90">
      <c r="CJ2400" s="124"/>
      <c r="CK2400" s="152"/>
    </row>
    <row r="2401" spans="88:89">
      <c r="CJ2401" s="124"/>
      <c r="CK2401" s="152"/>
    </row>
    <row r="2402" spans="88:89">
      <c r="CJ2402" s="124"/>
      <c r="CK2402" s="152"/>
    </row>
    <row r="2403" spans="88:89">
      <c r="CJ2403" s="124"/>
      <c r="CK2403" s="152"/>
    </row>
    <row r="2404" spans="88:89">
      <c r="CJ2404" s="124"/>
      <c r="CK2404" s="152"/>
    </row>
    <row r="2405" spans="88:89">
      <c r="CJ2405" s="124"/>
      <c r="CK2405" s="152"/>
    </row>
    <row r="2406" spans="88:89">
      <c r="CJ2406" s="124"/>
      <c r="CK2406" s="152"/>
    </row>
    <row r="2407" spans="88:89">
      <c r="CJ2407" s="124"/>
      <c r="CK2407" s="152"/>
    </row>
    <row r="2408" spans="88:89">
      <c r="CJ2408" s="124"/>
      <c r="CK2408" s="152"/>
    </row>
    <row r="2409" spans="88:89">
      <c r="CJ2409" s="124"/>
      <c r="CK2409" s="152"/>
    </row>
    <row r="2410" spans="88:89">
      <c r="CJ2410" s="124"/>
      <c r="CK2410" s="152"/>
    </row>
    <row r="2411" spans="88:89">
      <c r="CJ2411" s="124"/>
      <c r="CK2411" s="152"/>
    </row>
    <row r="2412" spans="88:89">
      <c r="CJ2412" s="124"/>
      <c r="CK2412" s="152"/>
    </row>
    <row r="2413" spans="88:89">
      <c r="CJ2413" s="124"/>
      <c r="CK2413" s="152"/>
    </row>
    <row r="2414" spans="88:89">
      <c r="CJ2414" s="124"/>
      <c r="CK2414" s="152"/>
    </row>
    <row r="2415" spans="88:89">
      <c r="CJ2415" s="124"/>
      <c r="CK2415" s="152"/>
    </row>
    <row r="2416" spans="88:89">
      <c r="CJ2416" s="124"/>
      <c r="CK2416" s="152"/>
    </row>
    <row r="2417" spans="88:89">
      <c r="CJ2417" s="124"/>
      <c r="CK2417" s="152"/>
    </row>
    <row r="2418" spans="88:89">
      <c r="CJ2418" s="124"/>
      <c r="CK2418" s="152"/>
    </row>
    <row r="2419" spans="88:89">
      <c r="CJ2419" s="124"/>
      <c r="CK2419" s="152"/>
    </row>
    <row r="2420" spans="88:89">
      <c r="CJ2420" s="124"/>
      <c r="CK2420" s="152"/>
    </row>
    <row r="2421" spans="88:89">
      <c r="CJ2421" s="124"/>
      <c r="CK2421" s="152"/>
    </row>
    <row r="2422" spans="88:89">
      <c r="CJ2422" s="124"/>
      <c r="CK2422" s="152"/>
    </row>
    <row r="2423" spans="88:89">
      <c r="CJ2423" s="124"/>
      <c r="CK2423" s="152"/>
    </row>
    <row r="2424" spans="88:89">
      <c r="CJ2424" s="124"/>
      <c r="CK2424" s="152"/>
    </row>
    <row r="2425" spans="88:89">
      <c r="CJ2425" s="124"/>
      <c r="CK2425" s="152"/>
    </row>
    <row r="2426" spans="88:89">
      <c r="CJ2426" s="124"/>
      <c r="CK2426" s="152"/>
    </row>
    <row r="2427" spans="88:89">
      <c r="CJ2427" s="124"/>
      <c r="CK2427" s="152"/>
    </row>
    <row r="2428" spans="88:89">
      <c r="CJ2428" s="124"/>
      <c r="CK2428" s="152"/>
    </row>
    <row r="2429" spans="88:89">
      <c r="CJ2429" s="124"/>
      <c r="CK2429" s="152"/>
    </row>
    <row r="2430" spans="88:89">
      <c r="CJ2430" s="124"/>
      <c r="CK2430" s="152"/>
    </row>
    <row r="2431" spans="88:89">
      <c r="CJ2431" s="124"/>
      <c r="CK2431" s="152"/>
    </row>
    <row r="2432" spans="88:89">
      <c r="CJ2432" s="124"/>
      <c r="CK2432" s="152"/>
    </row>
    <row r="2433" spans="88:89">
      <c r="CJ2433" s="124"/>
      <c r="CK2433" s="152"/>
    </row>
    <row r="2434" spans="88:89">
      <c r="CJ2434" s="124"/>
      <c r="CK2434" s="152"/>
    </row>
    <row r="2435" spans="88:89">
      <c r="CJ2435" s="124"/>
      <c r="CK2435" s="152"/>
    </row>
    <row r="2436" spans="88:89">
      <c r="CJ2436" s="124"/>
      <c r="CK2436" s="152"/>
    </row>
    <row r="2437" spans="88:89">
      <c r="CJ2437" s="124"/>
      <c r="CK2437" s="152"/>
    </row>
    <row r="2438" spans="88:89">
      <c r="CJ2438" s="124"/>
      <c r="CK2438" s="152"/>
    </row>
    <row r="2439" spans="88:89">
      <c r="CJ2439" s="124"/>
      <c r="CK2439" s="152"/>
    </row>
    <row r="2440" spans="88:89">
      <c r="CJ2440" s="124"/>
      <c r="CK2440" s="152"/>
    </row>
    <row r="2441" spans="88:89">
      <c r="CJ2441" s="124"/>
      <c r="CK2441" s="152"/>
    </row>
    <row r="2442" spans="88:89">
      <c r="CJ2442" s="124"/>
      <c r="CK2442" s="152"/>
    </row>
    <row r="2443" spans="88:89">
      <c r="CJ2443" s="124"/>
      <c r="CK2443" s="152"/>
    </row>
    <row r="2444" spans="88:89">
      <c r="CJ2444" s="124"/>
      <c r="CK2444" s="152"/>
    </row>
    <row r="2445" spans="88:89">
      <c r="CJ2445" s="124"/>
      <c r="CK2445" s="152"/>
    </row>
    <row r="2446" spans="88:89">
      <c r="CJ2446" s="124"/>
      <c r="CK2446" s="152"/>
    </row>
    <row r="2447" spans="88:89">
      <c r="CJ2447" s="124"/>
      <c r="CK2447" s="152"/>
    </row>
    <row r="2448" spans="88:89">
      <c r="CJ2448" s="124"/>
      <c r="CK2448" s="152"/>
    </row>
    <row r="2449" spans="88:89">
      <c r="CJ2449" s="124"/>
      <c r="CK2449" s="152"/>
    </row>
    <row r="2450" spans="88:89">
      <c r="CJ2450" s="124"/>
      <c r="CK2450" s="152"/>
    </row>
    <row r="2451" spans="88:89">
      <c r="CJ2451" s="124"/>
      <c r="CK2451" s="152"/>
    </row>
    <row r="2452" spans="88:89">
      <c r="CJ2452" s="124"/>
      <c r="CK2452" s="152"/>
    </row>
    <row r="2453" spans="88:89">
      <c r="CJ2453" s="124"/>
      <c r="CK2453" s="152"/>
    </row>
    <row r="2454" spans="88:89">
      <c r="CJ2454" s="124"/>
      <c r="CK2454" s="152"/>
    </row>
    <row r="2455" spans="88:89">
      <c r="CJ2455" s="124"/>
      <c r="CK2455" s="152"/>
    </row>
    <row r="2456" spans="88:89">
      <c r="CJ2456" s="124"/>
      <c r="CK2456" s="152"/>
    </row>
    <row r="2457" spans="88:89">
      <c r="CJ2457" s="124"/>
      <c r="CK2457" s="152"/>
    </row>
    <row r="2458" spans="88:89">
      <c r="CJ2458" s="124"/>
      <c r="CK2458" s="152"/>
    </row>
    <row r="2459" spans="88:89">
      <c r="CJ2459" s="124"/>
      <c r="CK2459" s="152"/>
    </row>
    <row r="2460" spans="88:89">
      <c r="CJ2460" s="124"/>
      <c r="CK2460" s="152"/>
    </row>
    <row r="2461" spans="88:89">
      <c r="CJ2461" s="124"/>
      <c r="CK2461" s="152"/>
    </row>
    <row r="2462" spans="88:89">
      <c r="CJ2462" s="124"/>
      <c r="CK2462" s="152"/>
    </row>
    <row r="2463" spans="88:89">
      <c r="CJ2463" s="124"/>
      <c r="CK2463" s="152"/>
    </row>
    <row r="2464" spans="88:89">
      <c r="CJ2464" s="124"/>
      <c r="CK2464" s="152"/>
    </row>
    <row r="2465" spans="88:89">
      <c r="CJ2465" s="124"/>
      <c r="CK2465" s="152"/>
    </row>
    <row r="2466" spans="88:89">
      <c r="CJ2466" s="124"/>
      <c r="CK2466" s="152"/>
    </row>
    <row r="2467" spans="88:89">
      <c r="CJ2467" s="124"/>
      <c r="CK2467" s="152"/>
    </row>
    <row r="2468" spans="88:89">
      <c r="CJ2468" s="124"/>
      <c r="CK2468" s="152"/>
    </row>
    <row r="2469" spans="88:89">
      <c r="CJ2469" s="124"/>
      <c r="CK2469" s="152"/>
    </row>
    <row r="2470" spans="88:89">
      <c r="CJ2470" s="124"/>
      <c r="CK2470" s="152"/>
    </row>
    <row r="2471" spans="88:89">
      <c r="CJ2471" s="124"/>
      <c r="CK2471" s="152"/>
    </row>
    <row r="2472" spans="88:89">
      <c r="CJ2472" s="124"/>
      <c r="CK2472" s="152"/>
    </row>
    <row r="2473" spans="88:89">
      <c r="CJ2473" s="124"/>
      <c r="CK2473" s="152"/>
    </row>
    <row r="2474" spans="88:89">
      <c r="CJ2474" s="124"/>
      <c r="CK2474" s="152"/>
    </row>
    <row r="2475" spans="88:89">
      <c r="CJ2475" s="124"/>
      <c r="CK2475" s="152"/>
    </row>
    <row r="2476" spans="88:89">
      <c r="CJ2476" s="124"/>
      <c r="CK2476" s="152"/>
    </row>
    <row r="2477" spans="88:89">
      <c r="CJ2477" s="124"/>
      <c r="CK2477" s="152"/>
    </row>
    <row r="2478" spans="88:89">
      <c r="CJ2478" s="124"/>
      <c r="CK2478" s="152"/>
    </row>
    <row r="2479" spans="88:89">
      <c r="CJ2479" s="124"/>
      <c r="CK2479" s="152"/>
    </row>
    <row r="2480" spans="88:89">
      <c r="CJ2480" s="124"/>
      <c r="CK2480" s="152"/>
    </row>
    <row r="2481" spans="88:89">
      <c r="CJ2481" s="124"/>
      <c r="CK2481" s="152"/>
    </row>
    <row r="2482" spans="88:89">
      <c r="CJ2482" s="124"/>
      <c r="CK2482" s="152"/>
    </row>
    <row r="2483" spans="88:89">
      <c r="CJ2483" s="124"/>
      <c r="CK2483" s="152"/>
    </row>
    <row r="2484" spans="88:89">
      <c r="CJ2484" s="124"/>
      <c r="CK2484" s="152"/>
    </row>
    <row r="2485" spans="88:89">
      <c r="CJ2485" s="124"/>
      <c r="CK2485" s="152"/>
    </row>
    <row r="2486" spans="88:89">
      <c r="CJ2486" s="124"/>
      <c r="CK2486" s="152"/>
    </row>
    <row r="2487" spans="88:89">
      <c r="CJ2487" s="124"/>
      <c r="CK2487" s="152"/>
    </row>
    <row r="2488" spans="88:89">
      <c r="CJ2488" s="124"/>
      <c r="CK2488" s="152"/>
    </row>
    <row r="2489" spans="88:89">
      <c r="CJ2489" s="124"/>
      <c r="CK2489" s="152"/>
    </row>
    <row r="2490" spans="88:89">
      <c r="CJ2490" s="124"/>
      <c r="CK2490" s="152"/>
    </row>
    <row r="2491" spans="88:89">
      <c r="CJ2491" s="124"/>
      <c r="CK2491" s="152"/>
    </row>
    <row r="2492" spans="88:89">
      <c r="CJ2492" s="124"/>
      <c r="CK2492" s="152"/>
    </row>
    <row r="2493" spans="88:89">
      <c r="CJ2493" s="124"/>
      <c r="CK2493" s="152"/>
    </row>
    <row r="2494" spans="88:89">
      <c r="CJ2494" s="124"/>
      <c r="CK2494" s="152"/>
    </row>
    <row r="2497" spans="88:89">
      <c r="CJ2497" s="124"/>
      <c r="CK2497" s="152"/>
    </row>
    <row r="2498" spans="88:89">
      <c r="CJ2498" s="124"/>
      <c r="CK2498" s="152"/>
    </row>
    <row r="2499" spans="88:89">
      <c r="CJ2499" s="124"/>
      <c r="CK2499" s="152"/>
    </row>
    <row r="2500" spans="88:89">
      <c r="CJ2500" s="124"/>
      <c r="CK2500" s="152"/>
    </row>
    <row r="2501" spans="88:89">
      <c r="CJ2501" s="124"/>
      <c r="CK2501" s="152"/>
    </row>
    <row r="2502" spans="88:89">
      <c r="CJ2502" s="124"/>
      <c r="CK2502" s="152"/>
    </row>
    <row r="2503" spans="88:89">
      <c r="CJ2503" s="124"/>
      <c r="CK2503" s="152"/>
    </row>
    <row r="2504" spans="88:89">
      <c r="CJ2504" s="124"/>
      <c r="CK2504" s="152"/>
    </row>
    <row r="2506" spans="88:89">
      <c r="CJ2506" s="124"/>
      <c r="CK2506" s="152"/>
    </row>
    <row r="2507" spans="88:89">
      <c r="CJ2507" s="124"/>
      <c r="CK2507" s="152"/>
    </row>
    <row r="2508" spans="88:89">
      <c r="CJ2508" s="124"/>
      <c r="CK2508" s="152"/>
    </row>
    <row r="2509" spans="88:89">
      <c r="CJ2509" s="124"/>
      <c r="CK2509" s="152"/>
    </row>
    <row r="2510" spans="88:89">
      <c r="CJ2510" s="124"/>
      <c r="CK2510" s="152"/>
    </row>
    <row r="2511" spans="88:89">
      <c r="CJ2511" s="124"/>
      <c r="CK2511" s="152"/>
    </row>
    <row r="2512" spans="88:89">
      <c r="CJ2512" s="124"/>
      <c r="CK2512" s="152"/>
    </row>
  </sheetData>
  <autoFilter ref="B1:D2512" xr:uid="{00000000-0001-0000-0200-000000000000}"/>
  <mergeCells count="6">
    <mergeCell ref="AB1:AC1"/>
    <mergeCell ref="AB2:AC2"/>
    <mergeCell ref="AB3:AC3"/>
    <mergeCell ref="AM1:AN1"/>
    <mergeCell ref="AM2:AN2"/>
    <mergeCell ref="AM3:AN3"/>
  </mergeCells>
  <conditionalFormatting sqref="H6:H9">
    <cfRule type="dataBar" priority="477">
      <dataBar>
        <cfvo type="min"/>
        <cfvo type="max"/>
        <color rgb="FF008AEF"/>
      </dataBar>
      <extLst>
        <ext xmlns:x14="http://schemas.microsoft.com/office/spreadsheetml/2009/9/main" uri="{B025F937-C7B1-47D3-B67F-A62EFF666E3E}">
          <x14:id>{5B3448D2-455A-C342-8A57-EF8F2BA21CC5}</x14:id>
        </ext>
      </extLst>
    </cfRule>
    <cfRule type="dataBar" priority="476">
      <dataBar>
        <cfvo type="min"/>
        <cfvo type="max"/>
        <color theme="1" tint="0.499984740745262"/>
      </dataBar>
      <extLst>
        <ext xmlns:x14="http://schemas.microsoft.com/office/spreadsheetml/2009/9/main" uri="{B025F937-C7B1-47D3-B67F-A62EFF666E3E}">
          <x14:id>{A7259545-A32C-0E42-8265-20E0FAF2ACC7}</x14:id>
        </ext>
      </extLst>
    </cfRule>
    <cfRule type="dataBar" priority="475">
      <dataBar showValue="0">
        <cfvo type="min"/>
        <cfvo type="max"/>
        <color theme="1" tint="0.499984740745262"/>
      </dataBar>
      <extLst>
        <ext xmlns:x14="http://schemas.microsoft.com/office/spreadsheetml/2009/9/main" uri="{B025F937-C7B1-47D3-B67F-A62EFF666E3E}">
          <x14:id>{D94E82FD-1C20-9445-AF45-836B95F4D5AD}</x14:id>
        </ext>
      </extLst>
    </cfRule>
  </conditionalFormatting>
  <conditionalFormatting sqref="H11:H23">
    <cfRule type="dataBar" priority="474">
      <dataBar>
        <cfvo type="min"/>
        <cfvo type="max"/>
        <color rgb="FF008AEF"/>
      </dataBar>
      <extLst>
        <ext xmlns:x14="http://schemas.microsoft.com/office/spreadsheetml/2009/9/main" uri="{B025F937-C7B1-47D3-B67F-A62EFF666E3E}">
          <x14:id>{06188065-5F2D-7E44-A5F8-E696838ED726}</x14:id>
        </ext>
      </extLst>
    </cfRule>
    <cfRule type="dataBar" priority="473">
      <dataBar>
        <cfvo type="min"/>
        <cfvo type="max"/>
        <color theme="1" tint="0.499984740745262"/>
      </dataBar>
      <extLst>
        <ext xmlns:x14="http://schemas.microsoft.com/office/spreadsheetml/2009/9/main" uri="{B025F937-C7B1-47D3-B67F-A62EFF666E3E}">
          <x14:id>{4AAD219B-AABD-AF46-9500-52ECA5AE81D3}</x14:id>
        </ext>
      </extLst>
    </cfRule>
    <cfRule type="dataBar" priority="472">
      <dataBar showValue="0">
        <cfvo type="min"/>
        <cfvo type="max"/>
        <color theme="1" tint="0.499984740745262"/>
      </dataBar>
      <extLst>
        <ext xmlns:x14="http://schemas.microsoft.com/office/spreadsheetml/2009/9/main" uri="{B025F937-C7B1-47D3-B67F-A62EFF666E3E}">
          <x14:id>{77CFFC6D-49B0-DD43-A3EC-2802D0CABC64}</x14:id>
        </ext>
      </extLst>
    </cfRule>
  </conditionalFormatting>
  <conditionalFormatting sqref="H25:H28">
    <cfRule type="dataBar" priority="471">
      <dataBar>
        <cfvo type="min"/>
        <cfvo type="max"/>
        <color rgb="FF008AEF"/>
      </dataBar>
      <extLst>
        <ext xmlns:x14="http://schemas.microsoft.com/office/spreadsheetml/2009/9/main" uri="{B025F937-C7B1-47D3-B67F-A62EFF666E3E}">
          <x14:id>{DCDB17ED-C0AB-1A4D-9DD1-D85EEAC8A089}</x14:id>
        </ext>
      </extLst>
    </cfRule>
    <cfRule type="dataBar" priority="470">
      <dataBar>
        <cfvo type="min"/>
        <cfvo type="max"/>
        <color theme="1" tint="0.499984740745262"/>
      </dataBar>
      <extLst>
        <ext xmlns:x14="http://schemas.microsoft.com/office/spreadsheetml/2009/9/main" uri="{B025F937-C7B1-47D3-B67F-A62EFF666E3E}">
          <x14:id>{6CEB37C6-F8A4-DA4A-8AC2-1F58187F00DD}</x14:id>
        </ext>
      </extLst>
    </cfRule>
    <cfRule type="dataBar" priority="469">
      <dataBar showValue="0">
        <cfvo type="min"/>
        <cfvo type="max"/>
        <color theme="1" tint="0.499984740745262"/>
      </dataBar>
      <extLst>
        <ext xmlns:x14="http://schemas.microsoft.com/office/spreadsheetml/2009/9/main" uri="{B025F937-C7B1-47D3-B67F-A62EFF666E3E}">
          <x14:id>{1B45D6EB-2F1A-BD47-A48E-018E939DECC1}</x14:id>
        </ext>
      </extLst>
    </cfRule>
  </conditionalFormatting>
  <conditionalFormatting sqref="H30:H45">
    <cfRule type="dataBar" priority="468">
      <dataBar>
        <cfvo type="min"/>
        <cfvo type="max"/>
        <color rgb="FF008AEF"/>
      </dataBar>
      <extLst>
        <ext xmlns:x14="http://schemas.microsoft.com/office/spreadsheetml/2009/9/main" uri="{B025F937-C7B1-47D3-B67F-A62EFF666E3E}">
          <x14:id>{D6A4BAFD-F33D-F54F-A72F-32DDBAFD7CFD}</x14:id>
        </ext>
      </extLst>
    </cfRule>
    <cfRule type="dataBar" priority="467">
      <dataBar>
        <cfvo type="min"/>
        <cfvo type="max"/>
        <color theme="1" tint="0.499984740745262"/>
      </dataBar>
      <extLst>
        <ext xmlns:x14="http://schemas.microsoft.com/office/spreadsheetml/2009/9/main" uri="{B025F937-C7B1-47D3-B67F-A62EFF666E3E}">
          <x14:id>{3FDED559-5EC4-1B4F-886D-548331F78F57}</x14:id>
        </ext>
      </extLst>
    </cfRule>
    <cfRule type="dataBar" priority="466">
      <dataBar showValue="0">
        <cfvo type="min"/>
        <cfvo type="max"/>
        <color theme="1" tint="0.499984740745262"/>
      </dataBar>
      <extLst>
        <ext xmlns:x14="http://schemas.microsoft.com/office/spreadsheetml/2009/9/main" uri="{B025F937-C7B1-47D3-B67F-A62EFF666E3E}">
          <x14:id>{562F9394-7CBF-EF4C-AD21-85A31DDE8186}</x14:id>
        </ext>
      </extLst>
    </cfRule>
  </conditionalFormatting>
  <conditionalFormatting sqref="H48:H60">
    <cfRule type="dataBar" priority="464">
      <dataBar>
        <cfvo type="min"/>
        <cfvo type="max"/>
        <color theme="1" tint="0.499984740745262"/>
      </dataBar>
      <extLst>
        <ext xmlns:x14="http://schemas.microsoft.com/office/spreadsheetml/2009/9/main" uri="{B025F937-C7B1-47D3-B67F-A62EFF666E3E}">
          <x14:id>{D0A0AD30-1E2C-AA42-974F-DE06016B6EC3}</x14:id>
        </ext>
      </extLst>
    </cfRule>
    <cfRule type="dataBar" priority="465">
      <dataBar>
        <cfvo type="min"/>
        <cfvo type="max"/>
        <color rgb="FF008AEF"/>
      </dataBar>
      <extLst>
        <ext xmlns:x14="http://schemas.microsoft.com/office/spreadsheetml/2009/9/main" uri="{B025F937-C7B1-47D3-B67F-A62EFF666E3E}">
          <x14:id>{DA8EACA3-C777-4544-A0D0-BFCD4B1AAEC4}</x14:id>
        </ext>
      </extLst>
    </cfRule>
    <cfRule type="dataBar" priority="463">
      <dataBar showValue="0">
        <cfvo type="min"/>
        <cfvo type="max"/>
        <color theme="1" tint="0.499984740745262"/>
      </dataBar>
      <extLst>
        <ext xmlns:x14="http://schemas.microsoft.com/office/spreadsheetml/2009/9/main" uri="{B025F937-C7B1-47D3-B67F-A62EFF666E3E}">
          <x14:id>{8C1BDCC7-C419-C64F-9DF7-7E1C7C2FB2C1}</x14:id>
        </ext>
      </extLst>
    </cfRule>
  </conditionalFormatting>
  <conditionalFormatting sqref="H63:H67">
    <cfRule type="dataBar" priority="462">
      <dataBar>
        <cfvo type="min"/>
        <cfvo type="max"/>
        <color rgb="FF008AEF"/>
      </dataBar>
      <extLst>
        <ext xmlns:x14="http://schemas.microsoft.com/office/spreadsheetml/2009/9/main" uri="{B025F937-C7B1-47D3-B67F-A62EFF666E3E}">
          <x14:id>{58B6F24D-B16C-0245-A9B7-43C997C758C3}</x14:id>
        </ext>
      </extLst>
    </cfRule>
    <cfRule type="dataBar" priority="461">
      <dataBar>
        <cfvo type="min"/>
        <cfvo type="max"/>
        <color theme="1" tint="0.499984740745262"/>
      </dataBar>
      <extLst>
        <ext xmlns:x14="http://schemas.microsoft.com/office/spreadsheetml/2009/9/main" uri="{B025F937-C7B1-47D3-B67F-A62EFF666E3E}">
          <x14:id>{ACC83A22-471C-E544-A25C-0927AF14FA06}</x14:id>
        </ext>
      </extLst>
    </cfRule>
    <cfRule type="dataBar" priority="460">
      <dataBar showValue="0">
        <cfvo type="min"/>
        <cfvo type="max"/>
        <color theme="1" tint="0.499984740745262"/>
      </dataBar>
      <extLst>
        <ext xmlns:x14="http://schemas.microsoft.com/office/spreadsheetml/2009/9/main" uri="{B025F937-C7B1-47D3-B67F-A62EFF666E3E}">
          <x14:id>{1B4028A2-0216-A048-9B7E-4799023A564D}</x14:id>
        </ext>
      </extLst>
    </cfRule>
  </conditionalFormatting>
  <conditionalFormatting sqref="H69:H75">
    <cfRule type="dataBar" priority="459">
      <dataBar>
        <cfvo type="min"/>
        <cfvo type="max"/>
        <color rgb="FF008AEF"/>
      </dataBar>
      <extLst>
        <ext xmlns:x14="http://schemas.microsoft.com/office/spreadsheetml/2009/9/main" uri="{B025F937-C7B1-47D3-B67F-A62EFF666E3E}">
          <x14:id>{4A91AC0A-AC6E-AD49-9B3A-B2F9DB0BABB6}</x14:id>
        </ext>
      </extLst>
    </cfRule>
    <cfRule type="dataBar" priority="458">
      <dataBar>
        <cfvo type="min"/>
        <cfvo type="max"/>
        <color theme="1" tint="0.499984740745262"/>
      </dataBar>
      <extLst>
        <ext xmlns:x14="http://schemas.microsoft.com/office/spreadsheetml/2009/9/main" uri="{B025F937-C7B1-47D3-B67F-A62EFF666E3E}">
          <x14:id>{19841769-6312-1D46-BA4F-2A1594C13ACB}</x14:id>
        </ext>
      </extLst>
    </cfRule>
    <cfRule type="dataBar" priority="457">
      <dataBar showValue="0">
        <cfvo type="min"/>
        <cfvo type="max"/>
        <color theme="1" tint="0.499984740745262"/>
      </dataBar>
      <extLst>
        <ext xmlns:x14="http://schemas.microsoft.com/office/spreadsheetml/2009/9/main" uri="{B025F937-C7B1-47D3-B67F-A62EFF666E3E}">
          <x14:id>{FB98B745-F0A9-664A-9363-34ABADAA2994}</x14:id>
        </ext>
      </extLst>
    </cfRule>
  </conditionalFormatting>
  <conditionalFormatting sqref="H77:H79">
    <cfRule type="dataBar" priority="456">
      <dataBar>
        <cfvo type="min"/>
        <cfvo type="max"/>
        <color rgb="FF008AEF"/>
      </dataBar>
      <extLst>
        <ext xmlns:x14="http://schemas.microsoft.com/office/spreadsheetml/2009/9/main" uri="{B025F937-C7B1-47D3-B67F-A62EFF666E3E}">
          <x14:id>{9244246E-296F-7A48-9D09-555D320E2F4A}</x14:id>
        </ext>
      </extLst>
    </cfRule>
    <cfRule type="dataBar" priority="455">
      <dataBar>
        <cfvo type="min"/>
        <cfvo type="max"/>
        <color theme="1" tint="0.499984740745262"/>
      </dataBar>
      <extLst>
        <ext xmlns:x14="http://schemas.microsoft.com/office/spreadsheetml/2009/9/main" uri="{B025F937-C7B1-47D3-B67F-A62EFF666E3E}">
          <x14:id>{0B86AA50-AD42-7949-91FF-6B196869084F}</x14:id>
        </ext>
      </extLst>
    </cfRule>
    <cfRule type="dataBar" priority="454">
      <dataBar showValue="0">
        <cfvo type="min"/>
        <cfvo type="max"/>
        <color theme="1" tint="0.499984740745262"/>
      </dataBar>
      <extLst>
        <ext xmlns:x14="http://schemas.microsoft.com/office/spreadsheetml/2009/9/main" uri="{B025F937-C7B1-47D3-B67F-A62EFF666E3E}">
          <x14:id>{68B3D692-EF4E-D04F-9FB7-37775E35034E}</x14:id>
        </ext>
      </extLst>
    </cfRule>
  </conditionalFormatting>
  <conditionalFormatting sqref="H81:H90">
    <cfRule type="dataBar" priority="453">
      <dataBar>
        <cfvo type="min"/>
        <cfvo type="max"/>
        <color rgb="FF008AEF"/>
      </dataBar>
      <extLst>
        <ext xmlns:x14="http://schemas.microsoft.com/office/spreadsheetml/2009/9/main" uri="{B025F937-C7B1-47D3-B67F-A62EFF666E3E}">
          <x14:id>{FF11EEAE-B9B2-5745-8725-F6B0D92A13C9}</x14:id>
        </ext>
      </extLst>
    </cfRule>
    <cfRule type="dataBar" priority="452">
      <dataBar>
        <cfvo type="min"/>
        <cfvo type="max"/>
        <color theme="1" tint="0.499984740745262"/>
      </dataBar>
      <extLst>
        <ext xmlns:x14="http://schemas.microsoft.com/office/spreadsheetml/2009/9/main" uri="{B025F937-C7B1-47D3-B67F-A62EFF666E3E}">
          <x14:id>{5A9EFCDC-41D8-5047-AEA3-28317B91B4DE}</x14:id>
        </ext>
      </extLst>
    </cfRule>
    <cfRule type="dataBar" priority="451">
      <dataBar showValue="0">
        <cfvo type="min"/>
        <cfvo type="max"/>
        <color theme="1" tint="0.499984740745262"/>
      </dataBar>
      <extLst>
        <ext xmlns:x14="http://schemas.microsoft.com/office/spreadsheetml/2009/9/main" uri="{B025F937-C7B1-47D3-B67F-A62EFF666E3E}">
          <x14:id>{EDF3017C-FE4F-6249-A419-240F0128E910}</x14:id>
        </ext>
      </extLst>
    </cfRule>
  </conditionalFormatting>
  <conditionalFormatting sqref="H92:H125">
    <cfRule type="dataBar" priority="449">
      <dataBar>
        <cfvo type="min"/>
        <cfvo type="max"/>
        <color theme="1" tint="0.499984740745262"/>
      </dataBar>
      <extLst>
        <ext xmlns:x14="http://schemas.microsoft.com/office/spreadsheetml/2009/9/main" uri="{B025F937-C7B1-47D3-B67F-A62EFF666E3E}">
          <x14:id>{27D3F1FE-91C6-954B-A371-1D7C5C56A3E0}</x14:id>
        </ext>
      </extLst>
    </cfRule>
    <cfRule type="dataBar" priority="450">
      <dataBar>
        <cfvo type="min"/>
        <cfvo type="max"/>
        <color rgb="FF008AEF"/>
      </dataBar>
      <extLst>
        <ext xmlns:x14="http://schemas.microsoft.com/office/spreadsheetml/2009/9/main" uri="{B025F937-C7B1-47D3-B67F-A62EFF666E3E}">
          <x14:id>{AB255C70-11D4-FA40-A082-12FCA9D67AF9}</x14:id>
        </ext>
      </extLst>
    </cfRule>
    <cfRule type="dataBar" priority="448">
      <dataBar showValue="0">
        <cfvo type="min"/>
        <cfvo type="max"/>
        <color theme="1" tint="0.499984740745262"/>
      </dataBar>
      <extLst>
        <ext xmlns:x14="http://schemas.microsoft.com/office/spreadsheetml/2009/9/main" uri="{B025F937-C7B1-47D3-B67F-A62EFF666E3E}">
          <x14:id>{0FD729C8-A2E0-7F41-B5E2-9952765CC626}</x14:id>
        </ext>
      </extLst>
    </cfRule>
  </conditionalFormatting>
  <conditionalFormatting sqref="H127:H160">
    <cfRule type="dataBar" priority="447">
      <dataBar>
        <cfvo type="min"/>
        <cfvo type="max"/>
        <color rgb="FF008AEF"/>
      </dataBar>
      <extLst>
        <ext xmlns:x14="http://schemas.microsoft.com/office/spreadsheetml/2009/9/main" uri="{B025F937-C7B1-47D3-B67F-A62EFF666E3E}">
          <x14:id>{2F1AE421-B132-A543-8D62-B45CE82CA534}</x14:id>
        </ext>
      </extLst>
    </cfRule>
    <cfRule type="dataBar" priority="446">
      <dataBar>
        <cfvo type="min"/>
        <cfvo type="max"/>
        <color theme="1" tint="0.499984740745262"/>
      </dataBar>
      <extLst>
        <ext xmlns:x14="http://schemas.microsoft.com/office/spreadsheetml/2009/9/main" uri="{B025F937-C7B1-47D3-B67F-A62EFF666E3E}">
          <x14:id>{5CA9198A-385C-BD48-AC47-458459E883DF}</x14:id>
        </ext>
      </extLst>
    </cfRule>
    <cfRule type="dataBar" priority="445">
      <dataBar showValue="0">
        <cfvo type="min"/>
        <cfvo type="max"/>
        <color theme="1" tint="0.499984740745262"/>
      </dataBar>
      <extLst>
        <ext xmlns:x14="http://schemas.microsoft.com/office/spreadsheetml/2009/9/main" uri="{B025F937-C7B1-47D3-B67F-A62EFF666E3E}">
          <x14:id>{7E31DDFE-1A06-4145-AF0E-678B078E6E71}</x14:id>
        </ext>
      </extLst>
    </cfRule>
  </conditionalFormatting>
  <conditionalFormatting sqref="H162:H221">
    <cfRule type="dataBar" priority="444">
      <dataBar>
        <cfvo type="min"/>
        <cfvo type="max"/>
        <color rgb="FF008AEF"/>
      </dataBar>
      <extLst>
        <ext xmlns:x14="http://schemas.microsoft.com/office/spreadsheetml/2009/9/main" uri="{B025F937-C7B1-47D3-B67F-A62EFF666E3E}">
          <x14:id>{6474F813-EC09-4240-AA4B-A03D3A4551DD}</x14:id>
        </ext>
      </extLst>
    </cfRule>
    <cfRule type="dataBar" priority="443">
      <dataBar>
        <cfvo type="min"/>
        <cfvo type="max"/>
        <color theme="1" tint="0.499984740745262"/>
      </dataBar>
      <extLst>
        <ext xmlns:x14="http://schemas.microsoft.com/office/spreadsheetml/2009/9/main" uri="{B025F937-C7B1-47D3-B67F-A62EFF666E3E}">
          <x14:id>{12C767A1-D43D-A648-AAD0-C745F26B2F5F}</x14:id>
        </ext>
      </extLst>
    </cfRule>
    <cfRule type="dataBar" priority="442">
      <dataBar showValue="0">
        <cfvo type="min"/>
        <cfvo type="max"/>
        <color theme="1" tint="0.499984740745262"/>
      </dataBar>
      <extLst>
        <ext xmlns:x14="http://schemas.microsoft.com/office/spreadsheetml/2009/9/main" uri="{B025F937-C7B1-47D3-B67F-A62EFF666E3E}">
          <x14:id>{4ECCA2E9-0CE4-B348-BFBA-D4E9CA08B434}</x14:id>
        </ext>
      </extLst>
    </cfRule>
  </conditionalFormatting>
  <conditionalFormatting sqref="H223">
    <cfRule type="dataBar" priority="441">
      <dataBar>
        <cfvo type="min"/>
        <cfvo type="max"/>
        <color rgb="FF008AEF"/>
      </dataBar>
      <extLst>
        <ext xmlns:x14="http://schemas.microsoft.com/office/spreadsheetml/2009/9/main" uri="{B025F937-C7B1-47D3-B67F-A62EFF666E3E}">
          <x14:id>{89BD342B-07A2-E04F-B410-7C89498BE607}</x14:id>
        </ext>
      </extLst>
    </cfRule>
    <cfRule type="dataBar" priority="440">
      <dataBar>
        <cfvo type="min"/>
        <cfvo type="max"/>
        <color theme="1" tint="0.499984740745262"/>
      </dataBar>
      <extLst>
        <ext xmlns:x14="http://schemas.microsoft.com/office/spreadsheetml/2009/9/main" uri="{B025F937-C7B1-47D3-B67F-A62EFF666E3E}">
          <x14:id>{0CE8E0E0-D77B-6547-BE1C-45C80ADBA807}</x14:id>
        </ext>
      </extLst>
    </cfRule>
    <cfRule type="dataBar" priority="439">
      <dataBar showValue="0">
        <cfvo type="min"/>
        <cfvo type="max"/>
        <color theme="1" tint="0.499984740745262"/>
      </dataBar>
      <extLst>
        <ext xmlns:x14="http://schemas.microsoft.com/office/spreadsheetml/2009/9/main" uri="{B025F937-C7B1-47D3-B67F-A62EFF666E3E}">
          <x14:id>{6FC1D18B-8AE5-864C-90C2-EDA2B51A1C44}</x14:id>
        </ext>
      </extLst>
    </cfRule>
  </conditionalFormatting>
  <conditionalFormatting sqref="H225:H228">
    <cfRule type="dataBar" priority="438">
      <dataBar>
        <cfvo type="min"/>
        <cfvo type="max"/>
        <color rgb="FF008AEF"/>
      </dataBar>
      <extLst>
        <ext xmlns:x14="http://schemas.microsoft.com/office/spreadsheetml/2009/9/main" uri="{B025F937-C7B1-47D3-B67F-A62EFF666E3E}">
          <x14:id>{EC580946-1661-3942-B6AD-0261752B1E2C}</x14:id>
        </ext>
      </extLst>
    </cfRule>
    <cfRule type="dataBar" priority="437">
      <dataBar>
        <cfvo type="min"/>
        <cfvo type="max"/>
        <color theme="1" tint="0.499984740745262"/>
      </dataBar>
      <extLst>
        <ext xmlns:x14="http://schemas.microsoft.com/office/spreadsheetml/2009/9/main" uri="{B025F937-C7B1-47D3-B67F-A62EFF666E3E}">
          <x14:id>{04CC4FCB-7F9A-DB45-AEF0-420EF7DF3D11}</x14:id>
        </ext>
      </extLst>
    </cfRule>
    <cfRule type="dataBar" priority="436">
      <dataBar showValue="0">
        <cfvo type="min"/>
        <cfvo type="max"/>
        <color theme="1" tint="0.499984740745262"/>
      </dataBar>
      <extLst>
        <ext xmlns:x14="http://schemas.microsoft.com/office/spreadsheetml/2009/9/main" uri="{B025F937-C7B1-47D3-B67F-A62EFF666E3E}">
          <x14:id>{9D599067-648D-D346-B55C-72B4E2EC0BAE}</x14:id>
        </ext>
      </extLst>
    </cfRule>
  </conditionalFormatting>
  <conditionalFormatting sqref="H230:H252">
    <cfRule type="dataBar" priority="435">
      <dataBar>
        <cfvo type="min"/>
        <cfvo type="max"/>
        <color rgb="FF008AEF"/>
      </dataBar>
      <extLst>
        <ext xmlns:x14="http://schemas.microsoft.com/office/spreadsheetml/2009/9/main" uri="{B025F937-C7B1-47D3-B67F-A62EFF666E3E}">
          <x14:id>{A54DE5A2-EB10-1346-AD07-B7614D2E2D0E}</x14:id>
        </ext>
      </extLst>
    </cfRule>
    <cfRule type="dataBar" priority="434">
      <dataBar>
        <cfvo type="min"/>
        <cfvo type="max"/>
        <color theme="1" tint="0.499984740745262"/>
      </dataBar>
      <extLst>
        <ext xmlns:x14="http://schemas.microsoft.com/office/spreadsheetml/2009/9/main" uri="{B025F937-C7B1-47D3-B67F-A62EFF666E3E}">
          <x14:id>{D3823D9B-C2B8-9844-95AC-7CB81DD19FE9}</x14:id>
        </ext>
      </extLst>
    </cfRule>
    <cfRule type="dataBar" priority="433">
      <dataBar showValue="0">
        <cfvo type="min"/>
        <cfvo type="max"/>
        <color theme="1" tint="0.499984740745262"/>
      </dataBar>
      <extLst>
        <ext xmlns:x14="http://schemas.microsoft.com/office/spreadsheetml/2009/9/main" uri="{B025F937-C7B1-47D3-B67F-A62EFF666E3E}">
          <x14:id>{7CC0206E-9EEC-074C-AABC-7BDB6AA19E80}</x14:id>
        </ext>
      </extLst>
    </cfRule>
  </conditionalFormatting>
  <conditionalFormatting sqref="H254:H264">
    <cfRule type="dataBar" priority="432">
      <dataBar>
        <cfvo type="min"/>
        <cfvo type="max"/>
        <color rgb="FF008AEF"/>
      </dataBar>
      <extLst>
        <ext xmlns:x14="http://schemas.microsoft.com/office/spreadsheetml/2009/9/main" uri="{B025F937-C7B1-47D3-B67F-A62EFF666E3E}">
          <x14:id>{28526E4E-DCB6-4945-9C25-64AD2498ED57}</x14:id>
        </ext>
      </extLst>
    </cfRule>
    <cfRule type="dataBar" priority="431">
      <dataBar>
        <cfvo type="min"/>
        <cfvo type="max"/>
        <color theme="1" tint="0.499984740745262"/>
      </dataBar>
      <extLst>
        <ext xmlns:x14="http://schemas.microsoft.com/office/spreadsheetml/2009/9/main" uri="{B025F937-C7B1-47D3-B67F-A62EFF666E3E}">
          <x14:id>{383DC7A8-5715-F340-80DC-8DC7C11E2869}</x14:id>
        </ext>
      </extLst>
    </cfRule>
    <cfRule type="dataBar" priority="430">
      <dataBar showValue="0">
        <cfvo type="min"/>
        <cfvo type="max"/>
        <color theme="1" tint="0.499984740745262"/>
      </dataBar>
      <extLst>
        <ext xmlns:x14="http://schemas.microsoft.com/office/spreadsheetml/2009/9/main" uri="{B025F937-C7B1-47D3-B67F-A62EFF666E3E}">
          <x14:id>{D47BB75C-0E20-B041-8DC1-ACCC97335200}</x14:id>
        </ext>
      </extLst>
    </cfRule>
  </conditionalFormatting>
  <conditionalFormatting sqref="H266:H271">
    <cfRule type="dataBar" priority="429">
      <dataBar>
        <cfvo type="min"/>
        <cfvo type="max"/>
        <color rgb="FF008AEF"/>
      </dataBar>
      <extLst>
        <ext xmlns:x14="http://schemas.microsoft.com/office/spreadsheetml/2009/9/main" uri="{B025F937-C7B1-47D3-B67F-A62EFF666E3E}">
          <x14:id>{BF1975DF-3C35-484B-BB79-85F421E4A334}</x14:id>
        </ext>
      </extLst>
    </cfRule>
    <cfRule type="dataBar" priority="428">
      <dataBar>
        <cfvo type="min"/>
        <cfvo type="max"/>
        <color theme="1" tint="0.499984740745262"/>
      </dataBar>
      <extLst>
        <ext xmlns:x14="http://schemas.microsoft.com/office/spreadsheetml/2009/9/main" uri="{B025F937-C7B1-47D3-B67F-A62EFF666E3E}">
          <x14:id>{C1D693D9-90BB-3840-8B76-62900CDD3BAA}</x14:id>
        </ext>
      </extLst>
    </cfRule>
    <cfRule type="dataBar" priority="427">
      <dataBar showValue="0">
        <cfvo type="min"/>
        <cfvo type="max"/>
        <color theme="1" tint="0.499984740745262"/>
      </dataBar>
      <extLst>
        <ext xmlns:x14="http://schemas.microsoft.com/office/spreadsheetml/2009/9/main" uri="{B025F937-C7B1-47D3-B67F-A62EFF666E3E}">
          <x14:id>{B3820C73-254F-D142-BCBF-F09C60D8066C}</x14:id>
        </ext>
      </extLst>
    </cfRule>
  </conditionalFormatting>
  <conditionalFormatting sqref="H273:H275">
    <cfRule type="dataBar" priority="426">
      <dataBar>
        <cfvo type="min"/>
        <cfvo type="max"/>
        <color rgb="FF008AEF"/>
      </dataBar>
      <extLst>
        <ext xmlns:x14="http://schemas.microsoft.com/office/spreadsheetml/2009/9/main" uri="{B025F937-C7B1-47D3-B67F-A62EFF666E3E}">
          <x14:id>{1362439A-44EF-0E49-BA95-3C51D9C28D50}</x14:id>
        </ext>
      </extLst>
    </cfRule>
    <cfRule type="dataBar" priority="425">
      <dataBar>
        <cfvo type="min"/>
        <cfvo type="max"/>
        <color theme="1" tint="0.499984740745262"/>
      </dataBar>
      <extLst>
        <ext xmlns:x14="http://schemas.microsoft.com/office/spreadsheetml/2009/9/main" uri="{B025F937-C7B1-47D3-B67F-A62EFF666E3E}">
          <x14:id>{BCCE7218-0FE3-764A-AA31-DAF934B0447A}</x14:id>
        </ext>
      </extLst>
    </cfRule>
    <cfRule type="dataBar" priority="424">
      <dataBar showValue="0">
        <cfvo type="min"/>
        <cfvo type="max"/>
        <color theme="1" tint="0.499984740745262"/>
      </dataBar>
      <extLst>
        <ext xmlns:x14="http://schemas.microsoft.com/office/spreadsheetml/2009/9/main" uri="{B025F937-C7B1-47D3-B67F-A62EFF666E3E}">
          <x14:id>{56C1A718-A9EC-AE48-AF47-73253122EAF0}</x14:id>
        </ext>
      </extLst>
    </cfRule>
  </conditionalFormatting>
  <conditionalFormatting sqref="H277:H280">
    <cfRule type="dataBar" priority="423">
      <dataBar>
        <cfvo type="min"/>
        <cfvo type="max"/>
        <color rgb="FF008AEF"/>
      </dataBar>
      <extLst>
        <ext xmlns:x14="http://schemas.microsoft.com/office/spreadsheetml/2009/9/main" uri="{B025F937-C7B1-47D3-B67F-A62EFF666E3E}">
          <x14:id>{5C8FBD5F-A604-1549-A51B-99C523D9A473}</x14:id>
        </ext>
      </extLst>
    </cfRule>
    <cfRule type="dataBar" priority="422">
      <dataBar>
        <cfvo type="min"/>
        <cfvo type="max"/>
        <color theme="1" tint="0.499984740745262"/>
      </dataBar>
      <extLst>
        <ext xmlns:x14="http://schemas.microsoft.com/office/spreadsheetml/2009/9/main" uri="{B025F937-C7B1-47D3-B67F-A62EFF666E3E}">
          <x14:id>{4AA6E514-E7A2-DC47-9968-E8A6719AAE0E}</x14:id>
        </ext>
      </extLst>
    </cfRule>
    <cfRule type="dataBar" priority="421">
      <dataBar showValue="0">
        <cfvo type="min"/>
        <cfvo type="max"/>
        <color theme="1" tint="0.499984740745262"/>
      </dataBar>
      <extLst>
        <ext xmlns:x14="http://schemas.microsoft.com/office/spreadsheetml/2009/9/main" uri="{B025F937-C7B1-47D3-B67F-A62EFF666E3E}">
          <x14:id>{14528CEE-EFD3-7746-9172-EB5370AD54AF}</x14:id>
        </ext>
      </extLst>
    </cfRule>
  </conditionalFormatting>
  <conditionalFormatting sqref="H282:H297">
    <cfRule type="dataBar" priority="419">
      <dataBar>
        <cfvo type="min"/>
        <cfvo type="max"/>
        <color theme="1" tint="0.499984740745262"/>
      </dataBar>
      <extLst>
        <ext xmlns:x14="http://schemas.microsoft.com/office/spreadsheetml/2009/9/main" uri="{B025F937-C7B1-47D3-B67F-A62EFF666E3E}">
          <x14:id>{D4A68142-29D5-154C-A2E1-A9ABB04AFA01}</x14:id>
        </ext>
      </extLst>
    </cfRule>
    <cfRule type="dataBar" priority="420">
      <dataBar>
        <cfvo type="min"/>
        <cfvo type="max"/>
        <color rgb="FF008AEF"/>
      </dataBar>
      <extLst>
        <ext xmlns:x14="http://schemas.microsoft.com/office/spreadsheetml/2009/9/main" uri="{B025F937-C7B1-47D3-B67F-A62EFF666E3E}">
          <x14:id>{ADC90BC8-F811-404A-B6B6-4A4526922D68}</x14:id>
        </ext>
      </extLst>
    </cfRule>
    <cfRule type="dataBar" priority="418">
      <dataBar showValue="0">
        <cfvo type="min"/>
        <cfvo type="max"/>
        <color theme="1" tint="0.499984740745262"/>
      </dataBar>
      <extLst>
        <ext xmlns:x14="http://schemas.microsoft.com/office/spreadsheetml/2009/9/main" uri="{B025F937-C7B1-47D3-B67F-A62EFF666E3E}">
          <x14:id>{6FF7D0CE-3EFD-5F45-8E9D-E4ED31F77FE0}</x14:id>
        </ext>
      </extLst>
    </cfRule>
  </conditionalFormatting>
  <conditionalFormatting sqref="H299:H313">
    <cfRule type="dataBar" priority="417">
      <dataBar>
        <cfvo type="min"/>
        <cfvo type="max"/>
        <color rgb="FF008AEF"/>
      </dataBar>
      <extLst>
        <ext xmlns:x14="http://schemas.microsoft.com/office/spreadsheetml/2009/9/main" uri="{B025F937-C7B1-47D3-B67F-A62EFF666E3E}">
          <x14:id>{E5D10AE8-DCB8-7341-B801-BC389CD3C87D}</x14:id>
        </ext>
      </extLst>
    </cfRule>
    <cfRule type="dataBar" priority="416">
      <dataBar>
        <cfvo type="min"/>
        <cfvo type="max"/>
        <color theme="1" tint="0.499984740745262"/>
      </dataBar>
      <extLst>
        <ext xmlns:x14="http://schemas.microsoft.com/office/spreadsheetml/2009/9/main" uri="{B025F937-C7B1-47D3-B67F-A62EFF666E3E}">
          <x14:id>{3610FAD5-B4E0-3342-B201-D7FA22FF0753}</x14:id>
        </ext>
      </extLst>
    </cfRule>
    <cfRule type="dataBar" priority="415">
      <dataBar showValue="0">
        <cfvo type="min"/>
        <cfvo type="max"/>
        <color theme="1" tint="0.499984740745262"/>
      </dataBar>
      <extLst>
        <ext xmlns:x14="http://schemas.microsoft.com/office/spreadsheetml/2009/9/main" uri="{B025F937-C7B1-47D3-B67F-A62EFF666E3E}">
          <x14:id>{B133372B-0C34-1943-8D31-4FDB10077EC8}</x14:id>
        </ext>
      </extLst>
    </cfRule>
  </conditionalFormatting>
  <conditionalFormatting sqref="H316:H318">
    <cfRule type="dataBar" priority="414">
      <dataBar>
        <cfvo type="min"/>
        <cfvo type="max"/>
        <color rgb="FF008AEF"/>
      </dataBar>
      <extLst>
        <ext xmlns:x14="http://schemas.microsoft.com/office/spreadsheetml/2009/9/main" uri="{B025F937-C7B1-47D3-B67F-A62EFF666E3E}">
          <x14:id>{83473F81-BDAB-7040-8822-DC22DA16B58D}</x14:id>
        </ext>
      </extLst>
    </cfRule>
    <cfRule type="dataBar" priority="413">
      <dataBar>
        <cfvo type="min"/>
        <cfvo type="max"/>
        <color theme="1" tint="0.499984740745262"/>
      </dataBar>
      <extLst>
        <ext xmlns:x14="http://schemas.microsoft.com/office/spreadsheetml/2009/9/main" uri="{B025F937-C7B1-47D3-B67F-A62EFF666E3E}">
          <x14:id>{0B88873D-5620-2742-815A-826F47CBA2D3}</x14:id>
        </ext>
      </extLst>
    </cfRule>
    <cfRule type="dataBar" priority="412">
      <dataBar showValue="0">
        <cfvo type="min"/>
        <cfvo type="max"/>
        <color theme="1" tint="0.499984740745262"/>
      </dataBar>
      <extLst>
        <ext xmlns:x14="http://schemas.microsoft.com/office/spreadsheetml/2009/9/main" uri="{B025F937-C7B1-47D3-B67F-A62EFF666E3E}">
          <x14:id>{A04BD064-C2A3-BE42-BBA5-4D25EBD87AEA}</x14:id>
        </ext>
      </extLst>
    </cfRule>
  </conditionalFormatting>
  <conditionalFormatting sqref="H320:H321">
    <cfRule type="dataBar" priority="411">
      <dataBar>
        <cfvo type="min"/>
        <cfvo type="max"/>
        <color rgb="FF008AEF"/>
      </dataBar>
      <extLst>
        <ext xmlns:x14="http://schemas.microsoft.com/office/spreadsheetml/2009/9/main" uri="{B025F937-C7B1-47D3-B67F-A62EFF666E3E}">
          <x14:id>{F52AB65A-F3DF-F54E-AAF4-2597A2BD22F1}</x14:id>
        </ext>
      </extLst>
    </cfRule>
    <cfRule type="dataBar" priority="410">
      <dataBar>
        <cfvo type="min"/>
        <cfvo type="max"/>
        <color theme="1" tint="0.499984740745262"/>
      </dataBar>
      <extLst>
        <ext xmlns:x14="http://schemas.microsoft.com/office/spreadsheetml/2009/9/main" uri="{B025F937-C7B1-47D3-B67F-A62EFF666E3E}">
          <x14:id>{D19E3C5D-724E-AC47-81E4-DA2466569683}</x14:id>
        </ext>
      </extLst>
    </cfRule>
    <cfRule type="dataBar" priority="409">
      <dataBar showValue="0">
        <cfvo type="min"/>
        <cfvo type="max"/>
        <color theme="1" tint="0.499984740745262"/>
      </dataBar>
      <extLst>
        <ext xmlns:x14="http://schemas.microsoft.com/office/spreadsheetml/2009/9/main" uri="{B025F937-C7B1-47D3-B67F-A62EFF666E3E}">
          <x14:id>{76F5A68E-A2B8-FA49-ADB6-D73F4DA1B92E}</x14:id>
        </ext>
      </extLst>
    </cfRule>
  </conditionalFormatting>
  <conditionalFormatting sqref="H323:H326">
    <cfRule type="dataBar" priority="408">
      <dataBar>
        <cfvo type="min"/>
        <cfvo type="max"/>
        <color rgb="FF008AEF"/>
      </dataBar>
      <extLst>
        <ext xmlns:x14="http://schemas.microsoft.com/office/spreadsheetml/2009/9/main" uri="{B025F937-C7B1-47D3-B67F-A62EFF666E3E}">
          <x14:id>{A239E482-569D-334F-AD92-9C2B8D983CCD}</x14:id>
        </ext>
      </extLst>
    </cfRule>
    <cfRule type="dataBar" priority="407">
      <dataBar>
        <cfvo type="min"/>
        <cfvo type="max"/>
        <color theme="1" tint="0.499984740745262"/>
      </dataBar>
      <extLst>
        <ext xmlns:x14="http://schemas.microsoft.com/office/spreadsheetml/2009/9/main" uri="{B025F937-C7B1-47D3-B67F-A62EFF666E3E}">
          <x14:id>{7EC14FE4-1974-0B42-9F97-B6848E2F270F}</x14:id>
        </ext>
      </extLst>
    </cfRule>
    <cfRule type="dataBar" priority="406">
      <dataBar showValue="0">
        <cfvo type="min"/>
        <cfvo type="max"/>
        <color theme="1" tint="0.499984740745262"/>
      </dataBar>
      <extLst>
        <ext xmlns:x14="http://schemas.microsoft.com/office/spreadsheetml/2009/9/main" uri="{B025F937-C7B1-47D3-B67F-A62EFF666E3E}">
          <x14:id>{DE8AFE46-FFAC-1F4B-A4D8-06A9420CC887}</x14:id>
        </ext>
      </extLst>
    </cfRule>
  </conditionalFormatting>
  <conditionalFormatting sqref="H328:H329">
    <cfRule type="dataBar" priority="405">
      <dataBar>
        <cfvo type="min"/>
        <cfvo type="max"/>
        <color rgb="FF008AEF"/>
      </dataBar>
      <extLst>
        <ext xmlns:x14="http://schemas.microsoft.com/office/spreadsheetml/2009/9/main" uri="{B025F937-C7B1-47D3-B67F-A62EFF666E3E}">
          <x14:id>{6F370D8C-B32A-B540-90DB-401F1EE6B041}</x14:id>
        </ext>
      </extLst>
    </cfRule>
    <cfRule type="dataBar" priority="404">
      <dataBar>
        <cfvo type="min"/>
        <cfvo type="max"/>
        <color theme="1" tint="0.499984740745262"/>
      </dataBar>
      <extLst>
        <ext xmlns:x14="http://schemas.microsoft.com/office/spreadsheetml/2009/9/main" uri="{B025F937-C7B1-47D3-B67F-A62EFF666E3E}">
          <x14:id>{23739EE3-696A-6348-A39A-F9ADC5689FE1}</x14:id>
        </ext>
      </extLst>
    </cfRule>
    <cfRule type="dataBar" priority="403">
      <dataBar showValue="0">
        <cfvo type="min"/>
        <cfvo type="max"/>
        <color theme="1" tint="0.499984740745262"/>
      </dataBar>
      <extLst>
        <ext xmlns:x14="http://schemas.microsoft.com/office/spreadsheetml/2009/9/main" uri="{B025F937-C7B1-47D3-B67F-A62EFF666E3E}">
          <x14:id>{90BA63E4-DFED-E94D-B3A7-6959EC30C624}</x14:id>
        </ext>
      </extLst>
    </cfRule>
  </conditionalFormatting>
  <conditionalFormatting sqref="H331:H333">
    <cfRule type="dataBar" priority="402">
      <dataBar>
        <cfvo type="min"/>
        <cfvo type="max"/>
        <color rgb="FF008AEF"/>
      </dataBar>
      <extLst>
        <ext xmlns:x14="http://schemas.microsoft.com/office/spreadsheetml/2009/9/main" uri="{B025F937-C7B1-47D3-B67F-A62EFF666E3E}">
          <x14:id>{D05FFE55-35DC-BD48-95A7-C2B5801047FD}</x14:id>
        </ext>
      </extLst>
    </cfRule>
    <cfRule type="dataBar" priority="401">
      <dataBar>
        <cfvo type="min"/>
        <cfvo type="max"/>
        <color theme="1" tint="0.499984740745262"/>
      </dataBar>
      <extLst>
        <ext xmlns:x14="http://schemas.microsoft.com/office/spreadsheetml/2009/9/main" uri="{B025F937-C7B1-47D3-B67F-A62EFF666E3E}">
          <x14:id>{73AD1457-3FB9-C541-BB73-FA9A61330912}</x14:id>
        </ext>
      </extLst>
    </cfRule>
    <cfRule type="dataBar" priority="400">
      <dataBar showValue="0">
        <cfvo type="min"/>
        <cfvo type="max"/>
        <color theme="1" tint="0.499984740745262"/>
      </dataBar>
      <extLst>
        <ext xmlns:x14="http://schemas.microsoft.com/office/spreadsheetml/2009/9/main" uri="{B025F937-C7B1-47D3-B67F-A62EFF666E3E}">
          <x14:id>{BE9499F8-85E6-C043-993B-1E48A0900AFA}</x14:id>
        </ext>
      </extLst>
    </cfRule>
  </conditionalFormatting>
  <conditionalFormatting sqref="H335:H342">
    <cfRule type="dataBar" priority="399">
      <dataBar>
        <cfvo type="min"/>
        <cfvo type="max"/>
        <color rgb="FF008AEF"/>
      </dataBar>
      <extLst>
        <ext xmlns:x14="http://schemas.microsoft.com/office/spreadsheetml/2009/9/main" uri="{B025F937-C7B1-47D3-B67F-A62EFF666E3E}">
          <x14:id>{2CFD1EA2-20FD-024A-B8FD-7D63D5CB0D1A}</x14:id>
        </ext>
      </extLst>
    </cfRule>
    <cfRule type="dataBar" priority="398">
      <dataBar>
        <cfvo type="min"/>
        <cfvo type="max"/>
        <color theme="1" tint="0.499984740745262"/>
      </dataBar>
      <extLst>
        <ext xmlns:x14="http://schemas.microsoft.com/office/spreadsheetml/2009/9/main" uri="{B025F937-C7B1-47D3-B67F-A62EFF666E3E}">
          <x14:id>{40EBFBF7-2F05-2545-9947-251571A658F1}</x14:id>
        </ext>
      </extLst>
    </cfRule>
    <cfRule type="dataBar" priority="397">
      <dataBar showValue="0">
        <cfvo type="min"/>
        <cfvo type="max"/>
        <color theme="1" tint="0.499984740745262"/>
      </dataBar>
      <extLst>
        <ext xmlns:x14="http://schemas.microsoft.com/office/spreadsheetml/2009/9/main" uri="{B025F937-C7B1-47D3-B67F-A62EFF666E3E}">
          <x14:id>{3A951327-4A44-F643-8E16-EDA4AEC6A28D}</x14:id>
        </ext>
      </extLst>
    </cfRule>
  </conditionalFormatting>
  <conditionalFormatting sqref="H344:H347">
    <cfRule type="dataBar" priority="396">
      <dataBar>
        <cfvo type="min"/>
        <cfvo type="max"/>
        <color rgb="FF008AEF"/>
      </dataBar>
      <extLst>
        <ext xmlns:x14="http://schemas.microsoft.com/office/spreadsheetml/2009/9/main" uri="{B025F937-C7B1-47D3-B67F-A62EFF666E3E}">
          <x14:id>{41629FB7-D4A6-1A4A-BF3F-EE3E1A028464}</x14:id>
        </ext>
      </extLst>
    </cfRule>
    <cfRule type="dataBar" priority="395">
      <dataBar>
        <cfvo type="min"/>
        <cfvo type="max"/>
        <color theme="1" tint="0.499984740745262"/>
      </dataBar>
      <extLst>
        <ext xmlns:x14="http://schemas.microsoft.com/office/spreadsheetml/2009/9/main" uri="{B025F937-C7B1-47D3-B67F-A62EFF666E3E}">
          <x14:id>{8E507ECB-45D0-6B47-B454-6D00193EDCF3}</x14:id>
        </ext>
      </extLst>
    </cfRule>
    <cfRule type="dataBar" priority="394">
      <dataBar showValue="0">
        <cfvo type="min"/>
        <cfvo type="max"/>
        <color theme="1" tint="0.499984740745262"/>
      </dataBar>
      <extLst>
        <ext xmlns:x14="http://schemas.microsoft.com/office/spreadsheetml/2009/9/main" uri="{B025F937-C7B1-47D3-B67F-A62EFF666E3E}">
          <x14:id>{93E729DB-039D-9D4A-95C1-658B4C7F0BC0}</x14:id>
        </ext>
      </extLst>
    </cfRule>
  </conditionalFormatting>
  <conditionalFormatting sqref="H350:H372">
    <cfRule type="dataBar" priority="393">
      <dataBar>
        <cfvo type="min"/>
        <cfvo type="max"/>
        <color rgb="FF008AEF"/>
      </dataBar>
      <extLst>
        <ext xmlns:x14="http://schemas.microsoft.com/office/spreadsheetml/2009/9/main" uri="{B025F937-C7B1-47D3-B67F-A62EFF666E3E}">
          <x14:id>{6962207D-E32B-5C49-A46C-00A201A5168B}</x14:id>
        </ext>
      </extLst>
    </cfRule>
    <cfRule type="dataBar" priority="392">
      <dataBar>
        <cfvo type="min"/>
        <cfvo type="max"/>
        <color theme="1" tint="0.499984740745262"/>
      </dataBar>
      <extLst>
        <ext xmlns:x14="http://schemas.microsoft.com/office/spreadsheetml/2009/9/main" uri="{B025F937-C7B1-47D3-B67F-A62EFF666E3E}">
          <x14:id>{D6A0E9F7-2BD2-1F46-847B-C51D1E793161}</x14:id>
        </ext>
      </extLst>
    </cfRule>
    <cfRule type="dataBar" priority="391">
      <dataBar showValue="0">
        <cfvo type="min"/>
        <cfvo type="max"/>
        <color theme="1" tint="0.499984740745262"/>
      </dataBar>
      <extLst>
        <ext xmlns:x14="http://schemas.microsoft.com/office/spreadsheetml/2009/9/main" uri="{B025F937-C7B1-47D3-B67F-A62EFF666E3E}">
          <x14:id>{A0441B52-E710-5F46-993A-9AEF06ED25F1}</x14:id>
        </ext>
      </extLst>
    </cfRule>
  </conditionalFormatting>
  <conditionalFormatting sqref="H375:H377">
    <cfRule type="dataBar" priority="390">
      <dataBar>
        <cfvo type="min"/>
        <cfvo type="max"/>
        <color rgb="FF008AEF"/>
      </dataBar>
      <extLst>
        <ext xmlns:x14="http://schemas.microsoft.com/office/spreadsheetml/2009/9/main" uri="{B025F937-C7B1-47D3-B67F-A62EFF666E3E}">
          <x14:id>{7CCE51D4-45E0-3747-BC94-393AF7B1AAC0}</x14:id>
        </ext>
      </extLst>
    </cfRule>
    <cfRule type="dataBar" priority="389">
      <dataBar>
        <cfvo type="min"/>
        <cfvo type="max"/>
        <color theme="1" tint="0.499984740745262"/>
      </dataBar>
      <extLst>
        <ext xmlns:x14="http://schemas.microsoft.com/office/spreadsheetml/2009/9/main" uri="{B025F937-C7B1-47D3-B67F-A62EFF666E3E}">
          <x14:id>{5D467029-1262-7C4E-A994-2D3714A85FBE}</x14:id>
        </ext>
      </extLst>
    </cfRule>
    <cfRule type="dataBar" priority="388">
      <dataBar showValue="0">
        <cfvo type="min"/>
        <cfvo type="max"/>
        <color theme="1" tint="0.499984740745262"/>
      </dataBar>
      <extLst>
        <ext xmlns:x14="http://schemas.microsoft.com/office/spreadsheetml/2009/9/main" uri="{B025F937-C7B1-47D3-B67F-A62EFF666E3E}">
          <x14:id>{F7B9FDD0-84B4-7245-8B4E-E63441938333}</x14:id>
        </ext>
      </extLst>
    </cfRule>
  </conditionalFormatting>
  <conditionalFormatting sqref="H380:H390">
    <cfRule type="dataBar" priority="387">
      <dataBar>
        <cfvo type="min"/>
        <cfvo type="max"/>
        <color rgb="FF008AEF"/>
      </dataBar>
      <extLst>
        <ext xmlns:x14="http://schemas.microsoft.com/office/spreadsheetml/2009/9/main" uri="{B025F937-C7B1-47D3-B67F-A62EFF666E3E}">
          <x14:id>{BAEC32A4-19A9-3C45-8D40-BD0E3D60E52B}</x14:id>
        </ext>
      </extLst>
    </cfRule>
    <cfRule type="dataBar" priority="386">
      <dataBar>
        <cfvo type="min"/>
        <cfvo type="max"/>
        <color theme="1" tint="0.499984740745262"/>
      </dataBar>
      <extLst>
        <ext xmlns:x14="http://schemas.microsoft.com/office/spreadsheetml/2009/9/main" uri="{B025F937-C7B1-47D3-B67F-A62EFF666E3E}">
          <x14:id>{F1A3469D-E6DF-4847-9DAB-055D65EA387E}</x14:id>
        </ext>
      </extLst>
    </cfRule>
    <cfRule type="dataBar" priority="385">
      <dataBar showValue="0">
        <cfvo type="min"/>
        <cfvo type="max"/>
        <color theme="1" tint="0.499984740745262"/>
      </dataBar>
      <extLst>
        <ext xmlns:x14="http://schemas.microsoft.com/office/spreadsheetml/2009/9/main" uri="{B025F937-C7B1-47D3-B67F-A62EFF666E3E}">
          <x14:id>{FCB5F5D8-A768-FC4C-9DEF-68AFAB1D952E}</x14:id>
        </ext>
      </extLst>
    </cfRule>
  </conditionalFormatting>
  <conditionalFormatting sqref="H392:H405">
    <cfRule type="dataBar" priority="384">
      <dataBar>
        <cfvo type="min"/>
        <cfvo type="max"/>
        <color rgb="FF008AEF"/>
      </dataBar>
      <extLst>
        <ext xmlns:x14="http://schemas.microsoft.com/office/spreadsheetml/2009/9/main" uri="{B025F937-C7B1-47D3-B67F-A62EFF666E3E}">
          <x14:id>{4DB704ED-9000-B340-A9EF-C08D2EFDF0A7}</x14:id>
        </ext>
      </extLst>
    </cfRule>
    <cfRule type="dataBar" priority="383">
      <dataBar>
        <cfvo type="min"/>
        <cfvo type="max"/>
        <color theme="1" tint="0.499984740745262"/>
      </dataBar>
      <extLst>
        <ext xmlns:x14="http://schemas.microsoft.com/office/spreadsheetml/2009/9/main" uri="{B025F937-C7B1-47D3-B67F-A62EFF666E3E}">
          <x14:id>{04445375-815E-4445-B24E-F2E31A96759F}</x14:id>
        </ext>
      </extLst>
    </cfRule>
    <cfRule type="dataBar" priority="382">
      <dataBar showValue="0">
        <cfvo type="min"/>
        <cfvo type="max"/>
        <color theme="1" tint="0.499984740745262"/>
      </dataBar>
      <extLst>
        <ext xmlns:x14="http://schemas.microsoft.com/office/spreadsheetml/2009/9/main" uri="{B025F937-C7B1-47D3-B67F-A62EFF666E3E}">
          <x14:id>{AFE4DF8E-BCD0-B945-A15D-3B2B081645FD}</x14:id>
        </ext>
      </extLst>
    </cfRule>
  </conditionalFormatting>
  <conditionalFormatting sqref="H407:H416">
    <cfRule type="dataBar" priority="381">
      <dataBar>
        <cfvo type="min"/>
        <cfvo type="max"/>
        <color rgb="FF008AEF"/>
      </dataBar>
      <extLst>
        <ext xmlns:x14="http://schemas.microsoft.com/office/spreadsheetml/2009/9/main" uri="{B025F937-C7B1-47D3-B67F-A62EFF666E3E}">
          <x14:id>{64CF42AF-082F-FE4A-9414-7A2469CE1ED6}</x14:id>
        </ext>
      </extLst>
    </cfRule>
    <cfRule type="dataBar" priority="380">
      <dataBar>
        <cfvo type="min"/>
        <cfvo type="max"/>
        <color theme="1" tint="0.499984740745262"/>
      </dataBar>
      <extLst>
        <ext xmlns:x14="http://schemas.microsoft.com/office/spreadsheetml/2009/9/main" uri="{B025F937-C7B1-47D3-B67F-A62EFF666E3E}">
          <x14:id>{62E2F7BF-4461-C741-808F-0CAEC314BEAD}</x14:id>
        </ext>
      </extLst>
    </cfRule>
    <cfRule type="dataBar" priority="379">
      <dataBar showValue="0">
        <cfvo type="min"/>
        <cfvo type="max"/>
        <color theme="1" tint="0.499984740745262"/>
      </dataBar>
      <extLst>
        <ext xmlns:x14="http://schemas.microsoft.com/office/spreadsheetml/2009/9/main" uri="{B025F937-C7B1-47D3-B67F-A62EFF666E3E}">
          <x14:id>{0C435598-7AE3-EB41-A71A-C597AB8CAE26}</x14:id>
        </ext>
      </extLst>
    </cfRule>
  </conditionalFormatting>
  <conditionalFormatting sqref="H418:H421">
    <cfRule type="dataBar" priority="378">
      <dataBar>
        <cfvo type="min"/>
        <cfvo type="max"/>
        <color rgb="FF008AEF"/>
      </dataBar>
      <extLst>
        <ext xmlns:x14="http://schemas.microsoft.com/office/spreadsheetml/2009/9/main" uri="{B025F937-C7B1-47D3-B67F-A62EFF666E3E}">
          <x14:id>{DD05F58D-C17B-8D42-8CFD-C88A8B242990}</x14:id>
        </ext>
      </extLst>
    </cfRule>
    <cfRule type="dataBar" priority="377">
      <dataBar>
        <cfvo type="min"/>
        <cfvo type="max"/>
        <color theme="1" tint="0.499984740745262"/>
      </dataBar>
      <extLst>
        <ext xmlns:x14="http://schemas.microsoft.com/office/spreadsheetml/2009/9/main" uri="{B025F937-C7B1-47D3-B67F-A62EFF666E3E}">
          <x14:id>{78E11955-F3DB-2C46-9618-26B5E632881B}</x14:id>
        </ext>
      </extLst>
    </cfRule>
    <cfRule type="dataBar" priority="376">
      <dataBar showValue="0">
        <cfvo type="min"/>
        <cfvo type="max"/>
        <color theme="1" tint="0.499984740745262"/>
      </dataBar>
      <extLst>
        <ext xmlns:x14="http://schemas.microsoft.com/office/spreadsheetml/2009/9/main" uri="{B025F937-C7B1-47D3-B67F-A62EFF666E3E}">
          <x14:id>{58D9DEB9-82A5-4B48-8D91-1825E1BEE248}</x14:id>
        </ext>
      </extLst>
    </cfRule>
  </conditionalFormatting>
  <conditionalFormatting sqref="H423">
    <cfRule type="dataBar" priority="375">
      <dataBar>
        <cfvo type="min"/>
        <cfvo type="max"/>
        <color rgb="FF008AEF"/>
      </dataBar>
      <extLst>
        <ext xmlns:x14="http://schemas.microsoft.com/office/spreadsheetml/2009/9/main" uri="{B025F937-C7B1-47D3-B67F-A62EFF666E3E}">
          <x14:id>{2B7EF42F-A258-474D-B4BE-0C65801D741F}</x14:id>
        </ext>
      </extLst>
    </cfRule>
    <cfRule type="dataBar" priority="374">
      <dataBar>
        <cfvo type="min"/>
        <cfvo type="max"/>
        <color theme="1" tint="0.499984740745262"/>
      </dataBar>
      <extLst>
        <ext xmlns:x14="http://schemas.microsoft.com/office/spreadsheetml/2009/9/main" uri="{B025F937-C7B1-47D3-B67F-A62EFF666E3E}">
          <x14:id>{16D46627-F8AF-874D-B83F-6EC8770841DA}</x14:id>
        </ext>
      </extLst>
    </cfRule>
    <cfRule type="dataBar" priority="373">
      <dataBar showValue="0">
        <cfvo type="min"/>
        <cfvo type="max"/>
        <color theme="1" tint="0.499984740745262"/>
      </dataBar>
      <extLst>
        <ext xmlns:x14="http://schemas.microsoft.com/office/spreadsheetml/2009/9/main" uri="{B025F937-C7B1-47D3-B67F-A62EFF666E3E}">
          <x14:id>{AE3CA9AC-EEC2-8245-A428-1716C674C3D5}</x14:id>
        </ext>
      </extLst>
    </cfRule>
  </conditionalFormatting>
  <conditionalFormatting sqref="H425:H427">
    <cfRule type="dataBar" priority="372">
      <dataBar>
        <cfvo type="min"/>
        <cfvo type="max"/>
        <color rgb="FF008AEF"/>
      </dataBar>
      <extLst>
        <ext xmlns:x14="http://schemas.microsoft.com/office/spreadsheetml/2009/9/main" uri="{B025F937-C7B1-47D3-B67F-A62EFF666E3E}">
          <x14:id>{A6FF2F04-7651-2C47-B2B1-4F5E7B124002}</x14:id>
        </ext>
      </extLst>
    </cfRule>
    <cfRule type="dataBar" priority="371">
      <dataBar>
        <cfvo type="min"/>
        <cfvo type="max"/>
        <color theme="1" tint="0.499984740745262"/>
      </dataBar>
      <extLst>
        <ext xmlns:x14="http://schemas.microsoft.com/office/spreadsheetml/2009/9/main" uri="{B025F937-C7B1-47D3-B67F-A62EFF666E3E}">
          <x14:id>{80F4E2AE-C64C-DD4F-BA37-F263C7086722}</x14:id>
        </ext>
      </extLst>
    </cfRule>
    <cfRule type="dataBar" priority="370">
      <dataBar showValue="0">
        <cfvo type="min"/>
        <cfvo type="max"/>
        <color theme="1" tint="0.499984740745262"/>
      </dataBar>
      <extLst>
        <ext xmlns:x14="http://schemas.microsoft.com/office/spreadsheetml/2009/9/main" uri="{B025F937-C7B1-47D3-B67F-A62EFF666E3E}">
          <x14:id>{D666FE05-D50A-954B-B4C6-AB0550A89A85}</x14:id>
        </ext>
      </extLst>
    </cfRule>
  </conditionalFormatting>
  <conditionalFormatting sqref="H429:H436">
    <cfRule type="dataBar" priority="369">
      <dataBar>
        <cfvo type="min"/>
        <cfvo type="max"/>
        <color rgb="FF008AEF"/>
      </dataBar>
      <extLst>
        <ext xmlns:x14="http://schemas.microsoft.com/office/spreadsheetml/2009/9/main" uri="{B025F937-C7B1-47D3-B67F-A62EFF666E3E}">
          <x14:id>{21B64020-D751-E247-8D9E-ADD256A9F93C}</x14:id>
        </ext>
      </extLst>
    </cfRule>
    <cfRule type="dataBar" priority="368">
      <dataBar>
        <cfvo type="min"/>
        <cfvo type="max"/>
        <color theme="1" tint="0.499984740745262"/>
      </dataBar>
      <extLst>
        <ext xmlns:x14="http://schemas.microsoft.com/office/spreadsheetml/2009/9/main" uri="{B025F937-C7B1-47D3-B67F-A62EFF666E3E}">
          <x14:id>{F7CE9ED9-B1A3-7A48-B7D8-A0C7CEC6A3A4}</x14:id>
        </ext>
      </extLst>
    </cfRule>
    <cfRule type="dataBar" priority="367">
      <dataBar showValue="0">
        <cfvo type="min"/>
        <cfvo type="max"/>
        <color theme="1" tint="0.499984740745262"/>
      </dataBar>
      <extLst>
        <ext xmlns:x14="http://schemas.microsoft.com/office/spreadsheetml/2009/9/main" uri="{B025F937-C7B1-47D3-B67F-A62EFF666E3E}">
          <x14:id>{0DB7A4D3-10E0-E248-B6DD-32B27215523D}</x14:id>
        </ext>
      </extLst>
    </cfRule>
  </conditionalFormatting>
  <conditionalFormatting sqref="H438:H448">
    <cfRule type="dataBar" priority="366">
      <dataBar>
        <cfvo type="min"/>
        <cfvo type="max"/>
        <color rgb="FF008AEF"/>
      </dataBar>
      <extLst>
        <ext xmlns:x14="http://schemas.microsoft.com/office/spreadsheetml/2009/9/main" uri="{B025F937-C7B1-47D3-B67F-A62EFF666E3E}">
          <x14:id>{EB94177A-F7B2-C440-B38A-AFABC960FB5E}</x14:id>
        </ext>
      </extLst>
    </cfRule>
    <cfRule type="dataBar" priority="365">
      <dataBar>
        <cfvo type="min"/>
        <cfvo type="max"/>
        <color theme="1" tint="0.499984740745262"/>
      </dataBar>
      <extLst>
        <ext xmlns:x14="http://schemas.microsoft.com/office/spreadsheetml/2009/9/main" uri="{B025F937-C7B1-47D3-B67F-A62EFF666E3E}">
          <x14:id>{7467B52D-D085-B14D-B18D-664FEB518BCB}</x14:id>
        </ext>
      </extLst>
    </cfRule>
    <cfRule type="dataBar" priority="364">
      <dataBar showValue="0">
        <cfvo type="min"/>
        <cfvo type="max"/>
        <color theme="1" tint="0.499984740745262"/>
      </dataBar>
      <extLst>
        <ext xmlns:x14="http://schemas.microsoft.com/office/spreadsheetml/2009/9/main" uri="{B025F937-C7B1-47D3-B67F-A62EFF666E3E}">
          <x14:id>{04EAE9A5-DADB-7544-AD59-7EA17FEE420A}</x14:id>
        </ext>
      </extLst>
    </cfRule>
  </conditionalFormatting>
  <conditionalFormatting sqref="H450">
    <cfRule type="dataBar" priority="363">
      <dataBar>
        <cfvo type="min"/>
        <cfvo type="max"/>
        <color rgb="FF008AEF"/>
      </dataBar>
      <extLst>
        <ext xmlns:x14="http://schemas.microsoft.com/office/spreadsheetml/2009/9/main" uri="{B025F937-C7B1-47D3-B67F-A62EFF666E3E}">
          <x14:id>{79B27FF1-3571-8B44-8AFE-27D7A92BA0D9}</x14:id>
        </ext>
      </extLst>
    </cfRule>
    <cfRule type="dataBar" priority="362">
      <dataBar>
        <cfvo type="min"/>
        <cfvo type="max"/>
        <color theme="1" tint="0.499984740745262"/>
      </dataBar>
      <extLst>
        <ext xmlns:x14="http://schemas.microsoft.com/office/spreadsheetml/2009/9/main" uri="{B025F937-C7B1-47D3-B67F-A62EFF666E3E}">
          <x14:id>{50CFED7B-DD53-CB43-941A-37EC1A5C284A}</x14:id>
        </ext>
      </extLst>
    </cfRule>
    <cfRule type="dataBar" priority="361">
      <dataBar showValue="0">
        <cfvo type="min"/>
        <cfvo type="max"/>
        <color theme="1" tint="0.499984740745262"/>
      </dataBar>
      <extLst>
        <ext xmlns:x14="http://schemas.microsoft.com/office/spreadsheetml/2009/9/main" uri="{B025F937-C7B1-47D3-B67F-A62EFF666E3E}">
          <x14:id>{97AA1A80-0269-A243-8179-0873FF563B19}</x14:id>
        </ext>
      </extLst>
    </cfRule>
  </conditionalFormatting>
  <conditionalFormatting sqref="H452:H454">
    <cfRule type="dataBar" priority="359">
      <dataBar>
        <cfvo type="min"/>
        <cfvo type="max"/>
        <color theme="1" tint="0.499984740745262"/>
      </dataBar>
      <extLst>
        <ext xmlns:x14="http://schemas.microsoft.com/office/spreadsheetml/2009/9/main" uri="{B025F937-C7B1-47D3-B67F-A62EFF666E3E}">
          <x14:id>{6B7B94C4-D857-364D-89E5-C1DD2A0E1353}</x14:id>
        </ext>
      </extLst>
    </cfRule>
    <cfRule type="dataBar" priority="360">
      <dataBar>
        <cfvo type="min"/>
        <cfvo type="max"/>
        <color rgb="FF008AEF"/>
      </dataBar>
      <extLst>
        <ext xmlns:x14="http://schemas.microsoft.com/office/spreadsheetml/2009/9/main" uri="{B025F937-C7B1-47D3-B67F-A62EFF666E3E}">
          <x14:id>{B88E130F-CAA4-374E-A16A-A9E8D8937FC8}</x14:id>
        </ext>
      </extLst>
    </cfRule>
    <cfRule type="dataBar" priority="358">
      <dataBar showValue="0">
        <cfvo type="min"/>
        <cfvo type="max"/>
        <color theme="1" tint="0.499984740745262"/>
      </dataBar>
      <extLst>
        <ext xmlns:x14="http://schemas.microsoft.com/office/spreadsheetml/2009/9/main" uri="{B025F937-C7B1-47D3-B67F-A62EFF666E3E}">
          <x14:id>{6411F9B5-2448-DA4A-A65B-F97D04539DD4}</x14:id>
        </ext>
      </extLst>
    </cfRule>
  </conditionalFormatting>
  <conditionalFormatting sqref="H457">
    <cfRule type="dataBar" priority="357">
      <dataBar>
        <cfvo type="min"/>
        <cfvo type="max"/>
        <color rgb="FF008AEF"/>
      </dataBar>
      <extLst>
        <ext xmlns:x14="http://schemas.microsoft.com/office/spreadsheetml/2009/9/main" uri="{B025F937-C7B1-47D3-B67F-A62EFF666E3E}">
          <x14:id>{15B137FA-B21B-684E-8439-1EA1F151CB69}</x14:id>
        </ext>
      </extLst>
    </cfRule>
    <cfRule type="dataBar" priority="356">
      <dataBar>
        <cfvo type="min"/>
        <cfvo type="max"/>
        <color theme="1" tint="0.499984740745262"/>
      </dataBar>
      <extLst>
        <ext xmlns:x14="http://schemas.microsoft.com/office/spreadsheetml/2009/9/main" uri="{B025F937-C7B1-47D3-B67F-A62EFF666E3E}">
          <x14:id>{F2DC34FD-C4E6-CC48-9509-219C8FABE10D}</x14:id>
        </ext>
      </extLst>
    </cfRule>
    <cfRule type="dataBar" priority="355">
      <dataBar showValue="0">
        <cfvo type="min"/>
        <cfvo type="max"/>
        <color theme="1" tint="0.499984740745262"/>
      </dataBar>
      <extLst>
        <ext xmlns:x14="http://schemas.microsoft.com/office/spreadsheetml/2009/9/main" uri="{B025F937-C7B1-47D3-B67F-A62EFF666E3E}">
          <x14:id>{8CC4BB1C-54DB-6049-961D-940C13735B91}</x14:id>
        </ext>
      </extLst>
    </cfRule>
  </conditionalFormatting>
  <conditionalFormatting sqref="H459:H463">
    <cfRule type="dataBar" priority="354">
      <dataBar>
        <cfvo type="min"/>
        <cfvo type="max"/>
        <color rgb="FF008AEF"/>
      </dataBar>
      <extLst>
        <ext xmlns:x14="http://schemas.microsoft.com/office/spreadsheetml/2009/9/main" uri="{B025F937-C7B1-47D3-B67F-A62EFF666E3E}">
          <x14:id>{97E0CD8E-81C8-7748-9560-B4BB5872A853}</x14:id>
        </ext>
      </extLst>
    </cfRule>
    <cfRule type="dataBar" priority="353">
      <dataBar>
        <cfvo type="min"/>
        <cfvo type="max"/>
        <color theme="1" tint="0.499984740745262"/>
      </dataBar>
      <extLst>
        <ext xmlns:x14="http://schemas.microsoft.com/office/spreadsheetml/2009/9/main" uri="{B025F937-C7B1-47D3-B67F-A62EFF666E3E}">
          <x14:id>{2FCFA822-65D9-A34A-8288-25DFC6077A10}</x14:id>
        </ext>
      </extLst>
    </cfRule>
    <cfRule type="dataBar" priority="352">
      <dataBar showValue="0">
        <cfvo type="min"/>
        <cfvo type="max"/>
        <color theme="1" tint="0.499984740745262"/>
      </dataBar>
      <extLst>
        <ext xmlns:x14="http://schemas.microsoft.com/office/spreadsheetml/2009/9/main" uri="{B025F937-C7B1-47D3-B67F-A62EFF666E3E}">
          <x14:id>{F0579E36-60FA-644B-AC3C-2DFC35731CCB}</x14:id>
        </ext>
      </extLst>
    </cfRule>
  </conditionalFormatting>
  <conditionalFormatting sqref="H465:H471">
    <cfRule type="dataBar" priority="351">
      <dataBar>
        <cfvo type="min"/>
        <cfvo type="max"/>
        <color rgb="FF008AEF"/>
      </dataBar>
      <extLst>
        <ext xmlns:x14="http://schemas.microsoft.com/office/spreadsheetml/2009/9/main" uri="{B025F937-C7B1-47D3-B67F-A62EFF666E3E}">
          <x14:id>{12562BB7-FC4F-1043-BA03-3AE95E0C4E14}</x14:id>
        </ext>
      </extLst>
    </cfRule>
    <cfRule type="dataBar" priority="350">
      <dataBar>
        <cfvo type="min"/>
        <cfvo type="max"/>
        <color theme="1" tint="0.499984740745262"/>
      </dataBar>
      <extLst>
        <ext xmlns:x14="http://schemas.microsoft.com/office/spreadsheetml/2009/9/main" uri="{B025F937-C7B1-47D3-B67F-A62EFF666E3E}">
          <x14:id>{34BBAC9D-49E6-7747-8162-E0BD2C5C2758}</x14:id>
        </ext>
      </extLst>
    </cfRule>
    <cfRule type="dataBar" priority="349">
      <dataBar showValue="0">
        <cfvo type="min"/>
        <cfvo type="max"/>
        <color theme="1" tint="0.499984740745262"/>
      </dataBar>
      <extLst>
        <ext xmlns:x14="http://schemas.microsoft.com/office/spreadsheetml/2009/9/main" uri="{B025F937-C7B1-47D3-B67F-A62EFF666E3E}">
          <x14:id>{CA79340E-1CE6-474C-A3D8-15AECBD24BD4}</x14:id>
        </ext>
      </extLst>
    </cfRule>
  </conditionalFormatting>
  <conditionalFormatting sqref="H474:H478">
    <cfRule type="dataBar" priority="348">
      <dataBar>
        <cfvo type="min"/>
        <cfvo type="max"/>
        <color rgb="FF008AEF"/>
      </dataBar>
      <extLst>
        <ext xmlns:x14="http://schemas.microsoft.com/office/spreadsheetml/2009/9/main" uri="{B025F937-C7B1-47D3-B67F-A62EFF666E3E}">
          <x14:id>{0BAA89D5-494A-2349-895C-5EB1FF2EB622}</x14:id>
        </ext>
      </extLst>
    </cfRule>
    <cfRule type="dataBar" priority="347">
      <dataBar>
        <cfvo type="min"/>
        <cfvo type="max"/>
        <color theme="1" tint="0.499984740745262"/>
      </dataBar>
      <extLst>
        <ext xmlns:x14="http://schemas.microsoft.com/office/spreadsheetml/2009/9/main" uri="{B025F937-C7B1-47D3-B67F-A62EFF666E3E}">
          <x14:id>{9DB3F630-3CB2-C845-AF85-0BB4BDF80892}</x14:id>
        </ext>
      </extLst>
    </cfRule>
    <cfRule type="dataBar" priority="346">
      <dataBar showValue="0">
        <cfvo type="min"/>
        <cfvo type="max"/>
        <color theme="1" tint="0.499984740745262"/>
      </dataBar>
      <extLst>
        <ext xmlns:x14="http://schemas.microsoft.com/office/spreadsheetml/2009/9/main" uri="{B025F937-C7B1-47D3-B67F-A62EFF666E3E}">
          <x14:id>{18CC7E88-B715-D441-92DC-654363DFBE0A}</x14:id>
        </ext>
      </extLst>
    </cfRule>
  </conditionalFormatting>
  <conditionalFormatting sqref="H481:H484">
    <cfRule type="dataBar" priority="345">
      <dataBar>
        <cfvo type="min"/>
        <cfvo type="max"/>
        <color rgb="FF008AEF"/>
      </dataBar>
      <extLst>
        <ext xmlns:x14="http://schemas.microsoft.com/office/spreadsheetml/2009/9/main" uri="{B025F937-C7B1-47D3-B67F-A62EFF666E3E}">
          <x14:id>{5E78A79D-AB1C-2D4D-891E-3DA8BC4530FA}</x14:id>
        </ext>
      </extLst>
    </cfRule>
    <cfRule type="dataBar" priority="344">
      <dataBar>
        <cfvo type="min"/>
        <cfvo type="max"/>
        <color theme="1" tint="0.499984740745262"/>
      </dataBar>
      <extLst>
        <ext xmlns:x14="http://schemas.microsoft.com/office/spreadsheetml/2009/9/main" uri="{B025F937-C7B1-47D3-B67F-A62EFF666E3E}">
          <x14:id>{C344143E-6B19-834A-BD4B-AA79569A639C}</x14:id>
        </ext>
      </extLst>
    </cfRule>
    <cfRule type="dataBar" priority="343">
      <dataBar showValue="0">
        <cfvo type="min"/>
        <cfvo type="max"/>
        <color theme="1" tint="0.499984740745262"/>
      </dataBar>
      <extLst>
        <ext xmlns:x14="http://schemas.microsoft.com/office/spreadsheetml/2009/9/main" uri="{B025F937-C7B1-47D3-B67F-A62EFF666E3E}">
          <x14:id>{75FEB8CE-C2D1-004C-90EA-11781FFE2833}</x14:id>
        </ext>
      </extLst>
    </cfRule>
  </conditionalFormatting>
  <conditionalFormatting sqref="H486:H493">
    <cfRule type="dataBar" priority="342">
      <dataBar>
        <cfvo type="min"/>
        <cfvo type="max"/>
        <color rgb="FF008AEF"/>
      </dataBar>
      <extLst>
        <ext xmlns:x14="http://schemas.microsoft.com/office/spreadsheetml/2009/9/main" uri="{B025F937-C7B1-47D3-B67F-A62EFF666E3E}">
          <x14:id>{9B2CC7FA-5F26-B047-9FFC-951639AE8CDB}</x14:id>
        </ext>
      </extLst>
    </cfRule>
    <cfRule type="dataBar" priority="341">
      <dataBar>
        <cfvo type="min"/>
        <cfvo type="max"/>
        <color theme="1" tint="0.499984740745262"/>
      </dataBar>
      <extLst>
        <ext xmlns:x14="http://schemas.microsoft.com/office/spreadsheetml/2009/9/main" uri="{B025F937-C7B1-47D3-B67F-A62EFF666E3E}">
          <x14:id>{EA46D054-5458-DD47-82D4-EA26086DCC9E}</x14:id>
        </ext>
      </extLst>
    </cfRule>
    <cfRule type="dataBar" priority="340">
      <dataBar showValue="0">
        <cfvo type="min"/>
        <cfvo type="max"/>
        <color theme="1" tint="0.499984740745262"/>
      </dataBar>
      <extLst>
        <ext xmlns:x14="http://schemas.microsoft.com/office/spreadsheetml/2009/9/main" uri="{B025F937-C7B1-47D3-B67F-A62EFF666E3E}">
          <x14:id>{45A46DEA-9BB7-6B41-9014-CC388ED3CFBB}</x14:id>
        </ext>
      </extLst>
    </cfRule>
  </conditionalFormatting>
  <conditionalFormatting sqref="H495:H552">
    <cfRule type="dataBar" priority="339">
      <dataBar>
        <cfvo type="min"/>
        <cfvo type="max"/>
        <color rgb="FF008AEF"/>
      </dataBar>
      <extLst>
        <ext xmlns:x14="http://schemas.microsoft.com/office/spreadsheetml/2009/9/main" uri="{B025F937-C7B1-47D3-B67F-A62EFF666E3E}">
          <x14:id>{1531ED7C-517C-854B-8794-63624AA6E578}</x14:id>
        </ext>
      </extLst>
    </cfRule>
    <cfRule type="dataBar" priority="338">
      <dataBar>
        <cfvo type="min"/>
        <cfvo type="max"/>
        <color theme="1" tint="0.499984740745262"/>
      </dataBar>
      <extLst>
        <ext xmlns:x14="http://schemas.microsoft.com/office/spreadsheetml/2009/9/main" uri="{B025F937-C7B1-47D3-B67F-A62EFF666E3E}">
          <x14:id>{81BEB336-4422-854D-A94E-F37CB5052ADD}</x14:id>
        </ext>
      </extLst>
    </cfRule>
    <cfRule type="dataBar" priority="337">
      <dataBar showValue="0">
        <cfvo type="min"/>
        <cfvo type="max"/>
        <color theme="1" tint="0.499984740745262"/>
      </dataBar>
      <extLst>
        <ext xmlns:x14="http://schemas.microsoft.com/office/spreadsheetml/2009/9/main" uri="{B025F937-C7B1-47D3-B67F-A62EFF666E3E}">
          <x14:id>{8D98078E-5C97-0E4E-AE4C-5F753621AFA0}</x14:id>
        </ext>
      </extLst>
    </cfRule>
  </conditionalFormatting>
  <conditionalFormatting sqref="H554:H557">
    <cfRule type="dataBar" priority="336">
      <dataBar>
        <cfvo type="min"/>
        <cfvo type="max"/>
        <color rgb="FF008AEF"/>
      </dataBar>
      <extLst>
        <ext xmlns:x14="http://schemas.microsoft.com/office/spreadsheetml/2009/9/main" uri="{B025F937-C7B1-47D3-B67F-A62EFF666E3E}">
          <x14:id>{ADDA0103-3E24-6B46-83C9-CC79198589AE}</x14:id>
        </ext>
      </extLst>
    </cfRule>
    <cfRule type="dataBar" priority="335">
      <dataBar>
        <cfvo type="min"/>
        <cfvo type="max"/>
        <color theme="1" tint="0.499984740745262"/>
      </dataBar>
      <extLst>
        <ext xmlns:x14="http://schemas.microsoft.com/office/spreadsheetml/2009/9/main" uri="{B025F937-C7B1-47D3-B67F-A62EFF666E3E}">
          <x14:id>{34054DF4-FB5C-4048-B20B-4189B76C4B21}</x14:id>
        </ext>
      </extLst>
    </cfRule>
    <cfRule type="dataBar" priority="334">
      <dataBar showValue="0">
        <cfvo type="min"/>
        <cfvo type="max"/>
        <color theme="1" tint="0.499984740745262"/>
      </dataBar>
      <extLst>
        <ext xmlns:x14="http://schemas.microsoft.com/office/spreadsheetml/2009/9/main" uri="{B025F937-C7B1-47D3-B67F-A62EFF666E3E}">
          <x14:id>{A716B2CC-F2D5-F440-932A-029350FE9332}</x14:id>
        </ext>
      </extLst>
    </cfRule>
  </conditionalFormatting>
  <conditionalFormatting sqref="H559:H566">
    <cfRule type="dataBar" priority="333">
      <dataBar>
        <cfvo type="min"/>
        <cfvo type="max"/>
        <color rgb="FF008AEF"/>
      </dataBar>
      <extLst>
        <ext xmlns:x14="http://schemas.microsoft.com/office/spreadsheetml/2009/9/main" uri="{B025F937-C7B1-47D3-B67F-A62EFF666E3E}">
          <x14:id>{77902132-33C9-1240-8CA9-41D95F4C63DD}</x14:id>
        </ext>
      </extLst>
    </cfRule>
    <cfRule type="dataBar" priority="332">
      <dataBar>
        <cfvo type="min"/>
        <cfvo type="max"/>
        <color theme="1" tint="0.499984740745262"/>
      </dataBar>
      <extLst>
        <ext xmlns:x14="http://schemas.microsoft.com/office/spreadsheetml/2009/9/main" uri="{B025F937-C7B1-47D3-B67F-A62EFF666E3E}">
          <x14:id>{06A0BC1D-7A4E-C04F-8EE1-793D40367769}</x14:id>
        </ext>
      </extLst>
    </cfRule>
    <cfRule type="dataBar" priority="331">
      <dataBar showValue="0">
        <cfvo type="min"/>
        <cfvo type="max"/>
        <color theme="1" tint="0.499984740745262"/>
      </dataBar>
      <extLst>
        <ext xmlns:x14="http://schemas.microsoft.com/office/spreadsheetml/2009/9/main" uri="{B025F937-C7B1-47D3-B67F-A62EFF666E3E}">
          <x14:id>{ECA713D1-51E9-564B-B261-A83CA2E4D699}</x14:id>
        </ext>
      </extLst>
    </cfRule>
  </conditionalFormatting>
  <conditionalFormatting sqref="H568:H571">
    <cfRule type="dataBar" priority="330">
      <dataBar>
        <cfvo type="min"/>
        <cfvo type="max"/>
        <color rgb="FF008AEF"/>
      </dataBar>
      <extLst>
        <ext xmlns:x14="http://schemas.microsoft.com/office/spreadsheetml/2009/9/main" uri="{B025F937-C7B1-47D3-B67F-A62EFF666E3E}">
          <x14:id>{E23783F3-8F8E-CF40-BF32-32657D85BE7D}</x14:id>
        </ext>
      </extLst>
    </cfRule>
    <cfRule type="dataBar" priority="329">
      <dataBar>
        <cfvo type="min"/>
        <cfvo type="max"/>
        <color theme="1" tint="0.499984740745262"/>
      </dataBar>
      <extLst>
        <ext xmlns:x14="http://schemas.microsoft.com/office/spreadsheetml/2009/9/main" uri="{B025F937-C7B1-47D3-B67F-A62EFF666E3E}">
          <x14:id>{E515E2E2-69E0-FA45-98BD-44906D01A49B}</x14:id>
        </ext>
      </extLst>
    </cfRule>
    <cfRule type="dataBar" priority="328">
      <dataBar showValue="0">
        <cfvo type="min"/>
        <cfvo type="max"/>
        <color theme="1" tint="0.499984740745262"/>
      </dataBar>
      <extLst>
        <ext xmlns:x14="http://schemas.microsoft.com/office/spreadsheetml/2009/9/main" uri="{B025F937-C7B1-47D3-B67F-A62EFF666E3E}">
          <x14:id>{C5BD2A74-D928-E845-83FE-A72959AA13BE}</x14:id>
        </ext>
      </extLst>
    </cfRule>
  </conditionalFormatting>
  <conditionalFormatting sqref="H573:H576">
    <cfRule type="dataBar" priority="327">
      <dataBar>
        <cfvo type="min"/>
        <cfvo type="max"/>
        <color rgb="FF008AEF"/>
      </dataBar>
      <extLst>
        <ext xmlns:x14="http://schemas.microsoft.com/office/spreadsheetml/2009/9/main" uri="{B025F937-C7B1-47D3-B67F-A62EFF666E3E}">
          <x14:id>{D52293AA-E79D-7548-9834-D5E60C368CBB}</x14:id>
        </ext>
      </extLst>
    </cfRule>
    <cfRule type="dataBar" priority="326">
      <dataBar>
        <cfvo type="min"/>
        <cfvo type="max"/>
        <color theme="1" tint="0.499984740745262"/>
      </dataBar>
      <extLst>
        <ext xmlns:x14="http://schemas.microsoft.com/office/spreadsheetml/2009/9/main" uri="{B025F937-C7B1-47D3-B67F-A62EFF666E3E}">
          <x14:id>{54E8B6E6-7369-AE44-9400-E82E52A5DBD4}</x14:id>
        </ext>
      </extLst>
    </cfRule>
    <cfRule type="dataBar" priority="325">
      <dataBar showValue="0">
        <cfvo type="min"/>
        <cfvo type="max"/>
        <color theme="1" tint="0.499984740745262"/>
      </dataBar>
      <extLst>
        <ext xmlns:x14="http://schemas.microsoft.com/office/spreadsheetml/2009/9/main" uri="{B025F937-C7B1-47D3-B67F-A62EFF666E3E}">
          <x14:id>{8FAB7FBC-53C7-C246-9295-C82768643D5C}</x14:id>
        </ext>
      </extLst>
    </cfRule>
  </conditionalFormatting>
  <conditionalFormatting sqref="H578:H594">
    <cfRule type="dataBar" priority="324">
      <dataBar>
        <cfvo type="min"/>
        <cfvo type="max"/>
        <color rgb="FF008AEF"/>
      </dataBar>
      <extLst>
        <ext xmlns:x14="http://schemas.microsoft.com/office/spreadsheetml/2009/9/main" uri="{B025F937-C7B1-47D3-B67F-A62EFF666E3E}">
          <x14:id>{89CA71EE-F117-DE48-B0A2-6C96FAD3A271}</x14:id>
        </ext>
      </extLst>
    </cfRule>
    <cfRule type="dataBar" priority="323">
      <dataBar>
        <cfvo type="min"/>
        <cfvo type="max"/>
        <color theme="1" tint="0.499984740745262"/>
      </dataBar>
      <extLst>
        <ext xmlns:x14="http://schemas.microsoft.com/office/spreadsheetml/2009/9/main" uri="{B025F937-C7B1-47D3-B67F-A62EFF666E3E}">
          <x14:id>{CFEBB9E6-3DFF-EA45-9A0D-F2B9322F951F}</x14:id>
        </ext>
      </extLst>
    </cfRule>
    <cfRule type="dataBar" priority="322">
      <dataBar showValue="0">
        <cfvo type="min"/>
        <cfvo type="max"/>
        <color theme="1" tint="0.499984740745262"/>
      </dataBar>
      <extLst>
        <ext xmlns:x14="http://schemas.microsoft.com/office/spreadsheetml/2009/9/main" uri="{B025F937-C7B1-47D3-B67F-A62EFF666E3E}">
          <x14:id>{52F370C8-6836-A14F-BC5B-30D123AD03D5}</x14:id>
        </ext>
      </extLst>
    </cfRule>
  </conditionalFormatting>
  <conditionalFormatting sqref="H596:H599">
    <cfRule type="dataBar" priority="321">
      <dataBar>
        <cfvo type="min"/>
        <cfvo type="max"/>
        <color rgb="FF008AEF"/>
      </dataBar>
      <extLst>
        <ext xmlns:x14="http://schemas.microsoft.com/office/spreadsheetml/2009/9/main" uri="{B025F937-C7B1-47D3-B67F-A62EFF666E3E}">
          <x14:id>{4C4DC6D8-E697-7A4C-9FD5-07D778B4434E}</x14:id>
        </ext>
      </extLst>
    </cfRule>
    <cfRule type="dataBar" priority="320">
      <dataBar>
        <cfvo type="min"/>
        <cfvo type="max"/>
        <color theme="1" tint="0.499984740745262"/>
      </dataBar>
      <extLst>
        <ext xmlns:x14="http://schemas.microsoft.com/office/spreadsheetml/2009/9/main" uri="{B025F937-C7B1-47D3-B67F-A62EFF666E3E}">
          <x14:id>{978EFA39-C347-EF45-8BEE-7E60F0C5FA65}</x14:id>
        </ext>
      </extLst>
    </cfRule>
    <cfRule type="dataBar" priority="319">
      <dataBar showValue="0">
        <cfvo type="min"/>
        <cfvo type="max"/>
        <color theme="1" tint="0.499984740745262"/>
      </dataBar>
      <extLst>
        <ext xmlns:x14="http://schemas.microsoft.com/office/spreadsheetml/2009/9/main" uri="{B025F937-C7B1-47D3-B67F-A62EFF666E3E}">
          <x14:id>{62EF219B-0BF1-9045-ABBA-C64610AD2DC6}</x14:id>
        </ext>
      </extLst>
    </cfRule>
  </conditionalFormatting>
  <conditionalFormatting sqref="H601:H606">
    <cfRule type="dataBar" priority="318">
      <dataBar>
        <cfvo type="min"/>
        <cfvo type="max"/>
        <color rgb="FF008AEF"/>
      </dataBar>
      <extLst>
        <ext xmlns:x14="http://schemas.microsoft.com/office/spreadsheetml/2009/9/main" uri="{B025F937-C7B1-47D3-B67F-A62EFF666E3E}">
          <x14:id>{177E3F3B-F756-744B-9FFF-5553C1EFD9E6}</x14:id>
        </ext>
      </extLst>
    </cfRule>
    <cfRule type="dataBar" priority="317">
      <dataBar>
        <cfvo type="min"/>
        <cfvo type="max"/>
        <color theme="1" tint="0.499984740745262"/>
      </dataBar>
      <extLst>
        <ext xmlns:x14="http://schemas.microsoft.com/office/spreadsheetml/2009/9/main" uri="{B025F937-C7B1-47D3-B67F-A62EFF666E3E}">
          <x14:id>{596A9812-DBB0-1B4D-9EA6-76F897855D7D}</x14:id>
        </ext>
      </extLst>
    </cfRule>
    <cfRule type="dataBar" priority="316">
      <dataBar showValue="0">
        <cfvo type="min"/>
        <cfvo type="max"/>
        <color theme="1" tint="0.499984740745262"/>
      </dataBar>
      <extLst>
        <ext xmlns:x14="http://schemas.microsoft.com/office/spreadsheetml/2009/9/main" uri="{B025F937-C7B1-47D3-B67F-A62EFF666E3E}">
          <x14:id>{850EEC19-ED0A-5F48-9823-8C8999EA5443}</x14:id>
        </ext>
      </extLst>
    </cfRule>
  </conditionalFormatting>
  <conditionalFormatting sqref="H608:H611">
    <cfRule type="dataBar" priority="315">
      <dataBar>
        <cfvo type="min"/>
        <cfvo type="max"/>
        <color rgb="FF008AEF"/>
      </dataBar>
      <extLst>
        <ext xmlns:x14="http://schemas.microsoft.com/office/spreadsheetml/2009/9/main" uri="{B025F937-C7B1-47D3-B67F-A62EFF666E3E}">
          <x14:id>{E52491C9-E6FC-3F46-ABA9-6B566368D878}</x14:id>
        </ext>
      </extLst>
    </cfRule>
    <cfRule type="dataBar" priority="314">
      <dataBar>
        <cfvo type="min"/>
        <cfvo type="max"/>
        <color theme="1" tint="0.499984740745262"/>
      </dataBar>
      <extLst>
        <ext xmlns:x14="http://schemas.microsoft.com/office/spreadsheetml/2009/9/main" uri="{B025F937-C7B1-47D3-B67F-A62EFF666E3E}">
          <x14:id>{DC2E6BF3-8FF0-1C4F-9959-18847021D0E4}</x14:id>
        </ext>
      </extLst>
    </cfRule>
    <cfRule type="dataBar" priority="313">
      <dataBar showValue="0">
        <cfvo type="min"/>
        <cfvo type="max"/>
        <color theme="1" tint="0.499984740745262"/>
      </dataBar>
      <extLst>
        <ext xmlns:x14="http://schemas.microsoft.com/office/spreadsheetml/2009/9/main" uri="{B025F937-C7B1-47D3-B67F-A62EFF666E3E}">
          <x14:id>{523649B8-9A77-7E44-A9BA-51DBD9DEB5C5}</x14:id>
        </ext>
      </extLst>
    </cfRule>
  </conditionalFormatting>
  <conditionalFormatting sqref="H614:H668">
    <cfRule type="dataBar" priority="312">
      <dataBar>
        <cfvo type="min"/>
        <cfvo type="max"/>
        <color rgb="FF008AEF"/>
      </dataBar>
      <extLst>
        <ext xmlns:x14="http://schemas.microsoft.com/office/spreadsheetml/2009/9/main" uri="{B025F937-C7B1-47D3-B67F-A62EFF666E3E}">
          <x14:id>{2D386B86-51A4-5246-B494-479109CDA236}</x14:id>
        </ext>
      </extLst>
    </cfRule>
    <cfRule type="dataBar" priority="311">
      <dataBar>
        <cfvo type="min"/>
        <cfvo type="max"/>
        <color theme="1" tint="0.499984740745262"/>
      </dataBar>
      <extLst>
        <ext xmlns:x14="http://schemas.microsoft.com/office/spreadsheetml/2009/9/main" uri="{B025F937-C7B1-47D3-B67F-A62EFF666E3E}">
          <x14:id>{443FCC8F-EAF1-9748-9B72-0F96DD1FC0F8}</x14:id>
        </ext>
      </extLst>
    </cfRule>
    <cfRule type="dataBar" priority="310">
      <dataBar showValue="0">
        <cfvo type="min"/>
        <cfvo type="max"/>
        <color theme="1" tint="0.499984740745262"/>
      </dataBar>
      <extLst>
        <ext xmlns:x14="http://schemas.microsoft.com/office/spreadsheetml/2009/9/main" uri="{B025F937-C7B1-47D3-B67F-A62EFF666E3E}">
          <x14:id>{9E040125-D217-B04C-8822-48661873BE2E}</x14:id>
        </ext>
      </extLst>
    </cfRule>
  </conditionalFormatting>
  <conditionalFormatting sqref="H670:H680">
    <cfRule type="dataBar" priority="309">
      <dataBar>
        <cfvo type="min"/>
        <cfvo type="max"/>
        <color rgb="FF008AEF"/>
      </dataBar>
      <extLst>
        <ext xmlns:x14="http://schemas.microsoft.com/office/spreadsheetml/2009/9/main" uri="{B025F937-C7B1-47D3-B67F-A62EFF666E3E}">
          <x14:id>{D49FD442-B9EB-364B-8FEE-73115E88EE3D}</x14:id>
        </ext>
      </extLst>
    </cfRule>
    <cfRule type="dataBar" priority="308">
      <dataBar>
        <cfvo type="min"/>
        <cfvo type="max"/>
        <color theme="1" tint="0.499984740745262"/>
      </dataBar>
      <extLst>
        <ext xmlns:x14="http://schemas.microsoft.com/office/spreadsheetml/2009/9/main" uri="{B025F937-C7B1-47D3-B67F-A62EFF666E3E}">
          <x14:id>{F986698E-D6B9-C743-B719-04B7964A2C9A}</x14:id>
        </ext>
      </extLst>
    </cfRule>
    <cfRule type="dataBar" priority="307">
      <dataBar showValue="0">
        <cfvo type="min"/>
        <cfvo type="max"/>
        <color theme="1" tint="0.499984740745262"/>
      </dataBar>
      <extLst>
        <ext xmlns:x14="http://schemas.microsoft.com/office/spreadsheetml/2009/9/main" uri="{B025F937-C7B1-47D3-B67F-A62EFF666E3E}">
          <x14:id>{68A68D4B-2C27-B249-A8CB-970617A04080}</x14:id>
        </ext>
      </extLst>
    </cfRule>
  </conditionalFormatting>
  <conditionalFormatting sqref="H682:H695">
    <cfRule type="dataBar" priority="306">
      <dataBar>
        <cfvo type="min"/>
        <cfvo type="max"/>
        <color rgb="FF008AEF"/>
      </dataBar>
      <extLst>
        <ext xmlns:x14="http://schemas.microsoft.com/office/spreadsheetml/2009/9/main" uri="{B025F937-C7B1-47D3-B67F-A62EFF666E3E}">
          <x14:id>{85DDD18B-3D3D-0C49-88BD-5372E449BB7E}</x14:id>
        </ext>
      </extLst>
    </cfRule>
    <cfRule type="dataBar" priority="305">
      <dataBar>
        <cfvo type="min"/>
        <cfvo type="max"/>
        <color theme="1" tint="0.499984740745262"/>
      </dataBar>
      <extLst>
        <ext xmlns:x14="http://schemas.microsoft.com/office/spreadsheetml/2009/9/main" uri="{B025F937-C7B1-47D3-B67F-A62EFF666E3E}">
          <x14:id>{3D175B40-D9B0-7340-B7BC-B1B7449D910C}</x14:id>
        </ext>
      </extLst>
    </cfRule>
    <cfRule type="dataBar" priority="304">
      <dataBar showValue="0">
        <cfvo type="min"/>
        <cfvo type="max"/>
        <color theme="1" tint="0.499984740745262"/>
      </dataBar>
      <extLst>
        <ext xmlns:x14="http://schemas.microsoft.com/office/spreadsheetml/2009/9/main" uri="{B025F937-C7B1-47D3-B67F-A62EFF666E3E}">
          <x14:id>{9E04A876-168B-4C4D-842F-735093910040}</x14:id>
        </ext>
      </extLst>
    </cfRule>
  </conditionalFormatting>
  <conditionalFormatting sqref="H697:H717">
    <cfRule type="dataBar" priority="303">
      <dataBar>
        <cfvo type="min"/>
        <cfvo type="max"/>
        <color rgb="FF008AEF"/>
      </dataBar>
      <extLst>
        <ext xmlns:x14="http://schemas.microsoft.com/office/spreadsheetml/2009/9/main" uri="{B025F937-C7B1-47D3-B67F-A62EFF666E3E}">
          <x14:id>{AF43CE9D-9ACA-1C44-B60A-391EB33EE3B7}</x14:id>
        </ext>
      </extLst>
    </cfRule>
    <cfRule type="dataBar" priority="302">
      <dataBar>
        <cfvo type="min"/>
        <cfvo type="max"/>
        <color theme="1" tint="0.499984740745262"/>
      </dataBar>
      <extLst>
        <ext xmlns:x14="http://schemas.microsoft.com/office/spreadsheetml/2009/9/main" uri="{B025F937-C7B1-47D3-B67F-A62EFF666E3E}">
          <x14:id>{6814DD30-F8D4-8B49-AD8F-F90C23DF8F26}</x14:id>
        </ext>
      </extLst>
    </cfRule>
    <cfRule type="dataBar" priority="301">
      <dataBar showValue="0">
        <cfvo type="min"/>
        <cfvo type="max"/>
        <color theme="1" tint="0.499984740745262"/>
      </dataBar>
      <extLst>
        <ext xmlns:x14="http://schemas.microsoft.com/office/spreadsheetml/2009/9/main" uri="{B025F937-C7B1-47D3-B67F-A62EFF666E3E}">
          <x14:id>{89C8279A-3628-7E43-9C09-B7734C841AA1}</x14:id>
        </ext>
      </extLst>
    </cfRule>
  </conditionalFormatting>
  <conditionalFormatting sqref="H719:H742">
    <cfRule type="dataBar" priority="300">
      <dataBar>
        <cfvo type="min"/>
        <cfvo type="max"/>
        <color rgb="FF008AEF"/>
      </dataBar>
      <extLst>
        <ext xmlns:x14="http://schemas.microsoft.com/office/spreadsheetml/2009/9/main" uri="{B025F937-C7B1-47D3-B67F-A62EFF666E3E}">
          <x14:id>{CCBDF59F-B0AD-E544-A73B-06DB51E9D6F7}</x14:id>
        </ext>
      </extLst>
    </cfRule>
    <cfRule type="dataBar" priority="299">
      <dataBar>
        <cfvo type="min"/>
        <cfvo type="max"/>
        <color theme="1" tint="0.499984740745262"/>
      </dataBar>
      <extLst>
        <ext xmlns:x14="http://schemas.microsoft.com/office/spreadsheetml/2009/9/main" uri="{B025F937-C7B1-47D3-B67F-A62EFF666E3E}">
          <x14:id>{72D1503B-0471-8345-8E0B-EC006D0ACFBE}</x14:id>
        </ext>
      </extLst>
    </cfRule>
    <cfRule type="dataBar" priority="298">
      <dataBar showValue="0">
        <cfvo type="min"/>
        <cfvo type="max"/>
        <color theme="1" tint="0.499984740745262"/>
      </dataBar>
      <extLst>
        <ext xmlns:x14="http://schemas.microsoft.com/office/spreadsheetml/2009/9/main" uri="{B025F937-C7B1-47D3-B67F-A62EFF666E3E}">
          <x14:id>{9269F429-54B8-3144-9A68-8C4ADF73286B}</x14:id>
        </ext>
      </extLst>
    </cfRule>
  </conditionalFormatting>
  <conditionalFormatting sqref="H744:H753">
    <cfRule type="dataBar" priority="297">
      <dataBar>
        <cfvo type="min"/>
        <cfvo type="max"/>
        <color rgb="FF008AEF"/>
      </dataBar>
      <extLst>
        <ext xmlns:x14="http://schemas.microsoft.com/office/spreadsheetml/2009/9/main" uri="{B025F937-C7B1-47D3-B67F-A62EFF666E3E}">
          <x14:id>{A26BA0C6-45BE-1647-B49D-020F6767FB9A}</x14:id>
        </ext>
      </extLst>
    </cfRule>
    <cfRule type="dataBar" priority="296">
      <dataBar>
        <cfvo type="min"/>
        <cfvo type="max"/>
        <color theme="1" tint="0.499984740745262"/>
      </dataBar>
      <extLst>
        <ext xmlns:x14="http://schemas.microsoft.com/office/spreadsheetml/2009/9/main" uri="{B025F937-C7B1-47D3-B67F-A62EFF666E3E}">
          <x14:id>{3D545BF9-8A89-7D49-BEEE-89987A3AE5DF}</x14:id>
        </ext>
      </extLst>
    </cfRule>
    <cfRule type="dataBar" priority="295">
      <dataBar showValue="0">
        <cfvo type="min"/>
        <cfvo type="max"/>
        <color theme="1" tint="0.499984740745262"/>
      </dataBar>
      <extLst>
        <ext xmlns:x14="http://schemas.microsoft.com/office/spreadsheetml/2009/9/main" uri="{B025F937-C7B1-47D3-B67F-A62EFF666E3E}">
          <x14:id>{493A74A8-C572-B049-B26B-8F0951693C16}</x14:id>
        </ext>
      </extLst>
    </cfRule>
  </conditionalFormatting>
  <conditionalFormatting sqref="H755:H767">
    <cfRule type="dataBar" priority="294">
      <dataBar>
        <cfvo type="min"/>
        <cfvo type="max"/>
        <color rgb="FF008AEF"/>
      </dataBar>
      <extLst>
        <ext xmlns:x14="http://schemas.microsoft.com/office/spreadsheetml/2009/9/main" uri="{B025F937-C7B1-47D3-B67F-A62EFF666E3E}">
          <x14:id>{AB056D09-9ECC-4541-933D-731683B6D014}</x14:id>
        </ext>
      </extLst>
    </cfRule>
    <cfRule type="dataBar" priority="293">
      <dataBar>
        <cfvo type="min"/>
        <cfvo type="max"/>
        <color theme="1" tint="0.499984740745262"/>
      </dataBar>
      <extLst>
        <ext xmlns:x14="http://schemas.microsoft.com/office/spreadsheetml/2009/9/main" uri="{B025F937-C7B1-47D3-B67F-A62EFF666E3E}">
          <x14:id>{C158E9B7-FF4D-7A4E-9382-9D6EEF51F79F}</x14:id>
        </ext>
      </extLst>
    </cfRule>
    <cfRule type="dataBar" priority="292">
      <dataBar showValue="0">
        <cfvo type="min"/>
        <cfvo type="max"/>
        <color theme="1" tint="0.499984740745262"/>
      </dataBar>
      <extLst>
        <ext xmlns:x14="http://schemas.microsoft.com/office/spreadsheetml/2009/9/main" uri="{B025F937-C7B1-47D3-B67F-A62EFF666E3E}">
          <x14:id>{9A5214CB-3814-C74D-A6A6-A954F9031817}</x14:id>
        </ext>
      </extLst>
    </cfRule>
  </conditionalFormatting>
  <conditionalFormatting sqref="H769:H771">
    <cfRule type="dataBar" priority="291">
      <dataBar>
        <cfvo type="min"/>
        <cfvo type="max"/>
        <color rgb="FF008AEF"/>
      </dataBar>
      <extLst>
        <ext xmlns:x14="http://schemas.microsoft.com/office/spreadsheetml/2009/9/main" uri="{B025F937-C7B1-47D3-B67F-A62EFF666E3E}">
          <x14:id>{4B744DCC-EF5B-C745-8734-5C6FF8A153CD}</x14:id>
        </ext>
      </extLst>
    </cfRule>
    <cfRule type="dataBar" priority="290">
      <dataBar>
        <cfvo type="min"/>
        <cfvo type="max"/>
        <color theme="1" tint="0.499984740745262"/>
      </dataBar>
      <extLst>
        <ext xmlns:x14="http://schemas.microsoft.com/office/spreadsheetml/2009/9/main" uri="{B025F937-C7B1-47D3-B67F-A62EFF666E3E}">
          <x14:id>{73424517-A5A0-9F42-A703-8EE9B5AF7D6B}</x14:id>
        </ext>
      </extLst>
    </cfRule>
    <cfRule type="dataBar" priority="289">
      <dataBar showValue="0">
        <cfvo type="min"/>
        <cfvo type="max"/>
        <color theme="1" tint="0.499984740745262"/>
      </dataBar>
      <extLst>
        <ext xmlns:x14="http://schemas.microsoft.com/office/spreadsheetml/2009/9/main" uri="{B025F937-C7B1-47D3-B67F-A62EFF666E3E}">
          <x14:id>{26C75DB3-A6F0-5D4C-9E33-D9BD2D7ED63C}</x14:id>
        </ext>
      </extLst>
    </cfRule>
  </conditionalFormatting>
  <conditionalFormatting sqref="H773:H777">
    <cfRule type="dataBar" priority="288">
      <dataBar>
        <cfvo type="min"/>
        <cfvo type="max"/>
        <color rgb="FF008AEF"/>
      </dataBar>
      <extLst>
        <ext xmlns:x14="http://schemas.microsoft.com/office/spreadsheetml/2009/9/main" uri="{B025F937-C7B1-47D3-B67F-A62EFF666E3E}">
          <x14:id>{F60E110C-7ACC-244A-BF6B-3AA847174A14}</x14:id>
        </ext>
      </extLst>
    </cfRule>
    <cfRule type="dataBar" priority="287">
      <dataBar>
        <cfvo type="min"/>
        <cfvo type="max"/>
        <color theme="1" tint="0.499984740745262"/>
      </dataBar>
      <extLst>
        <ext xmlns:x14="http://schemas.microsoft.com/office/spreadsheetml/2009/9/main" uri="{B025F937-C7B1-47D3-B67F-A62EFF666E3E}">
          <x14:id>{916262E5-9820-354E-8E76-E94CEBB75158}</x14:id>
        </ext>
      </extLst>
    </cfRule>
    <cfRule type="dataBar" priority="286">
      <dataBar showValue="0">
        <cfvo type="min"/>
        <cfvo type="max"/>
        <color theme="1" tint="0.499984740745262"/>
      </dataBar>
      <extLst>
        <ext xmlns:x14="http://schemas.microsoft.com/office/spreadsheetml/2009/9/main" uri="{B025F937-C7B1-47D3-B67F-A62EFF666E3E}">
          <x14:id>{832FBC7F-7D08-1F46-B844-492FB0DD8EF1}</x14:id>
        </ext>
      </extLst>
    </cfRule>
  </conditionalFormatting>
  <conditionalFormatting sqref="H779:H785">
    <cfRule type="dataBar" priority="285">
      <dataBar>
        <cfvo type="min"/>
        <cfvo type="max"/>
        <color rgb="FF008AEF"/>
      </dataBar>
      <extLst>
        <ext xmlns:x14="http://schemas.microsoft.com/office/spreadsheetml/2009/9/main" uri="{B025F937-C7B1-47D3-B67F-A62EFF666E3E}">
          <x14:id>{ECA9E4B5-4197-C84F-8A18-6AFA4AE47DB4}</x14:id>
        </ext>
      </extLst>
    </cfRule>
    <cfRule type="dataBar" priority="284">
      <dataBar>
        <cfvo type="min"/>
        <cfvo type="max"/>
        <color theme="1" tint="0.499984740745262"/>
      </dataBar>
      <extLst>
        <ext xmlns:x14="http://schemas.microsoft.com/office/spreadsheetml/2009/9/main" uri="{B025F937-C7B1-47D3-B67F-A62EFF666E3E}">
          <x14:id>{A8B8599C-DF25-8245-8B29-3268084D9432}</x14:id>
        </ext>
      </extLst>
    </cfRule>
    <cfRule type="dataBar" priority="283">
      <dataBar showValue="0">
        <cfvo type="min"/>
        <cfvo type="max"/>
        <color theme="1" tint="0.499984740745262"/>
      </dataBar>
      <extLst>
        <ext xmlns:x14="http://schemas.microsoft.com/office/spreadsheetml/2009/9/main" uri="{B025F937-C7B1-47D3-B67F-A62EFF666E3E}">
          <x14:id>{FE2B6A3A-AD0A-2D41-A11D-C1953130D1A3}</x14:id>
        </ext>
      </extLst>
    </cfRule>
  </conditionalFormatting>
  <conditionalFormatting sqref="H788:H799">
    <cfRule type="dataBar" priority="282">
      <dataBar>
        <cfvo type="min"/>
        <cfvo type="max"/>
        <color rgb="FF008AEF"/>
      </dataBar>
      <extLst>
        <ext xmlns:x14="http://schemas.microsoft.com/office/spreadsheetml/2009/9/main" uri="{B025F937-C7B1-47D3-B67F-A62EFF666E3E}">
          <x14:id>{21EE190F-6AAC-4A46-9B5C-ECBC247DF7FF}</x14:id>
        </ext>
      </extLst>
    </cfRule>
    <cfRule type="dataBar" priority="281">
      <dataBar>
        <cfvo type="min"/>
        <cfvo type="max"/>
        <color theme="1" tint="0.499984740745262"/>
      </dataBar>
      <extLst>
        <ext xmlns:x14="http://schemas.microsoft.com/office/spreadsheetml/2009/9/main" uri="{B025F937-C7B1-47D3-B67F-A62EFF666E3E}">
          <x14:id>{FE10122F-A3AB-634F-ABBF-194E16AD5AEF}</x14:id>
        </ext>
      </extLst>
    </cfRule>
    <cfRule type="dataBar" priority="280">
      <dataBar showValue="0">
        <cfvo type="min"/>
        <cfvo type="max"/>
        <color theme="1" tint="0.499984740745262"/>
      </dataBar>
      <extLst>
        <ext xmlns:x14="http://schemas.microsoft.com/office/spreadsheetml/2009/9/main" uri="{B025F937-C7B1-47D3-B67F-A62EFF666E3E}">
          <x14:id>{D2D02A50-0C18-A544-9298-7A5A97C032E2}</x14:id>
        </ext>
      </extLst>
    </cfRule>
  </conditionalFormatting>
  <conditionalFormatting sqref="H801:H813">
    <cfRule type="dataBar" priority="279">
      <dataBar>
        <cfvo type="min"/>
        <cfvo type="max"/>
        <color rgb="FF008AEF"/>
      </dataBar>
      <extLst>
        <ext xmlns:x14="http://schemas.microsoft.com/office/spreadsheetml/2009/9/main" uri="{B025F937-C7B1-47D3-B67F-A62EFF666E3E}">
          <x14:id>{25DF8738-4106-7744-9561-472D63A9F3EA}</x14:id>
        </ext>
      </extLst>
    </cfRule>
    <cfRule type="dataBar" priority="278">
      <dataBar>
        <cfvo type="min"/>
        <cfvo type="max"/>
        <color theme="1" tint="0.499984740745262"/>
      </dataBar>
      <extLst>
        <ext xmlns:x14="http://schemas.microsoft.com/office/spreadsheetml/2009/9/main" uri="{B025F937-C7B1-47D3-B67F-A62EFF666E3E}">
          <x14:id>{699C5016-26E2-3943-B8EE-C54961EB4C98}</x14:id>
        </ext>
      </extLst>
    </cfRule>
    <cfRule type="dataBar" priority="277">
      <dataBar showValue="0">
        <cfvo type="min"/>
        <cfvo type="max"/>
        <color theme="1" tint="0.499984740745262"/>
      </dataBar>
      <extLst>
        <ext xmlns:x14="http://schemas.microsoft.com/office/spreadsheetml/2009/9/main" uri="{B025F937-C7B1-47D3-B67F-A62EFF666E3E}">
          <x14:id>{F5B8BBE3-510B-B448-805A-810FAA8DA896}</x14:id>
        </ext>
      </extLst>
    </cfRule>
  </conditionalFormatting>
  <conditionalFormatting sqref="H815:H817">
    <cfRule type="dataBar" priority="276">
      <dataBar>
        <cfvo type="min"/>
        <cfvo type="max"/>
        <color rgb="FF008AEF"/>
      </dataBar>
      <extLst>
        <ext xmlns:x14="http://schemas.microsoft.com/office/spreadsheetml/2009/9/main" uri="{B025F937-C7B1-47D3-B67F-A62EFF666E3E}">
          <x14:id>{D03B0212-39BA-F94B-B2C6-248388B734B1}</x14:id>
        </ext>
      </extLst>
    </cfRule>
    <cfRule type="dataBar" priority="275">
      <dataBar>
        <cfvo type="min"/>
        <cfvo type="max"/>
        <color theme="1" tint="0.499984740745262"/>
      </dataBar>
      <extLst>
        <ext xmlns:x14="http://schemas.microsoft.com/office/spreadsheetml/2009/9/main" uri="{B025F937-C7B1-47D3-B67F-A62EFF666E3E}">
          <x14:id>{5D97A9CC-FD32-774D-979B-9D4EF1C877E8}</x14:id>
        </ext>
      </extLst>
    </cfRule>
    <cfRule type="dataBar" priority="274">
      <dataBar showValue="0">
        <cfvo type="min"/>
        <cfvo type="max"/>
        <color theme="1" tint="0.499984740745262"/>
      </dataBar>
      <extLst>
        <ext xmlns:x14="http://schemas.microsoft.com/office/spreadsheetml/2009/9/main" uri="{B025F937-C7B1-47D3-B67F-A62EFF666E3E}">
          <x14:id>{8E7D3E0F-1A72-D049-B6F5-45A6F0AFA406}</x14:id>
        </ext>
      </extLst>
    </cfRule>
  </conditionalFormatting>
  <conditionalFormatting sqref="H819:H820">
    <cfRule type="dataBar" priority="273">
      <dataBar>
        <cfvo type="min"/>
        <cfvo type="max"/>
        <color rgb="FF008AEF"/>
      </dataBar>
      <extLst>
        <ext xmlns:x14="http://schemas.microsoft.com/office/spreadsheetml/2009/9/main" uri="{B025F937-C7B1-47D3-B67F-A62EFF666E3E}">
          <x14:id>{10F67470-D95D-BA44-AEDE-F9DDACF3B7C3}</x14:id>
        </ext>
      </extLst>
    </cfRule>
    <cfRule type="dataBar" priority="272">
      <dataBar>
        <cfvo type="min"/>
        <cfvo type="max"/>
        <color theme="1" tint="0.499984740745262"/>
      </dataBar>
      <extLst>
        <ext xmlns:x14="http://schemas.microsoft.com/office/spreadsheetml/2009/9/main" uri="{B025F937-C7B1-47D3-B67F-A62EFF666E3E}">
          <x14:id>{A33DBA66-2A7C-9D43-ADA3-5B2B9C7C9F88}</x14:id>
        </ext>
      </extLst>
    </cfRule>
    <cfRule type="dataBar" priority="271">
      <dataBar showValue="0">
        <cfvo type="min"/>
        <cfvo type="max"/>
        <color theme="1" tint="0.499984740745262"/>
      </dataBar>
      <extLst>
        <ext xmlns:x14="http://schemas.microsoft.com/office/spreadsheetml/2009/9/main" uri="{B025F937-C7B1-47D3-B67F-A62EFF666E3E}">
          <x14:id>{FCA0EACA-E234-C343-82AA-7BAD777B4270}</x14:id>
        </ext>
      </extLst>
    </cfRule>
  </conditionalFormatting>
  <conditionalFormatting sqref="H823:H831">
    <cfRule type="dataBar" priority="270">
      <dataBar>
        <cfvo type="min"/>
        <cfvo type="max"/>
        <color rgb="FF008AEF"/>
      </dataBar>
      <extLst>
        <ext xmlns:x14="http://schemas.microsoft.com/office/spreadsheetml/2009/9/main" uri="{B025F937-C7B1-47D3-B67F-A62EFF666E3E}">
          <x14:id>{2378EA0F-AF02-4F4D-A13C-3ABB3A3DD865}</x14:id>
        </ext>
      </extLst>
    </cfRule>
    <cfRule type="dataBar" priority="269">
      <dataBar>
        <cfvo type="min"/>
        <cfvo type="max"/>
        <color theme="1" tint="0.499984740745262"/>
      </dataBar>
      <extLst>
        <ext xmlns:x14="http://schemas.microsoft.com/office/spreadsheetml/2009/9/main" uri="{B025F937-C7B1-47D3-B67F-A62EFF666E3E}">
          <x14:id>{7862B468-5BB9-CD4D-A77D-8FA7F3FA310D}</x14:id>
        </ext>
      </extLst>
    </cfRule>
    <cfRule type="dataBar" priority="268">
      <dataBar showValue="0">
        <cfvo type="min"/>
        <cfvo type="max"/>
        <color theme="1" tint="0.499984740745262"/>
      </dataBar>
      <extLst>
        <ext xmlns:x14="http://schemas.microsoft.com/office/spreadsheetml/2009/9/main" uri="{B025F937-C7B1-47D3-B67F-A62EFF666E3E}">
          <x14:id>{3308C9F1-D425-0C47-B3E1-F2D207BF1DDE}</x14:id>
        </ext>
      </extLst>
    </cfRule>
  </conditionalFormatting>
  <conditionalFormatting sqref="H833:H857">
    <cfRule type="dataBar" priority="267">
      <dataBar>
        <cfvo type="min"/>
        <cfvo type="max"/>
        <color rgb="FF008AEF"/>
      </dataBar>
      <extLst>
        <ext xmlns:x14="http://schemas.microsoft.com/office/spreadsheetml/2009/9/main" uri="{B025F937-C7B1-47D3-B67F-A62EFF666E3E}">
          <x14:id>{1E60CC52-167B-7C4C-B41A-E3F2B2E48814}</x14:id>
        </ext>
      </extLst>
    </cfRule>
    <cfRule type="dataBar" priority="266">
      <dataBar>
        <cfvo type="min"/>
        <cfvo type="max"/>
        <color theme="1" tint="0.499984740745262"/>
      </dataBar>
      <extLst>
        <ext xmlns:x14="http://schemas.microsoft.com/office/spreadsheetml/2009/9/main" uri="{B025F937-C7B1-47D3-B67F-A62EFF666E3E}">
          <x14:id>{C687465B-94A4-244F-B1B0-9483F8EBDC91}</x14:id>
        </ext>
      </extLst>
    </cfRule>
    <cfRule type="dataBar" priority="265">
      <dataBar showValue="0">
        <cfvo type="min"/>
        <cfvo type="max"/>
        <color theme="1" tint="0.499984740745262"/>
      </dataBar>
      <extLst>
        <ext xmlns:x14="http://schemas.microsoft.com/office/spreadsheetml/2009/9/main" uri="{B025F937-C7B1-47D3-B67F-A62EFF666E3E}">
          <x14:id>{6371FDBE-A4E6-D04C-9EEC-C431758D6E71}</x14:id>
        </ext>
      </extLst>
    </cfRule>
  </conditionalFormatting>
  <conditionalFormatting sqref="H859:H870">
    <cfRule type="dataBar" priority="264">
      <dataBar>
        <cfvo type="min"/>
        <cfvo type="max"/>
        <color rgb="FF008AEF"/>
      </dataBar>
      <extLst>
        <ext xmlns:x14="http://schemas.microsoft.com/office/spreadsheetml/2009/9/main" uri="{B025F937-C7B1-47D3-B67F-A62EFF666E3E}">
          <x14:id>{44BD71B0-E2C6-D344-B1E7-3AC87D9157E8}</x14:id>
        </ext>
      </extLst>
    </cfRule>
    <cfRule type="dataBar" priority="263">
      <dataBar>
        <cfvo type="min"/>
        <cfvo type="max"/>
        <color theme="1" tint="0.499984740745262"/>
      </dataBar>
      <extLst>
        <ext xmlns:x14="http://schemas.microsoft.com/office/spreadsheetml/2009/9/main" uri="{B025F937-C7B1-47D3-B67F-A62EFF666E3E}">
          <x14:id>{C25565E1-A87E-6F49-B432-7FBA4E2F07A7}</x14:id>
        </ext>
      </extLst>
    </cfRule>
    <cfRule type="dataBar" priority="262">
      <dataBar showValue="0">
        <cfvo type="min"/>
        <cfvo type="max"/>
        <color theme="1" tint="0.499984740745262"/>
      </dataBar>
      <extLst>
        <ext xmlns:x14="http://schemas.microsoft.com/office/spreadsheetml/2009/9/main" uri="{B025F937-C7B1-47D3-B67F-A62EFF666E3E}">
          <x14:id>{29457859-E00B-B044-B41F-73049469BDB5}</x14:id>
        </ext>
      </extLst>
    </cfRule>
  </conditionalFormatting>
  <conditionalFormatting sqref="H872:H903">
    <cfRule type="dataBar" priority="261">
      <dataBar>
        <cfvo type="min"/>
        <cfvo type="max"/>
        <color rgb="FF008AEF"/>
      </dataBar>
      <extLst>
        <ext xmlns:x14="http://schemas.microsoft.com/office/spreadsheetml/2009/9/main" uri="{B025F937-C7B1-47D3-B67F-A62EFF666E3E}">
          <x14:id>{261796C2-B49F-8748-837C-545401FDFB6A}</x14:id>
        </ext>
      </extLst>
    </cfRule>
    <cfRule type="dataBar" priority="260">
      <dataBar>
        <cfvo type="min"/>
        <cfvo type="max"/>
        <color theme="1" tint="0.499984740745262"/>
      </dataBar>
      <extLst>
        <ext xmlns:x14="http://schemas.microsoft.com/office/spreadsheetml/2009/9/main" uri="{B025F937-C7B1-47D3-B67F-A62EFF666E3E}">
          <x14:id>{305DF850-717F-464D-A54D-C4820D42ABE9}</x14:id>
        </ext>
      </extLst>
    </cfRule>
    <cfRule type="dataBar" priority="259">
      <dataBar showValue="0">
        <cfvo type="min"/>
        <cfvo type="max"/>
        <color theme="1" tint="0.499984740745262"/>
      </dataBar>
      <extLst>
        <ext xmlns:x14="http://schemas.microsoft.com/office/spreadsheetml/2009/9/main" uri="{B025F937-C7B1-47D3-B67F-A62EFF666E3E}">
          <x14:id>{39AAC7D2-6A06-D44B-865C-43FDA7BB069B}</x14:id>
        </ext>
      </extLst>
    </cfRule>
  </conditionalFormatting>
  <conditionalFormatting sqref="H905:H918">
    <cfRule type="dataBar" priority="258">
      <dataBar>
        <cfvo type="min"/>
        <cfvo type="max"/>
        <color rgb="FF008AEF"/>
      </dataBar>
      <extLst>
        <ext xmlns:x14="http://schemas.microsoft.com/office/spreadsheetml/2009/9/main" uri="{B025F937-C7B1-47D3-B67F-A62EFF666E3E}">
          <x14:id>{ED9CFDF6-4513-0440-9873-3825B419D213}</x14:id>
        </ext>
      </extLst>
    </cfRule>
    <cfRule type="dataBar" priority="257">
      <dataBar>
        <cfvo type="min"/>
        <cfvo type="max"/>
        <color theme="1" tint="0.499984740745262"/>
      </dataBar>
      <extLst>
        <ext xmlns:x14="http://schemas.microsoft.com/office/spreadsheetml/2009/9/main" uri="{B025F937-C7B1-47D3-B67F-A62EFF666E3E}">
          <x14:id>{7EC8C683-CDFD-0B49-9BC3-6395BA840A7C}</x14:id>
        </ext>
      </extLst>
    </cfRule>
    <cfRule type="dataBar" priority="256">
      <dataBar showValue="0">
        <cfvo type="min"/>
        <cfvo type="max"/>
        <color theme="1" tint="0.499984740745262"/>
      </dataBar>
      <extLst>
        <ext xmlns:x14="http://schemas.microsoft.com/office/spreadsheetml/2009/9/main" uri="{B025F937-C7B1-47D3-B67F-A62EFF666E3E}">
          <x14:id>{4565AB9D-1C4E-6B4D-851E-924C4D0AB0FE}</x14:id>
        </ext>
      </extLst>
    </cfRule>
  </conditionalFormatting>
  <conditionalFormatting sqref="H920:H935">
    <cfRule type="dataBar" priority="255">
      <dataBar>
        <cfvo type="min"/>
        <cfvo type="max"/>
        <color rgb="FF008AEF"/>
      </dataBar>
      <extLst>
        <ext xmlns:x14="http://schemas.microsoft.com/office/spreadsheetml/2009/9/main" uri="{B025F937-C7B1-47D3-B67F-A62EFF666E3E}">
          <x14:id>{93474AF5-7FBC-9E41-9ECD-C2B53378E88E}</x14:id>
        </ext>
      </extLst>
    </cfRule>
    <cfRule type="dataBar" priority="254">
      <dataBar>
        <cfvo type="min"/>
        <cfvo type="max"/>
        <color theme="1" tint="0.499984740745262"/>
      </dataBar>
      <extLst>
        <ext xmlns:x14="http://schemas.microsoft.com/office/spreadsheetml/2009/9/main" uri="{B025F937-C7B1-47D3-B67F-A62EFF666E3E}">
          <x14:id>{EA2F6F4A-1ECE-C34B-81C1-181B6BD81421}</x14:id>
        </ext>
      </extLst>
    </cfRule>
    <cfRule type="dataBar" priority="253">
      <dataBar showValue="0">
        <cfvo type="min"/>
        <cfvo type="max"/>
        <color theme="1" tint="0.499984740745262"/>
      </dataBar>
      <extLst>
        <ext xmlns:x14="http://schemas.microsoft.com/office/spreadsheetml/2009/9/main" uri="{B025F937-C7B1-47D3-B67F-A62EFF666E3E}">
          <x14:id>{42437466-6E2C-3342-B895-D17424C8EEF6}</x14:id>
        </ext>
      </extLst>
    </cfRule>
  </conditionalFormatting>
  <conditionalFormatting sqref="H938:H958">
    <cfRule type="dataBar" priority="252">
      <dataBar>
        <cfvo type="min"/>
        <cfvo type="max"/>
        <color rgb="FF008AEF"/>
      </dataBar>
      <extLst>
        <ext xmlns:x14="http://schemas.microsoft.com/office/spreadsheetml/2009/9/main" uri="{B025F937-C7B1-47D3-B67F-A62EFF666E3E}">
          <x14:id>{0DAFBF2D-56E0-7745-8DD5-4578748BE485}</x14:id>
        </ext>
      </extLst>
    </cfRule>
    <cfRule type="dataBar" priority="251">
      <dataBar>
        <cfvo type="min"/>
        <cfvo type="max"/>
        <color theme="1" tint="0.499984740745262"/>
      </dataBar>
      <extLst>
        <ext xmlns:x14="http://schemas.microsoft.com/office/spreadsheetml/2009/9/main" uri="{B025F937-C7B1-47D3-B67F-A62EFF666E3E}">
          <x14:id>{F8C68049-C5D1-514F-97F6-397F72A8A64C}</x14:id>
        </ext>
      </extLst>
    </cfRule>
    <cfRule type="dataBar" priority="250">
      <dataBar showValue="0">
        <cfvo type="min"/>
        <cfvo type="max"/>
        <color theme="1" tint="0.499984740745262"/>
      </dataBar>
      <extLst>
        <ext xmlns:x14="http://schemas.microsoft.com/office/spreadsheetml/2009/9/main" uri="{B025F937-C7B1-47D3-B67F-A62EFF666E3E}">
          <x14:id>{2860B412-F652-F443-8F86-B7A570BFC7EF}</x14:id>
        </ext>
      </extLst>
    </cfRule>
  </conditionalFormatting>
  <conditionalFormatting sqref="H960:H988">
    <cfRule type="dataBar" priority="249">
      <dataBar>
        <cfvo type="min"/>
        <cfvo type="max"/>
        <color rgb="FF008AEF"/>
      </dataBar>
      <extLst>
        <ext xmlns:x14="http://schemas.microsoft.com/office/spreadsheetml/2009/9/main" uri="{B025F937-C7B1-47D3-B67F-A62EFF666E3E}">
          <x14:id>{DFD9F7B6-16B3-6546-AA7D-6C95EB29CCFE}</x14:id>
        </ext>
      </extLst>
    </cfRule>
    <cfRule type="dataBar" priority="248">
      <dataBar>
        <cfvo type="min"/>
        <cfvo type="max"/>
        <color theme="1" tint="0.499984740745262"/>
      </dataBar>
      <extLst>
        <ext xmlns:x14="http://schemas.microsoft.com/office/spreadsheetml/2009/9/main" uri="{B025F937-C7B1-47D3-B67F-A62EFF666E3E}">
          <x14:id>{6F3B0DC7-4EC3-444A-8B01-E1FD25A6A226}</x14:id>
        </ext>
      </extLst>
    </cfRule>
    <cfRule type="dataBar" priority="247">
      <dataBar showValue="0">
        <cfvo type="min"/>
        <cfvo type="max"/>
        <color theme="1" tint="0.499984740745262"/>
      </dataBar>
      <extLst>
        <ext xmlns:x14="http://schemas.microsoft.com/office/spreadsheetml/2009/9/main" uri="{B025F937-C7B1-47D3-B67F-A62EFF666E3E}">
          <x14:id>{BE9BCF98-DC28-8640-857A-A0142703663C}</x14:id>
        </ext>
      </extLst>
    </cfRule>
  </conditionalFormatting>
  <conditionalFormatting sqref="H991:H992">
    <cfRule type="dataBar" priority="246">
      <dataBar>
        <cfvo type="min"/>
        <cfvo type="max"/>
        <color rgb="FF008AEF"/>
      </dataBar>
      <extLst>
        <ext xmlns:x14="http://schemas.microsoft.com/office/spreadsheetml/2009/9/main" uri="{B025F937-C7B1-47D3-B67F-A62EFF666E3E}">
          <x14:id>{5EB91749-EFD1-3E4C-9E59-4455CF7B0C93}</x14:id>
        </ext>
      </extLst>
    </cfRule>
    <cfRule type="dataBar" priority="245">
      <dataBar>
        <cfvo type="min"/>
        <cfvo type="max"/>
        <color theme="1" tint="0.499984740745262"/>
      </dataBar>
      <extLst>
        <ext xmlns:x14="http://schemas.microsoft.com/office/spreadsheetml/2009/9/main" uri="{B025F937-C7B1-47D3-B67F-A62EFF666E3E}">
          <x14:id>{FF78BCA5-D830-C548-BFB1-F58DA8430636}</x14:id>
        </ext>
      </extLst>
    </cfRule>
    <cfRule type="dataBar" priority="244">
      <dataBar showValue="0">
        <cfvo type="min"/>
        <cfvo type="max"/>
        <color theme="1" tint="0.499984740745262"/>
      </dataBar>
      <extLst>
        <ext xmlns:x14="http://schemas.microsoft.com/office/spreadsheetml/2009/9/main" uri="{B025F937-C7B1-47D3-B67F-A62EFF666E3E}">
          <x14:id>{11D603D1-4A1C-5346-9BCE-A1931FD6E46B}</x14:id>
        </ext>
      </extLst>
    </cfRule>
  </conditionalFormatting>
  <conditionalFormatting sqref="H995:H1015">
    <cfRule type="dataBar" priority="243">
      <dataBar>
        <cfvo type="min"/>
        <cfvo type="max"/>
        <color rgb="FF008AEF"/>
      </dataBar>
      <extLst>
        <ext xmlns:x14="http://schemas.microsoft.com/office/spreadsheetml/2009/9/main" uri="{B025F937-C7B1-47D3-B67F-A62EFF666E3E}">
          <x14:id>{7F3DF0DE-7FDD-DF45-A074-E3009FA22072}</x14:id>
        </ext>
      </extLst>
    </cfRule>
    <cfRule type="dataBar" priority="242">
      <dataBar>
        <cfvo type="min"/>
        <cfvo type="max"/>
        <color theme="1" tint="0.499984740745262"/>
      </dataBar>
      <extLst>
        <ext xmlns:x14="http://schemas.microsoft.com/office/spreadsheetml/2009/9/main" uri="{B025F937-C7B1-47D3-B67F-A62EFF666E3E}">
          <x14:id>{D71BAB38-6635-1347-9BAB-FAB592D92B24}</x14:id>
        </ext>
      </extLst>
    </cfRule>
    <cfRule type="dataBar" priority="241">
      <dataBar showValue="0">
        <cfvo type="min"/>
        <cfvo type="max"/>
        <color theme="1" tint="0.499984740745262"/>
      </dataBar>
      <extLst>
        <ext xmlns:x14="http://schemas.microsoft.com/office/spreadsheetml/2009/9/main" uri="{B025F937-C7B1-47D3-B67F-A62EFF666E3E}">
          <x14:id>{7378ED3D-4D66-D740-9493-F1A78ABCCF9B}</x14:id>
        </ext>
      </extLst>
    </cfRule>
  </conditionalFormatting>
  <conditionalFormatting sqref="H1017:H1047">
    <cfRule type="dataBar" priority="239">
      <dataBar>
        <cfvo type="min"/>
        <cfvo type="max"/>
        <color theme="1" tint="0.499984740745262"/>
      </dataBar>
      <extLst>
        <ext xmlns:x14="http://schemas.microsoft.com/office/spreadsheetml/2009/9/main" uri="{B025F937-C7B1-47D3-B67F-A62EFF666E3E}">
          <x14:id>{DC32C9E1-BA6D-6A4E-96DF-6CB0E5DACC31}</x14:id>
        </ext>
      </extLst>
    </cfRule>
    <cfRule type="dataBar" priority="238">
      <dataBar showValue="0">
        <cfvo type="min"/>
        <cfvo type="max"/>
        <color theme="1" tint="0.499984740745262"/>
      </dataBar>
      <extLst>
        <ext xmlns:x14="http://schemas.microsoft.com/office/spreadsheetml/2009/9/main" uri="{B025F937-C7B1-47D3-B67F-A62EFF666E3E}">
          <x14:id>{0BA5A503-9553-9148-9BD5-591442AFBB69}</x14:id>
        </ext>
      </extLst>
    </cfRule>
    <cfRule type="dataBar" priority="240">
      <dataBar>
        <cfvo type="min"/>
        <cfvo type="max"/>
        <color rgb="FF008AEF"/>
      </dataBar>
      <extLst>
        <ext xmlns:x14="http://schemas.microsoft.com/office/spreadsheetml/2009/9/main" uri="{B025F937-C7B1-47D3-B67F-A62EFF666E3E}">
          <x14:id>{0EDE817E-7E4E-DD45-A6FB-74BD75C19A14}</x14:id>
        </ext>
      </extLst>
    </cfRule>
  </conditionalFormatting>
  <conditionalFormatting sqref="H1049:H1083">
    <cfRule type="dataBar" priority="237">
      <dataBar>
        <cfvo type="min"/>
        <cfvo type="max"/>
        <color rgb="FF008AEF"/>
      </dataBar>
      <extLst>
        <ext xmlns:x14="http://schemas.microsoft.com/office/spreadsheetml/2009/9/main" uri="{B025F937-C7B1-47D3-B67F-A62EFF666E3E}">
          <x14:id>{D63E276C-2A57-BA4A-A933-B9C36F02C504}</x14:id>
        </ext>
      </extLst>
    </cfRule>
    <cfRule type="dataBar" priority="236">
      <dataBar>
        <cfvo type="min"/>
        <cfvo type="max"/>
        <color theme="1" tint="0.499984740745262"/>
      </dataBar>
      <extLst>
        <ext xmlns:x14="http://schemas.microsoft.com/office/spreadsheetml/2009/9/main" uri="{B025F937-C7B1-47D3-B67F-A62EFF666E3E}">
          <x14:id>{BAC8009D-56F3-7248-AC83-88B2CB11DC52}</x14:id>
        </ext>
      </extLst>
    </cfRule>
    <cfRule type="dataBar" priority="235">
      <dataBar showValue="0">
        <cfvo type="min"/>
        <cfvo type="max"/>
        <color theme="1" tint="0.499984740745262"/>
      </dataBar>
      <extLst>
        <ext xmlns:x14="http://schemas.microsoft.com/office/spreadsheetml/2009/9/main" uri="{B025F937-C7B1-47D3-B67F-A62EFF666E3E}">
          <x14:id>{7510CCAA-1696-F942-8DDC-D3C4D13FD05A}</x14:id>
        </ext>
      </extLst>
    </cfRule>
  </conditionalFormatting>
  <conditionalFormatting sqref="H1085:H1111">
    <cfRule type="dataBar" priority="234">
      <dataBar>
        <cfvo type="min"/>
        <cfvo type="max"/>
        <color rgb="FF008AEF"/>
      </dataBar>
      <extLst>
        <ext xmlns:x14="http://schemas.microsoft.com/office/spreadsheetml/2009/9/main" uri="{B025F937-C7B1-47D3-B67F-A62EFF666E3E}">
          <x14:id>{59A9F8CF-4BB7-8740-92CF-21D4B37203BF}</x14:id>
        </ext>
      </extLst>
    </cfRule>
    <cfRule type="dataBar" priority="233">
      <dataBar>
        <cfvo type="min"/>
        <cfvo type="max"/>
        <color theme="1" tint="0.499984740745262"/>
      </dataBar>
      <extLst>
        <ext xmlns:x14="http://schemas.microsoft.com/office/spreadsheetml/2009/9/main" uri="{B025F937-C7B1-47D3-B67F-A62EFF666E3E}">
          <x14:id>{BDF84905-8FBB-784C-A4B9-474CA683043B}</x14:id>
        </ext>
      </extLst>
    </cfRule>
    <cfRule type="dataBar" priority="232">
      <dataBar showValue="0">
        <cfvo type="min"/>
        <cfvo type="max"/>
        <color theme="1" tint="0.499984740745262"/>
      </dataBar>
      <extLst>
        <ext xmlns:x14="http://schemas.microsoft.com/office/spreadsheetml/2009/9/main" uri="{B025F937-C7B1-47D3-B67F-A62EFF666E3E}">
          <x14:id>{34B5F048-71FC-7D49-B398-5226108AF6BF}</x14:id>
        </ext>
      </extLst>
    </cfRule>
  </conditionalFormatting>
  <conditionalFormatting sqref="H1113:H1143">
    <cfRule type="dataBar" priority="231">
      <dataBar>
        <cfvo type="min"/>
        <cfvo type="max"/>
        <color rgb="FF008AEF"/>
      </dataBar>
      <extLst>
        <ext xmlns:x14="http://schemas.microsoft.com/office/spreadsheetml/2009/9/main" uri="{B025F937-C7B1-47D3-B67F-A62EFF666E3E}">
          <x14:id>{DB0EFC88-1F42-6F43-B8B8-933E6F413E8B}</x14:id>
        </ext>
      </extLst>
    </cfRule>
    <cfRule type="dataBar" priority="230">
      <dataBar>
        <cfvo type="min"/>
        <cfvo type="max"/>
        <color theme="1" tint="0.499984740745262"/>
      </dataBar>
      <extLst>
        <ext xmlns:x14="http://schemas.microsoft.com/office/spreadsheetml/2009/9/main" uri="{B025F937-C7B1-47D3-B67F-A62EFF666E3E}">
          <x14:id>{D5B9847A-2789-E14D-A51B-C115FFFA47F4}</x14:id>
        </ext>
      </extLst>
    </cfRule>
    <cfRule type="dataBar" priority="229">
      <dataBar showValue="0">
        <cfvo type="min"/>
        <cfvo type="max"/>
        <color theme="1" tint="0.499984740745262"/>
      </dataBar>
      <extLst>
        <ext xmlns:x14="http://schemas.microsoft.com/office/spreadsheetml/2009/9/main" uri="{B025F937-C7B1-47D3-B67F-A62EFF666E3E}">
          <x14:id>{1A5776D1-0643-9944-8CA2-075924667B21}</x14:id>
        </ext>
      </extLst>
    </cfRule>
  </conditionalFormatting>
  <conditionalFormatting sqref="H1145:H1174">
    <cfRule type="dataBar" priority="228">
      <dataBar>
        <cfvo type="min"/>
        <cfvo type="max"/>
        <color rgb="FF008AEF"/>
      </dataBar>
      <extLst>
        <ext xmlns:x14="http://schemas.microsoft.com/office/spreadsheetml/2009/9/main" uri="{B025F937-C7B1-47D3-B67F-A62EFF666E3E}">
          <x14:id>{26A612E3-EFD0-5D45-9103-9120B3A316A6}</x14:id>
        </ext>
      </extLst>
    </cfRule>
    <cfRule type="dataBar" priority="227">
      <dataBar>
        <cfvo type="min"/>
        <cfvo type="max"/>
        <color theme="1" tint="0.499984740745262"/>
      </dataBar>
      <extLst>
        <ext xmlns:x14="http://schemas.microsoft.com/office/spreadsheetml/2009/9/main" uri="{B025F937-C7B1-47D3-B67F-A62EFF666E3E}">
          <x14:id>{A50A047C-BA36-C044-83B1-45815548EA7E}</x14:id>
        </ext>
      </extLst>
    </cfRule>
    <cfRule type="dataBar" priority="226">
      <dataBar showValue="0">
        <cfvo type="min"/>
        <cfvo type="max"/>
        <color theme="1" tint="0.499984740745262"/>
      </dataBar>
      <extLst>
        <ext xmlns:x14="http://schemas.microsoft.com/office/spreadsheetml/2009/9/main" uri="{B025F937-C7B1-47D3-B67F-A62EFF666E3E}">
          <x14:id>{FDBBF184-FB34-D547-BD5F-A99B6EF6CA93}</x14:id>
        </ext>
      </extLst>
    </cfRule>
  </conditionalFormatting>
  <conditionalFormatting sqref="H1176:H1185">
    <cfRule type="dataBar" priority="225">
      <dataBar>
        <cfvo type="min"/>
        <cfvo type="max"/>
        <color rgb="FF008AEF"/>
      </dataBar>
      <extLst>
        <ext xmlns:x14="http://schemas.microsoft.com/office/spreadsheetml/2009/9/main" uri="{B025F937-C7B1-47D3-B67F-A62EFF666E3E}">
          <x14:id>{6EF3B7D5-D208-CD44-85C9-73D6BBC6324A}</x14:id>
        </ext>
      </extLst>
    </cfRule>
    <cfRule type="dataBar" priority="224">
      <dataBar>
        <cfvo type="min"/>
        <cfvo type="max"/>
        <color theme="1" tint="0.499984740745262"/>
      </dataBar>
      <extLst>
        <ext xmlns:x14="http://schemas.microsoft.com/office/spreadsheetml/2009/9/main" uri="{B025F937-C7B1-47D3-B67F-A62EFF666E3E}">
          <x14:id>{38A61B66-99EA-3E45-B180-2B50386A3C0F}</x14:id>
        </ext>
      </extLst>
    </cfRule>
    <cfRule type="dataBar" priority="223">
      <dataBar showValue="0">
        <cfvo type="min"/>
        <cfvo type="max"/>
        <color theme="1" tint="0.499984740745262"/>
      </dataBar>
      <extLst>
        <ext xmlns:x14="http://schemas.microsoft.com/office/spreadsheetml/2009/9/main" uri="{B025F937-C7B1-47D3-B67F-A62EFF666E3E}">
          <x14:id>{27BDD7CD-BF90-BB48-8FAF-6BF42CE619E4}</x14:id>
        </ext>
      </extLst>
    </cfRule>
  </conditionalFormatting>
  <conditionalFormatting sqref="H1187:H1202">
    <cfRule type="dataBar" priority="222">
      <dataBar>
        <cfvo type="min"/>
        <cfvo type="max"/>
        <color rgb="FF008AEF"/>
      </dataBar>
      <extLst>
        <ext xmlns:x14="http://schemas.microsoft.com/office/spreadsheetml/2009/9/main" uri="{B025F937-C7B1-47D3-B67F-A62EFF666E3E}">
          <x14:id>{6AE314D7-5424-FC48-892E-62E4E57C2FF9}</x14:id>
        </ext>
      </extLst>
    </cfRule>
    <cfRule type="dataBar" priority="221">
      <dataBar>
        <cfvo type="min"/>
        <cfvo type="max"/>
        <color theme="1" tint="0.499984740745262"/>
      </dataBar>
      <extLst>
        <ext xmlns:x14="http://schemas.microsoft.com/office/spreadsheetml/2009/9/main" uri="{B025F937-C7B1-47D3-B67F-A62EFF666E3E}">
          <x14:id>{74A6BF71-99CB-4548-9810-41B08CAA5F53}</x14:id>
        </ext>
      </extLst>
    </cfRule>
    <cfRule type="dataBar" priority="220">
      <dataBar showValue="0">
        <cfvo type="min"/>
        <cfvo type="max"/>
        <color theme="1" tint="0.499984740745262"/>
      </dataBar>
      <extLst>
        <ext xmlns:x14="http://schemas.microsoft.com/office/spreadsheetml/2009/9/main" uri="{B025F937-C7B1-47D3-B67F-A62EFF666E3E}">
          <x14:id>{14FD3B5F-E4B1-3841-851A-F36ED79F6074}</x14:id>
        </ext>
      </extLst>
    </cfRule>
  </conditionalFormatting>
  <conditionalFormatting sqref="H1205:H1211">
    <cfRule type="dataBar" priority="219">
      <dataBar>
        <cfvo type="min"/>
        <cfvo type="max"/>
        <color rgb="FF008AEF"/>
      </dataBar>
      <extLst>
        <ext xmlns:x14="http://schemas.microsoft.com/office/spreadsheetml/2009/9/main" uri="{B025F937-C7B1-47D3-B67F-A62EFF666E3E}">
          <x14:id>{D5760A8D-498A-AB44-A292-AF28F898515E}</x14:id>
        </ext>
      </extLst>
    </cfRule>
    <cfRule type="dataBar" priority="218">
      <dataBar>
        <cfvo type="min"/>
        <cfvo type="max"/>
        <color theme="1" tint="0.499984740745262"/>
      </dataBar>
      <extLst>
        <ext xmlns:x14="http://schemas.microsoft.com/office/spreadsheetml/2009/9/main" uri="{B025F937-C7B1-47D3-B67F-A62EFF666E3E}">
          <x14:id>{6539ED92-686D-0040-A9A2-634FEB603B89}</x14:id>
        </ext>
      </extLst>
    </cfRule>
    <cfRule type="dataBar" priority="217">
      <dataBar showValue="0">
        <cfvo type="min"/>
        <cfvo type="max"/>
        <color theme="1" tint="0.499984740745262"/>
      </dataBar>
      <extLst>
        <ext xmlns:x14="http://schemas.microsoft.com/office/spreadsheetml/2009/9/main" uri="{B025F937-C7B1-47D3-B67F-A62EFF666E3E}">
          <x14:id>{C5510824-CB89-EF4B-B371-1CB67D194751}</x14:id>
        </ext>
      </extLst>
    </cfRule>
  </conditionalFormatting>
  <conditionalFormatting sqref="H1213:H1214">
    <cfRule type="dataBar" priority="216">
      <dataBar>
        <cfvo type="min"/>
        <cfvo type="max"/>
        <color rgb="FF008AEF"/>
      </dataBar>
      <extLst>
        <ext xmlns:x14="http://schemas.microsoft.com/office/spreadsheetml/2009/9/main" uri="{B025F937-C7B1-47D3-B67F-A62EFF666E3E}">
          <x14:id>{E187994E-B4D3-7D49-BB45-94B2C89B65F8}</x14:id>
        </ext>
      </extLst>
    </cfRule>
    <cfRule type="dataBar" priority="215">
      <dataBar>
        <cfvo type="min"/>
        <cfvo type="max"/>
        <color theme="1" tint="0.499984740745262"/>
      </dataBar>
      <extLst>
        <ext xmlns:x14="http://schemas.microsoft.com/office/spreadsheetml/2009/9/main" uri="{B025F937-C7B1-47D3-B67F-A62EFF666E3E}">
          <x14:id>{F8757304-FB62-C149-BF6B-383E70DED46C}</x14:id>
        </ext>
      </extLst>
    </cfRule>
    <cfRule type="dataBar" priority="214">
      <dataBar showValue="0">
        <cfvo type="min"/>
        <cfvo type="max"/>
        <color theme="1" tint="0.499984740745262"/>
      </dataBar>
      <extLst>
        <ext xmlns:x14="http://schemas.microsoft.com/office/spreadsheetml/2009/9/main" uri="{B025F937-C7B1-47D3-B67F-A62EFF666E3E}">
          <x14:id>{F3674DE4-5442-6141-B831-FEF4C6940B14}</x14:id>
        </ext>
      </extLst>
    </cfRule>
  </conditionalFormatting>
  <conditionalFormatting sqref="H1216:H1246">
    <cfRule type="dataBar" priority="213">
      <dataBar>
        <cfvo type="min"/>
        <cfvo type="max"/>
        <color rgb="FF008AEF"/>
      </dataBar>
      <extLst>
        <ext xmlns:x14="http://schemas.microsoft.com/office/spreadsheetml/2009/9/main" uri="{B025F937-C7B1-47D3-B67F-A62EFF666E3E}">
          <x14:id>{35396AF5-B0D9-854E-B393-F0E77E315EEA}</x14:id>
        </ext>
      </extLst>
    </cfRule>
    <cfRule type="dataBar" priority="212">
      <dataBar>
        <cfvo type="min"/>
        <cfvo type="max"/>
        <color theme="1" tint="0.499984740745262"/>
      </dataBar>
      <extLst>
        <ext xmlns:x14="http://schemas.microsoft.com/office/spreadsheetml/2009/9/main" uri="{B025F937-C7B1-47D3-B67F-A62EFF666E3E}">
          <x14:id>{544D52CE-C150-E049-BD07-3832127F09B7}</x14:id>
        </ext>
      </extLst>
    </cfRule>
    <cfRule type="dataBar" priority="211">
      <dataBar showValue="0">
        <cfvo type="min"/>
        <cfvo type="max"/>
        <color theme="1" tint="0.499984740745262"/>
      </dataBar>
      <extLst>
        <ext xmlns:x14="http://schemas.microsoft.com/office/spreadsheetml/2009/9/main" uri="{B025F937-C7B1-47D3-B67F-A62EFF666E3E}">
          <x14:id>{832B8EEC-2C65-D049-925B-AD46F59EB689}</x14:id>
        </ext>
      </extLst>
    </cfRule>
  </conditionalFormatting>
  <conditionalFormatting sqref="H1248:H1278">
    <cfRule type="dataBar" priority="210">
      <dataBar>
        <cfvo type="min"/>
        <cfvo type="max"/>
        <color rgb="FF008AEF"/>
      </dataBar>
      <extLst>
        <ext xmlns:x14="http://schemas.microsoft.com/office/spreadsheetml/2009/9/main" uri="{B025F937-C7B1-47D3-B67F-A62EFF666E3E}">
          <x14:id>{028C9FFE-8DBA-8D4D-BC16-24698FBC58E8}</x14:id>
        </ext>
      </extLst>
    </cfRule>
    <cfRule type="dataBar" priority="209">
      <dataBar>
        <cfvo type="min"/>
        <cfvo type="max"/>
        <color theme="1" tint="0.499984740745262"/>
      </dataBar>
      <extLst>
        <ext xmlns:x14="http://schemas.microsoft.com/office/spreadsheetml/2009/9/main" uri="{B025F937-C7B1-47D3-B67F-A62EFF666E3E}">
          <x14:id>{1F81EA03-4129-3F41-B197-BD39AE7B2A5C}</x14:id>
        </ext>
      </extLst>
    </cfRule>
    <cfRule type="dataBar" priority="208">
      <dataBar showValue="0">
        <cfvo type="min"/>
        <cfvo type="max"/>
        <color theme="1" tint="0.499984740745262"/>
      </dataBar>
      <extLst>
        <ext xmlns:x14="http://schemas.microsoft.com/office/spreadsheetml/2009/9/main" uri="{B025F937-C7B1-47D3-B67F-A62EFF666E3E}">
          <x14:id>{8120D78F-B2AD-6149-A558-BAB472A8AD96}</x14:id>
        </ext>
      </extLst>
    </cfRule>
  </conditionalFormatting>
  <conditionalFormatting sqref="H1281:H1472">
    <cfRule type="dataBar" priority="207">
      <dataBar>
        <cfvo type="min"/>
        <cfvo type="max"/>
        <color rgb="FF008AEF"/>
      </dataBar>
      <extLst>
        <ext xmlns:x14="http://schemas.microsoft.com/office/spreadsheetml/2009/9/main" uri="{B025F937-C7B1-47D3-B67F-A62EFF666E3E}">
          <x14:id>{10658A34-FD52-4C41-99EB-7AB0428DD4E1}</x14:id>
        </ext>
      </extLst>
    </cfRule>
    <cfRule type="dataBar" priority="206">
      <dataBar>
        <cfvo type="min"/>
        <cfvo type="max"/>
        <color theme="1" tint="0.499984740745262"/>
      </dataBar>
      <extLst>
        <ext xmlns:x14="http://schemas.microsoft.com/office/spreadsheetml/2009/9/main" uri="{B025F937-C7B1-47D3-B67F-A62EFF666E3E}">
          <x14:id>{9802F145-7F55-C942-9070-99F70DEB68D9}</x14:id>
        </ext>
      </extLst>
    </cfRule>
    <cfRule type="dataBar" priority="205">
      <dataBar showValue="0">
        <cfvo type="min"/>
        <cfvo type="max"/>
        <color theme="1" tint="0.499984740745262"/>
      </dataBar>
      <extLst>
        <ext xmlns:x14="http://schemas.microsoft.com/office/spreadsheetml/2009/9/main" uri="{B025F937-C7B1-47D3-B67F-A62EFF666E3E}">
          <x14:id>{6E03A195-F96C-9347-824D-50DEDDB0E651}</x14:id>
        </ext>
      </extLst>
    </cfRule>
  </conditionalFormatting>
  <conditionalFormatting sqref="H1475:H1487">
    <cfRule type="dataBar" priority="204">
      <dataBar>
        <cfvo type="min"/>
        <cfvo type="max"/>
        <color rgb="FF008AEF"/>
      </dataBar>
      <extLst>
        <ext xmlns:x14="http://schemas.microsoft.com/office/spreadsheetml/2009/9/main" uri="{B025F937-C7B1-47D3-B67F-A62EFF666E3E}">
          <x14:id>{DEF1E931-4C47-344E-9138-213DD4501631}</x14:id>
        </ext>
      </extLst>
    </cfRule>
    <cfRule type="dataBar" priority="203">
      <dataBar>
        <cfvo type="min"/>
        <cfvo type="max"/>
        <color theme="1" tint="0.499984740745262"/>
      </dataBar>
      <extLst>
        <ext xmlns:x14="http://schemas.microsoft.com/office/spreadsheetml/2009/9/main" uri="{B025F937-C7B1-47D3-B67F-A62EFF666E3E}">
          <x14:id>{95037E28-4A9C-3547-9292-268EDE0B6A79}</x14:id>
        </ext>
      </extLst>
    </cfRule>
    <cfRule type="dataBar" priority="202">
      <dataBar showValue="0">
        <cfvo type="min"/>
        <cfvo type="max"/>
        <color theme="1" tint="0.499984740745262"/>
      </dataBar>
      <extLst>
        <ext xmlns:x14="http://schemas.microsoft.com/office/spreadsheetml/2009/9/main" uri="{B025F937-C7B1-47D3-B67F-A62EFF666E3E}">
          <x14:id>{67EE9CAD-B005-B84D-88B8-ECF494E04DCB}</x14:id>
        </ext>
      </extLst>
    </cfRule>
  </conditionalFormatting>
  <conditionalFormatting sqref="H1489:H1520">
    <cfRule type="dataBar" priority="201">
      <dataBar>
        <cfvo type="min"/>
        <cfvo type="max"/>
        <color rgb="FF008AEF"/>
      </dataBar>
      <extLst>
        <ext xmlns:x14="http://schemas.microsoft.com/office/spreadsheetml/2009/9/main" uri="{B025F937-C7B1-47D3-B67F-A62EFF666E3E}">
          <x14:id>{D2C7040C-7106-AD45-8719-501F96BDE90B}</x14:id>
        </ext>
      </extLst>
    </cfRule>
    <cfRule type="dataBar" priority="200">
      <dataBar>
        <cfvo type="min"/>
        <cfvo type="max"/>
        <color theme="1" tint="0.499984740745262"/>
      </dataBar>
      <extLst>
        <ext xmlns:x14="http://schemas.microsoft.com/office/spreadsheetml/2009/9/main" uri="{B025F937-C7B1-47D3-B67F-A62EFF666E3E}">
          <x14:id>{4892BE00-44F4-554B-8AAE-B0415E0D0818}</x14:id>
        </ext>
      </extLst>
    </cfRule>
    <cfRule type="dataBar" priority="199">
      <dataBar showValue="0">
        <cfvo type="min"/>
        <cfvo type="max"/>
        <color theme="1" tint="0.499984740745262"/>
      </dataBar>
      <extLst>
        <ext xmlns:x14="http://schemas.microsoft.com/office/spreadsheetml/2009/9/main" uri="{B025F937-C7B1-47D3-B67F-A62EFF666E3E}">
          <x14:id>{DBDE5106-1FE2-3A46-8AD0-EC32F3E1A6C7}</x14:id>
        </ext>
      </extLst>
    </cfRule>
  </conditionalFormatting>
  <conditionalFormatting sqref="H1522:H1551">
    <cfRule type="dataBar" priority="198">
      <dataBar>
        <cfvo type="min"/>
        <cfvo type="max"/>
        <color rgb="FF008AEF"/>
      </dataBar>
      <extLst>
        <ext xmlns:x14="http://schemas.microsoft.com/office/spreadsheetml/2009/9/main" uri="{B025F937-C7B1-47D3-B67F-A62EFF666E3E}">
          <x14:id>{C84C32F0-DDDC-3440-A1EC-B8AC58DA1E3F}</x14:id>
        </ext>
      </extLst>
    </cfRule>
    <cfRule type="dataBar" priority="197">
      <dataBar>
        <cfvo type="min"/>
        <cfvo type="max"/>
        <color theme="1" tint="0.499984740745262"/>
      </dataBar>
      <extLst>
        <ext xmlns:x14="http://schemas.microsoft.com/office/spreadsheetml/2009/9/main" uri="{B025F937-C7B1-47D3-B67F-A62EFF666E3E}">
          <x14:id>{A76F867E-76F8-D94F-8B99-EDF8F5C1D883}</x14:id>
        </ext>
      </extLst>
    </cfRule>
    <cfRule type="dataBar" priority="196">
      <dataBar showValue="0">
        <cfvo type="min"/>
        <cfvo type="max"/>
        <color theme="1" tint="0.499984740745262"/>
      </dataBar>
      <extLst>
        <ext xmlns:x14="http://schemas.microsoft.com/office/spreadsheetml/2009/9/main" uri="{B025F937-C7B1-47D3-B67F-A62EFF666E3E}">
          <x14:id>{77B43764-1CAD-4E49-AE59-C028DE6796A5}</x14:id>
        </ext>
      </extLst>
    </cfRule>
  </conditionalFormatting>
  <conditionalFormatting sqref="H1553:H1603">
    <cfRule type="dataBar" priority="195">
      <dataBar>
        <cfvo type="min"/>
        <cfvo type="max"/>
        <color rgb="FF008AEF"/>
      </dataBar>
      <extLst>
        <ext xmlns:x14="http://schemas.microsoft.com/office/spreadsheetml/2009/9/main" uri="{B025F937-C7B1-47D3-B67F-A62EFF666E3E}">
          <x14:id>{EE8BD336-2CDD-4641-B844-B7E5AD7B3A8A}</x14:id>
        </ext>
      </extLst>
    </cfRule>
    <cfRule type="dataBar" priority="194">
      <dataBar>
        <cfvo type="min"/>
        <cfvo type="max"/>
        <color theme="1" tint="0.499984740745262"/>
      </dataBar>
      <extLst>
        <ext xmlns:x14="http://schemas.microsoft.com/office/spreadsheetml/2009/9/main" uri="{B025F937-C7B1-47D3-B67F-A62EFF666E3E}">
          <x14:id>{2CA02240-B3DF-5F47-BBEB-9D6916E1C884}</x14:id>
        </ext>
      </extLst>
    </cfRule>
    <cfRule type="dataBar" priority="193">
      <dataBar showValue="0">
        <cfvo type="min"/>
        <cfvo type="max"/>
        <color theme="1" tint="0.499984740745262"/>
      </dataBar>
      <extLst>
        <ext xmlns:x14="http://schemas.microsoft.com/office/spreadsheetml/2009/9/main" uri="{B025F937-C7B1-47D3-B67F-A62EFF666E3E}">
          <x14:id>{56B4EEF4-2454-2445-86E2-01747DE58844}</x14:id>
        </ext>
      </extLst>
    </cfRule>
  </conditionalFormatting>
  <conditionalFormatting sqref="H1606:H1612">
    <cfRule type="dataBar" priority="192">
      <dataBar>
        <cfvo type="min"/>
        <cfvo type="max"/>
        <color rgb="FF008AEF"/>
      </dataBar>
      <extLst>
        <ext xmlns:x14="http://schemas.microsoft.com/office/spreadsheetml/2009/9/main" uri="{B025F937-C7B1-47D3-B67F-A62EFF666E3E}">
          <x14:id>{B91C0261-DCE3-3648-A602-C11B9842EDC8}</x14:id>
        </ext>
      </extLst>
    </cfRule>
    <cfRule type="dataBar" priority="191">
      <dataBar>
        <cfvo type="min"/>
        <cfvo type="max"/>
        <color theme="1" tint="0.499984740745262"/>
      </dataBar>
      <extLst>
        <ext xmlns:x14="http://schemas.microsoft.com/office/spreadsheetml/2009/9/main" uri="{B025F937-C7B1-47D3-B67F-A62EFF666E3E}">
          <x14:id>{497E55FB-34A5-2740-9641-421669242B30}</x14:id>
        </ext>
      </extLst>
    </cfRule>
    <cfRule type="dataBar" priority="190">
      <dataBar showValue="0">
        <cfvo type="min"/>
        <cfvo type="max"/>
        <color theme="1" tint="0.499984740745262"/>
      </dataBar>
      <extLst>
        <ext xmlns:x14="http://schemas.microsoft.com/office/spreadsheetml/2009/9/main" uri="{B025F937-C7B1-47D3-B67F-A62EFF666E3E}">
          <x14:id>{4A256152-6706-5641-83BA-A7E2C4FBC65E}</x14:id>
        </ext>
      </extLst>
    </cfRule>
  </conditionalFormatting>
  <conditionalFormatting sqref="H1615:H1618">
    <cfRule type="dataBar" priority="189">
      <dataBar>
        <cfvo type="min"/>
        <cfvo type="max"/>
        <color rgb="FF008AEF"/>
      </dataBar>
      <extLst>
        <ext xmlns:x14="http://schemas.microsoft.com/office/spreadsheetml/2009/9/main" uri="{B025F937-C7B1-47D3-B67F-A62EFF666E3E}">
          <x14:id>{7CA581A9-043D-934A-9767-11E478304C8E}</x14:id>
        </ext>
      </extLst>
    </cfRule>
    <cfRule type="dataBar" priority="188">
      <dataBar>
        <cfvo type="min"/>
        <cfvo type="max"/>
        <color theme="1" tint="0.499984740745262"/>
      </dataBar>
      <extLst>
        <ext xmlns:x14="http://schemas.microsoft.com/office/spreadsheetml/2009/9/main" uri="{B025F937-C7B1-47D3-B67F-A62EFF666E3E}">
          <x14:id>{8C0B2336-F4AC-8A4B-A92E-3F6DFB659297}</x14:id>
        </ext>
      </extLst>
    </cfRule>
    <cfRule type="dataBar" priority="187">
      <dataBar showValue="0">
        <cfvo type="min"/>
        <cfvo type="max"/>
        <color theme="1" tint="0.499984740745262"/>
      </dataBar>
      <extLst>
        <ext xmlns:x14="http://schemas.microsoft.com/office/spreadsheetml/2009/9/main" uri="{B025F937-C7B1-47D3-B67F-A62EFF666E3E}">
          <x14:id>{F9EFA9A8-055E-614F-B477-BD7A233F7B1B}</x14:id>
        </ext>
      </extLst>
    </cfRule>
  </conditionalFormatting>
  <conditionalFormatting sqref="H1620:H1621">
    <cfRule type="dataBar" priority="186">
      <dataBar>
        <cfvo type="min"/>
        <cfvo type="max"/>
        <color rgb="FF008AEF"/>
      </dataBar>
      <extLst>
        <ext xmlns:x14="http://schemas.microsoft.com/office/spreadsheetml/2009/9/main" uri="{B025F937-C7B1-47D3-B67F-A62EFF666E3E}">
          <x14:id>{C5B0B4F3-F600-B448-A40A-EE2585FA5B6B}</x14:id>
        </ext>
      </extLst>
    </cfRule>
    <cfRule type="dataBar" priority="185">
      <dataBar>
        <cfvo type="min"/>
        <cfvo type="max"/>
        <color theme="1" tint="0.499984740745262"/>
      </dataBar>
      <extLst>
        <ext xmlns:x14="http://schemas.microsoft.com/office/spreadsheetml/2009/9/main" uri="{B025F937-C7B1-47D3-B67F-A62EFF666E3E}">
          <x14:id>{107215E7-A840-DF4F-9B3B-ACB0EBA051DD}</x14:id>
        </ext>
      </extLst>
    </cfRule>
    <cfRule type="dataBar" priority="184">
      <dataBar showValue="0">
        <cfvo type="min"/>
        <cfvo type="max"/>
        <color theme="1" tint="0.499984740745262"/>
      </dataBar>
      <extLst>
        <ext xmlns:x14="http://schemas.microsoft.com/office/spreadsheetml/2009/9/main" uri="{B025F937-C7B1-47D3-B67F-A62EFF666E3E}">
          <x14:id>{1644A7FF-C874-0843-A633-97BA721C7FB4}</x14:id>
        </ext>
      </extLst>
    </cfRule>
  </conditionalFormatting>
  <conditionalFormatting sqref="H1623:H1624">
    <cfRule type="dataBar" priority="183">
      <dataBar>
        <cfvo type="min"/>
        <cfvo type="max"/>
        <color rgb="FF008AEF"/>
      </dataBar>
      <extLst>
        <ext xmlns:x14="http://schemas.microsoft.com/office/spreadsheetml/2009/9/main" uri="{B025F937-C7B1-47D3-B67F-A62EFF666E3E}">
          <x14:id>{2C3DC733-F5BD-2840-94A1-D286A834C4AE}</x14:id>
        </ext>
      </extLst>
    </cfRule>
    <cfRule type="dataBar" priority="182">
      <dataBar>
        <cfvo type="min"/>
        <cfvo type="max"/>
        <color theme="1" tint="0.499984740745262"/>
      </dataBar>
      <extLst>
        <ext xmlns:x14="http://schemas.microsoft.com/office/spreadsheetml/2009/9/main" uri="{B025F937-C7B1-47D3-B67F-A62EFF666E3E}">
          <x14:id>{B9492992-718E-424E-B428-27A4F58FEDA9}</x14:id>
        </ext>
      </extLst>
    </cfRule>
    <cfRule type="dataBar" priority="181">
      <dataBar showValue="0">
        <cfvo type="min"/>
        <cfvo type="max"/>
        <color theme="1" tint="0.499984740745262"/>
      </dataBar>
      <extLst>
        <ext xmlns:x14="http://schemas.microsoft.com/office/spreadsheetml/2009/9/main" uri="{B025F937-C7B1-47D3-B67F-A62EFF666E3E}">
          <x14:id>{6610B4A4-3570-1841-B623-1B29B83A115F}</x14:id>
        </ext>
      </extLst>
    </cfRule>
  </conditionalFormatting>
  <conditionalFormatting sqref="H1626:H1631">
    <cfRule type="dataBar" priority="180">
      <dataBar>
        <cfvo type="min"/>
        <cfvo type="max"/>
        <color rgb="FF008AEF"/>
      </dataBar>
      <extLst>
        <ext xmlns:x14="http://schemas.microsoft.com/office/spreadsheetml/2009/9/main" uri="{B025F937-C7B1-47D3-B67F-A62EFF666E3E}">
          <x14:id>{19F3A8F3-485E-A44B-B88A-550BDAB58278}</x14:id>
        </ext>
      </extLst>
    </cfRule>
    <cfRule type="dataBar" priority="179">
      <dataBar>
        <cfvo type="min"/>
        <cfvo type="max"/>
        <color theme="1" tint="0.499984740745262"/>
      </dataBar>
      <extLst>
        <ext xmlns:x14="http://schemas.microsoft.com/office/spreadsheetml/2009/9/main" uri="{B025F937-C7B1-47D3-B67F-A62EFF666E3E}">
          <x14:id>{380023A6-C28D-D94A-99E6-8811704302DB}</x14:id>
        </ext>
      </extLst>
    </cfRule>
    <cfRule type="dataBar" priority="178">
      <dataBar showValue="0">
        <cfvo type="min"/>
        <cfvo type="max"/>
        <color theme="1" tint="0.499984740745262"/>
      </dataBar>
      <extLst>
        <ext xmlns:x14="http://schemas.microsoft.com/office/spreadsheetml/2009/9/main" uri="{B025F937-C7B1-47D3-B67F-A62EFF666E3E}">
          <x14:id>{905C1F49-6CAF-4B4F-BDEE-A3A50D5F7F10}</x14:id>
        </ext>
      </extLst>
    </cfRule>
  </conditionalFormatting>
  <conditionalFormatting sqref="H1633:H1640">
    <cfRule type="dataBar" priority="177">
      <dataBar>
        <cfvo type="min"/>
        <cfvo type="max"/>
        <color rgb="FF008AEF"/>
      </dataBar>
      <extLst>
        <ext xmlns:x14="http://schemas.microsoft.com/office/spreadsheetml/2009/9/main" uri="{B025F937-C7B1-47D3-B67F-A62EFF666E3E}">
          <x14:id>{A1C470C9-BC9E-C641-84D1-C0E00C232545}</x14:id>
        </ext>
      </extLst>
    </cfRule>
    <cfRule type="dataBar" priority="176">
      <dataBar>
        <cfvo type="min"/>
        <cfvo type="max"/>
        <color theme="1" tint="0.499984740745262"/>
      </dataBar>
      <extLst>
        <ext xmlns:x14="http://schemas.microsoft.com/office/spreadsheetml/2009/9/main" uri="{B025F937-C7B1-47D3-B67F-A62EFF666E3E}">
          <x14:id>{4CA498D3-C3D3-AA4E-8F29-FA90B665D1A0}</x14:id>
        </ext>
      </extLst>
    </cfRule>
    <cfRule type="dataBar" priority="175">
      <dataBar showValue="0">
        <cfvo type="min"/>
        <cfvo type="max"/>
        <color theme="1" tint="0.499984740745262"/>
      </dataBar>
      <extLst>
        <ext xmlns:x14="http://schemas.microsoft.com/office/spreadsheetml/2009/9/main" uri="{B025F937-C7B1-47D3-B67F-A62EFF666E3E}">
          <x14:id>{97E1C6A9-98C7-4143-A0D0-B0E699A36260}</x14:id>
        </ext>
      </extLst>
    </cfRule>
  </conditionalFormatting>
  <conditionalFormatting sqref="H1643:H1646">
    <cfRule type="dataBar" priority="174">
      <dataBar>
        <cfvo type="min"/>
        <cfvo type="max"/>
        <color rgb="FF008AEF"/>
      </dataBar>
      <extLst>
        <ext xmlns:x14="http://schemas.microsoft.com/office/spreadsheetml/2009/9/main" uri="{B025F937-C7B1-47D3-B67F-A62EFF666E3E}">
          <x14:id>{DEB766DB-49F0-E64D-8615-DF9305435A40}</x14:id>
        </ext>
      </extLst>
    </cfRule>
    <cfRule type="dataBar" priority="173">
      <dataBar>
        <cfvo type="min"/>
        <cfvo type="max"/>
        <color theme="1" tint="0.499984740745262"/>
      </dataBar>
      <extLst>
        <ext xmlns:x14="http://schemas.microsoft.com/office/spreadsheetml/2009/9/main" uri="{B025F937-C7B1-47D3-B67F-A62EFF666E3E}">
          <x14:id>{9FC6C0E1-49EA-814C-845D-6B7C9E602882}</x14:id>
        </ext>
      </extLst>
    </cfRule>
    <cfRule type="dataBar" priority="172">
      <dataBar showValue="0">
        <cfvo type="min"/>
        <cfvo type="max"/>
        <color theme="1" tint="0.499984740745262"/>
      </dataBar>
      <extLst>
        <ext xmlns:x14="http://schemas.microsoft.com/office/spreadsheetml/2009/9/main" uri="{B025F937-C7B1-47D3-B67F-A62EFF666E3E}">
          <x14:id>{187A88F9-EBA5-AF44-8808-0BA64D8783D5}</x14:id>
        </ext>
      </extLst>
    </cfRule>
  </conditionalFormatting>
  <conditionalFormatting sqref="H1648:H1650">
    <cfRule type="dataBar" priority="171">
      <dataBar>
        <cfvo type="min"/>
        <cfvo type="max"/>
        <color rgb="FF008AEF"/>
      </dataBar>
      <extLst>
        <ext xmlns:x14="http://schemas.microsoft.com/office/spreadsheetml/2009/9/main" uri="{B025F937-C7B1-47D3-B67F-A62EFF666E3E}">
          <x14:id>{66B22248-9369-6249-8089-3CF1053B1C5D}</x14:id>
        </ext>
      </extLst>
    </cfRule>
    <cfRule type="dataBar" priority="170">
      <dataBar>
        <cfvo type="min"/>
        <cfvo type="max"/>
        <color theme="1" tint="0.499984740745262"/>
      </dataBar>
      <extLst>
        <ext xmlns:x14="http://schemas.microsoft.com/office/spreadsheetml/2009/9/main" uri="{B025F937-C7B1-47D3-B67F-A62EFF666E3E}">
          <x14:id>{933DA9C9-5B4C-7F48-812E-E46A38B14EC5}</x14:id>
        </ext>
      </extLst>
    </cfRule>
    <cfRule type="dataBar" priority="169">
      <dataBar showValue="0">
        <cfvo type="min"/>
        <cfvo type="max"/>
        <color theme="1" tint="0.499984740745262"/>
      </dataBar>
      <extLst>
        <ext xmlns:x14="http://schemas.microsoft.com/office/spreadsheetml/2009/9/main" uri="{B025F937-C7B1-47D3-B67F-A62EFF666E3E}">
          <x14:id>{BEFA6362-8191-7347-A055-7E6C055E702B}</x14:id>
        </ext>
      </extLst>
    </cfRule>
  </conditionalFormatting>
  <conditionalFormatting sqref="H1652:H1661">
    <cfRule type="dataBar" priority="168">
      <dataBar>
        <cfvo type="min"/>
        <cfvo type="max"/>
        <color rgb="FF008AEF"/>
      </dataBar>
      <extLst>
        <ext xmlns:x14="http://schemas.microsoft.com/office/spreadsheetml/2009/9/main" uri="{B025F937-C7B1-47D3-B67F-A62EFF666E3E}">
          <x14:id>{DFB8E203-52AA-F64F-9663-B31518F5FB88}</x14:id>
        </ext>
      </extLst>
    </cfRule>
    <cfRule type="dataBar" priority="167">
      <dataBar>
        <cfvo type="min"/>
        <cfvo type="max"/>
        <color theme="1" tint="0.499984740745262"/>
      </dataBar>
      <extLst>
        <ext xmlns:x14="http://schemas.microsoft.com/office/spreadsheetml/2009/9/main" uri="{B025F937-C7B1-47D3-B67F-A62EFF666E3E}">
          <x14:id>{9D9F8C6F-E434-BF4A-A48F-5E2AA5A9E6F5}</x14:id>
        </ext>
      </extLst>
    </cfRule>
    <cfRule type="dataBar" priority="166">
      <dataBar showValue="0">
        <cfvo type="min"/>
        <cfvo type="max"/>
        <color theme="1" tint="0.499984740745262"/>
      </dataBar>
      <extLst>
        <ext xmlns:x14="http://schemas.microsoft.com/office/spreadsheetml/2009/9/main" uri="{B025F937-C7B1-47D3-B67F-A62EFF666E3E}">
          <x14:id>{95F6E54E-E82C-5F4C-876F-D53EBE8CFAEF}</x14:id>
        </ext>
      </extLst>
    </cfRule>
  </conditionalFormatting>
  <conditionalFormatting sqref="H1663:H1666">
    <cfRule type="dataBar" priority="165">
      <dataBar>
        <cfvo type="min"/>
        <cfvo type="max"/>
        <color rgb="FF008AEF"/>
      </dataBar>
      <extLst>
        <ext xmlns:x14="http://schemas.microsoft.com/office/spreadsheetml/2009/9/main" uri="{B025F937-C7B1-47D3-B67F-A62EFF666E3E}">
          <x14:id>{F51ECB99-BD94-8547-8452-8593D79BB152}</x14:id>
        </ext>
      </extLst>
    </cfRule>
    <cfRule type="dataBar" priority="164">
      <dataBar>
        <cfvo type="min"/>
        <cfvo type="max"/>
        <color theme="1" tint="0.499984740745262"/>
      </dataBar>
      <extLst>
        <ext xmlns:x14="http://schemas.microsoft.com/office/spreadsheetml/2009/9/main" uri="{B025F937-C7B1-47D3-B67F-A62EFF666E3E}">
          <x14:id>{D7C908D4-E3E6-9F46-87B4-B596DCA0681F}</x14:id>
        </ext>
      </extLst>
    </cfRule>
    <cfRule type="dataBar" priority="163">
      <dataBar showValue="0">
        <cfvo type="min"/>
        <cfvo type="max"/>
        <color theme="1" tint="0.499984740745262"/>
      </dataBar>
      <extLst>
        <ext xmlns:x14="http://schemas.microsoft.com/office/spreadsheetml/2009/9/main" uri="{B025F937-C7B1-47D3-B67F-A62EFF666E3E}">
          <x14:id>{803BF968-5233-BC49-BC01-B0356A15E2F3}</x14:id>
        </ext>
      </extLst>
    </cfRule>
  </conditionalFormatting>
  <conditionalFormatting sqref="H1668:H1701">
    <cfRule type="dataBar" priority="162">
      <dataBar>
        <cfvo type="min"/>
        <cfvo type="max"/>
        <color rgb="FF008AEF"/>
      </dataBar>
      <extLst>
        <ext xmlns:x14="http://schemas.microsoft.com/office/spreadsheetml/2009/9/main" uri="{B025F937-C7B1-47D3-B67F-A62EFF666E3E}">
          <x14:id>{DD3A20EF-8056-E84F-8C6E-2D6003396D0E}</x14:id>
        </ext>
      </extLst>
    </cfRule>
    <cfRule type="dataBar" priority="161">
      <dataBar>
        <cfvo type="min"/>
        <cfvo type="max"/>
        <color theme="1" tint="0.499984740745262"/>
      </dataBar>
      <extLst>
        <ext xmlns:x14="http://schemas.microsoft.com/office/spreadsheetml/2009/9/main" uri="{B025F937-C7B1-47D3-B67F-A62EFF666E3E}">
          <x14:id>{55DEC4FB-F541-114C-A8E3-0A8A8D1D6B6C}</x14:id>
        </ext>
      </extLst>
    </cfRule>
    <cfRule type="dataBar" priority="160">
      <dataBar showValue="0">
        <cfvo type="min"/>
        <cfvo type="max"/>
        <color theme="1" tint="0.499984740745262"/>
      </dataBar>
      <extLst>
        <ext xmlns:x14="http://schemas.microsoft.com/office/spreadsheetml/2009/9/main" uri="{B025F937-C7B1-47D3-B67F-A62EFF666E3E}">
          <x14:id>{0AD26659-A4F9-7C46-AFBB-B282F2805B8A}</x14:id>
        </ext>
      </extLst>
    </cfRule>
  </conditionalFormatting>
  <conditionalFormatting sqref="H1703:H1708">
    <cfRule type="dataBar" priority="159">
      <dataBar>
        <cfvo type="min"/>
        <cfvo type="max"/>
        <color rgb="FF008AEF"/>
      </dataBar>
      <extLst>
        <ext xmlns:x14="http://schemas.microsoft.com/office/spreadsheetml/2009/9/main" uri="{B025F937-C7B1-47D3-B67F-A62EFF666E3E}">
          <x14:id>{3E1A6AD3-A494-6541-9BD4-83CE234BAB49}</x14:id>
        </ext>
      </extLst>
    </cfRule>
    <cfRule type="dataBar" priority="158">
      <dataBar>
        <cfvo type="min"/>
        <cfvo type="max"/>
        <color theme="1" tint="0.499984740745262"/>
      </dataBar>
      <extLst>
        <ext xmlns:x14="http://schemas.microsoft.com/office/spreadsheetml/2009/9/main" uri="{B025F937-C7B1-47D3-B67F-A62EFF666E3E}">
          <x14:id>{A8FF936D-8B76-CE45-A953-CA7130F32453}</x14:id>
        </ext>
      </extLst>
    </cfRule>
    <cfRule type="dataBar" priority="157">
      <dataBar showValue="0">
        <cfvo type="min"/>
        <cfvo type="max"/>
        <color theme="1" tint="0.499984740745262"/>
      </dataBar>
      <extLst>
        <ext xmlns:x14="http://schemas.microsoft.com/office/spreadsheetml/2009/9/main" uri="{B025F937-C7B1-47D3-B67F-A62EFF666E3E}">
          <x14:id>{9B0FBD25-8ACE-874D-B631-B0C85D300169}</x14:id>
        </ext>
      </extLst>
    </cfRule>
  </conditionalFormatting>
  <conditionalFormatting sqref="H1710:H1718">
    <cfRule type="dataBar" priority="156">
      <dataBar>
        <cfvo type="min"/>
        <cfvo type="max"/>
        <color rgb="FF008AEF"/>
      </dataBar>
      <extLst>
        <ext xmlns:x14="http://schemas.microsoft.com/office/spreadsheetml/2009/9/main" uri="{B025F937-C7B1-47D3-B67F-A62EFF666E3E}">
          <x14:id>{AC76056C-219B-844C-B504-4FD302B55A55}</x14:id>
        </ext>
      </extLst>
    </cfRule>
    <cfRule type="dataBar" priority="155">
      <dataBar>
        <cfvo type="min"/>
        <cfvo type="max"/>
        <color theme="1" tint="0.499984740745262"/>
      </dataBar>
      <extLst>
        <ext xmlns:x14="http://schemas.microsoft.com/office/spreadsheetml/2009/9/main" uri="{B025F937-C7B1-47D3-B67F-A62EFF666E3E}">
          <x14:id>{37D3E86E-1805-4649-885E-E9F4AFA76C60}</x14:id>
        </ext>
      </extLst>
    </cfRule>
    <cfRule type="dataBar" priority="154">
      <dataBar showValue="0">
        <cfvo type="min"/>
        <cfvo type="max"/>
        <color theme="1" tint="0.499984740745262"/>
      </dataBar>
      <extLst>
        <ext xmlns:x14="http://schemas.microsoft.com/office/spreadsheetml/2009/9/main" uri="{B025F937-C7B1-47D3-B67F-A62EFF666E3E}">
          <x14:id>{B73A4308-1BC8-FE4E-8FA4-D3679375DA99}</x14:id>
        </ext>
      </extLst>
    </cfRule>
  </conditionalFormatting>
  <conditionalFormatting sqref="H1720:H1723">
    <cfRule type="dataBar" priority="153">
      <dataBar>
        <cfvo type="min"/>
        <cfvo type="max"/>
        <color rgb="FF008AEF"/>
      </dataBar>
      <extLst>
        <ext xmlns:x14="http://schemas.microsoft.com/office/spreadsheetml/2009/9/main" uri="{B025F937-C7B1-47D3-B67F-A62EFF666E3E}">
          <x14:id>{A03BF527-E622-2A40-8153-FFC6AC6B94EB}</x14:id>
        </ext>
      </extLst>
    </cfRule>
    <cfRule type="dataBar" priority="152">
      <dataBar>
        <cfvo type="min"/>
        <cfvo type="max"/>
        <color theme="1" tint="0.499984740745262"/>
      </dataBar>
      <extLst>
        <ext xmlns:x14="http://schemas.microsoft.com/office/spreadsheetml/2009/9/main" uri="{B025F937-C7B1-47D3-B67F-A62EFF666E3E}">
          <x14:id>{E4CA6A3F-5491-864C-A9C3-26318B377250}</x14:id>
        </ext>
      </extLst>
    </cfRule>
    <cfRule type="dataBar" priority="151">
      <dataBar showValue="0">
        <cfvo type="min"/>
        <cfvo type="max"/>
        <color theme="1" tint="0.499984740745262"/>
      </dataBar>
      <extLst>
        <ext xmlns:x14="http://schemas.microsoft.com/office/spreadsheetml/2009/9/main" uri="{B025F937-C7B1-47D3-B67F-A62EFF666E3E}">
          <x14:id>{5FFDD2EA-1289-3048-9B01-409B024B93CD}</x14:id>
        </ext>
      </extLst>
    </cfRule>
  </conditionalFormatting>
  <conditionalFormatting sqref="H1726:H1733">
    <cfRule type="dataBar" priority="150">
      <dataBar>
        <cfvo type="min"/>
        <cfvo type="max"/>
        <color rgb="FF008AEF"/>
      </dataBar>
      <extLst>
        <ext xmlns:x14="http://schemas.microsoft.com/office/spreadsheetml/2009/9/main" uri="{B025F937-C7B1-47D3-B67F-A62EFF666E3E}">
          <x14:id>{4D8A3BA0-A354-FB48-8756-199F421CE814}</x14:id>
        </ext>
      </extLst>
    </cfRule>
    <cfRule type="dataBar" priority="149">
      <dataBar>
        <cfvo type="min"/>
        <cfvo type="max"/>
        <color theme="1" tint="0.499984740745262"/>
      </dataBar>
      <extLst>
        <ext xmlns:x14="http://schemas.microsoft.com/office/spreadsheetml/2009/9/main" uri="{B025F937-C7B1-47D3-B67F-A62EFF666E3E}">
          <x14:id>{D6F85EDB-EAB0-DD42-A358-C7D4614F0B51}</x14:id>
        </ext>
      </extLst>
    </cfRule>
    <cfRule type="dataBar" priority="148">
      <dataBar showValue="0">
        <cfvo type="min"/>
        <cfvo type="max"/>
        <color theme="1" tint="0.499984740745262"/>
      </dataBar>
      <extLst>
        <ext xmlns:x14="http://schemas.microsoft.com/office/spreadsheetml/2009/9/main" uri="{B025F937-C7B1-47D3-B67F-A62EFF666E3E}">
          <x14:id>{2ED32F37-AF64-3147-9660-A8971ACBEE66}</x14:id>
        </ext>
      </extLst>
    </cfRule>
  </conditionalFormatting>
  <conditionalFormatting sqref="H1735:H1747">
    <cfRule type="dataBar" priority="147">
      <dataBar>
        <cfvo type="min"/>
        <cfvo type="max"/>
        <color rgb="FF008AEF"/>
      </dataBar>
      <extLst>
        <ext xmlns:x14="http://schemas.microsoft.com/office/spreadsheetml/2009/9/main" uri="{B025F937-C7B1-47D3-B67F-A62EFF666E3E}">
          <x14:id>{EE4FAA62-B0C6-4F48-A916-53492A981110}</x14:id>
        </ext>
      </extLst>
    </cfRule>
    <cfRule type="dataBar" priority="146">
      <dataBar>
        <cfvo type="min"/>
        <cfvo type="max"/>
        <color theme="1" tint="0.499984740745262"/>
      </dataBar>
      <extLst>
        <ext xmlns:x14="http://schemas.microsoft.com/office/spreadsheetml/2009/9/main" uri="{B025F937-C7B1-47D3-B67F-A62EFF666E3E}">
          <x14:id>{2291C3A9-1E8C-1B43-A656-259AAEC953CD}</x14:id>
        </ext>
      </extLst>
    </cfRule>
    <cfRule type="dataBar" priority="145">
      <dataBar showValue="0">
        <cfvo type="min"/>
        <cfvo type="max"/>
        <color theme="1" tint="0.499984740745262"/>
      </dataBar>
      <extLst>
        <ext xmlns:x14="http://schemas.microsoft.com/office/spreadsheetml/2009/9/main" uri="{B025F937-C7B1-47D3-B67F-A62EFF666E3E}">
          <x14:id>{43AFE316-38E7-2E4C-AFE3-B59416FAD97E}</x14:id>
        </ext>
      </extLst>
    </cfRule>
  </conditionalFormatting>
  <conditionalFormatting sqref="H1749:H1773">
    <cfRule type="dataBar" priority="144">
      <dataBar>
        <cfvo type="min"/>
        <cfvo type="max"/>
        <color rgb="FF008AEF"/>
      </dataBar>
      <extLst>
        <ext xmlns:x14="http://schemas.microsoft.com/office/spreadsheetml/2009/9/main" uri="{B025F937-C7B1-47D3-B67F-A62EFF666E3E}">
          <x14:id>{6A27A109-34FC-564D-B926-5AE402C00265}</x14:id>
        </ext>
      </extLst>
    </cfRule>
    <cfRule type="dataBar" priority="143">
      <dataBar>
        <cfvo type="min"/>
        <cfvo type="max"/>
        <color theme="1" tint="0.499984740745262"/>
      </dataBar>
      <extLst>
        <ext xmlns:x14="http://schemas.microsoft.com/office/spreadsheetml/2009/9/main" uri="{B025F937-C7B1-47D3-B67F-A62EFF666E3E}">
          <x14:id>{6FC79F5F-52C4-BA47-B8AC-04742C81EEDC}</x14:id>
        </ext>
      </extLst>
    </cfRule>
    <cfRule type="dataBar" priority="142">
      <dataBar showValue="0">
        <cfvo type="min"/>
        <cfvo type="max"/>
        <color theme="1" tint="0.499984740745262"/>
      </dataBar>
      <extLst>
        <ext xmlns:x14="http://schemas.microsoft.com/office/spreadsheetml/2009/9/main" uri="{B025F937-C7B1-47D3-B67F-A62EFF666E3E}">
          <x14:id>{3ACD2E6D-6FCB-4248-979F-D07D33448041}</x14:id>
        </ext>
      </extLst>
    </cfRule>
  </conditionalFormatting>
  <conditionalFormatting sqref="H1775:H1777">
    <cfRule type="dataBar" priority="141">
      <dataBar>
        <cfvo type="min"/>
        <cfvo type="max"/>
        <color rgb="FF008AEF"/>
      </dataBar>
      <extLst>
        <ext xmlns:x14="http://schemas.microsoft.com/office/spreadsheetml/2009/9/main" uri="{B025F937-C7B1-47D3-B67F-A62EFF666E3E}">
          <x14:id>{647BE2E4-1A5A-7344-BEE0-0B61100B44E9}</x14:id>
        </ext>
      </extLst>
    </cfRule>
    <cfRule type="dataBar" priority="140">
      <dataBar>
        <cfvo type="min"/>
        <cfvo type="max"/>
        <color theme="1" tint="0.499984740745262"/>
      </dataBar>
      <extLst>
        <ext xmlns:x14="http://schemas.microsoft.com/office/spreadsheetml/2009/9/main" uri="{B025F937-C7B1-47D3-B67F-A62EFF666E3E}">
          <x14:id>{C860A6DA-553E-BE40-8A94-DFC59935BA1B}</x14:id>
        </ext>
      </extLst>
    </cfRule>
    <cfRule type="dataBar" priority="139">
      <dataBar showValue="0">
        <cfvo type="min"/>
        <cfvo type="max"/>
        <color theme="1" tint="0.499984740745262"/>
      </dataBar>
      <extLst>
        <ext xmlns:x14="http://schemas.microsoft.com/office/spreadsheetml/2009/9/main" uri="{B025F937-C7B1-47D3-B67F-A62EFF666E3E}">
          <x14:id>{18B9AD6B-DC67-F14A-B737-2346656931AF}</x14:id>
        </ext>
      </extLst>
    </cfRule>
  </conditionalFormatting>
  <conditionalFormatting sqref="H1779:H1795">
    <cfRule type="dataBar" priority="138">
      <dataBar>
        <cfvo type="min"/>
        <cfvo type="max"/>
        <color rgb="FF008AEF"/>
      </dataBar>
      <extLst>
        <ext xmlns:x14="http://schemas.microsoft.com/office/spreadsheetml/2009/9/main" uri="{B025F937-C7B1-47D3-B67F-A62EFF666E3E}">
          <x14:id>{8D78269F-FB60-E34B-A323-A4016E9353CD}</x14:id>
        </ext>
      </extLst>
    </cfRule>
    <cfRule type="dataBar" priority="137">
      <dataBar>
        <cfvo type="min"/>
        <cfvo type="max"/>
        <color theme="1" tint="0.499984740745262"/>
      </dataBar>
      <extLst>
        <ext xmlns:x14="http://schemas.microsoft.com/office/spreadsheetml/2009/9/main" uri="{B025F937-C7B1-47D3-B67F-A62EFF666E3E}">
          <x14:id>{73C735E2-1C5E-FF46-9B22-D83BF431D0F9}</x14:id>
        </ext>
      </extLst>
    </cfRule>
    <cfRule type="dataBar" priority="136">
      <dataBar showValue="0">
        <cfvo type="min"/>
        <cfvo type="max"/>
        <color theme="1" tint="0.499984740745262"/>
      </dataBar>
      <extLst>
        <ext xmlns:x14="http://schemas.microsoft.com/office/spreadsheetml/2009/9/main" uri="{B025F937-C7B1-47D3-B67F-A62EFF666E3E}">
          <x14:id>{2C61925F-E8E1-0E41-A05A-B4474792F1E4}</x14:id>
        </ext>
      </extLst>
    </cfRule>
  </conditionalFormatting>
  <conditionalFormatting sqref="H1797:H1803">
    <cfRule type="dataBar" priority="135">
      <dataBar>
        <cfvo type="min"/>
        <cfvo type="max"/>
        <color rgb="FF008AEF"/>
      </dataBar>
      <extLst>
        <ext xmlns:x14="http://schemas.microsoft.com/office/spreadsheetml/2009/9/main" uri="{B025F937-C7B1-47D3-B67F-A62EFF666E3E}">
          <x14:id>{82A17B98-2650-7C4A-A0D6-FCB445115663}</x14:id>
        </ext>
      </extLst>
    </cfRule>
    <cfRule type="dataBar" priority="134">
      <dataBar>
        <cfvo type="min"/>
        <cfvo type="max"/>
        <color theme="1" tint="0.499984740745262"/>
      </dataBar>
      <extLst>
        <ext xmlns:x14="http://schemas.microsoft.com/office/spreadsheetml/2009/9/main" uri="{B025F937-C7B1-47D3-B67F-A62EFF666E3E}">
          <x14:id>{52F7F1A3-CD98-E644-AC70-FF47BE23EB1F}</x14:id>
        </ext>
      </extLst>
    </cfRule>
    <cfRule type="dataBar" priority="133">
      <dataBar showValue="0">
        <cfvo type="min"/>
        <cfvo type="max"/>
        <color theme="1" tint="0.499984740745262"/>
      </dataBar>
      <extLst>
        <ext xmlns:x14="http://schemas.microsoft.com/office/spreadsheetml/2009/9/main" uri="{B025F937-C7B1-47D3-B67F-A62EFF666E3E}">
          <x14:id>{45D62DD1-1940-0548-8969-45582AD52C57}</x14:id>
        </ext>
      </extLst>
    </cfRule>
  </conditionalFormatting>
  <conditionalFormatting sqref="H1805:H1812">
    <cfRule type="dataBar" priority="132">
      <dataBar>
        <cfvo type="min"/>
        <cfvo type="max"/>
        <color rgb="FF008AEF"/>
      </dataBar>
      <extLst>
        <ext xmlns:x14="http://schemas.microsoft.com/office/spreadsheetml/2009/9/main" uri="{B025F937-C7B1-47D3-B67F-A62EFF666E3E}">
          <x14:id>{4432540A-8BF9-E44C-92EB-FAD12E8C756E}</x14:id>
        </ext>
      </extLst>
    </cfRule>
    <cfRule type="dataBar" priority="131">
      <dataBar>
        <cfvo type="min"/>
        <cfvo type="max"/>
        <color theme="1" tint="0.499984740745262"/>
      </dataBar>
      <extLst>
        <ext xmlns:x14="http://schemas.microsoft.com/office/spreadsheetml/2009/9/main" uri="{B025F937-C7B1-47D3-B67F-A62EFF666E3E}">
          <x14:id>{291D2459-92CF-6048-9E0B-C41F04A5ACF9}</x14:id>
        </ext>
      </extLst>
    </cfRule>
    <cfRule type="dataBar" priority="130">
      <dataBar showValue="0">
        <cfvo type="min"/>
        <cfvo type="max"/>
        <color theme="1" tint="0.499984740745262"/>
      </dataBar>
      <extLst>
        <ext xmlns:x14="http://schemas.microsoft.com/office/spreadsheetml/2009/9/main" uri="{B025F937-C7B1-47D3-B67F-A62EFF666E3E}">
          <x14:id>{3DF1E354-F99E-414E-BE71-172DF4722E31}</x14:id>
        </ext>
      </extLst>
    </cfRule>
  </conditionalFormatting>
  <conditionalFormatting sqref="H1814:H1826">
    <cfRule type="dataBar" priority="129">
      <dataBar>
        <cfvo type="min"/>
        <cfvo type="max"/>
        <color rgb="FF008AEF"/>
      </dataBar>
      <extLst>
        <ext xmlns:x14="http://schemas.microsoft.com/office/spreadsheetml/2009/9/main" uri="{B025F937-C7B1-47D3-B67F-A62EFF666E3E}">
          <x14:id>{AA97D98A-6E64-0447-A2CA-0AF61D0482B9}</x14:id>
        </ext>
      </extLst>
    </cfRule>
    <cfRule type="dataBar" priority="128">
      <dataBar>
        <cfvo type="min"/>
        <cfvo type="max"/>
        <color theme="1" tint="0.499984740745262"/>
      </dataBar>
      <extLst>
        <ext xmlns:x14="http://schemas.microsoft.com/office/spreadsheetml/2009/9/main" uri="{B025F937-C7B1-47D3-B67F-A62EFF666E3E}">
          <x14:id>{4B10EBEC-54AE-0F4B-8112-8FBA5DBC961A}</x14:id>
        </ext>
      </extLst>
    </cfRule>
    <cfRule type="dataBar" priority="127">
      <dataBar showValue="0">
        <cfvo type="min"/>
        <cfvo type="max"/>
        <color theme="1" tint="0.499984740745262"/>
      </dataBar>
      <extLst>
        <ext xmlns:x14="http://schemas.microsoft.com/office/spreadsheetml/2009/9/main" uri="{B025F937-C7B1-47D3-B67F-A62EFF666E3E}">
          <x14:id>{42B8DAF7-231C-B04A-9317-19430BF725B9}</x14:id>
        </ext>
      </extLst>
    </cfRule>
  </conditionalFormatting>
  <conditionalFormatting sqref="H1828:H1852">
    <cfRule type="dataBar" priority="126">
      <dataBar>
        <cfvo type="min"/>
        <cfvo type="max"/>
        <color rgb="FF008AEF"/>
      </dataBar>
      <extLst>
        <ext xmlns:x14="http://schemas.microsoft.com/office/spreadsheetml/2009/9/main" uri="{B025F937-C7B1-47D3-B67F-A62EFF666E3E}">
          <x14:id>{763EB1E6-1F2C-BA4D-A8C9-128DBE8DD16E}</x14:id>
        </ext>
      </extLst>
    </cfRule>
    <cfRule type="dataBar" priority="125">
      <dataBar>
        <cfvo type="min"/>
        <cfvo type="max"/>
        <color theme="1" tint="0.499984740745262"/>
      </dataBar>
      <extLst>
        <ext xmlns:x14="http://schemas.microsoft.com/office/spreadsheetml/2009/9/main" uri="{B025F937-C7B1-47D3-B67F-A62EFF666E3E}">
          <x14:id>{8191B52A-A59E-E744-996B-6CCBD6CC32D2}</x14:id>
        </ext>
      </extLst>
    </cfRule>
    <cfRule type="dataBar" priority="124">
      <dataBar showValue="0">
        <cfvo type="min"/>
        <cfvo type="max"/>
        <color theme="1" tint="0.499984740745262"/>
      </dataBar>
      <extLst>
        <ext xmlns:x14="http://schemas.microsoft.com/office/spreadsheetml/2009/9/main" uri="{B025F937-C7B1-47D3-B67F-A62EFF666E3E}">
          <x14:id>{32C8F483-09C0-6F45-BE66-48C97DECA445}</x14:id>
        </ext>
      </extLst>
    </cfRule>
  </conditionalFormatting>
  <conditionalFormatting sqref="H1854:H1856">
    <cfRule type="dataBar" priority="123">
      <dataBar>
        <cfvo type="min"/>
        <cfvo type="max"/>
        <color rgb="FF008AEF"/>
      </dataBar>
      <extLst>
        <ext xmlns:x14="http://schemas.microsoft.com/office/spreadsheetml/2009/9/main" uri="{B025F937-C7B1-47D3-B67F-A62EFF666E3E}">
          <x14:id>{AEAF3783-B080-BD47-9D20-F5BF48F75685}</x14:id>
        </ext>
      </extLst>
    </cfRule>
    <cfRule type="dataBar" priority="122">
      <dataBar>
        <cfvo type="min"/>
        <cfvo type="max"/>
        <color theme="1" tint="0.499984740745262"/>
      </dataBar>
      <extLst>
        <ext xmlns:x14="http://schemas.microsoft.com/office/spreadsheetml/2009/9/main" uri="{B025F937-C7B1-47D3-B67F-A62EFF666E3E}">
          <x14:id>{0F99082B-14F6-1044-86BD-9543197B97FC}</x14:id>
        </ext>
      </extLst>
    </cfRule>
    <cfRule type="dataBar" priority="121">
      <dataBar showValue="0">
        <cfvo type="min"/>
        <cfvo type="max"/>
        <color theme="1" tint="0.499984740745262"/>
      </dataBar>
      <extLst>
        <ext xmlns:x14="http://schemas.microsoft.com/office/spreadsheetml/2009/9/main" uri="{B025F937-C7B1-47D3-B67F-A62EFF666E3E}">
          <x14:id>{D301F5FD-FB4A-FF4C-B6F5-36D88281B3A8}</x14:id>
        </ext>
      </extLst>
    </cfRule>
  </conditionalFormatting>
  <conditionalFormatting sqref="H1858:H1874">
    <cfRule type="dataBar" priority="120">
      <dataBar>
        <cfvo type="min"/>
        <cfvo type="max"/>
        <color rgb="FF008AEF"/>
      </dataBar>
      <extLst>
        <ext xmlns:x14="http://schemas.microsoft.com/office/spreadsheetml/2009/9/main" uri="{B025F937-C7B1-47D3-B67F-A62EFF666E3E}">
          <x14:id>{AF980903-C285-2B46-B011-F72CB2DE25DE}</x14:id>
        </ext>
      </extLst>
    </cfRule>
    <cfRule type="dataBar" priority="119">
      <dataBar>
        <cfvo type="min"/>
        <cfvo type="max"/>
        <color theme="1" tint="0.499984740745262"/>
      </dataBar>
      <extLst>
        <ext xmlns:x14="http://schemas.microsoft.com/office/spreadsheetml/2009/9/main" uri="{B025F937-C7B1-47D3-B67F-A62EFF666E3E}">
          <x14:id>{E3F424F3-ECC0-3D46-96BE-CC5CA3A2B3F9}</x14:id>
        </ext>
      </extLst>
    </cfRule>
    <cfRule type="dataBar" priority="118">
      <dataBar showValue="0">
        <cfvo type="min"/>
        <cfvo type="max"/>
        <color theme="1" tint="0.499984740745262"/>
      </dataBar>
      <extLst>
        <ext xmlns:x14="http://schemas.microsoft.com/office/spreadsheetml/2009/9/main" uri="{B025F937-C7B1-47D3-B67F-A62EFF666E3E}">
          <x14:id>{53BCD438-00C3-7746-B16C-1848B9F64DB8}</x14:id>
        </ext>
      </extLst>
    </cfRule>
  </conditionalFormatting>
  <conditionalFormatting sqref="H1876:H1878">
    <cfRule type="dataBar" priority="117">
      <dataBar>
        <cfvo type="min"/>
        <cfvo type="max"/>
        <color rgb="FF008AEF"/>
      </dataBar>
      <extLst>
        <ext xmlns:x14="http://schemas.microsoft.com/office/spreadsheetml/2009/9/main" uri="{B025F937-C7B1-47D3-B67F-A62EFF666E3E}">
          <x14:id>{296056D1-8003-264F-9D7B-5F2229C474EB}</x14:id>
        </ext>
      </extLst>
    </cfRule>
    <cfRule type="dataBar" priority="116">
      <dataBar>
        <cfvo type="min"/>
        <cfvo type="max"/>
        <color theme="1" tint="0.499984740745262"/>
      </dataBar>
      <extLst>
        <ext xmlns:x14="http://schemas.microsoft.com/office/spreadsheetml/2009/9/main" uri="{B025F937-C7B1-47D3-B67F-A62EFF666E3E}">
          <x14:id>{3BD3DF12-45FE-2344-8B36-251F8B40E2E6}</x14:id>
        </ext>
      </extLst>
    </cfRule>
    <cfRule type="dataBar" priority="115">
      <dataBar showValue="0">
        <cfvo type="min"/>
        <cfvo type="max"/>
        <color theme="1" tint="0.499984740745262"/>
      </dataBar>
      <extLst>
        <ext xmlns:x14="http://schemas.microsoft.com/office/spreadsheetml/2009/9/main" uri="{B025F937-C7B1-47D3-B67F-A62EFF666E3E}">
          <x14:id>{897780B1-7F35-D244-9A13-3E5EB16389FC}</x14:id>
        </ext>
      </extLst>
    </cfRule>
  </conditionalFormatting>
  <conditionalFormatting sqref="H1880:H1887">
    <cfRule type="dataBar" priority="114">
      <dataBar>
        <cfvo type="min"/>
        <cfvo type="max"/>
        <color rgb="FF008AEF"/>
      </dataBar>
      <extLst>
        <ext xmlns:x14="http://schemas.microsoft.com/office/spreadsheetml/2009/9/main" uri="{B025F937-C7B1-47D3-B67F-A62EFF666E3E}">
          <x14:id>{D21593FC-9587-2E48-8B2A-15F5CE1BF5F6}</x14:id>
        </ext>
      </extLst>
    </cfRule>
    <cfRule type="dataBar" priority="113">
      <dataBar>
        <cfvo type="min"/>
        <cfvo type="max"/>
        <color theme="1" tint="0.499984740745262"/>
      </dataBar>
      <extLst>
        <ext xmlns:x14="http://schemas.microsoft.com/office/spreadsheetml/2009/9/main" uri="{B025F937-C7B1-47D3-B67F-A62EFF666E3E}">
          <x14:id>{255C002A-4CA9-4E4A-9444-8292C64842AB}</x14:id>
        </ext>
      </extLst>
    </cfRule>
    <cfRule type="dataBar" priority="112">
      <dataBar showValue="0">
        <cfvo type="min"/>
        <cfvo type="max"/>
        <color theme="1" tint="0.499984740745262"/>
      </dataBar>
      <extLst>
        <ext xmlns:x14="http://schemas.microsoft.com/office/spreadsheetml/2009/9/main" uri="{B025F937-C7B1-47D3-B67F-A62EFF666E3E}">
          <x14:id>{8129E25B-FC55-D842-8433-46BC52F8A2FD}</x14:id>
        </ext>
      </extLst>
    </cfRule>
  </conditionalFormatting>
  <conditionalFormatting sqref="H1889:H1893">
    <cfRule type="dataBar" priority="111">
      <dataBar>
        <cfvo type="min"/>
        <cfvo type="max"/>
        <color rgb="FF008AEF"/>
      </dataBar>
      <extLst>
        <ext xmlns:x14="http://schemas.microsoft.com/office/spreadsheetml/2009/9/main" uri="{B025F937-C7B1-47D3-B67F-A62EFF666E3E}">
          <x14:id>{FD91FA2A-6222-974E-9A13-287EB117EC5D}</x14:id>
        </ext>
      </extLst>
    </cfRule>
    <cfRule type="dataBar" priority="110">
      <dataBar>
        <cfvo type="min"/>
        <cfvo type="max"/>
        <color theme="1" tint="0.499984740745262"/>
      </dataBar>
      <extLst>
        <ext xmlns:x14="http://schemas.microsoft.com/office/spreadsheetml/2009/9/main" uri="{B025F937-C7B1-47D3-B67F-A62EFF666E3E}">
          <x14:id>{617DDB65-EBED-C74E-9180-F09A23AFAE9F}</x14:id>
        </ext>
      </extLst>
    </cfRule>
    <cfRule type="dataBar" priority="109">
      <dataBar showValue="0">
        <cfvo type="min"/>
        <cfvo type="max"/>
        <color theme="1" tint="0.499984740745262"/>
      </dataBar>
      <extLst>
        <ext xmlns:x14="http://schemas.microsoft.com/office/spreadsheetml/2009/9/main" uri="{B025F937-C7B1-47D3-B67F-A62EFF666E3E}">
          <x14:id>{FD8A60E0-421C-1F4A-8590-21DFF40CDE68}</x14:id>
        </ext>
      </extLst>
    </cfRule>
  </conditionalFormatting>
  <conditionalFormatting sqref="H1895:H1918">
    <cfRule type="dataBar" priority="108">
      <dataBar>
        <cfvo type="min"/>
        <cfvo type="max"/>
        <color rgb="FF008AEF"/>
      </dataBar>
      <extLst>
        <ext xmlns:x14="http://schemas.microsoft.com/office/spreadsheetml/2009/9/main" uri="{B025F937-C7B1-47D3-B67F-A62EFF666E3E}">
          <x14:id>{2B459203-1AE6-CB4C-A4E7-76FDE3C1C19F}</x14:id>
        </ext>
      </extLst>
    </cfRule>
    <cfRule type="dataBar" priority="107">
      <dataBar>
        <cfvo type="min"/>
        <cfvo type="max"/>
        <color theme="1" tint="0.499984740745262"/>
      </dataBar>
      <extLst>
        <ext xmlns:x14="http://schemas.microsoft.com/office/spreadsheetml/2009/9/main" uri="{B025F937-C7B1-47D3-B67F-A62EFF666E3E}">
          <x14:id>{DE5760B3-6DA8-BB45-9559-E3732FAD9E6C}</x14:id>
        </ext>
      </extLst>
    </cfRule>
    <cfRule type="dataBar" priority="106">
      <dataBar showValue="0">
        <cfvo type="min"/>
        <cfvo type="max"/>
        <color theme="1" tint="0.499984740745262"/>
      </dataBar>
      <extLst>
        <ext xmlns:x14="http://schemas.microsoft.com/office/spreadsheetml/2009/9/main" uri="{B025F937-C7B1-47D3-B67F-A62EFF666E3E}">
          <x14:id>{3317E986-39B9-8D4A-A845-57FDC8AABAE3}</x14:id>
        </ext>
      </extLst>
    </cfRule>
  </conditionalFormatting>
  <conditionalFormatting sqref="H1920:H1922">
    <cfRule type="dataBar" priority="105">
      <dataBar>
        <cfvo type="min"/>
        <cfvo type="max"/>
        <color rgb="FF008AEF"/>
      </dataBar>
      <extLst>
        <ext xmlns:x14="http://schemas.microsoft.com/office/spreadsheetml/2009/9/main" uri="{B025F937-C7B1-47D3-B67F-A62EFF666E3E}">
          <x14:id>{8741C8D3-00B9-CB43-9121-819614387213}</x14:id>
        </ext>
      </extLst>
    </cfRule>
    <cfRule type="dataBar" priority="104">
      <dataBar>
        <cfvo type="min"/>
        <cfvo type="max"/>
        <color theme="1" tint="0.499984740745262"/>
      </dataBar>
      <extLst>
        <ext xmlns:x14="http://schemas.microsoft.com/office/spreadsheetml/2009/9/main" uri="{B025F937-C7B1-47D3-B67F-A62EFF666E3E}">
          <x14:id>{E5076810-4437-BC4B-A114-D864F878C3F5}</x14:id>
        </ext>
      </extLst>
    </cfRule>
    <cfRule type="dataBar" priority="103">
      <dataBar showValue="0">
        <cfvo type="min"/>
        <cfvo type="max"/>
        <color theme="1" tint="0.499984740745262"/>
      </dataBar>
      <extLst>
        <ext xmlns:x14="http://schemas.microsoft.com/office/spreadsheetml/2009/9/main" uri="{B025F937-C7B1-47D3-B67F-A62EFF666E3E}">
          <x14:id>{4C3DD449-A6B9-B34E-92ED-0D4F27B38E68}</x14:id>
        </ext>
      </extLst>
    </cfRule>
  </conditionalFormatting>
  <conditionalFormatting sqref="H1924:H1940">
    <cfRule type="dataBar" priority="102">
      <dataBar>
        <cfvo type="min"/>
        <cfvo type="max"/>
        <color rgb="FF008AEF"/>
      </dataBar>
      <extLst>
        <ext xmlns:x14="http://schemas.microsoft.com/office/spreadsheetml/2009/9/main" uri="{B025F937-C7B1-47D3-B67F-A62EFF666E3E}">
          <x14:id>{CA461CB8-5C05-B04D-A8E1-1A7E8DA18A5E}</x14:id>
        </ext>
      </extLst>
    </cfRule>
    <cfRule type="dataBar" priority="101">
      <dataBar>
        <cfvo type="min"/>
        <cfvo type="max"/>
        <color theme="1" tint="0.499984740745262"/>
      </dataBar>
      <extLst>
        <ext xmlns:x14="http://schemas.microsoft.com/office/spreadsheetml/2009/9/main" uri="{B025F937-C7B1-47D3-B67F-A62EFF666E3E}">
          <x14:id>{4021344B-2C69-8747-BE6B-B953B76898CF}</x14:id>
        </ext>
      </extLst>
    </cfRule>
    <cfRule type="dataBar" priority="100">
      <dataBar showValue="0">
        <cfvo type="min"/>
        <cfvo type="max"/>
        <color theme="1" tint="0.499984740745262"/>
      </dataBar>
      <extLst>
        <ext xmlns:x14="http://schemas.microsoft.com/office/spreadsheetml/2009/9/main" uri="{B025F937-C7B1-47D3-B67F-A62EFF666E3E}">
          <x14:id>{A82334A9-FDFE-214F-AACC-260A086510FB}</x14:id>
        </ext>
      </extLst>
    </cfRule>
  </conditionalFormatting>
  <conditionalFormatting sqref="H1942:H1944">
    <cfRule type="dataBar" priority="99">
      <dataBar>
        <cfvo type="min"/>
        <cfvo type="max"/>
        <color rgb="FF008AEF"/>
      </dataBar>
      <extLst>
        <ext xmlns:x14="http://schemas.microsoft.com/office/spreadsheetml/2009/9/main" uri="{B025F937-C7B1-47D3-B67F-A62EFF666E3E}">
          <x14:id>{21E9BB49-C348-BC43-BA1C-5358983AA3A5}</x14:id>
        </ext>
      </extLst>
    </cfRule>
    <cfRule type="dataBar" priority="98">
      <dataBar>
        <cfvo type="min"/>
        <cfvo type="max"/>
        <color theme="1" tint="0.499984740745262"/>
      </dataBar>
      <extLst>
        <ext xmlns:x14="http://schemas.microsoft.com/office/spreadsheetml/2009/9/main" uri="{B025F937-C7B1-47D3-B67F-A62EFF666E3E}">
          <x14:id>{92F39B8A-C3CB-DF40-B901-0E72DFA03C11}</x14:id>
        </ext>
      </extLst>
    </cfRule>
    <cfRule type="dataBar" priority="97">
      <dataBar showValue="0">
        <cfvo type="min"/>
        <cfvo type="max"/>
        <color theme="1" tint="0.499984740745262"/>
      </dataBar>
      <extLst>
        <ext xmlns:x14="http://schemas.microsoft.com/office/spreadsheetml/2009/9/main" uri="{B025F937-C7B1-47D3-B67F-A62EFF666E3E}">
          <x14:id>{690D0341-690E-C743-A5BC-175AE60C62F6}</x14:id>
        </ext>
      </extLst>
    </cfRule>
  </conditionalFormatting>
  <conditionalFormatting sqref="H1946:H1957">
    <cfRule type="dataBar" priority="96">
      <dataBar>
        <cfvo type="min"/>
        <cfvo type="max"/>
        <color rgb="FF008AEF"/>
      </dataBar>
      <extLst>
        <ext xmlns:x14="http://schemas.microsoft.com/office/spreadsheetml/2009/9/main" uri="{B025F937-C7B1-47D3-B67F-A62EFF666E3E}">
          <x14:id>{97278EBF-3B4E-994E-9B34-7ABE2BDD7735}</x14:id>
        </ext>
      </extLst>
    </cfRule>
    <cfRule type="dataBar" priority="95">
      <dataBar>
        <cfvo type="min"/>
        <cfvo type="max"/>
        <color theme="1" tint="0.499984740745262"/>
      </dataBar>
      <extLst>
        <ext xmlns:x14="http://schemas.microsoft.com/office/spreadsheetml/2009/9/main" uri="{B025F937-C7B1-47D3-B67F-A62EFF666E3E}">
          <x14:id>{1C347750-15FE-7748-8957-B32226ECADF3}</x14:id>
        </ext>
      </extLst>
    </cfRule>
    <cfRule type="dataBar" priority="94">
      <dataBar showValue="0">
        <cfvo type="min"/>
        <cfvo type="max"/>
        <color theme="1" tint="0.499984740745262"/>
      </dataBar>
      <extLst>
        <ext xmlns:x14="http://schemas.microsoft.com/office/spreadsheetml/2009/9/main" uri="{B025F937-C7B1-47D3-B67F-A62EFF666E3E}">
          <x14:id>{1C4A007D-8B99-A84A-9DBB-E2C3757E8535}</x14:id>
        </ext>
      </extLst>
    </cfRule>
  </conditionalFormatting>
  <conditionalFormatting sqref="H1959:H1970">
    <cfRule type="dataBar" priority="93">
      <dataBar>
        <cfvo type="min"/>
        <cfvo type="max"/>
        <color rgb="FF008AEF"/>
      </dataBar>
      <extLst>
        <ext xmlns:x14="http://schemas.microsoft.com/office/spreadsheetml/2009/9/main" uri="{B025F937-C7B1-47D3-B67F-A62EFF666E3E}">
          <x14:id>{E3127C82-A079-9947-A54F-6138BEC8844C}</x14:id>
        </ext>
      </extLst>
    </cfRule>
    <cfRule type="dataBar" priority="92">
      <dataBar>
        <cfvo type="min"/>
        <cfvo type="max"/>
        <color theme="1" tint="0.499984740745262"/>
      </dataBar>
      <extLst>
        <ext xmlns:x14="http://schemas.microsoft.com/office/spreadsheetml/2009/9/main" uri="{B025F937-C7B1-47D3-B67F-A62EFF666E3E}">
          <x14:id>{21FCB216-B3B7-3449-A876-F3AB55068779}</x14:id>
        </ext>
      </extLst>
    </cfRule>
    <cfRule type="dataBar" priority="91">
      <dataBar showValue="0">
        <cfvo type="min"/>
        <cfvo type="max"/>
        <color theme="1" tint="0.499984740745262"/>
      </dataBar>
      <extLst>
        <ext xmlns:x14="http://schemas.microsoft.com/office/spreadsheetml/2009/9/main" uri="{B025F937-C7B1-47D3-B67F-A62EFF666E3E}">
          <x14:id>{289D4F14-899E-9D4D-BD09-3ADC8F409229}</x14:id>
        </ext>
      </extLst>
    </cfRule>
  </conditionalFormatting>
  <conditionalFormatting sqref="H1972:H1985">
    <cfRule type="dataBar" priority="90">
      <dataBar>
        <cfvo type="min"/>
        <cfvo type="max"/>
        <color rgb="FF008AEF"/>
      </dataBar>
      <extLst>
        <ext xmlns:x14="http://schemas.microsoft.com/office/spreadsheetml/2009/9/main" uri="{B025F937-C7B1-47D3-B67F-A62EFF666E3E}">
          <x14:id>{A57BA9EE-4CC3-CE4E-9C0B-BC7A598B98B8}</x14:id>
        </ext>
      </extLst>
    </cfRule>
    <cfRule type="dataBar" priority="89">
      <dataBar>
        <cfvo type="min"/>
        <cfvo type="max"/>
        <color theme="1" tint="0.499984740745262"/>
      </dataBar>
      <extLst>
        <ext xmlns:x14="http://schemas.microsoft.com/office/spreadsheetml/2009/9/main" uri="{B025F937-C7B1-47D3-B67F-A62EFF666E3E}">
          <x14:id>{D457B821-AB6B-164E-B7B0-F7D975838682}</x14:id>
        </ext>
      </extLst>
    </cfRule>
    <cfRule type="dataBar" priority="88">
      <dataBar showValue="0">
        <cfvo type="min"/>
        <cfvo type="max"/>
        <color theme="1" tint="0.499984740745262"/>
      </dataBar>
      <extLst>
        <ext xmlns:x14="http://schemas.microsoft.com/office/spreadsheetml/2009/9/main" uri="{B025F937-C7B1-47D3-B67F-A62EFF666E3E}">
          <x14:id>{3EF1242B-7490-5446-8C0D-813EFC04576D}</x14:id>
        </ext>
      </extLst>
    </cfRule>
  </conditionalFormatting>
  <conditionalFormatting sqref="H1987:H2009">
    <cfRule type="dataBar" priority="87">
      <dataBar>
        <cfvo type="min"/>
        <cfvo type="max"/>
        <color rgb="FF008AEF"/>
      </dataBar>
      <extLst>
        <ext xmlns:x14="http://schemas.microsoft.com/office/spreadsheetml/2009/9/main" uri="{B025F937-C7B1-47D3-B67F-A62EFF666E3E}">
          <x14:id>{9FB7EBA0-3B65-FF47-B03C-D1F0945F0388}</x14:id>
        </ext>
      </extLst>
    </cfRule>
    <cfRule type="dataBar" priority="86">
      <dataBar>
        <cfvo type="min"/>
        <cfvo type="max"/>
        <color theme="1" tint="0.499984740745262"/>
      </dataBar>
      <extLst>
        <ext xmlns:x14="http://schemas.microsoft.com/office/spreadsheetml/2009/9/main" uri="{B025F937-C7B1-47D3-B67F-A62EFF666E3E}">
          <x14:id>{2E38096E-6A5F-BD44-A2E1-1360939E8DE9}</x14:id>
        </ext>
      </extLst>
    </cfRule>
    <cfRule type="dataBar" priority="85">
      <dataBar showValue="0">
        <cfvo type="min"/>
        <cfvo type="max"/>
        <color theme="1" tint="0.499984740745262"/>
      </dataBar>
      <extLst>
        <ext xmlns:x14="http://schemas.microsoft.com/office/spreadsheetml/2009/9/main" uri="{B025F937-C7B1-47D3-B67F-A62EFF666E3E}">
          <x14:id>{2CE3F41A-7E7F-2045-92FC-F6A6E7876139}</x14:id>
        </ext>
      </extLst>
    </cfRule>
  </conditionalFormatting>
  <conditionalFormatting sqref="H2011:H2029">
    <cfRule type="dataBar" priority="84">
      <dataBar>
        <cfvo type="min"/>
        <cfvo type="max"/>
        <color rgb="FF008AEF"/>
      </dataBar>
      <extLst>
        <ext xmlns:x14="http://schemas.microsoft.com/office/spreadsheetml/2009/9/main" uri="{B025F937-C7B1-47D3-B67F-A62EFF666E3E}">
          <x14:id>{4B2A04BF-BFF4-1543-97A6-DE53EB795598}</x14:id>
        </ext>
      </extLst>
    </cfRule>
    <cfRule type="dataBar" priority="83">
      <dataBar>
        <cfvo type="min"/>
        <cfvo type="max"/>
        <color theme="1" tint="0.499984740745262"/>
      </dataBar>
      <extLst>
        <ext xmlns:x14="http://schemas.microsoft.com/office/spreadsheetml/2009/9/main" uri="{B025F937-C7B1-47D3-B67F-A62EFF666E3E}">
          <x14:id>{F86D93C7-4FEF-4E4E-8B44-35EDFB9AAFE8}</x14:id>
        </ext>
      </extLst>
    </cfRule>
    <cfRule type="dataBar" priority="82">
      <dataBar showValue="0">
        <cfvo type="min"/>
        <cfvo type="max"/>
        <color theme="1" tint="0.499984740745262"/>
      </dataBar>
      <extLst>
        <ext xmlns:x14="http://schemas.microsoft.com/office/spreadsheetml/2009/9/main" uri="{B025F937-C7B1-47D3-B67F-A62EFF666E3E}">
          <x14:id>{6DACDB7F-5642-0E4B-9943-FCA970E575DE}</x14:id>
        </ext>
      </extLst>
    </cfRule>
  </conditionalFormatting>
  <conditionalFormatting sqref="H2032:H2033">
    <cfRule type="dataBar" priority="81">
      <dataBar>
        <cfvo type="min"/>
        <cfvo type="max"/>
        <color rgb="FF008AEF"/>
      </dataBar>
      <extLst>
        <ext xmlns:x14="http://schemas.microsoft.com/office/spreadsheetml/2009/9/main" uri="{B025F937-C7B1-47D3-B67F-A62EFF666E3E}">
          <x14:id>{E35B3EDF-1884-3F4C-B5B3-6E417D1F4845}</x14:id>
        </ext>
      </extLst>
    </cfRule>
    <cfRule type="dataBar" priority="80">
      <dataBar>
        <cfvo type="min"/>
        <cfvo type="max"/>
        <color theme="1" tint="0.499984740745262"/>
      </dataBar>
      <extLst>
        <ext xmlns:x14="http://schemas.microsoft.com/office/spreadsheetml/2009/9/main" uri="{B025F937-C7B1-47D3-B67F-A62EFF666E3E}">
          <x14:id>{22E2382C-1FF6-8844-9070-7DD541C67348}</x14:id>
        </ext>
      </extLst>
    </cfRule>
    <cfRule type="dataBar" priority="79">
      <dataBar showValue="0">
        <cfvo type="min"/>
        <cfvo type="max"/>
        <color theme="1" tint="0.499984740745262"/>
      </dataBar>
      <extLst>
        <ext xmlns:x14="http://schemas.microsoft.com/office/spreadsheetml/2009/9/main" uri="{B025F937-C7B1-47D3-B67F-A62EFF666E3E}">
          <x14:id>{D5F9AA10-C703-0342-B643-9C116480DAA2}</x14:id>
        </ext>
      </extLst>
    </cfRule>
  </conditionalFormatting>
  <conditionalFormatting sqref="H2035:H2039">
    <cfRule type="dataBar" priority="78">
      <dataBar>
        <cfvo type="min"/>
        <cfvo type="max"/>
        <color rgb="FF008AEF"/>
      </dataBar>
      <extLst>
        <ext xmlns:x14="http://schemas.microsoft.com/office/spreadsheetml/2009/9/main" uri="{B025F937-C7B1-47D3-B67F-A62EFF666E3E}">
          <x14:id>{1868E04E-71B0-6D4D-BBF0-2ADE596FB922}</x14:id>
        </ext>
      </extLst>
    </cfRule>
    <cfRule type="dataBar" priority="77">
      <dataBar>
        <cfvo type="min"/>
        <cfvo type="max"/>
        <color theme="1" tint="0.499984740745262"/>
      </dataBar>
      <extLst>
        <ext xmlns:x14="http://schemas.microsoft.com/office/spreadsheetml/2009/9/main" uri="{B025F937-C7B1-47D3-B67F-A62EFF666E3E}">
          <x14:id>{4345E9AA-9726-AB43-84AE-07E6E3F50251}</x14:id>
        </ext>
      </extLst>
    </cfRule>
    <cfRule type="dataBar" priority="76">
      <dataBar showValue="0">
        <cfvo type="min"/>
        <cfvo type="max"/>
        <color theme="1" tint="0.499984740745262"/>
      </dataBar>
      <extLst>
        <ext xmlns:x14="http://schemas.microsoft.com/office/spreadsheetml/2009/9/main" uri="{B025F937-C7B1-47D3-B67F-A62EFF666E3E}">
          <x14:id>{7D19FF37-661B-B345-BB78-F44FA394D7FB}</x14:id>
        </ext>
      </extLst>
    </cfRule>
  </conditionalFormatting>
  <conditionalFormatting sqref="H2041:H2050">
    <cfRule type="dataBar" priority="75">
      <dataBar>
        <cfvo type="min"/>
        <cfvo type="max"/>
        <color rgb="FF008AEF"/>
      </dataBar>
      <extLst>
        <ext xmlns:x14="http://schemas.microsoft.com/office/spreadsheetml/2009/9/main" uri="{B025F937-C7B1-47D3-B67F-A62EFF666E3E}">
          <x14:id>{12E04D34-67D1-424E-83B8-09731570FCBE}</x14:id>
        </ext>
      </extLst>
    </cfRule>
    <cfRule type="dataBar" priority="74">
      <dataBar>
        <cfvo type="min"/>
        <cfvo type="max"/>
        <color theme="1" tint="0.499984740745262"/>
      </dataBar>
      <extLst>
        <ext xmlns:x14="http://schemas.microsoft.com/office/spreadsheetml/2009/9/main" uri="{B025F937-C7B1-47D3-B67F-A62EFF666E3E}">
          <x14:id>{17E08BF4-374F-2B41-9B26-0B376084BE79}</x14:id>
        </ext>
      </extLst>
    </cfRule>
    <cfRule type="dataBar" priority="73">
      <dataBar showValue="0">
        <cfvo type="min"/>
        <cfvo type="max"/>
        <color theme="1" tint="0.499984740745262"/>
      </dataBar>
      <extLst>
        <ext xmlns:x14="http://schemas.microsoft.com/office/spreadsheetml/2009/9/main" uri="{B025F937-C7B1-47D3-B67F-A62EFF666E3E}">
          <x14:id>{64B6D33E-78C9-1A4B-BE31-556F6A1A46CE}</x14:id>
        </ext>
      </extLst>
    </cfRule>
  </conditionalFormatting>
  <conditionalFormatting sqref="H2052:H2053">
    <cfRule type="dataBar" priority="72">
      <dataBar>
        <cfvo type="min"/>
        <cfvo type="max"/>
        <color rgb="FF008AEF"/>
      </dataBar>
      <extLst>
        <ext xmlns:x14="http://schemas.microsoft.com/office/spreadsheetml/2009/9/main" uri="{B025F937-C7B1-47D3-B67F-A62EFF666E3E}">
          <x14:id>{D1031D49-2046-5543-84AC-18822931BCDA}</x14:id>
        </ext>
      </extLst>
    </cfRule>
    <cfRule type="dataBar" priority="71">
      <dataBar>
        <cfvo type="min"/>
        <cfvo type="max"/>
        <color theme="1" tint="0.499984740745262"/>
      </dataBar>
      <extLst>
        <ext xmlns:x14="http://schemas.microsoft.com/office/spreadsheetml/2009/9/main" uri="{B025F937-C7B1-47D3-B67F-A62EFF666E3E}">
          <x14:id>{1E276359-0FAE-8D44-A138-4C8E29DCA02A}</x14:id>
        </ext>
      </extLst>
    </cfRule>
    <cfRule type="dataBar" priority="70">
      <dataBar showValue="0">
        <cfvo type="min"/>
        <cfvo type="max"/>
        <color theme="1" tint="0.499984740745262"/>
      </dataBar>
      <extLst>
        <ext xmlns:x14="http://schemas.microsoft.com/office/spreadsheetml/2009/9/main" uri="{B025F937-C7B1-47D3-B67F-A62EFF666E3E}">
          <x14:id>{9FCB0353-3888-6B4E-B177-47F72DF28B3D}</x14:id>
        </ext>
      </extLst>
    </cfRule>
  </conditionalFormatting>
  <conditionalFormatting sqref="H2055">
    <cfRule type="dataBar" priority="69">
      <dataBar>
        <cfvo type="min"/>
        <cfvo type="max"/>
        <color rgb="FF008AEF"/>
      </dataBar>
      <extLst>
        <ext xmlns:x14="http://schemas.microsoft.com/office/spreadsheetml/2009/9/main" uri="{B025F937-C7B1-47D3-B67F-A62EFF666E3E}">
          <x14:id>{F8324DFE-6D6D-894B-A606-712C29C1CA21}</x14:id>
        </ext>
      </extLst>
    </cfRule>
    <cfRule type="dataBar" priority="68">
      <dataBar>
        <cfvo type="min"/>
        <cfvo type="max"/>
        <color theme="1" tint="0.499984740745262"/>
      </dataBar>
      <extLst>
        <ext xmlns:x14="http://schemas.microsoft.com/office/spreadsheetml/2009/9/main" uri="{B025F937-C7B1-47D3-B67F-A62EFF666E3E}">
          <x14:id>{3D6381DA-B213-9E4F-96C8-2CD5DA9A2C64}</x14:id>
        </ext>
      </extLst>
    </cfRule>
    <cfRule type="dataBar" priority="67">
      <dataBar showValue="0">
        <cfvo type="min"/>
        <cfvo type="max"/>
        <color theme="1" tint="0.499984740745262"/>
      </dataBar>
      <extLst>
        <ext xmlns:x14="http://schemas.microsoft.com/office/spreadsheetml/2009/9/main" uri="{B025F937-C7B1-47D3-B67F-A62EFF666E3E}">
          <x14:id>{E1930B9C-5D87-8C4A-B50B-69A0396BBE88}</x14:id>
        </ext>
      </extLst>
    </cfRule>
  </conditionalFormatting>
  <conditionalFormatting sqref="H2057:H2080">
    <cfRule type="dataBar" priority="66">
      <dataBar>
        <cfvo type="min"/>
        <cfvo type="max"/>
        <color rgb="FF008AEF"/>
      </dataBar>
      <extLst>
        <ext xmlns:x14="http://schemas.microsoft.com/office/spreadsheetml/2009/9/main" uri="{B025F937-C7B1-47D3-B67F-A62EFF666E3E}">
          <x14:id>{A46A1645-ED83-7C4B-AACE-01C48F15C39E}</x14:id>
        </ext>
      </extLst>
    </cfRule>
    <cfRule type="dataBar" priority="65">
      <dataBar>
        <cfvo type="min"/>
        <cfvo type="max"/>
        <color theme="1" tint="0.499984740745262"/>
      </dataBar>
      <extLst>
        <ext xmlns:x14="http://schemas.microsoft.com/office/spreadsheetml/2009/9/main" uri="{B025F937-C7B1-47D3-B67F-A62EFF666E3E}">
          <x14:id>{8CB61FF3-1455-5B4F-ACA0-F78885AE88B7}</x14:id>
        </ext>
      </extLst>
    </cfRule>
    <cfRule type="dataBar" priority="64">
      <dataBar showValue="0">
        <cfvo type="min"/>
        <cfvo type="max"/>
        <color theme="1" tint="0.499984740745262"/>
      </dataBar>
      <extLst>
        <ext xmlns:x14="http://schemas.microsoft.com/office/spreadsheetml/2009/9/main" uri="{B025F937-C7B1-47D3-B67F-A62EFF666E3E}">
          <x14:id>{C2F31FBC-8174-E14D-9E54-BA230765E807}</x14:id>
        </ext>
      </extLst>
    </cfRule>
  </conditionalFormatting>
  <conditionalFormatting sqref="H2082:H2091">
    <cfRule type="dataBar" priority="63">
      <dataBar>
        <cfvo type="min"/>
        <cfvo type="max"/>
        <color rgb="FF008AEF"/>
      </dataBar>
      <extLst>
        <ext xmlns:x14="http://schemas.microsoft.com/office/spreadsheetml/2009/9/main" uri="{B025F937-C7B1-47D3-B67F-A62EFF666E3E}">
          <x14:id>{A58C3620-48A8-3944-B48C-239ECE0076E1}</x14:id>
        </ext>
      </extLst>
    </cfRule>
    <cfRule type="dataBar" priority="62">
      <dataBar>
        <cfvo type="min"/>
        <cfvo type="max"/>
        <color theme="1" tint="0.499984740745262"/>
      </dataBar>
      <extLst>
        <ext xmlns:x14="http://schemas.microsoft.com/office/spreadsheetml/2009/9/main" uri="{B025F937-C7B1-47D3-B67F-A62EFF666E3E}">
          <x14:id>{916842EC-503A-9B4C-9B3C-E6DE627CAFB0}</x14:id>
        </ext>
      </extLst>
    </cfRule>
    <cfRule type="dataBar" priority="61">
      <dataBar showValue="0">
        <cfvo type="min"/>
        <cfvo type="max"/>
        <color theme="1" tint="0.499984740745262"/>
      </dataBar>
      <extLst>
        <ext xmlns:x14="http://schemas.microsoft.com/office/spreadsheetml/2009/9/main" uri="{B025F937-C7B1-47D3-B67F-A62EFF666E3E}">
          <x14:id>{CD2DF50F-A796-284C-AAD6-DEF13E1FC765}</x14:id>
        </ext>
      </extLst>
    </cfRule>
  </conditionalFormatting>
  <conditionalFormatting sqref="H2093:H2099">
    <cfRule type="dataBar" priority="60">
      <dataBar>
        <cfvo type="min"/>
        <cfvo type="max"/>
        <color rgb="FF008AEF"/>
      </dataBar>
      <extLst>
        <ext xmlns:x14="http://schemas.microsoft.com/office/spreadsheetml/2009/9/main" uri="{B025F937-C7B1-47D3-B67F-A62EFF666E3E}">
          <x14:id>{502795B4-78CF-A542-8B07-5D2302C878EC}</x14:id>
        </ext>
      </extLst>
    </cfRule>
    <cfRule type="dataBar" priority="59">
      <dataBar>
        <cfvo type="min"/>
        <cfvo type="max"/>
        <color theme="1" tint="0.499984740745262"/>
      </dataBar>
      <extLst>
        <ext xmlns:x14="http://schemas.microsoft.com/office/spreadsheetml/2009/9/main" uri="{B025F937-C7B1-47D3-B67F-A62EFF666E3E}">
          <x14:id>{C696FD8E-2F2A-8045-8B59-DAADDF3F2254}</x14:id>
        </ext>
      </extLst>
    </cfRule>
    <cfRule type="dataBar" priority="58">
      <dataBar showValue="0">
        <cfvo type="min"/>
        <cfvo type="max"/>
        <color theme="1" tint="0.499984740745262"/>
      </dataBar>
      <extLst>
        <ext xmlns:x14="http://schemas.microsoft.com/office/spreadsheetml/2009/9/main" uri="{B025F937-C7B1-47D3-B67F-A62EFF666E3E}">
          <x14:id>{27D83987-9BC4-1F48-9661-8DF1FE5C5E06}</x14:id>
        </ext>
      </extLst>
    </cfRule>
  </conditionalFormatting>
  <conditionalFormatting sqref="H2101:H2124">
    <cfRule type="dataBar" priority="57">
      <dataBar>
        <cfvo type="min"/>
        <cfvo type="max"/>
        <color rgb="FF008AEF"/>
      </dataBar>
      <extLst>
        <ext xmlns:x14="http://schemas.microsoft.com/office/spreadsheetml/2009/9/main" uri="{B025F937-C7B1-47D3-B67F-A62EFF666E3E}">
          <x14:id>{B5E16A11-4E63-854E-9D26-77B8B97E6910}</x14:id>
        </ext>
      </extLst>
    </cfRule>
    <cfRule type="dataBar" priority="56">
      <dataBar>
        <cfvo type="min"/>
        <cfvo type="max"/>
        <color theme="1" tint="0.499984740745262"/>
      </dataBar>
      <extLst>
        <ext xmlns:x14="http://schemas.microsoft.com/office/spreadsheetml/2009/9/main" uri="{B025F937-C7B1-47D3-B67F-A62EFF666E3E}">
          <x14:id>{E4616FD4-904F-294B-9F3F-362F02BCA187}</x14:id>
        </ext>
      </extLst>
    </cfRule>
    <cfRule type="dataBar" priority="55">
      <dataBar showValue="0">
        <cfvo type="min"/>
        <cfvo type="max"/>
        <color theme="1" tint="0.499984740745262"/>
      </dataBar>
      <extLst>
        <ext xmlns:x14="http://schemas.microsoft.com/office/spreadsheetml/2009/9/main" uri="{B025F937-C7B1-47D3-B67F-A62EFF666E3E}">
          <x14:id>{B4799736-3245-844D-A9D1-D9DC38B858A5}</x14:id>
        </ext>
      </extLst>
    </cfRule>
  </conditionalFormatting>
  <conditionalFormatting sqref="H2126:H2128">
    <cfRule type="dataBar" priority="54">
      <dataBar>
        <cfvo type="min"/>
        <cfvo type="max"/>
        <color rgb="FF008AEF"/>
      </dataBar>
      <extLst>
        <ext xmlns:x14="http://schemas.microsoft.com/office/spreadsheetml/2009/9/main" uri="{B025F937-C7B1-47D3-B67F-A62EFF666E3E}">
          <x14:id>{55A273E2-4C7C-FB42-A29B-F3F72E382929}</x14:id>
        </ext>
      </extLst>
    </cfRule>
    <cfRule type="dataBar" priority="53">
      <dataBar>
        <cfvo type="min"/>
        <cfvo type="max"/>
        <color theme="1" tint="0.499984740745262"/>
      </dataBar>
      <extLst>
        <ext xmlns:x14="http://schemas.microsoft.com/office/spreadsheetml/2009/9/main" uri="{B025F937-C7B1-47D3-B67F-A62EFF666E3E}">
          <x14:id>{33BC643E-D0FA-444E-B65D-82B40CDE5D4B}</x14:id>
        </ext>
      </extLst>
    </cfRule>
    <cfRule type="dataBar" priority="52">
      <dataBar showValue="0">
        <cfvo type="min"/>
        <cfvo type="max"/>
        <color theme="1" tint="0.499984740745262"/>
      </dataBar>
      <extLst>
        <ext xmlns:x14="http://schemas.microsoft.com/office/spreadsheetml/2009/9/main" uri="{B025F937-C7B1-47D3-B67F-A62EFF666E3E}">
          <x14:id>{3F78731B-8675-7A4B-A0E7-FE5C4C50C4EF}</x14:id>
        </ext>
      </extLst>
    </cfRule>
  </conditionalFormatting>
  <conditionalFormatting sqref="H2130:H2134">
    <cfRule type="dataBar" priority="51">
      <dataBar>
        <cfvo type="min"/>
        <cfvo type="max"/>
        <color rgb="FF008AEF"/>
      </dataBar>
      <extLst>
        <ext xmlns:x14="http://schemas.microsoft.com/office/spreadsheetml/2009/9/main" uri="{B025F937-C7B1-47D3-B67F-A62EFF666E3E}">
          <x14:id>{EE852DAE-F990-104E-9F38-3F5835C4EA28}</x14:id>
        </ext>
      </extLst>
    </cfRule>
    <cfRule type="dataBar" priority="50">
      <dataBar>
        <cfvo type="min"/>
        <cfvo type="max"/>
        <color theme="1" tint="0.499984740745262"/>
      </dataBar>
      <extLst>
        <ext xmlns:x14="http://schemas.microsoft.com/office/spreadsheetml/2009/9/main" uri="{B025F937-C7B1-47D3-B67F-A62EFF666E3E}">
          <x14:id>{EFFBC2D3-E80F-9A40-9916-3DFF1EB07931}</x14:id>
        </ext>
      </extLst>
    </cfRule>
    <cfRule type="dataBar" priority="49">
      <dataBar showValue="0">
        <cfvo type="min"/>
        <cfvo type="max"/>
        <color theme="1" tint="0.499984740745262"/>
      </dataBar>
      <extLst>
        <ext xmlns:x14="http://schemas.microsoft.com/office/spreadsheetml/2009/9/main" uri="{B025F937-C7B1-47D3-B67F-A62EFF666E3E}">
          <x14:id>{DD399E5C-549B-6241-A533-93DDF2560D5D}</x14:id>
        </ext>
      </extLst>
    </cfRule>
  </conditionalFormatting>
  <conditionalFormatting sqref="H2136:H2140">
    <cfRule type="dataBar" priority="48">
      <dataBar>
        <cfvo type="min"/>
        <cfvo type="max"/>
        <color rgb="FF008AEF"/>
      </dataBar>
      <extLst>
        <ext xmlns:x14="http://schemas.microsoft.com/office/spreadsheetml/2009/9/main" uri="{B025F937-C7B1-47D3-B67F-A62EFF666E3E}">
          <x14:id>{1A29193A-22DA-3349-9875-3EBCEBB990D6}</x14:id>
        </ext>
      </extLst>
    </cfRule>
    <cfRule type="dataBar" priority="47">
      <dataBar>
        <cfvo type="min"/>
        <cfvo type="max"/>
        <color theme="1" tint="0.499984740745262"/>
      </dataBar>
      <extLst>
        <ext xmlns:x14="http://schemas.microsoft.com/office/spreadsheetml/2009/9/main" uri="{B025F937-C7B1-47D3-B67F-A62EFF666E3E}">
          <x14:id>{ECA75D2F-CF16-9045-A9D7-CFD838A69695}</x14:id>
        </ext>
      </extLst>
    </cfRule>
    <cfRule type="dataBar" priority="46">
      <dataBar showValue="0">
        <cfvo type="min"/>
        <cfvo type="max"/>
        <color theme="1" tint="0.499984740745262"/>
      </dataBar>
      <extLst>
        <ext xmlns:x14="http://schemas.microsoft.com/office/spreadsheetml/2009/9/main" uri="{B025F937-C7B1-47D3-B67F-A62EFF666E3E}">
          <x14:id>{B13F2640-CD9E-F547-B932-BE7C4B690F66}</x14:id>
        </ext>
      </extLst>
    </cfRule>
  </conditionalFormatting>
  <conditionalFormatting sqref="H2142:H2148">
    <cfRule type="dataBar" priority="45">
      <dataBar>
        <cfvo type="min"/>
        <cfvo type="max"/>
        <color rgb="FF008AEF"/>
      </dataBar>
      <extLst>
        <ext xmlns:x14="http://schemas.microsoft.com/office/spreadsheetml/2009/9/main" uri="{B025F937-C7B1-47D3-B67F-A62EFF666E3E}">
          <x14:id>{95E8531F-26A5-BA4E-AEBF-39814AD3C32A}</x14:id>
        </ext>
      </extLst>
    </cfRule>
    <cfRule type="dataBar" priority="44">
      <dataBar>
        <cfvo type="min"/>
        <cfvo type="max"/>
        <color theme="1" tint="0.499984740745262"/>
      </dataBar>
      <extLst>
        <ext xmlns:x14="http://schemas.microsoft.com/office/spreadsheetml/2009/9/main" uri="{B025F937-C7B1-47D3-B67F-A62EFF666E3E}">
          <x14:id>{2F427D1F-E1E6-164A-8A64-64AC6C0FB319}</x14:id>
        </ext>
      </extLst>
    </cfRule>
    <cfRule type="dataBar" priority="43">
      <dataBar showValue="0">
        <cfvo type="min"/>
        <cfvo type="max"/>
        <color theme="1" tint="0.499984740745262"/>
      </dataBar>
      <extLst>
        <ext xmlns:x14="http://schemas.microsoft.com/office/spreadsheetml/2009/9/main" uri="{B025F937-C7B1-47D3-B67F-A62EFF666E3E}">
          <x14:id>{99731AC2-CEC6-E04B-BF32-A0F761690130}</x14:id>
        </ext>
      </extLst>
    </cfRule>
  </conditionalFormatting>
  <conditionalFormatting sqref="H2150">
    <cfRule type="dataBar" priority="42">
      <dataBar>
        <cfvo type="min"/>
        <cfvo type="max"/>
        <color rgb="FF008AEF"/>
      </dataBar>
      <extLst>
        <ext xmlns:x14="http://schemas.microsoft.com/office/spreadsheetml/2009/9/main" uri="{B025F937-C7B1-47D3-B67F-A62EFF666E3E}">
          <x14:id>{7469F69D-7818-4D4C-9B3D-AD0A20A69747}</x14:id>
        </ext>
      </extLst>
    </cfRule>
    <cfRule type="dataBar" priority="41">
      <dataBar>
        <cfvo type="min"/>
        <cfvo type="max"/>
        <color theme="1" tint="0.499984740745262"/>
      </dataBar>
      <extLst>
        <ext xmlns:x14="http://schemas.microsoft.com/office/spreadsheetml/2009/9/main" uri="{B025F937-C7B1-47D3-B67F-A62EFF666E3E}">
          <x14:id>{56127176-AB04-F74A-8242-FDB5780526BA}</x14:id>
        </ext>
      </extLst>
    </cfRule>
    <cfRule type="dataBar" priority="40">
      <dataBar showValue="0">
        <cfvo type="min"/>
        <cfvo type="max"/>
        <color theme="1" tint="0.499984740745262"/>
      </dataBar>
      <extLst>
        <ext xmlns:x14="http://schemas.microsoft.com/office/spreadsheetml/2009/9/main" uri="{B025F937-C7B1-47D3-B67F-A62EFF666E3E}">
          <x14:id>{93FA1368-DBB2-0640-8487-E0C1CEBF9F00}</x14:id>
        </ext>
      </extLst>
    </cfRule>
  </conditionalFormatting>
  <conditionalFormatting sqref="H2152:H2167">
    <cfRule type="dataBar" priority="39">
      <dataBar>
        <cfvo type="min"/>
        <cfvo type="max"/>
        <color rgb="FF008AEF"/>
      </dataBar>
      <extLst>
        <ext xmlns:x14="http://schemas.microsoft.com/office/spreadsheetml/2009/9/main" uri="{B025F937-C7B1-47D3-B67F-A62EFF666E3E}">
          <x14:id>{423ACFF2-A090-D14C-B5BA-6B822A5C1964}</x14:id>
        </ext>
      </extLst>
    </cfRule>
    <cfRule type="dataBar" priority="38">
      <dataBar>
        <cfvo type="min"/>
        <cfvo type="max"/>
        <color theme="1" tint="0.499984740745262"/>
      </dataBar>
      <extLst>
        <ext xmlns:x14="http://schemas.microsoft.com/office/spreadsheetml/2009/9/main" uri="{B025F937-C7B1-47D3-B67F-A62EFF666E3E}">
          <x14:id>{0DD05D1B-AB84-2442-8EF6-FAA1F17A0B7F}</x14:id>
        </ext>
      </extLst>
    </cfRule>
    <cfRule type="dataBar" priority="37">
      <dataBar showValue="0">
        <cfvo type="min"/>
        <cfvo type="max"/>
        <color theme="1" tint="0.499984740745262"/>
      </dataBar>
      <extLst>
        <ext xmlns:x14="http://schemas.microsoft.com/office/spreadsheetml/2009/9/main" uri="{B025F937-C7B1-47D3-B67F-A62EFF666E3E}">
          <x14:id>{647F1F4B-5D4D-3945-9FDF-D8B785F0575D}</x14:id>
        </ext>
      </extLst>
    </cfRule>
  </conditionalFormatting>
  <conditionalFormatting sqref="H2169:H2183">
    <cfRule type="dataBar" priority="36">
      <dataBar>
        <cfvo type="min"/>
        <cfvo type="max"/>
        <color rgb="FF008AEF"/>
      </dataBar>
      <extLst>
        <ext xmlns:x14="http://schemas.microsoft.com/office/spreadsheetml/2009/9/main" uri="{B025F937-C7B1-47D3-B67F-A62EFF666E3E}">
          <x14:id>{9A8C0582-A3BF-964F-B5EA-C804DD8CA4A2}</x14:id>
        </ext>
      </extLst>
    </cfRule>
    <cfRule type="dataBar" priority="35">
      <dataBar>
        <cfvo type="min"/>
        <cfvo type="max"/>
        <color theme="1" tint="0.499984740745262"/>
      </dataBar>
      <extLst>
        <ext xmlns:x14="http://schemas.microsoft.com/office/spreadsheetml/2009/9/main" uri="{B025F937-C7B1-47D3-B67F-A62EFF666E3E}">
          <x14:id>{BD987629-CD01-014B-B3E2-10DDA6C7EFB7}</x14:id>
        </ext>
      </extLst>
    </cfRule>
    <cfRule type="dataBar" priority="34">
      <dataBar showValue="0">
        <cfvo type="min"/>
        <cfvo type="max"/>
        <color theme="1" tint="0.499984740745262"/>
      </dataBar>
      <extLst>
        <ext xmlns:x14="http://schemas.microsoft.com/office/spreadsheetml/2009/9/main" uri="{B025F937-C7B1-47D3-B67F-A62EFF666E3E}">
          <x14:id>{9652D1BA-3E24-E546-B417-2ACC82DE5118}</x14:id>
        </ext>
      </extLst>
    </cfRule>
  </conditionalFormatting>
  <conditionalFormatting sqref="H2185:H2192">
    <cfRule type="dataBar" priority="33">
      <dataBar>
        <cfvo type="min"/>
        <cfvo type="max"/>
        <color rgb="FF008AEF"/>
      </dataBar>
      <extLst>
        <ext xmlns:x14="http://schemas.microsoft.com/office/spreadsheetml/2009/9/main" uri="{B025F937-C7B1-47D3-B67F-A62EFF666E3E}">
          <x14:id>{77612422-1C7A-5B42-9E95-584ADCF460CC}</x14:id>
        </ext>
      </extLst>
    </cfRule>
    <cfRule type="dataBar" priority="32">
      <dataBar>
        <cfvo type="min"/>
        <cfvo type="max"/>
        <color theme="1" tint="0.499984740745262"/>
      </dataBar>
      <extLst>
        <ext xmlns:x14="http://schemas.microsoft.com/office/spreadsheetml/2009/9/main" uri="{B025F937-C7B1-47D3-B67F-A62EFF666E3E}">
          <x14:id>{F0D964AE-4023-EA44-A4D5-D7954BB0EF85}</x14:id>
        </ext>
      </extLst>
    </cfRule>
    <cfRule type="dataBar" priority="31">
      <dataBar showValue="0">
        <cfvo type="min"/>
        <cfvo type="max"/>
        <color theme="1" tint="0.499984740745262"/>
      </dataBar>
      <extLst>
        <ext xmlns:x14="http://schemas.microsoft.com/office/spreadsheetml/2009/9/main" uri="{B025F937-C7B1-47D3-B67F-A62EFF666E3E}">
          <x14:id>{A52D3521-FC1D-1D49-BB4A-195EE13956D8}</x14:id>
        </ext>
      </extLst>
    </cfRule>
  </conditionalFormatting>
  <conditionalFormatting sqref="H2194:H2196">
    <cfRule type="dataBar" priority="30">
      <dataBar>
        <cfvo type="min"/>
        <cfvo type="max"/>
        <color rgb="FF008AEF"/>
      </dataBar>
      <extLst>
        <ext xmlns:x14="http://schemas.microsoft.com/office/spreadsheetml/2009/9/main" uri="{B025F937-C7B1-47D3-B67F-A62EFF666E3E}">
          <x14:id>{EF8A7AB2-AA32-5841-960B-73283078B80F}</x14:id>
        </ext>
      </extLst>
    </cfRule>
    <cfRule type="dataBar" priority="29">
      <dataBar>
        <cfvo type="min"/>
        <cfvo type="max"/>
        <color theme="1" tint="0.499984740745262"/>
      </dataBar>
      <extLst>
        <ext xmlns:x14="http://schemas.microsoft.com/office/spreadsheetml/2009/9/main" uri="{B025F937-C7B1-47D3-B67F-A62EFF666E3E}">
          <x14:id>{C0824A98-05CB-6D42-8290-158BBD24EABD}</x14:id>
        </ext>
      </extLst>
    </cfRule>
    <cfRule type="dataBar" priority="28">
      <dataBar showValue="0">
        <cfvo type="min"/>
        <cfvo type="max"/>
        <color theme="1" tint="0.499984740745262"/>
      </dataBar>
      <extLst>
        <ext xmlns:x14="http://schemas.microsoft.com/office/spreadsheetml/2009/9/main" uri="{B025F937-C7B1-47D3-B67F-A62EFF666E3E}">
          <x14:id>{42CA0B8F-C489-AD4D-B3F3-376F5798B886}</x14:id>
        </ext>
      </extLst>
    </cfRule>
  </conditionalFormatting>
  <conditionalFormatting sqref="H2198">
    <cfRule type="dataBar" priority="27">
      <dataBar>
        <cfvo type="min"/>
        <cfvo type="max"/>
        <color rgb="FF008AEF"/>
      </dataBar>
      <extLst>
        <ext xmlns:x14="http://schemas.microsoft.com/office/spreadsheetml/2009/9/main" uri="{B025F937-C7B1-47D3-B67F-A62EFF666E3E}">
          <x14:id>{A738AC4F-60E7-8E40-9649-A72D166D3EC7}</x14:id>
        </ext>
      </extLst>
    </cfRule>
    <cfRule type="dataBar" priority="26">
      <dataBar>
        <cfvo type="min"/>
        <cfvo type="max"/>
        <color theme="1" tint="0.499984740745262"/>
      </dataBar>
      <extLst>
        <ext xmlns:x14="http://schemas.microsoft.com/office/spreadsheetml/2009/9/main" uri="{B025F937-C7B1-47D3-B67F-A62EFF666E3E}">
          <x14:id>{40EAF88B-93D3-EF46-9399-7E4E49D8A650}</x14:id>
        </ext>
      </extLst>
    </cfRule>
    <cfRule type="dataBar" priority="25">
      <dataBar showValue="0">
        <cfvo type="min"/>
        <cfvo type="max"/>
        <color theme="1" tint="0.499984740745262"/>
      </dataBar>
      <extLst>
        <ext xmlns:x14="http://schemas.microsoft.com/office/spreadsheetml/2009/9/main" uri="{B025F937-C7B1-47D3-B67F-A62EFF666E3E}">
          <x14:id>{90F3F500-824F-5446-BD7A-B0287E6924D2}</x14:id>
        </ext>
      </extLst>
    </cfRule>
  </conditionalFormatting>
  <conditionalFormatting sqref="H2200:H2210">
    <cfRule type="dataBar" priority="24">
      <dataBar>
        <cfvo type="min"/>
        <cfvo type="max"/>
        <color rgb="FF008AEF"/>
      </dataBar>
      <extLst>
        <ext xmlns:x14="http://schemas.microsoft.com/office/spreadsheetml/2009/9/main" uri="{B025F937-C7B1-47D3-B67F-A62EFF666E3E}">
          <x14:id>{9EDA6AC0-DF3C-CB4C-8ADD-246CF5A41154}</x14:id>
        </ext>
      </extLst>
    </cfRule>
    <cfRule type="dataBar" priority="23">
      <dataBar>
        <cfvo type="min"/>
        <cfvo type="max"/>
        <color theme="1" tint="0.499984740745262"/>
      </dataBar>
      <extLst>
        <ext xmlns:x14="http://schemas.microsoft.com/office/spreadsheetml/2009/9/main" uri="{B025F937-C7B1-47D3-B67F-A62EFF666E3E}">
          <x14:id>{1EF2B498-D6A8-DF48-AB3A-533803C92DC2}</x14:id>
        </ext>
      </extLst>
    </cfRule>
    <cfRule type="dataBar" priority="22">
      <dataBar showValue="0">
        <cfvo type="min"/>
        <cfvo type="max"/>
        <color theme="1" tint="0.499984740745262"/>
      </dataBar>
      <extLst>
        <ext xmlns:x14="http://schemas.microsoft.com/office/spreadsheetml/2009/9/main" uri="{B025F937-C7B1-47D3-B67F-A62EFF666E3E}">
          <x14:id>{7F419072-323B-F048-A05F-8E3E27F2FB31}</x14:id>
        </ext>
      </extLst>
    </cfRule>
  </conditionalFormatting>
  <conditionalFormatting sqref="H2212:H2218">
    <cfRule type="dataBar" priority="21">
      <dataBar>
        <cfvo type="min"/>
        <cfvo type="max"/>
        <color rgb="FF008AEF"/>
      </dataBar>
      <extLst>
        <ext xmlns:x14="http://schemas.microsoft.com/office/spreadsheetml/2009/9/main" uri="{B025F937-C7B1-47D3-B67F-A62EFF666E3E}">
          <x14:id>{18C7453F-A1E8-4940-9E59-7467806C5940}</x14:id>
        </ext>
      </extLst>
    </cfRule>
    <cfRule type="dataBar" priority="20">
      <dataBar>
        <cfvo type="min"/>
        <cfvo type="max"/>
        <color theme="1" tint="0.499984740745262"/>
      </dataBar>
      <extLst>
        <ext xmlns:x14="http://schemas.microsoft.com/office/spreadsheetml/2009/9/main" uri="{B025F937-C7B1-47D3-B67F-A62EFF666E3E}">
          <x14:id>{C9854E27-11D2-AF4B-8AC5-E0E193857F38}</x14:id>
        </ext>
      </extLst>
    </cfRule>
    <cfRule type="dataBar" priority="19">
      <dataBar showValue="0">
        <cfvo type="min"/>
        <cfvo type="max"/>
        <color theme="1" tint="0.499984740745262"/>
      </dataBar>
      <extLst>
        <ext xmlns:x14="http://schemas.microsoft.com/office/spreadsheetml/2009/9/main" uri="{B025F937-C7B1-47D3-B67F-A62EFF666E3E}">
          <x14:id>{1D511E52-BBDD-BF43-B9AB-FF6EB701BCB9}</x14:id>
        </ext>
      </extLst>
    </cfRule>
  </conditionalFormatting>
  <conditionalFormatting sqref="H2220:H2242">
    <cfRule type="dataBar" priority="18">
      <dataBar>
        <cfvo type="min"/>
        <cfvo type="max"/>
        <color rgb="FF008AEF"/>
      </dataBar>
      <extLst>
        <ext xmlns:x14="http://schemas.microsoft.com/office/spreadsheetml/2009/9/main" uri="{B025F937-C7B1-47D3-B67F-A62EFF666E3E}">
          <x14:id>{38C4558D-1487-8245-95CD-324AF2855882}</x14:id>
        </ext>
      </extLst>
    </cfRule>
    <cfRule type="dataBar" priority="17">
      <dataBar>
        <cfvo type="min"/>
        <cfvo type="max"/>
        <color theme="1" tint="0.499984740745262"/>
      </dataBar>
      <extLst>
        <ext xmlns:x14="http://schemas.microsoft.com/office/spreadsheetml/2009/9/main" uri="{B025F937-C7B1-47D3-B67F-A62EFF666E3E}">
          <x14:id>{0FF17B0E-C71A-554C-937A-8D1C6F19D3B1}</x14:id>
        </ext>
      </extLst>
    </cfRule>
    <cfRule type="dataBar" priority="16">
      <dataBar showValue="0">
        <cfvo type="min"/>
        <cfvo type="max"/>
        <color theme="1" tint="0.499984740745262"/>
      </dataBar>
      <extLst>
        <ext xmlns:x14="http://schemas.microsoft.com/office/spreadsheetml/2009/9/main" uri="{B025F937-C7B1-47D3-B67F-A62EFF666E3E}">
          <x14:id>{851AD6DA-1456-D64D-95DA-2F6266AC237E}</x14:id>
        </ext>
      </extLst>
    </cfRule>
  </conditionalFormatting>
  <conditionalFormatting sqref="H2244:H2259">
    <cfRule type="dataBar" priority="15">
      <dataBar>
        <cfvo type="min"/>
        <cfvo type="max"/>
        <color rgb="FF008AEF"/>
      </dataBar>
      <extLst>
        <ext xmlns:x14="http://schemas.microsoft.com/office/spreadsheetml/2009/9/main" uri="{B025F937-C7B1-47D3-B67F-A62EFF666E3E}">
          <x14:id>{0C9689B7-B398-E846-9002-9C7A1679C09C}</x14:id>
        </ext>
      </extLst>
    </cfRule>
    <cfRule type="dataBar" priority="14">
      <dataBar>
        <cfvo type="min"/>
        <cfvo type="max"/>
        <color theme="1" tint="0.499984740745262"/>
      </dataBar>
      <extLst>
        <ext xmlns:x14="http://schemas.microsoft.com/office/spreadsheetml/2009/9/main" uri="{B025F937-C7B1-47D3-B67F-A62EFF666E3E}">
          <x14:id>{4D4872FA-359D-2147-A098-B95849403E81}</x14:id>
        </ext>
      </extLst>
    </cfRule>
    <cfRule type="dataBar" priority="13">
      <dataBar showValue="0">
        <cfvo type="min"/>
        <cfvo type="max"/>
        <color theme="1" tint="0.499984740745262"/>
      </dataBar>
      <extLst>
        <ext xmlns:x14="http://schemas.microsoft.com/office/spreadsheetml/2009/9/main" uri="{B025F937-C7B1-47D3-B67F-A62EFF666E3E}">
          <x14:id>{85C427D7-0080-204B-B4E4-0CFCB3897856}</x14:id>
        </ext>
      </extLst>
    </cfRule>
  </conditionalFormatting>
  <conditionalFormatting sqref="H2261:H2267">
    <cfRule type="dataBar" priority="12">
      <dataBar>
        <cfvo type="min"/>
        <cfvo type="max"/>
        <color rgb="FF008AEF"/>
      </dataBar>
      <extLst>
        <ext xmlns:x14="http://schemas.microsoft.com/office/spreadsheetml/2009/9/main" uri="{B025F937-C7B1-47D3-B67F-A62EFF666E3E}">
          <x14:id>{96FA6479-CC99-5946-90E6-92D844789EFE}</x14:id>
        </ext>
      </extLst>
    </cfRule>
    <cfRule type="dataBar" priority="11">
      <dataBar>
        <cfvo type="min"/>
        <cfvo type="max"/>
        <color theme="1" tint="0.499984740745262"/>
      </dataBar>
      <extLst>
        <ext xmlns:x14="http://schemas.microsoft.com/office/spreadsheetml/2009/9/main" uri="{B025F937-C7B1-47D3-B67F-A62EFF666E3E}">
          <x14:id>{5E5356B2-C5A0-0344-A076-CDDBE30E734D}</x14:id>
        </ext>
      </extLst>
    </cfRule>
    <cfRule type="dataBar" priority="10">
      <dataBar showValue="0">
        <cfvo type="min"/>
        <cfvo type="max"/>
        <color theme="1" tint="0.499984740745262"/>
      </dataBar>
      <extLst>
        <ext xmlns:x14="http://schemas.microsoft.com/office/spreadsheetml/2009/9/main" uri="{B025F937-C7B1-47D3-B67F-A62EFF666E3E}">
          <x14:id>{018E5414-2B30-694D-A108-89DABB338326}</x14:id>
        </ext>
      </extLst>
    </cfRule>
  </conditionalFormatting>
  <conditionalFormatting sqref="H2269:H2280">
    <cfRule type="dataBar" priority="9">
      <dataBar>
        <cfvo type="min"/>
        <cfvo type="max"/>
        <color rgb="FF008AEF"/>
      </dataBar>
      <extLst>
        <ext xmlns:x14="http://schemas.microsoft.com/office/spreadsheetml/2009/9/main" uri="{B025F937-C7B1-47D3-B67F-A62EFF666E3E}">
          <x14:id>{2EA2F9A5-B710-5F46-A246-14F8A8796F90}</x14:id>
        </ext>
      </extLst>
    </cfRule>
    <cfRule type="dataBar" priority="8">
      <dataBar>
        <cfvo type="min"/>
        <cfvo type="max"/>
        <color theme="1" tint="0.499984740745262"/>
      </dataBar>
      <extLst>
        <ext xmlns:x14="http://schemas.microsoft.com/office/spreadsheetml/2009/9/main" uri="{B025F937-C7B1-47D3-B67F-A62EFF666E3E}">
          <x14:id>{CC43B3DA-277F-6141-9C4E-6A7E72B9CDF0}</x14:id>
        </ext>
      </extLst>
    </cfRule>
    <cfRule type="dataBar" priority="7">
      <dataBar showValue="0">
        <cfvo type="min"/>
        <cfvo type="max"/>
        <color theme="1" tint="0.499984740745262"/>
      </dataBar>
      <extLst>
        <ext xmlns:x14="http://schemas.microsoft.com/office/spreadsheetml/2009/9/main" uri="{B025F937-C7B1-47D3-B67F-A62EFF666E3E}">
          <x14:id>{80E12B0F-F8C9-8349-AFF5-8F1BB0579BCD}</x14:id>
        </ext>
      </extLst>
    </cfRule>
  </conditionalFormatting>
  <conditionalFormatting sqref="H2282:H2284">
    <cfRule type="dataBar" priority="6">
      <dataBar>
        <cfvo type="min"/>
        <cfvo type="max"/>
        <color rgb="FF008AEF"/>
      </dataBar>
      <extLst>
        <ext xmlns:x14="http://schemas.microsoft.com/office/spreadsheetml/2009/9/main" uri="{B025F937-C7B1-47D3-B67F-A62EFF666E3E}">
          <x14:id>{890FC522-5567-8843-BB79-04A214B8AB46}</x14:id>
        </ext>
      </extLst>
    </cfRule>
    <cfRule type="dataBar" priority="5">
      <dataBar>
        <cfvo type="min"/>
        <cfvo type="max"/>
        <color theme="1" tint="0.499984740745262"/>
      </dataBar>
      <extLst>
        <ext xmlns:x14="http://schemas.microsoft.com/office/spreadsheetml/2009/9/main" uri="{B025F937-C7B1-47D3-B67F-A62EFF666E3E}">
          <x14:id>{85388D04-0DF8-6946-8C84-021733E97B60}</x14:id>
        </ext>
      </extLst>
    </cfRule>
    <cfRule type="dataBar" priority="4">
      <dataBar showValue="0">
        <cfvo type="min"/>
        <cfvo type="max"/>
        <color theme="1" tint="0.499984740745262"/>
      </dataBar>
      <extLst>
        <ext xmlns:x14="http://schemas.microsoft.com/office/spreadsheetml/2009/9/main" uri="{B025F937-C7B1-47D3-B67F-A62EFF666E3E}">
          <x14:id>{ADC9D423-27E4-544E-8728-F3053C9201A3}</x14:id>
        </ext>
      </extLst>
    </cfRule>
  </conditionalFormatting>
  <conditionalFormatting sqref="H2287:H2388">
    <cfRule type="dataBar" priority="3">
      <dataBar>
        <cfvo type="min"/>
        <cfvo type="max"/>
        <color rgb="FF008AEF"/>
      </dataBar>
      <extLst>
        <ext xmlns:x14="http://schemas.microsoft.com/office/spreadsheetml/2009/9/main" uri="{B025F937-C7B1-47D3-B67F-A62EFF666E3E}">
          <x14:id>{69DDDFFE-73B1-EE48-95BF-A0316E5E7E3A}</x14:id>
        </ext>
      </extLst>
    </cfRule>
    <cfRule type="dataBar" priority="2">
      <dataBar>
        <cfvo type="min"/>
        <cfvo type="max"/>
        <color theme="1" tint="0.499984740745262"/>
      </dataBar>
      <extLst>
        <ext xmlns:x14="http://schemas.microsoft.com/office/spreadsheetml/2009/9/main" uri="{B025F937-C7B1-47D3-B67F-A62EFF666E3E}">
          <x14:id>{4B66EF5B-8E9B-2348-9D69-39DDE781642E}</x14:id>
        </ext>
      </extLst>
    </cfRule>
    <cfRule type="dataBar" priority="1">
      <dataBar showValue="0">
        <cfvo type="min"/>
        <cfvo type="max"/>
        <color theme="1" tint="0.499984740745262"/>
      </dataBar>
      <extLst>
        <ext xmlns:x14="http://schemas.microsoft.com/office/spreadsheetml/2009/9/main" uri="{B025F937-C7B1-47D3-B67F-A62EFF666E3E}">
          <x14:id>{3632A6BA-0093-234E-BDAD-EF0F9879AB55}</x14:id>
        </ext>
      </extLst>
    </cfRule>
  </conditionalFormatting>
  <conditionalFormatting sqref="AC6:AC9">
    <cfRule type="dataBar" priority="1749">
      <dataBar>
        <cfvo type="min"/>
        <cfvo type="max"/>
        <color rgb="FF008AEF"/>
      </dataBar>
      <extLst>
        <ext xmlns:x14="http://schemas.microsoft.com/office/spreadsheetml/2009/9/main" uri="{B025F937-C7B1-47D3-B67F-A62EFF666E3E}">
          <x14:id>{C1864C77-E844-B14E-AF97-1245E4393F07}</x14:id>
        </ext>
      </extLst>
    </cfRule>
    <cfRule type="dataBar" priority="1747">
      <dataBar showValue="0">
        <cfvo type="min"/>
        <cfvo type="max"/>
        <color theme="1" tint="0.499984740745262"/>
      </dataBar>
      <extLst>
        <ext xmlns:x14="http://schemas.microsoft.com/office/spreadsheetml/2009/9/main" uri="{B025F937-C7B1-47D3-B67F-A62EFF666E3E}">
          <x14:id>{4A7FC24A-D023-1A41-8B47-7EFFDCACE2A0}</x14:id>
        </ext>
      </extLst>
    </cfRule>
    <cfRule type="dataBar" priority="1748">
      <dataBar>
        <cfvo type="min"/>
        <cfvo type="max"/>
        <color theme="1" tint="0.499984740745262"/>
      </dataBar>
      <extLst>
        <ext xmlns:x14="http://schemas.microsoft.com/office/spreadsheetml/2009/9/main" uri="{B025F937-C7B1-47D3-B67F-A62EFF666E3E}">
          <x14:id>{EA46C462-215B-B14A-BE66-A45EFAAE774B}</x14:id>
        </ext>
      </extLst>
    </cfRule>
  </conditionalFormatting>
  <conditionalFormatting sqref="AC11:AC23">
    <cfRule type="dataBar" priority="1746">
      <dataBar>
        <cfvo type="min"/>
        <cfvo type="max"/>
        <color rgb="FF008AEF"/>
      </dataBar>
      <extLst>
        <ext xmlns:x14="http://schemas.microsoft.com/office/spreadsheetml/2009/9/main" uri="{B025F937-C7B1-47D3-B67F-A62EFF666E3E}">
          <x14:id>{BF77C2C3-7D72-204B-A7FC-CC1BB3EE1C76}</x14:id>
        </ext>
      </extLst>
    </cfRule>
    <cfRule type="dataBar" priority="1745">
      <dataBar>
        <cfvo type="min"/>
        <cfvo type="max"/>
        <color theme="1" tint="0.499984740745262"/>
      </dataBar>
      <extLst>
        <ext xmlns:x14="http://schemas.microsoft.com/office/spreadsheetml/2009/9/main" uri="{B025F937-C7B1-47D3-B67F-A62EFF666E3E}">
          <x14:id>{126563A2-9F52-4E4F-851E-904AEC40D93E}</x14:id>
        </ext>
      </extLst>
    </cfRule>
    <cfRule type="dataBar" priority="1744">
      <dataBar showValue="0">
        <cfvo type="min"/>
        <cfvo type="max"/>
        <color theme="1" tint="0.499984740745262"/>
      </dataBar>
      <extLst>
        <ext xmlns:x14="http://schemas.microsoft.com/office/spreadsheetml/2009/9/main" uri="{B025F937-C7B1-47D3-B67F-A62EFF666E3E}">
          <x14:id>{3BC6B336-1452-2242-82BF-DBE28157813E}</x14:id>
        </ext>
      </extLst>
    </cfRule>
  </conditionalFormatting>
  <conditionalFormatting sqref="AC25:AC28">
    <cfRule type="dataBar" priority="1743">
      <dataBar>
        <cfvo type="min"/>
        <cfvo type="max"/>
        <color rgb="FF008AEF"/>
      </dataBar>
      <extLst>
        <ext xmlns:x14="http://schemas.microsoft.com/office/spreadsheetml/2009/9/main" uri="{B025F937-C7B1-47D3-B67F-A62EFF666E3E}">
          <x14:id>{5231A68E-3F0F-6941-84A8-52E5626142D7}</x14:id>
        </ext>
      </extLst>
    </cfRule>
    <cfRule type="dataBar" priority="1742">
      <dataBar>
        <cfvo type="min"/>
        <cfvo type="max"/>
        <color theme="1" tint="0.499984740745262"/>
      </dataBar>
      <extLst>
        <ext xmlns:x14="http://schemas.microsoft.com/office/spreadsheetml/2009/9/main" uri="{B025F937-C7B1-47D3-B67F-A62EFF666E3E}">
          <x14:id>{7307CB47-9BB2-3547-B0EA-A1F7839FAF03}</x14:id>
        </ext>
      </extLst>
    </cfRule>
    <cfRule type="dataBar" priority="1741">
      <dataBar showValue="0">
        <cfvo type="min"/>
        <cfvo type="max"/>
        <color theme="1" tint="0.499984740745262"/>
      </dataBar>
      <extLst>
        <ext xmlns:x14="http://schemas.microsoft.com/office/spreadsheetml/2009/9/main" uri="{B025F937-C7B1-47D3-B67F-A62EFF666E3E}">
          <x14:id>{A7D9051F-D579-2E45-9BE7-F3B7602ACC5B}</x14:id>
        </ext>
      </extLst>
    </cfRule>
  </conditionalFormatting>
  <conditionalFormatting sqref="AC30:AC45">
    <cfRule type="dataBar" priority="1740">
      <dataBar>
        <cfvo type="min"/>
        <cfvo type="max"/>
        <color rgb="FF008AEF"/>
      </dataBar>
      <extLst>
        <ext xmlns:x14="http://schemas.microsoft.com/office/spreadsheetml/2009/9/main" uri="{B025F937-C7B1-47D3-B67F-A62EFF666E3E}">
          <x14:id>{98C70B24-76B5-B348-8724-995450A055C0}</x14:id>
        </ext>
      </extLst>
    </cfRule>
    <cfRule type="dataBar" priority="1738">
      <dataBar showValue="0">
        <cfvo type="min"/>
        <cfvo type="max"/>
        <color theme="1" tint="0.499984740745262"/>
      </dataBar>
      <extLst>
        <ext xmlns:x14="http://schemas.microsoft.com/office/spreadsheetml/2009/9/main" uri="{B025F937-C7B1-47D3-B67F-A62EFF666E3E}">
          <x14:id>{58023A73-579D-0242-B381-5F288F4D4289}</x14:id>
        </ext>
      </extLst>
    </cfRule>
    <cfRule type="dataBar" priority="1739">
      <dataBar>
        <cfvo type="min"/>
        <cfvo type="max"/>
        <color theme="1" tint="0.499984740745262"/>
      </dataBar>
      <extLst>
        <ext xmlns:x14="http://schemas.microsoft.com/office/spreadsheetml/2009/9/main" uri="{B025F937-C7B1-47D3-B67F-A62EFF666E3E}">
          <x14:id>{5FF3B5EE-854C-B244-9310-385088EE4712}</x14:id>
        </ext>
      </extLst>
    </cfRule>
  </conditionalFormatting>
  <conditionalFormatting sqref="AC48:AC60">
    <cfRule type="dataBar" priority="1735">
      <dataBar showValue="0">
        <cfvo type="min"/>
        <cfvo type="max"/>
        <color theme="1" tint="0.499984740745262"/>
      </dataBar>
      <extLst>
        <ext xmlns:x14="http://schemas.microsoft.com/office/spreadsheetml/2009/9/main" uri="{B025F937-C7B1-47D3-B67F-A62EFF666E3E}">
          <x14:id>{B7702F59-09FD-1C4E-A9C7-EF5F193F0573}</x14:id>
        </ext>
      </extLst>
    </cfRule>
    <cfRule type="dataBar" priority="1737">
      <dataBar>
        <cfvo type="min"/>
        <cfvo type="max"/>
        <color rgb="FF008AEF"/>
      </dataBar>
      <extLst>
        <ext xmlns:x14="http://schemas.microsoft.com/office/spreadsheetml/2009/9/main" uri="{B025F937-C7B1-47D3-B67F-A62EFF666E3E}">
          <x14:id>{F8F81FCA-D6C2-AB46-9904-F1775CB844DC}</x14:id>
        </ext>
      </extLst>
    </cfRule>
    <cfRule type="dataBar" priority="1736">
      <dataBar>
        <cfvo type="min"/>
        <cfvo type="max"/>
        <color theme="1" tint="0.499984740745262"/>
      </dataBar>
      <extLst>
        <ext xmlns:x14="http://schemas.microsoft.com/office/spreadsheetml/2009/9/main" uri="{B025F937-C7B1-47D3-B67F-A62EFF666E3E}">
          <x14:id>{DC03AD84-E642-674C-9512-465A7321612A}</x14:id>
        </ext>
      </extLst>
    </cfRule>
  </conditionalFormatting>
  <conditionalFormatting sqref="AC63:AC67">
    <cfRule type="dataBar" priority="1734">
      <dataBar>
        <cfvo type="min"/>
        <cfvo type="max"/>
        <color rgb="FF008AEF"/>
      </dataBar>
      <extLst>
        <ext xmlns:x14="http://schemas.microsoft.com/office/spreadsheetml/2009/9/main" uri="{B025F937-C7B1-47D3-B67F-A62EFF666E3E}">
          <x14:id>{DCFD7583-D91F-974B-A697-81A60EE0FA76}</x14:id>
        </ext>
      </extLst>
    </cfRule>
    <cfRule type="dataBar" priority="1733">
      <dataBar>
        <cfvo type="min"/>
        <cfvo type="max"/>
        <color theme="1" tint="0.499984740745262"/>
      </dataBar>
      <extLst>
        <ext xmlns:x14="http://schemas.microsoft.com/office/spreadsheetml/2009/9/main" uri="{B025F937-C7B1-47D3-B67F-A62EFF666E3E}">
          <x14:id>{9181B541-5567-1A4A-9A93-A01198DD9A18}</x14:id>
        </ext>
      </extLst>
    </cfRule>
    <cfRule type="dataBar" priority="1732">
      <dataBar showValue="0">
        <cfvo type="min"/>
        <cfvo type="max"/>
        <color theme="1" tint="0.499984740745262"/>
      </dataBar>
      <extLst>
        <ext xmlns:x14="http://schemas.microsoft.com/office/spreadsheetml/2009/9/main" uri="{B025F937-C7B1-47D3-B67F-A62EFF666E3E}">
          <x14:id>{E56B366D-9B3E-5744-B869-DF95EBF93436}</x14:id>
        </ext>
      </extLst>
    </cfRule>
  </conditionalFormatting>
  <conditionalFormatting sqref="AC69:AC75">
    <cfRule type="dataBar" priority="1731">
      <dataBar>
        <cfvo type="min"/>
        <cfvo type="max"/>
        <color rgb="FF008AEF"/>
      </dataBar>
      <extLst>
        <ext xmlns:x14="http://schemas.microsoft.com/office/spreadsheetml/2009/9/main" uri="{B025F937-C7B1-47D3-B67F-A62EFF666E3E}">
          <x14:id>{66A56B05-FAA1-9F4D-92CB-C40E4366C332}</x14:id>
        </ext>
      </extLst>
    </cfRule>
    <cfRule type="dataBar" priority="1730">
      <dataBar>
        <cfvo type="min"/>
        <cfvo type="max"/>
        <color theme="1" tint="0.499984740745262"/>
      </dataBar>
      <extLst>
        <ext xmlns:x14="http://schemas.microsoft.com/office/spreadsheetml/2009/9/main" uri="{B025F937-C7B1-47D3-B67F-A62EFF666E3E}">
          <x14:id>{260957E0-8F73-D14A-86FA-A4F9C7A9A1BA}</x14:id>
        </ext>
      </extLst>
    </cfRule>
    <cfRule type="dataBar" priority="1729">
      <dataBar showValue="0">
        <cfvo type="min"/>
        <cfvo type="max"/>
        <color theme="1" tint="0.499984740745262"/>
      </dataBar>
      <extLst>
        <ext xmlns:x14="http://schemas.microsoft.com/office/spreadsheetml/2009/9/main" uri="{B025F937-C7B1-47D3-B67F-A62EFF666E3E}">
          <x14:id>{937D3BBC-FD3B-E14E-84B1-4ECCAD8C80CD}</x14:id>
        </ext>
      </extLst>
    </cfRule>
  </conditionalFormatting>
  <conditionalFormatting sqref="AC77:AC79">
    <cfRule type="dataBar" priority="1728">
      <dataBar>
        <cfvo type="min"/>
        <cfvo type="max"/>
        <color rgb="FF008AEF"/>
      </dataBar>
      <extLst>
        <ext xmlns:x14="http://schemas.microsoft.com/office/spreadsheetml/2009/9/main" uri="{B025F937-C7B1-47D3-B67F-A62EFF666E3E}">
          <x14:id>{A0E725FA-57AA-E14A-9C31-87F2FE8D592B}</x14:id>
        </ext>
      </extLst>
    </cfRule>
    <cfRule type="dataBar" priority="1727">
      <dataBar>
        <cfvo type="min"/>
        <cfvo type="max"/>
        <color theme="1" tint="0.499984740745262"/>
      </dataBar>
      <extLst>
        <ext xmlns:x14="http://schemas.microsoft.com/office/spreadsheetml/2009/9/main" uri="{B025F937-C7B1-47D3-B67F-A62EFF666E3E}">
          <x14:id>{D85F810B-74FF-374E-9967-3BE8C0CA4C0B}</x14:id>
        </ext>
      </extLst>
    </cfRule>
    <cfRule type="dataBar" priority="1726">
      <dataBar showValue="0">
        <cfvo type="min"/>
        <cfvo type="max"/>
        <color theme="1" tint="0.499984740745262"/>
      </dataBar>
      <extLst>
        <ext xmlns:x14="http://schemas.microsoft.com/office/spreadsheetml/2009/9/main" uri="{B025F937-C7B1-47D3-B67F-A62EFF666E3E}">
          <x14:id>{E4C277BF-F610-F24D-AC7E-17EA72D4EBB7}</x14:id>
        </ext>
      </extLst>
    </cfRule>
  </conditionalFormatting>
  <conditionalFormatting sqref="AC81:AC90">
    <cfRule type="dataBar" priority="1725">
      <dataBar>
        <cfvo type="min"/>
        <cfvo type="max"/>
        <color rgb="FF008AEF"/>
      </dataBar>
      <extLst>
        <ext xmlns:x14="http://schemas.microsoft.com/office/spreadsheetml/2009/9/main" uri="{B025F937-C7B1-47D3-B67F-A62EFF666E3E}">
          <x14:id>{E35D433F-E1CF-8D41-9E98-F31B68067C10}</x14:id>
        </ext>
      </extLst>
    </cfRule>
    <cfRule type="dataBar" priority="1724">
      <dataBar>
        <cfvo type="min"/>
        <cfvo type="max"/>
        <color theme="1" tint="0.499984740745262"/>
      </dataBar>
      <extLst>
        <ext xmlns:x14="http://schemas.microsoft.com/office/spreadsheetml/2009/9/main" uri="{B025F937-C7B1-47D3-B67F-A62EFF666E3E}">
          <x14:id>{B3644404-AAAA-0E46-A38F-3BEC30712314}</x14:id>
        </ext>
      </extLst>
    </cfRule>
    <cfRule type="dataBar" priority="1723">
      <dataBar showValue="0">
        <cfvo type="min"/>
        <cfvo type="max"/>
        <color theme="1" tint="0.499984740745262"/>
      </dataBar>
      <extLst>
        <ext xmlns:x14="http://schemas.microsoft.com/office/spreadsheetml/2009/9/main" uri="{B025F937-C7B1-47D3-B67F-A62EFF666E3E}">
          <x14:id>{69605444-48BD-3241-86E8-D0BD7DFA04CF}</x14:id>
        </ext>
      </extLst>
    </cfRule>
  </conditionalFormatting>
  <conditionalFormatting sqref="AC92:AC125">
    <cfRule type="dataBar" priority="1722">
      <dataBar>
        <cfvo type="min"/>
        <cfvo type="max"/>
        <color rgb="FF008AEF"/>
      </dataBar>
      <extLst>
        <ext xmlns:x14="http://schemas.microsoft.com/office/spreadsheetml/2009/9/main" uri="{B025F937-C7B1-47D3-B67F-A62EFF666E3E}">
          <x14:id>{DD0D05F6-A6D7-0844-B78E-4355EAD6FCE3}</x14:id>
        </ext>
      </extLst>
    </cfRule>
    <cfRule type="dataBar" priority="1721">
      <dataBar>
        <cfvo type="min"/>
        <cfvo type="max"/>
        <color theme="1" tint="0.499984740745262"/>
      </dataBar>
      <extLst>
        <ext xmlns:x14="http://schemas.microsoft.com/office/spreadsheetml/2009/9/main" uri="{B025F937-C7B1-47D3-B67F-A62EFF666E3E}">
          <x14:id>{BF68EF6C-83BA-5C45-92B9-EDE050ED65BA}</x14:id>
        </ext>
      </extLst>
    </cfRule>
    <cfRule type="dataBar" priority="1720">
      <dataBar showValue="0">
        <cfvo type="min"/>
        <cfvo type="max"/>
        <color theme="1" tint="0.499984740745262"/>
      </dataBar>
      <extLst>
        <ext xmlns:x14="http://schemas.microsoft.com/office/spreadsheetml/2009/9/main" uri="{B025F937-C7B1-47D3-B67F-A62EFF666E3E}">
          <x14:id>{70B949AD-AA64-2642-AC70-593861F0BA27}</x14:id>
        </ext>
      </extLst>
    </cfRule>
  </conditionalFormatting>
  <conditionalFormatting sqref="AC127:AC160">
    <cfRule type="dataBar" priority="483">
      <dataBar>
        <cfvo type="min"/>
        <cfvo type="max"/>
        <color rgb="FF008AEF"/>
      </dataBar>
      <extLst>
        <ext xmlns:x14="http://schemas.microsoft.com/office/spreadsheetml/2009/9/main" uri="{B025F937-C7B1-47D3-B67F-A62EFF666E3E}">
          <x14:id>{0C767FDC-71F2-A145-95EF-28178EF607AE}</x14:id>
        </ext>
      </extLst>
    </cfRule>
    <cfRule type="dataBar" priority="482">
      <dataBar>
        <cfvo type="min"/>
        <cfvo type="max"/>
        <color theme="1" tint="0.499984740745262"/>
      </dataBar>
      <extLst>
        <ext xmlns:x14="http://schemas.microsoft.com/office/spreadsheetml/2009/9/main" uri="{B025F937-C7B1-47D3-B67F-A62EFF666E3E}">
          <x14:id>{C11F947A-E451-024F-B9E9-6FB0B03C58A6}</x14:id>
        </ext>
      </extLst>
    </cfRule>
    <cfRule type="dataBar" priority="481">
      <dataBar showValue="0">
        <cfvo type="min"/>
        <cfvo type="max"/>
        <color theme="1" tint="0.499984740745262"/>
      </dataBar>
      <extLst>
        <ext xmlns:x14="http://schemas.microsoft.com/office/spreadsheetml/2009/9/main" uri="{B025F937-C7B1-47D3-B67F-A62EFF666E3E}">
          <x14:id>{B23CEABA-BF98-794C-AE03-FB564661967F}</x14:id>
        </ext>
      </extLst>
    </cfRule>
  </conditionalFormatting>
  <conditionalFormatting sqref="AC162:AC221">
    <cfRule type="dataBar" priority="478">
      <dataBar showValue="0">
        <cfvo type="min"/>
        <cfvo type="max"/>
        <color theme="1" tint="0.499984740745262"/>
      </dataBar>
      <extLst>
        <ext xmlns:x14="http://schemas.microsoft.com/office/spreadsheetml/2009/9/main" uri="{B025F937-C7B1-47D3-B67F-A62EFF666E3E}">
          <x14:id>{699AD5F3-142D-3345-9EC6-E184E98D0798}</x14:id>
        </ext>
      </extLst>
    </cfRule>
    <cfRule type="dataBar" priority="480">
      <dataBar>
        <cfvo type="min"/>
        <cfvo type="max"/>
        <color rgb="FF008AEF"/>
      </dataBar>
      <extLst>
        <ext xmlns:x14="http://schemas.microsoft.com/office/spreadsheetml/2009/9/main" uri="{B025F937-C7B1-47D3-B67F-A62EFF666E3E}">
          <x14:id>{1F04B23F-9962-A640-BA78-065C2C4DB768}</x14:id>
        </ext>
      </extLst>
    </cfRule>
    <cfRule type="dataBar" priority="479">
      <dataBar>
        <cfvo type="min"/>
        <cfvo type="max"/>
        <color theme="1" tint="0.499984740745262"/>
      </dataBar>
      <extLst>
        <ext xmlns:x14="http://schemas.microsoft.com/office/spreadsheetml/2009/9/main" uri="{B025F937-C7B1-47D3-B67F-A62EFF666E3E}">
          <x14:id>{2DAC62CF-FF70-944E-92EA-F9AB126C0A4A}</x14:id>
        </ext>
      </extLst>
    </cfRule>
  </conditionalFormatting>
  <conditionalFormatting sqref="AC223">
    <cfRule type="dataBar" priority="1718">
      <dataBar>
        <cfvo type="min"/>
        <cfvo type="max"/>
        <color theme="1" tint="0.499984740745262"/>
      </dataBar>
      <extLst>
        <ext xmlns:x14="http://schemas.microsoft.com/office/spreadsheetml/2009/9/main" uri="{B025F937-C7B1-47D3-B67F-A62EFF666E3E}">
          <x14:id>{546722CF-3A92-2A42-8ED5-505FD8748243}</x14:id>
        </ext>
      </extLst>
    </cfRule>
    <cfRule type="dataBar" priority="1719">
      <dataBar>
        <cfvo type="min"/>
        <cfvo type="max"/>
        <color rgb="FF008AEF"/>
      </dataBar>
      <extLst>
        <ext xmlns:x14="http://schemas.microsoft.com/office/spreadsheetml/2009/9/main" uri="{B025F937-C7B1-47D3-B67F-A62EFF666E3E}">
          <x14:id>{7EDAD3AC-8116-AD4B-B03B-12D3B02D863E}</x14:id>
        </ext>
      </extLst>
    </cfRule>
    <cfRule type="dataBar" priority="1717">
      <dataBar showValue="0">
        <cfvo type="min"/>
        <cfvo type="max"/>
        <color theme="1" tint="0.499984740745262"/>
      </dataBar>
      <extLst>
        <ext xmlns:x14="http://schemas.microsoft.com/office/spreadsheetml/2009/9/main" uri="{B025F937-C7B1-47D3-B67F-A62EFF666E3E}">
          <x14:id>{5821E0A1-8718-3A45-8923-1B6A9DCEC607}</x14:id>
        </ext>
      </extLst>
    </cfRule>
  </conditionalFormatting>
  <conditionalFormatting sqref="AC225:AC228">
    <cfRule type="dataBar" priority="1715">
      <dataBar>
        <cfvo type="min"/>
        <cfvo type="max"/>
        <color theme="1" tint="0.499984740745262"/>
      </dataBar>
      <extLst>
        <ext xmlns:x14="http://schemas.microsoft.com/office/spreadsheetml/2009/9/main" uri="{B025F937-C7B1-47D3-B67F-A62EFF666E3E}">
          <x14:id>{0B1DB134-7970-7F4F-AFBB-EEA7655BC61D}</x14:id>
        </ext>
      </extLst>
    </cfRule>
    <cfRule type="dataBar" priority="1714">
      <dataBar showValue="0">
        <cfvo type="min"/>
        <cfvo type="max"/>
        <color theme="1" tint="0.499984740745262"/>
      </dataBar>
      <extLst>
        <ext xmlns:x14="http://schemas.microsoft.com/office/spreadsheetml/2009/9/main" uri="{B025F937-C7B1-47D3-B67F-A62EFF666E3E}">
          <x14:id>{65B937BA-DA70-2B47-9726-6E2F7AF6FB10}</x14:id>
        </ext>
      </extLst>
    </cfRule>
    <cfRule type="dataBar" priority="1716">
      <dataBar>
        <cfvo type="min"/>
        <cfvo type="max"/>
        <color rgb="FF008AEF"/>
      </dataBar>
      <extLst>
        <ext xmlns:x14="http://schemas.microsoft.com/office/spreadsheetml/2009/9/main" uri="{B025F937-C7B1-47D3-B67F-A62EFF666E3E}">
          <x14:id>{6C7E70FF-9713-F348-B3E6-5DE18786FE6A}</x14:id>
        </ext>
      </extLst>
    </cfRule>
  </conditionalFormatting>
  <conditionalFormatting sqref="AC230:AC252">
    <cfRule type="dataBar" priority="1713">
      <dataBar>
        <cfvo type="min"/>
        <cfvo type="max"/>
        <color rgb="FF008AEF"/>
      </dataBar>
      <extLst>
        <ext xmlns:x14="http://schemas.microsoft.com/office/spreadsheetml/2009/9/main" uri="{B025F937-C7B1-47D3-B67F-A62EFF666E3E}">
          <x14:id>{600475AB-FE65-5A41-B373-9A9F04122C85}</x14:id>
        </ext>
      </extLst>
    </cfRule>
    <cfRule type="dataBar" priority="1712">
      <dataBar>
        <cfvo type="min"/>
        <cfvo type="max"/>
        <color theme="1" tint="0.499984740745262"/>
      </dataBar>
      <extLst>
        <ext xmlns:x14="http://schemas.microsoft.com/office/spreadsheetml/2009/9/main" uri="{B025F937-C7B1-47D3-B67F-A62EFF666E3E}">
          <x14:id>{6ECD492E-7915-7A45-9009-537661BE4AB5}</x14:id>
        </ext>
      </extLst>
    </cfRule>
    <cfRule type="dataBar" priority="1711">
      <dataBar showValue="0">
        <cfvo type="min"/>
        <cfvo type="max"/>
        <color theme="1" tint="0.499984740745262"/>
      </dataBar>
      <extLst>
        <ext xmlns:x14="http://schemas.microsoft.com/office/spreadsheetml/2009/9/main" uri="{B025F937-C7B1-47D3-B67F-A62EFF666E3E}">
          <x14:id>{D37F77FC-77A5-B145-92C0-3140541368BD}</x14:id>
        </ext>
      </extLst>
    </cfRule>
  </conditionalFormatting>
  <conditionalFormatting sqref="AC254:AC264">
    <cfRule type="dataBar" priority="1710">
      <dataBar>
        <cfvo type="min"/>
        <cfvo type="max"/>
        <color rgb="FF008AEF"/>
      </dataBar>
      <extLst>
        <ext xmlns:x14="http://schemas.microsoft.com/office/spreadsheetml/2009/9/main" uri="{B025F937-C7B1-47D3-B67F-A62EFF666E3E}">
          <x14:id>{B14FC239-98F2-9A4A-A1CE-E344AD9FB38D}</x14:id>
        </ext>
      </extLst>
    </cfRule>
    <cfRule type="dataBar" priority="1709">
      <dataBar>
        <cfvo type="min"/>
        <cfvo type="max"/>
        <color theme="1" tint="0.499984740745262"/>
      </dataBar>
      <extLst>
        <ext xmlns:x14="http://schemas.microsoft.com/office/spreadsheetml/2009/9/main" uri="{B025F937-C7B1-47D3-B67F-A62EFF666E3E}">
          <x14:id>{92608B39-68BD-0545-A313-34FDA5D9FAFC}</x14:id>
        </ext>
      </extLst>
    </cfRule>
    <cfRule type="dataBar" priority="1708">
      <dataBar showValue="0">
        <cfvo type="min"/>
        <cfvo type="max"/>
        <color theme="1" tint="0.499984740745262"/>
      </dataBar>
      <extLst>
        <ext xmlns:x14="http://schemas.microsoft.com/office/spreadsheetml/2009/9/main" uri="{B025F937-C7B1-47D3-B67F-A62EFF666E3E}">
          <x14:id>{7A6E5807-861C-6246-961C-95E487D1AFB9}</x14:id>
        </ext>
      </extLst>
    </cfRule>
  </conditionalFormatting>
  <conditionalFormatting sqref="AC266:AC271">
    <cfRule type="dataBar" priority="1707">
      <dataBar>
        <cfvo type="min"/>
        <cfvo type="max"/>
        <color rgb="FF008AEF"/>
      </dataBar>
      <extLst>
        <ext xmlns:x14="http://schemas.microsoft.com/office/spreadsheetml/2009/9/main" uri="{B025F937-C7B1-47D3-B67F-A62EFF666E3E}">
          <x14:id>{7B7A5660-EA35-6C4D-B27F-20DC309D8CB7}</x14:id>
        </ext>
      </extLst>
    </cfRule>
    <cfRule type="dataBar" priority="1706">
      <dataBar>
        <cfvo type="min"/>
        <cfvo type="max"/>
        <color theme="1" tint="0.499984740745262"/>
      </dataBar>
      <extLst>
        <ext xmlns:x14="http://schemas.microsoft.com/office/spreadsheetml/2009/9/main" uri="{B025F937-C7B1-47D3-B67F-A62EFF666E3E}">
          <x14:id>{604311F3-533E-8B4A-8C25-B5867567C2C7}</x14:id>
        </ext>
      </extLst>
    </cfRule>
    <cfRule type="dataBar" priority="1705">
      <dataBar showValue="0">
        <cfvo type="min"/>
        <cfvo type="max"/>
        <color theme="1" tint="0.499984740745262"/>
      </dataBar>
      <extLst>
        <ext xmlns:x14="http://schemas.microsoft.com/office/spreadsheetml/2009/9/main" uri="{B025F937-C7B1-47D3-B67F-A62EFF666E3E}">
          <x14:id>{B03A9302-D1F8-0B4B-B943-12773937ED36}</x14:id>
        </ext>
      </extLst>
    </cfRule>
  </conditionalFormatting>
  <conditionalFormatting sqref="AC273:AC275">
    <cfRule type="dataBar" priority="1704">
      <dataBar>
        <cfvo type="min"/>
        <cfvo type="max"/>
        <color rgb="FF008AEF"/>
      </dataBar>
      <extLst>
        <ext xmlns:x14="http://schemas.microsoft.com/office/spreadsheetml/2009/9/main" uri="{B025F937-C7B1-47D3-B67F-A62EFF666E3E}">
          <x14:id>{B37E66E7-B930-4949-A9A2-85957BAB2EF1}</x14:id>
        </ext>
      </extLst>
    </cfRule>
    <cfRule type="dataBar" priority="1703">
      <dataBar>
        <cfvo type="min"/>
        <cfvo type="max"/>
        <color theme="1" tint="0.499984740745262"/>
      </dataBar>
      <extLst>
        <ext xmlns:x14="http://schemas.microsoft.com/office/spreadsheetml/2009/9/main" uri="{B025F937-C7B1-47D3-B67F-A62EFF666E3E}">
          <x14:id>{0E7A010B-7FCC-4945-B242-A17C51D1278D}</x14:id>
        </ext>
      </extLst>
    </cfRule>
    <cfRule type="dataBar" priority="1702">
      <dataBar showValue="0">
        <cfvo type="min"/>
        <cfvo type="max"/>
        <color theme="1" tint="0.499984740745262"/>
      </dataBar>
      <extLst>
        <ext xmlns:x14="http://schemas.microsoft.com/office/spreadsheetml/2009/9/main" uri="{B025F937-C7B1-47D3-B67F-A62EFF666E3E}">
          <x14:id>{AC45BC0C-E57B-EA43-9B7C-3A815FBF4B6C}</x14:id>
        </ext>
      </extLst>
    </cfRule>
  </conditionalFormatting>
  <conditionalFormatting sqref="AC277:AC280">
    <cfRule type="dataBar" priority="1701">
      <dataBar>
        <cfvo type="min"/>
        <cfvo type="max"/>
        <color rgb="FF008AEF"/>
      </dataBar>
      <extLst>
        <ext xmlns:x14="http://schemas.microsoft.com/office/spreadsheetml/2009/9/main" uri="{B025F937-C7B1-47D3-B67F-A62EFF666E3E}">
          <x14:id>{1EB76F7C-B531-7F44-8375-9A8BDE81B3D0}</x14:id>
        </ext>
      </extLst>
    </cfRule>
    <cfRule type="dataBar" priority="1700">
      <dataBar>
        <cfvo type="min"/>
        <cfvo type="max"/>
        <color theme="1" tint="0.499984740745262"/>
      </dataBar>
      <extLst>
        <ext xmlns:x14="http://schemas.microsoft.com/office/spreadsheetml/2009/9/main" uri="{B025F937-C7B1-47D3-B67F-A62EFF666E3E}">
          <x14:id>{4608E8CF-6DF8-9346-BCD3-293A07C28E2D}</x14:id>
        </ext>
      </extLst>
    </cfRule>
    <cfRule type="dataBar" priority="1699">
      <dataBar showValue="0">
        <cfvo type="min"/>
        <cfvo type="max"/>
        <color theme="1" tint="0.499984740745262"/>
      </dataBar>
      <extLst>
        <ext xmlns:x14="http://schemas.microsoft.com/office/spreadsheetml/2009/9/main" uri="{B025F937-C7B1-47D3-B67F-A62EFF666E3E}">
          <x14:id>{89FBA836-A4A3-9241-884B-32FBFA58EF9E}</x14:id>
        </ext>
      </extLst>
    </cfRule>
  </conditionalFormatting>
  <conditionalFormatting sqref="AC282:AC297">
    <cfRule type="dataBar" priority="1698">
      <dataBar>
        <cfvo type="min"/>
        <cfvo type="max"/>
        <color rgb="FF008AEF"/>
      </dataBar>
      <extLst>
        <ext xmlns:x14="http://schemas.microsoft.com/office/spreadsheetml/2009/9/main" uri="{B025F937-C7B1-47D3-B67F-A62EFF666E3E}">
          <x14:id>{06D3A858-B261-914A-A935-C1BA738941CD}</x14:id>
        </ext>
      </extLst>
    </cfRule>
    <cfRule type="dataBar" priority="1697">
      <dataBar>
        <cfvo type="min"/>
        <cfvo type="max"/>
        <color theme="1" tint="0.499984740745262"/>
      </dataBar>
      <extLst>
        <ext xmlns:x14="http://schemas.microsoft.com/office/spreadsheetml/2009/9/main" uri="{B025F937-C7B1-47D3-B67F-A62EFF666E3E}">
          <x14:id>{380696FD-E0F8-004A-ACCF-385C2B119252}</x14:id>
        </ext>
      </extLst>
    </cfRule>
    <cfRule type="dataBar" priority="1696">
      <dataBar showValue="0">
        <cfvo type="min"/>
        <cfvo type="max"/>
        <color theme="1" tint="0.499984740745262"/>
      </dataBar>
      <extLst>
        <ext xmlns:x14="http://schemas.microsoft.com/office/spreadsheetml/2009/9/main" uri="{B025F937-C7B1-47D3-B67F-A62EFF666E3E}">
          <x14:id>{92CC4DC8-AFE0-C547-8D11-2EF790E790D5}</x14:id>
        </ext>
      </extLst>
    </cfRule>
  </conditionalFormatting>
  <conditionalFormatting sqref="AC299:AC313">
    <cfRule type="dataBar" priority="1693">
      <dataBar showValue="0">
        <cfvo type="min"/>
        <cfvo type="max"/>
        <color theme="1" tint="0.499984740745262"/>
      </dataBar>
      <extLst>
        <ext xmlns:x14="http://schemas.microsoft.com/office/spreadsheetml/2009/9/main" uri="{B025F937-C7B1-47D3-B67F-A62EFF666E3E}">
          <x14:id>{05AD02EC-1ADA-8447-B211-C6764D23C3BD}</x14:id>
        </ext>
      </extLst>
    </cfRule>
    <cfRule type="dataBar" priority="1694">
      <dataBar>
        <cfvo type="min"/>
        <cfvo type="max"/>
        <color theme="1" tint="0.499984740745262"/>
      </dataBar>
      <extLst>
        <ext xmlns:x14="http://schemas.microsoft.com/office/spreadsheetml/2009/9/main" uri="{B025F937-C7B1-47D3-B67F-A62EFF666E3E}">
          <x14:id>{E35E0BB3-289C-7F43-A101-770F40FEF560}</x14:id>
        </ext>
      </extLst>
    </cfRule>
    <cfRule type="dataBar" priority="1695">
      <dataBar>
        <cfvo type="min"/>
        <cfvo type="max"/>
        <color rgb="FF008AEF"/>
      </dataBar>
      <extLst>
        <ext xmlns:x14="http://schemas.microsoft.com/office/spreadsheetml/2009/9/main" uri="{B025F937-C7B1-47D3-B67F-A62EFF666E3E}">
          <x14:id>{AFEBA64B-C5D6-A34F-ACCB-E5309CE7010E}</x14:id>
        </ext>
      </extLst>
    </cfRule>
  </conditionalFormatting>
  <conditionalFormatting sqref="AC316:AC318">
    <cfRule type="dataBar" priority="1691">
      <dataBar>
        <cfvo type="min"/>
        <cfvo type="max"/>
        <color theme="1" tint="0.499984740745262"/>
      </dataBar>
      <extLst>
        <ext xmlns:x14="http://schemas.microsoft.com/office/spreadsheetml/2009/9/main" uri="{B025F937-C7B1-47D3-B67F-A62EFF666E3E}">
          <x14:id>{D0677848-2D47-C14F-8144-9507ED230A9D}</x14:id>
        </ext>
      </extLst>
    </cfRule>
    <cfRule type="dataBar" priority="1690">
      <dataBar showValue="0">
        <cfvo type="min"/>
        <cfvo type="max"/>
        <color theme="1" tint="0.499984740745262"/>
      </dataBar>
      <extLst>
        <ext xmlns:x14="http://schemas.microsoft.com/office/spreadsheetml/2009/9/main" uri="{B025F937-C7B1-47D3-B67F-A62EFF666E3E}">
          <x14:id>{6FAFC454-9ADF-3B45-8B64-609D8DD1F23C}</x14:id>
        </ext>
      </extLst>
    </cfRule>
    <cfRule type="dataBar" priority="1692">
      <dataBar>
        <cfvo type="min"/>
        <cfvo type="max"/>
        <color rgb="FF008AEF"/>
      </dataBar>
      <extLst>
        <ext xmlns:x14="http://schemas.microsoft.com/office/spreadsheetml/2009/9/main" uri="{B025F937-C7B1-47D3-B67F-A62EFF666E3E}">
          <x14:id>{F2B01425-EF2D-B243-9103-8C77B6A0D650}</x14:id>
        </ext>
      </extLst>
    </cfRule>
  </conditionalFormatting>
  <conditionalFormatting sqref="AC320:AC321">
    <cfRule type="dataBar" priority="1689">
      <dataBar>
        <cfvo type="min"/>
        <cfvo type="max"/>
        <color rgb="FF008AEF"/>
      </dataBar>
      <extLst>
        <ext xmlns:x14="http://schemas.microsoft.com/office/spreadsheetml/2009/9/main" uri="{B025F937-C7B1-47D3-B67F-A62EFF666E3E}">
          <x14:id>{2787ACE3-DF14-CD42-BAA9-D6A49B866BAA}</x14:id>
        </ext>
      </extLst>
    </cfRule>
    <cfRule type="dataBar" priority="1688">
      <dataBar>
        <cfvo type="min"/>
        <cfvo type="max"/>
        <color theme="1" tint="0.499984740745262"/>
      </dataBar>
      <extLst>
        <ext xmlns:x14="http://schemas.microsoft.com/office/spreadsheetml/2009/9/main" uri="{B025F937-C7B1-47D3-B67F-A62EFF666E3E}">
          <x14:id>{AA023F51-0A7A-BE4F-9DE1-1586F63F019E}</x14:id>
        </ext>
      </extLst>
    </cfRule>
    <cfRule type="dataBar" priority="1687">
      <dataBar showValue="0">
        <cfvo type="min"/>
        <cfvo type="max"/>
        <color theme="1" tint="0.499984740745262"/>
      </dataBar>
      <extLst>
        <ext xmlns:x14="http://schemas.microsoft.com/office/spreadsheetml/2009/9/main" uri="{B025F937-C7B1-47D3-B67F-A62EFF666E3E}">
          <x14:id>{D990567B-76C3-CC40-A188-12A5B3990E3F}</x14:id>
        </ext>
      </extLst>
    </cfRule>
  </conditionalFormatting>
  <conditionalFormatting sqref="AC323:AC326">
    <cfRule type="dataBar" priority="1686">
      <dataBar>
        <cfvo type="min"/>
        <cfvo type="max"/>
        <color rgb="FF008AEF"/>
      </dataBar>
      <extLst>
        <ext xmlns:x14="http://schemas.microsoft.com/office/spreadsheetml/2009/9/main" uri="{B025F937-C7B1-47D3-B67F-A62EFF666E3E}">
          <x14:id>{298978F4-EB39-C249-AF1B-5E5822406C90}</x14:id>
        </ext>
      </extLst>
    </cfRule>
    <cfRule type="dataBar" priority="1685">
      <dataBar>
        <cfvo type="min"/>
        <cfvo type="max"/>
        <color theme="1" tint="0.499984740745262"/>
      </dataBar>
      <extLst>
        <ext xmlns:x14="http://schemas.microsoft.com/office/spreadsheetml/2009/9/main" uri="{B025F937-C7B1-47D3-B67F-A62EFF666E3E}">
          <x14:id>{9A9F2CF1-9B1A-944A-8415-801B7AE973F3}</x14:id>
        </ext>
      </extLst>
    </cfRule>
    <cfRule type="dataBar" priority="1684">
      <dataBar showValue="0">
        <cfvo type="min"/>
        <cfvo type="max"/>
        <color theme="1" tint="0.499984740745262"/>
      </dataBar>
      <extLst>
        <ext xmlns:x14="http://schemas.microsoft.com/office/spreadsheetml/2009/9/main" uri="{B025F937-C7B1-47D3-B67F-A62EFF666E3E}">
          <x14:id>{D9AE6A84-8807-B44A-BC76-103C1FEDA861}</x14:id>
        </ext>
      </extLst>
    </cfRule>
  </conditionalFormatting>
  <conditionalFormatting sqref="AC328:AC329">
    <cfRule type="dataBar" priority="1683">
      <dataBar>
        <cfvo type="min"/>
        <cfvo type="max"/>
        <color rgb="FF008AEF"/>
      </dataBar>
      <extLst>
        <ext xmlns:x14="http://schemas.microsoft.com/office/spreadsheetml/2009/9/main" uri="{B025F937-C7B1-47D3-B67F-A62EFF666E3E}">
          <x14:id>{C361C809-EF33-5848-A6E5-B0AC30832418}</x14:id>
        </ext>
      </extLst>
    </cfRule>
    <cfRule type="dataBar" priority="1682">
      <dataBar>
        <cfvo type="min"/>
        <cfvo type="max"/>
        <color theme="1" tint="0.499984740745262"/>
      </dataBar>
      <extLst>
        <ext xmlns:x14="http://schemas.microsoft.com/office/spreadsheetml/2009/9/main" uri="{B025F937-C7B1-47D3-B67F-A62EFF666E3E}">
          <x14:id>{2710062C-5CDB-F941-A2BA-EEBA5EDB85D0}</x14:id>
        </ext>
      </extLst>
    </cfRule>
    <cfRule type="dataBar" priority="1681">
      <dataBar showValue="0">
        <cfvo type="min"/>
        <cfvo type="max"/>
        <color theme="1" tint="0.499984740745262"/>
      </dataBar>
      <extLst>
        <ext xmlns:x14="http://schemas.microsoft.com/office/spreadsheetml/2009/9/main" uri="{B025F937-C7B1-47D3-B67F-A62EFF666E3E}">
          <x14:id>{CE0C1136-0358-F949-A6D8-5FA0B1F95659}</x14:id>
        </ext>
      </extLst>
    </cfRule>
  </conditionalFormatting>
  <conditionalFormatting sqref="AC331:AC333">
    <cfRule type="dataBar" priority="1680">
      <dataBar>
        <cfvo type="min"/>
        <cfvo type="max"/>
        <color rgb="FF008AEF"/>
      </dataBar>
      <extLst>
        <ext xmlns:x14="http://schemas.microsoft.com/office/spreadsheetml/2009/9/main" uri="{B025F937-C7B1-47D3-B67F-A62EFF666E3E}">
          <x14:id>{CB9931F4-BA4D-BC41-916F-84273227F35F}</x14:id>
        </ext>
      </extLst>
    </cfRule>
    <cfRule type="dataBar" priority="1679">
      <dataBar>
        <cfvo type="min"/>
        <cfvo type="max"/>
        <color theme="1" tint="0.499984740745262"/>
      </dataBar>
      <extLst>
        <ext xmlns:x14="http://schemas.microsoft.com/office/spreadsheetml/2009/9/main" uri="{B025F937-C7B1-47D3-B67F-A62EFF666E3E}">
          <x14:id>{846E869C-2F11-AE4B-BED9-BE54E347B6E4}</x14:id>
        </ext>
      </extLst>
    </cfRule>
    <cfRule type="dataBar" priority="1678">
      <dataBar showValue="0">
        <cfvo type="min"/>
        <cfvo type="max"/>
        <color theme="1" tint="0.499984740745262"/>
      </dataBar>
      <extLst>
        <ext xmlns:x14="http://schemas.microsoft.com/office/spreadsheetml/2009/9/main" uri="{B025F937-C7B1-47D3-B67F-A62EFF666E3E}">
          <x14:id>{6649373D-D98F-6643-9937-B57440F2ABAC}</x14:id>
        </ext>
      </extLst>
    </cfRule>
  </conditionalFormatting>
  <conditionalFormatting sqref="AC335:AC342">
    <cfRule type="dataBar" priority="1677">
      <dataBar>
        <cfvo type="min"/>
        <cfvo type="max"/>
        <color rgb="FF008AEF"/>
      </dataBar>
      <extLst>
        <ext xmlns:x14="http://schemas.microsoft.com/office/spreadsheetml/2009/9/main" uri="{B025F937-C7B1-47D3-B67F-A62EFF666E3E}">
          <x14:id>{B4321AA5-DD7B-AB42-9120-4717D1D434A7}</x14:id>
        </ext>
      </extLst>
    </cfRule>
    <cfRule type="dataBar" priority="1676">
      <dataBar>
        <cfvo type="min"/>
        <cfvo type="max"/>
        <color theme="1" tint="0.499984740745262"/>
      </dataBar>
      <extLst>
        <ext xmlns:x14="http://schemas.microsoft.com/office/spreadsheetml/2009/9/main" uri="{B025F937-C7B1-47D3-B67F-A62EFF666E3E}">
          <x14:id>{2295BF4C-4FB8-394D-B28C-4DB5E13AB380}</x14:id>
        </ext>
      </extLst>
    </cfRule>
    <cfRule type="dataBar" priority="1675">
      <dataBar showValue="0">
        <cfvo type="min"/>
        <cfvo type="max"/>
        <color theme="1" tint="0.499984740745262"/>
      </dataBar>
      <extLst>
        <ext xmlns:x14="http://schemas.microsoft.com/office/spreadsheetml/2009/9/main" uri="{B025F937-C7B1-47D3-B67F-A62EFF666E3E}">
          <x14:id>{8E0BCE4D-9F8E-064D-A23F-147EE34698CF}</x14:id>
        </ext>
      </extLst>
    </cfRule>
  </conditionalFormatting>
  <conditionalFormatting sqref="AC344:AC347">
    <cfRule type="dataBar" priority="1674">
      <dataBar>
        <cfvo type="min"/>
        <cfvo type="max"/>
        <color rgb="FF008AEF"/>
      </dataBar>
      <extLst>
        <ext xmlns:x14="http://schemas.microsoft.com/office/spreadsheetml/2009/9/main" uri="{B025F937-C7B1-47D3-B67F-A62EFF666E3E}">
          <x14:id>{3FBF4A65-E205-2F4A-A178-EF35857C105B}</x14:id>
        </ext>
      </extLst>
    </cfRule>
    <cfRule type="dataBar" priority="1673">
      <dataBar>
        <cfvo type="min"/>
        <cfvo type="max"/>
        <color theme="1" tint="0.499984740745262"/>
      </dataBar>
      <extLst>
        <ext xmlns:x14="http://schemas.microsoft.com/office/spreadsheetml/2009/9/main" uri="{B025F937-C7B1-47D3-B67F-A62EFF666E3E}">
          <x14:id>{9BC59EB0-3811-DA47-8A50-2E632F01EF0C}</x14:id>
        </ext>
      </extLst>
    </cfRule>
    <cfRule type="dataBar" priority="1672">
      <dataBar showValue="0">
        <cfvo type="min"/>
        <cfvo type="max"/>
        <color theme="1" tint="0.499984740745262"/>
      </dataBar>
      <extLst>
        <ext xmlns:x14="http://schemas.microsoft.com/office/spreadsheetml/2009/9/main" uri="{B025F937-C7B1-47D3-B67F-A62EFF666E3E}">
          <x14:id>{238ED952-556C-A347-B26D-6582F79ED7F7}</x14:id>
        </ext>
      </extLst>
    </cfRule>
  </conditionalFormatting>
  <conditionalFormatting sqref="AC350:AC372">
    <cfRule type="dataBar" priority="1669">
      <dataBar showValue="0">
        <cfvo type="min"/>
        <cfvo type="max"/>
        <color theme="1" tint="0.499984740745262"/>
      </dataBar>
      <extLst>
        <ext xmlns:x14="http://schemas.microsoft.com/office/spreadsheetml/2009/9/main" uri="{B025F937-C7B1-47D3-B67F-A62EFF666E3E}">
          <x14:id>{23EB28B1-E406-8948-9EFF-106CD215A631}</x14:id>
        </ext>
      </extLst>
    </cfRule>
    <cfRule type="dataBar" priority="1670">
      <dataBar>
        <cfvo type="min"/>
        <cfvo type="max"/>
        <color theme="1" tint="0.499984740745262"/>
      </dataBar>
      <extLst>
        <ext xmlns:x14="http://schemas.microsoft.com/office/spreadsheetml/2009/9/main" uri="{B025F937-C7B1-47D3-B67F-A62EFF666E3E}">
          <x14:id>{18D4B506-619B-424E-898E-E0AFAADA14E0}</x14:id>
        </ext>
      </extLst>
    </cfRule>
    <cfRule type="dataBar" priority="1671">
      <dataBar>
        <cfvo type="min"/>
        <cfvo type="max"/>
        <color rgb="FF008AEF"/>
      </dataBar>
      <extLst>
        <ext xmlns:x14="http://schemas.microsoft.com/office/spreadsheetml/2009/9/main" uri="{B025F937-C7B1-47D3-B67F-A62EFF666E3E}">
          <x14:id>{76041108-5E0A-784A-98FD-3703D581FCA0}</x14:id>
        </ext>
      </extLst>
    </cfRule>
  </conditionalFormatting>
  <conditionalFormatting sqref="AC375:AC377">
    <cfRule type="dataBar" priority="1668">
      <dataBar>
        <cfvo type="min"/>
        <cfvo type="max"/>
        <color rgb="FF008AEF"/>
      </dataBar>
      <extLst>
        <ext xmlns:x14="http://schemas.microsoft.com/office/spreadsheetml/2009/9/main" uri="{B025F937-C7B1-47D3-B67F-A62EFF666E3E}">
          <x14:id>{FC971BB1-99D7-EE44-AF77-93BD1FD9C6EA}</x14:id>
        </ext>
      </extLst>
    </cfRule>
    <cfRule type="dataBar" priority="1667">
      <dataBar>
        <cfvo type="min"/>
        <cfvo type="max"/>
        <color theme="1" tint="0.499984740745262"/>
      </dataBar>
      <extLst>
        <ext xmlns:x14="http://schemas.microsoft.com/office/spreadsheetml/2009/9/main" uri="{B025F937-C7B1-47D3-B67F-A62EFF666E3E}">
          <x14:id>{0DC35586-A487-E148-AC81-A72A22ACDBE0}</x14:id>
        </ext>
      </extLst>
    </cfRule>
    <cfRule type="dataBar" priority="1666">
      <dataBar showValue="0">
        <cfvo type="min"/>
        <cfvo type="max"/>
        <color theme="1" tint="0.499984740745262"/>
      </dataBar>
      <extLst>
        <ext xmlns:x14="http://schemas.microsoft.com/office/spreadsheetml/2009/9/main" uri="{B025F937-C7B1-47D3-B67F-A62EFF666E3E}">
          <x14:id>{B20FF465-1759-BB4F-8B08-83BBFFE99302}</x14:id>
        </ext>
      </extLst>
    </cfRule>
  </conditionalFormatting>
  <conditionalFormatting sqref="AC380:AC390">
    <cfRule type="dataBar" priority="1664">
      <dataBar>
        <cfvo type="min"/>
        <cfvo type="max"/>
        <color theme="1" tint="0.499984740745262"/>
      </dataBar>
      <extLst>
        <ext xmlns:x14="http://schemas.microsoft.com/office/spreadsheetml/2009/9/main" uri="{B025F937-C7B1-47D3-B67F-A62EFF666E3E}">
          <x14:id>{A42AA9DC-7BB1-EA42-BEC4-5EF8CE63FDD5}</x14:id>
        </ext>
      </extLst>
    </cfRule>
    <cfRule type="dataBar" priority="1663">
      <dataBar showValue="0">
        <cfvo type="min"/>
        <cfvo type="max"/>
        <color theme="1" tint="0.499984740745262"/>
      </dataBar>
      <extLst>
        <ext xmlns:x14="http://schemas.microsoft.com/office/spreadsheetml/2009/9/main" uri="{B025F937-C7B1-47D3-B67F-A62EFF666E3E}">
          <x14:id>{8B18A561-8932-1A47-B643-55FF87D225AF}</x14:id>
        </ext>
      </extLst>
    </cfRule>
    <cfRule type="dataBar" priority="1665">
      <dataBar>
        <cfvo type="min"/>
        <cfvo type="max"/>
        <color rgb="FF008AEF"/>
      </dataBar>
      <extLst>
        <ext xmlns:x14="http://schemas.microsoft.com/office/spreadsheetml/2009/9/main" uri="{B025F937-C7B1-47D3-B67F-A62EFF666E3E}">
          <x14:id>{0458AE93-64FB-674E-ADF3-61D6161802E6}</x14:id>
        </ext>
      </extLst>
    </cfRule>
  </conditionalFormatting>
  <conditionalFormatting sqref="AC392:AC405">
    <cfRule type="dataBar" priority="1662">
      <dataBar>
        <cfvo type="min"/>
        <cfvo type="max"/>
        <color rgb="FF008AEF"/>
      </dataBar>
      <extLst>
        <ext xmlns:x14="http://schemas.microsoft.com/office/spreadsheetml/2009/9/main" uri="{B025F937-C7B1-47D3-B67F-A62EFF666E3E}">
          <x14:id>{357B3F4A-C17B-8D47-876B-82AC7FC86B37}</x14:id>
        </ext>
      </extLst>
    </cfRule>
    <cfRule type="dataBar" priority="1661">
      <dataBar>
        <cfvo type="min"/>
        <cfvo type="max"/>
        <color theme="1" tint="0.499984740745262"/>
      </dataBar>
      <extLst>
        <ext xmlns:x14="http://schemas.microsoft.com/office/spreadsheetml/2009/9/main" uri="{B025F937-C7B1-47D3-B67F-A62EFF666E3E}">
          <x14:id>{8306408E-11EB-8046-B9A6-BCDD87B32AAD}</x14:id>
        </ext>
      </extLst>
    </cfRule>
    <cfRule type="dataBar" priority="1660">
      <dataBar showValue="0">
        <cfvo type="min"/>
        <cfvo type="max"/>
        <color theme="1" tint="0.499984740745262"/>
      </dataBar>
      <extLst>
        <ext xmlns:x14="http://schemas.microsoft.com/office/spreadsheetml/2009/9/main" uri="{B025F937-C7B1-47D3-B67F-A62EFF666E3E}">
          <x14:id>{951FC036-203C-4C46-A83C-97AC35C8C6C5}</x14:id>
        </ext>
      </extLst>
    </cfRule>
  </conditionalFormatting>
  <conditionalFormatting sqref="AC407:AC416">
    <cfRule type="dataBar" priority="1659">
      <dataBar>
        <cfvo type="min"/>
        <cfvo type="max"/>
        <color rgb="FF008AEF"/>
      </dataBar>
      <extLst>
        <ext xmlns:x14="http://schemas.microsoft.com/office/spreadsheetml/2009/9/main" uri="{B025F937-C7B1-47D3-B67F-A62EFF666E3E}">
          <x14:id>{B7D77190-3C56-CB4D-AEC7-8D144C7D5A88}</x14:id>
        </ext>
      </extLst>
    </cfRule>
    <cfRule type="dataBar" priority="1658">
      <dataBar>
        <cfvo type="min"/>
        <cfvo type="max"/>
        <color theme="1" tint="0.499984740745262"/>
      </dataBar>
      <extLst>
        <ext xmlns:x14="http://schemas.microsoft.com/office/spreadsheetml/2009/9/main" uri="{B025F937-C7B1-47D3-B67F-A62EFF666E3E}">
          <x14:id>{514E2B23-2073-B645-817C-65A727069B5A}</x14:id>
        </ext>
      </extLst>
    </cfRule>
    <cfRule type="dataBar" priority="1657">
      <dataBar showValue="0">
        <cfvo type="min"/>
        <cfvo type="max"/>
        <color theme="1" tint="0.499984740745262"/>
      </dataBar>
      <extLst>
        <ext xmlns:x14="http://schemas.microsoft.com/office/spreadsheetml/2009/9/main" uri="{B025F937-C7B1-47D3-B67F-A62EFF666E3E}">
          <x14:id>{526258A0-7F73-B048-9F9C-C9D845A6BE38}</x14:id>
        </ext>
      </extLst>
    </cfRule>
  </conditionalFormatting>
  <conditionalFormatting sqref="AC418:AC421">
    <cfRule type="dataBar" priority="1656">
      <dataBar>
        <cfvo type="min"/>
        <cfvo type="max"/>
        <color rgb="FF008AEF"/>
      </dataBar>
      <extLst>
        <ext xmlns:x14="http://schemas.microsoft.com/office/spreadsheetml/2009/9/main" uri="{B025F937-C7B1-47D3-B67F-A62EFF666E3E}">
          <x14:id>{F0E78C37-D5C4-AB42-B848-3E4FEF4CFBC7}</x14:id>
        </ext>
      </extLst>
    </cfRule>
    <cfRule type="dataBar" priority="1655">
      <dataBar>
        <cfvo type="min"/>
        <cfvo type="max"/>
        <color theme="1" tint="0.499984740745262"/>
      </dataBar>
      <extLst>
        <ext xmlns:x14="http://schemas.microsoft.com/office/spreadsheetml/2009/9/main" uri="{B025F937-C7B1-47D3-B67F-A62EFF666E3E}">
          <x14:id>{1BF4259C-EBB2-6841-9018-FB859232CE93}</x14:id>
        </ext>
      </extLst>
    </cfRule>
    <cfRule type="dataBar" priority="1654">
      <dataBar showValue="0">
        <cfvo type="min"/>
        <cfvo type="max"/>
        <color theme="1" tint="0.499984740745262"/>
      </dataBar>
      <extLst>
        <ext xmlns:x14="http://schemas.microsoft.com/office/spreadsheetml/2009/9/main" uri="{B025F937-C7B1-47D3-B67F-A62EFF666E3E}">
          <x14:id>{9C340C65-E84A-CD47-9753-56FD1F18704F}</x14:id>
        </ext>
      </extLst>
    </cfRule>
  </conditionalFormatting>
  <conditionalFormatting sqref="AC423">
    <cfRule type="dataBar" priority="1653">
      <dataBar>
        <cfvo type="min"/>
        <cfvo type="max"/>
        <color rgb="FF008AEF"/>
      </dataBar>
      <extLst>
        <ext xmlns:x14="http://schemas.microsoft.com/office/spreadsheetml/2009/9/main" uri="{B025F937-C7B1-47D3-B67F-A62EFF666E3E}">
          <x14:id>{4FCD09C7-7E6B-2946-81CD-9A3F8A67D9BC}</x14:id>
        </ext>
      </extLst>
    </cfRule>
    <cfRule type="dataBar" priority="1652">
      <dataBar>
        <cfvo type="min"/>
        <cfvo type="max"/>
        <color theme="1" tint="0.499984740745262"/>
      </dataBar>
      <extLst>
        <ext xmlns:x14="http://schemas.microsoft.com/office/spreadsheetml/2009/9/main" uri="{B025F937-C7B1-47D3-B67F-A62EFF666E3E}">
          <x14:id>{6EC0EAB5-3D75-224F-88ED-C3E8C599A045}</x14:id>
        </ext>
      </extLst>
    </cfRule>
    <cfRule type="dataBar" priority="1651">
      <dataBar showValue="0">
        <cfvo type="min"/>
        <cfvo type="max"/>
        <color theme="1" tint="0.499984740745262"/>
      </dataBar>
      <extLst>
        <ext xmlns:x14="http://schemas.microsoft.com/office/spreadsheetml/2009/9/main" uri="{B025F937-C7B1-47D3-B67F-A62EFF666E3E}">
          <x14:id>{32D34FA3-29CF-1A48-B4B8-D857D2D9A457}</x14:id>
        </ext>
      </extLst>
    </cfRule>
  </conditionalFormatting>
  <conditionalFormatting sqref="AC425:AC427">
    <cfRule type="dataBar" priority="1650">
      <dataBar>
        <cfvo type="min"/>
        <cfvo type="max"/>
        <color rgb="FF008AEF"/>
      </dataBar>
      <extLst>
        <ext xmlns:x14="http://schemas.microsoft.com/office/spreadsheetml/2009/9/main" uri="{B025F937-C7B1-47D3-B67F-A62EFF666E3E}">
          <x14:id>{FC7C07BD-418B-5C40-81BF-C570EA5A8665}</x14:id>
        </ext>
      </extLst>
    </cfRule>
    <cfRule type="dataBar" priority="1649">
      <dataBar>
        <cfvo type="min"/>
        <cfvo type="max"/>
        <color theme="1" tint="0.499984740745262"/>
      </dataBar>
      <extLst>
        <ext xmlns:x14="http://schemas.microsoft.com/office/spreadsheetml/2009/9/main" uri="{B025F937-C7B1-47D3-B67F-A62EFF666E3E}">
          <x14:id>{AE921E27-29E3-5A40-A9CF-E4276E34025F}</x14:id>
        </ext>
      </extLst>
    </cfRule>
    <cfRule type="dataBar" priority="1648">
      <dataBar showValue="0">
        <cfvo type="min"/>
        <cfvo type="max"/>
        <color theme="1" tint="0.499984740745262"/>
      </dataBar>
      <extLst>
        <ext xmlns:x14="http://schemas.microsoft.com/office/spreadsheetml/2009/9/main" uri="{B025F937-C7B1-47D3-B67F-A62EFF666E3E}">
          <x14:id>{B2C01467-6B72-B94F-92D0-C8A967FC7AEA}</x14:id>
        </ext>
      </extLst>
    </cfRule>
  </conditionalFormatting>
  <conditionalFormatting sqref="AC429:AC436">
    <cfRule type="dataBar" priority="1647">
      <dataBar>
        <cfvo type="min"/>
        <cfvo type="max"/>
        <color rgb="FF008AEF"/>
      </dataBar>
      <extLst>
        <ext xmlns:x14="http://schemas.microsoft.com/office/spreadsheetml/2009/9/main" uri="{B025F937-C7B1-47D3-B67F-A62EFF666E3E}">
          <x14:id>{34F180F5-B11E-9443-99DF-C5FAB1884858}</x14:id>
        </ext>
      </extLst>
    </cfRule>
    <cfRule type="dataBar" priority="1646">
      <dataBar>
        <cfvo type="min"/>
        <cfvo type="max"/>
        <color theme="1" tint="0.499984740745262"/>
      </dataBar>
      <extLst>
        <ext xmlns:x14="http://schemas.microsoft.com/office/spreadsheetml/2009/9/main" uri="{B025F937-C7B1-47D3-B67F-A62EFF666E3E}">
          <x14:id>{7BA0A86D-39B4-F147-A328-C4B6C1A4BC24}</x14:id>
        </ext>
      </extLst>
    </cfRule>
    <cfRule type="dataBar" priority="1645">
      <dataBar showValue="0">
        <cfvo type="min"/>
        <cfvo type="max"/>
        <color theme="1" tint="0.499984740745262"/>
      </dataBar>
      <extLst>
        <ext xmlns:x14="http://schemas.microsoft.com/office/spreadsheetml/2009/9/main" uri="{B025F937-C7B1-47D3-B67F-A62EFF666E3E}">
          <x14:id>{372A8793-4E2C-B040-960F-905E12B16F9C}</x14:id>
        </ext>
      </extLst>
    </cfRule>
  </conditionalFormatting>
  <conditionalFormatting sqref="AC438:AC448">
    <cfRule type="dataBar" priority="1644">
      <dataBar>
        <cfvo type="min"/>
        <cfvo type="max"/>
        <color rgb="FF008AEF"/>
      </dataBar>
      <extLst>
        <ext xmlns:x14="http://schemas.microsoft.com/office/spreadsheetml/2009/9/main" uri="{B025F937-C7B1-47D3-B67F-A62EFF666E3E}">
          <x14:id>{B17EDC8B-4655-F84E-92B7-23FBC12DEC84}</x14:id>
        </ext>
      </extLst>
    </cfRule>
    <cfRule type="dataBar" priority="1642">
      <dataBar showValue="0">
        <cfvo type="min"/>
        <cfvo type="max"/>
        <color theme="1" tint="0.499984740745262"/>
      </dataBar>
      <extLst>
        <ext xmlns:x14="http://schemas.microsoft.com/office/spreadsheetml/2009/9/main" uri="{B025F937-C7B1-47D3-B67F-A62EFF666E3E}">
          <x14:id>{B1038A9E-8B58-0E4A-A3FB-EFDFF24E668E}</x14:id>
        </ext>
      </extLst>
    </cfRule>
    <cfRule type="dataBar" priority="1643">
      <dataBar>
        <cfvo type="min"/>
        <cfvo type="max"/>
        <color theme="1" tint="0.499984740745262"/>
      </dataBar>
      <extLst>
        <ext xmlns:x14="http://schemas.microsoft.com/office/spreadsheetml/2009/9/main" uri="{B025F937-C7B1-47D3-B67F-A62EFF666E3E}">
          <x14:id>{C7772460-DDF6-BB4D-8CD0-0A3B823262A9}</x14:id>
        </ext>
      </extLst>
    </cfRule>
  </conditionalFormatting>
  <conditionalFormatting sqref="AC450">
    <cfRule type="dataBar" priority="1640">
      <dataBar>
        <cfvo type="min"/>
        <cfvo type="max"/>
        <color theme="1" tint="0.499984740745262"/>
      </dataBar>
      <extLst>
        <ext xmlns:x14="http://schemas.microsoft.com/office/spreadsheetml/2009/9/main" uri="{B025F937-C7B1-47D3-B67F-A62EFF666E3E}">
          <x14:id>{9BFB9ED1-2D0D-A246-A237-2595A243F3BF}</x14:id>
        </ext>
      </extLst>
    </cfRule>
    <cfRule type="dataBar" priority="1639">
      <dataBar showValue="0">
        <cfvo type="min"/>
        <cfvo type="max"/>
        <color theme="1" tint="0.499984740745262"/>
      </dataBar>
      <extLst>
        <ext xmlns:x14="http://schemas.microsoft.com/office/spreadsheetml/2009/9/main" uri="{B025F937-C7B1-47D3-B67F-A62EFF666E3E}">
          <x14:id>{AA992BD6-D52C-A243-9386-B08CB698412E}</x14:id>
        </ext>
      </extLst>
    </cfRule>
    <cfRule type="dataBar" priority="1641">
      <dataBar>
        <cfvo type="min"/>
        <cfvo type="max"/>
        <color rgb="FF008AEF"/>
      </dataBar>
      <extLst>
        <ext xmlns:x14="http://schemas.microsoft.com/office/spreadsheetml/2009/9/main" uri="{B025F937-C7B1-47D3-B67F-A62EFF666E3E}">
          <x14:id>{856C7637-B9F9-5544-AE1C-8602AA7D658D}</x14:id>
        </ext>
      </extLst>
    </cfRule>
  </conditionalFormatting>
  <conditionalFormatting sqref="AC452:AC454">
    <cfRule type="dataBar" priority="1638">
      <dataBar>
        <cfvo type="min"/>
        <cfvo type="max"/>
        <color rgb="FF008AEF"/>
      </dataBar>
      <extLst>
        <ext xmlns:x14="http://schemas.microsoft.com/office/spreadsheetml/2009/9/main" uri="{B025F937-C7B1-47D3-B67F-A62EFF666E3E}">
          <x14:id>{EFD4AAE0-CBAB-DA40-B6DB-F404F75785AC}</x14:id>
        </ext>
      </extLst>
    </cfRule>
    <cfRule type="dataBar" priority="1637">
      <dataBar>
        <cfvo type="min"/>
        <cfvo type="max"/>
        <color theme="1" tint="0.499984740745262"/>
      </dataBar>
      <extLst>
        <ext xmlns:x14="http://schemas.microsoft.com/office/spreadsheetml/2009/9/main" uri="{B025F937-C7B1-47D3-B67F-A62EFF666E3E}">
          <x14:id>{35CDEAF0-62C1-564E-8F0C-C550F9027036}</x14:id>
        </ext>
      </extLst>
    </cfRule>
    <cfRule type="dataBar" priority="1636">
      <dataBar showValue="0">
        <cfvo type="min"/>
        <cfvo type="max"/>
        <color theme="1" tint="0.499984740745262"/>
      </dataBar>
      <extLst>
        <ext xmlns:x14="http://schemas.microsoft.com/office/spreadsheetml/2009/9/main" uri="{B025F937-C7B1-47D3-B67F-A62EFF666E3E}">
          <x14:id>{DB7E3C57-DC6C-5F4D-A8BF-450ACD7F2898}</x14:id>
        </ext>
      </extLst>
    </cfRule>
  </conditionalFormatting>
  <conditionalFormatting sqref="AC457">
    <cfRule type="dataBar" priority="1635">
      <dataBar>
        <cfvo type="min"/>
        <cfvo type="max"/>
        <color rgb="FF008AEF"/>
      </dataBar>
      <extLst>
        <ext xmlns:x14="http://schemas.microsoft.com/office/spreadsheetml/2009/9/main" uri="{B025F937-C7B1-47D3-B67F-A62EFF666E3E}">
          <x14:id>{4C318B73-4278-AB4F-B964-16B5A871D689}</x14:id>
        </ext>
      </extLst>
    </cfRule>
    <cfRule type="dataBar" priority="1634">
      <dataBar>
        <cfvo type="min"/>
        <cfvo type="max"/>
        <color theme="1" tint="0.499984740745262"/>
      </dataBar>
      <extLst>
        <ext xmlns:x14="http://schemas.microsoft.com/office/spreadsheetml/2009/9/main" uri="{B025F937-C7B1-47D3-B67F-A62EFF666E3E}">
          <x14:id>{6A27B24C-909C-824C-8EDD-4E08E534BDFB}</x14:id>
        </ext>
      </extLst>
    </cfRule>
    <cfRule type="dataBar" priority="1633">
      <dataBar showValue="0">
        <cfvo type="min"/>
        <cfvo type="max"/>
        <color theme="1" tint="0.499984740745262"/>
      </dataBar>
      <extLst>
        <ext xmlns:x14="http://schemas.microsoft.com/office/spreadsheetml/2009/9/main" uri="{B025F937-C7B1-47D3-B67F-A62EFF666E3E}">
          <x14:id>{65C4C702-68B5-2E4A-B1F1-F3C0BC272B04}</x14:id>
        </ext>
      </extLst>
    </cfRule>
  </conditionalFormatting>
  <conditionalFormatting sqref="AC459:AC463">
    <cfRule type="dataBar" priority="1632">
      <dataBar>
        <cfvo type="min"/>
        <cfvo type="max"/>
        <color rgb="FF008AEF"/>
      </dataBar>
      <extLst>
        <ext xmlns:x14="http://schemas.microsoft.com/office/spreadsheetml/2009/9/main" uri="{B025F937-C7B1-47D3-B67F-A62EFF666E3E}">
          <x14:id>{50CFC649-FFEA-2F41-B24E-A07B12E7588C}</x14:id>
        </ext>
      </extLst>
    </cfRule>
    <cfRule type="dataBar" priority="1631">
      <dataBar>
        <cfvo type="min"/>
        <cfvo type="max"/>
        <color theme="1" tint="0.499984740745262"/>
      </dataBar>
      <extLst>
        <ext xmlns:x14="http://schemas.microsoft.com/office/spreadsheetml/2009/9/main" uri="{B025F937-C7B1-47D3-B67F-A62EFF666E3E}">
          <x14:id>{534E6965-C56E-0840-8683-1C4789355DE4}</x14:id>
        </ext>
      </extLst>
    </cfRule>
    <cfRule type="dataBar" priority="1630">
      <dataBar showValue="0">
        <cfvo type="min"/>
        <cfvo type="max"/>
        <color theme="1" tint="0.499984740745262"/>
      </dataBar>
      <extLst>
        <ext xmlns:x14="http://schemas.microsoft.com/office/spreadsheetml/2009/9/main" uri="{B025F937-C7B1-47D3-B67F-A62EFF666E3E}">
          <x14:id>{2433C294-91AF-2646-B68B-35BAB7919472}</x14:id>
        </ext>
      </extLst>
    </cfRule>
  </conditionalFormatting>
  <conditionalFormatting sqref="AC465:AC471">
    <cfRule type="dataBar" priority="1629">
      <dataBar>
        <cfvo type="min"/>
        <cfvo type="max"/>
        <color rgb="FF008AEF"/>
      </dataBar>
      <extLst>
        <ext xmlns:x14="http://schemas.microsoft.com/office/spreadsheetml/2009/9/main" uri="{B025F937-C7B1-47D3-B67F-A62EFF666E3E}">
          <x14:id>{1D79E4AE-6E0B-8F40-90B5-5BCB8EF9E5C1}</x14:id>
        </ext>
      </extLst>
    </cfRule>
    <cfRule type="dataBar" priority="1628">
      <dataBar>
        <cfvo type="min"/>
        <cfvo type="max"/>
        <color theme="1" tint="0.499984740745262"/>
      </dataBar>
      <extLst>
        <ext xmlns:x14="http://schemas.microsoft.com/office/spreadsheetml/2009/9/main" uri="{B025F937-C7B1-47D3-B67F-A62EFF666E3E}">
          <x14:id>{73177A9F-DCAA-B645-A51F-9EAED1825C95}</x14:id>
        </ext>
      </extLst>
    </cfRule>
    <cfRule type="dataBar" priority="1627">
      <dataBar showValue="0">
        <cfvo type="min"/>
        <cfvo type="max"/>
        <color theme="1" tint="0.499984740745262"/>
      </dataBar>
      <extLst>
        <ext xmlns:x14="http://schemas.microsoft.com/office/spreadsheetml/2009/9/main" uri="{B025F937-C7B1-47D3-B67F-A62EFF666E3E}">
          <x14:id>{3BDC5548-EF8D-3A40-9E34-A3AA424366D2}</x14:id>
        </ext>
      </extLst>
    </cfRule>
  </conditionalFormatting>
  <conditionalFormatting sqref="AC474:AC478">
    <cfRule type="dataBar" priority="1626">
      <dataBar>
        <cfvo type="min"/>
        <cfvo type="max"/>
        <color rgb="FF008AEF"/>
      </dataBar>
      <extLst>
        <ext xmlns:x14="http://schemas.microsoft.com/office/spreadsheetml/2009/9/main" uri="{B025F937-C7B1-47D3-B67F-A62EFF666E3E}">
          <x14:id>{EC8BCC9D-30D8-AB42-B3B3-1F4ECE26E210}</x14:id>
        </ext>
      </extLst>
    </cfRule>
    <cfRule type="dataBar" priority="1625">
      <dataBar>
        <cfvo type="min"/>
        <cfvo type="max"/>
        <color theme="1" tint="0.499984740745262"/>
      </dataBar>
      <extLst>
        <ext xmlns:x14="http://schemas.microsoft.com/office/spreadsheetml/2009/9/main" uri="{B025F937-C7B1-47D3-B67F-A62EFF666E3E}">
          <x14:id>{3221068F-F4EC-774E-9167-6BE13454E373}</x14:id>
        </ext>
      </extLst>
    </cfRule>
    <cfRule type="dataBar" priority="1624">
      <dataBar showValue="0">
        <cfvo type="min"/>
        <cfvo type="max"/>
        <color theme="1" tint="0.499984740745262"/>
      </dataBar>
      <extLst>
        <ext xmlns:x14="http://schemas.microsoft.com/office/spreadsheetml/2009/9/main" uri="{B025F937-C7B1-47D3-B67F-A62EFF666E3E}">
          <x14:id>{CDF1A786-8B06-F244-AFF3-5611A6EC74D6}</x14:id>
        </ext>
      </extLst>
    </cfRule>
  </conditionalFormatting>
  <conditionalFormatting sqref="AC481:AC484">
    <cfRule type="dataBar" priority="1623">
      <dataBar>
        <cfvo type="min"/>
        <cfvo type="max"/>
        <color rgb="FF008AEF"/>
      </dataBar>
      <extLst>
        <ext xmlns:x14="http://schemas.microsoft.com/office/spreadsheetml/2009/9/main" uri="{B025F937-C7B1-47D3-B67F-A62EFF666E3E}">
          <x14:id>{93B18E77-B1D6-DF40-A90B-70F7E2C6709E}</x14:id>
        </ext>
      </extLst>
    </cfRule>
    <cfRule type="dataBar" priority="1622">
      <dataBar>
        <cfvo type="min"/>
        <cfvo type="max"/>
        <color theme="1" tint="0.499984740745262"/>
      </dataBar>
      <extLst>
        <ext xmlns:x14="http://schemas.microsoft.com/office/spreadsheetml/2009/9/main" uri="{B025F937-C7B1-47D3-B67F-A62EFF666E3E}">
          <x14:id>{87AD7E0A-E182-BF4B-B2BD-411B346E5F66}</x14:id>
        </ext>
      </extLst>
    </cfRule>
    <cfRule type="dataBar" priority="1621">
      <dataBar showValue="0">
        <cfvo type="min"/>
        <cfvo type="max"/>
        <color theme="1" tint="0.499984740745262"/>
      </dataBar>
      <extLst>
        <ext xmlns:x14="http://schemas.microsoft.com/office/spreadsheetml/2009/9/main" uri="{B025F937-C7B1-47D3-B67F-A62EFF666E3E}">
          <x14:id>{523A5EF4-2BFD-5449-83B9-228438381742}</x14:id>
        </ext>
      </extLst>
    </cfRule>
  </conditionalFormatting>
  <conditionalFormatting sqref="AC486:AC493">
    <cfRule type="dataBar" priority="1618">
      <dataBar showValue="0">
        <cfvo type="min"/>
        <cfvo type="max"/>
        <color theme="1" tint="0.499984740745262"/>
      </dataBar>
      <extLst>
        <ext xmlns:x14="http://schemas.microsoft.com/office/spreadsheetml/2009/9/main" uri="{B025F937-C7B1-47D3-B67F-A62EFF666E3E}">
          <x14:id>{2FADBE8B-1FDE-D04D-881F-18DA53D9061E}</x14:id>
        </ext>
      </extLst>
    </cfRule>
    <cfRule type="dataBar" priority="1619">
      <dataBar>
        <cfvo type="min"/>
        <cfvo type="max"/>
        <color theme="1" tint="0.499984740745262"/>
      </dataBar>
      <extLst>
        <ext xmlns:x14="http://schemas.microsoft.com/office/spreadsheetml/2009/9/main" uri="{B025F937-C7B1-47D3-B67F-A62EFF666E3E}">
          <x14:id>{6AD680E0-0153-B549-A8D1-D4684D1886AF}</x14:id>
        </ext>
      </extLst>
    </cfRule>
    <cfRule type="dataBar" priority="1620">
      <dataBar>
        <cfvo type="min"/>
        <cfvo type="max"/>
        <color rgb="FF008AEF"/>
      </dataBar>
      <extLst>
        <ext xmlns:x14="http://schemas.microsoft.com/office/spreadsheetml/2009/9/main" uri="{B025F937-C7B1-47D3-B67F-A62EFF666E3E}">
          <x14:id>{15F8BC53-6853-8241-82EE-D004369B081A}</x14:id>
        </ext>
      </extLst>
    </cfRule>
  </conditionalFormatting>
  <conditionalFormatting sqref="AC495:AC552">
    <cfRule type="dataBar" priority="1617">
      <dataBar>
        <cfvo type="min"/>
        <cfvo type="max"/>
        <color rgb="FF008AEF"/>
      </dataBar>
      <extLst>
        <ext xmlns:x14="http://schemas.microsoft.com/office/spreadsheetml/2009/9/main" uri="{B025F937-C7B1-47D3-B67F-A62EFF666E3E}">
          <x14:id>{7AECAACF-4D3C-724E-8B7A-E7C9DDD4BF64}</x14:id>
        </ext>
      </extLst>
    </cfRule>
    <cfRule type="dataBar" priority="1616">
      <dataBar>
        <cfvo type="min"/>
        <cfvo type="max"/>
        <color theme="1" tint="0.499984740745262"/>
      </dataBar>
      <extLst>
        <ext xmlns:x14="http://schemas.microsoft.com/office/spreadsheetml/2009/9/main" uri="{B025F937-C7B1-47D3-B67F-A62EFF666E3E}">
          <x14:id>{4B51723D-59F4-8C4B-AE96-D8D19F5BF169}</x14:id>
        </ext>
      </extLst>
    </cfRule>
    <cfRule type="dataBar" priority="1615">
      <dataBar showValue="0">
        <cfvo type="min"/>
        <cfvo type="max"/>
        <color theme="1" tint="0.499984740745262"/>
      </dataBar>
      <extLst>
        <ext xmlns:x14="http://schemas.microsoft.com/office/spreadsheetml/2009/9/main" uri="{B025F937-C7B1-47D3-B67F-A62EFF666E3E}">
          <x14:id>{1DEDB804-BC72-D54C-9A57-FEDB53F09F82}</x14:id>
        </ext>
      </extLst>
    </cfRule>
  </conditionalFormatting>
  <conditionalFormatting sqref="AC554:AC557">
    <cfRule type="dataBar" priority="1614">
      <dataBar>
        <cfvo type="min"/>
        <cfvo type="max"/>
        <color rgb="FF008AEF"/>
      </dataBar>
      <extLst>
        <ext xmlns:x14="http://schemas.microsoft.com/office/spreadsheetml/2009/9/main" uri="{B025F937-C7B1-47D3-B67F-A62EFF666E3E}">
          <x14:id>{5D820278-4A76-3344-873E-635E83E1A435}</x14:id>
        </ext>
      </extLst>
    </cfRule>
    <cfRule type="dataBar" priority="1613">
      <dataBar>
        <cfvo type="min"/>
        <cfvo type="max"/>
        <color theme="1" tint="0.499984740745262"/>
      </dataBar>
      <extLst>
        <ext xmlns:x14="http://schemas.microsoft.com/office/spreadsheetml/2009/9/main" uri="{B025F937-C7B1-47D3-B67F-A62EFF666E3E}">
          <x14:id>{8E940F35-7FA2-5B44-84AF-954119C984DB}</x14:id>
        </ext>
      </extLst>
    </cfRule>
    <cfRule type="dataBar" priority="1612">
      <dataBar showValue="0">
        <cfvo type="min"/>
        <cfvo type="max"/>
        <color theme="1" tint="0.499984740745262"/>
      </dataBar>
      <extLst>
        <ext xmlns:x14="http://schemas.microsoft.com/office/spreadsheetml/2009/9/main" uri="{B025F937-C7B1-47D3-B67F-A62EFF666E3E}">
          <x14:id>{A4FDBAF7-BC2B-744D-979D-15ABD2FF5876}</x14:id>
        </ext>
      </extLst>
    </cfRule>
  </conditionalFormatting>
  <conditionalFormatting sqref="AC559:AC566">
    <cfRule type="dataBar" priority="1611">
      <dataBar>
        <cfvo type="min"/>
        <cfvo type="max"/>
        <color rgb="FF008AEF"/>
      </dataBar>
      <extLst>
        <ext xmlns:x14="http://schemas.microsoft.com/office/spreadsheetml/2009/9/main" uri="{B025F937-C7B1-47D3-B67F-A62EFF666E3E}">
          <x14:id>{ECB3ED63-B6EA-8C4C-93F1-4DFAFA065936}</x14:id>
        </ext>
      </extLst>
    </cfRule>
    <cfRule type="dataBar" priority="1610">
      <dataBar>
        <cfvo type="min"/>
        <cfvo type="max"/>
        <color theme="1" tint="0.499984740745262"/>
      </dataBar>
      <extLst>
        <ext xmlns:x14="http://schemas.microsoft.com/office/spreadsheetml/2009/9/main" uri="{B025F937-C7B1-47D3-B67F-A62EFF666E3E}">
          <x14:id>{C66BC267-A350-FB4E-BCA5-B6BB37911873}</x14:id>
        </ext>
      </extLst>
    </cfRule>
    <cfRule type="dataBar" priority="1609">
      <dataBar showValue="0">
        <cfvo type="min"/>
        <cfvo type="max"/>
        <color theme="1" tint="0.499984740745262"/>
      </dataBar>
      <extLst>
        <ext xmlns:x14="http://schemas.microsoft.com/office/spreadsheetml/2009/9/main" uri="{B025F937-C7B1-47D3-B67F-A62EFF666E3E}">
          <x14:id>{AC5BCAC0-71F0-FA44-9E9F-64DD873CE234}</x14:id>
        </ext>
      </extLst>
    </cfRule>
  </conditionalFormatting>
  <conditionalFormatting sqref="AC568:AC571">
    <cfRule type="dataBar" priority="1606">
      <dataBar showValue="0">
        <cfvo type="min"/>
        <cfvo type="max"/>
        <color theme="1" tint="0.499984740745262"/>
      </dataBar>
      <extLst>
        <ext xmlns:x14="http://schemas.microsoft.com/office/spreadsheetml/2009/9/main" uri="{B025F937-C7B1-47D3-B67F-A62EFF666E3E}">
          <x14:id>{E4C99E6B-FC57-1E43-BB95-69B68BA508F9}</x14:id>
        </ext>
      </extLst>
    </cfRule>
    <cfRule type="dataBar" priority="1608">
      <dataBar>
        <cfvo type="min"/>
        <cfvo type="max"/>
        <color rgb="FF008AEF"/>
      </dataBar>
      <extLst>
        <ext xmlns:x14="http://schemas.microsoft.com/office/spreadsheetml/2009/9/main" uri="{B025F937-C7B1-47D3-B67F-A62EFF666E3E}">
          <x14:id>{B207A9A0-D348-5F4E-AC63-C1E6E24D3C8C}</x14:id>
        </ext>
      </extLst>
    </cfRule>
    <cfRule type="dataBar" priority="1607">
      <dataBar>
        <cfvo type="min"/>
        <cfvo type="max"/>
        <color theme="1" tint="0.499984740745262"/>
      </dataBar>
      <extLst>
        <ext xmlns:x14="http://schemas.microsoft.com/office/spreadsheetml/2009/9/main" uri="{B025F937-C7B1-47D3-B67F-A62EFF666E3E}">
          <x14:id>{0F00665B-A473-8B46-A209-0AF8F5271B71}</x14:id>
        </ext>
      </extLst>
    </cfRule>
  </conditionalFormatting>
  <conditionalFormatting sqref="AC573:AC576">
    <cfRule type="dataBar" priority="1605">
      <dataBar>
        <cfvo type="min"/>
        <cfvo type="max"/>
        <color rgb="FF008AEF"/>
      </dataBar>
      <extLst>
        <ext xmlns:x14="http://schemas.microsoft.com/office/spreadsheetml/2009/9/main" uri="{B025F937-C7B1-47D3-B67F-A62EFF666E3E}">
          <x14:id>{48B18C62-D183-3747-93D8-4DF84BFA7BC3}</x14:id>
        </ext>
      </extLst>
    </cfRule>
    <cfRule type="dataBar" priority="1603">
      <dataBar showValue="0">
        <cfvo type="min"/>
        <cfvo type="max"/>
        <color theme="1" tint="0.499984740745262"/>
      </dataBar>
      <extLst>
        <ext xmlns:x14="http://schemas.microsoft.com/office/spreadsheetml/2009/9/main" uri="{B025F937-C7B1-47D3-B67F-A62EFF666E3E}">
          <x14:id>{99FE47D4-2042-C540-BA31-E29D09151793}</x14:id>
        </ext>
      </extLst>
    </cfRule>
    <cfRule type="dataBar" priority="1604">
      <dataBar>
        <cfvo type="min"/>
        <cfvo type="max"/>
        <color theme="1" tint="0.499984740745262"/>
      </dataBar>
      <extLst>
        <ext xmlns:x14="http://schemas.microsoft.com/office/spreadsheetml/2009/9/main" uri="{B025F937-C7B1-47D3-B67F-A62EFF666E3E}">
          <x14:id>{BDB6EE9C-BF86-434D-A418-3D8EFE0B2A10}</x14:id>
        </ext>
      </extLst>
    </cfRule>
  </conditionalFormatting>
  <conditionalFormatting sqref="AC578:AC594">
    <cfRule type="dataBar" priority="1601">
      <dataBar>
        <cfvo type="min"/>
        <cfvo type="max"/>
        <color theme="1" tint="0.499984740745262"/>
      </dataBar>
      <extLst>
        <ext xmlns:x14="http://schemas.microsoft.com/office/spreadsheetml/2009/9/main" uri="{B025F937-C7B1-47D3-B67F-A62EFF666E3E}">
          <x14:id>{AD67B236-6AC2-3542-93F0-4E9F8C4EADF0}</x14:id>
        </ext>
      </extLst>
    </cfRule>
    <cfRule type="dataBar" priority="1600">
      <dataBar showValue="0">
        <cfvo type="min"/>
        <cfvo type="max"/>
        <color theme="1" tint="0.499984740745262"/>
      </dataBar>
      <extLst>
        <ext xmlns:x14="http://schemas.microsoft.com/office/spreadsheetml/2009/9/main" uri="{B025F937-C7B1-47D3-B67F-A62EFF666E3E}">
          <x14:id>{EA6F658C-E0D7-FA40-97E6-786F23748A7A}</x14:id>
        </ext>
      </extLst>
    </cfRule>
    <cfRule type="dataBar" priority="1602">
      <dataBar>
        <cfvo type="min"/>
        <cfvo type="max"/>
        <color rgb="FF008AEF"/>
      </dataBar>
      <extLst>
        <ext xmlns:x14="http://schemas.microsoft.com/office/spreadsheetml/2009/9/main" uri="{B025F937-C7B1-47D3-B67F-A62EFF666E3E}">
          <x14:id>{5D2C20BD-B65F-ED47-B66B-0F03BA804B53}</x14:id>
        </ext>
      </extLst>
    </cfRule>
  </conditionalFormatting>
  <conditionalFormatting sqref="AC596:AC599">
    <cfRule type="dataBar" priority="1599">
      <dataBar>
        <cfvo type="min"/>
        <cfvo type="max"/>
        <color rgb="FF008AEF"/>
      </dataBar>
      <extLst>
        <ext xmlns:x14="http://schemas.microsoft.com/office/spreadsheetml/2009/9/main" uri="{B025F937-C7B1-47D3-B67F-A62EFF666E3E}">
          <x14:id>{A525689D-7674-0943-8505-1B4FA681E5F1}</x14:id>
        </ext>
      </extLst>
    </cfRule>
    <cfRule type="dataBar" priority="1598">
      <dataBar>
        <cfvo type="min"/>
        <cfvo type="max"/>
        <color theme="1" tint="0.499984740745262"/>
      </dataBar>
      <extLst>
        <ext xmlns:x14="http://schemas.microsoft.com/office/spreadsheetml/2009/9/main" uri="{B025F937-C7B1-47D3-B67F-A62EFF666E3E}">
          <x14:id>{333E96B5-B110-8746-89A6-DD074D0D93DD}</x14:id>
        </ext>
      </extLst>
    </cfRule>
    <cfRule type="dataBar" priority="1597">
      <dataBar showValue="0">
        <cfvo type="min"/>
        <cfvo type="max"/>
        <color theme="1" tint="0.499984740745262"/>
      </dataBar>
      <extLst>
        <ext xmlns:x14="http://schemas.microsoft.com/office/spreadsheetml/2009/9/main" uri="{B025F937-C7B1-47D3-B67F-A62EFF666E3E}">
          <x14:id>{7362AFC2-6F13-2B46-B8BC-F121C47DFDB3}</x14:id>
        </ext>
      </extLst>
    </cfRule>
  </conditionalFormatting>
  <conditionalFormatting sqref="AC601:AC606">
    <cfRule type="dataBar" priority="1596">
      <dataBar>
        <cfvo type="min"/>
        <cfvo type="max"/>
        <color rgb="FF008AEF"/>
      </dataBar>
      <extLst>
        <ext xmlns:x14="http://schemas.microsoft.com/office/spreadsheetml/2009/9/main" uri="{B025F937-C7B1-47D3-B67F-A62EFF666E3E}">
          <x14:id>{5D2B745F-5EBF-644E-B46C-637F09F6CBB9}</x14:id>
        </ext>
      </extLst>
    </cfRule>
    <cfRule type="dataBar" priority="1595">
      <dataBar>
        <cfvo type="min"/>
        <cfvo type="max"/>
        <color theme="1" tint="0.499984740745262"/>
      </dataBar>
      <extLst>
        <ext xmlns:x14="http://schemas.microsoft.com/office/spreadsheetml/2009/9/main" uri="{B025F937-C7B1-47D3-B67F-A62EFF666E3E}">
          <x14:id>{6240BF92-1AF9-DE46-8585-083D6EDDC0A3}</x14:id>
        </ext>
      </extLst>
    </cfRule>
    <cfRule type="dataBar" priority="1594">
      <dataBar showValue="0">
        <cfvo type="min"/>
        <cfvo type="max"/>
        <color theme="1" tint="0.499984740745262"/>
      </dataBar>
      <extLst>
        <ext xmlns:x14="http://schemas.microsoft.com/office/spreadsheetml/2009/9/main" uri="{B025F937-C7B1-47D3-B67F-A62EFF666E3E}">
          <x14:id>{C66F8DC9-33D9-9243-8F96-0E7026D7A566}</x14:id>
        </ext>
      </extLst>
    </cfRule>
  </conditionalFormatting>
  <conditionalFormatting sqref="AC608:AC611">
    <cfRule type="dataBar" priority="1593">
      <dataBar>
        <cfvo type="min"/>
        <cfvo type="max"/>
        <color rgb="FF008AEF"/>
      </dataBar>
      <extLst>
        <ext xmlns:x14="http://schemas.microsoft.com/office/spreadsheetml/2009/9/main" uri="{B025F937-C7B1-47D3-B67F-A62EFF666E3E}">
          <x14:id>{BEF2F80C-39E0-9441-BF33-0201ACFD14AB}</x14:id>
        </ext>
      </extLst>
    </cfRule>
    <cfRule type="dataBar" priority="1592">
      <dataBar>
        <cfvo type="min"/>
        <cfvo type="max"/>
        <color theme="1" tint="0.499984740745262"/>
      </dataBar>
      <extLst>
        <ext xmlns:x14="http://schemas.microsoft.com/office/spreadsheetml/2009/9/main" uri="{B025F937-C7B1-47D3-B67F-A62EFF666E3E}">
          <x14:id>{2C950A7A-7773-6B45-B0D3-9865FC50B895}</x14:id>
        </ext>
      </extLst>
    </cfRule>
    <cfRule type="dataBar" priority="1591">
      <dataBar showValue="0">
        <cfvo type="min"/>
        <cfvo type="max"/>
        <color theme="1" tint="0.499984740745262"/>
      </dataBar>
      <extLst>
        <ext xmlns:x14="http://schemas.microsoft.com/office/spreadsheetml/2009/9/main" uri="{B025F937-C7B1-47D3-B67F-A62EFF666E3E}">
          <x14:id>{34D0922D-6026-F04C-8274-9EAD89147E4A}</x14:id>
        </ext>
      </extLst>
    </cfRule>
  </conditionalFormatting>
  <conditionalFormatting sqref="AC614:AC668">
    <cfRule type="dataBar" priority="1590">
      <dataBar>
        <cfvo type="min"/>
        <cfvo type="max"/>
        <color rgb="FF008AEF"/>
      </dataBar>
      <extLst>
        <ext xmlns:x14="http://schemas.microsoft.com/office/spreadsheetml/2009/9/main" uri="{B025F937-C7B1-47D3-B67F-A62EFF666E3E}">
          <x14:id>{676F8F27-AD5C-CA4B-9BF2-6D6D9895FD9B}</x14:id>
        </ext>
      </extLst>
    </cfRule>
    <cfRule type="dataBar" priority="1589">
      <dataBar>
        <cfvo type="min"/>
        <cfvo type="max"/>
        <color theme="1" tint="0.499984740745262"/>
      </dataBar>
      <extLst>
        <ext xmlns:x14="http://schemas.microsoft.com/office/spreadsheetml/2009/9/main" uri="{B025F937-C7B1-47D3-B67F-A62EFF666E3E}">
          <x14:id>{9EE76723-9542-CC4D-8B1A-E61B27C5B923}</x14:id>
        </ext>
      </extLst>
    </cfRule>
    <cfRule type="dataBar" priority="1588">
      <dataBar showValue="0">
        <cfvo type="min"/>
        <cfvo type="max"/>
        <color theme="1" tint="0.499984740745262"/>
      </dataBar>
      <extLst>
        <ext xmlns:x14="http://schemas.microsoft.com/office/spreadsheetml/2009/9/main" uri="{B025F937-C7B1-47D3-B67F-A62EFF666E3E}">
          <x14:id>{81ACB1BB-29E6-004D-9EAE-90AB306E664F}</x14:id>
        </ext>
      </extLst>
    </cfRule>
  </conditionalFormatting>
  <conditionalFormatting sqref="AC670:AC680">
    <cfRule type="dataBar" priority="1587">
      <dataBar>
        <cfvo type="min"/>
        <cfvo type="max"/>
        <color rgb="FF008AEF"/>
      </dataBar>
      <extLst>
        <ext xmlns:x14="http://schemas.microsoft.com/office/spreadsheetml/2009/9/main" uri="{B025F937-C7B1-47D3-B67F-A62EFF666E3E}">
          <x14:id>{6103E243-53A1-2A4A-8A36-5F84C8CE4E59}</x14:id>
        </ext>
      </extLst>
    </cfRule>
    <cfRule type="dataBar" priority="1586">
      <dataBar>
        <cfvo type="min"/>
        <cfvo type="max"/>
        <color theme="1" tint="0.499984740745262"/>
      </dataBar>
      <extLst>
        <ext xmlns:x14="http://schemas.microsoft.com/office/spreadsheetml/2009/9/main" uri="{B025F937-C7B1-47D3-B67F-A62EFF666E3E}">
          <x14:id>{31D4BE38-A3BB-2C4F-B0D5-04D316C97819}</x14:id>
        </ext>
      </extLst>
    </cfRule>
    <cfRule type="dataBar" priority="1585">
      <dataBar showValue="0">
        <cfvo type="min"/>
        <cfvo type="max"/>
        <color theme="1" tint="0.499984740745262"/>
      </dataBar>
      <extLst>
        <ext xmlns:x14="http://schemas.microsoft.com/office/spreadsheetml/2009/9/main" uri="{B025F937-C7B1-47D3-B67F-A62EFF666E3E}">
          <x14:id>{D058DF31-252C-EA43-A979-E1A666035A9F}</x14:id>
        </ext>
      </extLst>
    </cfRule>
  </conditionalFormatting>
  <conditionalFormatting sqref="AC682:AC695">
    <cfRule type="dataBar" priority="1584">
      <dataBar>
        <cfvo type="min"/>
        <cfvo type="max"/>
        <color rgb="FF008AEF"/>
      </dataBar>
      <extLst>
        <ext xmlns:x14="http://schemas.microsoft.com/office/spreadsheetml/2009/9/main" uri="{B025F937-C7B1-47D3-B67F-A62EFF666E3E}">
          <x14:id>{FBA44722-85F6-494C-A105-83E036B38FBA}</x14:id>
        </ext>
      </extLst>
    </cfRule>
    <cfRule type="dataBar" priority="1583">
      <dataBar>
        <cfvo type="min"/>
        <cfvo type="max"/>
        <color theme="1" tint="0.499984740745262"/>
      </dataBar>
      <extLst>
        <ext xmlns:x14="http://schemas.microsoft.com/office/spreadsheetml/2009/9/main" uri="{B025F937-C7B1-47D3-B67F-A62EFF666E3E}">
          <x14:id>{5A4E8992-E850-B74F-8D16-950A66F0A46C}</x14:id>
        </ext>
      </extLst>
    </cfRule>
    <cfRule type="dataBar" priority="1582">
      <dataBar showValue="0">
        <cfvo type="min"/>
        <cfvo type="max"/>
        <color theme="1" tint="0.499984740745262"/>
      </dataBar>
      <extLst>
        <ext xmlns:x14="http://schemas.microsoft.com/office/spreadsheetml/2009/9/main" uri="{B025F937-C7B1-47D3-B67F-A62EFF666E3E}">
          <x14:id>{C161A4A9-F014-DB48-BCE8-6A05551C3F12}</x14:id>
        </ext>
      </extLst>
    </cfRule>
  </conditionalFormatting>
  <conditionalFormatting sqref="AC697:AC717">
    <cfRule type="dataBar" priority="1579">
      <dataBar showValue="0">
        <cfvo type="min"/>
        <cfvo type="max"/>
        <color theme="1" tint="0.499984740745262"/>
      </dataBar>
      <extLst>
        <ext xmlns:x14="http://schemas.microsoft.com/office/spreadsheetml/2009/9/main" uri="{B025F937-C7B1-47D3-B67F-A62EFF666E3E}">
          <x14:id>{A5C084C7-64BD-1244-B99A-F666D448686B}</x14:id>
        </ext>
      </extLst>
    </cfRule>
    <cfRule type="dataBar" priority="1580">
      <dataBar>
        <cfvo type="min"/>
        <cfvo type="max"/>
        <color theme="1" tint="0.499984740745262"/>
      </dataBar>
      <extLst>
        <ext xmlns:x14="http://schemas.microsoft.com/office/spreadsheetml/2009/9/main" uri="{B025F937-C7B1-47D3-B67F-A62EFF666E3E}">
          <x14:id>{F5045652-F71E-6C4F-ACA1-231EE78C0E24}</x14:id>
        </ext>
      </extLst>
    </cfRule>
    <cfRule type="dataBar" priority="1581">
      <dataBar>
        <cfvo type="min"/>
        <cfvo type="max"/>
        <color rgb="FF008AEF"/>
      </dataBar>
      <extLst>
        <ext xmlns:x14="http://schemas.microsoft.com/office/spreadsheetml/2009/9/main" uri="{B025F937-C7B1-47D3-B67F-A62EFF666E3E}">
          <x14:id>{06BA2D3A-5086-2342-AA10-1444E28E65C9}</x14:id>
        </ext>
      </extLst>
    </cfRule>
  </conditionalFormatting>
  <conditionalFormatting sqref="AC719:AC742">
    <cfRule type="dataBar" priority="1577">
      <dataBar>
        <cfvo type="min"/>
        <cfvo type="max"/>
        <color theme="1" tint="0.499984740745262"/>
      </dataBar>
      <extLst>
        <ext xmlns:x14="http://schemas.microsoft.com/office/spreadsheetml/2009/9/main" uri="{B025F937-C7B1-47D3-B67F-A62EFF666E3E}">
          <x14:id>{6036F523-C5F7-EA4D-8993-73F00AE3EC12}</x14:id>
        </ext>
      </extLst>
    </cfRule>
    <cfRule type="dataBar" priority="1576">
      <dataBar showValue="0">
        <cfvo type="min"/>
        <cfvo type="max"/>
        <color theme="1" tint="0.499984740745262"/>
      </dataBar>
      <extLst>
        <ext xmlns:x14="http://schemas.microsoft.com/office/spreadsheetml/2009/9/main" uri="{B025F937-C7B1-47D3-B67F-A62EFF666E3E}">
          <x14:id>{CD804135-9C91-3C48-B1B0-FF22E64BCC66}</x14:id>
        </ext>
      </extLst>
    </cfRule>
    <cfRule type="dataBar" priority="1578">
      <dataBar>
        <cfvo type="min"/>
        <cfvo type="max"/>
        <color rgb="FF008AEF"/>
      </dataBar>
      <extLst>
        <ext xmlns:x14="http://schemas.microsoft.com/office/spreadsheetml/2009/9/main" uri="{B025F937-C7B1-47D3-B67F-A62EFF666E3E}">
          <x14:id>{5C68859F-C8F1-AE4E-8C2F-76508DA75B59}</x14:id>
        </ext>
      </extLst>
    </cfRule>
  </conditionalFormatting>
  <conditionalFormatting sqref="AC744:AC753">
    <cfRule type="dataBar" priority="1575">
      <dataBar>
        <cfvo type="min"/>
        <cfvo type="max"/>
        <color rgb="FF008AEF"/>
      </dataBar>
      <extLst>
        <ext xmlns:x14="http://schemas.microsoft.com/office/spreadsheetml/2009/9/main" uri="{B025F937-C7B1-47D3-B67F-A62EFF666E3E}">
          <x14:id>{B4C17121-3F48-F04C-8C2C-4B13B14D5FF3}</x14:id>
        </ext>
      </extLst>
    </cfRule>
    <cfRule type="dataBar" priority="1574">
      <dataBar>
        <cfvo type="min"/>
        <cfvo type="max"/>
        <color theme="1" tint="0.499984740745262"/>
      </dataBar>
      <extLst>
        <ext xmlns:x14="http://schemas.microsoft.com/office/spreadsheetml/2009/9/main" uri="{B025F937-C7B1-47D3-B67F-A62EFF666E3E}">
          <x14:id>{A4034152-9E0E-A24E-AF14-1CBFCE93B446}</x14:id>
        </ext>
      </extLst>
    </cfRule>
    <cfRule type="dataBar" priority="1573">
      <dataBar showValue="0">
        <cfvo type="min"/>
        <cfvo type="max"/>
        <color theme="1" tint="0.499984740745262"/>
      </dataBar>
      <extLst>
        <ext xmlns:x14="http://schemas.microsoft.com/office/spreadsheetml/2009/9/main" uri="{B025F937-C7B1-47D3-B67F-A62EFF666E3E}">
          <x14:id>{5F437C7B-C2B8-6A41-BBC6-D3A7F1677416}</x14:id>
        </ext>
      </extLst>
    </cfRule>
  </conditionalFormatting>
  <conditionalFormatting sqref="AC755:AC767">
    <cfRule type="dataBar" priority="1572">
      <dataBar>
        <cfvo type="min"/>
        <cfvo type="max"/>
        <color rgb="FF008AEF"/>
      </dataBar>
      <extLst>
        <ext xmlns:x14="http://schemas.microsoft.com/office/spreadsheetml/2009/9/main" uri="{B025F937-C7B1-47D3-B67F-A62EFF666E3E}">
          <x14:id>{D5C012E1-88BA-4E45-93BA-3FCBA6AEBD6C}</x14:id>
        </ext>
      </extLst>
    </cfRule>
    <cfRule type="dataBar" priority="1571">
      <dataBar>
        <cfvo type="min"/>
        <cfvo type="max"/>
        <color theme="1" tint="0.499984740745262"/>
      </dataBar>
      <extLst>
        <ext xmlns:x14="http://schemas.microsoft.com/office/spreadsheetml/2009/9/main" uri="{B025F937-C7B1-47D3-B67F-A62EFF666E3E}">
          <x14:id>{FA4FA6C5-F5E6-344A-AA85-47ED0BBA42B0}</x14:id>
        </ext>
      </extLst>
    </cfRule>
    <cfRule type="dataBar" priority="1570">
      <dataBar showValue="0">
        <cfvo type="min"/>
        <cfvo type="max"/>
        <color theme="1" tint="0.499984740745262"/>
      </dataBar>
      <extLst>
        <ext xmlns:x14="http://schemas.microsoft.com/office/spreadsheetml/2009/9/main" uri="{B025F937-C7B1-47D3-B67F-A62EFF666E3E}">
          <x14:id>{1701838C-9F60-E14F-8BFB-16D446797C00}</x14:id>
        </ext>
      </extLst>
    </cfRule>
  </conditionalFormatting>
  <conditionalFormatting sqref="AC769:AC771">
    <cfRule type="dataBar" priority="1569">
      <dataBar>
        <cfvo type="min"/>
        <cfvo type="max"/>
        <color rgb="FF008AEF"/>
      </dataBar>
      <extLst>
        <ext xmlns:x14="http://schemas.microsoft.com/office/spreadsheetml/2009/9/main" uri="{B025F937-C7B1-47D3-B67F-A62EFF666E3E}">
          <x14:id>{F571E049-42CD-4F45-A72E-BD26F7041F22}</x14:id>
        </ext>
      </extLst>
    </cfRule>
    <cfRule type="dataBar" priority="1568">
      <dataBar>
        <cfvo type="min"/>
        <cfvo type="max"/>
        <color theme="1" tint="0.499984740745262"/>
      </dataBar>
      <extLst>
        <ext xmlns:x14="http://schemas.microsoft.com/office/spreadsheetml/2009/9/main" uri="{B025F937-C7B1-47D3-B67F-A62EFF666E3E}">
          <x14:id>{AB4BA371-0F19-A74D-B568-29D21417FB92}</x14:id>
        </ext>
      </extLst>
    </cfRule>
    <cfRule type="dataBar" priority="1567">
      <dataBar showValue="0">
        <cfvo type="min"/>
        <cfvo type="max"/>
        <color theme="1" tint="0.499984740745262"/>
      </dataBar>
      <extLst>
        <ext xmlns:x14="http://schemas.microsoft.com/office/spreadsheetml/2009/9/main" uri="{B025F937-C7B1-47D3-B67F-A62EFF666E3E}">
          <x14:id>{D19D0818-C750-884D-9299-133036FDE281}</x14:id>
        </ext>
      </extLst>
    </cfRule>
  </conditionalFormatting>
  <conditionalFormatting sqref="AC773:AC777">
    <cfRule type="dataBar" priority="1566">
      <dataBar>
        <cfvo type="min"/>
        <cfvo type="max"/>
        <color rgb="FF008AEF"/>
      </dataBar>
      <extLst>
        <ext xmlns:x14="http://schemas.microsoft.com/office/spreadsheetml/2009/9/main" uri="{B025F937-C7B1-47D3-B67F-A62EFF666E3E}">
          <x14:id>{09AD8E2E-2035-C949-B3DB-AA47F2BB93B7}</x14:id>
        </ext>
      </extLst>
    </cfRule>
    <cfRule type="dataBar" priority="1565">
      <dataBar>
        <cfvo type="min"/>
        <cfvo type="max"/>
        <color theme="1" tint="0.499984740745262"/>
      </dataBar>
      <extLst>
        <ext xmlns:x14="http://schemas.microsoft.com/office/spreadsheetml/2009/9/main" uri="{B025F937-C7B1-47D3-B67F-A62EFF666E3E}">
          <x14:id>{78BFD6EC-6266-BE4C-9FB7-BF600759E335}</x14:id>
        </ext>
      </extLst>
    </cfRule>
    <cfRule type="dataBar" priority="1564">
      <dataBar showValue="0">
        <cfvo type="min"/>
        <cfvo type="max"/>
        <color theme="1" tint="0.499984740745262"/>
      </dataBar>
      <extLst>
        <ext xmlns:x14="http://schemas.microsoft.com/office/spreadsheetml/2009/9/main" uri="{B025F937-C7B1-47D3-B67F-A62EFF666E3E}">
          <x14:id>{AE203035-FB4E-6246-93A9-D7F7048B35B1}</x14:id>
        </ext>
      </extLst>
    </cfRule>
  </conditionalFormatting>
  <conditionalFormatting sqref="AC779:AC785">
    <cfRule type="dataBar" priority="1563">
      <dataBar>
        <cfvo type="min"/>
        <cfvo type="max"/>
        <color rgb="FF008AEF"/>
      </dataBar>
      <extLst>
        <ext xmlns:x14="http://schemas.microsoft.com/office/spreadsheetml/2009/9/main" uri="{B025F937-C7B1-47D3-B67F-A62EFF666E3E}">
          <x14:id>{A5C9F018-B186-BB40-85F9-CB7F43438472}</x14:id>
        </ext>
      </extLst>
    </cfRule>
    <cfRule type="dataBar" priority="1562">
      <dataBar>
        <cfvo type="min"/>
        <cfvo type="max"/>
        <color theme="1" tint="0.499984740745262"/>
      </dataBar>
      <extLst>
        <ext xmlns:x14="http://schemas.microsoft.com/office/spreadsheetml/2009/9/main" uri="{B025F937-C7B1-47D3-B67F-A62EFF666E3E}">
          <x14:id>{58229DD7-7FCE-5946-A40C-89CC8E381D19}</x14:id>
        </ext>
      </extLst>
    </cfRule>
    <cfRule type="dataBar" priority="1561">
      <dataBar showValue="0">
        <cfvo type="min"/>
        <cfvo type="max"/>
        <color theme="1" tint="0.499984740745262"/>
      </dataBar>
      <extLst>
        <ext xmlns:x14="http://schemas.microsoft.com/office/spreadsheetml/2009/9/main" uri="{B025F937-C7B1-47D3-B67F-A62EFF666E3E}">
          <x14:id>{74DD60F9-6EC7-A544-9CA2-D910B55D69D2}</x14:id>
        </ext>
      </extLst>
    </cfRule>
  </conditionalFormatting>
  <conditionalFormatting sqref="AC788:AC799">
    <cfRule type="dataBar" priority="1560">
      <dataBar>
        <cfvo type="min"/>
        <cfvo type="max"/>
        <color rgb="FF008AEF"/>
      </dataBar>
      <extLst>
        <ext xmlns:x14="http://schemas.microsoft.com/office/spreadsheetml/2009/9/main" uri="{B025F937-C7B1-47D3-B67F-A62EFF666E3E}">
          <x14:id>{EB2251F8-967D-E341-883E-BC1075ADC32B}</x14:id>
        </ext>
      </extLst>
    </cfRule>
    <cfRule type="dataBar" priority="1559">
      <dataBar>
        <cfvo type="min"/>
        <cfvo type="max"/>
        <color theme="1" tint="0.499984740745262"/>
      </dataBar>
      <extLst>
        <ext xmlns:x14="http://schemas.microsoft.com/office/spreadsheetml/2009/9/main" uri="{B025F937-C7B1-47D3-B67F-A62EFF666E3E}">
          <x14:id>{D699D0AC-4D8B-8846-9D7C-2651C0463E97}</x14:id>
        </ext>
      </extLst>
    </cfRule>
    <cfRule type="dataBar" priority="1558">
      <dataBar showValue="0">
        <cfvo type="min"/>
        <cfvo type="max"/>
        <color theme="1" tint="0.499984740745262"/>
      </dataBar>
      <extLst>
        <ext xmlns:x14="http://schemas.microsoft.com/office/spreadsheetml/2009/9/main" uri="{B025F937-C7B1-47D3-B67F-A62EFF666E3E}">
          <x14:id>{D448F813-4E36-3A45-8128-1F9BE50BB800}</x14:id>
        </ext>
      </extLst>
    </cfRule>
  </conditionalFormatting>
  <conditionalFormatting sqref="AC801:AC813">
    <cfRule type="dataBar" priority="1557">
      <dataBar>
        <cfvo type="min"/>
        <cfvo type="max"/>
        <color rgb="FF008AEF"/>
      </dataBar>
      <extLst>
        <ext xmlns:x14="http://schemas.microsoft.com/office/spreadsheetml/2009/9/main" uri="{B025F937-C7B1-47D3-B67F-A62EFF666E3E}">
          <x14:id>{BA1C17CC-8E6F-AE47-9B5B-4D9C853A5216}</x14:id>
        </ext>
      </extLst>
    </cfRule>
    <cfRule type="dataBar" priority="1556">
      <dataBar>
        <cfvo type="min"/>
        <cfvo type="max"/>
        <color theme="1" tint="0.499984740745262"/>
      </dataBar>
      <extLst>
        <ext xmlns:x14="http://schemas.microsoft.com/office/spreadsheetml/2009/9/main" uri="{B025F937-C7B1-47D3-B67F-A62EFF666E3E}">
          <x14:id>{1464A14F-7D3F-5341-9D55-FBBB761817B8}</x14:id>
        </ext>
      </extLst>
    </cfRule>
    <cfRule type="dataBar" priority="1555">
      <dataBar showValue="0">
        <cfvo type="min"/>
        <cfvo type="max"/>
        <color theme="1" tint="0.499984740745262"/>
      </dataBar>
      <extLst>
        <ext xmlns:x14="http://schemas.microsoft.com/office/spreadsheetml/2009/9/main" uri="{B025F937-C7B1-47D3-B67F-A62EFF666E3E}">
          <x14:id>{BC15446C-8682-D747-BEDA-9000AB35636F}</x14:id>
        </ext>
      </extLst>
    </cfRule>
  </conditionalFormatting>
  <conditionalFormatting sqref="AC815:AC817">
    <cfRule type="dataBar" priority="1553">
      <dataBar>
        <cfvo type="min"/>
        <cfvo type="max"/>
        <color theme="1" tint="0.499984740745262"/>
      </dataBar>
      <extLst>
        <ext xmlns:x14="http://schemas.microsoft.com/office/spreadsheetml/2009/9/main" uri="{B025F937-C7B1-47D3-B67F-A62EFF666E3E}">
          <x14:id>{B3BC420B-FB3E-7A46-B61D-534698E0E7AC}</x14:id>
        </ext>
      </extLst>
    </cfRule>
    <cfRule type="dataBar" priority="1552">
      <dataBar showValue="0">
        <cfvo type="min"/>
        <cfvo type="max"/>
        <color theme="1" tint="0.499984740745262"/>
      </dataBar>
      <extLst>
        <ext xmlns:x14="http://schemas.microsoft.com/office/spreadsheetml/2009/9/main" uri="{B025F937-C7B1-47D3-B67F-A62EFF666E3E}">
          <x14:id>{B30DB1BB-46D3-EB48-9516-4DB949ACFA5A}</x14:id>
        </ext>
      </extLst>
    </cfRule>
    <cfRule type="dataBar" priority="1554">
      <dataBar>
        <cfvo type="min"/>
        <cfvo type="max"/>
        <color rgb="FF008AEF"/>
      </dataBar>
      <extLst>
        <ext xmlns:x14="http://schemas.microsoft.com/office/spreadsheetml/2009/9/main" uri="{B025F937-C7B1-47D3-B67F-A62EFF666E3E}">
          <x14:id>{33E92D55-CC13-6540-8463-585ABFD98D21}</x14:id>
        </ext>
      </extLst>
    </cfRule>
  </conditionalFormatting>
  <conditionalFormatting sqref="AC819:AC820">
    <cfRule type="dataBar" priority="1549">
      <dataBar showValue="0">
        <cfvo type="min"/>
        <cfvo type="max"/>
        <color theme="1" tint="0.499984740745262"/>
      </dataBar>
      <extLst>
        <ext xmlns:x14="http://schemas.microsoft.com/office/spreadsheetml/2009/9/main" uri="{B025F937-C7B1-47D3-B67F-A62EFF666E3E}">
          <x14:id>{47982685-7D70-5D47-94F2-6A8C5B12B86F}</x14:id>
        </ext>
      </extLst>
    </cfRule>
    <cfRule type="dataBar" priority="1550">
      <dataBar>
        <cfvo type="min"/>
        <cfvo type="max"/>
        <color theme="1" tint="0.499984740745262"/>
      </dataBar>
      <extLst>
        <ext xmlns:x14="http://schemas.microsoft.com/office/spreadsheetml/2009/9/main" uri="{B025F937-C7B1-47D3-B67F-A62EFF666E3E}">
          <x14:id>{D5816570-1311-934D-AC74-BDE428117252}</x14:id>
        </ext>
      </extLst>
    </cfRule>
    <cfRule type="dataBar" priority="1551">
      <dataBar>
        <cfvo type="min"/>
        <cfvo type="max"/>
        <color rgb="FF008AEF"/>
      </dataBar>
      <extLst>
        <ext xmlns:x14="http://schemas.microsoft.com/office/spreadsheetml/2009/9/main" uri="{B025F937-C7B1-47D3-B67F-A62EFF666E3E}">
          <x14:id>{B02C029F-726D-A244-8BFA-6DAEA81D20D9}</x14:id>
        </ext>
      </extLst>
    </cfRule>
  </conditionalFormatting>
  <conditionalFormatting sqref="AC823:AC831">
    <cfRule type="dataBar" priority="1547">
      <dataBar>
        <cfvo type="min"/>
        <cfvo type="max"/>
        <color theme="1" tint="0.499984740745262"/>
      </dataBar>
      <extLst>
        <ext xmlns:x14="http://schemas.microsoft.com/office/spreadsheetml/2009/9/main" uri="{B025F937-C7B1-47D3-B67F-A62EFF666E3E}">
          <x14:id>{8BDED231-3123-ED4C-97F5-22018BCD0DEC}</x14:id>
        </ext>
      </extLst>
    </cfRule>
    <cfRule type="dataBar" priority="1548">
      <dataBar>
        <cfvo type="min"/>
        <cfvo type="max"/>
        <color rgb="FF008AEF"/>
      </dataBar>
      <extLst>
        <ext xmlns:x14="http://schemas.microsoft.com/office/spreadsheetml/2009/9/main" uri="{B025F937-C7B1-47D3-B67F-A62EFF666E3E}">
          <x14:id>{462ECF69-FB67-C14C-BD81-2187128FD8C3}</x14:id>
        </ext>
      </extLst>
    </cfRule>
    <cfRule type="dataBar" priority="1546">
      <dataBar showValue="0">
        <cfvo type="min"/>
        <cfvo type="max"/>
        <color theme="1" tint="0.499984740745262"/>
      </dataBar>
      <extLst>
        <ext xmlns:x14="http://schemas.microsoft.com/office/spreadsheetml/2009/9/main" uri="{B025F937-C7B1-47D3-B67F-A62EFF666E3E}">
          <x14:id>{07B388FE-D92A-E94B-8A87-4AADBA83B2C6}</x14:id>
        </ext>
      </extLst>
    </cfRule>
  </conditionalFormatting>
  <conditionalFormatting sqref="AC833:AC857">
    <cfRule type="dataBar" priority="1544">
      <dataBar>
        <cfvo type="min"/>
        <cfvo type="max"/>
        <color theme="1" tint="0.499984740745262"/>
      </dataBar>
      <extLst>
        <ext xmlns:x14="http://schemas.microsoft.com/office/spreadsheetml/2009/9/main" uri="{B025F937-C7B1-47D3-B67F-A62EFF666E3E}">
          <x14:id>{18BC0FCB-2825-EF43-B22E-70AE8AD8DAF6}</x14:id>
        </ext>
      </extLst>
    </cfRule>
    <cfRule type="dataBar" priority="1543">
      <dataBar showValue="0">
        <cfvo type="min"/>
        <cfvo type="max"/>
        <color theme="1" tint="0.499984740745262"/>
      </dataBar>
      <extLst>
        <ext xmlns:x14="http://schemas.microsoft.com/office/spreadsheetml/2009/9/main" uri="{B025F937-C7B1-47D3-B67F-A62EFF666E3E}">
          <x14:id>{A5D719CF-F9C2-244C-A1D4-394E58C9E3CE}</x14:id>
        </ext>
      </extLst>
    </cfRule>
    <cfRule type="dataBar" priority="1545">
      <dataBar>
        <cfvo type="min"/>
        <cfvo type="max"/>
        <color rgb="FF008AEF"/>
      </dataBar>
      <extLst>
        <ext xmlns:x14="http://schemas.microsoft.com/office/spreadsheetml/2009/9/main" uri="{B025F937-C7B1-47D3-B67F-A62EFF666E3E}">
          <x14:id>{6E402590-412B-5B40-B072-27459B9DCDA6}</x14:id>
        </ext>
      </extLst>
    </cfRule>
  </conditionalFormatting>
  <conditionalFormatting sqref="AC859:AC870">
    <cfRule type="dataBar" priority="1542">
      <dataBar>
        <cfvo type="min"/>
        <cfvo type="max"/>
        <color rgb="FF008AEF"/>
      </dataBar>
      <extLst>
        <ext xmlns:x14="http://schemas.microsoft.com/office/spreadsheetml/2009/9/main" uri="{B025F937-C7B1-47D3-B67F-A62EFF666E3E}">
          <x14:id>{373D4A7E-F359-DF43-9118-5809FA4D21C5}</x14:id>
        </ext>
      </extLst>
    </cfRule>
    <cfRule type="dataBar" priority="1541">
      <dataBar>
        <cfvo type="min"/>
        <cfvo type="max"/>
        <color theme="1" tint="0.499984740745262"/>
      </dataBar>
      <extLst>
        <ext xmlns:x14="http://schemas.microsoft.com/office/spreadsheetml/2009/9/main" uri="{B025F937-C7B1-47D3-B67F-A62EFF666E3E}">
          <x14:id>{AC2CADA8-97B2-6948-B3D1-ADCC2B0BC360}</x14:id>
        </ext>
      </extLst>
    </cfRule>
    <cfRule type="dataBar" priority="1540">
      <dataBar showValue="0">
        <cfvo type="min"/>
        <cfvo type="max"/>
        <color theme="1" tint="0.499984740745262"/>
      </dataBar>
      <extLst>
        <ext xmlns:x14="http://schemas.microsoft.com/office/spreadsheetml/2009/9/main" uri="{B025F937-C7B1-47D3-B67F-A62EFF666E3E}">
          <x14:id>{D0890A27-D252-0749-85CA-155E25CFF118}</x14:id>
        </ext>
      </extLst>
    </cfRule>
  </conditionalFormatting>
  <conditionalFormatting sqref="AC872:AC903">
    <cfRule type="dataBar" priority="1539">
      <dataBar>
        <cfvo type="min"/>
        <cfvo type="max"/>
        <color rgb="FF008AEF"/>
      </dataBar>
      <extLst>
        <ext xmlns:x14="http://schemas.microsoft.com/office/spreadsheetml/2009/9/main" uri="{B025F937-C7B1-47D3-B67F-A62EFF666E3E}">
          <x14:id>{10612F57-E99C-2846-B519-F1A0A3FE8FA8}</x14:id>
        </ext>
      </extLst>
    </cfRule>
    <cfRule type="dataBar" priority="1538">
      <dataBar>
        <cfvo type="min"/>
        <cfvo type="max"/>
        <color theme="1" tint="0.499984740745262"/>
      </dataBar>
      <extLst>
        <ext xmlns:x14="http://schemas.microsoft.com/office/spreadsheetml/2009/9/main" uri="{B025F937-C7B1-47D3-B67F-A62EFF666E3E}">
          <x14:id>{FF9DBC9A-2497-0641-9CD8-8C203D454E73}</x14:id>
        </ext>
      </extLst>
    </cfRule>
    <cfRule type="dataBar" priority="1537">
      <dataBar showValue="0">
        <cfvo type="min"/>
        <cfvo type="max"/>
        <color theme="1" tint="0.499984740745262"/>
      </dataBar>
      <extLst>
        <ext xmlns:x14="http://schemas.microsoft.com/office/spreadsheetml/2009/9/main" uri="{B025F937-C7B1-47D3-B67F-A62EFF666E3E}">
          <x14:id>{6D63A55D-F729-F842-BC0A-F7AB274FE40C}</x14:id>
        </ext>
      </extLst>
    </cfRule>
  </conditionalFormatting>
  <conditionalFormatting sqref="AC905:AC918">
    <cfRule type="dataBar" priority="1536">
      <dataBar>
        <cfvo type="min"/>
        <cfvo type="max"/>
        <color rgb="FF008AEF"/>
      </dataBar>
      <extLst>
        <ext xmlns:x14="http://schemas.microsoft.com/office/spreadsheetml/2009/9/main" uri="{B025F937-C7B1-47D3-B67F-A62EFF666E3E}">
          <x14:id>{F3C2ABDA-155A-8842-B473-9C05BA82C619}</x14:id>
        </ext>
      </extLst>
    </cfRule>
    <cfRule type="dataBar" priority="1535">
      <dataBar>
        <cfvo type="min"/>
        <cfvo type="max"/>
        <color theme="1" tint="0.499984740745262"/>
      </dataBar>
      <extLst>
        <ext xmlns:x14="http://schemas.microsoft.com/office/spreadsheetml/2009/9/main" uri="{B025F937-C7B1-47D3-B67F-A62EFF666E3E}">
          <x14:id>{ACBDA612-E3C2-0946-A913-D56C868C028A}</x14:id>
        </ext>
      </extLst>
    </cfRule>
    <cfRule type="dataBar" priority="1534">
      <dataBar showValue="0">
        <cfvo type="min"/>
        <cfvo type="max"/>
        <color theme="1" tint="0.499984740745262"/>
      </dataBar>
      <extLst>
        <ext xmlns:x14="http://schemas.microsoft.com/office/spreadsheetml/2009/9/main" uri="{B025F937-C7B1-47D3-B67F-A62EFF666E3E}">
          <x14:id>{A08ECA9B-1DD8-D149-AA7E-B1A4C8E9A581}</x14:id>
        </ext>
      </extLst>
    </cfRule>
  </conditionalFormatting>
  <conditionalFormatting sqref="AC920:AC935">
    <cfRule type="dataBar" priority="1533">
      <dataBar>
        <cfvo type="min"/>
        <cfvo type="max"/>
        <color rgb="FF008AEF"/>
      </dataBar>
      <extLst>
        <ext xmlns:x14="http://schemas.microsoft.com/office/spreadsheetml/2009/9/main" uri="{B025F937-C7B1-47D3-B67F-A62EFF666E3E}">
          <x14:id>{079D1916-4D08-174A-AB0B-8EAD4F6B5A8B}</x14:id>
        </ext>
      </extLst>
    </cfRule>
    <cfRule type="dataBar" priority="1532">
      <dataBar>
        <cfvo type="min"/>
        <cfvo type="max"/>
        <color theme="1" tint="0.499984740745262"/>
      </dataBar>
      <extLst>
        <ext xmlns:x14="http://schemas.microsoft.com/office/spreadsheetml/2009/9/main" uri="{B025F937-C7B1-47D3-B67F-A62EFF666E3E}">
          <x14:id>{718C68CD-8237-4048-94D0-9DDE5B1EC0A3}</x14:id>
        </ext>
      </extLst>
    </cfRule>
    <cfRule type="dataBar" priority="1531">
      <dataBar showValue="0">
        <cfvo type="min"/>
        <cfvo type="max"/>
        <color theme="1" tint="0.499984740745262"/>
      </dataBar>
      <extLst>
        <ext xmlns:x14="http://schemas.microsoft.com/office/spreadsheetml/2009/9/main" uri="{B025F937-C7B1-47D3-B67F-A62EFF666E3E}">
          <x14:id>{43E0C284-059F-9C4B-93CF-0A24DAB8321D}</x14:id>
        </ext>
      </extLst>
    </cfRule>
  </conditionalFormatting>
  <conditionalFormatting sqref="AC938:AC958">
    <cfRule type="dataBar" priority="1530">
      <dataBar>
        <cfvo type="min"/>
        <cfvo type="max"/>
        <color rgb="FF008AEF"/>
      </dataBar>
      <extLst>
        <ext xmlns:x14="http://schemas.microsoft.com/office/spreadsheetml/2009/9/main" uri="{B025F937-C7B1-47D3-B67F-A62EFF666E3E}">
          <x14:id>{57BBB598-14E5-4F4D-AB84-434FD6F80355}</x14:id>
        </ext>
      </extLst>
    </cfRule>
    <cfRule type="dataBar" priority="1529">
      <dataBar>
        <cfvo type="min"/>
        <cfvo type="max"/>
        <color theme="1" tint="0.499984740745262"/>
      </dataBar>
      <extLst>
        <ext xmlns:x14="http://schemas.microsoft.com/office/spreadsheetml/2009/9/main" uri="{B025F937-C7B1-47D3-B67F-A62EFF666E3E}">
          <x14:id>{F4141AB5-D4CA-0947-80B9-71789CAD0F01}</x14:id>
        </ext>
      </extLst>
    </cfRule>
    <cfRule type="dataBar" priority="1528">
      <dataBar showValue="0">
        <cfvo type="min"/>
        <cfvo type="max"/>
        <color theme="1" tint="0.499984740745262"/>
      </dataBar>
      <extLst>
        <ext xmlns:x14="http://schemas.microsoft.com/office/spreadsheetml/2009/9/main" uri="{B025F937-C7B1-47D3-B67F-A62EFF666E3E}">
          <x14:id>{6E1CC344-C5A0-974A-8119-05C48722E074}</x14:id>
        </ext>
      </extLst>
    </cfRule>
  </conditionalFormatting>
  <conditionalFormatting sqref="AC960:AC988">
    <cfRule type="dataBar" priority="1527">
      <dataBar>
        <cfvo type="min"/>
        <cfvo type="max"/>
        <color rgb="FF008AEF"/>
      </dataBar>
      <extLst>
        <ext xmlns:x14="http://schemas.microsoft.com/office/spreadsheetml/2009/9/main" uri="{B025F937-C7B1-47D3-B67F-A62EFF666E3E}">
          <x14:id>{D3F2DA87-B8F5-7042-B09C-C4CA4F163B2C}</x14:id>
        </ext>
      </extLst>
    </cfRule>
    <cfRule type="dataBar" priority="1526">
      <dataBar>
        <cfvo type="min"/>
        <cfvo type="max"/>
        <color theme="1" tint="0.499984740745262"/>
      </dataBar>
      <extLst>
        <ext xmlns:x14="http://schemas.microsoft.com/office/spreadsheetml/2009/9/main" uri="{B025F937-C7B1-47D3-B67F-A62EFF666E3E}">
          <x14:id>{312F5B54-1E4D-FF41-9F77-53054B0D64C1}</x14:id>
        </ext>
      </extLst>
    </cfRule>
    <cfRule type="dataBar" priority="1525">
      <dataBar showValue="0">
        <cfvo type="min"/>
        <cfvo type="max"/>
        <color theme="1" tint="0.499984740745262"/>
      </dataBar>
      <extLst>
        <ext xmlns:x14="http://schemas.microsoft.com/office/spreadsheetml/2009/9/main" uri="{B025F937-C7B1-47D3-B67F-A62EFF666E3E}">
          <x14:id>{B7560FB9-085D-0E4D-8B92-506C86204DED}</x14:id>
        </ext>
      </extLst>
    </cfRule>
  </conditionalFormatting>
  <conditionalFormatting sqref="AC991:AC992">
    <cfRule type="dataBar" priority="1524">
      <dataBar>
        <cfvo type="min"/>
        <cfvo type="max"/>
        <color rgb="FF008AEF"/>
      </dataBar>
      <extLst>
        <ext xmlns:x14="http://schemas.microsoft.com/office/spreadsheetml/2009/9/main" uri="{B025F937-C7B1-47D3-B67F-A62EFF666E3E}">
          <x14:id>{7683CB13-B89E-3944-A398-E1FABB3DDC2D}</x14:id>
        </ext>
      </extLst>
    </cfRule>
    <cfRule type="dataBar" priority="1522">
      <dataBar showValue="0">
        <cfvo type="min"/>
        <cfvo type="max"/>
        <color theme="1" tint="0.499984740745262"/>
      </dataBar>
      <extLst>
        <ext xmlns:x14="http://schemas.microsoft.com/office/spreadsheetml/2009/9/main" uri="{B025F937-C7B1-47D3-B67F-A62EFF666E3E}">
          <x14:id>{EA457CAE-1EE1-384B-9954-FB8C3A15FE8A}</x14:id>
        </ext>
      </extLst>
    </cfRule>
    <cfRule type="dataBar" priority="1523">
      <dataBar>
        <cfvo type="min"/>
        <cfvo type="max"/>
        <color theme="1" tint="0.499984740745262"/>
      </dataBar>
      <extLst>
        <ext xmlns:x14="http://schemas.microsoft.com/office/spreadsheetml/2009/9/main" uri="{B025F937-C7B1-47D3-B67F-A62EFF666E3E}">
          <x14:id>{2FE7F6B0-F643-CC4B-B7D6-924D51D984D0}</x14:id>
        </ext>
      </extLst>
    </cfRule>
  </conditionalFormatting>
  <conditionalFormatting sqref="AC995:AC1015">
    <cfRule type="dataBar" priority="1521">
      <dataBar>
        <cfvo type="min"/>
        <cfvo type="max"/>
        <color rgb="FF008AEF"/>
      </dataBar>
      <extLst>
        <ext xmlns:x14="http://schemas.microsoft.com/office/spreadsheetml/2009/9/main" uri="{B025F937-C7B1-47D3-B67F-A62EFF666E3E}">
          <x14:id>{530EF5D9-B39B-894D-9580-9623C89DA04D}</x14:id>
        </ext>
      </extLst>
    </cfRule>
    <cfRule type="dataBar" priority="1520">
      <dataBar>
        <cfvo type="min"/>
        <cfvo type="max"/>
        <color theme="1" tint="0.499984740745262"/>
      </dataBar>
      <extLst>
        <ext xmlns:x14="http://schemas.microsoft.com/office/spreadsheetml/2009/9/main" uri="{B025F937-C7B1-47D3-B67F-A62EFF666E3E}">
          <x14:id>{17FE7025-7A26-6045-B11E-AD57517DEAA1}</x14:id>
        </ext>
      </extLst>
    </cfRule>
    <cfRule type="dataBar" priority="1519">
      <dataBar showValue="0">
        <cfvo type="min"/>
        <cfvo type="max"/>
        <color theme="1" tint="0.499984740745262"/>
      </dataBar>
      <extLst>
        <ext xmlns:x14="http://schemas.microsoft.com/office/spreadsheetml/2009/9/main" uri="{B025F937-C7B1-47D3-B67F-A62EFF666E3E}">
          <x14:id>{05F473AE-D351-8C4E-B185-2E634BC46F9A}</x14:id>
        </ext>
      </extLst>
    </cfRule>
  </conditionalFormatting>
  <conditionalFormatting sqref="AC1017:AC1047">
    <cfRule type="dataBar" priority="1517">
      <dataBar>
        <cfvo type="min"/>
        <cfvo type="max"/>
        <color theme="1" tint="0.499984740745262"/>
      </dataBar>
      <extLst>
        <ext xmlns:x14="http://schemas.microsoft.com/office/spreadsheetml/2009/9/main" uri="{B025F937-C7B1-47D3-B67F-A62EFF666E3E}">
          <x14:id>{C95B3F6A-303F-1645-8282-CB8511E7F890}</x14:id>
        </ext>
      </extLst>
    </cfRule>
    <cfRule type="dataBar" priority="1516">
      <dataBar showValue="0">
        <cfvo type="min"/>
        <cfvo type="max"/>
        <color theme="1" tint="0.499984740745262"/>
      </dataBar>
      <extLst>
        <ext xmlns:x14="http://schemas.microsoft.com/office/spreadsheetml/2009/9/main" uri="{B025F937-C7B1-47D3-B67F-A62EFF666E3E}">
          <x14:id>{02A09E20-FAA0-6E4D-9F69-6151DE2387C6}</x14:id>
        </ext>
      </extLst>
    </cfRule>
    <cfRule type="dataBar" priority="1518">
      <dataBar>
        <cfvo type="min"/>
        <cfvo type="max"/>
        <color rgb="FF008AEF"/>
      </dataBar>
      <extLst>
        <ext xmlns:x14="http://schemas.microsoft.com/office/spreadsheetml/2009/9/main" uri="{B025F937-C7B1-47D3-B67F-A62EFF666E3E}">
          <x14:id>{853E5D85-212F-EC4E-B90A-8A2BF970F036}</x14:id>
        </ext>
      </extLst>
    </cfRule>
  </conditionalFormatting>
  <conditionalFormatting sqref="AC1049:AC1083">
    <cfRule type="dataBar" priority="1515">
      <dataBar>
        <cfvo type="min"/>
        <cfvo type="max"/>
        <color rgb="FF008AEF"/>
      </dataBar>
      <extLst>
        <ext xmlns:x14="http://schemas.microsoft.com/office/spreadsheetml/2009/9/main" uri="{B025F937-C7B1-47D3-B67F-A62EFF666E3E}">
          <x14:id>{0D79470B-C589-C84F-95D4-8EA5AA167C4F}</x14:id>
        </ext>
      </extLst>
    </cfRule>
    <cfRule type="dataBar" priority="1514">
      <dataBar>
        <cfvo type="min"/>
        <cfvo type="max"/>
        <color theme="1" tint="0.499984740745262"/>
      </dataBar>
      <extLst>
        <ext xmlns:x14="http://schemas.microsoft.com/office/spreadsheetml/2009/9/main" uri="{B025F937-C7B1-47D3-B67F-A62EFF666E3E}">
          <x14:id>{88E893A3-23AB-994B-A296-316B20458F21}</x14:id>
        </ext>
      </extLst>
    </cfRule>
    <cfRule type="dataBar" priority="1513">
      <dataBar showValue="0">
        <cfvo type="min"/>
        <cfvo type="max"/>
        <color theme="1" tint="0.499984740745262"/>
      </dataBar>
      <extLst>
        <ext xmlns:x14="http://schemas.microsoft.com/office/spreadsheetml/2009/9/main" uri="{B025F937-C7B1-47D3-B67F-A62EFF666E3E}">
          <x14:id>{FEF2CEE8-D981-D747-968C-9F303A223B98}</x14:id>
        </ext>
      </extLst>
    </cfRule>
  </conditionalFormatting>
  <conditionalFormatting sqref="AC1085:AC1111">
    <cfRule type="dataBar" priority="1512">
      <dataBar>
        <cfvo type="min"/>
        <cfvo type="max"/>
        <color rgb="FF008AEF"/>
      </dataBar>
      <extLst>
        <ext xmlns:x14="http://schemas.microsoft.com/office/spreadsheetml/2009/9/main" uri="{B025F937-C7B1-47D3-B67F-A62EFF666E3E}">
          <x14:id>{3A69403B-D5F1-7449-A255-A9326DE60A10}</x14:id>
        </ext>
      </extLst>
    </cfRule>
    <cfRule type="dataBar" priority="1511">
      <dataBar>
        <cfvo type="min"/>
        <cfvo type="max"/>
        <color theme="1" tint="0.499984740745262"/>
      </dataBar>
      <extLst>
        <ext xmlns:x14="http://schemas.microsoft.com/office/spreadsheetml/2009/9/main" uri="{B025F937-C7B1-47D3-B67F-A62EFF666E3E}">
          <x14:id>{AD196D06-7690-6544-8405-2D8C96E63DEF}</x14:id>
        </ext>
      </extLst>
    </cfRule>
    <cfRule type="dataBar" priority="1510">
      <dataBar showValue="0">
        <cfvo type="min"/>
        <cfvo type="max"/>
        <color theme="1" tint="0.499984740745262"/>
      </dataBar>
      <extLst>
        <ext xmlns:x14="http://schemas.microsoft.com/office/spreadsheetml/2009/9/main" uri="{B025F937-C7B1-47D3-B67F-A62EFF666E3E}">
          <x14:id>{DA48FB5E-0B5B-C244-97AA-FFAF844E9C83}</x14:id>
        </ext>
      </extLst>
    </cfRule>
  </conditionalFormatting>
  <conditionalFormatting sqref="AC1113:AC1143">
    <cfRule type="dataBar" priority="1509">
      <dataBar>
        <cfvo type="min"/>
        <cfvo type="max"/>
        <color rgb="FF008AEF"/>
      </dataBar>
      <extLst>
        <ext xmlns:x14="http://schemas.microsoft.com/office/spreadsheetml/2009/9/main" uri="{B025F937-C7B1-47D3-B67F-A62EFF666E3E}">
          <x14:id>{2730BBD3-CAD6-5940-BA55-CBEC2E6CFD80}</x14:id>
        </ext>
      </extLst>
    </cfRule>
    <cfRule type="dataBar" priority="1508">
      <dataBar>
        <cfvo type="min"/>
        <cfvo type="max"/>
        <color theme="1" tint="0.499984740745262"/>
      </dataBar>
      <extLst>
        <ext xmlns:x14="http://schemas.microsoft.com/office/spreadsheetml/2009/9/main" uri="{B025F937-C7B1-47D3-B67F-A62EFF666E3E}">
          <x14:id>{74E5D4C6-92EE-0F4C-A40B-76187B39B410}</x14:id>
        </ext>
      </extLst>
    </cfRule>
    <cfRule type="dataBar" priority="1507">
      <dataBar showValue="0">
        <cfvo type="min"/>
        <cfvo type="max"/>
        <color theme="1" tint="0.499984740745262"/>
      </dataBar>
      <extLst>
        <ext xmlns:x14="http://schemas.microsoft.com/office/spreadsheetml/2009/9/main" uri="{B025F937-C7B1-47D3-B67F-A62EFF666E3E}">
          <x14:id>{311E3F11-2664-5644-A4B7-BD44828B058D}</x14:id>
        </ext>
      </extLst>
    </cfRule>
  </conditionalFormatting>
  <conditionalFormatting sqref="AC1145:AC1174">
    <cfRule type="dataBar" priority="1506">
      <dataBar>
        <cfvo type="min"/>
        <cfvo type="max"/>
        <color rgb="FF008AEF"/>
      </dataBar>
      <extLst>
        <ext xmlns:x14="http://schemas.microsoft.com/office/spreadsheetml/2009/9/main" uri="{B025F937-C7B1-47D3-B67F-A62EFF666E3E}">
          <x14:id>{E6AE01E6-BEB0-CB45-9968-65833502799C}</x14:id>
        </ext>
      </extLst>
    </cfRule>
    <cfRule type="dataBar" priority="1505">
      <dataBar>
        <cfvo type="min"/>
        <cfvo type="max"/>
        <color theme="1" tint="0.499984740745262"/>
      </dataBar>
      <extLst>
        <ext xmlns:x14="http://schemas.microsoft.com/office/spreadsheetml/2009/9/main" uri="{B025F937-C7B1-47D3-B67F-A62EFF666E3E}">
          <x14:id>{E5532316-09A2-3249-8888-C981B158B4B4}</x14:id>
        </ext>
      </extLst>
    </cfRule>
    <cfRule type="dataBar" priority="1504">
      <dataBar showValue="0">
        <cfvo type="min"/>
        <cfvo type="max"/>
        <color theme="1" tint="0.499984740745262"/>
      </dataBar>
      <extLst>
        <ext xmlns:x14="http://schemas.microsoft.com/office/spreadsheetml/2009/9/main" uri="{B025F937-C7B1-47D3-B67F-A62EFF666E3E}">
          <x14:id>{921972E7-A69F-A24C-9030-EA45E26CDDDC}</x14:id>
        </ext>
      </extLst>
    </cfRule>
  </conditionalFormatting>
  <conditionalFormatting sqref="AC1176:AC1185">
    <cfRule type="dataBar" priority="1503">
      <dataBar>
        <cfvo type="min"/>
        <cfvo type="max"/>
        <color rgb="FF008AEF"/>
      </dataBar>
      <extLst>
        <ext xmlns:x14="http://schemas.microsoft.com/office/spreadsheetml/2009/9/main" uri="{B025F937-C7B1-47D3-B67F-A62EFF666E3E}">
          <x14:id>{F659370D-B8F3-7D46-A727-3C98963A59BA}</x14:id>
        </ext>
      </extLst>
    </cfRule>
    <cfRule type="dataBar" priority="1502">
      <dataBar>
        <cfvo type="min"/>
        <cfvo type="max"/>
        <color theme="1" tint="0.499984740745262"/>
      </dataBar>
      <extLst>
        <ext xmlns:x14="http://schemas.microsoft.com/office/spreadsheetml/2009/9/main" uri="{B025F937-C7B1-47D3-B67F-A62EFF666E3E}">
          <x14:id>{8FC7A079-D104-3740-86DE-23E4565B7CDD}</x14:id>
        </ext>
      </extLst>
    </cfRule>
    <cfRule type="dataBar" priority="1501">
      <dataBar showValue="0">
        <cfvo type="min"/>
        <cfvo type="max"/>
        <color theme="1" tint="0.499984740745262"/>
      </dataBar>
      <extLst>
        <ext xmlns:x14="http://schemas.microsoft.com/office/spreadsheetml/2009/9/main" uri="{B025F937-C7B1-47D3-B67F-A62EFF666E3E}">
          <x14:id>{ED53098D-60B6-6341-82A5-328EA22296D4}</x14:id>
        </ext>
      </extLst>
    </cfRule>
  </conditionalFormatting>
  <conditionalFormatting sqref="AC1187:AC1202">
    <cfRule type="dataBar" priority="1500">
      <dataBar>
        <cfvo type="min"/>
        <cfvo type="max"/>
        <color rgb="FF008AEF"/>
      </dataBar>
      <extLst>
        <ext xmlns:x14="http://schemas.microsoft.com/office/spreadsheetml/2009/9/main" uri="{B025F937-C7B1-47D3-B67F-A62EFF666E3E}">
          <x14:id>{FA3ADE37-4F7B-4144-83E2-0B941F1616F4}</x14:id>
        </ext>
      </extLst>
    </cfRule>
    <cfRule type="dataBar" priority="1499">
      <dataBar>
        <cfvo type="min"/>
        <cfvo type="max"/>
        <color theme="1" tint="0.499984740745262"/>
      </dataBar>
      <extLst>
        <ext xmlns:x14="http://schemas.microsoft.com/office/spreadsheetml/2009/9/main" uri="{B025F937-C7B1-47D3-B67F-A62EFF666E3E}">
          <x14:id>{B0016A8E-0170-0348-9E54-080AFC0700AA}</x14:id>
        </ext>
      </extLst>
    </cfRule>
    <cfRule type="dataBar" priority="1498">
      <dataBar showValue="0">
        <cfvo type="min"/>
        <cfvo type="max"/>
        <color theme="1" tint="0.499984740745262"/>
      </dataBar>
      <extLst>
        <ext xmlns:x14="http://schemas.microsoft.com/office/spreadsheetml/2009/9/main" uri="{B025F937-C7B1-47D3-B67F-A62EFF666E3E}">
          <x14:id>{B35BEB85-736D-CB4F-B460-36C4193EE0E0}</x14:id>
        </ext>
      </extLst>
    </cfRule>
  </conditionalFormatting>
  <conditionalFormatting sqref="AC1205:AC1211">
    <cfRule type="dataBar" priority="1495">
      <dataBar showValue="0">
        <cfvo type="min"/>
        <cfvo type="max"/>
        <color theme="1" tint="0.499984740745262"/>
      </dataBar>
      <extLst>
        <ext xmlns:x14="http://schemas.microsoft.com/office/spreadsheetml/2009/9/main" uri="{B025F937-C7B1-47D3-B67F-A62EFF666E3E}">
          <x14:id>{7F2BE24A-C6CE-FC4F-B2E7-DC9CC2B1F94B}</x14:id>
        </ext>
      </extLst>
    </cfRule>
    <cfRule type="dataBar" priority="1496">
      <dataBar>
        <cfvo type="min"/>
        <cfvo type="max"/>
        <color theme="1" tint="0.499984740745262"/>
      </dataBar>
      <extLst>
        <ext xmlns:x14="http://schemas.microsoft.com/office/spreadsheetml/2009/9/main" uri="{B025F937-C7B1-47D3-B67F-A62EFF666E3E}">
          <x14:id>{DE086F2A-9F1A-7444-BAC4-089269310008}</x14:id>
        </ext>
      </extLst>
    </cfRule>
    <cfRule type="dataBar" priority="1497">
      <dataBar>
        <cfvo type="min"/>
        <cfvo type="max"/>
        <color rgb="FF008AEF"/>
      </dataBar>
      <extLst>
        <ext xmlns:x14="http://schemas.microsoft.com/office/spreadsheetml/2009/9/main" uri="{B025F937-C7B1-47D3-B67F-A62EFF666E3E}">
          <x14:id>{AC3C5092-70F5-4048-8E20-B3092FCCCB45}</x14:id>
        </ext>
      </extLst>
    </cfRule>
  </conditionalFormatting>
  <conditionalFormatting sqref="AC1213:AC1214">
    <cfRule type="dataBar" priority="1494">
      <dataBar>
        <cfvo type="min"/>
        <cfvo type="max"/>
        <color rgb="FF008AEF"/>
      </dataBar>
      <extLst>
        <ext xmlns:x14="http://schemas.microsoft.com/office/spreadsheetml/2009/9/main" uri="{B025F937-C7B1-47D3-B67F-A62EFF666E3E}">
          <x14:id>{086ABE0B-55BE-AE42-B4B7-39BB7F0AFB50}</x14:id>
        </ext>
      </extLst>
    </cfRule>
    <cfRule type="dataBar" priority="1493">
      <dataBar>
        <cfvo type="min"/>
        <cfvo type="max"/>
        <color theme="1" tint="0.499984740745262"/>
      </dataBar>
      <extLst>
        <ext xmlns:x14="http://schemas.microsoft.com/office/spreadsheetml/2009/9/main" uri="{B025F937-C7B1-47D3-B67F-A62EFF666E3E}">
          <x14:id>{B2A1F0F9-630D-D845-BD20-82AF9AC927A2}</x14:id>
        </ext>
      </extLst>
    </cfRule>
    <cfRule type="dataBar" priority="1492">
      <dataBar showValue="0">
        <cfvo type="min"/>
        <cfvo type="max"/>
        <color theme="1" tint="0.499984740745262"/>
      </dataBar>
      <extLst>
        <ext xmlns:x14="http://schemas.microsoft.com/office/spreadsheetml/2009/9/main" uri="{B025F937-C7B1-47D3-B67F-A62EFF666E3E}">
          <x14:id>{DBF5269F-CC5C-3C48-8119-78D1F6FFC9F1}</x14:id>
        </ext>
      </extLst>
    </cfRule>
  </conditionalFormatting>
  <conditionalFormatting sqref="AC1216:AC1246">
    <cfRule type="dataBar" priority="1491">
      <dataBar>
        <cfvo type="min"/>
        <cfvo type="max"/>
        <color rgb="FF008AEF"/>
      </dataBar>
      <extLst>
        <ext xmlns:x14="http://schemas.microsoft.com/office/spreadsheetml/2009/9/main" uri="{B025F937-C7B1-47D3-B67F-A62EFF666E3E}">
          <x14:id>{E8DE4A42-9219-BE48-9BE4-DD8B05697160}</x14:id>
        </ext>
      </extLst>
    </cfRule>
    <cfRule type="dataBar" priority="1490">
      <dataBar>
        <cfvo type="min"/>
        <cfvo type="max"/>
        <color theme="1" tint="0.499984740745262"/>
      </dataBar>
      <extLst>
        <ext xmlns:x14="http://schemas.microsoft.com/office/spreadsheetml/2009/9/main" uri="{B025F937-C7B1-47D3-B67F-A62EFF666E3E}">
          <x14:id>{8FBF91D7-A40D-B340-AA11-C2FF1D7A3977}</x14:id>
        </ext>
      </extLst>
    </cfRule>
    <cfRule type="dataBar" priority="1489">
      <dataBar showValue="0">
        <cfvo type="min"/>
        <cfvo type="max"/>
        <color theme="1" tint="0.499984740745262"/>
      </dataBar>
      <extLst>
        <ext xmlns:x14="http://schemas.microsoft.com/office/spreadsheetml/2009/9/main" uri="{B025F937-C7B1-47D3-B67F-A62EFF666E3E}">
          <x14:id>{83A3065B-B082-334C-BCAF-F2DC8D2ACE7E}</x14:id>
        </ext>
      </extLst>
    </cfRule>
  </conditionalFormatting>
  <conditionalFormatting sqref="AC1248:AC1278">
    <cfRule type="dataBar" priority="1487">
      <dataBar>
        <cfvo type="min"/>
        <cfvo type="max"/>
        <color theme="1" tint="0.499984740745262"/>
      </dataBar>
      <extLst>
        <ext xmlns:x14="http://schemas.microsoft.com/office/spreadsheetml/2009/9/main" uri="{B025F937-C7B1-47D3-B67F-A62EFF666E3E}">
          <x14:id>{E69F6950-2493-3C43-A832-7049FA933694}</x14:id>
        </ext>
      </extLst>
    </cfRule>
    <cfRule type="dataBar" priority="1486">
      <dataBar showValue="0">
        <cfvo type="min"/>
        <cfvo type="max"/>
        <color theme="1" tint="0.499984740745262"/>
      </dataBar>
      <extLst>
        <ext xmlns:x14="http://schemas.microsoft.com/office/spreadsheetml/2009/9/main" uri="{B025F937-C7B1-47D3-B67F-A62EFF666E3E}">
          <x14:id>{9CDBCAB3-38D7-BF42-9883-401C4EADF434}</x14:id>
        </ext>
      </extLst>
    </cfRule>
    <cfRule type="dataBar" priority="1488">
      <dataBar>
        <cfvo type="min"/>
        <cfvo type="max"/>
        <color rgb="FF008AEF"/>
      </dataBar>
      <extLst>
        <ext xmlns:x14="http://schemas.microsoft.com/office/spreadsheetml/2009/9/main" uri="{B025F937-C7B1-47D3-B67F-A62EFF666E3E}">
          <x14:id>{893DF285-8DB1-2B40-AB07-CD21EB286C9C}</x14:id>
        </ext>
      </extLst>
    </cfRule>
  </conditionalFormatting>
  <conditionalFormatting sqref="AC1281:AC1472">
    <cfRule type="dataBar" priority="1483">
      <dataBar showValue="0">
        <cfvo type="min"/>
        <cfvo type="max"/>
        <color theme="1" tint="0.499984740745262"/>
      </dataBar>
      <extLst>
        <ext xmlns:x14="http://schemas.microsoft.com/office/spreadsheetml/2009/9/main" uri="{B025F937-C7B1-47D3-B67F-A62EFF666E3E}">
          <x14:id>{4F8078A4-84C6-A044-951B-77E22D702BAB}</x14:id>
        </ext>
      </extLst>
    </cfRule>
    <cfRule type="dataBar" priority="1485">
      <dataBar>
        <cfvo type="min"/>
        <cfvo type="max"/>
        <color rgb="FF008AEF"/>
      </dataBar>
      <extLst>
        <ext xmlns:x14="http://schemas.microsoft.com/office/spreadsheetml/2009/9/main" uri="{B025F937-C7B1-47D3-B67F-A62EFF666E3E}">
          <x14:id>{04258D47-C5D2-0244-B398-2207D3AD408F}</x14:id>
        </ext>
      </extLst>
    </cfRule>
    <cfRule type="dataBar" priority="1484">
      <dataBar>
        <cfvo type="min"/>
        <cfvo type="max"/>
        <color theme="1" tint="0.499984740745262"/>
      </dataBar>
      <extLst>
        <ext xmlns:x14="http://schemas.microsoft.com/office/spreadsheetml/2009/9/main" uri="{B025F937-C7B1-47D3-B67F-A62EFF666E3E}">
          <x14:id>{61D52DB1-DE29-1442-A335-F7A03CC88CBA}</x14:id>
        </ext>
      </extLst>
    </cfRule>
  </conditionalFormatting>
  <conditionalFormatting sqref="AC1475:AC1487">
    <cfRule type="dataBar" priority="1482">
      <dataBar>
        <cfvo type="min"/>
        <cfvo type="max"/>
        <color rgb="FF008AEF"/>
      </dataBar>
      <extLst>
        <ext xmlns:x14="http://schemas.microsoft.com/office/spreadsheetml/2009/9/main" uri="{B025F937-C7B1-47D3-B67F-A62EFF666E3E}">
          <x14:id>{F595AB79-8C98-8942-9B7A-ECF2B66541B9}</x14:id>
        </ext>
      </extLst>
    </cfRule>
    <cfRule type="dataBar" priority="1481">
      <dataBar>
        <cfvo type="min"/>
        <cfvo type="max"/>
        <color theme="1" tint="0.499984740745262"/>
      </dataBar>
      <extLst>
        <ext xmlns:x14="http://schemas.microsoft.com/office/spreadsheetml/2009/9/main" uri="{B025F937-C7B1-47D3-B67F-A62EFF666E3E}">
          <x14:id>{6CE91087-9C5E-3E45-849D-779A74C46D57}</x14:id>
        </ext>
      </extLst>
    </cfRule>
    <cfRule type="dataBar" priority="1480">
      <dataBar showValue="0">
        <cfvo type="min"/>
        <cfvo type="max"/>
        <color theme="1" tint="0.499984740745262"/>
      </dataBar>
      <extLst>
        <ext xmlns:x14="http://schemas.microsoft.com/office/spreadsheetml/2009/9/main" uri="{B025F937-C7B1-47D3-B67F-A62EFF666E3E}">
          <x14:id>{6E26A660-0893-554B-B734-395EE7C24F29}</x14:id>
        </ext>
      </extLst>
    </cfRule>
  </conditionalFormatting>
  <conditionalFormatting sqref="AC1489:AC1520">
    <cfRule type="dataBar" priority="1479">
      <dataBar>
        <cfvo type="min"/>
        <cfvo type="max"/>
        <color rgb="FF008AEF"/>
      </dataBar>
      <extLst>
        <ext xmlns:x14="http://schemas.microsoft.com/office/spreadsheetml/2009/9/main" uri="{B025F937-C7B1-47D3-B67F-A62EFF666E3E}">
          <x14:id>{D1DD32F0-56C4-1F40-9286-49D0A55EE213}</x14:id>
        </ext>
      </extLst>
    </cfRule>
    <cfRule type="dataBar" priority="1478">
      <dataBar>
        <cfvo type="min"/>
        <cfvo type="max"/>
        <color theme="1" tint="0.499984740745262"/>
      </dataBar>
      <extLst>
        <ext xmlns:x14="http://schemas.microsoft.com/office/spreadsheetml/2009/9/main" uri="{B025F937-C7B1-47D3-B67F-A62EFF666E3E}">
          <x14:id>{A3754056-B67B-9241-8EEB-6B32467C8487}</x14:id>
        </ext>
      </extLst>
    </cfRule>
    <cfRule type="dataBar" priority="1477">
      <dataBar showValue="0">
        <cfvo type="min"/>
        <cfvo type="max"/>
        <color theme="1" tint="0.499984740745262"/>
      </dataBar>
      <extLst>
        <ext xmlns:x14="http://schemas.microsoft.com/office/spreadsheetml/2009/9/main" uri="{B025F937-C7B1-47D3-B67F-A62EFF666E3E}">
          <x14:id>{87C29DA0-3BE1-C84D-95B0-E15DECF690F7}</x14:id>
        </ext>
      </extLst>
    </cfRule>
  </conditionalFormatting>
  <conditionalFormatting sqref="AC1522:AC1551">
    <cfRule type="dataBar" priority="1476">
      <dataBar>
        <cfvo type="min"/>
        <cfvo type="max"/>
        <color rgb="FF008AEF"/>
      </dataBar>
      <extLst>
        <ext xmlns:x14="http://schemas.microsoft.com/office/spreadsheetml/2009/9/main" uri="{B025F937-C7B1-47D3-B67F-A62EFF666E3E}">
          <x14:id>{E6B1B655-5D77-0946-B5FD-A11110067DFF}</x14:id>
        </ext>
      </extLst>
    </cfRule>
    <cfRule type="dataBar" priority="1475">
      <dataBar>
        <cfvo type="min"/>
        <cfvo type="max"/>
        <color theme="1" tint="0.499984740745262"/>
      </dataBar>
      <extLst>
        <ext xmlns:x14="http://schemas.microsoft.com/office/spreadsheetml/2009/9/main" uri="{B025F937-C7B1-47D3-B67F-A62EFF666E3E}">
          <x14:id>{6D903B70-1652-0642-9436-53847EE5D5CA}</x14:id>
        </ext>
      </extLst>
    </cfRule>
    <cfRule type="dataBar" priority="1474">
      <dataBar showValue="0">
        <cfvo type="min"/>
        <cfvo type="max"/>
        <color theme="1" tint="0.499984740745262"/>
      </dataBar>
      <extLst>
        <ext xmlns:x14="http://schemas.microsoft.com/office/spreadsheetml/2009/9/main" uri="{B025F937-C7B1-47D3-B67F-A62EFF666E3E}">
          <x14:id>{2DDFDE12-F249-B04A-A0A1-7CD5D55EE79C}</x14:id>
        </ext>
      </extLst>
    </cfRule>
  </conditionalFormatting>
  <conditionalFormatting sqref="AC1553:AC1603">
    <cfRule type="dataBar" priority="1471">
      <dataBar showValue="0">
        <cfvo type="min"/>
        <cfvo type="max"/>
        <color theme="1" tint="0.499984740745262"/>
      </dataBar>
      <extLst>
        <ext xmlns:x14="http://schemas.microsoft.com/office/spreadsheetml/2009/9/main" uri="{B025F937-C7B1-47D3-B67F-A62EFF666E3E}">
          <x14:id>{B2E9634C-024C-3648-A4E0-AEFCC479AFDC}</x14:id>
        </ext>
      </extLst>
    </cfRule>
    <cfRule type="dataBar" priority="1472">
      <dataBar>
        <cfvo type="min"/>
        <cfvo type="max"/>
        <color theme="1" tint="0.499984740745262"/>
      </dataBar>
      <extLst>
        <ext xmlns:x14="http://schemas.microsoft.com/office/spreadsheetml/2009/9/main" uri="{B025F937-C7B1-47D3-B67F-A62EFF666E3E}">
          <x14:id>{7DCF3858-3E17-D342-A062-993BA453038C}</x14:id>
        </ext>
      </extLst>
    </cfRule>
    <cfRule type="dataBar" priority="1473">
      <dataBar>
        <cfvo type="min"/>
        <cfvo type="max"/>
        <color rgb="FF008AEF"/>
      </dataBar>
      <extLst>
        <ext xmlns:x14="http://schemas.microsoft.com/office/spreadsheetml/2009/9/main" uri="{B025F937-C7B1-47D3-B67F-A62EFF666E3E}">
          <x14:id>{37FEC3C4-D6FE-4349-A042-5BBB89410A89}</x14:id>
        </ext>
      </extLst>
    </cfRule>
  </conditionalFormatting>
  <conditionalFormatting sqref="AC1606:AC1612">
    <cfRule type="dataBar" priority="1469">
      <dataBar>
        <cfvo type="min"/>
        <cfvo type="max"/>
        <color theme="1" tint="0.499984740745262"/>
      </dataBar>
      <extLst>
        <ext xmlns:x14="http://schemas.microsoft.com/office/spreadsheetml/2009/9/main" uri="{B025F937-C7B1-47D3-B67F-A62EFF666E3E}">
          <x14:id>{B19929B8-35CB-E247-92F3-38B80CD601CB}</x14:id>
        </ext>
      </extLst>
    </cfRule>
    <cfRule type="dataBar" priority="1468">
      <dataBar showValue="0">
        <cfvo type="min"/>
        <cfvo type="max"/>
        <color theme="1" tint="0.499984740745262"/>
      </dataBar>
      <extLst>
        <ext xmlns:x14="http://schemas.microsoft.com/office/spreadsheetml/2009/9/main" uri="{B025F937-C7B1-47D3-B67F-A62EFF666E3E}">
          <x14:id>{049C15CF-A473-DD4E-BBDC-AB3E70856B03}</x14:id>
        </ext>
      </extLst>
    </cfRule>
    <cfRule type="dataBar" priority="1470">
      <dataBar>
        <cfvo type="min"/>
        <cfvo type="max"/>
        <color rgb="FF008AEF"/>
      </dataBar>
      <extLst>
        <ext xmlns:x14="http://schemas.microsoft.com/office/spreadsheetml/2009/9/main" uri="{B025F937-C7B1-47D3-B67F-A62EFF666E3E}">
          <x14:id>{F88839C2-FDF0-F14A-AD83-F756D60B1E88}</x14:id>
        </ext>
      </extLst>
    </cfRule>
  </conditionalFormatting>
  <conditionalFormatting sqref="AC1615:AC1618">
    <cfRule type="dataBar" priority="1467">
      <dataBar>
        <cfvo type="min"/>
        <cfvo type="max"/>
        <color rgb="FF008AEF"/>
      </dataBar>
      <extLst>
        <ext xmlns:x14="http://schemas.microsoft.com/office/spreadsheetml/2009/9/main" uri="{B025F937-C7B1-47D3-B67F-A62EFF666E3E}">
          <x14:id>{5F304ADA-D6F0-A24C-8968-7E9EA69D4CFA}</x14:id>
        </ext>
      </extLst>
    </cfRule>
    <cfRule type="dataBar" priority="1466">
      <dataBar>
        <cfvo type="min"/>
        <cfvo type="max"/>
        <color theme="1" tint="0.499984740745262"/>
      </dataBar>
      <extLst>
        <ext xmlns:x14="http://schemas.microsoft.com/office/spreadsheetml/2009/9/main" uri="{B025F937-C7B1-47D3-B67F-A62EFF666E3E}">
          <x14:id>{39D87994-89B2-4D42-B4FE-8ADA59571D0B}</x14:id>
        </ext>
      </extLst>
    </cfRule>
    <cfRule type="dataBar" priority="1465">
      <dataBar showValue="0">
        <cfvo type="min"/>
        <cfvo type="max"/>
        <color theme="1" tint="0.499984740745262"/>
      </dataBar>
      <extLst>
        <ext xmlns:x14="http://schemas.microsoft.com/office/spreadsheetml/2009/9/main" uri="{B025F937-C7B1-47D3-B67F-A62EFF666E3E}">
          <x14:id>{1E188077-226F-E442-AA99-2B1B1C3AE3C8}</x14:id>
        </ext>
      </extLst>
    </cfRule>
  </conditionalFormatting>
  <conditionalFormatting sqref="AC1620:AC1621">
    <cfRule type="dataBar" priority="1464">
      <dataBar>
        <cfvo type="min"/>
        <cfvo type="max"/>
        <color rgb="FF008AEF"/>
      </dataBar>
      <extLst>
        <ext xmlns:x14="http://schemas.microsoft.com/office/spreadsheetml/2009/9/main" uri="{B025F937-C7B1-47D3-B67F-A62EFF666E3E}">
          <x14:id>{1D4BC8E1-D53E-CB4F-BF60-CCEE5C6D5797}</x14:id>
        </ext>
      </extLst>
    </cfRule>
    <cfRule type="dataBar" priority="1463">
      <dataBar>
        <cfvo type="min"/>
        <cfvo type="max"/>
        <color theme="1" tint="0.499984740745262"/>
      </dataBar>
      <extLst>
        <ext xmlns:x14="http://schemas.microsoft.com/office/spreadsheetml/2009/9/main" uri="{B025F937-C7B1-47D3-B67F-A62EFF666E3E}">
          <x14:id>{F80E869F-0885-F84C-BE0E-381351A03D59}</x14:id>
        </ext>
      </extLst>
    </cfRule>
    <cfRule type="dataBar" priority="1462">
      <dataBar showValue="0">
        <cfvo type="min"/>
        <cfvo type="max"/>
        <color theme="1" tint="0.499984740745262"/>
      </dataBar>
      <extLst>
        <ext xmlns:x14="http://schemas.microsoft.com/office/spreadsheetml/2009/9/main" uri="{B025F937-C7B1-47D3-B67F-A62EFF666E3E}">
          <x14:id>{B375FF95-0846-1A41-8574-9D87328482C3}</x14:id>
        </ext>
      </extLst>
    </cfRule>
  </conditionalFormatting>
  <conditionalFormatting sqref="AC1623:AC1624">
    <cfRule type="dataBar" priority="1459">
      <dataBar showValue="0">
        <cfvo type="min"/>
        <cfvo type="max"/>
        <color theme="1" tint="0.499984740745262"/>
      </dataBar>
      <extLst>
        <ext xmlns:x14="http://schemas.microsoft.com/office/spreadsheetml/2009/9/main" uri="{B025F937-C7B1-47D3-B67F-A62EFF666E3E}">
          <x14:id>{1008841C-9ABD-4C44-9544-F54F1DBD118F}</x14:id>
        </ext>
      </extLst>
    </cfRule>
    <cfRule type="dataBar" priority="1460">
      <dataBar>
        <cfvo type="min"/>
        <cfvo type="max"/>
        <color theme="1" tint="0.499984740745262"/>
      </dataBar>
      <extLst>
        <ext xmlns:x14="http://schemas.microsoft.com/office/spreadsheetml/2009/9/main" uri="{B025F937-C7B1-47D3-B67F-A62EFF666E3E}">
          <x14:id>{0CC3658B-0CAE-FC4D-A7DE-472592A07440}</x14:id>
        </ext>
      </extLst>
    </cfRule>
    <cfRule type="dataBar" priority="1461">
      <dataBar>
        <cfvo type="min"/>
        <cfvo type="max"/>
        <color rgb="FF008AEF"/>
      </dataBar>
      <extLst>
        <ext xmlns:x14="http://schemas.microsoft.com/office/spreadsheetml/2009/9/main" uri="{B025F937-C7B1-47D3-B67F-A62EFF666E3E}">
          <x14:id>{60BE13B4-75F7-0B44-A2D9-940B3ED106D2}</x14:id>
        </ext>
      </extLst>
    </cfRule>
  </conditionalFormatting>
  <conditionalFormatting sqref="AC1626:AC1631">
    <cfRule type="dataBar" priority="1458">
      <dataBar>
        <cfvo type="min"/>
        <cfvo type="max"/>
        <color rgb="FF008AEF"/>
      </dataBar>
      <extLst>
        <ext xmlns:x14="http://schemas.microsoft.com/office/spreadsheetml/2009/9/main" uri="{B025F937-C7B1-47D3-B67F-A62EFF666E3E}">
          <x14:id>{0D96DBBF-0EB9-9244-92D3-E6CC77969F80}</x14:id>
        </ext>
      </extLst>
    </cfRule>
    <cfRule type="dataBar" priority="1457">
      <dataBar>
        <cfvo type="min"/>
        <cfvo type="max"/>
        <color theme="1" tint="0.499984740745262"/>
      </dataBar>
      <extLst>
        <ext xmlns:x14="http://schemas.microsoft.com/office/spreadsheetml/2009/9/main" uri="{B025F937-C7B1-47D3-B67F-A62EFF666E3E}">
          <x14:id>{94DDCBF6-77E9-A04C-A46D-BBF3CDEC3B53}</x14:id>
        </ext>
      </extLst>
    </cfRule>
    <cfRule type="dataBar" priority="1456">
      <dataBar showValue="0">
        <cfvo type="min"/>
        <cfvo type="max"/>
        <color theme="1" tint="0.499984740745262"/>
      </dataBar>
      <extLst>
        <ext xmlns:x14="http://schemas.microsoft.com/office/spreadsheetml/2009/9/main" uri="{B025F937-C7B1-47D3-B67F-A62EFF666E3E}">
          <x14:id>{45684D5B-B4C3-5548-A2B2-D6739E1ED3A9}</x14:id>
        </ext>
      </extLst>
    </cfRule>
  </conditionalFormatting>
  <conditionalFormatting sqref="AC1633:AC1640">
    <cfRule type="dataBar" priority="1455">
      <dataBar>
        <cfvo type="min"/>
        <cfvo type="max"/>
        <color rgb="FF008AEF"/>
      </dataBar>
      <extLst>
        <ext xmlns:x14="http://schemas.microsoft.com/office/spreadsheetml/2009/9/main" uri="{B025F937-C7B1-47D3-B67F-A62EFF666E3E}">
          <x14:id>{F3F6F67D-E076-9146-AD68-364F92EFAB74}</x14:id>
        </ext>
      </extLst>
    </cfRule>
    <cfRule type="dataBar" priority="1453">
      <dataBar showValue="0">
        <cfvo type="min"/>
        <cfvo type="max"/>
        <color theme="1" tint="0.499984740745262"/>
      </dataBar>
      <extLst>
        <ext xmlns:x14="http://schemas.microsoft.com/office/spreadsheetml/2009/9/main" uri="{B025F937-C7B1-47D3-B67F-A62EFF666E3E}">
          <x14:id>{3819A6FB-7FEB-1941-B395-251EA5DEBC36}</x14:id>
        </ext>
      </extLst>
    </cfRule>
    <cfRule type="dataBar" priority="1454">
      <dataBar>
        <cfvo type="min"/>
        <cfvo type="max"/>
        <color theme="1" tint="0.499984740745262"/>
      </dataBar>
      <extLst>
        <ext xmlns:x14="http://schemas.microsoft.com/office/spreadsheetml/2009/9/main" uri="{B025F937-C7B1-47D3-B67F-A62EFF666E3E}">
          <x14:id>{B0CAC88D-D848-AF4C-B00A-C8B3AF67747B}</x14:id>
        </ext>
      </extLst>
    </cfRule>
  </conditionalFormatting>
  <conditionalFormatting sqref="AC1643:AC1646">
    <cfRule type="dataBar" priority="1452">
      <dataBar>
        <cfvo type="min"/>
        <cfvo type="max"/>
        <color rgb="FF008AEF"/>
      </dataBar>
      <extLst>
        <ext xmlns:x14="http://schemas.microsoft.com/office/spreadsheetml/2009/9/main" uri="{B025F937-C7B1-47D3-B67F-A62EFF666E3E}">
          <x14:id>{514F93EF-CE46-8F4C-A160-5DB3CAAA63C3}</x14:id>
        </ext>
      </extLst>
    </cfRule>
    <cfRule type="dataBar" priority="1451">
      <dataBar>
        <cfvo type="min"/>
        <cfvo type="max"/>
        <color theme="1" tint="0.499984740745262"/>
      </dataBar>
      <extLst>
        <ext xmlns:x14="http://schemas.microsoft.com/office/spreadsheetml/2009/9/main" uri="{B025F937-C7B1-47D3-B67F-A62EFF666E3E}">
          <x14:id>{0BC031B5-C7E2-5940-9306-C87E4DB9EF31}</x14:id>
        </ext>
      </extLst>
    </cfRule>
    <cfRule type="dataBar" priority="1450">
      <dataBar showValue="0">
        <cfvo type="min"/>
        <cfvo type="max"/>
        <color theme="1" tint="0.499984740745262"/>
      </dataBar>
      <extLst>
        <ext xmlns:x14="http://schemas.microsoft.com/office/spreadsheetml/2009/9/main" uri="{B025F937-C7B1-47D3-B67F-A62EFF666E3E}">
          <x14:id>{EA529B9F-A4CD-F947-A857-FFF1B3264016}</x14:id>
        </ext>
      </extLst>
    </cfRule>
  </conditionalFormatting>
  <conditionalFormatting sqref="AC1648:AC1650">
    <cfRule type="dataBar" priority="1449">
      <dataBar>
        <cfvo type="min"/>
        <cfvo type="max"/>
        <color rgb="FF008AEF"/>
      </dataBar>
      <extLst>
        <ext xmlns:x14="http://schemas.microsoft.com/office/spreadsheetml/2009/9/main" uri="{B025F937-C7B1-47D3-B67F-A62EFF666E3E}">
          <x14:id>{A2E4F987-8B07-1642-B3CD-58C1A7D6DA5C}</x14:id>
        </ext>
      </extLst>
    </cfRule>
    <cfRule type="dataBar" priority="1448">
      <dataBar>
        <cfvo type="min"/>
        <cfvo type="max"/>
        <color theme="1" tint="0.499984740745262"/>
      </dataBar>
      <extLst>
        <ext xmlns:x14="http://schemas.microsoft.com/office/spreadsheetml/2009/9/main" uri="{B025F937-C7B1-47D3-B67F-A62EFF666E3E}">
          <x14:id>{965DB225-D803-184C-BAAE-AFDE6F80A85D}</x14:id>
        </ext>
      </extLst>
    </cfRule>
    <cfRule type="dataBar" priority="1447">
      <dataBar showValue="0">
        <cfvo type="min"/>
        <cfvo type="max"/>
        <color theme="1" tint="0.499984740745262"/>
      </dataBar>
      <extLst>
        <ext xmlns:x14="http://schemas.microsoft.com/office/spreadsheetml/2009/9/main" uri="{B025F937-C7B1-47D3-B67F-A62EFF666E3E}">
          <x14:id>{8F1C428C-6066-8948-933D-4EAD037F57EC}</x14:id>
        </ext>
      </extLst>
    </cfRule>
  </conditionalFormatting>
  <conditionalFormatting sqref="AC1652:AC1661">
    <cfRule type="dataBar" priority="1446">
      <dataBar>
        <cfvo type="min"/>
        <cfvo type="max"/>
        <color rgb="FF008AEF"/>
      </dataBar>
      <extLst>
        <ext xmlns:x14="http://schemas.microsoft.com/office/spreadsheetml/2009/9/main" uri="{B025F937-C7B1-47D3-B67F-A62EFF666E3E}">
          <x14:id>{1F763993-BA75-2E4F-B5CF-D8CA8D052ED8}</x14:id>
        </ext>
      </extLst>
    </cfRule>
    <cfRule type="dataBar" priority="1445">
      <dataBar>
        <cfvo type="min"/>
        <cfvo type="max"/>
        <color theme="1" tint="0.499984740745262"/>
      </dataBar>
      <extLst>
        <ext xmlns:x14="http://schemas.microsoft.com/office/spreadsheetml/2009/9/main" uri="{B025F937-C7B1-47D3-B67F-A62EFF666E3E}">
          <x14:id>{BC33602A-64E8-6946-A868-E045F0158B6A}</x14:id>
        </ext>
      </extLst>
    </cfRule>
    <cfRule type="dataBar" priority="1444">
      <dataBar showValue="0">
        <cfvo type="min"/>
        <cfvo type="max"/>
        <color theme="1" tint="0.499984740745262"/>
      </dataBar>
      <extLst>
        <ext xmlns:x14="http://schemas.microsoft.com/office/spreadsheetml/2009/9/main" uri="{B025F937-C7B1-47D3-B67F-A62EFF666E3E}">
          <x14:id>{D5D1FC8C-FB56-0E47-9424-911EE4F45F36}</x14:id>
        </ext>
      </extLst>
    </cfRule>
  </conditionalFormatting>
  <conditionalFormatting sqref="AC1663:AC1666">
    <cfRule type="dataBar" priority="1441">
      <dataBar showValue="0">
        <cfvo type="min"/>
        <cfvo type="max"/>
        <color theme="1" tint="0.499984740745262"/>
      </dataBar>
      <extLst>
        <ext xmlns:x14="http://schemas.microsoft.com/office/spreadsheetml/2009/9/main" uri="{B025F937-C7B1-47D3-B67F-A62EFF666E3E}">
          <x14:id>{EC59E28A-3878-0740-AF52-B38166E5365C}</x14:id>
        </ext>
      </extLst>
    </cfRule>
    <cfRule type="dataBar" priority="1442">
      <dataBar>
        <cfvo type="min"/>
        <cfvo type="max"/>
        <color theme="1" tint="0.499984740745262"/>
      </dataBar>
      <extLst>
        <ext xmlns:x14="http://schemas.microsoft.com/office/spreadsheetml/2009/9/main" uri="{B025F937-C7B1-47D3-B67F-A62EFF666E3E}">
          <x14:id>{AC1E1D65-21FC-6649-82F8-CD2E1BA7F89B}</x14:id>
        </ext>
      </extLst>
    </cfRule>
    <cfRule type="dataBar" priority="1443">
      <dataBar>
        <cfvo type="min"/>
        <cfvo type="max"/>
        <color rgb="FF008AEF"/>
      </dataBar>
      <extLst>
        <ext xmlns:x14="http://schemas.microsoft.com/office/spreadsheetml/2009/9/main" uri="{B025F937-C7B1-47D3-B67F-A62EFF666E3E}">
          <x14:id>{F970ABD4-BA53-624F-AE26-A08408159ACA}</x14:id>
        </ext>
      </extLst>
    </cfRule>
  </conditionalFormatting>
  <conditionalFormatting sqref="AC1668:AC1701">
    <cfRule type="dataBar" priority="1439">
      <dataBar>
        <cfvo type="min"/>
        <cfvo type="max"/>
        <color theme="1" tint="0.499984740745262"/>
      </dataBar>
      <extLst>
        <ext xmlns:x14="http://schemas.microsoft.com/office/spreadsheetml/2009/9/main" uri="{B025F937-C7B1-47D3-B67F-A62EFF666E3E}">
          <x14:id>{48463898-A466-2B49-B451-DAE0E82279BC}</x14:id>
        </ext>
      </extLst>
    </cfRule>
    <cfRule type="dataBar" priority="1438">
      <dataBar showValue="0">
        <cfvo type="min"/>
        <cfvo type="max"/>
        <color theme="1" tint="0.499984740745262"/>
      </dataBar>
      <extLst>
        <ext xmlns:x14="http://schemas.microsoft.com/office/spreadsheetml/2009/9/main" uri="{B025F937-C7B1-47D3-B67F-A62EFF666E3E}">
          <x14:id>{107A3ED7-D2BA-4245-9459-FE769DAFFC6F}</x14:id>
        </ext>
      </extLst>
    </cfRule>
    <cfRule type="dataBar" priority="1440">
      <dataBar>
        <cfvo type="min"/>
        <cfvo type="max"/>
        <color rgb="FF008AEF"/>
      </dataBar>
      <extLst>
        <ext xmlns:x14="http://schemas.microsoft.com/office/spreadsheetml/2009/9/main" uri="{B025F937-C7B1-47D3-B67F-A62EFF666E3E}">
          <x14:id>{837E9FC1-166C-1B4B-9DD1-098211D8A582}</x14:id>
        </ext>
      </extLst>
    </cfRule>
  </conditionalFormatting>
  <conditionalFormatting sqref="AC1703:AC1708">
    <cfRule type="dataBar" priority="1437">
      <dataBar>
        <cfvo type="min"/>
        <cfvo type="max"/>
        <color rgb="FF008AEF"/>
      </dataBar>
      <extLst>
        <ext xmlns:x14="http://schemas.microsoft.com/office/spreadsheetml/2009/9/main" uri="{B025F937-C7B1-47D3-B67F-A62EFF666E3E}">
          <x14:id>{B6CB5C2D-3E8C-2E4B-8353-83EB981986D2}</x14:id>
        </ext>
      </extLst>
    </cfRule>
    <cfRule type="dataBar" priority="1436">
      <dataBar>
        <cfvo type="min"/>
        <cfvo type="max"/>
        <color theme="1" tint="0.499984740745262"/>
      </dataBar>
      <extLst>
        <ext xmlns:x14="http://schemas.microsoft.com/office/spreadsheetml/2009/9/main" uri="{B025F937-C7B1-47D3-B67F-A62EFF666E3E}">
          <x14:id>{69E2B431-9F55-0640-A53D-99F601362D32}</x14:id>
        </ext>
      </extLst>
    </cfRule>
    <cfRule type="dataBar" priority="1435">
      <dataBar showValue="0">
        <cfvo type="min"/>
        <cfvo type="max"/>
        <color theme="1" tint="0.499984740745262"/>
      </dataBar>
      <extLst>
        <ext xmlns:x14="http://schemas.microsoft.com/office/spreadsheetml/2009/9/main" uri="{B025F937-C7B1-47D3-B67F-A62EFF666E3E}">
          <x14:id>{B51E6AFC-4CB2-7449-AFAA-716B5D936083}</x14:id>
        </ext>
      </extLst>
    </cfRule>
  </conditionalFormatting>
  <conditionalFormatting sqref="AC1710:AC1718">
    <cfRule type="dataBar" priority="1434">
      <dataBar>
        <cfvo type="min"/>
        <cfvo type="max"/>
        <color rgb="FF008AEF"/>
      </dataBar>
      <extLst>
        <ext xmlns:x14="http://schemas.microsoft.com/office/spreadsheetml/2009/9/main" uri="{B025F937-C7B1-47D3-B67F-A62EFF666E3E}">
          <x14:id>{E90DF88A-D648-4A4F-9E93-2F6FB65FA903}</x14:id>
        </ext>
      </extLst>
    </cfRule>
    <cfRule type="dataBar" priority="1433">
      <dataBar>
        <cfvo type="min"/>
        <cfvo type="max"/>
        <color theme="1" tint="0.499984740745262"/>
      </dataBar>
      <extLst>
        <ext xmlns:x14="http://schemas.microsoft.com/office/spreadsheetml/2009/9/main" uri="{B025F937-C7B1-47D3-B67F-A62EFF666E3E}">
          <x14:id>{766FD8B9-451C-764C-9F33-F9CCB4380813}</x14:id>
        </ext>
      </extLst>
    </cfRule>
    <cfRule type="dataBar" priority="1432">
      <dataBar showValue="0">
        <cfvo type="min"/>
        <cfvo type="max"/>
        <color theme="1" tint="0.499984740745262"/>
      </dataBar>
      <extLst>
        <ext xmlns:x14="http://schemas.microsoft.com/office/spreadsheetml/2009/9/main" uri="{B025F937-C7B1-47D3-B67F-A62EFF666E3E}">
          <x14:id>{A7863E45-0002-5944-BDAF-F37807480FA5}</x14:id>
        </ext>
      </extLst>
    </cfRule>
  </conditionalFormatting>
  <conditionalFormatting sqref="AC1720:AC1723">
    <cfRule type="dataBar" priority="1429">
      <dataBar showValue="0">
        <cfvo type="min"/>
        <cfvo type="max"/>
        <color theme="1" tint="0.499984740745262"/>
      </dataBar>
      <extLst>
        <ext xmlns:x14="http://schemas.microsoft.com/office/spreadsheetml/2009/9/main" uri="{B025F937-C7B1-47D3-B67F-A62EFF666E3E}">
          <x14:id>{08425E44-64BB-1E42-B1C6-D3F1DEA64773}</x14:id>
        </ext>
      </extLst>
    </cfRule>
    <cfRule type="dataBar" priority="1430">
      <dataBar>
        <cfvo type="min"/>
        <cfvo type="max"/>
        <color theme="1" tint="0.499984740745262"/>
      </dataBar>
      <extLst>
        <ext xmlns:x14="http://schemas.microsoft.com/office/spreadsheetml/2009/9/main" uri="{B025F937-C7B1-47D3-B67F-A62EFF666E3E}">
          <x14:id>{F1AB36CF-FED4-4542-BC62-D575F1721178}</x14:id>
        </ext>
      </extLst>
    </cfRule>
    <cfRule type="dataBar" priority="1431">
      <dataBar>
        <cfvo type="min"/>
        <cfvo type="max"/>
        <color rgb="FF008AEF"/>
      </dataBar>
      <extLst>
        <ext xmlns:x14="http://schemas.microsoft.com/office/spreadsheetml/2009/9/main" uri="{B025F937-C7B1-47D3-B67F-A62EFF666E3E}">
          <x14:id>{FDB016AA-AEF9-714D-879F-E1FB2BC9233D}</x14:id>
        </ext>
      </extLst>
    </cfRule>
  </conditionalFormatting>
  <conditionalFormatting sqref="AC1726:AC1733">
    <cfRule type="dataBar" priority="1428">
      <dataBar>
        <cfvo type="min"/>
        <cfvo type="max"/>
        <color rgb="FF008AEF"/>
      </dataBar>
      <extLst>
        <ext xmlns:x14="http://schemas.microsoft.com/office/spreadsheetml/2009/9/main" uri="{B025F937-C7B1-47D3-B67F-A62EFF666E3E}">
          <x14:id>{5232DB64-59F8-7843-A2E8-439FA89EFFCC}</x14:id>
        </ext>
      </extLst>
    </cfRule>
    <cfRule type="dataBar" priority="1427">
      <dataBar>
        <cfvo type="min"/>
        <cfvo type="max"/>
        <color theme="1" tint="0.499984740745262"/>
      </dataBar>
      <extLst>
        <ext xmlns:x14="http://schemas.microsoft.com/office/spreadsheetml/2009/9/main" uri="{B025F937-C7B1-47D3-B67F-A62EFF666E3E}">
          <x14:id>{59B142FC-E6E0-D442-A32C-10BA7DD4F5AC}</x14:id>
        </ext>
      </extLst>
    </cfRule>
    <cfRule type="dataBar" priority="1426">
      <dataBar showValue="0">
        <cfvo type="min"/>
        <cfvo type="max"/>
        <color theme="1" tint="0.499984740745262"/>
      </dataBar>
      <extLst>
        <ext xmlns:x14="http://schemas.microsoft.com/office/spreadsheetml/2009/9/main" uri="{B025F937-C7B1-47D3-B67F-A62EFF666E3E}">
          <x14:id>{A269B9F9-C6F2-274C-AC42-5C7570E9BCE1}</x14:id>
        </ext>
      </extLst>
    </cfRule>
  </conditionalFormatting>
  <conditionalFormatting sqref="AC1735:AC1747">
    <cfRule type="dataBar" priority="1424">
      <dataBar>
        <cfvo type="min"/>
        <cfvo type="max"/>
        <color theme="1" tint="0.499984740745262"/>
      </dataBar>
      <extLst>
        <ext xmlns:x14="http://schemas.microsoft.com/office/spreadsheetml/2009/9/main" uri="{B025F937-C7B1-47D3-B67F-A62EFF666E3E}">
          <x14:id>{798732CE-5966-1E46-BAF2-288D259CEF65}</x14:id>
        </ext>
      </extLst>
    </cfRule>
    <cfRule type="dataBar" priority="1423">
      <dataBar showValue="0">
        <cfvo type="min"/>
        <cfvo type="max"/>
        <color theme="1" tint="0.499984740745262"/>
      </dataBar>
      <extLst>
        <ext xmlns:x14="http://schemas.microsoft.com/office/spreadsheetml/2009/9/main" uri="{B025F937-C7B1-47D3-B67F-A62EFF666E3E}">
          <x14:id>{3D9CE78B-C113-3444-A858-388FF3652F8B}</x14:id>
        </ext>
      </extLst>
    </cfRule>
    <cfRule type="dataBar" priority="1425">
      <dataBar>
        <cfvo type="min"/>
        <cfvo type="max"/>
        <color rgb="FF008AEF"/>
      </dataBar>
      <extLst>
        <ext xmlns:x14="http://schemas.microsoft.com/office/spreadsheetml/2009/9/main" uri="{B025F937-C7B1-47D3-B67F-A62EFF666E3E}">
          <x14:id>{2E13C878-73A8-E447-BA88-4BFFBD538AD3}</x14:id>
        </ext>
      </extLst>
    </cfRule>
  </conditionalFormatting>
  <conditionalFormatting sqref="AC1749:AC1773">
    <cfRule type="dataBar" priority="1420">
      <dataBar showValue="0">
        <cfvo type="min"/>
        <cfvo type="max"/>
        <color theme="1" tint="0.499984740745262"/>
      </dataBar>
      <extLst>
        <ext xmlns:x14="http://schemas.microsoft.com/office/spreadsheetml/2009/9/main" uri="{B025F937-C7B1-47D3-B67F-A62EFF666E3E}">
          <x14:id>{F25E300F-28A1-D84C-B6D7-5F79E91EED87}</x14:id>
        </ext>
      </extLst>
    </cfRule>
    <cfRule type="dataBar" priority="1422">
      <dataBar>
        <cfvo type="min"/>
        <cfvo type="max"/>
        <color rgb="FF008AEF"/>
      </dataBar>
      <extLst>
        <ext xmlns:x14="http://schemas.microsoft.com/office/spreadsheetml/2009/9/main" uri="{B025F937-C7B1-47D3-B67F-A62EFF666E3E}">
          <x14:id>{04A51ACD-082E-7047-A26B-D12F1B1AE451}</x14:id>
        </ext>
      </extLst>
    </cfRule>
    <cfRule type="dataBar" priority="1421">
      <dataBar>
        <cfvo type="min"/>
        <cfvo type="max"/>
        <color theme="1" tint="0.499984740745262"/>
      </dataBar>
      <extLst>
        <ext xmlns:x14="http://schemas.microsoft.com/office/spreadsheetml/2009/9/main" uri="{B025F937-C7B1-47D3-B67F-A62EFF666E3E}">
          <x14:id>{2257B401-C89B-9947-99A8-36BFD207B887}</x14:id>
        </ext>
      </extLst>
    </cfRule>
  </conditionalFormatting>
  <conditionalFormatting sqref="AC1775:AC1777">
    <cfRule type="dataBar" priority="1419">
      <dataBar>
        <cfvo type="min"/>
        <cfvo type="max"/>
        <color rgb="FF008AEF"/>
      </dataBar>
      <extLst>
        <ext xmlns:x14="http://schemas.microsoft.com/office/spreadsheetml/2009/9/main" uri="{B025F937-C7B1-47D3-B67F-A62EFF666E3E}">
          <x14:id>{775FB772-4538-AD4C-88F1-31B2EA100B74}</x14:id>
        </ext>
      </extLst>
    </cfRule>
    <cfRule type="dataBar" priority="1418">
      <dataBar>
        <cfvo type="min"/>
        <cfvo type="max"/>
        <color theme="1" tint="0.499984740745262"/>
      </dataBar>
      <extLst>
        <ext xmlns:x14="http://schemas.microsoft.com/office/spreadsheetml/2009/9/main" uri="{B025F937-C7B1-47D3-B67F-A62EFF666E3E}">
          <x14:id>{DF32865A-8240-A24D-B59E-4D2BBB1B4FCE}</x14:id>
        </ext>
      </extLst>
    </cfRule>
    <cfRule type="dataBar" priority="1417">
      <dataBar showValue="0">
        <cfvo type="min"/>
        <cfvo type="max"/>
        <color theme="1" tint="0.499984740745262"/>
      </dataBar>
      <extLst>
        <ext xmlns:x14="http://schemas.microsoft.com/office/spreadsheetml/2009/9/main" uri="{B025F937-C7B1-47D3-B67F-A62EFF666E3E}">
          <x14:id>{258DBACB-E9B5-CA4A-9BE8-EA162CCDA825}</x14:id>
        </ext>
      </extLst>
    </cfRule>
  </conditionalFormatting>
  <conditionalFormatting sqref="AC1779:AC1795">
    <cfRule type="dataBar" priority="1416">
      <dataBar>
        <cfvo type="min"/>
        <cfvo type="max"/>
        <color rgb="FF008AEF"/>
      </dataBar>
      <extLst>
        <ext xmlns:x14="http://schemas.microsoft.com/office/spreadsheetml/2009/9/main" uri="{B025F937-C7B1-47D3-B67F-A62EFF666E3E}">
          <x14:id>{0DA0DBBE-B4DF-F943-97B3-F4F22B881C12}</x14:id>
        </ext>
      </extLst>
    </cfRule>
    <cfRule type="dataBar" priority="1415">
      <dataBar>
        <cfvo type="min"/>
        <cfvo type="max"/>
        <color theme="1" tint="0.499984740745262"/>
      </dataBar>
      <extLst>
        <ext xmlns:x14="http://schemas.microsoft.com/office/spreadsheetml/2009/9/main" uri="{B025F937-C7B1-47D3-B67F-A62EFF666E3E}">
          <x14:id>{EC3A579E-A8D4-C34B-A6B0-D878513F4450}</x14:id>
        </ext>
      </extLst>
    </cfRule>
    <cfRule type="dataBar" priority="1414">
      <dataBar showValue="0">
        <cfvo type="min"/>
        <cfvo type="max"/>
        <color theme="1" tint="0.499984740745262"/>
      </dataBar>
      <extLst>
        <ext xmlns:x14="http://schemas.microsoft.com/office/spreadsheetml/2009/9/main" uri="{B025F937-C7B1-47D3-B67F-A62EFF666E3E}">
          <x14:id>{8F1233F2-AB00-E54B-B02F-83DA09A73036}</x14:id>
        </ext>
      </extLst>
    </cfRule>
  </conditionalFormatting>
  <conditionalFormatting sqref="AC1797:AC1803">
    <cfRule type="dataBar" priority="1413">
      <dataBar>
        <cfvo type="min"/>
        <cfvo type="max"/>
        <color rgb="FF008AEF"/>
      </dataBar>
      <extLst>
        <ext xmlns:x14="http://schemas.microsoft.com/office/spreadsheetml/2009/9/main" uri="{B025F937-C7B1-47D3-B67F-A62EFF666E3E}">
          <x14:id>{CC0ADA63-481C-7E44-B95A-572BD43A1647}</x14:id>
        </ext>
      </extLst>
    </cfRule>
    <cfRule type="dataBar" priority="1412">
      <dataBar>
        <cfvo type="min"/>
        <cfvo type="max"/>
        <color theme="1" tint="0.499984740745262"/>
      </dataBar>
      <extLst>
        <ext xmlns:x14="http://schemas.microsoft.com/office/spreadsheetml/2009/9/main" uri="{B025F937-C7B1-47D3-B67F-A62EFF666E3E}">
          <x14:id>{67672EE0-E5BE-F047-BDA4-064A00AC0EA9}</x14:id>
        </ext>
      </extLst>
    </cfRule>
    <cfRule type="dataBar" priority="1411">
      <dataBar showValue="0">
        <cfvo type="min"/>
        <cfvo type="max"/>
        <color theme="1" tint="0.499984740745262"/>
      </dataBar>
      <extLst>
        <ext xmlns:x14="http://schemas.microsoft.com/office/spreadsheetml/2009/9/main" uri="{B025F937-C7B1-47D3-B67F-A62EFF666E3E}">
          <x14:id>{CD0EAEFA-55E7-844B-8706-BC074CA97ECA}</x14:id>
        </ext>
      </extLst>
    </cfRule>
  </conditionalFormatting>
  <conditionalFormatting sqref="AC1805:AC1812">
    <cfRule type="dataBar" priority="1408">
      <dataBar showValue="0">
        <cfvo type="min"/>
        <cfvo type="max"/>
        <color theme="1" tint="0.499984740745262"/>
      </dataBar>
      <extLst>
        <ext xmlns:x14="http://schemas.microsoft.com/office/spreadsheetml/2009/9/main" uri="{B025F937-C7B1-47D3-B67F-A62EFF666E3E}">
          <x14:id>{B5784B86-7AE4-AB47-B775-A92241C8D968}</x14:id>
        </ext>
      </extLst>
    </cfRule>
    <cfRule type="dataBar" priority="1409">
      <dataBar>
        <cfvo type="min"/>
        <cfvo type="max"/>
        <color theme="1" tint="0.499984740745262"/>
      </dataBar>
      <extLst>
        <ext xmlns:x14="http://schemas.microsoft.com/office/spreadsheetml/2009/9/main" uri="{B025F937-C7B1-47D3-B67F-A62EFF666E3E}">
          <x14:id>{5237DA0B-3519-2D49-8181-3DCCD2DDC816}</x14:id>
        </ext>
      </extLst>
    </cfRule>
    <cfRule type="dataBar" priority="1410">
      <dataBar>
        <cfvo type="min"/>
        <cfvo type="max"/>
        <color rgb="FF008AEF"/>
      </dataBar>
      <extLst>
        <ext xmlns:x14="http://schemas.microsoft.com/office/spreadsheetml/2009/9/main" uri="{B025F937-C7B1-47D3-B67F-A62EFF666E3E}">
          <x14:id>{F609E605-8721-4C4E-922F-235A6F61D3BF}</x14:id>
        </ext>
      </extLst>
    </cfRule>
  </conditionalFormatting>
  <conditionalFormatting sqref="AC1814:AC1826">
    <cfRule type="dataBar" priority="1406">
      <dataBar>
        <cfvo type="min"/>
        <cfvo type="max"/>
        <color theme="1" tint="0.499984740745262"/>
      </dataBar>
      <extLst>
        <ext xmlns:x14="http://schemas.microsoft.com/office/spreadsheetml/2009/9/main" uri="{B025F937-C7B1-47D3-B67F-A62EFF666E3E}">
          <x14:id>{21B493EF-827F-724A-86B3-30A8D76D5558}</x14:id>
        </ext>
      </extLst>
    </cfRule>
    <cfRule type="dataBar" priority="1405">
      <dataBar showValue="0">
        <cfvo type="min"/>
        <cfvo type="max"/>
        <color theme="1" tint="0.499984740745262"/>
      </dataBar>
      <extLst>
        <ext xmlns:x14="http://schemas.microsoft.com/office/spreadsheetml/2009/9/main" uri="{B025F937-C7B1-47D3-B67F-A62EFF666E3E}">
          <x14:id>{CAADED0B-6E62-B74B-B575-0E991238552F}</x14:id>
        </ext>
      </extLst>
    </cfRule>
    <cfRule type="dataBar" priority="1407">
      <dataBar>
        <cfvo type="min"/>
        <cfvo type="max"/>
        <color rgb="FF008AEF"/>
      </dataBar>
      <extLst>
        <ext xmlns:x14="http://schemas.microsoft.com/office/spreadsheetml/2009/9/main" uri="{B025F937-C7B1-47D3-B67F-A62EFF666E3E}">
          <x14:id>{E46577C2-D4ED-7747-910C-C59B44807D04}</x14:id>
        </ext>
      </extLst>
    </cfRule>
  </conditionalFormatting>
  <conditionalFormatting sqref="AC1828:AC1852">
    <cfRule type="dataBar" priority="1404">
      <dataBar>
        <cfvo type="min"/>
        <cfvo type="max"/>
        <color rgb="FF008AEF"/>
      </dataBar>
      <extLst>
        <ext xmlns:x14="http://schemas.microsoft.com/office/spreadsheetml/2009/9/main" uri="{B025F937-C7B1-47D3-B67F-A62EFF666E3E}">
          <x14:id>{D99DAF54-D9B5-BC4F-82D7-A97AB504633D}</x14:id>
        </ext>
      </extLst>
    </cfRule>
    <cfRule type="dataBar" priority="1403">
      <dataBar>
        <cfvo type="min"/>
        <cfvo type="max"/>
        <color theme="1" tint="0.499984740745262"/>
      </dataBar>
      <extLst>
        <ext xmlns:x14="http://schemas.microsoft.com/office/spreadsheetml/2009/9/main" uri="{B025F937-C7B1-47D3-B67F-A62EFF666E3E}">
          <x14:id>{A4DEBC77-A385-384D-92D4-06813F1D00FE}</x14:id>
        </ext>
      </extLst>
    </cfRule>
    <cfRule type="dataBar" priority="1402">
      <dataBar showValue="0">
        <cfvo type="min"/>
        <cfvo type="max"/>
        <color theme="1" tint="0.499984740745262"/>
      </dataBar>
      <extLst>
        <ext xmlns:x14="http://schemas.microsoft.com/office/spreadsheetml/2009/9/main" uri="{B025F937-C7B1-47D3-B67F-A62EFF666E3E}">
          <x14:id>{56F61080-1DB0-914B-A83E-1665FD8629C4}</x14:id>
        </ext>
      </extLst>
    </cfRule>
  </conditionalFormatting>
  <conditionalFormatting sqref="AC1854:AC1856">
    <cfRule type="dataBar" priority="1401">
      <dataBar>
        <cfvo type="min"/>
        <cfvo type="max"/>
        <color rgb="FF008AEF"/>
      </dataBar>
      <extLst>
        <ext xmlns:x14="http://schemas.microsoft.com/office/spreadsheetml/2009/9/main" uri="{B025F937-C7B1-47D3-B67F-A62EFF666E3E}">
          <x14:id>{3925BBC6-E91F-3A47-8477-058271512F31}</x14:id>
        </ext>
      </extLst>
    </cfRule>
    <cfRule type="dataBar" priority="1400">
      <dataBar>
        <cfvo type="min"/>
        <cfvo type="max"/>
        <color theme="1" tint="0.499984740745262"/>
      </dataBar>
      <extLst>
        <ext xmlns:x14="http://schemas.microsoft.com/office/spreadsheetml/2009/9/main" uri="{B025F937-C7B1-47D3-B67F-A62EFF666E3E}">
          <x14:id>{E891E87B-2FA3-5C47-A03C-8580EE923B7E}</x14:id>
        </ext>
      </extLst>
    </cfRule>
    <cfRule type="dataBar" priority="1399">
      <dataBar showValue="0">
        <cfvo type="min"/>
        <cfvo type="max"/>
        <color theme="1" tint="0.499984740745262"/>
      </dataBar>
      <extLst>
        <ext xmlns:x14="http://schemas.microsoft.com/office/spreadsheetml/2009/9/main" uri="{B025F937-C7B1-47D3-B67F-A62EFF666E3E}">
          <x14:id>{81480A5A-D58F-304A-AFE7-136DF116F244}</x14:id>
        </ext>
      </extLst>
    </cfRule>
  </conditionalFormatting>
  <conditionalFormatting sqref="AC1858:AC1874">
    <cfRule type="dataBar" priority="1396">
      <dataBar showValue="0">
        <cfvo type="min"/>
        <cfvo type="max"/>
        <color theme="1" tint="0.499984740745262"/>
      </dataBar>
      <extLst>
        <ext xmlns:x14="http://schemas.microsoft.com/office/spreadsheetml/2009/9/main" uri="{B025F937-C7B1-47D3-B67F-A62EFF666E3E}">
          <x14:id>{BC205D7A-A970-184D-A2C7-7E7E31CEF501}</x14:id>
        </ext>
      </extLst>
    </cfRule>
    <cfRule type="dataBar" priority="1397">
      <dataBar>
        <cfvo type="min"/>
        <cfvo type="max"/>
        <color theme="1" tint="0.499984740745262"/>
      </dataBar>
      <extLst>
        <ext xmlns:x14="http://schemas.microsoft.com/office/spreadsheetml/2009/9/main" uri="{B025F937-C7B1-47D3-B67F-A62EFF666E3E}">
          <x14:id>{874F00A4-C275-4343-8031-6CA497A72BED}</x14:id>
        </ext>
      </extLst>
    </cfRule>
    <cfRule type="dataBar" priority="1398">
      <dataBar>
        <cfvo type="min"/>
        <cfvo type="max"/>
        <color rgb="FF008AEF"/>
      </dataBar>
      <extLst>
        <ext xmlns:x14="http://schemas.microsoft.com/office/spreadsheetml/2009/9/main" uri="{B025F937-C7B1-47D3-B67F-A62EFF666E3E}">
          <x14:id>{BC063CA2-65D2-6D4F-9065-20EC4FD41A0D}</x14:id>
        </ext>
      </extLst>
    </cfRule>
  </conditionalFormatting>
  <conditionalFormatting sqref="AC1876:AC1878">
    <cfRule type="dataBar" priority="1395">
      <dataBar>
        <cfvo type="min"/>
        <cfvo type="max"/>
        <color rgb="FF008AEF"/>
      </dataBar>
      <extLst>
        <ext xmlns:x14="http://schemas.microsoft.com/office/spreadsheetml/2009/9/main" uri="{B025F937-C7B1-47D3-B67F-A62EFF666E3E}">
          <x14:id>{5DACEC5F-2382-B948-9E95-8B7A1BB9C439}</x14:id>
        </ext>
      </extLst>
    </cfRule>
    <cfRule type="dataBar" priority="1394">
      <dataBar>
        <cfvo type="min"/>
        <cfvo type="max"/>
        <color theme="1" tint="0.499984740745262"/>
      </dataBar>
      <extLst>
        <ext xmlns:x14="http://schemas.microsoft.com/office/spreadsheetml/2009/9/main" uri="{B025F937-C7B1-47D3-B67F-A62EFF666E3E}">
          <x14:id>{925A4A2A-6E19-DD46-A6E1-A0C8EF6A4A38}</x14:id>
        </ext>
      </extLst>
    </cfRule>
    <cfRule type="dataBar" priority="1393">
      <dataBar showValue="0">
        <cfvo type="min"/>
        <cfvo type="max"/>
        <color theme="1" tint="0.499984740745262"/>
      </dataBar>
      <extLst>
        <ext xmlns:x14="http://schemas.microsoft.com/office/spreadsheetml/2009/9/main" uri="{B025F937-C7B1-47D3-B67F-A62EFF666E3E}">
          <x14:id>{40A21AF0-485A-1446-B690-4F4FFC631064}</x14:id>
        </ext>
      </extLst>
    </cfRule>
  </conditionalFormatting>
  <conditionalFormatting sqref="AC1880:AC1887">
    <cfRule type="dataBar" priority="1392">
      <dataBar>
        <cfvo type="min"/>
        <cfvo type="max"/>
        <color rgb="FF008AEF"/>
      </dataBar>
      <extLst>
        <ext xmlns:x14="http://schemas.microsoft.com/office/spreadsheetml/2009/9/main" uri="{B025F937-C7B1-47D3-B67F-A62EFF666E3E}">
          <x14:id>{2C46E486-1CDA-344B-B143-355B9C8332BD}</x14:id>
        </ext>
      </extLst>
    </cfRule>
    <cfRule type="dataBar" priority="1390">
      <dataBar showValue="0">
        <cfvo type="min"/>
        <cfvo type="max"/>
        <color theme="1" tint="0.499984740745262"/>
      </dataBar>
      <extLst>
        <ext xmlns:x14="http://schemas.microsoft.com/office/spreadsheetml/2009/9/main" uri="{B025F937-C7B1-47D3-B67F-A62EFF666E3E}">
          <x14:id>{3690C864-A49D-C14C-A7F1-EB175C26804B}</x14:id>
        </ext>
      </extLst>
    </cfRule>
    <cfRule type="dataBar" priority="1391">
      <dataBar>
        <cfvo type="min"/>
        <cfvo type="max"/>
        <color theme="1" tint="0.499984740745262"/>
      </dataBar>
      <extLst>
        <ext xmlns:x14="http://schemas.microsoft.com/office/spreadsheetml/2009/9/main" uri="{B025F937-C7B1-47D3-B67F-A62EFF666E3E}">
          <x14:id>{3C38149B-13F2-DD47-8528-76279EF53079}</x14:id>
        </ext>
      </extLst>
    </cfRule>
  </conditionalFormatting>
  <conditionalFormatting sqref="AC1889:AC1893">
    <cfRule type="dataBar" priority="1389">
      <dataBar>
        <cfvo type="min"/>
        <cfvo type="max"/>
        <color rgb="FF008AEF"/>
      </dataBar>
      <extLst>
        <ext xmlns:x14="http://schemas.microsoft.com/office/spreadsheetml/2009/9/main" uri="{B025F937-C7B1-47D3-B67F-A62EFF666E3E}">
          <x14:id>{61295D4F-BC9B-D24F-8BFB-7C0500A2099E}</x14:id>
        </ext>
      </extLst>
    </cfRule>
    <cfRule type="dataBar" priority="1388">
      <dataBar>
        <cfvo type="min"/>
        <cfvo type="max"/>
        <color theme="1" tint="0.499984740745262"/>
      </dataBar>
      <extLst>
        <ext xmlns:x14="http://schemas.microsoft.com/office/spreadsheetml/2009/9/main" uri="{B025F937-C7B1-47D3-B67F-A62EFF666E3E}">
          <x14:id>{AF2ACD0D-DB6E-0741-81F5-7DFBC9E27F53}</x14:id>
        </ext>
      </extLst>
    </cfRule>
    <cfRule type="dataBar" priority="1387">
      <dataBar showValue="0">
        <cfvo type="min"/>
        <cfvo type="max"/>
        <color theme="1" tint="0.499984740745262"/>
      </dataBar>
      <extLst>
        <ext xmlns:x14="http://schemas.microsoft.com/office/spreadsheetml/2009/9/main" uri="{B025F937-C7B1-47D3-B67F-A62EFF666E3E}">
          <x14:id>{5DA4A7C2-05EE-DC40-815D-5FFF44743F84}</x14:id>
        </ext>
      </extLst>
    </cfRule>
  </conditionalFormatting>
  <conditionalFormatting sqref="AC1895:AC1918">
    <cfRule type="dataBar" priority="1386">
      <dataBar>
        <cfvo type="min"/>
        <cfvo type="max"/>
        <color rgb="FF008AEF"/>
      </dataBar>
      <extLst>
        <ext xmlns:x14="http://schemas.microsoft.com/office/spreadsheetml/2009/9/main" uri="{B025F937-C7B1-47D3-B67F-A62EFF666E3E}">
          <x14:id>{B7756D17-0CEA-8242-94F6-2BC9EFF1ACE6}</x14:id>
        </ext>
      </extLst>
    </cfRule>
    <cfRule type="dataBar" priority="1385">
      <dataBar>
        <cfvo type="min"/>
        <cfvo type="max"/>
        <color theme="1" tint="0.499984740745262"/>
      </dataBar>
      <extLst>
        <ext xmlns:x14="http://schemas.microsoft.com/office/spreadsheetml/2009/9/main" uri="{B025F937-C7B1-47D3-B67F-A62EFF666E3E}">
          <x14:id>{CEB1ADA5-8C85-5D40-AB73-F81C07BB47A2}</x14:id>
        </ext>
      </extLst>
    </cfRule>
    <cfRule type="dataBar" priority="1384">
      <dataBar showValue="0">
        <cfvo type="min"/>
        <cfvo type="max"/>
        <color theme="1" tint="0.499984740745262"/>
      </dataBar>
      <extLst>
        <ext xmlns:x14="http://schemas.microsoft.com/office/spreadsheetml/2009/9/main" uri="{B025F937-C7B1-47D3-B67F-A62EFF666E3E}">
          <x14:id>{C9E7B4FF-5CC5-5147-8DEE-D973B586C779}</x14:id>
        </ext>
      </extLst>
    </cfRule>
  </conditionalFormatting>
  <conditionalFormatting sqref="AC1920:AC1922">
    <cfRule type="dataBar" priority="1383">
      <dataBar>
        <cfvo type="min"/>
        <cfvo type="max"/>
        <color rgb="FF008AEF"/>
      </dataBar>
      <extLst>
        <ext xmlns:x14="http://schemas.microsoft.com/office/spreadsheetml/2009/9/main" uri="{B025F937-C7B1-47D3-B67F-A62EFF666E3E}">
          <x14:id>{537A4C86-2CB1-144F-AB02-F97659B30F28}</x14:id>
        </ext>
      </extLst>
    </cfRule>
    <cfRule type="dataBar" priority="1382">
      <dataBar>
        <cfvo type="min"/>
        <cfvo type="max"/>
        <color theme="1" tint="0.499984740745262"/>
      </dataBar>
      <extLst>
        <ext xmlns:x14="http://schemas.microsoft.com/office/spreadsheetml/2009/9/main" uri="{B025F937-C7B1-47D3-B67F-A62EFF666E3E}">
          <x14:id>{BDF820AB-C7CF-1F4B-B51B-916111898D73}</x14:id>
        </ext>
      </extLst>
    </cfRule>
    <cfRule type="dataBar" priority="1381">
      <dataBar showValue="0">
        <cfvo type="min"/>
        <cfvo type="max"/>
        <color theme="1" tint="0.499984740745262"/>
      </dataBar>
      <extLst>
        <ext xmlns:x14="http://schemas.microsoft.com/office/spreadsheetml/2009/9/main" uri="{B025F937-C7B1-47D3-B67F-A62EFF666E3E}">
          <x14:id>{B883505A-B81D-3046-92A2-A2B778BE2B80}</x14:id>
        </ext>
      </extLst>
    </cfRule>
  </conditionalFormatting>
  <conditionalFormatting sqref="AC1924:AC1940">
    <cfRule type="dataBar" priority="1378">
      <dataBar showValue="0">
        <cfvo type="min"/>
        <cfvo type="max"/>
        <color theme="1" tint="0.499984740745262"/>
      </dataBar>
      <extLst>
        <ext xmlns:x14="http://schemas.microsoft.com/office/spreadsheetml/2009/9/main" uri="{B025F937-C7B1-47D3-B67F-A62EFF666E3E}">
          <x14:id>{31F3FB4C-7412-744E-A274-36687B8552B2}</x14:id>
        </ext>
      </extLst>
    </cfRule>
    <cfRule type="dataBar" priority="1379">
      <dataBar>
        <cfvo type="min"/>
        <cfvo type="max"/>
        <color theme="1" tint="0.499984740745262"/>
      </dataBar>
      <extLst>
        <ext xmlns:x14="http://schemas.microsoft.com/office/spreadsheetml/2009/9/main" uri="{B025F937-C7B1-47D3-B67F-A62EFF666E3E}">
          <x14:id>{914B8D4C-8B49-A741-8681-8B5A2E3E2621}</x14:id>
        </ext>
      </extLst>
    </cfRule>
    <cfRule type="dataBar" priority="1380">
      <dataBar>
        <cfvo type="min"/>
        <cfvo type="max"/>
        <color rgb="FF008AEF"/>
      </dataBar>
      <extLst>
        <ext xmlns:x14="http://schemas.microsoft.com/office/spreadsheetml/2009/9/main" uri="{B025F937-C7B1-47D3-B67F-A62EFF666E3E}">
          <x14:id>{0F179528-6C6F-2546-A2E2-955E26B6AA7D}</x14:id>
        </ext>
      </extLst>
    </cfRule>
  </conditionalFormatting>
  <conditionalFormatting sqref="AC1942:AC1944">
    <cfRule type="dataBar" priority="1376">
      <dataBar>
        <cfvo type="min"/>
        <cfvo type="max"/>
        <color theme="1" tint="0.499984740745262"/>
      </dataBar>
      <extLst>
        <ext xmlns:x14="http://schemas.microsoft.com/office/spreadsheetml/2009/9/main" uri="{B025F937-C7B1-47D3-B67F-A62EFF666E3E}">
          <x14:id>{3F3EDAF1-87F9-8B49-AC42-F01304091181}</x14:id>
        </ext>
      </extLst>
    </cfRule>
    <cfRule type="dataBar" priority="1375">
      <dataBar showValue="0">
        <cfvo type="min"/>
        <cfvo type="max"/>
        <color theme="1" tint="0.499984740745262"/>
      </dataBar>
      <extLst>
        <ext xmlns:x14="http://schemas.microsoft.com/office/spreadsheetml/2009/9/main" uri="{B025F937-C7B1-47D3-B67F-A62EFF666E3E}">
          <x14:id>{C553AB63-C2BA-3648-AF6C-E90310359E6B}</x14:id>
        </ext>
      </extLst>
    </cfRule>
    <cfRule type="dataBar" priority="1377">
      <dataBar>
        <cfvo type="min"/>
        <cfvo type="max"/>
        <color rgb="FF008AEF"/>
      </dataBar>
      <extLst>
        <ext xmlns:x14="http://schemas.microsoft.com/office/spreadsheetml/2009/9/main" uri="{B025F937-C7B1-47D3-B67F-A62EFF666E3E}">
          <x14:id>{0396B03E-304E-8B44-9AF4-D342BB5391FE}</x14:id>
        </ext>
      </extLst>
    </cfRule>
  </conditionalFormatting>
  <conditionalFormatting sqref="AC1946:AC1957">
    <cfRule type="dataBar" priority="1374">
      <dataBar>
        <cfvo type="min"/>
        <cfvo type="max"/>
        <color rgb="FF008AEF"/>
      </dataBar>
      <extLst>
        <ext xmlns:x14="http://schemas.microsoft.com/office/spreadsheetml/2009/9/main" uri="{B025F937-C7B1-47D3-B67F-A62EFF666E3E}">
          <x14:id>{5A587074-71CF-2E45-BEA6-33042496B4AF}</x14:id>
        </ext>
      </extLst>
    </cfRule>
    <cfRule type="dataBar" priority="1373">
      <dataBar>
        <cfvo type="min"/>
        <cfvo type="max"/>
        <color theme="1" tint="0.499984740745262"/>
      </dataBar>
      <extLst>
        <ext xmlns:x14="http://schemas.microsoft.com/office/spreadsheetml/2009/9/main" uri="{B025F937-C7B1-47D3-B67F-A62EFF666E3E}">
          <x14:id>{3E0E13AE-2B98-4443-995E-CF1092CDA8F0}</x14:id>
        </ext>
      </extLst>
    </cfRule>
    <cfRule type="dataBar" priority="1372">
      <dataBar showValue="0">
        <cfvo type="min"/>
        <cfvo type="max"/>
        <color theme="1" tint="0.499984740745262"/>
      </dataBar>
      <extLst>
        <ext xmlns:x14="http://schemas.microsoft.com/office/spreadsheetml/2009/9/main" uri="{B025F937-C7B1-47D3-B67F-A62EFF666E3E}">
          <x14:id>{14D78461-0158-434B-AE4E-BEEFEDCA11CF}</x14:id>
        </ext>
      </extLst>
    </cfRule>
  </conditionalFormatting>
  <conditionalFormatting sqref="AC1959:AC1970">
    <cfRule type="dataBar" priority="1371">
      <dataBar>
        <cfvo type="min"/>
        <cfvo type="max"/>
        <color rgb="FF008AEF"/>
      </dataBar>
      <extLst>
        <ext xmlns:x14="http://schemas.microsoft.com/office/spreadsheetml/2009/9/main" uri="{B025F937-C7B1-47D3-B67F-A62EFF666E3E}">
          <x14:id>{3756DD1E-9AAB-4743-844D-36F32A64550C}</x14:id>
        </ext>
      </extLst>
    </cfRule>
    <cfRule type="dataBar" priority="1370">
      <dataBar>
        <cfvo type="min"/>
        <cfvo type="max"/>
        <color theme="1" tint="0.499984740745262"/>
      </dataBar>
      <extLst>
        <ext xmlns:x14="http://schemas.microsoft.com/office/spreadsheetml/2009/9/main" uri="{B025F937-C7B1-47D3-B67F-A62EFF666E3E}">
          <x14:id>{67705691-3307-3344-9E33-4806B3D43BFF}</x14:id>
        </ext>
      </extLst>
    </cfRule>
    <cfRule type="dataBar" priority="1369">
      <dataBar showValue="0">
        <cfvo type="min"/>
        <cfvo type="max"/>
        <color theme="1" tint="0.499984740745262"/>
      </dataBar>
      <extLst>
        <ext xmlns:x14="http://schemas.microsoft.com/office/spreadsheetml/2009/9/main" uri="{B025F937-C7B1-47D3-B67F-A62EFF666E3E}">
          <x14:id>{52333198-2E57-574F-8A5E-A16393176BBF}</x14:id>
        </ext>
      </extLst>
    </cfRule>
  </conditionalFormatting>
  <conditionalFormatting sqref="AC1972:AC1985">
    <cfRule type="dataBar" priority="1367">
      <dataBar>
        <cfvo type="min"/>
        <cfvo type="max"/>
        <color theme="1" tint="0.499984740745262"/>
      </dataBar>
      <extLst>
        <ext xmlns:x14="http://schemas.microsoft.com/office/spreadsheetml/2009/9/main" uri="{B025F937-C7B1-47D3-B67F-A62EFF666E3E}">
          <x14:id>{8AFE5053-5028-7846-B104-1D05F9047DBE}</x14:id>
        </ext>
      </extLst>
    </cfRule>
    <cfRule type="dataBar" priority="1368">
      <dataBar>
        <cfvo type="min"/>
        <cfvo type="max"/>
        <color rgb="FF008AEF"/>
      </dataBar>
      <extLst>
        <ext xmlns:x14="http://schemas.microsoft.com/office/spreadsheetml/2009/9/main" uri="{B025F937-C7B1-47D3-B67F-A62EFF666E3E}">
          <x14:id>{036D438D-F94E-DA43-BC35-3D25DBF2E074}</x14:id>
        </ext>
      </extLst>
    </cfRule>
    <cfRule type="dataBar" priority="1366">
      <dataBar showValue="0">
        <cfvo type="min"/>
        <cfvo type="max"/>
        <color theme="1" tint="0.499984740745262"/>
      </dataBar>
      <extLst>
        <ext xmlns:x14="http://schemas.microsoft.com/office/spreadsheetml/2009/9/main" uri="{B025F937-C7B1-47D3-B67F-A62EFF666E3E}">
          <x14:id>{CB3D9E05-B9FE-A747-A4F5-96F6CBF0A203}</x14:id>
        </ext>
      </extLst>
    </cfRule>
  </conditionalFormatting>
  <conditionalFormatting sqref="AC1987:AC2009">
    <cfRule type="dataBar" priority="1364">
      <dataBar>
        <cfvo type="min"/>
        <cfvo type="max"/>
        <color theme="1" tint="0.499984740745262"/>
      </dataBar>
      <extLst>
        <ext xmlns:x14="http://schemas.microsoft.com/office/spreadsheetml/2009/9/main" uri="{B025F937-C7B1-47D3-B67F-A62EFF666E3E}">
          <x14:id>{E2DE0E43-3CEF-144D-AAE7-721BB310C2C6}</x14:id>
        </ext>
      </extLst>
    </cfRule>
    <cfRule type="dataBar" priority="1363">
      <dataBar showValue="0">
        <cfvo type="min"/>
        <cfvo type="max"/>
        <color theme="1" tint="0.499984740745262"/>
      </dataBar>
      <extLst>
        <ext xmlns:x14="http://schemas.microsoft.com/office/spreadsheetml/2009/9/main" uri="{B025F937-C7B1-47D3-B67F-A62EFF666E3E}">
          <x14:id>{EE722FA7-5738-C747-9E40-8D33C2088C49}</x14:id>
        </ext>
      </extLst>
    </cfRule>
    <cfRule type="dataBar" priority="1365">
      <dataBar>
        <cfvo type="min"/>
        <cfvo type="max"/>
        <color rgb="FF008AEF"/>
      </dataBar>
      <extLst>
        <ext xmlns:x14="http://schemas.microsoft.com/office/spreadsheetml/2009/9/main" uri="{B025F937-C7B1-47D3-B67F-A62EFF666E3E}">
          <x14:id>{1535B31E-D5AB-C34B-9A9C-F1C87FBC1CFB}</x14:id>
        </ext>
      </extLst>
    </cfRule>
  </conditionalFormatting>
  <conditionalFormatting sqref="AC2011:AC2029">
    <cfRule type="dataBar" priority="1362">
      <dataBar>
        <cfvo type="min"/>
        <cfvo type="max"/>
        <color rgb="FF008AEF"/>
      </dataBar>
      <extLst>
        <ext xmlns:x14="http://schemas.microsoft.com/office/spreadsheetml/2009/9/main" uri="{B025F937-C7B1-47D3-B67F-A62EFF666E3E}">
          <x14:id>{D0CF49A5-160B-9043-8962-AF4B812FA216}</x14:id>
        </ext>
      </extLst>
    </cfRule>
    <cfRule type="dataBar" priority="1361">
      <dataBar>
        <cfvo type="min"/>
        <cfvo type="max"/>
        <color theme="1" tint="0.499984740745262"/>
      </dataBar>
      <extLst>
        <ext xmlns:x14="http://schemas.microsoft.com/office/spreadsheetml/2009/9/main" uri="{B025F937-C7B1-47D3-B67F-A62EFF666E3E}">
          <x14:id>{FF25C2F4-BB6D-1145-BA3D-3654150A0FBC}</x14:id>
        </ext>
      </extLst>
    </cfRule>
    <cfRule type="dataBar" priority="1360">
      <dataBar showValue="0">
        <cfvo type="min"/>
        <cfvo type="max"/>
        <color theme="1" tint="0.499984740745262"/>
      </dataBar>
      <extLst>
        <ext xmlns:x14="http://schemas.microsoft.com/office/spreadsheetml/2009/9/main" uri="{B025F937-C7B1-47D3-B67F-A62EFF666E3E}">
          <x14:id>{3CBDB771-5384-EB41-9B57-8E0777ED8D88}</x14:id>
        </ext>
      </extLst>
    </cfRule>
  </conditionalFormatting>
  <conditionalFormatting sqref="AC2032:AC2033">
    <cfRule type="dataBar" priority="1359">
      <dataBar>
        <cfvo type="min"/>
        <cfvo type="max"/>
        <color rgb="FF008AEF"/>
      </dataBar>
      <extLst>
        <ext xmlns:x14="http://schemas.microsoft.com/office/spreadsheetml/2009/9/main" uri="{B025F937-C7B1-47D3-B67F-A62EFF666E3E}">
          <x14:id>{D093CC4C-5483-5140-8DF2-1191F9EC1BE2}</x14:id>
        </ext>
      </extLst>
    </cfRule>
    <cfRule type="dataBar" priority="1358">
      <dataBar>
        <cfvo type="min"/>
        <cfvo type="max"/>
        <color theme="1" tint="0.499984740745262"/>
      </dataBar>
      <extLst>
        <ext xmlns:x14="http://schemas.microsoft.com/office/spreadsheetml/2009/9/main" uri="{B025F937-C7B1-47D3-B67F-A62EFF666E3E}">
          <x14:id>{CFD5E930-8E70-5A42-981A-6F51D74515BC}</x14:id>
        </ext>
      </extLst>
    </cfRule>
    <cfRule type="dataBar" priority="1357">
      <dataBar showValue="0">
        <cfvo type="min"/>
        <cfvo type="max"/>
        <color theme="1" tint="0.499984740745262"/>
      </dataBar>
      <extLst>
        <ext xmlns:x14="http://schemas.microsoft.com/office/spreadsheetml/2009/9/main" uri="{B025F937-C7B1-47D3-B67F-A62EFF666E3E}">
          <x14:id>{2DDD9C48-01B7-2340-B392-C535E1B9B02E}</x14:id>
        </ext>
      </extLst>
    </cfRule>
  </conditionalFormatting>
  <conditionalFormatting sqref="AC2035:AC2039">
    <cfRule type="dataBar" priority="1356">
      <dataBar>
        <cfvo type="min"/>
        <cfvo type="max"/>
        <color rgb="FF008AEF"/>
      </dataBar>
      <extLst>
        <ext xmlns:x14="http://schemas.microsoft.com/office/spreadsheetml/2009/9/main" uri="{B025F937-C7B1-47D3-B67F-A62EFF666E3E}">
          <x14:id>{E6DC17A8-F333-9B42-A819-517D0E14ABCB}</x14:id>
        </ext>
      </extLst>
    </cfRule>
    <cfRule type="dataBar" priority="1355">
      <dataBar>
        <cfvo type="min"/>
        <cfvo type="max"/>
        <color theme="1" tint="0.499984740745262"/>
      </dataBar>
      <extLst>
        <ext xmlns:x14="http://schemas.microsoft.com/office/spreadsheetml/2009/9/main" uri="{B025F937-C7B1-47D3-B67F-A62EFF666E3E}">
          <x14:id>{B4E0F571-4A20-7C4B-8205-2DF674C544EE}</x14:id>
        </ext>
      </extLst>
    </cfRule>
    <cfRule type="dataBar" priority="1354">
      <dataBar showValue="0">
        <cfvo type="min"/>
        <cfvo type="max"/>
        <color theme="1" tint="0.499984740745262"/>
      </dataBar>
      <extLst>
        <ext xmlns:x14="http://schemas.microsoft.com/office/spreadsheetml/2009/9/main" uri="{B025F937-C7B1-47D3-B67F-A62EFF666E3E}">
          <x14:id>{3A5FB3DD-35D2-4746-A895-B00B6D4B07E1}</x14:id>
        </ext>
      </extLst>
    </cfRule>
  </conditionalFormatting>
  <conditionalFormatting sqref="AC2041:AC2050">
    <cfRule type="dataBar" priority="1353">
      <dataBar>
        <cfvo type="min"/>
        <cfvo type="max"/>
        <color rgb="FF008AEF"/>
      </dataBar>
      <extLst>
        <ext xmlns:x14="http://schemas.microsoft.com/office/spreadsheetml/2009/9/main" uri="{B025F937-C7B1-47D3-B67F-A62EFF666E3E}">
          <x14:id>{3762CC49-6C8A-3843-900F-208003697971}</x14:id>
        </ext>
      </extLst>
    </cfRule>
    <cfRule type="dataBar" priority="1352">
      <dataBar>
        <cfvo type="min"/>
        <cfvo type="max"/>
        <color theme="1" tint="0.499984740745262"/>
      </dataBar>
      <extLst>
        <ext xmlns:x14="http://schemas.microsoft.com/office/spreadsheetml/2009/9/main" uri="{B025F937-C7B1-47D3-B67F-A62EFF666E3E}">
          <x14:id>{E10FB033-10E4-1941-87A0-3F5B27089C7A}</x14:id>
        </ext>
      </extLst>
    </cfRule>
    <cfRule type="dataBar" priority="1351">
      <dataBar showValue="0">
        <cfvo type="min"/>
        <cfvo type="max"/>
        <color theme="1" tint="0.499984740745262"/>
      </dataBar>
      <extLst>
        <ext xmlns:x14="http://schemas.microsoft.com/office/spreadsheetml/2009/9/main" uri="{B025F937-C7B1-47D3-B67F-A62EFF666E3E}">
          <x14:id>{7C26F6DC-E00F-9B49-8823-4F31994B2D32}</x14:id>
        </ext>
      </extLst>
    </cfRule>
  </conditionalFormatting>
  <conditionalFormatting sqref="AC2052:AC2053">
    <cfRule type="dataBar" priority="1350">
      <dataBar>
        <cfvo type="min"/>
        <cfvo type="max"/>
        <color rgb="FF008AEF"/>
      </dataBar>
      <extLst>
        <ext xmlns:x14="http://schemas.microsoft.com/office/spreadsheetml/2009/9/main" uri="{B025F937-C7B1-47D3-B67F-A62EFF666E3E}">
          <x14:id>{E06F2A28-E511-7E4D-BC2C-2A4C75989DBD}</x14:id>
        </ext>
      </extLst>
    </cfRule>
    <cfRule type="dataBar" priority="1349">
      <dataBar>
        <cfvo type="min"/>
        <cfvo type="max"/>
        <color theme="1" tint="0.499984740745262"/>
      </dataBar>
      <extLst>
        <ext xmlns:x14="http://schemas.microsoft.com/office/spreadsheetml/2009/9/main" uri="{B025F937-C7B1-47D3-B67F-A62EFF666E3E}">
          <x14:id>{4D89CD05-5B36-1249-8D4F-25FE48074F8C}</x14:id>
        </ext>
      </extLst>
    </cfRule>
    <cfRule type="dataBar" priority="1348">
      <dataBar showValue="0">
        <cfvo type="min"/>
        <cfvo type="max"/>
        <color theme="1" tint="0.499984740745262"/>
      </dataBar>
      <extLst>
        <ext xmlns:x14="http://schemas.microsoft.com/office/spreadsheetml/2009/9/main" uri="{B025F937-C7B1-47D3-B67F-A62EFF666E3E}">
          <x14:id>{E61C81B5-C2D0-3F4D-9460-AEF369974AC9}</x14:id>
        </ext>
      </extLst>
    </cfRule>
  </conditionalFormatting>
  <conditionalFormatting sqref="AC2055">
    <cfRule type="dataBar" priority="1347">
      <dataBar>
        <cfvo type="min"/>
        <cfvo type="max"/>
        <color rgb="FF008AEF"/>
      </dataBar>
      <extLst>
        <ext xmlns:x14="http://schemas.microsoft.com/office/spreadsheetml/2009/9/main" uri="{B025F937-C7B1-47D3-B67F-A62EFF666E3E}">
          <x14:id>{7128B3CD-A035-3247-9672-33D4242C8547}</x14:id>
        </ext>
      </extLst>
    </cfRule>
    <cfRule type="dataBar" priority="1346">
      <dataBar>
        <cfvo type="min"/>
        <cfvo type="max"/>
        <color theme="1" tint="0.499984740745262"/>
      </dataBar>
      <extLst>
        <ext xmlns:x14="http://schemas.microsoft.com/office/spreadsheetml/2009/9/main" uri="{B025F937-C7B1-47D3-B67F-A62EFF666E3E}">
          <x14:id>{D29AB64D-1746-A048-924C-40D6DCF80144}</x14:id>
        </ext>
      </extLst>
    </cfRule>
    <cfRule type="dataBar" priority="1345">
      <dataBar showValue="0">
        <cfvo type="min"/>
        <cfvo type="max"/>
        <color theme="1" tint="0.499984740745262"/>
      </dataBar>
      <extLst>
        <ext xmlns:x14="http://schemas.microsoft.com/office/spreadsheetml/2009/9/main" uri="{B025F937-C7B1-47D3-B67F-A62EFF666E3E}">
          <x14:id>{BE5EFB2F-BC7C-2147-BBCB-FFB05AFC5999}</x14:id>
        </ext>
      </extLst>
    </cfRule>
  </conditionalFormatting>
  <conditionalFormatting sqref="AC2057:AC2080">
    <cfRule type="dataBar" priority="1344">
      <dataBar>
        <cfvo type="min"/>
        <cfvo type="max"/>
        <color rgb="FF008AEF"/>
      </dataBar>
      <extLst>
        <ext xmlns:x14="http://schemas.microsoft.com/office/spreadsheetml/2009/9/main" uri="{B025F937-C7B1-47D3-B67F-A62EFF666E3E}">
          <x14:id>{A04C2A0F-74EB-9C44-8736-C6A79FD08350}</x14:id>
        </ext>
      </extLst>
    </cfRule>
    <cfRule type="dataBar" priority="1343">
      <dataBar>
        <cfvo type="min"/>
        <cfvo type="max"/>
        <color theme="1" tint="0.499984740745262"/>
      </dataBar>
      <extLst>
        <ext xmlns:x14="http://schemas.microsoft.com/office/spreadsheetml/2009/9/main" uri="{B025F937-C7B1-47D3-B67F-A62EFF666E3E}">
          <x14:id>{A6AEC57D-D232-0646-BA6F-A865B882988D}</x14:id>
        </ext>
      </extLst>
    </cfRule>
    <cfRule type="dataBar" priority="1342">
      <dataBar showValue="0">
        <cfvo type="min"/>
        <cfvo type="max"/>
        <color theme="1" tint="0.499984740745262"/>
      </dataBar>
      <extLst>
        <ext xmlns:x14="http://schemas.microsoft.com/office/spreadsheetml/2009/9/main" uri="{B025F937-C7B1-47D3-B67F-A62EFF666E3E}">
          <x14:id>{33047D65-46BC-D747-B487-45E0CFB08A0A}</x14:id>
        </ext>
      </extLst>
    </cfRule>
  </conditionalFormatting>
  <conditionalFormatting sqref="AC2082:AC2091">
    <cfRule type="dataBar" priority="1341">
      <dataBar>
        <cfvo type="min"/>
        <cfvo type="max"/>
        <color rgb="FF008AEF"/>
      </dataBar>
      <extLst>
        <ext xmlns:x14="http://schemas.microsoft.com/office/spreadsheetml/2009/9/main" uri="{B025F937-C7B1-47D3-B67F-A62EFF666E3E}">
          <x14:id>{7E4D6757-4BB7-B849-BD21-811B306BF354}</x14:id>
        </ext>
      </extLst>
    </cfRule>
    <cfRule type="dataBar" priority="1340">
      <dataBar>
        <cfvo type="min"/>
        <cfvo type="max"/>
        <color theme="1" tint="0.499984740745262"/>
      </dataBar>
      <extLst>
        <ext xmlns:x14="http://schemas.microsoft.com/office/spreadsheetml/2009/9/main" uri="{B025F937-C7B1-47D3-B67F-A62EFF666E3E}">
          <x14:id>{68C19F0F-3F05-4A4E-8F23-41319D7FF281}</x14:id>
        </ext>
      </extLst>
    </cfRule>
    <cfRule type="dataBar" priority="1339">
      <dataBar showValue="0">
        <cfvo type="min"/>
        <cfvo type="max"/>
        <color theme="1" tint="0.499984740745262"/>
      </dataBar>
      <extLst>
        <ext xmlns:x14="http://schemas.microsoft.com/office/spreadsheetml/2009/9/main" uri="{B025F937-C7B1-47D3-B67F-A62EFF666E3E}">
          <x14:id>{9D0C4DFA-A706-F249-A289-F28F7915226C}</x14:id>
        </ext>
      </extLst>
    </cfRule>
  </conditionalFormatting>
  <conditionalFormatting sqref="AC2093:AC2099">
    <cfRule type="dataBar" priority="1336">
      <dataBar showValue="0">
        <cfvo type="min"/>
        <cfvo type="max"/>
        <color theme="1" tint="0.499984740745262"/>
      </dataBar>
      <extLst>
        <ext xmlns:x14="http://schemas.microsoft.com/office/spreadsheetml/2009/9/main" uri="{B025F937-C7B1-47D3-B67F-A62EFF666E3E}">
          <x14:id>{9873B6BA-6559-6742-ABA9-25520E40E819}</x14:id>
        </ext>
      </extLst>
    </cfRule>
    <cfRule type="dataBar" priority="1337">
      <dataBar>
        <cfvo type="min"/>
        <cfvo type="max"/>
        <color theme="1" tint="0.499984740745262"/>
      </dataBar>
      <extLst>
        <ext xmlns:x14="http://schemas.microsoft.com/office/spreadsheetml/2009/9/main" uri="{B025F937-C7B1-47D3-B67F-A62EFF666E3E}">
          <x14:id>{86F6AB05-946E-1B49-AE9F-088488CDD347}</x14:id>
        </ext>
      </extLst>
    </cfRule>
    <cfRule type="dataBar" priority="1338">
      <dataBar>
        <cfvo type="min"/>
        <cfvo type="max"/>
        <color rgb="FF008AEF"/>
      </dataBar>
      <extLst>
        <ext xmlns:x14="http://schemas.microsoft.com/office/spreadsheetml/2009/9/main" uri="{B025F937-C7B1-47D3-B67F-A62EFF666E3E}">
          <x14:id>{AE7423ED-7843-F44B-9C7F-4EF92B801370}</x14:id>
        </ext>
      </extLst>
    </cfRule>
  </conditionalFormatting>
  <conditionalFormatting sqref="AC2101:AC2124">
    <cfRule type="dataBar" priority="1335">
      <dataBar>
        <cfvo type="min"/>
        <cfvo type="max"/>
        <color rgb="FF008AEF"/>
      </dataBar>
      <extLst>
        <ext xmlns:x14="http://schemas.microsoft.com/office/spreadsheetml/2009/9/main" uri="{B025F937-C7B1-47D3-B67F-A62EFF666E3E}">
          <x14:id>{0889721A-A1C0-CD47-8112-8D4E72602C48}</x14:id>
        </ext>
      </extLst>
    </cfRule>
    <cfRule type="dataBar" priority="1334">
      <dataBar>
        <cfvo type="min"/>
        <cfvo type="max"/>
        <color theme="1" tint="0.499984740745262"/>
      </dataBar>
      <extLst>
        <ext xmlns:x14="http://schemas.microsoft.com/office/spreadsheetml/2009/9/main" uri="{B025F937-C7B1-47D3-B67F-A62EFF666E3E}">
          <x14:id>{91DBC56D-2B1F-7B45-9FC8-54E6372E974A}</x14:id>
        </ext>
      </extLst>
    </cfRule>
    <cfRule type="dataBar" priority="1333">
      <dataBar showValue="0">
        <cfvo type="min"/>
        <cfvo type="max"/>
        <color theme="1" tint="0.499984740745262"/>
      </dataBar>
      <extLst>
        <ext xmlns:x14="http://schemas.microsoft.com/office/spreadsheetml/2009/9/main" uri="{B025F937-C7B1-47D3-B67F-A62EFF666E3E}">
          <x14:id>{1710FB14-7EFF-6B42-83E0-5F2268DFE6A8}</x14:id>
        </ext>
      </extLst>
    </cfRule>
  </conditionalFormatting>
  <conditionalFormatting sqref="AC2126:AC2128">
    <cfRule type="dataBar" priority="1332">
      <dataBar>
        <cfvo type="min"/>
        <cfvo type="max"/>
        <color rgb="FF008AEF"/>
      </dataBar>
      <extLst>
        <ext xmlns:x14="http://schemas.microsoft.com/office/spreadsheetml/2009/9/main" uri="{B025F937-C7B1-47D3-B67F-A62EFF666E3E}">
          <x14:id>{EA1F5DEF-7245-DA44-96B5-95C68E916304}</x14:id>
        </ext>
      </extLst>
    </cfRule>
    <cfRule type="dataBar" priority="1331">
      <dataBar>
        <cfvo type="min"/>
        <cfvo type="max"/>
        <color theme="1" tint="0.499984740745262"/>
      </dataBar>
      <extLst>
        <ext xmlns:x14="http://schemas.microsoft.com/office/spreadsheetml/2009/9/main" uri="{B025F937-C7B1-47D3-B67F-A62EFF666E3E}">
          <x14:id>{5CCCD9D9-FE4E-EF4D-8FCB-F7C101960758}</x14:id>
        </ext>
      </extLst>
    </cfRule>
    <cfRule type="dataBar" priority="1330">
      <dataBar showValue="0">
        <cfvo type="min"/>
        <cfvo type="max"/>
        <color theme="1" tint="0.499984740745262"/>
      </dataBar>
      <extLst>
        <ext xmlns:x14="http://schemas.microsoft.com/office/spreadsheetml/2009/9/main" uri="{B025F937-C7B1-47D3-B67F-A62EFF666E3E}">
          <x14:id>{5CF2097F-20AB-B845-BF09-0C904BBB7BAF}</x14:id>
        </ext>
      </extLst>
    </cfRule>
  </conditionalFormatting>
  <conditionalFormatting sqref="AC2130:AC2134">
    <cfRule type="dataBar" priority="1329">
      <dataBar>
        <cfvo type="min"/>
        <cfvo type="max"/>
        <color rgb="FF008AEF"/>
      </dataBar>
      <extLst>
        <ext xmlns:x14="http://schemas.microsoft.com/office/spreadsheetml/2009/9/main" uri="{B025F937-C7B1-47D3-B67F-A62EFF666E3E}">
          <x14:id>{1A2D3477-AB78-1744-9833-D5F88BAD5B7E}</x14:id>
        </ext>
      </extLst>
    </cfRule>
    <cfRule type="dataBar" priority="1328">
      <dataBar>
        <cfvo type="min"/>
        <cfvo type="max"/>
        <color theme="1" tint="0.499984740745262"/>
      </dataBar>
      <extLst>
        <ext xmlns:x14="http://schemas.microsoft.com/office/spreadsheetml/2009/9/main" uri="{B025F937-C7B1-47D3-B67F-A62EFF666E3E}">
          <x14:id>{D622EA2F-7622-8D4A-B1C0-3510CBA1E39E}</x14:id>
        </ext>
      </extLst>
    </cfRule>
    <cfRule type="dataBar" priority="1327">
      <dataBar showValue="0">
        <cfvo type="min"/>
        <cfvo type="max"/>
        <color theme="1" tint="0.499984740745262"/>
      </dataBar>
      <extLst>
        <ext xmlns:x14="http://schemas.microsoft.com/office/spreadsheetml/2009/9/main" uri="{B025F937-C7B1-47D3-B67F-A62EFF666E3E}">
          <x14:id>{092CEB16-07AB-B142-8A89-FEF5FC44DDEF}</x14:id>
        </ext>
      </extLst>
    </cfRule>
  </conditionalFormatting>
  <conditionalFormatting sqref="AC2136:AC2140">
    <cfRule type="dataBar" priority="1326">
      <dataBar>
        <cfvo type="min"/>
        <cfvo type="max"/>
        <color rgb="FF008AEF"/>
      </dataBar>
      <extLst>
        <ext xmlns:x14="http://schemas.microsoft.com/office/spreadsheetml/2009/9/main" uri="{B025F937-C7B1-47D3-B67F-A62EFF666E3E}">
          <x14:id>{623E7A15-18D5-6D46-B751-1D393248E933}</x14:id>
        </ext>
      </extLst>
    </cfRule>
    <cfRule type="dataBar" priority="1325">
      <dataBar>
        <cfvo type="min"/>
        <cfvo type="max"/>
        <color theme="1" tint="0.499984740745262"/>
      </dataBar>
      <extLst>
        <ext xmlns:x14="http://schemas.microsoft.com/office/spreadsheetml/2009/9/main" uri="{B025F937-C7B1-47D3-B67F-A62EFF666E3E}">
          <x14:id>{073DCAF3-1E3B-A844-8C62-601AEF97C87E}</x14:id>
        </ext>
      </extLst>
    </cfRule>
    <cfRule type="dataBar" priority="1324">
      <dataBar showValue="0">
        <cfvo type="min"/>
        <cfvo type="max"/>
        <color theme="1" tint="0.499984740745262"/>
      </dataBar>
      <extLst>
        <ext xmlns:x14="http://schemas.microsoft.com/office/spreadsheetml/2009/9/main" uri="{B025F937-C7B1-47D3-B67F-A62EFF666E3E}">
          <x14:id>{1FB75AFE-6B9A-444A-B6F8-23D623ADDD92}</x14:id>
        </ext>
      </extLst>
    </cfRule>
  </conditionalFormatting>
  <conditionalFormatting sqref="AC2142:AC2148">
    <cfRule type="dataBar" priority="1321">
      <dataBar showValue="0">
        <cfvo type="min"/>
        <cfvo type="max"/>
        <color theme="1" tint="0.499984740745262"/>
      </dataBar>
      <extLst>
        <ext xmlns:x14="http://schemas.microsoft.com/office/spreadsheetml/2009/9/main" uri="{B025F937-C7B1-47D3-B67F-A62EFF666E3E}">
          <x14:id>{30B68D32-069F-0B4D-B1A8-72CE5BE3470D}</x14:id>
        </ext>
      </extLst>
    </cfRule>
    <cfRule type="dataBar" priority="1322">
      <dataBar>
        <cfvo type="min"/>
        <cfvo type="max"/>
        <color theme="1" tint="0.499984740745262"/>
      </dataBar>
      <extLst>
        <ext xmlns:x14="http://schemas.microsoft.com/office/spreadsheetml/2009/9/main" uri="{B025F937-C7B1-47D3-B67F-A62EFF666E3E}">
          <x14:id>{9CEBDDA4-6136-CC41-901F-56B60B0632D9}</x14:id>
        </ext>
      </extLst>
    </cfRule>
    <cfRule type="dataBar" priority="1323">
      <dataBar>
        <cfvo type="min"/>
        <cfvo type="max"/>
        <color rgb="FF008AEF"/>
      </dataBar>
      <extLst>
        <ext xmlns:x14="http://schemas.microsoft.com/office/spreadsheetml/2009/9/main" uri="{B025F937-C7B1-47D3-B67F-A62EFF666E3E}">
          <x14:id>{B42DC446-FC36-4946-8A8A-A119EF74523D}</x14:id>
        </ext>
      </extLst>
    </cfRule>
  </conditionalFormatting>
  <conditionalFormatting sqref="AC2150">
    <cfRule type="dataBar" priority="1320">
      <dataBar>
        <cfvo type="min"/>
        <cfvo type="max"/>
        <color rgb="FF008AEF"/>
      </dataBar>
      <extLst>
        <ext xmlns:x14="http://schemas.microsoft.com/office/spreadsheetml/2009/9/main" uri="{B025F937-C7B1-47D3-B67F-A62EFF666E3E}">
          <x14:id>{A1AF7603-66CA-DB4A-9DDD-8E0A3D18D835}</x14:id>
        </ext>
      </extLst>
    </cfRule>
    <cfRule type="dataBar" priority="1319">
      <dataBar>
        <cfvo type="min"/>
        <cfvo type="max"/>
        <color theme="1" tint="0.499984740745262"/>
      </dataBar>
      <extLst>
        <ext xmlns:x14="http://schemas.microsoft.com/office/spreadsheetml/2009/9/main" uri="{B025F937-C7B1-47D3-B67F-A62EFF666E3E}">
          <x14:id>{E5B74712-E304-544E-B109-767F4A0B7550}</x14:id>
        </ext>
      </extLst>
    </cfRule>
    <cfRule type="dataBar" priority="1318">
      <dataBar showValue="0">
        <cfvo type="min"/>
        <cfvo type="max"/>
        <color theme="1" tint="0.499984740745262"/>
      </dataBar>
      <extLst>
        <ext xmlns:x14="http://schemas.microsoft.com/office/spreadsheetml/2009/9/main" uri="{B025F937-C7B1-47D3-B67F-A62EFF666E3E}">
          <x14:id>{2F0C90D3-9E37-794F-ACE8-2AA5318678C4}</x14:id>
        </ext>
      </extLst>
    </cfRule>
  </conditionalFormatting>
  <conditionalFormatting sqref="AC2152:AC2167">
    <cfRule type="dataBar" priority="1317">
      <dataBar>
        <cfvo type="min"/>
        <cfvo type="max"/>
        <color rgb="FF008AEF"/>
      </dataBar>
      <extLst>
        <ext xmlns:x14="http://schemas.microsoft.com/office/spreadsheetml/2009/9/main" uri="{B025F937-C7B1-47D3-B67F-A62EFF666E3E}">
          <x14:id>{8E7BDA53-C7BA-774B-B365-89A9C8BEFDA2}</x14:id>
        </ext>
      </extLst>
    </cfRule>
    <cfRule type="dataBar" priority="1316">
      <dataBar>
        <cfvo type="min"/>
        <cfvo type="max"/>
        <color theme="1" tint="0.499984740745262"/>
      </dataBar>
      <extLst>
        <ext xmlns:x14="http://schemas.microsoft.com/office/spreadsheetml/2009/9/main" uri="{B025F937-C7B1-47D3-B67F-A62EFF666E3E}">
          <x14:id>{EDC6605C-AFA2-D14F-BBA9-37E653D33748}</x14:id>
        </ext>
      </extLst>
    </cfRule>
    <cfRule type="dataBar" priority="1315">
      <dataBar showValue="0">
        <cfvo type="min"/>
        <cfvo type="max"/>
        <color theme="1" tint="0.499984740745262"/>
      </dataBar>
      <extLst>
        <ext xmlns:x14="http://schemas.microsoft.com/office/spreadsheetml/2009/9/main" uri="{B025F937-C7B1-47D3-B67F-A62EFF666E3E}">
          <x14:id>{D4554C28-A271-7249-A648-0EC8D8BC9F16}</x14:id>
        </ext>
      </extLst>
    </cfRule>
  </conditionalFormatting>
  <conditionalFormatting sqref="AC2169:AC2183">
    <cfRule type="dataBar" priority="1314">
      <dataBar>
        <cfvo type="min"/>
        <cfvo type="max"/>
        <color rgb="FF008AEF"/>
      </dataBar>
      <extLst>
        <ext xmlns:x14="http://schemas.microsoft.com/office/spreadsheetml/2009/9/main" uri="{B025F937-C7B1-47D3-B67F-A62EFF666E3E}">
          <x14:id>{8F5E4041-1FCF-A342-90DE-3A0C05057FC8}</x14:id>
        </ext>
      </extLst>
    </cfRule>
    <cfRule type="dataBar" priority="1313">
      <dataBar>
        <cfvo type="min"/>
        <cfvo type="max"/>
        <color theme="1" tint="0.499984740745262"/>
      </dataBar>
      <extLst>
        <ext xmlns:x14="http://schemas.microsoft.com/office/spreadsheetml/2009/9/main" uri="{B025F937-C7B1-47D3-B67F-A62EFF666E3E}">
          <x14:id>{C27BBCA9-9E34-1940-8F02-AFA6769AFC1C}</x14:id>
        </ext>
      </extLst>
    </cfRule>
    <cfRule type="dataBar" priority="1312">
      <dataBar showValue="0">
        <cfvo type="min"/>
        <cfvo type="max"/>
        <color theme="1" tint="0.499984740745262"/>
      </dataBar>
      <extLst>
        <ext xmlns:x14="http://schemas.microsoft.com/office/spreadsheetml/2009/9/main" uri="{B025F937-C7B1-47D3-B67F-A62EFF666E3E}">
          <x14:id>{48BFAE00-7881-6641-B0F4-14A4013A3584}</x14:id>
        </ext>
      </extLst>
    </cfRule>
  </conditionalFormatting>
  <conditionalFormatting sqref="AC2185:AC2192">
    <cfRule type="dataBar" priority="1311">
      <dataBar>
        <cfvo type="min"/>
        <cfvo type="max"/>
        <color rgb="FF008AEF"/>
      </dataBar>
      <extLst>
        <ext xmlns:x14="http://schemas.microsoft.com/office/spreadsheetml/2009/9/main" uri="{B025F937-C7B1-47D3-B67F-A62EFF666E3E}">
          <x14:id>{27159404-C2C8-0B41-9FC8-B38F4AB27845}</x14:id>
        </ext>
      </extLst>
    </cfRule>
    <cfRule type="dataBar" priority="1310">
      <dataBar>
        <cfvo type="min"/>
        <cfvo type="max"/>
        <color theme="1" tint="0.499984740745262"/>
      </dataBar>
      <extLst>
        <ext xmlns:x14="http://schemas.microsoft.com/office/spreadsheetml/2009/9/main" uri="{B025F937-C7B1-47D3-B67F-A62EFF666E3E}">
          <x14:id>{D4B3B6AB-B5FF-3841-9B67-0E5B7E18C865}</x14:id>
        </ext>
      </extLst>
    </cfRule>
    <cfRule type="dataBar" priority="1309">
      <dataBar showValue="0">
        <cfvo type="min"/>
        <cfvo type="max"/>
        <color theme="1" tint="0.499984740745262"/>
      </dataBar>
      <extLst>
        <ext xmlns:x14="http://schemas.microsoft.com/office/spreadsheetml/2009/9/main" uri="{B025F937-C7B1-47D3-B67F-A62EFF666E3E}">
          <x14:id>{CA313649-967F-2049-B8E8-EC721B7A1455}</x14:id>
        </ext>
      </extLst>
    </cfRule>
  </conditionalFormatting>
  <conditionalFormatting sqref="AC2194:AC2196">
    <cfRule type="dataBar" priority="1308">
      <dataBar>
        <cfvo type="min"/>
        <cfvo type="max"/>
        <color rgb="FF008AEF"/>
      </dataBar>
      <extLst>
        <ext xmlns:x14="http://schemas.microsoft.com/office/spreadsheetml/2009/9/main" uri="{B025F937-C7B1-47D3-B67F-A62EFF666E3E}">
          <x14:id>{C31AC901-DF9D-9141-BB73-CA9489CE1C05}</x14:id>
        </ext>
      </extLst>
    </cfRule>
    <cfRule type="dataBar" priority="1307">
      <dataBar>
        <cfvo type="min"/>
        <cfvo type="max"/>
        <color theme="1" tint="0.499984740745262"/>
      </dataBar>
      <extLst>
        <ext xmlns:x14="http://schemas.microsoft.com/office/spreadsheetml/2009/9/main" uri="{B025F937-C7B1-47D3-B67F-A62EFF666E3E}">
          <x14:id>{597E74BC-E47C-2948-9F2F-259FFFC070EF}</x14:id>
        </ext>
      </extLst>
    </cfRule>
    <cfRule type="dataBar" priority="1306">
      <dataBar showValue="0">
        <cfvo type="min"/>
        <cfvo type="max"/>
        <color theme="1" tint="0.499984740745262"/>
      </dataBar>
      <extLst>
        <ext xmlns:x14="http://schemas.microsoft.com/office/spreadsheetml/2009/9/main" uri="{B025F937-C7B1-47D3-B67F-A62EFF666E3E}">
          <x14:id>{AC7FE146-3F00-B84F-8258-9166A5CA938F}</x14:id>
        </ext>
      </extLst>
    </cfRule>
  </conditionalFormatting>
  <conditionalFormatting sqref="AC2198">
    <cfRule type="dataBar" priority="1305">
      <dataBar>
        <cfvo type="min"/>
        <cfvo type="max"/>
        <color rgb="FF008AEF"/>
      </dataBar>
      <extLst>
        <ext xmlns:x14="http://schemas.microsoft.com/office/spreadsheetml/2009/9/main" uri="{B025F937-C7B1-47D3-B67F-A62EFF666E3E}">
          <x14:id>{D035EE6A-4A13-C445-B9B7-98F49818DFB2}</x14:id>
        </ext>
      </extLst>
    </cfRule>
    <cfRule type="dataBar" priority="1304">
      <dataBar>
        <cfvo type="min"/>
        <cfvo type="max"/>
        <color theme="1" tint="0.499984740745262"/>
      </dataBar>
      <extLst>
        <ext xmlns:x14="http://schemas.microsoft.com/office/spreadsheetml/2009/9/main" uri="{B025F937-C7B1-47D3-B67F-A62EFF666E3E}">
          <x14:id>{E979AA1F-FF69-1D45-AF75-4012B19DB2C2}</x14:id>
        </ext>
      </extLst>
    </cfRule>
    <cfRule type="dataBar" priority="1303">
      <dataBar showValue="0">
        <cfvo type="min"/>
        <cfvo type="max"/>
        <color theme="1" tint="0.499984740745262"/>
      </dataBar>
      <extLst>
        <ext xmlns:x14="http://schemas.microsoft.com/office/spreadsheetml/2009/9/main" uri="{B025F937-C7B1-47D3-B67F-A62EFF666E3E}">
          <x14:id>{B4655292-9B32-634A-9B79-30D5F0E35A38}</x14:id>
        </ext>
      </extLst>
    </cfRule>
  </conditionalFormatting>
  <conditionalFormatting sqref="AC2200:AC2210">
    <cfRule type="dataBar" priority="1302">
      <dataBar>
        <cfvo type="min"/>
        <cfvo type="max"/>
        <color rgb="FF008AEF"/>
      </dataBar>
      <extLst>
        <ext xmlns:x14="http://schemas.microsoft.com/office/spreadsheetml/2009/9/main" uri="{B025F937-C7B1-47D3-B67F-A62EFF666E3E}">
          <x14:id>{7A557979-EA54-2947-9E84-8AC5B86CAEF3}</x14:id>
        </ext>
      </extLst>
    </cfRule>
    <cfRule type="dataBar" priority="1301">
      <dataBar>
        <cfvo type="min"/>
        <cfvo type="max"/>
        <color theme="1" tint="0.499984740745262"/>
      </dataBar>
      <extLst>
        <ext xmlns:x14="http://schemas.microsoft.com/office/spreadsheetml/2009/9/main" uri="{B025F937-C7B1-47D3-B67F-A62EFF666E3E}">
          <x14:id>{2C7CA75A-3A97-0641-B215-EAC3341D6C84}</x14:id>
        </ext>
      </extLst>
    </cfRule>
    <cfRule type="dataBar" priority="1300">
      <dataBar showValue="0">
        <cfvo type="min"/>
        <cfvo type="max"/>
        <color theme="1" tint="0.499984740745262"/>
      </dataBar>
      <extLst>
        <ext xmlns:x14="http://schemas.microsoft.com/office/spreadsheetml/2009/9/main" uri="{B025F937-C7B1-47D3-B67F-A62EFF666E3E}">
          <x14:id>{0F309276-A5B8-9D46-9FFA-30930770D476}</x14:id>
        </ext>
      </extLst>
    </cfRule>
  </conditionalFormatting>
  <conditionalFormatting sqref="AC2212:AC2218">
    <cfRule type="dataBar" priority="1299">
      <dataBar>
        <cfvo type="min"/>
        <cfvo type="max"/>
        <color rgb="FF008AEF"/>
      </dataBar>
      <extLst>
        <ext xmlns:x14="http://schemas.microsoft.com/office/spreadsheetml/2009/9/main" uri="{B025F937-C7B1-47D3-B67F-A62EFF666E3E}">
          <x14:id>{61F4AF3D-CA1E-5C42-A3DA-25EAAB8B09DD}</x14:id>
        </ext>
      </extLst>
    </cfRule>
    <cfRule type="dataBar" priority="1298">
      <dataBar>
        <cfvo type="min"/>
        <cfvo type="max"/>
        <color theme="1" tint="0.499984740745262"/>
      </dataBar>
      <extLst>
        <ext xmlns:x14="http://schemas.microsoft.com/office/spreadsheetml/2009/9/main" uri="{B025F937-C7B1-47D3-B67F-A62EFF666E3E}">
          <x14:id>{F6A4CCB9-5CAA-F348-83C8-65FE9070984A}</x14:id>
        </ext>
      </extLst>
    </cfRule>
    <cfRule type="dataBar" priority="1297">
      <dataBar showValue="0">
        <cfvo type="min"/>
        <cfvo type="max"/>
        <color theme="1" tint="0.499984740745262"/>
      </dataBar>
      <extLst>
        <ext xmlns:x14="http://schemas.microsoft.com/office/spreadsheetml/2009/9/main" uri="{B025F937-C7B1-47D3-B67F-A62EFF666E3E}">
          <x14:id>{0C2A2070-B269-D24C-8D02-643B848115C9}</x14:id>
        </ext>
      </extLst>
    </cfRule>
  </conditionalFormatting>
  <conditionalFormatting sqref="AC2220:AC2242">
    <cfRule type="dataBar" priority="1296">
      <dataBar>
        <cfvo type="min"/>
        <cfvo type="max"/>
        <color rgb="FF008AEF"/>
      </dataBar>
      <extLst>
        <ext xmlns:x14="http://schemas.microsoft.com/office/spreadsheetml/2009/9/main" uri="{B025F937-C7B1-47D3-B67F-A62EFF666E3E}">
          <x14:id>{818164B5-92DD-2040-9D04-5E85797A0E76}</x14:id>
        </ext>
      </extLst>
    </cfRule>
    <cfRule type="dataBar" priority="1295">
      <dataBar>
        <cfvo type="min"/>
        <cfvo type="max"/>
        <color theme="1" tint="0.499984740745262"/>
      </dataBar>
      <extLst>
        <ext xmlns:x14="http://schemas.microsoft.com/office/spreadsheetml/2009/9/main" uri="{B025F937-C7B1-47D3-B67F-A62EFF666E3E}">
          <x14:id>{DD81651E-6A30-AD48-AA93-D60B3CA88CCF}</x14:id>
        </ext>
      </extLst>
    </cfRule>
    <cfRule type="dataBar" priority="1294">
      <dataBar showValue="0">
        <cfvo type="min"/>
        <cfvo type="max"/>
        <color theme="1" tint="0.499984740745262"/>
      </dataBar>
      <extLst>
        <ext xmlns:x14="http://schemas.microsoft.com/office/spreadsheetml/2009/9/main" uri="{B025F937-C7B1-47D3-B67F-A62EFF666E3E}">
          <x14:id>{6560D484-F5EA-D747-A167-16BF247293FA}</x14:id>
        </ext>
      </extLst>
    </cfRule>
  </conditionalFormatting>
  <conditionalFormatting sqref="AC2244:AC2259">
    <cfRule type="dataBar" priority="1291">
      <dataBar showValue="0">
        <cfvo type="min"/>
        <cfvo type="max"/>
        <color theme="1" tint="0.499984740745262"/>
      </dataBar>
      <extLst>
        <ext xmlns:x14="http://schemas.microsoft.com/office/spreadsheetml/2009/9/main" uri="{B025F937-C7B1-47D3-B67F-A62EFF666E3E}">
          <x14:id>{B26D37BF-7247-A44B-AF5C-C3734A13EF5A}</x14:id>
        </ext>
      </extLst>
    </cfRule>
    <cfRule type="dataBar" priority="1292">
      <dataBar>
        <cfvo type="min"/>
        <cfvo type="max"/>
        <color theme="1" tint="0.499984740745262"/>
      </dataBar>
      <extLst>
        <ext xmlns:x14="http://schemas.microsoft.com/office/spreadsheetml/2009/9/main" uri="{B025F937-C7B1-47D3-B67F-A62EFF666E3E}">
          <x14:id>{00F6ADDD-A9F7-8442-814A-91E181DF470A}</x14:id>
        </ext>
      </extLst>
    </cfRule>
    <cfRule type="dataBar" priority="1293">
      <dataBar>
        <cfvo type="min"/>
        <cfvo type="max"/>
        <color rgb="FF008AEF"/>
      </dataBar>
      <extLst>
        <ext xmlns:x14="http://schemas.microsoft.com/office/spreadsheetml/2009/9/main" uri="{B025F937-C7B1-47D3-B67F-A62EFF666E3E}">
          <x14:id>{EFB93B97-1152-6340-A3F0-10CE22E0E1C4}</x14:id>
        </ext>
      </extLst>
    </cfRule>
  </conditionalFormatting>
  <conditionalFormatting sqref="AC2261:AC2267">
    <cfRule type="dataBar" priority="1290">
      <dataBar>
        <cfvo type="min"/>
        <cfvo type="max"/>
        <color rgb="FF008AEF"/>
      </dataBar>
      <extLst>
        <ext xmlns:x14="http://schemas.microsoft.com/office/spreadsheetml/2009/9/main" uri="{B025F937-C7B1-47D3-B67F-A62EFF666E3E}">
          <x14:id>{6A8B9029-ECAC-4441-A9EA-37B816C49B0F}</x14:id>
        </ext>
      </extLst>
    </cfRule>
    <cfRule type="dataBar" priority="1289">
      <dataBar>
        <cfvo type="min"/>
        <cfvo type="max"/>
        <color theme="1" tint="0.499984740745262"/>
      </dataBar>
      <extLst>
        <ext xmlns:x14="http://schemas.microsoft.com/office/spreadsheetml/2009/9/main" uri="{B025F937-C7B1-47D3-B67F-A62EFF666E3E}">
          <x14:id>{6DE2B910-C4D8-C44E-ACEE-C9C7C7D7F6DD}</x14:id>
        </ext>
      </extLst>
    </cfRule>
    <cfRule type="dataBar" priority="1288">
      <dataBar showValue="0">
        <cfvo type="min"/>
        <cfvo type="max"/>
        <color theme="1" tint="0.499984740745262"/>
      </dataBar>
      <extLst>
        <ext xmlns:x14="http://schemas.microsoft.com/office/spreadsheetml/2009/9/main" uri="{B025F937-C7B1-47D3-B67F-A62EFF666E3E}">
          <x14:id>{2982572A-C030-5042-8859-56F22658B351}</x14:id>
        </ext>
      </extLst>
    </cfRule>
  </conditionalFormatting>
  <conditionalFormatting sqref="AC2269:AC2280">
    <cfRule type="dataBar" priority="1287">
      <dataBar>
        <cfvo type="min"/>
        <cfvo type="max"/>
        <color rgb="FF008AEF"/>
      </dataBar>
      <extLst>
        <ext xmlns:x14="http://schemas.microsoft.com/office/spreadsheetml/2009/9/main" uri="{B025F937-C7B1-47D3-B67F-A62EFF666E3E}">
          <x14:id>{32620B60-0EFC-DB47-8F63-722C20C7DE66}</x14:id>
        </ext>
      </extLst>
    </cfRule>
    <cfRule type="dataBar" priority="1286">
      <dataBar>
        <cfvo type="min"/>
        <cfvo type="max"/>
        <color theme="1" tint="0.499984740745262"/>
      </dataBar>
      <extLst>
        <ext xmlns:x14="http://schemas.microsoft.com/office/spreadsheetml/2009/9/main" uri="{B025F937-C7B1-47D3-B67F-A62EFF666E3E}">
          <x14:id>{F46C5479-80B1-B14B-9E68-4669BEB80CDC}</x14:id>
        </ext>
      </extLst>
    </cfRule>
    <cfRule type="dataBar" priority="1285">
      <dataBar showValue="0">
        <cfvo type="min"/>
        <cfvo type="max"/>
        <color theme="1" tint="0.499984740745262"/>
      </dataBar>
      <extLst>
        <ext xmlns:x14="http://schemas.microsoft.com/office/spreadsheetml/2009/9/main" uri="{B025F937-C7B1-47D3-B67F-A62EFF666E3E}">
          <x14:id>{F1F25723-A11B-8A48-932E-6E25F1AF9261}</x14:id>
        </ext>
      </extLst>
    </cfRule>
  </conditionalFormatting>
  <conditionalFormatting sqref="AC2282:AC2284">
    <cfRule type="dataBar" priority="1284">
      <dataBar>
        <cfvo type="min"/>
        <cfvo type="max"/>
        <color rgb="FF008AEF"/>
      </dataBar>
      <extLst>
        <ext xmlns:x14="http://schemas.microsoft.com/office/spreadsheetml/2009/9/main" uri="{B025F937-C7B1-47D3-B67F-A62EFF666E3E}">
          <x14:id>{123CA725-A6FC-9C4E-9758-0170435C0493}</x14:id>
        </ext>
      </extLst>
    </cfRule>
    <cfRule type="dataBar" priority="1283">
      <dataBar>
        <cfvo type="min"/>
        <cfvo type="max"/>
        <color theme="1" tint="0.499984740745262"/>
      </dataBar>
      <extLst>
        <ext xmlns:x14="http://schemas.microsoft.com/office/spreadsheetml/2009/9/main" uri="{B025F937-C7B1-47D3-B67F-A62EFF666E3E}">
          <x14:id>{867FDA7B-C259-E349-B943-93937FCF839B}</x14:id>
        </ext>
      </extLst>
    </cfRule>
    <cfRule type="dataBar" priority="1282">
      <dataBar showValue="0">
        <cfvo type="min"/>
        <cfvo type="max"/>
        <color theme="1" tint="0.499984740745262"/>
      </dataBar>
      <extLst>
        <ext xmlns:x14="http://schemas.microsoft.com/office/spreadsheetml/2009/9/main" uri="{B025F937-C7B1-47D3-B67F-A62EFF666E3E}">
          <x14:id>{CD539654-7468-4F4C-BD2C-3D14C2E145CF}</x14:id>
        </ext>
      </extLst>
    </cfRule>
  </conditionalFormatting>
  <conditionalFormatting sqref="AC2287:AC2388">
    <cfRule type="dataBar" priority="1281">
      <dataBar>
        <cfvo type="min"/>
        <cfvo type="max"/>
        <color rgb="FF008AEF"/>
      </dataBar>
      <extLst>
        <ext xmlns:x14="http://schemas.microsoft.com/office/spreadsheetml/2009/9/main" uri="{B025F937-C7B1-47D3-B67F-A62EFF666E3E}">
          <x14:id>{FDDC9F4F-C63C-8748-9F32-5C647E4C7E3D}</x14:id>
        </ext>
      </extLst>
    </cfRule>
    <cfRule type="dataBar" priority="1280">
      <dataBar>
        <cfvo type="min"/>
        <cfvo type="max"/>
        <color theme="1" tint="0.499984740745262"/>
      </dataBar>
      <extLst>
        <ext xmlns:x14="http://schemas.microsoft.com/office/spreadsheetml/2009/9/main" uri="{B025F937-C7B1-47D3-B67F-A62EFF666E3E}">
          <x14:id>{0047CC85-5697-0744-821E-65B4CCB9116B}</x14:id>
        </ext>
      </extLst>
    </cfRule>
    <cfRule type="dataBar" priority="1279">
      <dataBar showValue="0">
        <cfvo type="min"/>
        <cfvo type="max"/>
        <color theme="1" tint="0.499984740745262"/>
      </dataBar>
      <extLst>
        <ext xmlns:x14="http://schemas.microsoft.com/office/spreadsheetml/2009/9/main" uri="{B025F937-C7B1-47D3-B67F-A62EFF666E3E}">
          <x14:id>{D9DB686A-C026-EC47-971E-A3C009B31FEB}</x14:id>
        </ext>
      </extLst>
    </cfRule>
  </conditionalFormatting>
  <conditionalFormatting sqref="AN6:AN9">
    <cfRule type="dataBar" priority="1080">
      <dataBar>
        <cfvo type="min"/>
        <cfvo type="max"/>
        <color theme="1" tint="0.499984740745262"/>
      </dataBar>
      <extLst>
        <ext xmlns:x14="http://schemas.microsoft.com/office/spreadsheetml/2009/9/main" uri="{B025F937-C7B1-47D3-B67F-A62EFF666E3E}">
          <x14:id>{2C7C1700-607E-3D47-BBB2-F8AF1B369EB7}</x14:id>
        </ext>
      </extLst>
    </cfRule>
    <cfRule type="dataBar" priority="1083">
      <dataBar>
        <cfvo type="min"/>
        <cfvo type="max"/>
        <color rgb="FF008AEF"/>
      </dataBar>
      <extLst>
        <ext xmlns:x14="http://schemas.microsoft.com/office/spreadsheetml/2009/9/main" uri="{B025F937-C7B1-47D3-B67F-A62EFF666E3E}">
          <x14:id>{C47B4067-AE35-1B4B-9817-7CF9FD7E2740}</x14:id>
        </ext>
      </extLst>
    </cfRule>
    <cfRule type="dataBar" priority="1081">
      <dataBar>
        <cfvo type="min"/>
        <cfvo type="max"/>
        <color theme="1" tint="0.499984740745262"/>
      </dataBar>
      <extLst>
        <ext xmlns:x14="http://schemas.microsoft.com/office/spreadsheetml/2009/9/main" uri="{B025F937-C7B1-47D3-B67F-A62EFF666E3E}">
          <x14:id>{6BB57179-4F8C-994C-A953-7DDECA04C8C6}</x14:id>
        </ext>
      </extLst>
    </cfRule>
    <cfRule type="dataBar" priority="1082">
      <dataBar>
        <cfvo type="min"/>
        <cfvo type="max"/>
        <color theme="1" tint="0.499984740745262"/>
      </dataBar>
      <extLst>
        <ext xmlns:x14="http://schemas.microsoft.com/office/spreadsheetml/2009/9/main" uri="{B025F937-C7B1-47D3-B67F-A62EFF666E3E}">
          <x14:id>{42AD73F9-38BF-0340-B460-1C55C12825B7}</x14:id>
        </ext>
      </extLst>
    </cfRule>
    <cfRule type="dataBar" priority="1079">
      <dataBar showValue="0">
        <cfvo type="min"/>
        <cfvo type="max"/>
        <color theme="1" tint="0.499984740745262"/>
      </dataBar>
      <extLst>
        <ext xmlns:x14="http://schemas.microsoft.com/office/spreadsheetml/2009/9/main" uri="{B025F937-C7B1-47D3-B67F-A62EFF666E3E}">
          <x14:id>{AFCDA35F-EB89-414A-9103-EE0869902F46}</x14:id>
        </ext>
      </extLst>
    </cfRule>
  </conditionalFormatting>
  <conditionalFormatting sqref="AN11:AN23">
    <cfRule type="dataBar" priority="1085">
      <dataBar>
        <cfvo type="min"/>
        <cfvo type="max"/>
        <color theme="1" tint="0.499984740745262"/>
      </dataBar>
      <extLst>
        <ext xmlns:x14="http://schemas.microsoft.com/office/spreadsheetml/2009/9/main" uri="{B025F937-C7B1-47D3-B67F-A62EFF666E3E}">
          <x14:id>{4C080D89-DE71-C74B-B8F4-80693957B4FF}</x14:id>
        </ext>
      </extLst>
    </cfRule>
    <cfRule type="dataBar" priority="1086">
      <dataBar>
        <cfvo type="min"/>
        <cfvo type="max"/>
        <color theme="1" tint="0.499984740745262"/>
      </dataBar>
      <extLst>
        <ext xmlns:x14="http://schemas.microsoft.com/office/spreadsheetml/2009/9/main" uri="{B025F937-C7B1-47D3-B67F-A62EFF666E3E}">
          <x14:id>{924242CA-FC41-234E-9D37-BB20F6FDF965}</x14:id>
        </ext>
      </extLst>
    </cfRule>
    <cfRule type="dataBar" priority="1087">
      <dataBar>
        <cfvo type="min"/>
        <cfvo type="max"/>
        <color theme="1" tint="0.499984740745262"/>
      </dataBar>
      <extLst>
        <ext xmlns:x14="http://schemas.microsoft.com/office/spreadsheetml/2009/9/main" uri="{B025F937-C7B1-47D3-B67F-A62EFF666E3E}">
          <x14:id>{FA84733E-DBC7-5141-A899-2D24D62D50D9}</x14:id>
        </ext>
      </extLst>
    </cfRule>
    <cfRule type="dataBar" priority="1088">
      <dataBar>
        <cfvo type="min"/>
        <cfvo type="max"/>
        <color rgb="FF008AEF"/>
      </dataBar>
      <extLst>
        <ext xmlns:x14="http://schemas.microsoft.com/office/spreadsheetml/2009/9/main" uri="{B025F937-C7B1-47D3-B67F-A62EFF666E3E}">
          <x14:id>{FFC616CC-BDE4-D845-98B0-83DB553DDB2F}</x14:id>
        </ext>
      </extLst>
    </cfRule>
    <cfRule type="dataBar" priority="1084">
      <dataBar showValue="0">
        <cfvo type="min"/>
        <cfvo type="max"/>
        <color theme="1" tint="0.499984740745262"/>
      </dataBar>
      <extLst>
        <ext xmlns:x14="http://schemas.microsoft.com/office/spreadsheetml/2009/9/main" uri="{B025F937-C7B1-47D3-B67F-A62EFF666E3E}">
          <x14:id>{0BDCF3EA-9087-A14A-A00E-D358D2754153}</x14:id>
        </ext>
      </extLst>
    </cfRule>
  </conditionalFormatting>
  <conditionalFormatting sqref="AN25:AN28">
    <cfRule type="dataBar" priority="1089">
      <dataBar showValue="0">
        <cfvo type="min"/>
        <cfvo type="max"/>
        <color theme="1" tint="0.499984740745262"/>
      </dataBar>
      <extLst>
        <ext xmlns:x14="http://schemas.microsoft.com/office/spreadsheetml/2009/9/main" uri="{B025F937-C7B1-47D3-B67F-A62EFF666E3E}">
          <x14:id>{E0CD2A3E-5FCB-3A46-BAB1-5ECD9A31F528}</x14:id>
        </ext>
      </extLst>
    </cfRule>
    <cfRule type="dataBar" priority="1090">
      <dataBar>
        <cfvo type="min"/>
        <cfvo type="max"/>
        <color theme="1" tint="0.499984740745262"/>
      </dataBar>
      <extLst>
        <ext xmlns:x14="http://schemas.microsoft.com/office/spreadsheetml/2009/9/main" uri="{B025F937-C7B1-47D3-B67F-A62EFF666E3E}">
          <x14:id>{A3573664-160C-F549-97FD-8DA537AD2484}</x14:id>
        </ext>
      </extLst>
    </cfRule>
    <cfRule type="dataBar" priority="1091">
      <dataBar>
        <cfvo type="min"/>
        <cfvo type="max"/>
        <color theme="1" tint="0.499984740745262"/>
      </dataBar>
      <extLst>
        <ext xmlns:x14="http://schemas.microsoft.com/office/spreadsheetml/2009/9/main" uri="{B025F937-C7B1-47D3-B67F-A62EFF666E3E}">
          <x14:id>{23FF1685-3FC0-3345-85A1-569908D4CFE9}</x14:id>
        </ext>
      </extLst>
    </cfRule>
    <cfRule type="dataBar" priority="1092">
      <dataBar>
        <cfvo type="min"/>
        <cfvo type="max"/>
        <color theme="1" tint="0.499984740745262"/>
      </dataBar>
      <extLst>
        <ext xmlns:x14="http://schemas.microsoft.com/office/spreadsheetml/2009/9/main" uri="{B025F937-C7B1-47D3-B67F-A62EFF666E3E}">
          <x14:id>{60157069-9588-8C4F-95E7-44862F130CAD}</x14:id>
        </ext>
      </extLst>
    </cfRule>
    <cfRule type="dataBar" priority="1093">
      <dataBar>
        <cfvo type="min"/>
        <cfvo type="max"/>
        <color rgb="FF008AEF"/>
      </dataBar>
      <extLst>
        <ext xmlns:x14="http://schemas.microsoft.com/office/spreadsheetml/2009/9/main" uri="{B025F937-C7B1-47D3-B67F-A62EFF666E3E}">
          <x14:id>{F905B30F-ADCF-D34C-960D-9C733680EBD2}</x14:id>
        </ext>
      </extLst>
    </cfRule>
  </conditionalFormatting>
  <conditionalFormatting sqref="AN30:AN45">
    <cfRule type="dataBar" priority="1094">
      <dataBar showValue="0">
        <cfvo type="min"/>
        <cfvo type="max"/>
        <color theme="1" tint="0.499984740745262"/>
      </dataBar>
      <extLst>
        <ext xmlns:x14="http://schemas.microsoft.com/office/spreadsheetml/2009/9/main" uri="{B025F937-C7B1-47D3-B67F-A62EFF666E3E}">
          <x14:id>{C92310A0-2589-F043-A75B-2B576BA8FC42}</x14:id>
        </ext>
      </extLst>
    </cfRule>
    <cfRule type="dataBar" priority="1098">
      <dataBar>
        <cfvo type="min"/>
        <cfvo type="max"/>
        <color rgb="FF008AEF"/>
      </dataBar>
      <extLst>
        <ext xmlns:x14="http://schemas.microsoft.com/office/spreadsheetml/2009/9/main" uri="{B025F937-C7B1-47D3-B67F-A62EFF666E3E}">
          <x14:id>{E202E686-024C-B940-9F61-10FDB292AF9A}</x14:id>
        </ext>
      </extLst>
    </cfRule>
    <cfRule type="dataBar" priority="1097">
      <dataBar>
        <cfvo type="min"/>
        <cfvo type="max"/>
        <color theme="1" tint="0.499984740745262"/>
      </dataBar>
      <extLst>
        <ext xmlns:x14="http://schemas.microsoft.com/office/spreadsheetml/2009/9/main" uri="{B025F937-C7B1-47D3-B67F-A62EFF666E3E}">
          <x14:id>{635448F9-7D7F-8542-A435-E42D64D8CD9F}</x14:id>
        </ext>
      </extLst>
    </cfRule>
    <cfRule type="dataBar" priority="1096">
      <dataBar>
        <cfvo type="min"/>
        <cfvo type="max"/>
        <color theme="1" tint="0.499984740745262"/>
      </dataBar>
      <extLst>
        <ext xmlns:x14="http://schemas.microsoft.com/office/spreadsheetml/2009/9/main" uri="{B025F937-C7B1-47D3-B67F-A62EFF666E3E}">
          <x14:id>{AD10DA92-1FE0-214B-814C-6932229BEB6D}</x14:id>
        </ext>
      </extLst>
    </cfRule>
    <cfRule type="dataBar" priority="1095">
      <dataBar>
        <cfvo type="min"/>
        <cfvo type="max"/>
        <color theme="1" tint="0.499984740745262"/>
      </dataBar>
      <extLst>
        <ext xmlns:x14="http://schemas.microsoft.com/office/spreadsheetml/2009/9/main" uri="{B025F937-C7B1-47D3-B67F-A62EFF666E3E}">
          <x14:id>{376FE256-18A6-5548-A06A-DF82F6FEDD16}</x14:id>
        </ext>
      </extLst>
    </cfRule>
  </conditionalFormatting>
  <conditionalFormatting sqref="AN48:AN60">
    <cfRule type="dataBar" priority="1099">
      <dataBar showValue="0">
        <cfvo type="min"/>
        <cfvo type="max"/>
        <color theme="1" tint="0.499984740745262"/>
      </dataBar>
      <extLst>
        <ext xmlns:x14="http://schemas.microsoft.com/office/spreadsheetml/2009/9/main" uri="{B025F937-C7B1-47D3-B67F-A62EFF666E3E}">
          <x14:id>{79A20E0D-BDA9-E847-8590-74F2C844C441}</x14:id>
        </ext>
      </extLst>
    </cfRule>
    <cfRule type="dataBar" priority="1100">
      <dataBar>
        <cfvo type="min"/>
        <cfvo type="max"/>
        <color theme="1" tint="0.499984740745262"/>
      </dataBar>
      <extLst>
        <ext xmlns:x14="http://schemas.microsoft.com/office/spreadsheetml/2009/9/main" uri="{B025F937-C7B1-47D3-B67F-A62EFF666E3E}">
          <x14:id>{F2C7C45B-61F5-704C-B3D8-C7066BE899CC}</x14:id>
        </ext>
      </extLst>
    </cfRule>
    <cfRule type="dataBar" priority="1101">
      <dataBar>
        <cfvo type="min"/>
        <cfvo type="max"/>
        <color theme="1" tint="0.499984740745262"/>
      </dataBar>
      <extLst>
        <ext xmlns:x14="http://schemas.microsoft.com/office/spreadsheetml/2009/9/main" uri="{B025F937-C7B1-47D3-B67F-A62EFF666E3E}">
          <x14:id>{2F155C82-9699-F147-B97E-9D9E9642F524}</x14:id>
        </ext>
      </extLst>
    </cfRule>
    <cfRule type="dataBar" priority="1102">
      <dataBar>
        <cfvo type="min"/>
        <cfvo type="max"/>
        <color theme="1" tint="0.499984740745262"/>
      </dataBar>
      <extLst>
        <ext xmlns:x14="http://schemas.microsoft.com/office/spreadsheetml/2009/9/main" uri="{B025F937-C7B1-47D3-B67F-A62EFF666E3E}">
          <x14:id>{4AA553B5-5F78-EE4E-8E92-47D4545734D3}</x14:id>
        </ext>
      </extLst>
    </cfRule>
    <cfRule type="dataBar" priority="1103">
      <dataBar>
        <cfvo type="min"/>
        <cfvo type="max"/>
        <color rgb="FF008AEF"/>
      </dataBar>
      <extLst>
        <ext xmlns:x14="http://schemas.microsoft.com/office/spreadsheetml/2009/9/main" uri="{B025F937-C7B1-47D3-B67F-A62EFF666E3E}">
          <x14:id>{707F1AEB-BE51-4B49-8508-3963EEA57655}</x14:id>
        </ext>
      </extLst>
    </cfRule>
  </conditionalFormatting>
  <conditionalFormatting sqref="AN63:AN67">
    <cfRule type="dataBar" priority="1105">
      <dataBar>
        <cfvo type="min"/>
        <cfvo type="max"/>
        <color theme="1" tint="0.499984740745262"/>
      </dataBar>
      <extLst>
        <ext xmlns:x14="http://schemas.microsoft.com/office/spreadsheetml/2009/9/main" uri="{B025F937-C7B1-47D3-B67F-A62EFF666E3E}">
          <x14:id>{8CB016DA-547F-5143-A347-48E1E6E05F96}</x14:id>
        </ext>
      </extLst>
    </cfRule>
    <cfRule type="dataBar" priority="1106">
      <dataBar>
        <cfvo type="min"/>
        <cfvo type="max"/>
        <color theme="1" tint="0.499984740745262"/>
      </dataBar>
      <extLst>
        <ext xmlns:x14="http://schemas.microsoft.com/office/spreadsheetml/2009/9/main" uri="{B025F937-C7B1-47D3-B67F-A62EFF666E3E}">
          <x14:id>{CB268F03-9E28-2C4D-991B-8FC2A5A3B334}</x14:id>
        </ext>
      </extLst>
    </cfRule>
    <cfRule type="dataBar" priority="1107">
      <dataBar>
        <cfvo type="min"/>
        <cfvo type="max"/>
        <color theme="1" tint="0.499984740745262"/>
      </dataBar>
      <extLst>
        <ext xmlns:x14="http://schemas.microsoft.com/office/spreadsheetml/2009/9/main" uri="{B025F937-C7B1-47D3-B67F-A62EFF666E3E}">
          <x14:id>{37B63CCA-7868-DA4C-84E4-490B035F4B72}</x14:id>
        </ext>
      </extLst>
    </cfRule>
    <cfRule type="dataBar" priority="1108">
      <dataBar>
        <cfvo type="min"/>
        <cfvo type="max"/>
        <color rgb="FF008AEF"/>
      </dataBar>
      <extLst>
        <ext xmlns:x14="http://schemas.microsoft.com/office/spreadsheetml/2009/9/main" uri="{B025F937-C7B1-47D3-B67F-A62EFF666E3E}">
          <x14:id>{1F8C2D07-DF26-814B-AC8F-F9B977555DB4}</x14:id>
        </ext>
      </extLst>
    </cfRule>
    <cfRule type="dataBar" priority="1104">
      <dataBar showValue="0">
        <cfvo type="min"/>
        <cfvo type="max"/>
        <color theme="1" tint="0.499984740745262"/>
      </dataBar>
      <extLst>
        <ext xmlns:x14="http://schemas.microsoft.com/office/spreadsheetml/2009/9/main" uri="{B025F937-C7B1-47D3-B67F-A62EFF666E3E}">
          <x14:id>{A21986E8-407E-864B-B04E-7276828C5990}</x14:id>
        </ext>
      </extLst>
    </cfRule>
  </conditionalFormatting>
  <conditionalFormatting sqref="AN69:AN75">
    <cfRule type="dataBar" priority="1113">
      <dataBar>
        <cfvo type="min"/>
        <cfvo type="max"/>
        <color rgb="FF008AEF"/>
      </dataBar>
      <extLst>
        <ext xmlns:x14="http://schemas.microsoft.com/office/spreadsheetml/2009/9/main" uri="{B025F937-C7B1-47D3-B67F-A62EFF666E3E}">
          <x14:id>{35271CCF-73CD-444A-9412-988C53EEAF12}</x14:id>
        </ext>
      </extLst>
    </cfRule>
    <cfRule type="dataBar" priority="1109">
      <dataBar showValue="0">
        <cfvo type="min"/>
        <cfvo type="max"/>
        <color theme="1" tint="0.499984740745262"/>
      </dataBar>
      <extLst>
        <ext xmlns:x14="http://schemas.microsoft.com/office/spreadsheetml/2009/9/main" uri="{B025F937-C7B1-47D3-B67F-A62EFF666E3E}">
          <x14:id>{ABA13C0E-A7CC-174B-9D05-0F5B9B5E76E1}</x14:id>
        </ext>
      </extLst>
    </cfRule>
    <cfRule type="dataBar" priority="1111">
      <dataBar>
        <cfvo type="min"/>
        <cfvo type="max"/>
        <color theme="1" tint="0.499984740745262"/>
      </dataBar>
      <extLst>
        <ext xmlns:x14="http://schemas.microsoft.com/office/spreadsheetml/2009/9/main" uri="{B025F937-C7B1-47D3-B67F-A62EFF666E3E}">
          <x14:id>{28A57563-C859-6B42-A95C-32BCE04CC59A}</x14:id>
        </ext>
      </extLst>
    </cfRule>
    <cfRule type="dataBar" priority="1112">
      <dataBar>
        <cfvo type="min"/>
        <cfvo type="max"/>
        <color theme="1" tint="0.499984740745262"/>
      </dataBar>
      <extLst>
        <ext xmlns:x14="http://schemas.microsoft.com/office/spreadsheetml/2009/9/main" uri="{B025F937-C7B1-47D3-B67F-A62EFF666E3E}">
          <x14:id>{DCCA7515-2C5C-9744-8986-3B4CA6625C2C}</x14:id>
        </ext>
      </extLst>
    </cfRule>
    <cfRule type="dataBar" priority="1110">
      <dataBar>
        <cfvo type="min"/>
        <cfvo type="max"/>
        <color theme="1" tint="0.499984740745262"/>
      </dataBar>
      <extLst>
        <ext xmlns:x14="http://schemas.microsoft.com/office/spreadsheetml/2009/9/main" uri="{B025F937-C7B1-47D3-B67F-A62EFF666E3E}">
          <x14:id>{E5625DBE-EE03-3945-8C6D-90A39627626C}</x14:id>
        </ext>
      </extLst>
    </cfRule>
  </conditionalFormatting>
  <conditionalFormatting sqref="AN77:AN79">
    <cfRule type="dataBar" priority="1114">
      <dataBar showValue="0">
        <cfvo type="min"/>
        <cfvo type="max"/>
        <color theme="1" tint="0.499984740745262"/>
      </dataBar>
      <extLst>
        <ext xmlns:x14="http://schemas.microsoft.com/office/spreadsheetml/2009/9/main" uri="{B025F937-C7B1-47D3-B67F-A62EFF666E3E}">
          <x14:id>{5CE58FB9-B95E-2F48-B8DF-889824A93FD8}</x14:id>
        </ext>
      </extLst>
    </cfRule>
    <cfRule type="dataBar" priority="1115">
      <dataBar>
        <cfvo type="min"/>
        <cfvo type="max"/>
        <color theme="1" tint="0.499984740745262"/>
      </dataBar>
      <extLst>
        <ext xmlns:x14="http://schemas.microsoft.com/office/spreadsheetml/2009/9/main" uri="{B025F937-C7B1-47D3-B67F-A62EFF666E3E}">
          <x14:id>{8F67DEE6-E6E7-8F4B-A10E-255B9A7176AD}</x14:id>
        </ext>
      </extLst>
    </cfRule>
    <cfRule type="dataBar" priority="1116">
      <dataBar>
        <cfvo type="min"/>
        <cfvo type="max"/>
        <color theme="1" tint="0.499984740745262"/>
      </dataBar>
      <extLst>
        <ext xmlns:x14="http://schemas.microsoft.com/office/spreadsheetml/2009/9/main" uri="{B025F937-C7B1-47D3-B67F-A62EFF666E3E}">
          <x14:id>{3027B328-42AA-084C-BB8E-FADDADFD696D}</x14:id>
        </ext>
      </extLst>
    </cfRule>
    <cfRule type="dataBar" priority="1117">
      <dataBar>
        <cfvo type="min"/>
        <cfvo type="max"/>
        <color theme="1" tint="0.499984740745262"/>
      </dataBar>
      <extLst>
        <ext xmlns:x14="http://schemas.microsoft.com/office/spreadsheetml/2009/9/main" uri="{B025F937-C7B1-47D3-B67F-A62EFF666E3E}">
          <x14:id>{5ADD88AB-10AC-4F4B-A3F7-67C57A21C8B5}</x14:id>
        </ext>
      </extLst>
    </cfRule>
    <cfRule type="dataBar" priority="1118">
      <dataBar>
        <cfvo type="min"/>
        <cfvo type="max"/>
        <color rgb="FF008AEF"/>
      </dataBar>
      <extLst>
        <ext xmlns:x14="http://schemas.microsoft.com/office/spreadsheetml/2009/9/main" uri="{B025F937-C7B1-47D3-B67F-A62EFF666E3E}">
          <x14:id>{1ABC7D81-C59F-E949-9A5C-052640F5F2F8}</x14:id>
        </ext>
      </extLst>
    </cfRule>
  </conditionalFormatting>
  <conditionalFormatting sqref="AN81:AN90">
    <cfRule type="dataBar" priority="1119">
      <dataBar showValue="0">
        <cfvo type="min"/>
        <cfvo type="max"/>
        <color theme="1" tint="0.499984740745262"/>
      </dataBar>
      <extLst>
        <ext xmlns:x14="http://schemas.microsoft.com/office/spreadsheetml/2009/9/main" uri="{B025F937-C7B1-47D3-B67F-A62EFF666E3E}">
          <x14:id>{3394C4C1-FD0D-384B-97F8-3D8AD9A08345}</x14:id>
        </ext>
      </extLst>
    </cfRule>
    <cfRule type="dataBar" priority="1120">
      <dataBar>
        <cfvo type="min"/>
        <cfvo type="max"/>
        <color theme="1" tint="0.499984740745262"/>
      </dataBar>
      <extLst>
        <ext xmlns:x14="http://schemas.microsoft.com/office/spreadsheetml/2009/9/main" uri="{B025F937-C7B1-47D3-B67F-A62EFF666E3E}">
          <x14:id>{05FD2548-9C1C-3746-970D-1B4DA4DE3642}</x14:id>
        </ext>
      </extLst>
    </cfRule>
    <cfRule type="dataBar" priority="1121">
      <dataBar>
        <cfvo type="min"/>
        <cfvo type="max"/>
        <color theme="1" tint="0.499984740745262"/>
      </dataBar>
      <extLst>
        <ext xmlns:x14="http://schemas.microsoft.com/office/spreadsheetml/2009/9/main" uri="{B025F937-C7B1-47D3-B67F-A62EFF666E3E}">
          <x14:id>{14867FAB-53AA-EE46-A980-0DEE6E6DC8E5}</x14:id>
        </ext>
      </extLst>
    </cfRule>
    <cfRule type="dataBar" priority="1122">
      <dataBar>
        <cfvo type="min"/>
        <cfvo type="max"/>
        <color theme="1" tint="0.499984740745262"/>
      </dataBar>
      <extLst>
        <ext xmlns:x14="http://schemas.microsoft.com/office/spreadsheetml/2009/9/main" uri="{B025F937-C7B1-47D3-B67F-A62EFF666E3E}">
          <x14:id>{3F4A5E64-208C-104A-B4A3-7FCD53FCA63C}</x14:id>
        </ext>
      </extLst>
    </cfRule>
    <cfRule type="dataBar" priority="1123">
      <dataBar>
        <cfvo type="min"/>
        <cfvo type="max"/>
        <color rgb="FF008AEF"/>
      </dataBar>
      <extLst>
        <ext xmlns:x14="http://schemas.microsoft.com/office/spreadsheetml/2009/9/main" uri="{B025F937-C7B1-47D3-B67F-A62EFF666E3E}">
          <x14:id>{CFAD3E13-228A-2D4B-9352-B7EEC81EFC17}</x14:id>
        </ext>
      </extLst>
    </cfRule>
  </conditionalFormatting>
  <conditionalFormatting sqref="AN92:AN125">
    <cfRule type="dataBar" priority="1124">
      <dataBar showValue="0">
        <cfvo type="min"/>
        <cfvo type="max"/>
        <color theme="1" tint="0.499984740745262"/>
      </dataBar>
      <extLst>
        <ext xmlns:x14="http://schemas.microsoft.com/office/spreadsheetml/2009/9/main" uri="{B025F937-C7B1-47D3-B67F-A62EFF666E3E}">
          <x14:id>{EB927D24-6663-B747-BF3E-DEEC82095F8C}</x14:id>
        </ext>
      </extLst>
    </cfRule>
    <cfRule type="dataBar" priority="1125">
      <dataBar>
        <cfvo type="min"/>
        <cfvo type="max"/>
        <color theme="1" tint="0.499984740745262"/>
      </dataBar>
      <extLst>
        <ext xmlns:x14="http://schemas.microsoft.com/office/spreadsheetml/2009/9/main" uri="{B025F937-C7B1-47D3-B67F-A62EFF666E3E}">
          <x14:id>{552C7E3B-19FB-BA46-B7E5-5508C134C203}</x14:id>
        </ext>
      </extLst>
    </cfRule>
    <cfRule type="dataBar" priority="1126">
      <dataBar>
        <cfvo type="min"/>
        <cfvo type="max"/>
        <color theme="1" tint="0.499984740745262"/>
      </dataBar>
      <extLst>
        <ext xmlns:x14="http://schemas.microsoft.com/office/spreadsheetml/2009/9/main" uri="{B025F937-C7B1-47D3-B67F-A62EFF666E3E}">
          <x14:id>{A64534F0-1361-9A46-8FD5-B90D8A5F5729}</x14:id>
        </ext>
      </extLst>
    </cfRule>
    <cfRule type="dataBar" priority="1127">
      <dataBar>
        <cfvo type="min"/>
        <cfvo type="max"/>
        <color theme="1" tint="0.499984740745262"/>
      </dataBar>
      <extLst>
        <ext xmlns:x14="http://schemas.microsoft.com/office/spreadsheetml/2009/9/main" uri="{B025F937-C7B1-47D3-B67F-A62EFF666E3E}">
          <x14:id>{0E42C6A9-3A32-8F43-9E60-8A26CD2C21F8}</x14:id>
        </ext>
      </extLst>
    </cfRule>
    <cfRule type="dataBar" priority="1128">
      <dataBar>
        <cfvo type="min"/>
        <cfvo type="max"/>
        <color rgb="FF008AEF"/>
      </dataBar>
      <extLst>
        <ext xmlns:x14="http://schemas.microsoft.com/office/spreadsheetml/2009/9/main" uri="{B025F937-C7B1-47D3-B67F-A62EFF666E3E}">
          <x14:id>{9042E17D-A0A5-8143-ACC1-EA84D7C1F986}</x14:id>
        </ext>
      </extLst>
    </cfRule>
  </conditionalFormatting>
  <conditionalFormatting sqref="AN127:AN160">
    <cfRule type="dataBar" priority="1133">
      <dataBar>
        <cfvo type="min"/>
        <cfvo type="max"/>
        <color rgb="FF008AEF"/>
      </dataBar>
      <extLst>
        <ext xmlns:x14="http://schemas.microsoft.com/office/spreadsheetml/2009/9/main" uri="{B025F937-C7B1-47D3-B67F-A62EFF666E3E}">
          <x14:id>{838D0F7D-4743-F449-8ADB-01B0456CBFFF}</x14:id>
        </ext>
      </extLst>
    </cfRule>
    <cfRule type="dataBar" priority="1129">
      <dataBar showValue="0">
        <cfvo type="min"/>
        <cfvo type="max"/>
        <color theme="1" tint="0.499984740745262"/>
      </dataBar>
      <extLst>
        <ext xmlns:x14="http://schemas.microsoft.com/office/spreadsheetml/2009/9/main" uri="{B025F937-C7B1-47D3-B67F-A62EFF666E3E}">
          <x14:id>{5C2A3B3E-9D7E-954C-B641-FBBC60736355}</x14:id>
        </ext>
      </extLst>
    </cfRule>
    <cfRule type="dataBar" priority="1130">
      <dataBar>
        <cfvo type="min"/>
        <cfvo type="max"/>
        <color theme="1" tint="0.499984740745262"/>
      </dataBar>
      <extLst>
        <ext xmlns:x14="http://schemas.microsoft.com/office/spreadsheetml/2009/9/main" uri="{B025F937-C7B1-47D3-B67F-A62EFF666E3E}">
          <x14:id>{E5F88B56-1612-374A-AFEE-880BF6302ECF}</x14:id>
        </ext>
      </extLst>
    </cfRule>
    <cfRule type="dataBar" priority="1131">
      <dataBar>
        <cfvo type="min"/>
        <cfvo type="max"/>
        <color theme="1" tint="0.499984740745262"/>
      </dataBar>
      <extLst>
        <ext xmlns:x14="http://schemas.microsoft.com/office/spreadsheetml/2009/9/main" uri="{B025F937-C7B1-47D3-B67F-A62EFF666E3E}">
          <x14:id>{ABF2DFA3-3B19-F745-B4C4-19E090F3C8D7}</x14:id>
        </ext>
      </extLst>
    </cfRule>
    <cfRule type="dataBar" priority="1132">
      <dataBar>
        <cfvo type="min"/>
        <cfvo type="max"/>
        <color theme="1" tint="0.499984740745262"/>
      </dataBar>
      <extLst>
        <ext xmlns:x14="http://schemas.microsoft.com/office/spreadsheetml/2009/9/main" uri="{B025F937-C7B1-47D3-B67F-A62EFF666E3E}">
          <x14:id>{9C4F8232-47BF-EB4A-97FD-79922E40C763}</x14:id>
        </ext>
      </extLst>
    </cfRule>
  </conditionalFormatting>
  <conditionalFormatting sqref="AN162:AN221">
    <cfRule type="dataBar" priority="1138">
      <dataBar>
        <cfvo type="min"/>
        <cfvo type="max"/>
        <color rgb="FF008AEF"/>
      </dataBar>
      <extLst>
        <ext xmlns:x14="http://schemas.microsoft.com/office/spreadsheetml/2009/9/main" uri="{B025F937-C7B1-47D3-B67F-A62EFF666E3E}">
          <x14:id>{6D239D71-11FC-1346-B0A7-02895787D74A}</x14:id>
        </ext>
      </extLst>
    </cfRule>
    <cfRule type="dataBar" priority="1134">
      <dataBar showValue="0">
        <cfvo type="min"/>
        <cfvo type="max"/>
        <color theme="1" tint="0.499984740745262"/>
      </dataBar>
      <extLst>
        <ext xmlns:x14="http://schemas.microsoft.com/office/spreadsheetml/2009/9/main" uri="{B025F937-C7B1-47D3-B67F-A62EFF666E3E}">
          <x14:id>{84FADEC6-24DA-4F4F-909E-A1D104232503}</x14:id>
        </ext>
      </extLst>
    </cfRule>
    <cfRule type="dataBar" priority="1135">
      <dataBar>
        <cfvo type="min"/>
        <cfvo type="max"/>
        <color theme="1" tint="0.499984740745262"/>
      </dataBar>
      <extLst>
        <ext xmlns:x14="http://schemas.microsoft.com/office/spreadsheetml/2009/9/main" uri="{B025F937-C7B1-47D3-B67F-A62EFF666E3E}">
          <x14:id>{EC5A618B-FC2C-D841-851C-37D1033B5532}</x14:id>
        </ext>
      </extLst>
    </cfRule>
    <cfRule type="dataBar" priority="1136">
      <dataBar>
        <cfvo type="min"/>
        <cfvo type="max"/>
        <color theme="1" tint="0.499984740745262"/>
      </dataBar>
      <extLst>
        <ext xmlns:x14="http://schemas.microsoft.com/office/spreadsheetml/2009/9/main" uri="{B025F937-C7B1-47D3-B67F-A62EFF666E3E}">
          <x14:id>{BD7D1824-CB70-404F-93DB-FBD9FED91A59}</x14:id>
        </ext>
      </extLst>
    </cfRule>
    <cfRule type="dataBar" priority="1137">
      <dataBar>
        <cfvo type="min"/>
        <cfvo type="max"/>
        <color theme="1" tint="0.499984740745262"/>
      </dataBar>
      <extLst>
        <ext xmlns:x14="http://schemas.microsoft.com/office/spreadsheetml/2009/9/main" uri="{B025F937-C7B1-47D3-B67F-A62EFF666E3E}">
          <x14:id>{EEAC3488-EE77-E94F-A5EE-AFB3D5035007}</x14:id>
        </ext>
      </extLst>
    </cfRule>
  </conditionalFormatting>
  <conditionalFormatting sqref="AN223">
    <cfRule type="dataBar" priority="1143">
      <dataBar>
        <cfvo type="min"/>
        <cfvo type="max"/>
        <color rgb="FF008AEF"/>
      </dataBar>
      <extLst>
        <ext xmlns:x14="http://schemas.microsoft.com/office/spreadsheetml/2009/9/main" uri="{B025F937-C7B1-47D3-B67F-A62EFF666E3E}">
          <x14:id>{44BD20DF-9AF9-0B46-8EB4-4403492837AD}</x14:id>
        </ext>
      </extLst>
    </cfRule>
    <cfRule type="dataBar" priority="1140">
      <dataBar>
        <cfvo type="min"/>
        <cfvo type="max"/>
        <color theme="1" tint="0.499984740745262"/>
      </dataBar>
      <extLst>
        <ext xmlns:x14="http://schemas.microsoft.com/office/spreadsheetml/2009/9/main" uri="{B025F937-C7B1-47D3-B67F-A62EFF666E3E}">
          <x14:id>{A84B9B24-AFE8-314B-8013-BEEDF67F1E55}</x14:id>
        </ext>
      </extLst>
    </cfRule>
    <cfRule type="dataBar" priority="1141">
      <dataBar>
        <cfvo type="min"/>
        <cfvo type="max"/>
        <color theme="1" tint="0.499984740745262"/>
      </dataBar>
      <extLst>
        <ext xmlns:x14="http://schemas.microsoft.com/office/spreadsheetml/2009/9/main" uri="{B025F937-C7B1-47D3-B67F-A62EFF666E3E}">
          <x14:id>{AD6D127B-4517-A546-B17B-9DC1B4BF3871}</x14:id>
        </ext>
      </extLst>
    </cfRule>
    <cfRule type="dataBar" priority="1142">
      <dataBar>
        <cfvo type="min"/>
        <cfvo type="max"/>
        <color theme="1" tint="0.499984740745262"/>
      </dataBar>
      <extLst>
        <ext xmlns:x14="http://schemas.microsoft.com/office/spreadsheetml/2009/9/main" uri="{B025F937-C7B1-47D3-B67F-A62EFF666E3E}">
          <x14:id>{C9DFE60F-E685-494F-8A1A-4673976A2B67}</x14:id>
        </ext>
      </extLst>
    </cfRule>
    <cfRule type="dataBar" priority="1139">
      <dataBar showValue="0">
        <cfvo type="min"/>
        <cfvo type="max"/>
        <color theme="1" tint="0.499984740745262"/>
      </dataBar>
      <extLst>
        <ext xmlns:x14="http://schemas.microsoft.com/office/spreadsheetml/2009/9/main" uri="{B025F937-C7B1-47D3-B67F-A62EFF666E3E}">
          <x14:id>{F670C399-F140-814B-BAA4-F36885E41AE9}</x14:id>
        </ext>
      </extLst>
    </cfRule>
  </conditionalFormatting>
  <conditionalFormatting sqref="AN225:AN228">
    <cfRule type="dataBar" priority="1144">
      <dataBar showValue="0">
        <cfvo type="min"/>
        <cfvo type="max"/>
        <color theme="1" tint="0.499984740745262"/>
      </dataBar>
      <extLst>
        <ext xmlns:x14="http://schemas.microsoft.com/office/spreadsheetml/2009/9/main" uri="{B025F937-C7B1-47D3-B67F-A62EFF666E3E}">
          <x14:id>{79D514CE-90F8-F34D-A9ED-E4818D9E6626}</x14:id>
        </ext>
      </extLst>
    </cfRule>
    <cfRule type="dataBar" priority="1145">
      <dataBar>
        <cfvo type="min"/>
        <cfvo type="max"/>
        <color theme="1" tint="0.499984740745262"/>
      </dataBar>
      <extLst>
        <ext xmlns:x14="http://schemas.microsoft.com/office/spreadsheetml/2009/9/main" uri="{B025F937-C7B1-47D3-B67F-A62EFF666E3E}">
          <x14:id>{DE97095F-4F24-9E4E-BA3D-E7DE2DBEA09C}</x14:id>
        </ext>
      </extLst>
    </cfRule>
    <cfRule type="dataBar" priority="1146">
      <dataBar>
        <cfvo type="min"/>
        <cfvo type="max"/>
        <color theme="1" tint="0.499984740745262"/>
      </dataBar>
      <extLst>
        <ext xmlns:x14="http://schemas.microsoft.com/office/spreadsheetml/2009/9/main" uri="{B025F937-C7B1-47D3-B67F-A62EFF666E3E}">
          <x14:id>{A760A43A-9168-B24D-BD77-EA0D21A22440}</x14:id>
        </ext>
      </extLst>
    </cfRule>
    <cfRule type="dataBar" priority="1147">
      <dataBar>
        <cfvo type="min"/>
        <cfvo type="max"/>
        <color theme="1" tint="0.499984740745262"/>
      </dataBar>
      <extLst>
        <ext xmlns:x14="http://schemas.microsoft.com/office/spreadsheetml/2009/9/main" uri="{B025F937-C7B1-47D3-B67F-A62EFF666E3E}">
          <x14:id>{819FE802-C728-394C-A38B-6017A18C7ACC}</x14:id>
        </ext>
      </extLst>
    </cfRule>
    <cfRule type="dataBar" priority="1148">
      <dataBar>
        <cfvo type="min"/>
        <cfvo type="max"/>
        <color rgb="FF008AEF"/>
      </dataBar>
      <extLst>
        <ext xmlns:x14="http://schemas.microsoft.com/office/spreadsheetml/2009/9/main" uri="{B025F937-C7B1-47D3-B67F-A62EFF666E3E}">
          <x14:id>{51C05E42-7824-7146-BD61-50E4F40CCCF8}</x14:id>
        </ext>
      </extLst>
    </cfRule>
  </conditionalFormatting>
  <conditionalFormatting sqref="AN230:AN252">
    <cfRule type="dataBar" priority="1153">
      <dataBar>
        <cfvo type="min"/>
        <cfvo type="max"/>
        <color rgb="FF008AEF"/>
      </dataBar>
      <extLst>
        <ext xmlns:x14="http://schemas.microsoft.com/office/spreadsheetml/2009/9/main" uri="{B025F937-C7B1-47D3-B67F-A62EFF666E3E}">
          <x14:id>{FA5A5751-7250-0341-8DB8-F20B98321007}</x14:id>
        </ext>
      </extLst>
    </cfRule>
    <cfRule type="dataBar" priority="1149">
      <dataBar showValue="0">
        <cfvo type="min"/>
        <cfvo type="max"/>
        <color theme="1" tint="0.499984740745262"/>
      </dataBar>
      <extLst>
        <ext xmlns:x14="http://schemas.microsoft.com/office/spreadsheetml/2009/9/main" uri="{B025F937-C7B1-47D3-B67F-A62EFF666E3E}">
          <x14:id>{8599E876-7271-FF40-9FE3-65AF9D41260B}</x14:id>
        </ext>
      </extLst>
    </cfRule>
    <cfRule type="dataBar" priority="1150">
      <dataBar>
        <cfvo type="min"/>
        <cfvo type="max"/>
        <color theme="1" tint="0.499984740745262"/>
      </dataBar>
      <extLst>
        <ext xmlns:x14="http://schemas.microsoft.com/office/spreadsheetml/2009/9/main" uri="{B025F937-C7B1-47D3-B67F-A62EFF666E3E}">
          <x14:id>{7D3DD307-9A8C-324B-B1E9-A0601C26A89B}</x14:id>
        </ext>
      </extLst>
    </cfRule>
    <cfRule type="dataBar" priority="1151">
      <dataBar>
        <cfvo type="min"/>
        <cfvo type="max"/>
        <color theme="1" tint="0.499984740745262"/>
      </dataBar>
      <extLst>
        <ext xmlns:x14="http://schemas.microsoft.com/office/spreadsheetml/2009/9/main" uri="{B025F937-C7B1-47D3-B67F-A62EFF666E3E}">
          <x14:id>{4BF5343D-81CA-F147-A706-F1D72756FAAC}</x14:id>
        </ext>
      </extLst>
    </cfRule>
    <cfRule type="dataBar" priority="1152">
      <dataBar>
        <cfvo type="min"/>
        <cfvo type="max"/>
        <color theme="1" tint="0.499984740745262"/>
      </dataBar>
      <extLst>
        <ext xmlns:x14="http://schemas.microsoft.com/office/spreadsheetml/2009/9/main" uri="{B025F937-C7B1-47D3-B67F-A62EFF666E3E}">
          <x14:id>{D65838EF-20B5-B742-A566-69B31EA98A1C}</x14:id>
        </ext>
      </extLst>
    </cfRule>
  </conditionalFormatting>
  <conditionalFormatting sqref="AN254:AN264">
    <cfRule type="dataBar" priority="1156">
      <dataBar>
        <cfvo type="min"/>
        <cfvo type="max"/>
        <color theme="1" tint="0.499984740745262"/>
      </dataBar>
      <extLst>
        <ext xmlns:x14="http://schemas.microsoft.com/office/spreadsheetml/2009/9/main" uri="{B025F937-C7B1-47D3-B67F-A62EFF666E3E}">
          <x14:id>{C7F1B7A5-653C-F44D-8B13-C7699EF2069D}</x14:id>
        </ext>
      </extLst>
    </cfRule>
    <cfRule type="dataBar" priority="1154">
      <dataBar showValue="0">
        <cfvo type="min"/>
        <cfvo type="max"/>
        <color theme="1" tint="0.499984740745262"/>
      </dataBar>
      <extLst>
        <ext xmlns:x14="http://schemas.microsoft.com/office/spreadsheetml/2009/9/main" uri="{B025F937-C7B1-47D3-B67F-A62EFF666E3E}">
          <x14:id>{A2548EC8-EB79-3D46-B990-FE3C7C1A38AC}</x14:id>
        </ext>
      </extLst>
    </cfRule>
    <cfRule type="dataBar" priority="1155">
      <dataBar>
        <cfvo type="min"/>
        <cfvo type="max"/>
        <color theme="1" tint="0.499984740745262"/>
      </dataBar>
      <extLst>
        <ext xmlns:x14="http://schemas.microsoft.com/office/spreadsheetml/2009/9/main" uri="{B025F937-C7B1-47D3-B67F-A62EFF666E3E}">
          <x14:id>{3DF5E1EF-D0C4-BE45-BBA1-2DC45BBD7634}</x14:id>
        </ext>
      </extLst>
    </cfRule>
    <cfRule type="dataBar" priority="1157">
      <dataBar>
        <cfvo type="min"/>
        <cfvo type="max"/>
        <color theme="1" tint="0.499984740745262"/>
      </dataBar>
      <extLst>
        <ext xmlns:x14="http://schemas.microsoft.com/office/spreadsheetml/2009/9/main" uri="{B025F937-C7B1-47D3-B67F-A62EFF666E3E}">
          <x14:id>{2B9A8C24-AC7E-B046-90CE-6FA99BFB9173}</x14:id>
        </ext>
      </extLst>
    </cfRule>
    <cfRule type="dataBar" priority="1158">
      <dataBar>
        <cfvo type="min"/>
        <cfvo type="max"/>
        <color rgb="FF008AEF"/>
      </dataBar>
      <extLst>
        <ext xmlns:x14="http://schemas.microsoft.com/office/spreadsheetml/2009/9/main" uri="{B025F937-C7B1-47D3-B67F-A62EFF666E3E}">
          <x14:id>{92C655A9-1FE0-2B4A-8F0F-2A3A6C953906}</x14:id>
        </ext>
      </extLst>
    </cfRule>
  </conditionalFormatting>
  <conditionalFormatting sqref="AN266:AN271">
    <cfRule type="dataBar" priority="1159">
      <dataBar showValue="0">
        <cfvo type="min"/>
        <cfvo type="max"/>
        <color theme="1" tint="0.499984740745262"/>
      </dataBar>
      <extLst>
        <ext xmlns:x14="http://schemas.microsoft.com/office/spreadsheetml/2009/9/main" uri="{B025F937-C7B1-47D3-B67F-A62EFF666E3E}">
          <x14:id>{175F47FE-96AD-8142-90E4-C973C35E620F}</x14:id>
        </ext>
      </extLst>
    </cfRule>
    <cfRule type="dataBar" priority="1160">
      <dataBar>
        <cfvo type="min"/>
        <cfvo type="max"/>
        <color theme="1" tint="0.499984740745262"/>
      </dataBar>
      <extLst>
        <ext xmlns:x14="http://schemas.microsoft.com/office/spreadsheetml/2009/9/main" uri="{B025F937-C7B1-47D3-B67F-A62EFF666E3E}">
          <x14:id>{38112938-AA19-4C40-A46A-08E93FFD2A60}</x14:id>
        </ext>
      </extLst>
    </cfRule>
    <cfRule type="dataBar" priority="1161">
      <dataBar>
        <cfvo type="min"/>
        <cfvo type="max"/>
        <color theme="1" tint="0.499984740745262"/>
      </dataBar>
      <extLst>
        <ext xmlns:x14="http://schemas.microsoft.com/office/spreadsheetml/2009/9/main" uri="{B025F937-C7B1-47D3-B67F-A62EFF666E3E}">
          <x14:id>{42C75813-F14F-3C46-858F-5BE8E971E2D6}</x14:id>
        </ext>
      </extLst>
    </cfRule>
    <cfRule type="dataBar" priority="1162">
      <dataBar>
        <cfvo type="min"/>
        <cfvo type="max"/>
        <color theme="1" tint="0.499984740745262"/>
      </dataBar>
      <extLst>
        <ext xmlns:x14="http://schemas.microsoft.com/office/spreadsheetml/2009/9/main" uri="{B025F937-C7B1-47D3-B67F-A62EFF666E3E}">
          <x14:id>{F7ACE7E1-75DF-8D41-94B1-A1110FE946AF}</x14:id>
        </ext>
      </extLst>
    </cfRule>
    <cfRule type="dataBar" priority="1163">
      <dataBar>
        <cfvo type="min"/>
        <cfvo type="max"/>
        <color rgb="FF008AEF"/>
      </dataBar>
      <extLst>
        <ext xmlns:x14="http://schemas.microsoft.com/office/spreadsheetml/2009/9/main" uri="{B025F937-C7B1-47D3-B67F-A62EFF666E3E}">
          <x14:id>{CEA8062B-490C-7D49-B57D-BFA80BA1463D}</x14:id>
        </ext>
      </extLst>
    </cfRule>
  </conditionalFormatting>
  <conditionalFormatting sqref="AN273:AN275">
    <cfRule type="dataBar" priority="1164">
      <dataBar showValue="0">
        <cfvo type="min"/>
        <cfvo type="max"/>
        <color theme="1" tint="0.499984740745262"/>
      </dataBar>
      <extLst>
        <ext xmlns:x14="http://schemas.microsoft.com/office/spreadsheetml/2009/9/main" uri="{B025F937-C7B1-47D3-B67F-A62EFF666E3E}">
          <x14:id>{4567CCEB-D406-2A4A-A062-5AC633F2A658}</x14:id>
        </ext>
      </extLst>
    </cfRule>
    <cfRule type="dataBar" priority="1165">
      <dataBar>
        <cfvo type="min"/>
        <cfvo type="max"/>
        <color theme="1" tint="0.499984740745262"/>
      </dataBar>
      <extLst>
        <ext xmlns:x14="http://schemas.microsoft.com/office/spreadsheetml/2009/9/main" uri="{B025F937-C7B1-47D3-B67F-A62EFF666E3E}">
          <x14:id>{68C66BD3-E54B-2648-90AD-892F76DB58EC}</x14:id>
        </ext>
      </extLst>
    </cfRule>
    <cfRule type="dataBar" priority="1166">
      <dataBar>
        <cfvo type="min"/>
        <cfvo type="max"/>
        <color theme="1" tint="0.499984740745262"/>
      </dataBar>
      <extLst>
        <ext xmlns:x14="http://schemas.microsoft.com/office/spreadsheetml/2009/9/main" uri="{B025F937-C7B1-47D3-B67F-A62EFF666E3E}">
          <x14:id>{4601F746-CAEC-B84B-8FEC-9B37E1C932D3}</x14:id>
        </ext>
      </extLst>
    </cfRule>
    <cfRule type="dataBar" priority="1167">
      <dataBar>
        <cfvo type="min"/>
        <cfvo type="max"/>
        <color theme="1" tint="0.499984740745262"/>
      </dataBar>
      <extLst>
        <ext xmlns:x14="http://schemas.microsoft.com/office/spreadsheetml/2009/9/main" uri="{B025F937-C7B1-47D3-B67F-A62EFF666E3E}">
          <x14:id>{5BF2F929-9CB6-D747-BD15-97A67077416E}</x14:id>
        </ext>
      </extLst>
    </cfRule>
    <cfRule type="dataBar" priority="1168">
      <dataBar>
        <cfvo type="min"/>
        <cfvo type="max"/>
        <color rgb="FF008AEF"/>
      </dataBar>
      <extLst>
        <ext xmlns:x14="http://schemas.microsoft.com/office/spreadsheetml/2009/9/main" uri="{B025F937-C7B1-47D3-B67F-A62EFF666E3E}">
          <x14:id>{5D6155C9-30C1-4F48-BF5D-E2950308E9F0}</x14:id>
        </ext>
      </extLst>
    </cfRule>
  </conditionalFormatting>
  <conditionalFormatting sqref="AN277:AN280">
    <cfRule type="dataBar" priority="1172">
      <dataBar>
        <cfvo type="min"/>
        <cfvo type="max"/>
        <color theme="1" tint="0.499984740745262"/>
      </dataBar>
      <extLst>
        <ext xmlns:x14="http://schemas.microsoft.com/office/spreadsheetml/2009/9/main" uri="{B025F937-C7B1-47D3-B67F-A62EFF666E3E}">
          <x14:id>{D2FA1DFA-632B-614F-8E42-D42CA7B19ED4}</x14:id>
        </ext>
      </extLst>
    </cfRule>
    <cfRule type="dataBar" priority="1169">
      <dataBar showValue="0">
        <cfvo type="min"/>
        <cfvo type="max"/>
        <color theme="1" tint="0.499984740745262"/>
      </dataBar>
      <extLst>
        <ext xmlns:x14="http://schemas.microsoft.com/office/spreadsheetml/2009/9/main" uri="{B025F937-C7B1-47D3-B67F-A62EFF666E3E}">
          <x14:id>{8256CFDD-6E99-624D-9FBF-939A0184E20E}</x14:id>
        </ext>
      </extLst>
    </cfRule>
    <cfRule type="dataBar" priority="1170">
      <dataBar>
        <cfvo type="min"/>
        <cfvo type="max"/>
        <color theme="1" tint="0.499984740745262"/>
      </dataBar>
      <extLst>
        <ext xmlns:x14="http://schemas.microsoft.com/office/spreadsheetml/2009/9/main" uri="{B025F937-C7B1-47D3-B67F-A62EFF666E3E}">
          <x14:id>{2BC1D404-122C-B44B-A295-130F6F46A03C}</x14:id>
        </ext>
      </extLst>
    </cfRule>
    <cfRule type="dataBar" priority="1171">
      <dataBar>
        <cfvo type="min"/>
        <cfvo type="max"/>
        <color theme="1" tint="0.499984740745262"/>
      </dataBar>
      <extLst>
        <ext xmlns:x14="http://schemas.microsoft.com/office/spreadsheetml/2009/9/main" uri="{B025F937-C7B1-47D3-B67F-A62EFF666E3E}">
          <x14:id>{66D178FF-4277-D745-9063-5A62A14E99C5}</x14:id>
        </ext>
      </extLst>
    </cfRule>
    <cfRule type="dataBar" priority="1173">
      <dataBar>
        <cfvo type="min"/>
        <cfvo type="max"/>
        <color rgb="FF008AEF"/>
      </dataBar>
      <extLst>
        <ext xmlns:x14="http://schemas.microsoft.com/office/spreadsheetml/2009/9/main" uri="{B025F937-C7B1-47D3-B67F-A62EFF666E3E}">
          <x14:id>{8CA5AEF2-A643-EE49-BBBA-9293D7A5050D}</x14:id>
        </ext>
      </extLst>
    </cfRule>
  </conditionalFormatting>
  <conditionalFormatting sqref="AN282:AN297">
    <cfRule type="dataBar" priority="1177">
      <dataBar>
        <cfvo type="min"/>
        <cfvo type="max"/>
        <color theme="1" tint="0.499984740745262"/>
      </dataBar>
      <extLst>
        <ext xmlns:x14="http://schemas.microsoft.com/office/spreadsheetml/2009/9/main" uri="{B025F937-C7B1-47D3-B67F-A62EFF666E3E}">
          <x14:id>{189C8B2E-B794-174C-B866-AEF084473818}</x14:id>
        </ext>
      </extLst>
    </cfRule>
    <cfRule type="dataBar" priority="1176">
      <dataBar>
        <cfvo type="min"/>
        <cfvo type="max"/>
        <color theme="1" tint="0.499984740745262"/>
      </dataBar>
      <extLst>
        <ext xmlns:x14="http://schemas.microsoft.com/office/spreadsheetml/2009/9/main" uri="{B025F937-C7B1-47D3-B67F-A62EFF666E3E}">
          <x14:id>{EDCD4DA6-6BC6-4B4B-856C-EE2B62982242}</x14:id>
        </ext>
      </extLst>
    </cfRule>
    <cfRule type="dataBar" priority="1175">
      <dataBar>
        <cfvo type="min"/>
        <cfvo type="max"/>
        <color theme="1" tint="0.499984740745262"/>
      </dataBar>
      <extLst>
        <ext xmlns:x14="http://schemas.microsoft.com/office/spreadsheetml/2009/9/main" uri="{B025F937-C7B1-47D3-B67F-A62EFF666E3E}">
          <x14:id>{500065E3-723D-D248-A182-0860B672B9D2}</x14:id>
        </ext>
      </extLst>
    </cfRule>
    <cfRule type="dataBar" priority="1178">
      <dataBar>
        <cfvo type="min"/>
        <cfvo type="max"/>
        <color rgb="FF008AEF"/>
      </dataBar>
      <extLst>
        <ext xmlns:x14="http://schemas.microsoft.com/office/spreadsheetml/2009/9/main" uri="{B025F937-C7B1-47D3-B67F-A62EFF666E3E}">
          <x14:id>{7EBEFFD4-8657-864C-A1A1-2FDF1F61A007}</x14:id>
        </ext>
      </extLst>
    </cfRule>
    <cfRule type="dataBar" priority="1174">
      <dataBar showValue="0">
        <cfvo type="min"/>
        <cfvo type="max"/>
        <color theme="1" tint="0.499984740745262"/>
      </dataBar>
      <extLst>
        <ext xmlns:x14="http://schemas.microsoft.com/office/spreadsheetml/2009/9/main" uri="{B025F937-C7B1-47D3-B67F-A62EFF666E3E}">
          <x14:id>{4E7609A5-26C8-1E44-BBB7-D353BA5F42D1}</x14:id>
        </ext>
      </extLst>
    </cfRule>
  </conditionalFormatting>
  <conditionalFormatting sqref="AN299:AN313">
    <cfRule type="dataBar" priority="1180">
      <dataBar>
        <cfvo type="min"/>
        <cfvo type="max"/>
        <color theme="1" tint="0.499984740745262"/>
      </dataBar>
      <extLst>
        <ext xmlns:x14="http://schemas.microsoft.com/office/spreadsheetml/2009/9/main" uri="{B025F937-C7B1-47D3-B67F-A62EFF666E3E}">
          <x14:id>{4BF46102-2669-B64F-83C6-1FAE88CF8BB7}</x14:id>
        </ext>
      </extLst>
    </cfRule>
    <cfRule type="dataBar" priority="1181">
      <dataBar>
        <cfvo type="min"/>
        <cfvo type="max"/>
        <color theme="1" tint="0.499984740745262"/>
      </dataBar>
      <extLst>
        <ext xmlns:x14="http://schemas.microsoft.com/office/spreadsheetml/2009/9/main" uri="{B025F937-C7B1-47D3-B67F-A62EFF666E3E}">
          <x14:id>{CE1ECD57-BCCB-5E4A-BEA3-315896DB7F5F}</x14:id>
        </ext>
      </extLst>
    </cfRule>
    <cfRule type="dataBar" priority="1182">
      <dataBar>
        <cfvo type="min"/>
        <cfvo type="max"/>
        <color theme="1" tint="0.499984740745262"/>
      </dataBar>
      <extLst>
        <ext xmlns:x14="http://schemas.microsoft.com/office/spreadsheetml/2009/9/main" uri="{B025F937-C7B1-47D3-B67F-A62EFF666E3E}">
          <x14:id>{3E4664E7-D760-C940-9AA3-DFE8B2A4783E}</x14:id>
        </ext>
      </extLst>
    </cfRule>
    <cfRule type="dataBar" priority="1183">
      <dataBar>
        <cfvo type="min"/>
        <cfvo type="max"/>
        <color rgb="FF008AEF"/>
      </dataBar>
      <extLst>
        <ext xmlns:x14="http://schemas.microsoft.com/office/spreadsheetml/2009/9/main" uri="{B025F937-C7B1-47D3-B67F-A62EFF666E3E}">
          <x14:id>{7804CF38-BBAA-244C-A324-03AD17EA9011}</x14:id>
        </ext>
      </extLst>
    </cfRule>
    <cfRule type="dataBar" priority="1179">
      <dataBar showValue="0">
        <cfvo type="min"/>
        <cfvo type="max"/>
        <color theme="1" tint="0.499984740745262"/>
      </dataBar>
      <extLst>
        <ext xmlns:x14="http://schemas.microsoft.com/office/spreadsheetml/2009/9/main" uri="{B025F937-C7B1-47D3-B67F-A62EFF666E3E}">
          <x14:id>{B8B57826-609A-B947-88AB-4E8630FD7196}</x14:id>
        </ext>
      </extLst>
    </cfRule>
  </conditionalFormatting>
  <conditionalFormatting sqref="AN316:AN318">
    <cfRule type="dataBar" priority="1184">
      <dataBar showValue="0">
        <cfvo type="min"/>
        <cfvo type="max"/>
        <color theme="1" tint="0.499984740745262"/>
      </dataBar>
      <extLst>
        <ext xmlns:x14="http://schemas.microsoft.com/office/spreadsheetml/2009/9/main" uri="{B025F937-C7B1-47D3-B67F-A62EFF666E3E}">
          <x14:id>{24EE6D62-86ED-FE41-84B9-E1D02C522C12}</x14:id>
        </ext>
      </extLst>
    </cfRule>
    <cfRule type="dataBar" priority="1185">
      <dataBar>
        <cfvo type="min"/>
        <cfvo type="max"/>
        <color theme="1" tint="0.499984740745262"/>
      </dataBar>
      <extLst>
        <ext xmlns:x14="http://schemas.microsoft.com/office/spreadsheetml/2009/9/main" uri="{B025F937-C7B1-47D3-B67F-A62EFF666E3E}">
          <x14:id>{12C8A9E5-9467-BF4E-B684-663A5DA7C4C6}</x14:id>
        </ext>
      </extLst>
    </cfRule>
    <cfRule type="dataBar" priority="1186">
      <dataBar>
        <cfvo type="min"/>
        <cfvo type="max"/>
        <color theme="1" tint="0.499984740745262"/>
      </dataBar>
      <extLst>
        <ext xmlns:x14="http://schemas.microsoft.com/office/spreadsheetml/2009/9/main" uri="{B025F937-C7B1-47D3-B67F-A62EFF666E3E}">
          <x14:id>{E49EF79F-6FEC-5B42-8B36-2A1063DD5461}</x14:id>
        </ext>
      </extLst>
    </cfRule>
    <cfRule type="dataBar" priority="1187">
      <dataBar>
        <cfvo type="min"/>
        <cfvo type="max"/>
        <color theme="1" tint="0.499984740745262"/>
      </dataBar>
      <extLst>
        <ext xmlns:x14="http://schemas.microsoft.com/office/spreadsheetml/2009/9/main" uri="{B025F937-C7B1-47D3-B67F-A62EFF666E3E}">
          <x14:id>{BCE4D949-8CE7-A240-87E8-63114A9A8B26}</x14:id>
        </ext>
      </extLst>
    </cfRule>
    <cfRule type="dataBar" priority="1188">
      <dataBar>
        <cfvo type="min"/>
        <cfvo type="max"/>
        <color rgb="FF008AEF"/>
      </dataBar>
      <extLst>
        <ext xmlns:x14="http://schemas.microsoft.com/office/spreadsheetml/2009/9/main" uri="{B025F937-C7B1-47D3-B67F-A62EFF666E3E}">
          <x14:id>{B1804500-6BCF-8F43-9CED-6D789BCC832D}</x14:id>
        </ext>
      </extLst>
    </cfRule>
  </conditionalFormatting>
  <conditionalFormatting sqref="AN320:AN321">
    <cfRule type="dataBar" priority="1189">
      <dataBar showValue="0">
        <cfvo type="min"/>
        <cfvo type="max"/>
        <color theme="1" tint="0.499984740745262"/>
      </dataBar>
      <extLst>
        <ext xmlns:x14="http://schemas.microsoft.com/office/spreadsheetml/2009/9/main" uri="{B025F937-C7B1-47D3-B67F-A62EFF666E3E}">
          <x14:id>{C5232067-DEFF-184E-9DAE-F1AB22DFC7B6}</x14:id>
        </ext>
      </extLst>
    </cfRule>
    <cfRule type="dataBar" priority="1190">
      <dataBar>
        <cfvo type="min"/>
        <cfvo type="max"/>
        <color theme="1" tint="0.499984740745262"/>
      </dataBar>
      <extLst>
        <ext xmlns:x14="http://schemas.microsoft.com/office/spreadsheetml/2009/9/main" uri="{B025F937-C7B1-47D3-B67F-A62EFF666E3E}">
          <x14:id>{FE8B9320-185F-D941-AC22-5F1DF96DC91B}</x14:id>
        </ext>
      </extLst>
    </cfRule>
    <cfRule type="dataBar" priority="1191">
      <dataBar>
        <cfvo type="min"/>
        <cfvo type="max"/>
        <color theme="1" tint="0.499984740745262"/>
      </dataBar>
      <extLst>
        <ext xmlns:x14="http://schemas.microsoft.com/office/spreadsheetml/2009/9/main" uri="{B025F937-C7B1-47D3-B67F-A62EFF666E3E}">
          <x14:id>{EDFF732D-7E74-2849-95FA-519A8559B166}</x14:id>
        </ext>
      </extLst>
    </cfRule>
    <cfRule type="dataBar" priority="1193">
      <dataBar>
        <cfvo type="min"/>
        <cfvo type="max"/>
        <color rgb="FF008AEF"/>
      </dataBar>
      <extLst>
        <ext xmlns:x14="http://schemas.microsoft.com/office/spreadsheetml/2009/9/main" uri="{B025F937-C7B1-47D3-B67F-A62EFF666E3E}">
          <x14:id>{4EC7EE75-8001-8A4A-9DD9-4FCD08B8384A}</x14:id>
        </ext>
      </extLst>
    </cfRule>
    <cfRule type="dataBar" priority="1192">
      <dataBar>
        <cfvo type="min"/>
        <cfvo type="max"/>
        <color theme="1" tint="0.499984740745262"/>
      </dataBar>
      <extLst>
        <ext xmlns:x14="http://schemas.microsoft.com/office/spreadsheetml/2009/9/main" uri="{B025F937-C7B1-47D3-B67F-A62EFF666E3E}">
          <x14:id>{C6B0420C-3918-8C43-88C0-3053FC4528C7}</x14:id>
        </ext>
      </extLst>
    </cfRule>
  </conditionalFormatting>
  <conditionalFormatting sqref="AN323:AN326">
    <cfRule type="dataBar" priority="1194">
      <dataBar showValue="0">
        <cfvo type="min"/>
        <cfvo type="max"/>
        <color theme="1" tint="0.499984740745262"/>
      </dataBar>
      <extLst>
        <ext xmlns:x14="http://schemas.microsoft.com/office/spreadsheetml/2009/9/main" uri="{B025F937-C7B1-47D3-B67F-A62EFF666E3E}">
          <x14:id>{74668839-B7C0-2543-8105-6E16FF37A658}</x14:id>
        </ext>
      </extLst>
    </cfRule>
    <cfRule type="dataBar" priority="1195">
      <dataBar>
        <cfvo type="min"/>
        <cfvo type="max"/>
        <color theme="1" tint="0.499984740745262"/>
      </dataBar>
      <extLst>
        <ext xmlns:x14="http://schemas.microsoft.com/office/spreadsheetml/2009/9/main" uri="{B025F937-C7B1-47D3-B67F-A62EFF666E3E}">
          <x14:id>{48A7744E-6773-A14E-A875-B31BEBE2ED64}</x14:id>
        </ext>
      </extLst>
    </cfRule>
    <cfRule type="dataBar" priority="1196">
      <dataBar>
        <cfvo type="min"/>
        <cfvo type="max"/>
        <color theme="1" tint="0.499984740745262"/>
      </dataBar>
      <extLst>
        <ext xmlns:x14="http://schemas.microsoft.com/office/spreadsheetml/2009/9/main" uri="{B025F937-C7B1-47D3-B67F-A62EFF666E3E}">
          <x14:id>{60925715-49B6-D64C-AB9B-47928D5CE14C}</x14:id>
        </ext>
      </extLst>
    </cfRule>
    <cfRule type="dataBar" priority="1197">
      <dataBar>
        <cfvo type="min"/>
        <cfvo type="max"/>
        <color theme="1" tint="0.499984740745262"/>
      </dataBar>
      <extLst>
        <ext xmlns:x14="http://schemas.microsoft.com/office/spreadsheetml/2009/9/main" uri="{B025F937-C7B1-47D3-B67F-A62EFF666E3E}">
          <x14:id>{E58E1953-E037-7446-B59C-150B5605E71F}</x14:id>
        </ext>
      </extLst>
    </cfRule>
    <cfRule type="dataBar" priority="1198">
      <dataBar>
        <cfvo type="min"/>
        <cfvo type="max"/>
        <color rgb="FF008AEF"/>
      </dataBar>
      <extLst>
        <ext xmlns:x14="http://schemas.microsoft.com/office/spreadsheetml/2009/9/main" uri="{B025F937-C7B1-47D3-B67F-A62EFF666E3E}">
          <x14:id>{0A99C6FA-CEBE-224C-9324-A34130ADBB94}</x14:id>
        </ext>
      </extLst>
    </cfRule>
  </conditionalFormatting>
  <conditionalFormatting sqref="AN328:AN329">
    <cfRule type="dataBar" priority="1199">
      <dataBar showValue="0">
        <cfvo type="min"/>
        <cfvo type="max"/>
        <color theme="1" tint="0.499984740745262"/>
      </dataBar>
      <extLst>
        <ext xmlns:x14="http://schemas.microsoft.com/office/spreadsheetml/2009/9/main" uri="{B025F937-C7B1-47D3-B67F-A62EFF666E3E}">
          <x14:id>{97139575-9603-2C4F-A26D-20827875C042}</x14:id>
        </ext>
      </extLst>
    </cfRule>
    <cfRule type="dataBar" priority="1200">
      <dataBar>
        <cfvo type="min"/>
        <cfvo type="max"/>
        <color theme="1" tint="0.499984740745262"/>
      </dataBar>
      <extLst>
        <ext xmlns:x14="http://schemas.microsoft.com/office/spreadsheetml/2009/9/main" uri="{B025F937-C7B1-47D3-B67F-A62EFF666E3E}">
          <x14:id>{D5A79FA3-A2E4-4A41-8AAE-9932793F3F3F}</x14:id>
        </ext>
      </extLst>
    </cfRule>
    <cfRule type="dataBar" priority="1201">
      <dataBar>
        <cfvo type="min"/>
        <cfvo type="max"/>
        <color theme="1" tint="0.499984740745262"/>
      </dataBar>
      <extLst>
        <ext xmlns:x14="http://schemas.microsoft.com/office/spreadsheetml/2009/9/main" uri="{B025F937-C7B1-47D3-B67F-A62EFF666E3E}">
          <x14:id>{D1530144-B7EC-3949-9375-22B64A96A9B9}</x14:id>
        </ext>
      </extLst>
    </cfRule>
    <cfRule type="dataBar" priority="1202">
      <dataBar>
        <cfvo type="min"/>
        <cfvo type="max"/>
        <color theme="1" tint="0.499984740745262"/>
      </dataBar>
      <extLst>
        <ext xmlns:x14="http://schemas.microsoft.com/office/spreadsheetml/2009/9/main" uri="{B025F937-C7B1-47D3-B67F-A62EFF666E3E}">
          <x14:id>{249D89A4-3454-494E-BFFD-B1A1C8CBC104}</x14:id>
        </ext>
      </extLst>
    </cfRule>
    <cfRule type="dataBar" priority="1203">
      <dataBar>
        <cfvo type="min"/>
        <cfvo type="max"/>
        <color rgb="FF008AEF"/>
      </dataBar>
      <extLst>
        <ext xmlns:x14="http://schemas.microsoft.com/office/spreadsheetml/2009/9/main" uri="{B025F937-C7B1-47D3-B67F-A62EFF666E3E}">
          <x14:id>{107DF96A-BFF5-FB47-84F2-6337FDF33992}</x14:id>
        </ext>
      </extLst>
    </cfRule>
  </conditionalFormatting>
  <conditionalFormatting sqref="AN331:AN333">
    <cfRule type="dataBar" priority="1207">
      <dataBar>
        <cfvo type="min"/>
        <cfvo type="max"/>
        <color theme="1" tint="0.499984740745262"/>
      </dataBar>
      <extLst>
        <ext xmlns:x14="http://schemas.microsoft.com/office/spreadsheetml/2009/9/main" uri="{B025F937-C7B1-47D3-B67F-A62EFF666E3E}">
          <x14:id>{55576ADC-2DD8-2646-96DD-9CA5703ADCEC}</x14:id>
        </ext>
      </extLst>
    </cfRule>
    <cfRule type="dataBar" priority="1206">
      <dataBar>
        <cfvo type="min"/>
        <cfvo type="max"/>
        <color theme="1" tint="0.499984740745262"/>
      </dataBar>
      <extLst>
        <ext xmlns:x14="http://schemas.microsoft.com/office/spreadsheetml/2009/9/main" uri="{B025F937-C7B1-47D3-B67F-A62EFF666E3E}">
          <x14:id>{52120CBE-C9F2-FE4C-91BB-C8C051C7BD7F}</x14:id>
        </ext>
      </extLst>
    </cfRule>
    <cfRule type="dataBar" priority="1204">
      <dataBar showValue="0">
        <cfvo type="min"/>
        <cfvo type="max"/>
        <color theme="1" tint="0.499984740745262"/>
      </dataBar>
      <extLst>
        <ext xmlns:x14="http://schemas.microsoft.com/office/spreadsheetml/2009/9/main" uri="{B025F937-C7B1-47D3-B67F-A62EFF666E3E}">
          <x14:id>{99D37A09-4360-944B-AD43-665D200AAA20}</x14:id>
        </ext>
      </extLst>
    </cfRule>
    <cfRule type="dataBar" priority="1208">
      <dataBar>
        <cfvo type="min"/>
        <cfvo type="max"/>
        <color rgb="FF008AEF"/>
      </dataBar>
      <extLst>
        <ext xmlns:x14="http://schemas.microsoft.com/office/spreadsheetml/2009/9/main" uri="{B025F937-C7B1-47D3-B67F-A62EFF666E3E}">
          <x14:id>{EFF0048C-81D7-CD4A-A26A-0AFF6E47515B}</x14:id>
        </ext>
      </extLst>
    </cfRule>
    <cfRule type="dataBar" priority="1205">
      <dataBar>
        <cfvo type="min"/>
        <cfvo type="max"/>
        <color theme="1" tint="0.499984740745262"/>
      </dataBar>
      <extLst>
        <ext xmlns:x14="http://schemas.microsoft.com/office/spreadsheetml/2009/9/main" uri="{B025F937-C7B1-47D3-B67F-A62EFF666E3E}">
          <x14:id>{B8E503C8-D431-1044-ABF1-EEC90F70E2D0}</x14:id>
        </ext>
      </extLst>
    </cfRule>
  </conditionalFormatting>
  <conditionalFormatting sqref="AN335:AN342">
    <cfRule type="dataBar" priority="1209">
      <dataBar showValue="0">
        <cfvo type="min"/>
        <cfvo type="max"/>
        <color theme="1" tint="0.499984740745262"/>
      </dataBar>
      <extLst>
        <ext xmlns:x14="http://schemas.microsoft.com/office/spreadsheetml/2009/9/main" uri="{B025F937-C7B1-47D3-B67F-A62EFF666E3E}">
          <x14:id>{1C5090BA-AB62-7242-8798-F502D6847992}</x14:id>
        </ext>
      </extLst>
    </cfRule>
    <cfRule type="dataBar" priority="1211">
      <dataBar>
        <cfvo type="min"/>
        <cfvo type="max"/>
        <color theme="1" tint="0.499984740745262"/>
      </dataBar>
      <extLst>
        <ext xmlns:x14="http://schemas.microsoft.com/office/spreadsheetml/2009/9/main" uri="{B025F937-C7B1-47D3-B67F-A62EFF666E3E}">
          <x14:id>{E275437F-5DED-8748-A2F9-D828D8123160}</x14:id>
        </ext>
      </extLst>
    </cfRule>
    <cfRule type="dataBar" priority="1212">
      <dataBar>
        <cfvo type="min"/>
        <cfvo type="max"/>
        <color theme="1" tint="0.499984740745262"/>
      </dataBar>
      <extLst>
        <ext xmlns:x14="http://schemas.microsoft.com/office/spreadsheetml/2009/9/main" uri="{B025F937-C7B1-47D3-B67F-A62EFF666E3E}">
          <x14:id>{40A021B0-8C89-D644-B236-33FD9656098D}</x14:id>
        </ext>
      </extLst>
    </cfRule>
    <cfRule type="dataBar" priority="1213">
      <dataBar>
        <cfvo type="min"/>
        <cfvo type="max"/>
        <color rgb="FF008AEF"/>
      </dataBar>
      <extLst>
        <ext xmlns:x14="http://schemas.microsoft.com/office/spreadsheetml/2009/9/main" uri="{B025F937-C7B1-47D3-B67F-A62EFF666E3E}">
          <x14:id>{CD7CBBE1-BD0A-FA4E-ABAA-E4A22D236653}</x14:id>
        </ext>
      </extLst>
    </cfRule>
    <cfRule type="dataBar" priority="1210">
      <dataBar>
        <cfvo type="min"/>
        <cfvo type="max"/>
        <color theme="1" tint="0.499984740745262"/>
      </dataBar>
      <extLst>
        <ext xmlns:x14="http://schemas.microsoft.com/office/spreadsheetml/2009/9/main" uri="{B025F937-C7B1-47D3-B67F-A62EFF666E3E}">
          <x14:id>{0B099289-84D1-7640-83D2-4835DCEB5A82}</x14:id>
        </ext>
      </extLst>
    </cfRule>
  </conditionalFormatting>
  <conditionalFormatting sqref="AN344:AN347">
    <cfRule type="dataBar" priority="1214">
      <dataBar showValue="0">
        <cfvo type="min"/>
        <cfvo type="max"/>
        <color theme="1" tint="0.499984740745262"/>
      </dataBar>
      <extLst>
        <ext xmlns:x14="http://schemas.microsoft.com/office/spreadsheetml/2009/9/main" uri="{B025F937-C7B1-47D3-B67F-A62EFF666E3E}">
          <x14:id>{1C9C4A3D-05CD-A24E-A1BE-DBA0E6B22828}</x14:id>
        </ext>
      </extLst>
    </cfRule>
    <cfRule type="dataBar" priority="1215">
      <dataBar>
        <cfvo type="min"/>
        <cfvo type="max"/>
        <color theme="1" tint="0.499984740745262"/>
      </dataBar>
      <extLst>
        <ext xmlns:x14="http://schemas.microsoft.com/office/spreadsheetml/2009/9/main" uri="{B025F937-C7B1-47D3-B67F-A62EFF666E3E}">
          <x14:id>{1B475B40-1FFC-2347-BD44-F5165AAB5B3C}</x14:id>
        </ext>
      </extLst>
    </cfRule>
    <cfRule type="dataBar" priority="1216">
      <dataBar>
        <cfvo type="min"/>
        <cfvo type="max"/>
        <color theme="1" tint="0.499984740745262"/>
      </dataBar>
      <extLst>
        <ext xmlns:x14="http://schemas.microsoft.com/office/spreadsheetml/2009/9/main" uri="{B025F937-C7B1-47D3-B67F-A62EFF666E3E}">
          <x14:id>{459DE4C4-1D0D-A549-9039-755DB59E8DE0}</x14:id>
        </ext>
      </extLst>
    </cfRule>
    <cfRule type="dataBar" priority="1217">
      <dataBar>
        <cfvo type="min"/>
        <cfvo type="max"/>
        <color theme="1" tint="0.499984740745262"/>
      </dataBar>
      <extLst>
        <ext xmlns:x14="http://schemas.microsoft.com/office/spreadsheetml/2009/9/main" uri="{B025F937-C7B1-47D3-B67F-A62EFF666E3E}">
          <x14:id>{135CB538-18D0-4547-A89E-5F3C1F570CDC}</x14:id>
        </ext>
      </extLst>
    </cfRule>
    <cfRule type="dataBar" priority="1218">
      <dataBar>
        <cfvo type="min"/>
        <cfvo type="max"/>
        <color rgb="FF008AEF"/>
      </dataBar>
      <extLst>
        <ext xmlns:x14="http://schemas.microsoft.com/office/spreadsheetml/2009/9/main" uri="{B025F937-C7B1-47D3-B67F-A62EFF666E3E}">
          <x14:id>{19604D2E-4C7F-6E43-9544-CD504F821935}</x14:id>
        </ext>
      </extLst>
    </cfRule>
  </conditionalFormatting>
  <conditionalFormatting sqref="AN350:AN372">
    <cfRule type="dataBar" priority="1222">
      <dataBar>
        <cfvo type="min"/>
        <cfvo type="max"/>
        <color theme="1" tint="0.499984740745262"/>
      </dataBar>
      <extLst>
        <ext xmlns:x14="http://schemas.microsoft.com/office/spreadsheetml/2009/9/main" uri="{B025F937-C7B1-47D3-B67F-A62EFF666E3E}">
          <x14:id>{78E0B636-DC6E-D14B-9A18-1C81C77AA65B}</x14:id>
        </ext>
      </extLst>
    </cfRule>
    <cfRule type="dataBar" priority="1221">
      <dataBar>
        <cfvo type="min"/>
        <cfvo type="max"/>
        <color theme="1" tint="0.499984740745262"/>
      </dataBar>
      <extLst>
        <ext xmlns:x14="http://schemas.microsoft.com/office/spreadsheetml/2009/9/main" uri="{B025F937-C7B1-47D3-B67F-A62EFF666E3E}">
          <x14:id>{FC8476CB-72E0-7C43-B932-1A3A8F424E07}</x14:id>
        </ext>
      </extLst>
    </cfRule>
    <cfRule type="dataBar" priority="1219">
      <dataBar showValue="0">
        <cfvo type="min"/>
        <cfvo type="max"/>
        <color theme="1" tint="0.499984740745262"/>
      </dataBar>
      <extLst>
        <ext xmlns:x14="http://schemas.microsoft.com/office/spreadsheetml/2009/9/main" uri="{B025F937-C7B1-47D3-B67F-A62EFF666E3E}">
          <x14:id>{F1E4FEE0-165D-8341-9466-B22A8595EE5D}</x14:id>
        </ext>
      </extLst>
    </cfRule>
    <cfRule type="dataBar" priority="1223">
      <dataBar>
        <cfvo type="min"/>
        <cfvo type="max"/>
        <color rgb="FF008AEF"/>
      </dataBar>
      <extLst>
        <ext xmlns:x14="http://schemas.microsoft.com/office/spreadsheetml/2009/9/main" uri="{B025F937-C7B1-47D3-B67F-A62EFF666E3E}">
          <x14:id>{783AC986-22EA-5647-8C62-26FD949A6AFD}</x14:id>
        </ext>
      </extLst>
    </cfRule>
    <cfRule type="dataBar" priority="1220">
      <dataBar>
        <cfvo type="min"/>
        <cfvo type="max"/>
        <color theme="1" tint="0.499984740745262"/>
      </dataBar>
      <extLst>
        <ext xmlns:x14="http://schemas.microsoft.com/office/spreadsheetml/2009/9/main" uri="{B025F937-C7B1-47D3-B67F-A62EFF666E3E}">
          <x14:id>{949B1F76-5C4D-0641-887B-BEADA222B191}</x14:id>
        </ext>
      </extLst>
    </cfRule>
  </conditionalFormatting>
  <conditionalFormatting sqref="AN375:AN377">
    <cfRule type="dataBar" priority="1224">
      <dataBar showValue="0">
        <cfvo type="min"/>
        <cfvo type="max"/>
        <color theme="1" tint="0.499984740745262"/>
      </dataBar>
      <extLst>
        <ext xmlns:x14="http://schemas.microsoft.com/office/spreadsheetml/2009/9/main" uri="{B025F937-C7B1-47D3-B67F-A62EFF666E3E}">
          <x14:id>{373538B8-4B9B-054F-90BB-5E4C8A1AD0CB}</x14:id>
        </ext>
      </extLst>
    </cfRule>
    <cfRule type="dataBar" priority="1225">
      <dataBar>
        <cfvo type="min"/>
        <cfvo type="max"/>
        <color theme="1" tint="0.499984740745262"/>
      </dataBar>
      <extLst>
        <ext xmlns:x14="http://schemas.microsoft.com/office/spreadsheetml/2009/9/main" uri="{B025F937-C7B1-47D3-B67F-A62EFF666E3E}">
          <x14:id>{57150A7B-642A-294A-8396-77EB9B954A77}</x14:id>
        </ext>
      </extLst>
    </cfRule>
    <cfRule type="dataBar" priority="1226">
      <dataBar>
        <cfvo type="min"/>
        <cfvo type="max"/>
        <color theme="1" tint="0.499984740745262"/>
      </dataBar>
      <extLst>
        <ext xmlns:x14="http://schemas.microsoft.com/office/spreadsheetml/2009/9/main" uri="{B025F937-C7B1-47D3-B67F-A62EFF666E3E}">
          <x14:id>{45FD9B9A-35A2-E44C-8035-0C517B909A34}</x14:id>
        </ext>
      </extLst>
    </cfRule>
    <cfRule type="dataBar" priority="1227">
      <dataBar>
        <cfvo type="min"/>
        <cfvo type="max"/>
        <color theme="1" tint="0.499984740745262"/>
      </dataBar>
      <extLst>
        <ext xmlns:x14="http://schemas.microsoft.com/office/spreadsheetml/2009/9/main" uri="{B025F937-C7B1-47D3-B67F-A62EFF666E3E}">
          <x14:id>{09D58E88-6880-2A49-9DC8-C4F0592B1549}</x14:id>
        </ext>
      </extLst>
    </cfRule>
    <cfRule type="dataBar" priority="1228">
      <dataBar>
        <cfvo type="min"/>
        <cfvo type="max"/>
        <color rgb="FF008AEF"/>
      </dataBar>
      <extLst>
        <ext xmlns:x14="http://schemas.microsoft.com/office/spreadsheetml/2009/9/main" uri="{B025F937-C7B1-47D3-B67F-A62EFF666E3E}">
          <x14:id>{75CB6E48-73DE-1946-8822-0017976DDE3C}</x14:id>
        </ext>
      </extLst>
    </cfRule>
  </conditionalFormatting>
  <conditionalFormatting sqref="AN380:AN390">
    <cfRule type="dataBar" priority="1229">
      <dataBar showValue="0">
        <cfvo type="min"/>
        <cfvo type="max"/>
        <color theme="1" tint="0.499984740745262"/>
      </dataBar>
      <extLst>
        <ext xmlns:x14="http://schemas.microsoft.com/office/spreadsheetml/2009/9/main" uri="{B025F937-C7B1-47D3-B67F-A62EFF666E3E}">
          <x14:id>{3AA08A3F-1AE7-7944-9F02-617F1B485326}</x14:id>
        </ext>
      </extLst>
    </cfRule>
    <cfRule type="dataBar" priority="1230">
      <dataBar>
        <cfvo type="min"/>
        <cfvo type="max"/>
        <color theme="1" tint="0.499984740745262"/>
      </dataBar>
      <extLst>
        <ext xmlns:x14="http://schemas.microsoft.com/office/spreadsheetml/2009/9/main" uri="{B025F937-C7B1-47D3-B67F-A62EFF666E3E}">
          <x14:id>{6F7A188A-6484-6E46-B53C-962190976929}</x14:id>
        </ext>
      </extLst>
    </cfRule>
    <cfRule type="dataBar" priority="1231">
      <dataBar>
        <cfvo type="min"/>
        <cfvo type="max"/>
        <color theme="1" tint="0.499984740745262"/>
      </dataBar>
      <extLst>
        <ext xmlns:x14="http://schemas.microsoft.com/office/spreadsheetml/2009/9/main" uri="{B025F937-C7B1-47D3-B67F-A62EFF666E3E}">
          <x14:id>{6ED8EE3C-D6BA-1D41-A171-0A29E9F7EA61}</x14:id>
        </ext>
      </extLst>
    </cfRule>
    <cfRule type="dataBar" priority="1232">
      <dataBar>
        <cfvo type="min"/>
        <cfvo type="max"/>
        <color theme="1" tint="0.499984740745262"/>
      </dataBar>
      <extLst>
        <ext xmlns:x14="http://schemas.microsoft.com/office/spreadsheetml/2009/9/main" uri="{B025F937-C7B1-47D3-B67F-A62EFF666E3E}">
          <x14:id>{61B2823E-FC56-C541-8D46-506300266CB1}</x14:id>
        </ext>
      </extLst>
    </cfRule>
    <cfRule type="dataBar" priority="1233">
      <dataBar>
        <cfvo type="min"/>
        <cfvo type="max"/>
        <color rgb="FF008AEF"/>
      </dataBar>
      <extLst>
        <ext xmlns:x14="http://schemas.microsoft.com/office/spreadsheetml/2009/9/main" uri="{B025F937-C7B1-47D3-B67F-A62EFF666E3E}">
          <x14:id>{8106BA17-2C4D-A840-84D9-9F4399C90C09}</x14:id>
        </ext>
      </extLst>
    </cfRule>
  </conditionalFormatting>
  <conditionalFormatting sqref="AN392:AN405">
    <cfRule type="dataBar" priority="1238">
      <dataBar>
        <cfvo type="min"/>
        <cfvo type="max"/>
        <color rgb="FF008AEF"/>
      </dataBar>
      <extLst>
        <ext xmlns:x14="http://schemas.microsoft.com/office/spreadsheetml/2009/9/main" uri="{B025F937-C7B1-47D3-B67F-A62EFF666E3E}">
          <x14:id>{8316B487-F109-3348-BBDC-7AB7564EF568}</x14:id>
        </ext>
      </extLst>
    </cfRule>
    <cfRule type="dataBar" priority="1237">
      <dataBar>
        <cfvo type="min"/>
        <cfvo type="max"/>
        <color theme="1" tint="0.499984740745262"/>
      </dataBar>
      <extLst>
        <ext xmlns:x14="http://schemas.microsoft.com/office/spreadsheetml/2009/9/main" uri="{B025F937-C7B1-47D3-B67F-A62EFF666E3E}">
          <x14:id>{AE2DDC15-C68E-3C45-9657-79EA7A16F365}</x14:id>
        </ext>
      </extLst>
    </cfRule>
    <cfRule type="dataBar" priority="1236">
      <dataBar>
        <cfvo type="min"/>
        <cfvo type="max"/>
        <color theme="1" tint="0.499984740745262"/>
      </dataBar>
      <extLst>
        <ext xmlns:x14="http://schemas.microsoft.com/office/spreadsheetml/2009/9/main" uri="{B025F937-C7B1-47D3-B67F-A62EFF666E3E}">
          <x14:id>{DCE8141D-21E5-0546-93D4-5435BEF8A900}</x14:id>
        </ext>
      </extLst>
    </cfRule>
    <cfRule type="dataBar" priority="1235">
      <dataBar>
        <cfvo type="min"/>
        <cfvo type="max"/>
        <color theme="1" tint="0.499984740745262"/>
      </dataBar>
      <extLst>
        <ext xmlns:x14="http://schemas.microsoft.com/office/spreadsheetml/2009/9/main" uri="{B025F937-C7B1-47D3-B67F-A62EFF666E3E}">
          <x14:id>{D1B39456-409D-6C49-B679-7E2B5A88A5D5}</x14:id>
        </ext>
      </extLst>
    </cfRule>
    <cfRule type="dataBar" priority="1234">
      <dataBar showValue="0">
        <cfvo type="min"/>
        <cfvo type="max"/>
        <color theme="1" tint="0.499984740745262"/>
      </dataBar>
      <extLst>
        <ext xmlns:x14="http://schemas.microsoft.com/office/spreadsheetml/2009/9/main" uri="{B025F937-C7B1-47D3-B67F-A62EFF666E3E}">
          <x14:id>{189E49A2-E257-C841-8122-8BAADC5F0FF6}</x14:id>
        </ext>
      </extLst>
    </cfRule>
  </conditionalFormatting>
  <conditionalFormatting sqref="AN407:AN416">
    <cfRule type="dataBar" priority="1242">
      <dataBar>
        <cfvo type="min"/>
        <cfvo type="max"/>
        <color theme="1" tint="0.499984740745262"/>
      </dataBar>
      <extLst>
        <ext xmlns:x14="http://schemas.microsoft.com/office/spreadsheetml/2009/9/main" uri="{B025F937-C7B1-47D3-B67F-A62EFF666E3E}">
          <x14:id>{ED5708C7-E918-BF41-ABC5-A63DB74FC9C0}</x14:id>
        </ext>
      </extLst>
    </cfRule>
    <cfRule type="dataBar" priority="1241">
      <dataBar>
        <cfvo type="min"/>
        <cfvo type="max"/>
        <color theme="1" tint="0.499984740745262"/>
      </dataBar>
      <extLst>
        <ext xmlns:x14="http://schemas.microsoft.com/office/spreadsheetml/2009/9/main" uri="{B025F937-C7B1-47D3-B67F-A62EFF666E3E}">
          <x14:id>{A59ACC68-769C-1747-B7E1-C6C27AE5366D}</x14:id>
        </ext>
      </extLst>
    </cfRule>
    <cfRule type="dataBar" priority="1240">
      <dataBar>
        <cfvo type="min"/>
        <cfvo type="max"/>
        <color theme="1" tint="0.499984740745262"/>
      </dataBar>
      <extLst>
        <ext xmlns:x14="http://schemas.microsoft.com/office/spreadsheetml/2009/9/main" uri="{B025F937-C7B1-47D3-B67F-A62EFF666E3E}">
          <x14:id>{2AF51101-389E-0E45-AF62-EC95AF651360}</x14:id>
        </ext>
      </extLst>
    </cfRule>
    <cfRule type="dataBar" priority="1239">
      <dataBar showValue="0">
        <cfvo type="min"/>
        <cfvo type="max"/>
        <color theme="1" tint="0.499984740745262"/>
      </dataBar>
      <extLst>
        <ext xmlns:x14="http://schemas.microsoft.com/office/spreadsheetml/2009/9/main" uri="{B025F937-C7B1-47D3-B67F-A62EFF666E3E}">
          <x14:id>{0F5C8F5B-427D-2E4E-A287-09AE4F876FE2}</x14:id>
        </ext>
      </extLst>
    </cfRule>
    <cfRule type="dataBar" priority="1243">
      <dataBar>
        <cfvo type="min"/>
        <cfvo type="max"/>
        <color rgb="FF008AEF"/>
      </dataBar>
      <extLst>
        <ext xmlns:x14="http://schemas.microsoft.com/office/spreadsheetml/2009/9/main" uri="{B025F937-C7B1-47D3-B67F-A62EFF666E3E}">
          <x14:id>{9960C469-E608-A941-AC3B-ACFC0C2B3B21}</x14:id>
        </ext>
      </extLst>
    </cfRule>
  </conditionalFormatting>
  <conditionalFormatting sqref="AN418:AN421">
    <cfRule type="dataBar" priority="1246">
      <dataBar>
        <cfvo type="min"/>
        <cfvo type="max"/>
        <color theme="1" tint="0.499984740745262"/>
      </dataBar>
      <extLst>
        <ext xmlns:x14="http://schemas.microsoft.com/office/spreadsheetml/2009/9/main" uri="{B025F937-C7B1-47D3-B67F-A62EFF666E3E}">
          <x14:id>{11BD0F82-CCCD-1E41-A045-CE7F155E659D}</x14:id>
        </ext>
      </extLst>
    </cfRule>
    <cfRule type="dataBar" priority="1245">
      <dataBar>
        <cfvo type="min"/>
        <cfvo type="max"/>
        <color theme="1" tint="0.499984740745262"/>
      </dataBar>
      <extLst>
        <ext xmlns:x14="http://schemas.microsoft.com/office/spreadsheetml/2009/9/main" uri="{B025F937-C7B1-47D3-B67F-A62EFF666E3E}">
          <x14:id>{3C8A1D59-93D5-8748-90AE-3BDEF3C75FD4}</x14:id>
        </ext>
      </extLst>
    </cfRule>
    <cfRule type="dataBar" priority="1248">
      <dataBar>
        <cfvo type="min"/>
        <cfvo type="max"/>
        <color rgb="FF008AEF"/>
      </dataBar>
      <extLst>
        <ext xmlns:x14="http://schemas.microsoft.com/office/spreadsheetml/2009/9/main" uri="{B025F937-C7B1-47D3-B67F-A62EFF666E3E}">
          <x14:id>{74DBA592-E7EF-2B40-AFF3-D803768AE9E3}</x14:id>
        </ext>
      </extLst>
    </cfRule>
    <cfRule type="dataBar" priority="1247">
      <dataBar>
        <cfvo type="min"/>
        <cfvo type="max"/>
        <color theme="1" tint="0.499984740745262"/>
      </dataBar>
      <extLst>
        <ext xmlns:x14="http://schemas.microsoft.com/office/spreadsheetml/2009/9/main" uri="{B025F937-C7B1-47D3-B67F-A62EFF666E3E}">
          <x14:id>{9FB2F185-7DDB-FF47-9583-08144F64A5BF}</x14:id>
        </ext>
      </extLst>
    </cfRule>
    <cfRule type="dataBar" priority="1244">
      <dataBar showValue="0">
        <cfvo type="min"/>
        <cfvo type="max"/>
        <color theme="1" tint="0.499984740745262"/>
      </dataBar>
      <extLst>
        <ext xmlns:x14="http://schemas.microsoft.com/office/spreadsheetml/2009/9/main" uri="{B025F937-C7B1-47D3-B67F-A62EFF666E3E}">
          <x14:id>{F0CD3374-C890-0F43-B191-8A8D02DD2FA6}</x14:id>
        </ext>
      </extLst>
    </cfRule>
  </conditionalFormatting>
  <conditionalFormatting sqref="AN423">
    <cfRule type="dataBar" priority="1249">
      <dataBar showValue="0">
        <cfvo type="min"/>
        <cfvo type="max"/>
        <color theme="1" tint="0.499984740745262"/>
      </dataBar>
      <extLst>
        <ext xmlns:x14="http://schemas.microsoft.com/office/spreadsheetml/2009/9/main" uri="{B025F937-C7B1-47D3-B67F-A62EFF666E3E}">
          <x14:id>{00314A6E-DFE1-7F42-B392-7067351E37A0}</x14:id>
        </ext>
      </extLst>
    </cfRule>
    <cfRule type="dataBar" priority="1252">
      <dataBar>
        <cfvo type="min"/>
        <cfvo type="max"/>
        <color theme="1" tint="0.499984740745262"/>
      </dataBar>
      <extLst>
        <ext xmlns:x14="http://schemas.microsoft.com/office/spreadsheetml/2009/9/main" uri="{B025F937-C7B1-47D3-B67F-A62EFF666E3E}">
          <x14:id>{26B7B580-38C2-7041-9218-A10BAD24AADD}</x14:id>
        </ext>
      </extLst>
    </cfRule>
    <cfRule type="dataBar" priority="1251">
      <dataBar>
        <cfvo type="min"/>
        <cfvo type="max"/>
        <color theme="1" tint="0.499984740745262"/>
      </dataBar>
      <extLst>
        <ext xmlns:x14="http://schemas.microsoft.com/office/spreadsheetml/2009/9/main" uri="{B025F937-C7B1-47D3-B67F-A62EFF666E3E}">
          <x14:id>{AAA9DE6C-1A4B-B943-AD6E-F658AED11873}</x14:id>
        </ext>
      </extLst>
    </cfRule>
    <cfRule type="dataBar" priority="1250">
      <dataBar>
        <cfvo type="min"/>
        <cfvo type="max"/>
        <color theme="1" tint="0.499984740745262"/>
      </dataBar>
      <extLst>
        <ext xmlns:x14="http://schemas.microsoft.com/office/spreadsheetml/2009/9/main" uri="{B025F937-C7B1-47D3-B67F-A62EFF666E3E}">
          <x14:id>{E26ACFE4-B8A6-6D40-BDCB-BB12AE8DD373}</x14:id>
        </ext>
      </extLst>
    </cfRule>
    <cfRule type="dataBar" priority="1253">
      <dataBar>
        <cfvo type="min"/>
        <cfvo type="max"/>
        <color rgb="FF008AEF"/>
      </dataBar>
      <extLst>
        <ext xmlns:x14="http://schemas.microsoft.com/office/spreadsheetml/2009/9/main" uri="{B025F937-C7B1-47D3-B67F-A62EFF666E3E}">
          <x14:id>{0CD6590C-43DA-FE4D-8BB6-39FB31AE6CA0}</x14:id>
        </ext>
      </extLst>
    </cfRule>
  </conditionalFormatting>
  <conditionalFormatting sqref="AN425:AN427">
    <cfRule type="dataBar" priority="1257">
      <dataBar>
        <cfvo type="min"/>
        <cfvo type="max"/>
        <color theme="1" tint="0.499984740745262"/>
      </dataBar>
      <extLst>
        <ext xmlns:x14="http://schemas.microsoft.com/office/spreadsheetml/2009/9/main" uri="{B025F937-C7B1-47D3-B67F-A62EFF666E3E}">
          <x14:id>{980DDBDD-03EA-F447-A25F-C4C34B36CDD8}</x14:id>
        </ext>
      </extLst>
    </cfRule>
    <cfRule type="dataBar" priority="1254">
      <dataBar showValue="0">
        <cfvo type="min"/>
        <cfvo type="max"/>
        <color theme="1" tint="0.499984740745262"/>
      </dataBar>
      <extLst>
        <ext xmlns:x14="http://schemas.microsoft.com/office/spreadsheetml/2009/9/main" uri="{B025F937-C7B1-47D3-B67F-A62EFF666E3E}">
          <x14:id>{6A48AA40-1469-C443-B6FF-AD7D953C164F}</x14:id>
        </ext>
      </extLst>
    </cfRule>
    <cfRule type="dataBar" priority="1258">
      <dataBar>
        <cfvo type="min"/>
        <cfvo type="max"/>
        <color rgb="FF008AEF"/>
      </dataBar>
      <extLst>
        <ext xmlns:x14="http://schemas.microsoft.com/office/spreadsheetml/2009/9/main" uri="{B025F937-C7B1-47D3-B67F-A62EFF666E3E}">
          <x14:id>{96C34FBA-C0B8-E54B-85C7-077690239177}</x14:id>
        </ext>
      </extLst>
    </cfRule>
    <cfRule type="dataBar" priority="1256">
      <dataBar>
        <cfvo type="min"/>
        <cfvo type="max"/>
        <color theme="1" tint="0.499984740745262"/>
      </dataBar>
      <extLst>
        <ext xmlns:x14="http://schemas.microsoft.com/office/spreadsheetml/2009/9/main" uri="{B025F937-C7B1-47D3-B67F-A62EFF666E3E}">
          <x14:id>{BC9E2175-1555-7C4F-88D1-D951CACE248C}</x14:id>
        </ext>
      </extLst>
    </cfRule>
    <cfRule type="dataBar" priority="1255">
      <dataBar>
        <cfvo type="min"/>
        <cfvo type="max"/>
        <color theme="1" tint="0.499984740745262"/>
      </dataBar>
      <extLst>
        <ext xmlns:x14="http://schemas.microsoft.com/office/spreadsheetml/2009/9/main" uri="{B025F937-C7B1-47D3-B67F-A62EFF666E3E}">
          <x14:id>{A0E9CDB1-B7D2-C344-B80D-0276861BBA57}</x14:id>
        </ext>
      </extLst>
    </cfRule>
  </conditionalFormatting>
  <conditionalFormatting sqref="AN429:AN436">
    <cfRule type="dataBar" priority="1259">
      <dataBar showValue="0">
        <cfvo type="min"/>
        <cfvo type="max"/>
        <color theme="1" tint="0.499984740745262"/>
      </dataBar>
      <extLst>
        <ext xmlns:x14="http://schemas.microsoft.com/office/spreadsheetml/2009/9/main" uri="{B025F937-C7B1-47D3-B67F-A62EFF666E3E}">
          <x14:id>{A5EF8553-280E-B748-8F72-4CC240CBA051}</x14:id>
        </ext>
      </extLst>
    </cfRule>
    <cfRule type="dataBar" priority="1260">
      <dataBar>
        <cfvo type="min"/>
        <cfvo type="max"/>
        <color theme="1" tint="0.499984740745262"/>
      </dataBar>
      <extLst>
        <ext xmlns:x14="http://schemas.microsoft.com/office/spreadsheetml/2009/9/main" uri="{B025F937-C7B1-47D3-B67F-A62EFF666E3E}">
          <x14:id>{BD4E99C8-18A1-4D40-A735-F88AE0A22BE8}</x14:id>
        </ext>
      </extLst>
    </cfRule>
    <cfRule type="dataBar" priority="1262">
      <dataBar>
        <cfvo type="min"/>
        <cfvo type="max"/>
        <color theme="1" tint="0.499984740745262"/>
      </dataBar>
      <extLst>
        <ext xmlns:x14="http://schemas.microsoft.com/office/spreadsheetml/2009/9/main" uri="{B025F937-C7B1-47D3-B67F-A62EFF666E3E}">
          <x14:id>{8738FEE0-59E4-2345-BA13-3FC5C5BD295E}</x14:id>
        </ext>
      </extLst>
    </cfRule>
    <cfRule type="dataBar" priority="1261">
      <dataBar>
        <cfvo type="min"/>
        <cfvo type="max"/>
        <color theme="1" tint="0.499984740745262"/>
      </dataBar>
      <extLst>
        <ext xmlns:x14="http://schemas.microsoft.com/office/spreadsheetml/2009/9/main" uri="{B025F937-C7B1-47D3-B67F-A62EFF666E3E}">
          <x14:id>{65BD1385-02AD-0B49-B575-2C2C8F81585D}</x14:id>
        </ext>
      </extLst>
    </cfRule>
    <cfRule type="dataBar" priority="1263">
      <dataBar>
        <cfvo type="min"/>
        <cfvo type="max"/>
        <color rgb="FF008AEF"/>
      </dataBar>
      <extLst>
        <ext xmlns:x14="http://schemas.microsoft.com/office/spreadsheetml/2009/9/main" uri="{B025F937-C7B1-47D3-B67F-A62EFF666E3E}">
          <x14:id>{6E58AE5E-66FB-1942-A279-1FB7F14184B4}</x14:id>
        </ext>
      </extLst>
    </cfRule>
  </conditionalFormatting>
  <conditionalFormatting sqref="AN438:AN448">
    <cfRule type="dataBar" priority="1264">
      <dataBar showValue="0">
        <cfvo type="min"/>
        <cfvo type="max"/>
        <color theme="1" tint="0.499984740745262"/>
      </dataBar>
      <extLst>
        <ext xmlns:x14="http://schemas.microsoft.com/office/spreadsheetml/2009/9/main" uri="{B025F937-C7B1-47D3-B67F-A62EFF666E3E}">
          <x14:id>{12806745-86D0-FD45-A9A9-22C2C12B38DA}</x14:id>
        </ext>
      </extLst>
    </cfRule>
    <cfRule type="dataBar" priority="1265">
      <dataBar>
        <cfvo type="min"/>
        <cfvo type="max"/>
        <color theme="1" tint="0.499984740745262"/>
      </dataBar>
      <extLst>
        <ext xmlns:x14="http://schemas.microsoft.com/office/spreadsheetml/2009/9/main" uri="{B025F937-C7B1-47D3-B67F-A62EFF666E3E}">
          <x14:id>{8C306418-3B8F-7847-BE74-557FD0695D87}</x14:id>
        </ext>
      </extLst>
    </cfRule>
    <cfRule type="dataBar" priority="1266">
      <dataBar>
        <cfvo type="min"/>
        <cfvo type="max"/>
        <color theme="1" tint="0.499984740745262"/>
      </dataBar>
      <extLst>
        <ext xmlns:x14="http://schemas.microsoft.com/office/spreadsheetml/2009/9/main" uri="{B025F937-C7B1-47D3-B67F-A62EFF666E3E}">
          <x14:id>{3C5EF862-CBCA-FE4E-B0B6-4A87FF1D04FF}</x14:id>
        </ext>
      </extLst>
    </cfRule>
    <cfRule type="dataBar" priority="1267">
      <dataBar>
        <cfvo type="min"/>
        <cfvo type="max"/>
        <color theme="1" tint="0.499984740745262"/>
      </dataBar>
      <extLst>
        <ext xmlns:x14="http://schemas.microsoft.com/office/spreadsheetml/2009/9/main" uri="{B025F937-C7B1-47D3-B67F-A62EFF666E3E}">
          <x14:id>{1C80FBCA-129A-234A-B5CB-6F492D7F3719}</x14:id>
        </ext>
      </extLst>
    </cfRule>
    <cfRule type="dataBar" priority="1268">
      <dataBar>
        <cfvo type="min"/>
        <cfvo type="max"/>
        <color rgb="FF008AEF"/>
      </dataBar>
      <extLst>
        <ext xmlns:x14="http://schemas.microsoft.com/office/spreadsheetml/2009/9/main" uri="{B025F937-C7B1-47D3-B67F-A62EFF666E3E}">
          <x14:id>{632EEE5F-EAD3-F74C-A5F3-F6BAC147196E}</x14:id>
        </ext>
      </extLst>
    </cfRule>
  </conditionalFormatting>
  <conditionalFormatting sqref="AN450">
    <cfRule type="dataBar" priority="1272">
      <dataBar>
        <cfvo type="min"/>
        <cfvo type="max"/>
        <color theme="1" tint="0.499984740745262"/>
      </dataBar>
      <extLst>
        <ext xmlns:x14="http://schemas.microsoft.com/office/spreadsheetml/2009/9/main" uri="{B025F937-C7B1-47D3-B67F-A62EFF666E3E}">
          <x14:id>{755B85BF-D2F9-224A-8478-E21F29F82C8A}</x14:id>
        </ext>
      </extLst>
    </cfRule>
    <cfRule type="dataBar" priority="1273">
      <dataBar>
        <cfvo type="min"/>
        <cfvo type="max"/>
        <color rgb="FF008AEF"/>
      </dataBar>
      <extLst>
        <ext xmlns:x14="http://schemas.microsoft.com/office/spreadsheetml/2009/9/main" uri="{B025F937-C7B1-47D3-B67F-A62EFF666E3E}">
          <x14:id>{F11422F3-CF13-124B-A5C0-D4C8A37B4E81}</x14:id>
        </ext>
      </extLst>
    </cfRule>
    <cfRule type="dataBar" priority="1271">
      <dataBar>
        <cfvo type="min"/>
        <cfvo type="max"/>
        <color theme="1" tint="0.499984740745262"/>
      </dataBar>
      <extLst>
        <ext xmlns:x14="http://schemas.microsoft.com/office/spreadsheetml/2009/9/main" uri="{B025F937-C7B1-47D3-B67F-A62EFF666E3E}">
          <x14:id>{462CD1DC-3731-B44E-B961-DDDE8A3A7B78}</x14:id>
        </ext>
      </extLst>
    </cfRule>
    <cfRule type="dataBar" priority="1270">
      <dataBar>
        <cfvo type="min"/>
        <cfvo type="max"/>
        <color theme="1" tint="0.499984740745262"/>
      </dataBar>
      <extLst>
        <ext xmlns:x14="http://schemas.microsoft.com/office/spreadsheetml/2009/9/main" uri="{B025F937-C7B1-47D3-B67F-A62EFF666E3E}">
          <x14:id>{0E1F8758-0B34-6B4E-979E-B877272C8738}</x14:id>
        </ext>
      </extLst>
    </cfRule>
    <cfRule type="dataBar" priority="1269">
      <dataBar showValue="0">
        <cfvo type="min"/>
        <cfvo type="max"/>
        <color theme="1" tint="0.499984740745262"/>
      </dataBar>
      <extLst>
        <ext xmlns:x14="http://schemas.microsoft.com/office/spreadsheetml/2009/9/main" uri="{B025F937-C7B1-47D3-B67F-A62EFF666E3E}">
          <x14:id>{2F5AE17B-B87A-F640-ADE7-822C13239A9F}</x14:id>
        </ext>
      </extLst>
    </cfRule>
  </conditionalFormatting>
  <conditionalFormatting sqref="AN452:AN454">
    <cfRule type="dataBar" priority="1278">
      <dataBar>
        <cfvo type="min"/>
        <cfvo type="max"/>
        <color rgb="FF008AEF"/>
      </dataBar>
      <extLst>
        <ext xmlns:x14="http://schemas.microsoft.com/office/spreadsheetml/2009/9/main" uri="{B025F937-C7B1-47D3-B67F-A62EFF666E3E}">
          <x14:id>{C388755A-888C-684A-8606-13059C48C739}</x14:id>
        </ext>
      </extLst>
    </cfRule>
    <cfRule type="dataBar" priority="1277">
      <dataBar>
        <cfvo type="min"/>
        <cfvo type="max"/>
        <color theme="1" tint="0.499984740745262"/>
      </dataBar>
      <extLst>
        <ext xmlns:x14="http://schemas.microsoft.com/office/spreadsheetml/2009/9/main" uri="{B025F937-C7B1-47D3-B67F-A62EFF666E3E}">
          <x14:id>{13F68CD7-2447-9548-9121-1D2332AEF38F}</x14:id>
        </ext>
      </extLst>
    </cfRule>
    <cfRule type="dataBar" priority="1276">
      <dataBar>
        <cfvo type="min"/>
        <cfvo type="max"/>
        <color theme="1" tint="0.499984740745262"/>
      </dataBar>
      <extLst>
        <ext xmlns:x14="http://schemas.microsoft.com/office/spreadsheetml/2009/9/main" uri="{B025F937-C7B1-47D3-B67F-A62EFF666E3E}">
          <x14:id>{3D1583DB-8DE0-874B-8D29-05DB78EC1407}</x14:id>
        </ext>
      </extLst>
    </cfRule>
    <cfRule type="dataBar" priority="1274">
      <dataBar showValue="0">
        <cfvo type="min"/>
        <cfvo type="max"/>
        <color theme="1" tint="0.499984740745262"/>
      </dataBar>
      <extLst>
        <ext xmlns:x14="http://schemas.microsoft.com/office/spreadsheetml/2009/9/main" uri="{B025F937-C7B1-47D3-B67F-A62EFF666E3E}">
          <x14:id>{10D3412D-781C-E347-B2DA-C8E9C952CE55}</x14:id>
        </ext>
      </extLst>
    </cfRule>
    <cfRule type="dataBar" priority="1275">
      <dataBar>
        <cfvo type="min"/>
        <cfvo type="max"/>
        <color theme="1" tint="0.499984740745262"/>
      </dataBar>
      <extLst>
        <ext xmlns:x14="http://schemas.microsoft.com/office/spreadsheetml/2009/9/main" uri="{B025F937-C7B1-47D3-B67F-A62EFF666E3E}">
          <x14:id>{C1D0B382-D8C3-AE4A-8C01-E4FE95AF0A5D}</x14:id>
        </ext>
      </extLst>
    </cfRule>
  </conditionalFormatting>
  <conditionalFormatting sqref="AN457">
    <cfRule type="dataBar" priority="1075">
      <dataBar>
        <cfvo type="min"/>
        <cfvo type="max"/>
        <color theme="1" tint="0.499984740745262"/>
      </dataBar>
      <extLst>
        <ext xmlns:x14="http://schemas.microsoft.com/office/spreadsheetml/2009/9/main" uri="{B025F937-C7B1-47D3-B67F-A62EFF666E3E}">
          <x14:id>{0ECA9F08-8752-9343-AE69-7D5599865822}</x14:id>
        </ext>
      </extLst>
    </cfRule>
    <cfRule type="dataBar" priority="1074">
      <dataBar showValue="0">
        <cfvo type="min"/>
        <cfvo type="max"/>
        <color theme="1" tint="0.499984740745262"/>
      </dataBar>
      <extLst>
        <ext xmlns:x14="http://schemas.microsoft.com/office/spreadsheetml/2009/9/main" uri="{B025F937-C7B1-47D3-B67F-A62EFF666E3E}">
          <x14:id>{09B17686-4F24-3F4F-9721-B9DD53CFB5A1}</x14:id>
        </ext>
      </extLst>
    </cfRule>
    <cfRule type="dataBar" priority="1078">
      <dataBar>
        <cfvo type="min"/>
        <cfvo type="max"/>
        <color rgb="FF008AEF"/>
      </dataBar>
      <extLst>
        <ext xmlns:x14="http://schemas.microsoft.com/office/spreadsheetml/2009/9/main" uri="{B025F937-C7B1-47D3-B67F-A62EFF666E3E}">
          <x14:id>{190AB375-CCBD-584D-A866-DA63EF1DFC20}</x14:id>
        </ext>
      </extLst>
    </cfRule>
    <cfRule type="dataBar" priority="1077">
      <dataBar>
        <cfvo type="min"/>
        <cfvo type="max"/>
        <color theme="1" tint="0.499984740745262"/>
      </dataBar>
      <extLst>
        <ext xmlns:x14="http://schemas.microsoft.com/office/spreadsheetml/2009/9/main" uri="{B025F937-C7B1-47D3-B67F-A62EFF666E3E}">
          <x14:id>{7BCF1DCC-B36E-B340-A302-1A1EC3BF397E}</x14:id>
        </ext>
      </extLst>
    </cfRule>
    <cfRule type="dataBar" priority="1076">
      <dataBar>
        <cfvo type="min"/>
        <cfvo type="max"/>
        <color theme="1" tint="0.499984740745262"/>
      </dataBar>
      <extLst>
        <ext xmlns:x14="http://schemas.microsoft.com/office/spreadsheetml/2009/9/main" uri="{B025F937-C7B1-47D3-B67F-A62EFF666E3E}">
          <x14:id>{E855813E-A1F8-FE49-89E6-14A8D2145E68}</x14:id>
        </ext>
      </extLst>
    </cfRule>
  </conditionalFormatting>
  <conditionalFormatting sqref="AN459:AN463">
    <cfRule type="dataBar" priority="1072">
      <dataBar>
        <cfvo type="min"/>
        <cfvo type="max"/>
        <color theme="1" tint="0.499984740745262"/>
      </dataBar>
      <extLst>
        <ext xmlns:x14="http://schemas.microsoft.com/office/spreadsheetml/2009/9/main" uri="{B025F937-C7B1-47D3-B67F-A62EFF666E3E}">
          <x14:id>{705A3A73-8207-3741-A856-89ED7D7D539A}</x14:id>
        </ext>
      </extLst>
    </cfRule>
    <cfRule type="dataBar" priority="1069">
      <dataBar showValue="0">
        <cfvo type="min"/>
        <cfvo type="max"/>
        <color theme="1" tint="0.499984740745262"/>
      </dataBar>
      <extLst>
        <ext xmlns:x14="http://schemas.microsoft.com/office/spreadsheetml/2009/9/main" uri="{B025F937-C7B1-47D3-B67F-A62EFF666E3E}">
          <x14:id>{07628851-AAA7-4543-94CA-1993AAFF163B}</x14:id>
        </ext>
      </extLst>
    </cfRule>
    <cfRule type="dataBar" priority="1070">
      <dataBar>
        <cfvo type="min"/>
        <cfvo type="max"/>
        <color theme="1" tint="0.499984740745262"/>
      </dataBar>
      <extLst>
        <ext xmlns:x14="http://schemas.microsoft.com/office/spreadsheetml/2009/9/main" uri="{B025F937-C7B1-47D3-B67F-A62EFF666E3E}">
          <x14:id>{C08D4E76-058D-5B40-96B1-D8233553E155}</x14:id>
        </ext>
      </extLst>
    </cfRule>
    <cfRule type="dataBar" priority="1071">
      <dataBar>
        <cfvo type="min"/>
        <cfvo type="max"/>
        <color theme="1" tint="0.499984740745262"/>
      </dataBar>
      <extLst>
        <ext xmlns:x14="http://schemas.microsoft.com/office/spreadsheetml/2009/9/main" uri="{B025F937-C7B1-47D3-B67F-A62EFF666E3E}">
          <x14:id>{67D32096-7796-5B41-A698-E2DCAC1FA3A9}</x14:id>
        </ext>
      </extLst>
    </cfRule>
    <cfRule type="dataBar" priority="1073">
      <dataBar>
        <cfvo type="min"/>
        <cfvo type="max"/>
        <color rgb="FF008AEF"/>
      </dataBar>
      <extLst>
        <ext xmlns:x14="http://schemas.microsoft.com/office/spreadsheetml/2009/9/main" uri="{B025F937-C7B1-47D3-B67F-A62EFF666E3E}">
          <x14:id>{D9D6479D-1A31-3345-A585-A67A82B14FA5}</x14:id>
        </ext>
      </extLst>
    </cfRule>
  </conditionalFormatting>
  <conditionalFormatting sqref="AN465:AN471">
    <cfRule type="dataBar" priority="1064">
      <dataBar showValue="0">
        <cfvo type="min"/>
        <cfvo type="max"/>
        <color theme="1" tint="0.499984740745262"/>
      </dataBar>
      <extLst>
        <ext xmlns:x14="http://schemas.microsoft.com/office/spreadsheetml/2009/9/main" uri="{B025F937-C7B1-47D3-B67F-A62EFF666E3E}">
          <x14:id>{E5BE0C9E-4DB7-5E43-9ED5-048675B261B7}</x14:id>
        </ext>
      </extLst>
    </cfRule>
    <cfRule type="dataBar" priority="1065">
      <dataBar>
        <cfvo type="min"/>
        <cfvo type="max"/>
        <color theme="1" tint="0.499984740745262"/>
      </dataBar>
      <extLst>
        <ext xmlns:x14="http://schemas.microsoft.com/office/spreadsheetml/2009/9/main" uri="{B025F937-C7B1-47D3-B67F-A62EFF666E3E}">
          <x14:id>{07930C18-FB64-A44C-8F56-30E8058ABE5C}</x14:id>
        </ext>
      </extLst>
    </cfRule>
    <cfRule type="dataBar" priority="1066">
      <dataBar>
        <cfvo type="min"/>
        <cfvo type="max"/>
        <color theme="1" tint="0.499984740745262"/>
      </dataBar>
      <extLst>
        <ext xmlns:x14="http://schemas.microsoft.com/office/spreadsheetml/2009/9/main" uri="{B025F937-C7B1-47D3-B67F-A62EFF666E3E}">
          <x14:id>{DA581C76-7789-5546-9A1B-17E3F119296A}</x14:id>
        </ext>
      </extLst>
    </cfRule>
    <cfRule type="dataBar" priority="1067">
      <dataBar>
        <cfvo type="min"/>
        <cfvo type="max"/>
        <color theme="1" tint="0.499984740745262"/>
      </dataBar>
      <extLst>
        <ext xmlns:x14="http://schemas.microsoft.com/office/spreadsheetml/2009/9/main" uri="{B025F937-C7B1-47D3-B67F-A62EFF666E3E}">
          <x14:id>{BCBE26E7-569D-384E-AA9D-83B9C3764DCF}</x14:id>
        </ext>
      </extLst>
    </cfRule>
    <cfRule type="dataBar" priority="1068">
      <dataBar>
        <cfvo type="min"/>
        <cfvo type="max"/>
        <color rgb="FF008AEF"/>
      </dataBar>
      <extLst>
        <ext xmlns:x14="http://schemas.microsoft.com/office/spreadsheetml/2009/9/main" uri="{B025F937-C7B1-47D3-B67F-A62EFF666E3E}">
          <x14:id>{9C6108AC-1FD8-2D4F-B278-0F81F876004F}</x14:id>
        </ext>
      </extLst>
    </cfRule>
  </conditionalFormatting>
  <conditionalFormatting sqref="AN474:AN478">
    <cfRule type="dataBar" priority="1063">
      <dataBar>
        <cfvo type="min"/>
        <cfvo type="max"/>
        <color rgb="FF008AEF"/>
      </dataBar>
      <extLst>
        <ext xmlns:x14="http://schemas.microsoft.com/office/spreadsheetml/2009/9/main" uri="{B025F937-C7B1-47D3-B67F-A62EFF666E3E}">
          <x14:id>{3A69E592-F1CA-F846-8029-72F922EEC6EE}</x14:id>
        </ext>
      </extLst>
    </cfRule>
    <cfRule type="dataBar" priority="1062">
      <dataBar>
        <cfvo type="min"/>
        <cfvo type="max"/>
        <color theme="1" tint="0.499984740745262"/>
      </dataBar>
      <extLst>
        <ext xmlns:x14="http://schemas.microsoft.com/office/spreadsheetml/2009/9/main" uri="{B025F937-C7B1-47D3-B67F-A62EFF666E3E}">
          <x14:id>{F85C16E6-30D3-1B4D-969A-016CED316C83}</x14:id>
        </ext>
      </extLst>
    </cfRule>
    <cfRule type="dataBar" priority="1061">
      <dataBar>
        <cfvo type="min"/>
        <cfvo type="max"/>
        <color theme="1" tint="0.499984740745262"/>
      </dataBar>
      <extLst>
        <ext xmlns:x14="http://schemas.microsoft.com/office/spreadsheetml/2009/9/main" uri="{B025F937-C7B1-47D3-B67F-A62EFF666E3E}">
          <x14:id>{D1E1070B-A6B8-6D4C-B7EE-62B8FF8D8475}</x14:id>
        </ext>
      </extLst>
    </cfRule>
    <cfRule type="dataBar" priority="1060">
      <dataBar>
        <cfvo type="min"/>
        <cfvo type="max"/>
        <color theme="1" tint="0.499984740745262"/>
      </dataBar>
      <extLst>
        <ext xmlns:x14="http://schemas.microsoft.com/office/spreadsheetml/2009/9/main" uri="{B025F937-C7B1-47D3-B67F-A62EFF666E3E}">
          <x14:id>{F096B6DC-3484-8F49-9BC7-F932460BB9D1}</x14:id>
        </ext>
      </extLst>
    </cfRule>
    <cfRule type="dataBar" priority="1059">
      <dataBar showValue="0">
        <cfvo type="min"/>
        <cfvo type="max"/>
        <color theme="1" tint="0.499984740745262"/>
      </dataBar>
      <extLst>
        <ext xmlns:x14="http://schemas.microsoft.com/office/spreadsheetml/2009/9/main" uri="{B025F937-C7B1-47D3-B67F-A62EFF666E3E}">
          <x14:id>{66D9BE26-8452-3F4A-A9EB-39F7F20F70AE}</x14:id>
        </ext>
      </extLst>
    </cfRule>
  </conditionalFormatting>
  <conditionalFormatting sqref="AN481:AN484">
    <cfRule type="dataBar" priority="1058">
      <dataBar>
        <cfvo type="min"/>
        <cfvo type="max"/>
        <color rgb="FF008AEF"/>
      </dataBar>
      <extLst>
        <ext xmlns:x14="http://schemas.microsoft.com/office/spreadsheetml/2009/9/main" uri="{B025F937-C7B1-47D3-B67F-A62EFF666E3E}">
          <x14:id>{90F63213-19CE-C74A-B7D5-0885B8FA7739}</x14:id>
        </ext>
      </extLst>
    </cfRule>
    <cfRule type="dataBar" priority="1056">
      <dataBar>
        <cfvo type="min"/>
        <cfvo type="max"/>
        <color theme="1" tint="0.499984740745262"/>
      </dataBar>
      <extLst>
        <ext xmlns:x14="http://schemas.microsoft.com/office/spreadsheetml/2009/9/main" uri="{B025F937-C7B1-47D3-B67F-A62EFF666E3E}">
          <x14:id>{EDB343D1-DD11-2C45-B80F-95C020BA9D94}</x14:id>
        </ext>
      </extLst>
    </cfRule>
    <cfRule type="dataBar" priority="1055">
      <dataBar>
        <cfvo type="min"/>
        <cfvo type="max"/>
        <color theme="1" tint="0.499984740745262"/>
      </dataBar>
      <extLst>
        <ext xmlns:x14="http://schemas.microsoft.com/office/spreadsheetml/2009/9/main" uri="{B025F937-C7B1-47D3-B67F-A62EFF666E3E}">
          <x14:id>{C8034CCA-F9CE-694B-8578-100D3E219249}</x14:id>
        </ext>
      </extLst>
    </cfRule>
    <cfRule type="dataBar" priority="1054">
      <dataBar showValue="0">
        <cfvo type="min"/>
        <cfvo type="max"/>
        <color theme="1" tint="0.499984740745262"/>
      </dataBar>
      <extLst>
        <ext xmlns:x14="http://schemas.microsoft.com/office/spreadsheetml/2009/9/main" uri="{B025F937-C7B1-47D3-B67F-A62EFF666E3E}">
          <x14:id>{38FD7059-20C4-AB48-910E-F36BD208F747}</x14:id>
        </ext>
      </extLst>
    </cfRule>
    <cfRule type="dataBar" priority="1057">
      <dataBar>
        <cfvo type="min"/>
        <cfvo type="max"/>
        <color theme="1" tint="0.499984740745262"/>
      </dataBar>
      <extLst>
        <ext xmlns:x14="http://schemas.microsoft.com/office/spreadsheetml/2009/9/main" uri="{B025F937-C7B1-47D3-B67F-A62EFF666E3E}">
          <x14:id>{B5E48BB3-DC68-B742-A091-DFE96D9A55BC}</x14:id>
        </ext>
      </extLst>
    </cfRule>
  </conditionalFormatting>
  <conditionalFormatting sqref="AN486:AN493">
    <cfRule type="dataBar" priority="1052">
      <dataBar>
        <cfvo type="min"/>
        <cfvo type="max"/>
        <color theme="1" tint="0.499984740745262"/>
      </dataBar>
      <extLst>
        <ext xmlns:x14="http://schemas.microsoft.com/office/spreadsheetml/2009/9/main" uri="{B025F937-C7B1-47D3-B67F-A62EFF666E3E}">
          <x14:id>{4ABC7948-D48F-E64F-BC39-BEE4978182F2}</x14:id>
        </ext>
      </extLst>
    </cfRule>
    <cfRule type="dataBar" priority="1049">
      <dataBar showValue="0">
        <cfvo type="min"/>
        <cfvo type="max"/>
        <color theme="1" tint="0.499984740745262"/>
      </dataBar>
      <extLst>
        <ext xmlns:x14="http://schemas.microsoft.com/office/spreadsheetml/2009/9/main" uri="{B025F937-C7B1-47D3-B67F-A62EFF666E3E}">
          <x14:id>{9AD964D0-D4B0-AC4A-92AB-868A657C5BC3}</x14:id>
        </ext>
      </extLst>
    </cfRule>
    <cfRule type="dataBar" priority="1053">
      <dataBar>
        <cfvo type="min"/>
        <cfvo type="max"/>
        <color rgb="FF008AEF"/>
      </dataBar>
      <extLst>
        <ext xmlns:x14="http://schemas.microsoft.com/office/spreadsheetml/2009/9/main" uri="{B025F937-C7B1-47D3-B67F-A62EFF666E3E}">
          <x14:id>{E54E1951-70F7-C947-B8E5-822820CA325F}</x14:id>
        </ext>
      </extLst>
    </cfRule>
    <cfRule type="dataBar" priority="1051">
      <dataBar>
        <cfvo type="min"/>
        <cfvo type="max"/>
        <color theme="1" tint="0.499984740745262"/>
      </dataBar>
      <extLst>
        <ext xmlns:x14="http://schemas.microsoft.com/office/spreadsheetml/2009/9/main" uri="{B025F937-C7B1-47D3-B67F-A62EFF666E3E}">
          <x14:id>{89B133E6-AD32-E044-BA64-BC5E3B989C8D}</x14:id>
        </ext>
      </extLst>
    </cfRule>
    <cfRule type="dataBar" priority="1050">
      <dataBar>
        <cfvo type="min"/>
        <cfvo type="max"/>
        <color theme="1" tint="0.499984740745262"/>
      </dataBar>
      <extLst>
        <ext xmlns:x14="http://schemas.microsoft.com/office/spreadsheetml/2009/9/main" uri="{B025F937-C7B1-47D3-B67F-A62EFF666E3E}">
          <x14:id>{22D45CB5-3503-F942-B0CD-2DDBC16E385F}</x14:id>
        </ext>
      </extLst>
    </cfRule>
  </conditionalFormatting>
  <conditionalFormatting sqref="AN495:AN552">
    <cfRule type="dataBar" priority="1047">
      <dataBar>
        <cfvo type="min"/>
        <cfvo type="max"/>
        <color theme="1" tint="0.499984740745262"/>
      </dataBar>
      <extLst>
        <ext xmlns:x14="http://schemas.microsoft.com/office/spreadsheetml/2009/9/main" uri="{B025F937-C7B1-47D3-B67F-A62EFF666E3E}">
          <x14:id>{6A30A47B-6724-CC4F-8C4D-E20F805D1460}</x14:id>
        </ext>
      </extLst>
    </cfRule>
    <cfRule type="dataBar" priority="1048">
      <dataBar>
        <cfvo type="min"/>
        <cfvo type="max"/>
        <color rgb="FF008AEF"/>
      </dataBar>
      <extLst>
        <ext xmlns:x14="http://schemas.microsoft.com/office/spreadsheetml/2009/9/main" uri="{B025F937-C7B1-47D3-B67F-A62EFF666E3E}">
          <x14:id>{66FDBEA6-77AF-B34E-9997-D462187189DF}</x14:id>
        </ext>
      </extLst>
    </cfRule>
    <cfRule type="dataBar" priority="1044">
      <dataBar showValue="0">
        <cfvo type="min"/>
        <cfvo type="max"/>
        <color theme="1" tint="0.499984740745262"/>
      </dataBar>
      <extLst>
        <ext xmlns:x14="http://schemas.microsoft.com/office/spreadsheetml/2009/9/main" uri="{B025F937-C7B1-47D3-B67F-A62EFF666E3E}">
          <x14:id>{EA422EC3-B930-7C4F-8B70-1646C609955A}</x14:id>
        </ext>
      </extLst>
    </cfRule>
    <cfRule type="dataBar" priority="1046">
      <dataBar>
        <cfvo type="min"/>
        <cfvo type="max"/>
        <color theme="1" tint="0.499984740745262"/>
      </dataBar>
      <extLst>
        <ext xmlns:x14="http://schemas.microsoft.com/office/spreadsheetml/2009/9/main" uri="{B025F937-C7B1-47D3-B67F-A62EFF666E3E}">
          <x14:id>{F2C6ABC1-98A0-B642-BF84-ABA0390112D6}</x14:id>
        </ext>
      </extLst>
    </cfRule>
    <cfRule type="dataBar" priority="1045">
      <dataBar>
        <cfvo type="min"/>
        <cfvo type="max"/>
        <color theme="1" tint="0.499984740745262"/>
      </dataBar>
      <extLst>
        <ext xmlns:x14="http://schemas.microsoft.com/office/spreadsheetml/2009/9/main" uri="{B025F937-C7B1-47D3-B67F-A62EFF666E3E}">
          <x14:id>{2C54B0CF-25C3-F84B-AB55-51710A99C8EA}</x14:id>
        </ext>
      </extLst>
    </cfRule>
  </conditionalFormatting>
  <conditionalFormatting sqref="AN554:AN557">
    <cfRule type="dataBar" priority="1042">
      <dataBar>
        <cfvo type="min"/>
        <cfvo type="max"/>
        <color theme="1" tint="0.499984740745262"/>
      </dataBar>
      <extLst>
        <ext xmlns:x14="http://schemas.microsoft.com/office/spreadsheetml/2009/9/main" uri="{B025F937-C7B1-47D3-B67F-A62EFF666E3E}">
          <x14:id>{D9148190-AEC4-064C-895C-08EFE6779A43}</x14:id>
        </ext>
      </extLst>
    </cfRule>
    <cfRule type="dataBar" priority="1041">
      <dataBar>
        <cfvo type="min"/>
        <cfvo type="max"/>
        <color theme="1" tint="0.499984740745262"/>
      </dataBar>
      <extLst>
        <ext xmlns:x14="http://schemas.microsoft.com/office/spreadsheetml/2009/9/main" uri="{B025F937-C7B1-47D3-B67F-A62EFF666E3E}">
          <x14:id>{55D9106B-FDAD-3140-8DB2-6D1A4562364A}</x14:id>
        </ext>
      </extLst>
    </cfRule>
    <cfRule type="dataBar" priority="1043">
      <dataBar>
        <cfvo type="min"/>
        <cfvo type="max"/>
        <color rgb="FF008AEF"/>
      </dataBar>
      <extLst>
        <ext xmlns:x14="http://schemas.microsoft.com/office/spreadsheetml/2009/9/main" uri="{B025F937-C7B1-47D3-B67F-A62EFF666E3E}">
          <x14:id>{0506FBF1-FC38-784C-83BD-1A6FE8B0FCA7}</x14:id>
        </ext>
      </extLst>
    </cfRule>
    <cfRule type="dataBar" priority="1040">
      <dataBar>
        <cfvo type="min"/>
        <cfvo type="max"/>
        <color theme="1" tint="0.499984740745262"/>
      </dataBar>
      <extLst>
        <ext xmlns:x14="http://schemas.microsoft.com/office/spreadsheetml/2009/9/main" uri="{B025F937-C7B1-47D3-B67F-A62EFF666E3E}">
          <x14:id>{0CF9C65F-6A13-AB40-A3AF-F57F972AF6E8}</x14:id>
        </ext>
      </extLst>
    </cfRule>
    <cfRule type="dataBar" priority="1039">
      <dataBar showValue="0">
        <cfvo type="min"/>
        <cfvo type="max"/>
        <color theme="1" tint="0.499984740745262"/>
      </dataBar>
      <extLst>
        <ext xmlns:x14="http://schemas.microsoft.com/office/spreadsheetml/2009/9/main" uri="{B025F937-C7B1-47D3-B67F-A62EFF666E3E}">
          <x14:id>{A06F7283-2866-104D-ACE8-3D91FF9A427E}</x14:id>
        </ext>
      </extLst>
    </cfRule>
  </conditionalFormatting>
  <conditionalFormatting sqref="AN559:AN566">
    <cfRule type="dataBar" priority="1038">
      <dataBar>
        <cfvo type="min"/>
        <cfvo type="max"/>
        <color rgb="FF008AEF"/>
      </dataBar>
      <extLst>
        <ext xmlns:x14="http://schemas.microsoft.com/office/spreadsheetml/2009/9/main" uri="{B025F937-C7B1-47D3-B67F-A62EFF666E3E}">
          <x14:id>{C9CF4404-E9BC-3546-8573-8BC93B3D6327}</x14:id>
        </ext>
      </extLst>
    </cfRule>
    <cfRule type="dataBar" priority="1035">
      <dataBar>
        <cfvo type="min"/>
        <cfvo type="max"/>
        <color theme="1" tint="0.499984740745262"/>
      </dataBar>
      <extLst>
        <ext xmlns:x14="http://schemas.microsoft.com/office/spreadsheetml/2009/9/main" uri="{B025F937-C7B1-47D3-B67F-A62EFF666E3E}">
          <x14:id>{77FAEC33-9403-684E-A213-5838820153AF}</x14:id>
        </ext>
      </extLst>
    </cfRule>
    <cfRule type="dataBar" priority="1034">
      <dataBar showValue="0">
        <cfvo type="min"/>
        <cfvo type="max"/>
        <color theme="1" tint="0.499984740745262"/>
      </dataBar>
      <extLst>
        <ext xmlns:x14="http://schemas.microsoft.com/office/spreadsheetml/2009/9/main" uri="{B025F937-C7B1-47D3-B67F-A62EFF666E3E}">
          <x14:id>{EFB311FC-CDFB-9D40-BDFF-9E797658CA91}</x14:id>
        </ext>
      </extLst>
    </cfRule>
    <cfRule type="dataBar" priority="1037">
      <dataBar>
        <cfvo type="min"/>
        <cfvo type="max"/>
        <color theme="1" tint="0.499984740745262"/>
      </dataBar>
      <extLst>
        <ext xmlns:x14="http://schemas.microsoft.com/office/spreadsheetml/2009/9/main" uri="{B025F937-C7B1-47D3-B67F-A62EFF666E3E}">
          <x14:id>{B3B81054-9119-094A-AA0A-DBF8731AD0BD}</x14:id>
        </ext>
      </extLst>
    </cfRule>
    <cfRule type="dataBar" priority="1036">
      <dataBar>
        <cfvo type="min"/>
        <cfvo type="max"/>
        <color theme="1" tint="0.499984740745262"/>
      </dataBar>
      <extLst>
        <ext xmlns:x14="http://schemas.microsoft.com/office/spreadsheetml/2009/9/main" uri="{B025F937-C7B1-47D3-B67F-A62EFF666E3E}">
          <x14:id>{69EE756A-260E-2E4C-926A-504143156D6E}</x14:id>
        </ext>
      </extLst>
    </cfRule>
  </conditionalFormatting>
  <conditionalFormatting sqref="AN568:AN571">
    <cfRule type="dataBar" priority="1033">
      <dataBar>
        <cfvo type="min"/>
        <cfvo type="max"/>
        <color rgb="FF008AEF"/>
      </dataBar>
      <extLst>
        <ext xmlns:x14="http://schemas.microsoft.com/office/spreadsheetml/2009/9/main" uri="{B025F937-C7B1-47D3-B67F-A62EFF666E3E}">
          <x14:id>{D7EA73B8-046F-2448-8A47-91FBF7E7F365}</x14:id>
        </ext>
      </extLst>
    </cfRule>
    <cfRule type="dataBar" priority="1032">
      <dataBar>
        <cfvo type="min"/>
        <cfvo type="max"/>
        <color theme="1" tint="0.499984740745262"/>
      </dataBar>
      <extLst>
        <ext xmlns:x14="http://schemas.microsoft.com/office/spreadsheetml/2009/9/main" uri="{B025F937-C7B1-47D3-B67F-A62EFF666E3E}">
          <x14:id>{49B54C38-FF78-BB4B-8942-0075DF70E762}</x14:id>
        </ext>
      </extLst>
    </cfRule>
    <cfRule type="dataBar" priority="1031">
      <dataBar>
        <cfvo type="min"/>
        <cfvo type="max"/>
        <color theme="1" tint="0.499984740745262"/>
      </dataBar>
      <extLst>
        <ext xmlns:x14="http://schemas.microsoft.com/office/spreadsheetml/2009/9/main" uri="{B025F937-C7B1-47D3-B67F-A62EFF666E3E}">
          <x14:id>{01E815A0-742C-7744-9433-28D78E7EECDC}</x14:id>
        </ext>
      </extLst>
    </cfRule>
    <cfRule type="dataBar" priority="1030">
      <dataBar>
        <cfvo type="min"/>
        <cfvo type="max"/>
        <color theme="1" tint="0.499984740745262"/>
      </dataBar>
      <extLst>
        <ext xmlns:x14="http://schemas.microsoft.com/office/spreadsheetml/2009/9/main" uri="{B025F937-C7B1-47D3-B67F-A62EFF666E3E}">
          <x14:id>{A196012D-4B35-284B-BE06-D231C8E472E4}</x14:id>
        </ext>
      </extLst>
    </cfRule>
    <cfRule type="dataBar" priority="1029">
      <dataBar showValue="0">
        <cfvo type="min"/>
        <cfvo type="max"/>
        <color theme="1" tint="0.499984740745262"/>
      </dataBar>
      <extLst>
        <ext xmlns:x14="http://schemas.microsoft.com/office/spreadsheetml/2009/9/main" uri="{B025F937-C7B1-47D3-B67F-A62EFF666E3E}">
          <x14:id>{B551C602-62BD-1F4A-9305-D3A2D8164919}</x14:id>
        </ext>
      </extLst>
    </cfRule>
  </conditionalFormatting>
  <conditionalFormatting sqref="AN573:AN576">
    <cfRule type="dataBar" priority="1024">
      <dataBar showValue="0">
        <cfvo type="min"/>
        <cfvo type="max"/>
        <color theme="1" tint="0.499984740745262"/>
      </dataBar>
      <extLst>
        <ext xmlns:x14="http://schemas.microsoft.com/office/spreadsheetml/2009/9/main" uri="{B025F937-C7B1-47D3-B67F-A62EFF666E3E}">
          <x14:id>{0AEB5ED6-039F-2C4F-AA64-07037DF3E825}</x14:id>
        </ext>
      </extLst>
    </cfRule>
    <cfRule type="dataBar" priority="1025">
      <dataBar>
        <cfvo type="min"/>
        <cfvo type="max"/>
        <color theme="1" tint="0.499984740745262"/>
      </dataBar>
      <extLst>
        <ext xmlns:x14="http://schemas.microsoft.com/office/spreadsheetml/2009/9/main" uri="{B025F937-C7B1-47D3-B67F-A62EFF666E3E}">
          <x14:id>{CCBCFC6D-9B59-B949-8FB3-2C418CB3EE98}</x14:id>
        </ext>
      </extLst>
    </cfRule>
    <cfRule type="dataBar" priority="1026">
      <dataBar>
        <cfvo type="min"/>
        <cfvo type="max"/>
        <color theme="1" tint="0.499984740745262"/>
      </dataBar>
      <extLst>
        <ext xmlns:x14="http://schemas.microsoft.com/office/spreadsheetml/2009/9/main" uri="{B025F937-C7B1-47D3-B67F-A62EFF666E3E}">
          <x14:id>{4D38A4D8-63BC-2644-94A6-E435375C97FD}</x14:id>
        </ext>
      </extLst>
    </cfRule>
    <cfRule type="dataBar" priority="1028">
      <dataBar>
        <cfvo type="min"/>
        <cfvo type="max"/>
        <color rgb="FF008AEF"/>
      </dataBar>
      <extLst>
        <ext xmlns:x14="http://schemas.microsoft.com/office/spreadsheetml/2009/9/main" uri="{B025F937-C7B1-47D3-B67F-A62EFF666E3E}">
          <x14:id>{98CE07CC-8A4B-E441-90AB-C4D71AD4CB1C}</x14:id>
        </ext>
      </extLst>
    </cfRule>
    <cfRule type="dataBar" priority="1027">
      <dataBar>
        <cfvo type="min"/>
        <cfvo type="max"/>
        <color theme="1" tint="0.499984740745262"/>
      </dataBar>
      <extLst>
        <ext xmlns:x14="http://schemas.microsoft.com/office/spreadsheetml/2009/9/main" uri="{B025F937-C7B1-47D3-B67F-A62EFF666E3E}">
          <x14:id>{3F9F2A9B-3E7B-1749-8318-BE77324E7D1E}</x14:id>
        </ext>
      </extLst>
    </cfRule>
  </conditionalFormatting>
  <conditionalFormatting sqref="AN578:AN594">
    <cfRule type="dataBar" priority="1021">
      <dataBar>
        <cfvo type="min"/>
        <cfvo type="max"/>
        <color theme="1" tint="0.499984740745262"/>
      </dataBar>
      <extLst>
        <ext xmlns:x14="http://schemas.microsoft.com/office/spreadsheetml/2009/9/main" uri="{B025F937-C7B1-47D3-B67F-A62EFF666E3E}">
          <x14:id>{ED3F51AA-9960-4D4A-9A8F-D77FB031AF5B}</x14:id>
        </ext>
      </extLst>
    </cfRule>
    <cfRule type="dataBar" priority="1020">
      <dataBar>
        <cfvo type="min"/>
        <cfvo type="max"/>
        <color theme="1" tint="0.499984740745262"/>
      </dataBar>
      <extLst>
        <ext xmlns:x14="http://schemas.microsoft.com/office/spreadsheetml/2009/9/main" uri="{B025F937-C7B1-47D3-B67F-A62EFF666E3E}">
          <x14:id>{AE2D0B90-869F-5149-90BA-E96FA7325577}</x14:id>
        </ext>
      </extLst>
    </cfRule>
    <cfRule type="dataBar" priority="1019">
      <dataBar showValue="0">
        <cfvo type="min"/>
        <cfvo type="max"/>
        <color theme="1" tint="0.499984740745262"/>
      </dataBar>
      <extLst>
        <ext xmlns:x14="http://schemas.microsoft.com/office/spreadsheetml/2009/9/main" uri="{B025F937-C7B1-47D3-B67F-A62EFF666E3E}">
          <x14:id>{CAAA8F78-62B6-D446-8530-FB5D973747EE}</x14:id>
        </ext>
      </extLst>
    </cfRule>
    <cfRule type="dataBar" priority="1022">
      <dataBar>
        <cfvo type="min"/>
        <cfvo type="max"/>
        <color theme="1" tint="0.499984740745262"/>
      </dataBar>
      <extLst>
        <ext xmlns:x14="http://schemas.microsoft.com/office/spreadsheetml/2009/9/main" uri="{B025F937-C7B1-47D3-B67F-A62EFF666E3E}">
          <x14:id>{0E57768C-5FE8-5D43-8FE1-887C589BE55D}</x14:id>
        </ext>
      </extLst>
    </cfRule>
    <cfRule type="dataBar" priority="1023">
      <dataBar>
        <cfvo type="min"/>
        <cfvo type="max"/>
        <color rgb="FF008AEF"/>
      </dataBar>
      <extLst>
        <ext xmlns:x14="http://schemas.microsoft.com/office/spreadsheetml/2009/9/main" uri="{B025F937-C7B1-47D3-B67F-A62EFF666E3E}">
          <x14:id>{572254BE-1898-5D4A-8940-E07E4054E9C4}</x14:id>
        </ext>
      </extLst>
    </cfRule>
  </conditionalFormatting>
  <conditionalFormatting sqref="AN596:AN599">
    <cfRule type="dataBar" priority="1014">
      <dataBar showValue="0">
        <cfvo type="min"/>
        <cfvo type="max"/>
        <color theme="1" tint="0.499984740745262"/>
      </dataBar>
      <extLst>
        <ext xmlns:x14="http://schemas.microsoft.com/office/spreadsheetml/2009/9/main" uri="{B025F937-C7B1-47D3-B67F-A62EFF666E3E}">
          <x14:id>{F055C709-3C5F-8B4D-972B-2BE14F26F9E3}</x14:id>
        </ext>
      </extLst>
    </cfRule>
    <cfRule type="dataBar" priority="1017">
      <dataBar>
        <cfvo type="min"/>
        <cfvo type="max"/>
        <color theme="1" tint="0.499984740745262"/>
      </dataBar>
      <extLst>
        <ext xmlns:x14="http://schemas.microsoft.com/office/spreadsheetml/2009/9/main" uri="{B025F937-C7B1-47D3-B67F-A62EFF666E3E}">
          <x14:id>{83742B8D-CB75-6140-81D3-41AF2F8BBAE6}</x14:id>
        </ext>
      </extLst>
    </cfRule>
    <cfRule type="dataBar" priority="1018">
      <dataBar>
        <cfvo type="min"/>
        <cfvo type="max"/>
        <color rgb="FF008AEF"/>
      </dataBar>
      <extLst>
        <ext xmlns:x14="http://schemas.microsoft.com/office/spreadsheetml/2009/9/main" uri="{B025F937-C7B1-47D3-B67F-A62EFF666E3E}">
          <x14:id>{D58F16AD-2B4E-C748-9B95-4262FD41D862}</x14:id>
        </ext>
      </extLst>
    </cfRule>
    <cfRule type="dataBar" priority="1016">
      <dataBar>
        <cfvo type="min"/>
        <cfvo type="max"/>
        <color theme="1" tint="0.499984740745262"/>
      </dataBar>
      <extLst>
        <ext xmlns:x14="http://schemas.microsoft.com/office/spreadsheetml/2009/9/main" uri="{B025F937-C7B1-47D3-B67F-A62EFF666E3E}">
          <x14:id>{C1D2BF66-56B9-E64E-9851-8754884976B1}</x14:id>
        </ext>
      </extLst>
    </cfRule>
    <cfRule type="dataBar" priority="1015">
      <dataBar>
        <cfvo type="min"/>
        <cfvo type="max"/>
        <color theme="1" tint="0.499984740745262"/>
      </dataBar>
      <extLst>
        <ext xmlns:x14="http://schemas.microsoft.com/office/spreadsheetml/2009/9/main" uri="{B025F937-C7B1-47D3-B67F-A62EFF666E3E}">
          <x14:id>{5E096C28-D0A3-C24A-99D7-8F5B506982B9}</x14:id>
        </ext>
      </extLst>
    </cfRule>
  </conditionalFormatting>
  <conditionalFormatting sqref="AN601:AN606">
    <cfRule type="dataBar" priority="1011">
      <dataBar>
        <cfvo type="min"/>
        <cfvo type="max"/>
        <color theme="1" tint="0.499984740745262"/>
      </dataBar>
      <extLst>
        <ext xmlns:x14="http://schemas.microsoft.com/office/spreadsheetml/2009/9/main" uri="{B025F937-C7B1-47D3-B67F-A62EFF666E3E}">
          <x14:id>{11A51DBF-01D6-0D4E-A6D7-12AA752939E5}</x14:id>
        </ext>
      </extLst>
    </cfRule>
    <cfRule type="dataBar" priority="1012">
      <dataBar>
        <cfvo type="min"/>
        <cfvo type="max"/>
        <color theme="1" tint="0.499984740745262"/>
      </dataBar>
      <extLst>
        <ext xmlns:x14="http://schemas.microsoft.com/office/spreadsheetml/2009/9/main" uri="{B025F937-C7B1-47D3-B67F-A62EFF666E3E}">
          <x14:id>{FCFBC615-E6EF-D64A-A3C2-DCFA50320687}</x14:id>
        </ext>
      </extLst>
    </cfRule>
    <cfRule type="dataBar" priority="1013">
      <dataBar>
        <cfvo type="min"/>
        <cfvo type="max"/>
        <color rgb="FF008AEF"/>
      </dataBar>
      <extLst>
        <ext xmlns:x14="http://schemas.microsoft.com/office/spreadsheetml/2009/9/main" uri="{B025F937-C7B1-47D3-B67F-A62EFF666E3E}">
          <x14:id>{E27BBF4A-1414-254E-B43F-666D3DB15491}</x14:id>
        </ext>
      </extLst>
    </cfRule>
    <cfRule type="dataBar" priority="1009">
      <dataBar showValue="0">
        <cfvo type="min"/>
        <cfvo type="max"/>
        <color theme="1" tint="0.499984740745262"/>
      </dataBar>
      <extLst>
        <ext xmlns:x14="http://schemas.microsoft.com/office/spreadsheetml/2009/9/main" uri="{B025F937-C7B1-47D3-B67F-A62EFF666E3E}">
          <x14:id>{248FE434-3C65-344B-987B-2D9EB7DB604C}</x14:id>
        </ext>
      </extLst>
    </cfRule>
    <cfRule type="dataBar" priority="1010">
      <dataBar>
        <cfvo type="min"/>
        <cfvo type="max"/>
        <color theme="1" tint="0.499984740745262"/>
      </dataBar>
      <extLst>
        <ext xmlns:x14="http://schemas.microsoft.com/office/spreadsheetml/2009/9/main" uri="{B025F937-C7B1-47D3-B67F-A62EFF666E3E}">
          <x14:id>{A3315628-8FA1-CE40-AE58-B50F4CA6784B}</x14:id>
        </ext>
      </extLst>
    </cfRule>
  </conditionalFormatting>
  <conditionalFormatting sqref="AN608:AN611">
    <cfRule type="dataBar" priority="1006">
      <dataBar>
        <cfvo type="min"/>
        <cfvo type="max"/>
        <color theme="1" tint="0.499984740745262"/>
      </dataBar>
      <extLst>
        <ext xmlns:x14="http://schemas.microsoft.com/office/spreadsheetml/2009/9/main" uri="{B025F937-C7B1-47D3-B67F-A62EFF666E3E}">
          <x14:id>{89260CA9-15F1-BB49-B34E-F319F88EA7BA}</x14:id>
        </ext>
      </extLst>
    </cfRule>
    <cfRule type="dataBar" priority="1005">
      <dataBar>
        <cfvo type="min"/>
        <cfvo type="max"/>
        <color theme="1" tint="0.499984740745262"/>
      </dataBar>
      <extLst>
        <ext xmlns:x14="http://schemas.microsoft.com/office/spreadsheetml/2009/9/main" uri="{B025F937-C7B1-47D3-B67F-A62EFF666E3E}">
          <x14:id>{D728F9F0-CAE7-9746-AACC-8F22C2C8EDFA}</x14:id>
        </ext>
      </extLst>
    </cfRule>
    <cfRule type="dataBar" priority="1004">
      <dataBar showValue="0">
        <cfvo type="min"/>
        <cfvo type="max"/>
        <color theme="1" tint="0.499984740745262"/>
      </dataBar>
      <extLst>
        <ext xmlns:x14="http://schemas.microsoft.com/office/spreadsheetml/2009/9/main" uri="{B025F937-C7B1-47D3-B67F-A62EFF666E3E}">
          <x14:id>{6D369060-D327-A541-9AF2-9718D0112115}</x14:id>
        </ext>
      </extLst>
    </cfRule>
    <cfRule type="dataBar" priority="1007">
      <dataBar>
        <cfvo type="min"/>
        <cfvo type="max"/>
        <color theme="1" tint="0.499984740745262"/>
      </dataBar>
      <extLst>
        <ext xmlns:x14="http://schemas.microsoft.com/office/spreadsheetml/2009/9/main" uri="{B025F937-C7B1-47D3-B67F-A62EFF666E3E}">
          <x14:id>{0140763C-EEF5-3D4C-969C-22422FA45DC6}</x14:id>
        </ext>
      </extLst>
    </cfRule>
    <cfRule type="dataBar" priority="1008">
      <dataBar>
        <cfvo type="min"/>
        <cfvo type="max"/>
        <color rgb="FF008AEF"/>
      </dataBar>
      <extLst>
        <ext xmlns:x14="http://schemas.microsoft.com/office/spreadsheetml/2009/9/main" uri="{B025F937-C7B1-47D3-B67F-A62EFF666E3E}">
          <x14:id>{4C5FAB25-5EB4-C142-A519-F07C363F7592}</x14:id>
        </ext>
      </extLst>
    </cfRule>
  </conditionalFormatting>
  <conditionalFormatting sqref="AN614:AN668">
    <cfRule type="dataBar" priority="1003">
      <dataBar>
        <cfvo type="min"/>
        <cfvo type="max"/>
        <color rgb="FF008AEF"/>
      </dataBar>
      <extLst>
        <ext xmlns:x14="http://schemas.microsoft.com/office/spreadsheetml/2009/9/main" uri="{B025F937-C7B1-47D3-B67F-A62EFF666E3E}">
          <x14:id>{A8AD840D-A1CB-B64D-856C-95BE339B0417}</x14:id>
        </ext>
      </extLst>
    </cfRule>
    <cfRule type="dataBar" priority="1002">
      <dataBar>
        <cfvo type="min"/>
        <cfvo type="max"/>
        <color theme="1" tint="0.499984740745262"/>
      </dataBar>
      <extLst>
        <ext xmlns:x14="http://schemas.microsoft.com/office/spreadsheetml/2009/9/main" uri="{B025F937-C7B1-47D3-B67F-A62EFF666E3E}">
          <x14:id>{E1AF3B31-30D6-6541-AC1A-E3BA227C16FB}</x14:id>
        </ext>
      </extLst>
    </cfRule>
    <cfRule type="dataBar" priority="1001">
      <dataBar>
        <cfvo type="min"/>
        <cfvo type="max"/>
        <color theme="1" tint="0.499984740745262"/>
      </dataBar>
      <extLst>
        <ext xmlns:x14="http://schemas.microsoft.com/office/spreadsheetml/2009/9/main" uri="{B025F937-C7B1-47D3-B67F-A62EFF666E3E}">
          <x14:id>{2FD579E4-CB0F-874F-89E4-379786BE9885}</x14:id>
        </ext>
      </extLst>
    </cfRule>
    <cfRule type="dataBar" priority="1000">
      <dataBar>
        <cfvo type="min"/>
        <cfvo type="max"/>
        <color theme="1" tint="0.499984740745262"/>
      </dataBar>
      <extLst>
        <ext xmlns:x14="http://schemas.microsoft.com/office/spreadsheetml/2009/9/main" uri="{B025F937-C7B1-47D3-B67F-A62EFF666E3E}">
          <x14:id>{9A5479D1-1012-EE4A-92DC-2F9245DF01A2}</x14:id>
        </ext>
      </extLst>
    </cfRule>
    <cfRule type="dataBar" priority="999">
      <dataBar showValue="0">
        <cfvo type="min"/>
        <cfvo type="max"/>
        <color theme="1" tint="0.499984740745262"/>
      </dataBar>
      <extLst>
        <ext xmlns:x14="http://schemas.microsoft.com/office/spreadsheetml/2009/9/main" uri="{B025F937-C7B1-47D3-B67F-A62EFF666E3E}">
          <x14:id>{C69CA4F2-CE4A-6049-809E-20CE670D6BBF}</x14:id>
        </ext>
      </extLst>
    </cfRule>
  </conditionalFormatting>
  <conditionalFormatting sqref="AN670:AN680">
    <cfRule type="dataBar" priority="998">
      <dataBar>
        <cfvo type="min"/>
        <cfvo type="max"/>
        <color rgb="FF008AEF"/>
      </dataBar>
      <extLst>
        <ext xmlns:x14="http://schemas.microsoft.com/office/spreadsheetml/2009/9/main" uri="{B025F937-C7B1-47D3-B67F-A62EFF666E3E}">
          <x14:id>{EA6CB031-7717-3641-B885-02948F629F5D}</x14:id>
        </ext>
      </extLst>
    </cfRule>
    <cfRule type="dataBar" priority="997">
      <dataBar>
        <cfvo type="min"/>
        <cfvo type="max"/>
        <color theme="1" tint="0.499984740745262"/>
      </dataBar>
      <extLst>
        <ext xmlns:x14="http://schemas.microsoft.com/office/spreadsheetml/2009/9/main" uri="{B025F937-C7B1-47D3-B67F-A62EFF666E3E}">
          <x14:id>{3D8CCB14-99EA-EA48-BC36-8171F955ABFA}</x14:id>
        </ext>
      </extLst>
    </cfRule>
    <cfRule type="dataBar" priority="996">
      <dataBar>
        <cfvo type="min"/>
        <cfvo type="max"/>
        <color theme="1" tint="0.499984740745262"/>
      </dataBar>
      <extLst>
        <ext xmlns:x14="http://schemas.microsoft.com/office/spreadsheetml/2009/9/main" uri="{B025F937-C7B1-47D3-B67F-A62EFF666E3E}">
          <x14:id>{6E41BA4E-689A-EC4A-911A-0C09A35ED794}</x14:id>
        </ext>
      </extLst>
    </cfRule>
    <cfRule type="dataBar" priority="995">
      <dataBar>
        <cfvo type="min"/>
        <cfvo type="max"/>
        <color theme="1" tint="0.499984740745262"/>
      </dataBar>
      <extLst>
        <ext xmlns:x14="http://schemas.microsoft.com/office/spreadsheetml/2009/9/main" uri="{B025F937-C7B1-47D3-B67F-A62EFF666E3E}">
          <x14:id>{F086E1DA-F132-8E41-8CBD-4656EF9A201B}</x14:id>
        </ext>
      </extLst>
    </cfRule>
    <cfRule type="dataBar" priority="994">
      <dataBar showValue="0">
        <cfvo type="min"/>
        <cfvo type="max"/>
        <color theme="1" tint="0.499984740745262"/>
      </dataBar>
      <extLst>
        <ext xmlns:x14="http://schemas.microsoft.com/office/spreadsheetml/2009/9/main" uri="{B025F937-C7B1-47D3-B67F-A62EFF666E3E}">
          <x14:id>{032010F3-7780-BA4D-A856-B53BD471B05C}</x14:id>
        </ext>
      </extLst>
    </cfRule>
  </conditionalFormatting>
  <conditionalFormatting sqref="AN682:AN695">
    <cfRule type="dataBar" priority="991">
      <dataBar>
        <cfvo type="min"/>
        <cfvo type="max"/>
        <color theme="1" tint="0.499984740745262"/>
      </dataBar>
      <extLst>
        <ext xmlns:x14="http://schemas.microsoft.com/office/spreadsheetml/2009/9/main" uri="{B025F937-C7B1-47D3-B67F-A62EFF666E3E}">
          <x14:id>{F67385C6-51C3-C345-965D-A4C3676089D1}</x14:id>
        </ext>
      </extLst>
    </cfRule>
    <cfRule type="dataBar" priority="993">
      <dataBar>
        <cfvo type="min"/>
        <cfvo type="max"/>
        <color rgb="FF008AEF"/>
      </dataBar>
      <extLst>
        <ext xmlns:x14="http://schemas.microsoft.com/office/spreadsheetml/2009/9/main" uri="{B025F937-C7B1-47D3-B67F-A62EFF666E3E}">
          <x14:id>{9B4791AE-9BFE-E643-8697-15DE1427C966}</x14:id>
        </ext>
      </extLst>
    </cfRule>
    <cfRule type="dataBar" priority="992">
      <dataBar>
        <cfvo type="min"/>
        <cfvo type="max"/>
        <color theme="1" tint="0.499984740745262"/>
      </dataBar>
      <extLst>
        <ext xmlns:x14="http://schemas.microsoft.com/office/spreadsheetml/2009/9/main" uri="{B025F937-C7B1-47D3-B67F-A62EFF666E3E}">
          <x14:id>{A56BC1FA-0530-AF4B-BC08-552192B08147}</x14:id>
        </ext>
      </extLst>
    </cfRule>
    <cfRule type="dataBar" priority="990">
      <dataBar>
        <cfvo type="min"/>
        <cfvo type="max"/>
        <color theme="1" tint="0.499984740745262"/>
      </dataBar>
      <extLst>
        <ext xmlns:x14="http://schemas.microsoft.com/office/spreadsheetml/2009/9/main" uri="{B025F937-C7B1-47D3-B67F-A62EFF666E3E}">
          <x14:id>{B3940DDD-4509-E148-BCFF-1B54509E4904}</x14:id>
        </ext>
      </extLst>
    </cfRule>
    <cfRule type="dataBar" priority="989">
      <dataBar showValue="0">
        <cfvo type="min"/>
        <cfvo type="max"/>
        <color theme="1" tint="0.499984740745262"/>
      </dataBar>
      <extLst>
        <ext xmlns:x14="http://schemas.microsoft.com/office/spreadsheetml/2009/9/main" uri="{B025F937-C7B1-47D3-B67F-A62EFF666E3E}">
          <x14:id>{BDD38C0B-B6D8-EE4C-A55D-624EA1B32F55}</x14:id>
        </ext>
      </extLst>
    </cfRule>
  </conditionalFormatting>
  <conditionalFormatting sqref="AN697:AN717">
    <cfRule type="dataBar" priority="988">
      <dataBar>
        <cfvo type="min"/>
        <cfvo type="max"/>
        <color rgb="FF008AEF"/>
      </dataBar>
      <extLst>
        <ext xmlns:x14="http://schemas.microsoft.com/office/spreadsheetml/2009/9/main" uri="{B025F937-C7B1-47D3-B67F-A62EFF666E3E}">
          <x14:id>{F09E8D92-5194-A24D-9E7E-C9BF49CEA270}</x14:id>
        </ext>
      </extLst>
    </cfRule>
    <cfRule type="dataBar" priority="987">
      <dataBar>
        <cfvo type="min"/>
        <cfvo type="max"/>
        <color theme="1" tint="0.499984740745262"/>
      </dataBar>
      <extLst>
        <ext xmlns:x14="http://schemas.microsoft.com/office/spreadsheetml/2009/9/main" uri="{B025F937-C7B1-47D3-B67F-A62EFF666E3E}">
          <x14:id>{6E35A740-A7D5-5748-BF9F-431CC16D98F3}</x14:id>
        </ext>
      </extLst>
    </cfRule>
    <cfRule type="dataBar" priority="986">
      <dataBar>
        <cfvo type="min"/>
        <cfvo type="max"/>
        <color theme="1" tint="0.499984740745262"/>
      </dataBar>
      <extLst>
        <ext xmlns:x14="http://schemas.microsoft.com/office/spreadsheetml/2009/9/main" uri="{B025F937-C7B1-47D3-B67F-A62EFF666E3E}">
          <x14:id>{0DAA334E-B69F-AB47-B6FC-46C161C571D1}</x14:id>
        </ext>
      </extLst>
    </cfRule>
    <cfRule type="dataBar" priority="985">
      <dataBar>
        <cfvo type="min"/>
        <cfvo type="max"/>
        <color theme="1" tint="0.499984740745262"/>
      </dataBar>
      <extLst>
        <ext xmlns:x14="http://schemas.microsoft.com/office/spreadsheetml/2009/9/main" uri="{B025F937-C7B1-47D3-B67F-A62EFF666E3E}">
          <x14:id>{9E7B698B-17B6-404A-AE95-AB53B8E16D15}</x14:id>
        </ext>
      </extLst>
    </cfRule>
    <cfRule type="dataBar" priority="984">
      <dataBar showValue="0">
        <cfvo type="min"/>
        <cfvo type="max"/>
        <color theme="1" tint="0.499984740745262"/>
      </dataBar>
      <extLst>
        <ext xmlns:x14="http://schemas.microsoft.com/office/spreadsheetml/2009/9/main" uri="{B025F937-C7B1-47D3-B67F-A62EFF666E3E}">
          <x14:id>{E9B3642C-13F5-9443-8340-112E9C25DF75}</x14:id>
        </ext>
      </extLst>
    </cfRule>
  </conditionalFormatting>
  <conditionalFormatting sqref="AN719:AN742">
    <cfRule type="dataBar" priority="980">
      <dataBar>
        <cfvo type="min"/>
        <cfvo type="max"/>
        <color theme="1" tint="0.499984740745262"/>
      </dataBar>
      <extLst>
        <ext xmlns:x14="http://schemas.microsoft.com/office/spreadsheetml/2009/9/main" uri="{B025F937-C7B1-47D3-B67F-A62EFF666E3E}">
          <x14:id>{E7A2A7D1-E804-A749-ADD7-BB263CCB42D7}</x14:id>
        </ext>
      </extLst>
    </cfRule>
    <cfRule type="dataBar" priority="982">
      <dataBar>
        <cfvo type="min"/>
        <cfvo type="max"/>
        <color theme="1" tint="0.499984740745262"/>
      </dataBar>
      <extLst>
        <ext xmlns:x14="http://schemas.microsoft.com/office/spreadsheetml/2009/9/main" uri="{B025F937-C7B1-47D3-B67F-A62EFF666E3E}">
          <x14:id>{BA7F2F0F-0BB4-4A4D-8C9C-D38B3354AB65}</x14:id>
        </ext>
      </extLst>
    </cfRule>
    <cfRule type="dataBar" priority="979">
      <dataBar showValue="0">
        <cfvo type="min"/>
        <cfvo type="max"/>
        <color theme="1" tint="0.499984740745262"/>
      </dataBar>
      <extLst>
        <ext xmlns:x14="http://schemas.microsoft.com/office/spreadsheetml/2009/9/main" uri="{B025F937-C7B1-47D3-B67F-A62EFF666E3E}">
          <x14:id>{3F70BAA3-019D-B24F-898D-696B59B207C2}</x14:id>
        </ext>
      </extLst>
    </cfRule>
    <cfRule type="dataBar" priority="983">
      <dataBar>
        <cfvo type="min"/>
        <cfvo type="max"/>
        <color rgb="FF008AEF"/>
      </dataBar>
      <extLst>
        <ext xmlns:x14="http://schemas.microsoft.com/office/spreadsheetml/2009/9/main" uri="{B025F937-C7B1-47D3-B67F-A62EFF666E3E}">
          <x14:id>{8E6F3832-916A-8C48-8075-8A2EC307BFC6}</x14:id>
        </ext>
      </extLst>
    </cfRule>
    <cfRule type="dataBar" priority="981">
      <dataBar>
        <cfvo type="min"/>
        <cfvo type="max"/>
        <color theme="1" tint="0.499984740745262"/>
      </dataBar>
      <extLst>
        <ext xmlns:x14="http://schemas.microsoft.com/office/spreadsheetml/2009/9/main" uri="{B025F937-C7B1-47D3-B67F-A62EFF666E3E}">
          <x14:id>{8E048A37-38C6-2246-86C4-4B81E39B8296}</x14:id>
        </ext>
      </extLst>
    </cfRule>
  </conditionalFormatting>
  <conditionalFormatting sqref="AN744:AN753">
    <cfRule type="dataBar" priority="974">
      <dataBar showValue="0">
        <cfvo type="min"/>
        <cfvo type="max"/>
        <color theme="1" tint="0.499984740745262"/>
      </dataBar>
      <extLst>
        <ext xmlns:x14="http://schemas.microsoft.com/office/spreadsheetml/2009/9/main" uri="{B025F937-C7B1-47D3-B67F-A62EFF666E3E}">
          <x14:id>{865347EE-32D5-5F47-A0B3-7621CFD07D76}</x14:id>
        </ext>
      </extLst>
    </cfRule>
    <cfRule type="dataBar" priority="975">
      <dataBar>
        <cfvo type="min"/>
        <cfvo type="max"/>
        <color theme="1" tint="0.499984740745262"/>
      </dataBar>
      <extLst>
        <ext xmlns:x14="http://schemas.microsoft.com/office/spreadsheetml/2009/9/main" uri="{B025F937-C7B1-47D3-B67F-A62EFF666E3E}">
          <x14:id>{0CDB4506-B13A-7946-A282-FF29354C4F4B}</x14:id>
        </ext>
      </extLst>
    </cfRule>
    <cfRule type="dataBar" priority="976">
      <dataBar>
        <cfvo type="min"/>
        <cfvo type="max"/>
        <color theme="1" tint="0.499984740745262"/>
      </dataBar>
      <extLst>
        <ext xmlns:x14="http://schemas.microsoft.com/office/spreadsheetml/2009/9/main" uri="{B025F937-C7B1-47D3-B67F-A62EFF666E3E}">
          <x14:id>{B65C4F72-2BEE-784E-80D2-8C239654D84A}</x14:id>
        </ext>
      </extLst>
    </cfRule>
    <cfRule type="dataBar" priority="977">
      <dataBar>
        <cfvo type="min"/>
        <cfvo type="max"/>
        <color theme="1" tint="0.499984740745262"/>
      </dataBar>
      <extLst>
        <ext xmlns:x14="http://schemas.microsoft.com/office/spreadsheetml/2009/9/main" uri="{B025F937-C7B1-47D3-B67F-A62EFF666E3E}">
          <x14:id>{E859B268-1BD0-DB4B-9AD7-1669542600E2}</x14:id>
        </ext>
      </extLst>
    </cfRule>
    <cfRule type="dataBar" priority="978">
      <dataBar>
        <cfvo type="min"/>
        <cfvo type="max"/>
        <color rgb="FF008AEF"/>
      </dataBar>
      <extLst>
        <ext xmlns:x14="http://schemas.microsoft.com/office/spreadsheetml/2009/9/main" uri="{B025F937-C7B1-47D3-B67F-A62EFF666E3E}">
          <x14:id>{0C9095C3-7109-4846-94AC-6C288A34810F}</x14:id>
        </ext>
      </extLst>
    </cfRule>
  </conditionalFormatting>
  <conditionalFormatting sqref="AN755:AN767">
    <cfRule type="dataBar" priority="969">
      <dataBar showValue="0">
        <cfvo type="min"/>
        <cfvo type="max"/>
        <color theme="1" tint="0.499984740745262"/>
      </dataBar>
      <extLst>
        <ext xmlns:x14="http://schemas.microsoft.com/office/spreadsheetml/2009/9/main" uri="{B025F937-C7B1-47D3-B67F-A62EFF666E3E}">
          <x14:id>{94A3CA02-C54A-7147-ABEF-36DE120E7B9E}</x14:id>
        </ext>
      </extLst>
    </cfRule>
    <cfRule type="dataBar" priority="970">
      <dataBar>
        <cfvo type="min"/>
        <cfvo type="max"/>
        <color theme="1" tint="0.499984740745262"/>
      </dataBar>
      <extLst>
        <ext xmlns:x14="http://schemas.microsoft.com/office/spreadsheetml/2009/9/main" uri="{B025F937-C7B1-47D3-B67F-A62EFF666E3E}">
          <x14:id>{DECA92BA-0A53-694E-BF61-16AE48801CD5}</x14:id>
        </ext>
      </extLst>
    </cfRule>
    <cfRule type="dataBar" priority="971">
      <dataBar>
        <cfvo type="min"/>
        <cfvo type="max"/>
        <color theme="1" tint="0.499984740745262"/>
      </dataBar>
      <extLst>
        <ext xmlns:x14="http://schemas.microsoft.com/office/spreadsheetml/2009/9/main" uri="{B025F937-C7B1-47D3-B67F-A62EFF666E3E}">
          <x14:id>{F45D5259-1762-0041-953B-97F57A816CC7}</x14:id>
        </ext>
      </extLst>
    </cfRule>
    <cfRule type="dataBar" priority="972">
      <dataBar>
        <cfvo type="min"/>
        <cfvo type="max"/>
        <color theme="1" tint="0.499984740745262"/>
      </dataBar>
      <extLst>
        <ext xmlns:x14="http://schemas.microsoft.com/office/spreadsheetml/2009/9/main" uri="{B025F937-C7B1-47D3-B67F-A62EFF666E3E}">
          <x14:id>{844C57F7-DC4C-5F40-BA6B-C49A398BD7A3}</x14:id>
        </ext>
      </extLst>
    </cfRule>
    <cfRule type="dataBar" priority="973">
      <dataBar>
        <cfvo type="min"/>
        <cfvo type="max"/>
        <color rgb="FF008AEF"/>
      </dataBar>
      <extLst>
        <ext xmlns:x14="http://schemas.microsoft.com/office/spreadsheetml/2009/9/main" uri="{B025F937-C7B1-47D3-B67F-A62EFF666E3E}">
          <x14:id>{3D44E3A0-E0EE-744D-A4F8-7CB2C5802FB7}</x14:id>
        </ext>
      </extLst>
    </cfRule>
  </conditionalFormatting>
  <conditionalFormatting sqref="AN769:AN771">
    <cfRule type="dataBar" priority="964">
      <dataBar showValue="0">
        <cfvo type="min"/>
        <cfvo type="max"/>
        <color theme="1" tint="0.499984740745262"/>
      </dataBar>
      <extLst>
        <ext xmlns:x14="http://schemas.microsoft.com/office/spreadsheetml/2009/9/main" uri="{B025F937-C7B1-47D3-B67F-A62EFF666E3E}">
          <x14:id>{BB645FCF-0CD8-854E-8C2D-06331EA40E37}</x14:id>
        </ext>
      </extLst>
    </cfRule>
    <cfRule type="dataBar" priority="965">
      <dataBar>
        <cfvo type="min"/>
        <cfvo type="max"/>
        <color theme="1" tint="0.499984740745262"/>
      </dataBar>
      <extLst>
        <ext xmlns:x14="http://schemas.microsoft.com/office/spreadsheetml/2009/9/main" uri="{B025F937-C7B1-47D3-B67F-A62EFF666E3E}">
          <x14:id>{53E26217-3AF8-A841-AE6D-BE94C6E2A0BA}</x14:id>
        </ext>
      </extLst>
    </cfRule>
    <cfRule type="dataBar" priority="966">
      <dataBar>
        <cfvo type="min"/>
        <cfvo type="max"/>
        <color theme="1" tint="0.499984740745262"/>
      </dataBar>
      <extLst>
        <ext xmlns:x14="http://schemas.microsoft.com/office/spreadsheetml/2009/9/main" uri="{B025F937-C7B1-47D3-B67F-A62EFF666E3E}">
          <x14:id>{A086729F-7F48-5841-849D-EB2856CAC423}</x14:id>
        </ext>
      </extLst>
    </cfRule>
    <cfRule type="dataBar" priority="967">
      <dataBar>
        <cfvo type="min"/>
        <cfvo type="max"/>
        <color theme="1" tint="0.499984740745262"/>
      </dataBar>
      <extLst>
        <ext xmlns:x14="http://schemas.microsoft.com/office/spreadsheetml/2009/9/main" uri="{B025F937-C7B1-47D3-B67F-A62EFF666E3E}">
          <x14:id>{2CBCD809-33DB-EA46-A013-CEEC21947ED1}</x14:id>
        </ext>
      </extLst>
    </cfRule>
    <cfRule type="dataBar" priority="968">
      <dataBar>
        <cfvo type="min"/>
        <cfvo type="max"/>
        <color rgb="FF008AEF"/>
      </dataBar>
      <extLst>
        <ext xmlns:x14="http://schemas.microsoft.com/office/spreadsheetml/2009/9/main" uri="{B025F937-C7B1-47D3-B67F-A62EFF666E3E}">
          <x14:id>{4E41266D-8293-0A47-B1E6-B47E982C35D4}</x14:id>
        </ext>
      </extLst>
    </cfRule>
  </conditionalFormatting>
  <conditionalFormatting sqref="AN773:AN777">
    <cfRule type="dataBar" priority="963">
      <dataBar>
        <cfvo type="min"/>
        <cfvo type="max"/>
        <color rgb="FF008AEF"/>
      </dataBar>
      <extLst>
        <ext xmlns:x14="http://schemas.microsoft.com/office/spreadsheetml/2009/9/main" uri="{B025F937-C7B1-47D3-B67F-A62EFF666E3E}">
          <x14:id>{5341D021-CE0C-A54B-8839-D876AE220CBD}</x14:id>
        </ext>
      </extLst>
    </cfRule>
    <cfRule type="dataBar" priority="962">
      <dataBar>
        <cfvo type="min"/>
        <cfvo type="max"/>
        <color theme="1" tint="0.499984740745262"/>
      </dataBar>
      <extLst>
        <ext xmlns:x14="http://schemas.microsoft.com/office/spreadsheetml/2009/9/main" uri="{B025F937-C7B1-47D3-B67F-A62EFF666E3E}">
          <x14:id>{E0AADFAB-C04C-394E-83CF-955EBA6B837F}</x14:id>
        </ext>
      </extLst>
    </cfRule>
    <cfRule type="dataBar" priority="961">
      <dataBar>
        <cfvo type="min"/>
        <cfvo type="max"/>
        <color theme="1" tint="0.499984740745262"/>
      </dataBar>
      <extLst>
        <ext xmlns:x14="http://schemas.microsoft.com/office/spreadsheetml/2009/9/main" uri="{B025F937-C7B1-47D3-B67F-A62EFF666E3E}">
          <x14:id>{AD3C1340-8BAB-2341-BDA5-0B06A178D49A}</x14:id>
        </ext>
      </extLst>
    </cfRule>
    <cfRule type="dataBar" priority="960">
      <dataBar>
        <cfvo type="min"/>
        <cfvo type="max"/>
        <color theme="1" tint="0.499984740745262"/>
      </dataBar>
      <extLst>
        <ext xmlns:x14="http://schemas.microsoft.com/office/spreadsheetml/2009/9/main" uri="{B025F937-C7B1-47D3-B67F-A62EFF666E3E}">
          <x14:id>{5467BFAF-6C8E-A844-8CCC-BD6B62986A4B}</x14:id>
        </ext>
      </extLst>
    </cfRule>
    <cfRule type="dataBar" priority="959">
      <dataBar showValue="0">
        <cfvo type="min"/>
        <cfvo type="max"/>
        <color theme="1" tint="0.499984740745262"/>
      </dataBar>
      <extLst>
        <ext xmlns:x14="http://schemas.microsoft.com/office/spreadsheetml/2009/9/main" uri="{B025F937-C7B1-47D3-B67F-A62EFF666E3E}">
          <x14:id>{B13B2C3A-0C11-5849-A552-3DAD868B2C76}</x14:id>
        </ext>
      </extLst>
    </cfRule>
  </conditionalFormatting>
  <conditionalFormatting sqref="AN779:AN785">
    <cfRule type="dataBar" priority="958">
      <dataBar>
        <cfvo type="min"/>
        <cfvo type="max"/>
        <color rgb="FF008AEF"/>
      </dataBar>
      <extLst>
        <ext xmlns:x14="http://schemas.microsoft.com/office/spreadsheetml/2009/9/main" uri="{B025F937-C7B1-47D3-B67F-A62EFF666E3E}">
          <x14:id>{105175E2-B517-4B45-9780-E8E7236A54EA}</x14:id>
        </ext>
      </extLst>
    </cfRule>
    <cfRule type="dataBar" priority="957">
      <dataBar>
        <cfvo type="min"/>
        <cfvo type="max"/>
        <color theme="1" tint="0.499984740745262"/>
      </dataBar>
      <extLst>
        <ext xmlns:x14="http://schemas.microsoft.com/office/spreadsheetml/2009/9/main" uri="{B025F937-C7B1-47D3-B67F-A62EFF666E3E}">
          <x14:id>{8223B263-FC8A-054C-BC08-47630762A4E6}</x14:id>
        </ext>
      </extLst>
    </cfRule>
    <cfRule type="dataBar" priority="956">
      <dataBar>
        <cfvo type="min"/>
        <cfvo type="max"/>
        <color theme="1" tint="0.499984740745262"/>
      </dataBar>
      <extLst>
        <ext xmlns:x14="http://schemas.microsoft.com/office/spreadsheetml/2009/9/main" uri="{B025F937-C7B1-47D3-B67F-A62EFF666E3E}">
          <x14:id>{14146B80-06EB-8647-920D-1CB7588196FD}</x14:id>
        </ext>
      </extLst>
    </cfRule>
    <cfRule type="dataBar" priority="955">
      <dataBar>
        <cfvo type="min"/>
        <cfvo type="max"/>
        <color theme="1" tint="0.499984740745262"/>
      </dataBar>
      <extLst>
        <ext xmlns:x14="http://schemas.microsoft.com/office/spreadsheetml/2009/9/main" uri="{B025F937-C7B1-47D3-B67F-A62EFF666E3E}">
          <x14:id>{EEA5F910-C8FE-B64E-9241-826E81D14025}</x14:id>
        </ext>
      </extLst>
    </cfRule>
    <cfRule type="dataBar" priority="954">
      <dataBar showValue="0">
        <cfvo type="min"/>
        <cfvo type="max"/>
        <color theme="1" tint="0.499984740745262"/>
      </dataBar>
      <extLst>
        <ext xmlns:x14="http://schemas.microsoft.com/office/spreadsheetml/2009/9/main" uri="{B025F937-C7B1-47D3-B67F-A62EFF666E3E}">
          <x14:id>{E9196857-246B-3C4C-AE33-8F1D1F3B2C84}</x14:id>
        </ext>
      </extLst>
    </cfRule>
  </conditionalFormatting>
  <conditionalFormatting sqref="AN788:AN799">
    <cfRule type="dataBar" priority="950">
      <dataBar>
        <cfvo type="min"/>
        <cfvo type="max"/>
        <color theme="1" tint="0.499984740745262"/>
      </dataBar>
      <extLst>
        <ext xmlns:x14="http://schemas.microsoft.com/office/spreadsheetml/2009/9/main" uri="{B025F937-C7B1-47D3-B67F-A62EFF666E3E}">
          <x14:id>{58088C74-A40F-6649-90EF-E960F615CB5A}</x14:id>
        </ext>
      </extLst>
    </cfRule>
    <cfRule type="dataBar" priority="952">
      <dataBar>
        <cfvo type="min"/>
        <cfvo type="max"/>
        <color theme="1" tint="0.499984740745262"/>
      </dataBar>
      <extLst>
        <ext xmlns:x14="http://schemas.microsoft.com/office/spreadsheetml/2009/9/main" uri="{B025F937-C7B1-47D3-B67F-A62EFF666E3E}">
          <x14:id>{3948356B-39C9-E343-A693-CE6BA89CA368}</x14:id>
        </ext>
      </extLst>
    </cfRule>
    <cfRule type="dataBar" priority="951">
      <dataBar>
        <cfvo type="min"/>
        <cfvo type="max"/>
        <color theme="1" tint="0.499984740745262"/>
      </dataBar>
      <extLst>
        <ext xmlns:x14="http://schemas.microsoft.com/office/spreadsheetml/2009/9/main" uri="{B025F937-C7B1-47D3-B67F-A62EFF666E3E}">
          <x14:id>{89B3E6D0-1231-1F42-8EFE-678C9EF06B0A}</x14:id>
        </ext>
      </extLst>
    </cfRule>
    <cfRule type="dataBar" priority="953">
      <dataBar>
        <cfvo type="min"/>
        <cfvo type="max"/>
        <color rgb="FF008AEF"/>
      </dataBar>
      <extLst>
        <ext xmlns:x14="http://schemas.microsoft.com/office/spreadsheetml/2009/9/main" uri="{B025F937-C7B1-47D3-B67F-A62EFF666E3E}">
          <x14:id>{0203971A-0E24-6C4F-8EF7-AFDB45B6B3D1}</x14:id>
        </ext>
      </extLst>
    </cfRule>
    <cfRule type="dataBar" priority="949">
      <dataBar showValue="0">
        <cfvo type="min"/>
        <cfvo type="max"/>
        <color theme="1" tint="0.499984740745262"/>
      </dataBar>
      <extLst>
        <ext xmlns:x14="http://schemas.microsoft.com/office/spreadsheetml/2009/9/main" uri="{B025F937-C7B1-47D3-B67F-A62EFF666E3E}">
          <x14:id>{A2A46672-CFE1-F84C-B5BB-E5C189BF9751}</x14:id>
        </ext>
      </extLst>
    </cfRule>
  </conditionalFormatting>
  <conditionalFormatting sqref="AN801:AN813">
    <cfRule type="dataBar" priority="948">
      <dataBar>
        <cfvo type="min"/>
        <cfvo type="max"/>
        <color rgb="FF008AEF"/>
      </dataBar>
      <extLst>
        <ext xmlns:x14="http://schemas.microsoft.com/office/spreadsheetml/2009/9/main" uri="{B025F937-C7B1-47D3-B67F-A62EFF666E3E}">
          <x14:id>{5988715C-901A-3746-9DA3-F85FCA43CC05}</x14:id>
        </ext>
      </extLst>
    </cfRule>
    <cfRule type="dataBar" priority="947">
      <dataBar>
        <cfvo type="min"/>
        <cfvo type="max"/>
        <color theme="1" tint="0.499984740745262"/>
      </dataBar>
      <extLst>
        <ext xmlns:x14="http://schemas.microsoft.com/office/spreadsheetml/2009/9/main" uri="{B025F937-C7B1-47D3-B67F-A62EFF666E3E}">
          <x14:id>{84FEA1B9-48D8-7B48-84A7-273464A54F0B}</x14:id>
        </ext>
      </extLst>
    </cfRule>
    <cfRule type="dataBar" priority="946">
      <dataBar>
        <cfvo type="min"/>
        <cfvo type="max"/>
        <color theme="1" tint="0.499984740745262"/>
      </dataBar>
      <extLst>
        <ext xmlns:x14="http://schemas.microsoft.com/office/spreadsheetml/2009/9/main" uri="{B025F937-C7B1-47D3-B67F-A62EFF666E3E}">
          <x14:id>{8E49977E-11A9-D243-8DA6-EE53DFD03F17}</x14:id>
        </ext>
      </extLst>
    </cfRule>
    <cfRule type="dataBar" priority="945">
      <dataBar>
        <cfvo type="min"/>
        <cfvo type="max"/>
        <color theme="1" tint="0.499984740745262"/>
      </dataBar>
      <extLst>
        <ext xmlns:x14="http://schemas.microsoft.com/office/spreadsheetml/2009/9/main" uri="{B025F937-C7B1-47D3-B67F-A62EFF666E3E}">
          <x14:id>{881EB2C9-1B4F-974C-BE14-008E5691948E}</x14:id>
        </ext>
      </extLst>
    </cfRule>
    <cfRule type="dataBar" priority="944">
      <dataBar showValue="0">
        <cfvo type="min"/>
        <cfvo type="max"/>
        <color theme="1" tint="0.499984740745262"/>
      </dataBar>
      <extLst>
        <ext xmlns:x14="http://schemas.microsoft.com/office/spreadsheetml/2009/9/main" uri="{B025F937-C7B1-47D3-B67F-A62EFF666E3E}">
          <x14:id>{7845A675-B001-AD49-88CB-C2680FB948BA}</x14:id>
        </ext>
      </extLst>
    </cfRule>
  </conditionalFormatting>
  <conditionalFormatting sqref="AN815:AN817">
    <cfRule type="dataBar" priority="943">
      <dataBar>
        <cfvo type="min"/>
        <cfvo type="max"/>
        <color rgb="FF008AEF"/>
      </dataBar>
      <extLst>
        <ext xmlns:x14="http://schemas.microsoft.com/office/spreadsheetml/2009/9/main" uri="{B025F937-C7B1-47D3-B67F-A62EFF666E3E}">
          <x14:id>{C5AB0B10-ADBD-3C4C-8EE7-E4B2F4127B11}</x14:id>
        </ext>
      </extLst>
    </cfRule>
    <cfRule type="dataBar" priority="942">
      <dataBar>
        <cfvo type="min"/>
        <cfvo type="max"/>
        <color theme="1" tint="0.499984740745262"/>
      </dataBar>
      <extLst>
        <ext xmlns:x14="http://schemas.microsoft.com/office/spreadsheetml/2009/9/main" uri="{B025F937-C7B1-47D3-B67F-A62EFF666E3E}">
          <x14:id>{8728B9F1-955C-2F47-BCE6-1F619458799C}</x14:id>
        </ext>
      </extLst>
    </cfRule>
    <cfRule type="dataBar" priority="941">
      <dataBar>
        <cfvo type="min"/>
        <cfvo type="max"/>
        <color theme="1" tint="0.499984740745262"/>
      </dataBar>
      <extLst>
        <ext xmlns:x14="http://schemas.microsoft.com/office/spreadsheetml/2009/9/main" uri="{B025F937-C7B1-47D3-B67F-A62EFF666E3E}">
          <x14:id>{8A408945-9EC3-554E-8D62-4CB09C71E7A7}</x14:id>
        </ext>
      </extLst>
    </cfRule>
    <cfRule type="dataBar" priority="940">
      <dataBar>
        <cfvo type="min"/>
        <cfvo type="max"/>
        <color theme="1" tint="0.499984740745262"/>
      </dataBar>
      <extLst>
        <ext xmlns:x14="http://schemas.microsoft.com/office/spreadsheetml/2009/9/main" uri="{B025F937-C7B1-47D3-B67F-A62EFF666E3E}">
          <x14:id>{7E618DB6-FE10-2B4D-9E3B-FACFD1D4AF1B}</x14:id>
        </ext>
      </extLst>
    </cfRule>
    <cfRule type="dataBar" priority="939">
      <dataBar showValue="0">
        <cfvo type="min"/>
        <cfvo type="max"/>
        <color theme="1" tint="0.499984740745262"/>
      </dataBar>
      <extLst>
        <ext xmlns:x14="http://schemas.microsoft.com/office/spreadsheetml/2009/9/main" uri="{B025F937-C7B1-47D3-B67F-A62EFF666E3E}">
          <x14:id>{2117B521-0CE5-1147-952E-7CAC9BAF83A4}</x14:id>
        </ext>
      </extLst>
    </cfRule>
  </conditionalFormatting>
  <conditionalFormatting sqref="AN819:AN820">
    <cfRule type="dataBar" priority="935">
      <dataBar>
        <cfvo type="min"/>
        <cfvo type="max"/>
        <color theme="1" tint="0.499984740745262"/>
      </dataBar>
      <extLst>
        <ext xmlns:x14="http://schemas.microsoft.com/office/spreadsheetml/2009/9/main" uri="{B025F937-C7B1-47D3-B67F-A62EFF666E3E}">
          <x14:id>{7F451564-4D0D-B040-B739-13B6964E59CF}</x14:id>
        </ext>
      </extLst>
    </cfRule>
    <cfRule type="dataBar" priority="937">
      <dataBar>
        <cfvo type="min"/>
        <cfvo type="max"/>
        <color theme="1" tint="0.499984740745262"/>
      </dataBar>
      <extLst>
        <ext xmlns:x14="http://schemas.microsoft.com/office/spreadsheetml/2009/9/main" uri="{B025F937-C7B1-47D3-B67F-A62EFF666E3E}">
          <x14:id>{B63C98FE-E356-BE44-AEAE-F996420D2DC6}</x14:id>
        </ext>
      </extLst>
    </cfRule>
    <cfRule type="dataBar" priority="936">
      <dataBar>
        <cfvo type="min"/>
        <cfvo type="max"/>
        <color theme="1" tint="0.499984740745262"/>
      </dataBar>
      <extLst>
        <ext xmlns:x14="http://schemas.microsoft.com/office/spreadsheetml/2009/9/main" uri="{B025F937-C7B1-47D3-B67F-A62EFF666E3E}">
          <x14:id>{0222C896-5975-4B47-8125-639B7B185478}</x14:id>
        </ext>
      </extLst>
    </cfRule>
    <cfRule type="dataBar" priority="938">
      <dataBar>
        <cfvo type="min"/>
        <cfvo type="max"/>
        <color rgb="FF008AEF"/>
      </dataBar>
      <extLst>
        <ext xmlns:x14="http://schemas.microsoft.com/office/spreadsheetml/2009/9/main" uri="{B025F937-C7B1-47D3-B67F-A62EFF666E3E}">
          <x14:id>{C6EDFD88-BA41-864F-98D9-DC4127BF4E06}</x14:id>
        </ext>
      </extLst>
    </cfRule>
    <cfRule type="dataBar" priority="934">
      <dataBar showValue="0">
        <cfvo type="min"/>
        <cfvo type="max"/>
        <color theme="1" tint="0.499984740745262"/>
      </dataBar>
      <extLst>
        <ext xmlns:x14="http://schemas.microsoft.com/office/spreadsheetml/2009/9/main" uri="{B025F937-C7B1-47D3-B67F-A62EFF666E3E}">
          <x14:id>{794627B7-9275-774E-ACA1-C87CE9354E7C}</x14:id>
        </ext>
      </extLst>
    </cfRule>
  </conditionalFormatting>
  <conditionalFormatting sqref="AN823:AN831">
    <cfRule type="dataBar" priority="933">
      <dataBar>
        <cfvo type="min"/>
        <cfvo type="max"/>
        <color rgb="FF008AEF"/>
      </dataBar>
      <extLst>
        <ext xmlns:x14="http://schemas.microsoft.com/office/spreadsheetml/2009/9/main" uri="{B025F937-C7B1-47D3-B67F-A62EFF666E3E}">
          <x14:id>{86382DE3-52F4-6A43-8FC8-6595C7453384}</x14:id>
        </ext>
      </extLst>
    </cfRule>
    <cfRule type="dataBar" priority="932">
      <dataBar>
        <cfvo type="min"/>
        <cfvo type="max"/>
        <color theme="1" tint="0.499984740745262"/>
      </dataBar>
      <extLst>
        <ext xmlns:x14="http://schemas.microsoft.com/office/spreadsheetml/2009/9/main" uri="{B025F937-C7B1-47D3-B67F-A62EFF666E3E}">
          <x14:id>{C9CCE7C0-06FA-5B43-A6EE-34DF7E44BD43}</x14:id>
        </ext>
      </extLst>
    </cfRule>
    <cfRule type="dataBar" priority="931">
      <dataBar>
        <cfvo type="min"/>
        <cfvo type="max"/>
        <color theme="1" tint="0.499984740745262"/>
      </dataBar>
      <extLst>
        <ext xmlns:x14="http://schemas.microsoft.com/office/spreadsheetml/2009/9/main" uri="{B025F937-C7B1-47D3-B67F-A62EFF666E3E}">
          <x14:id>{1C2E0967-8310-5949-942E-BC9AE5421665}</x14:id>
        </ext>
      </extLst>
    </cfRule>
    <cfRule type="dataBar" priority="930">
      <dataBar>
        <cfvo type="min"/>
        <cfvo type="max"/>
        <color theme="1" tint="0.499984740745262"/>
      </dataBar>
      <extLst>
        <ext xmlns:x14="http://schemas.microsoft.com/office/spreadsheetml/2009/9/main" uri="{B025F937-C7B1-47D3-B67F-A62EFF666E3E}">
          <x14:id>{88B89836-E7BB-494E-8784-763E29376B35}</x14:id>
        </ext>
      </extLst>
    </cfRule>
    <cfRule type="dataBar" priority="929">
      <dataBar showValue="0">
        <cfvo type="min"/>
        <cfvo type="max"/>
        <color theme="1" tint="0.499984740745262"/>
      </dataBar>
      <extLst>
        <ext xmlns:x14="http://schemas.microsoft.com/office/spreadsheetml/2009/9/main" uri="{B025F937-C7B1-47D3-B67F-A62EFF666E3E}">
          <x14:id>{0B027BCE-7BC6-184A-8D74-C73790500F50}</x14:id>
        </ext>
      </extLst>
    </cfRule>
  </conditionalFormatting>
  <conditionalFormatting sqref="AN833:AN857">
    <cfRule type="dataBar" priority="928">
      <dataBar>
        <cfvo type="min"/>
        <cfvo type="max"/>
        <color rgb="FF008AEF"/>
      </dataBar>
      <extLst>
        <ext xmlns:x14="http://schemas.microsoft.com/office/spreadsheetml/2009/9/main" uri="{B025F937-C7B1-47D3-B67F-A62EFF666E3E}">
          <x14:id>{BDDBB6C5-6CC9-ED4E-8586-2E8E4D3BB8BC}</x14:id>
        </ext>
      </extLst>
    </cfRule>
    <cfRule type="dataBar" priority="927">
      <dataBar>
        <cfvo type="min"/>
        <cfvo type="max"/>
        <color theme="1" tint="0.499984740745262"/>
      </dataBar>
      <extLst>
        <ext xmlns:x14="http://schemas.microsoft.com/office/spreadsheetml/2009/9/main" uri="{B025F937-C7B1-47D3-B67F-A62EFF666E3E}">
          <x14:id>{1F2986AC-2CB7-9C4B-9D69-17E3E9537BB6}</x14:id>
        </ext>
      </extLst>
    </cfRule>
    <cfRule type="dataBar" priority="926">
      <dataBar>
        <cfvo type="min"/>
        <cfvo type="max"/>
        <color theme="1" tint="0.499984740745262"/>
      </dataBar>
      <extLst>
        <ext xmlns:x14="http://schemas.microsoft.com/office/spreadsheetml/2009/9/main" uri="{B025F937-C7B1-47D3-B67F-A62EFF666E3E}">
          <x14:id>{777319F0-7C2C-6B47-ACF1-7AE5791064FF}</x14:id>
        </ext>
      </extLst>
    </cfRule>
    <cfRule type="dataBar" priority="925">
      <dataBar>
        <cfvo type="min"/>
        <cfvo type="max"/>
        <color theme="1" tint="0.499984740745262"/>
      </dataBar>
      <extLst>
        <ext xmlns:x14="http://schemas.microsoft.com/office/spreadsheetml/2009/9/main" uri="{B025F937-C7B1-47D3-B67F-A62EFF666E3E}">
          <x14:id>{C2E01FCD-0BEC-D24A-B428-FB87CB2E82B8}</x14:id>
        </ext>
      </extLst>
    </cfRule>
    <cfRule type="dataBar" priority="924">
      <dataBar showValue="0">
        <cfvo type="min"/>
        <cfvo type="max"/>
        <color theme="1" tint="0.499984740745262"/>
      </dataBar>
      <extLst>
        <ext xmlns:x14="http://schemas.microsoft.com/office/spreadsheetml/2009/9/main" uri="{B025F937-C7B1-47D3-B67F-A62EFF666E3E}">
          <x14:id>{8DDB53EF-367C-DB4E-AB6D-07CAA53476F5}</x14:id>
        </ext>
      </extLst>
    </cfRule>
  </conditionalFormatting>
  <conditionalFormatting sqref="AN859:AN870">
    <cfRule type="dataBar" priority="923">
      <dataBar>
        <cfvo type="min"/>
        <cfvo type="max"/>
        <color rgb="FF008AEF"/>
      </dataBar>
      <extLst>
        <ext xmlns:x14="http://schemas.microsoft.com/office/spreadsheetml/2009/9/main" uri="{B025F937-C7B1-47D3-B67F-A62EFF666E3E}">
          <x14:id>{483D2C28-C5D6-6C41-82B7-E8F5CE04A1EA}</x14:id>
        </ext>
      </extLst>
    </cfRule>
    <cfRule type="dataBar" priority="922">
      <dataBar>
        <cfvo type="min"/>
        <cfvo type="max"/>
        <color theme="1" tint="0.499984740745262"/>
      </dataBar>
      <extLst>
        <ext xmlns:x14="http://schemas.microsoft.com/office/spreadsheetml/2009/9/main" uri="{B025F937-C7B1-47D3-B67F-A62EFF666E3E}">
          <x14:id>{93BBBCA8-EA05-7941-A748-1CEF24D670E6}</x14:id>
        </ext>
      </extLst>
    </cfRule>
    <cfRule type="dataBar" priority="921">
      <dataBar>
        <cfvo type="min"/>
        <cfvo type="max"/>
        <color theme="1" tint="0.499984740745262"/>
      </dataBar>
      <extLst>
        <ext xmlns:x14="http://schemas.microsoft.com/office/spreadsheetml/2009/9/main" uri="{B025F937-C7B1-47D3-B67F-A62EFF666E3E}">
          <x14:id>{DEFC38DC-F4B8-A74C-8965-E33F86FC53E0}</x14:id>
        </ext>
      </extLst>
    </cfRule>
    <cfRule type="dataBar" priority="920">
      <dataBar>
        <cfvo type="min"/>
        <cfvo type="max"/>
        <color theme="1" tint="0.499984740745262"/>
      </dataBar>
      <extLst>
        <ext xmlns:x14="http://schemas.microsoft.com/office/spreadsheetml/2009/9/main" uri="{B025F937-C7B1-47D3-B67F-A62EFF666E3E}">
          <x14:id>{6134762B-E896-A946-B31D-313A46A67136}</x14:id>
        </ext>
      </extLst>
    </cfRule>
    <cfRule type="dataBar" priority="919">
      <dataBar showValue="0">
        <cfvo type="min"/>
        <cfvo type="max"/>
        <color theme="1" tint="0.499984740745262"/>
      </dataBar>
      <extLst>
        <ext xmlns:x14="http://schemas.microsoft.com/office/spreadsheetml/2009/9/main" uri="{B025F937-C7B1-47D3-B67F-A62EFF666E3E}">
          <x14:id>{3982C8C2-34A1-F64D-8C3B-FA3A87BDA7CA}</x14:id>
        </ext>
      </extLst>
    </cfRule>
  </conditionalFormatting>
  <conditionalFormatting sqref="AN872:AN903">
    <cfRule type="dataBar" priority="918">
      <dataBar>
        <cfvo type="min"/>
        <cfvo type="max"/>
        <color rgb="FF008AEF"/>
      </dataBar>
      <extLst>
        <ext xmlns:x14="http://schemas.microsoft.com/office/spreadsheetml/2009/9/main" uri="{B025F937-C7B1-47D3-B67F-A62EFF666E3E}">
          <x14:id>{28021E40-BA3B-A74C-8026-8D849CC7F537}</x14:id>
        </ext>
      </extLst>
    </cfRule>
    <cfRule type="dataBar" priority="917">
      <dataBar>
        <cfvo type="min"/>
        <cfvo type="max"/>
        <color theme="1" tint="0.499984740745262"/>
      </dataBar>
      <extLst>
        <ext xmlns:x14="http://schemas.microsoft.com/office/spreadsheetml/2009/9/main" uri="{B025F937-C7B1-47D3-B67F-A62EFF666E3E}">
          <x14:id>{0268771C-C8D5-B549-9CAE-993C2136FBF7}</x14:id>
        </ext>
      </extLst>
    </cfRule>
    <cfRule type="dataBar" priority="916">
      <dataBar>
        <cfvo type="min"/>
        <cfvo type="max"/>
        <color theme="1" tint="0.499984740745262"/>
      </dataBar>
      <extLst>
        <ext xmlns:x14="http://schemas.microsoft.com/office/spreadsheetml/2009/9/main" uri="{B025F937-C7B1-47D3-B67F-A62EFF666E3E}">
          <x14:id>{D083257D-E482-7241-88C7-6D970E78FE6F}</x14:id>
        </ext>
      </extLst>
    </cfRule>
    <cfRule type="dataBar" priority="915">
      <dataBar>
        <cfvo type="min"/>
        <cfvo type="max"/>
        <color theme="1" tint="0.499984740745262"/>
      </dataBar>
      <extLst>
        <ext xmlns:x14="http://schemas.microsoft.com/office/spreadsheetml/2009/9/main" uri="{B025F937-C7B1-47D3-B67F-A62EFF666E3E}">
          <x14:id>{8B8E3F1A-4CF1-FA4D-A9CC-B54D7A3BB66D}</x14:id>
        </ext>
      </extLst>
    </cfRule>
    <cfRule type="dataBar" priority="914">
      <dataBar showValue="0">
        <cfvo type="min"/>
        <cfvo type="max"/>
        <color theme="1" tint="0.499984740745262"/>
      </dataBar>
      <extLst>
        <ext xmlns:x14="http://schemas.microsoft.com/office/spreadsheetml/2009/9/main" uri="{B025F937-C7B1-47D3-B67F-A62EFF666E3E}">
          <x14:id>{95BA33F4-1A7D-524F-96B0-CD0E95345727}</x14:id>
        </ext>
      </extLst>
    </cfRule>
  </conditionalFormatting>
  <conditionalFormatting sqref="AN905:AN918">
    <cfRule type="dataBar" priority="913">
      <dataBar>
        <cfvo type="min"/>
        <cfvo type="max"/>
        <color rgb="FF008AEF"/>
      </dataBar>
      <extLst>
        <ext xmlns:x14="http://schemas.microsoft.com/office/spreadsheetml/2009/9/main" uri="{B025F937-C7B1-47D3-B67F-A62EFF666E3E}">
          <x14:id>{FEDE26AF-7D20-F547-A97A-58C82F28B2C1}</x14:id>
        </ext>
      </extLst>
    </cfRule>
    <cfRule type="dataBar" priority="912">
      <dataBar>
        <cfvo type="min"/>
        <cfvo type="max"/>
        <color theme="1" tint="0.499984740745262"/>
      </dataBar>
      <extLst>
        <ext xmlns:x14="http://schemas.microsoft.com/office/spreadsheetml/2009/9/main" uri="{B025F937-C7B1-47D3-B67F-A62EFF666E3E}">
          <x14:id>{95A32CA6-CBB4-E249-9F6C-A95F1776261A}</x14:id>
        </ext>
      </extLst>
    </cfRule>
    <cfRule type="dataBar" priority="911">
      <dataBar>
        <cfvo type="min"/>
        <cfvo type="max"/>
        <color theme="1" tint="0.499984740745262"/>
      </dataBar>
      <extLst>
        <ext xmlns:x14="http://schemas.microsoft.com/office/spreadsheetml/2009/9/main" uri="{B025F937-C7B1-47D3-B67F-A62EFF666E3E}">
          <x14:id>{835339A0-7316-9F43-88A8-DEADCBB9F7BD}</x14:id>
        </ext>
      </extLst>
    </cfRule>
    <cfRule type="dataBar" priority="910">
      <dataBar>
        <cfvo type="min"/>
        <cfvo type="max"/>
        <color theme="1" tint="0.499984740745262"/>
      </dataBar>
      <extLst>
        <ext xmlns:x14="http://schemas.microsoft.com/office/spreadsheetml/2009/9/main" uri="{B025F937-C7B1-47D3-B67F-A62EFF666E3E}">
          <x14:id>{C8BDDA0E-09EF-5649-81DE-8EA6C8D33CBD}</x14:id>
        </ext>
      </extLst>
    </cfRule>
    <cfRule type="dataBar" priority="909">
      <dataBar showValue="0">
        <cfvo type="min"/>
        <cfvo type="max"/>
        <color theme="1" tint="0.499984740745262"/>
      </dataBar>
      <extLst>
        <ext xmlns:x14="http://schemas.microsoft.com/office/spreadsheetml/2009/9/main" uri="{B025F937-C7B1-47D3-B67F-A62EFF666E3E}">
          <x14:id>{7ADD9222-ED29-7146-BB15-9BDA17B82853}</x14:id>
        </ext>
      </extLst>
    </cfRule>
  </conditionalFormatting>
  <conditionalFormatting sqref="AN920:AN935">
    <cfRule type="dataBar" priority="908">
      <dataBar>
        <cfvo type="min"/>
        <cfvo type="max"/>
        <color rgb="FF008AEF"/>
      </dataBar>
      <extLst>
        <ext xmlns:x14="http://schemas.microsoft.com/office/spreadsheetml/2009/9/main" uri="{B025F937-C7B1-47D3-B67F-A62EFF666E3E}">
          <x14:id>{B46E4F48-94F6-E84B-A575-A9232FBDCF39}</x14:id>
        </ext>
      </extLst>
    </cfRule>
    <cfRule type="dataBar" priority="907">
      <dataBar>
        <cfvo type="min"/>
        <cfvo type="max"/>
        <color theme="1" tint="0.499984740745262"/>
      </dataBar>
      <extLst>
        <ext xmlns:x14="http://schemas.microsoft.com/office/spreadsheetml/2009/9/main" uri="{B025F937-C7B1-47D3-B67F-A62EFF666E3E}">
          <x14:id>{C7955E0A-0334-214D-98EC-42190B038EEC}</x14:id>
        </ext>
      </extLst>
    </cfRule>
    <cfRule type="dataBar" priority="906">
      <dataBar>
        <cfvo type="min"/>
        <cfvo type="max"/>
        <color theme="1" tint="0.499984740745262"/>
      </dataBar>
      <extLst>
        <ext xmlns:x14="http://schemas.microsoft.com/office/spreadsheetml/2009/9/main" uri="{B025F937-C7B1-47D3-B67F-A62EFF666E3E}">
          <x14:id>{9810CF95-9721-754E-AF44-640F8091A506}</x14:id>
        </ext>
      </extLst>
    </cfRule>
    <cfRule type="dataBar" priority="905">
      <dataBar>
        <cfvo type="min"/>
        <cfvo type="max"/>
        <color theme="1" tint="0.499984740745262"/>
      </dataBar>
      <extLst>
        <ext xmlns:x14="http://schemas.microsoft.com/office/spreadsheetml/2009/9/main" uri="{B025F937-C7B1-47D3-B67F-A62EFF666E3E}">
          <x14:id>{3F3B7D46-7CD3-ED4E-B86D-29592C390EB5}</x14:id>
        </ext>
      </extLst>
    </cfRule>
    <cfRule type="dataBar" priority="904">
      <dataBar showValue="0">
        <cfvo type="min"/>
        <cfvo type="max"/>
        <color theme="1" tint="0.499984740745262"/>
      </dataBar>
      <extLst>
        <ext xmlns:x14="http://schemas.microsoft.com/office/spreadsheetml/2009/9/main" uri="{B025F937-C7B1-47D3-B67F-A62EFF666E3E}">
          <x14:id>{07F75004-737E-274E-8128-AD3236C1EFB0}</x14:id>
        </ext>
      </extLst>
    </cfRule>
  </conditionalFormatting>
  <conditionalFormatting sqref="AN938:AN958">
    <cfRule type="dataBar" priority="903">
      <dataBar>
        <cfvo type="min"/>
        <cfvo type="max"/>
        <color rgb="FF008AEF"/>
      </dataBar>
      <extLst>
        <ext xmlns:x14="http://schemas.microsoft.com/office/spreadsheetml/2009/9/main" uri="{B025F937-C7B1-47D3-B67F-A62EFF666E3E}">
          <x14:id>{29A2A9F1-B2B7-394D-853D-0D642BCCA761}</x14:id>
        </ext>
      </extLst>
    </cfRule>
    <cfRule type="dataBar" priority="902">
      <dataBar>
        <cfvo type="min"/>
        <cfvo type="max"/>
        <color theme="1" tint="0.499984740745262"/>
      </dataBar>
      <extLst>
        <ext xmlns:x14="http://schemas.microsoft.com/office/spreadsheetml/2009/9/main" uri="{B025F937-C7B1-47D3-B67F-A62EFF666E3E}">
          <x14:id>{722FA273-CCC4-FF44-B1EA-991F27DF9B94}</x14:id>
        </ext>
      </extLst>
    </cfRule>
    <cfRule type="dataBar" priority="901">
      <dataBar>
        <cfvo type="min"/>
        <cfvo type="max"/>
        <color theme="1" tint="0.499984740745262"/>
      </dataBar>
      <extLst>
        <ext xmlns:x14="http://schemas.microsoft.com/office/spreadsheetml/2009/9/main" uri="{B025F937-C7B1-47D3-B67F-A62EFF666E3E}">
          <x14:id>{5DF3E0E0-8227-4447-9450-58E959787E59}</x14:id>
        </ext>
      </extLst>
    </cfRule>
    <cfRule type="dataBar" priority="900">
      <dataBar>
        <cfvo type="min"/>
        <cfvo type="max"/>
        <color theme="1" tint="0.499984740745262"/>
      </dataBar>
      <extLst>
        <ext xmlns:x14="http://schemas.microsoft.com/office/spreadsheetml/2009/9/main" uri="{B025F937-C7B1-47D3-B67F-A62EFF666E3E}">
          <x14:id>{00A89E57-DB02-9B4E-A715-40C30AED255D}</x14:id>
        </ext>
      </extLst>
    </cfRule>
    <cfRule type="dataBar" priority="899">
      <dataBar showValue="0">
        <cfvo type="min"/>
        <cfvo type="max"/>
        <color theme="1" tint="0.499984740745262"/>
      </dataBar>
      <extLst>
        <ext xmlns:x14="http://schemas.microsoft.com/office/spreadsheetml/2009/9/main" uri="{B025F937-C7B1-47D3-B67F-A62EFF666E3E}">
          <x14:id>{996974A8-1E73-5946-8376-61CD1263E22D}</x14:id>
        </ext>
      </extLst>
    </cfRule>
  </conditionalFormatting>
  <conditionalFormatting sqref="AN960:AN988">
    <cfRule type="dataBar" priority="898">
      <dataBar>
        <cfvo type="min"/>
        <cfvo type="max"/>
        <color rgb="FF008AEF"/>
      </dataBar>
      <extLst>
        <ext xmlns:x14="http://schemas.microsoft.com/office/spreadsheetml/2009/9/main" uri="{B025F937-C7B1-47D3-B67F-A62EFF666E3E}">
          <x14:id>{CF7F3E45-37A5-E84C-9D14-B1A8693D5266}</x14:id>
        </ext>
      </extLst>
    </cfRule>
    <cfRule type="dataBar" priority="897">
      <dataBar>
        <cfvo type="min"/>
        <cfvo type="max"/>
        <color theme="1" tint="0.499984740745262"/>
      </dataBar>
      <extLst>
        <ext xmlns:x14="http://schemas.microsoft.com/office/spreadsheetml/2009/9/main" uri="{B025F937-C7B1-47D3-B67F-A62EFF666E3E}">
          <x14:id>{B3C2DBF9-A6EE-3E4B-9E69-971FF88DB046}</x14:id>
        </ext>
      </extLst>
    </cfRule>
    <cfRule type="dataBar" priority="896">
      <dataBar>
        <cfvo type="min"/>
        <cfvo type="max"/>
        <color theme="1" tint="0.499984740745262"/>
      </dataBar>
      <extLst>
        <ext xmlns:x14="http://schemas.microsoft.com/office/spreadsheetml/2009/9/main" uri="{B025F937-C7B1-47D3-B67F-A62EFF666E3E}">
          <x14:id>{8FB8D587-1B3B-8248-99EE-9B72D11C7845}</x14:id>
        </ext>
      </extLst>
    </cfRule>
    <cfRule type="dataBar" priority="895">
      <dataBar>
        <cfvo type="min"/>
        <cfvo type="max"/>
        <color theme="1" tint="0.499984740745262"/>
      </dataBar>
      <extLst>
        <ext xmlns:x14="http://schemas.microsoft.com/office/spreadsheetml/2009/9/main" uri="{B025F937-C7B1-47D3-B67F-A62EFF666E3E}">
          <x14:id>{1E1897CA-F90F-694E-AB90-4F6854760DDD}</x14:id>
        </ext>
      </extLst>
    </cfRule>
    <cfRule type="dataBar" priority="894">
      <dataBar showValue="0">
        <cfvo type="min"/>
        <cfvo type="max"/>
        <color theme="1" tint="0.499984740745262"/>
      </dataBar>
      <extLst>
        <ext xmlns:x14="http://schemas.microsoft.com/office/spreadsheetml/2009/9/main" uri="{B025F937-C7B1-47D3-B67F-A62EFF666E3E}">
          <x14:id>{8CFAD970-DE39-2143-AA79-A1D570743207}</x14:id>
        </ext>
      </extLst>
    </cfRule>
  </conditionalFormatting>
  <conditionalFormatting sqref="AN991:AN992">
    <cfRule type="dataBar" priority="893">
      <dataBar>
        <cfvo type="min"/>
        <cfvo type="max"/>
        <color rgb="FF008AEF"/>
      </dataBar>
      <extLst>
        <ext xmlns:x14="http://schemas.microsoft.com/office/spreadsheetml/2009/9/main" uri="{B025F937-C7B1-47D3-B67F-A62EFF666E3E}">
          <x14:id>{16406F46-B16C-5448-ACBB-AE3112CEE5E0}</x14:id>
        </ext>
      </extLst>
    </cfRule>
    <cfRule type="dataBar" priority="892">
      <dataBar>
        <cfvo type="min"/>
        <cfvo type="max"/>
        <color theme="1" tint="0.499984740745262"/>
      </dataBar>
      <extLst>
        <ext xmlns:x14="http://schemas.microsoft.com/office/spreadsheetml/2009/9/main" uri="{B025F937-C7B1-47D3-B67F-A62EFF666E3E}">
          <x14:id>{A6EBF39D-BE53-994A-AFCD-0668B14E6BF6}</x14:id>
        </ext>
      </extLst>
    </cfRule>
    <cfRule type="dataBar" priority="891">
      <dataBar>
        <cfvo type="min"/>
        <cfvo type="max"/>
        <color theme="1" tint="0.499984740745262"/>
      </dataBar>
      <extLst>
        <ext xmlns:x14="http://schemas.microsoft.com/office/spreadsheetml/2009/9/main" uri="{B025F937-C7B1-47D3-B67F-A62EFF666E3E}">
          <x14:id>{E14C8E03-6310-7346-BDE3-3729D3727AD8}</x14:id>
        </ext>
      </extLst>
    </cfRule>
    <cfRule type="dataBar" priority="890">
      <dataBar>
        <cfvo type="min"/>
        <cfvo type="max"/>
        <color theme="1" tint="0.499984740745262"/>
      </dataBar>
      <extLst>
        <ext xmlns:x14="http://schemas.microsoft.com/office/spreadsheetml/2009/9/main" uri="{B025F937-C7B1-47D3-B67F-A62EFF666E3E}">
          <x14:id>{C6205D31-3462-B44D-BABE-533AFC9360FD}</x14:id>
        </ext>
      </extLst>
    </cfRule>
    <cfRule type="dataBar" priority="889">
      <dataBar showValue="0">
        <cfvo type="min"/>
        <cfvo type="max"/>
        <color theme="1" tint="0.499984740745262"/>
      </dataBar>
      <extLst>
        <ext xmlns:x14="http://schemas.microsoft.com/office/spreadsheetml/2009/9/main" uri="{B025F937-C7B1-47D3-B67F-A62EFF666E3E}">
          <x14:id>{5E435CCD-9850-6F4E-9ADD-CF492800CD01}</x14:id>
        </ext>
      </extLst>
    </cfRule>
  </conditionalFormatting>
  <conditionalFormatting sqref="AN995:AN1015">
    <cfRule type="dataBar" priority="888">
      <dataBar>
        <cfvo type="min"/>
        <cfvo type="max"/>
        <color rgb="FF008AEF"/>
      </dataBar>
      <extLst>
        <ext xmlns:x14="http://schemas.microsoft.com/office/spreadsheetml/2009/9/main" uri="{B025F937-C7B1-47D3-B67F-A62EFF666E3E}">
          <x14:id>{4FA0F45E-93A6-8741-A1D9-7F7B238B2020}</x14:id>
        </ext>
      </extLst>
    </cfRule>
    <cfRule type="dataBar" priority="887">
      <dataBar>
        <cfvo type="min"/>
        <cfvo type="max"/>
        <color theme="1" tint="0.499984740745262"/>
      </dataBar>
      <extLst>
        <ext xmlns:x14="http://schemas.microsoft.com/office/spreadsheetml/2009/9/main" uri="{B025F937-C7B1-47D3-B67F-A62EFF666E3E}">
          <x14:id>{D09422D0-4B07-CC45-B26C-171515BFB94B}</x14:id>
        </ext>
      </extLst>
    </cfRule>
    <cfRule type="dataBar" priority="886">
      <dataBar>
        <cfvo type="min"/>
        <cfvo type="max"/>
        <color theme="1" tint="0.499984740745262"/>
      </dataBar>
      <extLst>
        <ext xmlns:x14="http://schemas.microsoft.com/office/spreadsheetml/2009/9/main" uri="{B025F937-C7B1-47D3-B67F-A62EFF666E3E}">
          <x14:id>{B34E668A-4BA9-C84E-8C59-104874D9CC3F}</x14:id>
        </ext>
      </extLst>
    </cfRule>
    <cfRule type="dataBar" priority="885">
      <dataBar>
        <cfvo type="min"/>
        <cfvo type="max"/>
        <color theme="1" tint="0.499984740745262"/>
      </dataBar>
      <extLst>
        <ext xmlns:x14="http://schemas.microsoft.com/office/spreadsheetml/2009/9/main" uri="{B025F937-C7B1-47D3-B67F-A62EFF666E3E}">
          <x14:id>{D28BC579-FD3C-FC44-ACFE-E072FBBFC778}</x14:id>
        </ext>
      </extLst>
    </cfRule>
    <cfRule type="dataBar" priority="884">
      <dataBar showValue="0">
        <cfvo type="min"/>
        <cfvo type="max"/>
        <color theme="1" tint="0.499984740745262"/>
      </dataBar>
      <extLst>
        <ext xmlns:x14="http://schemas.microsoft.com/office/spreadsheetml/2009/9/main" uri="{B025F937-C7B1-47D3-B67F-A62EFF666E3E}">
          <x14:id>{F155035E-6BA0-A944-B04F-CED7882E52D4}</x14:id>
        </ext>
      </extLst>
    </cfRule>
  </conditionalFormatting>
  <conditionalFormatting sqref="AN1017:AN1047">
    <cfRule type="dataBar" priority="883">
      <dataBar>
        <cfvo type="min"/>
        <cfvo type="max"/>
        <color rgb="FF008AEF"/>
      </dataBar>
      <extLst>
        <ext xmlns:x14="http://schemas.microsoft.com/office/spreadsheetml/2009/9/main" uri="{B025F937-C7B1-47D3-B67F-A62EFF666E3E}">
          <x14:id>{483057DC-481B-3E47-887E-14C97FE24C6F}</x14:id>
        </ext>
      </extLst>
    </cfRule>
    <cfRule type="dataBar" priority="882">
      <dataBar>
        <cfvo type="min"/>
        <cfvo type="max"/>
        <color theme="1" tint="0.499984740745262"/>
      </dataBar>
      <extLst>
        <ext xmlns:x14="http://schemas.microsoft.com/office/spreadsheetml/2009/9/main" uri="{B025F937-C7B1-47D3-B67F-A62EFF666E3E}">
          <x14:id>{AFC06788-FBF7-D04D-8B7E-E1B9287464B1}</x14:id>
        </ext>
      </extLst>
    </cfRule>
    <cfRule type="dataBar" priority="881">
      <dataBar>
        <cfvo type="min"/>
        <cfvo type="max"/>
        <color theme="1" tint="0.499984740745262"/>
      </dataBar>
      <extLst>
        <ext xmlns:x14="http://schemas.microsoft.com/office/spreadsheetml/2009/9/main" uri="{B025F937-C7B1-47D3-B67F-A62EFF666E3E}">
          <x14:id>{CC8838C2-B84C-AE45-A6F8-19A896E5BAE2}</x14:id>
        </ext>
      </extLst>
    </cfRule>
    <cfRule type="dataBar" priority="880">
      <dataBar>
        <cfvo type="min"/>
        <cfvo type="max"/>
        <color theme="1" tint="0.499984740745262"/>
      </dataBar>
      <extLst>
        <ext xmlns:x14="http://schemas.microsoft.com/office/spreadsheetml/2009/9/main" uri="{B025F937-C7B1-47D3-B67F-A62EFF666E3E}">
          <x14:id>{67FC9CFD-BA27-4245-B9ED-7B015029D8CA}</x14:id>
        </ext>
      </extLst>
    </cfRule>
    <cfRule type="dataBar" priority="879">
      <dataBar showValue="0">
        <cfvo type="min"/>
        <cfvo type="max"/>
        <color theme="1" tint="0.499984740745262"/>
      </dataBar>
      <extLst>
        <ext xmlns:x14="http://schemas.microsoft.com/office/spreadsheetml/2009/9/main" uri="{B025F937-C7B1-47D3-B67F-A62EFF666E3E}">
          <x14:id>{E86CA8DA-FF2A-DC47-AE26-51B8C7DC24A3}</x14:id>
        </ext>
      </extLst>
    </cfRule>
  </conditionalFormatting>
  <conditionalFormatting sqref="AN1049:AN1083">
    <cfRule type="dataBar" priority="875">
      <dataBar>
        <cfvo type="min"/>
        <cfvo type="max"/>
        <color theme="1" tint="0.499984740745262"/>
      </dataBar>
      <extLst>
        <ext xmlns:x14="http://schemas.microsoft.com/office/spreadsheetml/2009/9/main" uri="{B025F937-C7B1-47D3-B67F-A62EFF666E3E}">
          <x14:id>{4F9528E5-27F4-8944-A635-FC82DC34C388}</x14:id>
        </ext>
      </extLst>
    </cfRule>
    <cfRule type="dataBar" priority="878">
      <dataBar>
        <cfvo type="min"/>
        <cfvo type="max"/>
        <color rgb="FF008AEF"/>
      </dataBar>
      <extLst>
        <ext xmlns:x14="http://schemas.microsoft.com/office/spreadsheetml/2009/9/main" uri="{B025F937-C7B1-47D3-B67F-A62EFF666E3E}">
          <x14:id>{EF317B42-4F07-FE47-97B0-3CEF902E2F2A}</x14:id>
        </ext>
      </extLst>
    </cfRule>
    <cfRule type="dataBar" priority="877">
      <dataBar>
        <cfvo type="min"/>
        <cfvo type="max"/>
        <color theme="1" tint="0.499984740745262"/>
      </dataBar>
      <extLst>
        <ext xmlns:x14="http://schemas.microsoft.com/office/spreadsheetml/2009/9/main" uri="{B025F937-C7B1-47D3-B67F-A62EFF666E3E}">
          <x14:id>{9A316D6B-A857-EA46-8071-1655E040BA2E}</x14:id>
        </ext>
      </extLst>
    </cfRule>
    <cfRule type="dataBar" priority="876">
      <dataBar>
        <cfvo type="min"/>
        <cfvo type="max"/>
        <color theme="1" tint="0.499984740745262"/>
      </dataBar>
      <extLst>
        <ext xmlns:x14="http://schemas.microsoft.com/office/spreadsheetml/2009/9/main" uri="{B025F937-C7B1-47D3-B67F-A62EFF666E3E}">
          <x14:id>{DB6AD6E3-E64E-AD48-AA6F-E530AB942E0D}</x14:id>
        </ext>
      </extLst>
    </cfRule>
    <cfRule type="dataBar" priority="874">
      <dataBar showValue="0">
        <cfvo type="min"/>
        <cfvo type="max"/>
        <color theme="1" tint="0.499984740745262"/>
      </dataBar>
      <extLst>
        <ext xmlns:x14="http://schemas.microsoft.com/office/spreadsheetml/2009/9/main" uri="{B025F937-C7B1-47D3-B67F-A62EFF666E3E}">
          <x14:id>{9BCF7DD9-A1C3-1A43-9FA6-F871D43AB6CF}</x14:id>
        </ext>
      </extLst>
    </cfRule>
  </conditionalFormatting>
  <conditionalFormatting sqref="AN1085:AN1111">
    <cfRule type="dataBar" priority="873">
      <dataBar>
        <cfvo type="min"/>
        <cfvo type="max"/>
        <color rgb="FF008AEF"/>
      </dataBar>
      <extLst>
        <ext xmlns:x14="http://schemas.microsoft.com/office/spreadsheetml/2009/9/main" uri="{B025F937-C7B1-47D3-B67F-A62EFF666E3E}">
          <x14:id>{8E0CB57D-C33D-4048-9431-334F4C22AEF5}</x14:id>
        </ext>
      </extLst>
    </cfRule>
    <cfRule type="dataBar" priority="872">
      <dataBar>
        <cfvo type="min"/>
        <cfvo type="max"/>
        <color theme="1" tint="0.499984740745262"/>
      </dataBar>
      <extLst>
        <ext xmlns:x14="http://schemas.microsoft.com/office/spreadsheetml/2009/9/main" uri="{B025F937-C7B1-47D3-B67F-A62EFF666E3E}">
          <x14:id>{40C5C2A6-5A86-AD43-86AA-F2A2FC466ED0}</x14:id>
        </ext>
      </extLst>
    </cfRule>
    <cfRule type="dataBar" priority="871">
      <dataBar>
        <cfvo type="min"/>
        <cfvo type="max"/>
        <color theme="1" tint="0.499984740745262"/>
      </dataBar>
      <extLst>
        <ext xmlns:x14="http://schemas.microsoft.com/office/spreadsheetml/2009/9/main" uri="{B025F937-C7B1-47D3-B67F-A62EFF666E3E}">
          <x14:id>{8F38C326-5780-FD46-ABE2-78FA5D66FEBF}</x14:id>
        </ext>
      </extLst>
    </cfRule>
    <cfRule type="dataBar" priority="870">
      <dataBar>
        <cfvo type="min"/>
        <cfvo type="max"/>
        <color theme="1" tint="0.499984740745262"/>
      </dataBar>
      <extLst>
        <ext xmlns:x14="http://schemas.microsoft.com/office/spreadsheetml/2009/9/main" uri="{B025F937-C7B1-47D3-B67F-A62EFF666E3E}">
          <x14:id>{9BE4E1CD-3568-A247-B35C-2F473D0862C0}</x14:id>
        </ext>
      </extLst>
    </cfRule>
    <cfRule type="dataBar" priority="869">
      <dataBar showValue="0">
        <cfvo type="min"/>
        <cfvo type="max"/>
        <color theme="1" tint="0.499984740745262"/>
      </dataBar>
      <extLst>
        <ext xmlns:x14="http://schemas.microsoft.com/office/spreadsheetml/2009/9/main" uri="{B025F937-C7B1-47D3-B67F-A62EFF666E3E}">
          <x14:id>{D6B0A07A-E3DD-9846-BD47-E36EF5AF519B}</x14:id>
        </ext>
      </extLst>
    </cfRule>
  </conditionalFormatting>
  <conditionalFormatting sqref="AN1113:AN1143">
    <cfRule type="dataBar" priority="868">
      <dataBar>
        <cfvo type="min"/>
        <cfvo type="max"/>
        <color rgb="FF008AEF"/>
      </dataBar>
      <extLst>
        <ext xmlns:x14="http://schemas.microsoft.com/office/spreadsheetml/2009/9/main" uri="{B025F937-C7B1-47D3-B67F-A62EFF666E3E}">
          <x14:id>{A6D7FF5F-758D-1A43-8F36-676328F0E3F8}</x14:id>
        </ext>
      </extLst>
    </cfRule>
    <cfRule type="dataBar" priority="867">
      <dataBar>
        <cfvo type="min"/>
        <cfvo type="max"/>
        <color theme="1" tint="0.499984740745262"/>
      </dataBar>
      <extLst>
        <ext xmlns:x14="http://schemas.microsoft.com/office/spreadsheetml/2009/9/main" uri="{B025F937-C7B1-47D3-B67F-A62EFF666E3E}">
          <x14:id>{C4910E67-91DE-844D-8620-B214F45CB497}</x14:id>
        </ext>
      </extLst>
    </cfRule>
    <cfRule type="dataBar" priority="866">
      <dataBar>
        <cfvo type="min"/>
        <cfvo type="max"/>
        <color theme="1" tint="0.499984740745262"/>
      </dataBar>
      <extLst>
        <ext xmlns:x14="http://schemas.microsoft.com/office/spreadsheetml/2009/9/main" uri="{B025F937-C7B1-47D3-B67F-A62EFF666E3E}">
          <x14:id>{BFF89BC4-8CD5-5548-A77A-8F586F8DEA91}</x14:id>
        </ext>
      </extLst>
    </cfRule>
    <cfRule type="dataBar" priority="865">
      <dataBar>
        <cfvo type="min"/>
        <cfvo type="max"/>
        <color theme="1" tint="0.499984740745262"/>
      </dataBar>
      <extLst>
        <ext xmlns:x14="http://schemas.microsoft.com/office/spreadsheetml/2009/9/main" uri="{B025F937-C7B1-47D3-B67F-A62EFF666E3E}">
          <x14:id>{F15E20E3-E676-4548-AB1E-8D7C54EC23AA}</x14:id>
        </ext>
      </extLst>
    </cfRule>
    <cfRule type="dataBar" priority="864">
      <dataBar showValue="0">
        <cfvo type="min"/>
        <cfvo type="max"/>
        <color theme="1" tint="0.499984740745262"/>
      </dataBar>
      <extLst>
        <ext xmlns:x14="http://schemas.microsoft.com/office/spreadsheetml/2009/9/main" uri="{B025F937-C7B1-47D3-B67F-A62EFF666E3E}">
          <x14:id>{BCB45018-B816-8B41-88B4-F29D1F1DF2C0}</x14:id>
        </ext>
      </extLst>
    </cfRule>
  </conditionalFormatting>
  <conditionalFormatting sqref="AN1145:AN1174">
    <cfRule type="dataBar" priority="860">
      <dataBar>
        <cfvo type="min"/>
        <cfvo type="max"/>
        <color theme="1" tint="0.499984740745262"/>
      </dataBar>
      <extLst>
        <ext xmlns:x14="http://schemas.microsoft.com/office/spreadsheetml/2009/9/main" uri="{B025F937-C7B1-47D3-B67F-A62EFF666E3E}">
          <x14:id>{994A2106-AEFC-764A-AE0C-FF1F4CFDFA29}</x14:id>
        </ext>
      </extLst>
    </cfRule>
    <cfRule type="dataBar" priority="859">
      <dataBar showValue="0">
        <cfvo type="min"/>
        <cfvo type="max"/>
        <color theme="1" tint="0.499984740745262"/>
      </dataBar>
      <extLst>
        <ext xmlns:x14="http://schemas.microsoft.com/office/spreadsheetml/2009/9/main" uri="{B025F937-C7B1-47D3-B67F-A62EFF666E3E}">
          <x14:id>{8EFE0C66-B185-0048-854E-5DC46344E535}</x14:id>
        </ext>
      </extLst>
    </cfRule>
    <cfRule type="dataBar" priority="863">
      <dataBar>
        <cfvo type="min"/>
        <cfvo type="max"/>
        <color rgb="FF008AEF"/>
      </dataBar>
      <extLst>
        <ext xmlns:x14="http://schemas.microsoft.com/office/spreadsheetml/2009/9/main" uri="{B025F937-C7B1-47D3-B67F-A62EFF666E3E}">
          <x14:id>{2569B4F6-057E-A148-AAB2-7CEE304E402E}</x14:id>
        </ext>
      </extLst>
    </cfRule>
    <cfRule type="dataBar" priority="861">
      <dataBar>
        <cfvo type="min"/>
        <cfvo type="max"/>
        <color theme="1" tint="0.499984740745262"/>
      </dataBar>
      <extLst>
        <ext xmlns:x14="http://schemas.microsoft.com/office/spreadsheetml/2009/9/main" uri="{B025F937-C7B1-47D3-B67F-A62EFF666E3E}">
          <x14:id>{3C9E9B2D-10BC-D246-B2F4-5E5490CA0CB2}</x14:id>
        </ext>
      </extLst>
    </cfRule>
    <cfRule type="dataBar" priority="862">
      <dataBar>
        <cfvo type="min"/>
        <cfvo type="max"/>
        <color theme="1" tint="0.499984740745262"/>
      </dataBar>
      <extLst>
        <ext xmlns:x14="http://schemas.microsoft.com/office/spreadsheetml/2009/9/main" uri="{B025F937-C7B1-47D3-B67F-A62EFF666E3E}">
          <x14:id>{A250F519-640E-C54E-B1CC-C186F15037E4}</x14:id>
        </ext>
      </extLst>
    </cfRule>
  </conditionalFormatting>
  <conditionalFormatting sqref="AN1176:AN1185">
    <cfRule type="dataBar" priority="858">
      <dataBar>
        <cfvo type="min"/>
        <cfvo type="max"/>
        <color rgb="FF008AEF"/>
      </dataBar>
      <extLst>
        <ext xmlns:x14="http://schemas.microsoft.com/office/spreadsheetml/2009/9/main" uri="{B025F937-C7B1-47D3-B67F-A62EFF666E3E}">
          <x14:id>{1F9A2ED5-DD69-8D4B-A430-774ED3E02E58}</x14:id>
        </ext>
      </extLst>
    </cfRule>
    <cfRule type="dataBar" priority="854">
      <dataBar showValue="0">
        <cfvo type="min"/>
        <cfvo type="max"/>
        <color theme="1" tint="0.499984740745262"/>
      </dataBar>
      <extLst>
        <ext xmlns:x14="http://schemas.microsoft.com/office/spreadsheetml/2009/9/main" uri="{B025F937-C7B1-47D3-B67F-A62EFF666E3E}">
          <x14:id>{AE2358ED-94D3-4D4F-AA00-1BA81AF94F11}</x14:id>
        </ext>
      </extLst>
    </cfRule>
    <cfRule type="dataBar" priority="857">
      <dataBar>
        <cfvo type="min"/>
        <cfvo type="max"/>
        <color theme="1" tint="0.499984740745262"/>
      </dataBar>
      <extLst>
        <ext xmlns:x14="http://schemas.microsoft.com/office/spreadsheetml/2009/9/main" uri="{B025F937-C7B1-47D3-B67F-A62EFF666E3E}">
          <x14:id>{D6F9D75F-AE76-A441-AD2C-32E6B1ADEEE4}</x14:id>
        </ext>
      </extLst>
    </cfRule>
    <cfRule type="dataBar" priority="855">
      <dataBar>
        <cfvo type="min"/>
        <cfvo type="max"/>
        <color theme="1" tint="0.499984740745262"/>
      </dataBar>
      <extLst>
        <ext xmlns:x14="http://schemas.microsoft.com/office/spreadsheetml/2009/9/main" uri="{B025F937-C7B1-47D3-B67F-A62EFF666E3E}">
          <x14:id>{3A82A4BC-836C-1E4C-9091-66C28075B599}</x14:id>
        </ext>
      </extLst>
    </cfRule>
    <cfRule type="dataBar" priority="856">
      <dataBar>
        <cfvo type="min"/>
        <cfvo type="max"/>
        <color theme="1" tint="0.499984740745262"/>
      </dataBar>
      <extLst>
        <ext xmlns:x14="http://schemas.microsoft.com/office/spreadsheetml/2009/9/main" uri="{B025F937-C7B1-47D3-B67F-A62EFF666E3E}">
          <x14:id>{954FDE2D-C467-5645-8C94-D47F44A8C038}</x14:id>
        </ext>
      </extLst>
    </cfRule>
  </conditionalFormatting>
  <conditionalFormatting sqref="AN1187:AN1202">
    <cfRule type="dataBar" priority="852">
      <dataBar>
        <cfvo type="min"/>
        <cfvo type="max"/>
        <color theme="1" tint="0.499984740745262"/>
      </dataBar>
      <extLst>
        <ext xmlns:x14="http://schemas.microsoft.com/office/spreadsheetml/2009/9/main" uri="{B025F937-C7B1-47D3-B67F-A62EFF666E3E}">
          <x14:id>{9D374D8D-E07F-BC45-A547-DF493C994044}</x14:id>
        </ext>
      </extLst>
    </cfRule>
    <cfRule type="dataBar" priority="851">
      <dataBar>
        <cfvo type="min"/>
        <cfvo type="max"/>
        <color theme="1" tint="0.499984740745262"/>
      </dataBar>
      <extLst>
        <ext xmlns:x14="http://schemas.microsoft.com/office/spreadsheetml/2009/9/main" uri="{B025F937-C7B1-47D3-B67F-A62EFF666E3E}">
          <x14:id>{409DC37B-CB8B-E547-B5D3-52712F5E585B}</x14:id>
        </ext>
      </extLst>
    </cfRule>
    <cfRule type="dataBar" priority="850">
      <dataBar>
        <cfvo type="min"/>
        <cfvo type="max"/>
        <color theme="1" tint="0.499984740745262"/>
      </dataBar>
      <extLst>
        <ext xmlns:x14="http://schemas.microsoft.com/office/spreadsheetml/2009/9/main" uri="{B025F937-C7B1-47D3-B67F-A62EFF666E3E}">
          <x14:id>{8F1A9090-7A00-0F40-BDB6-7BBDC6D3205D}</x14:id>
        </ext>
      </extLst>
    </cfRule>
    <cfRule type="dataBar" priority="849">
      <dataBar showValue="0">
        <cfvo type="min"/>
        <cfvo type="max"/>
        <color theme="1" tint="0.499984740745262"/>
      </dataBar>
      <extLst>
        <ext xmlns:x14="http://schemas.microsoft.com/office/spreadsheetml/2009/9/main" uri="{B025F937-C7B1-47D3-B67F-A62EFF666E3E}">
          <x14:id>{573DDB34-27BE-D34E-AF33-389FE2F520C4}</x14:id>
        </ext>
      </extLst>
    </cfRule>
    <cfRule type="dataBar" priority="853">
      <dataBar>
        <cfvo type="min"/>
        <cfvo type="max"/>
        <color rgb="FF008AEF"/>
      </dataBar>
      <extLst>
        <ext xmlns:x14="http://schemas.microsoft.com/office/spreadsheetml/2009/9/main" uri="{B025F937-C7B1-47D3-B67F-A62EFF666E3E}">
          <x14:id>{F9371CDD-F219-B643-AC50-3002FB35768A}</x14:id>
        </ext>
      </extLst>
    </cfRule>
  </conditionalFormatting>
  <conditionalFormatting sqref="AN1205:AN1211">
    <cfRule type="dataBar" priority="848">
      <dataBar>
        <cfvo type="min"/>
        <cfvo type="max"/>
        <color rgb="FF008AEF"/>
      </dataBar>
      <extLst>
        <ext xmlns:x14="http://schemas.microsoft.com/office/spreadsheetml/2009/9/main" uri="{B025F937-C7B1-47D3-B67F-A62EFF666E3E}">
          <x14:id>{2BB111CD-83F3-DB4F-AFAA-E5627380E234}</x14:id>
        </ext>
      </extLst>
    </cfRule>
    <cfRule type="dataBar" priority="847">
      <dataBar>
        <cfvo type="min"/>
        <cfvo type="max"/>
        <color theme="1" tint="0.499984740745262"/>
      </dataBar>
      <extLst>
        <ext xmlns:x14="http://schemas.microsoft.com/office/spreadsheetml/2009/9/main" uri="{B025F937-C7B1-47D3-B67F-A62EFF666E3E}">
          <x14:id>{4370A0D6-D19A-1E4D-B43B-44B9491E549C}</x14:id>
        </ext>
      </extLst>
    </cfRule>
    <cfRule type="dataBar" priority="846">
      <dataBar>
        <cfvo type="min"/>
        <cfvo type="max"/>
        <color theme="1" tint="0.499984740745262"/>
      </dataBar>
      <extLst>
        <ext xmlns:x14="http://schemas.microsoft.com/office/spreadsheetml/2009/9/main" uri="{B025F937-C7B1-47D3-B67F-A62EFF666E3E}">
          <x14:id>{992D81B0-2A25-914C-B9A0-5172C0C7FA1E}</x14:id>
        </ext>
      </extLst>
    </cfRule>
    <cfRule type="dataBar" priority="845">
      <dataBar>
        <cfvo type="min"/>
        <cfvo type="max"/>
        <color theme="1" tint="0.499984740745262"/>
      </dataBar>
      <extLst>
        <ext xmlns:x14="http://schemas.microsoft.com/office/spreadsheetml/2009/9/main" uri="{B025F937-C7B1-47D3-B67F-A62EFF666E3E}">
          <x14:id>{165833A0-419F-434D-BC7F-C92FBFDC8175}</x14:id>
        </ext>
      </extLst>
    </cfRule>
    <cfRule type="dataBar" priority="844">
      <dataBar showValue="0">
        <cfvo type="min"/>
        <cfvo type="max"/>
        <color theme="1" tint="0.499984740745262"/>
      </dataBar>
      <extLst>
        <ext xmlns:x14="http://schemas.microsoft.com/office/spreadsheetml/2009/9/main" uri="{B025F937-C7B1-47D3-B67F-A62EFF666E3E}">
          <x14:id>{2EB85114-BCAF-A444-B711-0D8A94EDF193}</x14:id>
        </ext>
      </extLst>
    </cfRule>
  </conditionalFormatting>
  <conditionalFormatting sqref="AN1213:AN1214">
    <cfRule type="dataBar" priority="843">
      <dataBar>
        <cfvo type="min"/>
        <cfvo type="max"/>
        <color rgb="FF008AEF"/>
      </dataBar>
      <extLst>
        <ext xmlns:x14="http://schemas.microsoft.com/office/spreadsheetml/2009/9/main" uri="{B025F937-C7B1-47D3-B67F-A62EFF666E3E}">
          <x14:id>{0F3FFA57-14A2-4B4C-94BD-ED79F145BA02}</x14:id>
        </ext>
      </extLst>
    </cfRule>
    <cfRule type="dataBar" priority="842">
      <dataBar>
        <cfvo type="min"/>
        <cfvo type="max"/>
        <color theme="1" tint="0.499984740745262"/>
      </dataBar>
      <extLst>
        <ext xmlns:x14="http://schemas.microsoft.com/office/spreadsheetml/2009/9/main" uri="{B025F937-C7B1-47D3-B67F-A62EFF666E3E}">
          <x14:id>{B2A3E891-9E4E-6349-B61F-4FEC3994A883}</x14:id>
        </ext>
      </extLst>
    </cfRule>
    <cfRule type="dataBar" priority="841">
      <dataBar>
        <cfvo type="min"/>
        <cfvo type="max"/>
        <color theme="1" tint="0.499984740745262"/>
      </dataBar>
      <extLst>
        <ext xmlns:x14="http://schemas.microsoft.com/office/spreadsheetml/2009/9/main" uri="{B025F937-C7B1-47D3-B67F-A62EFF666E3E}">
          <x14:id>{A4C542F8-D14A-BB46-B327-93EE3720C7F7}</x14:id>
        </ext>
      </extLst>
    </cfRule>
    <cfRule type="dataBar" priority="840">
      <dataBar>
        <cfvo type="min"/>
        <cfvo type="max"/>
        <color theme="1" tint="0.499984740745262"/>
      </dataBar>
      <extLst>
        <ext xmlns:x14="http://schemas.microsoft.com/office/spreadsheetml/2009/9/main" uri="{B025F937-C7B1-47D3-B67F-A62EFF666E3E}">
          <x14:id>{86BB4FCA-4D78-1A4B-84B6-2BCDD2C11839}</x14:id>
        </ext>
      </extLst>
    </cfRule>
    <cfRule type="dataBar" priority="839">
      <dataBar showValue="0">
        <cfvo type="min"/>
        <cfvo type="max"/>
        <color theme="1" tint="0.499984740745262"/>
      </dataBar>
      <extLst>
        <ext xmlns:x14="http://schemas.microsoft.com/office/spreadsheetml/2009/9/main" uri="{B025F937-C7B1-47D3-B67F-A62EFF666E3E}">
          <x14:id>{64B35EC2-1272-0E4F-BE74-1AF0BD14B6AB}</x14:id>
        </ext>
      </extLst>
    </cfRule>
  </conditionalFormatting>
  <conditionalFormatting sqref="AN1216:AN1246">
    <cfRule type="dataBar" priority="838">
      <dataBar>
        <cfvo type="min"/>
        <cfvo type="max"/>
        <color rgb="FF008AEF"/>
      </dataBar>
      <extLst>
        <ext xmlns:x14="http://schemas.microsoft.com/office/spreadsheetml/2009/9/main" uri="{B025F937-C7B1-47D3-B67F-A62EFF666E3E}">
          <x14:id>{5B4C35D3-1EE8-C549-B1BD-6153ADEAFD70}</x14:id>
        </ext>
      </extLst>
    </cfRule>
    <cfRule type="dataBar" priority="837">
      <dataBar>
        <cfvo type="min"/>
        <cfvo type="max"/>
        <color theme="1" tint="0.499984740745262"/>
      </dataBar>
      <extLst>
        <ext xmlns:x14="http://schemas.microsoft.com/office/spreadsheetml/2009/9/main" uri="{B025F937-C7B1-47D3-B67F-A62EFF666E3E}">
          <x14:id>{D777B7C2-B2D6-1A46-8A57-432482D9D468}</x14:id>
        </ext>
      </extLst>
    </cfRule>
    <cfRule type="dataBar" priority="836">
      <dataBar>
        <cfvo type="min"/>
        <cfvo type="max"/>
        <color theme="1" tint="0.499984740745262"/>
      </dataBar>
      <extLst>
        <ext xmlns:x14="http://schemas.microsoft.com/office/spreadsheetml/2009/9/main" uri="{B025F937-C7B1-47D3-B67F-A62EFF666E3E}">
          <x14:id>{4A00E628-6631-9A44-9A23-1BF7C4EF52C3}</x14:id>
        </ext>
      </extLst>
    </cfRule>
    <cfRule type="dataBar" priority="835">
      <dataBar>
        <cfvo type="min"/>
        <cfvo type="max"/>
        <color theme="1" tint="0.499984740745262"/>
      </dataBar>
      <extLst>
        <ext xmlns:x14="http://schemas.microsoft.com/office/spreadsheetml/2009/9/main" uri="{B025F937-C7B1-47D3-B67F-A62EFF666E3E}">
          <x14:id>{9DC547B1-115F-C743-9FE2-E35D4C6E61D7}</x14:id>
        </ext>
      </extLst>
    </cfRule>
    <cfRule type="dataBar" priority="834">
      <dataBar showValue="0">
        <cfvo type="min"/>
        <cfvo type="max"/>
        <color theme="1" tint="0.499984740745262"/>
      </dataBar>
      <extLst>
        <ext xmlns:x14="http://schemas.microsoft.com/office/spreadsheetml/2009/9/main" uri="{B025F937-C7B1-47D3-B67F-A62EFF666E3E}">
          <x14:id>{7DE717A4-91FB-5041-9744-BB1EC853BCC2}</x14:id>
        </ext>
      </extLst>
    </cfRule>
  </conditionalFormatting>
  <conditionalFormatting sqref="AN1248:AN1278">
    <cfRule type="dataBar" priority="833">
      <dataBar>
        <cfvo type="min"/>
        <cfvo type="max"/>
        <color rgb="FF008AEF"/>
      </dataBar>
      <extLst>
        <ext xmlns:x14="http://schemas.microsoft.com/office/spreadsheetml/2009/9/main" uri="{B025F937-C7B1-47D3-B67F-A62EFF666E3E}">
          <x14:id>{E714BF80-DA54-3E4B-A692-71FD60433CC0}</x14:id>
        </ext>
      </extLst>
    </cfRule>
    <cfRule type="dataBar" priority="832">
      <dataBar>
        <cfvo type="min"/>
        <cfvo type="max"/>
        <color theme="1" tint="0.499984740745262"/>
      </dataBar>
      <extLst>
        <ext xmlns:x14="http://schemas.microsoft.com/office/spreadsheetml/2009/9/main" uri="{B025F937-C7B1-47D3-B67F-A62EFF666E3E}">
          <x14:id>{9ED63878-76BE-0E4D-9877-70BDE78949AF}</x14:id>
        </ext>
      </extLst>
    </cfRule>
    <cfRule type="dataBar" priority="831">
      <dataBar>
        <cfvo type="min"/>
        <cfvo type="max"/>
        <color theme="1" tint="0.499984740745262"/>
      </dataBar>
      <extLst>
        <ext xmlns:x14="http://schemas.microsoft.com/office/spreadsheetml/2009/9/main" uri="{B025F937-C7B1-47D3-B67F-A62EFF666E3E}">
          <x14:id>{EC6498B5-EFBB-C046-AA29-CA8F8551E14F}</x14:id>
        </ext>
      </extLst>
    </cfRule>
    <cfRule type="dataBar" priority="830">
      <dataBar>
        <cfvo type="min"/>
        <cfvo type="max"/>
        <color theme="1" tint="0.499984740745262"/>
      </dataBar>
      <extLst>
        <ext xmlns:x14="http://schemas.microsoft.com/office/spreadsheetml/2009/9/main" uri="{B025F937-C7B1-47D3-B67F-A62EFF666E3E}">
          <x14:id>{9D12B9BC-137D-934B-B0D9-C795090D1CAF}</x14:id>
        </ext>
      </extLst>
    </cfRule>
    <cfRule type="dataBar" priority="829">
      <dataBar showValue="0">
        <cfvo type="min"/>
        <cfvo type="max"/>
        <color theme="1" tint="0.499984740745262"/>
      </dataBar>
      <extLst>
        <ext xmlns:x14="http://schemas.microsoft.com/office/spreadsheetml/2009/9/main" uri="{B025F937-C7B1-47D3-B67F-A62EFF666E3E}">
          <x14:id>{6EB99F5C-D5A9-EC45-B553-6FD822E680E8}</x14:id>
        </ext>
      </extLst>
    </cfRule>
  </conditionalFormatting>
  <conditionalFormatting sqref="AN1281:AN1472">
    <cfRule type="dataBar" priority="828">
      <dataBar>
        <cfvo type="min"/>
        <cfvo type="max"/>
        <color rgb="FF008AEF"/>
      </dataBar>
      <extLst>
        <ext xmlns:x14="http://schemas.microsoft.com/office/spreadsheetml/2009/9/main" uri="{B025F937-C7B1-47D3-B67F-A62EFF666E3E}">
          <x14:id>{2FAED36C-E78E-FE46-8EF6-29B7DEC8B10D}</x14:id>
        </ext>
      </extLst>
    </cfRule>
    <cfRule type="dataBar" priority="827">
      <dataBar>
        <cfvo type="min"/>
        <cfvo type="max"/>
        <color theme="1" tint="0.499984740745262"/>
      </dataBar>
      <extLst>
        <ext xmlns:x14="http://schemas.microsoft.com/office/spreadsheetml/2009/9/main" uri="{B025F937-C7B1-47D3-B67F-A62EFF666E3E}">
          <x14:id>{790CAF96-D9C8-5644-9A80-03311478C165}</x14:id>
        </ext>
      </extLst>
    </cfRule>
    <cfRule type="dataBar" priority="826">
      <dataBar>
        <cfvo type="min"/>
        <cfvo type="max"/>
        <color theme="1" tint="0.499984740745262"/>
      </dataBar>
      <extLst>
        <ext xmlns:x14="http://schemas.microsoft.com/office/spreadsheetml/2009/9/main" uri="{B025F937-C7B1-47D3-B67F-A62EFF666E3E}">
          <x14:id>{76745234-D3E8-9D49-BAF2-670C4CEC9037}</x14:id>
        </ext>
      </extLst>
    </cfRule>
    <cfRule type="dataBar" priority="825">
      <dataBar>
        <cfvo type="min"/>
        <cfvo type="max"/>
        <color theme="1" tint="0.499984740745262"/>
      </dataBar>
      <extLst>
        <ext xmlns:x14="http://schemas.microsoft.com/office/spreadsheetml/2009/9/main" uri="{B025F937-C7B1-47D3-B67F-A62EFF666E3E}">
          <x14:id>{451C3AA4-7853-1A4C-AE9A-498E6098545A}</x14:id>
        </ext>
      </extLst>
    </cfRule>
    <cfRule type="dataBar" priority="824">
      <dataBar showValue="0">
        <cfvo type="min"/>
        <cfvo type="max"/>
        <color theme="1" tint="0.499984740745262"/>
      </dataBar>
      <extLst>
        <ext xmlns:x14="http://schemas.microsoft.com/office/spreadsheetml/2009/9/main" uri="{B025F937-C7B1-47D3-B67F-A62EFF666E3E}">
          <x14:id>{3E7A0026-00FD-FA4B-A5B5-69CC553BB687}</x14:id>
        </ext>
      </extLst>
    </cfRule>
  </conditionalFormatting>
  <conditionalFormatting sqref="AN1475:AN1487">
    <cfRule type="dataBar" priority="823">
      <dataBar>
        <cfvo type="min"/>
        <cfvo type="max"/>
        <color rgb="FF008AEF"/>
      </dataBar>
      <extLst>
        <ext xmlns:x14="http://schemas.microsoft.com/office/spreadsheetml/2009/9/main" uri="{B025F937-C7B1-47D3-B67F-A62EFF666E3E}">
          <x14:id>{1DC05976-9E95-7D4E-B7BF-A724B08AD7B3}</x14:id>
        </ext>
      </extLst>
    </cfRule>
    <cfRule type="dataBar" priority="822">
      <dataBar>
        <cfvo type="min"/>
        <cfvo type="max"/>
        <color theme="1" tint="0.499984740745262"/>
      </dataBar>
      <extLst>
        <ext xmlns:x14="http://schemas.microsoft.com/office/spreadsheetml/2009/9/main" uri="{B025F937-C7B1-47D3-B67F-A62EFF666E3E}">
          <x14:id>{7AFCDF61-E4D5-264A-8E00-77F0F839E95B}</x14:id>
        </ext>
      </extLst>
    </cfRule>
    <cfRule type="dataBar" priority="821">
      <dataBar>
        <cfvo type="min"/>
        <cfvo type="max"/>
        <color theme="1" tint="0.499984740745262"/>
      </dataBar>
      <extLst>
        <ext xmlns:x14="http://schemas.microsoft.com/office/spreadsheetml/2009/9/main" uri="{B025F937-C7B1-47D3-B67F-A62EFF666E3E}">
          <x14:id>{6D22D27B-0A63-9C46-B49E-58ED4CD596F1}</x14:id>
        </ext>
      </extLst>
    </cfRule>
    <cfRule type="dataBar" priority="820">
      <dataBar>
        <cfvo type="min"/>
        <cfvo type="max"/>
        <color theme="1" tint="0.499984740745262"/>
      </dataBar>
      <extLst>
        <ext xmlns:x14="http://schemas.microsoft.com/office/spreadsheetml/2009/9/main" uri="{B025F937-C7B1-47D3-B67F-A62EFF666E3E}">
          <x14:id>{888742D8-53E6-2245-8542-16AFF83CE81B}</x14:id>
        </ext>
      </extLst>
    </cfRule>
    <cfRule type="dataBar" priority="819">
      <dataBar showValue="0">
        <cfvo type="min"/>
        <cfvo type="max"/>
        <color theme="1" tint="0.499984740745262"/>
      </dataBar>
      <extLst>
        <ext xmlns:x14="http://schemas.microsoft.com/office/spreadsheetml/2009/9/main" uri="{B025F937-C7B1-47D3-B67F-A62EFF666E3E}">
          <x14:id>{D84E8123-BC48-1E4D-8A2F-FA4978D93F41}</x14:id>
        </ext>
      </extLst>
    </cfRule>
  </conditionalFormatting>
  <conditionalFormatting sqref="AN1489:AN1520">
    <cfRule type="dataBar" priority="818">
      <dataBar>
        <cfvo type="min"/>
        <cfvo type="max"/>
        <color rgb="FF008AEF"/>
      </dataBar>
      <extLst>
        <ext xmlns:x14="http://schemas.microsoft.com/office/spreadsheetml/2009/9/main" uri="{B025F937-C7B1-47D3-B67F-A62EFF666E3E}">
          <x14:id>{FC964789-94AC-544B-96B4-BFCCCEBDF423}</x14:id>
        </ext>
      </extLst>
    </cfRule>
    <cfRule type="dataBar" priority="817">
      <dataBar>
        <cfvo type="min"/>
        <cfvo type="max"/>
        <color theme="1" tint="0.499984740745262"/>
      </dataBar>
      <extLst>
        <ext xmlns:x14="http://schemas.microsoft.com/office/spreadsheetml/2009/9/main" uri="{B025F937-C7B1-47D3-B67F-A62EFF666E3E}">
          <x14:id>{3193744D-CA3E-4542-8F5E-CD1375E4D361}</x14:id>
        </ext>
      </extLst>
    </cfRule>
    <cfRule type="dataBar" priority="816">
      <dataBar>
        <cfvo type="min"/>
        <cfvo type="max"/>
        <color theme="1" tint="0.499984740745262"/>
      </dataBar>
      <extLst>
        <ext xmlns:x14="http://schemas.microsoft.com/office/spreadsheetml/2009/9/main" uri="{B025F937-C7B1-47D3-B67F-A62EFF666E3E}">
          <x14:id>{025180C7-14DB-D549-9DCB-4AF7A85FDB49}</x14:id>
        </ext>
      </extLst>
    </cfRule>
    <cfRule type="dataBar" priority="815">
      <dataBar>
        <cfvo type="min"/>
        <cfvo type="max"/>
        <color theme="1" tint="0.499984740745262"/>
      </dataBar>
      <extLst>
        <ext xmlns:x14="http://schemas.microsoft.com/office/spreadsheetml/2009/9/main" uri="{B025F937-C7B1-47D3-B67F-A62EFF666E3E}">
          <x14:id>{4EF1F41D-892B-984A-9BE1-098BC8DE3496}</x14:id>
        </ext>
      </extLst>
    </cfRule>
    <cfRule type="dataBar" priority="814">
      <dataBar showValue="0">
        <cfvo type="min"/>
        <cfvo type="max"/>
        <color theme="1" tint="0.499984740745262"/>
      </dataBar>
      <extLst>
        <ext xmlns:x14="http://schemas.microsoft.com/office/spreadsheetml/2009/9/main" uri="{B025F937-C7B1-47D3-B67F-A62EFF666E3E}">
          <x14:id>{3DEC7C72-C728-D049-B392-067AB33C0A0B}</x14:id>
        </ext>
      </extLst>
    </cfRule>
  </conditionalFormatting>
  <conditionalFormatting sqref="AN1522:AN1551">
    <cfRule type="dataBar" priority="813">
      <dataBar>
        <cfvo type="min"/>
        <cfvo type="max"/>
        <color rgb="FF008AEF"/>
      </dataBar>
      <extLst>
        <ext xmlns:x14="http://schemas.microsoft.com/office/spreadsheetml/2009/9/main" uri="{B025F937-C7B1-47D3-B67F-A62EFF666E3E}">
          <x14:id>{ECEB59E6-C7D6-7845-9873-0988AB562936}</x14:id>
        </ext>
      </extLst>
    </cfRule>
    <cfRule type="dataBar" priority="812">
      <dataBar>
        <cfvo type="min"/>
        <cfvo type="max"/>
        <color theme="1" tint="0.499984740745262"/>
      </dataBar>
      <extLst>
        <ext xmlns:x14="http://schemas.microsoft.com/office/spreadsheetml/2009/9/main" uri="{B025F937-C7B1-47D3-B67F-A62EFF666E3E}">
          <x14:id>{A1B450DF-2B4F-9842-A8B9-6E8B104532D8}</x14:id>
        </ext>
      </extLst>
    </cfRule>
    <cfRule type="dataBar" priority="811">
      <dataBar>
        <cfvo type="min"/>
        <cfvo type="max"/>
        <color theme="1" tint="0.499984740745262"/>
      </dataBar>
      <extLst>
        <ext xmlns:x14="http://schemas.microsoft.com/office/spreadsheetml/2009/9/main" uri="{B025F937-C7B1-47D3-B67F-A62EFF666E3E}">
          <x14:id>{1D005929-241D-CF4D-B2FD-3E782F66F490}</x14:id>
        </ext>
      </extLst>
    </cfRule>
    <cfRule type="dataBar" priority="810">
      <dataBar>
        <cfvo type="min"/>
        <cfvo type="max"/>
        <color theme="1" tint="0.499984740745262"/>
      </dataBar>
      <extLst>
        <ext xmlns:x14="http://schemas.microsoft.com/office/spreadsheetml/2009/9/main" uri="{B025F937-C7B1-47D3-B67F-A62EFF666E3E}">
          <x14:id>{BBA955FD-CCB3-C440-AFC3-D32F6084443D}</x14:id>
        </ext>
      </extLst>
    </cfRule>
    <cfRule type="dataBar" priority="809">
      <dataBar showValue="0">
        <cfvo type="min"/>
        <cfvo type="max"/>
        <color theme="1" tint="0.499984740745262"/>
      </dataBar>
      <extLst>
        <ext xmlns:x14="http://schemas.microsoft.com/office/spreadsheetml/2009/9/main" uri="{B025F937-C7B1-47D3-B67F-A62EFF666E3E}">
          <x14:id>{DCF9A34D-40C3-3548-BD63-A63561C56EC7}</x14:id>
        </ext>
      </extLst>
    </cfRule>
  </conditionalFormatting>
  <conditionalFormatting sqref="AN1553:AN1603">
    <cfRule type="dataBar" priority="808">
      <dataBar>
        <cfvo type="min"/>
        <cfvo type="max"/>
        <color rgb="FF008AEF"/>
      </dataBar>
      <extLst>
        <ext xmlns:x14="http://schemas.microsoft.com/office/spreadsheetml/2009/9/main" uri="{B025F937-C7B1-47D3-B67F-A62EFF666E3E}">
          <x14:id>{6089CC82-88B5-D148-A445-7850604C109A}</x14:id>
        </ext>
      </extLst>
    </cfRule>
    <cfRule type="dataBar" priority="807">
      <dataBar>
        <cfvo type="min"/>
        <cfvo type="max"/>
        <color theme="1" tint="0.499984740745262"/>
      </dataBar>
      <extLst>
        <ext xmlns:x14="http://schemas.microsoft.com/office/spreadsheetml/2009/9/main" uri="{B025F937-C7B1-47D3-B67F-A62EFF666E3E}">
          <x14:id>{DD650422-5DB8-1F43-BC89-F6534B7A908B}</x14:id>
        </ext>
      </extLst>
    </cfRule>
    <cfRule type="dataBar" priority="806">
      <dataBar>
        <cfvo type="min"/>
        <cfvo type="max"/>
        <color theme="1" tint="0.499984740745262"/>
      </dataBar>
      <extLst>
        <ext xmlns:x14="http://schemas.microsoft.com/office/spreadsheetml/2009/9/main" uri="{B025F937-C7B1-47D3-B67F-A62EFF666E3E}">
          <x14:id>{670D4C0E-3B31-EA45-828F-FCD2129F7925}</x14:id>
        </ext>
      </extLst>
    </cfRule>
    <cfRule type="dataBar" priority="805">
      <dataBar>
        <cfvo type="min"/>
        <cfvo type="max"/>
        <color theme="1" tint="0.499984740745262"/>
      </dataBar>
      <extLst>
        <ext xmlns:x14="http://schemas.microsoft.com/office/spreadsheetml/2009/9/main" uri="{B025F937-C7B1-47D3-B67F-A62EFF666E3E}">
          <x14:id>{B6354837-BC87-E543-97D8-7426255A3205}</x14:id>
        </ext>
      </extLst>
    </cfRule>
    <cfRule type="dataBar" priority="804">
      <dataBar showValue="0">
        <cfvo type="min"/>
        <cfvo type="max"/>
        <color theme="1" tint="0.499984740745262"/>
      </dataBar>
      <extLst>
        <ext xmlns:x14="http://schemas.microsoft.com/office/spreadsheetml/2009/9/main" uri="{B025F937-C7B1-47D3-B67F-A62EFF666E3E}">
          <x14:id>{68818527-BE41-8842-9E96-8D0745563DA9}</x14:id>
        </ext>
      </extLst>
    </cfRule>
  </conditionalFormatting>
  <conditionalFormatting sqref="AN1606:AN1612">
    <cfRule type="dataBar" priority="803">
      <dataBar>
        <cfvo type="min"/>
        <cfvo type="max"/>
        <color rgb="FF008AEF"/>
      </dataBar>
      <extLst>
        <ext xmlns:x14="http://schemas.microsoft.com/office/spreadsheetml/2009/9/main" uri="{B025F937-C7B1-47D3-B67F-A62EFF666E3E}">
          <x14:id>{AD280A08-9AD7-D949-A4CB-AF817C52544D}</x14:id>
        </ext>
      </extLst>
    </cfRule>
    <cfRule type="dataBar" priority="802">
      <dataBar>
        <cfvo type="min"/>
        <cfvo type="max"/>
        <color theme="1" tint="0.499984740745262"/>
      </dataBar>
      <extLst>
        <ext xmlns:x14="http://schemas.microsoft.com/office/spreadsheetml/2009/9/main" uri="{B025F937-C7B1-47D3-B67F-A62EFF666E3E}">
          <x14:id>{BFF4DEB1-EB22-9C46-AF0B-1024DFB0C920}</x14:id>
        </ext>
      </extLst>
    </cfRule>
    <cfRule type="dataBar" priority="801">
      <dataBar>
        <cfvo type="min"/>
        <cfvo type="max"/>
        <color theme="1" tint="0.499984740745262"/>
      </dataBar>
      <extLst>
        <ext xmlns:x14="http://schemas.microsoft.com/office/spreadsheetml/2009/9/main" uri="{B025F937-C7B1-47D3-B67F-A62EFF666E3E}">
          <x14:id>{C82C3839-93EA-D242-8A30-4020EAC274A8}</x14:id>
        </ext>
      </extLst>
    </cfRule>
    <cfRule type="dataBar" priority="800">
      <dataBar>
        <cfvo type="min"/>
        <cfvo type="max"/>
        <color theme="1" tint="0.499984740745262"/>
      </dataBar>
      <extLst>
        <ext xmlns:x14="http://schemas.microsoft.com/office/spreadsheetml/2009/9/main" uri="{B025F937-C7B1-47D3-B67F-A62EFF666E3E}">
          <x14:id>{8FFBA974-CC79-8E44-92EC-1DE2C9170E10}</x14:id>
        </ext>
      </extLst>
    </cfRule>
    <cfRule type="dataBar" priority="799">
      <dataBar showValue="0">
        <cfvo type="min"/>
        <cfvo type="max"/>
        <color theme="1" tint="0.499984740745262"/>
      </dataBar>
      <extLst>
        <ext xmlns:x14="http://schemas.microsoft.com/office/spreadsheetml/2009/9/main" uri="{B025F937-C7B1-47D3-B67F-A62EFF666E3E}">
          <x14:id>{CF58E09B-2DA8-1940-850D-A502002ABAF4}</x14:id>
        </ext>
      </extLst>
    </cfRule>
  </conditionalFormatting>
  <conditionalFormatting sqref="AN1615:AN1618">
    <cfRule type="dataBar" priority="798">
      <dataBar>
        <cfvo type="min"/>
        <cfvo type="max"/>
        <color rgb="FF008AEF"/>
      </dataBar>
      <extLst>
        <ext xmlns:x14="http://schemas.microsoft.com/office/spreadsheetml/2009/9/main" uri="{B025F937-C7B1-47D3-B67F-A62EFF666E3E}">
          <x14:id>{1A62AAB0-1A75-7B47-A7B7-F76E18380DEE}</x14:id>
        </ext>
      </extLst>
    </cfRule>
    <cfRule type="dataBar" priority="797">
      <dataBar>
        <cfvo type="min"/>
        <cfvo type="max"/>
        <color theme="1" tint="0.499984740745262"/>
      </dataBar>
      <extLst>
        <ext xmlns:x14="http://schemas.microsoft.com/office/spreadsheetml/2009/9/main" uri="{B025F937-C7B1-47D3-B67F-A62EFF666E3E}">
          <x14:id>{49665F50-4B6C-EA4D-B2F0-40E031F03DA6}</x14:id>
        </ext>
      </extLst>
    </cfRule>
    <cfRule type="dataBar" priority="796">
      <dataBar>
        <cfvo type="min"/>
        <cfvo type="max"/>
        <color theme="1" tint="0.499984740745262"/>
      </dataBar>
      <extLst>
        <ext xmlns:x14="http://schemas.microsoft.com/office/spreadsheetml/2009/9/main" uri="{B025F937-C7B1-47D3-B67F-A62EFF666E3E}">
          <x14:id>{437980F1-8A22-0548-A91B-81AEBC0D8735}</x14:id>
        </ext>
      </extLst>
    </cfRule>
    <cfRule type="dataBar" priority="795">
      <dataBar>
        <cfvo type="min"/>
        <cfvo type="max"/>
        <color theme="1" tint="0.499984740745262"/>
      </dataBar>
      <extLst>
        <ext xmlns:x14="http://schemas.microsoft.com/office/spreadsheetml/2009/9/main" uri="{B025F937-C7B1-47D3-B67F-A62EFF666E3E}">
          <x14:id>{8821896F-F7B4-A540-A8BF-35D63C92C256}</x14:id>
        </ext>
      </extLst>
    </cfRule>
    <cfRule type="dataBar" priority="794">
      <dataBar showValue="0">
        <cfvo type="min"/>
        <cfvo type="max"/>
        <color theme="1" tint="0.499984740745262"/>
      </dataBar>
      <extLst>
        <ext xmlns:x14="http://schemas.microsoft.com/office/spreadsheetml/2009/9/main" uri="{B025F937-C7B1-47D3-B67F-A62EFF666E3E}">
          <x14:id>{249559A4-6947-694B-8274-27F6BF72093A}</x14:id>
        </ext>
      </extLst>
    </cfRule>
  </conditionalFormatting>
  <conditionalFormatting sqref="AN1620:AN1621">
    <cfRule type="dataBar" priority="793">
      <dataBar>
        <cfvo type="min"/>
        <cfvo type="max"/>
        <color rgb="FF008AEF"/>
      </dataBar>
      <extLst>
        <ext xmlns:x14="http://schemas.microsoft.com/office/spreadsheetml/2009/9/main" uri="{B025F937-C7B1-47D3-B67F-A62EFF666E3E}">
          <x14:id>{9F3AF800-1D27-8548-A64B-7AA589587C02}</x14:id>
        </ext>
      </extLst>
    </cfRule>
    <cfRule type="dataBar" priority="792">
      <dataBar>
        <cfvo type="min"/>
        <cfvo type="max"/>
        <color theme="1" tint="0.499984740745262"/>
      </dataBar>
      <extLst>
        <ext xmlns:x14="http://schemas.microsoft.com/office/spreadsheetml/2009/9/main" uri="{B025F937-C7B1-47D3-B67F-A62EFF666E3E}">
          <x14:id>{708451C5-57EF-994B-A847-F7B5077CAA8B}</x14:id>
        </ext>
      </extLst>
    </cfRule>
    <cfRule type="dataBar" priority="791">
      <dataBar>
        <cfvo type="min"/>
        <cfvo type="max"/>
        <color theme="1" tint="0.499984740745262"/>
      </dataBar>
      <extLst>
        <ext xmlns:x14="http://schemas.microsoft.com/office/spreadsheetml/2009/9/main" uri="{B025F937-C7B1-47D3-B67F-A62EFF666E3E}">
          <x14:id>{9E44D46A-47A1-814F-9D24-1132B063E246}</x14:id>
        </ext>
      </extLst>
    </cfRule>
    <cfRule type="dataBar" priority="790">
      <dataBar>
        <cfvo type="min"/>
        <cfvo type="max"/>
        <color theme="1" tint="0.499984740745262"/>
      </dataBar>
      <extLst>
        <ext xmlns:x14="http://schemas.microsoft.com/office/spreadsheetml/2009/9/main" uri="{B025F937-C7B1-47D3-B67F-A62EFF666E3E}">
          <x14:id>{0BDE0511-DD5A-7347-8E69-390707E5A874}</x14:id>
        </ext>
      </extLst>
    </cfRule>
    <cfRule type="dataBar" priority="789">
      <dataBar showValue="0">
        <cfvo type="min"/>
        <cfvo type="max"/>
        <color theme="1" tint="0.499984740745262"/>
      </dataBar>
      <extLst>
        <ext xmlns:x14="http://schemas.microsoft.com/office/spreadsheetml/2009/9/main" uri="{B025F937-C7B1-47D3-B67F-A62EFF666E3E}">
          <x14:id>{331EE03F-5244-1C4D-B98F-CCF9C59CEC74}</x14:id>
        </ext>
      </extLst>
    </cfRule>
  </conditionalFormatting>
  <conditionalFormatting sqref="AN1623:AN1624">
    <cfRule type="dataBar" priority="788">
      <dataBar>
        <cfvo type="min"/>
        <cfvo type="max"/>
        <color rgb="FF008AEF"/>
      </dataBar>
      <extLst>
        <ext xmlns:x14="http://schemas.microsoft.com/office/spreadsheetml/2009/9/main" uri="{B025F937-C7B1-47D3-B67F-A62EFF666E3E}">
          <x14:id>{D77EE1F3-5268-CC49-A6CB-042FD072B084}</x14:id>
        </ext>
      </extLst>
    </cfRule>
    <cfRule type="dataBar" priority="787">
      <dataBar>
        <cfvo type="min"/>
        <cfvo type="max"/>
        <color theme="1" tint="0.499984740745262"/>
      </dataBar>
      <extLst>
        <ext xmlns:x14="http://schemas.microsoft.com/office/spreadsheetml/2009/9/main" uri="{B025F937-C7B1-47D3-B67F-A62EFF666E3E}">
          <x14:id>{68FED338-7BB0-E44D-B379-CFEEC4607B43}</x14:id>
        </ext>
      </extLst>
    </cfRule>
    <cfRule type="dataBar" priority="786">
      <dataBar>
        <cfvo type="min"/>
        <cfvo type="max"/>
        <color theme="1" tint="0.499984740745262"/>
      </dataBar>
      <extLst>
        <ext xmlns:x14="http://schemas.microsoft.com/office/spreadsheetml/2009/9/main" uri="{B025F937-C7B1-47D3-B67F-A62EFF666E3E}">
          <x14:id>{654ECADA-9547-5A48-9A67-E53A52C3F01A}</x14:id>
        </ext>
      </extLst>
    </cfRule>
    <cfRule type="dataBar" priority="785">
      <dataBar>
        <cfvo type="min"/>
        <cfvo type="max"/>
        <color theme="1" tint="0.499984740745262"/>
      </dataBar>
      <extLst>
        <ext xmlns:x14="http://schemas.microsoft.com/office/spreadsheetml/2009/9/main" uri="{B025F937-C7B1-47D3-B67F-A62EFF666E3E}">
          <x14:id>{7EBE3FB0-3422-9D49-AFD8-0407F111C91D}</x14:id>
        </ext>
      </extLst>
    </cfRule>
    <cfRule type="dataBar" priority="784">
      <dataBar showValue="0">
        <cfvo type="min"/>
        <cfvo type="max"/>
        <color theme="1" tint="0.499984740745262"/>
      </dataBar>
      <extLst>
        <ext xmlns:x14="http://schemas.microsoft.com/office/spreadsheetml/2009/9/main" uri="{B025F937-C7B1-47D3-B67F-A62EFF666E3E}">
          <x14:id>{290528AA-A825-5E47-81DD-F5A6FA4B7127}</x14:id>
        </ext>
      </extLst>
    </cfRule>
  </conditionalFormatting>
  <conditionalFormatting sqref="AN1626:AN1631">
    <cfRule type="dataBar" priority="783">
      <dataBar>
        <cfvo type="min"/>
        <cfvo type="max"/>
        <color rgb="FF008AEF"/>
      </dataBar>
      <extLst>
        <ext xmlns:x14="http://schemas.microsoft.com/office/spreadsheetml/2009/9/main" uri="{B025F937-C7B1-47D3-B67F-A62EFF666E3E}">
          <x14:id>{0D7EE6F4-15E2-BA46-A940-90B1825EDE27}</x14:id>
        </ext>
      </extLst>
    </cfRule>
    <cfRule type="dataBar" priority="782">
      <dataBar>
        <cfvo type="min"/>
        <cfvo type="max"/>
        <color theme="1" tint="0.499984740745262"/>
      </dataBar>
      <extLst>
        <ext xmlns:x14="http://schemas.microsoft.com/office/spreadsheetml/2009/9/main" uri="{B025F937-C7B1-47D3-B67F-A62EFF666E3E}">
          <x14:id>{8334AC8F-C33A-A14C-9449-A9A94BE8779F}</x14:id>
        </ext>
      </extLst>
    </cfRule>
    <cfRule type="dataBar" priority="781">
      <dataBar>
        <cfvo type="min"/>
        <cfvo type="max"/>
        <color theme="1" tint="0.499984740745262"/>
      </dataBar>
      <extLst>
        <ext xmlns:x14="http://schemas.microsoft.com/office/spreadsheetml/2009/9/main" uri="{B025F937-C7B1-47D3-B67F-A62EFF666E3E}">
          <x14:id>{BF999123-08E0-7D45-A27B-EB8173F7D5A7}</x14:id>
        </ext>
      </extLst>
    </cfRule>
    <cfRule type="dataBar" priority="780">
      <dataBar>
        <cfvo type="min"/>
        <cfvo type="max"/>
        <color theme="1" tint="0.499984740745262"/>
      </dataBar>
      <extLst>
        <ext xmlns:x14="http://schemas.microsoft.com/office/spreadsheetml/2009/9/main" uri="{B025F937-C7B1-47D3-B67F-A62EFF666E3E}">
          <x14:id>{34A0388E-1749-E54D-BF14-BC1DD3E77476}</x14:id>
        </ext>
      </extLst>
    </cfRule>
    <cfRule type="dataBar" priority="779">
      <dataBar showValue="0">
        <cfvo type="min"/>
        <cfvo type="max"/>
        <color theme="1" tint="0.499984740745262"/>
      </dataBar>
      <extLst>
        <ext xmlns:x14="http://schemas.microsoft.com/office/spreadsheetml/2009/9/main" uri="{B025F937-C7B1-47D3-B67F-A62EFF666E3E}">
          <x14:id>{E9A8E43B-5402-214E-82A2-1E4EF743B3FB}</x14:id>
        </ext>
      </extLst>
    </cfRule>
  </conditionalFormatting>
  <conditionalFormatting sqref="AN1633:AN1640">
    <cfRule type="dataBar" priority="778">
      <dataBar>
        <cfvo type="min"/>
        <cfvo type="max"/>
        <color rgb="FF008AEF"/>
      </dataBar>
      <extLst>
        <ext xmlns:x14="http://schemas.microsoft.com/office/spreadsheetml/2009/9/main" uri="{B025F937-C7B1-47D3-B67F-A62EFF666E3E}">
          <x14:id>{8741F116-DDB8-084A-8487-737EF2EBD168}</x14:id>
        </ext>
      </extLst>
    </cfRule>
    <cfRule type="dataBar" priority="777">
      <dataBar>
        <cfvo type="min"/>
        <cfvo type="max"/>
        <color theme="1" tint="0.499984740745262"/>
      </dataBar>
      <extLst>
        <ext xmlns:x14="http://schemas.microsoft.com/office/spreadsheetml/2009/9/main" uri="{B025F937-C7B1-47D3-B67F-A62EFF666E3E}">
          <x14:id>{95BB2897-7364-D04C-876F-65966C614032}</x14:id>
        </ext>
      </extLst>
    </cfRule>
    <cfRule type="dataBar" priority="776">
      <dataBar>
        <cfvo type="min"/>
        <cfvo type="max"/>
        <color theme="1" tint="0.499984740745262"/>
      </dataBar>
      <extLst>
        <ext xmlns:x14="http://schemas.microsoft.com/office/spreadsheetml/2009/9/main" uri="{B025F937-C7B1-47D3-B67F-A62EFF666E3E}">
          <x14:id>{4852A85C-24B5-B948-8F51-0566FB88F971}</x14:id>
        </ext>
      </extLst>
    </cfRule>
    <cfRule type="dataBar" priority="775">
      <dataBar>
        <cfvo type="min"/>
        <cfvo type="max"/>
        <color theme="1" tint="0.499984740745262"/>
      </dataBar>
      <extLst>
        <ext xmlns:x14="http://schemas.microsoft.com/office/spreadsheetml/2009/9/main" uri="{B025F937-C7B1-47D3-B67F-A62EFF666E3E}">
          <x14:id>{10AF30E9-5960-864B-AA15-5E69C7E19EAE}</x14:id>
        </ext>
      </extLst>
    </cfRule>
    <cfRule type="dataBar" priority="774">
      <dataBar showValue="0">
        <cfvo type="min"/>
        <cfvo type="max"/>
        <color theme="1" tint="0.499984740745262"/>
      </dataBar>
      <extLst>
        <ext xmlns:x14="http://schemas.microsoft.com/office/spreadsheetml/2009/9/main" uri="{B025F937-C7B1-47D3-B67F-A62EFF666E3E}">
          <x14:id>{40496FF6-30D9-8C4F-B5C0-2C12B9D56EBA}</x14:id>
        </ext>
      </extLst>
    </cfRule>
  </conditionalFormatting>
  <conditionalFormatting sqref="AN1643:AN1646">
    <cfRule type="dataBar" priority="773">
      <dataBar>
        <cfvo type="min"/>
        <cfvo type="max"/>
        <color rgb="FF008AEF"/>
      </dataBar>
      <extLst>
        <ext xmlns:x14="http://schemas.microsoft.com/office/spreadsheetml/2009/9/main" uri="{B025F937-C7B1-47D3-B67F-A62EFF666E3E}">
          <x14:id>{8879658C-F3E9-0644-8596-73505B9C5074}</x14:id>
        </ext>
      </extLst>
    </cfRule>
    <cfRule type="dataBar" priority="772">
      <dataBar>
        <cfvo type="min"/>
        <cfvo type="max"/>
        <color theme="1" tint="0.499984740745262"/>
      </dataBar>
      <extLst>
        <ext xmlns:x14="http://schemas.microsoft.com/office/spreadsheetml/2009/9/main" uri="{B025F937-C7B1-47D3-B67F-A62EFF666E3E}">
          <x14:id>{42AA4097-BF40-9748-B2F5-37ED09C1F920}</x14:id>
        </ext>
      </extLst>
    </cfRule>
    <cfRule type="dataBar" priority="771">
      <dataBar>
        <cfvo type="min"/>
        <cfvo type="max"/>
        <color theme="1" tint="0.499984740745262"/>
      </dataBar>
      <extLst>
        <ext xmlns:x14="http://schemas.microsoft.com/office/spreadsheetml/2009/9/main" uri="{B025F937-C7B1-47D3-B67F-A62EFF666E3E}">
          <x14:id>{BD9A59C8-8C9E-174E-BF8F-22BDC9770C13}</x14:id>
        </ext>
      </extLst>
    </cfRule>
    <cfRule type="dataBar" priority="770">
      <dataBar>
        <cfvo type="min"/>
        <cfvo type="max"/>
        <color theme="1" tint="0.499984740745262"/>
      </dataBar>
      <extLst>
        <ext xmlns:x14="http://schemas.microsoft.com/office/spreadsheetml/2009/9/main" uri="{B025F937-C7B1-47D3-B67F-A62EFF666E3E}">
          <x14:id>{2CD33D59-F4BE-8447-9731-218A9E3E540A}</x14:id>
        </ext>
      </extLst>
    </cfRule>
    <cfRule type="dataBar" priority="769">
      <dataBar showValue="0">
        <cfvo type="min"/>
        <cfvo type="max"/>
        <color theme="1" tint="0.499984740745262"/>
      </dataBar>
      <extLst>
        <ext xmlns:x14="http://schemas.microsoft.com/office/spreadsheetml/2009/9/main" uri="{B025F937-C7B1-47D3-B67F-A62EFF666E3E}">
          <x14:id>{4333464F-7622-CE45-9B15-223F821C465B}</x14:id>
        </ext>
      </extLst>
    </cfRule>
  </conditionalFormatting>
  <conditionalFormatting sqref="AN1648:AN1650">
    <cfRule type="dataBar" priority="765">
      <dataBar>
        <cfvo type="min"/>
        <cfvo type="max"/>
        <color theme="1" tint="0.499984740745262"/>
      </dataBar>
      <extLst>
        <ext xmlns:x14="http://schemas.microsoft.com/office/spreadsheetml/2009/9/main" uri="{B025F937-C7B1-47D3-B67F-A62EFF666E3E}">
          <x14:id>{228B60D9-5F4C-E240-BCEA-127AC38FC622}</x14:id>
        </ext>
      </extLst>
    </cfRule>
    <cfRule type="dataBar" priority="764">
      <dataBar showValue="0">
        <cfvo type="min"/>
        <cfvo type="max"/>
        <color theme="1" tint="0.499984740745262"/>
      </dataBar>
      <extLst>
        <ext xmlns:x14="http://schemas.microsoft.com/office/spreadsheetml/2009/9/main" uri="{B025F937-C7B1-47D3-B67F-A62EFF666E3E}">
          <x14:id>{4518F42E-2D12-334C-8C6E-58FAC9722F45}</x14:id>
        </ext>
      </extLst>
    </cfRule>
    <cfRule type="dataBar" priority="766">
      <dataBar>
        <cfvo type="min"/>
        <cfvo type="max"/>
        <color theme="1" tint="0.499984740745262"/>
      </dataBar>
      <extLst>
        <ext xmlns:x14="http://schemas.microsoft.com/office/spreadsheetml/2009/9/main" uri="{B025F937-C7B1-47D3-B67F-A62EFF666E3E}">
          <x14:id>{ADC03755-338A-244A-AF8B-4FF9D0BC24D4}</x14:id>
        </ext>
      </extLst>
    </cfRule>
    <cfRule type="dataBar" priority="768">
      <dataBar>
        <cfvo type="min"/>
        <cfvo type="max"/>
        <color rgb="FF008AEF"/>
      </dataBar>
      <extLst>
        <ext xmlns:x14="http://schemas.microsoft.com/office/spreadsheetml/2009/9/main" uri="{B025F937-C7B1-47D3-B67F-A62EFF666E3E}">
          <x14:id>{FF195EDE-C27C-D848-A2A2-F526C2D4CA13}</x14:id>
        </ext>
      </extLst>
    </cfRule>
    <cfRule type="dataBar" priority="767">
      <dataBar>
        <cfvo type="min"/>
        <cfvo type="max"/>
        <color theme="1" tint="0.499984740745262"/>
      </dataBar>
      <extLst>
        <ext xmlns:x14="http://schemas.microsoft.com/office/spreadsheetml/2009/9/main" uri="{B025F937-C7B1-47D3-B67F-A62EFF666E3E}">
          <x14:id>{0F7B801A-C32C-D344-A5D1-7BA38DACF166}</x14:id>
        </ext>
      </extLst>
    </cfRule>
  </conditionalFormatting>
  <conditionalFormatting sqref="AN1652:AN1661">
    <cfRule type="dataBar" priority="763">
      <dataBar>
        <cfvo type="min"/>
        <cfvo type="max"/>
        <color rgb="FF008AEF"/>
      </dataBar>
      <extLst>
        <ext xmlns:x14="http://schemas.microsoft.com/office/spreadsheetml/2009/9/main" uri="{B025F937-C7B1-47D3-B67F-A62EFF666E3E}">
          <x14:id>{7AE7F72D-877A-B543-8941-70CC29338E95}</x14:id>
        </ext>
      </extLst>
    </cfRule>
    <cfRule type="dataBar" priority="762">
      <dataBar>
        <cfvo type="min"/>
        <cfvo type="max"/>
        <color theme="1" tint="0.499984740745262"/>
      </dataBar>
      <extLst>
        <ext xmlns:x14="http://schemas.microsoft.com/office/spreadsheetml/2009/9/main" uri="{B025F937-C7B1-47D3-B67F-A62EFF666E3E}">
          <x14:id>{78E2A7E6-51FF-3047-824B-1664F6EAED12}</x14:id>
        </ext>
      </extLst>
    </cfRule>
    <cfRule type="dataBar" priority="761">
      <dataBar>
        <cfvo type="min"/>
        <cfvo type="max"/>
        <color theme="1" tint="0.499984740745262"/>
      </dataBar>
      <extLst>
        <ext xmlns:x14="http://schemas.microsoft.com/office/spreadsheetml/2009/9/main" uri="{B025F937-C7B1-47D3-B67F-A62EFF666E3E}">
          <x14:id>{24AC9B15-2909-1C43-B054-EB08DBC7C922}</x14:id>
        </ext>
      </extLst>
    </cfRule>
    <cfRule type="dataBar" priority="760">
      <dataBar>
        <cfvo type="min"/>
        <cfvo type="max"/>
        <color theme="1" tint="0.499984740745262"/>
      </dataBar>
      <extLst>
        <ext xmlns:x14="http://schemas.microsoft.com/office/spreadsheetml/2009/9/main" uri="{B025F937-C7B1-47D3-B67F-A62EFF666E3E}">
          <x14:id>{90F5CCE9-6D33-9F44-9B32-BAC62584541D}</x14:id>
        </ext>
      </extLst>
    </cfRule>
    <cfRule type="dataBar" priority="759">
      <dataBar showValue="0">
        <cfvo type="min"/>
        <cfvo type="max"/>
        <color theme="1" tint="0.499984740745262"/>
      </dataBar>
      <extLst>
        <ext xmlns:x14="http://schemas.microsoft.com/office/spreadsheetml/2009/9/main" uri="{B025F937-C7B1-47D3-B67F-A62EFF666E3E}">
          <x14:id>{99C3F0D4-8F74-904E-8B9A-BE578938A50A}</x14:id>
        </ext>
      </extLst>
    </cfRule>
  </conditionalFormatting>
  <conditionalFormatting sqref="AN1663:AN1666">
    <cfRule type="dataBar" priority="758">
      <dataBar>
        <cfvo type="min"/>
        <cfvo type="max"/>
        <color rgb="FF008AEF"/>
      </dataBar>
      <extLst>
        <ext xmlns:x14="http://schemas.microsoft.com/office/spreadsheetml/2009/9/main" uri="{B025F937-C7B1-47D3-B67F-A62EFF666E3E}">
          <x14:id>{D916B031-CBD8-6242-9786-0107B2FF9DA3}</x14:id>
        </ext>
      </extLst>
    </cfRule>
    <cfRule type="dataBar" priority="757">
      <dataBar>
        <cfvo type="min"/>
        <cfvo type="max"/>
        <color theme="1" tint="0.499984740745262"/>
      </dataBar>
      <extLst>
        <ext xmlns:x14="http://schemas.microsoft.com/office/spreadsheetml/2009/9/main" uri="{B025F937-C7B1-47D3-B67F-A62EFF666E3E}">
          <x14:id>{F5CE078D-B904-4846-AE2F-269EED6A960B}</x14:id>
        </ext>
      </extLst>
    </cfRule>
    <cfRule type="dataBar" priority="756">
      <dataBar>
        <cfvo type="min"/>
        <cfvo type="max"/>
        <color theme="1" tint="0.499984740745262"/>
      </dataBar>
      <extLst>
        <ext xmlns:x14="http://schemas.microsoft.com/office/spreadsheetml/2009/9/main" uri="{B025F937-C7B1-47D3-B67F-A62EFF666E3E}">
          <x14:id>{42DEE8FF-950F-0D48-AB02-8640D959ED45}</x14:id>
        </ext>
      </extLst>
    </cfRule>
    <cfRule type="dataBar" priority="755">
      <dataBar>
        <cfvo type="min"/>
        <cfvo type="max"/>
        <color theme="1" tint="0.499984740745262"/>
      </dataBar>
      <extLst>
        <ext xmlns:x14="http://schemas.microsoft.com/office/spreadsheetml/2009/9/main" uri="{B025F937-C7B1-47D3-B67F-A62EFF666E3E}">
          <x14:id>{F745F8B8-7585-AA4A-A698-DAB63C164C3B}</x14:id>
        </ext>
      </extLst>
    </cfRule>
    <cfRule type="dataBar" priority="754">
      <dataBar showValue="0">
        <cfvo type="min"/>
        <cfvo type="max"/>
        <color theme="1" tint="0.499984740745262"/>
      </dataBar>
      <extLst>
        <ext xmlns:x14="http://schemas.microsoft.com/office/spreadsheetml/2009/9/main" uri="{B025F937-C7B1-47D3-B67F-A62EFF666E3E}">
          <x14:id>{30BB8CDB-0A38-4344-9351-03A23E4DA10C}</x14:id>
        </ext>
      </extLst>
    </cfRule>
  </conditionalFormatting>
  <conditionalFormatting sqref="AN1668:AN1701">
    <cfRule type="dataBar" priority="753">
      <dataBar>
        <cfvo type="min"/>
        <cfvo type="max"/>
        <color rgb="FF008AEF"/>
      </dataBar>
      <extLst>
        <ext xmlns:x14="http://schemas.microsoft.com/office/spreadsheetml/2009/9/main" uri="{B025F937-C7B1-47D3-B67F-A62EFF666E3E}">
          <x14:id>{91B55B9D-4A49-8F43-BACE-061C28192F16}</x14:id>
        </ext>
      </extLst>
    </cfRule>
    <cfRule type="dataBar" priority="752">
      <dataBar>
        <cfvo type="min"/>
        <cfvo type="max"/>
        <color theme="1" tint="0.499984740745262"/>
      </dataBar>
      <extLst>
        <ext xmlns:x14="http://schemas.microsoft.com/office/spreadsheetml/2009/9/main" uri="{B025F937-C7B1-47D3-B67F-A62EFF666E3E}">
          <x14:id>{183ABB9E-B3A7-7B4A-9FE5-7194577DD1C0}</x14:id>
        </ext>
      </extLst>
    </cfRule>
    <cfRule type="dataBar" priority="751">
      <dataBar>
        <cfvo type="min"/>
        <cfvo type="max"/>
        <color theme="1" tint="0.499984740745262"/>
      </dataBar>
      <extLst>
        <ext xmlns:x14="http://schemas.microsoft.com/office/spreadsheetml/2009/9/main" uri="{B025F937-C7B1-47D3-B67F-A62EFF666E3E}">
          <x14:id>{B6EA09BE-AC4A-E549-A573-730A9D1243B8}</x14:id>
        </ext>
      </extLst>
    </cfRule>
    <cfRule type="dataBar" priority="750">
      <dataBar>
        <cfvo type="min"/>
        <cfvo type="max"/>
        <color theme="1" tint="0.499984740745262"/>
      </dataBar>
      <extLst>
        <ext xmlns:x14="http://schemas.microsoft.com/office/spreadsheetml/2009/9/main" uri="{B025F937-C7B1-47D3-B67F-A62EFF666E3E}">
          <x14:id>{06F3F9BC-7A98-2C4B-BA71-50A324F620F7}</x14:id>
        </ext>
      </extLst>
    </cfRule>
    <cfRule type="dataBar" priority="749">
      <dataBar showValue="0">
        <cfvo type="min"/>
        <cfvo type="max"/>
        <color theme="1" tint="0.499984740745262"/>
      </dataBar>
      <extLst>
        <ext xmlns:x14="http://schemas.microsoft.com/office/spreadsheetml/2009/9/main" uri="{B025F937-C7B1-47D3-B67F-A62EFF666E3E}">
          <x14:id>{177CD076-BFE6-DF4B-A31D-464BA471BFD5}</x14:id>
        </ext>
      </extLst>
    </cfRule>
  </conditionalFormatting>
  <conditionalFormatting sqref="AN1703:AN1708">
    <cfRule type="dataBar" priority="748">
      <dataBar>
        <cfvo type="min"/>
        <cfvo type="max"/>
        <color rgb="FF008AEF"/>
      </dataBar>
      <extLst>
        <ext xmlns:x14="http://schemas.microsoft.com/office/spreadsheetml/2009/9/main" uri="{B025F937-C7B1-47D3-B67F-A62EFF666E3E}">
          <x14:id>{BA1BEE22-AC4C-2942-9A91-71F6D958F56D}</x14:id>
        </ext>
      </extLst>
    </cfRule>
    <cfRule type="dataBar" priority="747">
      <dataBar>
        <cfvo type="min"/>
        <cfvo type="max"/>
        <color theme="1" tint="0.499984740745262"/>
      </dataBar>
      <extLst>
        <ext xmlns:x14="http://schemas.microsoft.com/office/spreadsheetml/2009/9/main" uri="{B025F937-C7B1-47D3-B67F-A62EFF666E3E}">
          <x14:id>{5844AEC9-C247-4541-8AAE-78671B421330}</x14:id>
        </ext>
      </extLst>
    </cfRule>
    <cfRule type="dataBar" priority="746">
      <dataBar>
        <cfvo type="min"/>
        <cfvo type="max"/>
        <color theme="1" tint="0.499984740745262"/>
      </dataBar>
      <extLst>
        <ext xmlns:x14="http://schemas.microsoft.com/office/spreadsheetml/2009/9/main" uri="{B025F937-C7B1-47D3-B67F-A62EFF666E3E}">
          <x14:id>{57E6A00D-9EB2-624B-AFB6-96B88F0090A2}</x14:id>
        </ext>
      </extLst>
    </cfRule>
    <cfRule type="dataBar" priority="745">
      <dataBar>
        <cfvo type="min"/>
        <cfvo type="max"/>
        <color theme="1" tint="0.499984740745262"/>
      </dataBar>
      <extLst>
        <ext xmlns:x14="http://schemas.microsoft.com/office/spreadsheetml/2009/9/main" uri="{B025F937-C7B1-47D3-B67F-A62EFF666E3E}">
          <x14:id>{5B0150E7-92D9-934A-B285-0DDA9F706766}</x14:id>
        </ext>
      </extLst>
    </cfRule>
    <cfRule type="dataBar" priority="744">
      <dataBar showValue="0">
        <cfvo type="min"/>
        <cfvo type="max"/>
        <color theme="1" tint="0.499984740745262"/>
      </dataBar>
      <extLst>
        <ext xmlns:x14="http://schemas.microsoft.com/office/spreadsheetml/2009/9/main" uri="{B025F937-C7B1-47D3-B67F-A62EFF666E3E}">
          <x14:id>{9F295ECB-846C-FA40-86CF-B951FB849F89}</x14:id>
        </ext>
      </extLst>
    </cfRule>
  </conditionalFormatting>
  <conditionalFormatting sqref="AN1710:AN1718">
    <cfRule type="dataBar" priority="743">
      <dataBar>
        <cfvo type="min"/>
        <cfvo type="max"/>
        <color rgb="FF008AEF"/>
      </dataBar>
      <extLst>
        <ext xmlns:x14="http://schemas.microsoft.com/office/spreadsheetml/2009/9/main" uri="{B025F937-C7B1-47D3-B67F-A62EFF666E3E}">
          <x14:id>{E27F1218-F967-8049-97B0-F9A2C7E2A7CC}</x14:id>
        </ext>
      </extLst>
    </cfRule>
    <cfRule type="dataBar" priority="742">
      <dataBar>
        <cfvo type="min"/>
        <cfvo type="max"/>
        <color theme="1" tint="0.499984740745262"/>
      </dataBar>
      <extLst>
        <ext xmlns:x14="http://schemas.microsoft.com/office/spreadsheetml/2009/9/main" uri="{B025F937-C7B1-47D3-B67F-A62EFF666E3E}">
          <x14:id>{A1316048-515C-8B4F-9957-F6BAB847A052}</x14:id>
        </ext>
      </extLst>
    </cfRule>
    <cfRule type="dataBar" priority="741">
      <dataBar>
        <cfvo type="min"/>
        <cfvo type="max"/>
        <color theme="1" tint="0.499984740745262"/>
      </dataBar>
      <extLst>
        <ext xmlns:x14="http://schemas.microsoft.com/office/spreadsheetml/2009/9/main" uri="{B025F937-C7B1-47D3-B67F-A62EFF666E3E}">
          <x14:id>{B6DAC445-1E80-A643-918C-FDA59DB17495}</x14:id>
        </ext>
      </extLst>
    </cfRule>
    <cfRule type="dataBar" priority="740">
      <dataBar>
        <cfvo type="min"/>
        <cfvo type="max"/>
        <color theme="1" tint="0.499984740745262"/>
      </dataBar>
      <extLst>
        <ext xmlns:x14="http://schemas.microsoft.com/office/spreadsheetml/2009/9/main" uri="{B025F937-C7B1-47D3-B67F-A62EFF666E3E}">
          <x14:id>{613D8A09-F2F2-1648-9E20-877A8D6E4DF8}</x14:id>
        </ext>
      </extLst>
    </cfRule>
    <cfRule type="dataBar" priority="739">
      <dataBar showValue="0">
        <cfvo type="min"/>
        <cfvo type="max"/>
        <color theme="1" tint="0.499984740745262"/>
      </dataBar>
      <extLst>
        <ext xmlns:x14="http://schemas.microsoft.com/office/spreadsheetml/2009/9/main" uri="{B025F937-C7B1-47D3-B67F-A62EFF666E3E}">
          <x14:id>{63395E18-64E5-7543-9220-4253635E5F58}</x14:id>
        </ext>
      </extLst>
    </cfRule>
  </conditionalFormatting>
  <conditionalFormatting sqref="AN1720:AN1723">
    <cfRule type="dataBar" priority="738">
      <dataBar>
        <cfvo type="min"/>
        <cfvo type="max"/>
        <color rgb="FF008AEF"/>
      </dataBar>
      <extLst>
        <ext xmlns:x14="http://schemas.microsoft.com/office/spreadsheetml/2009/9/main" uri="{B025F937-C7B1-47D3-B67F-A62EFF666E3E}">
          <x14:id>{BADA11CE-E164-7345-AE06-E7713403443D}</x14:id>
        </ext>
      </extLst>
    </cfRule>
    <cfRule type="dataBar" priority="737">
      <dataBar>
        <cfvo type="min"/>
        <cfvo type="max"/>
        <color theme="1" tint="0.499984740745262"/>
      </dataBar>
      <extLst>
        <ext xmlns:x14="http://schemas.microsoft.com/office/spreadsheetml/2009/9/main" uri="{B025F937-C7B1-47D3-B67F-A62EFF666E3E}">
          <x14:id>{2F8AAF6A-3631-0E43-B4A4-CF31581AEA21}</x14:id>
        </ext>
      </extLst>
    </cfRule>
    <cfRule type="dataBar" priority="736">
      <dataBar>
        <cfvo type="min"/>
        <cfvo type="max"/>
        <color theme="1" tint="0.499984740745262"/>
      </dataBar>
      <extLst>
        <ext xmlns:x14="http://schemas.microsoft.com/office/spreadsheetml/2009/9/main" uri="{B025F937-C7B1-47D3-B67F-A62EFF666E3E}">
          <x14:id>{F540499A-0AB8-B442-95FE-1D4BB4ABE59C}</x14:id>
        </ext>
      </extLst>
    </cfRule>
    <cfRule type="dataBar" priority="735">
      <dataBar>
        <cfvo type="min"/>
        <cfvo type="max"/>
        <color theme="1" tint="0.499984740745262"/>
      </dataBar>
      <extLst>
        <ext xmlns:x14="http://schemas.microsoft.com/office/spreadsheetml/2009/9/main" uri="{B025F937-C7B1-47D3-B67F-A62EFF666E3E}">
          <x14:id>{16D1B804-03A9-154D-8929-8B188667E9FF}</x14:id>
        </ext>
      </extLst>
    </cfRule>
    <cfRule type="dataBar" priority="734">
      <dataBar showValue="0">
        <cfvo type="min"/>
        <cfvo type="max"/>
        <color theme="1" tint="0.499984740745262"/>
      </dataBar>
      <extLst>
        <ext xmlns:x14="http://schemas.microsoft.com/office/spreadsheetml/2009/9/main" uri="{B025F937-C7B1-47D3-B67F-A62EFF666E3E}">
          <x14:id>{1372C720-2750-414E-8700-4B268B23EFA4}</x14:id>
        </ext>
      </extLst>
    </cfRule>
  </conditionalFormatting>
  <conditionalFormatting sqref="AN1726:AN1733">
    <cfRule type="dataBar" priority="733">
      <dataBar>
        <cfvo type="min"/>
        <cfvo type="max"/>
        <color rgb="FF008AEF"/>
      </dataBar>
      <extLst>
        <ext xmlns:x14="http://schemas.microsoft.com/office/spreadsheetml/2009/9/main" uri="{B025F937-C7B1-47D3-B67F-A62EFF666E3E}">
          <x14:id>{9D32D1FB-8070-5F42-A265-0797C093B698}</x14:id>
        </ext>
      </extLst>
    </cfRule>
    <cfRule type="dataBar" priority="732">
      <dataBar>
        <cfvo type="min"/>
        <cfvo type="max"/>
        <color theme="1" tint="0.499984740745262"/>
      </dataBar>
      <extLst>
        <ext xmlns:x14="http://schemas.microsoft.com/office/spreadsheetml/2009/9/main" uri="{B025F937-C7B1-47D3-B67F-A62EFF666E3E}">
          <x14:id>{FB6766FE-D142-9B42-8061-0302EDFF426E}</x14:id>
        </ext>
      </extLst>
    </cfRule>
    <cfRule type="dataBar" priority="731">
      <dataBar>
        <cfvo type="min"/>
        <cfvo type="max"/>
        <color theme="1" tint="0.499984740745262"/>
      </dataBar>
      <extLst>
        <ext xmlns:x14="http://schemas.microsoft.com/office/spreadsheetml/2009/9/main" uri="{B025F937-C7B1-47D3-B67F-A62EFF666E3E}">
          <x14:id>{E33BFA2C-A769-CC44-A1B4-376D11781E95}</x14:id>
        </ext>
      </extLst>
    </cfRule>
    <cfRule type="dataBar" priority="730">
      <dataBar>
        <cfvo type="min"/>
        <cfvo type="max"/>
        <color theme="1" tint="0.499984740745262"/>
      </dataBar>
      <extLst>
        <ext xmlns:x14="http://schemas.microsoft.com/office/spreadsheetml/2009/9/main" uri="{B025F937-C7B1-47D3-B67F-A62EFF666E3E}">
          <x14:id>{E56397A0-9A68-6649-A751-F0ED349637BB}</x14:id>
        </ext>
      </extLst>
    </cfRule>
    <cfRule type="dataBar" priority="729">
      <dataBar showValue="0">
        <cfvo type="min"/>
        <cfvo type="max"/>
        <color theme="1" tint="0.499984740745262"/>
      </dataBar>
      <extLst>
        <ext xmlns:x14="http://schemas.microsoft.com/office/spreadsheetml/2009/9/main" uri="{B025F937-C7B1-47D3-B67F-A62EFF666E3E}">
          <x14:id>{BAC6ECAB-84BC-0745-9C29-59B176A2854C}</x14:id>
        </ext>
      </extLst>
    </cfRule>
  </conditionalFormatting>
  <conditionalFormatting sqref="AN1735:AN1747">
    <cfRule type="dataBar" priority="728">
      <dataBar>
        <cfvo type="min"/>
        <cfvo type="max"/>
        <color rgb="FF008AEF"/>
      </dataBar>
      <extLst>
        <ext xmlns:x14="http://schemas.microsoft.com/office/spreadsheetml/2009/9/main" uri="{B025F937-C7B1-47D3-B67F-A62EFF666E3E}">
          <x14:id>{3BDB844B-C9BC-C144-BDB4-76F46A0D5411}</x14:id>
        </ext>
      </extLst>
    </cfRule>
    <cfRule type="dataBar" priority="727">
      <dataBar>
        <cfvo type="min"/>
        <cfvo type="max"/>
        <color theme="1" tint="0.499984740745262"/>
      </dataBar>
      <extLst>
        <ext xmlns:x14="http://schemas.microsoft.com/office/spreadsheetml/2009/9/main" uri="{B025F937-C7B1-47D3-B67F-A62EFF666E3E}">
          <x14:id>{AE8FE08F-1C2E-C246-9227-33655B8997DC}</x14:id>
        </ext>
      </extLst>
    </cfRule>
    <cfRule type="dataBar" priority="726">
      <dataBar>
        <cfvo type="min"/>
        <cfvo type="max"/>
        <color theme="1" tint="0.499984740745262"/>
      </dataBar>
      <extLst>
        <ext xmlns:x14="http://schemas.microsoft.com/office/spreadsheetml/2009/9/main" uri="{B025F937-C7B1-47D3-B67F-A62EFF666E3E}">
          <x14:id>{584AD6AF-7518-4E44-8F19-3F585A4DB7A2}</x14:id>
        </ext>
      </extLst>
    </cfRule>
    <cfRule type="dataBar" priority="725">
      <dataBar>
        <cfvo type="min"/>
        <cfvo type="max"/>
        <color theme="1" tint="0.499984740745262"/>
      </dataBar>
      <extLst>
        <ext xmlns:x14="http://schemas.microsoft.com/office/spreadsheetml/2009/9/main" uri="{B025F937-C7B1-47D3-B67F-A62EFF666E3E}">
          <x14:id>{230B91F9-F270-EE4F-8C78-ADE2CCC5E21F}</x14:id>
        </ext>
      </extLst>
    </cfRule>
    <cfRule type="dataBar" priority="724">
      <dataBar showValue="0">
        <cfvo type="min"/>
        <cfvo type="max"/>
        <color theme="1" tint="0.499984740745262"/>
      </dataBar>
      <extLst>
        <ext xmlns:x14="http://schemas.microsoft.com/office/spreadsheetml/2009/9/main" uri="{B025F937-C7B1-47D3-B67F-A62EFF666E3E}">
          <x14:id>{ADCF9DB4-C77D-AC45-9724-535559F239F8}</x14:id>
        </ext>
      </extLst>
    </cfRule>
  </conditionalFormatting>
  <conditionalFormatting sqref="AN1749:AN1773">
    <cfRule type="dataBar" priority="723">
      <dataBar>
        <cfvo type="min"/>
        <cfvo type="max"/>
        <color rgb="FF008AEF"/>
      </dataBar>
      <extLst>
        <ext xmlns:x14="http://schemas.microsoft.com/office/spreadsheetml/2009/9/main" uri="{B025F937-C7B1-47D3-B67F-A62EFF666E3E}">
          <x14:id>{6C871ED4-3BB6-BF47-BD52-66C681A8C40A}</x14:id>
        </ext>
      </extLst>
    </cfRule>
    <cfRule type="dataBar" priority="722">
      <dataBar>
        <cfvo type="min"/>
        <cfvo type="max"/>
        <color theme="1" tint="0.499984740745262"/>
      </dataBar>
      <extLst>
        <ext xmlns:x14="http://schemas.microsoft.com/office/spreadsheetml/2009/9/main" uri="{B025F937-C7B1-47D3-B67F-A62EFF666E3E}">
          <x14:id>{90B25DC9-B5FE-ED4F-9A8F-DECD2DADFDDD}</x14:id>
        </ext>
      </extLst>
    </cfRule>
    <cfRule type="dataBar" priority="721">
      <dataBar>
        <cfvo type="min"/>
        <cfvo type="max"/>
        <color theme="1" tint="0.499984740745262"/>
      </dataBar>
      <extLst>
        <ext xmlns:x14="http://schemas.microsoft.com/office/spreadsheetml/2009/9/main" uri="{B025F937-C7B1-47D3-B67F-A62EFF666E3E}">
          <x14:id>{13B5C920-B496-F942-A36A-AA7B99D25FCB}</x14:id>
        </ext>
      </extLst>
    </cfRule>
    <cfRule type="dataBar" priority="720">
      <dataBar>
        <cfvo type="min"/>
        <cfvo type="max"/>
        <color theme="1" tint="0.499984740745262"/>
      </dataBar>
      <extLst>
        <ext xmlns:x14="http://schemas.microsoft.com/office/spreadsheetml/2009/9/main" uri="{B025F937-C7B1-47D3-B67F-A62EFF666E3E}">
          <x14:id>{C45D8D46-9119-6F42-97A0-EAE180107599}</x14:id>
        </ext>
      </extLst>
    </cfRule>
    <cfRule type="dataBar" priority="719">
      <dataBar showValue="0">
        <cfvo type="min"/>
        <cfvo type="max"/>
        <color theme="1" tint="0.499984740745262"/>
      </dataBar>
      <extLst>
        <ext xmlns:x14="http://schemas.microsoft.com/office/spreadsheetml/2009/9/main" uri="{B025F937-C7B1-47D3-B67F-A62EFF666E3E}">
          <x14:id>{4C5FAC50-7B39-C241-8CB6-66CBFF4A9C30}</x14:id>
        </ext>
      </extLst>
    </cfRule>
  </conditionalFormatting>
  <conditionalFormatting sqref="AN1775:AN1777">
    <cfRule type="dataBar" priority="718">
      <dataBar>
        <cfvo type="min"/>
        <cfvo type="max"/>
        <color rgb="FF008AEF"/>
      </dataBar>
      <extLst>
        <ext xmlns:x14="http://schemas.microsoft.com/office/spreadsheetml/2009/9/main" uri="{B025F937-C7B1-47D3-B67F-A62EFF666E3E}">
          <x14:id>{79447A93-96BA-214B-8701-A0E3197D4FCD}</x14:id>
        </ext>
      </extLst>
    </cfRule>
    <cfRule type="dataBar" priority="717">
      <dataBar>
        <cfvo type="min"/>
        <cfvo type="max"/>
        <color theme="1" tint="0.499984740745262"/>
      </dataBar>
      <extLst>
        <ext xmlns:x14="http://schemas.microsoft.com/office/spreadsheetml/2009/9/main" uri="{B025F937-C7B1-47D3-B67F-A62EFF666E3E}">
          <x14:id>{2529D50D-CB80-BA4F-B574-81B3D373C9EB}</x14:id>
        </ext>
      </extLst>
    </cfRule>
    <cfRule type="dataBar" priority="716">
      <dataBar>
        <cfvo type="min"/>
        <cfvo type="max"/>
        <color theme="1" tint="0.499984740745262"/>
      </dataBar>
      <extLst>
        <ext xmlns:x14="http://schemas.microsoft.com/office/spreadsheetml/2009/9/main" uri="{B025F937-C7B1-47D3-B67F-A62EFF666E3E}">
          <x14:id>{20336711-03AB-F244-9997-D4BC24BA46A6}</x14:id>
        </ext>
      </extLst>
    </cfRule>
    <cfRule type="dataBar" priority="715">
      <dataBar>
        <cfvo type="min"/>
        <cfvo type="max"/>
        <color theme="1" tint="0.499984740745262"/>
      </dataBar>
      <extLst>
        <ext xmlns:x14="http://schemas.microsoft.com/office/spreadsheetml/2009/9/main" uri="{B025F937-C7B1-47D3-B67F-A62EFF666E3E}">
          <x14:id>{3CAA4037-F8F8-4D4D-BDBA-3BFBB6477363}</x14:id>
        </ext>
      </extLst>
    </cfRule>
    <cfRule type="dataBar" priority="714">
      <dataBar showValue="0">
        <cfvo type="min"/>
        <cfvo type="max"/>
        <color theme="1" tint="0.499984740745262"/>
      </dataBar>
      <extLst>
        <ext xmlns:x14="http://schemas.microsoft.com/office/spreadsheetml/2009/9/main" uri="{B025F937-C7B1-47D3-B67F-A62EFF666E3E}">
          <x14:id>{0233F50C-509B-3840-A83C-FB410D236D6E}</x14:id>
        </ext>
      </extLst>
    </cfRule>
  </conditionalFormatting>
  <conditionalFormatting sqref="AN1779:AN1795">
    <cfRule type="dataBar" priority="713">
      <dataBar>
        <cfvo type="min"/>
        <cfvo type="max"/>
        <color rgb="FF008AEF"/>
      </dataBar>
      <extLst>
        <ext xmlns:x14="http://schemas.microsoft.com/office/spreadsheetml/2009/9/main" uri="{B025F937-C7B1-47D3-B67F-A62EFF666E3E}">
          <x14:id>{ADA7C806-0CDE-6B4C-BEF4-6CEB4940D69E}</x14:id>
        </ext>
      </extLst>
    </cfRule>
    <cfRule type="dataBar" priority="712">
      <dataBar>
        <cfvo type="min"/>
        <cfvo type="max"/>
        <color theme="1" tint="0.499984740745262"/>
      </dataBar>
      <extLst>
        <ext xmlns:x14="http://schemas.microsoft.com/office/spreadsheetml/2009/9/main" uri="{B025F937-C7B1-47D3-B67F-A62EFF666E3E}">
          <x14:id>{6ABECB4C-D376-4D4E-B3C0-A15F4C858B15}</x14:id>
        </ext>
      </extLst>
    </cfRule>
    <cfRule type="dataBar" priority="711">
      <dataBar>
        <cfvo type="min"/>
        <cfvo type="max"/>
        <color theme="1" tint="0.499984740745262"/>
      </dataBar>
      <extLst>
        <ext xmlns:x14="http://schemas.microsoft.com/office/spreadsheetml/2009/9/main" uri="{B025F937-C7B1-47D3-B67F-A62EFF666E3E}">
          <x14:id>{3D03AA0D-B054-EE4D-B39C-694F87DB89A6}</x14:id>
        </ext>
      </extLst>
    </cfRule>
    <cfRule type="dataBar" priority="710">
      <dataBar>
        <cfvo type="min"/>
        <cfvo type="max"/>
        <color theme="1" tint="0.499984740745262"/>
      </dataBar>
      <extLst>
        <ext xmlns:x14="http://schemas.microsoft.com/office/spreadsheetml/2009/9/main" uri="{B025F937-C7B1-47D3-B67F-A62EFF666E3E}">
          <x14:id>{04601ECC-64B1-D248-8AA5-B8D35DCA5EEA}</x14:id>
        </ext>
      </extLst>
    </cfRule>
    <cfRule type="dataBar" priority="709">
      <dataBar showValue="0">
        <cfvo type="min"/>
        <cfvo type="max"/>
        <color theme="1" tint="0.499984740745262"/>
      </dataBar>
      <extLst>
        <ext xmlns:x14="http://schemas.microsoft.com/office/spreadsheetml/2009/9/main" uri="{B025F937-C7B1-47D3-B67F-A62EFF666E3E}">
          <x14:id>{79F3A6E3-7D85-F846-A82D-B617A3165FC4}</x14:id>
        </ext>
      </extLst>
    </cfRule>
  </conditionalFormatting>
  <conditionalFormatting sqref="AN1797:AN1803">
    <cfRule type="dataBar" priority="708">
      <dataBar>
        <cfvo type="min"/>
        <cfvo type="max"/>
        <color rgb="FF008AEF"/>
      </dataBar>
      <extLst>
        <ext xmlns:x14="http://schemas.microsoft.com/office/spreadsheetml/2009/9/main" uri="{B025F937-C7B1-47D3-B67F-A62EFF666E3E}">
          <x14:id>{B21F0EDE-99FA-524E-97AF-D920CF17D270}</x14:id>
        </ext>
      </extLst>
    </cfRule>
    <cfRule type="dataBar" priority="707">
      <dataBar>
        <cfvo type="min"/>
        <cfvo type="max"/>
        <color theme="1" tint="0.499984740745262"/>
      </dataBar>
      <extLst>
        <ext xmlns:x14="http://schemas.microsoft.com/office/spreadsheetml/2009/9/main" uri="{B025F937-C7B1-47D3-B67F-A62EFF666E3E}">
          <x14:id>{A69F3402-3F6D-E64E-B867-E5EDE53860E7}</x14:id>
        </ext>
      </extLst>
    </cfRule>
    <cfRule type="dataBar" priority="706">
      <dataBar>
        <cfvo type="min"/>
        <cfvo type="max"/>
        <color theme="1" tint="0.499984740745262"/>
      </dataBar>
      <extLst>
        <ext xmlns:x14="http://schemas.microsoft.com/office/spreadsheetml/2009/9/main" uri="{B025F937-C7B1-47D3-B67F-A62EFF666E3E}">
          <x14:id>{5CFC8643-D644-0847-806F-1A87F7998BDC}</x14:id>
        </ext>
      </extLst>
    </cfRule>
    <cfRule type="dataBar" priority="705">
      <dataBar>
        <cfvo type="min"/>
        <cfvo type="max"/>
        <color theme="1" tint="0.499984740745262"/>
      </dataBar>
      <extLst>
        <ext xmlns:x14="http://schemas.microsoft.com/office/spreadsheetml/2009/9/main" uri="{B025F937-C7B1-47D3-B67F-A62EFF666E3E}">
          <x14:id>{8F7545A2-2963-6544-B732-472A3B907DDB}</x14:id>
        </ext>
      </extLst>
    </cfRule>
    <cfRule type="dataBar" priority="704">
      <dataBar showValue="0">
        <cfvo type="min"/>
        <cfvo type="max"/>
        <color theme="1" tint="0.499984740745262"/>
      </dataBar>
      <extLst>
        <ext xmlns:x14="http://schemas.microsoft.com/office/spreadsheetml/2009/9/main" uri="{B025F937-C7B1-47D3-B67F-A62EFF666E3E}">
          <x14:id>{D3B0ABF2-A784-314D-83C0-8D7F43042EE5}</x14:id>
        </ext>
      </extLst>
    </cfRule>
  </conditionalFormatting>
  <conditionalFormatting sqref="AN1805:AN1812">
    <cfRule type="dataBar" priority="703">
      <dataBar>
        <cfvo type="min"/>
        <cfvo type="max"/>
        <color rgb="FF008AEF"/>
      </dataBar>
      <extLst>
        <ext xmlns:x14="http://schemas.microsoft.com/office/spreadsheetml/2009/9/main" uri="{B025F937-C7B1-47D3-B67F-A62EFF666E3E}">
          <x14:id>{A494A6C5-50A3-0740-869D-F6C4ABC2060F}</x14:id>
        </ext>
      </extLst>
    </cfRule>
    <cfRule type="dataBar" priority="702">
      <dataBar>
        <cfvo type="min"/>
        <cfvo type="max"/>
        <color theme="1" tint="0.499984740745262"/>
      </dataBar>
      <extLst>
        <ext xmlns:x14="http://schemas.microsoft.com/office/spreadsheetml/2009/9/main" uri="{B025F937-C7B1-47D3-B67F-A62EFF666E3E}">
          <x14:id>{453F95CB-168A-064C-93A2-522AF80EC459}</x14:id>
        </ext>
      </extLst>
    </cfRule>
    <cfRule type="dataBar" priority="701">
      <dataBar>
        <cfvo type="min"/>
        <cfvo type="max"/>
        <color theme="1" tint="0.499984740745262"/>
      </dataBar>
      <extLst>
        <ext xmlns:x14="http://schemas.microsoft.com/office/spreadsheetml/2009/9/main" uri="{B025F937-C7B1-47D3-B67F-A62EFF666E3E}">
          <x14:id>{6715A10B-63CE-0F49-93CF-8150BD3CEB5A}</x14:id>
        </ext>
      </extLst>
    </cfRule>
    <cfRule type="dataBar" priority="700">
      <dataBar>
        <cfvo type="min"/>
        <cfvo type="max"/>
        <color theme="1" tint="0.499984740745262"/>
      </dataBar>
      <extLst>
        <ext xmlns:x14="http://schemas.microsoft.com/office/spreadsheetml/2009/9/main" uri="{B025F937-C7B1-47D3-B67F-A62EFF666E3E}">
          <x14:id>{F7AFE95D-5473-0C47-9B8E-FFAC5D97B8B0}</x14:id>
        </ext>
      </extLst>
    </cfRule>
    <cfRule type="dataBar" priority="699">
      <dataBar showValue="0">
        <cfvo type="min"/>
        <cfvo type="max"/>
        <color theme="1" tint="0.499984740745262"/>
      </dataBar>
      <extLst>
        <ext xmlns:x14="http://schemas.microsoft.com/office/spreadsheetml/2009/9/main" uri="{B025F937-C7B1-47D3-B67F-A62EFF666E3E}">
          <x14:id>{E98091A7-54A0-E84C-82F7-1DF63D9B873C}</x14:id>
        </ext>
      </extLst>
    </cfRule>
  </conditionalFormatting>
  <conditionalFormatting sqref="AN1814:AN1826">
    <cfRule type="dataBar" priority="698">
      <dataBar>
        <cfvo type="min"/>
        <cfvo type="max"/>
        <color rgb="FF008AEF"/>
      </dataBar>
      <extLst>
        <ext xmlns:x14="http://schemas.microsoft.com/office/spreadsheetml/2009/9/main" uri="{B025F937-C7B1-47D3-B67F-A62EFF666E3E}">
          <x14:id>{F92F5F12-A75A-D642-A4BE-C6BD528C7910}</x14:id>
        </ext>
      </extLst>
    </cfRule>
    <cfRule type="dataBar" priority="697">
      <dataBar>
        <cfvo type="min"/>
        <cfvo type="max"/>
        <color theme="1" tint="0.499984740745262"/>
      </dataBar>
      <extLst>
        <ext xmlns:x14="http://schemas.microsoft.com/office/spreadsheetml/2009/9/main" uri="{B025F937-C7B1-47D3-B67F-A62EFF666E3E}">
          <x14:id>{1A46CAAE-0444-E34E-8C5D-286460B5DFB1}</x14:id>
        </ext>
      </extLst>
    </cfRule>
    <cfRule type="dataBar" priority="696">
      <dataBar>
        <cfvo type="min"/>
        <cfvo type="max"/>
        <color theme="1" tint="0.499984740745262"/>
      </dataBar>
      <extLst>
        <ext xmlns:x14="http://schemas.microsoft.com/office/spreadsheetml/2009/9/main" uri="{B025F937-C7B1-47D3-B67F-A62EFF666E3E}">
          <x14:id>{0D67B782-65C1-6F46-BEA5-288A04625D04}</x14:id>
        </ext>
      </extLst>
    </cfRule>
    <cfRule type="dataBar" priority="695">
      <dataBar>
        <cfvo type="min"/>
        <cfvo type="max"/>
        <color theme="1" tint="0.499984740745262"/>
      </dataBar>
      <extLst>
        <ext xmlns:x14="http://schemas.microsoft.com/office/spreadsheetml/2009/9/main" uri="{B025F937-C7B1-47D3-B67F-A62EFF666E3E}">
          <x14:id>{86CA46D8-6B39-7A49-A71C-920BE17AD326}</x14:id>
        </ext>
      </extLst>
    </cfRule>
    <cfRule type="dataBar" priority="694">
      <dataBar showValue="0">
        <cfvo type="min"/>
        <cfvo type="max"/>
        <color theme="1" tint="0.499984740745262"/>
      </dataBar>
      <extLst>
        <ext xmlns:x14="http://schemas.microsoft.com/office/spreadsheetml/2009/9/main" uri="{B025F937-C7B1-47D3-B67F-A62EFF666E3E}">
          <x14:id>{7509B928-96CF-6D44-A8AC-ADC4B2181CD5}</x14:id>
        </ext>
      </extLst>
    </cfRule>
  </conditionalFormatting>
  <conditionalFormatting sqref="AN1828:AN1852">
    <cfRule type="dataBar" priority="693">
      <dataBar>
        <cfvo type="min"/>
        <cfvo type="max"/>
        <color rgb="FF008AEF"/>
      </dataBar>
      <extLst>
        <ext xmlns:x14="http://schemas.microsoft.com/office/spreadsheetml/2009/9/main" uri="{B025F937-C7B1-47D3-B67F-A62EFF666E3E}">
          <x14:id>{3F564C7C-35E1-CB4E-A9BB-C7AA8D2B639F}</x14:id>
        </ext>
      </extLst>
    </cfRule>
    <cfRule type="dataBar" priority="692">
      <dataBar>
        <cfvo type="min"/>
        <cfvo type="max"/>
        <color theme="1" tint="0.499984740745262"/>
      </dataBar>
      <extLst>
        <ext xmlns:x14="http://schemas.microsoft.com/office/spreadsheetml/2009/9/main" uri="{B025F937-C7B1-47D3-B67F-A62EFF666E3E}">
          <x14:id>{2D093CA0-ACA3-5548-8E80-738A664A9E72}</x14:id>
        </ext>
      </extLst>
    </cfRule>
    <cfRule type="dataBar" priority="691">
      <dataBar>
        <cfvo type="min"/>
        <cfvo type="max"/>
        <color theme="1" tint="0.499984740745262"/>
      </dataBar>
      <extLst>
        <ext xmlns:x14="http://schemas.microsoft.com/office/spreadsheetml/2009/9/main" uri="{B025F937-C7B1-47D3-B67F-A62EFF666E3E}">
          <x14:id>{BFC139F6-97D0-324A-8623-959DC210E500}</x14:id>
        </ext>
      </extLst>
    </cfRule>
    <cfRule type="dataBar" priority="690">
      <dataBar>
        <cfvo type="min"/>
        <cfvo type="max"/>
        <color theme="1" tint="0.499984740745262"/>
      </dataBar>
      <extLst>
        <ext xmlns:x14="http://schemas.microsoft.com/office/spreadsheetml/2009/9/main" uri="{B025F937-C7B1-47D3-B67F-A62EFF666E3E}">
          <x14:id>{1103CA1D-8FD1-E548-8B2D-3AA7C3D16E73}</x14:id>
        </ext>
      </extLst>
    </cfRule>
    <cfRule type="dataBar" priority="689">
      <dataBar showValue="0">
        <cfvo type="min"/>
        <cfvo type="max"/>
        <color theme="1" tint="0.499984740745262"/>
      </dataBar>
      <extLst>
        <ext xmlns:x14="http://schemas.microsoft.com/office/spreadsheetml/2009/9/main" uri="{B025F937-C7B1-47D3-B67F-A62EFF666E3E}">
          <x14:id>{DCF7F0B4-39A8-F142-A464-3D1AEBB60B27}</x14:id>
        </ext>
      </extLst>
    </cfRule>
  </conditionalFormatting>
  <conditionalFormatting sqref="AN1854:AN1856">
    <cfRule type="dataBar" priority="688">
      <dataBar>
        <cfvo type="min"/>
        <cfvo type="max"/>
        <color rgb="FF008AEF"/>
      </dataBar>
      <extLst>
        <ext xmlns:x14="http://schemas.microsoft.com/office/spreadsheetml/2009/9/main" uri="{B025F937-C7B1-47D3-B67F-A62EFF666E3E}">
          <x14:id>{A25BCE7C-7436-2440-B41E-2D871BBE31D7}</x14:id>
        </ext>
      </extLst>
    </cfRule>
    <cfRule type="dataBar" priority="687">
      <dataBar>
        <cfvo type="min"/>
        <cfvo type="max"/>
        <color theme="1" tint="0.499984740745262"/>
      </dataBar>
      <extLst>
        <ext xmlns:x14="http://schemas.microsoft.com/office/spreadsheetml/2009/9/main" uri="{B025F937-C7B1-47D3-B67F-A62EFF666E3E}">
          <x14:id>{2BF71F39-5B3F-204C-84DC-A1BB5A5EE771}</x14:id>
        </ext>
      </extLst>
    </cfRule>
    <cfRule type="dataBar" priority="686">
      <dataBar>
        <cfvo type="min"/>
        <cfvo type="max"/>
        <color theme="1" tint="0.499984740745262"/>
      </dataBar>
      <extLst>
        <ext xmlns:x14="http://schemas.microsoft.com/office/spreadsheetml/2009/9/main" uri="{B025F937-C7B1-47D3-B67F-A62EFF666E3E}">
          <x14:id>{F82321C8-5050-AA4C-BCBF-7678CF8B9498}</x14:id>
        </ext>
      </extLst>
    </cfRule>
    <cfRule type="dataBar" priority="685">
      <dataBar>
        <cfvo type="min"/>
        <cfvo type="max"/>
        <color theme="1" tint="0.499984740745262"/>
      </dataBar>
      <extLst>
        <ext xmlns:x14="http://schemas.microsoft.com/office/spreadsheetml/2009/9/main" uri="{B025F937-C7B1-47D3-B67F-A62EFF666E3E}">
          <x14:id>{0E7492AF-EC08-BD42-9982-0C0339172C2E}</x14:id>
        </ext>
      </extLst>
    </cfRule>
    <cfRule type="dataBar" priority="684">
      <dataBar showValue="0">
        <cfvo type="min"/>
        <cfvo type="max"/>
        <color theme="1" tint="0.499984740745262"/>
      </dataBar>
      <extLst>
        <ext xmlns:x14="http://schemas.microsoft.com/office/spreadsheetml/2009/9/main" uri="{B025F937-C7B1-47D3-B67F-A62EFF666E3E}">
          <x14:id>{3A826F85-4748-5D43-831F-4618D95B9EA6}</x14:id>
        </ext>
      </extLst>
    </cfRule>
  </conditionalFormatting>
  <conditionalFormatting sqref="AN1858:AN1874">
    <cfRule type="dataBar" priority="683">
      <dataBar>
        <cfvo type="min"/>
        <cfvo type="max"/>
        <color rgb="FF008AEF"/>
      </dataBar>
      <extLst>
        <ext xmlns:x14="http://schemas.microsoft.com/office/spreadsheetml/2009/9/main" uri="{B025F937-C7B1-47D3-B67F-A62EFF666E3E}">
          <x14:id>{83B1FB04-5AFD-CE48-A8A6-38674343CB32}</x14:id>
        </ext>
      </extLst>
    </cfRule>
    <cfRule type="dataBar" priority="682">
      <dataBar>
        <cfvo type="min"/>
        <cfvo type="max"/>
        <color theme="1" tint="0.499984740745262"/>
      </dataBar>
      <extLst>
        <ext xmlns:x14="http://schemas.microsoft.com/office/spreadsheetml/2009/9/main" uri="{B025F937-C7B1-47D3-B67F-A62EFF666E3E}">
          <x14:id>{A210AE52-B8A5-6E4E-A50E-53750DA32E0E}</x14:id>
        </ext>
      </extLst>
    </cfRule>
    <cfRule type="dataBar" priority="681">
      <dataBar>
        <cfvo type="min"/>
        <cfvo type="max"/>
        <color theme="1" tint="0.499984740745262"/>
      </dataBar>
      <extLst>
        <ext xmlns:x14="http://schemas.microsoft.com/office/spreadsheetml/2009/9/main" uri="{B025F937-C7B1-47D3-B67F-A62EFF666E3E}">
          <x14:id>{67003F7D-10D4-F941-B0E9-523A48DE7A56}</x14:id>
        </ext>
      </extLst>
    </cfRule>
    <cfRule type="dataBar" priority="680">
      <dataBar>
        <cfvo type="min"/>
        <cfvo type="max"/>
        <color theme="1" tint="0.499984740745262"/>
      </dataBar>
      <extLst>
        <ext xmlns:x14="http://schemas.microsoft.com/office/spreadsheetml/2009/9/main" uri="{B025F937-C7B1-47D3-B67F-A62EFF666E3E}">
          <x14:id>{C0CE84EF-947E-4C47-B18C-B7AB416AE70D}</x14:id>
        </ext>
      </extLst>
    </cfRule>
    <cfRule type="dataBar" priority="679">
      <dataBar showValue="0">
        <cfvo type="min"/>
        <cfvo type="max"/>
        <color theme="1" tint="0.499984740745262"/>
      </dataBar>
      <extLst>
        <ext xmlns:x14="http://schemas.microsoft.com/office/spreadsheetml/2009/9/main" uri="{B025F937-C7B1-47D3-B67F-A62EFF666E3E}">
          <x14:id>{F73CEA96-B0E1-8B48-8F4B-853C78A5A3FB}</x14:id>
        </ext>
      </extLst>
    </cfRule>
  </conditionalFormatting>
  <conditionalFormatting sqref="AN1876:AN1878">
    <cfRule type="dataBar" priority="677">
      <dataBar>
        <cfvo type="min"/>
        <cfvo type="max"/>
        <color theme="1" tint="0.499984740745262"/>
      </dataBar>
      <extLst>
        <ext xmlns:x14="http://schemas.microsoft.com/office/spreadsheetml/2009/9/main" uri="{B025F937-C7B1-47D3-B67F-A62EFF666E3E}">
          <x14:id>{0F3475DF-9454-C046-969C-64E616703632}</x14:id>
        </ext>
      </extLst>
    </cfRule>
    <cfRule type="dataBar" priority="675">
      <dataBar>
        <cfvo type="min"/>
        <cfvo type="max"/>
        <color theme="1" tint="0.499984740745262"/>
      </dataBar>
      <extLst>
        <ext xmlns:x14="http://schemas.microsoft.com/office/spreadsheetml/2009/9/main" uri="{B025F937-C7B1-47D3-B67F-A62EFF666E3E}">
          <x14:id>{B243AC0B-8228-F149-92D8-9112CF76F39D}</x14:id>
        </ext>
      </extLst>
    </cfRule>
    <cfRule type="dataBar" priority="674">
      <dataBar showValue="0">
        <cfvo type="min"/>
        <cfvo type="max"/>
        <color theme="1" tint="0.499984740745262"/>
      </dataBar>
      <extLst>
        <ext xmlns:x14="http://schemas.microsoft.com/office/spreadsheetml/2009/9/main" uri="{B025F937-C7B1-47D3-B67F-A62EFF666E3E}">
          <x14:id>{A679B431-C9E9-7148-AD63-9E65F1146D80}</x14:id>
        </ext>
      </extLst>
    </cfRule>
    <cfRule type="dataBar" priority="676">
      <dataBar>
        <cfvo type="min"/>
        <cfvo type="max"/>
        <color theme="1" tint="0.499984740745262"/>
      </dataBar>
      <extLst>
        <ext xmlns:x14="http://schemas.microsoft.com/office/spreadsheetml/2009/9/main" uri="{B025F937-C7B1-47D3-B67F-A62EFF666E3E}">
          <x14:id>{002DC9A3-7CCF-114A-A38A-554C43EBEF57}</x14:id>
        </ext>
      </extLst>
    </cfRule>
    <cfRule type="dataBar" priority="678">
      <dataBar>
        <cfvo type="min"/>
        <cfvo type="max"/>
        <color rgb="FF008AEF"/>
      </dataBar>
      <extLst>
        <ext xmlns:x14="http://schemas.microsoft.com/office/spreadsheetml/2009/9/main" uri="{B025F937-C7B1-47D3-B67F-A62EFF666E3E}">
          <x14:id>{2968C1D5-0631-8B4F-97C4-5E12A168F0FB}</x14:id>
        </ext>
      </extLst>
    </cfRule>
  </conditionalFormatting>
  <conditionalFormatting sqref="AN1880:AN1887">
    <cfRule type="dataBar" priority="670">
      <dataBar>
        <cfvo type="min"/>
        <cfvo type="max"/>
        <color theme="1" tint="0.499984740745262"/>
      </dataBar>
      <extLst>
        <ext xmlns:x14="http://schemas.microsoft.com/office/spreadsheetml/2009/9/main" uri="{B025F937-C7B1-47D3-B67F-A62EFF666E3E}">
          <x14:id>{074D0A6A-4DC9-954E-A715-D4FE1D349162}</x14:id>
        </ext>
      </extLst>
    </cfRule>
    <cfRule type="dataBar" priority="672">
      <dataBar>
        <cfvo type="min"/>
        <cfvo type="max"/>
        <color theme="1" tint="0.499984740745262"/>
      </dataBar>
      <extLst>
        <ext xmlns:x14="http://schemas.microsoft.com/office/spreadsheetml/2009/9/main" uri="{B025F937-C7B1-47D3-B67F-A62EFF666E3E}">
          <x14:id>{35ACE944-D211-C544-9700-7DD08C34F6ED}</x14:id>
        </ext>
      </extLst>
    </cfRule>
    <cfRule type="dataBar" priority="669">
      <dataBar showValue="0">
        <cfvo type="min"/>
        <cfvo type="max"/>
        <color theme="1" tint="0.499984740745262"/>
      </dataBar>
      <extLst>
        <ext xmlns:x14="http://schemas.microsoft.com/office/spreadsheetml/2009/9/main" uri="{B025F937-C7B1-47D3-B67F-A62EFF666E3E}">
          <x14:id>{683E50A8-91B8-5146-922B-9F7F4D85EA11}</x14:id>
        </ext>
      </extLst>
    </cfRule>
    <cfRule type="dataBar" priority="671">
      <dataBar>
        <cfvo type="min"/>
        <cfvo type="max"/>
        <color theme="1" tint="0.499984740745262"/>
      </dataBar>
      <extLst>
        <ext xmlns:x14="http://schemas.microsoft.com/office/spreadsheetml/2009/9/main" uri="{B025F937-C7B1-47D3-B67F-A62EFF666E3E}">
          <x14:id>{568D3619-4AE7-AD4B-8210-F1B473663AA1}</x14:id>
        </ext>
      </extLst>
    </cfRule>
    <cfRule type="dataBar" priority="673">
      <dataBar>
        <cfvo type="min"/>
        <cfvo type="max"/>
        <color rgb="FF008AEF"/>
      </dataBar>
      <extLst>
        <ext xmlns:x14="http://schemas.microsoft.com/office/spreadsheetml/2009/9/main" uri="{B025F937-C7B1-47D3-B67F-A62EFF666E3E}">
          <x14:id>{2BA5DDE4-1B9A-834D-8647-5C39A6E35E5A}</x14:id>
        </ext>
      </extLst>
    </cfRule>
  </conditionalFormatting>
  <conditionalFormatting sqref="AN1889:AN1893">
    <cfRule type="dataBar" priority="667">
      <dataBar>
        <cfvo type="min"/>
        <cfvo type="max"/>
        <color theme="1" tint="0.499984740745262"/>
      </dataBar>
      <extLst>
        <ext xmlns:x14="http://schemas.microsoft.com/office/spreadsheetml/2009/9/main" uri="{B025F937-C7B1-47D3-B67F-A62EFF666E3E}">
          <x14:id>{F7BB1DDA-534E-3141-AA46-6A41A06E77FB}</x14:id>
        </ext>
      </extLst>
    </cfRule>
    <cfRule type="dataBar" priority="666">
      <dataBar>
        <cfvo type="min"/>
        <cfvo type="max"/>
        <color theme="1" tint="0.499984740745262"/>
      </dataBar>
      <extLst>
        <ext xmlns:x14="http://schemas.microsoft.com/office/spreadsheetml/2009/9/main" uri="{B025F937-C7B1-47D3-B67F-A62EFF666E3E}">
          <x14:id>{D4505221-D242-7D43-B576-74310E8DAB50}</x14:id>
        </ext>
      </extLst>
    </cfRule>
    <cfRule type="dataBar" priority="665">
      <dataBar>
        <cfvo type="min"/>
        <cfvo type="max"/>
        <color theme="1" tint="0.499984740745262"/>
      </dataBar>
      <extLst>
        <ext xmlns:x14="http://schemas.microsoft.com/office/spreadsheetml/2009/9/main" uri="{B025F937-C7B1-47D3-B67F-A62EFF666E3E}">
          <x14:id>{868B2C69-EB92-6F44-97A9-8B76E6F09360}</x14:id>
        </ext>
      </extLst>
    </cfRule>
    <cfRule type="dataBar" priority="664">
      <dataBar showValue="0">
        <cfvo type="min"/>
        <cfvo type="max"/>
        <color theme="1" tint="0.499984740745262"/>
      </dataBar>
      <extLst>
        <ext xmlns:x14="http://schemas.microsoft.com/office/spreadsheetml/2009/9/main" uri="{B025F937-C7B1-47D3-B67F-A62EFF666E3E}">
          <x14:id>{D41A1B29-EB00-7E46-87BB-85EC859EC061}</x14:id>
        </ext>
      </extLst>
    </cfRule>
    <cfRule type="dataBar" priority="668">
      <dataBar>
        <cfvo type="min"/>
        <cfvo type="max"/>
        <color rgb="FF008AEF"/>
      </dataBar>
      <extLst>
        <ext xmlns:x14="http://schemas.microsoft.com/office/spreadsheetml/2009/9/main" uri="{B025F937-C7B1-47D3-B67F-A62EFF666E3E}">
          <x14:id>{605CD09B-C873-C34E-ABE3-CA756AE595DF}</x14:id>
        </ext>
      </extLst>
    </cfRule>
  </conditionalFormatting>
  <conditionalFormatting sqref="AN1895:AN1918">
    <cfRule type="dataBar" priority="663">
      <dataBar>
        <cfvo type="min"/>
        <cfvo type="max"/>
        <color rgb="FF008AEF"/>
      </dataBar>
      <extLst>
        <ext xmlns:x14="http://schemas.microsoft.com/office/spreadsheetml/2009/9/main" uri="{B025F937-C7B1-47D3-B67F-A62EFF666E3E}">
          <x14:id>{2CAD90DB-A197-4F4E-8A3D-0084CD2D7789}</x14:id>
        </ext>
      </extLst>
    </cfRule>
    <cfRule type="dataBar" priority="662">
      <dataBar>
        <cfvo type="min"/>
        <cfvo type="max"/>
        <color theme="1" tint="0.499984740745262"/>
      </dataBar>
      <extLst>
        <ext xmlns:x14="http://schemas.microsoft.com/office/spreadsheetml/2009/9/main" uri="{B025F937-C7B1-47D3-B67F-A62EFF666E3E}">
          <x14:id>{DC5B6E6A-FAED-7E41-B17B-C3E203BBD2C8}</x14:id>
        </ext>
      </extLst>
    </cfRule>
    <cfRule type="dataBar" priority="661">
      <dataBar>
        <cfvo type="min"/>
        <cfvo type="max"/>
        <color theme="1" tint="0.499984740745262"/>
      </dataBar>
      <extLst>
        <ext xmlns:x14="http://schemas.microsoft.com/office/spreadsheetml/2009/9/main" uri="{B025F937-C7B1-47D3-B67F-A62EFF666E3E}">
          <x14:id>{E31029E5-F4FD-BF4C-8277-34E7F133A478}</x14:id>
        </ext>
      </extLst>
    </cfRule>
    <cfRule type="dataBar" priority="660">
      <dataBar>
        <cfvo type="min"/>
        <cfvo type="max"/>
        <color theme="1" tint="0.499984740745262"/>
      </dataBar>
      <extLst>
        <ext xmlns:x14="http://schemas.microsoft.com/office/spreadsheetml/2009/9/main" uri="{B025F937-C7B1-47D3-B67F-A62EFF666E3E}">
          <x14:id>{26337AF5-F105-0641-9CF5-700F05AFCAD6}</x14:id>
        </ext>
      </extLst>
    </cfRule>
    <cfRule type="dataBar" priority="659">
      <dataBar showValue="0">
        <cfvo type="min"/>
        <cfvo type="max"/>
        <color theme="1" tint="0.499984740745262"/>
      </dataBar>
      <extLst>
        <ext xmlns:x14="http://schemas.microsoft.com/office/spreadsheetml/2009/9/main" uri="{B025F937-C7B1-47D3-B67F-A62EFF666E3E}">
          <x14:id>{78E355AD-19CF-994E-9D17-DD0DBDA77C2D}</x14:id>
        </ext>
      </extLst>
    </cfRule>
  </conditionalFormatting>
  <conditionalFormatting sqref="AN1920:AN1922">
    <cfRule type="dataBar" priority="658">
      <dataBar>
        <cfvo type="min"/>
        <cfvo type="max"/>
        <color rgb="FF008AEF"/>
      </dataBar>
      <extLst>
        <ext xmlns:x14="http://schemas.microsoft.com/office/spreadsheetml/2009/9/main" uri="{B025F937-C7B1-47D3-B67F-A62EFF666E3E}">
          <x14:id>{D5A9CA7B-D67F-AC4A-AE92-9E5C39A9F824}</x14:id>
        </ext>
      </extLst>
    </cfRule>
    <cfRule type="dataBar" priority="657">
      <dataBar>
        <cfvo type="min"/>
        <cfvo type="max"/>
        <color theme="1" tint="0.499984740745262"/>
      </dataBar>
      <extLst>
        <ext xmlns:x14="http://schemas.microsoft.com/office/spreadsheetml/2009/9/main" uri="{B025F937-C7B1-47D3-B67F-A62EFF666E3E}">
          <x14:id>{7BC78AC1-0E3A-0346-AE5D-C3BDCCBFA970}</x14:id>
        </ext>
      </extLst>
    </cfRule>
    <cfRule type="dataBar" priority="656">
      <dataBar>
        <cfvo type="min"/>
        <cfvo type="max"/>
        <color theme="1" tint="0.499984740745262"/>
      </dataBar>
      <extLst>
        <ext xmlns:x14="http://schemas.microsoft.com/office/spreadsheetml/2009/9/main" uri="{B025F937-C7B1-47D3-B67F-A62EFF666E3E}">
          <x14:id>{B532AA8D-C3E9-5447-919A-60C0BF330AAF}</x14:id>
        </ext>
      </extLst>
    </cfRule>
    <cfRule type="dataBar" priority="655">
      <dataBar>
        <cfvo type="min"/>
        <cfvo type="max"/>
        <color theme="1" tint="0.499984740745262"/>
      </dataBar>
      <extLst>
        <ext xmlns:x14="http://schemas.microsoft.com/office/spreadsheetml/2009/9/main" uri="{B025F937-C7B1-47D3-B67F-A62EFF666E3E}">
          <x14:id>{355E5758-5A67-D843-BDE4-FC71825AB86F}</x14:id>
        </ext>
      </extLst>
    </cfRule>
    <cfRule type="dataBar" priority="654">
      <dataBar showValue="0">
        <cfvo type="min"/>
        <cfvo type="max"/>
        <color theme="1" tint="0.499984740745262"/>
      </dataBar>
      <extLst>
        <ext xmlns:x14="http://schemas.microsoft.com/office/spreadsheetml/2009/9/main" uri="{B025F937-C7B1-47D3-B67F-A62EFF666E3E}">
          <x14:id>{F178DAC7-0DD5-304A-BE60-757EFE805CFF}</x14:id>
        </ext>
      </extLst>
    </cfRule>
  </conditionalFormatting>
  <conditionalFormatting sqref="AN1924:AN1940">
    <cfRule type="dataBar" priority="653">
      <dataBar>
        <cfvo type="min"/>
        <cfvo type="max"/>
        <color rgb="FF008AEF"/>
      </dataBar>
      <extLst>
        <ext xmlns:x14="http://schemas.microsoft.com/office/spreadsheetml/2009/9/main" uri="{B025F937-C7B1-47D3-B67F-A62EFF666E3E}">
          <x14:id>{616FA363-D6C5-F445-8638-C9677D2E1EE2}</x14:id>
        </ext>
      </extLst>
    </cfRule>
    <cfRule type="dataBar" priority="652">
      <dataBar>
        <cfvo type="min"/>
        <cfvo type="max"/>
        <color theme="1" tint="0.499984740745262"/>
      </dataBar>
      <extLst>
        <ext xmlns:x14="http://schemas.microsoft.com/office/spreadsheetml/2009/9/main" uri="{B025F937-C7B1-47D3-B67F-A62EFF666E3E}">
          <x14:id>{40271113-F21A-F54E-AA4C-48C7443A6173}</x14:id>
        </ext>
      </extLst>
    </cfRule>
    <cfRule type="dataBar" priority="651">
      <dataBar>
        <cfvo type="min"/>
        <cfvo type="max"/>
        <color theme="1" tint="0.499984740745262"/>
      </dataBar>
      <extLst>
        <ext xmlns:x14="http://schemas.microsoft.com/office/spreadsheetml/2009/9/main" uri="{B025F937-C7B1-47D3-B67F-A62EFF666E3E}">
          <x14:id>{9EAA5824-B31B-594B-A4E4-E8485BDBE614}</x14:id>
        </ext>
      </extLst>
    </cfRule>
    <cfRule type="dataBar" priority="650">
      <dataBar>
        <cfvo type="min"/>
        <cfvo type="max"/>
        <color theme="1" tint="0.499984740745262"/>
      </dataBar>
      <extLst>
        <ext xmlns:x14="http://schemas.microsoft.com/office/spreadsheetml/2009/9/main" uri="{B025F937-C7B1-47D3-B67F-A62EFF666E3E}">
          <x14:id>{E1EABEFB-FBC3-FC44-B528-7C1BA915894F}</x14:id>
        </ext>
      </extLst>
    </cfRule>
    <cfRule type="dataBar" priority="649">
      <dataBar showValue="0">
        <cfvo type="min"/>
        <cfvo type="max"/>
        <color theme="1" tint="0.499984740745262"/>
      </dataBar>
      <extLst>
        <ext xmlns:x14="http://schemas.microsoft.com/office/spreadsheetml/2009/9/main" uri="{B025F937-C7B1-47D3-B67F-A62EFF666E3E}">
          <x14:id>{B97D0BA7-CD76-4F40-ADB2-4BD0EF0C2903}</x14:id>
        </ext>
      </extLst>
    </cfRule>
  </conditionalFormatting>
  <conditionalFormatting sqref="AN1942:AN1944">
    <cfRule type="dataBar" priority="648">
      <dataBar>
        <cfvo type="min"/>
        <cfvo type="max"/>
        <color rgb="FF008AEF"/>
      </dataBar>
      <extLst>
        <ext xmlns:x14="http://schemas.microsoft.com/office/spreadsheetml/2009/9/main" uri="{B025F937-C7B1-47D3-B67F-A62EFF666E3E}">
          <x14:id>{5A356686-D4EF-1246-939F-64134B688F17}</x14:id>
        </ext>
      </extLst>
    </cfRule>
    <cfRule type="dataBar" priority="647">
      <dataBar>
        <cfvo type="min"/>
        <cfvo type="max"/>
        <color theme="1" tint="0.499984740745262"/>
      </dataBar>
      <extLst>
        <ext xmlns:x14="http://schemas.microsoft.com/office/spreadsheetml/2009/9/main" uri="{B025F937-C7B1-47D3-B67F-A62EFF666E3E}">
          <x14:id>{EFC7F9FE-B2F5-C746-9DFA-2722FF9C060E}</x14:id>
        </ext>
      </extLst>
    </cfRule>
    <cfRule type="dataBar" priority="646">
      <dataBar>
        <cfvo type="min"/>
        <cfvo type="max"/>
        <color theme="1" tint="0.499984740745262"/>
      </dataBar>
      <extLst>
        <ext xmlns:x14="http://schemas.microsoft.com/office/spreadsheetml/2009/9/main" uri="{B025F937-C7B1-47D3-B67F-A62EFF666E3E}">
          <x14:id>{C5D0CCC4-0CCF-7842-A74A-F9E55B0F4249}</x14:id>
        </ext>
      </extLst>
    </cfRule>
    <cfRule type="dataBar" priority="645">
      <dataBar>
        <cfvo type="min"/>
        <cfvo type="max"/>
        <color theme="1" tint="0.499984740745262"/>
      </dataBar>
      <extLst>
        <ext xmlns:x14="http://schemas.microsoft.com/office/spreadsheetml/2009/9/main" uri="{B025F937-C7B1-47D3-B67F-A62EFF666E3E}">
          <x14:id>{1A991DB8-5CED-764A-83A6-96C6EA1540B9}</x14:id>
        </ext>
      </extLst>
    </cfRule>
    <cfRule type="dataBar" priority="644">
      <dataBar showValue="0">
        <cfvo type="min"/>
        <cfvo type="max"/>
        <color theme="1" tint="0.499984740745262"/>
      </dataBar>
      <extLst>
        <ext xmlns:x14="http://schemas.microsoft.com/office/spreadsheetml/2009/9/main" uri="{B025F937-C7B1-47D3-B67F-A62EFF666E3E}">
          <x14:id>{86798977-48C3-B84B-ABBA-7C6B54D57523}</x14:id>
        </ext>
      </extLst>
    </cfRule>
  </conditionalFormatting>
  <conditionalFormatting sqref="AN1946:AN1957">
    <cfRule type="dataBar" priority="643">
      <dataBar>
        <cfvo type="min"/>
        <cfvo type="max"/>
        <color rgb="FF008AEF"/>
      </dataBar>
      <extLst>
        <ext xmlns:x14="http://schemas.microsoft.com/office/spreadsheetml/2009/9/main" uri="{B025F937-C7B1-47D3-B67F-A62EFF666E3E}">
          <x14:id>{8EA4EF00-2FFF-114F-8666-683A93A4609F}</x14:id>
        </ext>
      </extLst>
    </cfRule>
    <cfRule type="dataBar" priority="642">
      <dataBar>
        <cfvo type="min"/>
        <cfvo type="max"/>
        <color theme="1" tint="0.499984740745262"/>
      </dataBar>
      <extLst>
        <ext xmlns:x14="http://schemas.microsoft.com/office/spreadsheetml/2009/9/main" uri="{B025F937-C7B1-47D3-B67F-A62EFF666E3E}">
          <x14:id>{6835B7D4-8F37-D246-B0F4-F98B9B3727D2}</x14:id>
        </ext>
      </extLst>
    </cfRule>
    <cfRule type="dataBar" priority="641">
      <dataBar>
        <cfvo type="min"/>
        <cfvo type="max"/>
        <color theme="1" tint="0.499984740745262"/>
      </dataBar>
      <extLst>
        <ext xmlns:x14="http://schemas.microsoft.com/office/spreadsheetml/2009/9/main" uri="{B025F937-C7B1-47D3-B67F-A62EFF666E3E}">
          <x14:id>{52029E5A-33EA-4045-9EB0-C25C8FB0ECEC}</x14:id>
        </ext>
      </extLst>
    </cfRule>
    <cfRule type="dataBar" priority="640">
      <dataBar>
        <cfvo type="min"/>
        <cfvo type="max"/>
        <color theme="1" tint="0.499984740745262"/>
      </dataBar>
      <extLst>
        <ext xmlns:x14="http://schemas.microsoft.com/office/spreadsheetml/2009/9/main" uri="{B025F937-C7B1-47D3-B67F-A62EFF666E3E}">
          <x14:id>{52640E7A-AEC4-B74C-9916-42C99A6CF215}</x14:id>
        </ext>
      </extLst>
    </cfRule>
    <cfRule type="dataBar" priority="639">
      <dataBar showValue="0">
        <cfvo type="min"/>
        <cfvo type="max"/>
        <color theme="1" tint="0.499984740745262"/>
      </dataBar>
      <extLst>
        <ext xmlns:x14="http://schemas.microsoft.com/office/spreadsheetml/2009/9/main" uri="{B025F937-C7B1-47D3-B67F-A62EFF666E3E}">
          <x14:id>{6AF33D51-7F93-B04F-B1BB-204AC5857DCF}</x14:id>
        </ext>
      </extLst>
    </cfRule>
  </conditionalFormatting>
  <conditionalFormatting sqref="AN1959:AN1970">
    <cfRule type="dataBar" priority="638">
      <dataBar>
        <cfvo type="min"/>
        <cfvo type="max"/>
        <color rgb="FF008AEF"/>
      </dataBar>
      <extLst>
        <ext xmlns:x14="http://schemas.microsoft.com/office/spreadsheetml/2009/9/main" uri="{B025F937-C7B1-47D3-B67F-A62EFF666E3E}">
          <x14:id>{642ED6BE-508F-DE43-B1BE-069AC5BA5E8D}</x14:id>
        </ext>
      </extLst>
    </cfRule>
    <cfRule type="dataBar" priority="637">
      <dataBar>
        <cfvo type="min"/>
        <cfvo type="max"/>
        <color theme="1" tint="0.499984740745262"/>
      </dataBar>
      <extLst>
        <ext xmlns:x14="http://schemas.microsoft.com/office/spreadsheetml/2009/9/main" uri="{B025F937-C7B1-47D3-B67F-A62EFF666E3E}">
          <x14:id>{65CF4AB7-13CD-864B-9F54-8B08E11BAF35}</x14:id>
        </ext>
      </extLst>
    </cfRule>
    <cfRule type="dataBar" priority="636">
      <dataBar>
        <cfvo type="min"/>
        <cfvo type="max"/>
        <color theme="1" tint="0.499984740745262"/>
      </dataBar>
      <extLst>
        <ext xmlns:x14="http://schemas.microsoft.com/office/spreadsheetml/2009/9/main" uri="{B025F937-C7B1-47D3-B67F-A62EFF666E3E}">
          <x14:id>{BF80F319-D15F-E242-BC86-A79CC99904FC}</x14:id>
        </ext>
      </extLst>
    </cfRule>
    <cfRule type="dataBar" priority="635">
      <dataBar>
        <cfvo type="min"/>
        <cfvo type="max"/>
        <color theme="1" tint="0.499984740745262"/>
      </dataBar>
      <extLst>
        <ext xmlns:x14="http://schemas.microsoft.com/office/spreadsheetml/2009/9/main" uri="{B025F937-C7B1-47D3-B67F-A62EFF666E3E}">
          <x14:id>{D771016F-66B7-724C-98A8-C7E52CD8CA32}</x14:id>
        </ext>
      </extLst>
    </cfRule>
    <cfRule type="dataBar" priority="634">
      <dataBar showValue="0">
        <cfvo type="min"/>
        <cfvo type="max"/>
        <color theme="1" tint="0.499984740745262"/>
      </dataBar>
      <extLst>
        <ext xmlns:x14="http://schemas.microsoft.com/office/spreadsheetml/2009/9/main" uri="{B025F937-C7B1-47D3-B67F-A62EFF666E3E}">
          <x14:id>{35BCDE8F-3F2E-AC4D-8752-C70BA5DFB041}</x14:id>
        </ext>
      </extLst>
    </cfRule>
  </conditionalFormatting>
  <conditionalFormatting sqref="AN1972:AN1985">
    <cfRule type="dataBar" priority="633">
      <dataBar>
        <cfvo type="min"/>
        <cfvo type="max"/>
        <color rgb="FF008AEF"/>
      </dataBar>
      <extLst>
        <ext xmlns:x14="http://schemas.microsoft.com/office/spreadsheetml/2009/9/main" uri="{B025F937-C7B1-47D3-B67F-A62EFF666E3E}">
          <x14:id>{38867EA0-24A5-0F48-8B17-94FC57EF5641}</x14:id>
        </ext>
      </extLst>
    </cfRule>
    <cfRule type="dataBar" priority="632">
      <dataBar>
        <cfvo type="min"/>
        <cfvo type="max"/>
        <color theme="1" tint="0.499984740745262"/>
      </dataBar>
      <extLst>
        <ext xmlns:x14="http://schemas.microsoft.com/office/spreadsheetml/2009/9/main" uri="{B025F937-C7B1-47D3-B67F-A62EFF666E3E}">
          <x14:id>{A0DD6BD0-A8B5-F944-A7ED-967409D03C4B}</x14:id>
        </ext>
      </extLst>
    </cfRule>
    <cfRule type="dataBar" priority="631">
      <dataBar>
        <cfvo type="min"/>
        <cfvo type="max"/>
        <color theme="1" tint="0.499984740745262"/>
      </dataBar>
      <extLst>
        <ext xmlns:x14="http://schemas.microsoft.com/office/spreadsheetml/2009/9/main" uri="{B025F937-C7B1-47D3-B67F-A62EFF666E3E}">
          <x14:id>{B26A3F88-A02A-7B4A-BB43-D49005BB1BFC}</x14:id>
        </ext>
      </extLst>
    </cfRule>
    <cfRule type="dataBar" priority="630">
      <dataBar>
        <cfvo type="min"/>
        <cfvo type="max"/>
        <color theme="1" tint="0.499984740745262"/>
      </dataBar>
      <extLst>
        <ext xmlns:x14="http://schemas.microsoft.com/office/spreadsheetml/2009/9/main" uri="{B025F937-C7B1-47D3-B67F-A62EFF666E3E}">
          <x14:id>{C751A588-ADC7-4749-A65F-D3BD087929E1}</x14:id>
        </ext>
      </extLst>
    </cfRule>
    <cfRule type="dataBar" priority="629">
      <dataBar showValue="0">
        <cfvo type="min"/>
        <cfvo type="max"/>
        <color theme="1" tint="0.499984740745262"/>
      </dataBar>
      <extLst>
        <ext xmlns:x14="http://schemas.microsoft.com/office/spreadsheetml/2009/9/main" uri="{B025F937-C7B1-47D3-B67F-A62EFF666E3E}">
          <x14:id>{C78D696D-02C3-4D4B-9ADF-88F49C2EB312}</x14:id>
        </ext>
      </extLst>
    </cfRule>
  </conditionalFormatting>
  <conditionalFormatting sqref="AN1987:AN2009">
    <cfRule type="dataBar" priority="628">
      <dataBar>
        <cfvo type="min"/>
        <cfvo type="max"/>
        <color rgb="FF008AEF"/>
      </dataBar>
      <extLst>
        <ext xmlns:x14="http://schemas.microsoft.com/office/spreadsheetml/2009/9/main" uri="{B025F937-C7B1-47D3-B67F-A62EFF666E3E}">
          <x14:id>{65AFF624-347E-3348-9B4C-0880F0AB7A65}</x14:id>
        </ext>
      </extLst>
    </cfRule>
    <cfRule type="dataBar" priority="627">
      <dataBar>
        <cfvo type="min"/>
        <cfvo type="max"/>
        <color theme="1" tint="0.499984740745262"/>
      </dataBar>
      <extLst>
        <ext xmlns:x14="http://schemas.microsoft.com/office/spreadsheetml/2009/9/main" uri="{B025F937-C7B1-47D3-B67F-A62EFF666E3E}">
          <x14:id>{707887C2-740A-EE47-8AF5-523A4EDA48C0}</x14:id>
        </ext>
      </extLst>
    </cfRule>
    <cfRule type="dataBar" priority="626">
      <dataBar>
        <cfvo type="min"/>
        <cfvo type="max"/>
        <color theme="1" tint="0.499984740745262"/>
      </dataBar>
      <extLst>
        <ext xmlns:x14="http://schemas.microsoft.com/office/spreadsheetml/2009/9/main" uri="{B025F937-C7B1-47D3-B67F-A62EFF666E3E}">
          <x14:id>{89C3D792-00B9-1B44-9D77-B32E4842B3F3}</x14:id>
        </ext>
      </extLst>
    </cfRule>
    <cfRule type="dataBar" priority="625">
      <dataBar>
        <cfvo type="min"/>
        <cfvo type="max"/>
        <color theme="1" tint="0.499984740745262"/>
      </dataBar>
      <extLst>
        <ext xmlns:x14="http://schemas.microsoft.com/office/spreadsheetml/2009/9/main" uri="{B025F937-C7B1-47D3-B67F-A62EFF666E3E}">
          <x14:id>{61334609-FBE8-3D4C-9F8D-3C700C187B8F}</x14:id>
        </ext>
      </extLst>
    </cfRule>
    <cfRule type="dataBar" priority="624">
      <dataBar showValue="0">
        <cfvo type="min"/>
        <cfvo type="max"/>
        <color theme="1" tint="0.499984740745262"/>
      </dataBar>
      <extLst>
        <ext xmlns:x14="http://schemas.microsoft.com/office/spreadsheetml/2009/9/main" uri="{B025F937-C7B1-47D3-B67F-A62EFF666E3E}">
          <x14:id>{1F2384EE-D275-044D-B1A9-C613EF4FE795}</x14:id>
        </ext>
      </extLst>
    </cfRule>
  </conditionalFormatting>
  <conditionalFormatting sqref="AN2011:AN2029">
    <cfRule type="dataBar" priority="623">
      <dataBar>
        <cfvo type="min"/>
        <cfvo type="max"/>
        <color rgb="FF008AEF"/>
      </dataBar>
      <extLst>
        <ext xmlns:x14="http://schemas.microsoft.com/office/spreadsheetml/2009/9/main" uri="{B025F937-C7B1-47D3-B67F-A62EFF666E3E}">
          <x14:id>{153D085B-37EB-7542-935E-BCD10D37F63A}</x14:id>
        </ext>
      </extLst>
    </cfRule>
    <cfRule type="dataBar" priority="622">
      <dataBar>
        <cfvo type="min"/>
        <cfvo type="max"/>
        <color theme="1" tint="0.499984740745262"/>
      </dataBar>
      <extLst>
        <ext xmlns:x14="http://schemas.microsoft.com/office/spreadsheetml/2009/9/main" uri="{B025F937-C7B1-47D3-B67F-A62EFF666E3E}">
          <x14:id>{0C77423B-D132-B44F-B460-7B4036CE09B3}</x14:id>
        </ext>
      </extLst>
    </cfRule>
    <cfRule type="dataBar" priority="621">
      <dataBar>
        <cfvo type="min"/>
        <cfvo type="max"/>
        <color theme="1" tint="0.499984740745262"/>
      </dataBar>
      <extLst>
        <ext xmlns:x14="http://schemas.microsoft.com/office/spreadsheetml/2009/9/main" uri="{B025F937-C7B1-47D3-B67F-A62EFF666E3E}">
          <x14:id>{B60E8497-F88A-DF40-B544-605C0F2A8AD2}</x14:id>
        </ext>
      </extLst>
    </cfRule>
    <cfRule type="dataBar" priority="620">
      <dataBar>
        <cfvo type="min"/>
        <cfvo type="max"/>
        <color theme="1" tint="0.499984740745262"/>
      </dataBar>
      <extLst>
        <ext xmlns:x14="http://schemas.microsoft.com/office/spreadsheetml/2009/9/main" uri="{B025F937-C7B1-47D3-B67F-A62EFF666E3E}">
          <x14:id>{2319C7EA-D4F6-A24C-88B4-A75040A9FB63}</x14:id>
        </ext>
      </extLst>
    </cfRule>
    <cfRule type="dataBar" priority="619">
      <dataBar showValue="0">
        <cfvo type="min"/>
        <cfvo type="max"/>
        <color theme="1" tint="0.499984740745262"/>
      </dataBar>
      <extLst>
        <ext xmlns:x14="http://schemas.microsoft.com/office/spreadsheetml/2009/9/main" uri="{B025F937-C7B1-47D3-B67F-A62EFF666E3E}">
          <x14:id>{1B8959E9-7D2A-4744-B2E3-F8227ABA1F2C}</x14:id>
        </ext>
      </extLst>
    </cfRule>
  </conditionalFormatting>
  <conditionalFormatting sqref="AN2032:AN2033">
    <cfRule type="dataBar" priority="618">
      <dataBar>
        <cfvo type="min"/>
        <cfvo type="max"/>
        <color rgb="FF008AEF"/>
      </dataBar>
      <extLst>
        <ext xmlns:x14="http://schemas.microsoft.com/office/spreadsheetml/2009/9/main" uri="{B025F937-C7B1-47D3-B67F-A62EFF666E3E}">
          <x14:id>{7052479E-AC02-5E40-95D9-26CB36614CF0}</x14:id>
        </ext>
      </extLst>
    </cfRule>
    <cfRule type="dataBar" priority="617">
      <dataBar>
        <cfvo type="min"/>
        <cfvo type="max"/>
        <color theme="1" tint="0.499984740745262"/>
      </dataBar>
      <extLst>
        <ext xmlns:x14="http://schemas.microsoft.com/office/spreadsheetml/2009/9/main" uri="{B025F937-C7B1-47D3-B67F-A62EFF666E3E}">
          <x14:id>{73E1099C-1E55-1342-90EE-6135E2D40711}</x14:id>
        </ext>
      </extLst>
    </cfRule>
    <cfRule type="dataBar" priority="616">
      <dataBar>
        <cfvo type="min"/>
        <cfvo type="max"/>
        <color theme="1" tint="0.499984740745262"/>
      </dataBar>
      <extLst>
        <ext xmlns:x14="http://schemas.microsoft.com/office/spreadsheetml/2009/9/main" uri="{B025F937-C7B1-47D3-B67F-A62EFF666E3E}">
          <x14:id>{57E9BA8B-54E6-B24D-91C6-21D065B85D6A}</x14:id>
        </ext>
      </extLst>
    </cfRule>
    <cfRule type="dataBar" priority="615">
      <dataBar>
        <cfvo type="min"/>
        <cfvo type="max"/>
        <color theme="1" tint="0.499984740745262"/>
      </dataBar>
      <extLst>
        <ext xmlns:x14="http://schemas.microsoft.com/office/spreadsheetml/2009/9/main" uri="{B025F937-C7B1-47D3-B67F-A62EFF666E3E}">
          <x14:id>{8FA3DA46-20D6-594C-AC19-F7A267CC01F7}</x14:id>
        </ext>
      </extLst>
    </cfRule>
    <cfRule type="dataBar" priority="614">
      <dataBar showValue="0">
        <cfvo type="min"/>
        <cfvo type="max"/>
        <color theme="1" tint="0.499984740745262"/>
      </dataBar>
      <extLst>
        <ext xmlns:x14="http://schemas.microsoft.com/office/spreadsheetml/2009/9/main" uri="{B025F937-C7B1-47D3-B67F-A62EFF666E3E}">
          <x14:id>{6B426C81-49B5-A74C-9FEC-8630FD4A9CC6}</x14:id>
        </ext>
      </extLst>
    </cfRule>
  </conditionalFormatting>
  <conditionalFormatting sqref="AN2035:AN2039">
    <cfRule type="dataBar" priority="613">
      <dataBar>
        <cfvo type="min"/>
        <cfvo type="max"/>
        <color rgb="FF008AEF"/>
      </dataBar>
      <extLst>
        <ext xmlns:x14="http://schemas.microsoft.com/office/spreadsheetml/2009/9/main" uri="{B025F937-C7B1-47D3-B67F-A62EFF666E3E}">
          <x14:id>{0C1B9621-ACD4-A44F-B395-2CF6FF328A45}</x14:id>
        </ext>
      </extLst>
    </cfRule>
    <cfRule type="dataBar" priority="612">
      <dataBar>
        <cfvo type="min"/>
        <cfvo type="max"/>
        <color theme="1" tint="0.499984740745262"/>
      </dataBar>
      <extLst>
        <ext xmlns:x14="http://schemas.microsoft.com/office/spreadsheetml/2009/9/main" uri="{B025F937-C7B1-47D3-B67F-A62EFF666E3E}">
          <x14:id>{AA0B04C8-8D6F-C844-B12F-213E7C86FF8D}</x14:id>
        </ext>
      </extLst>
    </cfRule>
    <cfRule type="dataBar" priority="611">
      <dataBar>
        <cfvo type="min"/>
        <cfvo type="max"/>
        <color theme="1" tint="0.499984740745262"/>
      </dataBar>
      <extLst>
        <ext xmlns:x14="http://schemas.microsoft.com/office/spreadsheetml/2009/9/main" uri="{B025F937-C7B1-47D3-B67F-A62EFF666E3E}">
          <x14:id>{65A3DD98-A2E2-774D-A9C6-00E9B69DCBA9}</x14:id>
        </ext>
      </extLst>
    </cfRule>
    <cfRule type="dataBar" priority="610">
      <dataBar>
        <cfvo type="min"/>
        <cfvo type="max"/>
        <color theme="1" tint="0.499984740745262"/>
      </dataBar>
      <extLst>
        <ext xmlns:x14="http://schemas.microsoft.com/office/spreadsheetml/2009/9/main" uri="{B025F937-C7B1-47D3-B67F-A62EFF666E3E}">
          <x14:id>{032697AB-B98D-8C46-810D-06519930D2A7}</x14:id>
        </ext>
      </extLst>
    </cfRule>
    <cfRule type="dataBar" priority="609">
      <dataBar showValue="0">
        <cfvo type="min"/>
        <cfvo type="max"/>
        <color theme="1" tint="0.499984740745262"/>
      </dataBar>
      <extLst>
        <ext xmlns:x14="http://schemas.microsoft.com/office/spreadsheetml/2009/9/main" uri="{B025F937-C7B1-47D3-B67F-A62EFF666E3E}">
          <x14:id>{D2F2337A-8BC3-3C46-96C0-D7E45FA621DA}</x14:id>
        </ext>
      </extLst>
    </cfRule>
  </conditionalFormatting>
  <conditionalFormatting sqref="AN2041:AN2050">
    <cfRule type="dataBar" priority="608">
      <dataBar>
        <cfvo type="min"/>
        <cfvo type="max"/>
        <color rgb="FF008AEF"/>
      </dataBar>
      <extLst>
        <ext xmlns:x14="http://schemas.microsoft.com/office/spreadsheetml/2009/9/main" uri="{B025F937-C7B1-47D3-B67F-A62EFF666E3E}">
          <x14:id>{602E1BEF-D047-E84B-B8C1-B50F79CBE72D}</x14:id>
        </ext>
      </extLst>
    </cfRule>
    <cfRule type="dataBar" priority="607">
      <dataBar>
        <cfvo type="min"/>
        <cfvo type="max"/>
        <color theme="1" tint="0.499984740745262"/>
      </dataBar>
      <extLst>
        <ext xmlns:x14="http://schemas.microsoft.com/office/spreadsheetml/2009/9/main" uri="{B025F937-C7B1-47D3-B67F-A62EFF666E3E}">
          <x14:id>{1DE5F278-8984-5544-BB4D-528C6802B443}</x14:id>
        </ext>
      </extLst>
    </cfRule>
    <cfRule type="dataBar" priority="606">
      <dataBar>
        <cfvo type="min"/>
        <cfvo type="max"/>
        <color theme="1" tint="0.499984740745262"/>
      </dataBar>
      <extLst>
        <ext xmlns:x14="http://schemas.microsoft.com/office/spreadsheetml/2009/9/main" uri="{B025F937-C7B1-47D3-B67F-A62EFF666E3E}">
          <x14:id>{71051016-6140-0E4F-8A6E-A56F943765D9}</x14:id>
        </ext>
      </extLst>
    </cfRule>
    <cfRule type="dataBar" priority="605">
      <dataBar>
        <cfvo type="min"/>
        <cfvo type="max"/>
        <color theme="1" tint="0.499984740745262"/>
      </dataBar>
      <extLst>
        <ext xmlns:x14="http://schemas.microsoft.com/office/spreadsheetml/2009/9/main" uri="{B025F937-C7B1-47D3-B67F-A62EFF666E3E}">
          <x14:id>{ED90F204-089A-B046-9036-4A6EA3A89BEE}</x14:id>
        </ext>
      </extLst>
    </cfRule>
    <cfRule type="dataBar" priority="604">
      <dataBar showValue="0">
        <cfvo type="min"/>
        <cfvo type="max"/>
        <color theme="1" tint="0.499984740745262"/>
      </dataBar>
      <extLst>
        <ext xmlns:x14="http://schemas.microsoft.com/office/spreadsheetml/2009/9/main" uri="{B025F937-C7B1-47D3-B67F-A62EFF666E3E}">
          <x14:id>{4887A8F2-D08F-164A-A93A-53868976C9C5}</x14:id>
        </ext>
      </extLst>
    </cfRule>
  </conditionalFormatting>
  <conditionalFormatting sqref="AN2052:AN2053">
    <cfRule type="dataBar" priority="603">
      <dataBar>
        <cfvo type="min"/>
        <cfvo type="max"/>
        <color rgb="FF008AEF"/>
      </dataBar>
      <extLst>
        <ext xmlns:x14="http://schemas.microsoft.com/office/spreadsheetml/2009/9/main" uri="{B025F937-C7B1-47D3-B67F-A62EFF666E3E}">
          <x14:id>{4424D5B0-B75E-6B4B-878F-93EBA601360F}</x14:id>
        </ext>
      </extLst>
    </cfRule>
    <cfRule type="dataBar" priority="602">
      <dataBar>
        <cfvo type="min"/>
        <cfvo type="max"/>
        <color theme="1" tint="0.499984740745262"/>
      </dataBar>
      <extLst>
        <ext xmlns:x14="http://schemas.microsoft.com/office/spreadsheetml/2009/9/main" uri="{B025F937-C7B1-47D3-B67F-A62EFF666E3E}">
          <x14:id>{633B0FD4-9408-CB4C-AC21-635E6C881513}</x14:id>
        </ext>
      </extLst>
    </cfRule>
    <cfRule type="dataBar" priority="601">
      <dataBar>
        <cfvo type="min"/>
        <cfvo type="max"/>
        <color theme="1" tint="0.499984740745262"/>
      </dataBar>
      <extLst>
        <ext xmlns:x14="http://schemas.microsoft.com/office/spreadsheetml/2009/9/main" uri="{B025F937-C7B1-47D3-B67F-A62EFF666E3E}">
          <x14:id>{5DA06CE4-2D1C-5743-84AE-225EB6D07A47}</x14:id>
        </ext>
      </extLst>
    </cfRule>
    <cfRule type="dataBar" priority="600">
      <dataBar>
        <cfvo type="min"/>
        <cfvo type="max"/>
        <color theme="1" tint="0.499984740745262"/>
      </dataBar>
      <extLst>
        <ext xmlns:x14="http://schemas.microsoft.com/office/spreadsheetml/2009/9/main" uri="{B025F937-C7B1-47D3-B67F-A62EFF666E3E}">
          <x14:id>{4878F9BA-6B0C-244F-BA69-DB530EA3D29A}</x14:id>
        </ext>
      </extLst>
    </cfRule>
    <cfRule type="dataBar" priority="599">
      <dataBar showValue="0">
        <cfvo type="min"/>
        <cfvo type="max"/>
        <color theme="1" tint="0.499984740745262"/>
      </dataBar>
      <extLst>
        <ext xmlns:x14="http://schemas.microsoft.com/office/spreadsheetml/2009/9/main" uri="{B025F937-C7B1-47D3-B67F-A62EFF666E3E}">
          <x14:id>{CFA7729F-349D-4E46-B044-39A0F471B290}</x14:id>
        </ext>
      </extLst>
    </cfRule>
  </conditionalFormatting>
  <conditionalFormatting sqref="AN2055">
    <cfRule type="dataBar" priority="598">
      <dataBar>
        <cfvo type="min"/>
        <cfvo type="max"/>
        <color rgb="FF008AEF"/>
      </dataBar>
      <extLst>
        <ext xmlns:x14="http://schemas.microsoft.com/office/spreadsheetml/2009/9/main" uri="{B025F937-C7B1-47D3-B67F-A62EFF666E3E}">
          <x14:id>{5A6C7156-7BA3-6E4A-AC3F-7B0E1D8A6CD7}</x14:id>
        </ext>
      </extLst>
    </cfRule>
    <cfRule type="dataBar" priority="597">
      <dataBar>
        <cfvo type="min"/>
        <cfvo type="max"/>
        <color theme="1" tint="0.499984740745262"/>
      </dataBar>
      <extLst>
        <ext xmlns:x14="http://schemas.microsoft.com/office/spreadsheetml/2009/9/main" uri="{B025F937-C7B1-47D3-B67F-A62EFF666E3E}">
          <x14:id>{ADBBA7E0-FB82-2740-AF78-F40A155FB3FE}</x14:id>
        </ext>
      </extLst>
    </cfRule>
    <cfRule type="dataBar" priority="596">
      <dataBar>
        <cfvo type="min"/>
        <cfvo type="max"/>
        <color theme="1" tint="0.499984740745262"/>
      </dataBar>
      <extLst>
        <ext xmlns:x14="http://schemas.microsoft.com/office/spreadsheetml/2009/9/main" uri="{B025F937-C7B1-47D3-B67F-A62EFF666E3E}">
          <x14:id>{E8D36C8A-35CE-214F-A43F-BF0E0DAB1608}</x14:id>
        </ext>
      </extLst>
    </cfRule>
    <cfRule type="dataBar" priority="595">
      <dataBar>
        <cfvo type="min"/>
        <cfvo type="max"/>
        <color theme="1" tint="0.499984740745262"/>
      </dataBar>
      <extLst>
        <ext xmlns:x14="http://schemas.microsoft.com/office/spreadsheetml/2009/9/main" uri="{B025F937-C7B1-47D3-B67F-A62EFF666E3E}">
          <x14:id>{597F64CD-DCA3-DE48-8FAF-2C413689E292}</x14:id>
        </ext>
      </extLst>
    </cfRule>
    <cfRule type="dataBar" priority="594">
      <dataBar showValue="0">
        <cfvo type="min"/>
        <cfvo type="max"/>
        <color theme="1" tint="0.499984740745262"/>
      </dataBar>
      <extLst>
        <ext xmlns:x14="http://schemas.microsoft.com/office/spreadsheetml/2009/9/main" uri="{B025F937-C7B1-47D3-B67F-A62EFF666E3E}">
          <x14:id>{534CCA85-A2CC-A749-8DE0-2D329AC524FD}</x14:id>
        </ext>
      </extLst>
    </cfRule>
  </conditionalFormatting>
  <conditionalFormatting sqref="AN2057:AN2080">
    <cfRule type="dataBar" priority="593">
      <dataBar>
        <cfvo type="min"/>
        <cfvo type="max"/>
        <color rgb="FF008AEF"/>
      </dataBar>
      <extLst>
        <ext xmlns:x14="http://schemas.microsoft.com/office/spreadsheetml/2009/9/main" uri="{B025F937-C7B1-47D3-B67F-A62EFF666E3E}">
          <x14:id>{5BA8A20F-B462-DF43-B3A1-6CF79DF12D51}</x14:id>
        </ext>
      </extLst>
    </cfRule>
    <cfRule type="dataBar" priority="592">
      <dataBar>
        <cfvo type="min"/>
        <cfvo type="max"/>
        <color theme="1" tint="0.499984740745262"/>
      </dataBar>
      <extLst>
        <ext xmlns:x14="http://schemas.microsoft.com/office/spreadsheetml/2009/9/main" uri="{B025F937-C7B1-47D3-B67F-A62EFF666E3E}">
          <x14:id>{25B19143-B4D2-2840-81FC-7CA679A3F032}</x14:id>
        </ext>
      </extLst>
    </cfRule>
    <cfRule type="dataBar" priority="591">
      <dataBar>
        <cfvo type="min"/>
        <cfvo type="max"/>
        <color theme="1" tint="0.499984740745262"/>
      </dataBar>
      <extLst>
        <ext xmlns:x14="http://schemas.microsoft.com/office/spreadsheetml/2009/9/main" uri="{B025F937-C7B1-47D3-B67F-A62EFF666E3E}">
          <x14:id>{461E2269-BAC7-7140-85B6-E26EB440D824}</x14:id>
        </ext>
      </extLst>
    </cfRule>
    <cfRule type="dataBar" priority="590">
      <dataBar>
        <cfvo type="min"/>
        <cfvo type="max"/>
        <color theme="1" tint="0.499984740745262"/>
      </dataBar>
      <extLst>
        <ext xmlns:x14="http://schemas.microsoft.com/office/spreadsheetml/2009/9/main" uri="{B025F937-C7B1-47D3-B67F-A62EFF666E3E}">
          <x14:id>{47CABF34-6A96-0742-893C-0C2A1186FAFA}</x14:id>
        </ext>
      </extLst>
    </cfRule>
    <cfRule type="dataBar" priority="589">
      <dataBar showValue="0">
        <cfvo type="min"/>
        <cfvo type="max"/>
        <color theme="1" tint="0.499984740745262"/>
      </dataBar>
      <extLst>
        <ext xmlns:x14="http://schemas.microsoft.com/office/spreadsheetml/2009/9/main" uri="{B025F937-C7B1-47D3-B67F-A62EFF666E3E}">
          <x14:id>{7C12C634-ED72-5A40-A323-E8AF7A4EF43C}</x14:id>
        </ext>
      </extLst>
    </cfRule>
  </conditionalFormatting>
  <conditionalFormatting sqref="AN2082:AN2091">
    <cfRule type="dataBar" priority="588">
      <dataBar>
        <cfvo type="min"/>
        <cfvo type="max"/>
        <color rgb="FF008AEF"/>
      </dataBar>
      <extLst>
        <ext xmlns:x14="http://schemas.microsoft.com/office/spreadsheetml/2009/9/main" uri="{B025F937-C7B1-47D3-B67F-A62EFF666E3E}">
          <x14:id>{994E94C7-B1EA-3349-85EA-D294C2E6D240}</x14:id>
        </ext>
      </extLst>
    </cfRule>
    <cfRule type="dataBar" priority="587">
      <dataBar>
        <cfvo type="min"/>
        <cfvo type="max"/>
        <color theme="1" tint="0.499984740745262"/>
      </dataBar>
      <extLst>
        <ext xmlns:x14="http://schemas.microsoft.com/office/spreadsheetml/2009/9/main" uri="{B025F937-C7B1-47D3-B67F-A62EFF666E3E}">
          <x14:id>{E7AE9ABD-4F11-F840-895A-57AF379E8ED8}</x14:id>
        </ext>
      </extLst>
    </cfRule>
    <cfRule type="dataBar" priority="586">
      <dataBar>
        <cfvo type="min"/>
        <cfvo type="max"/>
        <color theme="1" tint="0.499984740745262"/>
      </dataBar>
      <extLst>
        <ext xmlns:x14="http://schemas.microsoft.com/office/spreadsheetml/2009/9/main" uri="{B025F937-C7B1-47D3-B67F-A62EFF666E3E}">
          <x14:id>{31C7B385-36C2-DC4B-97AF-D33874C2F2E0}</x14:id>
        </ext>
      </extLst>
    </cfRule>
    <cfRule type="dataBar" priority="585">
      <dataBar>
        <cfvo type="min"/>
        <cfvo type="max"/>
        <color theme="1" tint="0.499984740745262"/>
      </dataBar>
      <extLst>
        <ext xmlns:x14="http://schemas.microsoft.com/office/spreadsheetml/2009/9/main" uri="{B025F937-C7B1-47D3-B67F-A62EFF666E3E}">
          <x14:id>{BCBCE2AE-0F78-A441-B29B-770929D9A151}</x14:id>
        </ext>
      </extLst>
    </cfRule>
    <cfRule type="dataBar" priority="584">
      <dataBar showValue="0">
        <cfvo type="min"/>
        <cfvo type="max"/>
        <color theme="1" tint="0.499984740745262"/>
      </dataBar>
      <extLst>
        <ext xmlns:x14="http://schemas.microsoft.com/office/spreadsheetml/2009/9/main" uri="{B025F937-C7B1-47D3-B67F-A62EFF666E3E}">
          <x14:id>{4CC682B5-8BA8-CA40-BA50-39933C02CF46}</x14:id>
        </ext>
      </extLst>
    </cfRule>
  </conditionalFormatting>
  <conditionalFormatting sqref="AN2093:AN2099">
    <cfRule type="dataBar" priority="583">
      <dataBar>
        <cfvo type="min"/>
        <cfvo type="max"/>
        <color rgb="FF008AEF"/>
      </dataBar>
      <extLst>
        <ext xmlns:x14="http://schemas.microsoft.com/office/spreadsheetml/2009/9/main" uri="{B025F937-C7B1-47D3-B67F-A62EFF666E3E}">
          <x14:id>{B392671A-0A27-9146-8A3F-2480D9C50704}</x14:id>
        </ext>
      </extLst>
    </cfRule>
    <cfRule type="dataBar" priority="582">
      <dataBar>
        <cfvo type="min"/>
        <cfvo type="max"/>
        <color theme="1" tint="0.499984740745262"/>
      </dataBar>
      <extLst>
        <ext xmlns:x14="http://schemas.microsoft.com/office/spreadsheetml/2009/9/main" uri="{B025F937-C7B1-47D3-B67F-A62EFF666E3E}">
          <x14:id>{1D91992E-07DF-084C-A297-FE7FA584EE80}</x14:id>
        </ext>
      </extLst>
    </cfRule>
    <cfRule type="dataBar" priority="581">
      <dataBar>
        <cfvo type="min"/>
        <cfvo type="max"/>
        <color theme="1" tint="0.499984740745262"/>
      </dataBar>
      <extLst>
        <ext xmlns:x14="http://schemas.microsoft.com/office/spreadsheetml/2009/9/main" uri="{B025F937-C7B1-47D3-B67F-A62EFF666E3E}">
          <x14:id>{67734E6F-C697-BC43-9287-EA6413BA4D8B}</x14:id>
        </ext>
      </extLst>
    </cfRule>
    <cfRule type="dataBar" priority="580">
      <dataBar>
        <cfvo type="min"/>
        <cfvo type="max"/>
        <color theme="1" tint="0.499984740745262"/>
      </dataBar>
      <extLst>
        <ext xmlns:x14="http://schemas.microsoft.com/office/spreadsheetml/2009/9/main" uri="{B025F937-C7B1-47D3-B67F-A62EFF666E3E}">
          <x14:id>{C406DE27-42F6-A940-9F98-9EF64091EC13}</x14:id>
        </ext>
      </extLst>
    </cfRule>
    <cfRule type="dataBar" priority="579">
      <dataBar showValue="0">
        <cfvo type="min"/>
        <cfvo type="max"/>
        <color theme="1" tint="0.499984740745262"/>
      </dataBar>
      <extLst>
        <ext xmlns:x14="http://schemas.microsoft.com/office/spreadsheetml/2009/9/main" uri="{B025F937-C7B1-47D3-B67F-A62EFF666E3E}">
          <x14:id>{2CB2BBD6-9A5F-684D-8A1A-582E13246361}</x14:id>
        </ext>
      </extLst>
    </cfRule>
  </conditionalFormatting>
  <conditionalFormatting sqref="AN2101:AN2124">
    <cfRule type="dataBar" priority="575">
      <dataBar>
        <cfvo type="min"/>
        <cfvo type="max"/>
        <color theme="1" tint="0.499984740745262"/>
      </dataBar>
      <extLst>
        <ext xmlns:x14="http://schemas.microsoft.com/office/spreadsheetml/2009/9/main" uri="{B025F937-C7B1-47D3-B67F-A62EFF666E3E}">
          <x14:id>{0BD20C44-5D6D-6C49-BB46-A78D8DD6F6FB}</x14:id>
        </ext>
      </extLst>
    </cfRule>
    <cfRule type="dataBar" priority="574">
      <dataBar showValue="0">
        <cfvo type="min"/>
        <cfvo type="max"/>
        <color theme="1" tint="0.499984740745262"/>
      </dataBar>
      <extLst>
        <ext xmlns:x14="http://schemas.microsoft.com/office/spreadsheetml/2009/9/main" uri="{B025F937-C7B1-47D3-B67F-A62EFF666E3E}">
          <x14:id>{3C321D24-4C39-794C-80BE-011BFACBD7DD}</x14:id>
        </ext>
      </extLst>
    </cfRule>
    <cfRule type="dataBar" priority="576">
      <dataBar>
        <cfvo type="min"/>
        <cfvo type="max"/>
        <color theme="1" tint="0.499984740745262"/>
      </dataBar>
      <extLst>
        <ext xmlns:x14="http://schemas.microsoft.com/office/spreadsheetml/2009/9/main" uri="{B025F937-C7B1-47D3-B67F-A62EFF666E3E}">
          <x14:id>{A55E0E48-F13C-4448-8EDC-262CE9DD01B3}</x14:id>
        </ext>
      </extLst>
    </cfRule>
    <cfRule type="dataBar" priority="578">
      <dataBar>
        <cfvo type="min"/>
        <cfvo type="max"/>
        <color rgb="FF008AEF"/>
      </dataBar>
      <extLst>
        <ext xmlns:x14="http://schemas.microsoft.com/office/spreadsheetml/2009/9/main" uri="{B025F937-C7B1-47D3-B67F-A62EFF666E3E}">
          <x14:id>{D1DB103D-7210-6047-ADB8-230D6DE5C736}</x14:id>
        </ext>
      </extLst>
    </cfRule>
    <cfRule type="dataBar" priority="577">
      <dataBar>
        <cfvo type="min"/>
        <cfvo type="max"/>
        <color theme="1" tint="0.499984740745262"/>
      </dataBar>
      <extLst>
        <ext xmlns:x14="http://schemas.microsoft.com/office/spreadsheetml/2009/9/main" uri="{B025F937-C7B1-47D3-B67F-A62EFF666E3E}">
          <x14:id>{C671C19B-6CB2-F24E-B9DE-2CA2DDB77D4F}</x14:id>
        </ext>
      </extLst>
    </cfRule>
  </conditionalFormatting>
  <conditionalFormatting sqref="AN2126:AN2128">
    <cfRule type="dataBar" priority="573">
      <dataBar>
        <cfvo type="min"/>
        <cfvo type="max"/>
        <color rgb="FF008AEF"/>
      </dataBar>
      <extLst>
        <ext xmlns:x14="http://schemas.microsoft.com/office/spreadsheetml/2009/9/main" uri="{B025F937-C7B1-47D3-B67F-A62EFF666E3E}">
          <x14:id>{C7DEBBFD-62E0-A740-90D3-8AE1FFBA7497}</x14:id>
        </ext>
      </extLst>
    </cfRule>
    <cfRule type="dataBar" priority="572">
      <dataBar>
        <cfvo type="min"/>
        <cfvo type="max"/>
        <color theme="1" tint="0.499984740745262"/>
      </dataBar>
      <extLst>
        <ext xmlns:x14="http://schemas.microsoft.com/office/spreadsheetml/2009/9/main" uri="{B025F937-C7B1-47D3-B67F-A62EFF666E3E}">
          <x14:id>{A5786D82-28E9-B143-B0D9-5AE7EBD9BB46}</x14:id>
        </ext>
      </extLst>
    </cfRule>
    <cfRule type="dataBar" priority="571">
      <dataBar>
        <cfvo type="min"/>
        <cfvo type="max"/>
        <color theme="1" tint="0.499984740745262"/>
      </dataBar>
      <extLst>
        <ext xmlns:x14="http://schemas.microsoft.com/office/spreadsheetml/2009/9/main" uri="{B025F937-C7B1-47D3-B67F-A62EFF666E3E}">
          <x14:id>{497993A5-6BA5-4445-BAA2-F4CC27A87FF4}</x14:id>
        </ext>
      </extLst>
    </cfRule>
    <cfRule type="dataBar" priority="570">
      <dataBar>
        <cfvo type="min"/>
        <cfvo type="max"/>
        <color theme="1" tint="0.499984740745262"/>
      </dataBar>
      <extLst>
        <ext xmlns:x14="http://schemas.microsoft.com/office/spreadsheetml/2009/9/main" uri="{B025F937-C7B1-47D3-B67F-A62EFF666E3E}">
          <x14:id>{BF5B0ACB-606D-964D-B493-995AD0691C6A}</x14:id>
        </ext>
      </extLst>
    </cfRule>
    <cfRule type="dataBar" priority="569">
      <dataBar showValue="0">
        <cfvo type="min"/>
        <cfvo type="max"/>
        <color theme="1" tint="0.499984740745262"/>
      </dataBar>
      <extLst>
        <ext xmlns:x14="http://schemas.microsoft.com/office/spreadsheetml/2009/9/main" uri="{B025F937-C7B1-47D3-B67F-A62EFF666E3E}">
          <x14:id>{CF0FB28B-DCD3-0148-B82A-5827FAA2B484}</x14:id>
        </ext>
      </extLst>
    </cfRule>
  </conditionalFormatting>
  <conditionalFormatting sqref="AN2130:AN2134">
    <cfRule type="dataBar" priority="568">
      <dataBar>
        <cfvo type="min"/>
        <cfvo type="max"/>
        <color rgb="FF008AEF"/>
      </dataBar>
      <extLst>
        <ext xmlns:x14="http://schemas.microsoft.com/office/spreadsheetml/2009/9/main" uri="{B025F937-C7B1-47D3-B67F-A62EFF666E3E}">
          <x14:id>{63AEA16B-828F-5C45-A288-736F19F5681A}</x14:id>
        </ext>
      </extLst>
    </cfRule>
    <cfRule type="dataBar" priority="567">
      <dataBar>
        <cfvo type="min"/>
        <cfvo type="max"/>
        <color theme="1" tint="0.499984740745262"/>
      </dataBar>
      <extLst>
        <ext xmlns:x14="http://schemas.microsoft.com/office/spreadsheetml/2009/9/main" uri="{B025F937-C7B1-47D3-B67F-A62EFF666E3E}">
          <x14:id>{8B7D8285-3353-944B-86A7-648502ABB7B1}</x14:id>
        </ext>
      </extLst>
    </cfRule>
    <cfRule type="dataBar" priority="566">
      <dataBar>
        <cfvo type="min"/>
        <cfvo type="max"/>
        <color theme="1" tint="0.499984740745262"/>
      </dataBar>
      <extLst>
        <ext xmlns:x14="http://schemas.microsoft.com/office/spreadsheetml/2009/9/main" uri="{B025F937-C7B1-47D3-B67F-A62EFF666E3E}">
          <x14:id>{46B78995-6CD1-9D4F-9931-5A0CB7CAC71C}</x14:id>
        </ext>
      </extLst>
    </cfRule>
    <cfRule type="dataBar" priority="565">
      <dataBar>
        <cfvo type="min"/>
        <cfvo type="max"/>
        <color theme="1" tint="0.499984740745262"/>
      </dataBar>
      <extLst>
        <ext xmlns:x14="http://schemas.microsoft.com/office/spreadsheetml/2009/9/main" uri="{B025F937-C7B1-47D3-B67F-A62EFF666E3E}">
          <x14:id>{94D85F53-5C5C-E94C-842E-EAC9CFD09BB9}</x14:id>
        </ext>
      </extLst>
    </cfRule>
    <cfRule type="dataBar" priority="564">
      <dataBar showValue="0">
        <cfvo type="min"/>
        <cfvo type="max"/>
        <color theme="1" tint="0.499984740745262"/>
      </dataBar>
      <extLst>
        <ext xmlns:x14="http://schemas.microsoft.com/office/spreadsheetml/2009/9/main" uri="{B025F937-C7B1-47D3-B67F-A62EFF666E3E}">
          <x14:id>{7984DCFA-2824-034E-ABE9-50B59548BBC8}</x14:id>
        </ext>
      </extLst>
    </cfRule>
  </conditionalFormatting>
  <conditionalFormatting sqref="AN2136:AN2140">
    <cfRule type="dataBar" priority="563">
      <dataBar>
        <cfvo type="min"/>
        <cfvo type="max"/>
        <color rgb="FF008AEF"/>
      </dataBar>
      <extLst>
        <ext xmlns:x14="http://schemas.microsoft.com/office/spreadsheetml/2009/9/main" uri="{B025F937-C7B1-47D3-B67F-A62EFF666E3E}">
          <x14:id>{07D0481D-5BC0-6949-847B-28738A582770}</x14:id>
        </ext>
      </extLst>
    </cfRule>
    <cfRule type="dataBar" priority="562">
      <dataBar>
        <cfvo type="min"/>
        <cfvo type="max"/>
        <color theme="1" tint="0.499984740745262"/>
      </dataBar>
      <extLst>
        <ext xmlns:x14="http://schemas.microsoft.com/office/spreadsheetml/2009/9/main" uri="{B025F937-C7B1-47D3-B67F-A62EFF666E3E}">
          <x14:id>{9D87E624-66C4-5249-B6DA-F2D8F6A54BD0}</x14:id>
        </ext>
      </extLst>
    </cfRule>
    <cfRule type="dataBar" priority="561">
      <dataBar>
        <cfvo type="min"/>
        <cfvo type="max"/>
        <color theme="1" tint="0.499984740745262"/>
      </dataBar>
      <extLst>
        <ext xmlns:x14="http://schemas.microsoft.com/office/spreadsheetml/2009/9/main" uri="{B025F937-C7B1-47D3-B67F-A62EFF666E3E}">
          <x14:id>{62AFB9BA-6A80-4148-9E2B-B42D4F90C6B0}</x14:id>
        </ext>
      </extLst>
    </cfRule>
    <cfRule type="dataBar" priority="560">
      <dataBar>
        <cfvo type="min"/>
        <cfvo type="max"/>
        <color theme="1" tint="0.499984740745262"/>
      </dataBar>
      <extLst>
        <ext xmlns:x14="http://schemas.microsoft.com/office/spreadsheetml/2009/9/main" uri="{B025F937-C7B1-47D3-B67F-A62EFF666E3E}">
          <x14:id>{523A2CF8-67EA-D345-A016-4A1B93A363FF}</x14:id>
        </ext>
      </extLst>
    </cfRule>
    <cfRule type="dataBar" priority="559">
      <dataBar showValue="0">
        <cfvo type="min"/>
        <cfvo type="max"/>
        <color theme="1" tint="0.499984740745262"/>
      </dataBar>
      <extLst>
        <ext xmlns:x14="http://schemas.microsoft.com/office/spreadsheetml/2009/9/main" uri="{B025F937-C7B1-47D3-B67F-A62EFF666E3E}">
          <x14:id>{78273A10-2B4C-BF46-BDEC-71599E90F2F9}</x14:id>
        </ext>
      </extLst>
    </cfRule>
  </conditionalFormatting>
  <conditionalFormatting sqref="AN2142:AN2148">
    <cfRule type="dataBar" priority="558">
      <dataBar>
        <cfvo type="min"/>
        <cfvo type="max"/>
        <color rgb="FF008AEF"/>
      </dataBar>
      <extLst>
        <ext xmlns:x14="http://schemas.microsoft.com/office/spreadsheetml/2009/9/main" uri="{B025F937-C7B1-47D3-B67F-A62EFF666E3E}">
          <x14:id>{BC0A6C4F-A8CF-3B46-B716-A937E692FF42}</x14:id>
        </ext>
      </extLst>
    </cfRule>
    <cfRule type="dataBar" priority="557">
      <dataBar>
        <cfvo type="min"/>
        <cfvo type="max"/>
        <color theme="1" tint="0.499984740745262"/>
      </dataBar>
      <extLst>
        <ext xmlns:x14="http://schemas.microsoft.com/office/spreadsheetml/2009/9/main" uri="{B025F937-C7B1-47D3-B67F-A62EFF666E3E}">
          <x14:id>{BC40CCC5-88CD-E64A-9AC8-A2508D556CEF}</x14:id>
        </ext>
      </extLst>
    </cfRule>
    <cfRule type="dataBar" priority="556">
      <dataBar>
        <cfvo type="min"/>
        <cfvo type="max"/>
        <color theme="1" tint="0.499984740745262"/>
      </dataBar>
      <extLst>
        <ext xmlns:x14="http://schemas.microsoft.com/office/spreadsheetml/2009/9/main" uri="{B025F937-C7B1-47D3-B67F-A62EFF666E3E}">
          <x14:id>{D0415809-A6B0-D14A-808B-0EC0FD3C2D37}</x14:id>
        </ext>
      </extLst>
    </cfRule>
    <cfRule type="dataBar" priority="555">
      <dataBar>
        <cfvo type="min"/>
        <cfvo type="max"/>
        <color theme="1" tint="0.499984740745262"/>
      </dataBar>
      <extLst>
        <ext xmlns:x14="http://schemas.microsoft.com/office/spreadsheetml/2009/9/main" uri="{B025F937-C7B1-47D3-B67F-A62EFF666E3E}">
          <x14:id>{E765A5F9-9280-4F49-BABC-0B7B30CBE735}</x14:id>
        </ext>
      </extLst>
    </cfRule>
    <cfRule type="dataBar" priority="554">
      <dataBar showValue="0">
        <cfvo type="min"/>
        <cfvo type="max"/>
        <color theme="1" tint="0.499984740745262"/>
      </dataBar>
      <extLst>
        <ext xmlns:x14="http://schemas.microsoft.com/office/spreadsheetml/2009/9/main" uri="{B025F937-C7B1-47D3-B67F-A62EFF666E3E}">
          <x14:id>{42F01C65-EF51-7F47-8AAC-6D64876FC180}</x14:id>
        </ext>
      </extLst>
    </cfRule>
  </conditionalFormatting>
  <conditionalFormatting sqref="AN2150">
    <cfRule type="dataBar" priority="553">
      <dataBar>
        <cfvo type="min"/>
        <cfvo type="max"/>
        <color rgb="FF008AEF"/>
      </dataBar>
      <extLst>
        <ext xmlns:x14="http://schemas.microsoft.com/office/spreadsheetml/2009/9/main" uri="{B025F937-C7B1-47D3-B67F-A62EFF666E3E}">
          <x14:id>{9CA5C3E1-031C-C64E-97D8-CDC4670EC112}</x14:id>
        </ext>
      </extLst>
    </cfRule>
    <cfRule type="dataBar" priority="552">
      <dataBar>
        <cfvo type="min"/>
        <cfvo type="max"/>
        <color theme="1" tint="0.499984740745262"/>
      </dataBar>
      <extLst>
        <ext xmlns:x14="http://schemas.microsoft.com/office/spreadsheetml/2009/9/main" uri="{B025F937-C7B1-47D3-B67F-A62EFF666E3E}">
          <x14:id>{2529BACF-6B0E-954C-AE8A-B176B0A425D7}</x14:id>
        </ext>
      </extLst>
    </cfRule>
    <cfRule type="dataBar" priority="551">
      <dataBar>
        <cfvo type="min"/>
        <cfvo type="max"/>
        <color theme="1" tint="0.499984740745262"/>
      </dataBar>
      <extLst>
        <ext xmlns:x14="http://schemas.microsoft.com/office/spreadsheetml/2009/9/main" uri="{B025F937-C7B1-47D3-B67F-A62EFF666E3E}">
          <x14:id>{49F44E8C-DD68-7B4B-B932-AFF4F95FB8D9}</x14:id>
        </ext>
      </extLst>
    </cfRule>
    <cfRule type="dataBar" priority="550">
      <dataBar>
        <cfvo type="min"/>
        <cfvo type="max"/>
        <color theme="1" tint="0.499984740745262"/>
      </dataBar>
      <extLst>
        <ext xmlns:x14="http://schemas.microsoft.com/office/spreadsheetml/2009/9/main" uri="{B025F937-C7B1-47D3-B67F-A62EFF666E3E}">
          <x14:id>{136957D2-0439-DB4A-9A88-CB13037FB3D5}</x14:id>
        </ext>
      </extLst>
    </cfRule>
    <cfRule type="dataBar" priority="549">
      <dataBar showValue="0">
        <cfvo type="min"/>
        <cfvo type="max"/>
        <color theme="1" tint="0.499984740745262"/>
      </dataBar>
      <extLst>
        <ext xmlns:x14="http://schemas.microsoft.com/office/spreadsheetml/2009/9/main" uri="{B025F937-C7B1-47D3-B67F-A62EFF666E3E}">
          <x14:id>{23CBFE23-E970-124D-8C28-5CB91750B089}</x14:id>
        </ext>
      </extLst>
    </cfRule>
  </conditionalFormatting>
  <conditionalFormatting sqref="AN2152:AN2167">
    <cfRule type="dataBar" priority="548">
      <dataBar>
        <cfvo type="min"/>
        <cfvo type="max"/>
        <color rgb="FF008AEF"/>
      </dataBar>
      <extLst>
        <ext xmlns:x14="http://schemas.microsoft.com/office/spreadsheetml/2009/9/main" uri="{B025F937-C7B1-47D3-B67F-A62EFF666E3E}">
          <x14:id>{51BA0879-5DD3-C047-BEC8-188557015018}</x14:id>
        </ext>
      </extLst>
    </cfRule>
    <cfRule type="dataBar" priority="547">
      <dataBar>
        <cfvo type="min"/>
        <cfvo type="max"/>
        <color theme="1" tint="0.499984740745262"/>
      </dataBar>
      <extLst>
        <ext xmlns:x14="http://schemas.microsoft.com/office/spreadsheetml/2009/9/main" uri="{B025F937-C7B1-47D3-B67F-A62EFF666E3E}">
          <x14:id>{45206244-1E5E-9645-A63D-E58AAF47B0BE}</x14:id>
        </ext>
      </extLst>
    </cfRule>
    <cfRule type="dataBar" priority="546">
      <dataBar>
        <cfvo type="min"/>
        <cfvo type="max"/>
        <color theme="1" tint="0.499984740745262"/>
      </dataBar>
      <extLst>
        <ext xmlns:x14="http://schemas.microsoft.com/office/spreadsheetml/2009/9/main" uri="{B025F937-C7B1-47D3-B67F-A62EFF666E3E}">
          <x14:id>{8093C6F3-102D-D841-836B-787969FD583B}</x14:id>
        </ext>
      </extLst>
    </cfRule>
    <cfRule type="dataBar" priority="545">
      <dataBar>
        <cfvo type="min"/>
        <cfvo type="max"/>
        <color theme="1" tint="0.499984740745262"/>
      </dataBar>
      <extLst>
        <ext xmlns:x14="http://schemas.microsoft.com/office/spreadsheetml/2009/9/main" uri="{B025F937-C7B1-47D3-B67F-A62EFF666E3E}">
          <x14:id>{FA77F942-26DE-1A4D-8ECB-07B6ACD306DD}</x14:id>
        </ext>
      </extLst>
    </cfRule>
    <cfRule type="dataBar" priority="544">
      <dataBar showValue="0">
        <cfvo type="min"/>
        <cfvo type="max"/>
        <color theme="1" tint="0.499984740745262"/>
      </dataBar>
      <extLst>
        <ext xmlns:x14="http://schemas.microsoft.com/office/spreadsheetml/2009/9/main" uri="{B025F937-C7B1-47D3-B67F-A62EFF666E3E}">
          <x14:id>{AEE143A2-EC74-A743-A747-EF8030C2778F}</x14:id>
        </ext>
      </extLst>
    </cfRule>
  </conditionalFormatting>
  <conditionalFormatting sqref="AN2169:AN2183">
    <cfRule type="dataBar" priority="543">
      <dataBar>
        <cfvo type="min"/>
        <cfvo type="max"/>
        <color rgb="FF008AEF"/>
      </dataBar>
      <extLst>
        <ext xmlns:x14="http://schemas.microsoft.com/office/spreadsheetml/2009/9/main" uri="{B025F937-C7B1-47D3-B67F-A62EFF666E3E}">
          <x14:id>{75E6C5E8-012A-B24E-8E23-800C61FE1487}</x14:id>
        </ext>
      </extLst>
    </cfRule>
    <cfRule type="dataBar" priority="542">
      <dataBar>
        <cfvo type="min"/>
        <cfvo type="max"/>
        <color theme="1" tint="0.499984740745262"/>
      </dataBar>
      <extLst>
        <ext xmlns:x14="http://schemas.microsoft.com/office/spreadsheetml/2009/9/main" uri="{B025F937-C7B1-47D3-B67F-A62EFF666E3E}">
          <x14:id>{5E3D14CF-45F8-154C-A44E-CFB7EBE3FD16}</x14:id>
        </ext>
      </extLst>
    </cfRule>
    <cfRule type="dataBar" priority="541">
      <dataBar>
        <cfvo type="min"/>
        <cfvo type="max"/>
        <color theme="1" tint="0.499984740745262"/>
      </dataBar>
      <extLst>
        <ext xmlns:x14="http://schemas.microsoft.com/office/spreadsheetml/2009/9/main" uri="{B025F937-C7B1-47D3-B67F-A62EFF666E3E}">
          <x14:id>{96B26ADF-5FBB-8D4B-9630-BF2F65B60CA0}</x14:id>
        </ext>
      </extLst>
    </cfRule>
    <cfRule type="dataBar" priority="540">
      <dataBar>
        <cfvo type="min"/>
        <cfvo type="max"/>
        <color theme="1" tint="0.499984740745262"/>
      </dataBar>
      <extLst>
        <ext xmlns:x14="http://schemas.microsoft.com/office/spreadsheetml/2009/9/main" uri="{B025F937-C7B1-47D3-B67F-A62EFF666E3E}">
          <x14:id>{34299700-09F2-DF4A-B5B1-F13CCEA8CB84}</x14:id>
        </ext>
      </extLst>
    </cfRule>
    <cfRule type="dataBar" priority="539">
      <dataBar showValue="0">
        <cfvo type="min"/>
        <cfvo type="max"/>
        <color theme="1" tint="0.499984740745262"/>
      </dataBar>
      <extLst>
        <ext xmlns:x14="http://schemas.microsoft.com/office/spreadsheetml/2009/9/main" uri="{B025F937-C7B1-47D3-B67F-A62EFF666E3E}">
          <x14:id>{4C145C55-D6E2-9F44-BD5E-3B759127D7AE}</x14:id>
        </ext>
      </extLst>
    </cfRule>
  </conditionalFormatting>
  <conditionalFormatting sqref="AN2185:AN2192">
    <cfRule type="dataBar" priority="538">
      <dataBar>
        <cfvo type="min"/>
        <cfvo type="max"/>
        <color rgb="FF008AEF"/>
      </dataBar>
      <extLst>
        <ext xmlns:x14="http://schemas.microsoft.com/office/spreadsheetml/2009/9/main" uri="{B025F937-C7B1-47D3-B67F-A62EFF666E3E}">
          <x14:id>{06ACCE47-33BD-0F4C-86D0-54C6F9A1116E}</x14:id>
        </ext>
      </extLst>
    </cfRule>
    <cfRule type="dataBar" priority="537">
      <dataBar>
        <cfvo type="min"/>
        <cfvo type="max"/>
        <color theme="1" tint="0.499984740745262"/>
      </dataBar>
      <extLst>
        <ext xmlns:x14="http://schemas.microsoft.com/office/spreadsheetml/2009/9/main" uri="{B025F937-C7B1-47D3-B67F-A62EFF666E3E}">
          <x14:id>{F9CB347A-CB31-5F43-9F4F-3CB8F14D7677}</x14:id>
        </ext>
      </extLst>
    </cfRule>
    <cfRule type="dataBar" priority="536">
      <dataBar>
        <cfvo type="min"/>
        <cfvo type="max"/>
        <color theme="1" tint="0.499984740745262"/>
      </dataBar>
      <extLst>
        <ext xmlns:x14="http://schemas.microsoft.com/office/spreadsheetml/2009/9/main" uri="{B025F937-C7B1-47D3-B67F-A62EFF666E3E}">
          <x14:id>{49BB8A0D-DEB3-DA42-BF59-792E174A4510}</x14:id>
        </ext>
      </extLst>
    </cfRule>
    <cfRule type="dataBar" priority="535">
      <dataBar>
        <cfvo type="min"/>
        <cfvo type="max"/>
        <color theme="1" tint="0.499984740745262"/>
      </dataBar>
      <extLst>
        <ext xmlns:x14="http://schemas.microsoft.com/office/spreadsheetml/2009/9/main" uri="{B025F937-C7B1-47D3-B67F-A62EFF666E3E}">
          <x14:id>{06F4144C-A126-B944-900D-2F114A672DEE}</x14:id>
        </ext>
      </extLst>
    </cfRule>
    <cfRule type="dataBar" priority="534">
      <dataBar showValue="0">
        <cfvo type="min"/>
        <cfvo type="max"/>
        <color theme="1" tint="0.499984740745262"/>
      </dataBar>
      <extLst>
        <ext xmlns:x14="http://schemas.microsoft.com/office/spreadsheetml/2009/9/main" uri="{B025F937-C7B1-47D3-B67F-A62EFF666E3E}">
          <x14:id>{D3C7A4B3-5C9B-8E44-8471-57F2020A08B5}</x14:id>
        </ext>
      </extLst>
    </cfRule>
  </conditionalFormatting>
  <conditionalFormatting sqref="AN2194:AN2196">
    <cfRule type="dataBar" priority="533">
      <dataBar>
        <cfvo type="min"/>
        <cfvo type="max"/>
        <color rgb="FF008AEF"/>
      </dataBar>
      <extLst>
        <ext xmlns:x14="http://schemas.microsoft.com/office/spreadsheetml/2009/9/main" uri="{B025F937-C7B1-47D3-B67F-A62EFF666E3E}">
          <x14:id>{57C4E564-20E7-354E-AA15-E28AAEE78B7A}</x14:id>
        </ext>
      </extLst>
    </cfRule>
    <cfRule type="dataBar" priority="532">
      <dataBar>
        <cfvo type="min"/>
        <cfvo type="max"/>
        <color theme="1" tint="0.499984740745262"/>
      </dataBar>
      <extLst>
        <ext xmlns:x14="http://schemas.microsoft.com/office/spreadsheetml/2009/9/main" uri="{B025F937-C7B1-47D3-B67F-A62EFF666E3E}">
          <x14:id>{8C29B3E4-A86C-0C47-BA06-D105BF09250F}</x14:id>
        </ext>
      </extLst>
    </cfRule>
    <cfRule type="dataBar" priority="531">
      <dataBar>
        <cfvo type="min"/>
        <cfvo type="max"/>
        <color theme="1" tint="0.499984740745262"/>
      </dataBar>
      <extLst>
        <ext xmlns:x14="http://schemas.microsoft.com/office/spreadsheetml/2009/9/main" uri="{B025F937-C7B1-47D3-B67F-A62EFF666E3E}">
          <x14:id>{A19E89E4-F23D-1C4E-B9B9-2C3ABD97327F}</x14:id>
        </ext>
      </extLst>
    </cfRule>
    <cfRule type="dataBar" priority="530">
      <dataBar>
        <cfvo type="min"/>
        <cfvo type="max"/>
        <color theme="1" tint="0.499984740745262"/>
      </dataBar>
      <extLst>
        <ext xmlns:x14="http://schemas.microsoft.com/office/spreadsheetml/2009/9/main" uri="{B025F937-C7B1-47D3-B67F-A62EFF666E3E}">
          <x14:id>{B6867312-3DCE-344C-B3B5-D94067779A72}</x14:id>
        </ext>
      </extLst>
    </cfRule>
    <cfRule type="dataBar" priority="529">
      <dataBar showValue="0">
        <cfvo type="min"/>
        <cfvo type="max"/>
        <color theme="1" tint="0.499984740745262"/>
      </dataBar>
      <extLst>
        <ext xmlns:x14="http://schemas.microsoft.com/office/spreadsheetml/2009/9/main" uri="{B025F937-C7B1-47D3-B67F-A62EFF666E3E}">
          <x14:id>{F7821D59-EEAB-DF43-A68A-2CE2A16D2A8D}</x14:id>
        </ext>
      </extLst>
    </cfRule>
  </conditionalFormatting>
  <conditionalFormatting sqref="AN2198">
    <cfRule type="dataBar" priority="528">
      <dataBar>
        <cfvo type="min"/>
        <cfvo type="max"/>
        <color rgb="FF008AEF"/>
      </dataBar>
      <extLst>
        <ext xmlns:x14="http://schemas.microsoft.com/office/spreadsheetml/2009/9/main" uri="{B025F937-C7B1-47D3-B67F-A62EFF666E3E}">
          <x14:id>{0C2BC044-4F23-D446-9F99-888D82BCCD73}</x14:id>
        </ext>
      </extLst>
    </cfRule>
    <cfRule type="dataBar" priority="527">
      <dataBar>
        <cfvo type="min"/>
        <cfvo type="max"/>
        <color theme="1" tint="0.499984740745262"/>
      </dataBar>
      <extLst>
        <ext xmlns:x14="http://schemas.microsoft.com/office/spreadsheetml/2009/9/main" uri="{B025F937-C7B1-47D3-B67F-A62EFF666E3E}">
          <x14:id>{22FDE3B9-EF05-414D-8D94-CC00E7BDD5AF}</x14:id>
        </ext>
      </extLst>
    </cfRule>
    <cfRule type="dataBar" priority="526">
      <dataBar>
        <cfvo type="min"/>
        <cfvo type="max"/>
        <color theme="1" tint="0.499984740745262"/>
      </dataBar>
      <extLst>
        <ext xmlns:x14="http://schemas.microsoft.com/office/spreadsheetml/2009/9/main" uri="{B025F937-C7B1-47D3-B67F-A62EFF666E3E}">
          <x14:id>{7580C4F8-265A-4B43-A5EC-E5404C0A6E13}</x14:id>
        </ext>
      </extLst>
    </cfRule>
    <cfRule type="dataBar" priority="525">
      <dataBar>
        <cfvo type="min"/>
        <cfvo type="max"/>
        <color theme="1" tint="0.499984740745262"/>
      </dataBar>
      <extLst>
        <ext xmlns:x14="http://schemas.microsoft.com/office/spreadsheetml/2009/9/main" uri="{B025F937-C7B1-47D3-B67F-A62EFF666E3E}">
          <x14:id>{3C9D8496-4420-8448-99CE-CDBE097A7155}</x14:id>
        </ext>
      </extLst>
    </cfRule>
    <cfRule type="dataBar" priority="524">
      <dataBar showValue="0">
        <cfvo type="min"/>
        <cfvo type="max"/>
        <color theme="1" tint="0.499984740745262"/>
      </dataBar>
      <extLst>
        <ext xmlns:x14="http://schemas.microsoft.com/office/spreadsheetml/2009/9/main" uri="{B025F937-C7B1-47D3-B67F-A62EFF666E3E}">
          <x14:id>{2135A737-B9AB-9B44-8DEE-4B221C30E4C2}</x14:id>
        </ext>
      </extLst>
    </cfRule>
  </conditionalFormatting>
  <conditionalFormatting sqref="AN2200:AN2210">
    <cfRule type="dataBar" priority="523">
      <dataBar>
        <cfvo type="min"/>
        <cfvo type="max"/>
        <color rgb="FF008AEF"/>
      </dataBar>
      <extLst>
        <ext xmlns:x14="http://schemas.microsoft.com/office/spreadsheetml/2009/9/main" uri="{B025F937-C7B1-47D3-B67F-A62EFF666E3E}">
          <x14:id>{DFB758BF-DC56-E343-A538-52F0D9BDC6EB}</x14:id>
        </ext>
      </extLst>
    </cfRule>
    <cfRule type="dataBar" priority="522">
      <dataBar>
        <cfvo type="min"/>
        <cfvo type="max"/>
        <color theme="1" tint="0.499984740745262"/>
      </dataBar>
      <extLst>
        <ext xmlns:x14="http://schemas.microsoft.com/office/spreadsheetml/2009/9/main" uri="{B025F937-C7B1-47D3-B67F-A62EFF666E3E}">
          <x14:id>{B2B65462-484F-1B44-9EBD-9AD7AB58A129}</x14:id>
        </ext>
      </extLst>
    </cfRule>
    <cfRule type="dataBar" priority="521">
      <dataBar>
        <cfvo type="min"/>
        <cfvo type="max"/>
        <color theme="1" tint="0.499984740745262"/>
      </dataBar>
      <extLst>
        <ext xmlns:x14="http://schemas.microsoft.com/office/spreadsheetml/2009/9/main" uri="{B025F937-C7B1-47D3-B67F-A62EFF666E3E}">
          <x14:id>{DDABA6E5-F0F8-8842-AB88-28983B85079B}</x14:id>
        </ext>
      </extLst>
    </cfRule>
    <cfRule type="dataBar" priority="520">
      <dataBar>
        <cfvo type="min"/>
        <cfvo type="max"/>
        <color theme="1" tint="0.499984740745262"/>
      </dataBar>
      <extLst>
        <ext xmlns:x14="http://schemas.microsoft.com/office/spreadsheetml/2009/9/main" uri="{B025F937-C7B1-47D3-B67F-A62EFF666E3E}">
          <x14:id>{173FD477-B6F1-A847-AE08-B843A8982C54}</x14:id>
        </ext>
      </extLst>
    </cfRule>
    <cfRule type="dataBar" priority="519">
      <dataBar showValue="0">
        <cfvo type="min"/>
        <cfvo type="max"/>
        <color theme="1" tint="0.499984740745262"/>
      </dataBar>
      <extLst>
        <ext xmlns:x14="http://schemas.microsoft.com/office/spreadsheetml/2009/9/main" uri="{B025F937-C7B1-47D3-B67F-A62EFF666E3E}">
          <x14:id>{EA087B9D-496E-7C4F-B2C3-CC6425BD4201}</x14:id>
        </ext>
      </extLst>
    </cfRule>
  </conditionalFormatting>
  <conditionalFormatting sqref="AN2212:AN2218">
    <cfRule type="dataBar" priority="518">
      <dataBar>
        <cfvo type="min"/>
        <cfvo type="max"/>
        <color rgb="FF008AEF"/>
      </dataBar>
      <extLst>
        <ext xmlns:x14="http://schemas.microsoft.com/office/spreadsheetml/2009/9/main" uri="{B025F937-C7B1-47D3-B67F-A62EFF666E3E}">
          <x14:id>{7BACEB0F-527B-D64C-9B64-F979E46C2543}</x14:id>
        </ext>
      </extLst>
    </cfRule>
    <cfRule type="dataBar" priority="517">
      <dataBar>
        <cfvo type="min"/>
        <cfvo type="max"/>
        <color theme="1" tint="0.499984740745262"/>
      </dataBar>
      <extLst>
        <ext xmlns:x14="http://schemas.microsoft.com/office/spreadsheetml/2009/9/main" uri="{B025F937-C7B1-47D3-B67F-A62EFF666E3E}">
          <x14:id>{1453C363-C1D4-BB4C-A090-8BD731ED40FC}</x14:id>
        </ext>
      </extLst>
    </cfRule>
    <cfRule type="dataBar" priority="516">
      <dataBar>
        <cfvo type="min"/>
        <cfvo type="max"/>
        <color theme="1" tint="0.499984740745262"/>
      </dataBar>
      <extLst>
        <ext xmlns:x14="http://schemas.microsoft.com/office/spreadsheetml/2009/9/main" uri="{B025F937-C7B1-47D3-B67F-A62EFF666E3E}">
          <x14:id>{4C605FE2-663E-EC4E-BDA5-FA7EA38C40CA}</x14:id>
        </ext>
      </extLst>
    </cfRule>
    <cfRule type="dataBar" priority="515">
      <dataBar>
        <cfvo type="min"/>
        <cfvo type="max"/>
        <color theme="1" tint="0.499984740745262"/>
      </dataBar>
      <extLst>
        <ext xmlns:x14="http://schemas.microsoft.com/office/spreadsheetml/2009/9/main" uri="{B025F937-C7B1-47D3-B67F-A62EFF666E3E}">
          <x14:id>{F6E739C5-A07A-A348-A9DF-2AECAB3242C0}</x14:id>
        </ext>
      </extLst>
    </cfRule>
    <cfRule type="dataBar" priority="514">
      <dataBar showValue="0">
        <cfvo type="min"/>
        <cfvo type="max"/>
        <color theme="1" tint="0.499984740745262"/>
      </dataBar>
      <extLst>
        <ext xmlns:x14="http://schemas.microsoft.com/office/spreadsheetml/2009/9/main" uri="{B025F937-C7B1-47D3-B67F-A62EFF666E3E}">
          <x14:id>{3C1CFA6C-E73A-F84D-B1B5-CD12C648F736}</x14:id>
        </ext>
      </extLst>
    </cfRule>
  </conditionalFormatting>
  <conditionalFormatting sqref="AN2220:AN2242">
    <cfRule type="dataBar" priority="513">
      <dataBar>
        <cfvo type="min"/>
        <cfvo type="max"/>
        <color rgb="FF008AEF"/>
      </dataBar>
      <extLst>
        <ext xmlns:x14="http://schemas.microsoft.com/office/spreadsheetml/2009/9/main" uri="{B025F937-C7B1-47D3-B67F-A62EFF666E3E}">
          <x14:id>{AE2546D3-EDCE-CA49-B0BF-0230E4B2C0DF}</x14:id>
        </ext>
      </extLst>
    </cfRule>
    <cfRule type="dataBar" priority="512">
      <dataBar>
        <cfvo type="min"/>
        <cfvo type="max"/>
        <color theme="1" tint="0.499984740745262"/>
      </dataBar>
      <extLst>
        <ext xmlns:x14="http://schemas.microsoft.com/office/spreadsheetml/2009/9/main" uri="{B025F937-C7B1-47D3-B67F-A62EFF666E3E}">
          <x14:id>{F79C84DC-8164-B44C-A243-F2C1DF2E4F4C}</x14:id>
        </ext>
      </extLst>
    </cfRule>
    <cfRule type="dataBar" priority="511">
      <dataBar>
        <cfvo type="min"/>
        <cfvo type="max"/>
        <color theme="1" tint="0.499984740745262"/>
      </dataBar>
      <extLst>
        <ext xmlns:x14="http://schemas.microsoft.com/office/spreadsheetml/2009/9/main" uri="{B025F937-C7B1-47D3-B67F-A62EFF666E3E}">
          <x14:id>{D67EF95A-2734-3F49-BD1D-A70E92E64624}</x14:id>
        </ext>
      </extLst>
    </cfRule>
    <cfRule type="dataBar" priority="510">
      <dataBar>
        <cfvo type="min"/>
        <cfvo type="max"/>
        <color theme="1" tint="0.499984740745262"/>
      </dataBar>
      <extLst>
        <ext xmlns:x14="http://schemas.microsoft.com/office/spreadsheetml/2009/9/main" uri="{B025F937-C7B1-47D3-B67F-A62EFF666E3E}">
          <x14:id>{39439E6C-86F1-5744-B111-3742A6B008FE}</x14:id>
        </ext>
      </extLst>
    </cfRule>
    <cfRule type="dataBar" priority="509">
      <dataBar showValue="0">
        <cfvo type="min"/>
        <cfvo type="max"/>
        <color theme="1" tint="0.499984740745262"/>
      </dataBar>
      <extLst>
        <ext xmlns:x14="http://schemas.microsoft.com/office/spreadsheetml/2009/9/main" uri="{B025F937-C7B1-47D3-B67F-A62EFF666E3E}">
          <x14:id>{690D9E75-AAFB-124F-AD7D-FF2EBB0BDE03}</x14:id>
        </ext>
      </extLst>
    </cfRule>
  </conditionalFormatting>
  <conditionalFormatting sqref="AN2244:AN2259">
    <cfRule type="dataBar" priority="508">
      <dataBar>
        <cfvo type="min"/>
        <cfvo type="max"/>
        <color rgb="FF008AEF"/>
      </dataBar>
      <extLst>
        <ext xmlns:x14="http://schemas.microsoft.com/office/spreadsheetml/2009/9/main" uri="{B025F937-C7B1-47D3-B67F-A62EFF666E3E}">
          <x14:id>{1B77C584-CCA5-CD41-9EE6-6F6CE767CADA}</x14:id>
        </ext>
      </extLst>
    </cfRule>
    <cfRule type="dataBar" priority="507">
      <dataBar>
        <cfvo type="min"/>
        <cfvo type="max"/>
        <color theme="1" tint="0.499984740745262"/>
      </dataBar>
      <extLst>
        <ext xmlns:x14="http://schemas.microsoft.com/office/spreadsheetml/2009/9/main" uri="{B025F937-C7B1-47D3-B67F-A62EFF666E3E}">
          <x14:id>{5FEF374F-66B5-1741-B649-7CDE5054CE72}</x14:id>
        </ext>
      </extLst>
    </cfRule>
    <cfRule type="dataBar" priority="506">
      <dataBar>
        <cfvo type="min"/>
        <cfvo type="max"/>
        <color theme="1" tint="0.499984740745262"/>
      </dataBar>
      <extLst>
        <ext xmlns:x14="http://schemas.microsoft.com/office/spreadsheetml/2009/9/main" uri="{B025F937-C7B1-47D3-B67F-A62EFF666E3E}">
          <x14:id>{18CDF679-4443-824D-AB0C-57516B981780}</x14:id>
        </ext>
      </extLst>
    </cfRule>
    <cfRule type="dataBar" priority="505">
      <dataBar>
        <cfvo type="min"/>
        <cfvo type="max"/>
        <color theme="1" tint="0.499984740745262"/>
      </dataBar>
      <extLst>
        <ext xmlns:x14="http://schemas.microsoft.com/office/spreadsheetml/2009/9/main" uri="{B025F937-C7B1-47D3-B67F-A62EFF666E3E}">
          <x14:id>{818E2141-5136-214D-A898-87B78635E7F0}</x14:id>
        </ext>
      </extLst>
    </cfRule>
    <cfRule type="dataBar" priority="504">
      <dataBar showValue="0">
        <cfvo type="min"/>
        <cfvo type="max"/>
        <color theme="1" tint="0.499984740745262"/>
      </dataBar>
      <extLst>
        <ext xmlns:x14="http://schemas.microsoft.com/office/spreadsheetml/2009/9/main" uri="{B025F937-C7B1-47D3-B67F-A62EFF666E3E}">
          <x14:id>{6426EE5E-843D-6B4A-BE2C-32147A87EC27}</x14:id>
        </ext>
      </extLst>
    </cfRule>
  </conditionalFormatting>
  <conditionalFormatting sqref="AN2261:AN2267">
    <cfRule type="dataBar" priority="498">
      <dataBar>
        <cfvo type="min"/>
        <cfvo type="max"/>
        <color rgb="FF008AEF"/>
      </dataBar>
      <extLst>
        <ext xmlns:x14="http://schemas.microsoft.com/office/spreadsheetml/2009/9/main" uri="{B025F937-C7B1-47D3-B67F-A62EFF666E3E}">
          <x14:id>{E16EC0A4-1462-6042-A493-02CF0625CD2D}</x14:id>
        </ext>
      </extLst>
    </cfRule>
    <cfRule type="dataBar" priority="497">
      <dataBar>
        <cfvo type="min"/>
        <cfvo type="max"/>
        <color theme="1" tint="0.499984740745262"/>
      </dataBar>
      <extLst>
        <ext xmlns:x14="http://schemas.microsoft.com/office/spreadsheetml/2009/9/main" uri="{B025F937-C7B1-47D3-B67F-A62EFF666E3E}">
          <x14:id>{51D3C760-11A1-5F42-9C81-7D83C73FA37E}</x14:id>
        </ext>
      </extLst>
    </cfRule>
    <cfRule type="dataBar" priority="496">
      <dataBar>
        <cfvo type="min"/>
        <cfvo type="max"/>
        <color theme="1" tint="0.499984740745262"/>
      </dataBar>
      <extLst>
        <ext xmlns:x14="http://schemas.microsoft.com/office/spreadsheetml/2009/9/main" uri="{B025F937-C7B1-47D3-B67F-A62EFF666E3E}">
          <x14:id>{B3DA7C9F-40B3-BF4A-A6CA-8D39CAD41231}</x14:id>
        </ext>
      </extLst>
    </cfRule>
    <cfRule type="dataBar" priority="495">
      <dataBar>
        <cfvo type="min"/>
        <cfvo type="max"/>
        <color theme="1" tint="0.499984740745262"/>
      </dataBar>
      <extLst>
        <ext xmlns:x14="http://schemas.microsoft.com/office/spreadsheetml/2009/9/main" uri="{B025F937-C7B1-47D3-B67F-A62EFF666E3E}">
          <x14:id>{6A8128BF-BAC1-4D40-A26D-257D133B66E4}</x14:id>
        </ext>
      </extLst>
    </cfRule>
    <cfRule type="dataBar" priority="494">
      <dataBar showValue="0">
        <cfvo type="min"/>
        <cfvo type="max"/>
        <color theme="1" tint="0.499984740745262"/>
      </dataBar>
      <extLst>
        <ext xmlns:x14="http://schemas.microsoft.com/office/spreadsheetml/2009/9/main" uri="{B025F937-C7B1-47D3-B67F-A62EFF666E3E}">
          <x14:id>{62D8803B-63C9-DC44-875D-DCE129604002}</x14:id>
        </ext>
      </extLst>
    </cfRule>
  </conditionalFormatting>
  <conditionalFormatting sqref="AN2269:AN2280">
    <cfRule type="dataBar" priority="503">
      <dataBar>
        <cfvo type="min"/>
        <cfvo type="max"/>
        <color rgb="FF008AEF"/>
      </dataBar>
      <extLst>
        <ext xmlns:x14="http://schemas.microsoft.com/office/spreadsheetml/2009/9/main" uri="{B025F937-C7B1-47D3-B67F-A62EFF666E3E}">
          <x14:id>{6AB6079E-C7AB-974E-8A92-9036C3E5C707}</x14:id>
        </ext>
      </extLst>
    </cfRule>
    <cfRule type="dataBar" priority="502">
      <dataBar>
        <cfvo type="min"/>
        <cfvo type="max"/>
        <color theme="1" tint="0.499984740745262"/>
      </dataBar>
      <extLst>
        <ext xmlns:x14="http://schemas.microsoft.com/office/spreadsheetml/2009/9/main" uri="{B025F937-C7B1-47D3-B67F-A62EFF666E3E}">
          <x14:id>{A4DEAC5C-482B-1647-AF4C-1559022AEF90}</x14:id>
        </ext>
      </extLst>
    </cfRule>
    <cfRule type="dataBar" priority="501">
      <dataBar>
        <cfvo type="min"/>
        <cfvo type="max"/>
        <color theme="1" tint="0.499984740745262"/>
      </dataBar>
      <extLst>
        <ext xmlns:x14="http://schemas.microsoft.com/office/spreadsheetml/2009/9/main" uri="{B025F937-C7B1-47D3-B67F-A62EFF666E3E}">
          <x14:id>{3C1C9B8E-F15C-C947-854D-DE26BCCE15DA}</x14:id>
        </ext>
      </extLst>
    </cfRule>
    <cfRule type="dataBar" priority="500">
      <dataBar>
        <cfvo type="min"/>
        <cfvo type="max"/>
        <color theme="1" tint="0.499984740745262"/>
      </dataBar>
      <extLst>
        <ext xmlns:x14="http://schemas.microsoft.com/office/spreadsheetml/2009/9/main" uri="{B025F937-C7B1-47D3-B67F-A62EFF666E3E}">
          <x14:id>{DF93FE07-3F68-E64D-B1EA-616D475B64DA}</x14:id>
        </ext>
      </extLst>
    </cfRule>
    <cfRule type="dataBar" priority="499">
      <dataBar showValue="0">
        <cfvo type="min"/>
        <cfvo type="max"/>
        <color theme="1" tint="0.499984740745262"/>
      </dataBar>
      <extLst>
        <ext xmlns:x14="http://schemas.microsoft.com/office/spreadsheetml/2009/9/main" uri="{B025F937-C7B1-47D3-B67F-A62EFF666E3E}">
          <x14:id>{3A0FC46C-D35B-B347-83E1-9946EAD70FD8}</x14:id>
        </ext>
      </extLst>
    </cfRule>
  </conditionalFormatting>
  <conditionalFormatting sqref="AN2282:AN2284">
    <cfRule type="dataBar" priority="493">
      <dataBar>
        <cfvo type="min"/>
        <cfvo type="max"/>
        <color rgb="FF008AEF"/>
      </dataBar>
      <extLst>
        <ext xmlns:x14="http://schemas.microsoft.com/office/spreadsheetml/2009/9/main" uri="{B025F937-C7B1-47D3-B67F-A62EFF666E3E}">
          <x14:id>{F31ACA91-5443-DE4C-AFAE-B7C44680887E}</x14:id>
        </ext>
      </extLst>
    </cfRule>
    <cfRule type="dataBar" priority="492">
      <dataBar>
        <cfvo type="min"/>
        <cfvo type="max"/>
        <color theme="1" tint="0.499984740745262"/>
      </dataBar>
      <extLst>
        <ext xmlns:x14="http://schemas.microsoft.com/office/spreadsheetml/2009/9/main" uri="{B025F937-C7B1-47D3-B67F-A62EFF666E3E}">
          <x14:id>{3A839C06-03A4-8E4B-843A-30B326FA0D6C}</x14:id>
        </ext>
      </extLst>
    </cfRule>
    <cfRule type="dataBar" priority="491">
      <dataBar>
        <cfvo type="min"/>
        <cfvo type="max"/>
        <color theme="1" tint="0.499984740745262"/>
      </dataBar>
      <extLst>
        <ext xmlns:x14="http://schemas.microsoft.com/office/spreadsheetml/2009/9/main" uri="{B025F937-C7B1-47D3-B67F-A62EFF666E3E}">
          <x14:id>{C4BDE0FB-9CA0-3740-AF4C-388C3DBF3663}</x14:id>
        </ext>
      </extLst>
    </cfRule>
    <cfRule type="dataBar" priority="490">
      <dataBar>
        <cfvo type="min"/>
        <cfvo type="max"/>
        <color theme="1" tint="0.499984740745262"/>
      </dataBar>
      <extLst>
        <ext xmlns:x14="http://schemas.microsoft.com/office/spreadsheetml/2009/9/main" uri="{B025F937-C7B1-47D3-B67F-A62EFF666E3E}">
          <x14:id>{C0F771D5-C47B-E84F-AC6F-659A7D6DA307}</x14:id>
        </ext>
      </extLst>
    </cfRule>
    <cfRule type="dataBar" priority="489">
      <dataBar showValue="0">
        <cfvo type="min"/>
        <cfvo type="max"/>
        <color theme="1" tint="0.499984740745262"/>
      </dataBar>
      <extLst>
        <ext xmlns:x14="http://schemas.microsoft.com/office/spreadsheetml/2009/9/main" uri="{B025F937-C7B1-47D3-B67F-A62EFF666E3E}">
          <x14:id>{9F02705D-C1BE-3F47-A05D-C9450D3485F1}</x14:id>
        </ext>
      </extLst>
    </cfRule>
  </conditionalFormatting>
  <conditionalFormatting sqref="AN2287:AN2388">
    <cfRule type="dataBar" priority="488">
      <dataBar>
        <cfvo type="min"/>
        <cfvo type="max"/>
        <color rgb="FF008AEF"/>
      </dataBar>
      <extLst>
        <ext xmlns:x14="http://schemas.microsoft.com/office/spreadsheetml/2009/9/main" uri="{B025F937-C7B1-47D3-B67F-A62EFF666E3E}">
          <x14:id>{FFAE9C78-C4C7-D44C-AC3E-11FE76360BA0}</x14:id>
        </ext>
      </extLst>
    </cfRule>
    <cfRule type="dataBar" priority="487">
      <dataBar>
        <cfvo type="min"/>
        <cfvo type="max"/>
        <color theme="1" tint="0.499984740745262"/>
      </dataBar>
      <extLst>
        <ext xmlns:x14="http://schemas.microsoft.com/office/spreadsheetml/2009/9/main" uri="{B025F937-C7B1-47D3-B67F-A62EFF666E3E}">
          <x14:id>{3BE167AB-8DB4-484E-A627-082EA077E85A}</x14:id>
        </ext>
      </extLst>
    </cfRule>
    <cfRule type="dataBar" priority="486">
      <dataBar>
        <cfvo type="min"/>
        <cfvo type="max"/>
        <color theme="1" tint="0.499984740745262"/>
      </dataBar>
      <extLst>
        <ext xmlns:x14="http://schemas.microsoft.com/office/spreadsheetml/2009/9/main" uri="{B025F937-C7B1-47D3-B67F-A62EFF666E3E}">
          <x14:id>{C76C138B-D985-084E-86AD-AFBF2B4864A0}</x14:id>
        </ext>
      </extLst>
    </cfRule>
    <cfRule type="dataBar" priority="485">
      <dataBar>
        <cfvo type="min"/>
        <cfvo type="max"/>
        <color theme="1" tint="0.499984740745262"/>
      </dataBar>
      <extLst>
        <ext xmlns:x14="http://schemas.microsoft.com/office/spreadsheetml/2009/9/main" uri="{B025F937-C7B1-47D3-B67F-A62EFF666E3E}">
          <x14:id>{B1A126A0-D01D-7144-9739-0CC688EFD0A6}</x14:id>
        </ext>
      </extLst>
    </cfRule>
    <cfRule type="dataBar" priority="484">
      <dataBar showValue="0">
        <cfvo type="min"/>
        <cfvo type="max"/>
        <color theme="1" tint="0.499984740745262"/>
      </dataBar>
      <extLst>
        <ext xmlns:x14="http://schemas.microsoft.com/office/spreadsheetml/2009/9/main" uri="{B025F937-C7B1-47D3-B67F-A62EFF666E3E}">
          <x14:id>{364E6864-FA59-DA42-84E7-1FD027433F95}</x14:id>
        </ext>
      </extLst>
    </cfRule>
  </conditionalFormatting>
  <pageMargins left="0.7" right="0.7" top="0.75" bottom="0.75" header="0.3" footer="0.3"/>
  <pageSetup paperSize="9" orientation="portrait" horizontalDpi="300" verticalDpi="300" r:id="rId1"/>
  <extLst>
    <ext xmlns:x14="http://schemas.microsoft.com/office/spreadsheetml/2009/9/main" uri="{78C0D931-6437-407d-A8EE-F0AAD7539E65}">
      <x14:conditionalFormattings>
        <x14:conditionalFormatting xmlns:xm="http://schemas.microsoft.com/office/excel/2006/main">
          <x14:cfRule type="dataBar" id="{5B3448D2-455A-C342-8A57-EF8F2BA21CC5}">
            <x14:dataBar minLength="0" maxLength="100" gradient="0">
              <x14:cfvo type="autoMin"/>
              <x14:cfvo type="autoMax"/>
              <x14:negativeFillColor rgb="FFFF0000"/>
              <x14:axisColor rgb="FF000000"/>
            </x14:dataBar>
          </x14:cfRule>
          <x14:cfRule type="dataBar" id="{A7259545-A32C-0E42-8265-20E0FAF2ACC7}">
            <x14:dataBar minLength="0" maxLength="100" gradient="0">
              <x14:cfvo type="autoMin"/>
              <x14:cfvo type="autoMax"/>
              <x14:negativeFillColor rgb="FFA3FF83"/>
              <x14:axisColor rgb="FF000000"/>
            </x14:dataBar>
          </x14:cfRule>
          <x14:cfRule type="dataBar" id="{D94E82FD-1C20-9445-AF45-836B95F4D5AD}">
            <x14:dataBar minLength="0" maxLength="100" gradient="0">
              <x14:cfvo type="autoMin"/>
              <x14:cfvo type="autoMax"/>
              <x14:negativeFillColor rgb="FF00B050"/>
              <x14:axisColor rgb="FF000000"/>
            </x14:dataBar>
          </x14:cfRule>
          <xm:sqref>H6:H9</xm:sqref>
        </x14:conditionalFormatting>
        <x14:conditionalFormatting xmlns:xm="http://schemas.microsoft.com/office/excel/2006/main">
          <x14:cfRule type="dataBar" id="{06188065-5F2D-7E44-A5F8-E696838ED726}">
            <x14:dataBar minLength="0" maxLength="100" gradient="0">
              <x14:cfvo type="autoMin"/>
              <x14:cfvo type="autoMax"/>
              <x14:negativeFillColor rgb="FFFF0000"/>
              <x14:axisColor rgb="FF000000"/>
            </x14:dataBar>
          </x14:cfRule>
          <x14:cfRule type="dataBar" id="{4AAD219B-AABD-AF46-9500-52ECA5AE81D3}">
            <x14:dataBar minLength="0" maxLength="100" gradient="0">
              <x14:cfvo type="autoMin"/>
              <x14:cfvo type="autoMax"/>
              <x14:negativeFillColor rgb="FFA3FF83"/>
              <x14:axisColor rgb="FF000000"/>
            </x14:dataBar>
          </x14:cfRule>
          <x14:cfRule type="dataBar" id="{77CFFC6D-49B0-DD43-A3EC-2802D0CABC64}">
            <x14:dataBar minLength="0" maxLength="100" gradient="0">
              <x14:cfvo type="autoMin"/>
              <x14:cfvo type="autoMax"/>
              <x14:negativeFillColor rgb="FF00B050"/>
              <x14:axisColor rgb="FF000000"/>
            </x14:dataBar>
          </x14:cfRule>
          <xm:sqref>H11:H23</xm:sqref>
        </x14:conditionalFormatting>
        <x14:conditionalFormatting xmlns:xm="http://schemas.microsoft.com/office/excel/2006/main">
          <x14:cfRule type="dataBar" id="{DCDB17ED-C0AB-1A4D-9DD1-D85EEAC8A089}">
            <x14:dataBar minLength="0" maxLength="100" gradient="0">
              <x14:cfvo type="autoMin"/>
              <x14:cfvo type="autoMax"/>
              <x14:negativeFillColor rgb="FFFF0000"/>
              <x14:axisColor rgb="FF000000"/>
            </x14:dataBar>
          </x14:cfRule>
          <x14:cfRule type="dataBar" id="{6CEB37C6-F8A4-DA4A-8AC2-1F58187F00DD}">
            <x14:dataBar minLength="0" maxLength="100" gradient="0">
              <x14:cfvo type="autoMin"/>
              <x14:cfvo type="autoMax"/>
              <x14:negativeFillColor rgb="FFA3FF83"/>
              <x14:axisColor rgb="FF000000"/>
            </x14:dataBar>
          </x14:cfRule>
          <x14:cfRule type="dataBar" id="{1B45D6EB-2F1A-BD47-A48E-018E939DECC1}">
            <x14:dataBar minLength="0" maxLength="100" gradient="0">
              <x14:cfvo type="autoMin"/>
              <x14:cfvo type="autoMax"/>
              <x14:negativeFillColor rgb="FF00B050"/>
              <x14:axisColor rgb="FF000000"/>
            </x14:dataBar>
          </x14:cfRule>
          <xm:sqref>H25:H28</xm:sqref>
        </x14:conditionalFormatting>
        <x14:conditionalFormatting xmlns:xm="http://schemas.microsoft.com/office/excel/2006/main">
          <x14:cfRule type="dataBar" id="{D6A4BAFD-F33D-F54F-A72F-32DDBAFD7CFD}">
            <x14:dataBar minLength="0" maxLength="100" gradient="0">
              <x14:cfvo type="autoMin"/>
              <x14:cfvo type="autoMax"/>
              <x14:negativeFillColor rgb="FFFF0000"/>
              <x14:axisColor rgb="FF000000"/>
            </x14:dataBar>
          </x14:cfRule>
          <x14:cfRule type="dataBar" id="{3FDED559-5EC4-1B4F-886D-548331F78F57}">
            <x14:dataBar minLength="0" maxLength="100" gradient="0">
              <x14:cfvo type="autoMin"/>
              <x14:cfvo type="autoMax"/>
              <x14:negativeFillColor rgb="FFA3FF83"/>
              <x14:axisColor rgb="FF000000"/>
            </x14:dataBar>
          </x14:cfRule>
          <x14:cfRule type="dataBar" id="{562F9394-7CBF-EF4C-AD21-85A31DDE8186}">
            <x14:dataBar minLength="0" maxLength="100" gradient="0">
              <x14:cfvo type="autoMin"/>
              <x14:cfvo type="autoMax"/>
              <x14:negativeFillColor rgb="FF00B050"/>
              <x14:axisColor rgb="FF000000"/>
            </x14:dataBar>
          </x14:cfRule>
          <xm:sqref>H30:H45</xm:sqref>
        </x14:conditionalFormatting>
        <x14:conditionalFormatting xmlns:xm="http://schemas.microsoft.com/office/excel/2006/main">
          <x14:cfRule type="dataBar" id="{D0A0AD30-1E2C-AA42-974F-DE06016B6EC3}">
            <x14:dataBar minLength="0" maxLength="100" gradient="0">
              <x14:cfvo type="autoMin"/>
              <x14:cfvo type="autoMax"/>
              <x14:negativeFillColor rgb="FFA3FF83"/>
              <x14:axisColor rgb="FF000000"/>
            </x14:dataBar>
          </x14:cfRule>
          <x14:cfRule type="dataBar" id="{DA8EACA3-C777-4544-A0D0-BFCD4B1AAEC4}">
            <x14:dataBar minLength="0" maxLength="100" gradient="0">
              <x14:cfvo type="autoMin"/>
              <x14:cfvo type="autoMax"/>
              <x14:negativeFillColor rgb="FFFF0000"/>
              <x14:axisColor rgb="FF000000"/>
            </x14:dataBar>
          </x14:cfRule>
          <x14:cfRule type="dataBar" id="{8C1BDCC7-C419-C64F-9DF7-7E1C7C2FB2C1}">
            <x14:dataBar minLength="0" maxLength="100" gradient="0">
              <x14:cfvo type="autoMin"/>
              <x14:cfvo type="autoMax"/>
              <x14:negativeFillColor rgb="FF00B050"/>
              <x14:axisColor rgb="FF000000"/>
            </x14:dataBar>
          </x14:cfRule>
          <xm:sqref>H48:H60</xm:sqref>
        </x14:conditionalFormatting>
        <x14:conditionalFormatting xmlns:xm="http://schemas.microsoft.com/office/excel/2006/main">
          <x14:cfRule type="dataBar" id="{58B6F24D-B16C-0245-A9B7-43C997C758C3}">
            <x14:dataBar minLength="0" maxLength="100" gradient="0">
              <x14:cfvo type="autoMin"/>
              <x14:cfvo type="autoMax"/>
              <x14:negativeFillColor rgb="FFFF0000"/>
              <x14:axisColor rgb="FF000000"/>
            </x14:dataBar>
          </x14:cfRule>
          <x14:cfRule type="dataBar" id="{ACC83A22-471C-E544-A25C-0927AF14FA06}">
            <x14:dataBar minLength="0" maxLength="100" gradient="0">
              <x14:cfvo type="autoMin"/>
              <x14:cfvo type="autoMax"/>
              <x14:negativeFillColor rgb="FFA3FF83"/>
              <x14:axisColor rgb="FF000000"/>
            </x14:dataBar>
          </x14:cfRule>
          <x14:cfRule type="dataBar" id="{1B4028A2-0216-A048-9B7E-4799023A564D}">
            <x14:dataBar minLength="0" maxLength="100" gradient="0">
              <x14:cfvo type="autoMin"/>
              <x14:cfvo type="autoMax"/>
              <x14:negativeFillColor rgb="FF00B050"/>
              <x14:axisColor rgb="FF000000"/>
            </x14:dataBar>
          </x14:cfRule>
          <xm:sqref>H63:H67</xm:sqref>
        </x14:conditionalFormatting>
        <x14:conditionalFormatting xmlns:xm="http://schemas.microsoft.com/office/excel/2006/main">
          <x14:cfRule type="dataBar" id="{4A91AC0A-AC6E-AD49-9B3A-B2F9DB0BABB6}">
            <x14:dataBar minLength="0" maxLength="100" gradient="0">
              <x14:cfvo type="autoMin"/>
              <x14:cfvo type="autoMax"/>
              <x14:negativeFillColor rgb="FFFF0000"/>
              <x14:axisColor rgb="FF000000"/>
            </x14:dataBar>
          </x14:cfRule>
          <x14:cfRule type="dataBar" id="{19841769-6312-1D46-BA4F-2A1594C13ACB}">
            <x14:dataBar minLength="0" maxLength="100" gradient="0">
              <x14:cfvo type="autoMin"/>
              <x14:cfvo type="autoMax"/>
              <x14:negativeFillColor rgb="FFA3FF83"/>
              <x14:axisColor rgb="FF000000"/>
            </x14:dataBar>
          </x14:cfRule>
          <x14:cfRule type="dataBar" id="{FB98B745-F0A9-664A-9363-34ABADAA2994}">
            <x14:dataBar minLength="0" maxLength="100" gradient="0">
              <x14:cfvo type="autoMin"/>
              <x14:cfvo type="autoMax"/>
              <x14:negativeFillColor rgb="FF00B050"/>
              <x14:axisColor rgb="FF000000"/>
            </x14:dataBar>
          </x14:cfRule>
          <xm:sqref>H69:H75</xm:sqref>
        </x14:conditionalFormatting>
        <x14:conditionalFormatting xmlns:xm="http://schemas.microsoft.com/office/excel/2006/main">
          <x14:cfRule type="dataBar" id="{9244246E-296F-7A48-9D09-555D320E2F4A}">
            <x14:dataBar minLength="0" maxLength="100" gradient="0">
              <x14:cfvo type="autoMin"/>
              <x14:cfvo type="autoMax"/>
              <x14:negativeFillColor rgb="FFFF0000"/>
              <x14:axisColor rgb="FF000000"/>
            </x14:dataBar>
          </x14:cfRule>
          <x14:cfRule type="dataBar" id="{0B86AA50-AD42-7949-91FF-6B196869084F}">
            <x14:dataBar minLength="0" maxLength="100" gradient="0">
              <x14:cfvo type="autoMin"/>
              <x14:cfvo type="autoMax"/>
              <x14:negativeFillColor rgb="FFA3FF83"/>
              <x14:axisColor rgb="FF000000"/>
            </x14:dataBar>
          </x14:cfRule>
          <x14:cfRule type="dataBar" id="{68B3D692-EF4E-D04F-9FB7-37775E35034E}">
            <x14:dataBar minLength="0" maxLength="100" gradient="0">
              <x14:cfvo type="autoMin"/>
              <x14:cfvo type="autoMax"/>
              <x14:negativeFillColor rgb="FF00B050"/>
              <x14:axisColor rgb="FF000000"/>
            </x14:dataBar>
          </x14:cfRule>
          <xm:sqref>H77:H79</xm:sqref>
        </x14:conditionalFormatting>
        <x14:conditionalFormatting xmlns:xm="http://schemas.microsoft.com/office/excel/2006/main">
          <x14:cfRule type="dataBar" id="{FF11EEAE-B9B2-5745-8725-F6B0D92A13C9}">
            <x14:dataBar minLength="0" maxLength="100" gradient="0">
              <x14:cfvo type="autoMin"/>
              <x14:cfvo type="autoMax"/>
              <x14:negativeFillColor rgb="FFFF0000"/>
              <x14:axisColor rgb="FF000000"/>
            </x14:dataBar>
          </x14:cfRule>
          <x14:cfRule type="dataBar" id="{5A9EFCDC-41D8-5047-AEA3-28317B91B4DE}">
            <x14:dataBar minLength="0" maxLength="100" gradient="0">
              <x14:cfvo type="autoMin"/>
              <x14:cfvo type="autoMax"/>
              <x14:negativeFillColor rgb="FFA3FF83"/>
              <x14:axisColor rgb="FF000000"/>
            </x14:dataBar>
          </x14:cfRule>
          <x14:cfRule type="dataBar" id="{EDF3017C-FE4F-6249-A419-240F0128E910}">
            <x14:dataBar minLength="0" maxLength="100" gradient="0">
              <x14:cfvo type="autoMin"/>
              <x14:cfvo type="autoMax"/>
              <x14:negativeFillColor rgb="FF00B050"/>
              <x14:axisColor rgb="FF000000"/>
            </x14:dataBar>
          </x14:cfRule>
          <xm:sqref>H81:H90</xm:sqref>
        </x14:conditionalFormatting>
        <x14:conditionalFormatting xmlns:xm="http://schemas.microsoft.com/office/excel/2006/main">
          <x14:cfRule type="dataBar" id="{27D3F1FE-91C6-954B-A371-1D7C5C56A3E0}">
            <x14:dataBar minLength="0" maxLength="100" gradient="0">
              <x14:cfvo type="autoMin"/>
              <x14:cfvo type="autoMax"/>
              <x14:negativeFillColor rgb="FFA3FF83"/>
              <x14:axisColor rgb="FF000000"/>
            </x14:dataBar>
          </x14:cfRule>
          <x14:cfRule type="dataBar" id="{AB255C70-11D4-FA40-A082-12FCA9D67AF9}">
            <x14:dataBar minLength="0" maxLength="100" gradient="0">
              <x14:cfvo type="autoMin"/>
              <x14:cfvo type="autoMax"/>
              <x14:negativeFillColor rgb="FFFF0000"/>
              <x14:axisColor rgb="FF000000"/>
            </x14:dataBar>
          </x14:cfRule>
          <x14:cfRule type="dataBar" id="{0FD729C8-A2E0-7F41-B5E2-9952765CC626}">
            <x14:dataBar minLength="0" maxLength="100" gradient="0">
              <x14:cfvo type="autoMin"/>
              <x14:cfvo type="autoMax"/>
              <x14:negativeFillColor rgb="FF00B050"/>
              <x14:axisColor rgb="FF000000"/>
            </x14:dataBar>
          </x14:cfRule>
          <xm:sqref>H92:H125</xm:sqref>
        </x14:conditionalFormatting>
        <x14:conditionalFormatting xmlns:xm="http://schemas.microsoft.com/office/excel/2006/main">
          <x14:cfRule type="dataBar" id="{2F1AE421-B132-A543-8D62-B45CE82CA534}">
            <x14:dataBar minLength="0" maxLength="100" gradient="0">
              <x14:cfvo type="autoMin"/>
              <x14:cfvo type="autoMax"/>
              <x14:negativeFillColor rgb="FFFF0000"/>
              <x14:axisColor rgb="FF000000"/>
            </x14:dataBar>
          </x14:cfRule>
          <x14:cfRule type="dataBar" id="{5CA9198A-385C-BD48-AC47-458459E883DF}">
            <x14:dataBar minLength="0" maxLength="100" gradient="0">
              <x14:cfvo type="autoMin"/>
              <x14:cfvo type="autoMax"/>
              <x14:negativeFillColor rgb="FFA3FF83"/>
              <x14:axisColor rgb="FF000000"/>
            </x14:dataBar>
          </x14:cfRule>
          <x14:cfRule type="dataBar" id="{7E31DDFE-1A06-4145-AF0E-678B078E6E71}">
            <x14:dataBar minLength="0" maxLength="100" gradient="0">
              <x14:cfvo type="autoMin"/>
              <x14:cfvo type="autoMax"/>
              <x14:negativeFillColor rgb="FF00B050"/>
              <x14:axisColor rgb="FF000000"/>
            </x14:dataBar>
          </x14:cfRule>
          <xm:sqref>H127:H160</xm:sqref>
        </x14:conditionalFormatting>
        <x14:conditionalFormatting xmlns:xm="http://schemas.microsoft.com/office/excel/2006/main">
          <x14:cfRule type="dataBar" id="{6474F813-EC09-4240-AA4B-A03D3A4551DD}">
            <x14:dataBar minLength="0" maxLength="100" gradient="0">
              <x14:cfvo type="autoMin"/>
              <x14:cfvo type="autoMax"/>
              <x14:negativeFillColor rgb="FFFF0000"/>
              <x14:axisColor rgb="FF000000"/>
            </x14:dataBar>
          </x14:cfRule>
          <x14:cfRule type="dataBar" id="{12C767A1-D43D-A648-AAD0-C745F26B2F5F}">
            <x14:dataBar minLength="0" maxLength="100" gradient="0">
              <x14:cfvo type="autoMin"/>
              <x14:cfvo type="autoMax"/>
              <x14:negativeFillColor rgb="FFA3FF83"/>
              <x14:axisColor rgb="FF000000"/>
            </x14:dataBar>
          </x14:cfRule>
          <x14:cfRule type="dataBar" id="{4ECCA2E9-0CE4-B348-BFBA-D4E9CA08B434}">
            <x14:dataBar minLength="0" maxLength="100" gradient="0">
              <x14:cfvo type="autoMin"/>
              <x14:cfvo type="autoMax"/>
              <x14:negativeFillColor rgb="FF00B050"/>
              <x14:axisColor rgb="FF000000"/>
            </x14:dataBar>
          </x14:cfRule>
          <xm:sqref>H162:H221</xm:sqref>
        </x14:conditionalFormatting>
        <x14:conditionalFormatting xmlns:xm="http://schemas.microsoft.com/office/excel/2006/main">
          <x14:cfRule type="dataBar" id="{89BD342B-07A2-E04F-B410-7C89498BE607}">
            <x14:dataBar minLength="0" maxLength="100" gradient="0">
              <x14:cfvo type="autoMin"/>
              <x14:cfvo type="autoMax"/>
              <x14:negativeFillColor rgb="FFFF0000"/>
              <x14:axisColor rgb="FF000000"/>
            </x14:dataBar>
          </x14:cfRule>
          <x14:cfRule type="dataBar" id="{0CE8E0E0-D77B-6547-BE1C-45C80ADBA807}">
            <x14:dataBar minLength="0" maxLength="100" gradient="0">
              <x14:cfvo type="autoMin"/>
              <x14:cfvo type="autoMax"/>
              <x14:negativeFillColor rgb="FFA3FF83"/>
              <x14:axisColor rgb="FF000000"/>
            </x14:dataBar>
          </x14:cfRule>
          <x14:cfRule type="dataBar" id="{6FC1D18B-8AE5-864C-90C2-EDA2B51A1C44}">
            <x14:dataBar minLength="0" maxLength="100" gradient="0">
              <x14:cfvo type="autoMin"/>
              <x14:cfvo type="autoMax"/>
              <x14:negativeFillColor rgb="FF00B050"/>
              <x14:axisColor rgb="FF000000"/>
            </x14:dataBar>
          </x14:cfRule>
          <xm:sqref>H223</xm:sqref>
        </x14:conditionalFormatting>
        <x14:conditionalFormatting xmlns:xm="http://schemas.microsoft.com/office/excel/2006/main">
          <x14:cfRule type="dataBar" id="{EC580946-1661-3942-B6AD-0261752B1E2C}">
            <x14:dataBar minLength="0" maxLength="100" gradient="0">
              <x14:cfvo type="autoMin"/>
              <x14:cfvo type="autoMax"/>
              <x14:negativeFillColor rgb="FFFF0000"/>
              <x14:axisColor rgb="FF000000"/>
            </x14:dataBar>
          </x14:cfRule>
          <x14:cfRule type="dataBar" id="{04CC4FCB-7F9A-DB45-AEF0-420EF7DF3D11}">
            <x14:dataBar minLength="0" maxLength="100" gradient="0">
              <x14:cfvo type="autoMin"/>
              <x14:cfvo type="autoMax"/>
              <x14:negativeFillColor rgb="FFA3FF83"/>
              <x14:axisColor rgb="FF000000"/>
            </x14:dataBar>
          </x14:cfRule>
          <x14:cfRule type="dataBar" id="{9D599067-648D-D346-B55C-72B4E2EC0BAE}">
            <x14:dataBar minLength="0" maxLength="100" gradient="0">
              <x14:cfvo type="autoMin"/>
              <x14:cfvo type="autoMax"/>
              <x14:negativeFillColor rgb="FF00B050"/>
              <x14:axisColor rgb="FF000000"/>
            </x14:dataBar>
          </x14:cfRule>
          <xm:sqref>H225:H228</xm:sqref>
        </x14:conditionalFormatting>
        <x14:conditionalFormatting xmlns:xm="http://schemas.microsoft.com/office/excel/2006/main">
          <x14:cfRule type="dataBar" id="{A54DE5A2-EB10-1346-AD07-B7614D2E2D0E}">
            <x14:dataBar minLength="0" maxLength="100" gradient="0">
              <x14:cfvo type="autoMin"/>
              <x14:cfvo type="autoMax"/>
              <x14:negativeFillColor rgb="FFFF0000"/>
              <x14:axisColor rgb="FF000000"/>
            </x14:dataBar>
          </x14:cfRule>
          <x14:cfRule type="dataBar" id="{D3823D9B-C2B8-9844-95AC-7CB81DD19FE9}">
            <x14:dataBar minLength="0" maxLength="100" gradient="0">
              <x14:cfvo type="autoMin"/>
              <x14:cfvo type="autoMax"/>
              <x14:negativeFillColor rgb="FFA3FF83"/>
              <x14:axisColor rgb="FF000000"/>
            </x14:dataBar>
          </x14:cfRule>
          <x14:cfRule type="dataBar" id="{7CC0206E-9EEC-074C-AABC-7BDB6AA19E80}">
            <x14:dataBar minLength="0" maxLength="100" gradient="0">
              <x14:cfvo type="autoMin"/>
              <x14:cfvo type="autoMax"/>
              <x14:negativeFillColor rgb="FF00B050"/>
              <x14:axisColor rgb="FF000000"/>
            </x14:dataBar>
          </x14:cfRule>
          <xm:sqref>H230:H252</xm:sqref>
        </x14:conditionalFormatting>
        <x14:conditionalFormatting xmlns:xm="http://schemas.microsoft.com/office/excel/2006/main">
          <x14:cfRule type="dataBar" id="{28526E4E-DCB6-4945-9C25-64AD2498ED57}">
            <x14:dataBar minLength="0" maxLength="100" gradient="0">
              <x14:cfvo type="autoMin"/>
              <x14:cfvo type="autoMax"/>
              <x14:negativeFillColor rgb="FFFF0000"/>
              <x14:axisColor rgb="FF000000"/>
            </x14:dataBar>
          </x14:cfRule>
          <x14:cfRule type="dataBar" id="{383DC7A8-5715-F340-80DC-8DC7C11E2869}">
            <x14:dataBar minLength="0" maxLength="100" gradient="0">
              <x14:cfvo type="autoMin"/>
              <x14:cfvo type="autoMax"/>
              <x14:negativeFillColor rgb="FFA3FF83"/>
              <x14:axisColor rgb="FF000000"/>
            </x14:dataBar>
          </x14:cfRule>
          <x14:cfRule type="dataBar" id="{D47BB75C-0E20-B041-8DC1-ACCC97335200}">
            <x14:dataBar minLength="0" maxLength="100" gradient="0">
              <x14:cfvo type="autoMin"/>
              <x14:cfvo type="autoMax"/>
              <x14:negativeFillColor rgb="FF00B050"/>
              <x14:axisColor rgb="FF000000"/>
            </x14:dataBar>
          </x14:cfRule>
          <xm:sqref>H254:H264</xm:sqref>
        </x14:conditionalFormatting>
        <x14:conditionalFormatting xmlns:xm="http://schemas.microsoft.com/office/excel/2006/main">
          <x14:cfRule type="dataBar" id="{BF1975DF-3C35-484B-BB79-85F421E4A334}">
            <x14:dataBar minLength="0" maxLength="100" gradient="0">
              <x14:cfvo type="autoMin"/>
              <x14:cfvo type="autoMax"/>
              <x14:negativeFillColor rgb="FFFF0000"/>
              <x14:axisColor rgb="FF000000"/>
            </x14:dataBar>
          </x14:cfRule>
          <x14:cfRule type="dataBar" id="{C1D693D9-90BB-3840-8B76-62900CDD3BAA}">
            <x14:dataBar minLength="0" maxLength="100" gradient="0">
              <x14:cfvo type="autoMin"/>
              <x14:cfvo type="autoMax"/>
              <x14:negativeFillColor rgb="FFA3FF83"/>
              <x14:axisColor rgb="FF000000"/>
            </x14:dataBar>
          </x14:cfRule>
          <x14:cfRule type="dataBar" id="{B3820C73-254F-D142-BCBF-F09C60D8066C}">
            <x14:dataBar minLength="0" maxLength="100" gradient="0">
              <x14:cfvo type="autoMin"/>
              <x14:cfvo type="autoMax"/>
              <x14:negativeFillColor rgb="FF00B050"/>
              <x14:axisColor rgb="FF000000"/>
            </x14:dataBar>
          </x14:cfRule>
          <xm:sqref>H266:H271</xm:sqref>
        </x14:conditionalFormatting>
        <x14:conditionalFormatting xmlns:xm="http://schemas.microsoft.com/office/excel/2006/main">
          <x14:cfRule type="dataBar" id="{1362439A-44EF-0E49-BA95-3C51D9C28D50}">
            <x14:dataBar minLength="0" maxLength="100" gradient="0">
              <x14:cfvo type="autoMin"/>
              <x14:cfvo type="autoMax"/>
              <x14:negativeFillColor rgb="FFFF0000"/>
              <x14:axisColor rgb="FF000000"/>
            </x14:dataBar>
          </x14:cfRule>
          <x14:cfRule type="dataBar" id="{BCCE7218-0FE3-764A-AA31-DAF934B0447A}">
            <x14:dataBar minLength="0" maxLength="100" gradient="0">
              <x14:cfvo type="autoMin"/>
              <x14:cfvo type="autoMax"/>
              <x14:negativeFillColor rgb="FFA3FF83"/>
              <x14:axisColor rgb="FF000000"/>
            </x14:dataBar>
          </x14:cfRule>
          <x14:cfRule type="dataBar" id="{56C1A718-A9EC-AE48-AF47-73253122EAF0}">
            <x14:dataBar minLength="0" maxLength="100" gradient="0">
              <x14:cfvo type="autoMin"/>
              <x14:cfvo type="autoMax"/>
              <x14:negativeFillColor rgb="FF00B050"/>
              <x14:axisColor rgb="FF000000"/>
            </x14:dataBar>
          </x14:cfRule>
          <xm:sqref>H273:H275</xm:sqref>
        </x14:conditionalFormatting>
        <x14:conditionalFormatting xmlns:xm="http://schemas.microsoft.com/office/excel/2006/main">
          <x14:cfRule type="dataBar" id="{5C8FBD5F-A604-1549-A51B-99C523D9A473}">
            <x14:dataBar minLength="0" maxLength="100" gradient="0">
              <x14:cfvo type="autoMin"/>
              <x14:cfvo type="autoMax"/>
              <x14:negativeFillColor rgb="FFFF0000"/>
              <x14:axisColor rgb="FF000000"/>
            </x14:dataBar>
          </x14:cfRule>
          <x14:cfRule type="dataBar" id="{4AA6E514-E7A2-DC47-9968-E8A6719AAE0E}">
            <x14:dataBar minLength="0" maxLength="100" gradient="0">
              <x14:cfvo type="autoMin"/>
              <x14:cfvo type="autoMax"/>
              <x14:negativeFillColor rgb="FFA3FF83"/>
              <x14:axisColor rgb="FF000000"/>
            </x14:dataBar>
          </x14:cfRule>
          <x14:cfRule type="dataBar" id="{14528CEE-EFD3-7746-9172-EB5370AD54AF}">
            <x14:dataBar minLength="0" maxLength="100" gradient="0">
              <x14:cfvo type="autoMin"/>
              <x14:cfvo type="autoMax"/>
              <x14:negativeFillColor rgb="FF00B050"/>
              <x14:axisColor rgb="FF000000"/>
            </x14:dataBar>
          </x14:cfRule>
          <xm:sqref>H277:H280</xm:sqref>
        </x14:conditionalFormatting>
        <x14:conditionalFormatting xmlns:xm="http://schemas.microsoft.com/office/excel/2006/main">
          <x14:cfRule type="dataBar" id="{D4A68142-29D5-154C-A2E1-A9ABB04AFA01}">
            <x14:dataBar minLength="0" maxLength="100" gradient="0">
              <x14:cfvo type="autoMin"/>
              <x14:cfvo type="autoMax"/>
              <x14:negativeFillColor rgb="FFA3FF83"/>
              <x14:axisColor rgb="FF000000"/>
            </x14:dataBar>
          </x14:cfRule>
          <x14:cfRule type="dataBar" id="{ADC90BC8-F811-404A-B6B6-4A4526922D68}">
            <x14:dataBar minLength="0" maxLength="100" gradient="0">
              <x14:cfvo type="autoMin"/>
              <x14:cfvo type="autoMax"/>
              <x14:negativeFillColor rgb="FFFF0000"/>
              <x14:axisColor rgb="FF000000"/>
            </x14:dataBar>
          </x14:cfRule>
          <x14:cfRule type="dataBar" id="{6FF7D0CE-3EFD-5F45-8E9D-E4ED31F77FE0}">
            <x14:dataBar minLength="0" maxLength="100" gradient="0">
              <x14:cfvo type="autoMin"/>
              <x14:cfvo type="autoMax"/>
              <x14:negativeFillColor rgb="FF00B050"/>
              <x14:axisColor rgb="FF000000"/>
            </x14:dataBar>
          </x14:cfRule>
          <xm:sqref>H282:H297</xm:sqref>
        </x14:conditionalFormatting>
        <x14:conditionalFormatting xmlns:xm="http://schemas.microsoft.com/office/excel/2006/main">
          <x14:cfRule type="dataBar" id="{E5D10AE8-DCB8-7341-B801-BC389CD3C87D}">
            <x14:dataBar minLength="0" maxLength="100" gradient="0">
              <x14:cfvo type="autoMin"/>
              <x14:cfvo type="autoMax"/>
              <x14:negativeFillColor rgb="FFFF0000"/>
              <x14:axisColor rgb="FF000000"/>
            </x14:dataBar>
          </x14:cfRule>
          <x14:cfRule type="dataBar" id="{3610FAD5-B4E0-3342-B201-D7FA22FF0753}">
            <x14:dataBar minLength="0" maxLength="100" gradient="0">
              <x14:cfvo type="autoMin"/>
              <x14:cfvo type="autoMax"/>
              <x14:negativeFillColor rgb="FFA3FF83"/>
              <x14:axisColor rgb="FF000000"/>
            </x14:dataBar>
          </x14:cfRule>
          <x14:cfRule type="dataBar" id="{B133372B-0C34-1943-8D31-4FDB10077EC8}">
            <x14:dataBar minLength="0" maxLength="100" gradient="0">
              <x14:cfvo type="autoMin"/>
              <x14:cfvo type="autoMax"/>
              <x14:negativeFillColor rgb="FF00B050"/>
              <x14:axisColor rgb="FF000000"/>
            </x14:dataBar>
          </x14:cfRule>
          <xm:sqref>H299:H313</xm:sqref>
        </x14:conditionalFormatting>
        <x14:conditionalFormatting xmlns:xm="http://schemas.microsoft.com/office/excel/2006/main">
          <x14:cfRule type="dataBar" id="{83473F81-BDAB-7040-8822-DC22DA16B58D}">
            <x14:dataBar minLength="0" maxLength="100" gradient="0">
              <x14:cfvo type="autoMin"/>
              <x14:cfvo type="autoMax"/>
              <x14:negativeFillColor rgb="FFFF0000"/>
              <x14:axisColor rgb="FF000000"/>
            </x14:dataBar>
          </x14:cfRule>
          <x14:cfRule type="dataBar" id="{0B88873D-5620-2742-815A-826F47CBA2D3}">
            <x14:dataBar minLength="0" maxLength="100" gradient="0">
              <x14:cfvo type="autoMin"/>
              <x14:cfvo type="autoMax"/>
              <x14:negativeFillColor rgb="FFA3FF83"/>
              <x14:axisColor rgb="FF000000"/>
            </x14:dataBar>
          </x14:cfRule>
          <x14:cfRule type="dataBar" id="{A04BD064-C2A3-BE42-BBA5-4D25EBD87AEA}">
            <x14:dataBar minLength="0" maxLength="100" gradient="0">
              <x14:cfvo type="autoMin"/>
              <x14:cfvo type="autoMax"/>
              <x14:negativeFillColor rgb="FF00B050"/>
              <x14:axisColor rgb="FF000000"/>
            </x14:dataBar>
          </x14:cfRule>
          <xm:sqref>H316:H318</xm:sqref>
        </x14:conditionalFormatting>
        <x14:conditionalFormatting xmlns:xm="http://schemas.microsoft.com/office/excel/2006/main">
          <x14:cfRule type="dataBar" id="{F52AB65A-F3DF-F54E-AAF4-2597A2BD22F1}">
            <x14:dataBar minLength="0" maxLength="100" gradient="0">
              <x14:cfvo type="autoMin"/>
              <x14:cfvo type="autoMax"/>
              <x14:negativeFillColor rgb="FFFF0000"/>
              <x14:axisColor rgb="FF000000"/>
            </x14:dataBar>
          </x14:cfRule>
          <x14:cfRule type="dataBar" id="{D19E3C5D-724E-AC47-81E4-DA2466569683}">
            <x14:dataBar minLength="0" maxLength="100" gradient="0">
              <x14:cfvo type="autoMin"/>
              <x14:cfvo type="autoMax"/>
              <x14:negativeFillColor rgb="FFA3FF83"/>
              <x14:axisColor rgb="FF000000"/>
            </x14:dataBar>
          </x14:cfRule>
          <x14:cfRule type="dataBar" id="{76F5A68E-A2B8-FA49-ADB6-D73F4DA1B92E}">
            <x14:dataBar minLength="0" maxLength="100" gradient="0">
              <x14:cfvo type="autoMin"/>
              <x14:cfvo type="autoMax"/>
              <x14:negativeFillColor rgb="FF00B050"/>
              <x14:axisColor rgb="FF000000"/>
            </x14:dataBar>
          </x14:cfRule>
          <xm:sqref>H320:H321</xm:sqref>
        </x14:conditionalFormatting>
        <x14:conditionalFormatting xmlns:xm="http://schemas.microsoft.com/office/excel/2006/main">
          <x14:cfRule type="dataBar" id="{A239E482-569D-334F-AD92-9C2B8D983CCD}">
            <x14:dataBar minLength="0" maxLength="100" gradient="0">
              <x14:cfvo type="autoMin"/>
              <x14:cfvo type="autoMax"/>
              <x14:negativeFillColor rgb="FFFF0000"/>
              <x14:axisColor rgb="FF000000"/>
            </x14:dataBar>
          </x14:cfRule>
          <x14:cfRule type="dataBar" id="{7EC14FE4-1974-0B42-9F97-B6848E2F270F}">
            <x14:dataBar minLength="0" maxLength="100" gradient="0">
              <x14:cfvo type="autoMin"/>
              <x14:cfvo type="autoMax"/>
              <x14:negativeFillColor rgb="FFA3FF83"/>
              <x14:axisColor rgb="FF000000"/>
            </x14:dataBar>
          </x14:cfRule>
          <x14:cfRule type="dataBar" id="{DE8AFE46-FFAC-1F4B-A4D8-06A9420CC887}">
            <x14:dataBar minLength="0" maxLength="100" gradient="0">
              <x14:cfvo type="autoMin"/>
              <x14:cfvo type="autoMax"/>
              <x14:negativeFillColor rgb="FF00B050"/>
              <x14:axisColor rgb="FF000000"/>
            </x14:dataBar>
          </x14:cfRule>
          <xm:sqref>H323:H326</xm:sqref>
        </x14:conditionalFormatting>
        <x14:conditionalFormatting xmlns:xm="http://schemas.microsoft.com/office/excel/2006/main">
          <x14:cfRule type="dataBar" id="{6F370D8C-B32A-B540-90DB-401F1EE6B041}">
            <x14:dataBar minLength="0" maxLength="100" gradient="0">
              <x14:cfvo type="autoMin"/>
              <x14:cfvo type="autoMax"/>
              <x14:negativeFillColor rgb="FFFF0000"/>
              <x14:axisColor rgb="FF000000"/>
            </x14:dataBar>
          </x14:cfRule>
          <x14:cfRule type="dataBar" id="{23739EE3-696A-6348-A39A-F9ADC5689FE1}">
            <x14:dataBar minLength="0" maxLength="100" gradient="0">
              <x14:cfvo type="autoMin"/>
              <x14:cfvo type="autoMax"/>
              <x14:negativeFillColor rgb="FFA3FF83"/>
              <x14:axisColor rgb="FF000000"/>
            </x14:dataBar>
          </x14:cfRule>
          <x14:cfRule type="dataBar" id="{90BA63E4-DFED-E94D-B3A7-6959EC30C624}">
            <x14:dataBar minLength="0" maxLength="100" gradient="0">
              <x14:cfvo type="autoMin"/>
              <x14:cfvo type="autoMax"/>
              <x14:negativeFillColor rgb="FF00B050"/>
              <x14:axisColor rgb="FF000000"/>
            </x14:dataBar>
          </x14:cfRule>
          <xm:sqref>H328:H329</xm:sqref>
        </x14:conditionalFormatting>
        <x14:conditionalFormatting xmlns:xm="http://schemas.microsoft.com/office/excel/2006/main">
          <x14:cfRule type="dataBar" id="{D05FFE55-35DC-BD48-95A7-C2B5801047FD}">
            <x14:dataBar minLength="0" maxLength="100" gradient="0">
              <x14:cfvo type="autoMin"/>
              <x14:cfvo type="autoMax"/>
              <x14:negativeFillColor rgb="FFFF0000"/>
              <x14:axisColor rgb="FF000000"/>
            </x14:dataBar>
          </x14:cfRule>
          <x14:cfRule type="dataBar" id="{73AD1457-3FB9-C541-BB73-FA9A61330912}">
            <x14:dataBar minLength="0" maxLength="100" gradient="0">
              <x14:cfvo type="autoMin"/>
              <x14:cfvo type="autoMax"/>
              <x14:negativeFillColor rgb="FFA3FF83"/>
              <x14:axisColor rgb="FF000000"/>
            </x14:dataBar>
          </x14:cfRule>
          <x14:cfRule type="dataBar" id="{BE9499F8-85E6-C043-993B-1E48A0900AFA}">
            <x14:dataBar minLength="0" maxLength="100" gradient="0">
              <x14:cfvo type="autoMin"/>
              <x14:cfvo type="autoMax"/>
              <x14:negativeFillColor rgb="FF00B050"/>
              <x14:axisColor rgb="FF000000"/>
            </x14:dataBar>
          </x14:cfRule>
          <xm:sqref>H331:H333</xm:sqref>
        </x14:conditionalFormatting>
        <x14:conditionalFormatting xmlns:xm="http://schemas.microsoft.com/office/excel/2006/main">
          <x14:cfRule type="dataBar" id="{2CFD1EA2-20FD-024A-B8FD-7D63D5CB0D1A}">
            <x14:dataBar minLength="0" maxLength="100" gradient="0">
              <x14:cfvo type="autoMin"/>
              <x14:cfvo type="autoMax"/>
              <x14:negativeFillColor rgb="FFFF0000"/>
              <x14:axisColor rgb="FF000000"/>
            </x14:dataBar>
          </x14:cfRule>
          <x14:cfRule type="dataBar" id="{40EBFBF7-2F05-2545-9947-251571A658F1}">
            <x14:dataBar minLength="0" maxLength="100" gradient="0">
              <x14:cfvo type="autoMin"/>
              <x14:cfvo type="autoMax"/>
              <x14:negativeFillColor rgb="FFA3FF83"/>
              <x14:axisColor rgb="FF000000"/>
            </x14:dataBar>
          </x14:cfRule>
          <x14:cfRule type="dataBar" id="{3A951327-4A44-F643-8E16-EDA4AEC6A28D}">
            <x14:dataBar minLength="0" maxLength="100" gradient="0">
              <x14:cfvo type="autoMin"/>
              <x14:cfvo type="autoMax"/>
              <x14:negativeFillColor rgb="FF00B050"/>
              <x14:axisColor rgb="FF000000"/>
            </x14:dataBar>
          </x14:cfRule>
          <xm:sqref>H335:H342</xm:sqref>
        </x14:conditionalFormatting>
        <x14:conditionalFormatting xmlns:xm="http://schemas.microsoft.com/office/excel/2006/main">
          <x14:cfRule type="dataBar" id="{41629FB7-D4A6-1A4A-BF3F-EE3E1A028464}">
            <x14:dataBar minLength="0" maxLength="100" gradient="0">
              <x14:cfvo type="autoMin"/>
              <x14:cfvo type="autoMax"/>
              <x14:negativeFillColor rgb="FFFF0000"/>
              <x14:axisColor rgb="FF000000"/>
            </x14:dataBar>
          </x14:cfRule>
          <x14:cfRule type="dataBar" id="{8E507ECB-45D0-6B47-B454-6D00193EDCF3}">
            <x14:dataBar minLength="0" maxLength="100" gradient="0">
              <x14:cfvo type="autoMin"/>
              <x14:cfvo type="autoMax"/>
              <x14:negativeFillColor rgb="FFA3FF83"/>
              <x14:axisColor rgb="FF000000"/>
            </x14:dataBar>
          </x14:cfRule>
          <x14:cfRule type="dataBar" id="{93E729DB-039D-9D4A-95C1-658B4C7F0BC0}">
            <x14:dataBar minLength="0" maxLength="100" gradient="0">
              <x14:cfvo type="autoMin"/>
              <x14:cfvo type="autoMax"/>
              <x14:negativeFillColor rgb="FF00B050"/>
              <x14:axisColor rgb="FF000000"/>
            </x14:dataBar>
          </x14:cfRule>
          <xm:sqref>H344:H347</xm:sqref>
        </x14:conditionalFormatting>
        <x14:conditionalFormatting xmlns:xm="http://schemas.microsoft.com/office/excel/2006/main">
          <x14:cfRule type="dataBar" id="{6962207D-E32B-5C49-A46C-00A201A5168B}">
            <x14:dataBar minLength="0" maxLength="100" gradient="0">
              <x14:cfvo type="autoMin"/>
              <x14:cfvo type="autoMax"/>
              <x14:negativeFillColor rgb="FFFF0000"/>
              <x14:axisColor rgb="FF000000"/>
            </x14:dataBar>
          </x14:cfRule>
          <x14:cfRule type="dataBar" id="{D6A0E9F7-2BD2-1F46-847B-C51D1E793161}">
            <x14:dataBar minLength="0" maxLength="100" gradient="0">
              <x14:cfvo type="autoMin"/>
              <x14:cfvo type="autoMax"/>
              <x14:negativeFillColor rgb="FFA3FF83"/>
              <x14:axisColor rgb="FF000000"/>
            </x14:dataBar>
          </x14:cfRule>
          <x14:cfRule type="dataBar" id="{A0441B52-E710-5F46-993A-9AEF06ED25F1}">
            <x14:dataBar minLength="0" maxLength="100" gradient="0">
              <x14:cfvo type="autoMin"/>
              <x14:cfvo type="autoMax"/>
              <x14:negativeFillColor rgb="FF00B050"/>
              <x14:axisColor rgb="FF000000"/>
            </x14:dataBar>
          </x14:cfRule>
          <xm:sqref>H350:H372</xm:sqref>
        </x14:conditionalFormatting>
        <x14:conditionalFormatting xmlns:xm="http://schemas.microsoft.com/office/excel/2006/main">
          <x14:cfRule type="dataBar" id="{7CCE51D4-45E0-3747-BC94-393AF7B1AAC0}">
            <x14:dataBar minLength="0" maxLength="100" gradient="0">
              <x14:cfvo type="autoMin"/>
              <x14:cfvo type="autoMax"/>
              <x14:negativeFillColor rgb="FFFF0000"/>
              <x14:axisColor rgb="FF000000"/>
            </x14:dataBar>
          </x14:cfRule>
          <x14:cfRule type="dataBar" id="{5D467029-1262-7C4E-A994-2D3714A85FBE}">
            <x14:dataBar minLength="0" maxLength="100" gradient="0">
              <x14:cfvo type="autoMin"/>
              <x14:cfvo type="autoMax"/>
              <x14:negativeFillColor rgb="FFA3FF83"/>
              <x14:axisColor rgb="FF000000"/>
            </x14:dataBar>
          </x14:cfRule>
          <x14:cfRule type="dataBar" id="{F7B9FDD0-84B4-7245-8B4E-E63441938333}">
            <x14:dataBar minLength="0" maxLength="100" gradient="0">
              <x14:cfvo type="autoMin"/>
              <x14:cfvo type="autoMax"/>
              <x14:negativeFillColor rgb="FF00B050"/>
              <x14:axisColor rgb="FF000000"/>
            </x14:dataBar>
          </x14:cfRule>
          <xm:sqref>H375:H377</xm:sqref>
        </x14:conditionalFormatting>
        <x14:conditionalFormatting xmlns:xm="http://schemas.microsoft.com/office/excel/2006/main">
          <x14:cfRule type="dataBar" id="{BAEC32A4-19A9-3C45-8D40-BD0E3D60E52B}">
            <x14:dataBar minLength="0" maxLength="100" gradient="0">
              <x14:cfvo type="autoMin"/>
              <x14:cfvo type="autoMax"/>
              <x14:negativeFillColor rgb="FFFF0000"/>
              <x14:axisColor rgb="FF000000"/>
            </x14:dataBar>
          </x14:cfRule>
          <x14:cfRule type="dataBar" id="{F1A3469D-E6DF-4847-9DAB-055D65EA387E}">
            <x14:dataBar minLength="0" maxLength="100" gradient="0">
              <x14:cfvo type="autoMin"/>
              <x14:cfvo type="autoMax"/>
              <x14:negativeFillColor rgb="FFA3FF83"/>
              <x14:axisColor rgb="FF000000"/>
            </x14:dataBar>
          </x14:cfRule>
          <x14:cfRule type="dataBar" id="{FCB5F5D8-A768-FC4C-9DEF-68AFAB1D952E}">
            <x14:dataBar minLength="0" maxLength="100" gradient="0">
              <x14:cfvo type="autoMin"/>
              <x14:cfvo type="autoMax"/>
              <x14:negativeFillColor rgb="FF00B050"/>
              <x14:axisColor rgb="FF000000"/>
            </x14:dataBar>
          </x14:cfRule>
          <xm:sqref>H380:H390</xm:sqref>
        </x14:conditionalFormatting>
        <x14:conditionalFormatting xmlns:xm="http://schemas.microsoft.com/office/excel/2006/main">
          <x14:cfRule type="dataBar" id="{4DB704ED-9000-B340-A9EF-C08D2EFDF0A7}">
            <x14:dataBar minLength="0" maxLength="100" gradient="0">
              <x14:cfvo type="autoMin"/>
              <x14:cfvo type="autoMax"/>
              <x14:negativeFillColor rgb="FFFF0000"/>
              <x14:axisColor rgb="FF000000"/>
            </x14:dataBar>
          </x14:cfRule>
          <x14:cfRule type="dataBar" id="{04445375-815E-4445-B24E-F2E31A96759F}">
            <x14:dataBar minLength="0" maxLength="100" gradient="0">
              <x14:cfvo type="autoMin"/>
              <x14:cfvo type="autoMax"/>
              <x14:negativeFillColor rgb="FFA3FF83"/>
              <x14:axisColor rgb="FF000000"/>
            </x14:dataBar>
          </x14:cfRule>
          <x14:cfRule type="dataBar" id="{AFE4DF8E-BCD0-B945-A15D-3B2B081645FD}">
            <x14:dataBar minLength="0" maxLength="100" gradient="0">
              <x14:cfvo type="autoMin"/>
              <x14:cfvo type="autoMax"/>
              <x14:negativeFillColor rgb="FF00B050"/>
              <x14:axisColor rgb="FF000000"/>
            </x14:dataBar>
          </x14:cfRule>
          <xm:sqref>H392:H405</xm:sqref>
        </x14:conditionalFormatting>
        <x14:conditionalFormatting xmlns:xm="http://schemas.microsoft.com/office/excel/2006/main">
          <x14:cfRule type="dataBar" id="{64CF42AF-082F-FE4A-9414-7A2469CE1ED6}">
            <x14:dataBar minLength="0" maxLength="100" gradient="0">
              <x14:cfvo type="autoMin"/>
              <x14:cfvo type="autoMax"/>
              <x14:negativeFillColor rgb="FFFF0000"/>
              <x14:axisColor rgb="FF000000"/>
            </x14:dataBar>
          </x14:cfRule>
          <x14:cfRule type="dataBar" id="{62E2F7BF-4461-C741-808F-0CAEC314BEAD}">
            <x14:dataBar minLength="0" maxLength="100" gradient="0">
              <x14:cfvo type="autoMin"/>
              <x14:cfvo type="autoMax"/>
              <x14:negativeFillColor rgb="FFA3FF83"/>
              <x14:axisColor rgb="FF000000"/>
            </x14:dataBar>
          </x14:cfRule>
          <x14:cfRule type="dataBar" id="{0C435598-7AE3-EB41-A71A-C597AB8CAE26}">
            <x14:dataBar minLength="0" maxLength="100" gradient="0">
              <x14:cfvo type="autoMin"/>
              <x14:cfvo type="autoMax"/>
              <x14:negativeFillColor rgb="FF00B050"/>
              <x14:axisColor rgb="FF000000"/>
            </x14:dataBar>
          </x14:cfRule>
          <xm:sqref>H407:H416</xm:sqref>
        </x14:conditionalFormatting>
        <x14:conditionalFormatting xmlns:xm="http://schemas.microsoft.com/office/excel/2006/main">
          <x14:cfRule type="dataBar" id="{DD05F58D-C17B-8D42-8CFD-C88A8B242990}">
            <x14:dataBar minLength="0" maxLength="100" gradient="0">
              <x14:cfvo type="autoMin"/>
              <x14:cfvo type="autoMax"/>
              <x14:negativeFillColor rgb="FFFF0000"/>
              <x14:axisColor rgb="FF000000"/>
            </x14:dataBar>
          </x14:cfRule>
          <x14:cfRule type="dataBar" id="{78E11955-F3DB-2C46-9618-26B5E632881B}">
            <x14:dataBar minLength="0" maxLength="100" gradient="0">
              <x14:cfvo type="autoMin"/>
              <x14:cfvo type="autoMax"/>
              <x14:negativeFillColor rgb="FFA3FF83"/>
              <x14:axisColor rgb="FF000000"/>
            </x14:dataBar>
          </x14:cfRule>
          <x14:cfRule type="dataBar" id="{58D9DEB9-82A5-4B48-8D91-1825E1BEE248}">
            <x14:dataBar minLength="0" maxLength="100" gradient="0">
              <x14:cfvo type="autoMin"/>
              <x14:cfvo type="autoMax"/>
              <x14:negativeFillColor rgb="FF00B050"/>
              <x14:axisColor rgb="FF000000"/>
            </x14:dataBar>
          </x14:cfRule>
          <xm:sqref>H418:H421</xm:sqref>
        </x14:conditionalFormatting>
        <x14:conditionalFormatting xmlns:xm="http://schemas.microsoft.com/office/excel/2006/main">
          <x14:cfRule type="dataBar" id="{2B7EF42F-A258-474D-B4BE-0C65801D741F}">
            <x14:dataBar minLength="0" maxLength="100" gradient="0">
              <x14:cfvo type="autoMin"/>
              <x14:cfvo type="autoMax"/>
              <x14:negativeFillColor rgb="FFFF0000"/>
              <x14:axisColor rgb="FF000000"/>
            </x14:dataBar>
          </x14:cfRule>
          <x14:cfRule type="dataBar" id="{16D46627-F8AF-874D-B83F-6EC8770841DA}">
            <x14:dataBar minLength="0" maxLength="100" gradient="0">
              <x14:cfvo type="autoMin"/>
              <x14:cfvo type="autoMax"/>
              <x14:negativeFillColor rgb="FFA3FF83"/>
              <x14:axisColor rgb="FF000000"/>
            </x14:dataBar>
          </x14:cfRule>
          <x14:cfRule type="dataBar" id="{AE3CA9AC-EEC2-8245-A428-1716C674C3D5}">
            <x14:dataBar minLength="0" maxLength="100" gradient="0">
              <x14:cfvo type="autoMin"/>
              <x14:cfvo type="autoMax"/>
              <x14:negativeFillColor rgb="FF00B050"/>
              <x14:axisColor rgb="FF000000"/>
            </x14:dataBar>
          </x14:cfRule>
          <xm:sqref>H423</xm:sqref>
        </x14:conditionalFormatting>
        <x14:conditionalFormatting xmlns:xm="http://schemas.microsoft.com/office/excel/2006/main">
          <x14:cfRule type="dataBar" id="{A6FF2F04-7651-2C47-B2B1-4F5E7B124002}">
            <x14:dataBar minLength="0" maxLength="100" gradient="0">
              <x14:cfvo type="autoMin"/>
              <x14:cfvo type="autoMax"/>
              <x14:negativeFillColor rgb="FFFF0000"/>
              <x14:axisColor rgb="FF000000"/>
            </x14:dataBar>
          </x14:cfRule>
          <x14:cfRule type="dataBar" id="{80F4E2AE-C64C-DD4F-BA37-F263C7086722}">
            <x14:dataBar minLength="0" maxLength="100" gradient="0">
              <x14:cfvo type="autoMin"/>
              <x14:cfvo type="autoMax"/>
              <x14:negativeFillColor rgb="FFA3FF83"/>
              <x14:axisColor rgb="FF000000"/>
            </x14:dataBar>
          </x14:cfRule>
          <x14:cfRule type="dataBar" id="{D666FE05-D50A-954B-B4C6-AB0550A89A85}">
            <x14:dataBar minLength="0" maxLength="100" gradient="0">
              <x14:cfvo type="autoMin"/>
              <x14:cfvo type="autoMax"/>
              <x14:negativeFillColor rgb="FF00B050"/>
              <x14:axisColor rgb="FF000000"/>
            </x14:dataBar>
          </x14:cfRule>
          <xm:sqref>H425:H427</xm:sqref>
        </x14:conditionalFormatting>
        <x14:conditionalFormatting xmlns:xm="http://schemas.microsoft.com/office/excel/2006/main">
          <x14:cfRule type="dataBar" id="{21B64020-D751-E247-8D9E-ADD256A9F93C}">
            <x14:dataBar minLength="0" maxLength="100" gradient="0">
              <x14:cfvo type="autoMin"/>
              <x14:cfvo type="autoMax"/>
              <x14:negativeFillColor rgb="FFFF0000"/>
              <x14:axisColor rgb="FF000000"/>
            </x14:dataBar>
          </x14:cfRule>
          <x14:cfRule type="dataBar" id="{F7CE9ED9-B1A3-7A48-B7D8-A0C7CEC6A3A4}">
            <x14:dataBar minLength="0" maxLength="100" gradient="0">
              <x14:cfvo type="autoMin"/>
              <x14:cfvo type="autoMax"/>
              <x14:negativeFillColor rgb="FFA3FF83"/>
              <x14:axisColor rgb="FF000000"/>
            </x14:dataBar>
          </x14:cfRule>
          <x14:cfRule type="dataBar" id="{0DB7A4D3-10E0-E248-B6DD-32B27215523D}">
            <x14:dataBar minLength="0" maxLength="100" gradient="0">
              <x14:cfvo type="autoMin"/>
              <x14:cfvo type="autoMax"/>
              <x14:negativeFillColor rgb="FF00B050"/>
              <x14:axisColor rgb="FF000000"/>
            </x14:dataBar>
          </x14:cfRule>
          <xm:sqref>H429:H436</xm:sqref>
        </x14:conditionalFormatting>
        <x14:conditionalFormatting xmlns:xm="http://schemas.microsoft.com/office/excel/2006/main">
          <x14:cfRule type="dataBar" id="{EB94177A-F7B2-C440-B38A-AFABC960FB5E}">
            <x14:dataBar minLength="0" maxLength="100" gradient="0">
              <x14:cfvo type="autoMin"/>
              <x14:cfvo type="autoMax"/>
              <x14:negativeFillColor rgb="FFFF0000"/>
              <x14:axisColor rgb="FF000000"/>
            </x14:dataBar>
          </x14:cfRule>
          <x14:cfRule type="dataBar" id="{7467B52D-D085-B14D-B18D-664FEB518BCB}">
            <x14:dataBar minLength="0" maxLength="100" gradient="0">
              <x14:cfvo type="autoMin"/>
              <x14:cfvo type="autoMax"/>
              <x14:negativeFillColor rgb="FFA3FF83"/>
              <x14:axisColor rgb="FF000000"/>
            </x14:dataBar>
          </x14:cfRule>
          <x14:cfRule type="dataBar" id="{04EAE9A5-DADB-7544-AD59-7EA17FEE420A}">
            <x14:dataBar minLength="0" maxLength="100" gradient="0">
              <x14:cfvo type="autoMin"/>
              <x14:cfvo type="autoMax"/>
              <x14:negativeFillColor rgb="FF00B050"/>
              <x14:axisColor rgb="FF000000"/>
            </x14:dataBar>
          </x14:cfRule>
          <xm:sqref>H438:H448</xm:sqref>
        </x14:conditionalFormatting>
        <x14:conditionalFormatting xmlns:xm="http://schemas.microsoft.com/office/excel/2006/main">
          <x14:cfRule type="dataBar" id="{79B27FF1-3571-8B44-8AFE-27D7A92BA0D9}">
            <x14:dataBar minLength="0" maxLength="100" gradient="0">
              <x14:cfvo type="autoMin"/>
              <x14:cfvo type="autoMax"/>
              <x14:negativeFillColor rgb="FFFF0000"/>
              <x14:axisColor rgb="FF000000"/>
            </x14:dataBar>
          </x14:cfRule>
          <x14:cfRule type="dataBar" id="{50CFED7B-DD53-CB43-941A-37EC1A5C284A}">
            <x14:dataBar minLength="0" maxLength="100" gradient="0">
              <x14:cfvo type="autoMin"/>
              <x14:cfvo type="autoMax"/>
              <x14:negativeFillColor rgb="FFA3FF83"/>
              <x14:axisColor rgb="FF000000"/>
            </x14:dataBar>
          </x14:cfRule>
          <x14:cfRule type="dataBar" id="{97AA1A80-0269-A243-8179-0873FF563B19}">
            <x14:dataBar minLength="0" maxLength="100" gradient="0">
              <x14:cfvo type="autoMin"/>
              <x14:cfvo type="autoMax"/>
              <x14:negativeFillColor rgb="FF00B050"/>
              <x14:axisColor rgb="FF000000"/>
            </x14:dataBar>
          </x14:cfRule>
          <xm:sqref>H450</xm:sqref>
        </x14:conditionalFormatting>
        <x14:conditionalFormatting xmlns:xm="http://schemas.microsoft.com/office/excel/2006/main">
          <x14:cfRule type="dataBar" id="{6B7B94C4-D857-364D-89E5-C1DD2A0E1353}">
            <x14:dataBar minLength="0" maxLength="100" gradient="0">
              <x14:cfvo type="autoMin"/>
              <x14:cfvo type="autoMax"/>
              <x14:negativeFillColor rgb="FFA3FF83"/>
              <x14:axisColor rgb="FF000000"/>
            </x14:dataBar>
          </x14:cfRule>
          <x14:cfRule type="dataBar" id="{B88E130F-CAA4-374E-A16A-A9E8D8937FC8}">
            <x14:dataBar minLength="0" maxLength="100" gradient="0">
              <x14:cfvo type="autoMin"/>
              <x14:cfvo type="autoMax"/>
              <x14:negativeFillColor rgb="FFFF0000"/>
              <x14:axisColor rgb="FF000000"/>
            </x14:dataBar>
          </x14:cfRule>
          <x14:cfRule type="dataBar" id="{6411F9B5-2448-DA4A-A65B-F97D04539DD4}">
            <x14:dataBar minLength="0" maxLength="100" gradient="0">
              <x14:cfvo type="autoMin"/>
              <x14:cfvo type="autoMax"/>
              <x14:negativeFillColor rgb="FF00B050"/>
              <x14:axisColor rgb="FF000000"/>
            </x14:dataBar>
          </x14:cfRule>
          <xm:sqref>H452:H454</xm:sqref>
        </x14:conditionalFormatting>
        <x14:conditionalFormatting xmlns:xm="http://schemas.microsoft.com/office/excel/2006/main">
          <x14:cfRule type="dataBar" id="{15B137FA-B21B-684E-8439-1EA1F151CB69}">
            <x14:dataBar minLength="0" maxLength="100" gradient="0">
              <x14:cfvo type="autoMin"/>
              <x14:cfvo type="autoMax"/>
              <x14:negativeFillColor rgb="FFFF0000"/>
              <x14:axisColor rgb="FF000000"/>
            </x14:dataBar>
          </x14:cfRule>
          <x14:cfRule type="dataBar" id="{F2DC34FD-C4E6-CC48-9509-219C8FABE10D}">
            <x14:dataBar minLength="0" maxLength="100" gradient="0">
              <x14:cfvo type="autoMin"/>
              <x14:cfvo type="autoMax"/>
              <x14:negativeFillColor rgb="FFA3FF83"/>
              <x14:axisColor rgb="FF000000"/>
            </x14:dataBar>
          </x14:cfRule>
          <x14:cfRule type="dataBar" id="{8CC4BB1C-54DB-6049-961D-940C13735B91}">
            <x14:dataBar minLength="0" maxLength="100" gradient="0">
              <x14:cfvo type="autoMin"/>
              <x14:cfvo type="autoMax"/>
              <x14:negativeFillColor rgb="FF00B050"/>
              <x14:axisColor rgb="FF000000"/>
            </x14:dataBar>
          </x14:cfRule>
          <xm:sqref>H457</xm:sqref>
        </x14:conditionalFormatting>
        <x14:conditionalFormatting xmlns:xm="http://schemas.microsoft.com/office/excel/2006/main">
          <x14:cfRule type="dataBar" id="{97E0CD8E-81C8-7748-9560-B4BB5872A853}">
            <x14:dataBar minLength="0" maxLength="100" gradient="0">
              <x14:cfvo type="autoMin"/>
              <x14:cfvo type="autoMax"/>
              <x14:negativeFillColor rgb="FFFF0000"/>
              <x14:axisColor rgb="FF000000"/>
            </x14:dataBar>
          </x14:cfRule>
          <x14:cfRule type="dataBar" id="{2FCFA822-65D9-A34A-8288-25DFC6077A10}">
            <x14:dataBar minLength="0" maxLength="100" gradient="0">
              <x14:cfvo type="autoMin"/>
              <x14:cfvo type="autoMax"/>
              <x14:negativeFillColor rgb="FFA3FF83"/>
              <x14:axisColor rgb="FF000000"/>
            </x14:dataBar>
          </x14:cfRule>
          <x14:cfRule type="dataBar" id="{F0579E36-60FA-644B-AC3C-2DFC35731CCB}">
            <x14:dataBar minLength="0" maxLength="100" gradient="0">
              <x14:cfvo type="autoMin"/>
              <x14:cfvo type="autoMax"/>
              <x14:negativeFillColor rgb="FF00B050"/>
              <x14:axisColor rgb="FF000000"/>
            </x14:dataBar>
          </x14:cfRule>
          <xm:sqref>H459:H463</xm:sqref>
        </x14:conditionalFormatting>
        <x14:conditionalFormatting xmlns:xm="http://schemas.microsoft.com/office/excel/2006/main">
          <x14:cfRule type="dataBar" id="{12562BB7-FC4F-1043-BA03-3AE95E0C4E14}">
            <x14:dataBar minLength="0" maxLength="100" gradient="0">
              <x14:cfvo type="autoMin"/>
              <x14:cfvo type="autoMax"/>
              <x14:negativeFillColor rgb="FFFF0000"/>
              <x14:axisColor rgb="FF000000"/>
            </x14:dataBar>
          </x14:cfRule>
          <x14:cfRule type="dataBar" id="{34BBAC9D-49E6-7747-8162-E0BD2C5C2758}">
            <x14:dataBar minLength="0" maxLength="100" gradient="0">
              <x14:cfvo type="autoMin"/>
              <x14:cfvo type="autoMax"/>
              <x14:negativeFillColor rgb="FFA3FF83"/>
              <x14:axisColor rgb="FF000000"/>
            </x14:dataBar>
          </x14:cfRule>
          <x14:cfRule type="dataBar" id="{CA79340E-1CE6-474C-A3D8-15AECBD24BD4}">
            <x14:dataBar minLength="0" maxLength="100" gradient="0">
              <x14:cfvo type="autoMin"/>
              <x14:cfvo type="autoMax"/>
              <x14:negativeFillColor rgb="FF00B050"/>
              <x14:axisColor rgb="FF000000"/>
            </x14:dataBar>
          </x14:cfRule>
          <xm:sqref>H465:H471</xm:sqref>
        </x14:conditionalFormatting>
        <x14:conditionalFormatting xmlns:xm="http://schemas.microsoft.com/office/excel/2006/main">
          <x14:cfRule type="dataBar" id="{0BAA89D5-494A-2349-895C-5EB1FF2EB622}">
            <x14:dataBar minLength="0" maxLength="100" gradient="0">
              <x14:cfvo type="autoMin"/>
              <x14:cfvo type="autoMax"/>
              <x14:negativeFillColor rgb="FFFF0000"/>
              <x14:axisColor rgb="FF000000"/>
            </x14:dataBar>
          </x14:cfRule>
          <x14:cfRule type="dataBar" id="{9DB3F630-3CB2-C845-AF85-0BB4BDF80892}">
            <x14:dataBar minLength="0" maxLength="100" gradient="0">
              <x14:cfvo type="autoMin"/>
              <x14:cfvo type="autoMax"/>
              <x14:negativeFillColor rgb="FFA3FF83"/>
              <x14:axisColor rgb="FF000000"/>
            </x14:dataBar>
          </x14:cfRule>
          <x14:cfRule type="dataBar" id="{18CC7E88-B715-D441-92DC-654363DFBE0A}">
            <x14:dataBar minLength="0" maxLength="100" gradient="0">
              <x14:cfvo type="autoMin"/>
              <x14:cfvo type="autoMax"/>
              <x14:negativeFillColor rgb="FF00B050"/>
              <x14:axisColor rgb="FF000000"/>
            </x14:dataBar>
          </x14:cfRule>
          <xm:sqref>H474:H478</xm:sqref>
        </x14:conditionalFormatting>
        <x14:conditionalFormatting xmlns:xm="http://schemas.microsoft.com/office/excel/2006/main">
          <x14:cfRule type="dataBar" id="{5E78A79D-AB1C-2D4D-891E-3DA8BC4530FA}">
            <x14:dataBar minLength="0" maxLength="100" gradient="0">
              <x14:cfvo type="autoMin"/>
              <x14:cfvo type="autoMax"/>
              <x14:negativeFillColor rgb="FFFF0000"/>
              <x14:axisColor rgb="FF000000"/>
            </x14:dataBar>
          </x14:cfRule>
          <x14:cfRule type="dataBar" id="{C344143E-6B19-834A-BD4B-AA79569A639C}">
            <x14:dataBar minLength="0" maxLength="100" gradient="0">
              <x14:cfvo type="autoMin"/>
              <x14:cfvo type="autoMax"/>
              <x14:negativeFillColor rgb="FFA3FF83"/>
              <x14:axisColor rgb="FF000000"/>
            </x14:dataBar>
          </x14:cfRule>
          <x14:cfRule type="dataBar" id="{75FEB8CE-C2D1-004C-90EA-11781FFE2833}">
            <x14:dataBar minLength="0" maxLength="100" gradient="0">
              <x14:cfvo type="autoMin"/>
              <x14:cfvo type="autoMax"/>
              <x14:negativeFillColor rgb="FF00B050"/>
              <x14:axisColor rgb="FF000000"/>
            </x14:dataBar>
          </x14:cfRule>
          <xm:sqref>H481:H484</xm:sqref>
        </x14:conditionalFormatting>
        <x14:conditionalFormatting xmlns:xm="http://schemas.microsoft.com/office/excel/2006/main">
          <x14:cfRule type="dataBar" id="{9B2CC7FA-5F26-B047-9FFC-951639AE8CDB}">
            <x14:dataBar minLength="0" maxLength="100" gradient="0">
              <x14:cfvo type="autoMin"/>
              <x14:cfvo type="autoMax"/>
              <x14:negativeFillColor rgb="FFFF0000"/>
              <x14:axisColor rgb="FF000000"/>
            </x14:dataBar>
          </x14:cfRule>
          <x14:cfRule type="dataBar" id="{EA46D054-5458-DD47-82D4-EA26086DCC9E}">
            <x14:dataBar minLength="0" maxLength="100" gradient="0">
              <x14:cfvo type="autoMin"/>
              <x14:cfvo type="autoMax"/>
              <x14:negativeFillColor rgb="FFA3FF83"/>
              <x14:axisColor rgb="FF000000"/>
            </x14:dataBar>
          </x14:cfRule>
          <x14:cfRule type="dataBar" id="{45A46DEA-9BB7-6B41-9014-CC388ED3CFBB}">
            <x14:dataBar minLength="0" maxLength="100" gradient="0">
              <x14:cfvo type="autoMin"/>
              <x14:cfvo type="autoMax"/>
              <x14:negativeFillColor rgb="FF00B050"/>
              <x14:axisColor rgb="FF000000"/>
            </x14:dataBar>
          </x14:cfRule>
          <xm:sqref>H486:H493</xm:sqref>
        </x14:conditionalFormatting>
        <x14:conditionalFormatting xmlns:xm="http://schemas.microsoft.com/office/excel/2006/main">
          <x14:cfRule type="dataBar" id="{1531ED7C-517C-854B-8794-63624AA6E578}">
            <x14:dataBar minLength="0" maxLength="100" gradient="0">
              <x14:cfvo type="autoMin"/>
              <x14:cfvo type="autoMax"/>
              <x14:negativeFillColor rgb="FFFF0000"/>
              <x14:axisColor rgb="FF000000"/>
            </x14:dataBar>
          </x14:cfRule>
          <x14:cfRule type="dataBar" id="{81BEB336-4422-854D-A94E-F37CB5052ADD}">
            <x14:dataBar minLength="0" maxLength="100" gradient="0">
              <x14:cfvo type="autoMin"/>
              <x14:cfvo type="autoMax"/>
              <x14:negativeFillColor rgb="FFA3FF83"/>
              <x14:axisColor rgb="FF000000"/>
            </x14:dataBar>
          </x14:cfRule>
          <x14:cfRule type="dataBar" id="{8D98078E-5C97-0E4E-AE4C-5F753621AFA0}">
            <x14:dataBar minLength="0" maxLength="100" gradient="0">
              <x14:cfvo type="autoMin"/>
              <x14:cfvo type="autoMax"/>
              <x14:negativeFillColor rgb="FF00B050"/>
              <x14:axisColor rgb="FF000000"/>
            </x14:dataBar>
          </x14:cfRule>
          <xm:sqref>H495:H552</xm:sqref>
        </x14:conditionalFormatting>
        <x14:conditionalFormatting xmlns:xm="http://schemas.microsoft.com/office/excel/2006/main">
          <x14:cfRule type="dataBar" id="{ADDA0103-3E24-6B46-83C9-CC79198589AE}">
            <x14:dataBar minLength="0" maxLength="100" gradient="0">
              <x14:cfvo type="autoMin"/>
              <x14:cfvo type="autoMax"/>
              <x14:negativeFillColor rgb="FFFF0000"/>
              <x14:axisColor rgb="FF000000"/>
            </x14:dataBar>
          </x14:cfRule>
          <x14:cfRule type="dataBar" id="{34054DF4-FB5C-4048-B20B-4189B76C4B21}">
            <x14:dataBar minLength="0" maxLength="100" gradient="0">
              <x14:cfvo type="autoMin"/>
              <x14:cfvo type="autoMax"/>
              <x14:negativeFillColor rgb="FFA3FF83"/>
              <x14:axisColor rgb="FF000000"/>
            </x14:dataBar>
          </x14:cfRule>
          <x14:cfRule type="dataBar" id="{A716B2CC-F2D5-F440-932A-029350FE9332}">
            <x14:dataBar minLength="0" maxLength="100" gradient="0">
              <x14:cfvo type="autoMin"/>
              <x14:cfvo type="autoMax"/>
              <x14:negativeFillColor rgb="FF00B050"/>
              <x14:axisColor rgb="FF000000"/>
            </x14:dataBar>
          </x14:cfRule>
          <xm:sqref>H554:H557</xm:sqref>
        </x14:conditionalFormatting>
        <x14:conditionalFormatting xmlns:xm="http://schemas.microsoft.com/office/excel/2006/main">
          <x14:cfRule type="dataBar" id="{77902132-33C9-1240-8CA9-41D95F4C63DD}">
            <x14:dataBar minLength="0" maxLength="100" gradient="0">
              <x14:cfvo type="autoMin"/>
              <x14:cfvo type="autoMax"/>
              <x14:negativeFillColor rgb="FFFF0000"/>
              <x14:axisColor rgb="FF000000"/>
            </x14:dataBar>
          </x14:cfRule>
          <x14:cfRule type="dataBar" id="{06A0BC1D-7A4E-C04F-8EE1-793D40367769}">
            <x14:dataBar minLength="0" maxLength="100" gradient="0">
              <x14:cfvo type="autoMin"/>
              <x14:cfvo type="autoMax"/>
              <x14:negativeFillColor rgb="FFA3FF83"/>
              <x14:axisColor rgb="FF000000"/>
            </x14:dataBar>
          </x14:cfRule>
          <x14:cfRule type="dataBar" id="{ECA713D1-51E9-564B-B261-A83CA2E4D699}">
            <x14:dataBar minLength="0" maxLength="100" gradient="0">
              <x14:cfvo type="autoMin"/>
              <x14:cfvo type="autoMax"/>
              <x14:negativeFillColor rgb="FF00B050"/>
              <x14:axisColor rgb="FF000000"/>
            </x14:dataBar>
          </x14:cfRule>
          <xm:sqref>H559:H566</xm:sqref>
        </x14:conditionalFormatting>
        <x14:conditionalFormatting xmlns:xm="http://schemas.microsoft.com/office/excel/2006/main">
          <x14:cfRule type="dataBar" id="{E23783F3-8F8E-CF40-BF32-32657D85BE7D}">
            <x14:dataBar minLength="0" maxLength="100" gradient="0">
              <x14:cfvo type="autoMin"/>
              <x14:cfvo type="autoMax"/>
              <x14:negativeFillColor rgb="FFFF0000"/>
              <x14:axisColor rgb="FF000000"/>
            </x14:dataBar>
          </x14:cfRule>
          <x14:cfRule type="dataBar" id="{E515E2E2-69E0-FA45-98BD-44906D01A49B}">
            <x14:dataBar minLength="0" maxLength="100" gradient="0">
              <x14:cfvo type="autoMin"/>
              <x14:cfvo type="autoMax"/>
              <x14:negativeFillColor rgb="FFA3FF83"/>
              <x14:axisColor rgb="FF000000"/>
            </x14:dataBar>
          </x14:cfRule>
          <x14:cfRule type="dataBar" id="{C5BD2A74-D928-E845-83FE-A72959AA13BE}">
            <x14:dataBar minLength="0" maxLength="100" gradient="0">
              <x14:cfvo type="autoMin"/>
              <x14:cfvo type="autoMax"/>
              <x14:negativeFillColor rgb="FF00B050"/>
              <x14:axisColor rgb="FF000000"/>
            </x14:dataBar>
          </x14:cfRule>
          <xm:sqref>H568:H571</xm:sqref>
        </x14:conditionalFormatting>
        <x14:conditionalFormatting xmlns:xm="http://schemas.microsoft.com/office/excel/2006/main">
          <x14:cfRule type="dataBar" id="{D52293AA-E79D-7548-9834-D5E60C368CBB}">
            <x14:dataBar minLength="0" maxLength="100" gradient="0">
              <x14:cfvo type="autoMin"/>
              <x14:cfvo type="autoMax"/>
              <x14:negativeFillColor rgb="FFFF0000"/>
              <x14:axisColor rgb="FF000000"/>
            </x14:dataBar>
          </x14:cfRule>
          <x14:cfRule type="dataBar" id="{54E8B6E6-7369-AE44-9400-E82E52A5DBD4}">
            <x14:dataBar minLength="0" maxLength="100" gradient="0">
              <x14:cfvo type="autoMin"/>
              <x14:cfvo type="autoMax"/>
              <x14:negativeFillColor rgb="FFA3FF83"/>
              <x14:axisColor rgb="FF000000"/>
            </x14:dataBar>
          </x14:cfRule>
          <x14:cfRule type="dataBar" id="{8FAB7FBC-53C7-C246-9295-C82768643D5C}">
            <x14:dataBar minLength="0" maxLength="100" gradient="0">
              <x14:cfvo type="autoMin"/>
              <x14:cfvo type="autoMax"/>
              <x14:negativeFillColor rgb="FF00B050"/>
              <x14:axisColor rgb="FF000000"/>
            </x14:dataBar>
          </x14:cfRule>
          <xm:sqref>H573:H576</xm:sqref>
        </x14:conditionalFormatting>
        <x14:conditionalFormatting xmlns:xm="http://schemas.microsoft.com/office/excel/2006/main">
          <x14:cfRule type="dataBar" id="{89CA71EE-F117-DE48-B0A2-6C96FAD3A271}">
            <x14:dataBar minLength="0" maxLength="100" gradient="0">
              <x14:cfvo type="autoMin"/>
              <x14:cfvo type="autoMax"/>
              <x14:negativeFillColor rgb="FFFF0000"/>
              <x14:axisColor rgb="FF000000"/>
            </x14:dataBar>
          </x14:cfRule>
          <x14:cfRule type="dataBar" id="{CFEBB9E6-3DFF-EA45-9A0D-F2B9322F951F}">
            <x14:dataBar minLength="0" maxLength="100" gradient="0">
              <x14:cfvo type="autoMin"/>
              <x14:cfvo type="autoMax"/>
              <x14:negativeFillColor rgb="FFA3FF83"/>
              <x14:axisColor rgb="FF000000"/>
            </x14:dataBar>
          </x14:cfRule>
          <x14:cfRule type="dataBar" id="{52F370C8-6836-A14F-BC5B-30D123AD03D5}">
            <x14:dataBar minLength="0" maxLength="100" gradient="0">
              <x14:cfvo type="autoMin"/>
              <x14:cfvo type="autoMax"/>
              <x14:negativeFillColor rgb="FF00B050"/>
              <x14:axisColor rgb="FF000000"/>
            </x14:dataBar>
          </x14:cfRule>
          <xm:sqref>H578:H594</xm:sqref>
        </x14:conditionalFormatting>
        <x14:conditionalFormatting xmlns:xm="http://schemas.microsoft.com/office/excel/2006/main">
          <x14:cfRule type="dataBar" id="{4C4DC6D8-E697-7A4C-9FD5-07D778B4434E}">
            <x14:dataBar minLength="0" maxLength="100" gradient="0">
              <x14:cfvo type="autoMin"/>
              <x14:cfvo type="autoMax"/>
              <x14:negativeFillColor rgb="FFFF0000"/>
              <x14:axisColor rgb="FF000000"/>
            </x14:dataBar>
          </x14:cfRule>
          <x14:cfRule type="dataBar" id="{978EFA39-C347-EF45-8BEE-7E60F0C5FA65}">
            <x14:dataBar minLength="0" maxLength="100" gradient="0">
              <x14:cfvo type="autoMin"/>
              <x14:cfvo type="autoMax"/>
              <x14:negativeFillColor rgb="FFA3FF83"/>
              <x14:axisColor rgb="FF000000"/>
            </x14:dataBar>
          </x14:cfRule>
          <x14:cfRule type="dataBar" id="{62EF219B-0BF1-9045-ABBA-C64610AD2DC6}">
            <x14:dataBar minLength="0" maxLength="100" gradient="0">
              <x14:cfvo type="autoMin"/>
              <x14:cfvo type="autoMax"/>
              <x14:negativeFillColor rgb="FF00B050"/>
              <x14:axisColor rgb="FF000000"/>
            </x14:dataBar>
          </x14:cfRule>
          <xm:sqref>H596:H599</xm:sqref>
        </x14:conditionalFormatting>
        <x14:conditionalFormatting xmlns:xm="http://schemas.microsoft.com/office/excel/2006/main">
          <x14:cfRule type="dataBar" id="{177E3F3B-F756-744B-9FFF-5553C1EFD9E6}">
            <x14:dataBar minLength="0" maxLength="100" gradient="0">
              <x14:cfvo type="autoMin"/>
              <x14:cfvo type="autoMax"/>
              <x14:negativeFillColor rgb="FFFF0000"/>
              <x14:axisColor rgb="FF000000"/>
            </x14:dataBar>
          </x14:cfRule>
          <x14:cfRule type="dataBar" id="{596A9812-DBB0-1B4D-9EA6-76F897855D7D}">
            <x14:dataBar minLength="0" maxLength="100" gradient="0">
              <x14:cfvo type="autoMin"/>
              <x14:cfvo type="autoMax"/>
              <x14:negativeFillColor rgb="FFA3FF83"/>
              <x14:axisColor rgb="FF000000"/>
            </x14:dataBar>
          </x14:cfRule>
          <x14:cfRule type="dataBar" id="{850EEC19-ED0A-5F48-9823-8C8999EA5443}">
            <x14:dataBar minLength="0" maxLength="100" gradient="0">
              <x14:cfvo type="autoMin"/>
              <x14:cfvo type="autoMax"/>
              <x14:negativeFillColor rgb="FF00B050"/>
              <x14:axisColor rgb="FF000000"/>
            </x14:dataBar>
          </x14:cfRule>
          <xm:sqref>H601:H606</xm:sqref>
        </x14:conditionalFormatting>
        <x14:conditionalFormatting xmlns:xm="http://schemas.microsoft.com/office/excel/2006/main">
          <x14:cfRule type="dataBar" id="{E52491C9-E6FC-3F46-ABA9-6B566368D878}">
            <x14:dataBar minLength="0" maxLength="100" gradient="0">
              <x14:cfvo type="autoMin"/>
              <x14:cfvo type="autoMax"/>
              <x14:negativeFillColor rgb="FFFF0000"/>
              <x14:axisColor rgb="FF000000"/>
            </x14:dataBar>
          </x14:cfRule>
          <x14:cfRule type="dataBar" id="{DC2E6BF3-8FF0-1C4F-9959-18847021D0E4}">
            <x14:dataBar minLength="0" maxLength="100" gradient="0">
              <x14:cfvo type="autoMin"/>
              <x14:cfvo type="autoMax"/>
              <x14:negativeFillColor rgb="FFA3FF83"/>
              <x14:axisColor rgb="FF000000"/>
            </x14:dataBar>
          </x14:cfRule>
          <x14:cfRule type="dataBar" id="{523649B8-9A77-7E44-A9BA-51DBD9DEB5C5}">
            <x14:dataBar minLength="0" maxLength="100" gradient="0">
              <x14:cfvo type="autoMin"/>
              <x14:cfvo type="autoMax"/>
              <x14:negativeFillColor rgb="FF00B050"/>
              <x14:axisColor rgb="FF000000"/>
            </x14:dataBar>
          </x14:cfRule>
          <xm:sqref>H608:H611</xm:sqref>
        </x14:conditionalFormatting>
        <x14:conditionalFormatting xmlns:xm="http://schemas.microsoft.com/office/excel/2006/main">
          <x14:cfRule type="dataBar" id="{2D386B86-51A4-5246-B494-479109CDA236}">
            <x14:dataBar minLength="0" maxLength="100" gradient="0">
              <x14:cfvo type="autoMin"/>
              <x14:cfvo type="autoMax"/>
              <x14:negativeFillColor rgb="FFFF0000"/>
              <x14:axisColor rgb="FF000000"/>
            </x14:dataBar>
          </x14:cfRule>
          <x14:cfRule type="dataBar" id="{443FCC8F-EAF1-9748-9B72-0F96DD1FC0F8}">
            <x14:dataBar minLength="0" maxLength="100" gradient="0">
              <x14:cfvo type="autoMin"/>
              <x14:cfvo type="autoMax"/>
              <x14:negativeFillColor rgb="FFA3FF83"/>
              <x14:axisColor rgb="FF000000"/>
            </x14:dataBar>
          </x14:cfRule>
          <x14:cfRule type="dataBar" id="{9E040125-D217-B04C-8822-48661873BE2E}">
            <x14:dataBar minLength="0" maxLength="100" gradient="0">
              <x14:cfvo type="autoMin"/>
              <x14:cfvo type="autoMax"/>
              <x14:negativeFillColor rgb="FF00B050"/>
              <x14:axisColor rgb="FF000000"/>
            </x14:dataBar>
          </x14:cfRule>
          <xm:sqref>H614:H668</xm:sqref>
        </x14:conditionalFormatting>
        <x14:conditionalFormatting xmlns:xm="http://schemas.microsoft.com/office/excel/2006/main">
          <x14:cfRule type="dataBar" id="{D49FD442-B9EB-364B-8FEE-73115E88EE3D}">
            <x14:dataBar minLength="0" maxLength="100" gradient="0">
              <x14:cfvo type="autoMin"/>
              <x14:cfvo type="autoMax"/>
              <x14:negativeFillColor rgb="FFFF0000"/>
              <x14:axisColor rgb="FF000000"/>
            </x14:dataBar>
          </x14:cfRule>
          <x14:cfRule type="dataBar" id="{F986698E-D6B9-C743-B719-04B7964A2C9A}">
            <x14:dataBar minLength="0" maxLength="100" gradient="0">
              <x14:cfvo type="autoMin"/>
              <x14:cfvo type="autoMax"/>
              <x14:negativeFillColor rgb="FFA3FF83"/>
              <x14:axisColor rgb="FF000000"/>
            </x14:dataBar>
          </x14:cfRule>
          <x14:cfRule type="dataBar" id="{68A68D4B-2C27-B249-A8CB-970617A04080}">
            <x14:dataBar minLength="0" maxLength="100" gradient="0">
              <x14:cfvo type="autoMin"/>
              <x14:cfvo type="autoMax"/>
              <x14:negativeFillColor rgb="FF00B050"/>
              <x14:axisColor rgb="FF000000"/>
            </x14:dataBar>
          </x14:cfRule>
          <xm:sqref>H670:H680</xm:sqref>
        </x14:conditionalFormatting>
        <x14:conditionalFormatting xmlns:xm="http://schemas.microsoft.com/office/excel/2006/main">
          <x14:cfRule type="dataBar" id="{85DDD18B-3D3D-0C49-88BD-5372E449BB7E}">
            <x14:dataBar minLength="0" maxLength="100" gradient="0">
              <x14:cfvo type="autoMin"/>
              <x14:cfvo type="autoMax"/>
              <x14:negativeFillColor rgb="FFFF0000"/>
              <x14:axisColor rgb="FF000000"/>
            </x14:dataBar>
          </x14:cfRule>
          <x14:cfRule type="dataBar" id="{3D175B40-D9B0-7340-B7BC-B1B7449D910C}">
            <x14:dataBar minLength="0" maxLength="100" gradient="0">
              <x14:cfvo type="autoMin"/>
              <x14:cfvo type="autoMax"/>
              <x14:negativeFillColor rgb="FFA3FF83"/>
              <x14:axisColor rgb="FF000000"/>
            </x14:dataBar>
          </x14:cfRule>
          <x14:cfRule type="dataBar" id="{9E04A876-168B-4C4D-842F-735093910040}">
            <x14:dataBar minLength="0" maxLength="100" gradient="0">
              <x14:cfvo type="autoMin"/>
              <x14:cfvo type="autoMax"/>
              <x14:negativeFillColor rgb="FF00B050"/>
              <x14:axisColor rgb="FF000000"/>
            </x14:dataBar>
          </x14:cfRule>
          <xm:sqref>H682:H695</xm:sqref>
        </x14:conditionalFormatting>
        <x14:conditionalFormatting xmlns:xm="http://schemas.microsoft.com/office/excel/2006/main">
          <x14:cfRule type="dataBar" id="{AF43CE9D-9ACA-1C44-B60A-391EB33EE3B7}">
            <x14:dataBar minLength="0" maxLength="100" gradient="0">
              <x14:cfvo type="autoMin"/>
              <x14:cfvo type="autoMax"/>
              <x14:negativeFillColor rgb="FFFF0000"/>
              <x14:axisColor rgb="FF000000"/>
            </x14:dataBar>
          </x14:cfRule>
          <x14:cfRule type="dataBar" id="{6814DD30-F8D4-8B49-AD8F-F90C23DF8F26}">
            <x14:dataBar minLength="0" maxLength="100" gradient="0">
              <x14:cfvo type="autoMin"/>
              <x14:cfvo type="autoMax"/>
              <x14:negativeFillColor rgb="FFA3FF83"/>
              <x14:axisColor rgb="FF000000"/>
            </x14:dataBar>
          </x14:cfRule>
          <x14:cfRule type="dataBar" id="{89C8279A-3628-7E43-9C09-B7734C841AA1}">
            <x14:dataBar minLength="0" maxLength="100" gradient="0">
              <x14:cfvo type="autoMin"/>
              <x14:cfvo type="autoMax"/>
              <x14:negativeFillColor rgb="FF00B050"/>
              <x14:axisColor rgb="FF000000"/>
            </x14:dataBar>
          </x14:cfRule>
          <xm:sqref>H697:H717</xm:sqref>
        </x14:conditionalFormatting>
        <x14:conditionalFormatting xmlns:xm="http://schemas.microsoft.com/office/excel/2006/main">
          <x14:cfRule type="dataBar" id="{CCBDF59F-B0AD-E544-A73B-06DB51E9D6F7}">
            <x14:dataBar minLength="0" maxLength="100" gradient="0">
              <x14:cfvo type="autoMin"/>
              <x14:cfvo type="autoMax"/>
              <x14:negativeFillColor rgb="FFFF0000"/>
              <x14:axisColor rgb="FF000000"/>
            </x14:dataBar>
          </x14:cfRule>
          <x14:cfRule type="dataBar" id="{72D1503B-0471-8345-8E0B-EC006D0ACFBE}">
            <x14:dataBar minLength="0" maxLength="100" gradient="0">
              <x14:cfvo type="autoMin"/>
              <x14:cfvo type="autoMax"/>
              <x14:negativeFillColor rgb="FFA3FF83"/>
              <x14:axisColor rgb="FF000000"/>
            </x14:dataBar>
          </x14:cfRule>
          <x14:cfRule type="dataBar" id="{9269F429-54B8-3144-9A68-8C4ADF73286B}">
            <x14:dataBar minLength="0" maxLength="100" gradient="0">
              <x14:cfvo type="autoMin"/>
              <x14:cfvo type="autoMax"/>
              <x14:negativeFillColor rgb="FF00B050"/>
              <x14:axisColor rgb="FF000000"/>
            </x14:dataBar>
          </x14:cfRule>
          <xm:sqref>H719:H742</xm:sqref>
        </x14:conditionalFormatting>
        <x14:conditionalFormatting xmlns:xm="http://schemas.microsoft.com/office/excel/2006/main">
          <x14:cfRule type="dataBar" id="{A26BA0C6-45BE-1647-B49D-020F6767FB9A}">
            <x14:dataBar minLength="0" maxLength="100" gradient="0">
              <x14:cfvo type="autoMin"/>
              <x14:cfvo type="autoMax"/>
              <x14:negativeFillColor rgb="FFFF0000"/>
              <x14:axisColor rgb="FF000000"/>
            </x14:dataBar>
          </x14:cfRule>
          <x14:cfRule type="dataBar" id="{3D545BF9-8A89-7D49-BEEE-89987A3AE5DF}">
            <x14:dataBar minLength="0" maxLength="100" gradient="0">
              <x14:cfvo type="autoMin"/>
              <x14:cfvo type="autoMax"/>
              <x14:negativeFillColor rgb="FFA3FF83"/>
              <x14:axisColor rgb="FF000000"/>
            </x14:dataBar>
          </x14:cfRule>
          <x14:cfRule type="dataBar" id="{493A74A8-C572-B049-B26B-8F0951693C16}">
            <x14:dataBar minLength="0" maxLength="100" gradient="0">
              <x14:cfvo type="autoMin"/>
              <x14:cfvo type="autoMax"/>
              <x14:negativeFillColor rgb="FF00B050"/>
              <x14:axisColor rgb="FF000000"/>
            </x14:dataBar>
          </x14:cfRule>
          <xm:sqref>H744:H753</xm:sqref>
        </x14:conditionalFormatting>
        <x14:conditionalFormatting xmlns:xm="http://schemas.microsoft.com/office/excel/2006/main">
          <x14:cfRule type="dataBar" id="{AB056D09-9ECC-4541-933D-731683B6D014}">
            <x14:dataBar minLength="0" maxLength="100" gradient="0">
              <x14:cfvo type="autoMin"/>
              <x14:cfvo type="autoMax"/>
              <x14:negativeFillColor rgb="FFFF0000"/>
              <x14:axisColor rgb="FF000000"/>
            </x14:dataBar>
          </x14:cfRule>
          <x14:cfRule type="dataBar" id="{C158E9B7-FF4D-7A4E-9382-9D6EEF51F79F}">
            <x14:dataBar minLength="0" maxLength="100" gradient="0">
              <x14:cfvo type="autoMin"/>
              <x14:cfvo type="autoMax"/>
              <x14:negativeFillColor rgb="FFA3FF83"/>
              <x14:axisColor rgb="FF000000"/>
            </x14:dataBar>
          </x14:cfRule>
          <x14:cfRule type="dataBar" id="{9A5214CB-3814-C74D-A6A6-A954F9031817}">
            <x14:dataBar minLength="0" maxLength="100" gradient="0">
              <x14:cfvo type="autoMin"/>
              <x14:cfvo type="autoMax"/>
              <x14:negativeFillColor rgb="FF00B050"/>
              <x14:axisColor rgb="FF000000"/>
            </x14:dataBar>
          </x14:cfRule>
          <xm:sqref>H755:H767</xm:sqref>
        </x14:conditionalFormatting>
        <x14:conditionalFormatting xmlns:xm="http://schemas.microsoft.com/office/excel/2006/main">
          <x14:cfRule type="dataBar" id="{4B744DCC-EF5B-C745-8734-5C6FF8A153CD}">
            <x14:dataBar minLength="0" maxLength="100" gradient="0">
              <x14:cfvo type="autoMin"/>
              <x14:cfvo type="autoMax"/>
              <x14:negativeFillColor rgb="FFFF0000"/>
              <x14:axisColor rgb="FF000000"/>
            </x14:dataBar>
          </x14:cfRule>
          <x14:cfRule type="dataBar" id="{73424517-A5A0-9F42-A703-8EE9B5AF7D6B}">
            <x14:dataBar minLength="0" maxLength="100" gradient="0">
              <x14:cfvo type="autoMin"/>
              <x14:cfvo type="autoMax"/>
              <x14:negativeFillColor rgb="FFA3FF83"/>
              <x14:axisColor rgb="FF000000"/>
            </x14:dataBar>
          </x14:cfRule>
          <x14:cfRule type="dataBar" id="{26C75DB3-A6F0-5D4C-9E33-D9BD2D7ED63C}">
            <x14:dataBar minLength="0" maxLength="100" gradient="0">
              <x14:cfvo type="autoMin"/>
              <x14:cfvo type="autoMax"/>
              <x14:negativeFillColor rgb="FF00B050"/>
              <x14:axisColor rgb="FF000000"/>
            </x14:dataBar>
          </x14:cfRule>
          <xm:sqref>H769:H771</xm:sqref>
        </x14:conditionalFormatting>
        <x14:conditionalFormatting xmlns:xm="http://schemas.microsoft.com/office/excel/2006/main">
          <x14:cfRule type="dataBar" id="{F60E110C-7ACC-244A-BF6B-3AA847174A14}">
            <x14:dataBar minLength="0" maxLength="100" gradient="0">
              <x14:cfvo type="autoMin"/>
              <x14:cfvo type="autoMax"/>
              <x14:negativeFillColor rgb="FFFF0000"/>
              <x14:axisColor rgb="FF000000"/>
            </x14:dataBar>
          </x14:cfRule>
          <x14:cfRule type="dataBar" id="{916262E5-9820-354E-8E76-E94CEBB75158}">
            <x14:dataBar minLength="0" maxLength="100" gradient="0">
              <x14:cfvo type="autoMin"/>
              <x14:cfvo type="autoMax"/>
              <x14:negativeFillColor rgb="FFA3FF83"/>
              <x14:axisColor rgb="FF000000"/>
            </x14:dataBar>
          </x14:cfRule>
          <x14:cfRule type="dataBar" id="{832FBC7F-7D08-1F46-B844-492FB0DD8EF1}">
            <x14:dataBar minLength="0" maxLength="100" gradient="0">
              <x14:cfvo type="autoMin"/>
              <x14:cfvo type="autoMax"/>
              <x14:negativeFillColor rgb="FF00B050"/>
              <x14:axisColor rgb="FF000000"/>
            </x14:dataBar>
          </x14:cfRule>
          <xm:sqref>H773:H777</xm:sqref>
        </x14:conditionalFormatting>
        <x14:conditionalFormatting xmlns:xm="http://schemas.microsoft.com/office/excel/2006/main">
          <x14:cfRule type="dataBar" id="{ECA9E4B5-4197-C84F-8A18-6AFA4AE47DB4}">
            <x14:dataBar minLength="0" maxLength="100" gradient="0">
              <x14:cfvo type="autoMin"/>
              <x14:cfvo type="autoMax"/>
              <x14:negativeFillColor rgb="FFFF0000"/>
              <x14:axisColor rgb="FF000000"/>
            </x14:dataBar>
          </x14:cfRule>
          <x14:cfRule type="dataBar" id="{A8B8599C-DF25-8245-8B29-3268084D9432}">
            <x14:dataBar minLength="0" maxLength="100" gradient="0">
              <x14:cfvo type="autoMin"/>
              <x14:cfvo type="autoMax"/>
              <x14:negativeFillColor rgb="FFA3FF83"/>
              <x14:axisColor rgb="FF000000"/>
            </x14:dataBar>
          </x14:cfRule>
          <x14:cfRule type="dataBar" id="{FE2B6A3A-AD0A-2D41-A11D-C1953130D1A3}">
            <x14:dataBar minLength="0" maxLength="100" gradient="0">
              <x14:cfvo type="autoMin"/>
              <x14:cfvo type="autoMax"/>
              <x14:negativeFillColor rgb="FF00B050"/>
              <x14:axisColor rgb="FF000000"/>
            </x14:dataBar>
          </x14:cfRule>
          <xm:sqref>H779:H785</xm:sqref>
        </x14:conditionalFormatting>
        <x14:conditionalFormatting xmlns:xm="http://schemas.microsoft.com/office/excel/2006/main">
          <x14:cfRule type="dataBar" id="{21EE190F-6AAC-4A46-9B5C-ECBC247DF7FF}">
            <x14:dataBar minLength="0" maxLength="100" gradient="0">
              <x14:cfvo type="autoMin"/>
              <x14:cfvo type="autoMax"/>
              <x14:negativeFillColor rgb="FFFF0000"/>
              <x14:axisColor rgb="FF000000"/>
            </x14:dataBar>
          </x14:cfRule>
          <x14:cfRule type="dataBar" id="{FE10122F-A3AB-634F-ABBF-194E16AD5AEF}">
            <x14:dataBar minLength="0" maxLength="100" gradient="0">
              <x14:cfvo type="autoMin"/>
              <x14:cfvo type="autoMax"/>
              <x14:negativeFillColor rgb="FFA3FF83"/>
              <x14:axisColor rgb="FF000000"/>
            </x14:dataBar>
          </x14:cfRule>
          <x14:cfRule type="dataBar" id="{D2D02A50-0C18-A544-9298-7A5A97C032E2}">
            <x14:dataBar minLength="0" maxLength="100" gradient="0">
              <x14:cfvo type="autoMin"/>
              <x14:cfvo type="autoMax"/>
              <x14:negativeFillColor rgb="FF00B050"/>
              <x14:axisColor rgb="FF000000"/>
            </x14:dataBar>
          </x14:cfRule>
          <xm:sqref>H788:H799</xm:sqref>
        </x14:conditionalFormatting>
        <x14:conditionalFormatting xmlns:xm="http://schemas.microsoft.com/office/excel/2006/main">
          <x14:cfRule type="dataBar" id="{25DF8738-4106-7744-9561-472D63A9F3EA}">
            <x14:dataBar minLength="0" maxLength="100" gradient="0">
              <x14:cfvo type="autoMin"/>
              <x14:cfvo type="autoMax"/>
              <x14:negativeFillColor rgb="FFFF0000"/>
              <x14:axisColor rgb="FF000000"/>
            </x14:dataBar>
          </x14:cfRule>
          <x14:cfRule type="dataBar" id="{699C5016-26E2-3943-B8EE-C54961EB4C98}">
            <x14:dataBar minLength="0" maxLength="100" gradient="0">
              <x14:cfvo type="autoMin"/>
              <x14:cfvo type="autoMax"/>
              <x14:negativeFillColor rgb="FFA3FF83"/>
              <x14:axisColor rgb="FF000000"/>
            </x14:dataBar>
          </x14:cfRule>
          <x14:cfRule type="dataBar" id="{F5B8BBE3-510B-B448-805A-810FAA8DA896}">
            <x14:dataBar minLength="0" maxLength="100" gradient="0">
              <x14:cfvo type="autoMin"/>
              <x14:cfvo type="autoMax"/>
              <x14:negativeFillColor rgb="FF00B050"/>
              <x14:axisColor rgb="FF000000"/>
            </x14:dataBar>
          </x14:cfRule>
          <xm:sqref>H801:H813</xm:sqref>
        </x14:conditionalFormatting>
        <x14:conditionalFormatting xmlns:xm="http://schemas.microsoft.com/office/excel/2006/main">
          <x14:cfRule type="dataBar" id="{D03B0212-39BA-F94B-B2C6-248388B734B1}">
            <x14:dataBar minLength="0" maxLength="100" gradient="0">
              <x14:cfvo type="autoMin"/>
              <x14:cfvo type="autoMax"/>
              <x14:negativeFillColor rgb="FFFF0000"/>
              <x14:axisColor rgb="FF000000"/>
            </x14:dataBar>
          </x14:cfRule>
          <x14:cfRule type="dataBar" id="{5D97A9CC-FD32-774D-979B-9D4EF1C877E8}">
            <x14:dataBar minLength="0" maxLength="100" gradient="0">
              <x14:cfvo type="autoMin"/>
              <x14:cfvo type="autoMax"/>
              <x14:negativeFillColor rgb="FFA3FF83"/>
              <x14:axisColor rgb="FF000000"/>
            </x14:dataBar>
          </x14:cfRule>
          <x14:cfRule type="dataBar" id="{8E7D3E0F-1A72-D049-B6F5-45A6F0AFA406}">
            <x14:dataBar minLength="0" maxLength="100" gradient="0">
              <x14:cfvo type="autoMin"/>
              <x14:cfvo type="autoMax"/>
              <x14:negativeFillColor rgb="FF00B050"/>
              <x14:axisColor rgb="FF000000"/>
            </x14:dataBar>
          </x14:cfRule>
          <xm:sqref>H815:H817</xm:sqref>
        </x14:conditionalFormatting>
        <x14:conditionalFormatting xmlns:xm="http://schemas.microsoft.com/office/excel/2006/main">
          <x14:cfRule type="dataBar" id="{10F67470-D95D-BA44-AEDE-F9DDACF3B7C3}">
            <x14:dataBar minLength="0" maxLength="100" gradient="0">
              <x14:cfvo type="autoMin"/>
              <x14:cfvo type="autoMax"/>
              <x14:negativeFillColor rgb="FFFF0000"/>
              <x14:axisColor rgb="FF000000"/>
            </x14:dataBar>
          </x14:cfRule>
          <x14:cfRule type="dataBar" id="{A33DBA66-2A7C-9D43-ADA3-5B2B9C7C9F88}">
            <x14:dataBar minLength="0" maxLength="100" gradient="0">
              <x14:cfvo type="autoMin"/>
              <x14:cfvo type="autoMax"/>
              <x14:negativeFillColor rgb="FFA3FF83"/>
              <x14:axisColor rgb="FF000000"/>
            </x14:dataBar>
          </x14:cfRule>
          <x14:cfRule type="dataBar" id="{FCA0EACA-E234-C343-82AA-7BAD777B4270}">
            <x14:dataBar minLength="0" maxLength="100" gradient="0">
              <x14:cfvo type="autoMin"/>
              <x14:cfvo type="autoMax"/>
              <x14:negativeFillColor rgb="FF00B050"/>
              <x14:axisColor rgb="FF000000"/>
            </x14:dataBar>
          </x14:cfRule>
          <xm:sqref>H819:H820</xm:sqref>
        </x14:conditionalFormatting>
        <x14:conditionalFormatting xmlns:xm="http://schemas.microsoft.com/office/excel/2006/main">
          <x14:cfRule type="dataBar" id="{2378EA0F-AF02-4F4D-A13C-3ABB3A3DD865}">
            <x14:dataBar minLength="0" maxLength="100" gradient="0">
              <x14:cfvo type="autoMin"/>
              <x14:cfvo type="autoMax"/>
              <x14:negativeFillColor rgb="FFFF0000"/>
              <x14:axisColor rgb="FF000000"/>
            </x14:dataBar>
          </x14:cfRule>
          <x14:cfRule type="dataBar" id="{7862B468-5BB9-CD4D-A77D-8FA7F3FA310D}">
            <x14:dataBar minLength="0" maxLength="100" gradient="0">
              <x14:cfvo type="autoMin"/>
              <x14:cfvo type="autoMax"/>
              <x14:negativeFillColor rgb="FFA3FF83"/>
              <x14:axisColor rgb="FF000000"/>
            </x14:dataBar>
          </x14:cfRule>
          <x14:cfRule type="dataBar" id="{3308C9F1-D425-0C47-B3E1-F2D207BF1DDE}">
            <x14:dataBar minLength="0" maxLength="100" gradient="0">
              <x14:cfvo type="autoMin"/>
              <x14:cfvo type="autoMax"/>
              <x14:negativeFillColor rgb="FF00B050"/>
              <x14:axisColor rgb="FF000000"/>
            </x14:dataBar>
          </x14:cfRule>
          <xm:sqref>H823:H831</xm:sqref>
        </x14:conditionalFormatting>
        <x14:conditionalFormatting xmlns:xm="http://schemas.microsoft.com/office/excel/2006/main">
          <x14:cfRule type="dataBar" id="{1E60CC52-167B-7C4C-B41A-E3F2B2E48814}">
            <x14:dataBar minLength="0" maxLength="100" gradient="0">
              <x14:cfvo type="autoMin"/>
              <x14:cfvo type="autoMax"/>
              <x14:negativeFillColor rgb="FFFF0000"/>
              <x14:axisColor rgb="FF000000"/>
            </x14:dataBar>
          </x14:cfRule>
          <x14:cfRule type="dataBar" id="{C687465B-94A4-244F-B1B0-9483F8EBDC91}">
            <x14:dataBar minLength="0" maxLength="100" gradient="0">
              <x14:cfvo type="autoMin"/>
              <x14:cfvo type="autoMax"/>
              <x14:negativeFillColor rgb="FFA3FF83"/>
              <x14:axisColor rgb="FF000000"/>
            </x14:dataBar>
          </x14:cfRule>
          <x14:cfRule type="dataBar" id="{6371FDBE-A4E6-D04C-9EEC-C431758D6E71}">
            <x14:dataBar minLength="0" maxLength="100" gradient="0">
              <x14:cfvo type="autoMin"/>
              <x14:cfvo type="autoMax"/>
              <x14:negativeFillColor rgb="FF00B050"/>
              <x14:axisColor rgb="FF000000"/>
            </x14:dataBar>
          </x14:cfRule>
          <xm:sqref>H833:H857</xm:sqref>
        </x14:conditionalFormatting>
        <x14:conditionalFormatting xmlns:xm="http://schemas.microsoft.com/office/excel/2006/main">
          <x14:cfRule type="dataBar" id="{44BD71B0-E2C6-D344-B1E7-3AC87D9157E8}">
            <x14:dataBar minLength="0" maxLength="100" gradient="0">
              <x14:cfvo type="autoMin"/>
              <x14:cfvo type="autoMax"/>
              <x14:negativeFillColor rgb="FFFF0000"/>
              <x14:axisColor rgb="FF000000"/>
            </x14:dataBar>
          </x14:cfRule>
          <x14:cfRule type="dataBar" id="{C25565E1-A87E-6F49-B432-7FBA4E2F07A7}">
            <x14:dataBar minLength="0" maxLength="100" gradient="0">
              <x14:cfvo type="autoMin"/>
              <x14:cfvo type="autoMax"/>
              <x14:negativeFillColor rgb="FFA3FF83"/>
              <x14:axisColor rgb="FF000000"/>
            </x14:dataBar>
          </x14:cfRule>
          <x14:cfRule type="dataBar" id="{29457859-E00B-B044-B41F-73049469BDB5}">
            <x14:dataBar minLength="0" maxLength="100" gradient="0">
              <x14:cfvo type="autoMin"/>
              <x14:cfvo type="autoMax"/>
              <x14:negativeFillColor rgb="FF00B050"/>
              <x14:axisColor rgb="FF000000"/>
            </x14:dataBar>
          </x14:cfRule>
          <xm:sqref>H859:H870</xm:sqref>
        </x14:conditionalFormatting>
        <x14:conditionalFormatting xmlns:xm="http://schemas.microsoft.com/office/excel/2006/main">
          <x14:cfRule type="dataBar" id="{261796C2-B49F-8748-837C-545401FDFB6A}">
            <x14:dataBar minLength="0" maxLength="100" gradient="0">
              <x14:cfvo type="autoMin"/>
              <x14:cfvo type="autoMax"/>
              <x14:negativeFillColor rgb="FFFF0000"/>
              <x14:axisColor rgb="FF000000"/>
            </x14:dataBar>
          </x14:cfRule>
          <x14:cfRule type="dataBar" id="{305DF850-717F-464D-A54D-C4820D42ABE9}">
            <x14:dataBar minLength="0" maxLength="100" gradient="0">
              <x14:cfvo type="autoMin"/>
              <x14:cfvo type="autoMax"/>
              <x14:negativeFillColor rgb="FFA3FF83"/>
              <x14:axisColor rgb="FF000000"/>
            </x14:dataBar>
          </x14:cfRule>
          <x14:cfRule type="dataBar" id="{39AAC7D2-6A06-D44B-865C-43FDA7BB069B}">
            <x14:dataBar minLength="0" maxLength="100" gradient="0">
              <x14:cfvo type="autoMin"/>
              <x14:cfvo type="autoMax"/>
              <x14:negativeFillColor rgb="FF00B050"/>
              <x14:axisColor rgb="FF000000"/>
            </x14:dataBar>
          </x14:cfRule>
          <xm:sqref>H872:H903</xm:sqref>
        </x14:conditionalFormatting>
        <x14:conditionalFormatting xmlns:xm="http://schemas.microsoft.com/office/excel/2006/main">
          <x14:cfRule type="dataBar" id="{ED9CFDF6-4513-0440-9873-3825B419D213}">
            <x14:dataBar minLength="0" maxLength="100" gradient="0">
              <x14:cfvo type="autoMin"/>
              <x14:cfvo type="autoMax"/>
              <x14:negativeFillColor rgb="FFFF0000"/>
              <x14:axisColor rgb="FF000000"/>
            </x14:dataBar>
          </x14:cfRule>
          <x14:cfRule type="dataBar" id="{7EC8C683-CDFD-0B49-9BC3-6395BA840A7C}">
            <x14:dataBar minLength="0" maxLength="100" gradient="0">
              <x14:cfvo type="autoMin"/>
              <x14:cfvo type="autoMax"/>
              <x14:negativeFillColor rgb="FFA3FF83"/>
              <x14:axisColor rgb="FF000000"/>
            </x14:dataBar>
          </x14:cfRule>
          <x14:cfRule type="dataBar" id="{4565AB9D-1C4E-6B4D-851E-924C4D0AB0FE}">
            <x14:dataBar minLength="0" maxLength="100" gradient="0">
              <x14:cfvo type="autoMin"/>
              <x14:cfvo type="autoMax"/>
              <x14:negativeFillColor rgb="FF00B050"/>
              <x14:axisColor rgb="FF000000"/>
            </x14:dataBar>
          </x14:cfRule>
          <xm:sqref>H905:H918</xm:sqref>
        </x14:conditionalFormatting>
        <x14:conditionalFormatting xmlns:xm="http://schemas.microsoft.com/office/excel/2006/main">
          <x14:cfRule type="dataBar" id="{93474AF5-7FBC-9E41-9ECD-C2B53378E88E}">
            <x14:dataBar minLength="0" maxLength="100" gradient="0">
              <x14:cfvo type="autoMin"/>
              <x14:cfvo type="autoMax"/>
              <x14:negativeFillColor rgb="FFFF0000"/>
              <x14:axisColor rgb="FF000000"/>
            </x14:dataBar>
          </x14:cfRule>
          <x14:cfRule type="dataBar" id="{EA2F6F4A-1ECE-C34B-81C1-181B6BD81421}">
            <x14:dataBar minLength="0" maxLength="100" gradient="0">
              <x14:cfvo type="autoMin"/>
              <x14:cfvo type="autoMax"/>
              <x14:negativeFillColor rgb="FFA3FF83"/>
              <x14:axisColor rgb="FF000000"/>
            </x14:dataBar>
          </x14:cfRule>
          <x14:cfRule type="dataBar" id="{42437466-6E2C-3342-B895-D17424C8EEF6}">
            <x14:dataBar minLength="0" maxLength="100" gradient="0">
              <x14:cfvo type="autoMin"/>
              <x14:cfvo type="autoMax"/>
              <x14:negativeFillColor rgb="FF00B050"/>
              <x14:axisColor rgb="FF000000"/>
            </x14:dataBar>
          </x14:cfRule>
          <xm:sqref>H920:H935</xm:sqref>
        </x14:conditionalFormatting>
        <x14:conditionalFormatting xmlns:xm="http://schemas.microsoft.com/office/excel/2006/main">
          <x14:cfRule type="dataBar" id="{0DAFBF2D-56E0-7745-8DD5-4578748BE485}">
            <x14:dataBar minLength="0" maxLength="100" gradient="0">
              <x14:cfvo type="autoMin"/>
              <x14:cfvo type="autoMax"/>
              <x14:negativeFillColor rgb="FFFF0000"/>
              <x14:axisColor rgb="FF000000"/>
            </x14:dataBar>
          </x14:cfRule>
          <x14:cfRule type="dataBar" id="{F8C68049-C5D1-514F-97F6-397F72A8A64C}">
            <x14:dataBar minLength="0" maxLength="100" gradient="0">
              <x14:cfvo type="autoMin"/>
              <x14:cfvo type="autoMax"/>
              <x14:negativeFillColor rgb="FFA3FF83"/>
              <x14:axisColor rgb="FF000000"/>
            </x14:dataBar>
          </x14:cfRule>
          <x14:cfRule type="dataBar" id="{2860B412-F652-F443-8F86-B7A570BFC7EF}">
            <x14:dataBar minLength="0" maxLength="100" gradient="0">
              <x14:cfvo type="autoMin"/>
              <x14:cfvo type="autoMax"/>
              <x14:negativeFillColor rgb="FF00B050"/>
              <x14:axisColor rgb="FF000000"/>
            </x14:dataBar>
          </x14:cfRule>
          <xm:sqref>H938:H958</xm:sqref>
        </x14:conditionalFormatting>
        <x14:conditionalFormatting xmlns:xm="http://schemas.microsoft.com/office/excel/2006/main">
          <x14:cfRule type="dataBar" id="{DFD9F7B6-16B3-6546-AA7D-6C95EB29CCFE}">
            <x14:dataBar minLength="0" maxLength="100" gradient="0">
              <x14:cfvo type="autoMin"/>
              <x14:cfvo type="autoMax"/>
              <x14:negativeFillColor rgb="FFFF0000"/>
              <x14:axisColor rgb="FF000000"/>
            </x14:dataBar>
          </x14:cfRule>
          <x14:cfRule type="dataBar" id="{6F3B0DC7-4EC3-444A-8B01-E1FD25A6A226}">
            <x14:dataBar minLength="0" maxLength="100" gradient="0">
              <x14:cfvo type="autoMin"/>
              <x14:cfvo type="autoMax"/>
              <x14:negativeFillColor rgb="FFA3FF83"/>
              <x14:axisColor rgb="FF000000"/>
            </x14:dataBar>
          </x14:cfRule>
          <x14:cfRule type="dataBar" id="{BE9BCF98-DC28-8640-857A-A0142703663C}">
            <x14:dataBar minLength="0" maxLength="100" gradient="0">
              <x14:cfvo type="autoMin"/>
              <x14:cfvo type="autoMax"/>
              <x14:negativeFillColor rgb="FF00B050"/>
              <x14:axisColor rgb="FF000000"/>
            </x14:dataBar>
          </x14:cfRule>
          <xm:sqref>H960:H988</xm:sqref>
        </x14:conditionalFormatting>
        <x14:conditionalFormatting xmlns:xm="http://schemas.microsoft.com/office/excel/2006/main">
          <x14:cfRule type="dataBar" id="{5EB91749-EFD1-3E4C-9E59-4455CF7B0C93}">
            <x14:dataBar minLength="0" maxLength="100" gradient="0">
              <x14:cfvo type="autoMin"/>
              <x14:cfvo type="autoMax"/>
              <x14:negativeFillColor rgb="FFFF0000"/>
              <x14:axisColor rgb="FF000000"/>
            </x14:dataBar>
          </x14:cfRule>
          <x14:cfRule type="dataBar" id="{FF78BCA5-D830-C548-BFB1-F58DA8430636}">
            <x14:dataBar minLength="0" maxLength="100" gradient="0">
              <x14:cfvo type="autoMin"/>
              <x14:cfvo type="autoMax"/>
              <x14:negativeFillColor rgb="FFA3FF83"/>
              <x14:axisColor rgb="FF000000"/>
            </x14:dataBar>
          </x14:cfRule>
          <x14:cfRule type="dataBar" id="{11D603D1-4A1C-5346-9BCE-A1931FD6E46B}">
            <x14:dataBar minLength="0" maxLength="100" gradient="0">
              <x14:cfvo type="autoMin"/>
              <x14:cfvo type="autoMax"/>
              <x14:negativeFillColor rgb="FF00B050"/>
              <x14:axisColor rgb="FF000000"/>
            </x14:dataBar>
          </x14:cfRule>
          <xm:sqref>H991:H992</xm:sqref>
        </x14:conditionalFormatting>
        <x14:conditionalFormatting xmlns:xm="http://schemas.microsoft.com/office/excel/2006/main">
          <x14:cfRule type="dataBar" id="{7F3DF0DE-7FDD-DF45-A074-E3009FA22072}">
            <x14:dataBar minLength="0" maxLength="100" gradient="0">
              <x14:cfvo type="autoMin"/>
              <x14:cfvo type="autoMax"/>
              <x14:negativeFillColor rgb="FFFF0000"/>
              <x14:axisColor rgb="FF000000"/>
            </x14:dataBar>
          </x14:cfRule>
          <x14:cfRule type="dataBar" id="{D71BAB38-6635-1347-9BAB-FAB592D92B24}">
            <x14:dataBar minLength="0" maxLength="100" gradient="0">
              <x14:cfvo type="autoMin"/>
              <x14:cfvo type="autoMax"/>
              <x14:negativeFillColor rgb="FFA3FF83"/>
              <x14:axisColor rgb="FF000000"/>
            </x14:dataBar>
          </x14:cfRule>
          <x14:cfRule type="dataBar" id="{7378ED3D-4D66-D740-9493-F1A78ABCCF9B}">
            <x14:dataBar minLength="0" maxLength="100" gradient="0">
              <x14:cfvo type="autoMin"/>
              <x14:cfvo type="autoMax"/>
              <x14:negativeFillColor rgb="FF00B050"/>
              <x14:axisColor rgb="FF000000"/>
            </x14:dataBar>
          </x14:cfRule>
          <xm:sqref>H995:H1015</xm:sqref>
        </x14:conditionalFormatting>
        <x14:conditionalFormatting xmlns:xm="http://schemas.microsoft.com/office/excel/2006/main">
          <x14:cfRule type="dataBar" id="{DC32C9E1-BA6D-6A4E-96DF-6CB0E5DACC31}">
            <x14:dataBar minLength="0" maxLength="100" gradient="0">
              <x14:cfvo type="autoMin"/>
              <x14:cfvo type="autoMax"/>
              <x14:negativeFillColor rgb="FFA3FF83"/>
              <x14:axisColor rgb="FF000000"/>
            </x14:dataBar>
          </x14:cfRule>
          <x14:cfRule type="dataBar" id="{0BA5A503-9553-9148-9BD5-591442AFBB69}">
            <x14:dataBar minLength="0" maxLength="100" gradient="0">
              <x14:cfvo type="autoMin"/>
              <x14:cfvo type="autoMax"/>
              <x14:negativeFillColor rgb="FF00B050"/>
              <x14:axisColor rgb="FF000000"/>
            </x14:dataBar>
          </x14:cfRule>
          <x14:cfRule type="dataBar" id="{0EDE817E-7E4E-DD45-A6FB-74BD75C19A14}">
            <x14:dataBar minLength="0" maxLength="100" gradient="0">
              <x14:cfvo type="autoMin"/>
              <x14:cfvo type="autoMax"/>
              <x14:negativeFillColor rgb="FFFF0000"/>
              <x14:axisColor rgb="FF000000"/>
            </x14:dataBar>
          </x14:cfRule>
          <xm:sqref>H1017:H1047</xm:sqref>
        </x14:conditionalFormatting>
        <x14:conditionalFormatting xmlns:xm="http://schemas.microsoft.com/office/excel/2006/main">
          <x14:cfRule type="dataBar" id="{D63E276C-2A57-BA4A-A933-B9C36F02C504}">
            <x14:dataBar minLength="0" maxLength="100" gradient="0">
              <x14:cfvo type="autoMin"/>
              <x14:cfvo type="autoMax"/>
              <x14:negativeFillColor rgb="FFFF0000"/>
              <x14:axisColor rgb="FF000000"/>
            </x14:dataBar>
          </x14:cfRule>
          <x14:cfRule type="dataBar" id="{BAC8009D-56F3-7248-AC83-88B2CB11DC52}">
            <x14:dataBar minLength="0" maxLength="100" gradient="0">
              <x14:cfvo type="autoMin"/>
              <x14:cfvo type="autoMax"/>
              <x14:negativeFillColor rgb="FFA3FF83"/>
              <x14:axisColor rgb="FF000000"/>
            </x14:dataBar>
          </x14:cfRule>
          <x14:cfRule type="dataBar" id="{7510CCAA-1696-F942-8DDC-D3C4D13FD05A}">
            <x14:dataBar minLength="0" maxLength="100" gradient="0">
              <x14:cfvo type="autoMin"/>
              <x14:cfvo type="autoMax"/>
              <x14:negativeFillColor rgb="FF00B050"/>
              <x14:axisColor rgb="FF000000"/>
            </x14:dataBar>
          </x14:cfRule>
          <xm:sqref>H1049:H1083</xm:sqref>
        </x14:conditionalFormatting>
        <x14:conditionalFormatting xmlns:xm="http://schemas.microsoft.com/office/excel/2006/main">
          <x14:cfRule type="dataBar" id="{59A9F8CF-4BB7-8740-92CF-21D4B37203BF}">
            <x14:dataBar minLength="0" maxLength="100" gradient="0">
              <x14:cfvo type="autoMin"/>
              <x14:cfvo type="autoMax"/>
              <x14:negativeFillColor rgb="FFFF0000"/>
              <x14:axisColor rgb="FF000000"/>
            </x14:dataBar>
          </x14:cfRule>
          <x14:cfRule type="dataBar" id="{BDF84905-8FBB-784C-A4B9-474CA683043B}">
            <x14:dataBar minLength="0" maxLength="100" gradient="0">
              <x14:cfvo type="autoMin"/>
              <x14:cfvo type="autoMax"/>
              <x14:negativeFillColor rgb="FFA3FF83"/>
              <x14:axisColor rgb="FF000000"/>
            </x14:dataBar>
          </x14:cfRule>
          <x14:cfRule type="dataBar" id="{34B5F048-71FC-7D49-B398-5226108AF6BF}">
            <x14:dataBar minLength="0" maxLength="100" gradient="0">
              <x14:cfvo type="autoMin"/>
              <x14:cfvo type="autoMax"/>
              <x14:negativeFillColor rgb="FF00B050"/>
              <x14:axisColor rgb="FF000000"/>
            </x14:dataBar>
          </x14:cfRule>
          <xm:sqref>H1085:H1111</xm:sqref>
        </x14:conditionalFormatting>
        <x14:conditionalFormatting xmlns:xm="http://schemas.microsoft.com/office/excel/2006/main">
          <x14:cfRule type="dataBar" id="{DB0EFC88-1F42-6F43-B8B8-933E6F413E8B}">
            <x14:dataBar minLength="0" maxLength="100" gradient="0">
              <x14:cfvo type="autoMin"/>
              <x14:cfvo type="autoMax"/>
              <x14:negativeFillColor rgb="FFFF0000"/>
              <x14:axisColor rgb="FF000000"/>
            </x14:dataBar>
          </x14:cfRule>
          <x14:cfRule type="dataBar" id="{D5B9847A-2789-E14D-A51B-C115FFFA47F4}">
            <x14:dataBar minLength="0" maxLength="100" gradient="0">
              <x14:cfvo type="autoMin"/>
              <x14:cfvo type="autoMax"/>
              <x14:negativeFillColor rgb="FFA3FF83"/>
              <x14:axisColor rgb="FF000000"/>
            </x14:dataBar>
          </x14:cfRule>
          <x14:cfRule type="dataBar" id="{1A5776D1-0643-9944-8CA2-075924667B21}">
            <x14:dataBar minLength="0" maxLength="100" gradient="0">
              <x14:cfvo type="autoMin"/>
              <x14:cfvo type="autoMax"/>
              <x14:negativeFillColor rgb="FF00B050"/>
              <x14:axisColor rgb="FF000000"/>
            </x14:dataBar>
          </x14:cfRule>
          <xm:sqref>H1113:H1143</xm:sqref>
        </x14:conditionalFormatting>
        <x14:conditionalFormatting xmlns:xm="http://schemas.microsoft.com/office/excel/2006/main">
          <x14:cfRule type="dataBar" id="{26A612E3-EFD0-5D45-9103-9120B3A316A6}">
            <x14:dataBar minLength="0" maxLength="100" gradient="0">
              <x14:cfvo type="autoMin"/>
              <x14:cfvo type="autoMax"/>
              <x14:negativeFillColor rgb="FFFF0000"/>
              <x14:axisColor rgb="FF000000"/>
            </x14:dataBar>
          </x14:cfRule>
          <x14:cfRule type="dataBar" id="{A50A047C-BA36-C044-83B1-45815548EA7E}">
            <x14:dataBar minLength="0" maxLength="100" gradient="0">
              <x14:cfvo type="autoMin"/>
              <x14:cfvo type="autoMax"/>
              <x14:negativeFillColor rgb="FFA3FF83"/>
              <x14:axisColor rgb="FF000000"/>
            </x14:dataBar>
          </x14:cfRule>
          <x14:cfRule type="dataBar" id="{FDBBF184-FB34-D547-BD5F-A99B6EF6CA93}">
            <x14:dataBar minLength="0" maxLength="100" gradient="0">
              <x14:cfvo type="autoMin"/>
              <x14:cfvo type="autoMax"/>
              <x14:negativeFillColor rgb="FF00B050"/>
              <x14:axisColor rgb="FF000000"/>
            </x14:dataBar>
          </x14:cfRule>
          <xm:sqref>H1145:H1174</xm:sqref>
        </x14:conditionalFormatting>
        <x14:conditionalFormatting xmlns:xm="http://schemas.microsoft.com/office/excel/2006/main">
          <x14:cfRule type="dataBar" id="{6EF3B7D5-D208-CD44-85C9-73D6BBC6324A}">
            <x14:dataBar minLength="0" maxLength="100" gradient="0">
              <x14:cfvo type="autoMin"/>
              <x14:cfvo type="autoMax"/>
              <x14:negativeFillColor rgb="FFFF0000"/>
              <x14:axisColor rgb="FF000000"/>
            </x14:dataBar>
          </x14:cfRule>
          <x14:cfRule type="dataBar" id="{38A61B66-99EA-3E45-B180-2B50386A3C0F}">
            <x14:dataBar minLength="0" maxLength="100" gradient="0">
              <x14:cfvo type="autoMin"/>
              <x14:cfvo type="autoMax"/>
              <x14:negativeFillColor rgb="FFA3FF83"/>
              <x14:axisColor rgb="FF000000"/>
            </x14:dataBar>
          </x14:cfRule>
          <x14:cfRule type="dataBar" id="{27BDD7CD-BF90-BB48-8FAF-6BF42CE619E4}">
            <x14:dataBar minLength="0" maxLength="100" gradient="0">
              <x14:cfvo type="autoMin"/>
              <x14:cfvo type="autoMax"/>
              <x14:negativeFillColor rgb="FF00B050"/>
              <x14:axisColor rgb="FF000000"/>
            </x14:dataBar>
          </x14:cfRule>
          <xm:sqref>H1176:H1185</xm:sqref>
        </x14:conditionalFormatting>
        <x14:conditionalFormatting xmlns:xm="http://schemas.microsoft.com/office/excel/2006/main">
          <x14:cfRule type="dataBar" id="{6AE314D7-5424-FC48-892E-62E4E57C2FF9}">
            <x14:dataBar minLength="0" maxLength="100" gradient="0">
              <x14:cfvo type="autoMin"/>
              <x14:cfvo type="autoMax"/>
              <x14:negativeFillColor rgb="FFFF0000"/>
              <x14:axisColor rgb="FF000000"/>
            </x14:dataBar>
          </x14:cfRule>
          <x14:cfRule type="dataBar" id="{74A6BF71-99CB-4548-9810-41B08CAA5F53}">
            <x14:dataBar minLength="0" maxLength="100" gradient="0">
              <x14:cfvo type="autoMin"/>
              <x14:cfvo type="autoMax"/>
              <x14:negativeFillColor rgb="FFA3FF83"/>
              <x14:axisColor rgb="FF000000"/>
            </x14:dataBar>
          </x14:cfRule>
          <x14:cfRule type="dataBar" id="{14FD3B5F-E4B1-3841-851A-F36ED79F6074}">
            <x14:dataBar minLength="0" maxLength="100" gradient="0">
              <x14:cfvo type="autoMin"/>
              <x14:cfvo type="autoMax"/>
              <x14:negativeFillColor rgb="FF00B050"/>
              <x14:axisColor rgb="FF000000"/>
            </x14:dataBar>
          </x14:cfRule>
          <xm:sqref>H1187:H1202</xm:sqref>
        </x14:conditionalFormatting>
        <x14:conditionalFormatting xmlns:xm="http://schemas.microsoft.com/office/excel/2006/main">
          <x14:cfRule type="dataBar" id="{D5760A8D-498A-AB44-A292-AF28F898515E}">
            <x14:dataBar minLength="0" maxLength="100" gradient="0">
              <x14:cfvo type="autoMin"/>
              <x14:cfvo type="autoMax"/>
              <x14:negativeFillColor rgb="FFFF0000"/>
              <x14:axisColor rgb="FF000000"/>
            </x14:dataBar>
          </x14:cfRule>
          <x14:cfRule type="dataBar" id="{6539ED92-686D-0040-A9A2-634FEB603B89}">
            <x14:dataBar minLength="0" maxLength="100" gradient="0">
              <x14:cfvo type="autoMin"/>
              <x14:cfvo type="autoMax"/>
              <x14:negativeFillColor rgb="FFA3FF83"/>
              <x14:axisColor rgb="FF000000"/>
            </x14:dataBar>
          </x14:cfRule>
          <x14:cfRule type="dataBar" id="{C5510824-CB89-EF4B-B371-1CB67D194751}">
            <x14:dataBar minLength="0" maxLength="100" gradient="0">
              <x14:cfvo type="autoMin"/>
              <x14:cfvo type="autoMax"/>
              <x14:negativeFillColor rgb="FF00B050"/>
              <x14:axisColor rgb="FF000000"/>
            </x14:dataBar>
          </x14:cfRule>
          <xm:sqref>H1205:H1211</xm:sqref>
        </x14:conditionalFormatting>
        <x14:conditionalFormatting xmlns:xm="http://schemas.microsoft.com/office/excel/2006/main">
          <x14:cfRule type="dataBar" id="{E187994E-B4D3-7D49-BB45-94B2C89B65F8}">
            <x14:dataBar minLength="0" maxLength="100" gradient="0">
              <x14:cfvo type="autoMin"/>
              <x14:cfvo type="autoMax"/>
              <x14:negativeFillColor rgb="FFFF0000"/>
              <x14:axisColor rgb="FF000000"/>
            </x14:dataBar>
          </x14:cfRule>
          <x14:cfRule type="dataBar" id="{F8757304-FB62-C149-BF6B-383E70DED46C}">
            <x14:dataBar minLength="0" maxLength="100" gradient="0">
              <x14:cfvo type="autoMin"/>
              <x14:cfvo type="autoMax"/>
              <x14:negativeFillColor rgb="FFA3FF83"/>
              <x14:axisColor rgb="FF000000"/>
            </x14:dataBar>
          </x14:cfRule>
          <x14:cfRule type="dataBar" id="{F3674DE4-5442-6141-B831-FEF4C6940B14}">
            <x14:dataBar minLength="0" maxLength="100" gradient="0">
              <x14:cfvo type="autoMin"/>
              <x14:cfvo type="autoMax"/>
              <x14:negativeFillColor rgb="FF00B050"/>
              <x14:axisColor rgb="FF000000"/>
            </x14:dataBar>
          </x14:cfRule>
          <xm:sqref>H1213:H1214</xm:sqref>
        </x14:conditionalFormatting>
        <x14:conditionalFormatting xmlns:xm="http://schemas.microsoft.com/office/excel/2006/main">
          <x14:cfRule type="dataBar" id="{35396AF5-B0D9-854E-B393-F0E77E315EEA}">
            <x14:dataBar minLength="0" maxLength="100" gradient="0">
              <x14:cfvo type="autoMin"/>
              <x14:cfvo type="autoMax"/>
              <x14:negativeFillColor rgb="FFFF0000"/>
              <x14:axisColor rgb="FF000000"/>
            </x14:dataBar>
          </x14:cfRule>
          <x14:cfRule type="dataBar" id="{544D52CE-C150-E049-BD07-3832127F09B7}">
            <x14:dataBar minLength="0" maxLength="100" gradient="0">
              <x14:cfvo type="autoMin"/>
              <x14:cfvo type="autoMax"/>
              <x14:negativeFillColor rgb="FFA3FF83"/>
              <x14:axisColor rgb="FF000000"/>
            </x14:dataBar>
          </x14:cfRule>
          <x14:cfRule type="dataBar" id="{832B8EEC-2C65-D049-925B-AD46F59EB689}">
            <x14:dataBar minLength="0" maxLength="100" gradient="0">
              <x14:cfvo type="autoMin"/>
              <x14:cfvo type="autoMax"/>
              <x14:negativeFillColor rgb="FF00B050"/>
              <x14:axisColor rgb="FF000000"/>
            </x14:dataBar>
          </x14:cfRule>
          <xm:sqref>H1216:H1246</xm:sqref>
        </x14:conditionalFormatting>
        <x14:conditionalFormatting xmlns:xm="http://schemas.microsoft.com/office/excel/2006/main">
          <x14:cfRule type="dataBar" id="{028C9FFE-8DBA-8D4D-BC16-24698FBC58E8}">
            <x14:dataBar minLength="0" maxLength="100" gradient="0">
              <x14:cfvo type="autoMin"/>
              <x14:cfvo type="autoMax"/>
              <x14:negativeFillColor rgb="FFFF0000"/>
              <x14:axisColor rgb="FF000000"/>
            </x14:dataBar>
          </x14:cfRule>
          <x14:cfRule type="dataBar" id="{1F81EA03-4129-3F41-B197-BD39AE7B2A5C}">
            <x14:dataBar minLength="0" maxLength="100" gradient="0">
              <x14:cfvo type="autoMin"/>
              <x14:cfvo type="autoMax"/>
              <x14:negativeFillColor rgb="FFA3FF83"/>
              <x14:axisColor rgb="FF000000"/>
            </x14:dataBar>
          </x14:cfRule>
          <x14:cfRule type="dataBar" id="{8120D78F-B2AD-6149-A558-BAB472A8AD96}">
            <x14:dataBar minLength="0" maxLength="100" gradient="0">
              <x14:cfvo type="autoMin"/>
              <x14:cfvo type="autoMax"/>
              <x14:negativeFillColor rgb="FF00B050"/>
              <x14:axisColor rgb="FF000000"/>
            </x14:dataBar>
          </x14:cfRule>
          <xm:sqref>H1248:H1278</xm:sqref>
        </x14:conditionalFormatting>
        <x14:conditionalFormatting xmlns:xm="http://schemas.microsoft.com/office/excel/2006/main">
          <x14:cfRule type="dataBar" id="{10658A34-FD52-4C41-99EB-7AB0428DD4E1}">
            <x14:dataBar minLength="0" maxLength="100" gradient="0">
              <x14:cfvo type="autoMin"/>
              <x14:cfvo type="autoMax"/>
              <x14:negativeFillColor rgb="FFFF0000"/>
              <x14:axisColor rgb="FF000000"/>
            </x14:dataBar>
          </x14:cfRule>
          <x14:cfRule type="dataBar" id="{9802F145-7F55-C942-9070-99F70DEB68D9}">
            <x14:dataBar minLength="0" maxLength="100" gradient="0">
              <x14:cfvo type="autoMin"/>
              <x14:cfvo type="autoMax"/>
              <x14:negativeFillColor rgb="FFA3FF83"/>
              <x14:axisColor rgb="FF000000"/>
            </x14:dataBar>
          </x14:cfRule>
          <x14:cfRule type="dataBar" id="{6E03A195-F96C-9347-824D-50DEDDB0E651}">
            <x14:dataBar minLength="0" maxLength="100" gradient="0">
              <x14:cfvo type="autoMin"/>
              <x14:cfvo type="autoMax"/>
              <x14:negativeFillColor rgb="FF00B050"/>
              <x14:axisColor rgb="FF000000"/>
            </x14:dataBar>
          </x14:cfRule>
          <xm:sqref>H1281:H1472</xm:sqref>
        </x14:conditionalFormatting>
        <x14:conditionalFormatting xmlns:xm="http://schemas.microsoft.com/office/excel/2006/main">
          <x14:cfRule type="dataBar" id="{DEF1E931-4C47-344E-9138-213DD4501631}">
            <x14:dataBar minLength="0" maxLength="100" gradient="0">
              <x14:cfvo type="autoMin"/>
              <x14:cfvo type="autoMax"/>
              <x14:negativeFillColor rgb="FFFF0000"/>
              <x14:axisColor rgb="FF000000"/>
            </x14:dataBar>
          </x14:cfRule>
          <x14:cfRule type="dataBar" id="{95037E28-4A9C-3547-9292-268EDE0B6A79}">
            <x14:dataBar minLength="0" maxLength="100" gradient="0">
              <x14:cfvo type="autoMin"/>
              <x14:cfvo type="autoMax"/>
              <x14:negativeFillColor rgb="FFA3FF83"/>
              <x14:axisColor rgb="FF000000"/>
            </x14:dataBar>
          </x14:cfRule>
          <x14:cfRule type="dataBar" id="{67EE9CAD-B005-B84D-88B8-ECF494E04DCB}">
            <x14:dataBar minLength="0" maxLength="100" gradient="0">
              <x14:cfvo type="autoMin"/>
              <x14:cfvo type="autoMax"/>
              <x14:negativeFillColor rgb="FF00B050"/>
              <x14:axisColor rgb="FF000000"/>
            </x14:dataBar>
          </x14:cfRule>
          <xm:sqref>H1475:H1487</xm:sqref>
        </x14:conditionalFormatting>
        <x14:conditionalFormatting xmlns:xm="http://schemas.microsoft.com/office/excel/2006/main">
          <x14:cfRule type="dataBar" id="{D2C7040C-7106-AD45-8719-501F96BDE90B}">
            <x14:dataBar minLength="0" maxLength="100" gradient="0">
              <x14:cfvo type="autoMin"/>
              <x14:cfvo type="autoMax"/>
              <x14:negativeFillColor rgb="FFFF0000"/>
              <x14:axisColor rgb="FF000000"/>
            </x14:dataBar>
          </x14:cfRule>
          <x14:cfRule type="dataBar" id="{4892BE00-44F4-554B-8AAE-B0415E0D0818}">
            <x14:dataBar minLength="0" maxLength="100" gradient="0">
              <x14:cfvo type="autoMin"/>
              <x14:cfvo type="autoMax"/>
              <x14:negativeFillColor rgb="FFA3FF83"/>
              <x14:axisColor rgb="FF000000"/>
            </x14:dataBar>
          </x14:cfRule>
          <x14:cfRule type="dataBar" id="{DBDE5106-1FE2-3A46-8AD0-EC32F3E1A6C7}">
            <x14:dataBar minLength="0" maxLength="100" gradient="0">
              <x14:cfvo type="autoMin"/>
              <x14:cfvo type="autoMax"/>
              <x14:negativeFillColor rgb="FF00B050"/>
              <x14:axisColor rgb="FF000000"/>
            </x14:dataBar>
          </x14:cfRule>
          <xm:sqref>H1489:H1520</xm:sqref>
        </x14:conditionalFormatting>
        <x14:conditionalFormatting xmlns:xm="http://schemas.microsoft.com/office/excel/2006/main">
          <x14:cfRule type="dataBar" id="{C84C32F0-DDDC-3440-A1EC-B8AC58DA1E3F}">
            <x14:dataBar minLength="0" maxLength="100" gradient="0">
              <x14:cfvo type="autoMin"/>
              <x14:cfvo type="autoMax"/>
              <x14:negativeFillColor rgb="FFFF0000"/>
              <x14:axisColor rgb="FF000000"/>
            </x14:dataBar>
          </x14:cfRule>
          <x14:cfRule type="dataBar" id="{A76F867E-76F8-D94F-8B99-EDF8F5C1D883}">
            <x14:dataBar minLength="0" maxLength="100" gradient="0">
              <x14:cfvo type="autoMin"/>
              <x14:cfvo type="autoMax"/>
              <x14:negativeFillColor rgb="FFA3FF83"/>
              <x14:axisColor rgb="FF000000"/>
            </x14:dataBar>
          </x14:cfRule>
          <x14:cfRule type="dataBar" id="{77B43764-1CAD-4E49-AE59-C028DE6796A5}">
            <x14:dataBar minLength="0" maxLength="100" gradient="0">
              <x14:cfvo type="autoMin"/>
              <x14:cfvo type="autoMax"/>
              <x14:negativeFillColor rgb="FF00B050"/>
              <x14:axisColor rgb="FF000000"/>
            </x14:dataBar>
          </x14:cfRule>
          <xm:sqref>H1522:H1551</xm:sqref>
        </x14:conditionalFormatting>
        <x14:conditionalFormatting xmlns:xm="http://schemas.microsoft.com/office/excel/2006/main">
          <x14:cfRule type="dataBar" id="{EE8BD336-2CDD-4641-B844-B7E5AD7B3A8A}">
            <x14:dataBar minLength="0" maxLength="100" gradient="0">
              <x14:cfvo type="autoMin"/>
              <x14:cfvo type="autoMax"/>
              <x14:negativeFillColor rgb="FFFF0000"/>
              <x14:axisColor rgb="FF000000"/>
            </x14:dataBar>
          </x14:cfRule>
          <x14:cfRule type="dataBar" id="{2CA02240-B3DF-5F47-BBEB-9D6916E1C884}">
            <x14:dataBar minLength="0" maxLength="100" gradient="0">
              <x14:cfvo type="autoMin"/>
              <x14:cfvo type="autoMax"/>
              <x14:negativeFillColor rgb="FFA3FF83"/>
              <x14:axisColor rgb="FF000000"/>
            </x14:dataBar>
          </x14:cfRule>
          <x14:cfRule type="dataBar" id="{56B4EEF4-2454-2445-86E2-01747DE58844}">
            <x14:dataBar minLength="0" maxLength="100" gradient="0">
              <x14:cfvo type="autoMin"/>
              <x14:cfvo type="autoMax"/>
              <x14:negativeFillColor rgb="FF00B050"/>
              <x14:axisColor rgb="FF000000"/>
            </x14:dataBar>
          </x14:cfRule>
          <xm:sqref>H1553:H1603</xm:sqref>
        </x14:conditionalFormatting>
        <x14:conditionalFormatting xmlns:xm="http://schemas.microsoft.com/office/excel/2006/main">
          <x14:cfRule type="dataBar" id="{B91C0261-DCE3-3648-A602-C11B9842EDC8}">
            <x14:dataBar minLength="0" maxLength="100" gradient="0">
              <x14:cfvo type="autoMin"/>
              <x14:cfvo type="autoMax"/>
              <x14:negativeFillColor rgb="FFFF0000"/>
              <x14:axisColor rgb="FF000000"/>
            </x14:dataBar>
          </x14:cfRule>
          <x14:cfRule type="dataBar" id="{497E55FB-34A5-2740-9641-421669242B30}">
            <x14:dataBar minLength="0" maxLength="100" gradient="0">
              <x14:cfvo type="autoMin"/>
              <x14:cfvo type="autoMax"/>
              <x14:negativeFillColor rgb="FFA3FF83"/>
              <x14:axisColor rgb="FF000000"/>
            </x14:dataBar>
          </x14:cfRule>
          <x14:cfRule type="dataBar" id="{4A256152-6706-5641-83BA-A7E2C4FBC65E}">
            <x14:dataBar minLength="0" maxLength="100" gradient="0">
              <x14:cfvo type="autoMin"/>
              <x14:cfvo type="autoMax"/>
              <x14:negativeFillColor rgb="FF00B050"/>
              <x14:axisColor rgb="FF000000"/>
            </x14:dataBar>
          </x14:cfRule>
          <xm:sqref>H1606:H1612</xm:sqref>
        </x14:conditionalFormatting>
        <x14:conditionalFormatting xmlns:xm="http://schemas.microsoft.com/office/excel/2006/main">
          <x14:cfRule type="dataBar" id="{7CA581A9-043D-934A-9767-11E478304C8E}">
            <x14:dataBar minLength="0" maxLength="100" gradient="0">
              <x14:cfvo type="autoMin"/>
              <x14:cfvo type="autoMax"/>
              <x14:negativeFillColor rgb="FFFF0000"/>
              <x14:axisColor rgb="FF000000"/>
            </x14:dataBar>
          </x14:cfRule>
          <x14:cfRule type="dataBar" id="{8C0B2336-F4AC-8A4B-A92E-3F6DFB659297}">
            <x14:dataBar minLength="0" maxLength="100" gradient="0">
              <x14:cfvo type="autoMin"/>
              <x14:cfvo type="autoMax"/>
              <x14:negativeFillColor rgb="FFA3FF83"/>
              <x14:axisColor rgb="FF000000"/>
            </x14:dataBar>
          </x14:cfRule>
          <x14:cfRule type="dataBar" id="{F9EFA9A8-055E-614F-B477-BD7A233F7B1B}">
            <x14:dataBar minLength="0" maxLength="100" gradient="0">
              <x14:cfvo type="autoMin"/>
              <x14:cfvo type="autoMax"/>
              <x14:negativeFillColor rgb="FF00B050"/>
              <x14:axisColor rgb="FF000000"/>
            </x14:dataBar>
          </x14:cfRule>
          <xm:sqref>H1615:H1618</xm:sqref>
        </x14:conditionalFormatting>
        <x14:conditionalFormatting xmlns:xm="http://schemas.microsoft.com/office/excel/2006/main">
          <x14:cfRule type="dataBar" id="{C5B0B4F3-F600-B448-A40A-EE2585FA5B6B}">
            <x14:dataBar minLength="0" maxLength="100" gradient="0">
              <x14:cfvo type="autoMin"/>
              <x14:cfvo type="autoMax"/>
              <x14:negativeFillColor rgb="FFFF0000"/>
              <x14:axisColor rgb="FF000000"/>
            </x14:dataBar>
          </x14:cfRule>
          <x14:cfRule type="dataBar" id="{107215E7-A840-DF4F-9B3B-ACB0EBA051DD}">
            <x14:dataBar minLength="0" maxLength="100" gradient="0">
              <x14:cfvo type="autoMin"/>
              <x14:cfvo type="autoMax"/>
              <x14:negativeFillColor rgb="FFA3FF83"/>
              <x14:axisColor rgb="FF000000"/>
            </x14:dataBar>
          </x14:cfRule>
          <x14:cfRule type="dataBar" id="{1644A7FF-C874-0843-A633-97BA721C7FB4}">
            <x14:dataBar minLength="0" maxLength="100" gradient="0">
              <x14:cfvo type="autoMin"/>
              <x14:cfvo type="autoMax"/>
              <x14:negativeFillColor rgb="FF00B050"/>
              <x14:axisColor rgb="FF000000"/>
            </x14:dataBar>
          </x14:cfRule>
          <xm:sqref>H1620:H1621</xm:sqref>
        </x14:conditionalFormatting>
        <x14:conditionalFormatting xmlns:xm="http://schemas.microsoft.com/office/excel/2006/main">
          <x14:cfRule type="dataBar" id="{2C3DC733-F5BD-2840-94A1-D286A834C4AE}">
            <x14:dataBar minLength="0" maxLength="100" gradient="0">
              <x14:cfvo type="autoMin"/>
              <x14:cfvo type="autoMax"/>
              <x14:negativeFillColor rgb="FFFF0000"/>
              <x14:axisColor rgb="FF000000"/>
            </x14:dataBar>
          </x14:cfRule>
          <x14:cfRule type="dataBar" id="{B9492992-718E-424E-B428-27A4F58FEDA9}">
            <x14:dataBar minLength="0" maxLength="100" gradient="0">
              <x14:cfvo type="autoMin"/>
              <x14:cfvo type="autoMax"/>
              <x14:negativeFillColor rgb="FFA3FF83"/>
              <x14:axisColor rgb="FF000000"/>
            </x14:dataBar>
          </x14:cfRule>
          <x14:cfRule type="dataBar" id="{6610B4A4-3570-1841-B623-1B29B83A115F}">
            <x14:dataBar minLength="0" maxLength="100" gradient="0">
              <x14:cfvo type="autoMin"/>
              <x14:cfvo type="autoMax"/>
              <x14:negativeFillColor rgb="FF00B050"/>
              <x14:axisColor rgb="FF000000"/>
            </x14:dataBar>
          </x14:cfRule>
          <xm:sqref>H1623:H1624</xm:sqref>
        </x14:conditionalFormatting>
        <x14:conditionalFormatting xmlns:xm="http://schemas.microsoft.com/office/excel/2006/main">
          <x14:cfRule type="dataBar" id="{19F3A8F3-485E-A44B-B88A-550BDAB58278}">
            <x14:dataBar minLength="0" maxLength="100" gradient="0">
              <x14:cfvo type="autoMin"/>
              <x14:cfvo type="autoMax"/>
              <x14:negativeFillColor rgb="FFFF0000"/>
              <x14:axisColor rgb="FF000000"/>
            </x14:dataBar>
          </x14:cfRule>
          <x14:cfRule type="dataBar" id="{380023A6-C28D-D94A-99E6-8811704302DB}">
            <x14:dataBar minLength="0" maxLength="100" gradient="0">
              <x14:cfvo type="autoMin"/>
              <x14:cfvo type="autoMax"/>
              <x14:negativeFillColor rgb="FFA3FF83"/>
              <x14:axisColor rgb="FF000000"/>
            </x14:dataBar>
          </x14:cfRule>
          <x14:cfRule type="dataBar" id="{905C1F49-6CAF-4B4F-BDEE-A3A50D5F7F10}">
            <x14:dataBar minLength="0" maxLength="100" gradient="0">
              <x14:cfvo type="autoMin"/>
              <x14:cfvo type="autoMax"/>
              <x14:negativeFillColor rgb="FF00B050"/>
              <x14:axisColor rgb="FF000000"/>
            </x14:dataBar>
          </x14:cfRule>
          <xm:sqref>H1626:H1631</xm:sqref>
        </x14:conditionalFormatting>
        <x14:conditionalFormatting xmlns:xm="http://schemas.microsoft.com/office/excel/2006/main">
          <x14:cfRule type="dataBar" id="{A1C470C9-BC9E-C641-84D1-C0E00C232545}">
            <x14:dataBar minLength="0" maxLength="100" gradient="0">
              <x14:cfvo type="autoMin"/>
              <x14:cfvo type="autoMax"/>
              <x14:negativeFillColor rgb="FFFF0000"/>
              <x14:axisColor rgb="FF000000"/>
            </x14:dataBar>
          </x14:cfRule>
          <x14:cfRule type="dataBar" id="{4CA498D3-C3D3-AA4E-8F29-FA90B665D1A0}">
            <x14:dataBar minLength="0" maxLength="100" gradient="0">
              <x14:cfvo type="autoMin"/>
              <x14:cfvo type="autoMax"/>
              <x14:negativeFillColor rgb="FFA3FF83"/>
              <x14:axisColor rgb="FF000000"/>
            </x14:dataBar>
          </x14:cfRule>
          <x14:cfRule type="dataBar" id="{97E1C6A9-98C7-4143-A0D0-B0E699A36260}">
            <x14:dataBar minLength="0" maxLength="100" gradient="0">
              <x14:cfvo type="autoMin"/>
              <x14:cfvo type="autoMax"/>
              <x14:negativeFillColor rgb="FF00B050"/>
              <x14:axisColor rgb="FF000000"/>
            </x14:dataBar>
          </x14:cfRule>
          <xm:sqref>H1633:H1640</xm:sqref>
        </x14:conditionalFormatting>
        <x14:conditionalFormatting xmlns:xm="http://schemas.microsoft.com/office/excel/2006/main">
          <x14:cfRule type="dataBar" id="{DEB766DB-49F0-E64D-8615-DF9305435A40}">
            <x14:dataBar minLength="0" maxLength="100" gradient="0">
              <x14:cfvo type="autoMin"/>
              <x14:cfvo type="autoMax"/>
              <x14:negativeFillColor rgb="FFFF0000"/>
              <x14:axisColor rgb="FF000000"/>
            </x14:dataBar>
          </x14:cfRule>
          <x14:cfRule type="dataBar" id="{9FC6C0E1-49EA-814C-845D-6B7C9E602882}">
            <x14:dataBar minLength="0" maxLength="100" gradient="0">
              <x14:cfvo type="autoMin"/>
              <x14:cfvo type="autoMax"/>
              <x14:negativeFillColor rgb="FFA3FF83"/>
              <x14:axisColor rgb="FF000000"/>
            </x14:dataBar>
          </x14:cfRule>
          <x14:cfRule type="dataBar" id="{187A88F9-EBA5-AF44-8808-0BA64D8783D5}">
            <x14:dataBar minLength="0" maxLength="100" gradient="0">
              <x14:cfvo type="autoMin"/>
              <x14:cfvo type="autoMax"/>
              <x14:negativeFillColor rgb="FF00B050"/>
              <x14:axisColor rgb="FF000000"/>
            </x14:dataBar>
          </x14:cfRule>
          <xm:sqref>H1643:H1646</xm:sqref>
        </x14:conditionalFormatting>
        <x14:conditionalFormatting xmlns:xm="http://schemas.microsoft.com/office/excel/2006/main">
          <x14:cfRule type="dataBar" id="{66B22248-9369-6249-8089-3CF1053B1C5D}">
            <x14:dataBar minLength="0" maxLength="100" gradient="0">
              <x14:cfvo type="autoMin"/>
              <x14:cfvo type="autoMax"/>
              <x14:negativeFillColor rgb="FFFF0000"/>
              <x14:axisColor rgb="FF000000"/>
            </x14:dataBar>
          </x14:cfRule>
          <x14:cfRule type="dataBar" id="{933DA9C9-5B4C-7F48-812E-E46A38B14EC5}">
            <x14:dataBar minLength="0" maxLength="100" gradient="0">
              <x14:cfvo type="autoMin"/>
              <x14:cfvo type="autoMax"/>
              <x14:negativeFillColor rgb="FFA3FF83"/>
              <x14:axisColor rgb="FF000000"/>
            </x14:dataBar>
          </x14:cfRule>
          <x14:cfRule type="dataBar" id="{BEFA6362-8191-7347-A055-7E6C055E702B}">
            <x14:dataBar minLength="0" maxLength="100" gradient="0">
              <x14:cfvo type="autoMin"/>
              <x14:cfvo type="autoMax"/>
              <x14:negativeFillColor rgb="FF00B050"/>
              <x14:axisColor rgb="FF000000"/>
            </x14:dataBar>
          </x14:cfRule>
          <xm:sqref>H1648:H1650</xm:sqref>
        </x14:conditionalFormatting>
        <x14:conditionalFormatting xmlns:xm="http://schemas.microsoft.com/office/excel/2006/main">
          <x14:cfRule type="dataBar" id="{DFB8E203-52AA-F64F-9663-B31518F5FB88}">
            <x14:dataBar minLength="0" maxLength="100" gradient="0">
              <x14:cfvo type="autoMin"/>
              <x14:cfvo type="autoMax"/>
              <x14:negativeFillColor rgb="FFFF0000"/>
              <x14:axisColor rgb="FF000000"/>
            </x14:dataBar>
          </x14:cfRule>
          <x14:cfRule type="dataBar" id="{9D9F8C6F-E434-BF4A-A48F-5E2AA5A9E6F5}">
            <x14:dataBar minLength="0" maxLength="100" gradient="0">
              <x14:cfvo type="autoMin"/>
              <x14:cfvo type="autoMax"/>
              <x14:negativeFillColor rgb="FFA3FF83"/>
              <x14:axisColor rgb="FF000000"/>
            </x14:dataBar>
          </x14:cfRule>
          <x14:cfRule type="dataBar" id="{95F6E54E-E82C-5F4C-876F-D53EBE8CFAEF}">
            <x14:dataBar minLength="0" maxLength="100" gradient="0">
              <x14:cfvo type="autoMin"/>
              <x14:cfvo type="autoMax"/>
              <x14:negativeFillColor rgb="FF00B050"/>
              <x14:axisColor rgb="FF000000"/>
            </x14:dataBar>
          </x14:cfRule>
          <xm:sqref>H1652:H1661</xm:sqref>
        </x14:conditionalFormatting>
        <x14:conditionalFormatting xmlns:xm="http://schemas.microsoft.com/office/excel/2006/main">
          <x14:cfRule type="dataBar" id="{F51ECB99-BD94-8547-8452-8593D79BB152}">
            <x14:dataBar minLength="0" maxLength="100" gradient="0">
              <x14:cfvo type="autoMin"/>
              <x14:cfvo type="autoMax"/>
              <x14:negativeFillColor rgb="FFFF0000"/>
              <x14:axisColor rgb="FF000000"/>
            </x14:dataBar>
          </x14:cfRule>
          <x14:cfRule type="dataBar" id="{D7C908D4-E3E6-9F46-87B4-B596DCA0681F}">
            <x14:dataBar minLength="0" maxLength="100" gradient="0">
              <x14:cfvo type="autoMin"/>
              <x14:cfvo type="autoMax"/>
              <x14:negativeFillColor rgb="FFA3FF83"/>
              <x14:axisColor rgb="FF000000"/>
            </x14:dataBar>
          </x14:cfRule>
          <x14:cfRule type="dataBar" id="{803BF968-5233-BC49-BC01-B0356A15E2F3}">
            <x14:dataBar minLength="0" maxLength="100" gradient="0">
              <x14:cfvo type="autoMin"/>
              <x14:cfvo type="autoMax"/>
              <x14:negativeFillColor rgb="FF00B050"/>
              <x14:axisColor rgb="FF000000"/>
            </x14:dataBar>
          </x14:cfRule>
          <xm:sqref>H1663:H1666</xm:sqref>
        </x14:conditionalFormatting>
        <x14:conditionalFormatting xmlns:xm="http://schemas.microsoft.com/office/excel/2006/main">
          <x14:cfRule type="dataBar" id="{DD3A20EF-8056-E84F-8C6E-2D6003396D0E}">
            <x14:dataBar minLength="0" maxLength="100" gradient="0">
              <x14:cfvo type="autoMin"/>
              <x14:cfvo type="autoMax"/>
              <x14:negativeFillColor rgb="FFFF0000"/>
              <x14:axisColor rgb="FF000000"/>
            </x14:dataBar>
          </x14:cfRule>
          <x14:cfRule type="dataBar" id="{55DEC4FB-F541-114C-A8E3-0A8A8D1D6B6C}">
            <x14:dataBar minLength="0" maxLength="100" gradient="0">
              <x14:cfvo type="autoMin"/>
              <x14:cfvo type="autoMax"/>
              <x14:negativeFillColor rgb="FFA3FF83"/>
              <x14:axisColor rgb="FF000000"/>
            </x14:dataBar>
          </x14:cfRule>
          <x14:cfRule type="dataBar" id="{0AD26659-A4F9-7C46-AFBB-B282F2805B8A}">
            <x14:dataBar minLength="0" maxLength="100" gradient="0">
              <x14:cfvo type="autoMin"/>
              <x14:cfvo type="autoMax"/>
              <x14:negativeFillColor rgb="FF00B050"/>
              <x14:axisColor rgb="FF000000"/>
            </x14:dataBar>
          </x14:cfRule>
          <xm:sqref>H1668:H1701</xm:sqref>
        </x14:conditionalFormatting>
        <x14:conditionalFormatting xmlns:xm="http://schemas.microsoft.com/office/excel/2006/main">
          <x14:cfRule type="dataBar" id="{3E1A6AD3-A494-6541-9BD4-83CE234BAB49}">
            <x14:dataBar minLength="0" maxLength="100" gradient="0">
              <x14:cfvo type="autoMin"/>
              <x14:cfvo type="autoMax"/>
              <x14:negativeFillColor rgb="FFFF0000"/>
              <x14:axisColor rgb="FF000000"/>
            </x14:dataBar>
          </x14:cfRule>
          <x14:cfRule type="dataBar" id="{A8FF936D-8B76-CE45-A953-CA7130F32453}">
            <x14:dataBar minLength="0" maxLength="100" gradient="0">
              <x14:cfvo type="autoMin"/>
              <x14:cfvo type="autoMax"/>
              <x14:negativeFillColor rgb="FFA3FF83"/>
              <x14:axisColor rgb="FF000000"/>
            </x14:dataBar>
          </x14:cfRule>
          <x14:cfRule type="dataBar" id="{9B0FBD25-8ACE-874D-B631-B0C85D300169}">
            <x14:dataBar minLength="0" maxLength="100" gradient="0">
              <x14:cfvo type="autoMin"/>
              <x14:cfvo type="autoMax"/>
              <x14:negativeFillColor rgb="FF00B050"/>
              <x14:axisColor rgb="FF000000"/>
            </x14:dataBar>
          </x14:cfRule>
          <xm:sqref>H1703:H1708</xm:sqref>
        </x14:conditionalFormatting>
        <x14:conditionalFormatting xmlns:xm="http://schemas.microsoft.com/office/excel/2006/main">
          <x14:cfRule type="dataBar" id="{AC76056C-219B-844C-B504-4FD302B55A55}">
            <x14:dataBar minLength="0" maxLength="100" gradient="0">
              <x14:cfvo type="autoMin"/>
              <x14:cfvo type="autoMax"/>
              <x14:negativeFillColor rgb="FFFF0000"/>
              <x14:axisColor rgb="FF000000"/>
            </x14:dataBar>
          </x14:cfRule>
          <x14:cfRule type="dataBar" id="{37D3E86E-1805-4649-885E-E9F4AFA76C60}">
            <x14:dataBar minLength="0" maxLength="100" gradient="0">
              <x14:cfvo type="autoMin"/>
              <x14:cfvo type="autoMax"/>
              <x14:negativeFillColor rgb="FFA3FF83"/>
              <x14:axisColor rgb="FF000000"/>
            </x14:dataBar>
          </x14:cfRule>
          <x14:cfRule type="dataBar" id="{B73A4308-1BC8-FE4E-8FA4-D3679375DA99}">
            <x14:dataBar minLength="0" maxLength="100" gradient="0">
              <x14:cfvo type="autoMin"/>
              <x14:cfvo type="autoMax"/>
              <x14:negativeFillColor rgb="FF00B050"/>
              <x14:axisColor rgb="FF000000"/>
            </x14:dataBar>
          </x14:cfRule>
          <xm:sqref>H1710:H1718</xm:sqref>
        </x14:conditionalFormatting>
        <x14:conditionalFormatting xmlns:xm="http://schemas.microsoft.com/office/excel/2006/main">
          <x14:cfRule type="dataBar" id="{A03BF527-E622-2A40-8153-FFC6AC6B94EB}">
            <x14:dataBar minLength="0" maxLength="100" gradient="0">
              <x14:cfvo type="autoMin"/>
              <x14:cfvo type="autoMax"/>
              <x14:negativeFillColor rgb="FFFF0000"/>
              <x14:axisColor rgb="FF000000"/>
            </x14:dataBar>
          </x14:cfRule>
          <x14:cfRule type="dataBar" id="{E4CA6A3F-5491-864C-A9C3-26318B377250}">
            <x14:dataBar minLength="0" maxLength="100" gradient="0">
              <x14:cfvo type="autoMin"/>
              <x14:cfvo type="autoMax"/>
              <x14:negativeFillColor rgb="FFA3FF83"/>
              <x14:axisColor rgb="FF000000"/>
            </x14:dataBar>
          </x14:cfRule>
          <x14:cfRule type="dataBar" id="{5FFDD2EA-1289-3048-9B01-409B024B93CD}">
            <x14:dataBar minLength="0" maxLength="100" gradient="0">
              <x14:cfvo type="autoMin"/>
              <x14:cfvo type="autoMax"/>
              <x14:negativeFillColor rgb="FF00B050"/>
              <x14:axisColor rgb="FF000000"/>
            </x14:dataBar>
          </x14:cfRule>
          <xm:sqref>H1720:H1723</xm:sqref>
        </x14:conditionalFormatting>
        <x14:conditionalFormatting xmlns:xm="http://schemas.microsoft.com/office/excel/2006/main">
          <x14:cfRule type="dataBar" id="{4D8A3BA0-A354-FB48-8756-199F421CE814}">
            <x14:dataBar minLength="0" maxLength="100" gradient="0">
              <x14:cfvo type="autoMin"/>
              <x14:cfvo type="autoMax"/>
              <x14:negativeFillColor rgb="FFFF0000"/>
              <x14:axisColor rgb="FF000000"/>
            </x14:dataBar>
          </x14:cfRule>
          <x14:cfRule type="dataBar" id="{D6F85EDB-EAB0-DD42-A358-C7D4614F0B51}">
            <x14:dataBar minLength="0" maxLength="100" gradient="0">
              <x14:cfvo type="autoMin"/>
              <x14:cfvo type="autoMax"/>
              <x14:negativeFillColor rgb="FFA3FF83"/>
              <x14:axisColor rgb="FF000000"/>
            </x14:dataBar>
          </x14:cfRule>
          <x14:cfRule type="dataBar" id="{2ED32F37-AF64-3147-9660-A8971ACBEE66}">
            <x14:dataBar minLength="0" maxLength="100" gradient="0">
              <x14:cfvo type="autoMin"/>
              <x14:cfvo type="autoMax"/>
              <x14:negativeFillColor rgb="FF00B050"/>
              <x14:axisColor rgb="FF000000"/>
            </x14:dataBar>
          </x14:cfRule>
          <xm:sqref>H1726:H1733</xm:sqref>
        </x14:conditionalFormatting>
        <x14:conditionalFormatting xmlns:xm="http://schemas.microsoft.com/office/excel/2006/main">
          <x14:cfRule type="dataBar" id="{EE4FAA62-B0C6-4F48-A916-53492A981110}">
            <x14:dataBar minLength="0" maxLength="100" gradient="0">
              <x14:cfvo type="autoMin"/>
              <x14:cfvo type="autoMax"/>
              <x14:negativeFillColor rgb="FFFF0000"/>
              <x14:axisColor rgb="FF000000"/>
            </x14:dataBar>
          </x14:cfRule>
          <x14:cfRule type="dataBar" id="{2291C3A9-1E8C-1B43-A656-259AAEC953CD}">
            <x14:dataBar minLength="0" maxLength="100" gradient="0">
              <x14:cfvo type="autoMin"/>
              <x14:cfvo type="autoMax"/>
              <x14:negativeFillColor rgb="FFA3FF83"/>
              <x14:axisColor rgb="FF000000"/>
            </x14:dataBar>
          </x14:cfRule>
          <x14:cfRule type="dataBar" id="{43AFE316-38E7-2E4C-AFE3-B59416FAD97E}">
            <x14:dataBar minLength="0" maxLength="100" gradient="0">
              <x14:cfvo type="autoMin"/>
              <x14:cfvo type="autoMax"/>
              <x14:negativeFillColor rgb="FF00B050"/>
              <x14:axisColor rgb="FF000000"/>
            </x14:dataBar>
          </x14:cfRule>
          <xm:sqref>H1735:H1747</xm:sqref>
        </x14:conditionalFormatting>
        <x14:conditionalFormatting xmlns:xm="http://schemas.microsoft.com/office/excel/2006/main">
          <x14:cfRule type="dataBar" id="{6A27A109-34FC-564D-B926-5AE402C00265}">
            <x14:dataBar minLength="0" maxLength="100" gradient="0">
              <x14:cfvo type="autoMin"/>
              <x14:cfvo type="autoMax"/>
              <x14:negativeFillColor rgb="FFFF0000"/>
              <x14:axisColor rgb="FF000000"/>
            </x14:dataBar>
          </x14:cfRule>
          <x14:cfRule type="dataBar" id="{6FC79F5F-52C4-BA47-B8AC-04742C81EEDC}">
            <x14:dataBar minLength="0" maxLength="100" gradient="0">
              <x14:cfvo type="autoMin"/>
              <x14:cfvo type="autoMax"/>
              <x14:negativeFillColor rgb="FFA3FF83"/>
              <x14:axisColor rgb="FF000000"/>
            </x14:dataBar>
          </x14:cfRule>
          <x14:cfRule type="dataBar" id="{3ACD2E6D-6FCB-4248-979F-D07D33448041}">
            <x14:dataBar minLength="0" maxLength="100" gradient="0">
              <x14:cfvo type="autoMin"/>
              <x14:cfvo type="autoMax"/>
              <x14:negativeFillColor rgb="FF00B050"/>
              <x14:axisColor rgb="FF000000"/>
            </x14:dataBar>
          </x14:cfRule>
          <xm:sqref>H1749:H1773</xm:sqref>
        </x14:conditionalFormatting>
        <x14:conditionalFormatting xmlns:xm="http://schemas.microsoft.com/office/excel/2006/main">
          <x14:cfRule type="dataBar" id="{647BE2E4-1A5A-7344-BEE0-0B61100B44E9}">
            <x14:dataBar minLength="0" maxLength="100" gradient="0">
              <x14:cfvo type="autoMin"/>
              <x14:cfvo type="autoMax"/>
              <x14:negativeFillColor rgb="FFFF0000"/>
              <x14:axisColor rgb="FF000000"/>
            </x14:dataBar>
          </x14:cfRule>
          <x14:cfRule type="dataBar" id="{C860A6DA-553E-BE40-8A94-DFC59935BA1B}">
            <x14:dataBar minLength="0" maxLength="100" gradient="0">
              <x14:cfvo type="autoMin"/>
              <x14:cfvo type="autoMax"/>
              <x14:negativeFillColor rgb="FFA3FF83"/>
              <x14:axisColor rgb="FF000000"/>
            </x14:dataBar>
          </x14:cfRule>
          <x14:cfRule type="dataBar" id="{18B9AD6B-DC67-F14A-B737-2346656931AF}">
            <x14:dataBar minLength="0" maxLength="100" gradient="0">
              <x14:cfvo type="autoMin"/>
              <x14:cfvo type="autoMax"/>
              <x14:negativeFillColor rgb="FF00B050"/>
              <x14:axisColor rgb="FF000000"/>
            </x14:dataBar>
          </x14:cfRule>
          <xm:sqref>H1775:H1777</xm:sqref>
        </x14:conditionalFormatting>
        <x14:conditionalFormatting xmlns:xm="http://schemas.microsoft.com/office/excel/2006/main">
          <x14:cfRule type="dataBar" id="{8D78269F-FB60-E34B-A323-A4016E9353CD}">
            <x14:dataBar minLength="0" maxLength="100" gradient="0">
              <x14:cfvo type="autoMin"/>
              <x14:cfvo type="autoMax"/>
              <x14:negativeFillColor rgb="FFFF0000"/>
              <x14:axisColor rgb="FF000000"/>
            </x14:dataBar>
          </x14:cfRule>
          <x14:cfRule type="dataBar" id="{73C735E2-1C5E-FF46-9B22-D83BF431D0F9}">
            <x14:dataBar minLength="0" maxLength="100" gradient="0">
              <x14:cfvo type="autoMin"/>
              <x14:cfvo type="autoMax"/>
              <x14:negativeFillColor rgb="FFA3FF83"/>
              <x14:axisColor rgb="FF000000"/>
            </x14:dataBar>
          </x14:cfRule>
          <x14:cfRule type="dataBar" id="{2C61925F-E8E1-0E41-A05A-B4474792F1E4}">
            <x14:dataBar minLength="0" maxLength="100" gradient="0">
              <x14:cfvo type="autoMin"/>
              <x14:cfvo type="autoMax"/>
              <x14:negativeFillColor rgb="FF00B050"/>
              <x14:axisColor rgb="FF000000"/>
            </x14:dataBar>
          </x14:cfRule>
          <xm:sqref>H1779:H1795</xm:sqref>
        </x14:conditionalFormatting>
        <x14:conditionalFormatting xmlns:xm="http://schemas.microsoft.com/office/excel/2006/main">
          <x14:cfRule type="dataBar" id="{82A17B98-2650-7C4A-A0D6-FCB445115663}">
            <x14:dataBar minLength="0" maxLength="100" gradient="0">
              <x14:cfvo type="autoMin"/>
              <x14:cfvo type="autoMax"/>
              <x14:negativeFillColor rgb="FFFF0000"/>
              <x14:axisColor rgb="FF000000"/>
            </x14:dataBar>
          </x14:cfRule>
          <x14:cfRule type="dataBar" id="{52F7F1A3-CD98-E644-AC70-FF47BE23EB1F}">
            <x14:dataBar minLength="0" maxLength="100" gradient="0">
              <x14:cfvo type="autoMin"/>
              <x14:cfvo type="autoMax"/>
              <x14:negativeFillColor rgb="FFA3FF83"/>
              <x14:axisColor rgb="FF000000"/>
            </x14:dataBar>
          </x14:cfRule>
          <x14:cfRule type="dataBar" id="{45D62DD1-1940-0548-8969-45582AD52C57}">
            <x14:dataBar minLength="0" maxLength="100" gradient="0">
              <x14:cfvo type="autoMin"/>
              <x14:cfvo type="autoMax"/>
              <x14:negativeFillColor rgb="FF00B050"/>
              <x14:axisColor rgb="FF000000"/>
            </x14:dataBar>
          </x14:cfRule>
          <xm:sqref>H1797:H1803</xm:sqref>
        </x14:conditionalFormatting>
        <x14:conditionalFormatting xmlns:xm="http://schemas.microsoft.com/office/excel/2006/main">
          <x14:cfRule type="dataBar" id="{4432540A-8BF9-E44C-92EB-FAD12E8C756E}">
            <x14:dataBar minLength="0" maxLength="100" gradient="0">
              <x14:cfvo type="autoMin"/>
              <x14:cfvo type="autoMax"/>
              <x14:negativeFillColor rgb="FFFF0000"/>
              <x14:axisColor rgb="FF000000"/>
            </x14:dataBar>
          </x14:cfRule>
          <x14:cfRule type="dataBar" id="{291D2459-92CF-6048-9E0B-C41F04A5ACF9}">
            <x14:dataBar minLength="0" maxLength="100" gradient="0">
              <x14:cfvo type="autoMin"/>
              <x14:cfvo type="autoMax"/>
              <x14:negativeFillColor rgb="FFA3FF83"/>
              <x14:axisColor rgb="FF000000"/>
            </x14:dataBar>
          </x14:cfRule>
          <x14:cfRule type="dataBar" id="{3DF1E354-F99E-414E-BE71-172DF4722E31}">
            <x14:dataBar minLength="0" maxLength="100" gradient="0">
              <x14:cfvo type="autoMin"/>
              <x14:cfvo type="autoMax"/>
              <x14:negativeFillColor rgb="FF00B050"/>
              <x14:axisColor rgb="FF000000"/>
            </x14:dataBar>
          </x14:cfRule>
          <xm:sqref>H1805:H1812</xm:sqref>
        </x14:conditionalFormatting>
        <x14:conditionalFormatting xmlns:xm="http://schemas.microsoft.com/office/excel/2006/main">
          <x14:cfRule type="dataBar" id="{AA97D98A-6E64-0447-A2CA-0AF61D0482B9}">
            <x14:dataBar minLength="0" maxLength="100" gradient="0">
              <x14:cfvo type="autoMin"/>
              <x14:cfvo type="autoMax"/>
              <x14:negativeFillColor rgb="FFFF0000"/>
              <x14:axisColor rgb="FF000000"/>
            </x14:dataBar>
          </x14:cfRule>
          <x14:cfRule type="dataBar" id="{4B10EBEC-54AE-0F4B-8112-8FBA5DBC961A}">
            <x14:dataBar minLength="0" maxLength="100" gradient="0">
              <x14:cfvo type="autoMin"/>
              <x14:cfvo type="autoMax"/>
              <x14:negativeFillColor rgb="FFA3FF83"/>
              <x14:axisColor rgb="FF000000"/>
            </x14:dataBar>
          </x14:cfRule>
          <x14:cfRule type="dataBar" id="{42B8DAF7-231C-B04A-9317-19430BF725B9}">
            <x14:dataBar minLength="0" maxLength="100" gradient="0">
              <x14:cfvo type="autoMin"/>
              <x14:cfvo type="autoMax"/>
              <x14:negativeFillColor rgb="FF00B050"/>
              <x14:axisColor rgb="FF000000"/>
            </x14:dataBar>
          </x14:cfRule>
          <xm:sqref>H1814:H1826</xm:sqref>
        </x14:conditionalFormatting>
        <x14:conditionalFormatting xmlns:xm="http://schemas.microsoft.com/office/excel/2006/main">
          <x14:cfRule type="dataBar" id="{763EB1E6-1F2C-BA4D-A8C9-128DBE8DD16E}">
            <x14:dataBar minLength="0" maxLength="100" gradient="0">
              <x14:cfvo type="autoMin"/>
              <x14:cfvo type="autoMax"/>
              <x14:negativeFillColor rgb="FFFF0000"/>
              <x14:axisColor rgb="FF000000"/>
            </x14:dataBar>
          </x14:cfRule>
          <x14:cfRule type="dataBar" id="{8191B52A-A59E-E744-996B-6CCBD6CC32D2}">
            <x14:dataBar minLength="0" maxLength="100" gradient="0">
              <x14:cfvo type="autoMin"/>
              <x14:cfvo type="autoMax"/>
              <x14:negativeFillColor rgb="FFA3FF83"/>
              <x14:axisColor rgb="FF000000"/>
            </x14:dataBar>
          </x14:cfRule>
          <x14:cfRule type="dataBar" id="{32C8F483-09C0-6F45-BE66-48C97DECA445}">
            <x14:dataBar minLength="0" maxLength="100" gradient="0">
              <x14:cfvo type="autoMin"/>
              <x14:cfvo type="autoMax"/>
              <x14:negativeFillColor rgb="FF00B050"/>
              <x14:axisColor rgb="FF000000"/>
            </x14:dataBar>
          </x14:cfRule>
          <xm:sqref>H1828:H1852</xm:sqref>
        </x14:conditionalFormatting>
        <x14:conditionalFormatting xmlns:xm="http://schemas.microsoft.com/office/excel/2006/main">
          <x14:cfRule type="dataBar" id="{AEAF3783-B080-BD47-9D20-F5BF48F75685}">
            <x14:dataBar minLength="0" maxLength="100" gradient="0">
              <x14:cfvo type="autoMin"/>
              <x14:cfvo type="autoMax"/>
              <x14:negativeFillColor rgb="FFFF0000"/>
              <x14:axisColor rgb="FF000000"/>
            </x14:dataBar>
          </x14:cfRule>
          <x14:cfRule type="dataBar" id="{0F99082B-14F6-1044-86BD-9543197B97FC}">
            <x14:dataBar minLength="0" maxLength="100" gradient="0">
              <x14:cfvo type="autoMin"/>
              <x14:cfvo type="autoMax"/>
              <x14:negativeFillColor rgb="FFA3FF83"/>
              <x14:axisColor rgb="FF000000"/>
            </x14:dataBar>
          </x14:cfRule>
          <x14:cfRule type="dataBar" id="{D301F5FD-FB4A-FF4C-B6F5-36D88281B3A8}">
            <x14:dataBar minLength="0" maxLength="100" gradient="0">
              <x14:cfvo type="autoMin"/>
              <x14:cfvo type="autoMax"/>
              <x14:negativeFillColor rgb="FF00B050"/>
              <x14:axisColor rgb="FF000000"/>
            </x14:dataBar>
          </x14:cfRule>
          <xm:sqref>H1854:H1856</xm:sqref>
        </x14:conditionalFormatting>
        <x14:conditionalFormatting xmlns:xm="http://schemas.microsoft.com/office/excel/2006/main">
          <x14:cfRule type="dataBar" id="{AF980903-C285-2B46-B011-F72CB2DE25DE}">
            <x14:dataBar minLength="0" maxLength="100" gradient="0">
              <x14:cfvo type="autoMin"/>
              <x14:cfvo type="autoMax"/>
              <x14:negativeFillColor rgb="FFFF0000"/>
              <x14:axisColor rgb="FF000000"/>
            </x14:dataBar>
          </x14:cfRule>
          <x14:cfRule type="dataBar" id="{E3F424F3-ECC0-3D46-96BE-CC5CA3A2B3F9}">
            <x14:dataBar minLength="0" maxLength="100" gradient="0">
              <x14:cfvo type="autoMin"/>
              <x14:cfvo type="autoMax"/>
              <x14:negativeFillColor rgb="FFA3FF83"/>
              <x14:axisColor rgb="FF000000"/>
            </x14:dataBar>
          </x14:cfRule>
          <x14:cfRule type="dataBar" id="{53BCD438-00C3-7746-B16C-1848B9F64DB8}">
            <x14:dataBar minLength="0" maxLength="100" gradient="0">
              <x14:cfvo type="autoMin"/>
              <x14:cfvo type="autoMax"/>
              <x14:negativeFillColor rgb="FF00B050"/>
              <x14:axisColor rgb="FF000000"/>
            </x14:dataBar>
          </x14:cfRule>
          <xm:sqref>H1858:H1874</xm:sqref>
        </x14:conditionalFormatting>
        <x14:conditionalFormatting xmlns:xm="http://schemas.microsoft.com/office/excel/2006/main">
          <x14:cfRule type="dataBar" id="{296056D1-8003-264F-9D7B-5F2229C474EB}">
            <x14:dataBar minLength="0" maxLength="100" gradient="0">
              <x14:cfvo type="autoMin"/>
              <x14:cfvo type="autoMax"/>
              <x14:negativeFillColor rgb="FFFF0000"/>
              <x14:axisColor rgb="FF000000"/>
            </x14:dataBar>
          </x14:cfRule>
          <x14:cfRule type="dataBar" id="{3BD3DF12-45FE-2344-8B36-251F8B40E2E6}">
            <x14:dataBar minLength="0" maxLength="100" gradient="0">
              <x14:cfvo type="autoMin"/>
              <x14:cfvo type="autoMax"/>
              <x14:negativeFillColor rgb="FFA3FF83"/>
              <x14:axisColor rgb="FF000000"/>
            </x14:dataBar>
          </x14:cfRule>
          <x14:cfRule type="dataBar" id="{897780B1-7F35-D244-9A13-3E5EB16389FC}">
            <x14:dataBar minLength="0" maxLength="100" gradient="0">
              <x14:cfvo type="autoMin"/>
              <x14:cfvo type="autoMax"/>
              <x14:negativeFillColor rgb="FF00B050"/>
              <x14:axisColor rgb="FF000000"/>
            </x14:dataBar>
          </x14:cfRule>
          <xm:sqref>H1876:H1878</xm:sqref>
        </x14:conditionalFormatting>
        <x14:conditionalFormatting xmlns:xm="http://schemas.microsoft.com/office/excel/2006/main">
          <x14:cfRule type="dataBar" id="{D21593FC-9587-2E48-8B2A-15F5CE1BF5F6}">
            <x14:dataBar minLength="0" maxLength="100" gradient="0">
              <x14:cfvo type="autoMin"/>
              <x14:cfvo type="autoMax"/>
              <x14:negativeFillColor rgb="FFFF0000"/>
              <x14:axisColor rgb="FF000000"/>
            </x14:dataBar>
          </x14:cfRule>
          <x14:cfRule type="dataBar" id="{255C002A-4CA9-4E4A-9444-8292C64842AB}">
            <x14:dataBar minLength="0" maxLength="100" gradient="0">
              <x14:cfvo type="autoMin"/>
              <x14:cfvo type="autoMax"/>
              <x14:negativeFillColor rgb="FFA3FF83"/>
              <x14:axisColor rgb="FF000000"/>
            </x14:dataBar>
          </x14:cfRule>
          <x14:cfRule type="dataBar" id="{8129E25B-FC55-D842-8433-46BC52F8A2FD}">
            <x14:dataBar minLength="0" maxLength="100" gradient="0">
              <x14:cfvo type="autoMin"/>
              <x14:cfvo type="autoMax"/>
              <x14:negativeFillColor rgb="FF00B050"/>
              <x14:axisColor rgb="FF000000"/>
            </x14:dataBar>
          </x14:cfRule>
          <xm:sqref>H1880:H1887</xm:sqref>
        </x14:conditionalFormatting>
        <x14:conditionalFormatting xmlns:xm="http://schemas.microsoft.com/office/excel/2006/main">
          <x14:cfRule type="dataBar" id="{FD91FA2A-6222-974E-9A13-287EB117EC5D}">
            <x14:dataBar minLength="0" maxLength="100" gradient="0">
              <x14:cfvo type="autoMin"/>
              <x14:cfvo type="autoMax"/>
              <x14:negativeFillColor rgb="FFFF0000"/>
              <x14:axisColor rgb="FF000000"/>
            </x14:dataBar>
          </x14:cfRule>
          <x14:cfRule type="dataBar" id="{617DDB65-EBED-C74E-9180-F09A23AFAE9F}">
            <x14:dataBar minLength="0" maxLength="100" gradient="0">
              <x14:cfvo type="autoMin"/>
              <x14:cfvo type="autoMax"/>
              <x14:negativeFillColor rgb="FFA3FF83"/>
              <x14:axisColor rgb="FF000000"/>
            </x14:dataBar>
          </x14:cfRule>
          <x14:cfRule type="dataBar" id="{FD8A60E0-421C-1F4A-8590-21DFF40CDE68}">
            <x14:dataBar minLength="0" maxLength="100" gradient="0">
              <x14:cfvo type="autoMin"/>
              <x14:cfvo type="autoMax"/>
              <x14:negativeFillColor rgb="FF00B050"/>
              <x14:axisColor rgb="FF000000"/>
            </x14:dataBar>
          </x14:cfRule>
          <xm:sqref>H1889:H1893</xm:sqref>
        </x14:conditionalFormatting>
        <x14:conditionalFormatting xmlns:xm="http://schemas.microsoft.com/office/excel/2006/main">
          <x14:cfRule type="dataBar" id="{2B459203-1AE6-CB4C-A4E7-76FDE3C1C19F}">
            <x14:dataBar minLength="0" maxLength="100" gradient="0">
              <x14:cfvo type="autoMin"/>
              <x14:cfvo type="autoMax"/>
              <x14:negativeFillColor rgb="FFFF0000"/>
              <x14:axisColor rgb="FF000000"/>
            </x14:dataBar>
          </x14:cfRule>
          <x14:cfRule type="dataBar" id="{DE5760B3-6DA8-BB45-9559-E3732FAD9E6C}">
            <x14:dataBar minLength="0" maxLength="100" gradient="0">
              <x14:cfvo type="autoMin"/>
              <x14:cfvo type="autoMax"/>
              <x14:negativeFillColor rgb="FFA3FF83"/>
              <x14:axisColor rgb="FF000000"/>
            </x14:dataBar>
          </x14:cfRule>
          <x14:cfRule type="dataBar" id="{3317E986-39B9-8D4A-A845-57FDC8AABAE3}">
            <x14:dataBar minLength="0" maxLength="100" gradient="0">
              <x14:cfvo type="autoMin"/>
              <x14:cfvo type="autoMax"/>
              <x14:negativeFillColor rgb="FF00B050"/>
              <x14:axisColor rgb="FF000000"/>
            </x14:dataBar>
          </x14:cfRule>
          <xm:sqref>H1895:H1918</xm:sqref>
        </x14:conditionalFormatting>
        <x14:conditionalFormatting xmlns:xm="http://schemas.microsoft.com/office/excel/2006/main">
          <x14:cfRule type="dataBar" id="{8741C8D3-00B9-CB43-9121-819614387213}">
            <x14:dataBar minLength="0" maxLength="100" gradient="0">
              <x14:cfvo type="autoMin"/>
              <x14:cfvo type="autoMax"/>
              <x14:negativeFillColor rgb="FFFF0000"/>
              <x14:axisColor rgb="FF000000"/>
            </x14:dataBar>
          </x14:cfRule>
          <x14:cfRule type="dataBar" id="{E5076810-4437-BC4B-A114-D864F878C3F5}">
            <x14:dataBar minLength="0" maxLength="100" gradient="0">
              <x14:cfvo type="autoMin"/>
              <x14:cfvo type="autoMax"/>
              <x14:negativeFillColor rgb="FFA3FF83"/>
              <x14:axisColor rgb="FF000000"/>
            </x14:dataBar>
          </x14:cfRule>
          <x14:cfRule type="dataBar" id="{4C3DD449-A6B9-B34E-92ED-0D4F27B38E68}">
            <x14:dataBar minLength="0" maxLength="100" gradient="0">
              <x14:cfvo type="autoMin"/>
              <x14:cfvo type="autoMax"/>
              <x14:negativeFillColor rgb="FF00B050"/>
              <x14:axisColor rgb="FF000000"/>
            </x14:dataBar>
          </x14:cfRule>
          <xm:sqref>H1920:H1922</xm:sqref>
        </x14:conditionalFormatting>
        <x14:conditionalFormatting xmlns:xm="http://schemas.microsoft.com/office/excel/2006/main">
          <x14:cfRule type="dataBar" id="{CA461CB8-5C05-B04D-A8E1-1A7E8DA18A5E}">
            <x14:dataBar minLength="0" maxLength="100" gradient="0">
              <x14:cfvo type="autoMin"/>
              <x14:cfvo type="autoMax"/>
              <x14:negativeFillColor rgb="FFFF0000"/>
              <x14:axisColor rgb="FF000000"/>
            </x14:dataBar>
          </x14:cfRule>
          <x14:cfRule type="dataBar" id="{4021344B-2C69-8747-BE6B-B953B76898CF}">
            <x14:dataBar minLength="0" maxLength="100" gradient="0">
              <x14:cfvo type="autoMin"/>
              <x14:cfvo type="autoMax"/>
              <x14:negativeFillColor rgb="FFA3FF83"/>
              <x14:axisColor rgb="FF000000"/>
            </x14:dataBar>
          </x14:cfRule>
          <x14:cfRule type="dataBar" id="{A82334A9-FDFE-214F-AACC-260A086510FB}">
            <x14:dataBar minLength="0" maxLength="100" gradient="0">
              <x14:cfvo type="autoMin"/>
              <x14:cfvo type="autoMax"/>
              <x14:negativeFillColor rgb="FF00B050"/>
              <x14:axisColor rgb="FF000000"/>
            </x14:dataBar>
          </x14:cfRule>
          <xm:sqref>H1924:H1940</xm:sqref>
        </x14:conditionalFormatting>
        <x14:conditionalFormatting xmlns:xm="http://schemas.microsoft.com/office/excel/2006/main">
          <x14:cfRule type="dataBar" id="{21E9BB49-C348-BC43-BA1C-5358983AA3A5}">
            <x14:dataBar minLength="0" maxLength="100" gradient="0">
              <x14:cfvo type="autoMin"/>
              <x14:cfvo type="autoMax"/>
              <x14:negativeFillColor rgb="FFFF0000"/>
              <x14:axisColor rgb="FF000000"/>
            </x14:dataBar>
          </x14:cfRule>
          <x14:cfRule type="dataBar" id="{92F39B8A-C3CB-DF40-B901-0E72DFA03C11}">
            <x14:dataBar minLength="0" maxLength="100" gradient="0">
              <x14:cfvo type="autoMin"/>
              <x14:cfvo type="autoMax"/>
              <x14:negativeFillColor rgb="FFA3FF83"/>
              <x14:axisColor rgb="FF000000"/>
            </x14:dataBar>
          </x14:cfRule>
          <x14:cfRule type="dataBar" id="{690D0341-690E-C743-A5BC-175AE60C62F6}">
            <x14:dataBar minLength="0" maxLength="100" gradient="0">
              <x14:cfvo type="autoMin"/>
              <x14:cfvo type="autoMax"/>
              <x14:negativeFillColor rgb="FF00B050"/>
              <x14:axisColor rgb="FF000000"/>
            </x14:dataBar>
          </x14:cfRule>
          <xm:sqref>H1942:H1944</xm:sqref>
        </x14:conditionalFormatting>
        <x14:conditionalFormatting xmlns:xm="http://schemas.microsoft.com/office/excel/2006/main">
          <x14:cfRule type="dataBar" id="{97278EBF-3B4E-994E-9B34-7ABE2BDD7735}">
            <x14:dataBar minLength="0" maxLength="100" gradient="0">
              <x14:cfvo type="autoMin"/>
              <x14:cfvo type="autoMax"/>
              <x14:negativeFillColor rgb="FFFF0000"/>
              <x14:axisColor rgb="FF000000"/>
            </x14:dataBar>
          </x14:cfRule>
          <x14:cfRule type="dataBar" id="{1C347750-15FE-7748-8957-B32226ECADF3}">
            <x14:dataBar minLength="0" maxLength="100" gradient="0">
              <x14:cfvo type="autoMin"/>
              <x14:cfvo type="autoMax"/>
              <x14:negativeFillColor rgb="FFA3FF83"/>
              <x14:axisColor rgb="FF000000"/>
            </x14:dataBar>
          </x14:cfRule>
          <x14:cfRule type="dataBar" id="{1C4A007D-8B99-A84A-9DBB-E2C3757E8535}">
            <x14:dataBar minLength="0" maxLength="100" gradient="0">
              <x14:cfvo type="autoMin"/>
              <x14:cfvo type="autoMax"/>
              <x14:negativeFillColor rgb="FF00B050"/>
              <x14:axisColor rgb="FF000000"/>
            </x14:dataBar>
          </x14:cfRule>
          <xm:sqref>H1946:H1957</xm:sqref>
        </x14:conditionalFormatting>
        <x14:conditionalFormatting xmlns:xm="http://schemas.microsoft.com/office/excel/2006/main">
          <x14:cfRule type="dataBar" id="{E3127C82-A079-9947-A54F-6138BEC8844C}">
            <x14:dataBar minLength="0" maxLength="100" gradient="0">
              <x14:cfvo type="autoMin"/>
              <x14:cfvo type="autoMax"/>
              <x14:negativeFillColor rgb="FFFF0000"/>
              <x14:axisColor rgb="FF000000"/>
            </x14:dataBar>
          </x14:cfRule>
          <x14:cfRule type="dataBar" id="{21FCB216-B3B7-3449-A876-F3AB55068779}">
            <x14:dataBar minLength="0" maxLength="100" gradient="0">
              <x14:cfvo type="autoMin"/>
              <x14:cfvo type="autoMax"/>
              <x14:negativeFillColor rgb="FFA3FF83"/>
              <x14:axisColor rgb="FF000000"/>
            </x14:dataBar>
          </x14:cfRule>
          <x14:cfRule type="dataBar" id="{289D4F14-899E-9D4D-BD09-3ADC8F409229}">
            <x14:dataBar minLength="0" maxLength="100" gradient="0">
              <x14:cfvo type="autoMin"/>
              <x14:cfvo type="autoMax"/>
              <x14:negativeFillColor rgb="FF00B050"/>
              <x14:axisColor rgb="FF000000"/>
            </x14:dataBar>
          </x14:cfRule>
          <xm:sqref>H1959:H1970</xm:sqref>
        </x14:conditionalFormatting>
        <x14:conditionalFormatting xmlns:xm="http://schemas.microsoft.com/office/excel/2006/main">
          <x14:cfRule type="dataBar" id="{A57BA9EE-4CC3-CE4E-9C0B-BC7A598B98B8}">
            <x14:dataBar minLength="0" maxLength="100" gradient="0">
              <x14:cfvo type="autoMin"/>
              <x14:cfvo type="autoMax"/>
              <x14:negativeFillColor rgb="FFFF0000"/>
              <x14:axisColor rgb="FF000000"/>
            </x14:dataBar>
          </x14:cfRule>
          <x14:cfRule type="dataBar" id="{D457B821-AB6B-164E-B7B0-F7D975838682}">
            <x14:dataBar minLength="0" maxLength="100" gradient="0">
              <x14:cfvo type="autoMin"/>
              <x14:cfvo type="autoMax"/>
              <x14:negativeFillColor rgb="FFA3FF83"/>
              <x14:axisColor rgb="FF000000"/>
            </x14:dataBar>
          </x14:cfRule>
          <x14:cfRule type="dataBar" id="{3EF1242B-7490-5446-8C0D-813EFC04576D}">
            <x14:dataBar minLength="0" maxLength="100" gradient="0">
              <x14:cfvo type="autoMin"/>
              <x14:cfvo type="autoMax"/>
              <x14:negativeFillColor rgb="FF00B050"/>
              <x14:axisColor rgb="FF000000"/>
            </x14:dataBar>
          </x14:cfRule>
          <xm:sqref>H1972:H1985</xm:sqref>
        </x14:conditionalFormatting>
        <x14:conditionalFormatting xmlns:xm="http://schemas.microsoft.com/office/excel/2006/main">
          <x14:cfRule type="dataBar" id="{9FB7EBA0-3B65-FF47-B03C-D1F0945F0388}">
            <x14:dataBar minLength="0" maxLength="100" gradient="0">
              <x14:cfvo type="autoMin"/>
              <x14:cfvo type="autoMax"/>
              <x14:negativeFillColor rgb="FFFF0000"/>
              <x14:axisColor rgb="FF000000"/>
            </x14:dataBar>
          </x14:cfRule>
          <x14:cfRule type="dataBar" id="{2E38096E-6A5F-BD44-A2E1-1360939E8DE9}">
            <x14:dataBar minLength="0" maxLength="100" gradient="0">
              <x14:cfvo type="autoMin"/>
              <x14:cfvo type="autoMax"/>
              <x14:negativeFillColor rgb="FFA3FF83"/>
              <x14:axisColor rgb="FF000000"/>
            </x14:dataBar>
          </x14:cfRule>
          <x14:cfRule type="dataBar" id="{2CE3F41A-7E7F-2045-92FC-F6A6E7876139}">
            <x14:dataBar minLength="0" maxLength="100" gradient="0">
              <x14:cfvo type="autoMin"/>
              <x14:cfvo type="autoMax"/>
              <x14:negativeFillColor rgb="FF00B050"/>
              <x14:axisColor rgb="FF000000"/>
            </x14:dataBar>
          </x14:cfRule>
          <xm:sqref>H1987:H2009</xm:sqref>
        </x14:conditionalFormatting>
        <x14:conditionalFormatting xmlns:xm="http://schemas.microsoft.com/office/excel/2006/main">
          <x14:cfRule type="dataBar" id="{4B2A04BF-BFF4-1543-97A6-DE53EB795598}">
            <x14:dataBar minLength="0" maxLength="100" gradient="0">
              <x14:cfvo type="autoMin"/>
              <x14:cfvo type="autoMax"/>
              <x14:negativeFillColor rgb="FFFF0000"/>
              <x14:axisColor rgb="FF000000"/>
            </x14:dataBar>
          </x14:cfRule>
          <x14:cfRule type="dataBar" id="{F86D93C7-4FEF-4E4E-8B44-35EDFB9AAFE8}">
            <x14:dataBar minLength="0" maxLength="100" gradient="0">
              <x14:cfvo type="autoMin"/>
              <x14:cfvo type="autoMax"/>
              <x14:negativeFillColor rgb="FFA3FF83"/>
              <x14:axisColor rgb="FF000000"/>
            </x14:dataBar>
          </x14:cfRule>
          <x14:cfRule type="dataBar" id="{6DACDB7F-5642-0E4B-9943-FCA970E575DE}">
            <x14:dataBar minLength="0" maxLength="100" gradient="0">
              <x14:cfvo type="autoMin"/>
              <x14:cfvo type="autoMax"/>
              <x14:negativeFillColor rgb="FF00B050"/>
              <x14:axisColor rgb="FF000000"/>
            </x14:dataBar>
          </x14:cfRule>
          <xm:sqref>H2011:H2029</xm:sqref>
        </x14:conditionalFormatting>
        <x14:conditionalFormatting xmlns:xm="http://schemas.microsoft.com/office/excel/2006/main">
          <x14:cfRule type="dataBar" id="{E35B3EDF-1884-3F4C-B5B3-6E417D1F4845}">
            <x14:dataBar minLength="0" maxLength="100" gradient="0">
              <x14:cfvo type="autoMin"/>
              <x14:cfvo type="autoMax"/>
              <x14:negativeFillColor rgb="FFFF0000"/>
              <x14:axisColor rgb="FF000000"/>
            </x14:dataBar>
          </x14:cfRule>
          <x14:cfRule type="dataBar" id="{22E2382C-1FF6-8844-9070-7DD541C67348}">
            <x14:dataBar minLength="0" maxLength="100" gradient="0">
              <x14:cfvo type="autoMin"/>
              <x14:cfvo type="autoMax"/>
              <x14:negativeFillColor rgb="FFA3FF83"/>
              <x14:axisColor rgb="FF000000"/>
            </x14:dataBar>
          </x14:cfRule>
          <x14:cfRule type="dataBar" id="{D5F9AA10-C703-0342-B643-9C116480DAA2}">
            <x14:dataBar minLength="0" maxLength="100" gradient="0">
              <x14:cfvo type="autoMin"/>
              <x14:cfvo type="autoMax"/>
              <x14:negativeFillColor rgb="FF00B050"/>
              <x14:axisColor rgb="FF000000"/>
            </x14:dataBar>
          </x14:cfRule>
          <xm:sqref>H2032:H2033</xm:sqref>
        </x14:conditionalFormatting>
        <x14:conditionalFormatting xmlns:xm="http://schemas.microsoft.com/office/excel/2006/main">
          <x14:cfRule type="dataBar" id="{1868E04E-71B0-6D4D-BBF0-2ADE596FB922}">
            <x14:dataBar minLength="0" maxLength="100" gradient="0">
              <x14:cfvo type="autoMin"/>
              <x14:cfvo type="autoMax"/>
              <x14:negativeFillColor rgb="FFFF0000"/>
              <x14:axisColor rgb="FF000000"/>
            </x14:dataBar>
          </x14:cfRule>
          <x14:cfRule type="dataBar" id="{4345E9AA-9726-AB43-84AE-07E6E3F50251}">
            <x14:dataBar minLength="0" maxLength="100" gradient="0">
              <x14:cfvo type="autoMin"/>
              <x14:cfvo type="autoMax"/>
              <x14:negativeFillColor rgb="FFA3FF83"/>
              <x14:axisColor rgb="FF000000"/>
            </x14:dataBar>
          </x14:cfRule>
          <x14:cfRule type="dataBar" id="{7D19FF37-661B-B345-BB78-F44FA394D7FB}">
            <x14:dataBar minLength="0" maxLength="100" gradient="0">
              <x14:cfvo type="autoMin"/>
              <x14:cfvo type="autoMax"/>
              <x14:negativeFillColor rgb="FF00B050"/>
              <x14:axisColor rgb="FF000000"/>
            </x14:dataBar>
          </x14:cfRule>
          <xm:sqref>H2035:H2039</xm:sqref>
        </x14:conditionalFormatting>
        <x14:conditionalFormatting xmlns:xm="http://schemas.microsoft.com/office/excel/2006/main">
          <x14:cfRule type="dataBar" id="{12E04D34-67D1-424E-83B8-09731570FCBE}">
            <x14:dataBar minLength="0" maxLength="100" gradient="0">
              <x14:cfvo type="autoMin"/>
              <x14:cfvo type="autoMax"/>
              <x14:negativeFillColor rgb="FFFF0000"/>
              <x14:axisColor rgb="FF000000"/>
            </x14:dataBar>
          </x14:cfRule>
          <x14:cfRule type="dataBar" id="{17E08BF4-374F-2B41-9B26-0B376084BE79}">
            <x14:dataBar minLength="0" maxLength="100" gradient="0">
              <x14:cfvo type="autoMin"/>
              <x14:cfvo type="autoMax"/>
              <x14:negativeFillColor rgb="FFA3FF83"/>
              <x14:axisColor rgb="FF000000"/>
            </x14:dataBar>
          </x14:cfRule>
          <x14:cfRule type="dataBar" id="{64B6D33E-78C9-1A4B-BE31-556F6A1A46CE}">
            <x14:dataBar minLength="0" maxLength="100" gradient="0">
              <x14:cfvo type="autoMin"/>
              <x14:cfvo type="autoMax"/>
              <x14:negativeFillColor rgb="FF00B050"/>
              <x14:axisColor rgb="FF000000"/>
            </x14:dataBar>
          </x14:cfRule>
          <xm:sqref>H2041:H2050</xm:sqref>
        </x14:conditionalFormatting>
        <x14:conditionalFormatting xmlns:xm="http://schemas.microsoft.com/office/excel/2006/main">
          <x14:cfRule type="dataBar" id="{D1031D49-2046-5543-84AC-18822931BCDA}">
            <x14:dataBar minLength="0" maxLength="100" gradient="0">
              <x14:cfvo type="autoMin"/>
              <x14:cfvo type="autoMax"/>
              <x14:negativeFillColor rgb="FFFF0000"/>
              <x14:axisColor rgb="FF000000"/>
            </x14:dataBar>
          </x14:cfRule>
          <x14:cfRule type="dataBar" id="{1E276359-0FAE-8D44-A138-4C8E29DCA02A}">
            <x14:dataBar minLength="0" maxLength="100" gradient="0">
              <x14:cfvo type="autoMin"/>
              <x14:cfvo type="autoMax"/>
              <x14:negativeFillColor rgb="FFA3FF83"/>
              <x14:axisColor rgb="FF000000"/>
            </x14:dataBar>
          </x14:cfRule>
          <x14:cfRule type="dataBar" id="{9FCB0353-3888-6B4E-B177-47F72DF28B3D}">
            <x14:dataBar minLength="0" maxLength="100" gradient="0">
              <x14:cfvo type="autoMin"/>
              <x14:cfvo type="autoMax"/>
              <x14:negativeFillColor rgb="FF00B050"/>
              <x14:axisColor rgb="FF000000"/>
            </x14:dataBar>
          </x14:cfRule>
          <xm:sqref>H2052:H2053</xm:sqref>
        </x14:conditionalFormatting>
        <x14:conditionalFormatting xmlns:xm="http://schemas.microsoft.com/office/excel/2006/main">
          <x14:cfRule type="dataBar" id="{F8324DFE-6D6D-894B-A606-712C29C1CA21}">
            <x14:dataBar minLength="0" maxLength="100" gradient="0">
              <x14:cfvo type="autoMin"/>
              <x14:cfvo type="autoMax"/>
              <x14:negativeFillColor rgb="FFFF0000"/>
              <x14:axisColor rgb="FF000000"/>
            </x14:dataBar>
          </x14:cfRule>
          <x14:cfRule type="dataBar" id="{3D6381DA-B213-9E4F-96C8-2CD5DA9A2C64}">
            <x14:dataBar minLength="0" maxLength="100" gradient="0">
              <x14:cfvo type="autoMin"/>
              <x14:cfvo type="autoMax"/>
              <x14:negativeFillColor rgb="FFA3FF83"/>
              <x14:axisColor rgb="FF000000"/>
            </x14:dataBar>
          </x14:cfRule>
          <x14:cfRule type="dataBar" id="{E1930B9C-5D87-8C4A-B50B-69A0396BBE88}">
            <x14:dataBar minLength="0" maxLength="100" gradient="0">
              <x14:cfvo type="autoMin"/>
              <x14:cfvo type="autoMax"/>
              <x14:negativeFillColor rgb="FF00B050"/>
              <x14:axisColor rgb="FF000000"/>
            </x14:dataBar>
          </x14:cfRule>
          <xm:sqref>H2055</xm:sqref>
        </x14:conditionalFormatting>
        <x14:conditionalFormatting xmlns:xm="http://schemas.microsoft.com/office/excel/2006/main">
          <x14:cfRule type="dataBar" id="{A46A1645-ED83-7C4B-AACE-01C48F15C39E}">
            <x14:dataBar minLength="0" maxLength="100" gradient="0">
              <x14:cfvo type="autoMin"/>
              <x14:cfvo type="autoMax"/>
              <x14:negativeFillColor rgb="FFFF0000"/>
              <x14:axisColor rgb="FF000000"/>
            </x14:dataBar>
          </x14:cfRule>
          <x14:cfRule type="dataBar" id="{8CB61FF3-1455-5B4F-ACA0-F78885AE88B7}">
            <x14:dataBar minLength="0" maxLength="100" gradient="0">
              <x14:cfvo type="autoMin"/>
              <x14:cfvo type="autoMax"/>
              <x14:negativeFillColor rgb="FFA3FF83"/>
              <x14:axisColor rgb="FF000000"/>
            </x14:dataBar>
          </x14:cfRule>
          <x14:cfRule type="dataBar" id="{C2F31FBC-8174-E14D-9E54-BA230765E807}">
            <x14:dataBar minLength="0" maxLength="100" gradient="0">
              <x14:cfvo type="autoMin"/>
              <x14:cfvo type="autoMax"/>
              <x14:negativeFillColor rgb="FF00B050"/>
              <x14:axisColor rgb="FF000000"/>
            </x14:dataBar>
          </x14:cfRule>
          <xm:sqref>H2057:H2080</xm:sqref>
        </x14:conditionalFormatting>
        <x14:conditionalFormatting xmlns:xm="http://schemas.microsoft.com/office/excel/2006/main">
          <x14:cfRule type="dataBar" id="{A58C3620-48A8-3944-B48C-239ECE0076E1}">
            <x14:dataBar minLength="0" maxLength="100" gradient="0">
              <x14:cfvo type="autoMin"/>
              <x14:cfvo type="autoMax"/>
              <x14:negativeFillColor rgb="FFFF0000"/>
              <x14:axisColor rgb="FF000000"/>
            </x14:dataBar>
          </x14:cfRule>
          <x14:cfRule type="dataBar" id="{916842EC-503A-9B4C-9B3C-E6DE627CAFB0}">
            <x14:dataBar minLength="0" maxLength="100" gradient="0">
              <x14:cfvo type="autoMin"/>
              <x14:cfvo type="autoMax"/>
              <x14:negativeFillColor rgb="FFA3FF83"/>
              <x14:axisColor rgb="FF000000"/>
            </x14:dataBar>
          </x14:cfRule>
          <x14:cfRule type="dataBar" id="{CD2DF50F-A796-284C-AAD6-DEF13E1FC765}">
            <x14:dataBar minLength="0" maxLength="100" gradient="0">
              <x14:cfvo type="autoMin"/>
              <x14:cfvo type="autoMax"/>
              <x14:negativeFillColor rgb="FF00B050"/>
              <x14:axisColor rgb="FF000000"/>
            </x14:dataBar>
          </x14:cfRule>
          <xm:sqref>H2082:H2091</xm:sqref>
        </x14:conditionalFormatting>
        <x14:conditionalFormatting xmlns:xm="http://schemas.microsoft.com/office/excel/2006/main">
          <x14:cfRule type="dataBar" id="{502795B4-78CF-A542-8B07-5D2302C878EC}">
            <x14:dataBar minLength="0" maxLength="100" gradient="0">
              <x14:cfvo type="autoMin"/>
              <x14:cfvo type="autoMax"/>
              <x14:negativeFillColor rgb="FFFF0000"/>
              <x14:axisColor rgb="FF000000"/>
            </x14:dataBar>
          </x14:cfRule>
          <x14:cfRule type="dataBar" id="{C696FD8E-2F2A-8045-8B59-DAADDF3F2254}">
            <x14:dataBar minLength="0" maxLength="100" gradient="0">
              <x14:cfvo type="autoMin"/>
              <x14:cfvo type="autoMax"/>
              <x14:negativeFillColor rgb="FFA3FF83"/>
              <x14:axisColor rgb="FF000000"/>
            </x14:dataBar>
          </x14:cfRule>
          <x14:cfRule type="dataBar" id="{27D83987-9BC4-1F48-9661-8DF1FE5C5E06}">
            <x14:dataBar minLength="0" maxLength="100" gradient="0">
              <x14:cfvo type="autoMin"/>
              <x14:cfvo type="autoMax"/>
              <x14:negativeFillColor rgb="FF00B050"/>
              <x14:axisColor rgb="FF000000"/>
            </x14:dataBar>
          </x14:cfRule>
          <xm:sqref>H2093:H2099</xm:sqref>
        </x14:conditionalFormatting>
        <x14:conditionalFormatting xmlns:xm="http://schemas.microsoft.com/office/excel/2006/main">
          <x14:cfRule type="dataBar" id="{B5E16A11-4E63-854E-9D26-77B8B97E6910}">
            <x14:dataBar minLength="0" maxLength="100" gradient="0">
              <x14:cfvo type="autoMin"/>
              <x14:cfvo type="autoMax"/>
              <x14:negativeFillColor rgb="FFFF0000"/>
              <x14:axisColor rgb="FF000000"/>
            </x14:dataBar>
          </x14:cfRule>
          <x14:cfRule type="dataBar" id="{E4616FD4-904F-294B-9F3F-362F02BCA187}">
            <x14:dataBar minLength="0" maxLength="100" gradient="0">
              <x14:cfvo type="autoMin"/>
              <x14:cfvo type="autoMax"/>
              <x14:negativeFillColor rgb="FFA3FF83"/>
              <x14:axisColor rgb="FF000000"/>
            </x14:dataBar>
          </x14:cfRule>
          <x14:cfRule type="dataBar" id="{B4799736-3245-844D-A9D1-D9DC38B858A5}">
            <x14:dataBar minLength="0" maxLength="100" gradient="0">
              <x14:cfvo type="autoMin"/>
              <x14:cfvo type="autoMax"/>
              <x14:negativeFillColor rgb="FF00B050"/>
              <x14:axisColor rgb="FF000000"/>
            </x14:dataBar>
          </x14:cfRule>
          <xm:sqref>H2101:H2124</xm:sqref>
        </x14:conditionalFormatting>
        <x14:conditionalFormatting xmlns:xm="http://schemas.microsoft.com/office/excel/2006/main">
          <x14:cfRule type="dataBar" id="{55A273E2-4C7C-FB42-A29B-F3F72E382929}">
            <x14:dataBar minLength="0" maxLength="100" gradient="0">
              <x14:cfvo type="autoMin"/>
              <x14:cfvo type="autoMax"/>
              <x14:negativeFillColor rgb="FFFF0000"/>
              <x14:axisColor rgb="FF000000"/>
            </x14:dataBar>
          </x14:cfRule>
          <x14:cfRule type="dataBar" id="{33BC643E-D0FA-444E-B65D-82B40CDE5D4B}">
            <x14:dataBar minLength="0" maxLength="100" gradient="0">
              <x14:cfvo type="autoMin"/>
              <x14:cfvo type="autoMax"/>
              <x14:negativeFillColor rgb="FFA3FF83"/>
              <x14:axisColor rgb="FF000000"/>
            </x14:dataBar>
          </x14:cfRule>
          <x14:cfRule type="dataBar" id="{3F78731B-8675-7A4B-A0E7-FE5C4C50C4EF}">
            <x14:dataBar minLength="0" maxLength="100" gradient="0">
              <x14:cfvo type="autoMin"/>
              <x14:cfvo type="autoMax"/>
              <x14:negativeFillColor rgb="FF00B050"/>
              <x14:axisColor rgb="FF000000"/>
            </x14:dataBar>
          </x14:cfRule>
          <xm:sqref>H2126:H2128</xm:sqref>
        </x14:conditionalFormatting>
        <x14:conditionalFormatting xmlns:xm="http://schemas.microsoft.com/office/excel/2006/main">
          <x14:cfRule type="dataBar" id="{EE852DAE-F990-104E-9F38-3F5835C4EA28}">
            <x14:dataBar minLength="0" maxLength="100" gradient="0">
              <x14:cfvo type="autoMin"/>
              <x14:cfvo type="autoMax"/>
              <x14:negativeFillColor rgb="FFFF0000"/>
              <x14:axisColor rgb="FF000000"/>
            </x14:dataBar>
          </x14:cfRule>
          <x14:cfRule type="dataBar" id="{EFFBC2D3-E80F-9A40-9916-3DFF1EB07931}">
            <x14:dataBar minLength="0" maxLength="100" gradient="0">
              <x14:cfvo type="autoMin"/>
              <x14:cfvo type="autoMax"/>
              <x14:negativeFillColor rgb="FFA3FF83"/>
              <x14:axisColor rgb="FF000000"/>
            </x14:dataBar>
          </x14:cfRule>
          <x14:cfRule type="dataBar" id="{DD399E5C-549B-6241-A533-93DDF2560D5D}">
            <x14:dataBar minLength="0" maxLength="100" gradient="0">
              <x14:cfvo type="autoMin"/>
              <x14:cfvo type="autoMax"/>
              <x14:negativeFillColor rgb="FF00B050"/>
              <x14:axisColor rgb="FF000000"/>
            </x14:dataBar>
          </x14:cfRule>
          <xm:sqref>H2130:H2134</xm:sqref>
        </x14:conditionalFormatting>
        <x14:conditionalFormatting xmlns:xm="http://schemas.microsoft.com/office/excel/2006/main">
          <x14:cfRule type="dataBar" id="{1A29193A-22DA-3349-9875-3EBCEBB990D6}">
            <x14:dataBar minLength="0" maxLength="100" gradient="0">
              <x14:cfvo type="autoMin"/>
              <x14:cfvo type="autoMax"/>
              <x14:negativeFillColor rgb="FFFF0000"/>
              <x14:axisColor rgb="FF000000"/>
            </x14:dataBar>
          </x14:cfRule>
          <x14:cfRule type="dataBar" id="{ECA75D2F-CF16-9045-A9D7-CFD838A69695}">
            <x14:dataBar minLength="0" maxLength="100" gradient="0">
              <x14:cfvo type="autoMin"/>
              <x14:cfvo type="autoMax"/>
              <x14:negativeFillColor rgb="FFA3FF83"/>
              <x14:axisColor rgb="FF000000"/>
            </x14:dataBar>
          </x14:cfRule>
          <x14:cfRule type="dataBar" id="{B13F2640-CD9E-F547-B932-BE7C4B690F66}">
            <x14:dataBar minLength="0" maxLength="100" gradient="0">
              <x14:cfvo type="autoMin"/>
              <x14:cfvo type="autoMax"/>
              <x14:negativeFillColor rgb="FF00B050"/>
              <x14:axisColor rgb="FF000000"/>
            </x14:dataBar>
          </x14:cfRule>
          <xm:sqref>H2136:H2140</xm:sqref>
        </x14:conditionalFormatting>
        <x14:conditionalFormatting xmlns:xm="http://schemas.microsoft.com/office/excel/2006/main">
          <x14:cfRule type="dataBar" id="{95E8531F-26A5-BA4E-AEBF-39814AD3C32A}">
            <x14:dataBar minLength="0" maxLength="100" gradient="0">
              <x14:cfvo type="autoMin"/>
              <x14:cfvo type="autoMax"/>
              <x14:negativeFillColor rgb="FFFF0000"/>
              <x14:axisColor rgb="FF000000"/>
            </x14:dataBar>
          </x14:cfRule>
          <x14:cfRule type="dataBar" id="{2F427D1F-E1E6-164A-8A64-64AC6C0FB319}">
            <x14:dataBar minLength="0" maxLength="100" gradient="0">
              <x14:cfvo type="autoMin"/>
              <x14:cfvo type="autoMax"/>
              <x14:negativeFillColor rgb="FFA3FF83"/>
              <x14:axisColor rgb="FF000000"/>
            </x14:dataBar>
          </x14:cfRule>
          <x14:cfRule type="dataBar" id="{99731AC2-CEC6-E04B-BF32-A0F761690130}">
            <x14:dataBar minLength="0" maxLength="100" gradient="0">
              <x14:cfvo type="autoMin"/>
              <x14:cfvo type="autoMax"/>
              <x14:negativeFillColor rgb="FF00B050"/>
              <x14:axisColor rgb="FF000000"/>
            </x14:dataBar>
          </x14:cfRule>
          <xm:sqref>H2142:H2148</xm:sqref>
        </x14:conditionalFormatting>
        <x14:conditionalFormatting xmlns:xm="http://schemas.microsoft.com/office/excel/2006/main">
          <x14:cfRule type="dataBar" id="{7469F69D-7818-4D4C-9B3D-AD0A20A69747}">
            <x14:dataBar minLength="0" maxLength="100" gradient="0">
              <x14:cfvo type="autoMin"/>
              <x14:cfvo type="autoMax"/>
              <x14:negativeFillColor rgb="FFFF0000"/>
              <x14:axisColor rgb="FF000000"/>
            </x14:dataBar>
          </x14:cfRule>
          <x14:cfRule type="dataBar" id="{56127176-AB04-F74A-8242-FDB5780526BA}">
            <x14:dataBar minLength="0" maxLength="100" gradient="0">
              <x14:cfvo type="autoMin"/>
              <x14:cfvo type="autoMax"/>
              <x14:negativeFillColor rgb="FFA3FF83"/>
              <x14:axisColor rgb="FF000000"/>
            </x14:dataBar>
          </x14:cfRule>
          <x14:cfRule type="dataBar" id="{93FA1368-DBB2-0640-8487-E0C1CEBF9F00}">
            <x14:dataBar minLength="0" maxLength="100" gradient="0">
              <x14:cfvo type="autoMin"/>
              <x14:cfvo type="autoMax"/>
              <x14:negativeFillColor rgb="FF00B050"/>
              <x14:axisColor rgb="FF000000"/>
            </x14:dataBar>
          </x14:cfRule>
          <xm:sqref>H2150</xm:sqref>
        </x14:conditionalFormatting>
        <x14:conditionalFormatting xmlns:xm="http://schemas.microsoft.com/office/excel/2006/main">
          <x14:cfRule type="dataBar" id="{423ACFF2-A090-D14C-B5BA-6B822A5C1964}">
            <x14:dataBar minLength="0" maxLength="100" gradient="0">
              <x14:cfvo type="autoMin"/>
              <x14:cfvo type="autoMax"/>
              <x14:negativeFillColor rgb="FFFF0000"/>
              <x14:axisColor rgb="FF000000"/>
            </x14:dataBar>
          </x14:cfRule>
          <x14:cfRule type="dataBar" id="{0DD05D1B-AB84-2442-8EF6-FAA1F17A0B7F}">
            <x14:dataBar minLength="0" maxLength="100" gradient="0">
              <x14:cfvo type="autoMin"/>
              <x14:cfvo type="autoMax"/>
              <x14:negativeFillColor rgb="FFA3FF83"/>
              <x14:axisColor rgb="FF000000"/>
            </x14:dataBar>
          </x14:cfRule>
          <x14:cfRule type="dataBar" id="{647F1F4B-5D4D-3945-9FDF-D8B785F0575D}">
            <x14:dataBar minLength="0" maxLength="100" gradient="0">
              <x14:cfvo type="autoMin"/>
              <x14:cfvo type="autoMax"/>
              <x14:negativeFillColor rgb="FF00B050"/>
              <x14:axisColor rgb="FF000000"/>
            </x14:dataBar>
          </x14:cfRule>
          <xm:sqref>H2152:H2167</xm:sqref>
        </x14:conditionalFormatting>
        <x14:conditionalFormatting xmlns:xm="http://schemas.microsoft.com/office/excel/2006/main">
          <x14:cfRule type="dataBar" id="{9A8C0582-A3BF-964F-B5EA-C804DD8CA4A2}">
            <x14:dataBar minLength="0" maxLength="100" gradient="0">
              <x14:cfvo type="autoMin"/>
              <x14:cfvo type="autoMax"/>
              <x14:negativeFillColor rgb="FFFF0000"/>
              <x14:axisColor rgb="FF000000"/>
            </x14:dataBar>
          </x14:cfRule>
          <x14:cfRule type="dataBar" id="{BD987629-CD01-014B-B3E2-10DDA6C7EFB7}">
            <x14:dataBar minLength="0" maxLength="100" gradient="0">
              <x14:cfvo type="autoMin"/>
              <x14:cfvo type="autoMax"/>
              <x14:negativeFillColor rgb="FFA3FF83"/>
              <x14:axisColor rgb="FF000000"/>
            </x14:dataBar>
          </x14:cfRule>
          <x14:cfRule type="dataBar" id="{9652D1BA-3E24-E546-B417-2ACC82DE5118}">
            <x14:dataBar minLength="0" maxLength="100" gradient="0">
              <x14:cfvo type="autoMin"/>
              <x14:cfvo type="autoMax"/>
              <x14:negativeFillColor rgb="FF00B050"/>
              <x14:axisColor rgb="FF000000"/>
            </x14:dataBar>
          </x14:cfRule>
          <xm:sqref>H2169:H2183</xm:sqref>
        </x14:conditionalFormatting>
        <x14:conditionalFormatting xmlns:xm="http://schemas.microsoft.com/office/excel/2006/main">
          <x14:cfRule type="dataBar" id="{77612422-1C7A-5B42-9E95-584ADCF460CC}">
            <x14:dataBar minLength="0" maxLength="100" gradient="0">
              <x14:cfvo type="autoMin"/>
              <x14:cfvo type="autoMax"/>
              <x14:negativeFillColor rgb="FFFF0000"/>
              <x14:axisColor rgb="FF000000"/>
            </x14:dataBar>
          </x14:cfRule>
          <x14:cfRule type="dataBar" id="{F0D964AE-4023-EA44-A4D5-D7954BB0EF85}">
            <x14:dataBar minLength="0" maxLength="100" gradient="0">
              <x14:cfvo type="autoMin"/>
              <x14:cfvo type="autoMax"/>
              <x14:negativeFillColor rgb="FFA3FF83"/>
              <x14:axisColor rgb="FF000000"/>
            </x14:dataBar>
          </x14:cfRule>
          <x14:cfRule type="dataBar" id="{A52D3521-FC1D-1D49-BB4A-195EE13956D8}">
            <x14:dataBar minLength="0" maxLength="100" gradient="0">
              <x14:cfvo type="autoMin"/>
              <x14:cfvo type="autoMax"/>
              <x14:negativeFillColor rgb="FF00B050"/>
              <x14:axisColor rgb="FF000000"/>
            </x14:dataBar>
          </x14:cfRule>
          <xm:sqref>H2185:H2192</xm:sqref>
        </x14:conditionalFormatting>
        <x14:conditionalFormatting xmlns:xm="http://schemas.microsoft.com/office/excel/2006/main">
          <x14:cfRule type="dataBar" id="{EF8A7AB2-AA32-5841-960B-73283078B80F}">
            <x14:dataBar minLength="0" maxLength="100" gradient="0">
              <x14:cfvo type="autoMin"/>
              <x14:cfvo type="autoMax"/>
              <x14:negativeFillColor rgb="FFFF0000"/>
              <x14:axisColor rgb="FF000000"/>
            </x14:dataBar>
          </x14:cfRule>
          <x14:cfRule type="dataBar" id="{C0824A98-05CB-6D42-8290-158BBD24EABD}">
            <x14:dataBar minLength="0" maxLength="100" gradient="0">
              <x14:cfvo type="autoMin"/>
              <x14:cfvo type="autoMax"/>
              <x14:negativeFillColor rgb="FFA3FF83"/>
              <x14:axisColor rgb="FF000000"/>
            </x14:dataBar>
          </x14:cfRule>
          <x14:cfRule type="dataBar" id="{42CA0B8F-C489-AD4D-B3F3-376F5798B886}">
            <x14:dataBar minLength="0" maxLength="100" gradient="0">
              <x14:cfvo type="autoMin"/>
              <x14:cfvo type="autoMax"/>
              <x14:negativeFillColor rgb="FF00B050"/>
              <x14:axisColor rgb="FF000000"/>
            </x14:dataBar>
          </x14:cfRule>
          <xm:sqref>H2194:H2196</xm:sqref>
        </x14:conditionalFormatting>
        <x14:conditionalFormatting xmlns:xm="http://schemas.microsoft.com/office/excel/2006/main">
          <x14:cfRule type="dataBar" id="{A738AC4F-60E7-8E40-9649-A72D166D3EC7}">
            <x14:dataBar minLength="0" maxLength="100" gradient="0">
              <x14:cfvo type="autoMin"/>
              <x14:cfvo type="autoMax"/>
              <x14:negativeFillColor rgb="FFFF0000"/>
              <x14:axisColor rgb="FF000000"/>
            </x14:dataBar>
          </x14:cfRule>
          <x14:cfRule type="dataBar" id="{40EAF88B-93D3-EF46-9399-7E4E49D8A650}">
            <x14:dataBar minLength="0" maxLength="100" gradient="0">
              <x14:cfvo type="autoMin"/>
              <x14:cfvo type="autoMax"/>
              <x14:negativeFillColor rgb="FFA3FF83"/>
              <x14:axisColor rgb="FF000000"/>
            </x14:dataBar>
          </x14:cfRule>
          <x14:cfRule type="dataBar" id="{90F3F500-824F-5446-BD7A-B0287E6924D2}">
            <x14:dataBar minLength="0" maxLength="100" gradient="0">
              <x14:cfvo type="autoMin"/>
              <x14:cfvo type="autoMax"/>
              <x14:negativeFillColor rgb="FF00B050"/>
              <x14:axisColor rgb="FF000000"/>
            </x14:dataBar>
          </x14:cfRule>
          <xm:sqref>H2198</xm:sqref>
        </x14:conditionalFormatting>
        <x14:conditionalFormatting xmlns:xm="http://schemas.microsoft.com/office/excel/2006/main">
          <x14:cfRule type="dataBar" id="{9EDA6AC0-DF3C-CB4C-8ADD-246CF5A41154}">
            <x14:dataBar minLength="0" maxLength="100" gradient="0">
              <x14:cfvo type="autoMin"/>
              <x14:cfvo type="autoMax"/>
              <x14:negativeFillColor rgb="FFFF0000"/>
              <x14:axisColor rgb="FF000000"/>
            </x14:dataBar>
          </x14:cfRule>
          <x14:cfRule type="dataBar" id="{1EF2B498-D6A8-DF48-AB3A-533803C92DC2}">
            <x14:dataBar minLength="0" maxLength="100" gradient="0">
              <x14:cfvo type="autoMin"/>
              <x14:cfvo type="autoMax"/>
              <x14:negativeFillColor rgb="FFA3FF83"/>
              <x14:axisColor rgb="FF000000"/>
            </x14:dataBar>
          </x14:cfRule>
          <x14:cfRule type="dataBar" id="{7F419072-323B-F048-A05F-8E3E27F2FB31}">
            <x14:dataBar minLength="0" maxLength="100" gradient="0">
              <x14:cfvo type="autoMin"/>
              <x14:cfvo type="autoMax"/>
              <x14:negativeFillColor rgb="FF00B050"/>
              <x14:axisColor rgb="FF000000"/>
            </x14:dataBar>
          </x14:cfRule>
          <xm:sqref>H2200:H2210</xm:sqref>
        </x14:conditionalFormatting>
        <x14:conditionalFormatting xmlns:xm="http://schemas.microsoft.com/office/excel/2006/main">
          <x14:cfRule type="dataBar" id="{18C7453F-A1E8-4940-9E59-7467806C5940}">
            <x14:dataBar minLength="0" maxLength="100" gradient="0">
              <x14:cfvo type="autoMin"/>
              <x14:cfvo type="autoMax"/>
              <x14:negativeFillColor rgb="FFFF0000"/>
              <x14:axisColor rgb="FF000000"/>
            </x14:dataBar>
          </x14:cfRule>
          <x14:cfRule type="dataBar" id="{C9854E27-11D2-AF4B-8AC5-E0E193857F38}">
            <x14:dataBar minLength="0" maxLength="100" gradient="0">
              <x14:cfvo type="autoMin"/>
              <x14:cfvo type="autoMax"/>
              <x14:negativeFillColor rgb="FFA3FF83"/>
              <x14:axisColor rgb="FF000000"/>
            </x14:dataBar>
          </x14:cfRule>
          <x14:cfRule type="dataBar" id="{1D511E52-BBDD-BF43-B9AB-FF6EB701BCB9}">
            <x14:dataBar minLength="0" maxLength="100" gradient="0">
              <x14:cfvo type="autoMin"/>
              <x14:cfvo type="autoMax"/>
              <x14:negativeFillColor rgb="FF00B050"/>
              <x14:axisColor rgb="FF000000"/>
            </x14:dataBar>
          </x14:cfRule>
          <xm:sqref>H2212:H2218</xm:sqref>
        </x14:conditionalFormatting>
        <x14:conditionalFormatting xmlns:xm="http://schemas.microsoft.com/office/excel/2006/main">
          <x14:cfRule type="dataBar" id="{38C4558D-1487-8245-95CD-324AF2855882}">
            <x14:dataBar minLength="0" maxLength="100" gradient="0">
              <x14:cfvo type="autoMin"/>
              <x14:cfvo type="autoMax"/>
              <x14:negativeFillColor rgb="FFFF0000"/>
              <x14:axisColor rgb="FF000000"/>
            </x14:dataBar>
          </x14:cfRule>
          <x14:cfRule type="dataBar" id="{0FF17B0E-C71A-554C-937A-8D1C6F19D3B1}">
            <x14:dataBar minLength="0" maxLength="100" gradient="0">
              <x14:cfvo type="autoMin"/>
              <x14:cfvo type="autoMax"/>
              <x14:negativeFillColor rgb="FFA3FF83"/>
              <x14:axisColor rgb="FF000000"/>
            </x14:dataBar>
          </x14:cfRule>
          <x14:cfRule type="dataBar" id="{851AD6DA-1456-D64D-95DA-2F6266AC237E}">
            <x14:dataBar minLength="0" maxLength="100" gradient="0">
              <x14:cfvo type="autoMin"/>
              <x14:cfvo type="autoMax"/>
              <x14:negativeFillColor rgb="FF00B050"/>
              <x14:axisColor rgb="FF000000"/>
            </x14:dataBar>
          </x14:cfRule>
          <xm:sqref>H2220:H2242</xm:sqref>
        </x14:conditionalFormatting>
        <x14:conditionalFormatting xmlns:xm="http://schemas.microsoft.com/office/excel/2006/main">
          <x14:cfRule type="dataBar" id="{0C9689B7-B398-E846-9002-9C7A1679C09C}">
            <x14:dataBar minLength="0" maxLength="100" gradient="0">
              <x14:cfvo type="autoMin"/>
              <x14:cfvo type="autoMax"/>
              <x14:negativeFillColor rgb="FFFF0000"/>
              <x14:axisColor rgb="FF000000"/>
            </x14:dataBar>
          </x14:cfRule>
          <x14:cfRule type="dataBar" id="{4D4872FA-359D-2147-A098-B95849403E81}">
            <x14:dataBar minLength="0" maxLength="100" gradient="0">
              <x14:cfvo type="autoMin"/>
              <x14:cfvo type="autoMax"/>
              <x14:negativeFillColor rgb="FFA3FF83"/>
              <x14:axisColor rgb="FF000000"/>
            </x14:dataBar>
          </x14:cfRule>
          <x14:cfRule type="dataBar" id="{85C427D7-0080-204B-B4E4-0CFCB3897856}">
            <x14:dataBar minLength="0" maxLength="100" gradient="0">
              <x14:cfvo type="autoMin"/>
              <x14:cfvo type="autoMax"/>
              <x14:negativeFillColor rgb="FF00B050"/>
              <x14:axisColor rgb="FF000000"/>
            </x14:dataBar>
          </x14:cfRule>
          <xm:sqref>H2244:H2259</xm:sqref>
        </x14:conditionalFormatting>
        <x14:conditionalFormatting xmlns:xm="http://schemas.microsoft.com/office/excel/2006/main">
          <x14:cfRule type="dataBar" id="{96FA6479-CC99-5946-90E6-92D844789EFE}">
            <x14:dataBar minLength="0" maxLength="100" gradient="0">
              <x14:cfvo type="autoMin"/>
              <x14:cfvo type="autoMax"/>
              <x14:negativeFillColor rgb="FFFF0000"/>
              <x14:axisColor rgb="FF000000"/>
            </x14:dataBar>
          </x14:cfRule>
          <x14:cfRule type="dataBar" id="{5E5356B2-C5A0-0344-A076-CDDBE30E734D}">
            <x14:dataBar minLength="0" maxLength="100" gradient="0">
              <x14:cfvo type="autoMin"/>
              <x14:cfvo type="autoMax"/>
              <x14:negativeFillColor rgb="FFA3FF83"/>
              <x14:axisColor rgb="FF000000"/>
            </x14:dataBar>
          </x14:cfRule>
          <x14:cfRule type="dataBar" id="{018E5414-2B30-694D-A108-89DABB338326}">
            <x14:dataBar minLength="0" maxLength="100" gradient="0">
              <x14:cfvo type="autoMin"/>
              <x14:cfvo type="autoMax"/>
              <x14:negativeFillColor rgb="FF00B050"/>
              <x14:axisColor rgb="FF000000"/>
            </x14:dataBar>
          </x14:cfRule>
          <xm:sqref>H2261:H2267</xm:sqref>
        </x14:conditionalFormatting>
        <x14:conditionalFormatting xmlns:xm="http://schemas.microsoft.com/office/excel/2006/main">
          <x14:cfRule type="dataBar" id="{2EA2F9A5-B710-5F46-A246-14F8A8796F90}">
            <x14:dataBar minLength="0" maxLength="100" gradient="0">
              <x14:cfvo type="autoMin"/>
              <x14:cfvo type="autoMax"/>
              <x14:negativeFillColor rgb="FFFF0000"/>
              <x14:axisColor rgb="FF000000"/>
            </x14:dataBar>
          </x14:cfRule>
          <x14:cfRule type="dataBar" id="{CC43B3DA-277F-6141-9C4E-6A7E72B9CDF0}">
            <x14:dataBar minLength="0" maxLength="100" gradient="0">
              <x14:cfvo type="autoMin"/>
              <x14:cfvo type="autoMax"/>
              <x14:negativeFillColor rgb="FFA3FF83"/>
              <x14:axisColor rgb="FF000000"/>
            </x14:dataBar>
          </x14:cfRule>
          <x14:cfRule type="dataBar" id="{80E12B0F-F8C9-8349-AFF5-8F1BB0579BCD}">
            <x14:dataBar minLength="0" maxLength="100" gradient="0">
              <x14:cfvo type="autoMin"/>
              <x14:cfvo type="autoMax"/>
              <x14:negativeFillColor rgb="FF00B050"/>
              <x14:axisColor rgb="FF000000"/>
            </x14:dataBar>
          </x14:cfRule>
          <xm:sqref>H2269:H2280</xm:sqref>
        </x14:conditionalFormatting>
        <x14:conditionalFormatting xmlns:xm="http://schemas.microsoft.com/office/excel/2006/main">
          <x14:cfRule type="dataBar" id="{890FC522-5567-8843-BB79-04A214B8AB46}">
            <x14:dataBar minLength="0" maxLength="100" gradient="0">
              <x14:cfvo type="autoMin"/>
              <x14:cfvo type="autoMax"/>
              <x14:negativeFillColor rgb="FFFF0000"/>
              <x14:axisColor rgb="FF000000"/>
            </x14:dataBar>
          </x14:cfRule>
          <x14:cfRule type="dataBar" id="{85388D04-0DF8-6946-8C84-021733E97B60}">
            <x14:dataBar minLength="0" maxLength="100" gradient="0">
              <x14:cfvo type="autoMin"/>
              <x14:cfvo type="autoMax"/>
              <x14:negativeFillColor rgb="FFA3FF83"/>
              <x14:axisColor rgb="FF000000"/>
            </x14:dataBar>
          </x14:cfRule>
          <x14:cfRule type="dataBar" id="{ADC9D423-27E4-544E-8728-F3053C9201A3}">
            <x14:dataBar minLength="0" maxLength="100" gradient="0">
              <x14:cfvo type="autoMin"/>
              <x14:cfvo type="autoMax"/>
              <x14:negativeFillColor rgb="FF00B050"/>
              <x14:axisColor rgb="FF000000"/>
            </x14:dataBar>
          </x14:cfRule>
          <xm:sqref>H2282:H2284</xm:sqref>
        </x14:conditionalFormatting>
        <x14:conditionalFormatting xmlns:xm="http://schemas.microsoft.com/office/excel/2006/main">
          <x14:cfRule type="dataBar" id="{69DDDFFE-73B1-EE48-95BF-A0316E5E7E3A}">
            <x14:dataBar minLength="0" maxLength="100" gradient="0">
              <x14:cfvo type="autoMin"/>
              <x14:cfvo type="autoMax"/>
              <x14:negativeFillColor rgb="FFFF0000"/>
              <x14:axisColor rgb="FF000000"/>
            </x14:dataBar>
          </x14:cfRule>
          <x14:cfRule type="dataBar" id="{4B66EF5B-8E9B-2348-9D69-39DDE781642E}">
            <x14:dataBar minLength="0" maxLength="100" gradient="0">
              <x14:cfvo type="autoMin"/>
              <x14:cfvo type="autoMax"/>
              <x14:negativeFillColor rgb="FFA3FF83"/>
              <x14:axisColor rgb="FF000000"/>
            </x14:dataBar>
          </x14:cfRule>
          <x14:cfRule type="dataBar" id="{3632A6BA-0093-234E-BDAD-EF0F9879AB55}">
            <x14:dataBar minLength="0" maxLength="100" gradient="0">
              <x14:cfvo type="autoMin"/>
              <x14:cfvo type="autoMax"/>
              <x14:negativeFillColor rgb="FF00B050"/>
              <x14:axisColor rgb="FF000000"/>
            </x14:dataBar>
          </x14:cfRule>
          <xm:sqref>H2287:H2388</xm:sqref>
        </x14:conditionalFormatting>
        <x14:conditionalFormatting xmlns:xm="http://schemas.microsoft.com/office/excel/2006/main">
          <x14:cfRule type="dataBar" id="{C1864C77-E844-B14E-AF97-1245E4393F07}">
            <x14:dataBar minLength="0" maxLength="100" gradient="0">
              <x14:cfvo type="autoMin"/>
              <x14:cfvo type="autoMax"/>
              <x14:negativeFillColor rgb="FFFF0000"/>
              <x14:axisColor rgb="FF000000"/>
            </x14:dataBar>
          </x14:cfRule>
          <x14:cfRule type="dataBar" id="{4A7FC24A-D023-1A41-8B47-7EFFDCACE2A0}">
            <x14:dataBar minLength="0" maxLength="100" gradient="0">
              <x14:cfvo type="autoMin"/>
              <x14:cfvo type="autoMax"/>
              <x14:negativeFillColor rgb="FF00B050"/>
              <x14:axisColor rgb="FF000000"/>
            </x14:dataBar>
          </x14:cfRule>
          <x14:cfRule type="dataBar" id="{EA46C462-215B-B14A-BE66-A45EFAAE774B}">
            <x14:dataBar minLength="0" maxLength="100" gradient="0">
              <x14:cfvo type="autoMin"/>
              <x14:cfvo type="autoMax"/>
              <x14:negativeFillColor rgb="FFA3FF83"/>
              <x14:axisColor rgb="FF000000"/>
            </x14:dataBar>
          </x14:cfRule>
          <xm:sqref>AC6:AC9</xm:sqref>
        </x14:conditionalFormatting>
        <x14:conditionalFormatting xmlns:xm="http://schemas.microsoft.com/office/excel/2006/main">
          <x14:cfRule type="dataBar" id="{BF77C2C3-7D72-204B-A7FC-CC1BB3EE1C76}">
            <x14:dataBar minLength="0" maxLength="100" gradient="0">
              <x14:cfvo type="autoMin"/>
              <x14:cfvo type="autoMax"/>
              <x14:negativeFillColor rgb="FFFF0000"/>
              <x14:axisColor rgb="FF000000"/>
            </x14:dataBar>
          </x14:cfRule>
          <x14:cfRule type="dataBar" id="{126563A2-9F52-4E4F-851E-904AEC40D93E}">
            <x14:dataBar minLength="0" maxLength="100" gradient="0">
              <x14:cfvo type="autoMin"/>
              <x14:cfvo type="autoMax"/>
              <x14:negativeFillColor rgb="FFA3FF83"/>
              <x14:axisColor rgb="FF000000"/>
            </x14:dataBar>
          </x14:cfRule>
          <x14:cfRule type="dataBar" id="{3BC6B336-1452-2242-82BF-DBE28157813E}">
            <x14:dataBar minLength="0" maxLength="100" gradient="0">
              <x14:cfvo type="autoMin"/>
              <x14:cfvo type="autoMax"/>
              <x14:negativeFillColor rgb="FF00B050"/>
              <x14:axisColor rgb="FF000000"/>
            </x14:dataBar>
          </x14:cfRule>
          <xm:sqref>AC11:AC23</xm:sqref>
        </x14:conditionalFormatting>
        <x14:conditionalFormatting xmlns:xm="http://schemas.microsoft.com/office/excel/2006/main">
          <x14:cfRule type="dataBar" id="{5231A68E-3F0F-6941-84A8-52E5626142D7}">
            <x14:dataBar minLength="0" maxLength="100" gradient="0">
              <x14:cfvo type="autoMin"/>
              <x14:cfvo type="autoMax"/>
              <x14:negativeFillColor rgb="FFFF0000"/>
              <x14:axisColor rgb="FF000000"/>
            </x14:dataBar>
          </x14:cfRule>
          <x14:cfRule type="dataBar" id="{7307CB47-9BB2-3547-B0EA-A1F7839FAF03}">
            <x14:dataBar minLength="0" maxLength="100" gradient="0">
              <x14:cfvo type="autoMin"/>
              <x14:cfvo type="autoMax"/>
              <x14:negativeFillColor rgb="FFA3FF83"/>
              <x14:axisColor rgb="FF000000"/>
            </x14:dataBar>
          </x14:cfRule>
          <x14:cfRule type="dataBar" id="{A7D9051F-D579-2E45-9BE7-F3B7602ACC5B}">
            <x14:dataBar minLength="0" maxLength="100" gradient="0">
              <x14:cfvo type="autoMin"/>
              <x14:cfvo type="autoMax"/>
              <x14:negativeFillColor rgb="FF00B050"/>
              <x14:axisColor rgb="FF000000"/>
            </x14:dataBar>
          </x14:cfRule>
          <xm:sqref>AC25:AC28</xm:sqref>
        </x14:conditionalFormatting>
        <x14:conditionalFormatting xmlns:xm="http://schemas.microsoft.com/office/excel/2006/main">
          <x14:cfRule type="dataBar" id="{98C70B24-76B5-B348-8724-995450A055C0}">
            <x14:dataBar minLength="0" maxLength="100" gradient="0">
              <x14:cfvo type="autoMin"/>
              <x14:cfvo type="autoMax"/>
              <x14:negativeFillColor rgb="FFFF0000"/>
              <x14:axisColor rgb="FF000000"/>
            </x14:dataBar>
          </x14:cfRule>
          <x14:cfRule type="dataBar" id="{58023A73-579D-0242-B381-5F288F4D4289}">
            <x14:dataBar minLength="0" maxLength="100" gradient="0">
              <x14:cfvo type="autoMin"/>
              <x14:cfvo type="autoMax"/>
              <x14:negativeFillColor rgb="FF00B050"/>
              <x14:axisColor rgb="FF000000"/>
            </x14:dataBar>
          </x14:cfRule>
          <x14:cfRule type="dataBar" id="{5FF3B5EE-854C-B244-9310-385088EE4712}">
            <x14:dataBar minLength="0" maxLength="100" gradient="0">
              <x14:cfvo type="autoMin"/>
              <x14:cfvo type="autoMax"/>
              <x14:negativeFillColor rgb="FFA3FF83"/>
              <x14:axisColor rgb="FF000000"/>
            </x14:dataBar>
          </x14:cfRule>
          <xm:sqref>AC30:AC45</xm:sqref>
        </x14:conditionalFormatting>
        <x14:conditionalFormatting xmlns:xm="http://schemas.microsoft.com/office/excel/2006/main">
          <x14:cfRule type="dataBar" id="{B7702F59-09FD-1C4E-A9C7-EF5F193F0573}">
            <x14:dataBar minLength="0" maxLength="100" gradient="0">
              <x14:cfvo type="autoMin"/>
              <x14:cfvo type="autoMax"/>
              <x14:negativeFillColor rgb="FF00B050"/>
              <x14:axisColor rgb="FF000000"/>
            </x14:dataBar>
          </x14:cfRule>
          <x14:cfRule type="dataBar" id="{F8F81FCA-D6C2-AB46-9904-F1775CB844DC}">
            <x14:dataBar minLength="0" maxLength="100" gradient="0">
              <x14:cfvo type="autoMin"/>
              <x14:cfvo type="autoMax"/>
              <x14:negativeFillColor rgb="FFFF0000"/>
              <x14:axisColor rgb="FF000000"/>
            </x14:dataBar>
          </x14:cfRule>
          <x14:cfRule type="dataBar" id="{DC03AD84-E642-674C-9512-465A7321612A}">
            <x14:dataBar minLength="0" maxLength="100" gradient="0">
              <x14:cfvo type="autoMin"/>
              <x14:cfvo type="autoMax"/>
              <x14:negativeFillColor rgb="FFA3FF83"/>
              <x14:axisColor rgb="FF000000"/>
            </x14:dataBar>
          </x14:cfRule>
          <xm:sqref>AC48:AC60</xm:sqref>
        </x14:conditionalFormatting>
        <x14:conditionalFormatting xmlns:xm="http://schemas.microsoft.com/office/excel/2006/main">
          <x14:cfRule type="dataBar" id="{DCFD7583-D91F-974B-A697-81A60EE0FA76}">
            <x14:dataBar minLength="0" maxLength="100" gradient="0">
              <x14:cfvo type="autoMin"/>
              <x14:cfvo type="autoMax"/>
              <x14:negativeFillColor rgb="FFFF0000"/>
              <x14:axisColor rgb="FF000000"/>
            </x14:dataBar>
          </x14:cfRule>
          <x14:cfRule type="dataBar" id="{9181B541-5567-1A4A-9A93-A01198DD9A18}">
            <x14:dataBar minLength="0" maxLength="100" gradient="0">
              <x14:cfvo type="autoMin"/>
              <x14:cfvo type="autoMax"/>
              <x14:negativeFillColor rgb="FFA3FF83"/>
              <x14:axisColor rgb="FF000000"/>
            </x14:dataBar>
          </x14:cfRule>
          <x14:cfRule type="dataBar" id="{E56B366D-9B3E-5744-B869-DF95EBF93436}">
            <x14:dataBar minLength="0" maxLength="100" gradient="0">
              <x14:cfvo type="autoMin"/>
              <x14:cfvo type="autoMax"/>
              <x14:negativeFillColor rgb="FF00B050"/>
              <x14:axisColor rgb="FF000000"/>
            </x14:dataBar>
          </x14:cfRule>
          <xm:sqref>AC63:AC67</xm:sqref>
        </x14:conditionalFormatting>
        <x14:conditionalFormatting xmlns:xm="http://schemas.microsoft.com/office/excel/2006/main">
          <x14:cfRule type="dataBar" id="{66A56B05-FAA1-9F4D-92CB-C40E4366C332}">
            <x14:dataBar minLength="0" maxLength="100" gradient="0">
              <x14:cfvo type="autoMin"/>
              <x14:cfvo type="autoMax"/>
              <x14:negativeFillColor rgb="FFFF0000"/>
              <x14:axisColor rgb="FF000000"/>
            </x14:dataBar>
          </x14:cfRule>
          <x14:cfRule type="dataBar" id="{260957E0-8F73-D14A-86FA-A4F9C7A9A1BA}">
            <x14:dataBar minLength="0" maxLength="100" gradient="0">
              <x14:cfvo type="autoMin"/>
              <x14:cfvo type="autoMax"/>
              <x14:negativeFillColor rgb="FFA3FF83"/>
              <x14:axisColor rgb="FF000000"/>
            </x14:dataBar>
          </x14:cfRule>
          <x14:cfRule type="dataBar" id="{937D3BBC-FD3B-E14E-84B1-4ECCAD8C80CD}">
            <x14:dataBar minLength="0" maxLength="100" gradient="0">
              <x14:cfvo type="autoMin"/>
              <x14:cfvo type="autoMax"/>
              <x14:negativeFillColor rgb="FF00B050"/>
              <x14:axisColor rgb="FF000000"/>
            </x14:dataBar>
          </x14:cfRule>
          <xm:sqref>AC69:AC75</xm:sqref>
        </x14:conditionalFormatting>
        <x14:conditionalFormatting xmlns:xm="http://schemas.microsoft.com/office/excel/2006/main">
          <x14:cfRule type="dataBar" id="{A0E725FA-57AA-E14A-9C31-87F2FE8D592B}">
            <x14:dataBar minLength="0" maxLength="100" gradient="0">
              <x14:cfvo type="autoMin"/>
              <x14:cfvo type="autoMax"/>
              <x14:negativeFillColor rgb="FFFF0000"/>
              <x14:axisColor rgb="FF000000"/>
            </x14:dataBar>
          </x14:cfRule>
          <x14:cfRule type="dataBar" id="{D85F810B-74FF-374E-9967-3BE8C0CA4C0B}">
            <x14:dataBar minLength="0" maxLength="100" gradient="0">
              <x14:cfvo type="autoMin"/>
              <x14:cfvo type="autoMax"/>
              <x14:negativeFillColor rgb="FFA3FF83"/>
              <x14:axisColor rgb="FF000000"/>
            </x14:dataBar>
          </x14:cfRule>
          <x14:cfRule type="dataBar" id="{E4C277BF-F610-F24D-AC7E-17EA72D4EBB7}">
            <x14:dataBar minLength="0" maxLength="100" gradient="0">
              <x14:cfvo type="autoMin"/>
              <x14:cfvo type="autoMax"/>
              <x14:negativeFillColor rgb="FF00B050"/>
              <x14:axisColor rgb="FF000000"/>
            </x14:dataBar>
          </x14:cfRule>
          <xm:sqref>AC77:AC79</xm:sqref>
        </x14:conditionalFormatting>
        <x14:conditionalFormatting xmlns:xm="http://schemas.microsoft.com/office/excel/2006/main">
          <x14:cfRule type="dataBar" id="{E35D433F-E1CF-8D41-9E98-F31B68067C10}">
            <x14:dataBar minLength="0" maxLength="100" gradient="0">
              <x14:cfvo type="autoMin"/>
              <x14:cfvo type="autoMax"/>
              <x14:negativeFillColor rgb="FFFF0000"/>
              <x14:axisColor rgb="FF000000"/>
            </x14:dataBar>
          </x14:cfRule>
          <x14:cfRule type="dataBar" id="{B3644404-AAAA-0E46-A38F-3BEC30712314}">
            <x14:dataBar minLength="0" maxLength="100" gradient="0">
              <x14:cfvo type="autoMin"/>
              <x14:cfvo type="autoMax"/>
              <x14:negativeFillColor rgb="FFA3FF83"/>
              <x14:axisColor rgb="FF000000"/>
            </x14:dataBar>
          </x14:cfRule>
          <x14:cfRule type="dataBar" id="{69605444-48BD-3241-86E8-D0BD7DFA04CF}">
            <x14:dataBar minLength="0" maxLength="100" gradient="0">
              <x14:cfvo type="autoMin"/>
              <x14:cfvo type="autoMax"/>
              <x14:negativeFillColor rgb="FF00B050"/>
              <x14:axisColor rgb="FF000000"/>
            </x14:dataBar>
          </x14:cfRule>
          <xm:sqref>AC81:AC90</xm:sqref>
        </x14:conditionalFormatting>
        <x14:conditionalFormatting xmlns:xm="http://schemas.microsoft.com/office/excel/2006/main">
          <x14:cfRule type="dataBar" id="{DD0D05F6-A6D7-0844-B78E-4355EAD6FCE3}">
            <x14:dataBar minLength="0" maxLength="100" gradient="0">
              <x14:cfvo type="autoMin"/>
              <x14:cfvo type="autoMax"/>
              <x14:negativeFillColor rgb="FFFF0000"/>
              <x14:axisColor rgb="FF000000"/>
            </x14:dataBar>
          </x14:cfRule>
          <x14:cfRule type="dataBar" id="{BF68EF6C-83BA-5C45-92B9-EDE050ED65BA}">
            <x14:dataBar minLength="0" maxLength="100" gradient="0">
              <x14:cfvo type="autoMin"/>
              <x14:cfvo type="autoMax"/>
              <x14:negativeFillColor rgb="FFA3FF83"/>
              <x14:axisColor rgb="FF000000"/>
            </x14:dataBar>
          </x14:cfRule>
          <x14:cfRule type="dataBar" id="{70B949AD-AA64-2642-AC70-593861F0BA27}">
            <x14:dataBar minLength="0" maxLength="100" gradient="0">
              <x14:cfvo type="autoMin"/>
              <x14:cfvo type="autoMax"/>
              <x14:negativeFillColor rgb="FF00B050"/>
              <x14:axisColor rgb="FF000000"/>
            </x14:dataBar>
          </x14:cfRule>
          <xm:sqref>AC92:AC125</xm:sqref>
        </x14:conditionalFormatting>
        <x14:conditionalFormatting xmlns:xm="http://schemas.microsoft.com/office/excel/2006/main">
          <x14:cfRule type="dataBar" id="{0C767FDC-71F2-A145-95EF-28178EF607AE}">
            <x14:dataBar minLength="0" maxLength="100" gradient="0">
              <x14:cfvo type="autoMin"/>
              <x14:cfvo type="autoMax"/>
              <x14:negativeFillColor rgb="FFFF0000"/>
              <x14:axisColor rgb="FF000000"/>
            </x14:dataBar>
          </x14:cfRule>
          <x14:cfRule type="dataBar" id="{C11F947A-E451-024F-B9E9-6FB0B03C58A6}">
            <x14:dataBar minLength="0" maxLength="100" gradient="0">
              <x14:cfvo type="autoMin"/>
              <x14:cfvo type="autoMax"/>
              <x14:negativeFillColor rgb="FFA3FF83"/>
              <x14:axisColor rgb="FF000000"/>
            </x14:dataBar>
          </x14:cfRule>
          <x14:cfRule type="dataBar" id="{B23CEABA-BF98-794C-AE03-FB564661967F}">
            <x14:dataBar minLength="0" maxLength="100" gradient="0">
              <x14:cfvo type="autoMin"/>
              <x14:cfvo type="autoMax"/>
              <x14:negativeFillColor rgb="FF00B050"/>
              <x14:axisColor rgb="FF000000"/>
            </x14:dataBar>
          </x14:cfRule>
          <xm:sqref>AC127:AC160</xm:sqref>
        </x14:conditionalFormatting>
        <x14:conditionalFormatting xmlns:xm="http://schemas.microsoft.com/office/excel/2006/main">
          <x14:cfRule type="dataBar" id="{699AD5F3-142D-3345-9EC6-E184E98D0798}">
            <x14:dataBar minLength="0" maxLength="100" gradient="0">
              <x14:cfvo type="autoMin"/>
              <x14:cfvo type="autoMax"/>
              <x14:negativeFillColor rgb="FF00B050"/>
              <x14:axisColor rgb="FF000000"/>
            </x14:dataBar>
          </x14:cfRule>
          <x14:cfRule type="dataBar" id="{1F04B23F-9962-A640-BA78-065C2C4DB768}">
            <x14:dataBar minLength="0" maxLength="100" gradient="0">
              <x14:cfvo type="autoMin"/>
              <x14:cfvo type="autoMax"/>
              <x14:negativeFillColor rgb="FFFF0000"/>
              <x14:axisColor rgb="FF000000"/>
            </x14:dataBar>
          </x14:cfRule>
          <x14:cfRule type="dataBar" id="{2DAC62CF-FF70-944E-92EA-F9AB126C0A4A}">
            <x14:dataBar minLength="0" maxLength="100" gradient="0">
              <x14:cfvo type="autoMin"/>
              <x14:cfvo type="autoMax"/>
              <x14:negativeFillColor rgb="FFA3FF83"/>
              <x14:axisColor rgb="FF000000"/>
            </x14:dataBar>
          </x14:cfRule>
          <xm:sqref>AC162:AC221</xm:sqref>
        </x14:conditionalFormatting>
        <x14:conditionalFormatting xmlns:xm="http://schemas.microsoft.com/office/excel/2006/main">
          <x14:cfRule type="dataBar" id="{546722CF-3A92-2A42-8ED5-505FD8748243}">
            <x14:dataBar minLength="0" maxLength="100" gradient="0">
              <x14:cfvo type="autoMin"/>
              <x14:cfvo type="autoMax"/>
              <x14:negativeFillColor rgb="FFA3FF83"/>
              <x14:axisColor rgb="FF000000"/>
            </x14:dataBar>
          </x14:cfRule>
          <x14:cfRule type="dataBar" id="{7EDAD3AC-8116-AD4B-B03B-12D3B02D863E}">
            <x14:dataBar minLength="0" maxLength="100" gradient="0">
              <x14:cfvo type="autoMin"/>
              <x14:cfvo type="autoMax"/>
              <x14:negativeFillColor rgb="FFFF0000"/>
              <x14:axisColor rgb="FF000000"/>
            </x14:dataBar>
          </x14:cfRule>
          <x14:cfRule type="dataBar" id="{5821E0A1-8718-3A45-8923-1B6A9DCEC607}">
            <x14:dataBar minLength="0" maxLength="100" gradient="0">
              <x14:cfvo type="autoMin"/>
              <x14:cfvo type="autoMax"/>
              <x14:negativeFillColor rgb="FF00B050"/>
              <x14:axisColor rgb="FF000000"/>
            </x14:dataBar>
          </x14:cfRule>
          <xm:sqref>AC223</xm:sqref>
        </x14:conditionalFormatting>
        <x14:conditionalFormatting xmlns:xm="http://schemas.microsoft.com/office/excel/2006/main">
          <x14:cfRule type="dataBar" id="{0B1DB134-7970-7F4F-AFBB-EEA7655BC61D}">
            <x14:dataBar minLength="0" maxLength="100" gradient="0">
              <x14:cfvo type="autoMin"/>
              <x14:cfvo type="autoMax"/>
              <x14:negativeFillColor rgb="FFA3FF83"/>
              <x14:axisColor rgb="FF000000"/>
            </x14:dataBar>
          </x14:cfRule>
          <x14:cfRule type="dataBar" id="{65B937BA-DA70-2B47-9726-6E2F7AF6FB10}">
            <x14:dataBar minLength="0" maxLength="100" gradient="0">
              <x14:cfvo type="autoMin"/>
              <x14:cfvo type="autoMax"/>
              <x14:negativeFillColor rgb="FF00B050"/>
              <x14:axisColor rgb="FF000000"/>
            </x14:dataBar>
          </x14:cfRule>
          <x14:cfRule type="dataBar" id="{6C7E70FF-9713-F348-B3E6-5DE18786FE6A}">
            <x14:dataBar minLength="0" maxLength="100" gradient="0">
              <x14:cfvo type="autoMin"/>
              <x14:cfvo type="autoMax"/>
              <x14:negativeFillColor rgb="FFFF0000"/>
              <x14:axisColor rgb="FF000000"/>
            </x14:dataBar>
          </x14:cfRule>
          <xm:sqref>AC225:AC228</xm:sqref>
        </x14:conditionalFormatting>
        <x14:conditionalFormatting xmlns:xm="http://schemas.microsoft.com/office/excel/2006/main">
          <x14:cfRule type="dataBar" id="{600475AB-FE65-5A41-B373-9A9F04122C85}">
            <x14:dataBar minLength="0" maxLength="100" gradient="0">
              <x14:cfvo type="autoMin"/>
              <x14:cfvo type="autoMax"/>
              <x14:negativeFillColor rgb="FFFF0000"/>
              <x14:axisColor rgb="FF000000"/>
            </x14:dataBar>
          </x14:cfRule>
          <x14:cfRule type="dataBar" id="{6ECD492E-7915-7A45-9009-537661BE4AB5}">
            <x14:dataBar minLength="0" maxLength="100" gradient="0">
              <x14:cfvo type="autoMin"/>
              <x14:cfvo type="autoMax"/>
              <x14:negativeFillColor rgb="FFA3FF83"/>
              <x14:axisColor rgb="FF000000"/>
            </x14:dataBar>
          </x14:cfRule>
          <x14:cfRule type="dataBar" id="{D37F77FC-77A5-B145-92C0-3140541368BD}">
            <x14:dataBar minLength="0" maxLength="100" gradient="0">
              <x14:cfvo type="autoMin"/>
              <x14:cfvo type="autoMax"/>
              <x14:negativeFillColor rgb="FF00B050"/>
              <x14:axisColor rgb="FF000000"/>
            </x14:dataBar>
          </x14:cfRule>
          <xm:sqref>AC230:AC252</xm:sqref>
        </x14:conditionalFormatting>
        <x14:conditionalFormatting xmlns:xm="http://schemas.microsoft.com/office/excel/2006/main">
          <x14:cfRule type="dataBar" id="{B14FC239-98F2-9A4A-A1CE-E344AD9FB38D}">
            <x14:dataBar minLength="0" maxLength="100" gradient="0">
              <x14:cfvo type="autoMin"/>
              <x14:cfvo type="autoMax"/>
              <x14:negativeFillColor rgb="FFFF0000"/>
              <x14:axisColor rgb="FF000000"/>
            </x14:dataBar>
          </x14:cfRule>
          <x14:cfRule type="dataBar" id="{92608B39-68BD-0545-A313-34FDA5D9FAFC}">
            <x14:dataBar minLength="0" maxLength="100" gradient="0">
              <x14:cfvo type="autoMin"/>
              <x14:cfvo type="autoMax"/>
              <x14:negativeFillColor rgb="FFA3FF83"/>
              <x14:axisColor rgb="FF000000"/>
            </x14:dataBar>
          </x14:cfRule>
          <x14:cfRule type="dataBar" id="{7A6E5807-861C-6246-961C-95E487D1AFB9}">
            <x14:dataBar minLength="0" maxLength="100" gradient="0">
              <x14:cfvo type="autoMin"/>
              <x14:cfvo type="autoMax"/>
              <x14:negativeFillColor rgb="FF00B050"/>
              <x14:axisColor rgb="FF000000"/>
            </x14:dataBar>
          </x14:cfRule>
          <xm:sqref>AC254:AC264</xm:sqref>
        </x14:conditionalFormatting>
        <x14:conditionalFormatting xmlns:xm="http://schemas.microsoft.com/office/excel/2006/main">
          <x14:cfRule type="dataBar" id="{7B7A5660-EA35-6C4D-B27F-20DC309D8CB7}">
            <x14:dataBar minLength="0" maxLength="100" gradient="0">
              <x14:cfvo type="autoMin"/>
              <x14:cfvo type="autoMax"/>
              <x14:negativeFillColor rgb="FFFF0000"/>
              <x14:axisColor rgb="FF000000"/>
            </x14:dataBar>
          </x14:cfRule>
          <x14:cfRule type="dataBar" id="{604311F3-533E-8B4A-8C25-B5867567C2C7}">
            <x14:dataBar minLength="0" maxLength="100" gradient="0">
              <x14:cfvo type="autoMin"/>
              <x14:cfvo type="autoMax"/>
              <x14:negativeFillColor rgb="FFA3FF83"/>
              <x14:axisColor rgb="FF000000"/>
            </x14:dataBar>
          </x14:cfRule>
          <x14:cfRule type="dataBar" id="{B03A9302-D1F8-0B4B-B943-12773937ED36}">
            <x14:dataBar minLength="0" maxLength="100" gradient="0">
              <x14:cfvo type="autoMin"/>
              <x14:cfvo type="autoMax"/>
              <x14:negativeFillColor rgb="FF00B050"/>
              <x14:axisColor rgb="FF000000"/>
            </x14:dataBar>
          </x14:cfRule>
          <xm:sqref>AC266:AC271</xm:sqref>
        </x14:conditionalFormatting>
        <x14:conditionalFormatting xmlns:xm="http://schemas.microsoft.com/office/excel/2006/main">
          <x14:cfRule type="dataBar" id="{B37E66E7-B930-4949-A9A2-85957BAB2EF1}">
            <x14:dataBar minLength="0" maxLength="100" gradient="0">
              <x14:cfvo type="autoMin"/>
              <x14:cfvo type="autoMax"/>
              <x14:negativeFillColor rgb="FFFF0000"/>
              <x14:axisColor rgb="FF000000"/>
            </x14:dataBar>
          </x14:cfRule>
          <x14:cfRule type="dataBar" id="{0E7A010B-7FCC-4945-B242-A17C51D1278D}">
            <x14:dataBar minLength="0" maxLength="100" gradient="0">
              <x14:cfvo type="autoMin"/>
              <x14:cfvo type="autoMax"/>
              <x14:negativeFillColor rgb="FFA3FF83"/>
              <x14:axisColor rgb="FF000000"/>
            </x14:dataBar>
          </x14:cfRule>
          <x14:cfRule type="dataBar" id="{AC45BC0C-E57B-EA43-9B7C-3A815FBF4B6C}">
            <x14:dataBar minLength="0" maxLength="100" gradient="0">
              <x14:cfvo type="autoMin"/>
              <x14:cfvo type="autoMax"/>
              <x14:negativeFillColor rgb="FF00B050"/>
              <x14:axisColor rgb="FF000000"/>
            </x14:dataBar>
          </x14:cfRule>
          <xm:sqref>AC273:AC275</xm:sqref>
        </x14:conditionalFormatting>
        <x14:conditionalFormatting xmlns:xm="http://schemas.microsoft.com/office/excel/2006/main">
          <x14:cfRule type="dataBar" id="{1EB76F7C-B531-7F44-8375-9A8BDE81B3D0}">
            <x14:dataBar minLength="0" maxLength="100" gradient="0">
              <x14:cfvo type="autoMin"/>
              <x14:cfvo type="autoMax"/>
              <x14:negativeFillColor rgb="FFFF0000"/>
              <x14:axisColor rgb="FF000000"/>
            </x14:dataBar>
          </x14:cfRule>
          <x14:cfRule type="dataBar" id="{4608E8CF-6DF8-9346-BCD3-293A07C28E2D}">
            <x14:dataBar minLength="0" maxLength="100" gradient="0">
              <x14:cfvo type="autoMin"/>
              <x14:cfvo type="autoMax"/>
              <x14:negativeFillColor rgb="FFA3FF83"/>
              <x14:axisColor rgb="FF000000"/>
            </x14:dataBar>
          </x14:cfRule>
          <x14:cfRule type="dataBar" id="{89FBA836-A4A3-9241-884B-32FBFA58EF9E}">
            <x14:dataBar minLength="0" maxLength="100" gradient="0">
              <x14:cfvo type="autoMin"/>
              <x14:cfvo type="autoMax"/>
              <x14:negativeFillColor rgb="FF00B050"/>
              <x14:axisColor rgb="FF000000"/>
            </x14:dataBar>
          </x14:cfRule>
          <xm:sqref>AC277:AC280</xm:sqref>
        </x14:conditionalFormatting>
        <x14:conditionalFormatting xmlns:xm="http://schemas.microsoft.com/office/excel/2006/main">
          <x14:cfRule type="dataBar" id="{06D3A858-B261-914A-A935-C1BA738941CD}">
            <x14:dataBar minLength="0" maxLength="100" gradient="0">
              <x14:cfvo type="autoMin"/>
              <x14:cfvo type="autoMax"/>
              <x14:negativeFillColor rgb="FFFF0000"/>
              <x14:axisColor rgb="FF000000"/>
            </x14:dataBar>
          </x14:cfRule>
          <x14:cfRule type="dataBar" id="{380696FD-E0F8-004A-ACCF-385C2B119252}">
            <x14:dataBar minLength="0" maxLength="100" gradient="0">
              <x14:cfvo type="autoMin"/>
              <x14:cfvo type="autoMax"/>
              <x14:negativeFillColor rgb="FFA3FF83"/>
              <x14:axisColor rgb="FF000000"/>
            </x14:dataBar>
          </x14:cfRule>
          <x14:cfRule type="dataBar" id="{92CC4DC8-AFE0-C547-8D11-2EF790E790D5}">
            <x14:dataBar minLength="0" maxLength="100" gradient="0">
              <x14:cfvo type="autoMin"/>
              <x14:cfvo type="autoMax"/>
              <x14:negativeFillColor rgb="FF00B050"/>
              <x14:axisColor rgb="FF000000"/>
            </x14:dataBar>
          </x14:cfRule>
          <xm:sqref>AC282:AC297</xm:sqref>
        </x14:conditionalFormatting>
        <x14:conditionalFormatting xmlns:xm="http://schemas.microsoft.com/office/excel/2006/main">
          <x14:cfRule type="dataBar" id="{05AD02EC-1ADA-8447-B211-C6764D23C3BD}">
            <x14:dataBar minLength="0" maxLength="100" gradient="0">
              <x14:cfvo type="autoMin"/>
              <x14:cfvo type="autoMax"/>
              <x14:negativeFillColor rgb="FF00B050"/>
              <x14:axisColor rgb="FF000000"/>
            </x14:dataBar>
          </x14:cfRule>
          <x14:cfRule type="dataBar" id="{E35E0BB3-289C-7F43-A101-770F40FEF560}">
            <x14:dataBar minLength="0" maxLength="100" gradient="0">
              <x14:cfvo type="autoMin"/>
              <x14:cfvo type="autoMax"/>
              <x14:negativeFillColor rgb="FFA3FF83"/>
              <x14:axisColor rgb="FF000000"/>
            </x14:dataBar>
          </x14:cfRule>
          <x14:cfRule type="dataBar" id="{AFEBA64B-C5D6-A34F-ACCB-E5309CE7010E}">
            <x14:dataBar minLength="0" maxLength="100" gradient="0">
              <x14:cfvo type="autoMin"/>
              <x14:cfvo type="autoMax"/>
              <x14:negativeFillColor rgb="FFFF0000"/>
              <x14:axisColor rgb="FF000000"/>
            </x14:dataBar>
          </x14:cfRule>
          <xm:sqref>AC299:AC313</xm:sqref>
        </x14:conditionalFormatting>
        <x14:conditionalFormatting xmlns:xm="http://schemas.microsoft.com/office/excel/2006/main">
          <x14:cfRule type="dataBar" id="{D0677848-2D47-C14F-8144-9507ED230A9D}">
            <x14:dataBar minLength="0" maxLength="100" gradient="0">
              <x14:cfvo type="autoMin"/>
              <x14:cfvo type="autoMax"/>
              <x14:negativeFillColor rgb="FFA3FF83"/>
              <x14:axisColor rgb="FF000000"/>
            </x14:dataBar>
          </x14:cfRule>
          <x14:cfRule type="dataBar" id="{6FAFC454-9ADF-3B45-8B64-609D8DD1F23C}">
            <x14:dataBar minLength="0" maxLength="100" gradient="0">
              <x14:cfvo type="autoMin"/>
              <x14:cfvo type="autoMax"/>
              <x14:negativeFillColor rgb="FF00B050"/>
              <x14:axisColor rgb="FF000000"/>
            </x14:dataBar>
          </x14:cfRule>
          <x14:cfRule type="dataBar" id="{F2B01425-EF2D-B243-9103-8C77B6A0D650}">
            <x14:dataBar minLength="0" maxLength="100" gradient="0">
              <x14:cfvo type="autoMin"/>
              <x14:cfvo type="autoMax"/>
              <x14:negativeFillColor rgb="FFFF0000"/>
              <x14:axisColor rgb="FF000000"/>
            </x14:dataBar>
          </x14:cfRule>
          <xm:sqref>AC316:AC318</xm:sqref>
        </x14:conditionalFormatting>
        <x14:conditionalFormatting xmlns:xm="http://schemas.microsoft.com/office/excel/2006/main">
          <x14:cfRule type="dataBar" id="{2787ACE3-DF14-CD42-BAA9-D6A49B866BAA}">
            <x14:dataBar minLength="0" maxLength="100" gradient="0">
              <x14:cfvo type="autoMin"/>
              <x14:cfvo type="autoMax"/>
              <x14:negativeFillColor rgb="FFFF0000"/>
              <x14:axisColor rgb="FF000000"/>
            </x14:dataBar>
          </x14:cfRule>
          <x14:cfRule type="dataBar" id="{AA023F51-0A7A-BE4F-9DE1-1586F63F019E}">
            <x14:dataBar minLength="0" maxLength="100" gradient="0">
              <x14:cfvo type="autoMin"/>
              <x14:cfvo type="autoMax"/>
              <x14:negativeFillColor rgb="FFA3FF83"/>
              <x14:axisColor rgb="FF000000"/>
            </x14:dataBar>
          </x14:cfRule>
          <x14:cfRule type="dataBar" id="{D990567B-76C3-CC40-A188-12A5B3990E3F}">
            <x14:dataBar minLength="0" maxLength="100" gradient="0">
              <x14:cfvo type="autoMin"/>
              <x14:cfvo type="autoMax"/>
              <x14:negativeFillColor rgb="FF00B050"/>
              <x14:axisColor rgb="FF000000"/>
            </x14:dataBar>
          </x14:cfRule>
          <xm:sqref>AC320:AC321</xm:sqref>
        </x14:conditionalFormatting>
        <x14:conditionalFormatting xmlns:xm="http://schemas.microsoft.com/office/excel/2006/main">
          <x14:cfRule type="dataBar" id="{298978F4-EB39-C249-AF1B-5E5822406C90}">
            <x14:dataBar minLength="0" maxLength="100" gradient="0">
              <x14:cfvo type="autoMin"/>
              <x14:cfvo type="autoMax"/>
              <x14:negativeFillColor rgb="FFFF0000"/>
              <x14:axisColor rgb="FF000000"/>
            </x14:dataBar>
          </x14:cfRule>
          <x14:cfRule type="dataBar" id="{9A9F2CF1-9B1A-944A-8415-801B7AE973F3}">
            <x14:dataBar minLength="0" maxLength="100" gradient="0">
              <x14:cfvo type="autoMin"/>
              <x14:cfvo type="autoMax"/>
              <x14:negativeFillColor rgb="FFA3FF83"/>
              <x14:axisColor rgb="FF000000"/>
            </x14:dataBar>
          </x14:cfRule>
          <x14:cfRule type="dataBar" id="{D9AE6A84-8807-B44A-BC76-103C1FEDA861}">
            <x14:dataBar minLength="0" maxLength="100" gradient="0">
              <x14:cfvo type="autoMin"/>
              <x14:cfvo type="autoMax"/>
              <x14:negativeFillColor rgb="FF00B050"/>
              <x14:axisColor rgb="FF000000"/>
            </x14:dataBar>
          </x14:cfRule>
          <xm:sqref>AC323:AC326</xm:sqref>
        </x14:conditionalFormatting>
        <x14:conditionalFormatting xmlns:xm="http://schemas.microsoft.com/office/excel/2006/main">
          <x14:cfRule type="dataBar" id="{C361C809-EF33-5848-A6E5-B0AC30832418}">
            <x14:dataBar minLength="0" maxLength="100" gradient="0">
              <x14:cfvo type="autoMin"/>
              <x14:cfvo type="autoMax"/>
              <x14:negativeFillColor rgb="FFFF0000"/>
              <x14:axisColor rgb="FF000000"/>
            </x14:dataBar>
          </x14:cfRule>
          <x14:cfRule type="dataBar" id="{2710062C-5CDB-F941-A2BA-EEBA5EDB85D0}">
            <x14:dataBar minLength="0" maxLength="100" gradient="0">
              <x14:cfvo type="autoMin"/>
              <x14:cfvo type="autoMax"/>
              <x14:negativeFillColor rgb="FFA3FF83"/>
              <x14:axisColor rgb="FF000000"/>
            </x14:dataBar>
          </x14:cfRule>
          <x14:cfRule type="dataBar" id="{CE0C1136-0358-F949-A6D8-5FA0B1F95659}">
            <x14:dataBar minLength="0" maxLength="100" gradient="0">
              <x14:cfvo type="autoMin"/>
              <x14:cfvo type="autoMax"/>
              <x14:negativeFillColor rgb="FF00B050"/>
              <x14:axisColor rgb="FF000000"/>
            </x14:dataBar>
          </x14:cfRule>
          <xm:sqref>AC328:AC329</xm:sqref>
        </x14:conditionalFormatting>
        <x14:conditionalFormatting xmlns:xm="http://schemas.microsoft.com/office/excel/2006/main">
          <x14:cfRule type="dataBar" id="{CB9931F4-BA4D-BC41-916F-84273227F35F}">
            <x14:dataBar minLength="0" maxLength="100" gradient="0">
              <x14:cfvo type="autoMin"/>
              <x14:cfvo type="autoMax"/>
              <x14:negativeFillColor rgb="FFFF0000"/>
              <x14:axisColor rgb="FF000000"/>
            </x14:dataBar>
          </x14:cfRule>
          <x14:cfRule type="dataBar" id="{846E869C-2F11-AE4B-BED9-BE54E347B6E4}">
            <x14:dataBar minLength="0" maxLength="100" gradient="0">
              <x14:cfvo type="autoMin"/>
              <x14:cfvo type="autoMax"/>
              <x14:negativeFillColor rgb="FFA3FF83"/>
              <x14:axisColor rgb="FF000000"/>
            </x14:dataBar>
          </x14:cfRule>
          <x14:cfRule type="dataBar" id="{6649373D-D98F-6643-9937-B57440F2ABAC}">
            <x14:dataBar minLength="0" maxLength="100" gradient="0">
              <x14:cfvo type="autoMin"/>
              <x14:cfvo type="autoMax"/>
              <x14:negativeFillColor rgb="FF00B050"/>
              <x14:axisColor rgb="FF000000"/>
            </x14:dataBar>
          </x14:cfRule>
          <xm:sqref>AC331:AC333</xm:sqref>
        </x14:conditionalFormatting>
        <x14:conditionalFormatting xmlns:xm="http://schemas.microsoft.com/office/excel/2006/main">
          <x14:cfRule type="dataBar" id="{B4321AA5-DD7B-AB42-9120-4717D1D434A7}">
            <x14:dataBar minLength="0" maxLength="100" gradient="0">
              <x14:cfvo type="autoMin"/>
              <x14:cfvo type="autoMax"/>
              <x14:negativeFillColor rgb="FFFF0000"/>
              <x14:axisColor rgb="FF000000"/>
            </x14:dataBar>
          </x14:cfRule>
          <x14:cfRule type="dataBar" id="{2295BF4C-4FB8-394D-B28C-4DB5E13AB380}">
            <x14:dataBar minLength="0" maxLength="100" gradient="0">
              <x14:cfvo type="autoMin"/>
              <x14:cfvo type="autoMax"/>
              <x14:negativeFillColor rgb="FFA3FF83"/>
              <x14:axisColor rgb="FF000000"/>
            </x14:dataBar>
          </x14:cfRule>
          <x14:cfRule type="dataBar" id="{8E0BCE4D-9F8E-064D-A23F-147EE34698CF}">
            <x14:dataBar minLength="0" maxLength="100" gradient="0">
              <x14:cfvo type="autoMin"/>
              <x14:cfvo type="autoMax"/>
              <x14:negativeFillColor rgb="FF00B050"/>
              <x14:axisColor rgb="FF000000"/>
            </x14:dataBar>
          </x14:cfRule>
          <xm:sqref>AC335:AC342</xm:sqref>
        </x14:conditionalFormatting>
        <x14:conditionalFormatting xmlns:xm="http://schemas.microsoft.com/office/excel/2006/main">
          <x14:cfRule type="dataBar" id="{3FBF4A65-E205-2F4A-A178-EF35857C105B}">
            <x14:dataBar minLength="0" maxLength="100" gradient="0">
              <x14:cfvo type="autoMin"/>
              <x14:cfvo type="autoMax"/>
              <x14:negativeFillColor rgb="FFFF0000"/>
              <x14:axisColor rgb="FF000000"/>
            </x14:dataBar>
          </x14:cfRule>
          <x14:cfRule type="dataBar" id="{9BC59EB0-3811-DA47-8A50-2E632F01EF0C}">
            <x14:dataBar minLength="0" maxLength="100" gradient="0">
              <x14:cfvo type="autoMin"/>
              <x14:cfvo type="autoMax"/>
              <x14:negativeFillColor rgb="FFA3FF83"/>
              <x14:axisColor rgb="FF000000"/>
            </x14:dataBar>
          </x14:cfRule>
          <x14:cfRule type="dataBar" id="{238ED952-556C-A347-B26D-6582F79ED7F7}">
            <x14:dataBar minLength="0" maxLength="100" gradient="0">
              <x14:cfvo type="autoMin"/>
              <x14:cfvo type="autoMax"/>
              <x14:negativeFillColor rgb="FF00B050"/>
              <x14:axisColor rgb="FF000000"/>
            </x14:dataBar>
          </x14:cfRule>
          <xm:sqref>AC344:AC347</xm:sqref>
        </x14:conditionalFormatting>
        <x14:conditionalFormatting xmlns:xm="http://schemas.microsoft.com/office/excel/2006/main">
          <x14:cfRule type="dataBar" id="{23EB28B1-E406-8948-9EFF-106CD215A631}">
            <x14:dataBar minLength="0" maxLength="100" gradient="0">
              <x14:cfvo type="autoMin"/>
              <x14:cfvo type="autoMax"/>
              <x14:negativeFillColor rgb="FF00B050"/>
              <x14:axisColor rgb="FF000000"/>
            </x14:dataBar>
          </x14:cfRule>
          <x14:cfRule type="dataBar" id="{18D4B506-619B-424E-898E-E0AFAADA14E0}">
            <x14:dataBar minLength="0" maxLength="100" gradient="0">
              <x14:cfvo type="autoMin"/>
              <x14:cfvo type="autoMax"/>
              <x14:negativeFillColor rgb="FFA3FF83"/>
              <x14:axisColor rgb="FF000000"/>
            </x14:dataBar>
          </x14:cfRule>
          <x14:cfRule type="dataBar" id="{76041108-5E0A-784A-98FD-3703D581FCA0}">
            <x14:dataBar minLength="0" maxLength="100" gradient="0">
              <x14:cfvo type="autoMin"/>
              <x14:cfvo type="autoMax"/>
              <x14:negativeFillColor rgb="FFFF0000"/>
              <x14:axisColor rgb="FF000000"/>
            </x14:dataBar>
          </x14:cfRule>
          <xm:sqref>AC350:AC372</xm:sqref>
        </x14:conditionalFormatting>
        <x14:conditionalFormatting xmlns:xm="http://schemas.microsoft.com/office/excel/2006/main">
          <x14:cfRule type="dataBar" id="{FC971BB1-99D7-EE44-AF77-93BD1FD9C6EA}">
            <x14:dataBar minLength="0" maxLength="100" gradient="0">
              <x14:cfvo type="autoMin"/>
              <x14:cfvo type="autoMax"/>
              <x14:negativeFillColor rgb="FFFF0000"/>
              <x14:axisColor rgb="FF000000"/>
            </x14:dataBar>
          </x14:cfRule>
          <x14:cfRule type="dataBar" id="{0DC35586-A487-E148-AC81-A72A22ACDBE0}">
            <x14:dataBar minLength="0" maxLength="100" gradient="0">
              <x14:cfvo type="autoMin"/>
              <x14:cfvo type="autoMax"/>
              <x14:negativeFillColor rgb="FFA3FF83"/>
              <x14:axisColor rgb="FF000000"/>
            </x14:dataBar>
          </x14:cfRule>
          <x14:cfRule type="dataBar" id="{B20FF465-1759-BB4F-8B08-83BBFFE99302}">
            <x14:dataBar minLength="0" maxLength="100" gradient="0">
              <x14:cfvo type="autoMin"/>
              <x14:cfvo type="autoMax"/>
              <x14:negativeFillColor rgb="FF00B050"/>
              <x14:axisColor rgb="FF000000"/>
            </x14:dataBar>
          </x14:cfRule>
          <xm:sqref>AC375:AC377</xm:sqref>
        </x14:conditionalFormatting>
        <x14:conditionalFormatting xmlns:xm="http://schemas.microsoft.com/office/excel/2006/main">
          <x14:cfRule type="dataBar" id="{A42AA9DC-7BB1-EA42-BEC4-5EF8CE63FDD5}">
            <x14:dataBar minLength="0" maxLength="100" gradient="0">
              <x14:cfvo type="autoMin"/>
              <x14:cfvo type="autoMax"/>
              <x14:negativeFillColor rgb="FFA3FF83"/>
              <x14:axisColor rgb="FF000000"/>
            </x14:dataBar>
          </x14:cfRule>
          <x14:cfRule type="dataBar" id="{8B18A561-8932-1A47-B643-55FF87D225AF}">
            <x14:dataBar minLength="0" maxLength="100" gradient="0">
              <x14:cfvo type="autoMin"/>
              <x14:cfvo type="autoMax"/>
              <x14:negativeFillColor rgb="FF00B050"/>
              <x14:axisColor rgb="FF000000"/>
            </x14:dataBar>
          </x14:cfRule>
          <x14:cfRule type="dataBar" id="{0458AE93-64FB-674E-ADF3-61D6161802E6}">
            <x14:dataBar minLength="0" maxLength="100" gradient="0">
              <x14:cfvo type="autoMin"/>
              <x14:cfvo type="autoMax"/>
              <x14:negativeFillColor rgb="FFFF0000"/>
              <x14:axisColor rgb="FF000000"/>
            </x14:dataBar>
          </x14:cfRule>
          <xm:sqref>AC380:AC390</xm:sqref>
        </x14:conditionalFormatting>
        <x14:conditionalFormatting xmlns:xm="http://schemas.microsoft.com/office/excel/2006/main">
          <x14:cfRule type="dataBar" id="{357B3F4A-C17B-8D47-876B-82AC7FC86B37}">
            <x14:dataBar minLength="0" maxLength="100" gradient="0">
              <x14:cfvo type="autoMin"/>
              <x14:cfvo type="autoMax"/>
              <x14:negativeFillColor rgb="FFFF0000"/>
              <x14:axisColor rgb="FF000000"/>
            </x14:dataBar>
          </x14:cfRule>
          <x14:cfRule type="dataBar" id="{8306408E-11EB-8046-B9A6-BCDD87B32AAD}">
            <x14:dataBar minLength="0" maxLength="100" gradient="0">
              <x14:cfvo type="autoMin"/>
              <x14:cfvo type="autoMax"/>
              <x14:negativeFillColor rgb="FFA3FF83"/>
              <x14:axisColor rgb="FF000000"/>
            </x14:dataBar>
          </x14:cfRule>
          <x14:cfRule type="dataBar" id="{951FC036-203C-4C46-A83C-97AC35C8C6C5}">
            <x14:dataBar minLength="0" maxLength="100" gradient="0">
              <x14:cfvo type="autoMin"/>
              <x14:cfvo type="autoMax"/>
              <x14:negativeFillColor rgb="FF00B050"/>
              <x14:axisColor rgb="FF000000"/>
            </x14:dataBar>
          </x14:cfRule>
          <xm:sqref>AC392:AC405</xm:sqref>
        </x14:conditionalFormatting>
        <x14:conditionalFormatting xmlns:xm="http://schemas.microsoft.com/office/excel/2006/main">
          <x14:cfRule type="dataBar" id="{B7D77190-3C56-CB4D-AEC7-8D144C7D5A88}">
            <x14:dataBar minLength="0" maxLength="100" gradient="0">
              <x14:cfvo type="autoMin"/>
              <x14:cfvo type="autoMax"/>
              <x14:negativeFillColor rgb="FFFF0000"/>
              <x14:axisColor rgb="FF000000"/>
            </x14:dataBar>
          </x14:cfRule>
          <x14:cfRule type="dataBar" id="{514E2B23-2073-B645-817C-65A727069B5A}">
            <x14:dataBar minLength="0" maxLength="100" gradient="0">
              <x14:cfvo type="autoMin"/>
              <x14:cfvo type="autoMax"/>
              <x14:negativeFillColor rgb="FFA3FF83"/>
              <x14:axisColor rgb="FF000000"/>
            </x14:dataBar>
          </x14:cfRule>
          <x14:cfRule type="dataBar" id="{526258A0-7F73-B048-9F9C-C9D845A6BE38}">
            <x14:dataBar minLength="0" maxLength="100" gradient="0">
              <x14:cfvo type="autoMin"/>
              <x14:cfvo type="autoMax"/>
              <x14:negativeFillColor rgb="FF00B050"/>
              <x14:axisColor rgb="FF000000"/>
            </x14:dataBar>
          </x14:cfRule>
          <xm:sqref>AC407:AC416</xm:sqref>
        </x14:conditionalFormatting>
        <x14:conditionalFormatting xmlns:xm="http://schemas.microsoft.com/office/excel/2006/main">
          <x14:cfRule type="dataBar" id="{F0E78C37-D5C4-AB42-B848-3E4FEF4CFBC7}">
            <x14:dataBar minLength="0" maxLength="100" gradient="0">
              <x14:cfvo type="autoMin"/>
              <x14:cfvo type="autoMax"/>
              <x14:negativeFillColor rgb="FFFF0000"/>
              <x14:axisColor rgb="FF000000"/>
            </x14:dataBar>
          </x14:cfRule>
          <x14:cfRule type="dataBar" id="{1BF4259C-EBB2-6841-9018-FB859232CE93}">
            <x14:dataBar minLength="0" maxLength="100" gradient="0">
              <x14:cfvo type="autoMin"/>
              <x14:cfvo type="autoMax"/>
              <x14:negativeFillColor rgb="FFA3FF83"/>
              <x14:axisColor rgb="FF000000"/>
            </x14:dataBar>
          </x14:cfRule>
          <x14:cfRule type="dataBar" id="{9C340C65-E84A-CD47-9753-56FD1F18704F}">
            <x14:dataBar minLength="0" maxLength="100" gradient="0">
              <x14:cfvo type="autoMin"/>
              <x14:cfvo type="autoMax"/>
              <x14:negativeFillColor rgb="FF00B050"/>
              <x14:axisColor rgb="FF000000"/>
            </x14:dataBar>
          </x14:cfRule>
          <xm:sqref>AC418:AC421</xm:sqref>
        </x14:conditionalFormatting>
        <x14:conditionalFormatting xmlns:xm="http://schemas.microsoft.com/office/excel/2006/main">
          <x14:cfRule type="dataBar" id="{4FCD09C7-7E6B-2946-81CD-9A3F8A67D9BC}">
            <x14:dataBar minLength="0" maxLength="100" gradient="0">
              <x14:cfvo type="autoMin"/>
              <x14:cfvo type="autoMax"/>
              <x14:negativeFillColor rgb="FFFF0000"/>
              <x14:axisColor rgb="FF000000"/>
            </x14:dataBar>
          </x14:cfRule>
          <x14:cfRule type="dataBar" id="{6EC0EAB5-3D75-224F-88ED-C3E8C599A045}">
            <x14:dataBar minLength="0" maxLength="100" gradient="0">
              <x14:cfvo type="autoMin"/>
              <x14:cfvo type="autoMax"/>
              <x14:negativeFillColor rgb="FFA3FF83"/>
              <x14:axisColor rgb="FF000000"/>
            </x14:dataBar>
          </x14:cfRule>
          <x14:cfRule type="dataBar" id="{32D34FA3-29CF-1A48-B4B8-D857D2D9A457}">
            <x14:dataBar minLength="0" maxLength="100" gradient="0">
              <x14:cfvo type="autoMin"/>
              <x14:cfvo type="autoMax"/>
              <x14:negativeFillColor rgb="FF00B050"/>
              <x14:axisColor rgb="FF000000"/>
            </x14:dataBar>
          </x14:cfRule>
          <xm:sqref>AC423</xm:sqref>
        </x14:conditionalFormatting>
        <x14:conditionalFormatting xmlns:xm="http://schemas.microsoft.com/office/excel/2006/main">
          <x14:cfRule type="dataBar" id="{FC7C07BD-418B-5C40-81BF-C570EA5A8665}">
            <x14:dataBar minLength="0" maxLength="100" gradient="0">
              <x14:cfvo type="autoMin"/>
              <x14:cfvo type="autoMax"/>
              <x14:negativeFillColor rgb="FFFF0000"/>
              <x14:axisColor rgb="FF000000"/>
            </x14:dataBar>
          </x14:cfRule>
          <x14:cfRule type="dataBar" id="{AE921E27-29E3-5A40-A9CF-E4276E34025F}">
            <x14:dataBar minLength="0" maxLength="100" gradient="0">
              <x14:cfvo type="autoMin"/>
              <x14:cfvo type="autoMax"/>
              <x14:negativeFillColor rgb="FFA3FF83"/>
              <x14:axisColor rgb="FF000000"/>
            </x14:dataBar>
          </x14:cfRule>
          <x14:cfRule type="dataBar" id="{B2C01467-6B72-B94F-92D0-C8A967FC7AEA}">
            <x14:dataBar minLength="0" maxLength="100" gradient="0">
              <x14:cfvo type="autoMin"/>
              <x14:cfvo type="autoMax"/>
              <x14:negativeFillColor rgb="FF00B050"/>
              <x14:axisColor rgb="FF000000"/>
            </x14:dataBar>
          </x14:cfRule>
          <xm:sqref>AC425:AC427</xm:sqref>
        </x14:conditionalFormatting>
        <x14:conditionalFormatting xmlns:xm="http://schemas.microsoft.com/office/excel/2006/main">
          <x14:cfRule type="dataBar" id="{34F180F5-B11E-9443-99DF-C5FAB1884858}">
            <x14:dataBar minLength="0" maxLength="100" gradient="0">
              <x14:cfvo type="autoMin"/>
              <x14:cfvo type="autoMax"/>
              <x14:negativeFillColor rgb="FFFF0000"/>
              <x14:axisColor rgb="FF000000"/>
            </x14:dataBar>
          </x14:cfRule>
          <x14:cfRule type="dataBar" id="{7BA0A86D-39B4-F147-A328-C4B6C1A4BC24}">
            <x14:dataBar minLength="0" maxLength="100" gradient="0">
              <x14:cfvo type="autoMin"/>
              <x14:cfvo type="autoMax"/>
              <x14:negativeFillColor rgb="FFA3FF83"/>
              <x14:axisColor rgb="FF000000"/>
            </x14:dataBar>
          </x14:cfRule>
          <x14:cfRule type="dataBar" id="{372A8793-4E2C-B040-960F-905E12B16F9C}">
            <x14:dataBar minLength="0" maxLength="100" gradient="0">
              <x14:cfvo type="autoMin"/>
              <x14:cfvo type="autoMax"/>
              <x14:negativeFillColor rgb="FF00B050"/>
              <x14:axisColor rgb="FF000000"/>
            </x14:dataBar>
          </x14:cfRule>
          <xm:sqref>AC429:AC436</xm:sqref>
        </x14:conditionalFormatting>
        <x14:conditionalFormatting xmlns:xm="http://schemas.microsoft.com/office/excel/2006/main">
          <x14:cfRule type="dataBar" id="{B17EDC8B-4655-F84E-92B7-23FBC12DEC84}">
            <x14:dataBar minLength="0" maxLength="100" gradient="0">
              <x14:cfvo type="autoMin"/>
              <x14:cfvo type="autoMax"/>
              <x14:negativeFillColor rgb="FFFF0000"/>
              <x14:axisColor rgb="FF000000"/>
            </x14:dataBar>
          </x14:cfRule>
          <x14:cfRule type="dataBar" id="{B1038A9E-8B58-0E4A-A3FB-EFDFF24E668E}">
            <x14:dataBar minLength="0" maxLength="100" gradient="0">
              <x14:cfvo type="autoMin"/>
              <x14:cfvo type="autoMax"/>
              <x14:negativeFillColor rgb="FF00B050"/>
              <x14:axisColor rgb="FF000000"/>
            </x14:dataBar>
          </x14:cfRule>
          <x14:cfRule type="dataBar" id="{C7772460-DDF6-BB4D-8CD0-0A3B823262A9}">
            <x14:dataBar minLength="0" maxLength="100" gradient="0">
              <x14:cfvo type="autoMin"/>
              <x14:cfvo type="autoMax"/>
              <x14:negativeFillColor rgb="FFA3FF83"/>
              <x14:axisColor rgb="FF000000"/>
            </x14:dataBar>
          </x14:cfRule>
          <xm:sqref>AC438:AC448</xm:sqref>
        </x14:conditionalFormatting>
        <x14:conditionalFormatting xmlns:xm="http://schemas.microsoft.com/office/excel/2006/main">
          <x14:cfRule type="dataBar" id="{9BFB9ED1-2D0D-A246-A237-2595A243F3BF}">
            <x14:dataBar minLength="0" maxLength="100" gradient="0">
              <x14:cfvo type="autoMin"/>
              <x14:cfvo type="autoMax"/>
              <x14:negativeFillColor rgb="FFA3FF83"/>
              <x14:axisColor rgb="FF000000"/>
            </x14:dataBar>
          </x14:cfRule>
          <x14:cfRule type="dataBar" id="{AA992BD6-D52C-A243-9386-B08CB698412E}">
            <x14:dataBar minLength="0" maxLength="100" gradient="0">
              <x14:cfvo type="autoMin"/>
              <x14:cfvo type="autoMax"/>
              <x14:negativeFillColor rgb="FF00B050"/>
              <x14:axisColor rgb="FF000000"/>
            </x14:dataBar>
          </x14:cfRule>
          <x14:cfRule type="dataBar" id="{856C7637-B9F9-5544-AE1C-8602AA7D658D}">
            <x14:dataBar minLength="0" maxLength="100" gradient="0">
              <x14:cfvo type="autoMin"/>
              <x14:cfvo type="autoMax"/>
              <x14:negativeFillColor rgb="FFFF0000"/>
              <x14:axisColor rgb="FF000000"/>
            </x14:dataBar>
          </x14:cfRule>
          <xm:sqref>AC450</xm:sqref>
        </x14:conditionalFormatting>
        <x14:conditionalFormatting xmlns:xm="http://schemas.microsoft.com/office/excel/2006/main">
          <x14:cfRule type="dataBar" id="{EFD4AAE0-CBAB-DA40-B6DB-F404F75785AC}">
            <x14:dataBar minLength="0" maxLength="100" gradient="0">
              <x14:cfvo type="autoMin"/>
              <x14:cfvo type="autoMax"/>
              <x14:negativeFillColor rgb="FFFF0000"/>
              <x14:axisColor rgb="FF000000"/>
            </x14:dataBar>
          </x14:cfRule>
          <x14:cfRule type="dataBar" id="{35CDEAF0-62C1-564E-8F0C-C550F9027036}">
            <x14:dataBar minLength="0" maxLength="100" gradient="0">
              <x14:cfvo type="autoMin"/>
              <x14:cfvo type="autoMax"/>
              <x14:negativeFillColor rgb="FFA3FF83"/>
              <x14:axisColor rgb="FF000000"/>
            </x14:dataBar>
          </x14:cfRule>
          <x14:cfRule type="dataBar" id="{DB7E3C57-DC6C-5F4D-A8BF-450ACD7F2898}">
            <x14:dataBar minLength="0" maxLength="100" gradient="0">
              <x14:cfvo type="autoMin"/>
              <x14:cfvo type="autoMax"/>
              <x14:negativeFillColor rgb="FF00B050"/>
              <x14:axisColor rgb="FF000000"/>
            </x14:dataBar>
          </x14:cfRule>
          <xm:sqref>AC452:AC454</xm:sqref>
        </x14:conditionalFormatting>
        <x14:conditionalFormatting xmlns:xm="http://schemas.microsoft.com/office/excel/2006/main">
          <x14:cfRule type="dataBar" id="{4C318B73-4278-AB4F-B964-16B5A871D689}">
            <x14:dataBar minLength="0" maxLength="100" gradient="0">
              <x14:cfvo type="autoMin"/>
              <x14:cfvo type="autoMax"/>
              <x14:negativeFillColor rgb="FFFF0000"/>
              <x14:axisColor rgb="FF000000"/>
            </x14:dataBar>
          </x14:cfRule>
          <x14:cfRule type="dataBar" id="{6A27B24C-909C-824C-8EDD-4E08E534BDFB}">
            <x14:dataBar minLength="0" maxLength="100" gradient="0">
              <x14:cfvo type="autoMin"/>
              <x14:cfvo type="autoMax"/>
              <x14:negativeFillColor rgb="FFA3FF83"/>
              <x14:axisColor rgb="FF000000"/>
            </x14:dataBar>
          </x14:cfRule>
          <x14:cfRule type="dataBar" id="{65C4C702-68B5-2E4A-B1F1-F3C0BC272B04}">
            <x14:dataBar minLength="0" maxLength="100" gradient="0">
              <x14:cfvo type="autoMin"/>
              <x14:cfvo type="autoMax"/>
              <x14:negativeFillColor rgb="FF00B050"/>
              <x14:axisColor rgb="FF000000"/>
            </x14:dataBar>
          </x14:cfRule>
          <xm:sqref>AC457</xm:sqref>
        </x14:conditionalFormatting>
        <x14:conditionalFormatting xmlns:xm="http://schemas.microsoft.com/office/excel/2006/main">
          <x14:cfRule type="dataBar" id="{50CFC649-FFEA-2F41-B24E-A07B12E7588C}">
            <x14:dataBar minLength="0" maxLength="100" gradient="0">
              <x14:cfvo type="autoMin"/>
              <x14:cfvo type="autoMax"/>
              <x14:negativeFillColor rgb="FFFF0000"/>
              <x14:axisColor rgb="FF000000"/>
            </x14:dataBar>
          </x14:cfRule>
          <x14:cfRule type="dataBar" id="{534E6965-C56E-0840-8683-1C4789355DE4}">
            <x14:dataBar minLength="0" maxLength="100" gradient="0">
              <x14:cfvo type="autoMin"/>
              <x14:cfvo type="autoMax"/>
              <x14:negativeFillColor rgb="FFA3FF83"/>
              <x14:axisColor rgb="FF000000"/>
            </x14:dataBar>
          </x14:cfRule>
          <x14:cfRule type="dataBar" id="{2433C294-91AF-2646-B68B-35BAB7919472}">
            <x14:dataBar minLength="0" maxLength="100" gradient="0">
              <x14:cfvo type="autoMin"/>
              <x14:cfvo type="autoMax"/>
              <x14:negativeFillColor rgb="FF00B050"/>
              <x14:axisColor rgb="FF000000"/>
            </x14:dataBar>
          </x14:cfRule>
          <xm:sqref>AC459:AC463</xm:sqref>
        </x14:conditionalFormatting>
        <x14:conditionalFormatting xmlns:xm="http://schemas.microsoft.com/office/excel/2006/main">
          <x14:cfRule type="dataBar" id="{1D79E4AE-6E0B-8F40-90B5-5BCB8EF9E5C1}">
            <x14:dataBar minLength="0" maxLength="100" gradient="0">
              <x14:cfvo type="autoMin"/>
              <x14:cfvo type="autoMax"/>
              <x14:negativeFillColor rgb="FFFF0000"/>
              <x14:axisColor rgb="FF000000"/>
            </x14:dataBar>
          </x14:cfRule>
          <x14:cfRule type="dataBar" id="{73177A9F-DCAA-B645-A51F-9EAED1825C95}">
            <x14:dataBar minLength="0" maxLength="100" gradient="0">
              <x14:cfvo type="autoMin"/>
              <x14:cfvo type="autoMax"/>
              <x14:negativeFillColor rgb="FFA3FF83"/>
              <x14:axisColor rgb="FF000000"/>
            </x14:dataBar>
          </x14:cfRule>
          <x14:cfRule type="dataBar" id="{3BDC5548-EF8D-3A40-9E34-A3AA424366D2}">
            <x14:dataBar minLength="0" maxLength="100" gradient="0">
              <x14:cfvo type="autoMin"/>
              <x14:cfvo type="autoMax"/>
              <x14:negativeFillColor rgb="FF00B050"/>
              <x14:axisColor rgb="FF000000"/>
            </x14:dataBar>
          </x14:cfRule>
          <xm:sqref>AC465:AC471</xm:sqref>
        </x14:conditionalFormatting>
        <x14:conditionalFormatting xmlns:xm="http://schemas.microsoft.com/office/excel/2006/main">
          <x14:cfRule type="dataBar" id="{EC8BCC9D-30D8-AB42-B3B3-1F4ECE26E210}">
            <x14:dataBar minLength="0" maxLength="100" gradient="0">
              <x14:cfvo type="autoMin"/>
              <x14:cfvo type="autoMax"/>
              <x14:negativeFillColor rgb="FFFF0000"/>
              <x14:axisColor rgb="FF000000"/>
            </x14:dataBar>
          </x14:cfRule>
          <x14:cfRule type="dataBar" id="{3221068F-F4EC-774E-9167-6BE13454E373}">
            <x14:dataBar minLength="0" maxLength="100" gradient="0">
              <x14:cfvo type="autoMin"/>
              <x14:cfvo type="autoMax"/>
              <x14:negativeFillColor rgb="FFA3FF83"/>
              <x14:axisColor rgb="FF000000"/>
            </x14:dataBar>
          </x14:cfRule>
          <x14:cfRule type="dataBar" id="{CDF1A786-8B06-F244-AFF3-5611A6EC74D6}">
            <x14:dataBar minLength="0" maxLength="100" gradient="0">
              <x14:cfvo type="autoMin"/>
              <x14:cfvo type="autoMax"/>
              <x14:negativeFillColor rgb="FF00B050"/>
              <x14:axisColor rgb="FF000000"/>
            </x14:dataBar>
          </x14:cfRule>
          <xm:sqref>AC474:AC478</xm:sqref>
        </x14:conditionalFormatting>
        <x14:conditionalFormatting xmlns:xm="http://schemas.microsoft.com/office/excel/2006/main">
          <x14:cfRule type="dataBar" id="{93B18E77-B1D6-DF40-A90B-70F7E2C6709E}">
            <x14:dataBar minLength="0" maxLength="100" gradient="0">
              <x14:cfvo type="autoMin"/>
              <x14:cfvo type="autoMax"/>
              <x14:negativeFillColor rgb="FFFF0000"/>
              <x14:axisColor rgb="FF000000"/>
            </x14:dataBar>
          </x14:cfRule>
          <x14:cfRule type="dataBar" id="{87AD7E0A-E182-BF4B-B2BD-411B346E5F66}">
            <x14:dataBar minLength="0" maxLength="100" gradient="0">
              <x14:cfvo type="autoMin"/>
              <x14:cfvo type="autoMax"/>
              <x14:negativeFillColor rgb="FFA3FF83"/>
              <x14:axisColor rgb="FF000000"/>
            </x14:dataBar>
          </x14:cfRule>
          <x14:cfRule type="dataBar" id="{523A5EF4-2BFD-5449-83B9-228438381742}">
            <x14:dataBar minLength="0" maxLength="100" gradient="0">
              <x14:cfvo type="autoMin"/>
              <x14:cfvo type="autoMax"/>
              <x14:negativeFillColor rgb="FF00B050"/>
              <x14:axisColor rgb="FF000000"/>
            </x14:dataBar>
          </x14:cfRule>
          <xm:sqref>AC481:AC484</xm:sqref>
        </x14:conditionalFormatting>
        <x14:conditionalFormatting xmlns:xm="http://schemas.microsoft.com/office/excel/2006/main">
          <x14:cfRule type="dataBar" id="{2FADBE8B-1FDE-D04D-881F-18DA53D9061E}">
            <x14:dataBar minLength="0" maxLength="100" gradient="0">
              <x14:cfvo type="autoMin"/>
              <x14:cfvo type="autoMax"/>
              <x14:negativeFillColor rgb="FF00B050"/>
              <x14:axisColor rgb="FF000000"/>
            </x14:dataBar>
          </x14:cfRule>
          <x14:cfRule type="dataBar" id="{6AD680E0-0153-B549-A8D1-D4684D1886AF}">
            <x14:dataBar minLength="0" maxLength="100" gradient="0">
              <x14:cfvo type="autoMin"/>
              <x14:cfvo type="autoMax"/>
              <x14:negativeFillColor rgb="FFA3FF83"/>
              <x14:axisColor rgb="FF000000"/>
            </x14:dataBar>
          </x14:cfRule>
          <x14:cfRule type="dataBar" id="{15F8BC53-6853-8241-82EE-D004369B081A}">
            <x14:dataBar minLength="0" maxLength="100" gradient="0">
              <x14:cfvo type="autoMin"/>
              <x14:cfvo type="autoMax"/>
              <x14:negativeFillColor rgb="FFFF0000"/>
              <x14:axisColor rgb="FF000000"/>
            </x14:dataBar>
          </x14:cfRule>
          <xm:sqref>AC486:AC493</xm:sqref>
        </x14:conditionalFormatting>
        <x14:conditionalFormatting xmlns:xm="http://schemas.microsoft.com/office/excel/2006/main">
          <x14:cfRule type="dataBar" id="{7AECAACF-4D3C-724E-8B7A-E7C9DDD4BF64}">
            <x14:dataBar minLength="0" maxLength="100" gradient="0">
              <x14:cfvo type="autoMin"/>
              <x14:cfvo type="autoMax"/>
              <x14:negativeFillColor rgb="FFFF0000"/>
              <x14:axisColor rgb="FF000000"/>
            </x14:dataBar>
          </x14:cfRule>
          <x14:cfRule type="dataBar" id="{4B51723D-59F4-8C4B-AE96-D8D19F5BF169}">
            <x14:dataBar minLength="0" maxLength="100" gradient="0">
              <x14:cfvo type="autoMin"/>
              <x14:cfvo type="autoMax"/>
              <x14:negativeFillColor rgb="FFA3FF83"/>
              <x14:axisColor rgb="FF000000"/>
            </x14:dataBar>
          </x14:cfRule>
          <x14:cfRule type="dataBar" id="{1DEDB804-BC72-D54C-9A57-FEDB53F09F82}">
            <x14:dataBar minLength="0" maxLength="100" gradient="0">
              <x14:cfvo type="autoMin"/>
              <x14:cfvo type="autoMax"/>
              <x14:negativeFillColor rgb="FF00B050"/>
              <x14:axisColor rgb="FF000000"/>
            </x14:dataBar>
          </x14:cfRule>
          <xm:sqref>AC495:AC552</xm:sqref>
        </x14:conditionalFormatting>
        <x14:conditionalFormatting xmlns:xm="http://schemas.microsoft.com/office/excel/2006/main">
          <x14:cfRule type="dataBar" id="{5D820278-4A76-3344-873E-635E83E1A435}">
            <x14:dataBar minLength="0" maxLength="100" gradient="0">
              <x14:cfvo type="autoMin"/>
              <x14:cfvo type="autoMax"/>
              <x14:negativeFillColor rgb="FFFF0000"/>
              <x14:axisColor rgb="FF000000"/>
            </x14:dataBar>
          </x14:cfRule>
          <x14:cfRule type="dataBar" id="{8E940F35-7FA2-5B44-84AF-954119C984DB}">
            <x14:dataBar minLength="0" maxLength="100" gradient="0">
              <x14:cfvo type="autoMin"/>
              <x14:cfvo type="autoMax"/>
              <x14:negativeFillColor rgb="FFA3FF83"/>
              <x14:axisColor rgb="FF000000"/>
            </x14:dataBar>
          </x14:cfRule>
          <x14:cfRule type="dataBar" id="{A4FDBAF7-BC2B-744D-979D-15ABD2FF5876}">
            <x14:dataBar minLength="0" maxLength="100" gradient="0">
              <x14:cfvo type="autoMin"/>
              <x14:cfvo type="autoMax"/>
              <x14:negativeFillColor rgb="FF00B050"/>
              <x14:axisColor rgb="FF000000"/>
            </x14:dataBar>
          </x14:cfRule>
          <xm:sqref>AC554:AC557</xm:sqref>
        </x14:conditionalFormatting>
        <x14:conditionalFormatting xmlns:xm="http://schemas.microsoft.com/office/excel/2006/main">
          <x14:cfRule type="dataBar" id="{ECB3ED63-B6EA-8C4C-93F1-4DFAFA065936}">
            <x14:dataBar minLength="0" maxLength="100" gradient="0">
              <x14:cfvo type="autoMin"/>
              <x14:cfvo type="autoMax"/>
              <x14:negativeFillColor rgb="FFFF0000"/>
              <x14:axisColor rgb="FF000000"/>
            </x14:dataBar>
          </x14:cfRule>
          <x14:cfRule type="dataBar" id="{C66BC267-A350-FB4E-BCA5-B6BB37911873}">
            <x14:dataBar minLength="0" maxLength="100" gradient="0">
              <x14:cfvo type="autoMin"/>
              <x14:cfvo type="autoMax"/>
              <x14:negativeFillColor rgb="FFA3FF83"/>
              <x14:axisColor rgb="FF000000"/>
            </x14:dataBar>
          </x14:cfRule>
          <x14:cfRule type="dataBar" id="{AC5BCAC0-71F0-FA44-9E9F-64DD873CE234}">
            <x14:dataBar minLength="0" maxLength="100" gradient="0">
              <x14:cfvo type="autoMin"/>
              <x14:cfvo type="autoMax"/>
              <x14:negativeFillColor rgb="FF00B050"/>
              <x14:axisColor rgb="FF000000"/>
            </x14:dataBar>
          </x14:cfRule>
          <xm:sqref>AC559:AC566</xm:sqref>
        </x14:conditionalFormatting>
        <x14:conditionalFormatting xmlns:xm="http://schemas.microsoft.com/office/excel/2006/main">
          <x14:cfRule type="dataBar" id="{E4C99E6B-FC57-1E43-BB95-69B68BA508F9}">
            <x14:dataBar minLength="0" maxLength="100" gradient="0">
              <x14:cfvo type="autoMin"/>
              <x14:cfvo type="autoMax"/>
              <x14:negativeFillColor rgb="FF00B050"/>
              <x14:axisColor rgb="FF000000"/>
            </x14:dataBar>
          </x14:cfRule>
          <x14:cfRule type="dataBar" id="{B207A9A0-D348-5F4E-AC63-C1E6E24D3C8C}">
            <x14:dataBar minLength="0" maxLength="100" gradient="0">
              <x14:cfvo type="autoMin"/>
              <x14:cfvo type="autoMax"/>
              <x14:negativeFillColor rgb="FFFF0000"/>
              <x14:axisColor rgb="FF000000"/>
            </x14:dataBar>
          </x14:cfRule>
          <x14:cfRule type="dataBar" id="{0F00665B-A473-8B46-A209-0AF8F5271B71}">
            <x14:dataBar minLength="0" maxLength="100" gradient="0">
              <x14:cfvo type="autoMin"/>
              <x14:cfvo type="autoMax"/>
              <x14:negativeFillColor rgb="FFA3FF83"/>
              <x14:axisColor rgb="FF000000"/>
            </x14:dataBar>
          </x14:cfRule>
          <xm:sqref>AC568:AC571</xm:sqref>
        </x14:conditionalFormatting>
        <x14:conditionalFormatting xmlns:xm="http://schemas.microsoft.com/office/excel/2006/main">
          <x14:cfRule type="dataBar" id="{48B18C62-D183-3747-93D8-4DF84BFA7BC3}">
            <x14:dataBar minLength="0" maxLength="100" gradient="0">
              <x14:cfvo type="autoMin"/>
              <x14:cfvo type="autoMax"/>
              <x14:negativeFillColor rgb="FFFF0000"/>
              <x14:axisColor rgb="FF000000"/>
            </x14:dataBar>
          </x14:cfRule>
          <x14:cfRule type="dataBar" id="{99FE47D4-2042-C540-BA31-E29D09151793}">
            <x14:dataBar minLength="0" maxLength="100" gradient="0">
              <x14:cfvo type="autoMin"/>
              <x14:cfvo type="autoMax"/>
              <x14:negativeFillColor rgb="FF00B050"/>
              <x14:axisColor rgb="FF000000"/>
            </x14:dataBar>
          </x14:cfRule>
          <x14:cfRule type="dataBar" id="{BDB6EE9C-BF86-434D-A418-3D8EFE0B2A10}">
            <x14:dataBar minLength="0" maxLength="100" gradient="0">
              <x14:cfvo type="autoMin"/>
              <x14:cfvo type="autoMax"/>
              <x14:negativeFillColor rgb="FFA3FF83"/>
              <x14:axisColor rgb="FF000000"/>
            </x14:dataBar>
          </x14:cfRule>
          <xm:sqref>AC573:AC576</xm:sqref>
        </x14:conditionalFormatting>
        <x14:conditionalFormatting xmlns:xm="http://schemas.microsoft.com/office/excel/2006/main">
          <x14:cfRule type="dataBar" id="{AD67B236-6AC2-3542-93F0-4E9F8C4EADF0}">
            <x14:dataBar minLength="0" maxLength="100" gradient="0">
              <x14:cfvo type="autoMin"/>
              <x14:cfvo type="autoMax"/>
              <x14:negativeFillColor rgb="FFA3FF83"/>
              <x14:axisColor rgb="FF000000"/>
            </x14:dataBar>
          </x14:cfRule>
          <x14:cfRule type="dataBar" id="{EA6F658C-E0D7-FA40-97E6-786F23748A7A}">
            <x14:dataBar minLength="0" maxLength="100" gradient="0">
              <x14:cfvo type="autoMin"/>
              <x14:cfvo type="autoMax"/>
              <x14:negativeFillColor rgb="FF00B050"/>
              <x14:axisColor rgb="FF000000"/>
            </x14:dataBar>
          </x14:cfRule>
          <x14:cfRule type="dataBar" id="{5D2C20BD-B65F-ED47-B66B-0F03BA804B53}">
            <x14:dataBar minLength="0" maxLength="100" gradient="0">
              <x14:cfvo type="autoMin"/>
              <x14:cfvo type="autoMax"/>
              <x14:negativeFillColor rgb="FFFF0000"/>
              <x14:axisColor rgb="FF000000"/>
            </x14:dataBar>
          </x14:cfRule>
          <xm:sqref>AC578:AC594</xm:sqref>
        </x14:conditionalFormatting>
        <x14:conditionalFormatting xmlns:xm="http://schemas.microsoft.com/office/excel/2006/main">
          <x14:cfRule type="dataBar" id="{A525689D-7674-0943-8505-1B4FA681E5F1}">
            <x14:dataBar minLength="0" maxLength="100" gradient="0">
              <x14:cfvo type="autoMin"/>
              <x14:cfvo type="autoMax"/>
              <x14:negativeFillColor rgb="FFFF0000"/>
              <x14:axisColor rgb="FF000000"/>
            </x14:dataBar>
          </x14:cfRule>
          <x14:cfRule type="dataBar" id="{333E96B5-B110-8746-89A6-DD074D0D93DD}">
            <x14:dataBar minLength="0" maxLength="100" gradient="0">
              <x14:cfvo type="autoMin"/>
              <x14:cfvo type="autoMax"/>
              <x14:negativeFillColor rgb="FFA3FF83"/>
              <x14:axisColor rgb="FF000000"/>
            </x14:dataBar>
          </x14:cfRule>
          <x14:cfRule type="dataBar" id="{7362AFC2-6F13-2B46-B8BC-F121C47DFDB3}">
            <x14:dataBar minLength="0" maxLength="100" gradient="0">
              <x14:cfvo type="autoMin"/>
              <x14:cfvo type="autoMax"/>
              <x14:negativeFillColor rgb="FF00B050"/>
              <x14:axisColor rgb="FF000000"/>
            </x14:dataBar>
          </x14:cfRule>
          <xm:sqref>AC596:AC599</xm:sqref>
        </x14:conditionalFormatting>
        <x14:conditionalFormatting xmlns:xm="http://schemas.microsoft.com/office/excel/2006/main">
          <x14:cfRule type="dataBar" id="{5D2B745F-5EBF-644E-B46C-637F09F6CBB9}">
            <x14:dataBar minLength="0" maxLength="100" gradient="0">
              <x14:cfvo type="autoMin"/>
              <x14:cfvo type="autoMax"/>
              <x14:negativeFillColor rgb="FFFF0000"/>
              <x14:axisColor rgb="FF000000"/>
            </x14:dataBar>
          </x14:cfRule>
          <x14:cfRule type="dataBar" id="{6240BF92-1AF9-DE46-8585-083D6EDDC0A3}">
            <x14:dataBar minLength="0" maxLength="100" gradient="0">
              <x14:cfvo type="autoMin"/>
              <x14:cfvo type="autoMax"/>
              <x14:negativeFillColor rgb="FFA3FF83"/>
              <x14:axisColor rgb="FF000000"/>
            </x14:dataBar>
          </x14:cfRule>
          <x14:cfRule type="dataBar" id="{C66F8DC9-33D9-9243-8F96-0E7026D7A566}">
            <x14:dataBar minLength="0" maxLength="100" gradient="0">
              <x14:cfvo type="autoMin"/>
              <x14:cfvo type="autoMax"/>
              <x14:negativeFillColor rgb="FF00B050"/>
              <x14:axisColor rgb="FF000000"/>
            </x14:dataBar>
          </x14:cfRule>
          <xm:sqref>AC601:AC606</xm:sqref>
        </x14:conditionalFormatting>
        <x14:conditionalFormatting xmlns:xm="http://schemas.microsoft.com/office/excel/2006/main">
          <x14:cfRule type="dataBar" id="{BEF2F80C-39E0-9441-BF33-0201ACFD14AB}">
            <x14:dataBar minLength="0" maxLength="100" gradient="0">
              <x14:cfvo type="autoMin"/>
              <x14:cfvo type="autoMax"/>
              <x14:negativeFillColor rgb="FFFF0000"/>
              <x14:axisColor rgb="FF000000"/>
            </x14:dataBar>
          </x14:cfRule>
          <x14:cfRule type="dataBar" id="{2C950A7A-7773-6B45-B0D3-9865FC50B895}">
            <x14:dataBar minLength="0" maxLength="100" gradient="0">
              <x14:cfvo type="autoMin"/>
              <x14:cfvo type="autoMax"/>
              <x14:negativeFillColor rgb="FFA3FF83"/>
              <x14:axisColor rgb="FF000000"/>
            </x14:dataBar>
          </x14:cfRule>
          <x14:cfRule type="dataBar" id="{34D0922D-6026-F04C-8274-9EAD89147E4A}">
            <x14:dataBar minLength="0" maxLength="100" gradient="0">
              <x14:cfvo type="autoMin"/>
              <x14:cfvo type="autoMax"/>
              <x14:negativeFillColor rgb="FF00B050"/>
              <x14:axisColor rgb="FF000000"/>
            </x14:dataBar>
          </x14:cfRule>
          <xm:sqref>AC608:AC611</xm:sqref>
        </x14:conditionalFormatting>
        <x14:conditionalFormatting xmlns:xm="http://schemas.microsoft.com/office/excel/2006/main">
          <x14:cfRule type="dataBar" id="{676F8F27-AD5C-CA4B-9BF2-6D6D9895FD9B}">
            <x14:dataBar minLength="0" maxLength="100" gradient="0">
              <x14:cfvo type="autoMin"/>
              <x14:cfvo type="autoMax"/>
              <x14:negativeFillColor rgb="FFFF0000"/>
              <x14:axisColor rgb="FF000000"/>
            </x14:dataBar>
          </x14:cfRule>
          <x14:cfRule type="dataBar" id="{9EE76723-9542-CC4D-8B1A-E61B27C5B923}">
            <x14:dataBar minLength="0" maxLength="100" gradient="0">
              <x14:cfvo type="autoMin"/>
              <x14:cfvo type="autoMax"/>
              <x14:negativeFillColor rgb="FFA3FF83"/>
              <x14:axisColor rgb="FF000000"/>
            </x14:dataBar>
          </x14:cfRule>
          <x14:cfRule type="dataBar" id="{81ACB1BB-29E6-004D-9EAE-90AB306E664F}">
            <x14:dataBar minLength="0" maxLength="100" gradient="0">
              <x14:cfvo type="autoMin"/>
              <x14:cfvo type="autoMax"/>
              <x14:negativeFillColor rgb="FF00B050"/>
              <x14:axisColor rgb="FF000000"/>
            </x14:dataBar>
          </x14:cfRule>
          <xm:sqref>AC614:AC668</xm:sqref>
        </x14:conditionalFormatting>
        <x14:conditionalFormatting xmlns:xm="http://schemas.microsoft.com/office/excel/2006/main">
          <x14:cfRule type="dataBar" id="{6103E243-53A1-2A4A-8A36-5F84C8CE4E59}">
            <x14:dataBar minLength="0" maxLength="100" gradient="0">
              <x14:cfvo type="autoMin"/>
              <x14:cfvo type="autoMax"/>
              <x14:negativeFillColor rgb="FFFF0000"/>
              <x14:axisColor rgb="FF000000"/>
            </x14:dataBar>
          </x14:cfRule>
          <x14:cfRule type="dataBar" id="{31D4BE38-A3BB-2C4F-B0D5-04D316C97819}">
            <x14:dataBar minLength="0" maxLength="100" gradient="0">
              <x14:cfvo type="autoMin"/>
              <x14:cfvo type="autoMax"/>
              <x14:negativeFillColor rgb="FFA3FF83"/>
              <x14:axisColor rgb="FF000000"/>
            </x14:dataBar>
          </x14:cfRule>
          <x14:cfRule type="dataBar" id="{D058DF31-252C-EA43-A979-E1A666035A9F}">
            <x14:dataBar minLength="0" maxLength="100" gradient="0">
              <x14:cfvo type="autoMin"/>
              <x14:cfvo type="autoMax"/>
              <x14:negativeFillColor rgb="FF00B050"/>
              <x14:axisColor rgb="FF000000"/>
            </x14:dataBar>
          </x14:cfRule>
          <xm:sqref>AC670:AC680</xm:sqref>
        </x14:conditionalFormatting>
        <x14:conditionalFormatting xmlns:xm="http://schemas.microsoft.com/office/excel/2006/main">
          <x14:cfRule type="dataBar" id="{FBA44722-85F6-494C-A105-83E036B38FBA}">
            <x14:dataBar minLength="0" maxLength="100" gradient="0">
              <x14:cfvo type="autoMin"/>
              <x14:cfvo type="autoMax"/>
              <x14:negativeFillColor rgb="FFFF0000"/>
              <x14:axisColor rgb="FF000000"/>
            </x14:dataBar>
          </x14:cfRule>
          <x14:cfRule type="dataBar" id="{5A4E8992-E850-B74F-8D16-950A66F0A46C}">
            <x14:dataBar minLength="0" maxLength="100" gradient="0">
              <x14:cfvo type="autoMin"/>
              <x14:cfvo type="autoMax"/>
              <x14:negativeFillColor rgb="FFA3FF83"/>
              <x14:axisColor rgb="FF000000"/>
            </x14:dataBar>
          </x14:cfRule>
          <x14:cfRule type="dataBar" id="{C161A4A9-F014-DB48-BCE8-6A05551C3F12}">
            <x14:dataBar minLength="0" maxLength="100" gradient="0">
              <x14:cfvo type="autoMin"/>
              <x14:cfvo type="autoMax"/>
              <x14:negativeFillColor rgb="FF00B050"/>
              <x14:axisColor rgb="FF000000"/>
            </x14:dataBar>
          </x14:cfRule>
          <xm:sqref>AC682:AC695</xm:sqref>
        </x14:conditionalFormatting>
        <x14:conditionalFormatting xmlns:xm="http://schemas.microsoft.com/office/excel/2006/main">
          <x14:cfRule type="dataBar" id="{A5C084C7-64BD-1244-B99A-F666D448686B}">
            <x14:dataBar minLength="0" maxLength="100" gradient="0">
              <x14:cfvo type="autoMin"/>
              <x14:cfvo type="autoMax"/>
              <x14:negativeFillColor rgb="FF00B050"/>
              <x14:axisColor rgb="FF000000"/>
            </x14:dataBar>
          </x14:cfRule>
          <x14:cfRule type="dataBar" id="{F5045652-F71E-6C4F-ACA1-231EE78C0E24}">
            <x14:dataBar minLength="0" maxLength="100" gradient="0">
              <x14:cfvo type="autoMin"/>
              <x14:cfvo type="autoMax"/>
              <x14:negativeFillColor rgb="FFA3FF83"/>
              <x14:axisColor rgb="FF000000"/>
            </x14:dataBar>
          </x14:cfRule>
          <x14:cfRule type="dataBar" id="{06BA2D3A-5086-2342-AA10-1444E28E65C9}">
            <x14:dataBar minLength="0" maxLength="100" gradient="0">
              <x14:cfvo type="autoMin"/>
              <x14:cfvo type="autoMax"/>
              <x14:negativeFillColor rgb="FFFF0000"/>
              <x14:axisColor rgb="FF000000"/>
            </x14:dataBar>
          </x14:cfRule>
          <xm:sqref>AC697:AC717</xm:sqref>
        </x14:conditionalFormatting>
        <x14:conditionalFormatting xmlns:xm="http://schemas.microsoft.com/office/excel/2006/main">
          <x14:cfRule type="dataBar" id="{6036F523-C5F7-EA4D-8993-73F00AE3EC12}">
            <x14:dataBar minLength="0" maxLength="100" gradient="0">
              <x14:cfvo type="autoMin"/>
              <x14:cfvo type="autoMax"/>
              <x14:negativeFillColor rgb="FFA3FF83"/>
              <x14:axisColor rgb="FF000000"/>
            </x14:dataBar>
          </x14:cfRule>
          <x14:cfRule type="dataBar" id="{CD804135-9C91-3C48-B1B0-FF22E64BCC66}">
            <x14:dataBar minLength="0" maxLength="100" gradient="0">
              <x14:cfvo type="autoMin"/>
              <x14:cfvo type="autoMax"/>
              <x14:negativeFillColor rgb="FF00B050"/>
              <x14:axisColor rgb="FF000000"/>
            </x14:dataBar>
          </x14:cfRule>
          <x14:cfRule type="dataBar" id="{5C68859F-C8F1-AE4E-8C2F-76508DA75B59}">
            <x14:dataBar minLength="0" maxLength="100" gradient="0">
              <x14:cfvo type="autoMin"/>
              <x14:cfvo type="autoMax"/>
              <x14:negativeFillColor rgb="FFFF0000"/>
              <x14:axisColor rgb="FF000000"/>
            </x14:dataBar>
          </x14:cfRule>
          <xm:sqref>AC719:AC742</xm:sqref>
        </x14:conditionalFormatting>
        <x14:conditionalFormatting xmlns:xm="http://schemas.microsoft.com/office/excel/2006/main">
          <x14:cfRule type="dataBar" id="{B4C17121-3F48-F04C-8C2C-4B13B14D5FF3}">
            <x14:dataBar minLength="0" maxLength="100" gradient="0">
              <x14:cfvo type="autoMin"/>
              <x14:cfvo type="autoMax"/>
              <x14:negativeFillColor rgb="FFFF0000"/>
              <x14:axisColor rgb="FF000000"/>
            </x14:dataBar>
          </x14:cfRule>
          <x14:cfRule type="dataBar" id="{A4034152-9E0E-A24E-AF14-1CBFCE93B446}">
            <x14:dataBar minLength="0" maxLength="100" gradient="0">
              <x14:cfvo type="autoMin"/>
              <x14:cfvo type="autoMax"/>
              <x14:negativeFillColor rgb="FFA3FF83"/>
              <x14:axisColor rgb="FF000000"/>
            </x14:dataBar>
          </x14:cfRule>
          <x14:cfRule type="dataBar" id="{5F437C7B-C2B8-6A41-BBC6-D3A7F1677416}">
            <x14:dataBar minLength="0" maxLength="100" gradient="0">
              <x14:cfvo type="autoMin"/>
              <x14:cfvo type="autoMax"/>
              <x14:negativeFillColor rgb="FF00B050"/>
              <x14:axisColor rgb="FF000000"/>
            </x14:dataBar>
          </x14:cfRule>
          <xm:sqref>AC744:AC753</xm:sqref>
        </x14:conditionalFormatting>
        <x14:conditionalFormatting xmlns:xm="http://schemas.microsoft.com/office/excel/2006/main">
          <x14:cfRule type="dataBar" id="{D5C012E1-88BA-4E45-93BA-3FCBA6AEBD6C}">
            <x14:dataBar minLength="0" maxLength="100" gradient="0">
              <x14:cfvo type="autoMin"/>
              <x14:cfvo type="autoMax"/>
              <x14:negativeFillColor rgb="FFFF0000"/>
              <x14:axisColor rgb="FF000000"/>
            </x14:dataBar>
          </x14:cfRule>
          <x14:cfRule type="dataBar" id="{FA4FA6C5-F5E6-344A-AA85-47ED0BBA42B0}">
            <x14:dataBar minLength="0" maxLength="100" gradient="0">
              <x14:cfvo type="autoMin"/>
              <x14:cfvo type="autoMax"/>
              <x14:negativeFillColor rgb="FFA3FF83"/>
              <x14:axisColor rgb="FF000000"/>
            </x14:dataBar>
          </x14:cfRule>
          <x14:cfRule type="dataBar" id="{1701838C-9F60-E14F-8BFB-16D446797C00}">
            <x14:dataBar minLength="0" maxLength="100" gradient="0">
              <x14:cfvo type="autoMin"/>
              <x14:cfvo type="autoMax"/>
              <x14:negativeFillColor rgb="FF00B050"/>
              <x14:axisColor rgb="FF000000"/>
            </x14:dataBar>
          </x14:cfRule>
          <xm:sqref>AC755:AC767</xm:sqref>
        </x14:conditionalFormatting>
        <x14:conditionalFormatting xmlns:xm="http://schemas.microsoft.com/office/excel/2006/main">
          <x14:cfRule type="dataBar" id="{F571E049-42CD-4F45-A72E-BD26F7041F22}">
            <x14:dataBar minLength="0" maxLength="100" gradient="0">
              <x14:cfvo type="autoMin"/>
              <x14:cfvo type="autoMax"/>
              <x14:negativeFillColor rgb="FFFF0000"/>
              <x14:axisColor rgb="FF000000"/>
            </x14:dataBar>
          </x14:cfRule>
          <x14:cfRule type="dataBar" id="{AB4BA371-0F19-A74D-B568-29D21417FB92}">
            <x14:dataBar minLength="0" maxLength="100" gradient="0">
              <x14:cfvo type="autoMin"/>
              <x14:cfvo type="autoMax"/>
              <x14:negativeFillColor rgb="FFA3FF83"/>
              <x14:axisColor rgb="FF000000"/>
            </x14:dataBar>
          </x14:cfRule>
          <x14:cfRule type="dataBar" id="{D19D0818-C750-884D-9299-133036FDE281}">
            <x14:dataBar minLength="0" maxLength="100" gradient="0">
              <x14:cfvo type="autoMin"/>
              <x14:cfvo type="autoMax"/>
              <x14:negativeFillColor rgb="FF00B050"/>
              <x14:axisColor rgb="FF000000"/>
            </x14:dataBar>
          </x14:cfRule>
          <xm:sqref>AC769:AC771</xm:sqref>
        </x14:conditionalFormatting>
        <x14:conditionalFormatting xmlns:xm="http://schemas.microsoft.com/office/excel/2006/main">
          <x14:cfRule type="dataBar" id="{09AD8E2E-2035-C949-B3DB-AA47F2BB93B7}">
            <x14:dataBar minLength="0" maxLength="100" gradient="0">
              <x14:cfvo type="autoMin"/>
              <x14:cfvo type="autoMax"/>
              <x14:negativeFillColor rgb="FFFF0000"/>
              <x14:axisColor rgb="FF000000"/>
            </x14:dataBar>
          </x14:cfRule>
          <x14:cfRule type="dataBar" id="{78BFD6EC-6266-BE4C-9FB7-BF600759E335}">
            <x14:dataBar minLength="0" maxLength="100" gradient="0">
              <x14:cfvo type="autoMin"/>
              <x14:cfvo type="autoMax"/>
              <x14:negativeFillColor rgb="FFA3FF83"/>
              <x14:axisColor rgb="FF000000"/>
            </x14:dataBar>
          </x14:cfRule>
          <x14:cfRule type="dataBar" id="{AE203035-FB4E-6246-93A9-D7F7048B35B1}">
            <x14:dataBar minLength="0" maxLength="100" gradient="0">
              <x14:cfvo type="autoMin"/>
              <x14:cfvo type="autoMax"/>
              <x14:negativeFillColor rgb="FF00B050"/>
              <x14:axisColor rgb="FF000000"/>
            </x14:dataBar>
          </x14:cfRule>
          <xm:sqref>AC773:AC777</xm:sqref>
        </x14:conditionalFormatting>
        <x14:conditionalFormatting xmlns:xm="http://schemas.microsoft.com/office/excel/2006/main">
          <x14:cfRule type="dataBar" id="{A5C9F018-B186-BB40-85F9-CB7F43438472}">
            <x14:dataBar minLength="0" maxLength="100" gradient="0">
              <x14:cfvo type="autoMin"/>
              <x14:cfvo type="autoMax"/>
              <x14:negativeFillColor rgb="FFFF0000"/>
              <x14:axisColor rgb="FF000000"/>
            </x14:dataBar>
          </x14:cfRule>
          <x14:cfRule type="dataBar" id="{58229DD7-7FCE-5946-A40C-89CC8E381D19}">
            <x14:dataBar minLength="0" maxLength="100" gradient="0">
              <x14:cfvo type="autoMin"/>
              <x14:cfvo type="autoMax"/>
              <x14:negativeFillColor rgb="FFA3FF83"/>
              <x14:axisColor rgb="FF000000"/>
            </x14:dataBar>
          </x14:cfRule>
          <x14:cfRule type="dataBar" id="{74DD60F9-6EC7-A544-9CA2-D910B55D69D2}">
            <x14:dataBar minLength="0" maxLength="100" gradient="0">
              <x14:cfvo type="autoMin"/>
              <x14:cfvo type="autoMax"/>
              <x14:negativeFillColor rgb="FF00B050"/>
              <x14:axisColor rgb="FF000000"/>
            </x14:dataBar>
          </x14:cfRule>
          <xm:sqref>AC779:AC785</xm:sqref>
        </x14:conditionalFormatting>
        <x14:conditionalFormatting xmlns:xm="http://schemas.microsoft.com/office/excel/2006/main">
          <x14:cfRule type="dataBar" id="{EB2251F8-967D-E341-883E-BC1075ADC32B}">
            <x14:dataBar minLength="0" maxLength="100" gradient="0">
              <x14:cfvo type="autoMin"/>
              <x14:cfvo type="autoMax"/>
              <x14:negativeFillColor rgb="FFFF0000"/>
              <x14:axisColor rgb="FF000000"/>
            </x14:dataBar>
          </x14:cfRule>
          <x14:cfRule type="dataBar" id="{D699D0AC-4D8B-8846-9D7C-2651C0463E97}">
            <x14:dataBar minLength="0" maxLength="100" gradient="0">
              <x14:cfvo type="autoMin"/>
              <x14:cfvo type="autoMax"/>
              <x14:negativeFillColor rgb="FFA3FF83"/>
              <x14:axisColor rgb="FF000000"/>
            </x14:dataBar>
          </x14:cfRule>
          <x14:cfRule type="dataBar" id="{D448F813-4E36-3A45-8128-1F9BE50BB800}">
            <x14:dataBar minLength="0" maxLength="100" gradient="0">
              <x14:cfvo type="autoMin"/>
              <x14:cfvo type="autoMax"/>
              <x14:negativeFillColor rgb="FF00B050"/>
              <x14:axisColor rgb="FF000000"/>
            </x14:dataBar>
          </x14:cfRule>
          <xm:sqref>AC788:AC799</xm:sqref>
        </x14:conditionalFormatting>
        <x14:conditionalFormatting xmlns:xm="http://schemas.microsoft.com/office/excel/2006/main">
          <x14:cfRule type="dataBar" id="{BA1C17CC-8E6F-AE47-9B5B-4D9C853A5216}">
            <x14:dataBar minLength="0" maxLength="100" gradient="0">
              <x14:cfvo type="autoMin"/>
              <x14:cfvo type="autoMax"/>
              <x14:negativeFillColor rgb="FFFF0000"/>
              <x14:axisColor rgb="FF000000"/>
            </x14:dataBar>
          </x14:cfRule>
          <x14:cfRule type="dataBar" id="{1464A14F-7D3F-5341-9D55-FBBB761817B8}">
            <x14:dataBar minLength="0" maxLength="100" gradient="0">
              <x14:cfvo type="autoMin"/>
              <x14:cfvo type="autoMax"/>
              <x14:negativeFillColor rgb="FFA3FF83"/>
              <x14:axisColor rgb="FF000000"/>
            </x14:dataBar>
          </x14:cfRule>
          <x14:cfRule type="dataBar" id="{BC15446C-8682-D747-BEDA-9000AB35636F}">
            <x14:dataBar minLength="0" maxLength="100" gradient="0">
              <x14:cfvo type="autoMin"/>
              <x14:cfvo type="autoMax"/>
              <x14:negativeFillColor rgb="FF00B050"/>
              <x14:axisColor rgb="FF000000"/>
            </x14:dataBar>
          </x14:cfRule>
          <xm:sqref>AC801:AC813</xm:sqref>
        </x14:conditionalFormatting>
        <x14:conditionalFormatting xmlns:xm="http://schemas.microsoft.com/office/excel/2006/main">
          <x14:cfRule type="dataBar" id="{B3BC420B-FB3E-7A46-B61D-534698E0E7AC}">
            <x14:dataBar minLength="0" maxLength="100" gradient="0">
              <x14:cfvo type="autoMin"/>
              <x14:cfvo type="autoMax"/>
              <x14:negativeFillColor rgb="FFA3FF83"/>
              <x14:axisColor rgb="FF000000"/>
            </x14:dataBar>
          </x14:cfRule>
          <x14:cfRule type="dataBar" id="{B30DB1BB-46D3-EB48-9516-4DB949ACFA5A}">
            <x14:dataBar minLength="0" maxLength="100" gradient="0">
              <x14:cfvo type="autoMin"/>
              <x14:cfvo type="autoMax"/>
              <x14:negativeFillColor rgb="FF00B050"/>
              <x14:axisColor rgb="FF000000"/>
            </x14:dataBar>
          </x14:cfRule>
          <x14:cfRule type="dataBar" id="{33E92D55-CC13-6540-8463-585ABFD98D21}">
            <x14:dataBar minLength="0" maxLength="100" gradient="0">
              <x14:cfvo type="autoMin"/>
              <x14:cfvo type="autoMax"/>
              <x14:negativeFillColor rgb="FFFF0000"/>
              <x14:axisColor rgb="FF000000"/>
            </x14:dataBar>
          </x14:cfRule>
          <xm:sqref>AC815:AC817</xm:sqref>
        </x14:conditionalFormatting>
        <x14:conditionalFormatting xmlns:xm="http://schemas.microsoft.com/office/excel/2006/main">
          <x14:cfRule type="dataBar" id="{47982685-7D70-5D47-94F2-6A8C5B12B86F}">
            <x14:dataBar minLength="0" maxLength="100" gradient="0">
              <x14:cfvo type="autoMin"/>
              <x14:cfvo type="autoMax"/>
              <x14:negativeFillColor rgb="FF00B050"/>
              <x14:axisColor rgb="FF000000"/>
            </x14:dataBar>
          </x14:cfRule>
          <x14:cfRule type="dataBar" id="{D5816570-1311-934D-AC74-BDE428117252}">
            <x14:dataBar minLength="0" maxLength="100" gradient="0">
              <x14:cfvo type="autoMin"/>
              <x14:cfvo type="autoMax"/>
              <x14:negativeFillColor rgb="FFA3FF83"/>
              <x14:axisColor rgb="FF000000"/>
            </x14:dataBar>
          </x14:cfRule>
          <x14:cfRule type="dataBar" id="{B02C029F-726D-A244-8BFA-6DAEA81D20D9}">
            <x14:dataBar minLength="0" maxLength="100" gradient="0">
              <x14:cfvo type="autoMin"/>
              <x14:cfvo type="autoMax"/>
              <x14:negativeFillColor rgb="FFFF0000"/>
              <x14:axisColor rgb="FF000000"/>
            </x14:dataBar>
          </x14:cfRule>
          <xm:sqref>AC819:AC820</xm:sqref>
        </x14:conditionalFormatting>
        <x14:conditionalFormatting xmlns:xm="http://schemas.microsoft.com/office/excel/2006/main">
          <x14:cfRule type="dataBar" id="{8BDED231-3123-ED4C-97F5-22018BCD0DEC}">
            <x14:dataBar minLength="0" maxLength="100" gradient="0">
              <x14:cfvo type="autoMin"/>
              <x14:cfvo type="autoMax"/>
              <x14:negativeFillColor rgb="FFA3FF83"/>
              <x14:axisColor rgb="FF000000"/>
            </x14:dataBar>
          </x14:cfRule>
          <x14:cfRule type="dataBar" id="{462ECF69-FB67-C14C-BD81-2187128FD8C3}">
            <x14:dataBar minLength="0" maxLength="100" gradient="0">
              <x14:cfvo type="autoMin"/>
              <x14:cfvo type="autoMax"/>
              <x14:negativeFillColor rgb="FFFF0000"/>
              <x14:axisColor rgb="FF000000"/>
            </x14:dataBar>
          </x14:cfRule>
          <x14:cfRule type="dataBar" id="{07B388FE-D92A-E94B-8A87-4AADBA83B2C6}">
            <x14:dataBar minLength="0" maxLength="100" gradient="0">
              <x14:cfvo type="autoMin"/>
              <x14:cfvo type="autoMax"/>
              <x14:negativeFillColor rgb="FF00B050"/>
              <x14:axisColor rgb="FF000000"/>
            </x14:dataBar>
          </x14:cfRule>
          <xm:sqref>AC823:AC831</xm:sqref>
        </x14:conditionalFormatting>
        <x14:conditionalFormatting xmlns:xm="http://schemas.microsoft.com/office/excel/2006/main">
          <x14:cfRule type="dataBar" id="{18BC0FCB-2825-EF43-B22E-70AE8AD8DAF6}">
            <x14:dataBar minLength="0" maxLength="100" gradient="0">
              <x14:cfvo type="autoMin"/>
              <x14:cfvo type="autoMax"/>
              <x14:negativeFillColor rgb="FFA3FF83"/>
              <x14:axisColor rgb="FF000000"/>
            </x14:dataBar>
          </x14:cfRule>
          <x14:cfRule type="dataBar" id="{A5D719CF-F9C2-244C-A1D4-394E58C9E3CE}">
            <x14:dataBar minLength="0" maxLength="100" gradient="0">
              <x14:cfvo type="autoMin"/>
              <x14:cfvo type="autoMax"/>
              <x14:negativeFillColor rgb="FF00B050"/>
              <x14:axisColor rgb="FF000000"/>
            </x14:dataBar>
          </x14:cfRule>
          <x14:cfRule type="dataBar" id="{6E402590-412B-5B40-B072-27459B9DCDA6}">
            <x14:dataBar minLength="0" maxLength="100" gradient="0">
              <x14:cfvo type="autoMin"/>
              <x14:cfvo type="autoMax"/>
              <x14:negativeFillColor rgb="FFFF0000"/>
              <x14:axisColor rgb="FF000000"/>
            </x14:dataBar>
          </x14:cfRule>
          <xm:sqref>AC833:AC857</xm:sqref>
        </x14:conditionalFormatting>
        <x14:conditionalFormatting xmlns:xm="http://schemas.microsoft.com/office/excel/2006/main">
          <x14:cfRule type="dataBar" id="{373D4A7E-F359-DF43-9118-5809FA4D21C5}">
            <x14:dataBar minLength="0" maxLength="100" gradient="0">
              <x14:cfvo type="autoMin"/>
              <x14:cfvo type="autoMax"/>
              <x14:negativeFillColor rgb="FFFF0000"/>
              <x14:axisColor rgb="FF000000"/>
            </x14:dataBar>
          </x14:cfRule>
          <x14:cfRule type="dataBar" id="{AC2CADA8-97B2-6948-B3D1-ADCC2B0BC360}">
            <x14:dataBar minLength="0" maxLength="100" gradient="0">
              <x14:cfvo type="autoMin"/>
              <x14:cfvo type="autoMax"/>
              <x14:negativeFillColor rgb="FFA3FF83"/>
              <x14:axisColor rgb="FF000000"/>
            </x14:dataBar>
          </x14:cfRule>
          <x14:cfRule type="dataBar" id="{D0890A27-D252-0749-85CA-155E25CFF118}">
            <x14:dataBar minLength="0" maxLength="100" gradient="0">
              <x14:cfvo type="autoMin"/>
              <x14:cfvo type="autoMax"/>
              <x14:negativeFillColor rgb="FF00B050"/>
              <x14:axisColor rgb="FF000000"/>
            </x14:dataBar>
          </x14:cfRule>
          <xm:sqref>AC859:AC870</xm:sqref>
        </x14:conditionalFormatting>
        <x14:conditionalFormatting xmlns:xm="http://schemas.microsoft.com/office/excel/2006/main">
          <x14:cfRule type="dataBar" id="{10612F57-E99C-2846-B519-F1A0A3FE8FA8}">
            <x14:dataBar minLength="0" maxLength="100" gradient="0">
              <x14:cfvo type="autoMin"/>
              <x14:cfvo type="autoMax"/>
              <x14:negativeFillColor rgb="FFFF0000"/>
              <x14:axisColor rgb="FF000000"/>
            </x14:dataBar>
          </x14:cfRule>
          <x14:cfRule type="dataBar" id="{FF9DBC9A-2497-0641-9CD8-8C203D454E73}">
            <x14:dataBar minLength="0" maxLength="100" gradient="0">
              <x14:cfvo type="autoMin"/>
              <x14:cfvo type="autoMax"/>
              <x14:negativeFillColor rgb="FFA3FF83"/>
              <x14:axisColor rgb="FF000000"/>
            </x14:dataBar>
          </x14:cfRule>
          <x14:cfRule type="dataBar" id="{6D63A55D-F729-F842-BC0A-F7AB274FE40C}">
            <x14:dataBar minLength="0" maxLength="100" gradient="0">
              <x14:cfvo type="autoMin"/>
              <x14:cfvo type="autoMax"/>
              <x14:negativeFillColor rgb="FF00B050"/>
              <x14:axisColor rgb="FF000000"/>
            </x14:dataBar>
          </x14:cfRule>
          <xm:sqref>AC872:AC903</xm:sqref>
        </x14:conditionalFormatting>
        <x14:conditionalFormatting xmlns:xm="http://schemas.microsoft.com/office/excel/2006/main">
          <x14:cfRule type="dataBar" id="{F3C2ABDA-155A-8842-B473-9C05BA82C619}">
            <x14:dataBar minLength="0" maxLength="100" gradient="0">
              <x14:cfvo type="autoMin"/>
              <x14:cfvo type="autoMax"/>
              <x14:negativeFillColor rgb="FFFF0000"/>
              <x14:axisColor rgb="FF000000"/>
            </x14:dataBar>
          </x14:cfRule>
          <x14:cfRule type="dataBar" id="{ACBDA612-E3C2-0946-A913-D56C868C028A}">
            <x14:dataBar minLength="0" maxLength="100" gradient="0">
              <x14:cfvo type="autoMin"/>
              <x14:cfvo type="autoMax"/>
              <x14:negativeFillColor rgb="FFA3FF83"/>
              <x14:axisColor rgb="FF000000"/>
            </x14:dataBar>
          </x14:cfRule>
          <x14:cfRule type="dataBar" id="{A08ECA9B-1DD8-D149-AA7E-B1A4C8E9A581}">
            <x14:dataBar minLength="0" maxLength="100" gradient="0">
              <x14:cfvo type="autoMin"/>
              <x14:cfvo type="autoMax"/>
              <x14:negativeFillColor rgb="FF00B050"/>
              <x14:axisColor rgb="FF000000"/>
            </x14:dataBar>
          </x14:cfRule>
          <xm:sqref>AC905:AC918</xm:sqref>
        </x14:conditionalFormatting>
        <x14:conditionalFormatting xmlns:xm="http://schemas.microsoft.com/office/excel/2006/main">
          <x14:cfRule type="dataBar" id="{079D1916-4D08-174A-AB0B-8EAD4F6B5A8B}">
            <x14:dataBar minLength="0" maxLength="100" gradient="0">
              <x14:cfvo type="autoMin"/>
              <x14:cfvo type="autoMax"/>
              <x14:negativeFillColor rgb="FFFF0000"/>
              <x14:axisColor rgb="FF000000"/>
            </x14:dataBar>
          </x14:cfRule>
          <x14:cfRule type="dataBar" id="{718C68CD-8237-4048-94D0-9DDE5B1EC0A3}">
            <x14:dataBar minLength="0" maxLength="100" gradient="0">
              <x14:cfvo type="autoMin"/>
              <x14:cfvo type="autoMax"/>
              <x14:negativeFillColor rgb="FFA3FF83"/>
              <x14:axisColor rgb="FF000000"/>
            </x14:dataBar>
          </x14:cfRule>
          <x14:cfRule type="dataBar" id="{43E0C284-059F-9C4B-93CF-0A24DAB8321D}">
            <x14:dataBar minLength="0" maxLength="100" gradient="0">
              <x14:cfvo type="autoMin"/>
              <x14:cfvo type="autoMax"/>
              <x14:negativeFillColor rgb="FF00B050"/>
              <x14:axisColor rgb="FF000000"/>
            </x14:dataBar>
          </x14:cfRule>
          <xm:sqref>AC920:AC935</xm:sqref>
        </x14:conditionalFormatting>
        <x14:conditionalFormatting xmlns:xm="http://schemas.microsoft.com/office/excel/2006/main">
          <x14:cfRule type="dataBar" id="{57BBB598-14E5-4F4D-AB84-434FD6F80355}">
            <x14:dataBar minLength="0" maxLength="100" gradient="0">
              <x14:cfvo type="autoMin"/>
              <x14:cfvo type="autoMax"/>
              <x14:negativeFillColor rgb="FFFF0000"/>
              <x14:axisColor rgb="FF000000"/>
            </x14:dataBar>
          </x14:cfRule>
          <x14:cfRule type="dataBar" id="{F4141AB5-D4CA-0947-80B9-71789CAD0F01}">
            <x14:dataBar minLength="0" maxLength="100" gradient="0">
              <x14:cfvo type="autoMin"/>
              <x14:cfvo type="autoMax"/>
              <x14:negativeFillColor rgb="FFA3FF83"/>
              <x14:axisColor rgb="FF000000"/>
            </x14:dataBar>
          </x14:cfRule>
          <x14:cfRule type="dataBar" id="{6E1CC344-C5A0-974A-8119-05C48722E074}">
            <x14:dataBar minLength="0" maxLength="100" gradient="0">
              <x14:cfvo type="autoMin"/>
              <x14:cfvo type="autoMax"/>
              <x14:negativeFillColor rgb="FF00B050"/>
              <x14:axisColor rgb="FF000000"/>
            </x14:dataBar>
          </x14:cfRule>
          <xm:sqref>AC938:AC958</xm:sqref>
        </x14:conditionalFormatting>
        <x14:conditionalFormatting xmlns:xm="http://schemas.microsoft.com/office/excel/2006/main">
          <x14:cfRule type="dataBar" id="{D3F2DA87-B8F5-7042-B09C-C4CA4F163B2C}">
            <x14:dataBar minLength="0" maxLength="100" gradient="0">
              <x14:cfvo type="autoMin"/>
              <x14:cfvo type="autoMax"/>
              <x14:negativeFillColor rgb="FFFF0000"/>
              <x14:axisColor rgb="FF000000"/>
            </x14:dataBar>
          </x14:cfRule>
          <x14:cfRule type="dataBar" id="{312F5B54-1E4D-FF41-9F77-53054B0D64C1}">
            <x14:dataBar minLength="0" maxLength="100" gradient="0">
              <x14:cfvo type="autoMin"/>
              <x14:cfvo type="autoMax"/>
              <x14:negativeFillColor rgb="FFA3FF83"/>
              <x14:axisColor rgb="FF000000"/>
            </x14:dataBar>
          </x14:cfRule>
          <x14:cfRule type="dataBar" id="{B7560FB9-085D-0E4D-8B92-506C86204DED}">
            <x14:dataBar minLength="0" maxLength="100" gradient="0">
              <x14:cfvo type="autoMin"/>
              <x14:cfvo type="autoMax"/>
              <x14:negativeFillColor rgb="FF00B050"/>
              <x14:axisColor rgb="FF000000"/>
            </x14:dataBar>
          </x14:cfRule>
          <xm:sqref>AC960:AC988</xm:sqref>
        </x14:conditionalFormatting>
        <x14:conditionalFormatting xmlns:xm="http://schemas.microsoft.com/office/excel/2006/main">
          <x14:cfRule type="dataBar" id="{7683CB13-B89E-3944-A398-E1FABB3DDC2D}">
            <x14:dataBar minLength="0" maxLength="100" gradient="0">
              <x14:cfvo type="autoMin"/>
              <x14:cfvo type="autoMax"/>
              <x14:negativeFillColor rgb="FFFF0000"/>
              <x14:axisColor rgb="FF000000"/>
            </x14:dataBar>
          </x14:cfRule>
          <x14:cfRule type="dataBar" id="{EA457CAE-1EE1-384B-9954-FB8C3A15FE8A}">
            <x14:dataBar minLength="0" maxLength="100" gradient="0">
              <x14:cfvo type="autoMin"/>
              <x14:cfvo type="autoMax"/>
              <x14:negativeFillColor rgb="FF00B050"/>
              <x14:axisColor rgb="FF000000"/>
            </x14:dataBar>
          </x14:cfRule>
          <x14:cfRule type="dataBar" id="{2FE7F6B0-F643-CC4B-B7D6-924D51D984D0}">
            <x14:dataBar minLength="0" maxLength="100" gradient="0">
              <x14:cfvo type="autoMin"/>
              <x14:cfvo type="autoMax"/>
              <x14:negativeFillColor rgb="FFA3FF83"/>
              <x14:axisColor rgb="FF000000"/>
            </x14:dataBar>
          </x14:cfRule>
          <xm:sqref>AC991:AC992</xm:sqref>
        </x14:conditionalFormatting>
        <x14:conditionalFormatting xmlns:xm="http://schemas.microsoft.com/office/excel/2006/main">
          <x14:cfRule type="dataBar" id="{530EF5D9-B39B-894D-9580-9623C89DA04D}">
            <x14:dataBar minLength="0" maxLength="100" gradient="0">
              <x14:cfvo type="autoMin"/>
              <x14:cfvo type="autoMax"/>
              <x14:negativeFillColor rgb="FFFF0000"/>
              <x14:axisColor rgb="FF000000"/>
            </x14:dataBar>
          </x14:cfRule>
          <x14:cfRule type="dataBar" id="{17FE7025-7A26-6045-B11E-AD57517DEAA1}">
            <x14:dataBar minLength="0" maxLength="100" gradient="0">
              <x14:cfvo type="autoMin"/>
              <x14:cfvo type="autoMax"/>
              <x14:negativeFillColor rgb="FFA3FF83"/>
              <x14:axisColor rgb="FF000000"/>
            </x14:dataBar>
          </x14:cfRule>
          <x14:cfRule type="dataBar" id="{05F473AE-D351-8C4E-B185-2E634BC46F9A}">
            <x14:dataBar minLength="0" maxLength="100" gradient="0">
              <x14:cfvo type="autoMin"/>
              <x14:cfvo type="autoMax"/>
              <x14:negativeFillColor rgb="FF00B050"/>
              <x14:axisColor rgb="FF000000"/>
            </x14:dataBar>
          </x14:cfRule>
          <xm:sqref>AC995:AC1015</xm:sqref>
        </x14:conditionalFormatting>
        <x14:conditionalFormatting xmlns:xm="http://schemas.microsoft.com/office/excel/2006/main">
          <x14:cfRule type="dataBar" id="{C95B3F6A-303F-1645-8282-CB8511E7F890}">
            <x14:dataBar minLength="0" maxLength="100" gradient="0">
              <x14:cfvo type="autoMin"/>
              <x14:cfvo type="autoMax"/>
              <x14:negativeFillColor rgb="FFA3FF83"/>
              <x14:axisColor rgb="FF000000"/>
            </x14:dataBar>
          </x14:cfRule>
          <x14:cfRule type="dataBar" id="{02A09E20-FAA0-6E4D-9F69-6151DE2387C6}">
            <x14:dataBar minLength="0" maxLength="100" gradient="0">
              <x14:cfvo type="autoMin"/>
              <x14:cfvo type="autoMax"/>
              <x14:negativeFillColor rgb="FF00B050"/>
              <x14:axisColor rgb="FF000000"/>
            </x14:dataBar>
          </x14:cfRule>
          <x14:cfRule type="dataBar" id="{853E5D85-212F-EC4E-B90A-8A2BF970F036}">
            <x14:dataBar minLength="0" maxLength="100" gradient="0">
              <x14:cfvo type="autoMin"/>
              <x14:cfvo type="autoMax"/>
              <x14:negativeFillColor rgb="FFFF0000"/>
              <x14:axisColor rgb="FF000000"/>
            </x14:dataBar>
          </x14:cfRule>
          <xm:sqref>AC1017:AC1047</xm:sqref>
        </x14:conditionalFormatting>
        <x14:conditionalFormatting xmlns:xm="http://schemas.microsoft.com/office/excel/2006/main">
          <x14:cfRule type="dataBar" id="{0D79470B-C589-C84F-95D4-8EA5AA167C4F}">
            <x14:dataBar minLength="0" maxLength="100" gradient="0">
              <x14:cfvo type="autoMin"/>
              <x14:cfvo type="autoMax"/>
              <x14:negativeFillColor rgb="FFFF0000"/>
              <x14:axisColor rgb="FF000000"/>
            </x14:dataBar>
          </x14:cfRule>
          <x14:cfRule type="dataBar" id="{88E893A3-23AB-994B-A296-316B20458F21}">
            <x14:dataBar minLength="0" maxLength="100" gradient="0">
              <x14:cfvo type="autoMin"/>
              <x14:cfvo type="autoMax"/>
              <x14:negativeFillColor rgb="FFA3FF83"/>
              <x14:axisColor rgb="FF000000"/>
            </x14:dataBar>
          </x14:cfRule>
          <x14:cfRule type="dataBar" id="{FEF2CEE8-D981-D747-968C-9F303A223B98}">
            <x14:dataBar minLength="0" maxLength="100" gradient="0">
              <x14:cfvo type="autoMin"/>
              <x14:cfvo type="autoMax"/>
              <x14:negativeFillColor rgb="FF00B050"/>
              <x14:axisColor rgb="FF000000"/>
            </x14:dataBar>
          </x14:cfRule>
          <xm:sqref>AC1049:AC1083</xm:sqref>
        </x14:conditionalFormatting>
        <x14:conditionalFormatting xmlns:xm="http://schemas.microsoft.com/office/excel/2006/main">
          <x14:cfRule type="dataBar" id="{3A69403B-D5F1-7449-A255-A9326DE60A10}">
            <x14:dataBar minLength="0" maxLength="100" gradient="0">
              <x14:cfvo type="autoMin"/>
              <x14:cfvo type="autoMax"/>
              <x14:negativeFillColor rgb="FFFF0000"/>
              <x14:axisColor rgb="FF000000"/>
            </x14:dataBar>
          </x14:cfRule>
          <x14:cfRule type="dataBar" id="{AD196D06-7690-6544-8405-2D8C96E63DEF}">
            <x14:dataBar minLength="0" maxLength="100" gradient="0">
              <x14:cfvo type="autoMin"/>
              <x14:cfvo type="autoMax"/>
              <x14:negativeFillColor rgb="FFA3FF83"/>
              <x14:axisColor rgb="FF000000"/>
            </x14:dataBar>
          </x14:cfRule>
          <x14:cfRule type="dataBar" id="{DA48FB5E-0B5B-C244-97AA-FFAF844E9C83}">
            <x14:dataBar minLength="0" maxLength="100" gradient="0">
              <x14:cfvo type="autoMin"/>
              <x14:cfvo type="autoMax"/>
              <x14:negativeFillColor rgb="FF00B050"/>
              <x14:axisColor rgb="FF000000"/>
            </x14:dataBar>
          </x14:cfRule>
          <xm:sqref>AC1085:AC1111</xm:sqref>
        </x14:conditionalFormatting>
        <x14:conditionalFormatting xmlns:xm="http://schemas.microsoft.com/office/excel/2006/main">
          <x14:cfRule type="dataBar" id="{2730BBD3-CAD6-5940-BA55-CBEC2E6CFD80}">
            <x14:dataBar minLength="0" maxLength="100" gradient="0">
              <x14:cfvo type="autoMin"/>
              <x14:cfvo type="autoMax"/>
              <x14:negativeFillColor rgb="FFFF0000"/>
              <x14:axisColor rgb="FF000000"/>
            </x14:dataBar>
          </x14:cfRule>
          <x14:cfRule type="dataBar" id="{74E5D4C6-92EE-0F4C-A40B-76187B39B410}">
            <x14:dataBar minLength="0" maxLength="100" gradient="0">
              <x14:cfvo type="autoMin"/>
              <x14:cfvo type="autoMax"/>
              <x14:negativeFillColor rgb="FFA3FF83"/>
              <x14:axisColor rgb="FF000000"/>
            </x14:dataBar>
          </x14:cfRule>
          <x14:cfRule type="dataBar" id="{311E3F11-2664-5644-A4B7-BD44828B058D}">
            <x14:dataBar minLength="0" maxLength="100" gradient="0">
              <x14:cfvo type="autoMin"/>
              <x14:cfvo type="autoMax"/>
              <x14:negativeFillColor rgb="FF00B050"/>
              <x14:axisColor rgb="FF000000"/>
            </x14:dataBar>
          </x14:cfRule>
          <xm:sqref>AC1113:AC1143</xm:sqref>
        </x14:conditionalFormatting>
        <x14:conditionalFormatting xmlns:xm="http://schemas.microsoft.com/office/excel/2006/main">
          <x14:cfRule type="dataBar" id="{E6AE01E6-BEB0-CB45-9968-65833502799C}">
            <x14:dataBar minLength="0" maxLength="100" gradient="0">
              <x14:cfvo type="autoMin"/>
              <x14:cfvo type="autoMax"/>
              <x14:negativeFillColor rgb="FFFF0000"/>
              <x14:axisColor rgb="FF000000"/>
            </x14:dataBar>
          </x14:cfRule>
          <x14:cfRule type="dataBar" id="{E5532316-09A2-3249-8888-C981B158B4B4}">
            <x14:dataBar minLength="0" maxLength="100" gradient="0">
              <x14:cfvo type="autoMin"/>
              <x14:cfvo type="autoMax"/>
              <x14:negativeFillColor rgb="FFA3FF83"/>
              <x14:axisColor rgb="FF000000"/>
            </x14:dataBar>
          </x14:cfRule>
          <x14:cfRule type="dataBar" id="{921972E7-A69F-A24C-9030-EA45E26CDDDC}">
            <x14:dataBar minLength="0" maxLength="100" gradient="0">
              <x14:cfvo type="autoMin"/>
              <x14:cfvo type="autoMax"/>
              <x14:negativeFillColor rgb="FF00B050"/>
              <x14:axisColor rgb="FF000000"/>
            </x14:dataBar>
          </x14:cfRule>
          <xm:sqref>AC1145:AC1174</xm:sqref>
        </x14:conditionalFormatting>
        <x14:conditionalFormatting xmlns:xm="http://schemas.microsoft.com/office/excel/2006/main">
          <x14:cfRule type="dataBar" id="{F659370D-B8F3-7D46-A727-3C98963A59BA}">
            <x14:dataBar minLength="0" maxLength="100" gradient="0">
              <x14:cfvo type="autoMin"/>
              <x14:cfvo type="autoMax"/>
              <x14:negativeFillColor rgb="FFFF0000"/>
              <x14:axisColor rgb="FF000000"/>
            </x14:dataBar>
          </x14:cfRule>
          <x14:cfRule type="dataBar" id="{8FC7A079-D104-3740-86DE-23E4565B7CDD}">
            <x14:dataBar minLength="0" maxLength="100" gradient="0">
              <x14:cfvo type="autoMin"/>
              <x14:cfvo type="autoMax"/>
              <x14:negativeFillColor rgb="FFA3FF83"/>
              <x14:axisColor rgb="FF000000"/>
            </x14:dataBar>
          </x14:cfRule>
          <x14:cfRule type="dataBar" id="{ED53098D-60B6-6341-82A5-328EA22296D4}">
            <x14:dataBar minLength="0" maxLength="100" gradient="0">
              <x14:cfvo type="autoMin"/>
              <x14:cfvo type="autoMax"/>
              <x14:negativeFillColor rgb="FF00B050"/>
              <x14:axisColor rgb="FF000000"/>
            </x14:dataBar>
          </x14:cfRule>
          <xm:sqref>AC1176:AC1185</xm:sqref>
        </x14:conditionalFormatting>
        <x14:conditionalFormatting xmlns:xm="http://schemas.microsoft.com/office/excel/2006/main">
          <x14:cfRule type="dataBar" id="{FA3ADE37-4F7B-4144-83E2-0B941F1616F4}">
            <x14:dataBar minLength="0" maxLength="100" gradient="0">
              <x14:cfvo type="autoMin"/>
              <x14:cfvo type="autoMax"/>
              <x14:negativeFillColor rgb="FFFF0000"/>
              <x14:axisColor rgb="FF000000"/>
            </x14:dataBar>
          </x14:cfRule>
          <x14:cfRule type="dataBar" id="{B0016A8E-0170-0348-9E54-080AFC0700AA}">
            <x14:dataBar minLength="0" maxLength="100" gradient="0">
              <x14:cfvo type="autoMin"/>
              <x14:cfvo type="autoMax"/>
              <x14:negativeFillColor rgb="FFA3FF83"/>
              <x14:axisColor rgb="FF000000"/>
            </x14:dataBar>
          </x14:cfRule>
          <x14:cfRule type="dataBar" id="{B35BEB85-736D-CB4F-B460-36C4193EE0E0}">
            <x14:dataBar minLength="0" maxLength="100" gradient="0">
              <x14:cfvo type="autoMin"/>
              <x14:cfvo type="autoMax"/>
              <x14:negativeFillColor rgb="FF00B050"/>
              <x14:axisColor rgb="FF000000"/>
            </x14:dataBar>
          </x14:cfRule>
          <xm:sqref>AC1187:AC1202</xm:sqref>
        </x14:conditionalFormatting>
        <x14:conditionalFormatting xmlns:xm="http://schemas.microsoft.com/office/excel/2006/main">
          <x14:cfRule type="dataBar" id="{7F2BE24A-C6CE-FC4F-B2E7-DC9CC2B1F94B}">
            <x14:dataBar minLength="0" maxLength="100" gradient="0">
              <x14:cfvo type="autoMin"/>
              <x14:cfvo type="autoMax"/>
              <x14:negativeFillColor rgb="FF00B050"/>
              <x14:axisColor rgb="FF000000"/>
            </x14:dataBar>
          </x14:cfRule>
          <x14:cfRule type="dataBar" id="{DE086F2A-9F1A-7444-BAC4-089269310008}">
            <x14:dataBar minLength="0" maxLength="100" gradient="0">
              <x14:cfvo type="autoMin"/>
              <x14:cfvo type="autoMax"/>
              <x14:negativeFillColor rgb="FFA3FF83"/>
              <x14:axisColor rgb="FF000000"/>
            </x14:dataBar>
          </x14:cfRule>
          <x14:cfRule type="dataBar" id="{AC3C5092-70F5-4048-8E20-B3092FCCCB45}">
            <x14:dataBar minLength="0" maxLength="100" gradient="0">
              <x14:cfvo type="autoMin"/>
              <x14:cfvo type="autoMax"/>
              <x14:negativeFillColor rgb="FFFF0000"/>
              <x14:axisColor rgb="FF000000"/>
            </x14:dataBar>
          </x14:cfRule>
          <xm:sqref>AC1205:AC1211</xm:sqref>
        </x14:conditionalFormatting>
        <x14:conditionalFormatting xmlns:xm="http://schemas.microsoft.com/office/excel/2006/main">
          <x14:cfRule type="dataBar" id="{086ABE0B-55BE-AE42-B4B7-39BB7F0AFB50}">
            <x14:dataBar minLength="0" maxLength="100" gradient="0">
              <x14:cfvo type="autoMin"/>
              <x14:cfvo type="autoMax"/>
              <x14:negativeFillColor rgb="FFFF0000"/>
              <x14:axisColor rgb="FF000000"/>
            </x14:dataBar>
          </x14:cfRule>
          <x14:cfRule type="dataBar" id="{B2A1F0F9-630D-D845-BD20-82AF9AC927A2}">
            <x14:dataBar minLength="0" maxLength="100" gradient="0">
              <x14:cfvo type="autoMin"/>
              <x14:cfvo type="autoMax"/>
              <x14:negativeFillColor rgb="FFA3FF83"/>
              <x14:axisColor rgb="FF000000"/>
            </x14:dataBar>
          </x14:cfRule>
          <x14:cfRule type="dataBar" id="{DBF5269F-CC5C-3C48-8119-78D1F6FFC9F1}">
            <x14:dataBar minLength="0" maxLength="100" gradient="0">
              <x14:cfvo type="autoMin"/>
              <x14:cfvo type="autoMax"/>
              <x14:negativeFillColor rgb="FF00B050"/>
              <x14:axisColor rgb="FF000000"/>
            </x14:dataBar>
          </x14:cfRule>
          <xm:sqref>AC1213:AC1214</xm:sqref>
        </x14:conditionalFormatting>
        <x14:conditionalFormatting xmlns:xm="http://schemas.microsoft.com/office/excel/2006/main">
          <x14:cfRule type="dataBar" id="{E8DE4A42-9219-BE48-9BE4-DD8B05697160}">
            <x14:dataBar minLength="0" maxLength="100" gradient="0">
              <x14:cfvo type="autoMin"/>
              <x14:cfvo type="autoMax"/>
              <x14:negativeFillColor rgb="FFFF0000"/>
              <x14:axisColor rgb="FF000000"/>
            </x14:dataBar>
          </x14:cfRule>
          <x14:cfRule type="dataBar" id="{8FBF91D7-A40D-B340-AA11-C2FF1D7A3977}">
            <x14:dataBar minLength="0" maxLength="100" gradient="0">
              <x14:cfvo type="autoMin"/>
              <x14:cfvo type="autoMax"/>
              <x14:negativeFillColor rgb="FFA3FF83"/>
              <x14:axisColor rgb="FF000000"/>
            </x14:dataBar>
          </x14:cfRule>
          <x14:cfRule type="dataBar" id="{83A3065B-B082-334C-BCAF-F2DC8D2ACE7E}">
            <x14:dataBar minLength="0" maxLength="100" gradient="0">
              <x14:cfvo type="autoMin"/>
              <x14:cfvo type="autoMax"/>
              <x14:negativeFillColor rgb="FF00B050"/>
              <x14:axisColor rgb="FF000000"/>
            </x14:dataBar>
          </x14:cfRule>
          <xm:sqref>AC1216:AC1246</xm:sqref>
        </x14:conditionalFormatting>
        <x14:conditionalFormatting xmlns:xm="http://schemas.microsoft.com/office/excel/2006/main">
          <x14:cfRule type="dataBar" id="{E69F6950-2493-3C43-A832-7049FA933694}">
            <x14:dataBar minLength="0" maxLength="100" gradient="0">
              <x14:cfvo type="autoMin"/>
              <x14:cfvo type="autoMax"/>
              <x14:negativeFillColor rgb="FFA3FF83"/>
              <x14:axisColor rgb="FF000000"/>
            </x14:dataBar>
          </x14:cfRule>
          <x14:cfRule type="dataBar" id="{9CDBCAB3-38D7-BF42-9883-401C4EADF434}">
            <x14:dataBar minLength="0" maxLength="100" gradient="0">
              <x14:cfvo type="autoMin"/>
              <x14:cfvo type="autoMax"/>
              <x14:negativeFillColor rgb="FF00B050"/>
              <x14:axisColor rgb="FF000000"/>
            </x14:dataBar>
          </x14:cfRule>
          <x14:cfRule type="dataBar" id="{893DF285-8DB1-2B40-AB07-CD21EB286C9C}">
            <x14:dataBar minLength="0" maxLength="100" gradient="0">
              <x14:cfvo type="autoMin"/>
              <x14:cfvo type="autoMax"/>
              <x14:negativeFillColor rgb="FFFF0000"/>
              <x14:axisColor rgb="FF000000"/>
            </x14:dataBar>
          </x14:cfRule>
          <xm:sqref>AC1248:AC1278</xm:sqref>
        </x14:conditionalFormatting>
        <x14:conditionalFormatting xmlns:xm="http://schemas.microsoft.com/office/excel/2006/main">
          <x14:cfRule type="dataBar" id="{4F8078A4-84C6-A044-951B-77E22D702BAB}">
            <x14:dataBar minLength="0" maxLength="100" gradient="0">
              <x14:cfvo type="autoMin"/>
              <x14:cfvo type="autoMax"/>
              <x14:negativeFillColor rgb="FF00B050"/>
              <x14:axisColor rgb="FF000000"/>
            </x14:dataBar>
          </x14:cfRule>
          <x14:cfRule type="dataBar" id="{04258D47-C5D2-0244-B398-2207D3AD408F}">
            <x14:dataBar minLength="0" maxLength="100" gradient="0">
              <x14:cfvo type="autoMin"/>
              <x14:cfvo type="autoMax"/>
              <x14:negativeFillColor rgb="FFFF0000"/>
              <x14:axisColor rgb="FF000000"/>
            </x14:dataBar>
          </x14:cfRule>
          <x14:cfRule type="dataBar" id="{61D52DB1-DE29-1442-A335-F7A03CC88CBA}">
            <x14:dataBar minLength="0" maxLength="100" gradient="0">
              <x14:cfvo type="autoMin"/>
              <x14:cfvo type="autoMax"/>
              <x14:negativeFillColor rgb="FFA3FF83"/>
              <x14:axisColor rgb="FF000000"/>
            </x14:dataBar>
          </x14:cfRule>
          <xm:sqref>AC1281:AC1472</xm:sqref>
        </x14:conditionalFormatting>
        <x14:conditionalFormatting xmlns:xm="http://schemas.microsoft.com/office/excel/2006/main">
          <x14:cfRule type="dataBar" id="{F595AB79-8C98-8942-9B7A-ECF2B66541B9}">
            <x14:dataBar minLength="0" maxLength="100" gradient="0">
              <x14:cfvo type="autoMin"/>
              <x14:cfvo type="autoMax"/>
              <x14:negativeFillColor rgb="FFFF0000"/>
              <x14:axisColor rgb="FF000000"/>
            </x14:dataBar>
          </x14:cfRule>
          <x14:cfRule type="dataBar" id="{6CE91087-9C5E-3E45-849D-779A74C46D57}">
            <x14:dataBar minLength="0" maxLength="100" gradient="0">
              <x14:cfvo type="autoMin"/>
              <x14:cfvo type="autoMax"/>
              <x14:negativeFillColor rgb="FFA3FF83"/>
              <x14:axisColor rgb="FF000000"/>
            </x14:dataBar>
          </x14:cfRule>
          <x14:cfRule type="dataBar" id="{6E26A660-0893-554B-B734-395EE7C24F29}">
            <x14:dataBar minLength="0" maxLength="100" gradient="0">
              <x14:cfvo type="autoMin"/>
              <x14:cfvo type="autoMax"/>
              <x14:negativeFillColor rgb="FF00B050"/>
              <x14:axisColor rgb="FF000000"/>
            </x14:dataBar>
          </x14:cfRule>
          <xm:sqref>AC1475:AC1487</xm:sqref>
        </x14:conditionalFormatting>
        <x14:conditionalFormatting xmlns:xm="http://schemas.microsoft.com/office/excel/2006/main">
          <x14:cfRule type="dataBar" id="{D1DD32F0-56C4-1F40-9286-49D0A55EE213}">
            <x14:dataBar minLength="0" maxLength="100" gradient="0">
              <x14:cfvo type="autoMin"/>
              <x14:cfvo type="autoMax"/>
              <x14:negativeFillColor rgb="FFFF0000"/>
              <x14:axisColor rgb="FF000000"/>
            </x14:dataBar>
          </x14:cfRule>
          <x14:cfRule type="dataBar" id="{A3754056-B67B-9241-8EEB-6B32467C8487}">
            <x14:dataBar minLength="0" maxLength="100" gradient="0">
              <x14:cfvo type="autoMin"/>
              <x14:cfvo type="autoMax"/>
              <x14:negativeFillColor rgb="FFA3FF83"/>
              <x14:axisColor rgb="FF000000"/>
            </x14:dataBar>
          </x14:cfRule>
          <x14:cfRule type="dataBar" id="{87C29DA0-3BE1-C84D-95B0-E15DECF690F7}">
            <x14:dataBar minLength="0" maxLength="100" gradient="0">
              <x14:cfvo type="autoMin"/>
              <x14:cfvo type="autoMax"/>
              <x14:negativeFillColor rgb="FF00B050"/>
              <x14:axisColor rgb="FF000000"/>
            </x14:dataBar>
          </x14:cfRule>
          <xm:sqref>AC1489:AC1520</xm:sqref>
        </x14:conditionalFormatting>
        <x14:conditionalFormatting xmlns:xm="http://schemas.microsoft.com/office/excel/2006/main">
          <x14:cfRule type="dataBar" id="{E6B1B655-5D77-0946-B5FD-A11110067DFF}">
            <x14:dataBar minLength="0" maxLength="100" gradient="0">
              <x14:cfvo type="autoMin"/>
              <x14:cfvo type="autoMax"/>
              <x14:negativeFillColor rgb="FFFF0000"/>
              <x14:axisColor rgb="FF000000"/>
            </x14:dataBar>
          </x14:cfRule>
          <x14:cfRule type="dataBar" id="{6D903B70-1652-0642-9436-53847EE5D5CA}">
            <x14:dataBar minLength="0" maxLength="100" gradient="0">
              <x14:cfvo type="autoMin"/>
              <x14:cfvo type="autoMax"/>
              <x14:negativeFillColor rgb="FFA3FF83"/>
              <x14:axisColor rgb="FF000000"/>
            </x14:dataBar>
          </x14:cfRule>
          <x14:cfRule type="dataBar" id="{2DDFDE12-F249-B04A-A0A1-7CD5D55EE79C}">
            <x14:dataBar minLength="0" maxLength="100" gradient="0">
              <x14:cfvo type="autoMin"/>
              <x14:cfvo type="autoMax"/>
              <x14:negativeFillColor rgb="FF00B050"/>
              <x14:axisColor rgb="FF000000"/>
            </x14:dataBar>
          </x14:cfRule>
          <xm:sqref>AC1522:AC1551</xm:sqref>
        </x14:conditionalFormatting>
        <x14:conditionalFormatting xmlns:xm="http://schemas.microsoft.com/office/excel/2006/main">
          <x14:cfRule type="dataBar" id="{B2E9634C-024C-3648-A4E0-AEFCC479AFDC}">
            <x14:dataBar minLength="0" maxLength="100" gradient="0">
              <x14:cfvo type="autoMin"/>
              <x14:cfvo type="autoMax"/>
              <x14:negativeFillColor rgb="FF00B050"/>
              <x14:axisColor rgb="FF000000"/>
            </x14:dataBar>
          </x14:cfRule>
          <x14:cfRule type="dataBar" id="{7DCF3858-3E17-D342-A062-993BA453038C}">
            <x14:dataBar minLength="0" maxLength="100" gradient="0">
              <x14:cfvo type="autoMin"/>
              <x14:cfvo type="autoMax"/>
              <x14:negativeFillColor rgb="FFA3FF83"/>
              <x14:axisColor rgb="FF000000"/>
            </x14:dataBar>
          </x14:cfRule>
          <x14:cfRule type="dataBar" id="{37FEC3C4-D6FE-4349-A042-5BBB89410A89}">
            <x14:dataBar minLength="0" maxLength="100" gradient="0">
              <x14:cfvo type="autoMin"/>
              <x14:cfvo type="autoMax"/>
              <x14:negativeFillColor rgb="FFFF0000"/>
              <x14:axisColor rgb="FF000000"/>
            </x14:dataBar>
          </x14:cfRule>
          <xm:sqref>AC1553:AC1603</xm:sqref>
        </x14:conditionalFormatting>
        <x14:conditionalFormatting xmlns:xm="http://schemas.microsoft.com/office/excel/2006/main">
          <x14:cfRule type="dataBar" id="{B19929B8-35CB-E247-92F3-38B80CD601CB}">
            <x14:dataBar minLength="0" maxLength="100" gradient="0">
              <x14:cfvo type="autoMin"/>
              <x14:cfvo type="autoMax"/>
              <x14:negativeFillColor rgb="FFA3FF83"/>
              <x14:axisColor rgb="FF000000"/>
            </x14:dataBar>
          </x14:cfRule>
          <x14:cfRule type="dataBar" id="{049C15CF-A473-DD4E-BBDC-AB3E70856B03}">
            <x14:dataBar minLength="0" maxLength="100" gradient="0">
              <x14:cfvo type="autoMin"/>
              <x14:cfvo type="autoMax"/>
              <x14:negativeFillColor rgb="FF00B050"/>
              <x14:axisColor rgb="FF000000"/>
            </x14:dataBar>
          </x14:cfRule>
          <x14:cfRule type="dataBar" id="{F88839C2-FDF0-F14A-AD83-F756D60B1E88}">
            <x14:dataBar minLength="0" maxLength="100" gradient="0">
              <x14:cfvo type="autoMin"/>
              <x14:cfvo type="autoMax"/>
              <x14:negativeFillColor rgb="FFFF0000"/>
              <x14:axisColor rgb="FF000000"/>
            </x14:dataBar>
          </x14:cfRule>
          <xm:sqref>AC1606:AC1612</xm:sqref>
        </x14:conditionalFormatting>
        <x14:conditionalFormatting xmlns:xm="http://schemas.microsoft.com/office/excel/2006/main">
          <x14:cfRule type="dataBar" id="{5F304ADA-D6F0-A24C-8968-7E9EA69D4CFA}">
            <x14:dataBar minLength="0" maxLength="100" gradient="0">
              <x14:cfvo type="autoMin"/>
              <x14:cfvo type="autoMax"/>
              <x14:negativeFillColor rgb="FFFF0000"/>
              <x14:axisColor rgb="FF000000"/>
            </x14:dataBar>
          </x14:cfRule>
          <x14:cfRule type="dataBar" id="{39D87994-89B2-4D42-B4FE-8ADA59571D0B}">
            <x14:dataBar minLength="0" maxLength="100" gradient="0">
              <x14:cfvo type="autoMin"/>
              <x14:cfvo type="autoMax"/>
              <x14:negativeFillColor rgb="FFA3FF83"/>
              <x14:axisColor rgb="FF000000"/>
            </x14:dataBar>
          </x14:cfRule>
          <x14:cfRule type="dataBar" id="{1E188077-226F-E442-AA99-2B1B1C3AE3C8}">
            <x14:dataBar minLength="0" maxLength="100" gradient="0">
              <x14:cfvo type="autoMin"/>
              <x14:cfvo type="autoMax"/>
              <x14:negativeFillColor rgb="FF00B050"/>
              <x14:axisColor rgb="FF000000"/>
            </x14:dataBar>
          </x14:cfRule>
          <xm:sqref>AC1615:AC1618</xm:sqref>
        </x14:conditionalFormatting>
        <x14:conditionalFormatting xmlns:xm="http://schemas.microsoft.com/office/excel/2006/main">
          <x14:cfRule type="dataBar" id="{1D4BC8E1-D53E-CB4F-BF60-CCEE5C6D5797}">
            <x14:dataBar minLength="0" maxLength="100" gradient="0">
              <x14:cfvo type="autoMin"/>
              <x14:cfvo type="autoMax"/>
              <x14:negativeFillColor rgb="FFFF0000"/>
              <x14:axisColor rgb="FF000000"/>
            </x14:dataBar>
          </x14:cfRule>
          <x14:cfRule type="dataBar" id="{F80E869F-0885-F84C-BE0E-381351A03D59}">
            <x14:dataBar minLength="0" maxLength="100" gradient="0">
              <x14:cfvo type="autoMin"/>
              <x14:cfvo type="autoMax"/>
              <x14:negativeFillColor rgb="FFA3FF83"/>
              <x14:axisColor rgb="FF000000"/>
            </x14:dataBar>
          </x14:cfRule>
          <x14:cfRule type="dataBar" id="{B375FF95-0846-1A41-8574-9D87328482C3}">
            <x14:dataBar minLength="0" maxLength="100" gradient="0">
              <x14:cfvo type="autoMin"/>
              <x14:cfvo type="autoMax"/>
              <x14:negativeFillColor rgb="FF00B050"/>
              <x14:axisColor rgb="FF000000"/>
            </x14:dataBar>
          </x14:cfRule>
          <xm:sqref>AC1620:AC1621</xm:sqref>
        </x14:conditionalFormatting>
        <x14:conditionalFormatting xmlns:xm="http://schemas.microsoft.com/office/excel/2006/main">
          <x14:cfRule type="dataBar" id="{1008841C-9ABD-4C44-9544-F54F1DBD118F}">
            <x14:dataBar minLength="0" maxLength="100" gradient="0">
              <x14:cfvo type="autoMin"/>
              <x14:cfvo type="autoMax"/>
              <x14:negativeFillColor rgb="FF00B050"/>
              <x14:axisColor rgb="FF000000"/>
            </x14:dataBar>
          </x14:cfRule>
          <x14:cfRule type="dataBar" id="{0CC3658B-0CAE-FC4D-A7DE-472592A07440}">
            <x14:dataBar minLength="0" maxLength="100" gradient="0">
              <x14:cfvo type="autoMin"/>
              <x14:cfvo type="autoMax"/>
              <x14:negativeFillColor rgb="FFA3FF83"/>
              <x14:axisColor rgb="FF000000"/>
            </x14:dataBar>
          </x14:cfRule>
          <x14:cfRule type="dataBar" id="{60BE13B4-75F7-0B44-A2D9-940B3ED106D2}">
            <x14:dataBar minLength="0" maxLength="100" gradient="0">
              <x14:cfvo type="autoMin"/>
              <x14:cfvo type="autoMax"/>
              <x14:negativeFillColor rgb="FFFF0000"/>
              <x14:axisColor rgb="FF000000"/>
            </x14:dataBar>
          </x14:cfRule>
          <xm:sqref>AC1623:AC1624</xm:sqref>
        </x14:conditionalFormatting>
        <x14:conditionalFormatting xmlns:xm="http://schemas.microsoft.com/office/excel/2006/main">
          <x14:cfRule type="dataBar" id="{0D96DBBF-0EB9-9244-92D3-E6CC77969F80}">
            <x14:dataBar minLength="0" maxLength="100" gradient="0">
              <x14:cfvo type="autoMin"/>
              <x14:cfvo type="autoMax"/>
              <x14:negativeFillColor rgb="FFFF0000"/>
              <x14:axisColor rgb="FF000000"/>
            </x14:dataBar>
          </x14:cfRule>
          <x14:cfRule type="dataBar" id="{94DDCBF6-77E9-A04C-A46D-BBF3CDEC3B53}">
            <x14:dataBar minLength="0" maxLength="100" gradient="0">
              <x14:cfvo type="autoMin"/>
              <x14:cfvo type="autoMax"/>
              <x14:negativeFillColor rgb="FFA3FF83"/>
              <x14:axisColor rgb="FF000000"/>
            </x14:dataBar>
          </x14:cfRule>
          <x14:cfRule type="dataBar" id="{45684D5B-B4C3-5548-A2B2-D6739E1ED3A9}">
            <x14:dataBar minLength="0" maxLength="100" gradient="0">
              <x14:cfvo type="autoMin"/>
              <x14:cfvo type="autoMax"/>
              <x14:negativeFillColor rgb="FF00B050"/>
              <x14:axisColor rgb="FF000000"/>
            </x14:dataBar>
          </x14:cfRule>
          <xm:sqref>AC1626:AC1631</xm:sqref>
        </x14:conditionalFormatting>
        <x14:conditionalFormatting xmlns:xm="http://schemas.microsoft.com/office/excel/2006/main">
          <x14:cfRule type="dataBar" id="{F3F6F67D-E076-9146-AD68-364F92EFAB74}">
            <x14:dataBar minLength="0" maxLength="100" gradient="0">
              <x14:cfvo type="autoMin"/>
              <x14:cfvo type="autoMax"/>
              <x14:negativeFillColor rgb="FFFF0000"/>
              <x14:axisColor rgb="FF000000"/>
            </x14:dataBar>
          </x14:cfRule>
          <x14:cfRule type="dataBar" id="{3819A6FB-7FEB-1941-B395-251EA5DEBC36}">
            <x14:dataBar minLength="0" maxLength="100" gradient="0">
              <x14:cfvo type="autoMin"/>
              <x14:cfvo type="autoMax"/>
              <x14:negativeFillColor rgb="FF00B050"/>
              <x14:axisColor rgb="FF000000"/>
            </x14:dataBar>
          </x14:cfRule>
          <x14:cfRule type="dataBar" id="{B0CAC88D-D848-AF4C-B00A-C8B3AF67747B}">
            <x14:dataBar minLength="0" maxLength="100" gradient="0">
              <x14:cfvo type="autoMin"/>
              <x14:cfvo type="autoMax"/>
              <x14:negativeFillColor rgb="FFA3FF83"/>
              <x14:axisColor rgb="FF000000"/>
            </x14:dataBar>
          </x14:cfRule>
          <xm:sqref>AC1633:AC1640</xm:sqref>
        </x14:conditionalFormatting>
        <x14:conditionalFormatting xmlns:xm="http://schemas.microsoft.com/office/excel/2006/main">
          <x14:cfRule type="dataBar" id="{514F93EF-CE46-8F4C-A160-5DB3CAAA63C3}">
            <x14:dataBar minLength="0" maxLength="100" gradient="0">
              <x14:cfvo type="autoMin"/>
              <x14:cfvo type="autoMax"/>
              <x14:negativeFillColor rgb="FFFF0000"/>
              <x14:axisColor rgb="FF000000"/>
            </x14:dataBar>
          </x14:cfRule>
          <x14:cfRule type="dataBar" id="{0BC031B5-C7E2-5940-9306-C87E4DB9EF31}">
            <x14:dataBar minLength="0" maxLength="100" gradient="0">
              <x14:cfvo type="autoMin"/>
              <x14:cfvo type="autoMax"/>
              <x14:negativeFillColor rgb="FFA3FF83"/>
              <x14:axisColor rgb="FF000000"/>
            </x14:dataBar>
          </x14:cfRule>
          <x14:cfRule type="dataBar" id="{EA529B9F-A4CD-F947-A857-FFF1B3264016}">
            <x14:dataBar minLength="0" maxLength="100" gradient="0">
              <x14:cfvo type="autoMin"/>
              <x14:cfvo type="autoMax"/>
              <x14:negativeFillColor rgb="FF00B050"/>
              <x14:axisColor rgb="FF000000"/>
            </x14:dataBar>
          </x14:cfRule>
          <xm:sqref>AC1643:AC1646</xm:sqref>
        </x14:conditionalFormatting>
        <x14:conditionalFormatting xmlns:xm="http://schemas.microsoft.com/office/excel/2006/main">
          <x14:cfRule type="dataBar" id="{A2E4F987-8B07-1642-B3CD-58C1A7D6DA5C}">
            <x14:dataBar minLength="0" maxLength="100" gradient="0">
              <x14:cfvo type="autoMin"/>
              <x14:cfvo type="autoMax"/>
              <x14:negativeFillColor rgb="FFFF0000"/>
              <x14:axisColor rgb="FF000000"/>
            </x14:dataBar>
          </x14:cfRule>
          <x14:cfRule type="dataBar" id="{965DB225-D803-184C-BAAE-AFDE6F80A85D}">
            <x14:dataBar minLength="0" maxLength="100" gradient="0">
              <x14:cfvo type="autoMin"/>
              <x14:cfvo type="autoMax"/>
              <x14:negativeFillColor rgb="FFA3FF83"/>
              <x14:axisColor rgb="FF000000"/>
            </x14:dataBar>
          </x14:cfRule>
          <x14:cfRule type="dataBar" id="{8F1C428C-6066-8948-933D-4EAD037F57EC}">
            <x14:dataBar minLength="0" maxLength="100" gradient="0">
              <x14:cfvo type="autoMin"/>
              <x14:cfvo type="autoMax"/>
              <x14:negativeFillColor rgb="FF00B050"/>
              <x14:axisColor rgb="FF000000"/>
            </x14:dataBar>
          </x14:cfRule>
          <xm:sqref>AC1648:AC1650</xm:sqref>
        </x14:conditionalFormatting>
        <x14:conditionalFormatting xmlns:xm="http://schemas.microsoft.com/office/excel/2006/main">
          <x14:cfRule type="dataBar" id="{1F763993-BA75-2E4F-B5CF-D8CA8D052ED8}">
            <x14:dataBar minLength="0" maxLength="100" gradient="0">
              <x14:cfvo type="autoMin"/>
              <x14:cfvo type="autoMax"/>
              <x14:negativeFillColor rgb="FFFF0000"/>
              <x14:axisColor rgb="FF000000"/>
            </x14:dataBar>
          </x14:cfRule>
          <x14:cfRule type="dataBar" id="{BC33602A-64E8-6946-A868-E045F0158B6A}">
            <x14:dataBar minLength="0" maxLength="100" gradient="0">
              <x14:cfvo type="autoMin"/>
              <x14:cfvo type="autoMax"/>
              <x14:negativeFillColor rgb="FFA3FF83"/>
              <x14:axisColor rgb="FF000000"/>
            </x14:dataBar>
          </x14:cfRule>
          <x14:cfRule type="dataBar" id="{D5D1FC8C-FB56-0E47-9424-911EE4F45F36}">
            <x14:dataBar minLength="0" maxLength="100" gradient="0">
              <x14:cfvo type="autoMin"/>
              <x14:cfvo type="autoMax"/>
              <x14:negativeFillColor rgb="FF00B050"/>
              <x14:axisColor rgb="FF000000"/>
            </x14:dataBar>
          </x14:cfRule>
          <xm:sqref>AC1652:AC1661</xm:sqref>
        </x14:conditionalFormatting>
        <x14:conditionalFormatting xmlns:xm="http://schemas.microsoft.com/office/excel/2006/main">
          <x14:cfRule type="dataBar" id="{EC59E28A-3878-0740-AF52-B38166E5365C}">
            <x14:dataBar minLength="0" maxLength="100" gradient="0">
              <x14:cfvo type="autoMin"/>
              <x14:cfvo type="autoMax"/>
              <x14:negativeFillColor rgb="FF00B050"/>
              <x14:axisColor rgb="FF000000"/>
            </x14:dataBar>
          </x14:cfRule>
          <x14:cfRule type="dataBar" id="{AC1E1D65-21FC-6649-82F8-CD2E1BA7F89B}">
            <x14:dataBar minLength="0" maxLength="100" gradient="0">
              <x14:cfvo type="autoMin"/>
              <x14:cfvo type="autoMax"/>
              <x14:negativeFillColor rgb="FFA3FF83"/>
              <x14:axisColor rgb="FF000000"/>
            </x14:dataBar>
          </x14:cfRule>
          <x14:cfRule type="dataBar" id="{F970ABD4-BA53-624F-AE26-A08408159ACA}">
            <x14:dataBar minLength="0" maxLength="100" gradient="0">
              <x14:cfvo type="autoMin"/>
              <x14:cfvo type="autoMax"/>
              <x14:negativeFillColor rgb="FFFF0000"/>
              <x14:axisColor rgb="FF000000"/>
            </x14:dataBar>
          </x14:cfRule>
          <xm:sqref>AC1663:AC1666</xm:sqref>
        </x14:conditionalFormatting>
        <x14:conditionalFormatting xmlns:xm="http://schemas.microsoft.com/office/excel/2006/main">
          <x14:cfRule type="dataBar" id="{48463898-A466-2B49-B451-DAE0E82279BC}">
            <x14:dataBar minLength="0" maxLength="100" gradient="0">
              <x14:cfvo type="autoMin"/>
              <x14:cfvo type="autoMax"/>
              <x14:negativeFillColor rgb="FFA3FF83"/>
              <x14:axisColor rgb="FF000000"/>
            </x14:dataBar>
          </x14:cfRule>
          <x14:cfRule type="dataBar" id="{107A3ED7-D2BA-4245-9459-FE769DAFFC6F}">
            <x14:dataBar minLength="0" maxLength="100" gradient="0">
              <x14:cfvo type="autoMin"/>
              <x14:cfvo type="autoMax"/>
              <x14:negativeFillColor rgb="FF00B050"/>
              <x14:axisColor rgb="FF000000"/>
            </x14:dataBar>
          </x14:cfRule>
          <x14:cfRule type="dataBar" id="{837E9FC1-166C-1B4B-9DD1-098211D8A582}">
            <x14:dataBar minLength="0" maxLength="100" gradient="0">
              <x14:cfvo type="autoMin"/>
              <x14:cfvo type="autoMax"/>
              <x14:negativeFillColor rgb="FFFF0000"/>
              <x14:axisColor rgb="FF000000"/>
            </x14:dataBar>
          </x14:cfRule>
          <xm:sqref>AC1668:AC1701</xm:sqref>
        </x14:conditionalFormatting>
        <x14:conditionalFormatting xmlns:xm="http://schemas.microsoft.com/office/excel/2006/main">
          <x14:cfRule type="dataBar" id="{B6CB5C2D-3E8C-2E4B-8353-83EB981986D2}">
            <x14:dataBar minLength="0" maxLength="100" gradient="0">
              <x14:cfvo type="autoMin"/>
              <x14:cfvo type="autoMax"/>
              <x14:negativeFillColor rgb="FFFF0000"/>
              <x14:axisColor rgb="FF000000"/>
            </x14:dataBar>
          </x14:cfRule>
          <x14:cfRule type="dataBar" id="{69E2B431-9F55-0640-A53D-99F601362D32}">
            <x14:dataBar minLength="0" maxLength="100" gradient="0">
              <x14:cfvo type="autoMin"/>
              <x14:cfvo type="autoMax"/>
              <x14:negativeFillColor rgb="FFA3FF83"/>
              <x14:axisColor rgb="FF000000"/>
            </x14:dataBar>
          </x14:cfRule>
          <x14:cfRule type="dataBar" id="{B51E6AFC-4CB2-7449-AFAA-716B5D936083}">
            <x14:dataBar minLength="0" maxLength="100" gradient="0">
              <x14:cfvo type="autoMin"/>
              <x14:cfvo type="autoMax"/>
              <x14:negativeFillColor rgb="FF00B050"/>
              <x14:axisColor rgb="FF000000"/>
            </x14:dataBar>
          </x14:cfRule>
          <xm:sqref>AC1703:AC1708</xm:sqref>
        </x14:conditionalFormatting>
        <x14:conditionalFormatting xmlns:xm="http://schemas.microsoft.com/office/excel/2006/main">
          <x14:cfRule type="dataBar" id="{E90DF88A-D648-4A4F-9E93-2F6FB65FA903}">
            <x14:dataBar minLength="0" maxLength="100" gradient="0">
              <x14:cfvo type="autoMin"/>
              <x14:cfvo type="autoMax"/>
              <x14:negativeFillColor rgb="FFFF0000"/>
              <x14:axisColor rgb="FF000000"/>
            </x14:dataBar>
          </x14:cfRule>
          <x14:cfRule type="dataBar" id="{766FD8B9-451C-764C-9F33-F9CCB4380813}">
            <x14:dataBar minLength="0" maxLength="100" gradient="0">
              <x14:cfvo type="autoMin"/>
              <x14:cfvo type="autoMax"/>
              <x14:negativeFillColor rgb="FFA3FF83"/>
              <x14:axisColor rgb="FF000000"/>
            </x14:dataBar>
          </x14:cfRule>
          <x14:cfRule type="dataBar" id="{A7863E45-0002-5944-BDAF-F37807480FA5}">
            <x14:dataBar minLength="0" maxLength="100" gradient="0">
              <x14:cfvo type="autoMin"/>
              <x14:cfvo type="autoMax"/>
              <x14:negativeFillColor rgb="FF00B050"/>
              <x14:axisColor rgb="FF000000"/>
            </x14:dataBar>
          </x14:cfRule>
          <xm:sqref>AC1710:AC1718</xm:sqref>
        </x14:conditionalFormatting>
        <x14:conditionalFormatting xmlns:xm="http://schemas.microsoft.com/office/excel/2006/main">
          <x14:cfRule type="dataBar" id="{08425E44-64BB-1E42-B1C6-D3F1DEA64773}">
            <x14:dataBar minLength="0" maxLength="100" gradient="0">
              <x14:cfvo type="autoMin"/>
              <x14:cfvo type="autoMax"/>
              <x14:negativeFillColor rgb="FF00B050"/>
              <x14:axisColor rgb="FF000000"/>
            </x14:dataBar>
          </x14:cfRule>
          <x14:cfRule type="dataBar" id="{F1AB36CF-FED4-4542-BC62-D575F1721178}">
            <x14:dataBar minLength="0" maxLength="100" gradient="0">
              <x14:cfvo type="autoMin"/>
              <x14:cfvo type="autoMax"/>
              <x14:negativeFillColor rgb="FFA3FF83"/>
              <x14:axisColor rgb="FF000000"/>
            </x14:dataBar>
          </x14:cfRule>
          <x14:cfRule type="dataBar" id="{FDB016AA-AEF9-714D-879F-E1FB2BC9233D}">
            <x14:dataBar minLength="0" maxLength="100" gradient="0">
              <x14:cfvo type="autoMin"/>
              <x14:cfvo type="autoMax"/>
              <x14:negativeFillColor rgb="FFFF0000"/>
              <x14:axisColor rgb="FF000000"/>
            </x14:dataBar>
          </x14:cfRule>
          <xm:sqref>AC1720:AC1723</xm:sqref>
        </x14:conditionalFormatting>
        <x14:conditionalFormatting xmlns:xm="http://schemas.microsoft.com/office/excel/2006/main">
          <x14:cfRule type="dataBar" id="{5232DB64-59F8-7843-A2E8-439FA89EFFCC}">
            <x14:dataBar minLength="0" maxLength="100" gradient="0">
              <x14:cfvo type="autoMin"/>
              <x14:cfvo type="autoMax"/>
              <x14:negativeFillColor rgb="FFFF0000"/>
              <x14:axisColor rgb="FF000000"/>
            </x14:dataBar>
          </x14:cfRule>
          <x14:cfRule type="dataBar" id="{59B142FC-E6E0-D442-A32C-10BA7DD4F5AC}">
            <x14:dataBar minLength="0" maxLength="100" gradient="0">
              <x14:cfvo type="autoMin"/>
              <x14:cfvo type="autoMax"/>
              <x14:negativeFillColor rgb="FFA3FF83"/>
              <x14:axisColor rgb="FF000000"/>
            </x14:dataBar>
          </x14:cfRule>
          <x14:cfRule type="dataBar" id="{A269B9F9-C6F2-274C-AC42-5C7570E9BCE1}">
            <x14:dataBar minLength="0" maxLength="100" gradient="0">
              <x14:cfvo type="autoMin"/>
              <x14:cfvo type="autoMax"/>
              <x14:negativeFillColor rgb="FF00B050"/>
              <x14:axisColor rgb="FF000000"/>
            </x14:dataBar>
          </x14:cfRule>
          <xm:sqref>AC1726:AC1733</xm:sqref>
        </x14:conditionalFormatting>
        <x14:conditionalFormatting xmlns:xm="http://schemas.microsoft.com/office/excel/2006/main">
          <x14:cfRule type="dataBar" id="{798732CE-5966-1E46-BAF2-288D259CEF65}">
            <x14:dataBar minLength="0" maxLength="100" gradient="0">
              <x14:cfvo type="autoMin"/>
              <x14:cfvo type="autoMax"/>
              <x14:negativeFillColor rgb="FFA3FF83"/>
              <x14:axisColor rgb="FF000000"/>
            </x14:dataBar>
          </x14:cfRule>
          <x14:cfRule type="dataBar" id="{3D9CE78B-C113-3444-A858-388FF3652F8B}">
            <x14:dataBar minLength="0" maxLength="100" gradient="0">
              <x14:cfvo type="autoMin"/>
              <x14:cfvo type="autoMax"/>
              <x14:negativeFillColor rgb="FF00B050"/>
              <x14:axisColor rgb="FF000000"/>
            </x14:dataBar>
          </x14:cfRule>
          <x14:cfRule type="dataBar" id="{2E13C878-73A8-E447-BA88-4BFFBD538AD3}">
            <x14:dataBar minLength="0" maxLength="100" gradient="0">
              <x14:cfvo type="autoMin"/>
              <x14:cfvo type="autoMax"/>
              <x14:negativeFillColor rgb="FFFF0000"/>
              <x14:axisColor rgb="FF000000"/>
            </x14:dataBar>
          </x14:cfRule>
          <xm:sqref>AC1735:AC1747</xm:sqref>
        </x14:conditionalFormatting>
        <x14:conditionalFormatting xmlns:xm="http://schemas.microsoft.com/office/excel/2006/main">
          <x14:cfRule type="dataBar" id="{F25E300F-28A1-D84C-B6D7-5F79E91EED87}">
            <x14:dataBar minLength="0" maxLength="100" gradient="0">
              <x14:cfvo type="autoMin"/>
              <x14:cfvo type="autoMax"/>
              <x14:negativeFillColor rgb="FF00B050"/>
              <x14:axisColor rgb="FF000000"/>
            </x14:dataBar>
          </x14:cfRule>
          <x14:cfRule type="dataBar" id="{04A51ACD-082E-7047-A26B-D12F1B1AE451}">
            <x14:dataBar minLength="0" maxLength="100" gradient="0">
              <x14:cfvo type="autoMin"/>
              <x14:cfvo type="autoMax"/>
              <x14:negativeFillColor rgb="FFFF0000"/>
              <x14:axisColor rgb="FF000000"/>
            </x14:dataBar>
          </x14:cfRule>
          <x14:cfRule type="dataBar" id="{2257B401-C89B-9947-99A8-36BFD207B887}">
            <x14:dataBar minLength="0" maxLength="100" gradient="0">
              <x14:cfvo type="autoMin"/>
              <x14:cfvo type="autoMax"/>
              <x14:negativeFillColor rgb="FFA3FF83"/>
              <x14:axisColor rgb="FF000000"/>
            </x14:dataBar>
          </x14:cfRule>
          <xm:sqref>AC1749:AC1773</xm:sqref>
        </x14:conditionalFormatting>
        <x14:conditionalFormatting xmlns:xm="http://schemas.microsoft.com/office/excel/2006/main">
          <x14:cfRule type="dataBar" id="{775FB772-4538-AD4C-88F1-31B2EA100B74}">
            <x14:dataBar minLength="0" maxLength="100" gradient="0">
              <x14:cfvo type="autoMin"/>
              <x14:cfvo type="autoMax"/>
              <x14:negativeFillColor rgb="FFFF0000"/>
              <x14:axisColor rgb="FF000000"/>
            </x14:dataBar>
          </x14:cfRule>
          <x14:cfRule type="dataBar" id="{DF32865A-8240-A24D-B59E-4D2BBB1B4FCE}">
            <x14:dataBar minLength="0" maxLength="100" gradient="0">
              <x14:cfvo type="autoMin"/>
              <x14:cfvo type="autoMax"/>
              <x14:negativeFillColor rgb="FFA3FF83"/>
              <x14:axisColor rgb="FF000000"/>
            </x14:dataBar>
          </x14:cfRule>
          <x14:cfRule type="dataBar" id="{258DBACB-E9B5-CA4A-9BE8-EA162CCDA825}">
            <x14:dataBar minLength="0" maxLength="100" gradient="0">
              <x14:cfvo type="autoMin"/>
              <x14:cfvo type="autoMax"/>
              <x14:negativeFillColor rgb="FF00B050"/>
              <x14:axisColor rgb="FF000000"/>
            </x14:dataBar>
          </x14:cfRule>
          <xm:sqref>AC1775:AC1777</xm:sqref>
        </x14:conditionalFormatting>
        <x14:conditionalFormatting xmlns:xm="http://schemas.microsoft.com/office/excel/2006/main">
          <x14:cfRule type="dataBar" id="{0DA0DBBE-B4DF-F943-97B3-F4F22B881C12}">
            <x14:dataBar minLength="0" maxLength="100" gradient="0">
              <x14:cfvo type="autoMin"/>
              <x14:cfvo type="autoMax"/>
              <x14:negativeFillColor rgb="FFFF0000"/>
              <x14:axisColor rgb="FF000000"/>
            </x14:dataBar>
          </x14:cfRule>
          <x14:cfRule type="dataBar" id="{EC3A579E-A8D4-C34B-A6B0-D878513F4450}">
            <x14:dataBar minLength="0" maxLength="100" gradient="0">
              <x14:cfvo type="autoMin"/>
              <x14:cfvo type="autoMax"/>
              <x14:negativeFillColor rgb="FFA3FF83"/>
              <x14:axisColor rgb="FF000000"/>
            </x14:dataBar>
          </x14:cfRule>
          <x14:cfRule type="dataBar" id="{8F1233F2-AB00-E54B-B02F-83DA09A73036}">
            <x14:dataBar minLength="0" maxLength="100" gradient="0">
              <x14:cfvo type="autoMin"/>
              <x14:cfvo type="autoMax"/>
              <x14:negativeFillColor rgb="FF00B050"/>
              <x14:axisColor rgb="FF000000"/>
            </x14:dataBar>
          </x14:cfRule>
          <xm:sqref>AC1779:AC1795</xm:sqref>
        </x14:conditionalFormatting>
        <x14:conditionalFormatting xmlns:xm="http://schemas.microsoft.com/office/excel/2006/main">
          <x14:cfRule type="dataBar" id="{CC0ADA63-481C-7E44-B95A-572BD43A1647}">
            <x14:dataBar minLength="0" maxLength="100" gradient="0">
              <x14:cfvo type="autoMin"/>
              <x14:cfvo type="autoMax"/>
              <x14:negativeFillColor rgb="FFFF0000"/>
              <x14:axisColor rgb="FF000000"/>
            </x14:dataBar>
          </x14:cfRule>
          <x14:cfRule type="dataBar" id="{67672EE0-E5BE-F047-BDA4-064A00AC0EA9}">
            <x14:dataBar minLength="0" maxLength="100" gradient="0">
              <x14:cfvo type="autoMin"/>
              <x14:cfvo type="autoMax"/>
              <x14:negativeFillColor rgb="FFA3FF83"/>
              <x14:axisColor rgb="FF000000"/>
            </x14:dataBar>
          </x14:cfRule>
          <x14:cfRule type="dataBar" id="{CD0EAEFA-55E7-844B-8706-BC074CA97ECA}">
            <x14:dataBar minLength="0" maxLength="100" gradient="0">
              <x14:cfvo type="autoMin"/>
              <x14:cfvo type="autoMax"/>
              <x14:negativeFillColor rgb="FF00B050"/>
              <x14:axisColor rgb="FF000000"/>
            </x14:dataBar>
          </x14:cfRule>
          <xm:sqref>AC1797:AC1803</xm:sqref>
        </x14:conditionalFormatting>
        <x14:conditionalFormatting xmlns:xm="http://schemas.microsoft.com/office/excel/2006/main">
          <x14:cfRule type="dataBar" id="{B5784B86-7AE4-AB47-B775-A92241C8D968}">
            <x14:dataBar minLength="0" maxLength="100" gradient="0">
              <x14:cfvo type="autoMin"/>
              <x14:cfvo type="autoMax"/>
              <x14:negativeFillColor rgb="FF00B050"/>
              <x14:axisColor rgb="FF000000"/>
            </x14:dataBar>
          </x14:cfRule>
          <x14:cfRule type="dataBar" id="{5237DA0B-3519-2D49-8181-3DCCD2DDC816}">
            <x14:dataBar minLength="0" maxLength="100" gradient="0">
              <x14:cfvo type="autoMin"/>
              <x14:cfvo type="autoMax"/>
              <x14:negativeFillColor rgb="FFA3FF83"/>
              <x14:axisColor rgb="FF000000"/>
            </x14:dataBar>
          </x14:cfRule>
          <x14:cfRule type="dataBar" id="{F609E605-8721-4C4E-922F-235A6F61D3BF}">
            <x14:dataBar minLength="0" maxLength="100" gradient="0">
              <x14:cfvo type="autoMin"/>
              <x14:cfvo type="autoMax"/>
              <x14:negativeFillColor rgb="FFFF0000"/>
              <x14:axisColor rgb="FF000000"/>
            </x14:dataBar>
          </x14:cfRule>
          <xm:sqref>AC1805:AC1812</xm:sqref>
        </x14:conditionalFormatting>
        <x14:conditionalFormatting xmlns:xm="http://schemas.microsoft.com/office/excel/2006/main">
          <x14:cfRule type="dataBar" id="{21B493EF-827F-724A-86B3-30A8D76D5558}">
            <x14:dataBar minLength="0" maxLength="100" gradient="0">
              <x14:cfvo type="autoMin"/>
              <x14:cfvo type="autoMax"/>
              <x14:negativeFillColor rgb="FFA3FF83"/>
              <x14:axisColor rgb="FF000000"/>
            </x14:dataBar>
          </x14:cfRule>
          <x14:cfRule type="dataBar" id="{CAADED0B-6E62-B74B-B575-0E991238552F}">
            <x14:dataBar minLength="0" maxLength="100" gradient="0">
              <x14:cfvo type="autoMin"/>
              <x14:cfvo type="autoMax"/>
              <x14:negativeFillColor rgb="FF00B050"/>
              <x14:axisColor rgb="FF000000"/>
            </x14:dataBar>
          </x14:cfRule>
          <x14:cfRule type="dataBar" id="{E46577C2-D4ED-7747-910C-C59B44807D04}">
            <x14:dataBar minLength="0" maxLength="100" gradient="0">
              <x14:cfvo type="autoMin"/>
              <x14:cfvo type="autoMax"/>
              <x14:negativeFillColor rgb="FFFF0000"/>
              <x14:axisColor rgb="FF000000"/>
            </x14:dataBar>
          </x14:cfRule>
          <xm:sqref>AC1814:AC1826</xm:sqref>
        </x14:conditionalFormatting>
        <x14:conditionalFormatting xmlns:xm="http://schemas.microsoft.com/office/excel/2006/main">
          <x14:cfRule type="dataBar" id="{D99DAF54-D9B5-BC4F-82D7-A97AB504633D}">
            <x14:dataBar minLength="0" maxLength="100" gradient="0">
              <x14:cfvo type="autoMin"/>
              <x14:cfvo type="autoMax"/>
              <x14:negativeFillColor rgb="FFFF0000"/>
              <x14:axisColor rgb="FF000000"/>
            </x14:dataBar>
          </x14:cfRule>
          <x14:cfRule type="dataBar" id="{A4DEBC77-A385-384D-92D4-06813F1D00FE}">
            <x14:dataBar minLength="0" maxLength="100" gradient="0">
              <x14:cfvo type="autoMin"/>
              <x14:cfvo type="autoMax"/>
              <x14:negativeFillColor rgb="FFA3FF83"/>
              <x14:axisColor rgb="FF000000"/>
            </x14:dataBar>
          </x14:cfRule>
          <x14:cfRule type="dataBar" id="{56F61080-1DB0-914B-A83E-1665FD8629C4}">
            <x14:dataBar minLength="0" maxLength="100" gradient="0">
              <x14:cfvo type="autoMin"/>
              <x14:cfvo type="autoMax"/>
              <x14:negativeFillColor rgb="FF00B050"/>
              <x14:axisColor rgb="FF000000"/>
            </x14:dataBar>
          </x14:cfRule>
          <xm:sqref>AC1828:AC1852</xm:sqref>
        </x14:conditionalFormatting>
        <x14:conditionalFormatting xmlns:xm="http://schemas.microsoft.com/office/excel/2006/main">
          <x14:cfRule type="dataBar" id="{3925BBC6-E91F-3A47-8477-058271512F31}">
            <x14:dataBar minLength="0" maxLength="100" gradient="0">
              <x14:cfvo type="autoMin"/>
              <x14:cfvo type="autoMax"/>
              <x14:negativeFillColor rgb="FFFF0000"/>
              <x14:axisColor rgb="FF000000"/>
            </x14:dataBar>
          </x14:cfRule>
          <x14:cfRule type="dataBar" id="{E891E87B-2FA3-5C47-A03C-8580EE923B7E}">
            <x14:dataBar minLength="0" maxLength="100" gradient="0">
              <x14:cfvo type="autoMin"/>
              <x14:cfvo type="autoMax"/>
              <x14:negativeFillColor rgb="FFA3FF83"/>
              <x14:axisColor rgb="FF000000"/>
            </x14:dataBar>
          </x14:cfRule>
          <x14:cfRule type="dataBar" id="{81480A5A-D58F-304A-AFE7-136DF116F244}">
            <x14:dataBar minLength="0" maxLength="100" gradient="0">
              <x14:cfvo type="autoMin"/>
              <x14:cfvo type="autoMax"/>
              <x14:negativeFillColor rgb="FF00B050"/>
              <x14:axisColor rgb="FF000000"/>
            </x14:dataBar>
          </x14:cfRule>
          <xm:sqref>AC1854:AC1856</xm:sqref>
        </x14:conditionalFormatting>
        <x14:conditionalFormatting xmlns:xm="http://schemas.microsoft.com/office/excel/2006/main">
          <x14:cfRule type="dataBar" id="{BC205D7A-A970-184D-A2C7-7E7E31CEF501}">
            <x14:dataBar minLength="0" maxLength="100" gradient="0">
              <x14:cfvo type="autoMin"/>
              <x14:cfvo type="autoMax"/>
              <x14:negativeFillColor rgb="FF00B050"/>
              <x14:axisColor rgb="FF000000"/>
            </x14:dataBar>
          </x14:cfRule>
          <x14:cfRule type="dataBar" id="{874F00A4-C275-4343-8031-6CA497A72BED}">
            <x14:dataBar minLength="0" maxLength="100" gradient="0">
              <x14:cfvo type="autoMin"/>
              <x14:cfvo type="autoMax"/>
              <x14:negativeFillColor rgb="FFA3FF83"/>
              <x14:axisColor rgb="FF000000"/>
            </x14:dataBar>
          </x14:cfRule>
          <x14:cfRule type="dataBar" id="{BC063CA2-65D2-6D4F-9065-20EC4FD41A0D}">
            <x14:dataBar minLength="0" maxLength="100" gradient="0">
              <x14:cfvo type="autoMin"/>
              <x14:cfvo type="autoMax"/>
              <x14:negativeFillColor rgb="FFFF0000"/>
              <x14:axisColor rgb="FF000000"/>
            </x14:dataBar>
          </x14:cfRule>
          <xm:sqref>AC1858:AC1874</xm:sqref>
        </x14:conditionalFormatting>
        <x14:conditionalFormatting xmlns:xm="http://schemas.microsoft.com/office/excel/2006/main">
          <x14:cfRule type="dataBar" id="{5DACEC5F-2382-B948-9E95-8B7A1BB9C439}">
            <x14:dataBar minLength="0" maxLength="100" gradient="0">
              <x14:cfvo type="autoMin"/>
              <x14:cfvo type="autoMax"/>
              <x14:negativeFillColor rgb="FFFF0000"/>
              <x14:axisColor rgb="FF000000"/>
            </x14:dataBar>
          </x14:cfRule>
          <x14:cfRule type="dataBar" id="{925A4A2A-6E19-DD46-A6E1-A0C8EF6A4A38}">
            <x14:dataBar minLength="0" maxLength="100" gradient="0">
              <x14:cfvo type="autoMin"/>
              <x14:cfvo type="autoMax"/>
              <x14:negativeFillColor rgb="FFA3FF83"/>
              <x14:axisColor rgb="FF000000"/>
            </x14:dataBar>
          </x14:cfRule>
          <x14:cfRule type="dataBar" id="{40A21AF0-485A-1446-B690-4F4FFC631064}">
            <x14:dataBar minLength="0" maxLength="100" gradient="0">
              <x14:cfvo type="autoMin"/>
              <x14:cfvo type="autoMax"/>
              <x14:negativeFillColor rgb="FF00B050"/>
              <x14:axisColor rgb="FF000000"/>
            </x14:dataBar>
          </x14:cfRule>
          <xm:sqref>AC1876:AC1878</xm:sqref>
        </x14:conditionalFormatting>
        <x14:conditionalFormatting xmlns:xm="http://schemas.microsoft.com/office/excel/2006/main">
          <x14:cfRule type="dataBar" id="{2C46E486-1CDA-344B-B143-355B9C8332BD}">
            <x14:dataBar minLength="0" maxLength="100" gradient="0">
              <x14:cfvo type="autoMin"/>
              <x14:cfvo type="autoMax"/>
              <x14:negativeFillColor rgb="FFFF0000"/>
              <x14:axisColor rgb="FF000000"/>
            </x14:dataBar>
          </x14:cfRule>
          <x14:cfRule type="dataBar" id="{3690C864-A49D-C14C-A7F1-EB175C26804B}">
            <x14:dataBar minLength="0" maxLength="100" gradient="0">
              <x14:cfvo type="autoMin"/>
              <x14:cfvo type="autoMax"/>
              <x14:negativeFillColor rgb="FF00B050"/>
              <x14:axisColor rgb="FF000000"/>
            </x14:dataBar>
          </x14:cfRule>
          <x14:cfRule type="dataBar" id="{3C38149B-13F2-DD47-8528-76279EF53079}">
            <x14:dataBar minLength="0" maxLength="100" gradient="0">
              <x14:cfvo type="autoMin"/>
              <x14:cfvo type="autoMax"/>
              <x14:negativeFillColor rgb="FFA3FF83"/>
              <x14:axisColor rgb="FF000000"/>
            </x14:dataBar>
          </x14:cfRule>
          <xm:sqref>AC1880:AC1887</xm:sqref>
        </x14:conditionalFormatting>
        <x14:conditionalFormatting xmlns:xm="http://schemas.microsoft.com/office/excel/2006/main">
          <x14:cfRule type="dataBar" id="{61295D4F-BC9B-D24F-8BFB-7C0500A2099E}">
            <x14:dataBar minLength="0" maxLength="100" gradient="0">
              <x14:cfvo type="autoMin"/>
              <x14:cfvo type="autoMax"/>
              <x14:negativeFillColor rgb="FFFF0000"/>
              <x14:axisColor rgb="FF000000"/>
            </x14:dataBar>
          </x14:cfRule>
          <x14:cfRule type="dataBar" id="{AF2ACD0D-DB6E-0741-81F5-7DFBC9E27F53}">
            <x14:dataBar minLength="0" maxLength="100" gradient="0">
              <x14:cfvo type="autoMin"/>
              <x14:cfvo type="autoMax"/>
              <x14:negativeFillColor rgb="FFA3FF83"/>
              <x14:axisColor rgb="FF000000"/>
            </x14:dataBar>
          </x14:cfRule>
          <x14:cfRule type="dataBar" id="{5DA4A7C2-05EE-DC40-815D-5FFF44743F84}">
            <x14:dataBar minLength="0" maxLength="100" gradient="0">
              <x14:cfvo type="autoMin"/>
              <x14:cfvo type="autoMax"/>
              <x14:negativeFillColor rgb="FF00B050"/>
              <x14:axisColor rgb="FF000000"/>
            </x14:dataBar>
          </x14:cfRule>
          <xm:sqref>AC1889:AC1893</xm:sqref>
        </x14:conditionalFormatting>
        <x14:conditionalFormatting xmlns:xm="http://schemas.microsoft.com/office/excel/2006/main">
          <x14:cfRule type="dataBar" id="{B7756D17-0CEA-8242-94F6-2BC9EFF1ACE6}">
            <x14:dataBar minLength="0" maxLength="100" gradient="0">
              <x14:cfvo type="autoMin"/>
              <x14:cfvo type="autoMax"/>
              <x14:negativeFillColor rgb="FFFF0000"/>
              <x14:axisColor rgb="FF000000"/>
            </x14:dataBar>
          </x14:cfRule>
          <x14:cfRule type="dataBar" id="{CEB1ADA5-8C85-5D40-AB73-F81C07BB47A2}">
            <x14:dataBar minLength="0" maxLength="100" gradient="0">
              <x14:cfvo type="autoMin"/>
              <x14:cfvo type="autoMax"/>
              <x14:negativeFillColor rgb="FFA3FF83"/>
              <x14:axisColor rgb="FF000000"/>
            </x14:dataBar>
          </x14:cfRule>
          <x14:cfRule type="dataBar" id="{C9E7B4FF-5CC5-5147-8DEE-D973B586C779}">
            <x14:dataBar minLength="0" maxLength="100" gradient="0">
              <x14:cfvo type="autoMin"/>
              <x14:cfvo type="autoMax"/>
              <x14:negativeFillColor rgb="FF00B050"/>
              <x14:axisColor rgb="FF000000"/>
            </x14:dataBar>
          </x14:cfRule>
          <xm:sqref>AC1895:AC1918</xm:sqref>
        </x14:conditionalFormatting>
        <x14:conditionalFormatting xmlns:xm="http://schemas.microsoft.com/office/excel/2006/main">
          <x14:cfRule type="dataBar" id="{537A4C86-2CB1-144F-AB02-F97659B30F28}">
            <x14:dataBar minLength="0" maxLength="100" gradient="0">
              <x14:cfvo type="autoMin"/>
              <x14:cfvo type="autoMax"/>
              <x14:negativeFillColor rgb="FFFF0000"/>
              <x14:axisColor rgb="FF000000"/>
            </x14:dataBar>
          </x14:cfRule>
          <x14:cfRule type="dataBar" id="{BDF820AB-C7CF-1F4B-B51B-916111898D73}">
            <x14:dataBar minLength="0" maxLength="100" gradient="0">
              <x14:cfvo type="autoMin"/>
              <x14:cfvo type="autoMax"/>
              <x14:negativeFillColor rgb="FFA3FF83"/>
              <x14:axisColor rgb="FF000000"/>
            </x14:dataBar>
          </x14:cfRule>
          <x14:cfRule type="dataBar" id="{B883505A-B81D-3046-92A2-A2B778BE2B80}">
            <x14:dataBar minLength="0" maxLength="100" gradient="0">
              <x14:cfvo type="autoMin"/>
              <x14:cfvo type="autoMax"/>
              <x14:negativeFillColor rgb="FF00B050"/>
              <x14:axisColor rgb="FF000000"/>
            </x14:dataBar>
          </x14:cfRule>
          <xm:sqref>AC1920:AC1922</xm:sqref>
        </x14:conditionalFormatting>
        <x14:conditionalFormatting xmlns:xm="http://schemas.microsoft.com/office/excel/2006/main">
          <x14:cfRule type="dataBar" id="{31F3FB4C-7412-744E-A274-36687B8552B2}">
            <x14:dataBar minLength="0" maxLength="100" gradient="0">
              <x14:cfvo type="autoMin"/>
              <x14:cfvo type="autoMax"/>
              <x14:negativeFillColor rgb="FF00B050"/>
              <x14:axisColor rgb="FF000000"/>
            </x14:dataBar>
          </x14:cfRule>
          <x14:cfRule type="dataBar" id="{914B8D4C-8B49-A741-8681-8B5A2E3E2621}">
            <x14:dataBar minLength="0" maxLength="100" gradient="0">
              <x14:cfvo type="autoMin"/>
              <x14:cfvo type="autoMax"/>
              <x14:negativeFillColor rgb="FFA3FF83"/>
              <x14:axisColor rgb="FF000000"/>
            </x14:dataBar>
          </x14:cfRule>
          <x14:cfRule type="dataBar" id="{0F179528-6C6F-2546-A2E2-955E26B6AA7D}">
            <x14:dataBar minLength="0" maxLength="100" gradient="0">
              <x14:cfvo type="autoMin"/>
              <x14:cfvo type="autoMax"/>
              <x14:negativeFillColor rgb="FFFF0000"/>
              <x14:axisColor rgb="FF000000"/>
            </x14:dataBar>
          </x14:cfRule>
          <xm:sqref>AC1924:AC1940</xm:sqref>
        </x14:conditionalFormatting>
        <x14:conditionalFormatting xmlns:xm="http://schemas.microsoft.com/office/excel/2006/main">
          <x14:cfRule type="dataBar" id="{3F3EDAF1-87F9-8B49-AC42-F01304091181}">
            <x14:dataBar minLength="0" maxLength="100" gradient="0">
              <x14:cfvo type="autoMin"/>
              <x14:cfvo type="autoMax"/>
              <x14:negativeFillColor rgb="FFA3FF83"/>
              <x14:axisColor rgb="FF000000"/>
            </x14:dataBar>
          </x14:cfRule>
          <x14:cfRule type="dataBar" id="{C553AB63-C2BA-3648-AF6C-E90310359E6B}">
            <x14:dataBar minLength="0" maxLength="100" gradient="0">
              <x14:cfvo type="autoMin"/>
              <x14:cfvo type="autoMax"/>
              <x14:negativeFillColor rgb="FF00B050"/>
              <x14:axisColor rgb="FF000000"/>
            </x14:dataBar>
          </x14:cfRule>
          <x14:cfRule type="dataBar" id="{0396B03E-304E-8B44-9AF4-D342BB5391FE}">
            <x14:dataBar minLength="0" maxLength="100" gradient="0">
              <x14:cfvo type="autoMin"/>
              <x14:cfvo type="autoMax"/>
              <x14:negativeFillColor rgb="FFFF0000"/>
              <x14:axisColor rgb="FF000000"/>
            </x14:dataBar>
          </x14:cfRule>
          <xm:sqref>AC1942:AC1944</xm:sqref>
        </x14:conditionalFormatting>
        <x14:conditionalFormatting xmlns:xm="http://schemas.microsoft.com/office/excel/2006/main">
          <x14:cfRule type="dataBar" id="{5A587074-71CF-2E45-BEA6-33042496B4AF}">
            <x14:dataBar minLength="0" maxLength="100" gradient="0">
              <x14:cfvo type="autoMin"/>
              <x14:cfvo type="autoMax"/>
              <x14:negativeFillColor rgb="FFFF0000"/>
              <x14:axisColor rgb="FF000000"/>
            </x14:dataBar>
          </x14:cfRule>
          <x14:cfRule type="dataBar" id="{3E0E13AE-2B98-4443-995E-CF1092CDA8F0}">
            <x14:dataBar minLength="0" maxLength="100" gradient="0">
              <x14:cfvo type="autoMin"/>
              <x14:cfvo type="autoMax"/>
              <x14:negativeFillColor rgb="FFA3FF83"/>
              <x14:axisColor rgb="FF000000"/>
            </x14:dataBar>
          </x14:cfRule>
          <x14:cfRule type="dataBar" id="{14D78461-0158-434B-AE4E-BEEFEDCA11CF}">
            <x14:dataBar minLength="0" maxLength="100" gradient="0">
              <x14:cfvo type="autoMin"/>
              <x14:cfvo type="autoMax"/>
              <x14:negativeFillColor rgb="FF00B050"/>
              <x14:axisColor rgb="FF000000"/>
            </x14:dataBar>
          </x14:cfRule>
          <xm:sqref>AC1946:AC1957</xm:sqref>
        </x14:conditionalFormatting>
        <x14:conditionalFormatting xmlns:xm="http://schemas.microsoft.com/office/excel/2006/main">
          <x14:cfRule type="dataBar" id="{3756DD1E-9AAB-4743-844D-36F32A64550C}">
            <x14:dataBar minLength="0" maxLength="100" gradient="0">
              <x14:cfvo type="autoMin"/>
              <x14:cfvo type="autoMax"/>
              <x14:negativeFillColor rgb="FFFF0000"/>
              <x14:axisColor rgb="FF000000"/>
            </x14:dataBar>
          </x14:cfRule>
          <x14:cfRule type="dataBar" id="{67705691-3307-3344-9E33-4806B3D43BFF}">
            <x14:dataBar minLength="0" maxLength="100" gradient="0">
              <x14:cfvo type="autoMin"/>
              <x14:cfvo type="autoMax"/>
              <x14:negativeFillColor rgb="FFA3FF83"/>
              <x14:axisColor rgb="FF000000"/>
            </x14:dataBar>
          </x14:cfRule>
          <x14:cfRule type="dataBar" id="{52333198-2E57-574F-8A5E-A16393176BBF}">
            <x14:dataBar minLength="0" maxLength="100" gradient="0">
              <x14:cfvo type="autoMin"/>
              <x14:cfvo type="autoMax"/>
              <x14:negativeFillColor rgb="FF00B050"/>
              <x14:axisColor rgb="FF000000"/>
            </x14:dataBar>
          </x14:cfRule>
          <xm:sqref>AC1959:AC1970</xm:sqref>
        </x14:conditionalFormatting>
        <x14:conditionalFormatting xmlns:xm="http://schemas.microsoft.com/office/excel/2006/main">
          <x14:cfRule type="dataBar" id="{8AFE5053-5028-7846-B104-1D05F9047DBE}">
            <x14:dataBar minLength="0" maxLength="100" gradient="0">
              <x14:cfvo type="autoMin"/>
              <x14:cfvo type="autoMax"/>
              <x14:negativeFillColor rgb="FFA3FF83"/>
              <x14:axisColor rgb="FF000000"/>
            </x14:dataBar>
          </x14:cfRule>
          <x14:cfRule type="dataBar" id="{036D438D-F94E-DA43-BC35-3D25DBF2E074}">
            <x14:dataBar minLength="0" maxLength="100" gradient="0">
              <x14:cfvo type="autoMin"/>
              <x14:cfvo type="autoMax"/>
              <x14:negativeFillColor rgb="FFFF0000"/>
              <x14:axisColor rgb="FF000000"/>
            </x14:dataBar>
          </x14:cfRule>
          <x14:cfRule type="dataBar" id="{CB3D9E05-B9FE-A747-A4F5-96F6CBF0A203}">
            <x14:dataBar minLength="0" maxLength="100" gradient="0">
              <x14:cfvo type="autoMin"/>
              <x14:cfvo type="autoMax"/>
              <x14:negativeFillColor rgb="FF00B050"/>
              <x14:axisColor rgb="FF000000"/>
            </x14:dataBar>
          </x14:cfRule>
          <xm:sqref>AC1972:AC1985</xm:sqref>
        </x14:conditionalFormatting>
        <x14:conditionalFormatting xmlns:xm="http://schemas.microsoft.com/office/excel/2006/main">
          <x14:cfRule type="dataBar" id="{E2DE0E43-3CEF-144D-AAE7-721BB310C2C6}">
            <x14:dataBar minLength="0" maxLength="100" gradient="0">
              <x14:cfvo type="autoMin"/>
              <x14:cfvo type="autoMax"/>
              <x14:negativeFillColor rgb="FFA3FF83"/>
              <x14:axisColor rgb="FF000000"/>
            </x14:dataBar>
          </x14:cfRule>
          <x14:cfRule type="dataBar" id="{EE722FA7-5738-C747-9E40-8D33C2088C49}">
            <x14:dataBar minLength="0" maxLength="100" gradient="0">
              <x14:cfvo type="autoMin"/>
              <x14:cfvo type="autoMax"/>
              <x14:negativeFillColor rgb="FF00B050"/>
              <x14:axisColor rgb="FF000000"/>
            </x14:dataBar>
          </x14:cfRule>
          <x14:cfRule type="dataBar" id="{1535B31E-D5AB-C34B-9A9C-F1C87FBC1CFB}">
            <x14:dataBar minLength="0" maxLength="100" gradient="0">
              <x14:cfvo type="autoMin"/>
              <x14:cfvo type="autoMax"/>
              <x14:negativeFillColor rgb="FFFF0000"/>
              <x14:axisColor rgb="FF000000"/>
            </x14:dataBar>
          </x14:cfRule>
          <xm:sqref>AC1987:AC2009</xm:sqref>
        </x14:conditionalFormatting>
        <x14:conditionalFormatting xmlns:xm="http://schemas.microsoft.com/office/excel/2006/main">
          <x14:cfRule type="dataBar" id="{D0CF49A5-160B-9043-8962-AF4B812FA216}">
            <x14:dataBar minLength="0" maxLength="100" gradient="0">
              <x14:cfvo type="autoMin"/>
              <x14:cfvo type="autoMax"/>
              <x14:negativeFillColor rgb="FFFF0000"/>
              <x14:axisColor rgb="FF000000"/>
            </x14:dataBar>
          </x14:cfRule>
          <x14:cfRule type="dataBar" id="{FF25C2F4-BB6D-1145-BA3D-3654150A0FBC}">
            <x14:dataBar minLength="0" maxLength="100" gradient="0">
              <x14:cfvo type="autoMin"/>
              <x14:cfvo type="autoMax"/>
              <x14:negativeFillColor rgb="FFA3FF83"/>
              <x14:axisColor rgb="FF000000"/>
            </x14:dataBar>
          </x14:cfRule>
          <x14:cfRule type="dataBar" id="{3CBDB771-5384-EB41-9B57-8E0777ED8D88}">
            <x14:dataBar minLength="0" maxLength="100" gradient="0">
              <x14:cfvo type="autoMin"/>
              <x14:cfvo type="autoMax"/>
              <x14:negativeFillColor rgb="FF00B050"/>
              <x14:axisColor rgb="FF000000"/>
            </x14:dataBar>
          </x14:cfRule>
          <xm:sqref>AC2011:AC2029</xm:sqref>
        </x14:conditionalFormatting>
        <x14:conditionalFormatting xmlns:xm="http://schemas.microsoft.com/office/excel/2006/main">
          <x14:cfRule type="dataBar" id="{D093CC4C-5483-5140-8DF2-1191F9EC1BE2}">
            <x14:dataBar minLength="0" maxLength="100" gradient="0">
              <x14:cfvo type="autoMin"/>
              <x14:cfvo type="autoMax"/>
              <x14:negativeFillColor rgb="FFFF0000"/>
              <x14:axisColor rgb="FF000000"/>
            </x14:dataBar>
          </x14:cfRule>
          <x14:cfRule type="dataBar" id="{CFD5E930-8E70-5A42-981A-6F51D74515BC}">
            <x14:dataBar minLength="0" maxLength="100" gradient="0">
              <x14:cfvo type="autoMin"/>
              <x14:cfvo type="autoMax"/>
              <x14:negativeFillColor rgb="FFA3FF83"/>
              <x14:axisColor rgb="FF000000"/>
            </x14:dataBar>
          </x14:cfRule>
          <x14:cfRule type="dataBar" id="{2DDD9C48-01B7-2340-B392-C535E1B9B02E}">
            <x14:dataBar minLength="0" maxLength="100" gradient="0">
              <x14:cfvo type="autoMin"/>
              <x14:cfvo type="autoMax"/>
              <x14:negativeFillColor rgb="FF00B050"/>
              <x14:axisColor rgb="FF000000"/>
            </x14:dataBar>
          </x14:cfRule>
          <xm:sqref>AC2032:AC2033</xm:sqref>
        </x14:conditionalFormatting>
        <x14:conditionalFormatting xmlns:xm="http://schemas.microsoft.com/office/excel/2006/main">
          <x14:cfRule type="dataBar" id="{E6DC17A8-F333-9B42-A819-517D0E14ABCB}">
            <x14:dataBar minLength="0" maxLength="100" gradient="0">
              <x14:cfvo type="autoMin"/>
              <x14:cfvo type="autoMax"/>
              <x14:negativeFillColor rgb="FFFF0000"/>
              <x14:axisColor rgb="FF000000"/>
            </x14:dataBar>
          </x14:cfRule>
          <x14:cfRule type="dataBar" id="{B4E0F571-4A20-7C4B-8205-2DF674C544EE}">
            <x14:dataBar minLength="0" maxLength="100" gradient="0">
              <x14:cfvo type="autoMin"/>
              <x14:cfvo type="autoMax"/>
              <x14:negativeFillColor rgb="FFA3FF83"/>
              <x14:axisColor rgb="FF000000"/>
            </x14:dataBar>
          </x14:cfRule>
          <x14:cfRule type="dataBar" id="{3A5FB3DD-35D2-4746-A895-B00B6D4B07E1}">
            <x14:dataBar minLength="0" maxLength="100" gradient="0">
              <x14:cfvo type="autoMin"/>
              <x14:cfvo type="autoMax"/>
              <x14:negativeFillColor rgb="FF00B050"/>
              <x14:axisColor rgb="FF000000"/>
            </x14:dataBar>
          </x14:cfRule>
          <xm:sqref>AC2035:AC2039</xm:sqref>
        </x14:conditionalFormatting>
        <x14:conditionalFormatting xmlns:xm="http://schemas.microsoft.com/office/excel/2006/main">
          <x14:cfRule type="dataBar" id="{3762CC49-6C8A-3843-900F-208003697971}">
            <x14:dataBar minLength="0" maxLength="100" gradient="0">
              <x14:cfvo type="autoMin"/>
              <x14:cfvo type="autoMax"/>
              <x14:negativeFillColor rgb="FFFF0000"/>
              <x14:axisColor rgb="FF000000"/>
            </x14:dataBar>
          </x14:cfRule>
          <x14:cfRule type="dataBar" id="{E10FB033-10E4-1941-87A0-3F5B27089C7A}">
            <x14:dataBar minLength="0" maxLength="100" gradient="0">
              <x14:cfvo type="autoMin"/>
              <x14:cfvo type="autoMax"/>
              <x14:negativeFillColor rgb="FFA3FF83"/>
              <x14:axisColor rgb="FF000000"/>
            </x14:dataBar>
          </x14:cfRule>
          <x14:cfRule type="dataBar" id="{7C26F6DC-E00F-9B49-8823-4F31994B2D32}">
            <x14:dataBar minLength="0" maxLength="100" gradient="0">
              <x14:cfvo type="autoMin"/>
              <x14:cfvo type="autoMax"/>
              <x14:negativeFillColor rgb="FF00B050"/>
              <x14:axisColor rgb="FF000000"/>
            </x14:dataBar>
          </x14:cfRule>
          <xm:sqref>AC2041:AC2050</xm:sqref>
        </x14:conditionalFormatting>
        <x14:conditionalFormatting xmlns:xm="http://schemas.microsoft.com/office/excel/2006/main">
          <x14:cfRule type="dataBar" id="{E06F2A28-E511-7E4D-BC2C-2A4C75989DBD}">
            <x14:dataBar minLength="0" maxLength="100" gradient="0">
              <x14:cfvo type="autoMin"/>
              <x14:cfvo type="autoMax"/>
              <x14:negativeFillColor rgb="FFFF0000"/>
              <x14:axisColor rgb="FF000000"/>
            </x14:dataBar>
          </x14:cfRule>
          <x14:cfRule type="dataBar" id="{4D89CD05-5B36-1249-8D4F-25FE48074F8C}">
            <x14:dataBar minLength="0" maxLength="100" gradient="0">
              <x14:cfvo type="autoMin"/>
              <x14:cfvo type="autoMax"/>
              <x14:negativeFillColor rgb="FFA3FF83"/>
              <x14:axisColor rgb="FF000000"/>
            </x14:dataBar>
          </x14:cfRule>
          <x14:cfRule type="dataBar" id="{E61C81B5-C2D0-3F4D-9460-AEF369974AC9}">
            <x14:dataBar minLength="0" maxLength="100" gradient="0">
              <x14:cfvo type="autoMin"/>
              <x14:cfvo type="autoMax"/>
              <x14:negativeFillColor rgb="FF00B050"/>
              <x14:axisColor rgb="FF000000"/>
            </x14:dataBar>
          </x14:cfRule>
          <xm:sqref>AC2052:AC2053</xm:sqref>
        </x14:conditionalFormatting>
        <x14:conditionalFormatting xmlns:xm="http://schemas.microsoft.com/office/excel/2006/main">
          <x14:cfRule type="dataBar" id="{7128B3CD-A035-3247-9672-33D4242C8547}">
            <x14:dataBar minLength="0" maxLength="100" gradient="0">
              <x14:cfvo type="autoMin"/>
              <x14:cfvo type="autoMax"/>
              <x14:negativeFillColor rgb="FFFF0000"/>
              <x14:axisColor rgb="FF000000"/>
            </x14:dataBar>
          </x14:cfRule>
          <x14:cfRule type="dataBar" id="{D29AB64D-1746-A048-924C-40D6DCF80144}">
            <x14:dataBar minLength="0" maxLength="100" gradient="0">
              <x14:cfvo type="autoMin"/>
              <x14:cfvo type="autoMax"/>
              <x14:negativeFillColor rgb="FFA3FF83"/>
              <x14:axisColor rgb="FF000000"/>
            </x14:dataBar>
          </x14:cfRule>
          <x14:cfRule type="dataBar" id="{BE5EFB2F-BC7C-2147-BBCB-FFB05AFC5999}">
            <x14:dataBar minLength="0" maxLength="100" gradient="0">
              <x14:cfvo type="autoMin"/>
              <x14:cfvo type="autoMax"/>
              <x14:negativeFillColor rgb="FF00B050"/>
              <x14:axisColor rgb="FF000000"/>
            </x14:dataBar>
          </x14:cfRule>
          <xm:sqref>AC2055</xm:sqref>
        </x14:conditionalFormatting>
        <x14:conditionalFormatting xmlns:xm="http://schemas.microsoft.com/office/excel/2006/main">
          <x14:cfRule type="dataBar" id="{A04C2A0F-74EB-9C44-8736-C6A79FD08350}">
            <x14:dataBar minLength="0" maxLength="100" gradient="0">
              <x14:cfvo type="autoMin"/>
              <x14:cfvo type="autoMax"/>
              <x14:negativeFillColor rgb="FFFF0000"/>
              <x14:axisColor rgb="FF000000"/>
            </x14:dataBar>
          </x14:cfRule>
          <x14:cfRule type="dataBar" id="{A6AEC57D-D232-0646-BA6F-A865B882988D}">
            <x14:dataBar minLength="0" maxLength="100" gradient="0">
              <x14:cfvo type="autoMin"/>
              <x14:cfvo type="autoMax"/>
              <x14:negativeFillColor rgb="FFA3FF83"/>
              <x14:axisColor rgb="FF000000"/>
            </x14:dataBar>
          </x14:cfRule>
          <x14:cfRule type="dataBar" id="{33047D65-46BC-D747-B487-45E0CFB08A0A}">
            <x14:dataBar minLength="0" maxLength="100" gradient="0">
              <x14:cfvo type="autoMin"/>
              <x14:cfvo type="autoMax"/>
              <x14:negativeFillColor rgb="FF00B050"/>
              <x14:axisColor rgb="FF000000"/>
            </x14:dataBar>
          </x14:cfRule>
          <xm:sqref>AC2057:AC2080</xm:sqref>
        </x14:conditionalFormatting>
        <x14:conditionalFormatting xmlns:xm="http://schemas.microsoft.com/office/excel/2006/main">
          <x14:cfRule type="dataBar" id="{7E4D6757-4BB7-B849-BD21-811B306BF354}">
            <x14:dataBar minLength="0" maxLength="100" gradient="0">
              <x14:cfvo type="autoMin"/>
              <x14:cfvo type="autoMax"/>
              <x14:negativeFillColor rgb="FFFF0000"/>
              <x14:axisColor rgb="FF000000"/>
            </x14:dataBar>
          </x14:cfRule>
          <x14:cfRule type="dataBar" id="{68C19F0F-3F05-4A4E-8F23-41319D7FF281}">
            <x14:dataBar minLength="0" maxLength="100" gradient="0">
              <x14:cfvo type="autoMin"/>
              <x14:cfvo type="autoMax"/>
              <x14:negativeFillColor rgb="FFA3FF83"/>
              <x14:axisColor rgb="FF000000"/>
            </x14:dataBar>
          </x14:cfRule>
          <x14:cfRule type="dataBar" id="{9D0C4DFA-A706-F249-A289-F28F7915226C}">
            <x14:dataBar minLength="0" maxLength="100" gradient="0">
              <x14:cfvo type="autoMin"/>
              <x14:cfvo type="autoMax"/>
              <x14:negativeFillColor rgb="FF00B050"/>
              <x14:axisColor rgb="FF000000"/>
            </x14:dataBar>
          </x14:cfRule>
          <xm:sqref>AC2082:AC2091</xm:sqref>
        </x14:conditionalFormatting>
        <x14:conditionalFormatting xmlns:xm="http://schemas.microsoft.com/office/excel/2006/main">
          <x14:cfRule type="dataBar" id="{9873B6BA-6559-6742-ABA9-25520E40E819}">
            <x14:dataBar minLength="0" maxLength="100" gradient="0">
              <x14:cfvo type="autoMin"/>
              <x14:cfvo type="autoMax"/>
              <x14:negativeFillColor rgb="FF00B050"/>
              <x14:axisColor rgb="FF000000"/>
            </x14:dataBar>
          </x14:cfRule>
          <x14:cfRule type="dataBar" id="{86F6AB05-946E-1B49-AE9F-088488CDD347}">
            <x14:dataBar minLength="0" maxLength="100" gradient="0">
              <x14:cfvo type="autoMin"/>
              <x14:cfvo type="autoMax"/>
              <x14:negativeFillColor rgb="FFA3FF83"/>
              <x14:axisColor rgb="FF000000"/>
            </x14:dataBar>
          </x14:cfRule>
          <x14:cfRule type="dataBar" id="{AE7423ED-7843-F44B-9C7F-4EF92B801370}">
            <x14:dataBar minLength="0" maxLength="100" gradient="0">
              <x14:cfvo type="autoMin"/>
              <x14:cfvo type="autoMax"/>
              <x14:negativeFillColor rgb="FFFF0000"/>
              <x14:axisColor rgb="FF000000"/>
            </x14:dataBar>
          </x14:cfRule>
          <xm:sqref>AC2093:AC2099</xm:sqref>
        </x14:conditionalFormatting>
        <x14:conditionalFormatting xmlns:xm="http://schemas.microsoft.com/office/excel/2006/main">
          <x14:cfRule type="dataBar" id="{0889721A-A1C0-CD47-8112-8D4E72602C48}">
            <x14:dataBar minLength="0" maxLength="100" gradient="0">
              <x14:cfvo type="autoMin"/>
              <x14:cfvo type="autoMax"/>
              <x14:negativeFillColor rgb="FFFF0000"/>
              <x14:axisColor rgb="FF000000"/>
            </x14:dataBar>
          </x14:cfRule>
          <x14:cfRule type="dataBar" id="{91DBC56D-2B1F-7B45-9FC8-54E6372E974A}">
            <x14:dataBar minLength="0" maxLength="100" gradient="0">
              <x14:cfvo type="autoMin"/>
              <x14:cfvo type="autoMax"/>
              <x14:negativeFillColor rgb="FFA3FF83"/>
              <x14:axisColor rgb="FF000000"/>
            </x14:dataBar>
          </x14:cfRule>
          <x14:cfRule type="dataBar" id="{1710FB14-7EFF-6B42-83E0-5F2268DFE6A8}">
            <x14:dataBar minLength="0" maxLength="100" gradient="0">
              <x14:cfvo type="autoMin"/>
              <x14:cfvo type="autoMax"/>
              <x14:negativeFillColor rgb="FF00B050"/>
              <x14:axisColor rgb="FF000000"/>
            </x14:dataBar>
          </x14:cfRule>
          <xm:sqref>AC2101:AC2124</xm:sqref>
        </x14:conditionalFormatting>
        <x14:conditionalFormatting xmlns:xm="http://schemas.microsoft.com/office/excel/2006/main">
          <x14:cfRule type="dataBar" id="{EA1F5DEF-7245-DA44-96B5-95C68E916304}">
            <x14:dataBar minLength="0" maxLength="100" gradient="0">
              <x14:cfvo type="autoMin"/>
              <x14:cfvo type="autoMax"/>
              <x14:negativeFillColor rgb="FFFF0000"/>
              <x14:axisColor rgb="FF000000"/>
            </x14:dataBar>
          </x14:cfRule>
          <x14:cfRule type="dataBar" id="{5CCCD9D9-FE4E-EF4D-8FCB-F7C101960758}">
            <x14:dataBar minLength="0" maxLength="100" gradient="0">
              <x14:cfvo type="autoMin"/>
              <x14:cfvo type="autoMax"/>
              <x14:negativeFillColor rgb="FFA3FF83"/>
              <x14:axisColor rgb="FF000000"/>
            </x14:dataBar>
          </x14:cfRule>
          <x14:cfRule type="dataBar" id="{5CF2097F-20AB-B845-BF09-0C904BBB7BAF}">
            <x14:dataBar minLength="0" maxLength="100" gradient="0">
              <x14:cfvo type="autoMin"/>
              <x14:cfvo type="autoMax"/>
              <x14:negativeFillColor rgb="FF00B050"/>
              <x14:axisColor rgb="FF000000"/>
            </x14:dataBar>
          </x14:cfRule>
          <xm:sqref>AC2126:AC2128</xm:sqref>
        </x14:conditionalFormatting>
        <x14:conditionalFormatting xmlns:xm="http://schemas.microsoft.com/office/excel/2006/main">
          <x14:cfRule type="dataBar" id="{1A2D3477-AB78-1744-9833-D5F88BAD5B7E}">
            <x14:dataBar minLength="0" maxLength="100" gradient="0">
              <x14:cfvo type="autoMin"/>
              <x14:cfvo type="autoMax"/>
              <x14:negativeFillColor rgb="FFFF0000"/>
              <x14:axisColor rgb="FF000000"/>
            </x14:dataBar>
          </x14:cfRule>
          <x14:cfRule type="dataBar" id="{D622EA2F-7622-8D4A-B1C0-3510CBA1E39E}">
            <x14:dataBar minLength="0" maxLength="100" gradient="0">
              <x14:cfvo type="autoMin"/>
              <x14:cfvo type="autoMax"/>
              <x14:negativeFillColor rgb="FFA3FF83"/>
              <x14:axisColor rgb="FF000000"/>
            </x14:dataBar>
          </x14:cfRule>
          <x14:cfRule type="dataBar" id="{092CEB16-07AB-B142-8A89-FEF5FC44DDEF}">
            <x14:dataBar minLength="0" maxLength="100" gradient="0">
              <x14:cfvo type="autoMin"/>
              <x14:cfvo type="autoMax"/>
              <x14:negativeFillColor rgb="FF00B050"/>
              <x14:axisColor rgb="FF000000"/>
            </x14:dataBar>
          </x14:cfRule>
          <xm:sqref>AC2130:AC2134</xm:sqref>
        </x14:conditionalFormatting>
        <x14:conditionalFormatting xmlns:xm="http://schemas.microsoft.com/office/excel/2006/main">
          <x14:cfRule type="dataBar" id="{623E7A15-18D5-6D46-B751-1D393248E933}">
            <x14:dataBar minLength="0" maxLength="100" gradient="0">
              <x14:cfvo type="autoMin"/>
              <x14:cfvo type="autoMax"/>
              <x14:negativeFillColor rgb="FFFF0000"/>
              <x14:axisColor rgb="FF000000"/>
            </x14:dataBar>
          </x14:cfRule>
          <x14:cfRule type="dataBar" id="{073DCAF3-1E3B-A844-8C62-601AEF97C87E}">
            <x14:dataBar minLength="0" maxLength="100" gradient="0">
              <x14:cfvo type="autoMin"/>
              <x14:cfvo type="autoMax"/>
              <x14:negativeFillColor rgb="FFA3FF83"/>
              <x14:axisColor rgb="FF000000"/>
            </x14:dataBar>
          </x14:cfRule>
          <x14:cfRule type="dataBar" id="{1FB75AFE-6B9A-444A-B6F8-23D623ADDD92}">
            <x14:dataBar minLength="0" maxLength="100" gradient="0">
              <x14:cfvo type="autoMin"/>
              <x14:cfvo type="autoMax"/>
              <x14:negativeFillColor rgb="FF00B050"/>
              <x14:axisColor rgb="FF000000"/>
            </x14:dataBar>
          </x14:cfRule>
          <xm:sqref>AC2136:AC2140</xm:sqref>
        </x14:conditionalFormatting>
        <x14:conditionalFormatting xmlns:xm="http://schemas.microsoft.com/office/excel/2006/main">
          <x14:cfRule type="dataBar" id="{30B68D32-069F-0B4D-B1A8-72CE5BE3470D}">
            <x14:dataBar minLength="0" maxLength="100" gradient="0">
              <x14:cfvo type="autoMin"/>
              <x14:cfvo type="autoMax"/>
              <x14:negativeFillColor rgb="FF00B050"/>
              <x14:axisColor rgb="FF000000"/>
            </x14:dataBar>
          </x14:cfRule>
          <x14:cfRule type="dataBar" id="{9CEBDDA4-6136-CC41-901F-56B60B0632D9}">
            <x14:dataBar minLength="0" maxLength="100" gradient="0">
              <x14:cfvo type="autoMin"/>
              <x14:cfvo type="autoMax"/>
              <x14:negativeFillColor rgb="FFA3FF83"/>
              <x14:axisColor rgb="FF000000"/>
            </x14:dataBar>
          </x14:cfRule>
          <x14:cfRule type="dataBar" id="{B42DC446-FC36-4946-8A8A-A119EF74523D}">
            <x14:dataBar minLength="0" maxLength="100" gradient="0">
              <x14:cfvo type="autoMin"/>
              <x14:cfvo type="autoMax"/>
              <x14:negativeFillColor rgb="FFFF0000"/>
              <x14:axisColor rgb="FF000000"/>
            </x14:dataBar>
          </x14:cfRule>
          <xm:sqref>AC2142:AC2148</xm:sqref>
        </x14:conditionalFormatting>
        <x14:conditionalFormatting xmlns:xm="http://schemas.microsoft.com/office/excel/2006/main">
          <x14:cfRule type="dataBar" id="{A1AF7603-66CA-DB4A-9DDD-8E0A3D18D835}">
            <x14:dataBar minLength="0" maxLength="100" gradient="0">
              <x14:cfvo type="autoMin"/>
              <x14:cfvo type="autoMax"/>
              <x14:negativeFillColor rgb="FFFF0000"/>
              <x14:axisColor rgb="FF000000"/>
            </x14:dataBar>
          </x14:cfRule>
          <x14:cfRule type="dataBar" id="{E5B74712-E304-544E-B109-767F4A0B7550}">
            <x14:dataBar minLength="0" maxLength="100" gradient="0">
              <x14:cfvo type="autoMin"/>
              <x14:cfvo type="autoMax"/>
              <x14:negativeFillColor rgb="FFA3FF83"/>
              <x14:axisColor rgb="FF000000"/>
            </x14:dataBar>
          </x14:cfRule>
          <x14:cfRule type="dataBar" id="{2F0C90D3-9E37-794F-ACE8-2AA5318678C4}">
            <x14:dataBar minLength="0" maxLength="100" gradient="0">
              <x14:cfvo type="autoMin"/>
              <x14:cfvo type="autoMax"/>
              <x14:negativeFillColor rgb="FF00B050"/>
              <x14:axisColor rgb="FF000000"/>
            </x14:dataBar>
          </x14:cfRule>
          <xm:sqref>AC2150</xm:sqref>
        </x14:conditionalFormatting>
        <x14:conditionalFormatting xmlns:xm="http://schemas.microsoft.com/office/excel/2006/main">
          <x14:cfRule type="dataBar" id="{8E7BDA53-C7BA-774B-B365-89A9C8BEFDA2}">
            <x14:dataBar minLength="0" maxLength="100" gradient="0">
              <x14:cfvo type="autoMin"/>
              <x14:cfvo type="autoMax"/>
              <x14:negativeFillColor rgb="FFFF0000"/>
              <x14:axisColor rgb="FF000000"/>
            </x14:dataBar>
          </x14:cfRule>
          <x14:cfRule type="dataBar" id="{EDC6605C-AFA2-D14F-BBA9-37E653D33748}">
            <x14:dataBar minLength="0" maxLength="100" gradient="0">
              <x14:cfvo type="autoMin"/>
              <x14:cfvo type="autoMax"/>
              <x14:negativeFillColor rgb="FFA3FF83"/>
              <x14:axisColor rgb="FF000000"/>
            </x14:dataBar>
          </x14:cfRule>
          <x14:cfRule type="dataBar" id="{D4554C28-A271-7249-A648-0EC8D8BC9F16}">
            <x14:dataBar minLength="0" maxLength="100" gradient="0">
              <x14:cfvo type="autoMin"/>
              <x14:cfvo type="autoMax"/>
              <x14:negativeFillColor rgb="FF00B050"/>
              <x14:axisColor rgb="FF000000"/>
            </x14:dataBar>
          </x14:cfRule>
          <xm:sqref>AC2152:AC2167</xm:sqref>
        </x14:conditionalFormatting>
        <x14:conditionalFormatting xmlns:xm="http://schemas.microsoft.com/office/excel/2006/main">
          <x14:cfRule type="dataBar" id="{8F5E4041-1FCF-A342-90DE-3A0C05057FC8}">
            <x14:dataBar minLength="0" maxLength="100" gradient="0">
              <x14:cfvo type="autoMin"/>
              <x14:cfvo type="autoMax"/>
              <x14:negativeFillColor rgb="FFFF0000"/>
              <x14:axisColor rgb="FF000000"/>
            </x14:dataBar>
          </x14:cfRule>
          <x14:cfRule type="dataBar" id="{C27BBCA9-9E34-1940-8F02-AFA6769AFC1C}">
            <x14:dataBar minLength="0" maxLength="100" gradient="0">
              <x14:cfvo type="autoMin"/>
              <x14:cfvo type="autoMax"/>
              <x14:negativeFillColor rgb="FFA3FF83"/>
              <x14:axisColor rgb="FF000000"/>
            </x14:dataBar>
          </x14:cfRule>
          <x14:cfRule type="dataBar" id="{48BFAE00-7881-6641-B0F4-14A4013A3584}">
            <x14:dataBar minLength="0" maxLength="100" gradient="0">
              <x14:cfvo type="autoMin"/>
              <x14:cfvo type="autoMax"/>
              <x14:negativeFillColor rgb="FF00B050"/>
              <x14:axisColor rgb="FF000000"/>
            </x14:dataBar>
          </x14:cfRule>
          <xm:sqref>AC2169:AC2183</xm:sqref>
        </x14:conditionalFormatting>
        <x14:conditionalFormatting xmlns:xm="http://schemas.microsoft.com/office/excel/2006/main">
          <x14:cfRule type="dataBar" id="{27159404-C2C8-0B41-9FC8-B38F4AB27845}">
            <x14:dataBar minLength="0" maxLength="100" gradient="0">
              <x14:cfvo type="autoMin"/>
              <x14:cfvo type="autoMax"/>
              <x14:negativeFillColor rgb="FFFF0000"/>
              <x14:axisColor rgb="FF000000"/>
            </x14:dataBar>
          </x14:cfRule>
          <x14:cfRule type="dataBar" id="{D4B3B6AB-B5FF-3841-9B67-0E5B7E18C865}">
            <x14:dataBar minLength="0" maxLength="100" gradient="0">
              <x14:cfvo type="autoMin"/>
              <x14:cfvo type="autoMax"/>
              <x14:negativeFillColor rgb="FFA3FF83"/>
              <x14:axisColor rgb="FF000000"/>
            </x14:dataBar>
          </x14:cfRule>
          <x14:cfRule type="dataBar" id="{CA313649-967F-2049-B8E8-EC721B7A1455}">
            <x14:dataBar minLength="0" maxLength="100" gradient="0">
              <x14:cfvo type="autoMin"/>
              <x14:cfvo type="autoMax"/>
              <x14:negativeFillColor rgb="FF00B050"/>
              <x14:axisColor rgb="FF000000"/>
            </x14:dataBar>
          </x14:cfRule>
          <xm:sqref>AC2185:AC2192</xm:sqref>
        </x14:conditionalFormatting>
        <x14:conditionalFormatting xmlns:xm="http://schemas.microsoft.com/office/excel/2006/main">
          <x14:cfRule type="dataBar" id="{C31AC901-DF9D-9141-BB73-CA9489CE1C05}">
            <x14:dataBar minLength="0" maxLength="100" gradient="0">
              <x14:cfvo type="autoMin"/>
              <x14:cfvo type="autoMax"/>
              <x14:negativeFillColor rgb="FFFF0000"/>
              <x14:axisColor rgb="FF000000"/>
            </x14:dataBar>
          </x14:cfRule>
          <x14:cfRule type="dataBar" id="{597E74BC-E47C-2948-9F2F-259FFFC070EF}">
            <x14:dataBar minLength="0" maxLength="100" gradient="0">
              <x14:cfvo type="autoMin"/>
              <x14:cfvo type="autoMax"/>
              <x14:negativeFillColor rgb="FFA3FF83"/>
              <x14:axisColor rgb="FF000000"/>
            </x14:dataBar>
          </x14:cfRule>
          <x14:cfRule type="dataBar" id="{AC7FE146-3F00-B84F-8258-9166A5CA938F}">
            <x14:dataBar minLength="0" maxLength="100" gradient="0">
              <x14:cfvo type="autoMin"/>
              <x14:cfvo type="autoMax"/>
              <x14:negativeFillColor rgb="FF00B050"/>
              <x14:axisColor rgb="FF000000"/>
            </x14:dataBar>
          </x14:cfRule>
          <xm:sqref>AC2194:AC2196</xm:sqref>
        </x14:conditionalFormatting>
        <x14:conditionalFormatting xmlns:xm="http://schemas.microsoft.com/office/excel/2006/main">
          <x14:cfRule type="dataBar" id="{D035EE6A-4A13-C445-B9B7-98F49818DFB2}">
            <x14:dataBar minLength="0" maxLength="100" gradient="0">
              <x14:cfvo type="autoMin"/>
              <x14:cfvo type="autoMax"/>
              <x14:negativeFillColor rgb="FFFF0000"/>
              <x14:axisColor rgb="FF000000"/>
            </x14:dataBar>
          </x14:cfRule>
          <x14:cfRule type="dataBar" id="{E979AA1F-FF69-1D45-AF75-4012B19DB2C2}">
            <x14:dataBar minLength="0" maxLength="100" gradient="0">
              <x14:cfvo type="autoMin"/>
              <x14:cfvo type="autoMax"/>
              <x14:negativeFillColor rgb="FFA3FF83"/>
              <x14:axisColor rgb="FF000000"/>
            </x14:dataBar>
          </x14:cfRule>
          <x14:cfRule type="dataBar" id="{B4655292-9B32-634A-9B79-30D5F0E35A38}">
            <x14:dataBar minLength="0" maxLength="100" gradient="0">
              <x14:cfvo type="autoMin"/>
              <x14:cfvo type="autoMax"/>
              <x14:negativeFillColor rgb="FF00B050"/>
              <x14:axisColor rgb="FF000000"/>
            </x14:dataBar>
          </x14:cfRule>
          <xm:sqref>AC2198</xm:sqref>
        </x14:conditionalFormatting>
        <x14:conditionalFormatting xmlns:xm="http://schemas.microsoft.com/office/excel/2006/main">
          <x14:cfRule type="dataBar" id="{7A557979-EA54-2947-9E84-8AC5B86CAEF3}">
            <x14:dataBar minLength="0" maxLength="100" gradient="0">
              <x14:cfvo type="autoMin"/>
              <x14:cfvo type="autoMax"/>
              <x14:negativeFillColor rgb="FFFF0000"/>
              <x14:axisColor rgb="FF000000"/>
            </x14:dataBar>
          </x14:cfRule>
          <x14:cfRule type="dataBar" id="{2C7CA75A-3A97-0641-B215-EAC3341D6C84}">
            <x14:dataBar minLength="0" maxLength="100" gradient="0">
              <x14:cfvo type="autoMin"/>
              <x14:cfvo type="autoMax"/>
              <x14:negativeFillColor rgb="FFA3FF83"/>
              <x14:axisColor rgb="FF000000"/>
            </x14:dataBar>
          </x14:cfRule>
          <x14:cfRule type="dataBar" id="{0F309276-A5B8-9D46-9FFA-30930770D476}">
            <x14:dataBar minLength="0" maxLength="100" gradient="0">
              <x14:cfvo type="autoMin"/>
              <x14:cfvo type="autoMax"/>
              <x14:negativeFillColor rgb="FF00B050"/>
              <x14:axisColor rgb="FF000000"/>
            </x14:dataBar>
          </x14:cfRule>
          <xm:sqref>AC2200:AC2210</xm:sqref>
        </x14:conditionalFormatting>
        <x14:conditionalFormatting xmlns:xm="http://schemas.microsoft.com/office/excel/2006/main">
          <x14:cfRule type="dataBar" id="{61F4AF3D-CA1E-5C42-A3DA-25EAAB8B09DD}">
            <x14:dataBar minLength="0" maxLength="100" gradient="0">
              <x14:cfvo type="autoMin"/>
              <x14:cfvo type="autoMax"/>
              <x14:negativeFillColor rgb="FFFF0000"/>
              <x14:axisColor rgb="FF000000"/>
            </x14:dataBar>
          </x14:cfRule>
          <x14:cfRule type="dataBar" id="{F6A4CCB9-5CAA-F348-83C8-65FE9070984A}">
            <x14:dataBar minLength="0" maxLength="100" gradient="0">
              <x14:cfvo type="autoMin"/>
              <x14:cfvo type="autoMax"/>
              <x14:negativeFillColor rgb="FFA3FF83"/>
              <x14:axisColor rgb="FF000000"/>
            </x14:dataBar>
          </x14:cfRule>
          <x14:cfRule type="dataBar" id="{0C2A2070-B269-D24C-8D02-643B848115C9}">
            <x14:dataBar minLength="0" maxLength="100" gradient="0">
              <x14:cfvo type="autoMin"/>
              <x14:cfvo type="autoMax"/>
              <x14:negativeFillColor rgb="FF00B050"/>
              <x14:axisColor rgb="FF000000"/>
            </x14:dataBar>
          </x14:cfRule>
          <xm:sqref>AC2212:AC2218</xm:sqref>
        </x14:conditionalFormatting>
        <x14:conditionalFormatting xmlns:xm="http://schemas.microsoft.com/office/excel/2006/main">
          <x14:cfRule type="dataBar" id="{818164B5-92DD-2040-9D04-5E85797A0E76}">
            <x14:dataBar minLength="0" maxLength="100" gradient="0">
              <x14:cfvo type="autoMin"/>
              <x14:cfvo type="autoMax"/>
              <x14:negativeFillColor rgb="FFFF0000"/>
              <x14:axisColor rgb="FF000000"/>
            </x14:dataBar>
          </x14:cfRule>
          <x14:cfRule type="dataBar" id="{DD81651E-6A30-AD48-AA93-D60B3CA88CCF}">
            <x14:dataBar minLength="0" maxLength="100" gradient="0">
              <x14:cfvo type="autoMin"/>
              <x14:cfvo type="autoMax"/>
              <x14:negativeFillColor rgb="FFA3FF83"/>
              <x14:axisColor rgb="FF000000"/>
            </x14:dataBar>
          </x14:cfRule>
          <x14:cfRule type="dataBar" id="{6560D484-F5EA-D747-A167-16BF247293FA}">
            <x14:dataBar minLength="0" maxLength="100" gradient="0">
              <x14:cfvo type="autoMin"/>
              <x14:cfvo type="autoMax"/>
              <x14:negativeFillColor rgb="FF00B050"/>
              <x14:axisColor rgb="FF000000"/>
            </x14:dataBar>
          </x14:cfRule>
          <xm:sqref>AC2220:AC2242</xm:sqref>
        </x14:conditionalFormatting>
        <x14:conditionalFormatting xmlns:xm="http://schemas.microsoft.com/office/excel/2006/main">
          <x14:cfRule type="dataBar" id="{B26D37BF-7247-A44B-AF5C-C3734A13EF5A}">
            <x14:dataBar minLength="0" maxLength="100" gradient="0">
              <x14:cfvo type="autoMin"/>
              <x14:cfvo type="autoMax"/>
              <x14:negativeFillColor rgb="FF00B050"/>
              <x14:axisColor rgb="FF000000"/>
            </x14:dataBar>
          </x14:cfRule>
          <x14:cfRule type="dataBar" id="{00F6ADDD-A9F7-8442-814A-91E181DF470A}">
            <x14:dataBar minLength="0" maxLength="100" gradient="0">
              <x14:cfvo type="autoMin"/>
              <x14:cfvo type="autoMax"/>
              <x14:negativeFillColor rgb="FFA3FF83"/>
              <x14:axisColor rgb="FF000000"/>
            </x14:dataBar>
          </x14:cfRule>
          <x14:cfRule type="dataBar" id="{EFB93B97-1152-6340-A3F0-10CE22E0E1C4}">
            <x14:dataBar minLength="0" maxLength="100" gradient="0">
              <x14:cfvo type="autoMin"/>
              <x14:cfvo type="autoMax"/>
              <x14:negativeFillColor rgb="FFFF0000"/>
              <x14:axisColor rgb="FF000000"/>
            </x14:dataBar>
          </x14:cfRule>
          <xm:sqref>AC2244:AC2259</xm:sqref>
        </x14:conditionalFormatting>
        <x14:conditionalFormatting xmlns:xm="http://schemas.microsoft.com/office/excel/2006/main">
          <x14:cfRule type="dataBar" id="{6A8B9029-ECAC-4441-A9EA-37B816C49B0F}">
            <x14:dataBar minLength="0" maxLength="100" gradient="0">
              <x14:cfvo type="autoMin"/>
              <x14:cfvo type="autoMax"/>
              <x14:negativeFillColor rgb="FFFF0000"/>
              <x14:axisColor rgb="FF000000"/>
            </x14:dataBar>
          </x14:cfRule>
          <x14:cfRule type="dataBar" id="{6DE2B910-C4D8-C44E-ACEE-C9C7C7D7F6DD}">
            <x14:dataBar minLength="0" maxLength="100" gradient="0">
              <x14:cfvo type="autoMin"/>
              <x14:cfvo type="autoMax"/>
              <x14:negativeFillColor rgb="FFA3FF83"/>
              <x14:axisColor rgb="FF000000"/>
            </x14:dataBar>
          </x14:cfRule>
          <x14:cfRule type="dataBar" id="{2982572A-C030-5042-8859-56F22658B351}">
            <x14:dataBar minLength="0" maxLength="100" gradient="0">
              <x14:cfvo type="autoMin"/>
              <x14:cfvo type="autoMax"/>
              <x14:negativeFillColor rgb="FF00B050"/>
              <x14:axisColor rgb="FF000000"/>
            </x14:dataBar>
          </x14:cfRule>
          <xm:sqref>AC2261:AC2267</xm:sqref>
        </x14:conditionalFormatting>
        <x14:conditionalFormatting xmlns:xm="http://schemas.microsoft.com/office/excel/2006/main">
          <x14:cfRule type="dataBar" id="{32620B60-0EFC-DB47-8F63-722C20C7DE66}">
            <x14:dataBar minLength="0" maxLength="100" gradient="0">
              <x14:cfvo type="autoMin"/>
              <x14:cfvo type="autoMax"/>
              <x14:negativeFillColor rgb="FFFF0000"/>
              <x14:axisColor rgb="FF000000"/>
            </x14:dataBar>
          </x14:cfRule>
          <x14:cfRule type="dataBar" id="{F46C5479-80B1-B14B-9E68-4669BEB80CDC}">
            <x14:dataBar minLength="0" maxLength="100" gradient="0">
              <x14:cfvo type="autoMin"/>
              <x14:cfvo type="autoMax"/>
              <x14:negativeFillColor rgb="FFA3FF83"/>
              <x14:axisColor rgb="FF000000"/>
            </x14:dataBar>
          </x14:cfRule>
          <x14:cfRule type="dataBar" id="{F1F25723-A11B-8A48-932E-6E25F1AF9261}">
            <x14:dataBar minLength="0" maxLength="100" gradient="0">
              <x14:cfvo type="autoMin"/>
              <x14:cfvo type="autoMax"/>
              <x14:negativeFillColor rgb="FF00B050"/>
              <x14:axisColor rgb="FF000000"/>
            </x14:dataBar>
          </x14:cfRule>
          <xm:sqref>AC2269:AC2280</xm:sqref>
        </x14:conditionalFormatting>
        <x14:conditionalFormatting xmlns:xm="http://schemas.microsoft.com/office/excel/2006/main">
          <x14:cfRule type="dataBar" id="{123CA725-A6FC-9C4E-9758-0170435C0493}">
            <x14:dataBar minLength="0" maxLength="100" gradient="0">
              <x14:cfvo type="autoMin"/>
              <x14:cfvo type="autoMax"/>
              <x14:negativeFillColor rgb="FFFF0000"/>
              <x14:axisColor rgb="FF000000"/>
            </x14:dataBar>
          </x14:cfRule>
          <x14:cfRule type="dataBar" id="{867FDA7B-C259-E349-B943-93937FCF839B}">
            <x14:dataBar minLength="0" maxLength="100" gradient="0">
              <x14:cfvo type="autoMin"/>
              <x14:cfvo type="autoMax"/>
              <x14:negativeFillColor rgb="FFA3FF83"/>
              <x14:axisColor rgb="FF000000"/>
            </x14:dataBar>
          </x14:cfRule>
          <x14:cfRule type="dataBar" id="{CD539654-7468-4F4C-BD2C-3D14C2E145CF}">
            <x14:dataBar minLength="0" maxLength="100" gradient="0">
              <x14:cfvo type="autoMin"/>
              <x14:cfvo type="autoMax"/>
              <x14:negativeFillColor rgb="FF00B050"/>
              <x14:axisColor rgb="FF000000"/>
            </x14:dataBar>
          </x14:cfRule>
          <xm:sqref>AC2282:AC2284</xm:sqref>
        </x14:conditionalFormatting>
        <x14:conditionalFormatting xmlns:xm="http://schemas.microsoft.com/office/excel/2006/main">
          <x14:cfRule type="dataBar" id="{FDDC9F4F-C63C-8748-9F32-5C647E4C7E3D}">
            <x14:dataBar minLength="0" maxLength="100" gradient="0">
              <x14:cfvo type="autoMin"/>
              <x14:cfvo type="autoMax"/>
              <x14:negativeFillColor rgb="FFFF0000"/>
              <x14:axisColor rgb="FF000000"/>
            </x14:dataBar>
          </x14:cfRule>
          <x14:cfRule type="dataBar" id="{0047CC85-5697-0744-821E-65B4CCB9116B}">
            <x14:dataBar minLength="0" maxLength="100" gradient="0">
              <x14:cfvo type="autoMin"/>
              <x14:cfvo type="autoMax"/>
              <x14:negativeFillColor rgb="FFA3FF83"/>
              <x14:axisColor rgb="FF000000"/>
            </x14:dataBar>
          </x14:cfRule>
          <x14:cfRule type="dataBar" id="{D9DB686A-C026-EC47-971E-A3C009B31FEB}">
            <x14:dataBar minLength="0" maxLength="100" gradient="0">
              <x14:cfvo type="autoMin"/>
              <x14:cfvo type="autoMax"/>
              <x14:negativeFillColor rgb="FF00B050"/>
              <x14:axisColor rgb="FF000000"/>
            </x14:dataBar>
          </x14:cfRule>
          <xm:sqref>AC2287:AC2388</xm:sqref>
        </x14:conditionalFormatting>
        <x14:conditionalFormatting xmlns:xm="http://schemas.microsoft.com/office/excel/2006/main">
          <x14:cfRule type="dataBar" id="{2C7C1700-607E-3D47-BBB2-F8AF1B369EB7}">
            <x14:dataBar minLength="0" maxLength="100" gradient="0">
              <x14:cfvo type="autoMin"/>
              <x14:cfvo type="autoMax"/>
              <x14:negativeFillColor rgb="FF00FF00"/>
              <x14:axisColor rgb="FF000000"/>
            </x14:dataBar>
          </x14:cfRule>
          <x14:cfRule type="dataBar" id="{C47B4067-AE35-1B4B-9817-7CF9FD7E2740}">
            <x14:dataBar minLength="0" maxLength="100" gradient="0">
              <x14:cfvo type="autoMin"/>
              <x14:cfvo type="autoMax"/>
              <x14:negativeFillColor rgb="FFFF0000"/>
              <x14:axisColor rgb="FF000000"/>
            </x14:dataBar>
          </x14:cfRule>
          <x14:cfRule type="dataBar" id="{6BB57179-4F8C-994C-A953-7DDECA04C8C6}">
            <x14:dataBar minLength="0" maxLength="100" gradient="0">
              <x14:cfvo type="autoMin"/>
              <x14:cfvo type="autoMax"/>
              <x14:negativeFillColor rgb="FF00B050"/>
              <x14:axisColor rgb="FF000000"/>
            </x14:dataBar>
          </x14:cfRule>
          <x14:cfRule type="dataBar" id="{42AD73F9-38BF-0340-B460-1C55C12825B7}">
            <x14:dataBar minLength="0" maxLength="100" gradient="0">
              <x14:cfvo type="autoMin"/>
              <x14:cfvo type="autoMax"/>
              <x14:negativeFillColor rgb="FFA3FF83"/>
              <x14:axisColor rgb="FF000000"/>
            </x14:dataBar>
          </x14:cfRule>
          <x14:cfRule type="dataBar" id="{AFCDA35F-EB89-414A-9103-EE0869902F46}">
            <x14:dataBar minLength="0" maxLength="100" gradient="0">
              <x14:cfvo type="autoMin"/>
              <x14:cfvo type="autoMax"/>
              <x14:negativeFillColor rgb="FF00FF00"/>
              <x14:axisColor rgb="FF000000"/>
            </x14:dataBar>
          </x14:cfRule>
          <xm:sqref>AN6:AN9</xm:sqref>
        </x14:conditionalFormatting>
        <x14:conditionalFormatting xmlns:xm="http://schemas.microsoft.com/office/excel/2006/main">
          <x14:cfRule type="dataBar" id="{4C080D89-DE71-C74B-B8F4-80693957B4FF}">
            <x14:dataBar minLength="0" maxLength="100" gradient="0">
              <x14:cfvo type="autoMin"/>
              <x14:cfvo type="autoMax"/>
              <x14:negativeFillColor rgb="FF00FF00"/>
              <x14:axisColor rgb="FF000000"/>
            </x14:dataBar>
          </x14:cfRule>
          <x14:cfRule type="dataBar" id="{924242CA-FC41-234E-9D37-BB20F6FDF965}">
            <x14:dataBar minLength="0" maxLength="100" gradient="0">
              <x14:cfvo type="autoMin"/>
              <x14:cfvo type="autoMax"/>
              <x14:negativeFillColor rgb="FF00B050"/>
              <x14:axisColor rgb="FF000000"/>
            </x14:dataBar>
          </x14:cfRule>
          <x14:cfRule type="dataBar" id="{FA84733E-DBC7-5141-A899-2D24D62D50D9}">
            <x14:dataBar minLength="0" maxLength="100" gradient="0">
              <x14:cfvo type="autoMin"/>
              <x14:cfvo type="autoMax"/>
              <x14:negativeFillColor rgb="FFA3FF83"/>
              <x14:axisColor rgb="FF000000"/>
            </x14:dataBar>
          </x14:cfRule>
          <x14:cfRule type="dataBar" id="{FFC616CC-BDE4-D845-98B0-83DB553DDB2F}">
            <x14:dataBar minLength="0" maxLength="100" gradient="0">
              <x14:cfvo type="autoMin"/>
              <x14:cfvo type="autoMax"/>
              <x14:negativeFillColor rgb="FFFF0000"/>
              <x14:axisColor rgb="FF000000"/>
            </x14:dataBar>
          </x14:cfRule>
          <x14:cfRule type="dataBar" id="{0BDCF3EA-9087-A14A-A00E-D358D2754153}">
            <x14:dataBar minLength="0" maxLength="100" gradient="0">
              <x14:cfvo type="autoMin"/>
              <x14:cfvo type="autoMax"/>
              <x14:negativeFillColor rgb="FF00FF00"/>
              <x14:axisColor rgb="FF000000"/>
            </x14:dataBar>
          </x14:cfRule>
          <xm:sqref>AN11:AN23</xm:sqref>
        </x14:conditionalFormatting>
        <x14:conditionalFormatting xmlns:xm="http://schemas.microsoft.com/office/excel/2006/main">
          <x14:cfRule type="dataBar" id="{E0CD2A3E-5FCB-3A46-BAB1-5ECD9A31F528}">
            <x14:dataBar minLength="0" maxLength="100" gradient="0">
              <x14:cfvo type="autoMin"/>
              <x14:cfvo type="autoMax"/>
              <x14:negativeFillColor rgb="FF00FF00"/>
              <x14:axisColor rgb="FF000000"/>
            </x14:dataBar>
          </x14:cfRule>
          <x14:cfRule type="dataBar" id="{A3573664-160C-F549-97FD-8DA537AD2484}">
            <x14:dataBar minLength="0" maxLength="100" gradient="0">
              <x14:cfvo type="autoMin"/>
              <x14:cfvo type="autoMax"/>
              <x14:negativeFillColor rgb="FF00FF00"/>
              <x14:axisColor rgb="FF000000"/>
            </x14:dataBar>
          </x14:cfRule>
          <x14:cfRule type="dataBar" id="{23FF1685-3FC0-3345-85A1-569908D4CFE9}">
            <x14:dataBar minLength="0" maxLength="100" gradient="0">
              <x14:cfvo type="autoMin"/>
              <x14:cfvo type="autoMax"/>
              <x14:negativeFillColor rgb="FF00B050"/>
              <x14:axisColor rgb="FF000000"/>
            </x14:dataBar>
          </x14:cfRule>
          <x14:cfRule type="dataBar" id="{60157069-9588-8C4F-95E7-44862F130CAD}">
            <x14:dataBar minLength="0" maxLength="100" gradient="0">
              <x14:cfvo type="autoMin"/>
              <x14:cfvo type="autoMax"/>
              <x14:negativeFillColor rgb="FFA3FF83"/>
              <x14:axisColor rgb="FF000000"/>
            </x14:dataBar>
          </x14:cfRule>
          <x14:cfRule type="dataBar" id="{F905B30F-ADCF-D34C-960D-9C733680EBD2}">
            <x14:dataBar minLength="0" maxLength="100" gradient="0">
              <x14:cfvo type="autoMin"/>
              <x14:cfvo type="autoMax"/>
              <x14:negativeFillColor rgb="FFFF0000"/>
              <x14:axisColor rgb="FF000000"/>
            </x14:dataBar>
          </x14:cfRule>
          <xm:sqref>AN25:AN28</xm:sqref>
        </x14:conditionalFormatting>
        <x14:conditionalFormatting xmlns:xm="http://schemas.microsoft.com/office/excel/2006/main">
          <x14:cfRule type="dataBar" id="{C92310A0-2589-F043-A75B-2B576BA8FC42}">
            <x14:dataBar minLength="0" maxLength="100" gradient="0">
              <x14:cfvo type="autoMin"/>
              <x14:cfvo type="autoMax"/>
              <x14:negativeFillColor rgb="FF00FF00"/>
              <x14:axisColor rgb="FF000000"/>
            </x14:dataBar>
          </x14:cfRule>
          <x14:cfRule type="dataBar" id="{E202E686-024C-B940-9F61-10FDB292AF9A}">
            <x14:dataBar minLength="0" maxLength="100" gradient="0">
              <x14:cfvo type="autoMin"/>
              <x14:cfvo type="autoMax"/>
              <x14:negativeFillColor rgb="FFFF0000"/>
              <x14:axisColor rgb="FF000000"/>
            </x14:dataBar>
          </x14:cfRule>
          <x14:cfRule type="dataBar" id="{635448F9-7D7F-8542-A435-E42D64D8CD9F}">
            <x14:dataBar minLength="0" maxLength="100" gradient="0">
              <x14:cfvo type="autoMin"/>
              <x14:cfvo type="autoMax"/>
              <x14:negativeFillColor rgb="FFA3FF83"/>
              <x14:axisColor rgb="FF000000"/>
            </x14:dataBar>
          </x14:cfRule>
          <x14:cfRule type="dataBar" id="{AD10DA92-1FE0-214B-814C-6932229BEB6D}">
            <x14:dataBar minLength="0" maxLength="100" gradient="0">
              <x14:cfvo type="autoMin"/>
              <x14:cfvo type="autoMax"/>
              <x14:negativeFillColor rgb="FF00B050"/>
              <x14:axisColor rgb="FF000000"/>
            </x14:dataBar>
          </x14:cfRule>
          <x14:cfRule type="dataBar" id="{376FE256-18A6-5548-A06A-DF82F6FEDD16}">
            <x14:dataBar minLength="0" maxLength="100" gradient="0">
              <x14:cfvo type="autoMin"/>
              <x14:cfvo type="autoMax"/>
              <x14:negativeFillColor rgb="FF00FF00"/>
              <x14:axisColor rgb="FF000000"/>
            </x14:dataBar>
          </x14:cfRule>
          <xm:sqref>AN30:AN45</xm:sqref>
        </x14:conditionalFormatting>
        <x14:conditionalFormatting xmlns:xm="http://schemas.microsoft.com/office/excel/2006/main">
          <x14:cfRule type="dataBar" id="{79A20E0D-BDA9-E847-8590-74F2C844C441}">
            <x14:dataBar minLength="0" maxLength="100" gradient="0">
              <x14:cfvo type="autoMin"/>
              <x14:cfvo type="autoMax"/>
              <x14:negativeFillColor rgb="FF00FF00"/>
              <x14:axisColor rgb="FF000000"/>
            </x14:dataBar>
          </x14:cfRule>
          <x14:cfRule type="dataBar" id="{F2C7C45B-61F5-704C-B3D8-C7066BE899CC}">
            <x14:dataBar minLength="0" maxLength="100" gradient="0">
              <x14:cfvo type="autoMin"/>
              <x14:cfvo type="autoMax"/>
              <x14:negativeFillColor rgb="FF00FF00"/>
              <x14:axisColor rgb="FF000000"/>
            </x14:dataBar>
          </x14:cfRule>
          <x14:cfRule type="dataBar" id="{2F155C82-9699-F147-B97E-9D9E9642F524}">
            <x14:dataBar minLength="0" maxLength="100" gradient="0">
              <x14:cfvo type="autoMin"/>
              <x14:cfvo type="autoMax"/>
              <x14:negativeFillColor rgb="FF00B050"/>
              <x14:axisColor rgb="FF000000"/>
            </x14:dataBar>
          </x14:cfRule>
          <x14:cfRule type="dataBar" id="{4AA553B5-5F78-EE4E-8E92-47D4545734D3}">
            <x14:dataBar minLength="0" maxLength="100" gradient="0">
              <x14:cfvo type="autoMin"/>
              <x14:cfvo type="autoMax"/>
              <x14:negativeFillColor rgb="FFA3FF83"/>
              <x14:axisColor rgb="FF000000"/>
            </x14:dataBar>
          </x14:cfRule>
          <x14:cfRule type="dataBar" id="{707F1AEB-BE51-4B49-8508-3963EEA57655}">
            <x14:dataBar minLength="0" maxLength="100" gradient="0">
              <x14:cfvo type="autoMin"/>
              <x14:cfvo type="autoMax"/>
              <x14:negativeFillColor rgb="FFFF0000"/>
              <x14:axisColor rgb="FF000000"/>
            </x14:dataBar>
          </x14:cfRule>
          <xm:sqref>AN48:AN60</xm:sqref>
        </x14:conditionalFormatting>
        <x14:conditionalFormatting xmlns:xm="http://schemas.microsoft.com/office/excel/2006/main">
          <x14:cfRule type="dataBar" id="{8CB016DA-547F-5143-A347-48E1E6E05F96}">
            <x14:dataBar minLength="0" maxLength="100" gradient="0">
              <x14:cfvo type="autoMin"/>
              <x14:cfvo type="autoMax"/>
              <x14:negativeFillColor rgb="FF00FF00"/>
              <x14:axisColor rgb="FF000000"/>
            </x14:dataBar>
          </x14:cfRule>
          <x14:cfRule type="dataBar" id="{CB268F03-9E28-2C4D-991B-8FC2A5A3B334}">
            <x14:dataBar minLength="0" maxLength="100" gradient="0">
              <x14:cfvo type="autoMin"/>
              <x14:cfvo type="autoMax"/>
              <x14:negativeFillColor rgb="FF00B050"/>
              <x14:axisColor rgb="FF000000"/>
            </x14:dataBar>
          </x14:cfRule>
          <x14:cfRule type="dataBar" id="{37B63CCA-7868-DA4C-84E4-490B035F4B72}">
            <x14:dataBar minLength="0" maxLength="100" gradient="0">
              <x14:cfvo type="autoMin"/>
              <x14:cfvo type="autoMax"/>
              <x14:negativeFillColor rgb="FFA3FF83"/>
              <x14:axisColor rgb="FF000000"/>
            </x14:dataBar>
          </x14:cfRule>
          <x14:cfRule type="dataBar" id="{1F8C2D07-DF26-814B-AC8F-F9B977555DB4}">
            <x14:dataBar minLength="0" maxLength="100" gradient="0">
              <x14:cfvo type="autoMin"/>
              <x14:cfvo type="autoMax"/>
              <x14:negativeFillColor rgb="FFFF0000"/>
              <x14:axisColor rgb="FF000000"/>
            </x14:dataBar>
          </x14:cfRule>
          <x14:cfRule type="dataBar" id="{A21986E8-407E-864B-B04E-7276828C5990}">
            <x14:dataBar minLength="0" maxLength="100" gradient="0">
              <x14:cfvo type="autoMin"/>
              <x14:cfvo type="autoMax"/>
              <x14:negativeFillColor rgb="FF00FF00"/>
              <x14:axisColor rgb="FF000000"/>
            </x14:dataBar>
          </x14:cfRule>
          <xm:sqref>AN63:AN67</xm:sqref>
        </x14:conditionalFormatting>
        <x14:conditionalFormatting xmlns:xm="http://schemas.microsoft.com/office/excel/2006/main">
          <x14:cfRule type="dataBar" id="{35271CCF-73CD-444A-9412-988C53EEAF12}">
            <x14:dataBar minLength="0" maxLength="100" gradient="0">
              <x14:cfvo type="autoMin"/>
              <x14:cfvo type="autoMax"/>
              <x14:negativeFillColor rgb="FFFF0000"/>
              <x14:axisColor rgb="FF000000"/>
            </x14:dataBar>
          </x14:cfRule>
          <x14:cfRule type="dataBar" id="{ABA13C0E-A7CC-174B-9D05-0F5B9B5E76E1}">
            <x14:dataBar minLength="0" maxLength="100" gradient="0">
              <x14:cfvo type="autoMin"/>
              <x14:cfvo type="autoMax"/>
              <x14:negativeFillColor rgb="FF00FF00"/>
              <x14:axisColor rgb="FF000000"/>
            </x14:dataBar>
          </x14:cfRule>
          <x14:cfRule type="dataBar" id="{28A57563-C859-6B42-A95C-32BCE04CC59A}">
            <x14:dataBar minLength="0" maxLength="100" gradient="0">
              <x14:cfvo type="autoMin"/>
              <x14:cfvo type="autoMax"/>
              <x14:negativeFillColor rgb="FF00B050"/>
              <x14:axisColor rgb="FF000000"/>
            </x14:dataBar>
          </x14:cfRule>
          <x14:cfRule type="dataBar" id="{DCCA7515-2C5C-9744-8986-3B4CA6625C2C}">
            <x14:dataBar minLength="0" maxLength="100" gradient="0">
              <x14:cfvo type="autoMin"/>
              <x14:cfvo type="autoMax"/>
              <x14:negativeFillColor rgb="FFA3FF83"/>
              <x14:axisColor rgb="FF000000"/>
            </x14:dataBar>
          </x14:cfRule>
          <x14:cfRule type="dataBar" id="{E5625DBE-EE03-3945-8C6D-90A39627626C}">
            <x14:dataBar minLength="0" maxLength="100" gradient="0">
              <x14:cfvo type="autoMin"/>
              <x14:cfvo type="autoMax"/>
              <x14:negativeFillColor rgb="FF00FF00"/>
              <x14:axisColor rgb="FF000000"/>
            </x14:dataBar>
          </x14:cfRule>
          <xm:sqref>AN69:AN75</xm:sqref>
        </x14:conditionalFormatting>
        <x14:conditionalFormatting xmlns:xm="http://schemas.microsoft.com/office/excel/2006/main">
          <x14:cfRule type="dataBar" id="{5CE58FB9-B95E-2F48-B8DF-889824A93FD8}">
            <x14:dataBar minLength="0" maxLength="100" gradient="0">
              <x14:cfvo type="autoMin"/>
              <x14:cfvo type="autoMax"/>
              <x14:negativeFillColor rgb="FF00FF00"/>
              <x14:axisColor rgb="FF000000"/>
            </x14:dataBar>
          </x14:cfRule>
          <x14:cfRule type="dataBar" id="{8F67DEE6-E6E7-8F4B-A10E-255B9A7176AD}">
            <x14:dataBar minLength="0" maxLength="100" gradient="0">
              <x14:cfvo type="autoMin"/>
              <x14:cfvo type="autoMax"/>
              <x14:negativeFillColor rgb="FF00FF00"/>
              <x14:axisColor rgb="FF000000"/>
            </x14:dataBar>
          </x14:cfRule>
          <x14:cfRule type="dataBar" id="{3027B328-42AA-084C-BB8E-FADDADFD696D}">
            <x14:dataBar minLength="0" maxLength="100" gradient="0">
              <x14:cfvo type="autoMin"/>
              <x14:cfvo type="autoMax"/>
              <x14:negativeFillColor rgb="FF00B050"/>
              <x14:axisColor rgb="FF000000"/>
            </x14:dataBar>
          </x14:cfRule>
          <x14:cfRule type="dataBar" id="{5ADD88AB-10AC-4F4B-A3F7-67C57A21C8B5}">
            <x14:dataBar minLength="0" maxLength="100" gradient="0">
              <x14:cfvo type="autoMin"/>
              <x14:cfvo type="autoMax"/>
              <x14:negativeFillColor rgb="FFA3FF83"/>
              <x14:axisColor rgb="FF000000"/>
            </x14:dataBar>
          </x14:cfRule>
          <x14:cfRule type="dataBar" id="{1ABC7D81-C59F-E949-9A5C-052640F5F2F8}">
            <x14:dataBar minLength="0" maxLength="100" gradient="0">
              <x14:cfvo type="autoMin"/>
              <x14:cfvo type="autoMax"/>
              <x14:negativeFillColor rgb="FFFF0000"/>
              <x14:axisColor rgb="FF000000"/>
            </x14:dataBar>
          </x14:cfRule>
          <xm:sqref>AN77:AN79</xm:sqref>
        </x14:conditionalFormatting>
        <x14:conditionalFormatting xmlns:xm="http://schemas.microsoft.com/office/excel/2006/main">
          <x14:cfRule type="dataBar" id="{3394C4C1-FD0D-384B-97F8-3D8AD9A08345}">
            <x14:dataBar minLength="0" maxLength="100" gradient="0">
              <x14:cfvo type="autoMin"/>
              <x14:cfvo type="autoMax"/>
              <x14:negativeFillColor rgb="FF00FF00"/>
              <x14:axisColor rgb="FF000000"/>
            </x14:dataBar>
          </x14:cfRule>
          <x14:cfRule type="dataBar" id="{05FD2548-9C1C-3746-970D-1B4DA4DE3642}">
            <x14:dataBar minLength="0" maxLength="100" gradient="0">
              <x14:cfvo type="autoMin"/>
              <x14:cfvo type="autoMax"/>
              <x14:negativeFillColor rgb="FF00FF00"/>
              <x14:axisColor rgb="FF000000"/>
            </x14:dataBar>
          </x14:cfRule>
          <x14:cfRule type="dataBar" id="{14867FAB-53AA-EE46-A980-0DEE6E6DC8E5}">
            <x14:dataBar minLength="0" maxLength="100" gradient="0">
              <x14:cfvo type="autoMin"/>
              <x14:cfvo type="autoMax"/>
              <x14:negativeFillColor rgb="FF00B050"/>
              <x14:axisColor rgb="FF000000"/>
            </x14:dataBar>
          </x14:cfRule>
          <x14:cfRule type="dataBar" id="{3F4A5E64-208C-104A-B4A3-7FCD53FCA63C}">
            <x14:dataBar minLength="0" maxLength="100" gradient="0">
              <x14:cfvo type="autoMin"/>
              <x14:cfvo type="autoMax"/>
              <x14:negativeFillColor rgb="FFA3FF83"/>
              <x14:axisColor rgb="FF000000"/>
            </x14:dataBar>
          </x14:cfRule>
          <x14:cfRule type="dataBar" id="{CFAD3E13-228A-2D4B-9352-B7EEC81EFC17}">
            <x14:dataBar minLength="0" maxLength="100" gradient="0">
              <x14:cfvo type="autoMin"/>
              <x14:cfvo type="autoMax"/>
              <x14:negativeFillColor rgb="FFFF0000"/>
              <x14:axisColor rgb="FF000000"/>
            </x14:dataBar>
          </x14:cfRule>
          <xm:sqref>AN81:AN90</xm:sqref>
        </x14:conditionalFormatting>
        <x14:conditionalFormatting xmlns:xm="http://schemas.microsoft.com/office/excel/2006/main">
          <x14:cfRule type="dataBar" id="{EB927D24-6663-B747-BF3E-DEEC82095F8C}">
            <x14:dataBar minLength="0" maxLength="100" gradient="0">
              <x14:cfvo type="autoMin"/>
              <x14:cfvo type="autoMax"/>
              <x14:negativeFillColor rgb="FF00FF00"/>
              <x14:axisColor rgb="FF000000"/>
            </x14:dataBar>
          </x14:cfRule>
          <x14:cfRule type="dataBar" id="{552C7E3B-19FB-BA46-B7E5-5508C134C203}">
            <x14:dataBar minLength="0" maxLength="100" gradient="0">
              <x14:cfvo type="autoMin"/>
              <x14:cfvo type="autoMax"/>
              <x14:negativeFillColor rgb="FF00FF00"/>
              <x14:axisColor rgb="FF000000"/>
            </x14:dataBar>
          </x14:cfRule>
          <x14:cfRule type="dataBar" id="{A64534F0-1361-9A46-8FD5-B90D8A5F5729}">
            <x14:dataBar minLength="0" maxLength="100" gradient="0">
              <x14:cfvo type="autoMin"/>
              <x14:cfvo type="autoMax"/>
              <x14:negativeFillColor rgb="FF00B050"/>
              <x14:axisColor rgb="FF000000"/>
            </x14:dataBar>
          </x14:cfRule>
          <x14:cfRule type="dataBar" id="{0E42C6A9-3A32-8F43-9E60-8A26CD2C21F8}">
            <x14:dataBar minLength="0" maxLength="100" gradient="0">
              <x14:cfvo type="autoMin"/>
              <x14:cfvo type="autoMax"/>
              <x14:negativeFillColor rgb="FFA3FF83"/>
              <x14:axisColor rgb="FF000000"/>
            </x14:dataBar>
          </x14:cfRule>
          <x14:cfRule type="dataBar" id="{9042E17D-A0A5-8143-ACC1-EA84D7C1F986}">
            <x14:dataBar minLength="0" maxLength="100" gradient="0">
              <x14:cfvo type="autoMin"/>
              <x14:cfvo type="autoMax"/>
              <x14:negativeFillColor rgb="FFFF0000"/>
              <x14:axisColor rgb="FF000000"/>
            </x14:dataBar>
          </x14:cfRule>
          <xm:sqref>AN92:AN125</xm:sqref>
        </x14:conditionalFormatting>
        <x14:conditionalFormatting xmlns:xm="http://schemas.microsoft.com/office/excel/2006/main">
          <x14:cfRule type="dataBar" id="{838D0F7D-4743-F449-8ADB-01B0456CBFFF}">
            <x14:dataBar minLength="0" maxLength="100" gradient="0">
              <x14:cfvo type="autoMin"/>
              <x14:cfvo type="autoMax"/>
              <x14:negativeFillColor rgb="FFFF0000"/>
              <x14:axisColor rgb="FF000000"/>
            </x14:dataBar>
          </x14:cfRule>
          <x14:cfRule type="dataBar" id="{5C2A3B3E-9D7E-954C-B641-FBBC60736355}">
            <x14:dataBar minLength="0" maxLength="100" gradient="0">
              <x14:cfvo type="autoMin"/>
              <x14:cfvo type="autoMax"/>
              <x14:negativeFillColor rgb="FF00FF00"/>
              <x14:axisColor rgb="FF000000"/>
            </x14:dataBar>
          </x14:cfRule>
          <x14:cfRule type="dataBar" id="{E5F88B56-1612-374A-AFEE-880BF6302ECF}">
            <x14:dataBar minLength="0" maxLength="100" gradient="0">
              <x14:cfvo type="autoMin"/>
              <x14:cfvo type="autoMax"/>
              <x14:negativeFillColor rgb="FF00FF00"/>
              <x14:axisColor rgb="FF000000"/>
            </x14:dataBar>
          </x14:cfRule>
          <x14:cfRule type="dataBar" id="{ABF2DFA3-3B19-F745-B4C4-19E090F3C8D7}">
            <x14:dataBar minLength="0" maxLength="100" gradient="0">
              <x14:cfvo type="autoMin"/>
              <x14:cfvo type="autoMax"/>
              <x14:negativeFillColor rgb="FF00B050"/>
              <x14:axisColor rgb="FF000000"/>
            </x14:dataBar>
          </x14:cfRule>
          <x14:cfRule type="dataBar" id="{9C4F8232-47BF-EB4A-97FD-79922E40C763}">
            <x14:dataBar minLength="0" maxLength="100" gradient="0">
              <x14:cfvo type="autoMin"/>
              <x14:cfvo type="autoMax"/>
              <x14:negativeFillColor rgb="FFA3FF83"/>
              <x14:axisColor rgb="FF000000"/>
            </x14:dataBar>
          </x14:cfRule>
          <xm:sqref>AN127:AN160</xm:sqref>
        </x14:conditionalFormatting>
        <x14:conditionalFormatting xmlns:xm="http://schemas.microsoft.com/office/excel/2006/main">
          <x14:cfRule type="dataBar" id="{6D239D71-11FC-1346-B0A7-02895787D74A}">
            <x14:dataBar minLength="0" maxLength="100" gradient="0">
              <x14:cfvo type="autoMin"/>
              <x14:cfvo type="autoMax"/>
              <x14:negativeFillColor rgb="FFFF0000"/>
              <x14:axisColor rgb="FF000000"/>
            </x14:dataBar>
          </x14:cfRule>
          <x14:cfRule type="dataBar" id="{84FADEC6-24DA-4F4F-909E-A1D104232503}">
            <x14:dataBar minLength="0" maxLength="100" gradient="0">
              <x14:cfvo type="autoMin"/>
              <x14:cfvo type="autoMax"/>
              <x14:negativeFillColor rgb="FF00FF00"/>
              <x14:axisColor rgb="FF000000"/>
            </x14:dataBar>
          </x14:cfRule>
          <x14:cfRule type="dataBar" id="{EC5A618B-FC2C-D841-851C-37D1033B5532}">
            <x14:dataBar minLength="0" maxLength="100" gradient="0">
              <x14:cfvo type="autoMin"/>
              <x14:cfvo type="autoMax"/>
              <x14:negativeFillColor rgb="FF00FF00"/>
              <x14:axisColor rgb="FF000000"/>
            </x14:dataBar>
          </x14:cfRule>
          <x14:cfRule type="dataBar" id="{BD7D1824-CB70-404F-93DB-FBD9FED91A59}">
            <x14:dataBar minLength="0" maxLength="100" gradient="0">
              <x14:cfvo type="autoMin"/>
              <x14:cfvo type="autoMax"/>
              <x14:negativeFillColor rgb="FF00B050"/>
              <x14:axisColor rgb="FF000000"/>
            </x14:dataBar>
          </x14:cfRule>
          <x14:cfRule type="dataBar" id="{EEAC3488-EE77-E94F-A5EE-AFB3D5035007}">
            <x14:dataBar minLength="0" maxLength="100" gradient="0">
              <x14:cfvo type="autoMin"/>
              <x14:cfvo type="autoMax"/>
              <x14:negativeFillColor rgb="FFA3FF83"/>
              <x14:axisColor rgb="FF000000"/>
            </x14:dataBar>
          </x14:cfRule>
          <xm:sqref>AN162:AN221</xm:sqref>
        </x14:conditionalFormatting>
        <x14:conditionalFormatting xmlns:xm="http://schemas.microsoft.com/office/excel/2006/main">
          <x14:cfRule type="dataBar" id="{44BD20DF-9AF9-0B46-8EB4-4403492837AD}">
            <x14:dataBar minLength="0" maxLength="100" gradient="0">
              <x14:cfvo type="autoMin"/>
              <x14:cfvo type="autoMax"/>
              <x14:negativeFillColor rgb="FFFF0000"/>
              <x14:axisColor rgb="FF000000"/>
            </x14:dataBar>
          </x14:cfRule>
          <x14:cfRule type="dataBar" id="{A84B9B24-AFE8-314B-8013-BEEDF67F1E55}">
            <x14:dataBar minLength="0" maxLength="100" gradient="0">
              <x14:cfvo type="autoMin"/>
              <x14:cfvo type="autoMax"/>
              <x14:negativeFillColor rgb="FF00FF00"/>
              <x14:axisColor rgb="FF000000"/>
            </x14:dataBar>
          </x14:cfRule>
          <x14:cfRule type="dataBar" id="{AD6D127B-4517-A546-B17B-9DC1B4BF3871}">
            <x14:dataBar minLength="0" maxLength="100" gradient="0">
              <x14:cfvo type="autoMin"/>
              <x14:cfvo type="autoMax"/>
              <x14:negativeFillColor rgb="FF00B050"/>
              <x14:axisColor rgb="FF000000"/>
            </x14:dataBar>
          </x14:cfRule>
          <x14:cfRule type="dataBar" id="{C9DFE60F-E685-494F-8A1A-4673976A2B67}">
            <x14:dataBar minLength="0" maxLength="100" gradient="0">
              <x14:cfvo type="autoMin"/>
              <x14:cfvo type="autoMax"/>
              <x14:negativeFillColor rgb="FFA3FF83"/>
              <x14:axisColor rgb="FF000000"/>
            </x14:dataBar>
          </x14:cfRule>
          <x14:cfRule type="dataBar" id="{F670C399-F140-814B-BAA4-F36885E41AE9}">
            <x14:dataBar minLength="0" maxLength="100" gradient="0">
              <x14:cfvo type="autoMin"/>
              <x14:cfvo type="autoMax"/>
              <x14:negativeFillColor rgb="FF00FF00"/>
              <x14:axisColor rgb="FF000000"/>
            </x14:dataBar>
          </x14:cfRule>
          <xm:sqref>AN223</xm:sqref>
        </x14:conditionalFormatting>
        <x14:conditionalFormatting xmlns:xm="http://schemas.microsoft.com/office/excel/2006/main">
          <x14:cfRule type="dataBar" id="{79D514CE-90F8-F34D-A9ED-E4818D9E6626}">
            <x14:dataBar minLength="0" maxLength="100" gradient="0">
              <x14:cfvo type="autoMin"/>
              <x14:cfvo type="autoMax"/>
              <x14:negativeFillColor rgb="FF00FF00"/>
              <x14:axisColor rgb="FF000000"/>
            </x14:dataBar>
          </x14:cfRule>
          <x14:cfRule type="dataBar" id="{DE97095F-4F24-9E4E-BA3D-E7DE2DBEA09C}">
            <x14:dataBar minLength="0" maxLength="100" gradient="0">
              <x14:cfvo type="autoMin"/>
              <x14:cfvo type="autoMax"/>
              <x14:negativeFillColor rgb="FF00FF00"/>
              <x14:axisColor rgb="FF000000"/>
            </x14:dataBar>
          </x14:cfRule>
          <x14:cfRule type="dataBar" id="{A760A43A-9168-B24D-BD77-EA0D21A22440}">
            <x14:dataBar minLength="0" maxLength="100" gradient="0">
              <x14:cfvo type="autoMin"/>
              <x14:cfvo type="autoMax"/>
              <x14:negativeFillColor rgb="FF00B050"/>
              <x14:axisColor rgb="FF000000"/>
            </x14:dataBar>
          </x14:cfRule>
          <x14:cfRule type="dataBar" id="{819FE802-C728-394C-A38B-6017A18C7ACC}">
            <x14:dataBar minLength="0" maxLength="100" gradient="0">
              <x14:cfvo type="autoMin"/>
              <x14:cfvo type="autoMax"/>
              <x14:negativeFillColor rgb="FFA3FF83"/>
              <x14:axisColor rgb="FF000000"/>
            </x14:dataBar>
          </x14:cfRule>
          <x14:cfRule type="dataBar" id="{51C05E42-7824-7146-BD61-50E4F40CCCF8}">
            <x14:dataBar minLength="0" maxLength="100" gradient="0">
              <x14:cfvo type="autoMin"/>
              <x14:cfvo type="autoMax"/>
              <x14:negativeFillColor rgb="FFFF0000"/>
              <x14:axisColor rgb="FF000000"/>
            </x14:dataBar>
          </x14:cfRule>
          <xm:sqref>AN225:AN228</xm:sqref>
        </x14:conditionalFormatting>
        <x14:conditionalFormatting xmlns:xm="http://schemas.microsoft.com/office/excel/2006/main">
          <x14:cfRule type="dataBar" id="{FA5A5751-7250-0341-8DB8-F20B98321007}">
            <x14:dataBar minLength="0" maxLength="100" gradient="0">
              <x14:cfvo type="autoMin"/>
              <x14:cfvo type="autoMax"/>
              <x14:negativeFillColor rgb="FFFF0000"/>
              <x14:axisColor rgb="FF000000"/>
            </x14:dataBar>
          </x14:cfRule>
          <x14:cfRule type="dataBar" id="{8599E876-7271-FF40-9FE3-65AF9D41260B}">
            <x14:dataBar minLength="0" maxLength="100" gradient="0">
              <x14:cfvo type="autoMin"/>
              <x14:cfvo type="autoMax"/>
              <x14:negativeFillColor rgb="FF00FF00"/>
              <x14:axisColor rgb="FF000000"/>
            </x14:dataBar>
          </x14:cfRule>
          <x14:cfRule type="dataBar" id="{7D3DD307-9A8C-324B-B1E9-A0601C26A89B}">
            <x14:dataBar minLength="0" maxLength="100" gradient="0">
              <x14:cfvo type="autoMin"/>
              <x14:cfvo type="autoMax"/>
              <x14:negativeFillColor rgb="FF00FF00"/>
              <x14:axisColor rgb="FF000000"/>
            </x14:dataBar>
          </x14:cfRule>
          <x14:cfRule type="dataBar" id="{4BF5343D-81CA-F147-A706-F1D72756FAAC}">
            <x14:dataBar minLength="0" maxLength="100" gradient="0">
              <x14:cfvo type="autoMin"/>
              <x14:cfvo type="autoMax"/>
              <x14:negativeFillColor rgb="FF00B050"/>
              <x14:axisColor rgb="FF000000"/>
            </x14:dataBar>
          </x14:cfRule>
          <x14:cfRule type="dataBar" id="{D65838EF-20B5-B742-A566-69B31EA98A1C}">
            <x14:dataBar minLength="0" maxLength="100" gradient="0">
              <x14:cfvo type="autoMin"/>
              <x14:cfvo type="autoMax"/>
              <x14:negativeFillColor rgb="FFA3FF83"/>
              <x14:axisColor rgb="FF000000"/>
            </x14:dataBar>
          </x14:cfRule>
          <xm:sqref>AN230:AN252</xm:sqref>
        </x14:conditionalFormatting>
        <x14:conditionalFormatting xmlns:xm="http://schemas.microsoft.com/office/excel/2006/main">
          <x14:cfRule type="dataBar" id="{C7F1B7A5-653C-F44D-8B13-C7699EF2069D}">
            <x14:dataBar minLength="0" maxLength="100" gradient="0">
              <x14:cfvo type="autoMin"/>
              <x14:cfvo type="autoMax"/>
              <x14:negativeFillColor rgb="FF00B050"/>
              <x14:axisColor rgb="FF000000"/>
            </x14:dataBar>
          </x14:cfRule>
          <x14:cfRule type="dataBar" id="{A2548EC8-EB79-3D46-B990-FE3C7C1A38AC}">
            <x14:dataBar minLength="0" maxLength="100" gradient="0">
              <x14:cfvo type="autoMin"/>
              <x14:cfvo type="autoMax"/>
              <x14:negativeFillColor rgb="FF00FF00"/>
              <x14:axisColor rgb="FF000000"/>
            </x14:dataBar>
          </x14:cfRule>
          <x14:cfRule type="dataBar" id="{3DF5E1EF-D0C4-BE45-BBA1-2DC45BBD7634}">
            <x14:dataBar minLength="0" maxLength="100" gradient="0">
              <x14:cfvo type="autoMin"/>
              <x14:cfvo type="autoMax"/>
              <x14:negativeFillColor rgb="FF00FF00"/>
              <x14:axisColor rgb="FF000000"/>
            </x14:dataBar>
          </x14:cfRule>
          <x14:cfRule type="dataBar" id="{2B9A8C24-AC7E-B046-90CE-6FA99BFB9173}">
            <x14:dataBar minLength="0" maxLength="100" gradient="0">
              <x14:cfvo type="autoMin"/>
              <x14:cfvo type="autoMax"/>
              <x14:negativeFillColor rgb="FFA3FF83"/>
              <x14:axisColor rgb="FF000000"/>
            </x14:dataBar>
          </x14:cfRule>
          <x14:cfRule type="dataBar" id="{92C655A9-1FE0-2B4A-8F0F-2A3A6C953906}">
            <x14:dataBar minLength="0" maxLength="100" gradient="0">
              <x14:cfvo type="autoMin"/>
              <x14:cfvo type="autoMax"/>
              <x14:negativeFillColor rgb="FFFF0000"/>
              <x14:axisColor rgb="FF000000"/>
            </x14:dataBar>
          </x14:cfRule>
          <xm:sqref>AN254:AN264</xm:sqref>
        </x14:conditionalFormatting>
        <x14:conditionalFormatting xmlns:xm="http://schemas.microsoft.com/office/excel/2006/main">
          <x14:cfRule type="dataBar" id="{175F47FE-96AD-8142-90E4-C973C35E620F}">
            <x14:dataBar minLength="0" maxLength="100" gradient="0">
              <x14:cfvo type="autoMin"/>
              <x14:cfvo type="autoMax"/>
              <x14:negativeFillColor rgb="FF00FF00"/>
              <x14:axisColor rgb="FF000000"/>
            </x14:dataBar>
          </x14:cfRule>
          <x14:cfRule type="dataBar" id="{38112938-AA19-4C40-A46A-08E93FFD2A60}">
            <x14:dataBar minLength="0" maxLength="100" gradient="0">
              <x14:cfvo type="autoMin"/>
              <x14:cfvo type="autoMax"/>
              <x14:negativeFillColor rgb="FF00FF00"/>
              <x14:axisColor rgb="FF000000"/>
            </x14:dataBar>
          </x14:cfRule>
          <x14:cfRule type="dataBar" id="{42C75813-F14F-3C46-858F-5BE8E971E2D6}">
            <x14:dataBar minLength="0" maxLength="100" gradient="0">
              <x14:cfvo type="autoMin"/>
              <x14:cfvo type="autoMax"/>
              <x14:negativeFillColor rgb="FF00B050"/>
              <x14:axisColor rgb="FF000000"/>
            </x14:dataBar>
          </x14:cfRule>
          <x14:cfRule type="dataBar" id="{F7ACE7E1-75DF-8D41-94B1-A1110FE946AF}">
            <x14:dataBar minLength="0" maxLength="100" gradient="0">
              <x14:cfvo type="autoMin"/>
              <x14:cfvo type="autoMax"/>
              <x14:negativeFillColor rgb="FFA3FF83"/>
              <x14:axisColor rgb="FF000000"/>
            </x14:dataBar>
          </x14:cfRule>
          <x14:cfRule type="dataBar" id="{CEA8062B-490C-7D49-B57D-BFA80BA1463D}">
            <x14:dataBar minLength="0" maxLength="100" gradient="0">
              <x14:cfvo type="autoMin"/>
              <x14:cfvo type="autoMax"/>
              <x14:negativeFillColor rgb="FFFF0000"/>
              <x14:axisColor rgb="FF000000"/>
            </x14:dataBar>
          </x14:cfRule>
          <xm:sqref>AN266:AN271</xm:sqref>
        </x14:conditionalFormatting>
        <x14:conditionalFormatting xmlns:xm="http://schemas.microsoft.com/office/excel/2006/main">
          <x14:cfRule type="dataBar" id="{4567CCEB-D406-2A4A-A062-5AC633F2A658}">
            <x14:dataBar minLength="0" maxLength="100" gradient="0">
              <x14:cfvo type="autoMin"/>
              <x14:cfvo type="autoMax"/>
              <x14:negativeFillColor rgb="FF00FF00"/>
              <x14:axisColor rgb="FF000000"/>
            </x14:dataBar>
          </x14:cfRule>
          <x14:cfRule type="dataBar" id="{68C66BD3-E54B-2648-90AD-892F76DB58EC}">
            <x14:dataBar minLength="0" maxLength="100" gradient="0">
              <x14:cfvo type="autoMin"/>
              <x14:cfvo type="autoMax"/>
              <x14:negativeFillColor rgb="FF00FF00"/>
              <x14:axisColor rgb="FF000000"/>
            </x14:dataBar>
          </x14:cfRule>
          <x14:cfRule type="dataBar" id="{4601F746-CAEC-B84B-8FEC-9B37E1C932D3}">
            <x14:dataBar minLength="0" maxLength="100" gradient="0">
              <x14:cfvo type="autoMin"/>
              <x14:cfvo type="autoMax"/>
              <x14:negativeFillColor rgb="FF00B050"/>
              <x14:axisColor rgb="FF000000"/>
            </x14:dataBar>
          </x14:cfRule>
          <x14:cfRule type="dataBar" id="{5BF2F929-9CB6-D747-BD15-97A67077416E}">
            <x14:dataBar minLength="0" maxLength="100" gradient="0">
              <x14:cfvo type="autoMin"/>
              <x14:cfvo type="autoMax"/>
              <x14:negativeFillColor rgb="FFA3FF83"/>
              <x14:axisColor rgb="FF000000"/>
            </x14:dataBar>
          </x14:cfRule>
          <x14:cfRule type="dataBar" id="{5D6155C9-30C1-4F48-BF5D-E2950308E9F0}">
            <x14:dataBar minLength="0" maxLength="100" gradient="0">
              <x14:cfvo type="autoMin"/>
              <x14:cfvo type="autoMax"/>
              <x14:negativeFillColor rgb="FFFF0000"/>
              <x14:axisColor rgb="FF000000"/>
            </x14:dataBar>
          </x14:cfRule>
          <xm:sqref>AN273:AN275</xm:sqref>
        </x14:conditionalFormatting>
        <x14:conditionalFormatting xmlns:xm="http://schemas.microsoft.com/office/excel/2006/main">
          <x14:cfRule type="dataBar" id="{D2FA1DFA-632B-614F-8E42-D42CA7B19ED4}">
            <x14:dataBar minLength="0" maxLength="100" gradient="0">
              <x14:cfvo type="autoMin"/>
              <x14:cfvo type="autoMax"/>
              <x14:negativeFillColor rgb="FFA3FF83"/>
              <x14:axisColor rgb="FF000000"/>
            </x14:dataBar>
          </x14:cfRule>
          <x14:cfRule type="dataBar" id="{8256CFDD-6E99-624D-9FBF-939A0184E20E}">
            <x14:dataBar minLength="0" maxLength="100" gradient="0">
              <x14:cfvo type="autoMin"/>
              <x14:cfvo type="autoMax"/>
              <x14:negativeFillColor rgb="FF00FF00"/>
              <x14:axisColor rgb="FF000000"/>
            </x14:dataBar>
          </x14:cfRule>
          <x14:cfRule type="dataBar" id="{2BC1D404-122C-B44B-A295-130F6F46A03C}">
            <x14:dataBar minLength="0" maxLength="100" gradient="0">
              <x14:cfvo type="autoMin"/>
              <x14:cfvo type="autoMax"/>
              <x14:negativeFillColor rgb="FF00FF00"/>
              <x14:axisColor rgb="FF000000"/>
            </x14:dataBar>
          </x14:cfRule>
          <x14:cfRule type="dataBar" id="{66D178FF-4277-D745-9063-5A62A14E99C5}">
            <x14:dataBar minLength="0" maxLength="100" gradient="0">
              <x14:cfvo type="autoMin"/>
              <x14:cfvo type="autoMax"/>
              <x14:negativeFillColor rgb="FF00B050"/>
              <x14:axisColor rgb="FF000000"/>
            </x14:dataBar>
          </x14:cfRule>
          <x14:cfRule type="dataBar" id="{8CA5AEF2-A643-EE49-BBBA-9293D7A5050D}">
            <x14:dataBar minLength="0" maxLength="100" gradient="0">
              <x14:cfvo type="autoMin"/>
              <x14:cfvo type="autoMax"/>
              <x14:negativeFillColor rgb="FFFF0000"/>
              <x14:axisColor rgb="FF000000"/>
            </x14:dataBar>
          </x14:cfRule>
          <xm:sqref>AN277:AN280</xm:sqref>
        </x14:conditionalFormatting>
        <x14:conditionalFormatting xmlns:xm="http://schemas.microsoft.com/office/excel/2006/main">
          <x14:cfRule type="dataBar" id="{189C8B2E-B794-174C-B866-AEF084473818}">
            <x14:dataBar minLength="0" maxLength="100" gradient="0">
              <x14:cfvo type="autoMin"/>
              <x14:cfvo type="autoMax"/>
              <x14:negativeFillColor rgb="FFA3FF83"/>
              <x14:axisColor rgb="FF000000"/>
            </x14:dataBar>
          </x14:cfRule>
          <x14:cfRule type="dataBar" id="{EDCD4DA6-6BC6-4B4B-856C-EE2B62982242}">
            <x14:dataBar minLength="0" maxLength="100" gradient="0">
              <x14:cfvo type="autoMin"/>
              <x14:cfvo type="autoMax"/>
              <x14:negativeFillColor rgb="FF00B050"/>
              <x14:axisColor rgb="FF000000"/>
            </x14:dataBar>
          </x14:cfRule>
          <x14:cfRule type="dataBar" id="{500065E3-723D-D248-A182-0860B672B9D2}">
            <x14:dataBar minLength="0" maxLength="100" gradient="0">
              <x14:cfvo type="autoMin"/>
              <x14:cfvo type="autoMax"/>
              <x14:negativeFillColor rgb="FF00FF00"/>
              <x14:axisColor rgb="FF000000"/>
            </x14:dataBar>
          </x14:cfRule>
          <x14:cfRule type="dataBar" id="{7EBEFFD4-8657-864C-A1A1-2FDF1F61A007}">
            <x14:dataBar minLength="0" maxLength="100" gradient="0">
              <x14:cfvo type="autoMin"/>
              <x14:cfvo type="autoMax"/>
              <x14:negativeFillColor rgb="FFFF0000"/>
              <x14:axisColor rgb="FF000000"/>
            </x14:dataBar>
          </x14:cfRule>
          <x14:cfRule type="dataBar" id="{4E7609A5-26C8-1E44-BBB7-D353BA5F42D1}">
            <x14:dataBar minLength="0" maxLength="100" gradient="0">
              <x14:cfvo type="autoMin"/>
              <x14:cfvo type="autoMax"/>
              <x14:negativeFillColor rgb="FF00FF00"/>
              <x14:axisColor rgb="FF000000"/>
            </x14:dataBar>
          </x14:cfRule>
          <xm:sqref>AN282:AN297</xm:sqref>
        </x14:conditionalFormatting>
        <x14:conditionalFormatting xmlns:xm="http://schemas.microsoft.com/office/excel/2006/main">
          <x14:cfRule type="dataBar" id="{4BF46102-2669-B64F-83C6-1FAE88CF8BB7}">
            <x14:dataBar minLength="0" maxLength="100" gradient="0">
              <x14:cfvo type="autoMin"/>
              <x14:cfvo type="autoMax"/>
              <x14:negativeFillColor rgb="FF00FF00"/>
              <x14:axisColor rgb="FF000000"/>
            </x14:dataBar>
          </x14:cfRule>
          <x14:cfRule type="dataBar" id="{CE1ECD57-BCCB-5E4A-BEA3-315896DB7F5F}">
            <x14:dataBar minLength="0" maxLength="100" gradient="0">
              <x14:cfvo type="autoMin"/>
              <x14:cfvo type="autoMax"/>
              <x14:negativeFillColor rgb="FF00B050"/>
              <x14:axisColor rgb="FF000000"/>
            </x14:dataBar>
          </x14:cfRule>
          <x14:cfRule type="dataBar" id="{3E4664E7-D760-C940-9AA3-DFE8B2A4783E}">
            <x14:dataBar minLength="0" maxLength="100" gradient="0">
              <x14:cfvo type="autoMin"/>
              <x14:cfvo type="autoMax"/>
              <x14:negativeFillColor rgb="FFA3FF83"/>
              <x14:axisColor rgb="FF000000"/>
            </x14:dataBar>
          </x14:cfRule>
          <x14:cfRule type="dataBar" id="{7804CF38-BBAA-244C-A324-03AD17EA9011}">
            <x14:dataBar minLength="0" maxLength="100" gradient="0">
              <x14:cfvo type="autoMin"/>
              <x14:cfvo type="autoMax"/>
              <x14:negativeFillColor rgb="FFFF0000"/>
              <x14:axisColor rgb="FF000000"/>
            </x14:dataBar>
          </x14:cfRule>
          <x14:cfRule type="dataBar" id="{B8B57826-609A-B947-88AB-4E8630FD7196}">
            <x14:dataBar minLength="0" maxLength="100" gradient="0">
              <x14:cfvo type="autoMin"/>
              <x14:cfvo type="autoMax"/>
              <x14:negativeFillColor rgb="FF00FF00"/>
              <x14:axisColor rgb="FF000000"/>
            </x14:dataBar>
          </x14:cfRule>
          <xm:sqref>AN299:AN313</xm:sqref>
        </x14:conditionalFormatting>
        <x14:conditionalFormatting xmlns:xm="http://schemas.microsoft.com/office/excel/2006/main">
          <x14:cfRule type="dataBar" id="{24EE6D62-86ED-FE41-84B9-E1D02C522C12}">
            <x14:dataBar minLength="0" maxLength="100" gradient="0">
              <x14:cfvo type="autoMin"/>
              <x14:cfvo type="autoMax"/>
              <x14:negativeFillColor rgb="FF00FF00"/>
              <x14:axisColor rgb="FF000000"/>
            </x14:dataBar>
          </x14:cfRule>
          <x14:cfRule type="dataBar" id="{12C8A9E5-9467-BF4E-B684-663A5DA7C4C6}">
            <x14:dataBar minLength="0" maxLength="100" gradient="0">
              <x14:cfvo type="autoMin"/>
              <x14:cfvo type="autoMax"/>
              <x14:negativeFillColor rgb="FF00FF00"/>
              <x14:axisColor rgb="FF000000"/>
            </x14:dataBar>
          </x14:cfRule>
          <x14:cfRule type="dataBar" id="{E49EF79F-6FEC-5B42-8B36-2A1063DD5461}">
            <x14:dataBar minLength="0" maxLength="100" gradient="0">
              <x14:cfvo type="autoMin"/>
              <x14:cfvo type="autoMax"/>
              <x14:negativeFillColor rgb="FF00B050"/>
              <x14:axisColor rgb="FF000000"/>
            </x14:dataBar>
          </x14:cfRule>
          <x14:cfRule type="dataBar" id="{BCE4D949-8CE7-A240-87E8-63114A9A8B26}">
            <x14:dataBar minLength="0" maxLength="100" gradient="0">
              <x14:cfvo type="autoMin"/>
              <x14:cfvo type="autoMax"/>
              <x14:negativeFillColor rgb="FFA3FF83"/>
              <x14:axisColor rgb="FF000000"/>
            </x14:dataBar>
          </x14:cfRule>
          <x14:cfRule type="dataBar" id="{B1804500-6BCF-8F43-9CED-6D789BCC832D}">
            <x14:dataBar minLength="0" maxLength="100" gradient="0">
              <x14:cfvo type="autoMin"/>
              <x14:cfvo type="autoMax"/>
              <x14:negativeFillColor rgb="FFFF0000"/>
              <x14:axisColor rgb="FF000000"/>
            </x14:dataBar>
          </x14:cfRule>
          <xm:sqref>AN316:AN318</xm:sqref>
        </x14:conditionalFormatting>
        <x14:conditionalFormatting xmlns:xm="http://schemas.microsoft.com/office/excel/2006/main">
          <x14:cfRule type="dataBar" id="{C5232067-DEFF-184E-9DAE-F1AB22DFC7B6}">
            <x14:dataBar minLength="0" maxLength="100" gradient="0">
              <x14:cfvo type="autoMin"/>
              <x14:cfvo type="autoMax"/>
              <x14:negativeFillColor rgb="FF00FF00"/>
              <x14:axisColor rgb="FF000000"/>
            </x14:dataBar>
          </x14:cfRule>
          <x14:cfRule type="dataBar" id="{FE8B9320-185F-D941-AC22-5F1DF96DC91B}">
            <x14:dataBar minLength="0" maxLength="100" gradient="0">
              <x14:cfvo type="autoMin"/>
              <x14:cfvo type="autoMax"/>
              <x14:negativeFillColor rgb="FF00FF00"/>
              <x14:axisColor rgb="FF000000"/>
            </x14:dataBar>
          </x14:cfRule>
          <x14:cfRule type="dataBar" id="{EDFF732D-7E74-2849-95FA-519A8559B166}">
            <x14:dataBar minLength="0" maxLength="100" gradient="0">
              <x14:cfvo type="autoMin"/>
              <x14:cfvo type="autoMax"/>
              <x14:negativeFillColor rgb="FF00B050"/>
              <x14:axisColor rgb="FF000000"/>
            </x14:dataBar>
          </x14:cfRule>
          <x14:cfRule type="dataBar" id="{4EC7EE75-8001-8A4A-9DD9-4FCD08B8384A}">
            <x14:dataBar minLength="0" maxLength="100" gradient="0">
              <x14:cfvo type="autoMin"/>
              <x14:cfvo type="autoMax"/>
              <x14:negativeFillColor rgb="FFFF0000"/>
              <x14:axisColor rgb="FF000000"/>
            </x14:dataBar>
          </x14:cfRule>
          <x14:cfRule type="dataBar" id="{C6B0420C-3918-8C43-88C0-3053FC4528C7}">
            <x14:dataBar minLength="0" maxLength="100" gradient="0">
              <x14:cfvo type="autoMin"/>
              <x14:cfvo type="autoMax"/>
              <x14:negativeFillColor rgb="FFA3FF83"/>
              <x14:axisColor rgb="FF000000"/>
            </x14:dataBar>
          </x14:cfRule>
          <xm:sqref>AN320:AN321</xm:sqref>
        </x14:conditionalFormatting>
        <x14:conditionalFormatting xmlns:xm="http://schemas.microsoft.com/office/excel/2006/main">
          <x14:cfRule type="dataBar" id="{74668839-B7C0-2543-8105-6E16FF37A658}">
            <x14:dataBar minLength="0" maxLength="100" gradient="0">
              <x14:cfvo type="autoMin"/>
              <x14:cfvo type="autoMax"/>
              <x14:negativeFillColor rgb="FF00FF00"/>
              <x14:axisColor rgb="FF000000"/>
            </x14:dataBar>
          </x14:cfRule>
          <x14:cfRule type="dataBar" id="{48A7744E-6773-A14E-A875-B31BEBE2ED64}">
            <x14:dataBar minLength="0" maxLength="100" gradient="0">
              <x14:cfvo type="autoMin"/>
              <x14:cfvo type="autoMax"/>
              <x14:negativeFillColor rgb="FF00FF00"/>
              <x14:axisColor rgb="FF000000"/>
            </x14:dataBar>
          </x14:cfRule>
          <x14:cfRule type="dataBar" id="{60925715-49B6-D64C-AB9B-47928D5CE14C}">
            <x14:dataBar minLength="0" maxLength="100" gradient="0">
              <x14:cfvo type="autoMin"/>
              <x14:cfvo type="autoMax"/>
              <x14:negativeFillColor rgb="FF00B050"/>
              <x14:axisColor rgb="FF000000"/>
            </x14:dataBar>
          </x14:cfRule>
          <x14:cfRule type="dataBar" id="{E58E1953-E037-7446-B59C-150B5605E71F}">
            <x14:dataBar minLength="0" maxLength="100" gradient="0">
              <x14:cfvo type="autoMin"/>
              <x14:cfvo type="autoMax"/>
              <x14:negativeFillColor rgb="FFA3FF83"/>
              <x14:axisColor rgb="FF000000"/>
            </x14:dataBar>
          </x14:cfRule>
          <x14:cfRule type="dataBar" id="{0A99C6FA-CEBE-224C-9324-A34130ADBB94}">
            <x14:dataBar minLength="0" maxLength="100" gradient="0">
              <x14:cfvo type="autoMin"/>
              <x14:cfvo type="autoMax"/>
              <x14:negativeFillColor rgb="FFFF0000"/>
              <x14:axisColor rgb="FF000000"/>
            </x14:dataBar>
          </x14:cfRule>
          <xm:sqref>AN323:AN326</xm:sqref>
        </x14:conditionalFormatting>
        <x14:conditionalFormatting xmlns:xm="http://schemas.microsoft.com/office/excel/2006/main">
          <x14:cfRule type="dataBar" id="{97139575-9603-2C4F-A26D-20827875C042}">
            <x14:dataBar minLength="0" maxLength="100" gradient="0">
              <x14:cfvo type="autoMin"/>
              <x14:cfvo type="autoMax"/>
              <x14:negativeFillColor rgb="FF00FF00"/>
              <x14:axisColor rgb="FF000000"/>
            </x14:dataBar>
          </x14:cfRule>
          <x14:cfRule type="dataBar" id="{D5A79FA3-A2E4-4A41-8AAE-9932793F3F3F}">
            <x14:dataBar minLength="0" maxLength="100" gradient="0">
              <x14:cfvo type="autoMin"/>
              <x14:cfvo type="autoMax"/>
              <x14:negativeFillColor rgb="FF00FF00"/>
              <x14:axisColor rgb="FF000000"/>
            </x14:dataBar>
          </x14:cfRule>
          <x14:cfRule type="dataBar" id="{D1530144-B7EC-3949-9375-22B64A96A9B9}">
            <x14:dataBar minLength="0" maxLength="100" gradient="0">
              <x14:cfvo type="autoMin"/>
              <x14:cfvo type="autoMax"/>
              <x14:negativeFillColor rgb="FF00B050"/>
              <x14:axisColor rgb="FF000000"/>
            </x14:dataBar>
          </x14:cfRule>
          <x14:cfRule type="dataBar" id="{249D89A4-3454-494E-BFFD-B1A1C8CBC104}">
            <x14:dataBar minLength="0" maxLength="100" gradient="0">
              <x14:cfvo type="autoMin"/>
              <x14:cfvo type="autoMax"/>
              <x14:negativeFillColor rgb="FFA3FF83"/>
              <x14:axisColor rgb="FF000000"/>
            </x14:dataBar>
          </x14:cfRule>
          <x14:cfRule type="dataBar" id="{107DF96A-BFF5-FB47-84F2-6337FDF33992}">
            <x14:dataBar minLength="0" maxLength="100" gradient="0">
              <x14:cfvo type="autoMin"/>
              <x14:cfvo type="autoMax"/>
              <x14:negativeFillColor rgb="FFFF0000"/>
              <x14:axisColor rgb="FF000000"/>
            </x14:dataBar>
          </x14:cfRule>
          <xm:sqref>AN328:AN329</xm:sqref>
        </x14:conditionalFormatting>
        <x14:conditionalFormatting xmlns:xm="http://schemas.microsoft.com/office/excel/2006/main">
          <x14:cfRule type="dataBar" id="{55576ADC-2DD8-2646-96DD-9CA5703ADCEC}">
            <x14:dataBar minLength="0" maxLength="100" gradient="0">
              <x14:cfvo type="autoMin"/>
              <x14:cfvo type="autoMax"/>
              <x14:negativeFillColor rgb="FFA3FF83"/>
              <x14:axisColor rgb="FF000000"/>
            </x14:dataBar>
          </x14:cfRule>
          <x14:cfRule type="dataBar" id="{52120CBE-C9F2-FE4C-91BB-C8C051C7BD7F}">
            <x14:dataBar minLength="0" maxLength="100" gradient="0">
              <x14:cfvo type="autoMin"/>
              <x14:cfvo type="autoMax"/>
              <x14:negativeFillColor rgb="FF00B050"/>
              <x14:axisColor rgb="FF000000"/>
            </x14:dataBar>
          </x14:cfRule>
          <x14:cfRule type="dataBar" id="{99D37A09-4360-944B-AD43-665D200AAA20}">
            <x14:dataBar minLength="0" maxLength="100" gradient="0">
              <x14:cfvo type="autoMin"/>
              <x14:cfvo type="autoMax"/>
              <x14:negativeFillColor rgb="FF00FF00"/>
              <x14:axisColor rgb="FF000000"/>
            </x14:dataBar>
          </x14:cfRule>
          <x14:cfRule type="dataBar" id="{EFF0048C-81D7-CD4A-A26A-0AFF6E47515B}">
            <x14:dataBar minLength="0" maxLength="100" gradient="0">
              <x14:cfvo type="autoMin"/>
              <x14:cfvo type="autoMax"/>
              <x14:negativeFillColor rgb="FFFF0000"/>
              <x14:axisColor rgb="FF000000"/>
            </x14:dataBar>
          </x14:cfRule>
          <x14:cfRule type="dataBar" id="{B8E503C8-D431-1044-ABF1-EEC90F70E2D0}">
            <x14:dataBar minLength="0" maxLength="100" gradient="0">
              <x14:cfvo type="autoMin"/>
              <x14:cfvo type="autoMax"/>
              <x14:negativeFillColor rgb="FF00FF00"/>
              <x14:axisColor rgb="FF000000"/>
            </x14:dataBar>
          </x14:cfRule>
          <xm:sqref>AN331:AN333</xm:sqref>
        </x14:conditionalFormatting>
        <x14:conditionalFormatting xmlns:xm="http://schemas.microsoft.com/office/excel/2006/main">
          <x14:cfRule type="dataBar" id="{1C5090BA-AB62-7242-8798-F502D6847992}">
            <x14:dataBar minLength="0" maxLength="100" gradient="0">
              <x14:cfvo type="autoMin"/>
              <x14:cfvo type="autoMax"/>
              <x14:negativeFillColor rgb="FF00FF00"/>
              <x14:axisColor rgb="FF000000"/>
            </x14:dataBar>
          </x14:cfRule>
          <x14:cfRule type="dataBar" id="{E275437F-5DED-8748-A2F9-D828D8123160}">
            <x14:dataBar minLength="0" maxLength="100" gradient="0">
              <x14:cfvo type="autoMin"/>
              <x14:cfvo type="autoMax"/>
              <x14:negativeFillColor rgb="FF00B050"/>
              <x14:axisColor rgb="FF000000"/>
            </x14:dataBar>
          </x14:cfRule>
          <x14:cfRule type="dataBar" id="{40A021B0-8C89-D644-B236-33FD9656098D}">
            <x14:dataBar minLength="0" maxLength="100" gradient="0">
              <x14:cfvo type="autoMin"/>
              <x14:cfvo type="autoMax"/>
              <x14:negativeFillColor rgb="FFA3FF83"/>
              <x14:axisColor rgb="FF000000"/>
            </x14:dataBar>
          </x14:cfRule>
          <x14:cfRule type="dataBar" id="{CD7CBBE1-BD0A-FA4E-ABAA-E4A22D236653}">
            <x14:dataBar minLength="0" maxLength="100" gradient="0">
              <x14:cfvo type="autoMin"/>
              <x14:cfvo type="autoMax"/>
              <x14:negativeFillColor rgb="FFFF0000"/>
              <x14:axisColor rgb="FF000000"/>
            </x14:dataBar>
          </x14:cfRule>
          <x14:cfRule type="dataBar" id="{0B099289-84D1-7640-83D2-4835DCEB5A82}">
            <x14:dataBar minLength="0" maxLength="100" gradient="0">
              <x14:cfvo type="autoMin"/>
              <x14:cfvo type="autoMax"/>
              <x14:negativeFillColor rgb="FF00FF00"/>
              <x14:axisColor rgb="FF000000"/>
            </x14:dataBar>
          </x14:cfRule>
          <xm:sqref>AN335:AN342</xm:sqref>
        </x14:conditionalFormatting>
        <x14:conditionalFormatting xmlns:xm="http://schemas.microsoft.com/office/excel/2006/main">
          <x14:cfRule type="dataBar" id="{1C9C4A3D-05CD-A24E-A1BE-DBA0E6B22828}">
            <x14:dataBar minLength="0" maxLength="100" gradient="0">
              <x14:cfvo type="autoMin"/>
              <x14:cfvo type="autoMax"/>
              <x14:negativeFillColor rgb="FF00FF00"/>
              <x14:axisColor rgb="FF000000"/>
            </x14:dataBar>
          </x14:cfRule>
          <x14:cfRule type="dataBar" id="{1B475B40-1FFC-2347-BD44-F5165AAB5B3C}">
            <x14:dataBar minLength="0" maxLength="100" gradient="0">
              <x14:cfvo type="autoMin"/>
              <x14:cfvo type="autoMax"/>
              <x14:negativeFillColor rgb="FF00FF00"/>
              <x14:axisColor rgb="FF000000"/>
            </x14:dataBar>
          </x14:cfRule>
          <x14:cfRule type="dataBar" id="{459DE4C4-1D0D-A549-9039-755DB59E8DE0}">
            <x14:dataBar minLength="0" maxLength="100" gradient="0">
              <x14:cfvo type="autoMin"/>
              <x14:cfvo type="autoMax"/>
              <x14:negativeFillColor rgb="FF00B050"/>
              <x14:axisColor rgb="FF000000"/>
            </x14:dataBar>
          </x14:cfRule>
          <x14:cfRule type="dataBar" id="{135CB538-18D0-4547-A89E-5F3C1F570CDC}">
            <x14:dataBar minLength="0" maxLength="100" gradient="0">
              <x14:cfvo type="autoMin"/>
              <x14:cfvo type="autoMax"/>
              <x14:negativeFillColor rgb="FFA3FF83"/>
              <x14:axisColor rgb="FF000000"/>
            </x14:dataBar>
          </x14:cfRule>
          <x14:cfRule type="dataBar" id="{19604D2E-4C7F-6E43-9544-CD504F821935}">
            <x14:dataBar minLength="0" maxLength="100" gradient="0">
              <x14:cfvo type="autoMin"/>
              <x14:cfvo type="autoMax"/>
              <x14:negativeFillColor rgb="FFFF0000"/>
              <x14:axisColor rgb="FF000000"/>
            </x14:dataBar>
          </x14:cfRule>
          <xm:sqref>AN344:AN347</xm:sqref>
        </x14:conditionalFormatting>
        <x14:conditionalFormatting xmlns:xm="http://schemas.microsoft.com/office/excel/2006/main">
          <x14:cfRule type="dataBar" id="{78E0B636-DC6E-D14B-9A18-1C81C77AA65B}">
            <x14:dataBar minLength="0" maxLength="100" gradient="0">
              <x14:cfvo type="autoMin"/>
              <x14:cfvo type="autoMax"/>
              <x14:negativeFillColor rgb="FFA3FF83"/>
              <x14:axisColor rgb="FF000000"/>
            </x14:dataBar>
          </x14:cfRule>
          <x14:cfRule type="dataBar" id="{FC8476CB-72E0-7C43-B932-1A3A8F424E07}">
            <x14:dataBar minLength="0" maxLength="100" gradient="0">
              <x14:cfvo type="autoMin"/>
              <x14:cfvo type="autoMax"/>
              <x14:negativeFillColor rgb="FF00B050"/>
              <x14:axisColor rgb="FF000000"/>
            </x14:dataBar>
          </x14:cfRule>
          <x14:cfRule type="dataBar" id="{F1E4FEE0-165D-8341-9466-B22A8595EE5D}">
            <x14:dataBar minLength="0" maxLength="100" gradient="0">
              <x14:cfvo type="autoMin"/>
              <x14:cfvo type="autoMax"/>
              <x14:negativeFillColor rgb="FF00FF00"/>
              <x14:axisColor rgb="FF000000"/>
            </x14:dataBar>
          </x14:cfRule>
          <x14:cfRule type="dataBar" id="{783AC986-22EA-5647-8C62-26FD949A6AFD}">
            <x14:dataBar minLength="0" maxLength="100" gradient="0">
              <x14:cfvo type="autoMin"/>
              <x14:cfvo type="autoMax"/>
              <x14:negativeFillColor rgb="FFFF0000"/>
              <x14:axisColor rgb="FF000000"/>
            </x14:dataBar>
          </x14:cfRule>
          <x14:cfRule type="dataBar" id="{949B1F76-5C4D-0641-887B-BEADA222B191}">
            <x14:dataBar minLength="0" maxLength="100" gradient="0">
              <x14:cfvo type="autoMin"/>
              <x14:cfvo type="autoMax"/>
              <x14:negativeFillColor rgb="FF00FF00"/>
              <x14:axisColor rgb="FF000000"/>
            </x14:dataBar>
          </x14:cfRule>
          <xm:sqref>AN350:AN372</xm:sqref>
        </x14:conditionalFormatting>
        <x14:conditionalFormatting xmlns:xm="http://schemas.microsoft.com/office/excel/2006/main">
          <x14:cfRule type="dataBar" id="{373538B8-4B9B-054F-90BB-5E4C8A1AD0CB}">
            <x14:dataBar minLength="0" maxLength="100" gradient="0">
              <x14:cfvo type="autoMin"/>
              <x14:cfvo type="autoMax"/>
              <x14:negativeFillColor rgb="FF00FF00"/>
              <x14:axisColor rgb="FF000000"/>
            </x14:dataBar>
          </x14:cfRule>
          <x14:cfRule type="dataBar" id="{57150A7B-642A-294A-8396-77EB9B954A77}">
            <x14:dataBar minLength="0" maxLength="100" gradient="0">
              <x14:cfvo type="autoMin"/>
              <x14:cfvo type="autoMax"/>
              <x14:negativeFillColor rgb="FF00FF00"/>
              <x14:axisColor rgb="FF000000"/>
            </x14:dataBar>
          </x14:cfRule>
          <x14:cfRule type="dataBar" id="{45FD9B9A-35A2-E44C-8035-0C517B909A34}">
            <x14:dataBar minLength="0" maxLength="100" gradient="0">
              <x14:cfvo type="autoMin"/>
              <x14:cfvo type="autoMax"/>
              <x14:negativeFillColor rgb="FF00B050"/>
              <x14:axisColor rgb="FF000000"/>
            </x14:dataBar>
          </x14:cfRule>
          <x14:cfRule type="dataBar" id="{09D58E88-6880-2A49-9DC8-C4F0592B1549}">
            <x14:dataBar minLength="0" maxLength="100" gradient="0">
              <x14:cfvo type="autoMin"/>
              <x14:cfvo type="autoMax"/>
              <x14:negativeFillColor rgb="FFA3FF83"/>
              <x14:axisColor rgb="FF000000"/>
            </x14:dataBar>
          </x14:cfRule>
          <x14:cfRule type="dataBar" id="{75CB6E48-73DE-1946-8822-0017976DDE3C}">
            <x14:dataBar minLength="0" maxLength="100" gradient="0">
              <x14:cfvo type="autoMin"/>
              <x14:cfvo type="autoMax"/>
              <x14:negativeFillColor rgb="FFFF0000"/>
              <x14:axisColor rgb="FF000000"/>
            </x14:dataBar>
          </x14:cfRule>
          <xm:sqref>AN375:AN377</xm:sqref>
        </x14:conditionalFormatting>
        <x14:conditionalFormatting xmlns:xm="http://schemas.microsoft.com/office/excel/2006/main">
          <x14:cfRule type="dataBar" id="{3AA08A3F-1AE7-7944-9F02-617F1B485326}">
            <x14:dataBar minLength="0" maxLength="100" gradient="0">
              <x14:cfvo type="autoMin"/>
              <x14:cfvo type="autoMax"/>
              <x14:negativeFillColor rgb="FF00FF00"/>
              <x14:axisColor rgb="FF000000"/>
            </x14:dataBar>
          </x14:cfRule>
          <x14:cfRule type="dataBar" id="{6F7A188A-6484-6E46-B53C-962190976929}">
            <x14:dataBar minLength="0" maxLength="100" gradient="0">
              <x14:cfvo type="autoMin"/>
              <x14:cfvo type="autoMax"/>
              <x14:negativeFillColor rgb="FF00FF00"/>
              <x14:axisColor rgb="FF000000"/>
            </x14:dataBar>
          </x14:cfRule>
          <x14:cfRule type="dataBar" id="{6ED8EE3C-D6BA-1D41-A171-0A29E9F7EA61}">
            <x14:dataBar minLength="0" maxLength="100" gradient="0">
              <x14:cfvo type="autoMin"/>
              <x14:cfvo type="autoMax"/>
              <x14:negativeFillColor rgb="FF00B050"/>
              <x14:axisColor rgb="FF000000"/>
            </x14:dataBar>
          </x14:cfRule>
          <x14:cfRule type="dataBar" id="{61B2823E-FC56-C541-8D46-506300266CB1}">
            <x14:dataBar minLength="0" maxLength="100" gradient="0">
              <x14:cfvo type="autoMin"/>
              <x14:cfvo type="autoMax"/>
              <x14:negativeFillColor rgb="FFA3FF83"/>
              <x14:axisColor rgb="FF000000"/>
            </x14:dataBar>
          </x14:cfRule>
          <x14:cfRule type="dataBar" id="{8106BA17-2C4D-A840-84D9-9F4399C90C09}">
            <x14:dataBar minLength="0" maxLength="100" gradient="0">
              <x14:cfvo type="autoMin"/>
              <x14:cfvo type="autoMax"/>
              <x14:negativeFillColor rgb="FFFF0000"/>
              <x14:axisColor rgb="FF000000"/>
            </x14:dataBar>
          </x14:cfRule>
          <xm:sqref>AN380:AN390</xm:sqref>
        </x14:conditionalFormatting>
        <x14:conditionalFormatting xmlns:xm="http://schemas.microsoft.com/office/excel/2006/main">
          <x14:cfRule type="dataBar" id="{8316B487-F109-3348-BBDC-7AB7564EF568}">
            <x14:dataBar minLength="0" maxLength="100" gradient="0">
              <x14:cfvo type="autoMin"/>
              <x14:cfvo type="autoMax"/>
              <x14:negativeFillColor rgb="FFFF0000"/>
              <x14:axisColor rgb="FF000000"/>
            </x14:dataBar>
          </x14:cfRule>
          <x14:cfRule type="dataBar" id="{AE2DDC15-C68E-3C45-9657-79EA7A16F365}">
            <x14:dataBar minLength="0" maxLength="100" gradient="0">
              <x14:cfvo type="autoMin"/>
              <x14:cfvo type="autoMax"/>
              <x14:negativeFillColor rgb="FFA3FF83"/>
              <x14:axisColor rgb="FF000000"/>
            </x14:dataBar>
          </x14:cfRule>
          <x14:cfRule type="dataBar" id="{DCE8141D-21E5-0546-93D4-5435BEF8A900}">
            <x14:dataBar minLength="0" maxLength="100" gradient="0">
              <x14:cfvo type="autoMin"/>
              <x14:cfvo type="autoMax"/>
              <x14:negativeFillColor rgb="FF00B050"/>
              <x14:axisColor rgb="FF000000"/>
            </x14:dataBar>
          </x14:cfRule>
          <x14:cfRule type="dataBar" id="{D1B39456-409D-6C49-B679-7E2B5A88A5D5}">
            <x14:dataBar minLength="0" maxLength="100" gradient="0">
              <x14:cfvo type="autoMin"/>
              <x14:cfvo type="autoMax"/>
              <x14:negativeFillColor rgb="FF00FF00"/>
              <x14:axisColor rgb="FF000000"/>
            </x14:dataBar>
          </x14:cfRule>
          <x14:cfRule type="dataBar" id="{189E49A2-E257-C841-8122-8BAADC5F0FF6}">
            <x14:dataBar minLength="0" maxLength="100" gradient="0">
              <x14:cfvo type="autoMin"/>
              <x14:cfvo type="autoMax"/>
              <x14:negativeFillColor rgb="FF00FF00"/>
              <x14:axisColor rgb="FF000000"/>
            </x14:dataBar>
          </x14:cfRule>
          <xm:sqref>AN392:AN405</xm:sqref>
        </x14:conditionalFormatting>
        <x14:conditionalFormatting xmlns:xm="http://schemas.microsoft.com/office/excel/2006/main">
          <x14:cfRule type="dataBar" id="{ED5708C7-E918-BF41-ABC5-A63DB74FC9C0}">
            <x14:dataBar minLength="0" maxLength="100" gradient="0">
              <x14:cfvo type="autoMin"/>
              <x14:cfvo type="autoMax"/>
              <x14:negativeFillColor rgb="FFA3FF83"/>
              <x14:axisColor rgb="FF000000"/>
            </x14:dataBar>
          </x14:cfRule>
          <x14:cfRule type="dataBar" id="{A59ACC68-769C-1747-B7E1-C6C27AE5366D}">
            <x14:dataBar minLength="0" maxLength="100" gradient="0">
              <x14:cfvo type="autoMin"/>
              <x14:cfvo type="autoMax"/>
              <x14:negativeFillColor rgb="FF00B050"/>
              <x14:axisColor rgb="FF000000"/>
            </x14:dataBar>
          </x14:cfRule>
          <x14:cfRule type="dataBar" id="{2AF51101-389E-0E45-AF62-EC95AF651360}">
            <x14:dataBar minLength="0" maxLength="100" gradient="0">
              <x14:cfvo type="autoMin"/>
              <x14:cfvo type="autoMax"/>
              <x14:negativeFillColor rgb="FF00FF00"/>
              <x14:axisColor rgb="FF000000"/>
            </x14:dataBar>
          </x14:cfRule>
          <x14:cfRule type="dataBar" id="{0F5C8F5B-427D-2E4E-A287-09AE4F876FE2}">
            <x14:dataBar minLength="0" maxLength="100" gradient="0">
              <x14:cfvo type="autoMin"/>
              <x14:cfvo type="autoMax"/>
              <x14:negativeFillColor rgb="FF00FF00"/>
              <x14:axisColor rgb="FF000000"/>
            </x14:dataBar>
          </x14:cfRule>
          <x14:cfRule type="dataBar" id="{9960C469-E608-A941-AC3B-ACFC0C2B3B21}">
            <x14:dataBar minLength="0" maxLength="100" gradient="0">
              <x14:cfvo type="autoMin"/>
              <x14:cfvo type="autoMax"/>
              <x14:negativeFillColor rgb="FFFF0000"/>
              <x14:axisColor rgb="FF000000"/>
            </x14:dataBar>
          </x14:cfRule>
          <xm:sqref>AN407:AN416</xm:sqref>
        </x14:conditionalFormatting>
        <x14:conditionalFormatting xmlns:xm="http://schemas.microsoft.com/office/excel/2006/main">
          <x14:cfRule type="dataBar" id="{11BD0F82-CCCD-1E41-A045-CE7F155E659D}">
            <x14:dataBar minLength="0" maxLength="100" gradient="0">
              <x14:cfvo type="autoMin"/>
              <x14:cfvo type="autoMax"/>
              <x14:negativeFillColor rgb="FF00B050"/>
              <x14:axisColor rgb="FF000000"/>
            </x14:dataBar>
          </x14:cfRule>
          <x14:cfRule type="dataBar" id="{3C8A1D59-93D5-8748-90AE-3BDEF3C75FD4}">
            <x14:dataBar minLength="0" maxLength="100" gradient="0">
              <x14:cfvo type="autoMin"/>
              <x14:cfvo type="autoMax"/>
              <x14:negativeFillColor rgb="FF00FF00"/>
              <x14:axisColor rgb="FF000000"/>
            </x14:dataBar>
          </x14:cfRule>
          <x14:cfRule type="dataBar" id="{74DBA592-E7EF-2B40-AFF3-D803768AE9E3}">
            <x14:dataBar minLength="0" maxLength="100" gradient="0">
              <x14:cfvo type="autoMin"/>
              <x14:cfvo type="autoMax"/>
              <x14:negativeFillColor rgb="FFFF0000"/>
              <x14:axisColor rgb="FF000000"/>
            </x14:dataBar>
          </x14:cfRule>
          <x14:cfRule type="dataBar" id="{9FB2F185-7DDB-FF47-9583-08144F64A5BF}">
            <x14:dataBar minLength="0" maxLength="100" gradient="0">
              <x14:cfvo type="autoMin"/>
              <x14:cfvo type="autoMax"/>
              <x14:negativeFillColor rgb="FFA3FF83"/>
              <x14:axisColor rgb="FF000000"/>
            </x14:dataBar>
          </x14:cfRule>
          <x14:cfRule type="dataBar" id="{F0CD3374-C890-0F43-B191-8A8D02DD2FA6}">
            <x14:dataBar minLength="0" maxLength="100" gradient="0">
              <x14:cfvo type="autoMin"/>
              <x14:cfvo type="autoMax"/>
              <x14:negativeFillColor rgb="FF00FF00"/>
              <x14:axisColor rgb="FF000000"/>
            </x14:dataBar>
          </x14:cfRule>
          <xm:sqref>AN418:AN421</xm:sqref>
        </x14:conditionalFormatting>
        <x14:conditionalFormatting xmlns:xm="http://schemas.microsoft.com/office/excel/2006/main">
          <x14:cfRule type="dataBar" id="{00314A6E-DFE1-7F42-B392-7067351E37A0}">
            <x14:dataBar minLength="0" maxLength="100" gradient="0">
              <x14:cfvo type="autoMin"/>
              <x14:cfvo type="autoMax"/>
              <x14:negativeFillColor rgb="FF00FF00"/>
              <x14:axisColor rgb="FF000000"/>
            </x14:dataBar>
          </x14:cfRule>
          <x14:cfRule type="dataBar" id="{26B7B580-38C2-7041-9218-A10BAD24AADD}">
            <x14:dataBar minLength="0" maxLength="100" gradient="0">
              <x14:cfvo type="autoMin"/>
              <x14:cfvo type="autoMax"/>
              <x14:negativeFillColor rgb="FFA3FF83"/>
              <x14:axisColor rgb="FF000000"/>
            </x14:dataBar>
          </x14:cfRule>
          <x14:cfRule type="dataBar" id="{AAA9DE6C-1A4B-B943-AD6E-F658AED11873}">
            <x14:dataBar minLength="0" maxLength="100" gradient="0">
              <x14:cfvo type="autoMin"/>
              <x14:cfvo type="autoMax"/>
              <x14:negativeFillColor rgb="FF00B050"/>
              <x14:axisColor rgb="FF000000"/>
            </x14:dataBar>
          </x14:cfRule>
          <x14:cfRule type="dataBar" id="{E26ACFE4-B8A6-6D40-BDCB-BB12AE8DD373}">
            <x14:dataBar minLength="0" maxLength="100" gradient="0">
              <x14:cfvo type="autoMin"/>
              <x14:cfvo type="autoMax"/>
              <x14:negativeFillColor rgb="FF00FF00"/>
              <x14:axisColor rgb="FF000000"/>
            </x14:dataBar>
          </x14:cfRule>
          <x14:cfRule type="dataBar" id="{0CD6590C-43DA-FE4D-8BB6-39FB31AE6CA0}">
            <x14:dataBar minLength="0" maxLength="100" gradient="0">
              <x14:cfvo type="autoMin"/>
              <x14:cfvo type="autoMax"/>
              <x14:negativeFillColor rgb="FFFF0000"/>
              <x14:axisColor rgb="FF000000"/>
            </x14:dataBar>
          </x14:cfRule>
          <xm:sqref>AN423</xm:sqref>
        </x14:conditionalFormatting>
        <x14:conditionalFormatting xmlns:xm="http://schemas.microsoft.com/office/excel/2006/main">
          <x14:cfRule type="dataBar" id="{980DDBDD-03EA-F447-A25F-C4C34B36CDD8}">
            <x14:dataBar minLength="0" maxLength="100" gradient="0">
              <x14:cfvo type="autoMin"/>
              <x14:cfvo type="autoMax"/>
              <x14:negativeFillColor rgb="FFA3FF83"/>
              <x14:axisColor rgb="FF000000"/>
            </x14:dataBar>
          </x14:cfRule>
          <x14:cfRule type="dataBar" id="{6A48AA40-1469-C443-B6FF-AD7D953C164F}">
            <x14:dataBar minLength="0" maxLength="100" gradient="0">
              <x14:cfvo type="autoMin"/>
              <x14:cfvo type="autoMax"/>
              <x14:negativeFillColor rgb="FF00FF00"/>
              <x14:axisColor rgb="FF000000"/>
            </x14:dataBar>
          </x14:cfRule>
          <x14:cfRule type="dataBar" id="{96C34FBA-C0B8-E54B-85C7-077690239177}">
            <x14:dataBar minLength="0" maxLength="100" gradient="0">
              <x14:cfvo type="autoMin"/>
              <x14:cfvo type="autoMax"/>
              <x14:negativeFillColor rgb="FFFF0000"/>
              <x14:axisColor rgb="FF000000"/>
            </x14:dataBar>
          </x14:cfRule>
          <x14:cfRule type="dataBar" id="{BC9E2175-1555-7C4F-88D1-D951CACE248C}">
            <x14:dataBar minLength="0" maxLength="100" gradient="0">
              <x14:cfvo type="autoMin"/>
              <x14:cfvo type="autoMax"/>
              <x14:negativeFillColor rgb="FF00B050"/>
              <x14:axisColor rgb="FF000000"/>
            </x14:dataBar>
          </x14:cfRule>
          <x14:cfRule type="dataBar" id="{A0E9CDB1-B7D2-C344-B80D-0276861BBA57}">
            <x14:dataBar minLength="0" maxLength="100" gradient="0">
              <x14:cfvo type="autoMin"/>
              <x14:cfvo type="autoMax"/>
              <x14:negativeFillColor rgb="FF00FF00"/>
              <x14:axisColor rgb="FF000000"/>
            </x14:dataBar>
          </x14:cfRule>
          <xm:sqref>AN425:AN427</xm:sqref>
        </x14:conditionalFormatting>
        <x14:conditionalFormatting xmlns:xm="http://schemas.microsoft.com/office/excel/2006/main">
          <x14:cfRule type="dataBar" id="{A5EF8553-280E-B748-8F72-4CC240CBA051}">
            <x14:dataBar minLength="0" maxLength="100" gradient="0">
              <x14:cfvo type="autoMin"/>
              <x14:cfvo type="autoMax"/>
              <x14:negativeFillColor rgb="FF00FF00"/>
              <x14:axisColor rgb="FF000000"/>
            </x14:dataBar>
          </x14:cfRule>
          <x14:cfRule type="dataBar" id="{BD4E99C8-18A1-4D40-A735-F88AE0A22BE8}">
            <x14:dataBar minLength="0" maxLength="100" gradient="0">
              <x14:cfvo type="autoMin"/>
              <x14:cfvo type="autoMax"/>
              <x14:negativeFillColor rgb="FF00FF00"/>
              <x14:axisColor rgb="FF000000"/>
            </x14:dataBar>
          </x14:cfRule>
          <x14:cfRule type="dataBar" id="{8738FEE0-59E4-2345-BA13-3FC5C5BD295E}">
            <x14:dataBar minLength="0" maxLength="100" gradient="0">
              <x14:cfvo type="autoMin"/>
              <x14:cfvo type="autoMax"/>
              <x14:negativeFillColor rgb="FFA3FF83"/>
              <x14:axisColor rgb="FF000000"/>
            </x14:dataBar>
          </x14:cfRule>
          <x14:cfRule type="dataBar" id="{65BD1385-02AD-0B49-B575-2C2C8F81585D}">
            <x14:dataBar minLength="0" maxLength="100" gradient="0">
              <x14:cfvo type="autoMin"/>
              <x14:cfvo type="autoMax"/>
              <x14:negativeFillColor rgb="FF00B050"/>
              <x14:axisColor rgb="FF000000"/>
            </x14:dataBar>
          </x14:cfRule>
          <x14:cfRule type="dataBar" id="{6E58AE5E-66FB-1942-A279-1FB7F14184B4}">
            <x14:dataBar minLength="0" maxLength="100" gradient="0">
              <x14:cfvo type="autoMin"/>
              <x14:cfvo type="autoMax"/>
              <x14:negativeFillColor rgb="FFFF0000"/>
              <x14:axisColor rgb="FF000000"/>
            </x14:dataBar>
          </x14:cfRule>
          <xm:sqref>AN429:AN436</xm:sqref>
        </x14:conditionalFormatting>
        <x14:conditionalFormatting xmlns:xm="http://schemas.microsoft.com/office/excel/2006/main">
          <x14:cfRule type="dataBar" id="{12806745-86D0-FD45-A9A9-22C2C12B38DA}">
            <x14:dataBar minLength="0" maxLength="100" gradient="0">
              <x14:cfvo type="autoMin"/>
              <x14:cfvo type="autoMax"/>
              <x14:negativeFillColor rgb="FF00FF00"/>
              <x14:axisColor rgb="FF000000"/>
            </x14:dataBar>
          </x14:cfRule>
          <x14:cfRule type="dataBar" id="{8C306418-3B8F-7847-BE74-557FD0695D87}">
            <x14:dataBar minLength="0" maxLength="100" gradient="0">
              <x14:cfvo type="autoMin"/>
              <x14:cfvo type="autoMax"/>
              <x14:negativeFillColor rgb="FF00FF00"/>
              <x14:axisColor rgb="FF000000"/>
            </x14:dataBar>
          </x14:cfRule>
          <x14:cfRule type="dataBar" id="{3C5EF862-CBCA-FE4E-B0B6-4A87FF1D04FF}">
            <x14:dataBar minLength="0" maxLength="100" gradient="0">
              <x14:cfvo type="autoMin"/>
              <x14:cfvo type="autoMax"/>
              <x14:negativeFillColor rgb="FF00B050"/>
              <x14:axisColor rgb="FF000000"/>
            </x14:dataBar>
          </x14:cfRule>
          <x14:cfRule type="dataBar" id="{1C80FBCA-129A-234A-B5CB-6F492D7F3719}">
            <x14:dataBar minLength="0" maxLength="100" gradient="0">
              <x14:cfvo type="autoMin"/>
              <x14:cfvo type="autoMax"/>
              <x14:negativeFillColor rgb="FFA3FF83"/>
              <x14:axisColor rgb="FF000000"/>
            </x14:dataBar>
          </x14:cfRule>
          <x14:cfRule type="dataBar" id="{632EEE5F-EAD3-F74C-A5F3-F6BAC147196E}">
            <x14:dataBar minLength="0" maxLength="100" gradient="0">
              <x14:cfvo type="autoMin"/>
              <x14:cfvo type="autoMax"/>
              <x14:negativeFillColor rgb="FFFF0000"/>
              <x14:axisColor rgb="FF000000"/>
            </x14:dataBar>
          </x14:cfRule>
          <xm:sqref>AN438:AN448</xm:sqref>
        </x14:conditionalFormatting>
        <x14:conditionalFormatting xmlns:xm="http://schemas.microsoft.com/office/excel/2006/main">
          <x14:cfRule type="dataBar" id="{755B85BF-D2F9-224A-8478-E21F29F82C8A}">
            <x14:dataBar minLength="0" maxLength="100" gradient="0">
              <x14:cfvo type="autoMin"/>
              <x14:cfvo type="autoMax"/>
              <x14:negativeFillColor rgb="FFA3FF83"/>
              <x14:axisColor rgb="FF000000"/>
            </x14:dataBar>
          </x14:cfRule>
          <x14:cfRule type="dataBar" id="{F11422F3-CF13-124B-A5C0-D4C8A37B4E81}">
            <x14:dataBar minLength="0" maxLength="100" gradient="0">
              <x14:cfvo type="autoMin"/>
              <x14:cfvo type="autoMax"/>
              <x14:negativeFillColor rgb="FFFF0000"/>
              <x14:axisColor rgb="FF000000"/>
            </x14:dataBar>
          </x14:cfRule>
          <x14:cfRule type="dataBar" id="{462CD1DC-3731-B44E-B961-DDDE8A3A7B78}">
            <x14:dataBar minLength="0" maxLength="100" gradient="0">
              <x14:cfvo type="autoMin"/>
              <x14:cfvo type="autoMax"/>
              <x14:negativeFillColor rgb="FF00B050"/>
              <x14:axisColor rgb="FF000000"/>
            </x14:dataBar>
          </x14:cfRule>
          <x14:cfRule type="dataBar" id="{0E1F8758-0B34-6B4E-979E-B877272C8738}">
            <x14:dataBar minLength="0" maxLength="100" gradient="0">
              <x14:cfvo type="autoMin"/>
              <x14:cfvo type="autoMax"/>
              <x14:negativeFillColor rgb="FF00FF00"/>
              <x14:axisColor rgb="FF000000"/>
            </x14:dataBar>
          </x14:cfRule>
          <x14:cfRule type="dataBar" id="{2F5AE17B-B87A-F640-ADE7-822C13239A9F}">
            <x14:dataBar minLength="0" maxLength="100" gradient="0">
              <x14:cfvo type="autoMin"/>
              <x14:cfvo type="autoMax"/>
              <x14:negativeFillColor rgb="FF00FF00"/>
              <x14:axisColor rgb="FF000000"/>
            </x14:dataBar>
          </x14:cfRule>
          <xm:sqref>AN450</xm:sqref>
        </x14:conditionalFormatting>
        <x14:conditionalFormatting xmlns:xm="http://schemas.microsoft.com/office/excel/2006/main">
          <x14:cfRule type="dataBar" id="{C388755A-888C-684A-8606-13059C48C739}">
            <x14:dataBar minLength="0" maxLength="100" gradient="0">
              <x14:cfvo type="autoMin"/>
              <x14:cfvo type="autoMax"/>
              <x14:negativeFillColor rgb="FFFF0000"/>
              <x14:axisColor rgb="FF000000"/>
            </x14:dataBar>
          </x14:cfRule>
          <x14:cfRule type="dataBar" id="{13F68CD7-2447-9548-9121-1D2332AEF38F}">
            <x14:dataBar minLength="0" maxLength="100" gradient="0">
              <x14:cfvo type="autoMin"/>
              <x14:cfvo type="autoMax"/>
              <x14:negativeFillColor rgb="FFA3FF83"/>
              <x14:axisColor rgb="FF000000"/>
            </x14:dataBar>
          </x14:cfRule>
          <x14:cfRule type="dataBar" id="{3D1583DB-8DE0-874B-8D29-05DB78EC1407}">
            <x14:dataBar minLength="0" maxLength="100" gradient="0">
              <x14:cfvo type="autoMin"/>
              <x14:cfvo type="autoMax"/>
              <x14:negativeFillColor rgb="FF00B050"/>
              <x14:axisColor rgb="FF000000"/>
            </x14:dataBar>
          </x14:cfRule>
          <x14:cfRule type="dataBar" id="{10D3412D-781C-E347-B2DA-C8E9C952CE55}">
            <x14:dataBar minLength="0" maxLength="100" gradient="0">
              <x14:cfvo type="autoMin"/>
              <x14:cfvo type="autoMax"/>
              <x14:negativeFillColor rgb="FF00FF00"/>
              <x14:axisColor rgb="FF000000"/>
            </x14:dataBar>
          </x14:cfRule>
          <x14:cfRule type="dataBar" id="{C1D0B382-D8C3-AE4A-8C01-E4FE95AF0A5D}">
            <x14:dataBar minLength="0" maxLength="100" gradient="0">
              <x14:cfvo type="autoMin"/>
              <x14:cfvo type="autoMax"/>
              <x14:negativeFillColor rgb="FF00FF00"/>
              <x14:axisColor rgb="FF000000"/>
            </x14:dataBar>
          </x14:cfRule>
          <xm:sqref>AN452:AN454</xm:sqref>
        </x14:conditionalFormatting>
        <x14:conditionalFormatting xmlns:xm="http://schemas.microsoft.com/office/excel/2006/main">
          <x14:cfRule type="dataBar" id="{0ECA9F08-8752-9343-AE69-7D5599865822}">
            <x14:dataBar minLength="0" maxLength="100" gradient="0">
              <x14:cfvo type="autoMin"/>
              <x14:cfvo type="autoMax"/>
              <x14:negativeFillColor rgb="FF00FF00"/>
              <x14:axisColor rgb="FF000000"/>
            </x14:dataBar>
          </x14:cfRule>
          <x14:cfRule type="dataBar" id="{09B17686-4F24-3F4F-9721-B9DD53CFB5A1}">
            <x14:dataBar minLength="0" maxLength="100" gradient="0">
              <x14:cfvo type="autoMin"/>
              <x14:cfvo type="autoMax"/>
              <x14:negativeFillColor rgb="FF00FF00"/>
              <x14:axisColor rgb="FF000000"/>
            </x14:dataBar>
          </x14:cfRule>
          <x14:cfRule type="dataBar" id="{190AB375-CCBD-584D-A866-DA63EF1DFC20}">
            <x14:dataBar minLength="0" maxLength="100" gradient="0">
              <x14:cfvo type="autoMin"/>
              <x14:cfvo type="autoMax"/>
              <x14:negativeFillColor rgb="FFFF0000"/>
              <x14:axisColor rgb="FF000000"/>
            </x14:dataBar>
          </x14:cfRule>
          <x14:cfRule type="dataBar" id="{7BCF1DCC-B36E-B340-A302-1A1EC3BF397E}">
            <x14:dataBar minLength="0" maxLength="100" gradient="0">
              <x14:cfvo type="autoMin"/>
              <x14:cfvo type="autoMax"/>
              <x14:negativeFillColor rgb="FFA3FF83"/>
              <x14:axisColor rgb="FF000000"/>
            </x14:dataBar>
          </x14:cfRule>
          <x14:cfRule type="dataBar" id="{E855813E-A1F8-FE49-89E6-14A8D2145E68}">
            <x14:dataBar minLength="0" maxLength="100" gradient="0">
              <x14:cfvo type="autoMin"/>
              <x14:cfvo type="autoMax"/>
              <x14:negativeFillColor rgb="FF00B050"/>
              <x14:axisColor rgb="FF000000"/>
            </x14:dataBar>
          </x14:cfRule>
          <xm:sqref>AN457</xm:sqref>
        </x14:conditionalFormatting>
        <x14:conditionalFormatting xmlns:xm="http://schemas.microsoft.com/office/excel/2006/main">
          <x14:cfRule type="dataBar" id="{705A3A73-8207-3741-A856-89ED7D7D539A}">
            <x14:dataBar minLength="0" maxLength="100" gradient="0">
              <x14:cfvo type="autoMin"/>
              <x14:cfvo type="autoMax"/>
              <x14:negativeFillColor rgb="FFA3FF83"/>
              <x14:axisColor rgb="FF000000"/>
            </x14:dataBar>
          </x14:cfRule>
          <x14:cfRule type="dataBar" id="{07628851-AAA7-4543-94CA-1993AAFF163B}">
            <x14:dataBar minLength="0" maxLength="100" gradient="0">
              <x14:cfvo type="autoMin"/>
              <x14:cfvo type="autoMax"/>
              <x14:negativeFillColor rgb="FF00FF00"/>
              <x14:axisColor rgb="FF000000"/>
            </x14:dataBar>
          </x14:cfRule>
          <x14:cfRule type="dataBar" id="{C08D4E76-058D-5B40-96B1-D8233553E155}">
            <x14:dataBar minLength="0" maxLength="100" gradient="0">
              <x14:cfvo type="autoMin"/>
              <x14:cfvo type="autoMax"/>
              <x14:negativeFillColor rgb="FF00FF00"/>
              <x14:axisColor rgb="FF000000"/>
            </x14:dataBar>
          </x14:cfRule>
          <x14:cfRule type="dataBar" id="{67D32096-7796-5B41-A698-E2DCAC1FA3A9}">
            <x14:dataBar minLength="0" maxLength="100" gradient="0">
              <x14:cfvo type="autoMin"/>
              <x14:cfvo type="autoMax"/>
              <x14:negativeFillColor rgb="FF00B050"/>
              <x14:axisColor rgb="FF000000"/>
            </x14:dataBar>
          </x14:cfRule>
          <x14:cfRule type="dataBar" id="{D9D6479D-1A31-3345-A585-A67A82B14FA5}">
            <x14:dataBar minLength="0" maxLength="100" gradient="0">
              <x14:cfvo type="autoMin"/>
              <x14:cfvo type="autoMax"/>
              <x14:negativeFillColor rgb="FFFF0000"/>
              <x14:axisColor rgb="FF000000"/>
            </x14:dataBar>
          </x14:cfRule>
          <xm:sqref>AN459:AN463</xm:sqref>
        </x14:conditionalFormatting>
        <x14:conditionalFormatting xmlns:xm="http://schemas.microsoft.com/office/excel/2006/main">
          <x14:cfRule type="dataBar" id="{E5BE0C9E-4DB7-5E43-9ED5-048675B261B7}">
            <x14:dataBar minLength="0" maxLength="100" gradient="0">
              <x14:cfvo type="autoMin"/>
              <x14:cfvo type="autoMax"/>
              <x14:negativeFillColor rgb="FF00FF00"/>
              <x14:axisColor rgb="FF000000"/>
            </x14:dataBar>
          </x14:cfRule>
          <x14:cfRule type="dataBar" id="{07930C18-FB64-A44C-8F56-30E8058ABE5C}">
            <x14:dataBar minLength="0" maxLength="100" gradient="0">
              <x14:cfvo type="autoMin"/>
              <x14:cfvo type="autoMax"/>
              <x14:negativeFillColor rgb="FF00FF00"/>
              <x14:axisColor rgb="FF000000"/>
            </x14:dataBar>
          </x14:cfRule>
          <x14:cfRule type="dataBar" id="{DA581C76-7789-5546-9A1B-17E3F119296A}">
            <x14:dataBar minLength="0" maxLength="100" gradient="0">
              <x14:cfvo type="autoMin"/>
              <x14:cfvo type="autoMax"/>
              <x14:negativeFillColor rgb="FF00B050"/>
              <x14:axisColor rgb="FF000000"/>
            </x14:dataBar>
          </x14:cfRule>
          <x14:cfRule type="dataBar" id="{BCBE26E7-569D-384E-AA9D-83B9C3764DCF}">
            <x14:dataBar minLength="0" maxLength="100" gradient="0">
              <x14:cfvo type="autoMin"/>
              <x14:cfvo type="autoMax"/>
              <x14:negativeFillColor rgb="FFA3FF83"/>
              <x14:axisColor rgb="FF000000"/>
            </x14:dataBar>
          </x14:cfRule>
          <x14:cfRule type="dataBar" id="{9C6108AC-1FD8-2D4F-B278-0F81F876004F}">
            <x14:dataBar minLength="0" maxLength="100" gradient="0">
              <x14:cfvo type="autoMin"/>
              <x14:cfvo type="autoMax"/>
              <x14:negativeFillColor rgb="FFFF0000"/>
              <x14:axisColor rgb="FF000000"/>
            </x14:dataBar>
          </x14:cfRule>
          <xm:sqref>AN465:AN471</xm:sqref>
        </x14:conditionalFormatting>
        <x14:conditionalFormatting xmlns:xm="http://schemas.microsoft.com/office/excel/2006/main">
          <x14:cfRule type="dataBar" id="{3A69E592-F1CA-F846-8029-72F922EEC6EE}">
            <x14:dataBar minLength="0" maxLength="100" gradient="0">
              <x14:cfvo type="autoMin"/>
              <x14:cfvo type="autoMax"/>
              <x14:negativeFillColor rgb="FFFF0000"/>
              <x14:axisColor rgb="FF000000"/>
            </x14:dataBar>
          </x14:cfRule>
          <x14:cfRule type="dataBar" id="{F85C16E6-30D3-1B4D-969A-016CED316C83}">
            <x14:dataBar minLength="0" maxLength="100" gradient="0">
              <x14:cfvo type="autoMin"/>
              <x14:cfvo type="autoMax"/>
              <x14:negativeFillColor rgb="FFA3FF83"/>
              <x14:axisColor rgb="FF000000"/>
            </x14:dataBar>
          </x14:cfRule>
          <x14:cfRule type="dataBar" id="{D1E1070B-A6B8-6D4C-B7EE-62B8FF8D8475}">
            <x14:dataBar minLength="0" maxLength="100" gradient="0">
              <x14:cfvo type="autoMin"/>
              <x14:cfvo type="autoMax"/>
              <x14:negativeFillColor rgb="FF00B050"/>
              <x14:axisColor rgb="FF000000"/>
            </x14:dataBar>
          </x14:cfRule>
          <x14:cfRule type="dataBar" id="{F096B6DC-3484-8F49-9BC7-F932460BB9D1}">
            <x14:dataBar minLength="0" maxLength="100" gradient="0">
              <x14:cfvo type="autoMin"/>
              <x14:cfvo type="autoMax"/>
              <x14:negativeFillColor rgb="FF00FF00"/>
              <x14:axisColor rgb="FF000000"/>
            </x14:dataBar>
          </x14:cfRule>
          <x14:cfRule type="dataBar" id="{66D9BE26-8452-3F4A-A9EB-39F7F20F70AE}">
            <x14:dataBar minLength="0" maxLength="100" gradient="0">
              <x14:cfvo type="autoMin"/>
              <x14:cfvo type="autoMax"/>
              <x14:negativeFillColor rgb="FF00FF00"/>
              <x14:axisColor rgb="FF000000"/>
            </x14:dataBar>
          </x14:cfRule>
          <xm:sqref>AN474:AN478</xm:sqref>
        </x14:conditionalFormatting>
        <x14:conditionalFormatting xmlns:xm="http://schemas.microsoft.com/office/excel/2006/main">
          <x14:cfRule type="dataBar" id="{90F63213-19CE-C74A-B7D5-0885B8FA7739}">
            <x14:dataBar minLength="0" maxLength="100" gradient="0">
              <x14:cfvo type="autoMin"/>
              <x14:cfvo type="autoMax"/>
              <x14:negativeFillColor rgb="FFFF0000"/>
              <x14:axisColor rgb="FF000000"/>
            </x14:dataBar>
          </x14:cfRule>
          <x14:cfRule type="dataBar" id="{EDB343D1-DD11-2C45-B80F-95C020BA9D94}">
            <x14:dataBar minLength="0" maxLength="100" gradient="0">
              <x14:cfvo type="autoMin"/>
              <x14:cfvo type="autoMax"/>
              <x14:negativeFillColor rgb="FF00B050"/>
              <x14:axisColor rgb="FF000000"/>
            </x14:dataBar>
          </x14:cfRule>
          <x14:cfRule type="dataBar" id="{C8034CCA-F9CE-694B-8578-100D3E219249}">
            <x14:dataBar minLength="0" maxLength="100" gradient="0">
              <x14:cfvo type="autoMin"/>
              <x14:cfvo type="autoMax"/>
              <x14:negativeFillColor rgb="FF00FF00"/>
              <x14:axisColor rgb="FF000000"/>
            </x14:dataBar>
          </x14:cfRule>
          <x14:cfRule type="dataBar" id="{38FD7059-20C4-AB48-910E-F36BD208F747}">
            <x14:dataBar minLength="0" maxLength="100" gradient="0">
              <x14:cfvo type="autoMin"/>
              <x14:cfvo type="autoMax"/>
              <x14:negativeFillColor rgb="FF00FF00"/>
              <x14:axisColor rgb="FF000000"/>
            </x14:dataBar>
          </x14:cfRule>
          <x14:cfRule type="dataBar" id="{B5E48BB3-DC68-B742-A091-DFE96D9A55BC}">
            <x14:dataBar minLength="0" maxLength="100" gradient="0">
              <x14:cfvo type="autoMin"/>
              <x14:cfvo type="autoMax"/>
              <x14:negativeFillColor rgb="FFA3FF83"/>
              <x14:axisColor rgb="FF000000"/>
            </x14:dataBar>
          </x14:cfRule>
          <xm:sqref>AN481:AN484</xm:sqref>
        </x14:conditionalFormatting>
        <x14:conditionalFormatting xmlns:xm="http://schemas.microsoft.com/office/excel/2006/main">
          <x14:cfRule type="dataBar" id="{4ABC7948-D48F-E64F-BC39-BEE4978182F2}">
            <x14:dataBar minLength="0" maxLength="100" gradient="0">
              <x14:cfvo type="autoMin"/>
              <x14:cfvo type="autoMax"/>
              <x14:negativeFillColor rgb="FFA3FF83"/>
              <x14:axisColor rgb="FF000000"/>
            </x14:dataBar>
          </x14:cfRule>
          <x14:cfRule type="dataBar" id="{9AD964D0-D4B0-AC4A-92AB-868A657C5BC3}">
            <x14:dataBar minLength="0" maxLength="100" gradient="0">
              <x14:cfvo type="autoMin"/>
              <x14:cfvo type="autoMax"/>
              <x14:negativeFillColor rgb="FF00FF00"/>
              <x14:axisColor rgb="FF000000"/>
            </x14:dataBar>
          </x14:cfRule>
          <x14:cfRule type="dataBar" id="{E54E1951-70F7-C947-B8E5-822820CA325F}">
            <x14:dataBar minLength="0" maxLength="100" gradient="0">
              <x14:cfvo type="autoMin"/>
              <x14:cfvo type="autoMax"/>
              <x14:negativeFillColor rgb="FFFF0000"/>
              <x14:axisColor rgb="FF000000"/>
            </x14:dataBar>
          </x14:cfRule>
          <x14:cfRule type="dataBar" id="{89B133E6-AD32-E044-BA64-BC5E3B989C8D}">
            <x14:dataBar minLength="0" maxLength="100" gradient="0">
              <x14:cfvo type="autoMin"/>
              <x14:cfvo type="autoMax"/>
              <x14:negativeFillColor rgb="FF00B050"/>
              <x14:axisColor rgb="FF000000"/>
            </x14:dataBar>
          </x14:cfRule>
          <x14:cfRule type="dataBar" id="{22D45CB5-3503-F942-B0CD-2DDBC16E385F}">
            <x14:dataBar minLength="0" maxLength="100" gradient="0">
              <x14:cfvo type="autoMin"/>
              <x14:cfvo type="autoMax"/>
              <x14:negativeFillColor rgb="FF00FF00"/>
              <x14:axisColor rgb="FF000000"/>
            </x14:dataBar>
          </x14:cfRule>
          <xm:sqref>AN486:AN493</xm:sqref>
        </x14:conditionalFormatting>
        <x14:conditionalFormatting xmlns:xm="http://schemas.microsoft.com/office/excel/2006/main">
          <x14:cfRule type="dataBar" id="{6A30A47B-6724-CC4F-8C4D-E20F805D1460}">
            <x14:dataBar minLength="0" maxLength="100" gradient="0">
              <x14:cfvo type="autoMin"/>
              <x14:cfvo type="autoMax"/>
              <x14:negativeFillColor rgb="FFA3FF83"/>
              <x14:axisColor rgb="FF000000"/>
            </x14:dataBar>
          </x14:cfRule>
          <x14:cfRule type="dataBar" id="{66FDBEA6-77AF-B34E-9997-D462187189DF}">
            <x14:dataBar minLength="0" maxLength="100" gradient="0">
              <x14:cfvo type="autoMin"/>
              <x14:cfvo type="autoMax"/>
              <x14:negativeFillColor rgb="FFFF0000"/>
              <x14:axisColor rgb="FF000000"/>
            </x14:dataBar>
          </x14:cfRule>
          <x14:cfRule type="dataBar" id="{EA422EC3-B930-7C4F-8B70-1646C609955A}">
            <x14:dataBar minLength="0" maxLength="100" gradient="0">
              <x14:cfvo type="autoMin"/>
              <x14:cfvo type="autoMax"/>
              <x14:negativeFillColor rgb="FF00FF00"/>
              <x14:axisColor rgb="FF000000"/>
            </x14:dataBar>
          </x14:cfRule>
          <x14:cfRule type="dataBar" id="{F2C6ABC1-98A0-B642-BF84-ABA0390112D6}">
            <x14:dataBar minLength="0" maxLength="100" gradient="0">
              <x14:cfvo type="autoMin"/>
              <x14:cfvo type="autoMax"/>
              <x14:negativeFillColor rgb="FF00B050"/>
              <x14:axisColor rgb="FF000000"/>
            </x14:dataBar>
          </x14:cfRule>
          <x14:cfRule type="dataBar" id="{2C54B0CF-25C3-F84B-AB55-51710A99C8EA}">
            <x14:dataBar minLength="0" maxLength="100" gradient="0">
              <x14:cfvo type="autoMin"/>
              <x14:cfvo type="autoMax"/>
              <x14:negativeFillColor rgb="FF00FF00"/>
              <x14:axisColor rgb="FF000000"/>
            </x14:dataBar>
          </x14:cfRule>
          <xm:sqref>AN495:AN552</xm:sqref>
        </x14:conditionalFormatting>
        <x14:conditionalFormatting xmlns:xm="http://schemas.microsoft.com/office/excel/2006/main">
          <x14:cfRule type="dataBar" id="{D9148190-AEC4-064C-895C-08EFE6779A43}">
            <x14:dataBar minLength="0" maxLength="100" gradient="0">
              <x14:cfvo type="autoMin"/>
              <x14:cfvo type="autoMax"/>
              <x14:negativeFillColor rgb="FFA3FF83"/>
              <x14:axisColor rgb="FF000000"/>
            </x14:dataBar>
          </x14:cfRule>
          <x14:cfRule type="dataBar" id="{55D9106B-FDAD-3140-8DB2-6D1A4562364A}">
            <x14:dataBar minLength="0" maxLength="100" gradient="0">
              <x14:cfvo type="autoMin"/>
              <x14:cfvo type="autoMax"/>
              <x14:negativeFillColor rgb="FF00B050"/>
              <x14:axisColor rgb="FF000000"/>
            </x14:dataBar>
          </x14:cfRule>
          <x14:cfRule type="dataBar" id="{0506FBF1-FC38-784C-83BD-1A6FE8B0FCA7}">
            <x14:dataBar minLength="0" maxLength="100" gradient="0">
              <x14:cfvo type="autoMin"/>
              <x14:cfvo type="autoMax"/>
              <x14:negativeFillColor rgb="FFFF0000"/>
              <x14:axisColor rgb="FF000000"/>
            </x14:dataBar>
          </x14:cfRule>
          <x14:cfRule type="dataBar" id="{0CF9C65F-6A13-AB40-A3AF-F57F972AF6E8}">
            <x14:dataBar minLength="0" maxLength="100" gradient="0">
              <x14:cfvo type="autoMin"/>
              <x14:cfvo type="autoMax"/>
              <x14:negativeFillColor rgb="FF00FF00"/>
              <x14:axisColor rgb="FF000000"/>
            </x14:dataBar>
          </x14:cfRule>
          <x14:cfRule type="dataBar" id="{A06F7283-2866-104D-ACE8-3D91FF9A427E}">
            <x14:dataBar minLength="0" maxLength="100" gradient="0">
              <x14:cfvo type="autoMin"/>
              <x14:cfvo type="autoMax"/>
              <x14:negativeFillColor rgb="FF00FF00"/>
              <x14:axisColor rgb="FF000000"/>
            </x14:dataBar>
          </x14:cfRule>
          <xm:sqref>AN554:AN557</xm:sqref>
        </x14:conditionalFormatting>
        <x14:conditionalFormatting xmlns:xm="http://schemas.microsoft.com/office/excel/2006/main">
          <x14:cfRule type="dataBar" id="{C9CF4404-E9BC-3546-8573-8BC93B3D6327}">
            <x14:dataBar minLength="0" maxLength="100" gradient="0">
              <x14:cfvo type="autoMin"/>
              <x14:cfvo type="autoMax"/>
              <x14:negativeFillColor rgb="FFFF0000"/>
              <x14:axisColor rgb="FF000000"/>
            </x14:dataBar>
          </x14:cfRule>
          <x14:cfRule type="dataBar" id="{77FAEC33-9403-684E-A213-5838820153AF}">
            <x14:dataBar minLength="0" maxLength="100" gradient="0">
              <x14:cfvo type="autoMin"/>
              <x14:cfvo type="autoMax"/>
              <x14:negativeFillColor rgb="FF00FF00"/>
              <x14:axisColor rgb="FF000000"/>
            </x14:dataBar>
          </x14:cfRule>
          <x14:cfRule type="dataBar" id="{EFB311FC-CDFB-9D40-BDFF-9E797658CA91}">
            <x14:dataBar minLength="0" maxLength="100" gradient="0">
              <x14:cfvo type="autoMin"/>
              <x14:cfvo type="autoMax"/>
              <x14:negativeFillColor rgb="FF00FF00"/>
              <x14:axisColor rgb="FF000000"/>
            </x14:dataBar>
          </x14:cfRule>
          <x14:cfRule type="dataBar" id="{B3B81054-9119-094A-AA0A-DBF8731AD0BD}">
            <x14:dataBar minLength="0" maxLength="100" gradient="0">
              <x14:cfvo type="autoMin"/>
              <x14:cfvo type="autoMax"/>
              <x14:negativeFillColor rgb="FFA3FF83"/>
              <x14:axisColor rgb="FF000000"/>
            </x14:dataBar>
          </x14:cfRule>
          <x14:cfRule type="dataBar" id="{69EE756A-260E-2E4C-926A-504143156D6E}">
            <x14:dataBar minLength="0" maxLength="100" gradient="0">
              <x14:cfvo type="autoMin"/>
              <x14:cfvo type="autoMax"/>
              <x14:negativeFillColor rgb="FF00B050"/>
              <x14:axisColor rgb="FF000000"/>
            </x14:dataBar>
          </x14:cfRule>
          <xm:sqref>AN559:AN566</xm:sqref>
        </x14:conditionalFormatting>
        <x14:conditionalFormatting xmlns:xm="http://schemas.microsoft.com/office/excel/2006/main">
          <x14:cfRule type="dataBar" id="{D7EA73B8-046F-2448-8A47-91FBF7E7F365}">
            <x14:dataBar minLength="0" maxLength="100" gradient="0">
              <x14:cfvo type="autoMin"/>
              <x14:cfvo type="autoMax"/>
              <x14:negativeFillColor rgb="FFFF0000"/>
              <x14:axisColor rgb="FF000000"/>
            </x14:dataBar>
          </x14:cfRule>
          <x14:cfRule type="dataBar" id="{49B54C38-FF78-BB4B-8942-0075DF70E762}">
            <x14:dataBar minLength="0" maxLength="100" gradient="0">
              <x14:cfvo type="autoMin"/>
              <x14:cfvo type="autoMax"/>
              <x14:negativeFillColor rgb="FFA3FF83"/>
              <x14:axisColor rgb="FF000000"/>
            </x14:dataBar>
          </x14:cfRule>
          <x14:cfRule type="dataBar" id="{01E815A0-742C-7744-9433-28D78E7EECDC}">
            <x14:dataBar minLength="0" maxLength="100" gradient="0">
              <x14:cfvo type="autoMin"/>
              <x14:cfvo type="autoMax"/>
              <x14:negativeFillColor rgb="FF00B050"/>
              <x14:axisColor rgb="FF000000"/>
            </x14:dataBar>
          </x14:cfRule>
          <x14:cfRule type="dataBar" id="{A196012D-4B35-284B-BE06-D231C8E472E4}">
            <x14:dataBar minLength="0" maxLength="100" gradient="0">
              <x14:cfvo type="autoMin"/>
              <x14:cfvo type="autoMax"/>
              <x14:negativeFillColor rgb="FF00FF00"/>
              <x14:axisColor rgb="FF000000"/>
            </x14:dataBar>
          </x14:cfRule>
          <x14:cfRule type="dataBar" id="{B551C602-62BD-1F4A-9305-D3A2D8164919}">
            <x14:dataBar minLength="0" maxLength="100" gradient="0">
              <x14:cfvo type="autoMin"/>
              <x14:cfvo type="autoMax"/>
              <x14:negativeFillColor rgb="FF00FF00"/>
              <x14:axisColor rgb="FF000000"/>
            </x14:dataBar>
          </x14:cfRule>
          <xm:sqref>AN568:AN571</xm:sqref>
        </x14:conditionalFormatting>
        <x14:conditionalFormatting xmlns:xm="http://schemas.microsoft.com/office/excel/2006/main">
          <x14:cfRule type="dataBar" id="{0AEB5ED6-039F-2C4F-AA64-07037DF3E825}">
            <x14:dataBar minLength="0" maxLength="100" gradient="0">
              <x14:cfvo type="autoMin"/>
              <x14:cfvo type="autoMax"/>
              <x14:negativeFillColor rgb="FF00FF00"/>
              <x14:axisColor rgb="FF000000"/>
            </x14:dataBar>
          </x14:cfRule>
          <x14:cfRule type="dataBar" id="{CCBCFC6D-9B59-B949-8FB3-2C418CB3EE98}">
            <x14:dataBar minLength="0" maxLength="100" gradient="0">
              <x14:cfvo type="autoMin"/>
              <x14:cfvo type="autoMax"/>
              <x14:negativeFillColor rgb="FF00FF00"/>
              <x14:axisColor rgb="FF000000"/>
            </x14:dataBar>
          </x14:cfRule>
          <x14:cfRule type="dataBar" id="{4D38A4D8-63BC-2644-94A6-E435375C97FD}">
            <x14:dataBar minLength="0" maxLength="100" gradient="0">
              <x14:cfvo type="autoMin"/>
              <x14:cfvo type="autoMax"/>
              <x14:negativeFillColor rgb="FF00B050"/>
              <x14:axisColor rgb="FF000000"/>
            </x14:dataBar>
          </x14:cfRule>
          <x14:cfRule type="dataBar" id="{98CE07CC-8A4B-E441-90AB-C4D71AD4CB1C}">
            <x14:dataBar minLength="0" maxLength="100" gradient="0">
              <x14:cfvo type="autoMin"/>
              <x14:cfvo type="autoMax"/>
              <x14:negativeFillColor rgb="FFFF0000"/>
              <x14:axisColor rgb="FF000000"/>
            </x14:dataBar>
          </x14:cfRule>
          <x14:cfRule type="dataBar" id="{3F9F2A9B-3E7B-1749-8318-BE77324E7D1E}">
            <x14:dataBar minLength="0" maxLength="100" gradient="0">
              <x14:cfvo type="autoMin"/>
              <x14:cfvo type="autoMax"/>
              <x14:negativeFillColor rgb="FFA3FF83"/>
              <x14:axisColor rgb="FF000000"/>
            </x14:dataBar>
          </x14:cfRule>
          <xm:sqref>AN573:AN576</xm:sqref>
        </x14:conditionalFormatting>
        <x14:conditionalFormatting xmlns:xm="http://schemas.microsoft.com/office/excel/2006/main">
          <x14:cfRule type="dataBar" id="{ED3F51AA-9960-4D4A-9A8F-D77FB031AF5B}">
            <x14:dataBar minLength="0" maxLength="100" gradient="0">
              <x14:cfvo type="autoMin"/>
              <x14:cfvo type="autoMax"/>
              <x14:negativeFillColor rgb="FF00B050"/>
              <x14:axisColor rgb="FF000000"/>
            </x14:dataBar>
          </x14:cfRule>
          <x14:cfRule type="dataBar" id="{AE2D0B90-869F-5149-90BA-E96FA7325577}">
            <x14:dataBar minLength="0" maxLength="100" gradient="0">
              <x14:cfvo type="autoMin"/>
              <x14:cfvo type="autoMax"/>
              <x14:negativeFillColor rgb="FF00FF00"/>
              <x14:axisColor rgb="FF000000"/>
            </x14:dataBar>
          </x14:cfRule>
          <x14:cfRule type="dataBar" id="{CAAA8F78-62B6-D446-8530-FB5D973747EE}">
            <x14:dataBar minLength="0" maxLength="100" gradient="0">
              <x14:cfvo type="autoMin"/>
              <x14:cfvo type="autoMax"/>
              <x14:negativeFillColor rgb="FF00FF00"/>
              <x14:axisColor rgb="FF000000"/>
            </x14:dataBar>
          </x14:cfRule>
          <x14:cfRule type="dataBar" id="{0E57768C-5FE8-5D43-8FE1-887C589BE55D}">
            <x14:dataBar minLength="0" maxLength="100" gradient="0">
              <x14:cfvo type="autoMin"/>
              <x14:cfvo type="autoMax"/>
              <x14:negativeFillColor rgb="FFA3FF83"/>
              <x14:axisColor rgb="FF000000"/>
            </x14:dataBar>
          </x14:cfRule>
          <x14:cfRule type="dataBar" id="{572254BE-1898-5D4A-8940-E07E4054E9C4}">
            <x14:dataBar minLength="0" maxLength="100" gradient="0">
              <x14:cfvo type="autoMin"/>
              <x14:cfvo type="autoMax"/>
              <x14:negativeFillColor rgb="FFFF0000"/>
              <x14:axisColor rgb="FF000000"/>
            </x14:dataBar>
          </x14:cfRule>
          <xm:sqref>AN578:AN594</xm:sqref>
        </x14:conditionalFormatting>
        <x14:conditionalFormatting xmlns:xm="http://schemas.microsoft.com/office/excel/2006/main">
          <x14:cfRule type="dataBar" id="{F055C709-3C5F-8B4D-972B-2BE14F26F9E3}">
            <x14:dataBar minLength="0" maxLength="100" gradient="0">
              <x14:cfvo type="autoMin"/>
              <x14:cfvo type="autoMax"/>
              <x14:negativeFillColor rgb="FF00FF00"/>
              <x14:axisColor rgb="FF000000"/>
            </x14:dataBar>
          </x14:cfRule>
          <x14:cfRule type="dataBar" id="{83742B8D-CB75-6140-81D3-41AF2F8BBAE6}">
            <x14:dataBar minLength="0" maxLength="100" gradient="0">
              <x14:cfvo type="autoMin"/>
              <x14:cfvo type="autoMax"/>
              <x14:negativeFillColor rgb="FFA3FF83"/>
              <x14:axisColor rgb="FF000000"/>
            </x14:dataBar>
          </x14:cfRule>
          <x14:cfRule type="dataBar" id="{D58F16AD-2B4E-C748-9B95-4262FD41D862}">
            <x14:dataBar minLength="0" maxLength="100" gradient="0">
              <x14:cfvo type="autoMin"/>
              <x14:cfvo type="autoMax"/>
              <x14:negativeFillColor rgb="FFFF0000"/>
              <x14:axisColor rgb="FF000000"/>
            </x14:dataBar>
          </x14:cfRule>
          <x14:cfRule type="dataBar" id="{C1D2BF66-56B9-E64E-9851-8754884976B1}">
            <x14:dataBar minLength="0" maxLength="100" gradient="0">
              <x14:cfvo type="autoMin"/>
              <x14:cfvo type="autoMax"/>
              <x14:negativeFillColor rgb="FF00B050"/>
              <x14:axisColor rgb="FF000000"/>
            </x14:dataBar>
          </x14:cfRule>
          <x14:cfRule type="dataBar" id="{5E096C28-D0A3-C24A-99D7-8F5B506982B9}">
            <x14:dataBar minLength="0" maxLength="100" gradient="0">
              <x14:cfvo type="autoMin"/>
              <x14:cfvo type="autoMax"/>
              <x14:negativeFillColor rgb="FF00FF00"/>
              <x14:axisColor rgb="FF000000"/>
            </x14:dataBar>
          </x14:cfRule>
          <xm:sqref>AN596:AN599</xm:sqref>
        </x14:conditionalFormatting>
        <x14:conditionalFormatting xmlns:xm="http://schemas.microsoft.com/office/excel/2006/main">
          <x14:cfRule type="dataBar" id="{11A51DBF-01D6-0D4E-A6D7-12AA752939E5}">
            <x14:dataBar minLength="0" maxLength="100" gradient="0">
              <x14:cfvo type="autoMin"/>
              <x14:cfvo type="autoMax"/>
              <x14:negativeFillColor rgb="FF00B050"/>
              <x14:axisColor rgb="FF000000"/>
            </x14:dataBar>
          </x14:cfRule>
          <x14:cfRule type="dataBar" id="{FCFBC615-E6EF-D64A-A3C2-DCFA50320687}">
            <x14:dataBar minLength="0" maxLength="100" gradient="0">
              <x14:cfvo type="autoMin"/>
              <x14:cfvo type="autoMax"/>
              <x14:negativeFillColor rgb="FFA3FF83"/>
              <x14:axisColor rgb="FF000000"/>
            </x14:dataBar>
          </x14:cfRule>
          <x14:cfRule type="dataBar" id="{E27BBF4A-1414-254E-B43F-666D3DB15491}">
            <x14:dataBar minLength="0" maxLength="100" gradient="0">
              <x14:cfvo type="autoMin"/>
              <x14:cfvo type="autoMax"/>
              <x14:negativeFillColor rgb="FFFF0000"/>
              <x14:axisColor rgb="FF000000"/>
            </x14:dataBar>
          </x14:cfRule>
          <x14:cfRule type="dataBar" id="{248FE434-3C65-344B-987B-2D9EB7DB604C}">
            <x14:dataBar minLength="0" maxLength="100" gradient="0">
              <x14:cfvo type="autoMin"/>
              <x14:cfvo type="autoMax"/>
              <x14:negativeFillColor rgb="FF00FF00"/>
              <x14:axisColor rgb="FF000000"/>
            </x14:dataBar>
          </x14:cfRule>
          <x14:cfRule type="dataBar" id="{A3315628-8FA1-CE40-AE58-B50F4CA6784B}">
            <x14:dataBar minLength="0" maxLength="100" gradient="0">
              <x14:cfvo type="autoMin"/>
              <x14:cfvo type="autoMax"/>
              <x14:negativeFillColor rgb="FF00FF00"/>
              <x14:axisColor rgb="FF000000"/>
            </x14:dataBar>
          </x14:cfRule>
          <xm:sqref>AN601:AN606</xm:sqref>
        </x14:conditionalFormatting>
        <x14:conditionalFormatting xmlns:xm="http://schemas.microsoft.com/office/excel/2006/main">
          <x14:cfRule type="dataBar" id="{89260CA9-15F1-BB49-B34E-F319F88EA7BA}">
            <x14:dataBar minLength="0" maxLength="100" gradient="0">
              <x14:cfvo type="autoMin"/>
              <x14:cfvo type="autoMax"/>
              <x14:negativeFillColor rgb="FF00B050"/>
              <x14:axisColor rgb="FF000000"/>
            </x14:dataBar>
          </x14:cfRule>
          <x14:cfRule type="dataBar" id="{D728F9F0-CAE7-9746-AACC-8F22C2C8EDFA}">
            <x14:dataBar minLength="0" maxLength="100" gradient="0">
              <x14:cfvo type="autoMin"/>
              <x14:cfvo type="autoMax"/>
              <x14:negativeFillColor rgb="FF00FF00"/>
              <x14:axisColor rgb="FF000000"/>
            </x14:dataBar>
          </x14:cfRule>
          <x14:cfRule type="dataBar" id="{6D369060-D327-A541-9AF2-9718D0112115}">
            <x14:dataBar minLength="0" maxLength="100" gradient="0">
              <x14:cfvo type="autoMin"/>
              <x14:cfvo type="autoMax"/>
              <x14:negativeFillColor rgb="FF00FF00"/>
              <x14:axisColor rgb="FF000000"/>
            </x14:dataBar>
          </x14:cfRule>
          <x14:cfRule type="dataBar" id="{0140763C-EEF5-3D4C-969C-22422FA45DC6}">
            <x14:dataBar minLength="0" maxLength="100" gradient="0">
              <x14:cfvo type="autoMin"/>
              <x14:cfvo type="autoMax"/>
              <x14:negativeFillColor rgb="FFA3FF83"/>
              <x14:axisColor rgb="FF000000"/>
            </x14:dataBar>
          </x14:cfRule>
          <x14:cfRule type="dataBar" id="{4C5FAB25-5EB4-C142-A519-F07C363F7592}">
            <x14:dataBar minLength="0" maxLength="100" gradient="0">
              <x14:cfvo type="autoMin"/>
              <x14:cfvo type="autoMax"/>
              <x14:negativeFillColor rgb="FFFF0000"/>
              <x14:axisColor rgb="FF000000"/>
            </x14:dataBar>
          </x14:cfRule>
          <xm:sqref>AN608:AN611</xm:sqref>
        </x14:conditionalFormatting>
        <x14:conditionalFormatting xmlns:xm="http://schemas.microsoft.com/office/excel/2006/main">
          <x14:cfRule type="dataBar" id="{A8AD840D-A1CB-B64D-856C-95BE339B0417}">
            <x14:dataBar minLength="0" maxLength="100" gradient="0">
              <x14:cfvo type="autoMin"/>
              <x14:cfvo type="autoMax"/>
              <x14:negativeFillColor rgb="FFFF0000"/>
              <x14:axisColor rgb="FF000000"/>
            </x14:dataBar>
          </x14:cfRule>
          <x14:cfRule type="dataBar" id="{E1AF3B31-30D6-6541-AC1A-E3BA227C16FB}">
            <x14:dataBar minLength="0" maxLength="100" gradient="0">
              <x14:cfvo type="autoMin"/>
              <x14:cfvo type="autoMax"/>
              <x14:negativeFillColor rgb="FFA3FF83"/>
              <x14:axisColor rgb="FF000000"/>
            </x14:dataBar>
          </x14:cfRule>
          <x14:cfRule type="dataBar" id="{2FD579E4-CB0F-874F-89E4-379786BE9885}">
            <x14:dataBar minLength="0" maxLength="100" gradient="0">
              <x14:cfvo type="autoMin"/>
              <x14:cfvo type="autoMax"/>
              <x14:negativeFillColor rgb="FF00B050"/>
              <x14:axisColor rgb="FF000000"/>
            </x14:dataBar>
          </x14:cfRule>
          <x14:cfRule type="dataBar" id="{9A5479D1-1012-EE4A-92DC-2F9245DF01A2}">
            <x14:dataBar minLength="0" maxLength="100" gradient="0">
              <x14:cfvo type="autoMin"/>
              <x14:cfvo type="autoMax"/>
              <x14:negativeFillColor rgb="FF00FF00"/>
              <x14:axisColor rgb="FF000000"/>
            </x14:dataBar>
          </x14:cfRule>
          <x14:cfRule type="dataBar" id="{C69CA4F2-CE4A-6049-809E-20CE670D6BBF}">
            <x14:dataBar minLength="0" maxLength="100" gradient="0">
              <x14:cfvo type="autoMin"/>
              <x14:cfvo type="autoMax"/>
              <x14:negativeFillColor rgb="FF00FF00"/>
              <x14:axisColor rgb="FF000000"/>
            </x14:dataBar>
          </x14:cfRule>
          <xm:sqref>AN614:AN668</xm:sqref>
        </x14:conditionalFormatting>
        <x14:conditionalFormatting xmlns:xm="http://schemas.microsoft.com/office/excel/2006/main">
          <x14:cfRule type="dataBar" id="{EA6CB031-7717-3641-B885-02948F629F5D}">
            <x14:dataBar minLength="0" maxLength="100" gradient="0">
              <x14:cfvo type="autoMin"/>
              <x14:cfvo type="autoMax"/>
              <x14:negativeFillColor rgb="FFFF0000"/>
              <x14:axisColor rgb="FF000000"/>
            </x14:dataBar>
          </x14:cfRule>
          <x14:cfRule type="dataBar" id="{3D8CCB14-99EA-EA48-BC36-8171F955ABFA}">
            <x14:dataBar minLength="0" maxLength="100" gradient="0">
              <x14:cfvo type="autoMin"/>
              <x14:cfvo type="autoMax"/>
              <x14:negativeFillColor rgb="FFA3FF83"/>
              <x14:axisColor rgb="FF000000"/>
            </x14:dataBar>
          </x14:cfRule>
          <x14:cfRule type="dataBar" id="{6E41BA4E-689A-EC4A-911A-0C09A35ED794}">
            <x14:dataBar minLength="0" maxLength="100" gradient="0">
              <x14:cfvo type="autoMin"/>
              <x14:cfvo type="autoMax"/>
              <x14:negativeFillColor rgb="FF00B050"/>
              <x14:axisColor rgb="FF000000"/>
            </x14:dataBar>
          </x14:cfRule>
          <x14:cfRule type="dataBar" id="{F086E1DA-F132-8E41-8CBD-4656EF9A201B}">
            <x14:dataBar minLength="0" maxLength="100" gradient="0">
              <x14:cfvo type="autoMin"/>
              <x14:cfvo type="autoMax"/>
              <x14:negativeFillColor rgb="FF00FF00"/>
              <x14:axisColor rgb="FF000000"/>
            </x14:dataBar>
          </x14:cfRule>
          <x14:cfRule type="dataBar" id="{032010F3-7780-BA4D-A856-B53BD471B05C}">
            <x14:dataBar minLength="0" maxLength="100" gradient="0">
              <x14:cfvo type="autoMin"/>
              <x14:cfvo type="autoMax"/>
              <x14:negativeFillColor rgb="FF00FF00"/>
              <x14:axisColor rgb="FF000000"/>
            </x14:dataBar>
          </x14:cfRule>
          <xm:sqref>AN670:AN680</xm:sqref>
        </x14:conditionalFormatting>
        <x14:conditionalFormatting xmlns:xm="http://schemas.microsoft.com/office/excel/2006/main">
          <x14:cfRule type="dataBar" id="{F67385C6-51C3-C345-965D-A4C3676089D1}">
            <x14:dataBar minLength="0" maxLength="100" gradient="0">
              <x14:cfvo type="autoMin"/>
              <x14:cfvo type="autoMax"/>
              <x14:negativeFillColor rgb="FF00B050"/>
              <x14:axisColor rgb="FF000000"/>
            </x14:dataBar>
          </x14:cfRule>
          <x14:cfRule type="dataBar" id="{9B4791AE-9BFE-E643-8697-15DE1427C966}">
            <x14:dataBar minLength="0" maxLength="100" gradient="0">
              <x14:cfvo type="autoMin"/>
              <x14:cfvo type="autoMax"/>
              <x14:negativeFillColor rgb="FFFF0000"/>
              <x14:axisColor rgb="FF000000"/>
            </x14:dataBar>
          </x14:cfRule>
          <x14:cfRule type="dataBar" id="{A56BC1FA-0530-AF4B-BC08-552192B08147}">
            <x14:dataBar minLength="0" maxLength="100" gradient="0">
              <x14:cfvo type="autoMin"/>
              <x14:cfvo type="autoMax"/>
              <x14:negativeFillColor rgb="FFA3FF83"/>
              <x14:axisColor rgb="FF000000"/>
            </x14:dataBar>
          </x14:cfRule>
          <x14:cfRule type="dataBar" id="{B3940DDD-4509-E148-BCFF-1B54509E4904}">
            <x14:dataBar minLength="0" maxLength="100" gradient="0">
              <x14:cfvo type="autoMin"/>
              <x14:cfvo type="autoMax"/>
              <x14:negativeFillColor rgb="FF00FF00"/>
              <x14:axisColor rgb="FF000000"/>
            </x14:dataBar>
          </x14:cfRule>
          <x14:cfRule type="dataBar" id="{BDD38C0B-B6D8-EE4C-A55D-624EA1B32F55}">
            <x14:dataBar minLength="0" maxLength="100" gradient="0">
              <x14:cfvo type="autoMin"/>
              <x14:cfvo type="autoMax"/>
              <x14:negativeFillColor rgb="FF00FF00"/>
              <x14:axisColor rgb="FF000000"/>
            </x14:dataBar>
          </x14:cfRule>
          <xm:sqref>AN682:AN695</xm:sqref>
        </x14:conditionalFormatting>
        <x14:conditionalFormatting xmlns:xm="http://schemas.microsoft.com/office/excel/2006/main">
          <x14:cfRule type="dataBar" id="{F09E8D92-5194-A24D-9E7E-C9BF49CEA270}">
            <x14:dataBar minLength="0" maxLength="100" gradient="0">
              <x14:cfvo type="autoMin"/>
              <x14:cfvo type="autoMax"/>
              <x14:negativeFillColor rgb="FFFF0000"/>
              <x14:axisColor rgb="FF000000"/>
            </x14:dataBar>
          </x14:cfRule>
          <x14:cfRule type="dataBar" id="{6E35A740-A7D5-5748-BF9F-431CC16D98F3}">
            <x14:dataBar minLength="0" maxLength="100" gradient="0">
              <x14:cfvo type="autoMin"/>
              <x14:cfvo type="autoMax"/>
              <x14:negativeFillColor rgb="FFA3FF83"/>
              <x14:axisColor rgb="FF000000"/>
            </x14:dataBar>
          </x14:cfRule>
          <x14:cfRule type="dataBar" id="{0DAA334E-B69F-AB47-B6FC-46C161C571D1}">
            <x14:dataBar minLength="0" maxLength="100" gradient="0">
              <x14:cfvo type="autoMin"/>
              <x14:cfvo type="autoMax"/>
              <x14:negativeFillColor rgb="FF00B050"/>
              <x14:axisColor rgb="FF000000"/>
            </x14:dataBar>
          </x14:cfRule>
          <x14:cfRule type="dataBar" id="{9E7B698B-17B6-404A-AE95-AB53B8E16D15}">
            <x14:dataBar minLength="0" maxLength="100" gradient="0">
              <x14:cfvo type="autoMin"/>
              <x14:cfvo type="autoMax"/>
              <x14:negativeFillColor rgb="FF00FF00"/>
              <x14:axisColor rgb="FF000000"/>
            </x14:dataBar>
          </x14:cfRule>
          <x14:cfRule type="dataBar" id="{E9B3642C-13F5-9443-8340-112E9C25DF75}">
            <x14:dataBar minLength="0" maxLength="100" gradient="0">
              <x14:cfvo type="autoMin"/>
              <x14:cfvo type="autoMax"/>
              <x14:negativeFillColor rgb="FF00FF00"/>
              <x14:axisColor rgb="FF000000"/>
            </x14:dataBar>
          </x14:cfRule>
          <xm:sqref>AN697:AN717</xm:sqref>
        </x14:conditionalFormatting>
        <x14:conditionalFormatting xmlns:xm="http://schemas.microsoft.com/office/excel/2006/main">
          <x14:cfRule type="dataBar" id="{E7A2A7D1-E804-A749-ADD7-BB263CCB42D7}">
            <x14:dataBar minLength="0" maxLength="100" gradient="0">
              <x14:cfvo type="autoMin"/>
              <x14:cfvo type="autoMax"/>
              <x14:negativeFillColor rgb="FF00FF00"/>
              <x14:axisColor rgb="FF000000"/>
            </x14:dataBar>
          </x14:cfRule>
          <x14:cfRule type="dataBar" id="{BA7F2F0F-0BB4-4A4D-8C9C-D38B3354AB65}">
            <x14:dataBar minLength="0" maxLength="100" gradient="0">
              <x14:cfvo type="autoMin"/>
              <x14:cfvo type="autoMax"/>
              <x14:negativeFillColor rgb="FFA3FF83"/>
              <x14:axisColor rgb="FF000000"/>
            </x14:dataBar>
          </x14:cfRule>
          <x14:cfRule type="dataBar" id="{3F70BAA3-019D-B24F-898D-696B59B207C2}">
            <x14:dataBar minLength="0" maxLength="100" gradient="0">
              <x14:cfvo type="autoMin"/>
              <x14:cfvo type="autoMax"/>
              <x14:negativeFillColor rgb="FF00FF00"/>
              <x14:axisColor rgb="FF000000"/>
            </x14:dataBar>
          </x14:cfRule>
          <x14:cfRule type="dataBar" id="{8E6F3832-916A-8C48-8075-8A2EC307BFC6}">
            <x14:dataBar minLength="0" maxLength="100" gradient="0">
              <x14:cfvo type="autoMin"/>
              <x14:cfvo type="autoMax"/>
              <x14:negativeFillColor rgb="FFFF0000"/>
              <x14:axisColor rgb="FF000000"/>
            </x14:dataBar>
          </x14:cfRule>
          <x14:cfRule type="dataBar" id="{8E048A37-38C6-2246-86C4-4B81E39B8296}">
            <x14:dataBar minLength="0" maxLength="100" gradient="0">
              <x14:cfvo type="autoMin"/>
              <x14:cfvo type="autoMax"/>
              <x14:negativeFillColor rgb="FF00B050"/>
              <x14:axisColor rgb="FF000000"/>
            </x14:dataBar>
          </x14:cfRule>
          <xm:sqref>AN719:AN742</xm:sqref>
        </x14:conditionalFormatting>
        <x14:conditionalFormatting xmlns:xm="http://schemas.microsoft.com/office/excel/2006/main">
          <x14:cfRule type="dataBar" id="{865347EE-32D5-5F47-A0B3-7621CFD07D76}">
            <x14:dataBar minLength="0" maxLength="100" gradient="0">
              <x14:cfvo type="autoMin"/>
              <x14:cfvo type="autoMax"/>
              <x14:negativeFillColor rgb="FF00FF00"/>
              <x14:axisColor rgb="FF000000"/>
            </x14:dataBar>
          </x14:cfRule>
          <x14:cfRule type="dataBar" id="{0CDB4506-B13A-7946-A282-FF29354C4F4B}">
            <x14:dataBar minLength="0" maxLength="100" gradient="0">
              <x14:cfvo type="autoMin"/>
              <x14:cfvo type="autoMax"/>
              <x14:negativeFillColor rgb="FF00FF00"/>
              <x14:axisColor rgb="FF000000"/>
            </x14:dataBar>
          </x14:cfRule>
          <x14:cfRule type="dataBar" id="{B65C4F72-2BEE-784E-80D2-8C239654D84A}">
            <x14:dataBar minLength="0" maxLength="100" gradient="0">
              <x14:cfvo type="autoMin"/>
              <x14:cfvo type="autoMax"/>
              <x14:negativeFillColor rgb="FF00B050"/>
              <x14:axisColor rgb="FF000000"/>
            </x14:dataBar>
          </x14:cfRule>
          <x14:cfRule type="dataBar" id="{E859B268-1BD0-DB4B-9AD7-1669542600E2}">
            <x14:dataBar minLength="0" maxLength="100" gradient="0">
              <x14:cfvo type="autoMin"/>
              <x14:cfvo type="autoMax"/>
              <x14:negativeFillColor rgb="FFA3FF83"/>
              <x14:axisColor rgb="FF000000"/>
            </x14:dataBar>
          </x14:cfRule>
          <x14:cfRule type="dataBar" id="{0C9095C3-7109-4846-94AC-6C288A34810F}">
            <x14:dataBar minLength="0" maxLength="100" gradient="0">
              <x14:cfvo type="autoMin"/>
              <x14:cfvo type="autoMax"/>
              <x14:negativeFillColor rgb="FFFF0000"/>
              <x14:axisColor rgb="FF000000"/>
            </x14:dataBar>
          </x14:cfRule>
          <xm:sqref>AN744:AN753</xm:sqref>
        </x14:conditionalFormatting>
        <x14:conditionalFormatting xmlns:xm="http://schemas.microsoft.com/office/excel/2006/main">
          <x14:cfRule type="dataBar" id="{94A3CA02-C54A-7147-ABEF-36DE120E7B9E}">
            <x14:dataBar minLength="0" maxLength="100" gradient="0">
              <x14:cfvo type="autoMin"/>
              <x14:cfvo type="autoMax"/>
              <x14:negativeFillColor rgb="FF00FF00"/>
              <x14:axisColor rgb="FF000000"/>
            </x14:dataBar>
          </x14:cfRule>
          <x14:cfRule type="dataBar" id="{DECA92BA-0A53-694E-BF61-16AE48801CD5}">
            <x14:dataBar minLength="0" maxLength="100" gradient="0">
              <x14:cfvo type="autoMin"/>
              <x14:cfvo type="autoMax"/>
              <x14:negativeFillColor rgb="FF00FF00"/>
              <x14:axisColor rgb="FF000000"/>
            </x14:dataBar>
          </x14:cfRule>
          <x14:cfRule type="dataBar" id="{F45D5259-1762-0041-953B-97F57A816CC7}">
            <x14:dataBar minLength="0" maxLength="100" gradient="0">
              <x14:cfvo type="autoMin"/>
              <x14:cfvo type="autoMax"/>
              <x14:negativeFillColor rgb="FF00B050"/>
              <x14:axisColor rgb="FF000000"/>
            </x14:dataBar>
          </x14:cfRule>
          <x14:cfRule type="dataBar" id="{844C57F7-DC4C-5F40-BA6B-C49A398BD7A3}">
            <x14:dataBar minLength="0" maxLength="100" gradient="0">
              <x14:cfvo type="autoMin"/>
              <x14:cfvo type="autoMax"/>
              <x14:negativeFillColor rgb="FFA3FF83"/>
              <x14:axisColor rgb="FF000000"/>
            </x14:dataBar>
          </x14:cfRule>
          <x14:cfRule type="dataBar" id="{3D44E3A0-E0EE-744D-A4F8-7CB2C5802FB7}">
            <x14:dataBar minLength="0" maxLength="100" gradient="0">
              <x14:cfvo type="autoMin"/>
              <x14:cfvo type="autoMax"/>
              <x14:negativeFillColor rgb="FFFF0000"/>
              <x14:axisColor rgb="FF000000"/>
            </x14:dataBar>
          </x14:cfRule>
          <xm:sqref>AN755:AN767</xm:sqref>
        </x14:conditionalFormatting>
        <x14:conditionalFormatting xmlns:xm="http://schemas.microsoft.com/office/excel/2006/main">
          <x14:cfRule type="dataBar" id="{BB645FCF-0CD8-854E-8C2D-06331EA40E37}">
            <x14:dataBar minLength="0" maxLength="100" gradient="0">
              <x14:cfvo type="autoMin"/>
              <x14:cfvo type="autoMax"/>
              <x14:negativeFillColor rgb="FF00FF00"/>
              <x14:axisColor rgb="FF000000"/>
            </x14:dataBar>
          </x14:cfRule>
          <x14:cfRule type="dataBar" id="{53E26217-3AF8-A841-AE6D-BE94C6E2A0BA}">
            <x14:dataBar minLength="0" maxLength="100" gradient="0">
              <x14:cfvo type="autoMin"/>
              <x14:cfvo type="autoMax"/>
              <x14:negativeFillColor rgb="FF00FF00"/>
              <x14:axisColor rgb="FF000000"/>
            </x14:dataBar>
          </x14:cfRule>
          <x14:cfRule type="dataBar" id="{A086729F-7F48-5841-849D-EB2856CAC423}">
            <x14:dataBar minLength="0" maxLength="100" gradient="0">
              <x14:cfvo type="autoMin"/>
              <x14:cfvo type="autoMax"/>
              <x14:negativeFillColor rgb="FF00B050"/>
              <x14:axisColor rgb="FF000000"/>
            </x14:dataBar>
          </x14:cfRule>
          <x14:cfRule type="dataBar" id="{2CBCD809-33DB-EA46-A013-CEEC21947ED1}">
            <x14:dataBar minLength="0" maxLength="100" gradient="0">
              <x14:cfvo type="autoMin"/>
              <x14:cfvo type="autoMax"/>
              <x14:negativeFillColor rgb="FFA3FF83"/>
              <x14:axisColor rgb="FF000000"/>
            </x14:dataBar>
          </x14:cfRule>
          <x14:cfRule type="dataBar" id="{4E41266D-8293-0A47-B1E6-B47E982C35D4}">
            <x14:dataBar minLength="0" maxLength="100" gradient="0">
              <x14:cfvo type="autoMin"/>
              <x14:cfvo type="autoMax"/>
              <x14:negativeFillColor rgb="FFFF0000"/>
              <x14:axisColor rgb="FF000000"/>
            </x14:dataBar>
          </x14:cfRule>
          <xm:sqref>AN769:AN771</xm:sqref>
        </x14:conditionalFormatting>
        <x14:conditionalFormatting xmlns:xm="http://schemas.microsoft.com/office/excel/2006/main">
          <x14:cfRule type="dataBar" id="{5341D021-CE0C-A54B-8839-D876AE220CBD}">
            <x14:dataBar minLength="0" maxLength="100" gradient="0">
              <x14:cfvo type="autoMin"/>
              <x14:cfvo type="autoMax"/>
              <x14:negativeFillColor rgb="FFFF0000"/>
              <x14:axisColor rgb="FF000000"/>
            </x14:dataBar>
          </x14:cfRule>
          <x14:cfRule type="dataBar" id="{E0AADFAB-C04C-394E-83CF-955EBA6B837F}">
            <x14:dataBar minLength="0" maxLength="100" gradient="0">
              <x14:cfvo type="autoMin"/>
              <x14:cfvo type="autoMax"/>
              <x14:negativeFillColor rgb="FFA3FF83"/>
              <x14:axisColor rgb="FF000000"/>
            </x14:dataBar>
          </x14:cfRule>
          <x14:cfRule type="dataBar" id="{AD3C1340-8BAB-2341-BDA5-0B06A178D49A}">
            <x14:dataBar minLength="0" maxLength="100" gradient="0">
              <x14:cfvo type="autoMin"/>
              <x14:cfvo type="autoMax"/>
              <x14:negativeFillColor rgb="FF00B050"/>
              <x14:axisColor rgb="FF000000"/>
            </x14:dataBar>
          </x14:cfRule>
          <x14:cfRule type="dataBar" id="{5467BFAF-6C8E-A844-8CCC-BD6B62986A4B}">
            <x14:dataBar minLength="0" maxLength="100" gradient="0">
              <x14:cfvo type="autoMin"/>
              <x14:cfvo type="autoMax"/>
              <x14:negativeFillColor rgb="FF00FF00"/>
              <x14:axisColor rgb="FF000000"/>
            </x14:dataBar>
          </x14:cfRule>
          <x14:cfRule type="dataBar" id="{B13B2C3A-0C11-5849-A552-3DAD868B2C76}">
            <x14:dataBar minLength="0" maxLength="100" gradient="0">
              <x14:cfvo type="autoMin"/>
              <x14:cfvo type="autoMax"/>
              <x14:negativeFillColor rgb="FF00FF00"/>
              <x14:axisColor rgb="FF000000"/>
            </x14:dataBar>
          </x14:cfRule>
          <xm:sqref>AN773:AN777</xm:sqref>
        </x14:conditionalFormatting>
        <x14:conditionalFormatting xmlns:xm="http://schemas.microsoft.com/office/excel/2006/main">
          <x14:cfRule type="dataBar" id="{105175E2-B517-4B45-9780-E8E7236A54EA}">
            <x14:dataBar minLength="0" maxLength="100" gradient="0">
              <x14:cfvo type="autoMin"/>
              <x14:cfvo type="autoMax"/>
              <x14:negativeFillColor rgb="FFFF0000"/>
              <x14:axisColor rgb="FF000000"/>
            </x14:dataBar>
          </x14:cfRule>
          <x14:cfRule type="dataBar" id="{8223B263-FC8A-054C-BC08-47630762A4E6}">
            <x14:dataBar minLength="0" maxLength="100" gradient="0">
              <x14:cfvo type="autoMin"/>
              <x14:cfvo type="autoMax"/>
              <x14:negativeFillColor rgb="FFA3FF83"/>
              <x14:axisColor rgb="FF000000"/>
            </x14:dataBar>
          </x14:cfRule>
          <x14:cfRule type="dataBar" id="{14146B80-06EB-8647-920D-1CB7588196FD}">
            <x14:dataBar minLength="0" maxLength="100" gradient="0">
              <x14:cfvo type="autoMin"/>
              <x14:cfvo type="autoMax"/>
              <x14:negativeFillColor rgb="FF00B050"/>
              <x14:axisColor rgb="FF000000"/>
            </x14:dataBar>
          </x14:cfRule>
          <x14:cfRule type="dataBar" id="{EEA5F910-C8FE-B64E-9241-826E81D14025}">
            <x14:dataBar minLength="0" maxLength="100" gradient="0">
              <x14:cfvo type="autoMin"/>
              <x14:cfvo type="autoMax"/>
              <x14:negativeFillColor rgb="FF00FF00"/>
              <x14:axisColor rgb="FF000000"/>
            </x14:dataBar>
          </x14:cfRule>
          <x14:cfRule type="dataBar" id="{E9196857-246B-3C4C-AE33-8F1D1F3B2C84}">
            <x14:dataBar minLength="0" maxLength="100" gradient="0">
              <x14:cfvo type="autoMin"/>
              <x14:cfvo type="autoMax"/>
              <x14:negativeFillColor rgb="FF00FF00"/>
              <x14:axisColor rgb="FF000000"/>
            </x14:dataBar>
          </x14:cfRule>
          <xm:sqref>AN779:AN785</xm:sqref>
        </x14:conditionalFormatting>
        <x14:conditionalFormatting xmlns:xm="http://schemas.microsoft.com/office/excel/2006/main">
          <x14:cfRule type="dataBar" id="{58088C74-A40F-6649-90EF-E960F615CB5A}">
            <x14:dataBar minLength="0" maxLength="100" gradient="0">
              <x14:cfvo type="autoMin"/>
              <x14:cfvo type="autoMax"/>
              <x14:negativeFillColor rgb="FF00FF00"/>
              <x14:axisColor rgb="FF000000"/>
            </x14:dataBar>
          </x14:cfRule>
          <x14:cfRule type="dataBar" id="{3948356B-39C9-E343-A693-CE6BA89CA368}">
            <x14:dataBar minLength="0" maxLength="100" gradient="0">
              <x14:cfvo type="autoMin"/>
              <x14:cfvo type="autoMax"/>
              <x14:negativeFillColor rgb="FFA3FF83"/>
              <x14:axisColor rgb="FF000000"/>
            </x14:dataBar>
          </x14:cfRule>
          <x14:cfRule type="dataBar" id="{89B3E6D0-1231-1F42-8EFE-678C9EF06B0A}">
            <x14:dataBar minLength="0" maxLength="100" gradient="0">
              <x14:cfvo type="autoMin"/>
              <x14:cfvo type="autoMax"/>
              <x14:negativeFillColor rgb="FF00B050"/>
              <x14:axisColor rgb="FF000000"/>
            </x14:dataBar>
          </x14:cfRule>
          <x14:cfRule type="dataBar" id="{0203971A-0E24-6C4F-8EF7-AFDB45B6B3D1}">
            <x14:dataBar minLength="0" maxLength="100" gradient="0">
              <x14:cfvo type="autoMin"/>
              <x14:cfvo type="autoMax"/>
              <x14:negativeFillColor rgb="FFFF0000"/>
              <x14:axisColor rgb="FF000000"/>
            </x14:dataBar>
          </x14:cfRule>
          <x14:cfRule type="dataBar" id="{A2A46672-CFE1-F84C-B5BB-E5C189BF9751}">
            <x14:dataBar minLength="0" maxLength="100" gradient="0">
              <x14:cfvo type="autoMin"/>
              <x14:cfvo type="autoMax"/>
              <x14:negativeFillColor rgb="FF00FF00"/>
              <x14:axisColor rgb="FF000000"/>
            </x14:dataBar>
          </x14:cfRule>
          <xm:sqref>AN788:AN799</xm:sqref>
        </x14:conditionalFormatting>
        <x14:conditionalFormatting xmlns:xm="http://schemas.microsoft.com/office/excel/2006/main">
          <x14:cfRule type="dataBar" id="{5988715C-901A-3746-9DA3-F85FCA43CC05}">
            <x14:dataBar minLength="0" maxLength="100" gradient="0">
              <x14:cfvo type="autoMin"/>
              <x14:cfvo type="autoMax"/>
              <x14:negativeFillColor rgb="FFFF0000"/>
              <x14:axisColor rgb="FF000000"/>
            </x14:dataBar>
          </x14:cfRule>
          <x14:cfRule type="dataBar" id="{84FEA1B9-48D8-7B48-84A7-273464A54F0B}">
            <x14:dataBar minLength="0" maxLength="100" gradient="0">
              <x14:cfvo type="autoMin"/>
              <x14:cfvo type="autoMax"/>
              <x14:negativeFillColor rgb="FFA3FF83"/>
              <x14:axisColor rgb="FF000000"/>
            </x14:dataBar>
          </x14:cfRule>
          <x14:cfRule type="dataBar" id="{8E49977E-11A9-D243-8DA6-EE53DFD03F17}">
            <x14:dataBar minLength="0" maxLength="100" gradient="0">
              <x14:cfvo type="autoMin"/>
              <x14:cfvo type="autoMax"/>
              <x14:negativeFillColor rgb="FF00B050"/>
              <x14:axisColor rgb="FF000000"/>
            </x14:dataBar>
          </x14:cfRule>
          <x14:cfRule type="dataBar" id="{881EB2C9-1B4F-974C-BE14-008E5691948E}">
            <x14:dataBar minLength="0" maxLength="100" gradient="0">
              <x14:cfvo type="autoMin"/>
              <x14:cfvo type="autoMax"/>
              <x14:negativeFillColor rgb="FF00FF00"/>
              <x14:axisColor rgb="FF000000"/>
            </x14:dataBar>
          </x14:cfRule>
          <x14:cfRule type="dataBar" id="{7845A675-B001-AD49-88CB-C2680FB948BA}">
            <x14:dataBar minLength="0" maxLength="100" gradient="0">
              <x14:cfvo type="autoMin"/>
              <x14:cfvo type="autoMax"/>
              <x14:negativeFillColor rgb="FF00FF00"/>
              <x14:axisColor rgb="FF000000"/>
            </x14:dataBar>
          </x14:cfRule>
          <xm:sqref>AN801:AN813</xm:sqref>
        </x14:conditionalFormatting>
        <x14:conditionalFormatting xmlns:xm="http://schemas.microsoft.com/office/excel/2006/main">
          <x14:cfRule type="dataBar" id="{C5AB0B10-ADBD-3C4C-8EE7-E4B2F4127B11}">
            <x14:dataBar minLength="0" maxLength="100" gradient="0">
              <x14:cfvo type="autoMin"/>
              <x14:cfvo type="autoMax"/>
              <x14:negativeFillColor rgb="FFFF0000"/>
              <x14:axisColor rgb="FF000000"/>
            </x14:dataBar>
          </x14:cfRule>
          <x14:cfRule type="dataBar" id="{8728B9F1-955C-2F47-BCE6-1F619458799C}">
            <x14:dataBar minLength="0" maxLength="100" gradient="0">
              <x14:cfvo type="autoMin"/>
              <x14:cfvo type="autoMax"/>
              <x14:negativeFillColor rgb="FFA3FF83"/>
              <x14:axisColor rgb="FF000000"/>
            </x14:dataBar>
          </x14:cfRule>
          <x14:cfRule type="dataBar" id="{8A408945-9EC3-554E-8D62-4CB09C71E7A7}">
            <x14:dataBar minLength="0" maxLength="100" gradient="0">
              <x14:cfvo type="autoMin"/>
              <x14:cfvo type="autoMax"/>
              <x14:negativeFillColor rgb="FF00B050"/>
              <x14:axisColor rgb="FF000000"/>
            </x14:dataBar>
          </x14:cfRule>
          <x14:cfRule type="dataBar" id="{7E618DB6-FE10-2B4D-9E3B-FACFD1D4AF1B}">
            <x14:dataBar minLength="0" maxLength="100" gradient="0">
              <x14:cfvo type="autoMin"/>
              <x14:cfvo type="autoMax"/>
              <x14:negativeFillColor rgb="FF00FF00"/>
              <x14:axisColor rgb="FF000000"/>
            </x14:dataBar>
          </x14:cfRule>
          <x14:cfRule type="dataBar" id="{2117B521-0CE5-1147-952E-7CAC9BAF83A4}">
            <x14:dataBar minLength="0" maxLength="100" gradient="0">
              <x14:cfvo type="autoMin"/>
              <x14:cfvo type="autoMax"/>
              <x14:negativeFillColor rgb="FF00FF00"/>
              <x14:axisColor rgb="FF000000"/>
            </x14:dataBar>
          </x14:cfRule>
          <xm:sqref>AN815:AN817</xm:sqref>
        </x14:conditionalFormatting>
        <x14:conditionalFormatting xmlns:xm="http://schemas.microsoft.com/office/excel/2006/main">
          <x14:cfRule type="dataBar" id="{7F451564-4D0D-B040-B739-13B6964E59CF}">
            <x14:dataBar minLength="0" maxLength="100" gradient="0">
              <x14:cfvo type="autoMin"/>
              <x14:cfvo type="autoMax"/>
              <x14:negativeFillColor rgb="FF00FF00"/>
              <x14:axisColor rgb="FF000000"/>
            </x14:dataBar>
          </x14:cfRule>
          <x14:cfRule type="dataBar" id="{B63C98FE-E356-BE44-AEAE-F996420D2DC6}">
            <x14:dataBar minLength="0" maxLength="100" gradient="0">
              <x14:cfvo type="autoMin"/>
              <x14:cfvo type="autoMax"/>
              <x14:negativeFillColor rgb="FFA3FF83"/>
              <x14:axisColor rgb="FF000000"/>
            </x14:dataBar>
          </x14:cfRule>
          <x14:cfRule type="dataBar" id="{0222C896-5975-4B47-8125-639B7B185478}">
            <x14:dataBar minLength="0" maxLength="100" gradient="0">
              <x14:cfvo type="autoMin"/>
              <x14:cfvo type="autoMax"/>
              <x14:negativeFillColor rgb="FF00B050"/>
              <x14:axisColor rgb="FF000000"/>
            </x14:dataBar>
          </x14:cfRule>
          <x14:cfRule type="dataBar" id="{C6EDFD88-BA41-864F-98D9-DC4127BF4E06}">
            <x14:dataBar minLength="0" maxLength="100" gradient="0">
              <x14:cfvo type="autoMin"/>
              <x14:cfvo type="autoMax"/>
              <x14:negativeFillColor rgb="FFFF0000"/>
              <x14:axisColor rgb="FF000000"/>
            </x14:dataBar>
          </x14:cfRule>
          <x14:cfRule type="dataBar" id="{794627B7-9275-774E-ACA1-C87CE9354E7C}">
            <x14:dataBar minLength="0" maxLength="100" gradient="0">
              <x14:cfvo type="autoMin"/>
              <x14:cfvo type="autoMax"/>
              <x14:negativeFillColor rgb="FF00FF00"/>
              <x14:axisColor rgb="FF000000"/>
            </x14:dataBar>
          </x14:cfRule>
          <xm:sqref>AN819:AN820</xm:sqref>
        </x14:conditionalFormatting>
        <x14:conditionalFormatting xmlns:xm="http://schemas.microsoft.com/office/excel/2006/main">
          <x14:cfRule type="dataBar" id="{86382DE3-52F4-6A43-8FC8-6595C7453384}">
            <x14:dataBar minLength="0" maxLength="100" gradient="0">
              <x14:cfvo type="autoMin"/>
              <x14:cfvo type="autoMax"/>
              <x14:negativeFillColor rgb="FFFF0000"/>
              <x14:axisColor rgb="FF000000"/>
            </x14:dataBar>
          </x14:cfRule>
          <x14:cfRule type="dataBar" id="{C9CCE7C0-06FA-5B43-A6EE-34DF7E44BD43}">
            <x14:dataBar minLength="0" maxLength="100" gradient="0">
              <x14:cfvo type="autoMin"/>
              <x14:cfvo type="autoMax"/>
              <x14:negativeFillColor rgb="FFA3FF83"/>
              <x14:axisColor rgb="FF000000"/>
            </x14:dataBar>
          </x14:cfRule>
          <x14:cfRule type="dataBar" id="{1C2E0967-8310-5949-942E-BC9AE5421665}">
            <x14:dataBar minLength="0" maxLength="100" gradient="0">
              <x14:cfvo type="autoMin"/>
              <x14:cfvo type="autoMax"/>
              <x14:negativeFillColor rgb="FF00B050"/>
              <x14:axisColor rgb="FF000000"/>
            </x14:dataBar>
          </x14:cfRule>
          <x14:cfRule type="dataBar" id="{88B89836-E7BB-494E-8784-763E29376B35}">
            <x14:dataBar minLength="0" maxLength="100" gradient="0">
              <x14:cfvo type="autoMin"/>
              <x14:cfvo type="autoMax"/>
              <x14:negativeFillColor rgb="FF00FF00"/>
              <x14:axisColor rgb="FF000000"/>
            </x14:dataBar>
          </x14:cfRule>
          <x14:cfRule type="dataBar" id="{0B027BCE-7BC6-184A-8D74-C73790500F50}">
            <x14:dataBar minLength="0" maxLength="100" gradient="0">
              <x14:cfvo type="autoMin"/>
              <x14:cfvo type="autoMax"/>
              <x14:negativeFillColor rgb="FF00FF00"/>
              <x14:axisColor rgb="FF000000"/>
            </x14:dataBar>
          </x14:cfRule>
          <xm:sqref>AN823:AN831</xm:sqref>
        </x14:conditionalFormatting>
        <x14:conditionalFormatting xmlns:xm="http://schemas.microsoft.com/office/excel/2006/main">
          <x14:cfRule type="dataBar" id="{BDDBB6C5-6CC9-ED4E-8586-2E8E4D3BB8BC}">
            <x14:dataBar minLength="0" maxLength="100" gradient="0">
              <x14:cfvo type="autoMin"/>
              <x14:cfvo type="autoMax"/>
              <x14:negativeFillColor rgb="FFFF0000"/>
              <x14:axisColor rgb="FF000000"/>
            </x14:dataBar>
          </x14:cfRule>
          <x14:cfRule type="dataBar" id="{1F2986AC-2CB7-9C4B-9D69-17E3E9537BB6}">
            <x14:dataBar minLength="0" maxLength="100" gradient="0">
              <x14:cfvo type="autoMin"/>
              <x14:cfvo type="autoMax"/>
              <x14:negativeFillColor rgb="FFA3FF83"/>
              <x14:axisColor rgb="FF000000"/>
            </x14:dataBar>
          </x14:cfRule>
          <x14:cfRule type="dataBar" id="{777319F0-7C2C-6B47-ACF1-7AE5791064FF}">
            <x14:dataBar minLength="0" maxLength="100" gradient="0">
              <x14:cfvo type="autoMin"/>
              <x14:cfvo type="autoMax"/>
              <x14:negativeFillColor rgb="FF00B050"/>
              <x14:axisColor rgb="FF000000"/>
            </x14:dataBar>
          </x14:cfRule>
          <x14:cfRule type="dataBar" id="{C2E01FCD-0BEC-D24A-B428-FB87CB2E82B8}">
            <x14:dataBar minLength="0" maxLength="100" gradient="0">
              <x14:cfvo type="autoMin"/>
              <x14:cfvo type="autoMax"/>
              <x14:negativeFillColor rgb="FF00FF00"/>
              <x14:axisColor rgb="FF000000"/>
            </x14:dataBar>
          </x14:cfRule>
          <x14:cfRule type="dataBar" id="{8DDB53EF-367C-DB4E-AB6D-07CAA53476F5}">
            <x14:dataBar minLength="0" maxLength="100" gradient="0">
              <x14:cfvo type="autoMin"/>
              <x14:cfvo type="autoMax"/>
              <x14:negativeFillColor rgb="FF00FF00"/>
              <x14:axisColor rgb="FF000000"/>
            </x14:dataBar>
          </x14:cfRule>
          <xm:sqref>AN833:AN857</xm:sqref>
        </x14:conditionalFormatting>
        <x14:conditionalFormatting xmlns:xm="http://schemas.microsoft.com/office/excel/2006/main">
          <x14:cfRule type="dataBar" id="{483D2C28-C5D6-6C41-82B7-E8F5CE04A1EA}">
            <x14:dataBar minLength="0" maxLength="100" gradient="0">
              <x14:cfvo type="autoMin"/>
              <x14:cfvo type="autoMax"/>
              <x14:negativeFillColor rgb="FFFF0000"/>
              <x14:axisColor rgb="FF000000"/>
            </x14:dataBar>
          </x14:cfRule>
          <x14:cfRule type="dataBar" id="{93BBBCA8-EA05-7941-A748-1CEF24D670E6}">
            <x14:dataBar minLength="0" maxLength="100" gradient="0">
              <x14:cfvo type="autoMin"/>
              <x14:cfvo type="autoMax"/>
              <x14:negativeFillColor rgb="FFA3FF83"/>
              <x14:axisColor rgb="FF000000"/>
            </x14:dataBar>
          </x14:cfRule>
          <x14:cfRule type="dataBar" id="{DEFC38DC-F4B8-A74C-8965-E33F86FC53E0}">
            <x14:dataBar minLength="0" maxLength="100" gradient="0">
              <x14:cfvo type="autoMin"/>
              <x14:cfvo type="autoMax"/>
              <x14:negativeFillColor rgb="FF00B050"/>
              <x14:axisColor rgb="FF000000"/>
            </x14:dataBar>
          </x14:cfRule>
          <x14:cfRule type="dataBar" id="{6134762B-E896-A946-B31D-313A46A67136}">
            <x14:dataBar minLength="0" maxLength="100" gradient="0">
              <x14:cfvo type="autoMin"/>
              <x14:cfvo type="autoMax"/>
              <x14:negativeFillColor rgb="FF00FF00"/>
              <x14:axisColor rgb="FF000000"/>
            </x14:dataBar>
          </x14:cfRule>
          <x14:cfRule type="dataBar" id="{3982C8C2-34A1-F64D-8C3B-FA3A87BDA7CA}">
            <x14:dataBar minLength="0" maxLength="100" gradient="0">
              <x14:cfvo type="autoMin"/>
              <x14:cfvo type="autoMax"/>
              <x14:negativeFillColor rgb="FF00FF00"/>
              <x14:axisColor rgb="FF000000"/>
            </x14:dataBar>
          </x14:cfRule>
          <xm:sqref>AN859:AN870</xm:sqref>
        </x14:conditionalFormatting>
        <x14:conditionalFormatting xmlns:xm="http://schemas.microsoft.com/office/excel/2006/main">
          <x14:cfRule type="dataBar" id="{28021E40-BA3B-A74C-8026-8D849CC7F537}">
            <x14:dataBar minLength="0" maxLength="100" gradient="0">
              <x14:cfvo type="autoMin"/>
              <x14:cfvo type="autoMax"/>
              <x14:negativeFillColor rgb="FFFF0000"/>
              <x14:axisColor rgb="FF000000"/>
            </x14:dataBar>
          </x14:cfRule>
          <x14:cfRule type="dataBar" id="{0268771C-C8D5-B549-9CAE-993C2136FBF7}">
            <x14:dataBar minLength="0" maxLength="100" gradient="0">
              <x14:cfvo type="autoMin"/>
              <x14:cfvo type="autoMax"/>
              <x14:negativeFillColor rgb="FFA3FF83"/>
              <x14:axisColor rgb="FF000000"/>
            </x14:dataBar>
          </x14:cfRule>
          <x14:cfRule type="dataBar" id="{D083257D-E482-7241-88C7-6D970E78FE6F}">
            <x14:dataBar minLength="0" maxLength="100" gradient="0">
              <x14:cfvo type="autoMin"/>
              <x14:cfvo type="autoMax"/>
              <x14:negativeFillColor rgb="FF00B050"/>
              <x14:axisColor rgb="FF000000"/>
            </x14:dataBar>
          </x14:cfRule>
          <x14:cfRule type="dataBar" id="{8B8E3F1A-4CF1-FA4D-A9CC-B54D7A3BB66D}">
            <x14:dataBar minLength="0" maxLength="100" gradient="0">
              <x14:cfvo type="autoMin"/>
              <x14:cfvo type="autoMax"/>
              <x14:negativeFillColor rgb="FF00FF00"/>
              <x14:axisColor rgb="FF000000"/>
            </x14:dataBar>
          </x14:cfRule>
          <x14:cfRule type="dataBar" id="{95BA33F4-1A7D-524F-96B0-CD0E95345727}">
            <x14:dataBar minLength="0" maxLength="100" gradient="0">
              <x14:cfvo type="autoMin"/>
              <x14:cfvo type="autoMax"/>
              <x14:negativeFillColor rgb="FF00FF00"/>
              <x14:axisColor rgb="FF000000"/>
            </x14:dataBar>
          </x14:cfRule>
          <xm:sqref>AN872:AN903</xm:sqref>
        </x14:conditionalFormatting>
        <x14:conditionalFormatting xmlns:xm="http://schemas.microsoft.com/office/excel/2006/main">
          <x14:cfRule type="dataBar" id="{FEDE26AF-7D20-F547-A97A-58C82F28B2C1}">
            <x14:dataBar minLength="0" maxLength="100" gradient="0">
              <x14:cfvo type="autoMin"/>
              <x14:cfvo type="autoMax"/>
              <x14:negativeFillColor rgb="FFFF0000"/>
              <x14:axisColor rgb="FF000000"/>
            </x14:dataBar>
          </x14:cfRule>
          <x14:cfRule type="dataBar" id="{95A32CA6-CBB4-E249-9F6C-A95F1776261A}">
            <x14:dataBar minLength="0" maxLength="100" gradient="0">
              <x14:cfvo type="autoMin"/>
              <x14:cfvo type="autoMax"/>
              <x14:negativeFillColor rgb="FFA3FF83"/>
              <x14:axisColor rgb="FF000000"/>
            </x14:dataBar>
          </x14:cfRule>
          <x14:cfRule type="dataBar" id="{835339A0-7316-9F43-88A8-DEADCBB9F7BD}">
            <x14:dataBar minLength="0" maxLength="100" gradient="0">
              <x14:cfvo type="autoMin"/>
              <x14:cfvo type="autoMax"/>
              <x14:negativeFillColor rgb="FF00B050"/>
              <x14:axisColor rgb="FF000000"/>
            </x14:dataBar>
          </x14:cfRule>
          <x14:cfRule type="dataBar" id="{C8BDDA0E-09EF-5649-81DE-8EA6C8D33CBD}">
            <x14:dataBar minLength="0" maxLength="100" gradient="0">
              <x14:cfvo type="autoMin"/>
              <x14:cfvo type="autoMax"/>
              <x14:negativeFillColor rgb="FF00FF00"/>
              <x14:axisColor rgb="FF000000"/>
            </x14:dataBar>
          </x14:cfRule>
          <x14:cfRule type="dataBar" id="{7ADD9222-ED29-7146-BB15-9BDA17B82853}">
            <x14:dataBar minLength="0" maxLength="100" gradient="0">
              <x14:cfvo type="autoMin"/>
              <x14:cfvo type="autoMax"/>
              <x14:negativeFillColor rgb="FF00FF00"/>
              <x14:axisColor rgb="FF000000"/>
            </x14:dataBar>
          </x14:cfRule>
          <xm:sqref>AN905:AN918</xm:sqref>
        </x14:conditionalFormatting>
        <x14:conditionalFormatting xmlns:xm="http://schemas.microsoft.com/office/excel/2006/main">
          <x14:cfRule type="dataBar" id="{B46E4F48-94F6-E84B-A575-A9232FBDCF39}">
            <x14:dataBar minLength="0" maxLength="100" gradient="0">
              <x14:cfvo type="autoMin"/>
              <x14:cfvo type="autoMax"/>
              <x14:negativeFillColor rgb="FFFF0000"/>
              <x14:axisColor rgb="FF000000"/>
            </x14:dataBar>
          </x14:cfRule>
          <x14:cfRule type="dataBar" id="{C7955E0A-0334-214D-98EC-42190B038EEC}">
            <x14:dataBar minLength="0" maxLength="100" gradient="0">
              <x14:cfvo type="autoMin"/>
              <x14:cfvo type="autoMax"/>
              <x14:negativeFillColor rgb="FFA3FF83"/>
              <x14:axisColor rgb="FF000000"/>
            </x14:dataBar>
          </x14:cfRule>
          <x14:cfRule type="dataBar" id="{9810CF95-9721-754E-AF44-640F8091A506}">
            <x14:dataBar minLength="0" maxLength="100" gradient="0">
              <x14:cfvo type="autoMin"/>
              <x14:cfvo type="autoMax"/>
              <x14:negativeFillColor rgb="FF00B050"/>
              <x14:axisColor rgb="FF000000"/>
            </x14:dataBar>
          </x14:cfRule>
          <x14:cfRule type="dataBar" id="{3F3B7D46-7CD3-ED4E-B86D-29592C390EB5}">
            <x14:dataBar minLength="0" maxLength="100" gradient="0">
              <x14:cfvo type="autoMin"/>
              <x14:cfvo type="autoMax"/>
              <x14:negativeFillColor rgb="FF00FF00"/>
              <x14:axisColor rgb="FF000000"/>
            </x14:dataBar>
          </x14:cfRule>
          <x14:cfRule type="dataBar" id="{07F75004-737E-274E-8128-AD3236C1EFB0}">
            <x14:dataBar minLength="0" maxLength="100" gradient="0">
              <x14:cfvo type="autoMin"/>
              <x14:cfvo type="autoMax"/>
              <x14:negativeFillColor rgb="FF00FF00"/>
              <x14:axisColor rgb="FF000000"/>
            </x14:dataBar>
          </x14:cfRule>
          <xm:sqref>AN920:AN935</xm:sqref>
        </x14:conditionalFormatting>
        <x14:conditionalFormatting xmlns:xm="http://schemas.microsoft.com/office/excel/2006/main">
          <x14:cfRule type="dataBar" id="{29A2A9F1-B2B7-394D-853D-0D642BCCA761}">
            <x14:dataBar minLength="0" maxLength="100" gradient="0">
              <x14:cfvo type="autoMin"/>
              <x14:cfvo type="autoMax"/>
              <x14:negativeFillColor rgb="FFFF0000"/>
              <x14:axisColor rgb="FF000000"/>
            </x14:dataBar>
          </x14:cfRule>
          <x14:cfRule type="dataBar" id="{722FA273-CCC4-FF44-B1EA-991F27DF9B94}">
            <x14:dataBar minLength="0" maxLength="100" gradient="0">
              <x14:cfvo type="autoMin"/>
              <x14:cfvo type="autoMax"/>
              <x14:negativeFillColor rgb="FFA3FF83"/>
              <x14:axisColor rgb="FF000000"/>
            </x14:dataBar>
          </x14:cfRule>
          <x14:cfRule type="dataBar" id="{5DF3E0E0-8227-4447-9450-58E959787E59}">
            <x14:dataBar minLength="0" maxLength="100" gradient="0">
              <x14:cfvo type="autoMin"/>
              <x14:cfvo type="autoMax"/>
              <x14:negativeFillColor rgb="FF00B050"/>
              <x14:axisColor rgb="FF000000"/>
            </x14:dataBar>
          </x14:cfRule>
          <x14:cfRule type="dataBar" id="{00A89E57-DB02-9B4E-A715-40C30AED255D}">
            <x14:dataBar minLength="0" maxLength="100" gradient="0">
              <x14:cfvo type="autoMin"/>
              <x14:cfvo type="autoMax"/>
              <x14:negativeFillColor rgb="FF00FF00"/>
              <x14:axisColor rgb="FF000000"/>
            </x14:dataBar>
          </x14:cfRule>
          <x14:cfRule type="dataBar" id="{996974A8-1E73-5946-8376-61CD1263E22D}">
            <x14:dataBar minLength="0" maxLength="100" gradient="0">
              <x14:cfvo type="autoMin"/>
              <x14:cfvo type="autoMax"/>
              <x14:negativeFillColor rgb="FF00FF00"/>
              <x14:axisColor rgb="FF000000"/>
            </x14:dataBar>
          </x14:cfRule>
          <xm:sqref>AN938:AN958</xm:sqref>
        </x14:conditionalFormatting>
        <x14:conditionalFormatting xmlns:xm="http://schemas.microsoft.com/office/excel/2006/main">
          <x14:cfRule type="dataBar" id="{CF7F3E45-37A5-E84C-9D14-B1A8693D5266}">
            <x14:dataBar minLength="0" maxLength="100" gradient="0">
              <x14:cfvo type="autoMin"/>
              <x14:cfvo type="autoMax"/>
              <x14:negativeFillColor rgb="FFFF0000"/>
              <x14:axisColor rgb="FF000000"/>
            </x14:dataBar>
          </x14:cfRule>
          <x14:cfRule type="dataBar" id="{B3C2DBF9-A6EE-3E4B-9E69-971FF88DB046}">
            <x14:dataBar minLength="0" maxLength="100" gradient="0">
              <x14:cfvo type="autoMin"/>
              <x14:cfvo type="autoMax"/>
              <x14:negativeFillColor rgb="FFA3FF83"/>
              <x14:axisColor rgb="FF000000"/>
            </x14:dataBar>
          </x14:cfRule>
          <x14:cfRule type="dataBar" id="{8FB8D587-1B3B-8248-99EE-9B72D11C7845}">
            <x14:dataBar minLength="0" maxLength="100" gradient="0">
              <x14:cfvo type="autoMin"/>
              <x14:cfvo type="autoMax"/>
              <x14:negativeFillColor rgb="FF00B050"/>
              <x14:axisColor rgb="FF000000"/>
            </x14:dataBar>
          </x14:cfRule>
          <x14:cfRule type="dataBar" id="{1E1897CA-F90F-694E-AB90-4F6854760DDD}">
            <x14:dataBar minLength="0" maxLength="100" gradient="0">
              <x14:cfvo type="autoMin"/>
              <x14:cfvo type="autoMax"/>
              <x14:negativeFillColor rgb="FF00FF00"/>
              <x14:axisColor rgb="FF000000"/>
            </x14:dataBar>
          </x14:cfRule>
          <x14:cfRule type="dataBar" id="{8CFAD970-DE39-2143-AA79-A1D570743207}">
            <x14:dataBar minLength="0" maxLength="100" gradient="0">
              <x14:cfvo type="autoMin"/>
              <x14:cfvo type="autoMax"/>
              <x14:negativeFillColor rgb="FF00FF00"/>
              <x14:axisColor rgb="FF000000"/>
            </x14:dataBar>
          </x14:cfRule>
          <xm:sqref>AN960:AN988</xm:sqref>
        </x14:conditionalFormatting>
        <x14:conditionalFormatting xmlns:xm="http://schemas.microsoft.com/office/excel/2006/main">
          <x14:cfRule type="dataBar" id="{16406F46-B16C-5448-ACBB-AE3112CEE5E0}">
            <x14:dataBar minLength="0" maxLength="100" gradient="0">
              <x14:cfvo type="autoMin"/>
              <x14:cfvo type="autoMax"/>
              <x14:negativeFillColor rgb="FFFF0000"/>
              <x14:axisColor rgb="FF000000"/>
            </x14:dataBar>
          </x14:cfRule>
          <x14:cfRule type="dataBar" id="{A6EBF39D-BE53-994A-AFCD-0668B14E6BF6}">
            <x14:dataBar minLength="0" maxLength="100" gradient="0">
              <x14:cfvo type="autoMin"/>
              <x14:cfvo type="autoMax"/>
              <x14:negativeFillColor rgb="FFA3FF83"/>
              <x14:axisColor rgb="FF000000"/>
            </x14:dataBar>
          </x14:cfRule>
          <x14:cfRule type="dataBar" id="{E14C8E03-6310-7346-BDE3-3729D3727AD8}">
            <x14:dataBar minLength="0" maxLength="100" gradient="0">
              <x14:cfvo type="autoMin"/>
              <x14:cfvo type="autoMax"/>
              <x14:negativeFillColor rgb="FF00B050"/>
              <x14:axisColor rgb="FF000000"/>
            </x14:dataBar>
          </x14:cfRule>
          <x14:cfRule type="dataBar" id="{C6205D31-3462-B44D-BABE-533AFC9360FD}">
            <x14:dataBar minLength="0" maxLength="100" gradient="0">
              <x14:cfvo type="autoMin"/>
              <x14:cfvo type="autoMax"/>
              <x14:negativeFillColor rgb="FF00FF00"/>
              <x14:axisColor rgb="FF000000"/>
            </x14:dataBar>
          </x14:cfRule>
          <x14:cfRule type="dataBar" id="{5E435CCD-9850-6F4E-9ADD-CF492800CD01}">
            <x14:dataBar minLength="0" maxLength="100" gradient="0">
              <x14:cfvo type="autoMin"/>
              <x14:cfvo type="autoMax"/>
              <x14:negativeFillColor rgb="FF00FF00"/>
              <x14:axisColor rgb="FF000000"/>
            </x14:dataBar>
          </x14:cfRule>
          <xm:sqref>AN991:AN992</xm:sqref>
        </x14:conditionalFormatting>
        <x14:conditionalFormatting xmlns:xm="http://schemas.microsoft.com/office/excel/2006/main">
          <x14:cfRule type="dataBar" id="{4FA0F45E-93A6-8741-A1D9-7F7B238B2020}">
            <x14:dataBar minLength="0" maxLength="100" gradient="0">
              <x14:cfvo type="autoMin"/>
              <x14:cfvo type="autoMax"/>
              <x14:negativeFillColor rgb="FFFF0000"/>
              <x14:axisColor rgb="FF000000"/>
            </x14:dataBar>
          </x14:cfRule>
          <x14:cfRule type="dataBar" id="{D09422D0-4B07-CC45-B26C-171515BFB94B}">
            <x14:dataBar minLength="0" maxLength="100" gradient="0">
              <x14:cfvo type="autoMin"/>
              <x14:cfvo type="autoMax"/>
              <x14:negativeFillColor rgb="FFA3FF83"/>
              <x14:axisColor rgb="FF000000"/>
            </x14:dataBar>
          </x14:cfRule>
          <x14:cfRule type="dataBar" id="{B34E668A-4BA9-C84E-8C59-104874D9CC3F}">
            <x14:dataBar minLength="0" maxLength="100" gradient="0">
              <x14:cfvo type="autoMin"/>
              <x14:cfvo type="autoMax"/>
              <x14:negativeFillColor rgb="FF00B050"/>
              <x14:axisColor rgb="FF000000"/>
            </x14:dataBar>
          </x14:cfRule>
          <x14:cfRule type="dataBar" id="{D28BC579-FD3C-FC44-ACFE-E072FBBFC778}">
            <x14:dataBar minLength="0" maxLength="100" gradient="0">
              <x14:cfvo type="autoMin"/>
              <x14:cfvo type="autoMax"/>
              <x14:negativeFillColor rgb="FF00FF00"/>
              <x14:axisColor rgb="FF000000"/>
            </x14:dataBar>
          </x14:cfRule>
          <x14:cfRule type="dataBar" id="{F155035E-6BA0-A944-B04F-CED7882E52D4}">
            <x14:dataBar minLength="0" maxLength="100" gradient="0">
              <x14:cfvo type="autoMin"/>
              <x14:cfvo type="autoMax"/>
              <x14:negativeFillColor rgb="FF00FF00"/>
              <x14:axisColor rgb="FF000000"/>
            </x14:dataBar>
          </x14:cfRule>
          <xm:sqref>AN995:AN1015</xm:sqref>
        </x14:conditionalFormatting>
        <x14:conditionalFormatting xmlns:xm="http://schemas.microsoft.com/office/excel/2006/main">
          <x14:cfRule type="dataBar" id="{483057DC-481B-3E47-887E-14C97FE24C6F}">
            <x14:dataBar minLength="0" maxLength="100" gradient="0">
              <x14:cfvo type="autoMin"/>
              <x14:cfvo type="autoMax"/>
              <x14:negativeFillColor rgb="FFFF0000"/>
              <x14:axisColor rgb="FF000000"/>
            </x14:dataBar>
          </x14:cfRule>
          <x14:cfRule type="dataBar" id="{AFC06788-FBF7-D04D-8B7E-E1B9287464B1}">
            <x14:dataBar minLength="0" maxLength="100" gradient="0">
              <x14:cfvo type="autoMin"/>
              <x14:cfvo type="autoMax"/>
              <x14:negativeFillColor rgb="FFA3FF83"/>
              <x14:axisColor rgb="FF000000"/>
            </x14:dataBar>
          </x14:cfRule>
          <x14:cfRule type="dataBar" id="{CC8838C2-B84C-AE45-A6F8-19A896E5BAE2}">
            <x14:dataBar minLength="0" maxLength="100" gradient="0">
              <x14:cfvo type="autoMin"/>
              <x14:cfvo type="autoMax"/>
              <x14:negativeFillColor rgb="FF00B050"/>
              <x14:axisColor rgb="FF000000"/>
            </x14:dataBar>
          </x14:cfRule>
          <x14:cfRule type="dataBar" id="{67FC9CFD-BA27-4245-B9ED-7B015029D8CA}">
            <x14:dataBar minLength="0" maxLength="100" gradient="0">
              <x14:cfvo type="autoMin"/>
              <x14:cfvo type="autoMax"/>
              <x14:negativeFillColor rgb="FF00FF00"/>
              <x14:axisColor rgb="FF000000"/>
            </x14:dataBar>
          </x14:cfRule>
          <x14:cfRule type="dataBar" id="{E86CA8DA-FF2A-DC47-AE26-51B8C7DC24A3}">
            <x14:dataBar minLength="0" maxLength="100" gradient="0">
              <x14:cfvo type="autoMin"/>
              <x14:cfvo type="autoMax"/>
              <x14:negativeFillColor rgb="FF00FF00"/>
              <x14:axisColor rgb="FF000000"/>
            </x14:dataBar>
          </x14:cfRule>
          <xm:sqref>AN1017:AN1047</xm:sqref>
        </x14:conditionalFormatting>
        <x14:conditionalFormatting xmlns:xm="http://schemas.microsoft.com/office/excel/2006/main">
          <x14:cfRule type="dataBar" id="{4F9528E5-27F4-8944-A635-FC82DC34C388}">
            <x14:dataBar minLength="0" maxLength="100" gradient="0">
              <x14:cfvo type="autoMin"/>
              <x14:cfvo type="autoMax"/>
              <x14:negativeFillColor rgb="FF00FF00"/>
              <x14:axisColor rgb="FF000000"/>
            </x14:dataBar>
          </x14:cfRule>
          <x14:cfRule type="dataBar" id="{EF317B42-4F07-FE47-97B0-3CEF902E2F2A}">
            <x14:dataBar minLength="0" maxLength="100" gradient="0">
              <x14:cfvo type="autoMin"/>
              <x14:cfvo type="autoMax"/>
              <x14:negativeFillColor rgb="FFFF0000"/>
              <x14:axisColor rgb="FF000000"/>
            </x14:dataBar>
          </x14:cfRule>
          <x14:cfRule type="dataBar" id="{9A316D6B-A857-EA46-8071-1655E040BA2E}">
            <x14:dataBar minLength="0" maxLength="100" gradient="0">
              <x14:cfvo type="autoMin"/>
              <x14:cfvo type="autoMax"/>
              <x14:negativeFillColor rgb="FFA3FF83"/>
              <x14:axisColor rgb="FF000000"/>
            </x14:dataBar>
          </x14:cfRule>
          <x14:cfRule type="dataBar" id="{DB6AD6E3-E64E-AD48-AA6F-E530AB942E0D}">
            <x14:dataBar minLength="0" maxLength="100" gradient="0">
              <x14:cfvo type="autoMin"/>
              <x14:cfvo type="autoMax"/>
              <x14:negativeFillColor rgb="FF00B050"/>
              <x14:axisColor rgb="FF000000"/>
            </x14:dataBar>
          </x14:cfRule>
          <x14:cfRule type="dataBar" id="{9BCF7DD9-A1C3-1A43-9FA6-F871D43AB6CF}">
            <x14:dataBar minLength="0" maxLength="100" gradient="0">
              <x14:cfvo type="autoMin"/>
              <x14:cfvo type="autoMax"/>
              <x14:negativeFillColor rgb="FF00FF00"/>
              <x14:axisColor rgb="FF000000"/>
            </x14:dataBar>
          </x14:cfRule>
          <xm:sqref>AN1049:AN1083</xm:sqref>
        </x14:conditionalFormatting>
        <x14:conditionalFormatting xmlns:xm="http://schemas.microsoft.com/office/excel/2006/main">
          <x14:cfRule type="dataBar" id="{8E0CB57D-C33D-4048-9431-334F4C22AEF5}">
            <x14:dataBar minLength="0" maxLength="100" gradient="0">
              <x14:cfvo type="autoMin"/>
              <x14:cfvo type="autoMax"/>
              <x14:negativeFillColor rgb="FFFF0000"/>
              <x14:axisColor rgb="FF000000"/>
            </x14:dataBar>
          </x14:cfRule>
          <x14:cfRule type="dataBar" id="{40C5C2A6-5A86-AD43-86AA-F2A2FC466ED0}">
            <x14:dataBar minLength="0" maxLength="100" gradient="0">
              <x14:cfvo type="autoMin"/>
              <x14:cfvo type="autoMax"/>
              <x14:negativeFillColor rgb="FFA3FF83"/>
              <x14:axisColor rgb="FF000000"/>
            </x14:dataBar>
          </x14:cfRule>
          <x14:cfRule type="dataBar" id="{8F38C326-5780-FD46-ABE2-78FA5D66FEBF}">
            <x14:dataBar minLength="0" maxLength="100" gradient="0">
              <x14:cfvo type="autoMin"/>
              <x14:cfvo type="autoMax"/>
              <x14:negativeFillColor rgb="FF00B050"/>
              <x14:axisColor rgb="FF000000"/>
            </x14:dataBar>
          </x14:cfRule>
          <x14:cfRule type="dataBar" id="{9BE4E1CD-3568-A247-B35C-2F473D0862C0}">
            <x14:dataBar minLength="0" maxLength="100" gradient="0">
              <x14:cfvo type="autoMin"/>
              <x14:cfvo type="autoMax"/>
              <x14:negativeFillColor rgb="FF00FF00"/>
              <x14:axisColor rgb="FF000000"/>
            </x14:dataBar>
          </x14:cfRule>
          <x14:cfRule type="dataBar" id="{D6B0A07A-E3DD-9846-BD47-E36EF5AF519B}">
            <x14:dataBar minLength="0" maxLength="100" gradient="0">
              <x14:cfvo type="autoMin"/>
              <x14:cfvo type="autoMax"/>
              <x14:negativeFillColor rgb="FF00FF00"/>
              <x14:axisColor rgb="FF000000"/>
            </x14:dataBar>
          </x14:cfRule>
          <xm:sqref>AN1085:AN1111</xm:sqref>
        </x14:conditionalFormatting>
        <x14:conditionalFormatting xmlns:xm="http://schemas.microsoft.com/office/excel/2006/main">
          <x14:cfRule type="dataBar" id="{A6D7FF5F-758D-1A43-8F36-676328F0E3F8}">
            <x14:dataBar minLength="0" maxLength="100" gradient="0">
              <x14:cfvo type="autoMin"/>
              <x14:cfvo type="autoMax"/>
              <x14:negativeFillColor rgb="FFFF0000"/>
              <x14:axisColor rgb="FF000000"/>
            </x14:dataBar>
          </x14:cfRule>
          <x14:cfRule type="dataBar" id="{C4910E67-91DE-844D-8620-B214F45CB497}">
            <x14:dataBar minLength="0" maxLength="100" gradient="0">
              <x14:cfvo type="autoMin"/>
              <x14:cfvo type="autoMax"/>
              <x14:negativeFillColor rgb="FFA3FF83"/>
              <x14:axisColor rgb="FF000000"/>
            </x14:dataBar>
          </x14:cfRule>
          <x14:cfRule type="dataBar" id="{BFF89BC4-8CD5-5548-A77A-8F586F8DEA91}">
            <x14:dataBar minLength="0" maxLength="100" gradient="0">
              <x14:cfvo type="autoMin"/>
              <x14:cfvo type="autoMax"/>
              <x14:negativeFillColor rgb="FF00B050"/>
              <x14:axisColor rgb="FF000000"/>
            </x14:dataBar>
          </x14:cfRule>
          <x14:cfRule type="dataBar" id="{F15E20E3-E676-4548-AB1E-8D7C54EC23AA}">
            <x14:dataBar minLength="0" maxLength="100" gradient="0">
              <x14:cfvo type="autoMin"/>
              <x14:cfvo type="autoMax"/>
              <x14:negativeFillColor rgb="FF00FF00"/>
              <x14:axisColor rgb="FF000000"/>
            </x14:dataBar>
          </x14:cfRule>
          <x14:cfRule type="dataBar" id="{BCB45018-B816-8B41-88B4-F29D1F1DF2C0}">
            <x14:dataBar minLength="0" maxLength="100" gradient="0">
              <x14:cfvo type="autoMin"/>
              <x14:cfvo type="autoMax"/>
              <x14:negativeFillColor rgb="FF00FF00"/>
              <x14:axisColor rgb="FF000000"/>
            </x14:dataBar>
          </x14:cfRule>
          <xm:sqref>AN1113:AN1143</xm:sqref>
        </x14:conditionalFormatting>
        <x14:conditionalFormatting xmlns:xm="http://schemas.microsoft.com/office/excel/2006/main">
          <x14:cfRule type="dataBar" id="{994A2106-AEFC-764A-AE0C-FF1F4CFDFA29}">
            <x14:dataBar minLength="0" maxLength="100" gradient="0">
              <x14:cfvo type="autoMin"/>
              <x14:cfvo type="autoMax"/>
              <x14:negativeFillColor rgb="FF00FF00"/>
              <x14:axisColor rgb="FF000000"/>
            </x14:dataBar>
          </x14:cfRule>
          <x14:cfRule type="dataBar" id="{8EFE0C66-B185-0048-854E-5DC46344E535}">
            <x14:dataBar minLength="0" maxLength="100" gradient="0">
              <x14:cfvo type="autoMin"/>
              <x14:cfvo type="autoMax"/>
              <x14:negativeFillColor rgb="FF00FF00"/>
              <x14:axisColor rgb="FF000000"/>
            </x14:dataBar>
          </x14:cfRule>
          <x14:cfRule type="dataBar" id="{2569B4F6-057E-A148-AAB2-7CEE304E402E}">
            <x14:dataBar minLength="0" maxLength="100" gradient="0">
              <x14:cfvo type="autoMin"/>
              <x14:cfvo type="autoMax"/>
              <x14:negativeFillColor rgb="FFFF0000"/>
              <x14:axisColor rgb="FF000000"/>
            </x14:dataBar>
          </x14:cfRule>
          <x14:cfRule type="dataBar" id="{3C9E9B2D-10BC-D246-B2F4-5E5490CA0CB2}">
            <x14:dataBar minLength="0" maxLength="100" gradient="0">
              <x14:cfvo type="autoMin"/>
              <x14:cfvo type="autoMax"/>
              <x14:negativeFillColor rgb="FF00B050"/>
              <x14:axisColor rgb="FF000000"/>
            </x14:dataBar>
          </x14:cfRule>
          <x14:cfRule type="dataBar" id="{A250F519-640E-C54E-B1CC-C186F15037E4}">
            <x14:dataBar minLength="0" maxLength="100" gradient="0">
              <x14:cfvo type="autoMin"/>
              <x14:cfvo type="autoMax"/>
              <x14:negativeFillColor rgb="FFA3FF83"/>
              <x14:axisColor rgb="FF000000"/>
            </x14:dataBar>
          </x14:cfRule>
          <xm:sqref>AN1145:AN1174</xm:sqref>
        </x14:conditionalFormatting>
        <x14:conditionalFormatting xmlns:xm="http://schemas.microsoft.com/office/excel/2006/main">
          <x14:cfRule type="dataBar" id="{1F9A2ED5-DD69-8D4B-A430-774ED3E02E58}">
            <x14:dataBar minLength="0" maxLength="100" gradient="0">
              <x14:cfvo type="autoMin"/>
              <x14:cfvo type="autoMax"/>
              <x14:negativeFillColor rgb="FFFF0000"/>
              <x14:axisColor rgb="FF000000"/>
            </x14:dataBar>
          </x14:cfRule>
          <x14:cfRule type="dataBar" id="{AE2358ED-94D3-4D4F-AA00-1BA81AF94F11}">
            <x14:dataBar minLength="0" maxLength="100" gradient="0">
              <x14:cfvo type="autoMin"/>
              <x14:cfvo type="autoMax"/>
              <x14:negativeFillColor rgb="FF00FF00"/>
              <x14:axisColor rgb="FF000000"/>
            </x14:dataBar>
          </x14:cfRule>
          <x14:cfRule type="dataBar" id="{D6F9D75F-AE76-A441-AD2C-32E6B1ADEEE4}">
            <x14:dataBar minLength="0" maxLength="100" gradient="0">
              <x14:cfvo type="autoMin"/>
              <x14:cfvo type="autoMax"/>
              <x14:negativeFillColor rgb="FFA3FF83"/>
              <x14:axisColor rgb="FF000000"/>
            </x14:dataBar>
          </x14:cfRule>
          <x14:cfRule type="dataBar" id="{3A82A4BC-836C-1E4C-9091-66C28075B599}">
            <x14:dataBar minLength="0" maxLength="100" gradient="0">
              <x14:cfvo type="autoMin"/>
              <x14:cfvo type="autoMax"/>
              <x14:negativeFillColor rgb="FF00FF00"/>
              <x14:axisColor rgb="FF000000"/>
            </x14:dataBar>
          </x14:cfRule>
          <x14:cfRule type="dataBar" id="{954FDE2D-C467-5645-8C94-D47F44A8C038}">
            <x14:dataBar minLength="0" maxLength="100" gradient="0">
              <x14:cfvo type="autoMin"/>
              <x14:cfvo type="autoMax"/>
              <x14:negativeFillColor rgb="FF00B050"/>
              <x14:axisColor rgb="FF000000"/>
            </x14:dataBar>
          </x14:cfRule>
          <xm:sqref>AN1176:AN1185</xm:sqref>
        </x14:conditionalFormatting>
        <x14:conditionalFormatting xmlns:xm="http://schemas.microsoft.com/office/excel/2006/main">
          <x14:cfRule type="dataBar" id="{9D374D8D-E07F-BC45-A547-DF493C994044}">
            <x14:dataBar minLength="0" maxLength="100" gradient="0">
              <x14:cfvo type="autoMin"/>
              <x14:cfvo type="autoMax"/>
              <x14:negativeFillColor rgb="FFA3FF83"/>
              <x14:axisColor rgb="FF000000"/>
            </x14:dataBar>
          </x14:cfRule>
          <x14:cfRule type="dataBar" id="{409DC37B-CB8B-E547-B5D3-52712F5E585B}">
            <x14:dataBar minLength="0" maxLength="100" gradient="0">
              <x14:cfvo type="autoMin"/>
              <x14:cfvo type="autoMax"/>
              <x14:negativeFillColor rgb="FF00B050"/>
              <x14:axisColor rgb="FF000000"/>
            </x14:dataBar>
          </x14:cfRule>
          <x14:cfRule type="dataBar" id="{8F1A9090-7A00-0F40-BDB6-7BBDC6D3205D}">
            <x14:dataBar minLength="0" maxLength="100" gradient="0">
              <x14:cfvo type="autoMin"/>
              <x14:cfvo type="autoMax"/>
              <x14:negativeFillColor rgb="FF00FF00"/>
              <x14:axisColor rgb="FF000000"/>
            </x14:dataBar>
          </x14:cfRule>
          <x14:cfRule type="dataBar" id="{573DDB34-27BE-D34E-AF33-389FE2F520C4}">
            <x14:dataBar minLength="0" maxLength="100" gradient="0">
              <x14:cfvo type="autoMin"/>
              <x14:cfvo type="autoMax"/>
              <x14:negativeFillColor rgb="FF00FF00"/>
              <x14:axisColor rgb="FF000000"/>
            </x14:dataBar>
          </x14:cfRule>
          <x14:cfRule type="dataBar" id="{F9371CDD-F219-B643-AC50-3002FB35768A}">
            <x14:dataBar minLength="0" maxLength="100" gradient="0">
              <x14:cfvo type="autoMin"/>
              <x14:cfvo type="autoMax"/>
              <x14:negativeFillColor rgb="FFFF0000"/>
              <x14:axisColor rgb="FF000000"/>
            </x14:dataBar>
          </x14:cfRule>
          <xm:sqref>AN1187:AN1202</xm:sqref>
        </x14:conditionalFormatting>
        <x14:conditionalFormatting xmlns:xm="http://schemas.microsoft.com/office/excel/2006/main">
          <x14:cfRule type="dataBar" id="{2BB111CD-83F3-DB4F-AFAA-E5627380E234}">
            <x14:dataBar minLength="0" maxLength="100" gradient="0">
              <x14:cfvo type="autoMin"/>
              <x14:cfvo type="autoMax"/>
              <x14:negativeFillColor rgb="FFFF0000"/>
              <x14:axisColor rgb="FF000000"/>
            </x14:dataBar>
          </x14:cfRule>
          <x14:cfRule type="dataBar" id="{4370A0D6-D19A-1E4D-B43B-44B9491E549C}">
            <x14:dataBar minLength="0" maxLength="100" gradient="0">
              <x14:cfvo type="autoMin"/>
              <x14:cfvo type="autoMax"/>
              <x14:negativeFillColor rgb="FFA3FF83"/>
              <x14:axisColor rgb="FF000000"/>
            </x14:dataBar>
          </x14:cfRule>
          <x14:cfRule type="dataBar" id="{992D81B0-2A25-914C-B9A0-5172C0C7FA1E}">
            <x14:dataBar minLength="0" maxLength="100" gradient="0">
              <x14:cfvo type="autoMin"/>
              <x14:cfvo type="autoMax"/>
              <x14:negativeFillColor rgb="FF00B050"/>
              <x14:axisColor rgb="FF000000"/>
            </x14:dataBar>
          </x14:cfRule>
          <x14:cfRule type="dataBar" id="{165833A0-419F-434D-BC7F-C92FBFDC8175}">
            <x14:dataBar minLength="0" maxLength="100" gradient="0">
              <x14:cfvo type="autoMin"/>
              <x14:cfvo type="autoMax"/>
              <x14:negativeFillColor rgb="FF00FF00"/>
              <x14:axisColor rgb="FF000000"/>
            </x14:dataBar>
          </x14:cfRule>
          <x14:cfRule type="dataBar" id="{2EB85114-BCAF-A444-B711-0D8A94EDF193}">
            <x14:dataBar minLength="0" maxLength="100" gradient="0">
              <x14:cfvo type="autoMin"/>
              <x14:cfvo type="autoMax"/>
              <x14:negativeFillColor rgb="FF00FF00"/>
              <x14:axisColor rgb="FF000000"/>
            </x14:dataBar>
          </x14:cfRule>
          <xm:sqref>AN1205:AN1211</xm:sqref>
        </x14:conditionalFormatting>
        <x14:conditionalFormatting xmlns:xm="http://schemas.microsoft.com/office/excel/2006/main">
          <x14:cfRule type="dataBar" id="{0F3FFA57-14A2-4B4C-94BD-ED79F145BA02}">
            <x14:dataBar minLength="0" maxLength="100" gradient="0">
              <x14:cfvo type="autoMin"/>
              <x14:cfvo type="autoMax"/>
              <x14:negativeFillColor rgb="FFFF0000"/>
              <x14:axisColor rgb="FF000000"/>
            </x14:dataBar>
          </x14:cfRule>
          <x14:cfRule type="dataBar" id="{B2A3E891-9E4E-6349-B61F-4FEC3994A883}">
            <x14:dataBar minLength="0" maxLength="100" gradient="0">
              <x14:cfvo type="autoMin"/>
              <x14:cfvo type="autoMax"/>
              <x14:negativeFillColor rgb="FFA3FF83"/>
              <x14:axisColor rgb="FF000000"/>
            </x14:dataBar>
          </x14:cfRule>
          <x14:cfRule type="dataBar" id="{A4C542F8-D14A-BB46-B327-93EE3720C7F7}">
            <x14:dataBar minLength="0" maxLength="100" gradient="0">
              <x14:cfvo type="autoMin"/>
              <x14:cfvo type="autoMax"/>
              <x14:negativeFillColor rgb="FF00B050"/>
              <x14:axisColor rgb="FF000000"/>
            </x14:dataBar>
          </x14:cfRule>
          <x14:cfRule type="dataBar" id="{86BB4FCA-4D78-1A4B-84B6-2BCDD2C11839}">
            <x14:dataBar minLength="0" maxLength="100" gradient="0">
              <x14:cfvo type="autoMin"/>
              <x14:cfvo type="autoMax"/>
              <x14:negativeFillColor rgb="FF00FF00"/>
              <x14:axisColor rgb="FF000000"/>
            </x14:dataBar>
          </x14:cfRule>
          <x14:cfRule type="dataBar" id="{64B35EC2-1272-0E4F-BE74-1AF0BD14B6AB}">
            <x14:dataBar minLength="0" maxLength="100" gradient="0">
              <x14:cfvo type="autoMin"/>
              <x14:cfvo type="autoMax"/>
              <x14:negativeFillColor rgb="FF00FF00"/>
              <x14:axisColor rgb="FF000000"/>
            </x14:dataBar>
          </x14:cfRule>
          <xm:sqref>AN1213:AN1214</xm:sqref>
        </x14:conditionalFormatting>
        <x14:conditionalFormatting xmlns:xm="http://schemas.microsoft.com/office/excel/2006/main">
          <x14:cfRule type="dataBar" id="{5B4C35D3-1EE8-C549-B1BD-6153ADEAFD70}">
            <x14:dataBar minLength="0" maxLength="100" gradient="0">
              <x14:cfvo type="autoMin"/>
              <x14:cfvo type="autoMax"/>
              <x14:negativeFillColor rgb="FFFF0000"/>
              <x14:axisColor rgb="FF000000"/>
            </x14:dataBar>
          </x14:cfRule>
          <x14:cfRule type="dataBar" id="{D777B7C2-B2D6-1A46-8A57-432482D9D468}">
            <x14:dataBar minLength="0" maxLength="100" gradient="0">
              <x14:cfvo type="autoMin"/>
              <x14:cfvo type="autoMax"/>
              <x14:negativeFillColor rgb="FFA3FF83"/>
              <x14:axisColor rgb="FF000000"/>
            </x14:dataBar>
          </x14:cfRule>
          <x14:cfRule type="dataBar" id="{4A00E628-6631-9A44-9A23-1BF7C4EF52C3}">
            <x14:dataBar minLength="0" maxLength="100" gradient="0">
              <x14:cfvo type="autoMin"/>
              <x14:cfvo type="autoMax"/>
              <x14:negativeFillColor rgb="FF00B050"/>
              <x14:axisColor rgb="FF000000"/>
            </x14:dataBar>
          </x14:cfRule>
          <x14:cfRule type="dataBar" id="{9DC547B1-115F-C743-9FE2-E35D4C6E61D7}">
            <x14:dataBar minLength="0" maxLength="100" gradient="0">
              <x14:cfvo type="autoMin"/>
              <x14:cfvo type="autoMax"/>
              <x14:negativeFillColor rgb="FF00FF00"/>
              <x14:axisColor rgb="FF000000"/>
            </x14:dataBar>
          </x14:cfRule>
          <x14:cfRule type="dataBar" id="{7DE717A4-91FB-5041-9744-BB1EC853BCC2}">
            <x14:dataBar minLength="0" maxLength="100" gradient="0">
              <x14:cfvo type="autoMin"/>
              <x14:cfvo type="autoMax"/>
              <x14:negativeFillColor rgb="FF00FF00"/>
              <x14:axisColor rgb="FF000000"/>
            </x14:dataBar>
          </x14:cfRule>
          <xm:sqref>AN1216:AN1246</xm:sqref>
        </x14:conditionalFormatting>
        <x14:conditionalFormatting xmlns:xm="http://schemas.microsoft.com/office/excel/2006/main">
          <x14:cfRule type="dataBar" id="{E714BF80-DA54-3E4B-A692-71FD60433CC0}">
            <x14:dataBar minLength="0" maxLength="100" gradient="0">
              <x14:cfvo type="autoMin"/>
              <x14:cfvo type="autoMax"/>
              <x14:negativeFillColor rgb="FFFF0000"/>
              <x14:axisColor rgb="FF000000"/>
            </x14:dataBar>
          </x14:cfRule>
          <x14:cfRule type="dataBar" id="{9ED63878-76BE-0E4D-9877-70BDE78949AF}">
            <x14:dataBar minLength="0" maxLength="100" gradient="0">
              <x14:cfvo type="autoMin"/>
              <x14:cfvo type="autoMax"/>
              <x14:negativeFillColor rgb="FFA3FF83"/>
              <x14:axisColor rgb="FF000000"/>
            </x14:dataBar>
          </x14:cfRule>
          <x14:cfRule type="dataBar" id="{EC6498B5-EFBB-C046-AA29-CA8F8551E14F}">
            <x14:dataBar minLength="0" maxLength="100" gradient="0">
              <x14:cfvo type="autoMin"/>
              <x14:cfvo type="autoMax"/>
              <x14:negativeFillColor rgb="FF00B050"/>
              <x14:axisColor rgb="FF000000"/>
            </x14:dataBar>
          </x14:cfRule>
          <x14:cfRule type="dataBar" id="{9D12B9BC-137D-934B-B0D9-C795090D1CAF}">
            <x14:dataBar minLength="0" maxLength="100" gradient="0">
              <x14:cfvo type="autoMin"/>
              <x14:cfvo type="autoMax"/>
              <x14:negativeFillColor rgb="FF00FF00"/>
              <x14:axisColor rgb="FF000000"/>
            </x14:dataBar>
          </x14:cfRule>
          <x14:cfRule type="dataBar" id="{6EB99F5C-D5A9-EC45-B553-6FD822E680E8}">
            <x14:dataBar minLength="0" maxLength="100" gradient="0">
              <x14:cfvo type="autoMin"/>
              <x14:cfvo type="autoMax"/>
              <x14:negativeFillColor rgb="FF00FF00"/>
              <x14:axisColor rgb="FF000000"/>
            </x14:dataBar>
          </x14:cfRule>
          <xm:sqref>AN1248:AN1278</xm:sqref>
        </x14:conditionalFormatting>
        <x14:conditionalFormatting xmlns:xm="http://schemas.microsoft.com/office/excel/2006/main">
          <x14:cfRule type="dataBar" id="{2FAED36C-E78E-FE46-8EF6-29B7DEC8B10D}">
            <x14:dataBar minLength="0" maxLength="100" gradient="0">
              <x14:cfvo type="autoMin"/>
              <x14:cfvo type="autoMax"/>
              <x14:negativeFillColor rgb="FFFF0000"/>
              <x14:axisColor rgb="FF000000"/>
            </x14:dataBar>
          </x14:cfRule>
          <x14:cfRule type="dataBar" id="{790CAF96-D9C8-5644-9A80-03311478C165}">
            <x14:dataBar minLength="0" maxLength="100" gradient="0">
              <x14:cfvo type="autoMin"/>
              <x14:cfvo type="autoMax"/>
              <x14:negativeFillColor rgb="FFA3FF83"/>
              <x14:axisColor rgb="FF000000"/>
            </x14:dataBar>
          </x14:cfRule>
          <x14:cfRule type="dataBar" id="{76745234-D3E8-9D49-BAF2-670C4CEC9037}">
            <x14:dataBar minLength="0" maxLength="100" gradient="0">
              <x14:cfvo type="autoMin"/>
              <x14:cfvo type="autoMax"/>
              <x14:negativeFillColor rgb="FF00B050"/>
              <x14:axisColor rgb="FF000000"/>
            </x14:dataBar>
          </x14:cfRule>
          <x14:cfRule type="dataBar" id="{451C3AA4-7853-1A4C-AE9A-498E6098545A}">
            <x14:dataBar minLength="0" maxLength="100" gradient="0">
              <x14:cfvo type="autoMin"/>
              <x14:cfvo type="autoMax"/>
              <x14:negativeFillColor rgb="FF00FF00"/>
              <x14:axisColor rgb="FF000000"/>
            </x14:dataBar>
          </x14:cfRule>
          <x14:cfRule type="dataBar" id="{3E7A0026-00FD-FA4B-A5B5-69CC553BB687}">
            <x14:dataBar minLength="0" maxLength="100" gradient="0">
              <x14:cfvo type="autoMin"/>
              <x14:cfvo type="autoMax"/>
              <x14:negativeFillColor rgb="FF00FF00"/>
              <x14:axisColor rgb="FF000000"/>
            </x14:dataBar>
          </x14:cfRule>
          <xm:sqref>AN1281:AN1472</xm:sqref>
        </x14:conditionalFormatting>
        <x14:conditionalFormatting xmlns:xm="http://schemas.microsoft.com/office/excel/2006/main">
          <x14:cfRule type="dataBar" id="{1DC05976-9E95-7D4E-B7BF-A724B08AD7B3}">
            <x14:dataBar minLength="0" maxLength="100" gradient="0">
              <x14:cfvo type="autoMin"/>
              <x14:cfvo type="autoMax"/>
              <x14:negativeFillColor rgb="FFFF0000"/>
              <x14:axisColor rgb="FF000000"/>
            </x14:dataBar>
          </x14:cfRule>
          <x14:cfRule type="dataBar" id="{7AFCDF61-E4D5-264A-8E00-77F0F839E95B}">
            <x14:dataBar minLength="0" maxLength="100" gradient="0">
              <x14:cfvo type="autoMin"/>
              <x14:cfvo type="autoMax"/>
              <x14:negativeFillColor rgb="FFA3FF83"/>
              <x14:axisColor rgb="FF000000"/>
            </x14:dataBar>
          </x14:cfRule>
          <x14:cfRule type="dataBar" id="{6D22D27B-0A63-9C46-B49E-58ED4CD596F1}">
            <x14:dataBar minLength="0" maxLength="100" gradient="0">
              <x14:cfvo type="autoMin"/>
              <x14:cfvo type="autoMax"/>
              <x14:negativeFillColor rgb="FF00B050"/>
              <x14:axisColor rgb="FF000000"/>
            </x14:dataBar>
          </x14:cfRule>
          <x14:cfRule type="dataBar" id="{888742D8-53E6-2245-8542-16AFF83CE81B}">
            <x14:dataBar minLength="0" maxLength="100" gradient="0">
              <x14:cfvo type="autoMin"/>
              <x14:cfvo type="autoMax"/>
              <x14:negativeFillColor rgb="FF00FF00"/>
              <x14:axisColor rgb="FF000000"/>
            </x14:dataBar>
          </x14:cfRule>
          <x14:cfRule type="dataBar" id="{D84E8123-BC48-1E4D-8A2F-FA4978D93F41}">
            <x14:dataBar minLength="0" maxLength="100" gradient="0">
              <x14:cfvo type="autoMin"/>
              <x14:cfvo type="autoMax"/>
              <x14:negativeFillColor rgb="FF00FF00"/>
              <x14:axisColor rgb="FF000000"/>
            </x14:dataBar>
          </x14:cfRule>
          <xm:sqref>AN1475:AN1487</xm:sqref>
        </x14:conditionalFormatting>
        <x14:conditionalFormatting xmlns:xm="http://schemas.microsoft.com/office/excel/2006/main">
          <x14:cfRule type="dataBar" id="{FC964789-94AC-544B-96B4-BFCCCEBDF423}">
            <x14:dataBar minLength="0" maxLength="100" gradient="0">
              <x14:cfvo type="autoMin"/>
              <x14:cfvo type="autoMax"/>
              <x14:negativeFillColor rgb="FFFF0000"/>
              <x14:axisColor rgb="FF000000"/>
            </x14:dataBar>
          </x14:cfRule>
          <x14:cfRule type="dataBar" id="{3193744D-CA3E-4542-8F5E-CD1375E4D361}">
            <x14:dataBar minLength="0" maxLength="100" gradient="0">
              <x14:cfvo type="autoMin"/>
              <x14:cfvo type="autoMax"/>
              <x14:negativeFillColor rgb="FFA3FF83"/>
              <x14:axisColor rgb="FF000000"/>
            </x14:dataBar>
          </x14:cfRule>
          <x14:cfRule type="dataBar" id="{025180C7-14DB-D549-9DCB-4AF7A85FDB49}">
            <x14:dataBar minLength="0" maxLength="100" gradient="0">
              <x14:cfvo type="autoMin"/>
              <x14:cfvo type="autoMax"/>
              <x14:negativeFillColor rgb="FF00B050"/>
              <x14:axisColor rgb="FF000000"/>
            </x14:dataBar>
          </x14:cfRule>
          <x14:cfRule type="dataBar" id="{4EF1F41D-892B-984A-9BE1-098BC8DE3496}">
            <x14:dataBar minLength="0" maxLength="100" gradient="0">
              <x14:cfvo type="autoMin"/>
              <x14:cfvo type="autoMax"/>
              <x14:negativeFillColor rgb="FF00FF00"/>
              <x14:axisColor rgb="FF000000"/>
            </x14:dataBar>
          </x14:cfRule>
          <x14:cfRule type="dataBar" id="{3DEC7C72-C728-D049-B392-067AB33C0A0B}">
            <x14:dataBar minLength="0" maxLength="100" gradient="0">
              <x14:cfvo type="autoMin"/>
              <x14:cfvo type="autoMax"/>
              <x14:negativeFillColor rgb="FF00FF00"/>
              <x14:axisColor rgb="FF000000"/>
            </x14:dataBar>
          </x14:cfRule>
          <xm:sqref>AN1489:AN1520</xm:sqref>
        </x14:conditionalFormatting>
        <x14:conditionalFormatting xmlns:xm="http://schemas.microsoft.com/office/excel/2006/main">
          <x14:cfRule type="dataBar" id="{ECEB59E6-C7D6-7845-9873-0988AB562936}">
            <x14:dataBar minLength="0" maxLength="100" gradient="0">
              <x14:cfvo type="autoMin"/>
              <x14:cfvo type="autoMax"/>
              <x14:negativeFillColor rgb="FFFF0000"/>
              <x14:axisColor rgb="FF000000"/>
            </x14:dataBar>
          </x14:cfRule>
          <x14:cfRule type="dataBar" id="{A1B450DF-2B4F-9842-A8B9-6E8B104532D8}">
            <x14:dataBar minLength="0" maxLength="100" gradient="0">
              <x14:cfvo type="autoMin"/>
              <x14:cfvo type="autoMax"/>
              <x14:negativeFillColor rgb="FFA3FF83"/>
              <x14:axisColor rgb="FF000000"/>
            </x14:dataBar>
          </x14:cfRule>
          <x14:cfRule type="dataBar" id="{1D005929-241D-CF4D-B2FD-3E782F66F490}">
            <x14:dataBar minLength="0" maxLength="100" gradient="0">
              <x14:cfvo type="autoMin"/>
              <x14:cfvo type="autoMax"/>
              <x14:negativeFillColor rgb="FF00B050"/>
              <x14:axisColor rgb="FF000000"/>
            </x14:dataBar>
          </x14:cfRule>
          <x14:cfRule type="dataBar" id="{BBA955FD-CCB3-C440-AFC3-D32F6084443D}">
            <x14:dataBar minLength="0" maxLength="100" gradient="0">
              <x14:cfvo type="autoMin"/>
              <x14:cfvo type="autoMax"/>
              <x14:negativeFillColor rgb="FF00FF00"/>
              <x14:axisColor rgb="FF000000"/>
            </x14:dataBar>
          </x14:cfRule>
          <x14:cfRule type="dataBar" id="{DCF9A34D-40C3-3548-BD63-A63561C56EC7}">
            <x14:dataBar minLength="0" maxLength="100" gradient="0">
              <x14:cfvo type="autoMin"/>
              <x14:cfvo type="autoMax"/>
              <x14:negativeFillColor rgb="FF00FF00"/>
              <x14:axisColor rgb="FF000000"/>
            </x14:dataBar>
          </x14:cfRule>
          <xm:sqref>AN1522:AN1551</xm:sqref>
        </x14:conditionalFormatting>
        <x14:conditionalFormatting xmlns:xm="http://schemas.microsoft.com/office/excel/2006/main">
          <x14:cfRule type="dataBar" id="{6089CC82-88B5-D148-A445-7850604C109A}">
            <x14:dataBar minLength="0" maxLength="100" gradient="0">
              <x14:cfvo type="autoMin"/>
              <x14:cfvo type="autoMax"/>
              <x14:negativeFillColor rgb="FFFF0000"/>
              <x14:axisColor rgb="FF000000"/>
            </x14:dataBar>
          </x14:cfRule>
          <x14:cfRule type="dataBar" id="{DD650422-5DB8-1F43-BC89-F6534B7A908B}">
            <x14:dataBar minLength="0" maxLength="100" gradient="0">
              <x14:cfvo type="autoMin"/>
              <x14:cfvo type="autoMax"/>
              <x14:negativeFillColor rgb="FFA3FF83"/>
              <x14:axisColor rgb="FF000000"/>
            </x14:dataBar>
          </x14:cfRule>
          <x14:cfRule type="dataBar" id="{670D4C0E-3B31-EA45-828F-FCD2129F7925}">
            <x14:dataBar minLength="0" maxLength="100" gradient="0">
              <x14:cfvo type="autoMin"/>
              <x14:cfvo type="autoMax"/>
              <x14:negativeFillColor rgb="FF00B050"/>
              <x14:axisColor rgb="FF000000"/>
            </x14:dataBar>
          </x14:cfRule>
          <x14:cfRule type="dataBar" id="{B6354837-BC87-E543-97D8-7426255A3205}">
            <x14:dataBar minLength="0" maxLength="100" gradient="0">
              <x14:cfvo type="autoMin"/>
              <x14:cfvo type="autoMax"/>
              <x14:negativeFillColor rgb="FF00FF00"/>
              <x14:axisColor rgb="FF000000"/>
            </x14:dataBar>
          </x14:cfRule>
          <x14:cfRule type="dataBar" id="{68818527-BE41-8842-9E96-8D0745563DA9}">
            <x14:dataBar minLength="0" maxLength="100" gradient="0">
              <x14:cfvo type="autoMin"/>
              <x14:cfvo type="autoMax"/>
              <x14:negativeFillColor rgb="FF00FF00"/>
              <x14:axisColor rgb="FF000000"/>
            </x14:dataBar>
          </x14:cfRule>
          <xm:sqref>AN1553:AN1603</xm:sqref>
        </x14:conditionalFormatting>
        <x14:conditionalFormatting xmlns:xm="http://schemas.microsoft.com/office/excel/2006/main">
          <x14:cfRule type="dataBar" id="{AD280A08-9AD7-D949-A4CB-AF817C52544D}">
            <x14:dataBar minLength="0" maxLength="100" gradient="0">
              <x14:cfvo type="autoMin"/>
              <x14:cfvo type="autoMax"/>
              <x14:negativeFillColor rgb="FFFF0000"/>
              <x14:axisColor rgb="FF000000"/>
            </x14:dataBar>
          </x14:cfRule>
          <x14:cfRule type="dataBar" id="{BFF4DEB1-EB22-9C46-AF0B-1024DFB0C920}">
            <x14:dataBar minLength="0" maxLength="100" gradient="0">
              <x14:cfvo type="autoMin"/>
              <x14:cfvo type="autoMax"/>
              <x14:negativeFillColor rgb="FFA3FF83"/>
              <x14:axisColor rgb="FF000000"/>
            </x14:dataBar>
          </x14:cfRule>
          <x14:cfRule type="dataBar" id="{C82C3839-93EA-D242-8A30-4020EAC274A8}">
            <x14:dataBar minLength="0" maxLength="100" gradient="0">
              <x14:cfvo type="autoMin"/>
              <x14:cfvo type="autoMax"/>
              <x14:negativeFillColor rgb="FF00B050"/>
              <x14:axisColor rgb="FF000000"/>
            </x14:dataBar>
          </x14:cfRule>
          <x14:cfRule type="dataBar" id="{8FFBA974-CC79-8E44-92EC-1DE2C9170E10}">
            <x14:dataBar minLength="0" maxLength="100" gradient="0">
              <x14:cfvo type="autoMin"/>
              <x14:cfvo type="autoMax"/>
              <x14:negativeFillColor rgb="FF00FF00"/>
              <x14:axisColor rgb="FF000000"/>
            </x14:dataBar>
          </x14:cfRule>
          <x14:cfRule type="dataBar" id="{CF58E09B-2DA8-1940-850D-A502002ABAF4}">
            <x14:dataBar minLength="0" maxLength="100" gradient="0">
              <x14:cfvo type="autoMin"/>
              <x14:cfvo type="autoMax"/>
              <x14:negativeFillColor rgb="FF00FF00"/>
              <x14:axisColor rgb="FF000000"/>
            </x14:dataBar>
          </x14:cfRule>
          <xm:sqref>AN1606:AN1612</xm:sqref>
        </x14:conditionalFormatting>
        <x14:conditionalFormatting xmlns:xm="http://schemas.microsoft.com/office/excel/2006/main">
          <x14:cfRule type="dataBar" id="{1A62AAB0-1A75-7B47-A7B7-F76E18380DEE}">
            <x14:dataBar minLength="0" maxLength="100" gradient="0">
              <x14:cfvo type="autoMin"/>
              <x14:cfvo type="autoMax"/>
              <x14:negativeFillColor rgb="FFFF0000"/>
              <x14:axisColor rgb="FF000000"/>
            </x14:dataBar>
          </x14:cfRule>
          <x14:cfRule type="dataBar" id="{49665F50-4B6C-EA4D-B2F0-40E031F03DA6}">
            <x14:dataBar minLength="0" maxLength="100" gradient="0">
              <x14:cfvo type="autoMin"/>
              <x14:cfvo type="autoMax"/>
              <x14:negativeFillColor rgb="FFA3FF83"/>
              <x14:axisColor rgb="FF000000"/>
            </x14:dataBar>
          </x14:cfRule>
          <x14:cfRule type="dataBar" id="{437980F1-8A22-0548-A91B-81AEBC0D8735}">
            <x14:dataBar minLength="0" maxLength="100" gradient="0">
              <x14:cfvo type="autoMin"/>
              <x14:cfvo type="autoMax"/>
              <x14:negativeFillColor rgb="FF00B050"/>
              <x14:axisColor rgb="FF000000"/>
            </x14:dataBar>
          </x14:cfRule>
          <x14:cfRule type="dataBar" id="{8821896F-F7B4-A540-A8BF-35D63C92C256}">
            <x14:dataBar minLength="0" maxLength="100" gradient="0">
              <x14:cfvo type="autoMin"/>
              <x14:cfvo type="autoMax"/>
              <x14:negativeFillColor rgb="FF00FF00"/>
              <x14:axisColor rgb="FF000000"/>
            </x14:dataBar>
          </x14:cfRule>
          <x14:cfRule type="dataBar" id="{249559A4-6947-694B-8274-27F6BF72093A}">
            <x14:dataBar minLength="0" maxLength="100" gradient="0">
              <x14:cfvo type="autoMin"/>
              <x14:cfvo type="autoMax"/>
              <x14:negativeFillColor rgb="FF00FF00"/>
              <x14:axisColor rgb="FF000000"/>
            </x14:dataBar>
          </x14:cfRule>
          <xm:sqref>AN1615:AN1618</xm:sqref>
        </x14:conditionalFormatting>
        <x14:conditionalFormatting xmlns:xm="http://schemas.microsoft.com/office/excel/2006/main">
          <x14:cfRule type="dataBar" id="{9F3AF800-1D27-8548-A64B-7AA589587C02}">
            <x14:dataBar minLength="0" maxLength="100" gradient="0">
              <x14:cfvo type="autoMin"/>
              <x14:cfvo type="autoMax"/>
              <x14:negativeFillColor rgb="FFFF0000"/>
              <x14:axisColor rgb="FF000000"/>
            </x14:dataBar>
          </x14:cfRule>
          <x14:cfRule type="dataBar" id="{708451C5-57EF-994B-A847-F7B5077CAA8B}">
            <x14:dataBar minLength="0" maxLength="100" gradient="0">
              <x14:cfvo type="autoMin"/>
              <x14:cfvo type="autoMax"/>
              <x14:negativeFillColor rgb="FFA3FF83"/>
              <x14:axisColor rgb="FF000000"/>
            </x14:dataBar>
          </x14:cfRule>
          <x14:cfRule type="dataBar" id="{9E44D46A-47A1-814F-9D24-1132B063E246}">
            <x14:dataBar minLength="0" maxLength="100" gradient="0">
              <x14:cfvo type="autoMin"/>
              <x14:cfvo type="autoMax"/>
              <x14:negativeFillColor rgb="FF00B050"/>
              <x14:axisColor rgb="FF000000"/>
            </x14:dataBar>
          </x14:cfRule>
          <x14:cfRule type="dataBar" id="{0BDE0511-DD5A-7347-8E69-390707E5A874}">
            <x14:dataBar minLength="0" maxLength="100" gradient="0">
              <x14:cfvo type="autoMin"/>
              <x14:cfvo type="autoMax"/>
              <x14:negativeFillColor rgb="FF00FF00"/>
              <x14:axisColor rgb="FF000000"/>
            </x14:dataBar>
          </x14:cfRule>
          <x14:cfRule type="dataBar" id="{331EE03F-5244-1C4D-B98F-CCF9C59CEC74}">
            <x14:dataBar minLength="0" maxLength="100" gradient="0">
              <x14:cfvo type="autoMin"/>
              <x14:cfvo type="autoMax"/>
              <x14:negativeFillColor rgb="FF00FF00"/>
              <x14:axisColor rgb="FF000000"/>
            </x14:dataBar>
          </x14:cfRule>
          <xm:sqref>AN1620:AN1621</xm:sqref>
        </x14:conditionalFormatting>
        <x14:conditionalFormatting xmlns:xm="http://schemas.microsoft.com/office/excel/2006/main">
          <x14:cfRule type="dataBar" id="{D77EE1F3-5268-CC49-A6CB-042FD072B084}">
            <x14:dataBar minLength="0" maxLength="100" gradient="0">
              <x14:cfvo type="autoMin"/>
              <x14:cfvo type="autoMax"/>
              <x14:negativeFillColor rgb="FFFF0000"/>
              <x14:axisColor rgb="FF000000"/>
            </x14:dataBar>
          </x14:cfRule>
          <x14:cfRule type="dataBar" id="{68FED338-7BB0-E44D-B379-CFEEC4607B43}">
            <x14:dataBar minLength="0" maxLength="100" gradient="0">
              <x14:cfvo type="autoMin"/>
              <x14:cfvo type="autoMax"/>
              <x14:negativeFillColor rgb="FFA3FF83"/>
              <x14:axisColor rgb="FF000000"/>
            </x14:dataBar>
          </x14:cfRule>
          <x14:cfRule type="dataBar" id="{654ECADA-9547-5A48-9A67-E53A52C3F01A}">
            <x14:dataBar minLength="0" maxLength="100" gradient="0">
              <x14:cfvo type="autoMin"/>
              <x14:cfvo type="autoMax"/>
              <x14:negativeFillColor rgb="FF00B050"/>
              <x14:axisColor rgb="FF000000"/>
            </x14:dataBar>
          </x14:cfRule>
          <x14:cfRule type="dataBar" id="{7EBE3FB0-3422-9D49-AFD8-0407F111C91D}">
            <x14:dataBar minLength="0" maxLength="100" gradient="0">
              <x14:cfvo type="autoMin"/>
              <x14:cfvo type="autoMax"/>
              <x14:negativeFillColor rgb="FF00FF00"/>
              <x14:axisColor rgb="FF000000"/>
            </x14:dataBar>
          </x14:cfRule>
          <x14:cfRule type="dataBar" id="{290528AA-A825-5E47-81DD-F5A6FA4B7127}">
            <x14:dataBar minLength="0" maxLength="100" gradient="0">
              <x14:cfvo type="autoMin"/>
              <x14:cfvo type="autoMax"/>
              <x14:negativeFillColor rgb="FF00FF00"/>
              <x14:axisColor rgb="FF000000"/>
            </x14:dataBar>
          </x14:cfRule>
          <xm:sqref>AN1623:AN1624</xm:sqref>
        </x14:conditionalFormatting>
        <x14:conditionalFormatting xmlns:xm="http://schemas.microsoft.com/office/excel/2006/main">
          <x14:cfRule type="dataBar" id="{0D7EE6F4-15E2-BA46-A940-90B1825EDE27}">
            <x14:dataBar minLength="0" maxLength="100" gradient="0">
              <x14:cfvo type="autoMin"/>
              <x14:cfvo type="autoMax"/>
              <x14:negativeFillColor rgb="FFFF0000"/>
              <x14:axisColor rgb="FF000000"/>
            </x14:dataBar>
          </x14:cfRule>
          <x14:cfRule type="dataBar" id="{8334AC8F-C33A-A14C-9449-A9A94BE8779F}">
            <x14:dataBar minLength="0" maxLength="100" gradient="0">
              <x14:cfvo type="autoMin"/>
              <x14:cfvo type="autoMax"/>
              <x14:negativeFillColor rgb="FFA3FF83"/>
              <x14:axisColor rgb="FF000000"/>
            </x14:dataBar>
          </x14:cfRule>
          <x14:cfRule type="dataBar" id="{BF999123-08E0-7D45-A27B-EB8173F7D5A7}">
            <x14:dataBar minLength="0" maxLength="100" gradient="0">
              <x14:cfvo type="autoMin"/>
              <x14:cfvo type="autoMax"/>
              <x14:negativeFillColor rgb="FF00B050"/>
              <x14:axisColor rgb="FF000000"/>
            </x14:dataBar>
          </x14:cfRule>
          <x14:cfRule type="dataBar" id="{34A0388E-1749-E54D-BF14-BC1DD3E77476}">
            <x14:dataBar minLength="0" maxLength="100" gradient="0">
              <x14:cfvo type="autoMin"/>
              <x14:cfvo type="autoMax"/>
              <x14:negativeFillColor rgb="FF00FF00"/>
              <x14:axisColor rgb="FF000000"/>
            </x14:dataBar>
          </x14:cfRule>
          <x14:cfRule type="dataBar" id="{E9A8E43B-5402-214E-82A2-1E4EF743B3FB}">
            <x14:dataBar minLength="0" maxLength="100" gradient="0">
              <x14:cfvo type="autoMin"/>
              <x14:cfvo type="autoMax"/>
              <x14:negativeFillColor rgb="FF00FF00"/>
              <x14:axisColor rgb="FF000000"/>
            </x14:dataBar>
          </x14:cfRule>
          <xm:sqref>AN1626:AN1631</xm:sqref>
        </x14:conditionalFormatting>
        <x14:conditionalFormatting xmlns:xm="http://schemas.microsoft.com/office/excel/2006/main">
          <x14:cfRule type="dataBar" id="{8741F116-DDB8-084A-8487-737EF2EBD168}">
            <x14:dataBar minLength="0" maxLength="100" gradient="0">
              <x14:cfvo type="autoMin"/>
              <x14:cfvo type="autoMax"/>
              <x14:negativeFillColor rgb="FFFF0000"/>
              <x14:axisColor rgb="FF000000"/>
            </x14:dataBar>
          </x14:cfRule>
          <x14:cfRule type="dataBar" id="{95BB2897-7364-D04C-876F-65966C614032}">
            <x14:dataBar minLength="0" maxLength="100" gradient="0">
              <x14:cfvo type="autoMin"/>
              <x14:cfvo type="autoMax"/>
              <x14:negativeFillColor rgb="FFA3FF83"/>
              <x14:axisColor rgb="FF000000"/>
            </x14:dataBar>
          </x14:cfRule>
          <x14:cfRule type="dataBar" id="{4852A85C-24B5-B948-8F51-0566FB88F971}">
            <x14:dataBar minLength="0" maxLength="100" gradient="0">
              <x14:cfvo type="autoMin"/>
              <x14:cfvo type="autoMax"/>
              <x14:negativeFillColor rgb="FF00B050"/>
              <x14:axisColor rgb="FF000000"/>
            </x14:dataBar>
          </x14:cfRule>
          <x14:cfRule type="dataBar" id="{10AF30E9-5960-864B-AA15-5E69C7E19EAE}">
            <x14:dataBar minLength="0" maxLength="100" gradient="0">
              <x14:cfvo type="autoMin"/>
              <x14:cfvo type="autoMax"/>
              <x14:negativeFillColor rgb="FF00FF00"/>
              <x14:axisColor rgb="FF000000"/>
            </x14:dataBar>
          </x14:cfRule>
          <x14:cfRule type="dataBar" id="{40496FF6-30D9-8C4F-B5C0-2C12B9D56EBA}">
            <x14:dataBar minLength="0" maxLength="100" gradient="0">
              <x14:cfvo type="autoMin"/>
              <x14:cfvo type="autoMax"/>
              <x14:negativeFillColor rgb="FF00FF00"/>
              <x14:axisColor rgb="FF000000"/>
            </x14:dataBar>
          </x14:cfRule>
          <xm:sqref>AN1633:AN1640</xm:sqref>
        </x14:conditionalFormatting>
        <x14:conditionalFormatting xmlns:xm="http://schemas.microsoft.com/office/excel/2006/main">
          <x14:cfRule type="dataBar" id="{8879658C-F3E9-0644-8596-73505B9C5074}">
            <x14:dataBar minLength="0" maxLength="100" gradient="0">
              <x14:cfvo type="autoMin"/>
              <x14:cfvo type="autoMax"/>
              <x14:negativeFillColor rgb="FFFF0000"/>
              <x14:axisColor rgb="FF000000"/>
            </x14:dataBar>
          </x14:cfRule>
          <x14:cfRule type="dataBar" id="{42AA4097-BF40-9748-B2F5-37ED09C1F920}">
            <x14:dataBar minLength="0" maxLength="100" gradient="0">
              <x14:cfvo type="autoMin"/>
              <x14:cfvo type="autoMax"/>
              <x14:negativeFillColor rgb="FFA3FF83"/>
              <x14:axisColor rgb="FF000000"/>
            </x14:dataBar>
          </x14:cfRule>
          <x14:cfRule type="dataBar" id="{BD9A59C8-8C9E-174E-BF8F-22BDC9770C13}">
            <x14:dataBar minLength="0" maxLength="100" gradient="0">
              <x14:cfvo type="autoMin"/>
              <x14:cfvo type="autoMax"/>
              <x14:negativeFillColor rgb="FF00B050"/>
              <x14:axisColor rgb="FF000000"/>
            </x14:dataBar>
          </x14:cfRule>
          <x14:cfRule type="dataBar" id="{2CD33D59-F4BE-8447-9731-218A9E3E540A}">
            <x14:dataBar minLength="0" maxLength="100" gradient="0">
              <x14:cfvo type="autoMin"/>
              <x14:cfvo type="autoMax"/>
              <x14:negativeFillColor rgb="FF00FF00"/>
              <x14:axisColor rgb="FF000000"/>
            </x14:dataBar>
          </x14:cfRule>
          <x14:cfRule type="dataBar" id="{4333464F-7622-CE45-9B15-223F821C465B}">
            <x14:dataBar minLength="0" maxLength="100" gradient="0">
              <x14:cfvo type="autoMin"/>
              <x14:cfvo type="autoMax"/>
              <x14:negativeFillColor rgb="FF00FF00"/>
              <x14:axisColor rgb="FF000000"/>
            </x14:dataBar>
          </x14:cfRule>
          <xm:sqref>AN1643:AN1646</xm:sqref>
        </x14:conditionalFormatting>
        <x14:conditionalFormatting xmlns:xm="http://schemas.microsoft.com/office/excel/2006/main">
          <x14:cfRule type="dataBar" id="{228B60D9-5F4C-E240-BCEA-127AC38FC622}">
            <x14:dataBar minLength="0" maxLength="100" gradient="0">
              <x14:cfvo type="autoMin"/>
              <x14:cfvo type="autoMax"/>
              <x14:negativeFillColor rgb="FF00FF00"/>
              <x14:axisColor rgb="FF000000"/>
            </x14:dataBar>
          </x14:cfRule>
          <x14:cfRule type="dataBar" id="{4518F42E-2D12-334C-8C6E-58FAC9722F45}">
            <x14:dataBar minLength="0" maxLength="100" gradient="0">
              <x14:cfvo type="autoMin"/>
              <x14:cfvo type="autoMax"/>
              <x14:negativeFillColor rgb="FF00FF00"/>
              <x14:axisColor rgb="FF000000"/>
            </x14:dataBar>
          </x14:cfRule>
          <x14:cfRule type="dataBar" id="{ADC03755-338A-244A-AF8B-4FF9D0BC24D4}">
            <x14:dataBar minLength="0" maxLength="100" gradient="0">
              <x14:cfvo type="autoMin"/>
              <x14:cfvo type="autoMax"/>
              <x14:negativeFillColor rgb="FF00B050"/>
              <x14:axisColor rgb="FF000000"/>
            </x14:dataBar>
          </x14:cfRule>
          <x14:cfRule type="dataBar" id="{FF195EDE-C27C-D848-A2A2-F526C2D4CA13}">
            <x14:dataBar minLength="0" maxLength="100" gradient="0">
              <x14:cfvo type="autoMin"/>
              <x14:cfvo type="autoMax"/>
              <x14:negativeFillColor rgb="FFFF0000"/>
              <x14:axisColor rgb="FF000000"/>
            </x14:dataBar>
          </x14:cfRule>
          <x14:cfRule type="dataBar" id="{0F7B801A-C32C-D344-A5D1-7BA38DACF166}">
            <x14:dataBar minLength="0" maxLength="100" gradient="0">
              <x14:cfvo type="autoMin"/>
              <x14:cfvo type="autoMax"/>
              <x14:negativeFillColor rgb="FFA3FF83"/>
              <x14:axisColor rgb="FF000000"/>
            </x14:dataBar>
          </x14:cfRule>
          <xm:sqref>AN1648:AN1650</xm:sqref>
        </x14:conditionalFormatting>
        <x14:conditionalFormatting xmlns:xm="http://schemas.microsoft.com/office/excel/2006/main">
          <x14:cfRule type="dataBar" id="{7AE7F72D-877A-B543-8941-70CC29338E95}">
            <x14:dataBar minLength="0" maxLength="100" gradient="0">
              <x14:cfvo type="autoMin"/>
              <x14:cfvo type="autoMax"/>
              <x14:negativeFillColor rgb="FFFF0000"/>
              <x14:axisColor rgb="FF000000"/>
            </x14:dataBar>
          </x14:cfRule>
          <x14:cfRule type="dataBar" id="{78E2A7E6-51FF-3047-824B-1664F6EAED12}">
            <x14:dataBar minLength="0" maxLength="100" gradient="0">
              <x14:cfvo type="autoMin"/>
              <x14:cfvo type="autoMax"/>
              <x14:negativeFillColor rgb="FFA3FF83"/>
              <x14:axisColor rgb="FF000000"/>
            </x14:dataBar>
          </x14:cfRule>
          <x14:cfRule type="dataBar" id="{24AC9B15-2909-1C43-B054-EB08DBC7C922}">
            <x14:dataBar minLength="0" maxLength="100" gradient="0">
              <x14:cfvo type="autoMin"/>
              <x14:cfvo type="autoMax"/>
              <x14:negativeFillColor rgb="FF00B050"/>
              <x14:axisColor rgb="FF000000"/>
            </x14:dataBar>
          </x14:cfRule>
          <x14:cfRule type="dataBar" id="{90F5CCE9-6D33-9F44-9B32-BAC62584541D}">
            <x14:dataBar minLength="0" maxLength="100" gradient="0">
              <x14:cfvo type="autoMin"/>
              <x14:cfvo type="autoMax"/>
              <x14:negativeFillColor rgb="FF00FF00"/>
              <x14:axisColor rgb="FF000000"/>
            </x14:dataBar>
          </x14:cfRule>
          <x14:cfRule type="dataBar" id="{99C3F0D4-8F74-904E-8B9A-BE578938A50A}">
            <x14:dataBar minLength="0" maxLength="100" gradient="0">
              <x14:cfvo type="autoMin"/>
              <x14:cfvo type="autoMax"/>
              <x14:negativeFillColor rgb="FF00FF00"/>
              <x14:axisColor rgb="FF000000"/>
            </x14:dataBar>
          </x14:cfRule>
          <xm:sqref>AN1652:AN1661</xm:sqref>
        </x14:conditionalFormatting>
        <x14:conditionalFormatting xmlns:xm="http://schemas.microsoft.com/office/excel/2006/main">
          <x14:cfRule type="dataBar" id="{D916B031-CBD8-6242-9786-0107B2FF9DA3}">
            <x14:dataBar minLength="0" maxLength="100" gradient="0">
              <x14:cfvo type="autoMin"/>
              <x14:cfvo type="autoMax"/>
              <x14:negativeFillColor rgb="FFFF0000"/>
              <x14:axisColor rgb="FF000000"/>
            </x14:dataBar>
          </x14:cfRule>
          <x14:cfRule type="dataBar" id="{F5CE078D-B904-4846-AE2F-269EED6A960B}">
            <x14:dataBar minLength="0" maxLength="100" gradient="0">
              <x14:cfvo type="autoMin"/>
              <x14:cfvo type="autoMax"/>
              <x14:negativeFillColor rgb="FFA3FF83"/>
              <x14:axisColor rgb="FF000000"/>
            </x14:dataBar>
          </x14:cfRule>
          <x14:cfRule type="dataBar" id="{42DEE8FF-950F-0D48-AB02-8640D959ED45}">
            <x14:dataBar minLength="0" maxLength="100" gradient="0">
              <x14:cfvo type="autoMin"/>
              <x14:cfvo type="autoMax"/>
              <x14:negativeFillColor rgb="FF00B050"/>
              <x14:axisColor rgb="FF000000"/>
            </x14:dataBar>
          </x14:cfRule>
          <x14:cfRule type="dataBar" id="{F745F8B8-7585-AA4A-A698-DAB63C164C3B}">
            <x14:dataBar minLength="0" maxLength="100" gradient="0">
              <x14:cfvo type="autoMin"/>
              <x14:cfvo type="autoMax"/>
              <x14:negativeFillColor rgb="FF00FF00"/>
              <x14:axisColor rgb="FF000000"/>
            </x14:dataBar>
          </x14:cfRule>
          <x14:cfRule type="dataBar" id="{30BB8CDB-0A38-4344-9351-03A23E4DA10C}">
            <x14:dataBar minLength="0" maxLength="100" gradient="0">
              <x14:cfvo type="autoMin"/>
              <x14:cfvo type="autoMax"/>
              <x14:negativeFillColor rgb="FF00FF00"/>
              <x14:axisColor rgb="FF000000"/>
            </x14:dataBar>
          </x14:cfRule>
          <xm:sqref>AN1663:AN1666</xm:sqref>
        </x14:conditionalFormatting>
        <x14:conditionalFormatting xmlns:xm="http://schemas.microsoft.com/office/excel/2006/main">
          <x14:cfRule type="dataBar" id="{91B55B9D-4A49-8F43-BACE-061C28192F16}">
            <x14:dataBar minLength="0" maxLength="100" gradient="0">
              <x14:cfvo type="autoMin"/>
              <x14:cfvo type="autoMax"/>
              <x14:negativeFillColor rgb="FFFF0000"/>
              <x14:axisColor rgb="FF000000"/>
            </x14:dataBar>
          </x14:cfRule>
          <x14:cfRule type="dataBar" id="{183ABB9E-B3A7-7B4A-9FE5-7194577DD1C0}">
            <x14:dataBar minLength="0" maxLength="100" gradient="0">
              <x14:cfvo type="autoMin"/>
              <x14:cfvo type="autoMax"/>
              <x14:negativeFillColor rgb="FFA3FF83"/>
              <x14:axisColor rgb="FF000000"/>
            </x14:dataBar>
          </x14:cfRule>
          <x14:cfRule type="dataBar" id="{B6EA09BE-AC4A-E549-A573-730A9D1243B8}">
            <x14:dataBar minLength="0" maxLength="100" gradient="0">
              <x14:cfvo type="autoMin"/>
              <x14:cfvo type="autoMax"/>
              <x14:negativeFillColor rgb="FF00B050"/>
              <x14:axisColor rgb="FF000000"/>
            </x14:dataBar>
          </x14:cfRule>
          <x14:cfRule type="dataBar" id="{06F3F9BC-7A98-2C4B-BA71-50A324F620F7}">
            <x14:dataBar minLength="0" maxLength="100" gradient="0">
              <x14:cfvo type="autoMin"/>
              <x14:cfvo type="autoMax"/>
              <x14:negativeFillColor rgb="FF00FF00"/>
              <x14:axisColor rgb="FF000000"/>
            </x14:dataBar>
          </x14:cfRule>
          <x14:cfRule type="dataBar" id="{177CD076-BFE6-DF4B-A31D-464BA471BFD5}">
            <x14:dataBar minLength="0" maxLength="100" gradient="0">
              <x14:cfvo type="autoMin"/>
              <x14:cfvo type="autoMax"/>
              <x14:negativeFillColor rgb="FF00FF00"/>
              <x14:axisColor rgb="FF000000"/>
            </x14:dataBar>
          </x14:cfRule>
          <xm:sqref>AN1668:AN1701</xm:sqref>
        </x14:conditionalFormatting>
        <x14:conditionalFormatting xmlns:xm="http://schemas.microsoft.com/office/excel/2006/main">
          <x14:cfRule type="dataBar" id="{BA1BEE22-AC4C-2942-9A91-71F6D958F56D}">
            <x14:dataBar minLength="0" maxLength="100" gradient="0">
              <x14:cfvo type="autoMin"/>
              <x14:cfvo type="autoMax"/>
              <x14:negativeFillColor rgb="FFFF0000"/>
              <x14:axisColor rgb="FF000000"/>
            </x14:dataBar>
          </x14:cfRule>
          <x14:cfRule type="dataBar" id="{5844AEC9-C247-4541-8AAE-78671B421330}">
            <x14:dataBar minLength="0" maxLength="100" gradient="0">
              <x14:cfvo type="autoMin"/>
              <x14:cfvo type="autoMax"/>
              <x14:negativeFillColor rgb="FFA3FF83"/>
              <x14:axisColor rgb="FF000000"/>
            </x14:dataBar>
          </x14:cfRule>
          <x14:cfRule type="dataBar" id="{57E6A00D-9EB2-624B-AFB6-96B88F0090A2}">
            <x14:dataBar minLength="0" maxLength="100" gradient="0">
              <x14:cfvo type="autoMin"/>
              <x14:cfvo type="autoMax"/>
              <x14:negativeFillColor rgb="FF00B050"/>
              <x14:axisColor rgb="FF000000"/>
            </x14:dataBar>
          </x14:cfRule>
          <x14:cfRule type="dataBar" id="{5B0150E7-92D9-934A-B285-0DDA9F706766}">
            <x14:dataBar minLength="0" maxLength="100" gradient="0">
              <x14:cfvo type="autoMin"/>
              <x14:cfvo type="autoMax"/>
              <x14:negativeFillColor rgb="FF00FF00"/>
              <x14:axisColor rgb="FF000000"/>
            </x14:dataBar>
          </x14:cfRule>
          <x14:cfRule type="dataBar" id="{9F295ECB-846C-FA40-86CF-B951FB849F89}">
            <x14:dataBar minLength="0" maxLength="100" gradient="0">
              <x14:cfvo type="autoMin"/>
              <x14:cfvo type="autoMax"/>
              <x14:negativeFillColor rgb="FF00FF00"/>
              <x14:axisColor rgb="FF000000"/>
            </x14:dataBar>
          </x14:cfRule>
          <xm:sqref>AN1703:AN1708</xm:sqref>
        </x14:conditionalFormatting>
        <x14:conditionalFormatting xmlns:xm="http://schemas.microsoft.com/office/excel/2006/main">
          <x14:cfRule type="dataBar" id="{E27F1218-F967-8049-97B0-F9A2C7E2A7CC}">
            <x14:dataBar minLength="0" maxLength="100" gradient="0">
              <x14:cfvo type="autoMin"/>
              <x14:cfvo type="autoMax"/>
              <x14:negativeFillColor rgb="FFFF0000"/>
              <x14:axisColor rgb="FF000000"/>
            </x14:dataBar>
          </x14:cfRule>
          <x14:cfRule type="dataBar" id="{A1316048-515C-8B4F-9957-F6BAB847A052}">
            <x14:dataBar minLength="0" maxLength="100" gradient="0">
              <x14:cfvo type="autoMin"/>
              <x14:cfvo type="autoMax"/>
              <x14:negativeFillColor rgb="FFA3FF83"/>
              <x14:axisColor rgb="FF000000"/>
            </x14:dataBar>
          </x14:cfRule>
          <x14:cfRule type="dataBar" id="{B6DAC445-1E80-A643-918C-FDA59DB17495}">
            <x14:dataBar minLength="0" maxLength="100" gradient="0">
              <x14:cfvo type="autoMin"/>
              <x14:cfvo type="autoMax"/>
              <x14:negativeFillColor rgb="FF00B050"/>
              <x14:axisColor rgb="FF000000"/>
            </x14:dataBar>
          </x14:cfRule>
          <x14:cfRule type="dataBar" id="{613D8A09-F2F2-1648-9E20-877A8D6E4DF8}">
            <x14:dataBar minLength="0" maxLength="100" gradient="0">
              <x14:cfvo type="autoMin"/>
              <x14:cfvo type="autoMax"/>
              <x14:negativeFillColor rgb="FF00FF00"/>
              <x14:axisColor rgb="FF000000"/>
            </x14:dataBar>
          </x14:cfRule>
          <x14:cfRule type="dataBar" id="{63395E18-64E5-7543-9220-4253635E5F58}">
            <x14:dataBar minLength="0" maxLength="100" gradient="0">
              <x14:cfvo type="autoMin"/>
              <x14:cfvo type="autoMax"/>
              <x14:negativeFillColor rgb="FF00FF00"/>
              <x14:axisColor rgb="FF000000"/>
            </x14:dataBar>
          </x14:cfRule>
          <xm:sqref>AN1710:AN1718</xm:sqref>
        </x14:conditionalFormatting>
        <x14:conditionalFormatting xmlns:xm="http://schemas.microsoft.com/office/excel/2006/main">
          <x14:cfRule type="dataBar" id="{BADA11CE-E164-7345-AE06-E7713403443D}">
            <x14:dataBar minLength="0" maxLength="100" gradient="0">
              <x14:cfvo type="autoMin"/>
              <x14:cfvo type="autoMax"/>
              <x14:negativeFillColor rgb="FFFF0000"/>
              <x14:axisColor rgb="FF000000"/>
            </x14:dataBar>
          </x14:cfRule>
          <x14:cfRule type="dataBar" id="{2F8AAF6A-3631-0E43-B4A4-CF31581AEA21}">
            <x14:dataBar minLength="0" maxLength="100" gradient="0">
              <x14:cfvo type="autoMin"/>
              <x14:cfvo type="autoMax"/>
              <x14:negativeFillColor rgb="FFA3FF83"/>
              <x14:axisColor rgb="FF000000"/>
            </x14:dataBar>
          </x14:cfRule>
          <x14:cfRule type="dataBar" id="{F540499A-0AB8-B442-95FE-1D4BB4ABE59C}">
            <x14:dataBar minLength="0" maxLength="100" gradient="0">
              <x14:cfvo type="autoMin"/>
              <x14:cfvo type="autoMax"/>
              <x14:negativeFillColor rgb="FF00B050"/>
              <x14:axisColor rgb="FF000000"/>
            </x14:dataBar>
          </x14:cfRule>
          <x14:cfRule type="dataBar" id="{16D1B804-03A9-154D-8929-8B188667E9FF}">
            <x14:dataBar minLength="0" maxLength="100" gradient="0">
              <x14:cfvo type="autoMin"/>
              <x14:cfvo type="autoMax"/>
              <x14:negativeFillColor rgb="FF00FF00"/>
              <x14:axisColor rgb="FF000000"/>
            </x14:dataBar>
          </x14:cfRule>
          <x14:cfRule type="dataBar" id="{1372C720-2750-414E-8700-4B268B23EFA4}">
            <x14:dataBar minLength="0" maxLength="100" gradient="0">
              <x14:cfvo type="autoMin"/>
              <x14:cfvo type="autoMax"/>
              <x14:negativeFillColor rgb="FF00FF00"/>
              <x14:axisColor rgb="FF000000"/>
            </x14:dataBar>
          </x14:cfRule>
          <xm:sqref>AN1720:AN1723</xm:sqref>
        </x14:conditionalFormatting>
        <x14:conditionalFormatting xmlns:xm="http://schemas.microsoft.com/office/excel/2006/main">
          <x14:cfRule type="dataBar" id="{9D32D1FB-8070-5F42-A265-0797C093B698}">
            <x14:dataBar minLength="0" maxLength="100" gradient="0">
              <x14:cfvo type="autoMin"/>
              <x14:cfvo type="autoMax"/>
              <x14:negativeFillColor rgb="FFFF0000"/>
              <x14:axisColor rgb="FF000000"/>
            </x14:dataBar>
          </x14:cfRule>
          <x14:cfRule type="dataBar" id="{FB6766FE-D142-9B42-8061-0302EDFF426E}">
            <x14:dataBar minLength="0" maxLength="100" gradient="0">
              <x14:cfvo type="autoMin"/>
              <x14:cfvo type="autoMax"/>
              <x14:negativeFillColor rgb="FFA3FF83"/>
              <x14:axisColor rgb="FF000000"/>
            </x14:dataBar>
          </x14:cfRule>
          <x14:cfRule type="dataBar" id="{E33BFA2C-A769-CC44-A1B4-376D11781E95}">
            <x14:dataBar minLength="0" maxLength="100" gradient="0">
              <x14:cfvo type="autoMin"/>
              <x14:cfvo type="autoMax"/>
              <x14:negativeFillColor rgb="FF00B050"/>
              <x14:axisColor rgb="FF000000"/>
            </x14:dataBar>
          </x14:cfRule>
          <x14:cfRule type="dataBar" id="{E56397A0-9A68-6649-A751-F0ED349637BB}">
            <x14:dataBar minLength="0" maxLength="100" gradient="0">
              <x14:cfvo type="autoMin"/>
              <x14:cfvo type="autoMax"/>
              <x14:negativeFillColor rgb="FF00FF00"/>
              <x14:axisColor rgb="FF000000"/>
            </x14:dataBar>
          </x14:cfRule>
          <x14:cfRule type="dataBar" id="{BAC6ECAB-84BC-0745-9C29-59B176A2854C}">
            <x14:dataBar minLength="0" maxLength="100" gradient="0">
              <x14:cfvo type="autoMin"/>
              <x14:cfvo type="autoMax"/>
              <x14:negativeFillColor rgb="FF00FF00"/>
              <x14:axisColor rgb="FF000000"/>
            </x14:dataBar>
          </x14:cfRule>
          <xm:sqref>AN1726:AN1733</xm:sqref>
        </x14:conditionalFormatting>
        <x14:conditionalFormatting xmlns:xm="http://schemas.microsoft.com/office/excel/2006/main">
          <x14:cfRule type="dataBar" id="{3BDB844B-C9BC-C144-BDB4-76F46A0D5411}">
            <x14:dataBar minLength="0" maxLength="100" gradient="0">
              <x14:cfvo type="autoMin"/>
              <x14:cfvo type="autoMax"/>
              <x14:negativeFillColor rgb="FFFF0000"/>
              <x14:axisColor rgb="FF000000"/>
            </x14:dataBar>
          </x14:cfRule>
          <x14:cfRule type="dataBar" id="{AE8FE08F-1C2E-C246-9227-33655B8997DC}">
            <x14:dataBar minLength="0" maxLength="100" gradient="0">
              <x14:cfvo type="autoMin"/>
              <x14:cfvo type="autoMax"/>
              <x14:negativeFillColor rgb="FFA3FF83"/>
              <x14:axisColor rgb="FF000000"/>
            </x14:dataBar>
          </x14:cfRule>
          <x14:cfRule type="dataBar" id="{584AD6AF-7518-4E44-8F19-3F585A4DB7A2}">
            <x14:dataBar minLength="0" maxLength="100" gradient="0">
              <x14:cfvo type="autoMin"/>
              <x14:cfvo type="autoMax"/>
              <x14:negativeFillColor rgb="FF00B050"/>
              <x14:axisColor rgb="FF000000"/>
            </x14:dataBar>
          </x14:cfRule>
          <x14:cfRule type="dataBar" id="{230B91F9-F270-EE4F-8C78-ADE2CCC5E21F}">
            <x14:dataBar minLength="0" maxLength="100" gradient="0">
              <x14:cfvo type="autoMin"/>
              <x14:cfvo type="autoMax"/>
              <x14:negativeFillColor rgb="FF00FF00"/>
              <x14:axisColor rgb="FF000000"/>
            </x14:dataBar>
          </x14:cfRule>
          <x14:cfRule type="dataBar" id="{ADCF9DB4-C77D-AC45-9724-535559F239F8}">
            <x14:dataBar minLength="0" maxLength="100" gradient="0">
              <x14:cfvo type="autoMin"/>
              <x14:cfvo type="autoMax"/>
              <x14:negativeFillColor rgb="FF00FF00"/>
              <x14:axisColor rgb="FF000000"/>
            </x14:dataBar>
          </x14:cfRule>
          <xm:sqref>AN1735:AN1747</xm:sqref>
        </x14:conditionalFormatting>
        <x14:conditionalFormatting xmlns:xm="http://schemas.microsoft.com/office/excel/2006/main">
          <x14:cfRule type="dataBar" id="{6C871ED4-3BB6-BF47-BD52-66C681A8C40A}">
            <x14:dataBar minLength="0" maxLength="100" gradient="0">
              <x14:cfvo type="autoMin"/>
              <x14:cfvo type="autoMax"/>
              <x14:negativeFillColor rgb="FFFF0000"/>
              <x14:axisColor rgb="FF000000"/>
            </x14:dataBar>
          </x14:cfRule>
          <x14:cfRule type="dataBar" id="{90B25DC9-B5FE-ED4F-9A8F-DECD2DADFDDD}">
            <x14:dataBar minLength="0" maxLength="100" gradient="0">
              <x14:cfvo type="autoMin"/>
              <x14:cfvo type="autoMax"/>
              <x14:negativeFillColor rgb="FFA3FF83"/>
              <x14:axisColor rgb="FF000000"/>
            </x14:dataBar>
          </x14:cfRule>
          <x14:cfRule type="dataBar" id="{13B5C920-B496-F942-A36A-AA7B99D25FCB}">
            <x14:dataBar minLength="0" maxLength="100" gradient="0">
              <x14:cfvo type="autoMin"/>
              <x14:cfvo type="autoMax"/>
              <x14:negativeFillColor rgb="FF00B050"/>
              <x14:axisColor rgb="FF000000"/>
            </x14:dataBar>
          </x14:cfRule>
          <x14:cfRule type="dataBar" id="{C45D8D46-9119-6F42-97A0-EAE180107599}">
            <x14:dataBar minLength="0" maxLength="100" gradient="0">
              <x14:cfvo type="autoMin"/>
              <x14:cfvo type="autoMax"/>
              <x14:negativeFillColor rgb="FF00FF00"/>
              <x14:axisColor rgb="FF000000"/>
            </x14:dataBar>
          </x14:cfRule>
          <x14:cfRule type="dataBar" id="{4C5FAC50-7B39-C241-8CB6-66CBFF4A9C30}">
            <x14:dataBar minLength="0" maxLength="100" gradient="0">
              <x14:cfvo type="autoMin"/>
              <x14:cfvo type="autoMax"/>
              <x14:negativeFillColor rgb="FF00FF00"/>
              <x14:axisColor rgb="FF000000"/>
            </x14:dataBar>
          </x14:cfRule>
          <xm:sqref>AN1749:AN1773</xm:sqref>
        </x14:conditionalFormatting>
        <x14:conditionalFormatting xmlns:xm="http://schemas.microsoft.com/office/excel/2006/main">
          <x14:cfRule type="dataBar" id="{79447A93-96BA-214B-8701-A0E3197D4FCD}">
            <x14:dataBar minLength="0" maxLength="100" gradient="0">
              <x14:cfvo type="autoMin"/>
              <x14:cfvo type="autoMax"/>
              <x14:negativeFillColor rgb="FFFF0000"/>
              <x14:axisColor rgb="FF000000"/>
            </x14:dataBar>
          </x14:cfRule>
          <x14:cfRule type="dataBar" id="{2529D50D-CB80-BA4F-B574-81B3D373C9EB}">
            <x14:dataBar minLength="0" maxLength="100" gradient="0">
              <x14:cfvo type="autoMin"/>
              <x14:cfvo type="autoMax"/>
              <x14:negativeFillColor rgb="FFA3FF83"/>
              <x14:axisColor rgb="FF000000"/>
            </x14:dataBar>
          </x14:cfRule>
          <x14:cfRule type="dataBar" id="{20336711-03AB-F244-9997-D4BC24BA46A6}">
            <x14:dataBar minLength="0" maxLength="100" gradient="0">
              <x14:cfvo type="autoMin"/>
              <x14:cfvo type="autoMax"/>
              <x14:negativeFillColor rgb="FF00B050"/>
              <x14:axisColor rgb="FF000000"/>
            </x14:dataBar>
          </x14:cfRule>
          <x14:cfRule type="dataBar" id="{3CAA4037-F8F8-4D4D-BDBA-3BFBB6477363}">
            <x14:dataBar minLength="0" maxLength="100" gradient="0">
              <x14:cfvo type="autoMin"/>
              <x14:cfvo type="autoMax"/>
              <x14:negativeFillColor rgb="FF00FF00"/>
              <x14:axisColor rgb="FF000000"/>
            </x14:dataBar>
          </x14:cfRule>
          <x14:cfRule type="dataBar" id="{0233F50C-509B-3840-A83C-FB410D236D6E}">
            <x14:dataBar minLength="0" maxLength="100" gradient="0">
              <x14:cfvo type="autoMin"/>
              <x14:cfvo type="autoMax"/>
              <x14:negativeFillColor rgb="FF00FF00"/>
              <x14:axisColor rgb="FF000000"/>
            </x14:dataBar>
          </x14:cfRule>
          <xm:sqref>AN1775:AN1777</xm:sqref>
        </x14:conditionalFormatting>
        <x14:conditionalFormatting xmlns:xm="http://schemas.microsoft.com/office/excel/2006/main">
          <x14:cfRule type="dataBar" id="{ADA7C806-0CDE-6B4C-BEF4-6CEB4940D69E}">
            <x14:dataBar minLength="0" maxLength="100" gradient="0">
              <x14:cfvo type="autoMin"/>
              <x14:cfvo type="autoMax"/>
              <x14:negativeFillColor rgb="FFFF0000"/>
              <x14:axisColor rgb="FF000000"/>
            </x14:dataBar>
          </x14:cfRule>
          <x14:cfRule type="dataBar" id="{6ABECB4C-D376-4D4E-B3C0-A15F4C858B15}">
            <x14:dataBar minLength="0" maxLength="100" gradient="0">
              <x14:cfvo type="autoMin"/>
              <x14:cfvo type="autoMax"/>
              <x14:negativeFillColor rgb="FFA3FF83"/>
              <x14:axisColor rgb="FF000000"/>
            </x14:dataBar>
          </x14:cfRule>
          <x14:cfRule type="dataBar" id="{3D03AA0D-B054-EE4D-B39C-694F87DB89A6}">
            <x14:dataBar minLength="0" maxLength="100" gradient="0">
              <x14:cfvo type="autoMin"/>
              <x14:cfvo type="autoMax"/>
              <x14:negativeFillColor rgb="FF00B050"/>
              <x14:axisColor rgb="FF000000"/>
            </x14:dataBar>
          </x14:cfRule>
          <x14:cfRule type="dataBar" id="{04601ECC-64B1-D248-8AA5-B8D35DCA5EEA}">
            <x14:dataBar minLength="0" maxLength="100" gradient="0">
              <x14:cfvo type="autoMin"/>
              <x14:cfvo type="autoMax"/>
              <x14:negativeFillColor rgb="FF00FF00"/>
              <x14:axisColor rgb="FF000000"/>
            </x14:dataBar>
          </x14:cfRule>
          <x14:cfRule type="dataBar" id="{79F3A6E3-7D85-F846-A82D-B617A3165FC4}">
            <x14:dataBar minLength="0" maxLength="100" gradient="0">
              <x14:cfvo type="autoMin"/>
              <x14:cfvo type="autoMax"/>
              <x14:negativeFillColor rgb="FF00FF00"/>
              <x14:axisColor rgb="FF000000"/>
            </x14:dataBar>
          </x14:cfRule>
          <xm:sqref>AN1779:AN1795</xm:sqref>
        </x14:conditionalFormatting>
        <x14:conditionalFormatting xmlns:xm="http://schemas.microsoft.com/office/excel/2006/main">
          <x14:cfRule type="dataBar" id="{B21F0EDE-99FA-524E-97AF-D920CF17D270}">
            <x14:dataBar minLength="0" maxLength="100" gradient="0">
              <x14:cfvo type="autoMin"/>
              <x14:cfvo type="autoMax"/>
              <x14:negativeFillColor rgb="FFFF0000"/>
              <x14:axisColor rgb="FF000000"/>
            </x14:dataBar>
          </x14:cfRule>
          <x14:cfRule type="dataBar" id="{A69F3402-3F6D-E64E-B867-E5EDE53860E7}">
            <x14:dataBar minLength="0" maxLength="100" gradient="0">
              <x14:cfvo type="autoMin"/>
              <x14:cfvo type="autoMax"/>
              <x14:negativeFillColor rgb="FFA3FF83"/>
              <x14:axisColor rgb="FF000000"/>
            </x14:dataBar>
          </x14:cfRule>
          <x14:cfRule type="dataBar" id="{5CFC8643-D644-0847-806F-1A87F7998BDC}">
            <x14:dataBar minLength="0" maxLength="100" gradient="0">
              <x14:cfvo type="autoMin"/>
              <x14:cfvo type="autoMax"/>
              <x14:negativeFillColor rgb="FF00B050"/>
              <x14:axisColor rgb="FF000000"/>
            </x14:dataBar>
          </x14:cfRule>
          <x14:cfRule type="dataBar" id="{8F7545A2-2963-6544-B732-472A3B907DDB}">
            <x14:dataBar minLength="0" maxLength="100" gradient="0">
              <x14:cfvo type="autoMin"/>
              <x14:cfvo type="autoMax"/>
              <x14:negativeFillColor rgb="FF00FF00"/>
              <x14:axisColor rgb="FF000000"/>
            </x14:dataBar>
          </x14:cfRule>
          <x14:cfRule type="dataBar" id="{D3B0ABF2-A784-314D-83C0-8D7F43042EE5}">
            <x14:dataBar minLength="0" maxLength="100" gradient="0">
              <x14:cfvo type="autoMin"/>
              <x14:cfvo type="autoMax"/>
              <x14:negativeFillColor rgb="FF00FF00"/>
              <x14:axisColor rgb="FF000000"/>
            </x14:dataBar>
          </x14:cfRule>
          <xm:sqref>AN1797:AN1803</xm:sqref>
        </x14:conditionalFormatting>
        <x14:conditionalFormatting xmlns:xm="http://schemas.microsoft.com/office/excel/2006/main">
          <x14:cfRule type="dataBar" id="{A494A6C5-50A3-0740-869D-F6C4ABC2060F}">
            <x14:dataBar minLength="0" maxLength="100" gradient="0">
              <x14:cfvo type="autoMin"/>
              <x14:cfvo type="autoMax"/>
              <x14:negativeFillColor rgb="FFFF0000"/>
              <x14:axisColor rgb="FF000000"/>
            </x14:dataBar>
          </x14:cfRule>
          <x14:cfRule type="dataBar" id="{453F95CB-168A-064C-93A2-522AF80EC459}">
            <x14:dataBar minLength="0" maxLength="100" gradient="0">
              <x14:cfvo type="autoMin"/>
              <x14:cfvo type="autoMax"/>
              <x14:negativeFillColor rgb="FFA3FF83"/>
              <x14:axisColor rgb="FF000000"/>
            </x14:dataBar>
          </x14:cfRule>
          <x14:cfRule type="dataBar" id="{6715A10B-63CE-0F49-93CF-8150BD3CEB5A}">
            <x14:dataBar minLength="0" maxLength="100" gradient="0">
              <x14:cfvo type="autoMin"/>
              <x14:cfvo type="autoMax"/>
              <x14:negativeFillColor rgb="FF00B050"/>
              <x14:axisColor rgb="FF000000"/>
            </x14:dataBar>
          </x14:cfRule>
          <x14:cfRule type="dataBar" id="{F7AFE95D-5473-0C47-9B8E-FFAC5D97B8B0}">
            <x14:dataBar minLength="0" maxLength="100" gradient="0">
              <x14:cfvo type="autoMin"/>
              <x14:cfvo type="autoMax"/>
              <x14:negativeFillColor rgb="FF00FF00"/>
              <x14:axisColor rgb="FF000000"/>
            </x14:dataBar>
          </x14:cfRule>
          <x14:cfRule type="dataBar" id="{E98091A7-54A0-E84C-82F7-1DF63D9B873C}">
            <x14:dataBar minLength="0" maxLength="100" gradient="0">
              <x14:cfvo type="autoMin"/>
              <x14:cfvo type="autoMax"/>
              <x14:negativeFillColor rgb="FF00FF00"/>
              <x14:axisColor rgb="FF000000"/>
            </x14:dataBar>
          </x14:cfRule>
          <xm:sqref>AN1805:AN1812</xm:sqref>
        </x14:conditionalFormatting>
        <x14:conditionalFormatting xmlns:xm="http://schemas.microsoft.com/office/excel/2006/main">
          <x14:cfRule type="dataBar" id="{F92F5F12-A75A-D642-A4BE-C6BD528C7910}">
            <x14:dataBar minLength="0" maxLength="100" gradient="0">
              <x14:cfvo type="autoMin"/>
              <x14:cfvo type="autoMax"/>
              <x14:negativeFillColor rgb="FFFF0000"/>
              <x14:axisColor rgb="FF000000"/>
            </x14:dataBar>
          </x14:cfRule>
          <x14:cfRule type="dataBar" id="{1A46CAAE-0444-E34E-8C5D-286460B5DFB1}">
            <x14:dataBar minLength="0" maxLength="100" gradient="0">
              <x14:cfvo type="autoMin"/>
              <x14:cfvo type="autoMax"/>
              <x14:negativeFillColor rgb="FFA3FF83"/>
              <x14:axisColor rgb="FF000000"/>
            </x14:dataBar>
          </x14:cfRule>
          <x14:cfRule type="dataBar" id="{0D67B782-65C1-6F46-BEA5-288A04625D04}">
            <x14:dataBar minLength="0" maxLength="100" gradient="0">
              <x14:cfvo type="autoMin"/>
              <x14:cfvo type="autoMax"/>
              <x14:negativeFillColor rgb="FF00B050"/>
              <x14:axisColor rgb="FF000000"/>
            </x14:dataBar>
          </x14:cfRule>
          <x14:cfRule type="dataBar" id="{86CA46D8-6B39-7A49-A71C-920BE17AD326}">
            <x14:dataBar minLength="0" maxLength="100" gradient="0">
              <x14:cfvo type="autoMin"/>
              <x14:cfvo type="autoMax"/>
              <x14:negativeFillColor rgb="FF00FF00"/>
              <x14:axisColor rgb="FF000000"/>
            </x14:dataBar>
          </x14:cfRule>
          <x14:cfRule type="dataBar" id="{7509B928-96CF-6D44-A8AC-ADC4B2181CD5}">
            <x14:dataBar minLength="0" maxLength="100" gradient="0">
              <x14:cfvo type="autoMin"/>
              <x14:cfvo type="autoMax"/>
              <x14:negativeFillColor rgb="FF00FF00"/>
              <x14:axisColor rgb="FF000000"/>
            </x14:dataBar>
          </x14:cfRule>
          <xm:sqref>AN1814:AN1826</xm:sqref>
        </x14:conditionalFormatting>
        <x14:conditionalFormatting xmlns:xm="http://schemas.microsoft.com/office/excel/2006/main">
          <x14:cfRule type="dataBar" id="{3F564C7C-35E1-CB4E-A9BB-C7AA8D2B639F}">
            <x14:dataBar minLength="0" maxLength="100" gradient="0">
              <x14:cfvo type="autoMin"/>
              <x14:cfvo type="autoMax"/>
              <x14:negativeFillColor rgb="FFFF0000"/>
              <x14:axisColor rgb="FF000000"/>
            </x14:dataBar>
          </x14:cfRule>
          <x14:cfRule type="dataBar" id="{2D093CA0-ACA3-5548-8E80-738A664A9E72}">
            <x14:dataBar minLength="0" maxLength="100" gradient="0">
              <x14:cfvo type="autoMin"/>
              <x14:cfvo type="autoMax"/>
              <x14:negativeFillColor rgb="FFA3FF83"/>
              <x14:axisColor rgb="FF000000"/>
            </x14:dataBar>
          </x14:cfRule>
          <x14:cfRule type="dataBar" id="{BFC139F6-97D0-324A-8623-959DC210E500}">
            <x14:dataBar minLength="0" maxLength="100" gradient="0">
              <x14:cfvo type="autoMin"/>
              <x14:cfvo type="autoMax"/>
              <x14:negativeFillColor rgb="FF00B050"/>
              <x14:axisColor rgb="FF000000"/>
            </x14:dataBar>
          </x14:cfRule>
          <x14:cfRule type="dataBar" id="{1103CA1D-8FD1-E548-8B2D-3AA7C3D16E73}">
            <x14:dataBar minLength="0" maxLength="100" gradient="0">
              <x14:cfvo type="autoMin"/>
              <x14:cfvo type="autoMax"/>
              <x14:negativeFillColor rgb="FF00FF00"/>
              <x14:axisColor rgb="FF000000"/>
            </x14:dataBar>
          </x14:cfRule>
          <x14:cfRule type="dataBar" id="{DCF7F0B4-39A8-F142-A464-3D1AEBB60B27}">
            <x14:dataBar minLength="0" maxLength="100" gradient="0">
              <x14:cfvo type="autoMin"/>
              <x14:cfvo type="autoMax"/>
              <x14:negativeFillColor rgb="FF00FF00"/>
              <x14:axisColor rgb="FF000000"/>
            </x14:dataBar>
          </x14:cfRule>
          <xm:sqref>AN1828:AN1852</xm:sqref>
        </x14:conditionalFormatting>
        <x14:conditionalFormatting xmlns:xm="http://schemas.microsoft.com/office/excel/2006/main">
          <x14:cfRule type="dataBar" id="{A25BCE7C-7436-2440-B41E-2D871BBE31D7}">
            <x14:dataBar minLength="0" maxLength="100" gradient="0">
              <x14:cfvo type="autoMin"/>
              <x14:cfvo type="autoMax"/>
              <x14:negativeFillColor rgb="FFFF0000"/>
              <x14:axisColor rgb="FF000000"/>
            </x14:dataBar>
          </x14:cfRule>
          <x14:cfRule type="dataBar" id="{2BF71F39-5B3F-204C-84DC-A1BB5A5EE771}">
            <x14:dataBar minLength="0" maxLength="100" gradient="0">
              <x14:cfvo type="autoMin"/>
              <x14:cfvo type="autoMax"/>
              <x14:negativeFillColor rgb="FFA3FF83"/>
              <x14:axisColor rgb="FF000000"/>
            </x14:dataBar>
          </x14:cfRule>
          <x14:cfRule type="dataBar" id="{F82321C8-5050-AA4C-BCBF-7678CF8B9498}">
            <x14:dataBar minLength="0" maxLength="100" gradient="0">
              <x14:cfvo type="autoMin"/>
              <x14:cfvo type="autoMax"/>
              <x14:negativeFillColor rgb="FF00B050"/>
              <x14:axisColor rgb="FF000000"/>
            </x14:dataBar>
          </x14:cfRule>
          <x14:cfRule type="dataBar" id="{0E7492AF-EC08-BD42-9982-0C0339172C2E}">
            <x14:dataBar minLength="0" maxLength="100" gradient="0">
              <x14:cfvo type="autoMin"/>
              <x14:cfvo type="autoMax"/>
              <x14:negativeFillColor rgb="FF00FF00"/>
              <x14:axisColor rgb="FF000000"/>
            </x14:dataBar>
          </x14:cfRule>
          <x14:cfRule type="dataBar" id="{3A826F85-4748-5D43-831F-4618D95B9EA6}">
            <x14:dataBar minLength="0" maxLength="100" gradient="0">
              <x14:cfvo type="autoMin"/>
              <x14:cfvo type="autoMax"/>
              <x14:negativeFillColor rgb="FF00FF00"/>
              <x14:axisColor rgb="FF000000"/>
            </x14:dataBar>
          </x14:cfRule>
          <xm:sqref>AN1854:AN1856</xm:sqref>
        </x14:conditionalFormatting>
        <x14:conditionalFormatting xmlns:xm="http://schemas.microsoft.com/office/excel/2006/main">
          <x14:cfRule type="dataBar" id="{83B1FB04-5AFD-CE48-A8A6-38674343CB32}">
            <x14:dataBar minLength="0" maxLength="100" gradient="0">
              <x14:cfvo type="autoMin"/>
              <x14:cfvo type="autoMax"/>
              <x14:negativeFillColor rgb="FFFF0000"/>
              <x14:axisColor rgb="FF000000"/>
            </x14:dataBar>
          </x14:cfRule>
          <x14:cfRule type="dataBar" id="{A210AE52-B8A5-6E4E-A50E-53750DA32E0E}">
            <x14:dataBar minLength="0" maxLength="100" gradient="0">
              <x14:cfvo type="autoMin"/>
              <x14:cfvo type="autoMax"/>
              <x14:negativeFillColor rgb="FFA3FF83"/>
              <x14:axisColor rgb="FF000000"/>
            </x14:dataBar>
          </x14:cfRule>
          <x14:cfRule type="dataBar" id="{67003F7D-10D4-F941-B0E9-523A48DE7A56}">
            <x14:dataBar minLength="0" maxLength="100" gradient="0">
              <x14:cfvo type="autoMin"/>
              <x14:cfvo type="autoMax"/>
              <x14:negativeFillColor rgb="FF00B050"/>
              <x14:axisColor rgb="FF000000"/>
            </x14:dataBar>
          </x14:cfRule>
          <x14:cfRule type="dataBar" id="{C0CE84EF-947E-4C47-B18C-B7AB416AE70D}">
            <x14:dataBar minLength="0" maxLength="100" gradient="0">
              <x14:cfvo type="autoMin"/>
              <x14:cfvo type="autoMax"/>
              <x14:negativeFillColor rgb="FF00FF00"/>
              <x14:axisColor rgb="FF000000"/>
            </x14:dataBar>
          </x14:cfRule>
          <x14:cfRule type="dataBar" id="{F73CEA96-B0E1-8B48-8F4B-853C78A5A3FB}">
            <x14:dataBar minLength="0" maxLength="100" gradient="0">
              <x14:cfvo type="autoMin"/>
              <x14:cfvo type="autoMax"/>
              <x14:negativeFillColor rgb="FF00FF00"/>
              <x14:axisColor rgb="FF000000"/>
            </x14:dataBar>
          </x14:cfRule>
          <xm:sqref>AN1858:AN1874</xm:sqref>
        </x14:conditionalFormatting>
        <x14:conditionalFormatting xmlns:xm="http://schemas.microsoft.com/office/excel/2006/main">
          <x14:cfRule type="dataBar" id="{0F3475DF-9454-C046-969C-64E616703632}">
            <x14:dataBar minLength="0" maxLength="100" gradient="0">
              <x14:cfvo type="autoMin"/>
              <x14:cfvo type="autoMax"/>
              <x14:negativeFillColor rgb="FFA3FF83"/>
              <x14:axisColor rgb="FF000000"/>
            </x14:dataBar>
          </x14:cfRule>
          <x14:cfRule type="dataBar" id="{B243AC0B-8228-F149-92D8-9112CF76F39D}">
            <x14:dataBar minLength="0" maxLength="100" gradient="0">
              <x14:cfvo type="autoMin"/>
              <x14:cfvo type="autoMax"/>
              <x14:negativeFillColor rgb="FF00FF00"/>
              <x14:axisColor rgb="FF000000"/>
            </x14:dataBar>
          </x14:cfRule>
          <x14:cfRule type="dataBar" id="{A679B431-C9E9-7148-AD63-9E65F1146D80}">
            <x14:dataBar minLength="0" maxLength="100" gradient="0">
              <x14:cfvo type="autoMin"/>
              <x14:cfvo type="autoMax"/>
              <x14:negativeFillColor rgb="FF00FF00"/>
              <x14:axisColor rgb="FF000000"/>
            </x14:dataBar>
          </x14:cfRule>
          <x14:cfRule type="dataBar" id="{002DC9A3-7CCF-114A-A38A-554C43EBEF57}">
            <x14:dataBar minLength="0" maxLength="100" gradient="0">
              <x14:cfvo type="autoMin"/>
              <x14:cfvo type="autoMax"/>
              <x14:negativeFillColor rgb="FF00B050"/>
              <x14:axisColor rgb="FF000000"/>
            </x14:dataBar>
          </x14:cfRule>
          <x14:cfRule type="dataBar" id="{2968C1D5-0631-8B4F-97C4-5E12A168F0FB}">
            <x14:dataBar minLength="0" maxLength="100" gradient="0">
              <x14:cfvo type="autoMin"/>
              <x14:cfvo type="autoMax"/>
              <x14:negativeFillColor rgb="FFFF0000"/>
              <x14:axisColor rgb="FF000000"/>
            </x14:dataBar>
          </x14:cfRule>
          <xm:sqref>AN1876:AN1878</xm:sqref>
        </x14:conditionalFormatting>
        <x14:conditionalFormatting xmlns:xm="http://schemas.microsoft.com/office/excel/2006/main">
          <x14:cfRule type="dataBar" id="{074D0A6A-4DC9-954E-A715-D4FE1D349162}">
            <x14:dataBar minLength="0" maxLength="100" gradient="0">
              <x14:cfvo type="autoMin"/>
              <x14:cfvo type="autoMax"/>
              <x14:negativeFillColor rgb="FF00FF00"/>
              <x14:axisColor rgb="FF000000"/>
            </x14:dataBar>
          </x14:cfRule>
          <x14:cfRule type="dataBar" id="{35ACE944-D211-C544-9700-7DD08C34F6ED}">
            <x14:dataBar minLength="0" maxLength="100" gradient="0">
              <x14:cfvo type="autoMin"/>
              <x14:cfvo type="autoMax"/>
              <x14:negativeFillColor rgb="FFA3FF83"/>
              <x14:axisColor rgb="FF000000"/>
            </x14:dataBar>
          </x14:cfRule>
          <x14:cfRule type="dataBar" id="{683E50A8-91B8-5146-922B-9F7F4D85EA11}">
            <x14:dataBar minLength="0" maxLength="100" gradient="0">
              <x14:cfvo type="autoMin"/>
              <x14:cfvo type="autoMax"/>
              <x14:negativeFillColor rgb="FF00FF00"/>
              <x14:axisColor rgb="FF000000"/>
            </x14:dataBar>
          </x14:cfRule>
          <x14:cfRule type="dataBar" id="{568D3619-4AE7-AD4B-8210-F1B473663AA1}">
            <x14:dataBar minLength="0" maxLength="100" gradient="0">
              <x14:cfvo type="autoMin"/>
              <x14:cfvo type="autoMax"/>
              <x14:negativeFillColor rgb="FF00B050"/>
              <x14:axisColor rgb="FF000000"/>
            </x14:dataBar>
          </x14:cfRule>
          <x14:cfRule type="dataBar" id="{2BA5DDE4-1B9A-834D-8647-5C39A6E35E5A}">
            <x14:dataBar minLength="0" maxLength="100" gradient="0">
              <x14:cfvo type="autoMin"/>
              <x14:cfvo type="autoMax"/>
              <x14:negativeFillColor rgb="FFFF0000"/>
              <x14:axisColor rgb="FF000000"/>
            </x14:dataBar>
          </x14:cfRule>
          <xm:sqref>AN1880:AN1887</xm:sqref>
        </x14:conditionalFormatting>
        <x14:conditionalFormatting xmlns:xm="http://schemas.microsoft.com/office/excel/2006/main">
          <x14:cfRule type="dataBar" id="{F7BB1DDA-534E-3141-AA46-6A41A06E77FB}">
            <x14:dataBar minLength="0" maxLength="100" gradient="0">
              <x14:cfvo type="autoMin"/>
              <x14:cfvo type="autoMax"/>
              <x14:negativeFillColor rgb="FFA3FF83"/>
              <x14:axisColor rgb="FF000000"/>
            </x14:dataBar>
          </x14:cfRule>
          <x14:cfRule type="dataBar" id="{D4505221-D242-7D43-B576-74310E8DAB50}">
            <x14:dataBar minLength="0" maxLength="100" gradient="0">
              <x14:cfvo type="autoMin"/>
              <x14:cfvo type="autoMax"/>
              <x14:negativeFillColor rgb="FF00B050"/>
              <x14:axisColor rgb="FF000000"/>
            </x14:dataBar>
          </x14:cfRule>
          <x14:cfRule type="dataBar" id="{868B2C69-EB92-6F44-97A9-8B76E6F09360}">
            <x14:dataBar minLength="0" maxLength="100" gradient="0">
              <x14:cfvo type="autoMin"/>
              <x14:cfvo type="autoMax"/>
              <x14:negativeFillColor rgb="FF00FF00"/>
              <x14:axisColor rgb="FF000000"/>
            </x14:dataBar>
          </x14:cfRule>
          <x14:cfRule type="dataBar" id="{D41A1B29-EB00-7E46-87BB-85EC859EC061}">
            <x14:dataBar minLength="0" maxLength="100" gradient="0">
              <x14:cfvo type="autoMin"/>
              <x14:cfvo type="autoMax"/>
              <x14:negativeFillColor rgb="FF00FF00"/>
              <x14:axisColor rgb="FF000000"/>
            </x14:dataBar>
          </x14:cfRule>
          <x14:cfRule type="dataBar" id="{605CD09B-C873-C34E-ABE3-CA756AE595DF}">
            <x14:dataBar minLength="0" maxLength="100" gradient="0">
              <x14:cfvo type="autoMin"/>
              <x14:cfvo type="autoMax"/>
              <x14:negativeFillColor rgb="FFFF0000"/>
              <x14:axisColor rgb="FF000000"/>
            </x14:dataBar>
          </x14:cfRule>
          <xm:sqref>AN1889:AN1893</xm:sqref>
        </x14:conditionalFormatting>
        <x14:conditionalFormatting xmlns:xm="http://schemas.microsoft.com/office/excel/2006/main">
          <x14:cfRule type="dataBar" id="{2CAD90DB-A197-4F4E-8A3D-0084CD2D7789}">
            <x14:dataBar minLength="0" maxLength="100" gradient="0">
              <x14:cfvo type="autoMin"/>
              <x14:cfvo type="autoMax"/>
              <x14:negativeFillColor rgb="FFFF0000"/>
              <x14:axisColor rgb="FF000000"/>
            </x14:dataBar>
          </x14:cfRule>
          <x14:cfRule type="dataBar" id="{DC5B6E6A-FAED-7E41-B17B-C3E203BBD2C8}">
            <x14:dataBar minLength="0" maxLength="100" gradient="0">
              <x14:cfvo type="autoMin"/>
              <x14:cfvo type="autoMax"/>
              <x14:negativeFillColor rgb="FFA3FF83"/>
              <x14:axisColor rgb="FF000000"/>
            </x14:dataBar>
          </x14:cfRule>
          <x14:cfRule type="dataBar" id="{E31029E5-F4FD-BF4C-8277-34E7F133A478}">
            <x14:dataBar minLength="0" maxLength="100" gradient="0">
              <x14:cfvo type="autoMin"/>
              <x14:cfvo type="autoMax"/>
              <x14:negativeFillColor rgb="FF00B050"/>
              <x14:axisColor rgb="FF000000"/>
            </x14:dataBar>
          </x14:cfRule>
          <x14:cfRule type="dataBar" id="{26337AF5-F105-0641-9CF5-700F05AFCAD6}">
            <x14:dataBar minLength="0" maxLength="100" gradient="0">
              <x14:cfvo type="autoMin"/>
              <x14:cfvo type="autoMax"/>
              <x14:negativeFillColor rgb="FF00FF00"/>
              <x14:axisColor rgb="FF000000"/>
            </x14:dataBar>
          </x14:cfRule>
          <x14:cfRule type="dataBar" id="{78E355AD-19CF-994E-9D17-DD0DBDA77C2D}">
            <x14:dataBar minLength="0" maxLength="100" gradient="0">
              <x14:cfvo type="autoMin"/>
              <x14:cfvo type="autoMax"/>
              <x14:negativeFillColor rgb="FF00FF00"/>
              <x14:axisColor rgb="FF000000"/>
            </x14:dataBar>
          </x14:cfRule>
          <xm:sqref>AN1895:AN1918</xm:sqref>
        </x14:conditionalFormatting>
        <x14:conditionalFormatting xmlns:xm="http://schemas.microsoft.com/office/excel/2006/main">
          <x14:cfRule type="dataBar" id="{D5A9CA7B-D67F-AC4A-AE92-9E5C39A9F824}">
            <x14:dataBar minLength="0" maxLength="100" gradient="0">
              <x14:cfvo type="autoMin"/>
              <x14:cfvo type="autoMax"/>
              <x14:negativeFillColor rgb="FFFF0000"/>
              <x14:axisColor rgb="FF000000"/>
            </x14:dataBar>
          </x14:cfRule>
          <x14:cfRule type="dataBar" id="{7BC78AC1-0E3A-0346-AE5D-C3BDCCBFA970}">
            <x14:dataBar minLength="0" maxLength="100" gradient="0">
              <x14:cfvo type="autoMin"/>
              <x14:cfvo type="autoMax"/>
              <x14:negativeFillColor rgb="FFA3FF83"/>
              <x14:axisColor rgb="FF000000"/>
            </x14:dataBar>
          </x14:cfRule>
          <x14:cfRule type="dataBar" id="{B532AA8D-C3E9-5447-919A-60C0BF330AAF}">
            <x14:dataBar minLength="0" maxLength="100" gradient="0">
              <x14:cfvo type="autoMin"/>
              <x14:cfvo type="autoMax"/>
              <x14:negativeFillColor rgb="FF00B050"/>
              <x14:axisColor rgb="FF000000"/>
            </x14:dataBar>
          </x14:cfRule>
          <x14:cfRule type="dataBar" id="{355E5758-5A67-D843-BDE4-FC71825AB86F}">
            <x14:dataBar minLength="0" maxLength="100" gradient="0">
              <x14:cfvo type="autoMin"/>
              <x14:cfvo type="autoMax"/>
              <x14:negativeFillColor rgb="FF00FF00"/>
              <x14:axisColor rgb="FF000000"/>
            </x14:dataBar>
          </x14:cfRule>
          <x14:cfRule type="dataBar" id="{F178DAC7-0DD5-304A-BE60-757EFE805CFF}">
            <x14:dataBar minLength="0" maxLength="100" gradient="0">
              <x14:cfvo type="autoMin"/>
              <x14:cfvo type="autoMax"/>
              <x14:negativeFillColor rgb="FF00FF00"/>
              <x14:axisColor rgb="FF000000"/>
            </x14:dataBar>
          </x14:cfRule>
          <xm:sqref>AN1920:AN1922</xm:sqref>
        </x14:conditionalFormatting>
        <x14:conditionalFormatting xmlns:xm="http://schemas.microsoft.com/office/excel/2006/main">
          <x14:cfRule type="dataBar" id="{616FA363-D6C5-F445-8638-C9677D2E1EE2}">
            <x14:dataBar minLength="0" maxLength="100" gradient="0">
              <x14:cfvo type="autoMin"/>
              <x14:cfvo type="autoMax"/>
              <x14:negativeFillColor rgb="FFFF0000"/>
              <x14:axisColor rgb="FF000000"/>
            </x14:dataBar>
          </x14:cfRule>
          <x14:cfRule type="dataBar" id="{40271113-F21A-F54E-AA4C-48C7443A6173}">
            <x14:dataBar minLength="0" maxLength="100" gradient="0">
              <x14:cfvo type="autoMin"/>
              <x14:cfvo type="autoMax"/>
              <x14:negativeFillColor rgb="FFA3FF83"/>
              <x14:axisColor rgb="FF000000"/>
            </x14:dataBar>
          </x14:cfRule>
          <x14:cfRule type="dataBar" id="{9EAA5824-B31B-594B-A4E4-E8485BDBE614}">
            <x14:dataBar minLength="0" maxLength="100" gradient="0">
              <x14:cfvo type="autoMin"/>
              <x14:cfvo type="autoMax"/>
              <x14:negativeFillColor rgb="FF00B050"/>
              <x14:axisColor rgb="FF000000"/>
            </x14:dataBar>
          </x14:cfRule>
          <x14:cfRule type="dataBar" id="{E1EABEFB-FBC3-FC44-B528-7C1BA915894F}">
            <x14:dataBar minLength="0" maxLength="100" gradient="0">
              <x14:cfvo type="autoMin"/>
              <x14:cfvo type="autoMax"/>
              <x14:negativeFillColor rgb="FF00FF00"/>
              <x14:axisColor rgb="FF000000"/>
            </x14:dataBar>
          </x14:cfRule>
          <x14:cfRule type="dataBar" id="{B97D0BA7-CD76-4F40-ADB2-4BD0EF0C2903}">
            <x14:dataBar minLength="0" maxLength="100" gradient="0">
              <x14:cfvo type="autoMin"/>
              <x14:cfvo type="autoMax"/>
              <x14:negativeFillColor rgb="FF00FF00"/>
              <x14:axisColor rgb="FF000000"/>
            </x14:dataBar>
          </x14:cfRule>
          <xm:sqref>AN1924:AN1940</xm:sqref>
        </x14:conditionalFormatting>
        <x14:conditionalFormatting xmlns:xm="http://schemas.microsoft.com/office/excel/2006/main">
          <x14:cfRule type="dataBar" id="{5A356686-D4EF-1246-939F-64134B688F17}">
            <x14:dataBar minLength="0" maxLength="100" gradient="0">
              <x14:cfvo type="autoMin"/>
              <x14:cfvo type="autoMax"/>
              <x14:negativeFillColor rgb="FFFF0000"/>
              <x14:axisColor rgb="FF000000"/>
            </x14:dataBar>
          </x14:cfRule>
          <x14:cfRule type="dataBar" id="{EFC7F9FE-B2F5-C746-9DFA-2722FF9C060E}">
            <x14:dataBar minLength="0" maxLength="100" gradient="0">
              <x14:cfvo type="autoMin"/>
              <x14:cfvo type="autoMax"/>
              <x14:negativeFillColor rgb="FFA3FF83"/>
              <x14:axisColor rgb="FF000000"/>
            </x14:dataBar>
          </x14:cfRule>
          <x14:cfRule type="dataBar" id="{C5D0CCC4-0CCF-7842-A74A-F9E55B0F4249}">
            <x14:dataBar minLength="0" maxLength="100" gradient="0">
              <x14:cfvo type="autoMin"/>
              <x14:cfvo type="autoMax"/>
              <x14:negativeFillColor rgb="FF00B050"/>
              <x14:axisColor rgb="FF000000"/>
            </x14:dataBar>
          </x14:cfRule>
          <x14:cfRule type="dataBar" id="{1A991DB8-5CED-764A-83A6-96C6EA1540B9}">
            <x14:dataBar minLength="0" maxLength="100" gradient="0">
              <x14:cfvo type="autoMin"/>
              <x14:cfvo type="autoMax"/>
              <x14:negativeFillColor rgb="FF00FF00"/>
              <x14:axisColor rgb="FF000000"/>
            </x14:dataBar>
          </x14:cfRule>
          <x14:cfRule type="dataBar" id="{86798977-48C3-B84B-ABBA-7C6B54D57523}">
            <x14:dataBar minLength="0" maxLength="100" gradient="0">
              <x14:cfvo type="autoMin"/>
              <x14:cfvo type="autoMax"/>
              <x14:negativeFillColor rgb="FF00FF00"/>
              <x14:axisColor rgb="FF000000"/>
            </x14:dataBar>
          </x14:cfRule>
          <xm:sqref>AN1942:AN1944</xm:sqref>
        </x14:conditionalFormatting>
        <x14:conditionalFormatting xmlns:xm="http://schemas.microsoft.com/office/excel/2006/main">
          <x14:cfRule type="dataBar" id="{8EA4EF00-2FFF-114F-8666-683A93A4609F}">
            <x14:dataBar minLength="0" maxLength="100" gradient="0">
              <x14:cfvo type="autoMin"/>
              <x14:cfvo type="autoMax"/>
              <x14:negativeFillColor rgb="FFFF0000"/>
              <x14:axisColor rgb="FF000000"/>
            </x14:dataBar>
          </x14:cfRule>
          <x14:cfRule type="dataBar" id="{6835B7D4-8F37-D246-B0F4-F98B9B3727D2}">
            <x14:dataBar minLength="0" maxLength="100" gradient="0">
              <x14:cfvo type="autoMin"/>
              <x14:cfvo type="autoMax"/>
              <x14:negativeFillColor rgb="FFA3FF83"/>
              <x14:axisColor rgb="FF000000"/>
            </x14:dataBar>
          </x14:cfRule>
          <x14:cfRule type="dataBar" id="{52029E5A-33EA-4045-9EB0-C25C8FB0ECEC}">
            <x14:dataBar minLength="0" maxLength="100" gradient="0">
              <x14:cfvo type="autoMin"/>
              <x14:cfvo type="autoMax"/>
              <x14:negativeFillColor rgb="FF00B050"/>
              <x14:axisColor rgb="FF000000"/>
            </x14:dataBar>
          </x14:cfRule>
          <x14:cfRule type="dataBar" id="{52640E7A-AEC4-B74C-9916-42C99A6CF215}">
            <x14:dataBar minLength="0" maxLength="100" gradient="0">
              <x14:cfvo type="autoMin"/>
              <x14:cfvo type="autoMax"/>
              <x14:negativeFillColor rgb="FF00FF00"/>
              <x14:axisColor rgb="FF000000"/>
            </x14:dataBar>
          </x14:cfRule>
          <x14:cfRule type="dataBar" id="{6AF33D51-7F93-B04F-B1BB-204AC5857DCF}">
            <x14:dataBar minLength="0" maxLength="100" gradient="0">
              <x14:cfvo type="autoMin"/>
              <x14:cfvo type="autoMax"/>
              <x14:negativeFillColor rgb="FF00FF00"/>
              <x14:axisColor rgb="FF000000"/>
            </x14:dataBar>
          </x14:cfRule>
          <xm:sqref>AN1946:AN1957</xm:sqref>
        </x14:conditionalFormatting>
        <x14:conditionalFormatting xmlns:xm="http://schemas.microsoft.com/office/excel/2006/main">
          <x14:cfRule type="dataBar" id="{642ED6BE-508F-DE43-B1BE-069AC5BA5E8D}">
            <x14:dataBar minLength="0" maxLength="100" gradient="0">
              <x14:cfvo type="autoMin"/>
              <x14:cfvo type="autoMax"/>
              <x14:negativeFillColor rgb="FFFF0000"/>
              <x14:axisColor rgb="FF000000"/>
            </x14:dataBar>
          </x14:cfRule>
          <x14:cfRule type="dataBar" id="{65CF4AB7-13CD-864B-9F54-8B08E11BAF35}">
            <x14:dataBar minLength="0" maxLength="100" gradient="0">
              <x14:cfvo type="autoMin"/>
              <x14:cfvo type="autoMax"/>
              <x14:negativeFillColor rgb="FFA3FF83"/>
              <x14:axisColor rgb="FF000000"/>
            </x14:dataBar>
          </x14:cfRule>
          <x14:cfRule type="dataBar" id="{BF80F319-D15F-E242-BC86-A79CC99904FC}">
            <x14:dataBar minLength="0" maxLength="100" gradient="0">
              <x14:cfvo type="autoMin"/>
              <x14:cfvo type="autoMax"/>
              <x14:negativeFillColor rgb="FF00B050"/>
              <x14:axisColor rgb="FF000000"/>
            </x14:dataBar>
          </x14:cfRule>
          <x14:cfRule type="dataBar" id="{D771016F-66B7-724C-98A8-C7E52CD8CA32}">
            <x14:dataBar minLength="0" maxLength="100" gradient="0">
              <x14:cfvo type="autoMin"/>
              <x14:cfvo type="autoMax"/>
              <x14:negativeFillColor rgb="FF00FF00"/>
              <x14:axisColor rgb="FF000000"/>
            </x14:dataBar>
          </x14:cfRule>
          <x14:cfRule type="dataBar" id="{35BCDE8F-3F2E-AC4D-8752-C70BA5DFB041}">
            <x14:dataBar minLength="0" maxLength="100" gradient="0">
              <x14:cfvo type="autoMin"/>
              <x14:cfvo type="autoMax"/>
              <x14:negativeFillColor rgb="FF00FF00"/>
              <x14:axisColor rgb="FF000000"/>
            </x14:dataBar>
          </x14:cfRule>
          <xm:sqref>AN1959:AN1970</xm:sqref>
        </x14:conditionalFormatting>
        <x14:conditionalFormatting xmlns:xm="http://schemas.microsoft.com/office/excel/2006/main">
          <x14:cfRule type="dataBar" id="{38867EA0-24A5-0F48-8B17-94FC57EF5641}">
            <x14:dataBar minLength="0" maxLength="100" gradient="0">
              <x14:cfvo type="autoMin"/>
              <x14:cfvo type="autoMax"/>
              <x14:negativeFillColor rgb="FFFF0000"/>
              <x14:axisColor rgb="FF000000"/>
            </x14:dataBar>
          </x14:cfRule>
          <x14:cfRule type="dataBar" id="{A0DD6BD0-A8B5-F944-A7ED-967409D03C4B}">
            <x14:dataBar minLength="0" maxLength="100" gradient="0">
              <x14:cfvo type="autoMin"/>
              <x14:cfvo type="autoMax"/>
              <x14:negativeFillColor rgb="FFA3FF83"/>
              <x14:axisColor rgb="FF000000"/>
            </x14:dataBar>
          </x14:cfRule>
          <x14:cfRule type="dataBar" id="{B26A3F88-A02A-7B4A-BB43-D49005BB1BFC}">
            <x14:dataBar minLength="0" maxLength="100" gradient="0">
              <x14:cfvo type="autoMin"/>
              <x14:cfvo type="autoMax"/>
              <x14:negativeFillColor rgb="FF00B050"/>
              <x14:axisColor rgb="FF000000"/>
            </x14:dataBar>
          </x14:cfRule>
          <x14:cfRule type="dataBar" id="{C751A588-ADC7-4749-A65F-D3BD087929E1}">
            <x14:dataBar minLength="0" maxLength="100" gradient="0">
              <x14:cfvo type="autoMin"/>
              <x14:cfvo type="autoMax"/>
              <x14:negativeFillColor rgb="FF00FF00"/>
              <x14:axisColor rgb="FF000000"/>
            </x14:dataBar>
          </x14:cfRule>
          <x14:cfRule type="dataBar" id="{C78D696D-02C3-4D4B-9ADF-88F49C2EB312}">
            <x14:dataBar minLength="0" maxLength="100" gradient="0">
              <x14:cfvo type="autoMin"/>
              <x14:cfvo type="autoMax"/>
              <x14:negativeFillColor rgb="FF00FF00"/>
              <x14:axisColor rgb="FF000000"/>
            </x14:dataBar>
          </x14:cfRule>
          <xm:sqref>AN1972:AN1985</xm:sqref>
        </x14:conditionalFormatting>
        <x14:conditionalFormatting xmlns:xm="http://schemas.microsoft.com/office/excel/2006/main">
          <x14:cfRule type="dataBar" id="{65AFF624-347E-3348-9B4C-0880F0AB7A65}">
            <x14:dataBar minLength="0" maxLength="100" gradient="0">
              <x14:cfvo type="autoMin"/>
              <x14:cfvo type="autoMax"/>
              <x14:negativeFillColor rgb="FFFF0000"/>
              <x14:axisColor rgb="FF000000"/>
            </x14:dataBar>
          </x14:cfRule>
          <x14:cfRule type="dataBar" id="{707887C2-740A-EE47-8AF5-523A4EDA48C0}">
            <x14:dataBar minLength="0" maxLength="100" gradient="0">
              <x14:cfvo type="autoMin"/>
              <x14:cfvo type="autoMax"/>
              <x14:negativeFillColor rgb="FFA3FF83"/>
              <x14:axisColor rgb="FF000000"/>
            </x14:dataBar>
          </x14:cfRule>
          <x14:cfRule type="dataBar" id="{89C3D792-00B9-1B44-9D77-B32E4842B3F3}">
            <x14:dataBar minLength="0" maxLength="100" gradient="0">
              <x14:cfvo type="autoMin"/>
              <x14:cfvo type="autoMax"/>
              <x14:negativeFillColor rgb="FF00B050"/>
              <x14:axisColor rgb="FF000000"/>
            </x14:dataBar>
          </x14:cfRule>
          <x14:cfRule type="dataBar" id="{61334609-FBE8-3D4C-9F8D-3C700C187B8F}">
            <x14:dataBar minLength="0" maxLength="100" gradient="0">
              <x14:cfvo type="autoMin"/>
              <x14:cfvo type="autoMax"/>
              <x14:negativeFillColor rgb="FF00FF00"/>
              <x14:axisColor rgb="FF000000"/>
            </x14:dataBar>
          </x14:cfRule>
          <x14:cfRule type="dataBar" id="{1F2384EE-D275-044D-B1A9-C613EF4FE795}">
            <x14:dataBar minLength="0" maxLength="100" gradient="0">
              <x14:cfvo type="autoMin"/>
              <x14:cfvo type="autoMax"/>
              <x14:negativeFillColor rgb="FF00FF00"/>
              <x14:axisColor rgb="FF000000"/>
            </x14:dataBar>
          </x14:cfRule>
          <xm:sqref>AN1987:AN2009</xm:sqref>
        </x14:conditionalFormatting>
        <x14:conditionalFormatting xmlns:xm="http://schemas.microsoft.com/office/excel/2006/main">
          <x14:cfRule type="dataBar" id="{153D085B-37EB-7542-935E-BCD10D37F63A}">
            <x14:dataBar minLength="0" maxLength="100" gradient="0">
              <x14:cfvo type="autoMin"/>
              <x14:cfvo type="autoMax"/>
              <x14:negativeFillColor rgb="FFFF0000"/>
              <x14:axisColor rgb="FF000000"/>
            </x14:dataBar>
          </x14:cfRule>
          <x14:cfRule type="dataBar" id="{0C77423B-D132-B44F-B460-7B4036CE09B3}">
            <x14:dataBar minLength="0" maxLength="100" gradient="0">
              <x14:cfvo type="autoMin"/>
              <x14:cfvo type="autoMax"/>
              <x14:negativeFillColor rgb="FFA3FF83"/>
              <x14:axisColor rgb="FF000000"/>
            </x14:dataBar>
          </x14:cfRule>
          <x14:cfRule type="dataBar" id="{B60E8497-F88A-DF40-B544-605C0F2A8AD2}">
            <x14:dataBar minLength="0" maxLength="100" gradient="0">
              <x14:cfvo type="autoMin"/>
              <x14:cfvo type="autoMax"/>
              <x14:negativeFillColor rgb="FF00B050"/>
              <x14:axisColor rgb="FF000000"/>
            </x14:dataBar>
          </x14:cfRule>
          <x14:cfRule type="dataBar" id="{2319C7EA-D4F6-A24C-88B4-A75040A9FB63}">
            <x14:dataBar minLength="0" maxLength="100" gradient="0">
              <x14:cfvo type="autoMin"/>
              <x14:cfvo type="autoMax"/>
              <x14:negativeFillColor rgb="FF00FF00"/>
              <x14:axisColor rgb="FF000000"/>
            </x14:dataBar>
          </x14:cfRule>
          <x14:cfRule type="dataBar" id="{1B8959E9-7D2A-4744-B2E3-F8227ABA1F2C}">
            <x14:dataBar minLength="0" maxLength="100" gradient="0">
              <x14:cfvo type="autoMin"/>
              <x14:cfvo type="autoMax"/>
              <x14:negativeFillColor rgb="FF00FF00"/>
              <x14:axisColor rgb="FF000000"/>
            </x14:dataBar>
          </x14:cfRule>
          <xm:sqref>AN2011:AN2029</xm:sqref>
        </x14:conditionalFormatting>
        <x14:conditionalFormatting xmlns:xm="http://schemas.microsoft.com/office/excel/2006/main">
          <x14:cfRule type="dataBar" id="{7052479E-AC02-5E40-95D9-26CB36614CF0}">
            <x14:dataBar minLength="0" maxLength="100" gradient="0">
              <x14:cfvo type="autoMin"/>
              <x14:cfvo type="autoMax"/>
              <x14:negativeFillColor rgb="FFFF0000"/>
              <x14:axisColor rgb="FF000000"/>
            </x14:dataBar>
          </x14:cfRule>
          <x14:cfRule type="dataBar" id="{73E1099C-1E55-1342-90EE-6135E2D40711}">
            <x14:dataBar minLength="0" maxLength="100" gradient="0">
              <x14:cfvo type="autoMin"/>
              <x14:cfvo type="autoMax"/>
              <x14:negativeFillColor rgb="FFA3FF83"/>
              <x14:axisColor rgb="FF000000"/>
            </x14:dataBar>
          </x14:cfRule>
          <x14:cfRule type="dataBar" id="{57E9BA8B-54E6-B24D-91C6-21D065B85D6A}">
            <x14:dataBar minLength="0" maxLength="100" gradient="0">
              <x14:cfvo type="autoMin"/>
              <x14:cfvo type="autoMax"/>
              <x14:negativeFillColor rgb="FF00B050"/>
              <x14:axisColor rgb="FF000000"/>
            </x14:dataBar>
          </x14:cfRule>
          <x14:cfRule type="dataBar" id="{8FA3DA46-20D6-594C-AC19-F7A267CC01F7}">
            <x14:dataBar minLength="0" maxLength="100" gradient="0">
              <x14:cfvo type="autoMin"/>
              <x14:cfvo type="autoMax"/>
              <x14:negativeFillColor rgb="FF00FF00"/>
              <x14:axisColor rgb="FF000000"/>
            </x14:dataBar>
          </x14:cfRule>
          <x14:cfRule type="dataBar" id="{6B426C81-49B5-A74C-9FEC-8630FD4A9CC6}">
            <x14:dataBar minLength="0" maxLength="100" gradient="0">
              <x14:cfvo type="autoMin"/>
              <x14:cfvo type="autoMax"/>
              <x14:negativeFillColor rgb="FF00FF00"/>
              <x14:axisColor rgb="FF000000"/>
            </x14:dataBar>
          </x14:cfRule>
          <xm:sqref>AN2032:AN2033</xm:sqref>
        </x14:conditionalFormatting>
        <x14:conditionalFormatting xmlns:xm="http://schemas.microsoft.com/office/excel/2006/main">
          <x14:cfRule type="dataBar" id="{0C1B9621-ACD4-A44F-B395-2CF6FF328A45}">
            <x14:dataBar minLength="0" maxLength="100" gradient="0">
              <x14:cfvo type="autoMin"/>
              <x14:cfvo type="autoMax"/>
              <x14:negativeFillColor rgb="FFFF0000"/>
              <x14:axisColor rgb="FF000000"/>
            </x14:dataBar>
          </x14:cfRule>
          <x14:cfRule type="dataBar" id="{AA0B04C8-8D6F-C844-B12F-213E7C86FF8D}">
            <x14:dataBar minLength="0" maxLength="100" gradient="0">
              <x14:cfvo type="autoMin"/>
              <x14:cfvo type="autoMax"/>
              <x14:negativeFillColor rgb="FFA3FF83"/>
              <x14:axisColor rgb="FF000000"/>
            </x14:dataBar>
          </x14:cfRule>
          <x14:cfRule type="dataBar" id="{65A3DD98-A2E2-774D-A9C6-00E9B69DCBA9}">
            <x14:dataBar minLength="0" maxLength="100" gradient="0">
              <x14:cfvo type="autoMin"/>
              <x14:cfvo type="autoMax"/>
              <x14:negativeFillColor rgb="FF00B050"/>
              <x14:axisColor rgb="FF000000"/>
            </x14:dataBar>
          </x14:cfRule>
          <x14:cfRule type="dataBar" id="{032697AB-B98D-8C46-810D-06519930D2A7}">
            <x14:dataBar minLength="0" maxLength="100" gradient="0">
              <x14:cfvo type="autoMin"/>
              <x14:cfvo type="autoMax"/>
              <x14:negativeFillColor rgb="FF00FF00"/>
              <x14:axisColor rgb="FF000000"/>
            </x14:dataBar>
          </x14:cfRule>
          <x14:cfRule type="dataBar" id="{D2F2337A-8BC3-3C46-96C0-D7E45FA621DA}">
            <x14:dataBar minLength="0" maxLength="100" gradient="0">
              <x14:cfvo type="autoMin"/>
              <x14:cfvo type="autoMax"/>
              <x14:negativeFillColor rgb="FF00FF00"/>
              <x14:axisColor rgb="FF000000"/>
            </x14:dataBar>
          </x14:cfRule>
          <xm:sqref>AN2035:AN2039</xm:sqref>
        </x14:conditionalFormatting>
        <x14:conditionalFormatting xmlns:xm="http://schemas.microsoft.com/office/excel/2006/main">
          <x14:cfRule type="dataBar" id="{602E1BEF-D047-E84B-B8C1-B50F79CBE72D}">
            <x14:dataBar minLength="0" maxLength="100" gradient="0">
              <x14:cfvo type="autoMin"/>
              <x14:cfvo type="autoMax"/>
              <x14:negativeFillColor rgb="FFFF0000"/>
              <x14:axisColor rgb="FF000000"/>
            </x14:dataBar>
          </x14:cfRule>
          <x14:cfRule type="dataBar" id="{1DE5F278-8984-5544-BB4D-528C6802B443}">
            <x14:dataBar minLength="0" maxLength="100" gradient="0">
              <x14:cfvo type="autoMin"/>
              <x14:cfvo type="autoMax"/>
              <x14:negativeFillColor rgb="FFA3FF83"/>
              <x14:axisColor rgb="FF000000"/>
            </x14:dataBar>
          </x14:cfRule>
          <x14:cfRule type="dataBar" id="{71051016-6140-0E4F-8A6E-A56F943765D9}">
            <x14:dataBar minLength="0" maxLength="100" gradient="0">
              <x14:cfvo type="autoMin"/>
              <x14:cfvo type="autoMax"/>
              <x14:negativeFillColor rgb="FF00B050"/>
              <x14:axisColor rgb="FF000000"/>
            </x14:dataBar>
          </x14:cfRule>
          <x14:cfRule type="dataBar" id="{ED90F204-089A-B046-9036-4A6EA3A89BEE}">
            <x14:dataBar minLength="0" maxLength="100" gradient="0">
              <x14:cfvo type="autoMin"/>
              <x14:cfvo type="autoMax"/>
              <x14:negativeFillColor rgb="FF00FF00"/>
              <x14:axisColor rgb="FF000000"/>
            </x14:dataBar>
          </x14:cfRule>
          <x14:cfRule type="dataBar" id="{4887A8F2-D08F-164A-A93A-53868976C9C5}">
            <x14:dataBar minLength="0" maxLength="100" gradient="0">
              <x14:cfvo type="autoMin"/>
              <x14:cfvo type="autoMax"/>
              <x14:negativeFillColor rgb="FF00FF00"/>
              <x14:axisColor rgb="FF000000"/>
            </x14:dataBar>
          </x14:cfRule>
          <xm:sqref>AN2041:AN2050</xm:sqref>
        </x14:conditionalFormatting>
        <x14:conditionalFormatting xmlns:xm="http://schemas.microsoft.com/office/excel/2006/main">
          <x14:cfRule type="dataBar" id="{4424D5B0-B75E-6B4B-878F-93EBA601360F}">
            <x14:dataBar minLength="0" maxLength="100" gradient="0">
              <x14:cfvo type="autoMin"/>
              <x14:cfvo type="autoMax"/>
              <x14:negativeFillColor rgb="FFFF0000"/>
              <x14:axisColor rgb="FF000000"/>
            </x14:dataBar>
          </x14:cfRule>
          <x14:cfRule type="dataBar" id="{633B0FD4-9408-CB4C-AC21-635E6C881513}">
            <x14:dataBar minLength="0" maxLength="100" gradient="0">
              <x14:cfvo type="autoMin"/>
              <x14:cfvo type="autoMax"/>
              <x14:negativeFillColor rgb="FFA3FF83"/>
              <x14:axisColor rgb="FF000000"/>
            </x14:dataBar>
          </x14:cfRule>
          <x14:cfRule type="dataBar" id="{5DA06CE4-2D1C-5743-84AE-225EB6D07A47}">
            <x14:dataBar minLength="0" maxLength="100" gradient="0">
              <x14:cfvo type="autoMin"/>
              <x14:cfvo type="autoMax"/>
              <x14:negativeFillColor rgb="FF00B050"/>
              <x14:axisColor rgb="FF000000"/>
            </x14:dataBar>
          </x14:cfRule>
          <x14:cfRule type="dataBar" id="{4878F9BA-6B0C-244F-BA69-DB530EA3D29A}">
            <x14:dataBar minLength="0" maxLength="100" gradient="0">
              <x14:cfvo type="autoMin"/>
              <x14:cfvo type="autoMax"/>
              <x14:negativeFillColor rgb="FF00FF00"/>
              <x14:axisColor rgb="FF000000"/>
            </x14:dataBar>
          </x14:cfRule>
          <x14:cfRule type="dataBar" id="{CFA7729F-349D-4E46-B044-39A0F471B290}">
            <x14:dataBar minLength="0" maxLength="100" gradient="0">
              <x14:cfvo type="autoMin"/>
              <x14:cfvo type="autoMax"/>
              <x14:negativeFillColor rgb="FF00FF00"/>
              <x14:axisColor rgb="FF000000"/>
            </x14:dataBar>
          </x14:cfRule>
          <xm:sqref>AN2052:AN2053</xm:sqref>
        </x14:conditionalFormatting>
        <x14:conditionalFormatting xmlns:xm="http://schemas.microsoft.com/office/excel/2006/main">
          <x14:cfRule type="dataBar" id="{5A6C7156-7BA3-6E4A-AC3F-7B0E1D8A6CD7}">
            <x14:dataBar minLength="0" maxLength="100" gradient="0">
              <x14:cfvo type="autoMin"/>
              <x14:cfvo type="autoMax"/>
              <x14:negativeFillColor rgb="FFFF0000"/>
              <x14:axisColor rgb="FF000000"/>
            </x14:dataBar>
          </x14:cfRule>
          <x14:cfRule type="dataBar" id="{ADBBA7E0-FB82-2740-AF78-F40A155FB3FE}">
            <x14:dataBar minLength="0" maxLength="100" gradient="0">
              <x14:cfvo type="autoMin"/>
              <x14:cfvo type="autoMax"/>
              <x14:negativeFillColor rgb="FFA3FF83"/>
              <x14:axisColor rgb="FF000000"/>
            </x14:dataBar>
          </x14:cfRule>
          <x14:cfRule type="dataBar" id="{E8D36C8A-35CE-214F-A43F-BF0E0DAB1608}">
            <x14:dataBar minLength="0" maxLength="100" gradient="0">
              <x14:cfvo type="autoMin"/>
              <x14:cfvo type="autoMax"/>
              <x14:negativeFillColor rgb="FF00B050"/>
              <x14:axisColor rgb="FF000000"/>
            </x14:dataBar>
          </x14:cfRule>
          <x14:cfRule type="dataBar" id="{597F64CD-DCA3-DE48-8FAF-2C413689E292}">
            <x14:dataBar minLength="0" maxLength="100" gradient="0">
              <x14:cfvo type="autoMin"/>
              <x14:cfvo type="autoMax"/>
              <x14:negativeFillColor rgb="FF00FF00"/>
              <x14:axisColor rgb="FF000000"/>
            </x14:dataBar>
          </x14:cfRule>
          <x14:cfRule type="dataBar" id="{534CCA85-A2CC-A749-8DE0-2D329AC524FD}">
            <x14:dataBar minLength="0" maxLength="100" gradient="0">
              <x14:cfvo type="autoMin"/>
              <x14:cfvo type="autoMax"/>
              <x14:negativeFillColor rgb="FF00FF00"/>
              <x14:axisColor rgb="FF000000"/>
            </x14:dataBar>
          </x14:cfRule>
          <xm:sqref>AN2055</xm:sqref>
        </x14:conditionalFormatting>
        <x14:conditionalFormatting xmlns:xm="http://schemas.microsoft.com/office/excel/2006/main">
          <x14:cfRule type="dataBar" id="{5BA8A20F-B462-DF43-B3A1-6CF79DF12D51}">
            <x14:dataBar minLength="0" maxLength="100" gradient="0">
              <x14:cfvo type="autoMin"/>
              <x14:cfvo type="autoMax"/>
              <x14:negativeFillColor rgb="FFFF0000"/>
              <x14:axisColor rgb="FF000000"/>
            </x14:dataBar>
          </x14:cfRule>
          <x14:cfRule type="dataBar" id="{25B19143-B4D2-2840-81FC-7CA679A3F032}">
            <x14:dataBar minLength="0" maxLength="100" gradient="0">
              <x14:cfvo type="autoMin"/>
              <x14:cfvo type="autoMax"/>
              <x14:negativeFillColor rgb="FFA3FF83"/>
              <x14:axisColor rgb="FF000000"/>
            </x14:dataBar>
          </x14:cfRule>
          <x14:cfRule type="dataBar" id="{461E2269-BAC7-7140-85B6-E26EB440D824}">
            <x14:dataBar minLength="0" maxLength="100" gradient="0">
              <x14:cfvo type="autoMin"/>
              <x14:cfvo type="autoMax"/>
              <x14:negativeFillColor rgb="FF00B050"/>
              <x14:axisColor rgb="FF000000"/>
            </x14:dataBar>
          </x14:cfRule>
          <x14:cfRule type="dataBar" id="{47CABF34-6A96-0742-893C-0C2A1186FAFA}">
            <x14:dataBar minLength="0" maxLength="100" gradient="0">
              <x14:cfvo type="autoMin"/>
              <x14:cfvo type="autoMax"/>
              <x14:negativeFillColor rgb="FF00FF00"/>
              <x14:axisColor rgb="FF000000"/>
            </x14:dataBar>
          </x14:cfRule>
          <x14:cfRule type="dataBar" id="{7C12C634-ED72-5A40-A323-E8AF7A4EF43C}">
            <x14:dataBar minLength="0" maxLength="100" gradient="0">
              <x14:cfvo type="autoMin"/>
              <x14:cfvo type="autoMax"/>
              <x14:negativeFillColor rgb="FF00FF00"/>
              <x14:axisColor rgb="FF000000"/>
            </x14:dataBar>
          </x14:cfRule>
          <xm:sqref>AN2057:AN2080</xm:sqref>
        </x14:conditionalFormatting>
        <x14:conditionalFormatting xmlns:xm="http://schemas.microsoft.com/office/excel/2006/main">
          <x14:cfRule type="dataBar" id="{994E94C7-B1EA-3349-85EA-D294C2E6D240}">
            <x14:dataBar minLength="0" maxLength="100" gradient="0">
              <x14:cfvo type="autoMin"/>
              <x14:cfvo type="autoMax"/>
              <x14:negativeFillColor rgb="FFFF0000"/>
              <x14:axisColor rgb="FF000000"/>
            </x14:dataBar>
          </x14:cfRule>
          <x14:cfRule type="dataBar" id="{E7AE9ABD-4F11-F840-895A-57AF379E8ED8}">
            <x14:dataBar minLength="0" maxLength="100" gradient="0">
              <x14:cfvo type="autoMin"/>
              <x14:cfvo type="autoMax"/>
              <x14:negativeFillColor rgb="FFA3FF83"/>
              <x14:axisColor rgb="FF000000"/>
            </x14:dataBar>
          </x14:cfRule>
          <x14:cfRule type="dataBar" id="{31C7B385-36C2-DC4B-97AF-D33874C2F2E0}">
            <x14:dataBar minLength="0" maxLength="100" gradient="0">
              <x14:cfvo type="autoMin"/>
              <x14:cfvo type="autoMax"/>
              <x14:negativeFillColor rgb="FF00B050"/>
              <x14:axisColor rgb="FF000000"/>
            </x14:dataBar>
          </x14:cfRule>
          <x14:cfRule type="dataBar" id="{BCBCE2AE-0F78-A441-B29B-770929D9A151}">
            <x14:dataBar minLength="0" maxLength="100" gradient="0">
              <x14:cfvo type="autoMin"/>
              <x14:cfvo type="autoMax"/>
              <x14:negativeFillColor rgb="FF00FF00"/>
              <x14:axisColor rgb="FF000000"/>
            </x14:dataBar>
          </x14:cfRule>
          <x14:cfRule type="dataBar" id="{4CC682B5-8BA8-CA40-BA50-39933C02CF46}">
            <x14:dataBar minLength="0" maxLength="100" gradient="0">
              <x14:cfvo type="autoMin"/>
              <x14:cfvo type="autoMax"/>
              <x14:negativeFillColor rgb="FF00FF00"/>
              <x14:axisColor rgb="FF000000"/>
            </x14:dataBar>
          </x14:cfRule>
          <xm:sqref>AN2082:AN2091</xm:sqref>
        </x14:conditionalFormatting>
        <x14:conditionalFormatting xmlns:xm="http://schemas.microsoft.com/office/excel/2006/main">
          <x14:cfRule type="dataBar" id="{B392671A-0A27-9146-8A3F-2480D9C50704}">
            <x14:dataBar minLength="0" maxLength="100" gradient="0">
              <x14:cfvo type="autoMin"/>
              <x14:cfvo type="autoMax"/>
              <x14:negativeFillColor rgb="FFFF0000"/>
              <x14:axisColor rgb="FF000000"/>
            </x14:dataBar>
          </x14:cfRule>
          <x14:cfRule type="dataBar" id="{1D91992E-07DF-084C-A297-FE7FA584EE80}">
            <x14:dataBar minLength="0" maxLength="100" gradient="0">
              <x14:cfvo type="autoMin"/>
              <x14:cfvo type="autoMax"/>
              <x14:negativeFillColor rgb="FFA3FF83"/>
              <x14:axisColor rgb="FF000000"/>
            </x14:dataBar>
          </x14:cfRule>
          <x14:cfRule type="dataBar" id="{67734E6F-C697-BC43-9287-EA6413BA4D8B}">
            <x14:dataBar minLength="0" maxLength="100" gradient="0">
              <x14:cfvo type="autoMin"/>
              <x14:cfvo type="autoMax"/>
              <x14:negativeFillColor rgb="FF00B050"/>
              <x14:axisColor rgb="FF000000"/>
            </x14:dataBar>
          </x14:cfRule>
          <x14:cfRule type="dataBar" id="{C406DE27-42F6-A940-9F98-9EF64091EC13}">
            <x14:dataBar minLength="0" maxLength="100" gradient="0">
              <x14:cfvo type="autoMin"/>
              <x14:cfvo type="autoMax"/>
              <x14:negativeFillColor rgb="FF00FF00"/>
              <x14:axisColor rgb="FF000000"/>
            </x14:dataBar>
          </x14:cfRule>
          <x14:cfRule type="dataBar" id="{2CB2BBD6-9A5F-684D-8A1A-582E13246361}">
            <x14:dataBar minLength="0" maxLength="100" gradient="0">
              <x14:cfvo type="autoMin"/>
              <x14:cfvo type="autoMax"/>
              <x14:negativeFillColor rgb="FF00FF00"/>
              <x14:axisColor rgb="FF000000"/>
            </x14:dataBar>
          </x14:cfRule>
          <xm:sqref>AN2093:AN2099</xm:sqref>
        </x14:conditionalFormatting>
        <x14:conditionalFormatting xmlns:xm="http://schemas.microsoft.com/office/excel/2006/main">
          <x14:cfRule type="dataBar" id="{0BD20C44-5D6D-6C49-BB46-A78D8DD6F6FB}">
            <x14:dataBar minLength="0" maxLength="100" gradient="0">
              <x14:cfvo type="autoMin"/>
              <x14:cfvo type="autoMax"/>
              <x14:negativeFillColor rgb="FF00FF00"/>
              <x14:axisColor rgb="FF000000"/>
            </x14:dataBar>
          </x14:cfRule>
          <x14:cfRule type="dataBar" id="{3C321D24-4C39-794C-80BE-011BFACBD7DD}">
            <x14:dataBar minLength="0" maxLength="100" gradient="0">
              <x14:cfvo type="autoMin"/>
              <x14:cfvo type="autoMax"/>
              <x14:negativeFillColor rgb="FF00FF00"/>
              <x14:axisColor rgb="FF000000"/>
            </x14:dataBar>
          </x14:cfRule>
          <x14:cfRule type="dataBar" id="{A55E0E48-F13C-4448-8EDC-262CE9DD01B3}">
            <x14:dataBar minLength="0" maxLength="100" gradient="0">
              <x14:cfvo type="autoMin"/>
              <x14:cfvo type="autoMax"/>
              <x14:negativeFillColor rgb="FF00B050"/>
              <x14:axisColor rgb="FF000000"/>
            </x14:dataBar>
          </x14:cfRule>
          <x14:cfRule type="dataBar" id="{D1DB103D-7210-6047-ADB8-230D6DE5C736}">
            <x14:dataBar minLength="0" maxLength="100" gradient="0">
              <x14:cfvo type="autoMin"/>
              <x14:cfvo type="autoMax"/>
              <x14:negativeFillColor rgb="FFFF0000"/>
              <x14:axisColor rgb="FF000000"/>
            </x14:dataBar>
          </x14:cfRule>
          <x14:cfRule type="dataBar" id="{C671C19B-6CB2-F24E-B9DE-2CA2DDB77D4F}">
            <x14:dataBar minLength="0" maxLength="100" gradient="0">
              <x14:cfvo type="autoMin"/>
              <x14:cfvo type="autoMax"/>
              <x14:negativeFillColor rgb="FFA3FF83"/>
              <x14:axisColor rgb="FF000000"/>
            </x14:dataBar>
          </x14:cfRule>
          <xm:sqref>AN2101:AN2124</xm:sqref>
        </x14:conditionalFormatting>
        <x14:conditionalFormatting xmlns:xm="http://schemas.microsoft.com/office/excel/2006/main">
          <x14:cfRule type="dataBar" id="{C7DEBBFD-62E0-A740-90D3-8AE1FFBA7497}">
            <x14:dataBar minLength="0" maxLength="100" gradient="0">
              <x14:cfvo type="autoMin"/>
              <x14:cfvo type="autoMax"/>
              <x14:negativeFillColor rgb="FFFF0000"/>
              <x14:axisColor rgb="FF000000"/>
            </x14:dataBar>
          </x14:cfRule>
          <x14:cfRule type="dataBar" id="{A5786D82-28E9-B143-B0D9-5AE7EBD9BB46}">
            <x14:dataBar minLength="0" maxLength="100" gradient="0">
              <x14:cfvo type="autoMin"/>
              <x14:cfvo type="autoMax"/>
              <x14:negativeFillColor rgb="FFA3FF83"/>
              <x14:axisColor rgb="FF000000"/>
            </x14:dataBar>
          </x14:cfRule>
          <x14:cfRule type="dataBar" id="{497993A5-6BA5-4445-BAA2-F4CC27A87FF4}">
            <x14:dataBar minLength="0" maxLength="100" gradient="0">
              <x14:cfvo type="autoMin"/>
              <x14:cfvo type="autoMax"/>
              <x14:negativeFillColor rgb="FF00B050"/>
              <x14:axisColor rgb="FF000000"/>
            </x14:dataBar>
          </x14:cfRule>
          <x14:cfRule type="dataBar" id="{BF5B0ACB-606D-964D-B493-995AD0691C6A}">
            <x14:dataBar minLength="0" maxLength="100" gradient="0">
              <x14:cfvo type="autoMin"/>
              <x14:cfvo type="autoMax"/>
              <x14:negativeFillColor rgb="FF00FF00"/>
              <x14:axisColor rgb="FF000000"/>
            </x14:dataBar>
          </x14:cfRule>
          <x14:cfRule type="dataBar" id="{CF0FB28B-DCD3-0148-B82A-5827FAA2B484}">
            <x14:dataBar minLength="0" maxLength="100" gradient="0">
              <x14:cfvo type="autoMin"/>
              <x14:cfvo type="autoMax"/>
              <x14:negativeFillColor rgb="FF00FF00"/>
              <x14:axisColor rgb="FF000000"/>
            </x14:dataBar>
          </x14:cfRule>
          <xm:sqref>AN2126:AN2128</xm:sqref>
        </x14:conditionalFormatting>
        <x14:conditionalFormatting xmlns:xm="http://schemas.microsoft.com/office/excel/2006/main">
          <x14:cfRule type="dataBar" id="{63AEA16B-828F-5C45-A288-736F19F5681A}">
            <x14:dataBar minLength="0" maxLength="100" gradient="0">
              <x14:cfvo type="autoMin"/>
              <x14:cfvo type="autoMax"/>
              <x14:negativeFillColor rgb="FFFF0000"/>
              <x14:axisColor rgb="FF000000"/>
            </x14:dataBar>
          </x14:cfRule>
          <x14:cfRule type="dataBar" id="{8B7D8285-3353-944B-86A7-648502ABB7B1}">
            <x14:dataBar minLength="0" maxLength="100" gradient="0">
              <x14:cfvo type="autoMin"/>
              <x14:cfvo type="autoMax"/>
              <x14:negativeFillColor rgb="FFA3FF83"/>
              <x14:axisColor rgb="FF000000"/>
            </x14:dataBar>
          </x14:cfRule>
          <x14:cfRule type="dataBar" id="{46B78995-6CD1-9D4F-9931-5A0CB7CAC71C}">
            <x14:dataBar minLength="0" maxLength="100" gradient="0">
              <x14:cfvo type="autoMin"/>
              <x14:cfvo type="autoMax"/>
              <x14:negativeFillColor rgb="FF00B050"/>
              <x14:axisColor rgb="FF000000"/>
            </x14:dataBar>
          </x14:cfRule>
          <x14:cfRule type="dataBar" id="{94D85F53-5C5C-E94C-842E-EAC9CFD09BB9}">
            <x14:dataBar minLength="0" maxLength="100" gradient="0">
              <x14:cfvo type="autoMin"/>
              <x14:cfvo type="autoMax"/>
              <x14:negativeFillColor rgb="FF00FF00"/>
              <x14:axisColor rgb="FF000000"/>
            </x14:dataBar>
          </x14:cfRule>
          <x14:cfRule type="dataBar" id="{7984DCFA-2824-034E-ABE9-50B59548BBC8}">
            <x14:dataBar minLength="0" maxLength="100" gradient="0">
              <x14:cfvo type="autoMin"/>
              <x14:cfvo type="autoMax"/>
              <x14:negativeFillColor rgb="FF00FF00"/>
              <x14:axisColor rgb="FF000000"/>
            </x14:dataBar>
          </x14:cfRule>
          <xm:sqref>AN2130:AN2134</xm:sqref>
        </x14:conditionalFormatting>
        <x14:conditionalFormatting xmlns:xm="http://schemas.microsoft.com/office/excel/2006/main">
          <x14:cfRule type="dataBar" id="{07D0481D-5BC0-6949-847B-28738A582770}">
            <x14:dataBar minLength="0" maxLength="100" gradient="0">
              <x14:cfvo type="autoMin"/>
              <x14:cfvo type="autoMax"/>
              <x14:negativeFillColor rgb="FFFF0000"/>
              <x14:axisColor rgb="FF000000"/>
            </x14:dataBar>
          </x14:cfRule>
          <x14:cfRule type="dataBar" id="{9D87E624-66C4-5249-B6DA-F2D8F6A54BD0}">
            <x14:dataBar minLength="0" maxLength="100" gradient="0">
              <x14:cfvo type="autoMin"/>
              <x14:cfvo type="autoMax"/>
              <x14:negativeFillColor rgb="FFA3FF83"/>
              <x14:axisColor rgb="FF000000"/>
            </x14:dataBar>
          </x14:cfRule>
          <x14:cfRule type="dataBar" id="{62AFB9BA-6A80-4148-9E2B-B42D4F90C6B0}">
            <x14:dataBar minLength="0" maxLength="100" gradient="0">
              <x14:cfvo type="autoMin"/>
              <x14:cfvo type="autoMax"/>
              <x14:negativeFillColor rgb="FF00B050"/>
              <x14:axisColor rgb="FF000000"/>
            </x14:dataBar>
          </x14:cfRule>
          <x14:cfRule type="dataBar" id="{523A2CF8-67EA-D345-A016-4A1B93A363FF}">
            <x14:dataBar minLength="0" maxLength="100" gradient="0">
              <x14:cfvo type="autoMin"/>
              <x14:cfvo type="autoMax"/>
              <x14:negativeFillColor rgb="FF00FF00"/>
              <x14:axisColor rgb="FF000000"/>
            </x14:dataBar>
          </x14:cfRule>
          <x14:cfRule type="dataBar" id="{78273A10-2B4C-BF46-BDEC-71599E90F2F9}">
            <x14:dataBar minLength="0" maxLength="100" gradient="0">
              <x14:cfvo type="autoMin"/>
              <x14:cfvo type="autoMax"/>
              <x14:negativeFillColor rgb="FF00FF00"/>
              <x14:axisColor rgb="FF000000"/>
            </x14:dataBar>
          </x14:cfRule>
          <xm:sqref>AN2136:AN2140</xm:sqref>
        </x14:conditionalFormatting>
        <x14:conditionalFormatting xmlns:xm="http://schemas.microsoft.com/office/excel/2006/main">
          <x14:cfRule type="dataBar" id="{BC0A6C4F-A8CF-3B46-B716-A937E692FF42}">
            <x14:dataBar minLength="0" maxLength="100" gradient="0">
              <x14:cfvo type="autoMin"/>
              <x14:cfvo type="autoMax"/>
              <x14:negativeFillColor rgb="FFFF0000"/>
              <x14:axisColor rgb="FF000000"/>
            </x14:dataBar>
          </x14:cfRule>
          <x14:cfRule type="dataBar" id="{BC40CCC5-88CD-E64A-9AC8-A2508D556CEF}">
            <x14:dataBar minLength="0" maxLength="100" gradient="0">
              <x14:cfvo type="autoMin"/>
              <x14:cfvo type="autoMax"/>
              <x14:negativeFillColor rgb="FFA3FF83"/>
              <x14:axisColor rgb="FF000000"/>
            </x14:dataBar>
          </x14:cfRule>
          <x14:cfRule type="dataBar" id="{D0415809-A6B0-D14A-808B-0EC0FD3C2D37}">
            <x14:dataBar minLength="0" maxLength="100" gradient="0">
              <x14:cfvo type="autoMin"/>
              <x14:cfvo type="autoMax"/>
              <x14:negativeFillColor rgb="FF00B050"/>
              <x14:axisColor rgb="FF000000"/>
            </x14:dataBar>
          </x14:cfRule>
          <x14:cfRule type="dataBar" id="{E765A5F9-9280-4F49-BABC-0B7B30CBE735}">
            <x14:dataBar minLength="0" maxLength="100" gradient="0">
              <x14:cfvo type="autoMin"/>
              <x14:cfvo type="autoMax"/>
              <x14:negativeFillColor rgb="FF00FF00"/>
              <x14:axisColor rgb="FF000000"/>
            </x14:dataBar>
          </x14:cfRule>
          <x14:cfRule type="dataBar" id="{42F01C65-EF51-7F47-8AAC-6D64876FC180}">
            <x14:dataBar minLength="0" maxLength="100" gradient="0">
              <x14:cfvo type="autoMin"/>
              <x14:cfvo type="autoMax"/>
              <x14:negativeFillColor rgb="FF00FF00"/>
              <x14:axisColor rgb="FF000000"/>
            </x14:dataBar>
          </x14:cfRule>
          <xm:sqref>AN2142:AN2148</xm:sqref>
        </x14:conditionalFormatting>
        <x14:conditionalFormatting xmlns:xm="http://schemas.microsoft.com/office/excel/2006/main">
          <x14:cfRule type="dataBar" id="{9CA5C3E1-031C-C64E-97D8-CDC4670EC112}">
            <x14:dataBar minLength="0" maxLength="100" gradient="0">
              <x14:cfvo type="autoMin"/>
              <x14:cfvo type="autoMax"/>
              <x14:negativeFillColor rgb="FFFF0000"/>
              <x14:axisColor rgb="FF000000"/>
            </x14:dataBar>
          </x14:cfRule>
          <x14:cfRule type="dataBar" id="{2529BACF-6B0E-954C-AE8A-B176B0A425D7}">
            <x14:dataBar minLength="0" maxLength="100" gradient="0">
              <x14:cfvo type="autoMin"/>
              <x14:cfvo type="autoMax"/>
              <x14:negativeFillColor rgb="FFA3FF83"/>
              <x14:axisColor rgb="FF000000"/>
            </x14:dataBar>
          </x14:cfRule>
          <x14:cfRule type="dataBar" id="{49F44E8C-DD68-7B4B-B932-AFF4F95FB8D9}">
            <x14:dataBar minLength="0" maxLength="100" gradient="0">
              <x14:cfvo type="autoMin"/>
              <x14:cfvo type="autoMax"/>
              <x14:negativeFillColor rgb="FF00B050"/>
              <x14:axisColor rgb="FF000000"/>
            </x14:dataBar>
          </x14:cfRule>
          <x14:cfRule type="dataBar" id="{136957D2-0439-DB4A-9A88-CB13037FB3D5}">
            <x14:dataBar minLength="0" maxLength="100" gradient="0">
              <x14:cfvo type="autoMin"/>
              <x14:cfvo type="autoMax"/>
              <x14:negativeFillColor rgb="FF00FF00"/>
              <x14:axisColor rgb="FF000000"/>
            </x14:dataBar>
          </x14:cfRule>
          <x14:cfRule type="dataBar" id="{23CBFE23-E970-124D-8C28-5CB91750B089}">
            <x14:dataBar minLength="0" maxLength="100" gradient="0">
              <x14:cfvo type="autoMin"/>
              <x14:cfvo type="autoMax"/>
              <x14:negativeFillColor rgb="FF00FF00"/>
              <x14:axisColor rgb="FF000000"/>
            </x14:dataBar>
          </x14:cfRule>
          <xm:sqref>AN2150</xm:sqref>
        </x14:conditionalFormatting>
        <x14:conditionalFormatting xmlns:xm="http://schemas.microsoft.com/office/excel/2006/main">
          <x14:cfRule type="dataBar" id="{51BA0879-5DD3-C047-BEC8-188557015018}">
            <x14:dataBar minLength="0" maxLength="100" gradient="0">
              <x14:cfvo type="autoMin"/>
              <x14:cfvo type="autoMax"/>
              <x14:negativeFillColor rgb="FFFF0000"/>
              <x14:axisColor rgb="FF000000"/>
            </x14:dataBar>
          </x14:cfRule>
          <x14:cfRule type="dataBar" id="{45206244-1E5E-9645-A63D-E58AAF47B0BE}">
            <x14:dataBar minLength="0" maxLength="100" gradient="0">
              <x14:cfvo type="autoMin"/>
              <x14:cfvo type="autoMax"/>
              <x14:negativeFillColor rgb="FFA3FF83"/>
              <x14:axisColor rgb="FF000000"/>
            </x14:dataBar>
          </x14:cfRule>
          <x14:cfRule type="dataBar" id="{8093C6F3-102D-D841-836B-787969FD583B}">
            <x14:dataBar minLength="0" maxLength="100" gradient="0">
              <x14:cfvo type="autoMin"/>
              <x14:cfvo type="autoMax"/>
              <x14:negativeFillColor rgb="FF00B050"/>
              <x14:axisColor rgb="FF000000"/>
            </x14:dataBar>
          </x14:cfRule>
          <x14:cfRule type="dataBar" id="{FA77F942-26DE-1A4D-8ECB-07B6ACD306DD}">
            <x14:dataBar minLength="0" maxLength="100" gradient="0">
              <x14:cfvo type="autoMin"/>
              <x14:cfvo type="autoMax"/>
              <x14:negativeFillColor rgb="FF00FF00"/>
              <x14:axisColor rgb="FF000000"/>
            </x14:dataBar>
          </x14:cfRule>
          <x14:cfRule type="dataBar" id="{AEE143A2-EC74-A743-A747-EF8030C2778F}">
            <x14:dataBar minLength="0" maxLength="100" gradient="0">
              <x14:cfvo type="autoMin"/>
              <x14:cfvo type="autoMax"/>
              <x14:negativeFillColor rgb="FF00FF00"/>
              <x14:axisColor rgb="FF000000"/>
            </x14:dataBar>
          </x14:cfRule>
          <xm:sqref>AN2152:AN2167</xm:sqref>
        </x14:conditionalFormatting>
        <x14:conditionalFormatting xmlns:xm="http://schemas.microsoft.com/office/excel/2006/main">
          <x14:cfRule type="dataBar" id="{75E6C5E8-012A-B24E-8E23-800C61FE1487}">
            <x14:dataBar minLength="0" maxLength="100" gradient="0">
              <x14:cfvo type="autoMin"/>
              <x14:cfvo type="autoMax"/>
              <x14:negativeFillColor rgb="FFFF0000"/>
              <x14:axisColor rgb="FF000000"/>
            </x14:dataBar>
          </x14:cfRule>
          <x14:cfRule type="dataBar" id="{5E3D14CF-45F8-154C-A44E-CFB7EBE3FD16}">
            <x14:dataBar minLength="0" maxLength="100" gradient="0">
              <x14:cfvo type="autoMin"/>
              <x14:cfvo type="autoMax"/>
              <x14:negativeFillColor rgb="FFA3FF83"/>
              <x14:axisColor rgb="FF000000"/>
            </x14:dataBar>
          </x14:cfRule>
          <x14:cfRule type="dataBar" id="{96B26ADF-5FBB-8D4B-9630-BF2F65B60CA0}">
            <x14:dataBar minLength="0" maxLength="100" gradient="0">
              <x14:cfvo type="autoMin"/>
              <x14:cfvo type="autoMax"/>
              <x14:negativeFillColor rgb="FF00B050"/>
              <x14:axisColor rgb="FF000000"/>
            </x14:dataBar>
          </x14:cfRule>
          <x14:cfRule type="dataBar" id="{34299700-09F2-DF4A-B5B1-F13CCEA8CB84}">
            <x14:dataBar minLength="0" maxLength="100" gradient="0">
              <x14:cfvo type="autoMin"/>
              <x14:cfvo type="autoMax"/>
              <x14:negativeFillColor rgb="FF00FF00"/>
              <x14:axisColor rgb="FF000000"/>
            </x14:dataBar>
          </x14:cfRule>
          <x14:cfRule type="dataBar" id="{4C145C55-D6E2-9F44-BD5E-3B759127D7AE}">
            <x14:dataBar minLength="0" maxLength="100" gradient="0">
              <x14:cfvo type="autoMin"/>
              <x14:cfvo type="autoMax"/>
              <x14:negativeFillColor rgb="FF00FF00"/>
              <x14:axisColor rgb="FF000000"/>
            </x14:dataBar>
          </x14:cfRule>
          <xm:sqref>AN2169:AN2183</xm:sqref>
        </x14:conditionalFormatting>
        <x14:conditionalFormatting xmlns:xm="http://schemas.microsoft.com/office/excel/2006/main">
          <x14:cfRule type="dataBar" id="{06ACCE47-33BD-0F4C-86D0-54C6F9A1116E}">
            <x14:dataBar minLength="0" maxLength="100" gradient="0">
              <x14:cfvo type="autoMin"/>
              <x14:cfvo type="autoMax"/>
              <x14:negativeFillColor rgb="FFFF0000"/>
              <x14:axisColor rgb="FF000000"/>
            </x14:dataBar>
          </x14:cfRule>
          <x14:cfRule type="dataBar" id="{F9CB347A-CB31-5F43-9F4F-3CB8F14D7677}">
            <x14:dataBar minLength="0" maxLength="100" gradient="0">
              <x14:cfvo type="autoMin"/>
              <x14:cfvo type="autoMax"/>
              <x14:negativeFillColor rgb="FFA3FF83"/>
              <x14:axisColor rgb="FF000000"/>
            </x14:dataBar>
          </x14:cfRule>
          <x14:cfRule type="dataBar" id="{49BB8A0D-DEB3-DA42-BF59-792E174A4510}">
            <x14:dataBar minLength="0" maxLength="100" gradient="0">
              <x14:cfvo type="autoMin"/>
              <x14:cfvo type="autoMax"/>
              <x14:negativeFillColor rgb="FF00B050"/>
              <x14:axisColor rgb="FF000000"/>
            </x14:dataBar>
          </x14:cfRule>
          <x14:cfRule type="dataBar" id="{06F4144C-A126-B944-900D-2F114A672DEE}">
            <x14:dataBar minLength="0" maxLength="100" gradient="0">
              <x14:cfvo type="autoMin"/>
              <x14:cfvo type="autoMax"/>
              <x14:negativeFillColor rgb="FF00FF00"/>
              <x14:axisColor rgb="FF000000"/>
            </x14:dataBar>
          </x14:cfRule>
          <x14:cfRule type="dataBar" id="{D3C7A4B3-5C9B-8E44-8471-57F2020A08B5}">
            <x14:dataBar minLength="0" maxLength="100" gradient="0">
              <x14:cfvo type="autoMin"/>
              <x14:cfvo type="autoMax"/>
              <x14:negativeFillColor rgb="FF00FF00"/>
              <x14:axisColor rgb="FF000000"/>
            </x14:dataBar>
          </x14:cfRule>
          <xm:sqref>AN2185:AN2192</xm:sqref>
        </x14:conditionalFormatting>
        <x14:conditionalFormatting xmlns:xm="http://schemas.microsoft.com/office/excel/2006/main">
          <x14:cfRule type="dataBar" id="{57C4E564-20E7-354E-AA15-E28AAEE78B7A}">
            <x14:dataBar minLength="0" maxLength="100" gradient="0">
              <x14:cfvo type="autoMin"/>
              <x14:cfvo type="autoMax"/>
              <x14:negativeFillColor rgb="FFFF0000"/>
              <x14:axisColor rgb="FF000000"/>
            </x14:dataBar>
          </x14:cfRule>
          <x14:cfRule type="dataBar" id="{8C29B3E4-A86C-0C47-BA06-D105BF09250F}">
            <x14:dataBar minLength="0" maxLength="100" gradient="0">
              <x14:cfvo type="autoMin"/>
              <x14:cfvo type="autoMax"/>
              <x14:negativeFillColor rgb="FFA3FF83"/>
              <x14:axisColor rgb="FF000000"/>
            </x14:dataBar>
          </x14:cfRule>
          <x14:cfRule type="dataBar" id="{A19E89E4-F23D-1C4E-B9B9-2C3ABD97327F}">
            <x14:dataBar minLength="0" maxLength="100" gradient="0">
              <x14:cfvo type="autoMin"/>
              <x14:cfvo type="autoMax"/>
              <x14:negativeFillColor rgb="FF00B050"/>
              <x14:axisColor rgb="FF000000"/>
            </x14:dataBar>
          </x14:cfRule>
          <x14:cfRule type="dataBar" id="{B6867312-3DCE-344C-B3B5-D94067779A72}">
            <x14:dataBar minLength="0" maxLength="100" gradient="0">
              <x14:cfvo type="autoMin"/>
              <x14:cfvo type="autoMax"/>
              <x14:negativeFillColor rgb="FF00FF00"/>
              <x14:axisColor rgb="FF000000"/>
            </x14:dataBar>
          </x14:cfRule>
          <x14:cfRule type="dataBar" id="{F7821D59-EEAB-DF43-A68A-2CE2A16D2A8D}">
            <x14:dataBar minLength="0" maxLength="100" gradient="0">
              <x14:cfvo type="autoMin"/>
              <x14:cfvo type="autoMax"/>
              <x14:negativeFillColor rgb="FF00FF00"/>
              <x14:axisColor rgb="FF000000"/>
            </x14:dataBar>
          </x14:cfRule>
          <xm:sqref>AN2194:AN2196</xm:sqref>
        </x14:conditionalFormatting>
        <x14:conditionalFormatting xmlns:xm="http://schemas.microsoft.com/office/excel/2006/main">
          <x14:cfRule type="dataBar" id="{0C2BC044-4F23-D446-9F99-888D82BCCD73}">
            <x14:dataBar minLength="0" maxLength="100" gradient="0">
              <x14:cfvo type="autoMin"/>
              <x14:cfvo type="autoMax"/>
              <x14:negativeFillColor rgb="FFFF0000"/>
              <x14:axisColor rgb="FF000000"/>
            </x14:dataBar>
          </x14:cfRule>
          <x14:cfRule type="dataBar" id="{22FDE3B9-EF05-414D-8D94-CC00E7BDD5AF}">
            <x14:dataBar minLength="0" maxLength="100" gradient="0">
              <x14:cfvo type="autoMin"/>
              <x14:cfvo type="autoMax"/>
              <x14:negativeFillColor rgb="FFA3FF83"/>
              <x14:axisColor rgb="FF000000"/>
            </x14:dataBar>
          </x14:cfRule>
          <x14:cfRule type="dataBar" id="{7580C4F8-265A-4B43-A5EC-E5404C0A6E13}">
            <x14:dataBar minLength="0" maxLength="100" gradient="0">
              <x14:cfvo type="autoMin"/>
              <x14:cfvo type="autoMax"/>
              <x14:negativeFillColor rgb="FF00B050"/>
              <x14:axisColor rgb="FF000000"/>
            </x14:dataBar>
          </x14:cfRule>
          <x14:cfRule type="dataBar" id="{3C9D8496-4420-8448-99CE-CDBE097A7155}">
            <x14:dataBar minLength="0" maxLength="100" gradient="0">
              <x14:cfvo type="autoMin"/>
              <x14:cfvo type="autoMax"/>
              <x14:negativeFillColor rgb="FF00FF00"/>
              <x14:axisColor rgb="FF000000"/>
            </x14:dataBar>
          </x14:cfRule>
          <x14:cfRule type="dataBar" id="{2135A737-B9AB-9B44-8DEE-4B221C30E4C2}">
            <x14:dataBar minLength="0" maxLength="100" gradient="0">
              <x14:cfvo type="autoMin"/>
              <x14:cfvo type="autoMax"/>
              <x14:negativeFillColor rgb="FF00FF00"/>
              <x14:axisColor rgb="FF000000"/>
            </x14:dataBar>
          </x14:cfRule>
          <xm:sqref>AN2198</xm:sqref>
        </x14:conditionalFormatting>
        <x14:conditionalFormatting xmlns:xm="http://schemas.microsoft.com/office/excel/2006/main">
          <x14:cfRule type="dataBar" id="{DFB758BF-DC56-E343-A538-52F0D9BDC6EB}">
            <x14:dataBar minLength="0" maxLength="100" gradient="0">
              <x14:cfvo type="autoMin"/>
              <x14:cfvo type="autoMax"/>
              <x14:negativeFillColor rgb="FFFF0000"/>
              <x14:axisColor rgb="FF000000"/>
            </x14:dataBar>
          </x14:cfRule>
          <x14:cfRule type="dataBar" id="{B2B65462-484F-1B44-9EBD-9AD7AB58A129}">
            <x14:dataBar minLength="0" maxLength="100" gradient="0">
              <x14:cfvo type="autoMin"/>
              <x14:cfvo type="autoMax"/>
              <x14:negativeFillColor rgb="FFA3FF83"/>
              <x14:axisColor rgb="FF000000"/>
            </x14:dataBar>
          </x14:cfRule>
          <x14:cfRule type="dataBar" id="{DDABA6E5-F0F8-8842-AB88-28983B85079B}">
            <x14:dataBar minLength="0" maxLength="100" gradient="0">
              <x14:cfvo type="autoMin"/>
              <x14:cfvo type="autoMax"/>
              <x14:negativeFillColor rgb="FF00B050"/>
              <x14:axisColor rgb="FF000000"/>
            </x14:dataBar>
          </x14:cfRule>
          <x14:cfRule type="dataBar" id="{173FD477-B6F1-A847-AE08-B843A8982C54}">
            <x14:dataBar minLength="0" maxLength="100" gradient="0">
              <x14:cfvo type="autoMin"/>
              <x14:cfvo type="autoMax"/>
              <x14:negativeFillColor rgb="FF00FF00"/>
              <x14:axisColor rgb="FF000000"/>
            </x14:dataBar>
          </x14:cfRule>
          <x14:cfRule type="dataBar" id="{EA087B9D-496E-7C4F-B2C3-CC6425BD4201}">
            <x14:dataBar minLength="0" maxLength="100" gradient="0">
              <x14:cfvo type="autoMin"/>
              <x14:cfvo type="autoMax"/>
              <x14:negativeFillColor rgb="FF00FF00"/>
              <x14:axisColor rgb="FF000000"/>
            </x14:dataBar>
          </x14:cfRule>
          <xm:sqref>AN2200:AN2210</xm:sqref>
        </x14:conditionalFormatting>
        <x14:conditionalFormatting xmlns:xm="http://schemas.microsoft.com/office/excel/2006/main">
          <x14:cfRule type="dataBar" id="{7BACEB0F-527B-D64C-9B64-F979E46C2543}">
            <x14:dataBar minLength="0" maxLength="100" gradient="0">
              <x14:cfvo type="autoMin"/>
              <x14:cfvo type="autoMax"/>
              <x14:negativeFillColor rgb="FFFF0000"/>
              <x14:axisColor rgb="FF000000"/>
            </x14:dataBar>
          </x14:cfRule>
          <x14:cfRule type="dataBar" id="{1453C363-C1D4-BB4C-A090-8BD731ED40FC}">
            <x14:dataBar minLength="0" maxLength="100" gradient="0">
              <x14:cfvo type="autoMin"/>
              <x14:cfvo type="autoMax"/>
              <x14:negativeFillColor rgb="FFA3FF83"/>
              <x14:axisColor rgb="FF000000"/>
            </x14:dataBar>
          </x14:cfRule>
          <x14:cfRule type="dataBar" id="{4C605FE2-663E-EC4E-BDA5-FA7EA38C40CA}">
            <x14:dataBar minLength="0" maxLength="100" gradient="0">
              <x14:cfvo type="autoMin"/>
              <x14:cfvo type="autoMax"/>
              <x14:negativeFillColor rgb="FF00B050"/>
              <x14:axisColor rgb="FF000000"/>
            </x14:dataBar>
          </x14:cfRule>
          <x14:cfRule type="dataBar" id="{F6E739C5-A07A-A348-A9DF-2AECAB3242C0}">
            <x14:dataBar minLength="0" maxLength="100" gradient="0">
              <x14:cfvo type="autoMin"/>
              <x14:cfvo type="autoMax"/>
              <x14:negativeFillColor rgb="FF00FF00"/>
              <x14:axisColor rgb="FF000000"/>
            </x14:dataBar>
          </x14:cfRule>
          <x14:cfRule type="dataBar" id="{3C1CFA6C-E73A-F84D-B1B5-CD12C648F736}">
            <x14:dataBar minLength="0" maxLength="100" gradient="0">
              <x14:cfvo type="autoMin"/>
              <x14:cfvo type="autoMax"/>
              <x14:negativeFillColor rgb="FF00FF00"/>
              <x14:axisColor rgb="FF000000"/>
            </x14:dataBar>
          </x14:cfRule>
          <xm:sqref>AN2212:AN2218</xm:sqref>
        </x14:conditionalFormatting>
        <x14:conditionalFormatting xmlns:xm="http://schemas.microsoft.com/office/excel/2006/main">
          <x14:cfRule type="dataBar" id="{AE2546D3-EDCE-CA49-B0BF-0230E4B2C0DF}">
            <x14:dataBar minLength="0" maxLength="100" gradient="0">
              <x14:cfvo type="autoMin"/>
              <x14:cfvo type="autoMax"/>
              <x14:negativeFillColor rgb="FFFF0000"/>
              <x14:axisColor rgb="FF000000"/>
            </x14:dataBar>
          </x14:cfRule>
          <x14:cfRule type="dataBar" id="{F79C84DC-8164-B44C-A243-F2C1DF2E4F4C}">
            <x14:dataBar minLength="0" maxLength="100" gradient="0">
              <x14:cfvo type="autoMin"/>
              <x14:cfvo type="autoMax"/>
              <x14:negativeFillColor rgb="FFA3FF83"/>
              <x14:axisColor rgb="FF000000"/>
            </x14:dataBar>
          </x14:cfRule>
          <x14:cfRule type="dataBar" id="{D67EF95A-2734-3F49-BD1D-A70E92E64624}">
            <x14:dataBar minLength="0" maxLength="100" gradient="0">
              <x14:cfvo type="autoMin"/>
              <x14:cfvo type="autoMax"/>
              <x14:negativeFillColor rgb="FF00B050"/>
              <x14:axisColor rgb="FF000000"/>
            </x14:dataBar>
          </x14:cfRule>
          <x14:cfRule type="dataBar" id="{39439E6C-86F1-5744-B111-3742A6B008FE}">
            <x14:dataBar minLength="0" maxLength="100" gradient="0">
              <x14:cfvo type="autoMin"/>
              <x14:cfvo type="autoMax"/>
              <x14:negativeFillColor rgb="FF00FF00"/>
              <x14:axisColor rgb="FF000000"/>
            </x14:dataBar>
          </x14:cfRule>
          <x14:cfRule type="dataBar" id="{690D9E75-AAFB-124F-AD7D-FF2EBB0BDE03}">
            <x14:dataBar minLength="0" maxLength="100" gradient="0">
              <x14:cfvo type="autoMin"/>
              <x14:cfvo type="autoMax"/>
              <x14:negativeFillColor rgb="FF00FF00"/>
              <x14:axisColor rgb="FF000000"/>
            </x14:dataBar>
          </x14:cfRule>
          <xm:sqref>AN2220:AN2242</xm:sqref>
        </x14:conditionalFormatting>
        <x14:conditionalFormatting xmlns:xm="http://schemas.microsoft.com/office/excel/2006/main">
          <x14:cfRule type="dataBar" id="{1B77C584-CCA5-CD41-9EE6-6F6CE767CADA}">
            <x14:dataBar minLength="0" maxLength="100" gradient="0">
              <x14:cfvo type="autoMin"/>
              <x14:cfvo type="autoMax"/>
              <x14:negativeFillColor rgb="FFFF0000"/>
              <x14:axisColor rgb="FF000000"/>
            </x14:dataBar>
          </x14:cfRule>
          <x14:cfRule type="dataBar" id="{5FEF374F-66B5-1741-B649-7CDE5054CE72}">
            <x14:dataBar minLength="0" maxLength="100" gradient="0">
              <x14:cfvo type="autoMin"/>
              <x14:cfvo type="autoMax"/>
              <x14:negativeFillColor rgb="FFA3FF83"/>
              <x14:axisColor rgb="FF000000"/>
            </x14:dataBar>
          </x14:cfRule>
          <x14:cfRule type="dataBar" id="{18CDF679-4443-824D-AB0C-57516B981780}">
            <x14:dataBar minLength="0" maxLength="100" gradient="0">
              <x14:cfvo type="autoMin"/>
              <x14:cfvo type="autoMax"/>
              <x14:negativeFillColor rgb="FF00B050"/>
              <x14:axisColor rgb="FF000000"/>
            </x14:dataBar>
          </x14:cfRule>
          <x14:cfRule type="dataBar" id="{818E2141-5136-214D-A898-87B78635E7F0}">
            <x14:dataBar minLength="0" maxLength="100" gradient="0">
              <x14:cfvo type="autoMin"/>
              <x14:cfvo type="autoMax"/>
              <x14:negativeFillColor rgb="FF00FF00"/>
              <x14:axisColor rgb="FF000000"/>
            </x14:dataBar>
          </x14:cfRule>
          <x14:cfRule type="dataBar" id="{6426EE5E-843D-6B4A-BE2C-32147A87EC27}">
            <x14:dataBar minLength="0" maxLength="100" gradient="0">
              <x14:cfvo type="autoMin"/>
              <x14:cfvo type="autoMax"/>
              <x14:negativeFillColor rgb="FF00FF00"/>
              <x14:axisColor rgb="FF000000"/>
            </x14:dataBar>
          </x14:cfRule>
          <xm:sqref>AN2244:AN2259</xm:sqref>
        </x14:conditionalFormatting>
        <x14:conditionalFormatting xmlns:xm="http://schemas.microsoft.com/office/excel/2006/main">
          <x14:cfRule type="dataBar" id="{E16EC0A4-1462-6042-A493-02CF0625CD2D}">
            <x14:dataBar minLength="0" maxLength="100" gradient="0">
              <x14:cfvo type="autoMin"/>
              <x14:cfvo type="autoMax"/>
              <x14:negativeFillColor rgb="FFFF0000"/>
              <x14:axisColor rgb="FF000000"/>
            </x14:dataBar>
          </x14:cfRule>
          <x14:cfRule type="dataBar" id="{51D3C760-11A1-5F42-9C81-7D83C73FA37E}">
            <x14:dataBar minLength="0" maxLength="100" gradient="0">
              <x14:cfvo type="autoMin"/>
              <x14:cfvo type="autoMax"/>
              <x14:negativeFillColor rgb="FFA3FF83"/>
              <x14:axisColor rgb="FF000000"/>
            </x14:dataBar>
          </x14:cfRule>
          <x14:cfRule type="dataBar" id="{B3DA7C9F-40B3-BF4A-A6CA-8D39CAD41231}">
            <x14:dataBar minLength="0" maxLength="100" gradient="0">
              <x14:cfvo type="autoMin"/>
              <x14:cfvo type="autoMax"/>
              <x14:negativeFillColor rgb="FF00B050"/>
              <x14:axisColor rgb="FF000000"/>
            </x14:dataBar>
          </x14:cfRule>
          <x14:cfRule type="dataBar" id="{6A8128BF-BAC1-4D40-A26D-257D133B66E4}">
            <x14:dataBar minLength="0" maxLength="100" gradient="0">
              <x14:cfvo type="autoMin"/>
              <x14:cfvo type="autoMax"/>
              <x14:negativeFillColor rgb="FF00FF00"/>
              <x14:axisColor rgb="FF000000"/>
            </x14:dataBar>
          </x14:cfRule>
          <x14:cfRule type="dataBar" id="{62D8803B-63C9-DC44-875D-DCE129604002}">
            <x14:dataBar minLength="0" maxLength="100" gradient="0">
              <x14:cfvo type="autoMin"/>
              <x14:cfvo type="autoMax"/>
              <x14:negativeFillColor rgb="FF00FF00"/>
              <x14:axisColor rgb="FF000000"/>
            </x14:dataBar>
          </x14:cfRule>
          <xm:sqref>AN2261:AN2267</xm:sqref>
        </x14:conditionalFormatting>
        <x14:conditionalFormatting xmlns:xm="http://schemas.microsoft.com/office/excel/2006/main">
          <x14:cfRule type="dataBar" id="{6AB6079E-C7AB-974E-8A92-9036C3E5C707}">
            <x14:dataBar minLength="0" maxLength="100" gradient="0">
              <x14:cfvo type="autoMin"/>
              <x14:cfvo type="autoMax"/>
              <x14:negativeFillColor rgb="FFFF0000"/>
              <x14:axisColor rgb="FF000000"/>
            </x14:dataBar>
          </x14:cfRule>
          <x14:cfRule type="dataBar" id="{A4DEAC5C-482B-1647-AF4C-1559022AEF90}">
            <x14:dataBar minLength="0" maxLength="100" gradient="0">
              <x14:cfvo type="autoMin"/>
              <x14:cfvo type="autoMax"/>
              <x14:negativeFillColor rgb="FFA3FF83"/>
              <x14:axisColor rgb="FF000000"/>
            </x14:dataBar>
          </x14:cfRule>
          <x14:cfRule type="dataBar" id="{3C1C9B8E-F15C-C947-854D-DE26BCCE15DA}">
            <x14:dataBar minLength="0" maxLength="100" gradient="0">
              <x14:cfvo type="autoMin"/>
              <x14:cfvo type="autoMax"/>
              <x14:negativeFillColor rgb="FF00B050"/>
              <x14:axisColor rgb="FF000000"/>
            </x14:dataBar>
          </x14:cfRule>
          <x14:cfRule type="dataBar" id="{DF93FE07-3F68-E64D-B1EA-616D475B64DA}">
            <x14:dataBar minLength="0" maxLength="100" gradient="0">
              <x14:cfvo type="autoMin"/>
              <x14:cfvo type="autoMax"/>
              <x14:negativeFillColor rgb="FF00FF00"/>
              <x14:axisColor rgb="FF000000"/>
            </x14:dataBar>
          </x14:cfRule>
          <x14:cfRule type="dataBar" id="{3A0FC46C-D35B-B347-83E1-9946EAD70FD8}">
            <x14:dataBar minLength="0" maxLength="100" gradient="0">
              <x14:cfvo type="autoMin"/>
              <x14:cfvo type="autoMax"/>
              <x14:negativeFillColor rgb="FF00FF00"/>
              <x14:axisColor rgb="FF000000"/>
            </x14:dataBar>
          </x14:cfRule>
          <xm:sqref>AN2269:AN2280</xm:sqref>
        </x14:conditionalFormatting>
        <x14:conditionalFormatting xmlns:xm="http://schemas.microsoft.com/office/excel/2006/main">
          <x14:cfRule type="dataBar" id="{F31ACA91-5443-DE4C-AFAE-B7C44680887E}">
            <x14:dataBar minLength="0" maxLength="100" gradient="0">
              <x14:cfvo type="autoMin"/>
              <x14:cfvo type="autoMax"/>
              <x14:negativeFillColor rgb="FFFF0000"/>
              <x14:axisColor rgb="FF000000"/>
            </x14:dataBar>
          </x14:cfRule>
          <x14:cfRule type="dataBar" id="{3A839C06-03A4-8E4B-843A-30B326FA0D6C}">
            <x14:dataBar minLength="0" maxLength="100" gradient="0">
              <x14:cfvo type="autoMin"/>
              <x14:cfvo type="autoMax"/>
              <x14:negativeFillColor rgb="FFA3FF83"/>
              <x14:axisColor rgb="FF000000"/>
            </x14:dataBar>
          </x14:cfRule>
          <x14:cfRule type="dataBar" id="{C4BDE0FB-9CA0-3740-AF4C-388C3DBF3663}">
            <x14:dataBar minLength="0" maxLength="100" gradient="0">
              <x14:cfvo type="autoMin"/>
              <x14:cfvo type="autoMax"/>
              <x14:negativeFillColor rgb="FF00B050"/>
              <x14:axisColor rgb="FF000000"/>
            </x14:dataBar>
          </x14:cfRule>
          <x14:cfRule type="dataBar" id="{C0F771D5-C47B-E84F-AC6F-659A7D6DA307}">
            <x14:dataBar minLength="0" maxLength="100" gradient="0">
              <x14:cfvo type="autoMin"/>
              <x14:cfvo type="autoMax"/>
              <x14:negativeFillColor rgb="FF00FF00"/>
              <x14:axisColor rgb="FF000000"/>
            </x14:dataBar>
          </x14:cfRule>
          <x14:cfRule type="dataBar" id="{9F02705D-C1BE-3F47-A05D-C9450D3485F1}">
            <x14:dataBar minLength="0" maxLength="100" gradient="0">
              <x14:cfvo type="autoMin"/>
              <x14:cfvo type="autoMax"/>
              <x14:negativeFillColor rgb="FF00FF00"/>
              <x14:axisColor rgb="FF000000"/>
            </x14:dataBar>
          </x14:cfRule>
          <xm:sqref>AN2282:AN2284</xm:sqref>
        </x14:conditionalFormatting>
        <x14:conditionalFormatting xmlns:xm="http://schemas.microsoft.com/office/excel/2006/main">
          <x14:cfRule type="dataBar" id="{FFAE9C78-C4C7-D44C-AC3E-11FE76360BA0}">
            <x14:dataBar minLength="0" maxLength="100" gradient="0">
              <x14:cfvo type="autoMin"/>
              <x14:cfvo type="autoMax"/>
              <x14:negativeFillColor rgb="FFFF0000"/>
              <x14:axisColor rgb="FF000000"/>
            </x14:dataBar>
          </x14:cfRule>
          <x14:cfRule type="dataBar" id="{3BE167AB-8DB4-484E-A627-082EA077E85A}">
            <x14:dataBar minLength="0" maxLength="100" gradient="0">
              <x14:cfvo type="autoMin"/>
              <x14:cfvo type="autoMax"/>
              <x14:negativeFillColor rgb="FFA3FF83"/>
              <x14:axisColor rgb="FF000000"/>
            </x14:dataBar>
          </x14:cfRule>
          <x14:cfRule type="dataBar" id="{C76C138B-D985-084E-86AD-AFBF2B4864A0}">
            <x14:dataBar minLength="0" maxLength="100" gradient="0">
              <x14:cfvo type="autoMin"/>
              <x14:cfvo type="autoMax"/>
              <x14:negativeFillColor rgb="FF00B050"/>
              <x14:axisColor rgb="FF000000"/>
            </x14:dataBar>
          </x14:cfRule>
          <x14:cfRule type="dataBar" id="{B1A126A0-D01D-7144-9739-0CC688EFD0A6}">
            <x14:dataBar minLength="0" maxLength="100" gradient="0">
              <x14:cfvo type="autoMin"/>
              <x14:cfvo type="autoMax"/>
              <x14:negativeFillColor rgb="FF00FF00"/>
              <x14:axisColor rgb="FF000000"/>
            </x14:dataBar>
          </x14:cfRule>
          <x14:cfRule type="dataBar" id="{364E6864-FA59-DA42-84E7-1FD027433F95}">
            <x14:dataBar minLength="0" maxLength="100" gradient="0">
              <x14:cfvo type="autoMin"/>
              <x14:cfvo type="autoMax"/>
              <x14:negativeFillColor rgb="FF00FF00"/>
              <x14:axisColor rgb="FF000000"/>
            </x14:dataBar>
          </x14:cfRule>
          <xm:sqref>AN2287:AN2388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41B3F-E087-2640-A33B-5ED4ECD06633}">
  <dimension ref="A2:O105"/>
  <sheetViews>
    <sheetView topLeftCell="A49" zoomScale="170" zoomScaleNormal="100" workbookViewId="0">
      <selection activeCell="I79" sqref="I79:I80"/>
    </sheetView>
  </sheetViews>
  <sheetFormatPr baseColWidth="10" defaultColWidth="8.83203125" defaultRowHeight="13"/>
  <cols>
    <col min="1" max="1" width="10.33203125" style="65" bestFit="1" customWidth="1"/>
    <col min="2" max="4" width="8.83203125" style="59"/>
    <col min="5" max="5" width="10.1640625" style="59" bestFit="1" customWidth="1"/>
    <col min="6" max="17" width="8.83203125" style="59"/>
    <col min="18" max="18" width="10.5" style="59" customWidth="1"/>
    <col min="19" max="19" width="10.6640625" style="59" customWidth="1"/>
    <col min="20" max="16384" width="8.83203125" style="59"/>
  </cols>
  <sheetData>
    <row r="2" spans="1:14">
      <c r="A2" s="58" t="s">
        <v>864</v>
      </c>
    </row>
    <row r="3" spans="1:14" ht="14" thickBot="1">
      <c r="A3" s="60" t="s">
        <v>865</v>
      </c>
      <c r="D3" s="59" t="s">
        <v>866</v>
      </c>
      <c r="I3" s="59" t="s">
        <v>867</v>
      </c>
      <c r="K3" s="61"/>
    </row>
    <row r="4" spans="1:14" ht="14" thickBot="1">
      <c r="A4" s="62" t="s">
        <v>868</v>
      </c>
      <c r="B4" s="63"/>
      <c r="C4" s="63"/>
      <c r="D4" s="63"/>
      <c r="E4" s="63"/>
      <c r="F4" s="63"/>
      <c r="G4" s="63"/>
      <c r="H4" s="63"/>
      <c r="I4" s="63"/>
      <c r="J4" s="63"/>
      <c r="K4" s="61"/>
      <c r="N4" s="64"/>
    </row>
    <row r="5" spans="1:14">
      <c r="N5" s="66" t="s">
        <v>869</v>
      </c>
    </row>
    <row r="6" spans="1:14">
      <c r="N6" s="67" t="s">
        <v>870</v>
      </c>
    </row>
    <row r="7" spans="1:14">
      <c r="A7" s="65" t="s">
        <v>871</v>
      </c>
    </row>
    <row r="8" spans="1:14">
      <c r="A8" s="68" t="s">
        <v>872</v>
      </c>
      <c r="K8" s="69"/>
    </row>
    <row r="9" spans="1:14">
      <c r="A9" s="68" t="s">
        <v>873</v>
      </c>
    </row>
    <row r="10" spans="1:14">
      <c r="A10" s="68" t="s">
        <v>874</v>
      </c>
    </row>
    <row r="12" spans="1:14">
      <c r="A12" s="65" t="s">
        <v>875</v>
      </c>
    </row>
    <row r="27" spans="1:9">
      <c r="A27" s="65" t="s">
        <v>876</v>
      </c>
      <c r="I27" s="59" t="s">
        <v>877</v>
      </c>
    </row>
    <row r="29" spans="1:9">
      <c r="A29" s="65" t="s">
        <v>878</v>
      </c>
    </row>
    <row r="30" spans="1:9">
      <c r="A30" s="68" t="s">
        <v>879</v>
      </c>
    </row>
    <row r="31" spans="1:9">
      <c r="A31" s="65" t="s">
        <v>880</v>
      </c>
    </row>
    <row r="32" spans="1:9">
      <c r="A32" s="68" t="s">
        <v>881</v>
      </c>
    </row>
    <row r="33" spans="1:2">
      <c r="A33" s="68" t="s">
        <v>882</v>
      </c>
    </row>
    <row r="34" spans="1:2">
      <c r="A34" s="65" t="s">
        <v>883</v>
      </c>
    </row>
    <row r="35" spans="1:2">
      <c r="A35" s="68" t="s">
        <v>884</v>
      </c>
    </row>
    <row r="36" spans="1:2">
      <c r="A36" s="65" t="s">
        <v>885</v>
      </c>
    </row>
    <row r="38" spans="1:2">
      <c r="A38" s="70" t="s">
        <v>886</v>
      </c>
    </row>
    <row r="39" spans="1:2">
      <c r="A39" s="70" t="s">
        <v>887</v>
      </c>
    </row>
    <row r="40" spans="1:2">
      <c r="A40" s="71" t="s">
        <v>888</v>
      </c>
    </row>
    <row r="41" spans="1:2">
      <c r="A41" s="71" t="s">
        <v>889</v>
      </c>
    </row>
    <row r="42" spans="1:2">
      <c r="A42" s="71" t="s">
        <v>890</v>
      </c>
    </row>
    <row r="43" spans="1:2">
      <c r="A43" s="70" t="s">
        <v>891</v>
      </c>
    </row>
    <row r="45" spans="1:2">
      <c r="A45" s="65" t="s">
        <v>892</v>
      </c>
    </row>
    <row r="46" spans="1:2">
      <c r="A46" s="65">
        <v>41090</v>
      </c>
      <c r="B46" s="59" t="s">
        <v>893</v>
      </c>
    </row>
    <row r="47" spans="1:2">
      <c r="A47" s="65">
        <v>41091</v>
      </c>
      <c r="B47" s="59" t="s">
        <v>894</v>
      </c>
    </row>
    <row r="48" spans="1:2">
      <c r="A48" s="65">
        <v>41099</v>
      </c>
      <c r="B48" s="59" t="s">
        <v>895</v>
      </c>
    </row>
    <row r="49" spans="1:5">
      <c r="A49" s="65">
        <v>41101</v>
      </c>
      <c r="B49" s="59" t="s">
        <v>896</v>
      </c>
    </row>
    <row r="50" spans="1:5">
      <c r="A50" s="65">
        <v>41124</v>
      </c>
      <c r="B50" s="59" t="s">
        <v>897</v>
      </c>
      <c r="E50" s="59" t="s">
        <v>898</v>
      </c>
    </row>
    <row r="51" spans="1:5">
      <c r="A51" s="65">
        <v>41141</v>
      </c>
      <c r="B51" s="59" t="s">
        <v>899</v>
      </c>
    </row>
    <row r="52" spans="1:5">
      <c r="A52" s="65">
        <v>41142</v>
      </c>
      <c r="B52" s="59" t="s">
        <v>900</v>
      </c>
    </row>
    <row r="53" spans="1:5">
      <c r="A53" s="65">
        <v>41143</v>
      </c>
      <c r="B53" s="59" t="s">
        <v>901</v>
      </c>
    </row>
    <row r="54" spans="1:5">
      <c r="A54" s="65">
        <v>41443</v>
      </c>
      <c r="B54" s="59" t="s">
        <v>902</v>
      </c>
    </row>
    <row r="55" spans="1:5">
      <c r="B55" s="59" t="s">
        <v>903</v>
      </c>
    </row>
    <row r="56" spans="1:5">
      <c r="A56" s="65">
        <v>41478</v>
      </c>
      <c r="B56" s="59" t="s">
        <v>904</v>
      </c>
    </row>
    <row r="57" spans="1:5">
      <c r="A57" s="65">
        <v>41485</v>
      </c>
      <c r="B57" s="59" t="s">
        <v>905</v>
      </c>
    </row>
    <row r="58" spans="1:5">
      <c r="A58" s="65">
        <v>41618</v>
      </c>
      <c r="B58" s="59" t="s">
        <v>906</v>
      </c>
    </row>
    <row r="59" spans="1:5">
      <c r="A59" s="65">
        <v>41658</v>
      </c>
      <c r="B59" s="59" t="s">
        <v>907</v>
      </c>
    </row>
    <row r="60" spans="1:5">
      <c r="A60" s="65">
        <v>41675</v>
      </c>
      <c r="B60" s="59" t="s">
        <v>908</v>
      </c>
    </row>
    <row r="61" spans="1:5">
      <c r="A61" s="65">
        <v>41707</v>
      </c>
      <c r="B61" s="59" t="s">
        <v>909</v>
      </c>
    </row>
    <row r="62" spans="1:5">
      <c r="A62" s="65">
        <v>41720</v>
      </c>
      <c r="B62" s="59" t="s">
        <v>910</v>
      </c>
    </row>
    <row r="63" spans="1:5">
      <c r="A63" s="65">
        <v>41769</v>
      </c>
      <c r="B63" s="59" t="s">
        <v>911</v>
      </c>
    </row>
    <row r="64" spans="1:5">
      <c r="A64" s="65">
        <v>41849</v>
      </c>
      <c r="B64" s="59" t="s">
        <v>912</v>
      </c>
    </row>
    <row r="65" spans="1:7">
      <c r="A65" s="65">
        <v>41864</v>
      </c>
      <c r="B65" s="59" t="s">
        <v>913</v>
      </c>
    </row>
    <row r="66" spans="1:7">
      <c r="A66" s="65">
        <v>41895</v>
      </c>
      <c r="B66" s="59" t="s">
        <v>914</v>
      </c>
    </row>
    <row r="67" spans="1:7">
      <c r="A67" s="65">
        <v>41912</v>
      </c>
      <c r="B67" s="59" t="s">
        <v>915</v>
      </c>
    </row>
    <row r="68" spans="1:7">
      <c r="A68" s="65">
        <v>41984</v>
      </c>
      <c r="B68" s="59" t="s">
        <v>916</v>
      </c>
    </row>
    <row r="69" spans="1:7">
      <c r="A69" s="65">
        <v>41986</v>
      </c>
      <c r="B69" s="59" t="s">
        <v>917</v>
      </c>
    </row>
    <row r="70" spans="1:7">
      <c r="A70" s="65">
        <v>42094</v>
      </c>
      <c r="B70" s="59" t="s">
        <v>918</v>
      </c>
    </row>
    <row r="71" spans="1:7">
      <c r="A71" s="65">
        <v>42098</v>
      </c>
      <c r="B71" s="59" t="s">
        <v>919</v>
      </c>
    </row>
    <row r="72" spans="1:7">
      <c r="A72" s="65">
        <v>42104</v>
      </c>
      <c r="B72" s="59" t="s">
        <v>920</v>
      </c>
    </row>
    <row r="73" spans="1:7">
      <c r="A73" s="65">
        <v>42137</v>
      </c>
      <c r="B73" s="59" t="s">
        <v>921</v>
      </c>
      <c r="G73" s="59" t="s">
        <v>922</v>
      </c>
    </row>
    <row r="74" spans="1:7">
      <c r="A74" s="65">
        <v>42150</v>
      </c>
      <c r="B74" s="59" t="s">
        <v>923</v>
      </c>
    </row>
    <row r="75" spans="1:7">
      <c r="A75" s="65">
        <v>42169</v>
      </c>
      <c r="B75" s="59" t="s">
        <v>924</v>
      </c>
    </row>
    <row r="76" spans="1:7">
      <c r="A76" s="65">
        <v>42217</v>
      </c>
      <c r="B76" s="59" t="s">
        <v>925</v>
      </c>
    </row>
    <row r="77" spans="1:7">
      <c r="A77" s="65">
        <v>42266</v>
      </c>
      <c r="B77" s="59" t="s">
        <v>926</v>
      </c>
    </row>
    <row r="78" spans="1:7">
      <c r="A78" s="65">
        <v>42267</v>
      </c>
      <c r="B78" s="59" t="s">
        <v>927</v>
      </c>
    </row>
    <row r="79" spans="1:7">
      <c r="A79" s="65">
        <v>42407</v>
      </c>
      <c r="B79" s="59" t="s">
        <v>928</v>
      </c>
    </row>
    <row r="80" spans="1:7">
      <c r="A80" s="65">
        <v>42598</v>
      </c>
      <c r="B80" s="59" t="s">
        <v>929</v>
      </c>
    </row>
    <row r="81" spans="1:15">
      <c r="A81" s="65">
        <v>42619</v>
      </c>
      <c r="B81" s="59" t="s">
        <v>930</v>
      </c>
    </row>
    <row r="82" spans="1:15">
      <c r="A82" s="65">
        <v>42671</v>
      </c>
      <c r="B82" s="59" t="s">
        <v>931</v>
      </c>
      <c r="E82" s="69"/>
    </row>
    <row r="83" spans="1:15">
      <c r="A83" s="65">
        <v>42717</v>
      </c>
      <c r="B83" s="59" t="s">
        <v>932</v>
      </c>
    </row>
    <row r="84" spans="1:15">
      <c r="A84" s="65">
        <v>42733</v>
      </c>
      <c r="B84" s="59" t="s">
        <v>933</v>
      </c>
    </row>
    <row r="85" spans="1:15">
      <c r="A85" s="65">
        <v>42915</v>
      </c>
      <c r="B85" s="59" t="s">
        <v>934</v>
      </c>
    </row>
    <row r="86" spans="1:15">
      <c r="A86" s="65">
        <v>43387</v>
      </c>
      <c r="B86" s="59" t="s">
        <v>935</v>
      </c>
    </row>
    <row r="91" spans="1:15">
      <c r="A91" s="65" t="s">
        <v>936</v>
      </c>
      <c r="O91" s="72" t="s">
        <v>937</v>
      </c>
    </row>
    <row r="92" spans="1:15">
      <c r="A92" s="65" t="s">
        <v>938</v>
      </c>
    </row>
    <row r="105" spans="1:1">
      <c r="A105" s="65" t="s">
        <v>939</v>
      </c>
    </row>
  </sheetData>
  <hyperlinks>
    <hyperlink ref="O91" r:id="rId1" xr:uid="{F24126AE-CD33-EE4B-A496-F68C2FA0D4DF}"/>
  </hyperlinks>
  <pageMargins left="0.75" right="0.75" top="1" bottom="1" header="0.5" footer="0.5"/>
  <pageSetup paperSize="9" orientation="portrait" horizontalDpi="4294967293" verticalDpi="300"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LCA model</vt:lpstr>
      <vt:lpstr>Idemat2024 (simple)</vt:lpstr>
      <vt:lpstr>Idemat2024 (detailed)</vt:lpstr>
      <vt:lpstr>Explanations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JF</dc:creator>
  <cp:lastModifiedBy>Jeremy Faludi</cp:lastModifiedBy>
  <dcterms:created xsi:type="dcterms:W3CDTF">2011-08-17T07:11:35Z</dcterms:created>
  <dcterms:modified xsi:type="dcterms:W3CDTF">2025-01-03T22:33:42Z</dcterms:modified>
</cp:coreProperties>
</file>